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BA Digital Banking Case Study " sheetId="1" r:id="rId5"/>
    <sheet state="visible" name="InvestLab Cohort" sheetId="2" r:id="rId6"/>
    <sheet state="visible" name="Sheet19" sheetId="3" r:id="rId7"/>
    <sheet state="visible" name="Sources" sheetId="4" r:id="rId8"/>
    <sheet state="visible" name="Distribution Explore" sheetId="5" r:id="rId9"/>
    <sheet state="visible" name="Age" sheetId="6" r:id="rId10"/>
    <sheet state="visible" name="Income" sheetId="7" r:id="rId11"/>
    <sheet state="visible" name="Region" sheetId="8" r:id="rId12"/>
    <sheet state="visible" name="Balance" sheetId="9" r:id="rId13"/>
    <sheet state="visible" name="QUARTILE" sheetId="10" r:id="rId14"/>
    <sheet state="visible" name="TOP QUARTILE CUST" sheetId="11" r:id="rId15"/>
    <sheet state="visible" name="BOTTOM QUARTILE CUST" sheetId="12" r:id="rId16"/>
    <sheet state="visible" name="RawPivot" sheetId="13" r:id="rId17"/>
    <sheet state="visible" name="Master Charts" sheetId="14" r:id="rId18"/>
    <sheet state="visible" name="CORRELATION" sheetId="15" r:id="rId19"/>
  </sheets>
  <definedNames>
    <definedName hidden="1" localSheetId="0" name="_xlnm._FilterDatabase">'CBA Digital Banking Case Study '!$A$1:$O$5001</definedName>
    <definedName hidden="1" localSheetId="1" name="_xlnm._FilterDatabase">'InvestLab Cohort'!$A$1:$P$5001</definedName>
  </definedNames>
  <calcPr/>
  <pivotCaches>
    <pivotCache cacheId="0" r:id="rId20"/>
    <pivotCache cacheId="1" r:id="rId21"/>
    <pivotCache cacheId="2" r:id="rId22"/>
  </pivotCaches>
</workbook>
</file>

<file path=xl/sharedStrings.xml><?xml version="1.0" encoding="utf-8"?>
<sst xmlns="http://schemas.openxmlformats.org/spreadsheetml/2006/main" count="25209" uniqueCount="73">
  <si>
    <t>Age Ranges</t>
  </si>
  <si>
    <t>customer_id</t>
  </si>
  <si>
    <t>https://www.beresfordresearch.com/age-range-by-generation/</t>
  </si>
  <si>
    <t>age</t>
  </si>
  <si>
    <t>income</t>
  </si>
  <si>
    <t>region</t>
  </si>
  <si>
    <t>total_balance</t>
  </si>
  <si>
    <t>num_products</t>
  </si>
  <si>
    <t>monthly_transactions</t>
  </si>
  <si>
    <t>digital_logins_month</t>
  </si>
  <si>
    <t>preferred_channel</t>
  </si>
  <si>
    <t>product_interest_score</t>
  </si>
  <si>
    <t>churn_risk_score</t>
  </si>
  <si>
    <t>QUARTILE</t>
  </si>
  <si>
    <t>Preferred Channel</t>
  </si>
  <si>
    <t>Age Bucket</t>
  </si>
  <si>
    <t>Income Bucket</t>
  </si>
  <si>
    <t>WA</t>
  </si>
  <si>
    <t>Branch</t>
  </si>
  <si>
    <t>Income</t>
  </si>
  <si>
    <t>https://www.ato.gov.au/tax-rates-and-codes/tax-rates-australian-residents</t>
  </si>
  <si>
    <t>SA</t>
  </si>
  <si>
    <t>Internet</t>
  </si>
  <si>
    <t>NSW</t>
  </si>
  <si>
    <t>TAS</t>
  </si>
  <si>
    <t>VIC</t>
  </si>
  <si>
    <t>Mobile</t>
  </si>
  <si>
    <t>QLD</t>
  </si>
  <si>
    <t>FREQUENCY</t>
  </si>
  <si>
    <t>Interest Score</t>
  </si>
  <si>
    <t>ACT</t>
  </si>
  <si>
    <t>NT</t>
  </si>
  <si>
    <t>TQ_product_interest_score</t>
  </si>
  <si>
    <t>TQ_total_balance</t>
  </si>
  <si>
    <t>Region</t>
  </si>
  <si>
    <t>Region Factor</t>
  </si>
  <si>
    <t>Region Bucket</t>
  </si>
  <si>
    <t>MEDIUM</t>
  </si>
  <si>
    <t>3rd Quartile</t>
  </si>
  <si>
    <t>1st Quartile</t>
  </si>
  <si>
    <t>Pref_Channel</t>
  </si>
  <si>
    <t>MEDIAN of product_interest_score</t>
  </si>
  <si>
    <t>COUNT of customer_id</t>
  </si>
  <si>
    <t>Grand Total</t>
  </si>
  <si>
    <t>BOTTOM</t>
  </si>
  <si>
    <t>TOP</t>
  </si>
  <si>
    <t>Branch Preference</t>
  </si>
  <si>
    <t>ALL</t>
  </si>
  <si>
    <t>Age Breakdown</t>
  </si>
  <si>
    <t>Baby Boomer</t>
  </si>
  <si>
    <t>Gen X</t>
  </si>
  <si>
    <t>Millenial</t>
  </si>
  <si>
    <t>Silent</t>
  </si>
  <si>
    <t>Income Breakdown</t>
  </si>
  <si>
    <t>High Income</t>
  </si>
  <si>
    <t>Highest Income</t>
  </si>
  <si>
    <t>Low Income</t>
  </si>
  <si>
    <t>Medium Income</t>
  </si>
  <si>
    <t>Total Balance</t>
  </si>
  <si>
    <t>MEDIAN of total_balance</t>
  </si>
  <si>
    <t>Number of Products</t>
  </si>
  <si>
    <t>MEDIAN of num_products</t>
  </si>
  <si>
    <t>Monthly Transactions</t>
  </si>
  <si>
    <t>MEDIAN of monthly_transactions</t>
  </si>
  <si>
    <t>Digital Logins</t>
  </si>
  <si>
    <t>MEDIAN of digital_logins_month</t>
  </si>
  <si>
    <t>Age</t>
  </si>
  <si>
    <t>Monthly Txns</t>
  </si>
  <si>
    <t>Digital Logins (Monthly)</t>
  </si>
  <si>
    <t>Churn</t>
  </si>
  <si>
    <t>R-Score ALL</t>
  </si>
  <si>
    <t>R-Score TOP</t>
  </si>
  <si>
    <t>R-Score BOTTOM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</si>
</sst>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&quot;$&quot;#,##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Font="1"/>
    <xf borderId="0" fillId="0" fontId="5" numFmtId="0" xfId="0" applyAlignment="1" applyFont="1">
      <alignment readingOrder="0"/>
    </xf>
    <xf borderId="0" fillId="0" fontId="1" numFmtId="1" xfId="0" applyFont="1" applyNumberFormat="1"/>
    <xf borderId="0" fillId="0" fontId="1" numFmtId="164" xfId="0" applyFont="1" applyNumberFormat="1"/>
    <xf borderId="0" fillId="0" fontId="1" numFmtId="9" xfId="0" applyFont="1" applyNumberFormat="1"/>
    <xf borderId="0" fillId="0" fontId="1" numFmtId="0" xfId="0" applyFont="1"/>
    <xf borderId="0" fillId="0" fontId="1" numFmtId="10" xfId="0" applyFont="1" applyNumberForma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9" xfId="0" applyAlignment="1" applyFont="1" applyNumberFormat="1">
      <alignment horizontal="center"/>
    </xf>
    <xf borderId="0" fillId="0" fontId="1" numFmtId="165" xfId="0" applyFont="1" applyNumberForma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right" readingOrder="0" shrinkToFit="0" vertical="center" wrapText="1"/>
    </xf>
    <xf borderId="2" fillId="0" fontId="2" numFmtId="2" xfId="0" applyAlignment="1" applyBorder="1" applyFont="1" applyNumberFormat="1">
      <alignment readingOrder="0"/>
    </xf>
    <xf borderId="2" fillId="0" fontId="1" numFmtId="2" xfId="0" applyAlignment="1" applyBorder="1" applyFont="1" applyNumberFormat="1">
      <alignment horizontal="center"/>
    </xf>
    <xf borderId="3" fillId="0" fontId="1" numFmtId="2" xfId="0" applyAlignment="1" applyBorder="1" applyFont="1" applyNumberFormat="1">
      <alignment horizontal="right"/>
    </xf>
    <xf borderId="2" fillId="0" fontId="2" numFmtId="0" xfId="0" applyAlignment="1" applyBorder="1" applyFont="1">
      <alignment readingOrder="0"/>
    </xf>
    <xf borderId="0" fillId="0" fontId="1" numFmtId="2" xfId="0" applyAlignment="1" applyFont="1" applyNumberFormat="1">
      <alignment horizontal="center"/>
    </xf>
    <xf borderId="0" fillId="5" fontId="1" numFmtId="2" xfId="0" applyAlignment="1" applyFill="1" applyFont="1" applyNumberFormat="1">
      <alignment horizontal="center"/>
    </xf>
    <xf borderId="2" fillId="0" fontId="1" numFmtId="2" xfId="0" applyAlignment="1" applyBorder="1" applyFont="1" applyNumberFormat="1">
      <alignment horizontal="right"/>
    </xf>
    <xf borderId="4" fillId="0" fontId="1" numFmtId="2" xfId="0" applyAlignment="1" applyBorder="1" applyFont="1" applyNumberFormat="1">
      <alignment horizontal="center"/>
    </xf>
    <xf borderId="5" fillId="0" fontId="2" numFmtId="0" xfId="0" applyAlignment="1" applyBorder="1" applyFont="1">
      <alignment readingOrder="0"/>
    </xf>
    <xf borderId="6" fillId="0" fontId="1" numFmtId="2" xfId="0" applyAlignment="1" applyBorder="1" applyFont="1" applyNumberFormat="1">
      <alignment horizontal="center"/>
    </xf>
    <xf borderId="5" fillId="5" fontId="1" numFmtId="2" xfId="0" applyAlignment="1" applyBorder="1" applyFont="1" applyNumberFormat="1">
      <alignment horizontal="center"/>
    </xf>
    <xf borderId="6" fillId="5" fontId="1" numFmtId="2" xfId="0" applyAlignment="1" applyBorder="1" applyFont="1" applyNumberFormat="1">
      <alignment horizontal="center"/>
    </xf>
    <xf borderId="5" fillId="0" fontId="1" numFmtId="2" xfId="0" applyAlignment="1" applyBorder="1" applyFont="1" applyNumberFormat="1">
      <alignment horizontal="center"/>
    </xf>
    <xf borderId="5" fillId="0" fontId="1" numFmtId="2" xfId="0" applyAlignment="1" applyBorder="1" applyFont="1" applyNumberFormat="1">
      <alignment horizontal="right"/>
    </xf>
    <xf borderId="7" fillId="0" fontId="1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1.xml"/><Relationship Id="rId11" Type="http://schemas.openxmlformats.org/officeDocument/2006/relationships/worksheet" Target="worksheets/sheet7.xml"/><Relationship Id="rId22" Type="http://schemas.openxmlformats.org/officeDocument/2006/relationships/pivotCacheDefinition" Target="pivotCache/pivotCacheDefinition3.xml"/><Relationship Id="rId10" Type="http://schemas.openxmlformats.org/officeDocument/2006/relationships/worksheet" Target="worksheets/sheet6.xml"/><Relationship Id="rId21" Type="http://schemas.openxmlformats.org/officeDocument/2006/relationships/pivotCacheDefinition" Target="pivotCache/pivotCacheDefinition2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Balance VS Product Score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Sheet19!$B$1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total_balance</c:name>
            <c:spPr>
              <a:ln w="38100">
                <a:solidFill>
                  <a:srgbClr val="FF00FF">
                    <a:alpha val="90196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Sheet19!$A$2:$A$5001</c:f>
            </c:numRef>
          </c:xVal>
          <c:yVal>
            <c:numRef>
              <c:f>Sheet19!$B$2:$B$5001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418397"/>
        <c:axId val="1992017945"/>
      </c:scatterChart>
      <c:valAx>
        <c:axId val="5704183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product_interest_score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2017945"/>
      </c:valAx>
      <c:valAx>
        <c:axId val="19920179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total_balance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04183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Balance VS Product Score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Sheet19!$B$1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total_balance</c:name>
            <c:spPr>
              <a:ln w="38100">
                <a:solidFill>
                  <a:srgbClr val="FF00FF">
                    <a:alpha val="90196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Sheet19!$A$2:$A$5001</c:f>
            </c:numRef>
          </c:xVal>
          <c:yVal>
            <c:numRef>
              <c:f>Sheet19!$B$2:$B$5001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864187"/>
        <c:axId val="619183809"/>
      </c:scatterChart>
      <c:valAx>
        <c:axId val="858641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product_interest_score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9183809"/>
      </c:valAx>
      <c:valAx>
        <c:axId val="619183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total_balance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8641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Balance VS Product Score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Sheet19!$B$1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total_balance</c:name>
            <c:spPr>
              <a:ln w="38100">
                <a:solidFill>
                  <a:srgbClr val="FF00FF">
                    <a:alpha val="90196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Sheet19!$A$2:$A$5001</c:f>
            </c:numRef>
          </c:xVal>
          <c:yVal>
            <c:numRef>
              <c:f>Sheet19!$B$2:$B$5001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328570"/>
        <c:axId val="1698754971"/>
      </c:scatterChart>
      <c:valAx>
        <c:axId val="13763285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product_interest_score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8754971"/>
      </c:valAx>
      <c:valAx>
        <c:axId val="16987549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total_balance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63285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TQ Balance VS TQ Product Score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Sheet19!$F$1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total_balance</c:name>
            <c:spPr>
              <a:ln w="38100">
                <a:solidFill>
                  <a:srgbClr val="FF00FF">
                    <a:alpha val="90196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Sheet19!$E$2:$E$1245</c:f>
            </c:numRef>
          </c:xVal>
          <c:yVal>
            <c:numRef>
              <c:f>Sheet19!$F$2:$F$1245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5847425"/>
        <c:axId val="1918722786"/>
      </c:scatterChart>
      <c:valAx>
        <c:axId val="21458474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product_interest_score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8722786"/>
      </c:valAx>
      <c:valAx>
        <c:axId val="1918722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total_balance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58474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Balance VS Product Score</a:t>
            </a:r>
          </a:p>
        </c:rich>
      </c:tx>
      <c:overlay val="0"/>
    </c:title>
    <c:plotArea>
      <c:layout/>
      <c:bubbleChart>
        <c:ser>
          <c:idx val="0"/>
          <c:order val="0"/>
          <c:tx>
            <c:strRef>
              <c:f>Sheet19!$A$2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</c:f>
            </c:strRef>
          </c:xVal>
          <c:yVal>
            <c:numRef>
              <c:f>Sheet19!$C$2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"/>
          <c:order val="1"/>
          <c:tx>
            <c:strRef>
              <c:f>Sheet19!$A$3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</c:f>
            </c:strRef>
          </c:xVal>
          <c:yVal>
            <c:numRef>
              <c:f>Sheet19!$C$3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"/>
          <c:order val="2"/>
          <c:tx>
            <c:strRef>
              <c:f>Sheet19!$A$4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</c:f>
            </c:strRef>
          </c:xVal>
          <c:yVal>
            <c:numRef>
              <c:f>Sheet19!$C$4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"/>
          <c:order val="3"/>
          <c:tx>
            <c:strRef>
              <c:f>Sheet19!$A$5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</c:f>
            </c:strRef>
          </c:xVal>
          <c:yVal>
            <c:numRef>
              <c:f>Sheet19!$C$5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"/>
          <c:order val="4"/>
          <c:tx>
            <c:strRef>
              <c:f>Sheet19!$A$6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</c:f>
            </c:strRef>
          </c:xVal>
          <c:yVal>
            <c:numRef>
              <c:f>Sheet19!$C$6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"/>
          <c:order val="5"/>
          <c:tx>
            <c:strRef>
              <c:f>Sheet19!$A$7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</c:f>
            </c:strRef>
          </c:xVal>
          <c:yVal>
            <c:numRef>
              <c:f>Sheet19!$C$7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"/>
          <c:order val="6"/>
          <c:tx>
            <c:strRef>
              <c:f>Sheet19!$A$8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</c:f>
            </c:strRef>
          </c:xVal>
          <c:yVal>
            <c:numRef>
              <c:f>Sheet19!$C$8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"/>
          <c:order val="7"/>
          <c:tx>
            <c:strRef>
              <c:f>Sheet19!$A$9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</c:f>
            </c:strRef>
          </c:xVal>
          <c:yVal>
            <c:numRef>
              <c:f>Sheet19!$C$9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"/>
          <c:order val="8"/>
          <c:tx>
            <c:strRef>
              <c:f>Sheet19!$A$10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</c:f>
            </c:strRef>
          </c:xVal>
          <c:yVal>
            <c:numRef>
              <c:f>Sheet19!$C$10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"/>
          <c:order val="9"/>
          <c:tx>
            <c:strRef>
              <c:f>Sheet19!$A$11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</c:f>
            </c:strRef>
          </c:xVal>
          <c:yVal>
            <c:numRef>
              <c:f>Sheet19!$C$11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"/>
          <c:order val="10"/>
          <c:tx>
            <c:strRef>
              <c:f>Sheet19!$A$12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</c:f>
            </c:strRef>
          </c:xVal>
          <c:yVal>
            <c:numRef>
              <c:f>Sheet19!$C$12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"/>
          <c:order val="11"/>
          <c:tx>
            <c:strRef>
              <c:f>Sheet19!$A$13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</c:f>
            </c:strRef>
          </c:xVal>
          <c:yVal>
            <c:numRef>
              <c:f>Sheet19!$C$13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"/>
          <c:order val="12"/>
          <c:tx>
            <c:strRef>
              <c:f>Sheet19!$A$14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</c:f>
            </c:strRef>
          </c:xVal>
          <c:yVal>
            <c:numRef>
              <c:f>Sheet19!$C$14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"/>
          <c:order val="13"/>
          <c:tx>
            <c:strRef>
              <c:f>Sheet19!$A$15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</c:f>
            </c:strRef>
          </c:xVal>
          <c:yVal>
            <c:numRef>
              <c:f>Sheet19!$C$15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"/>
          <c:order val="14"/>
          <c:tx>
            <c:strRef>
              <c:f>Sheet19!$A$16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</c:f>
            </c:strRef>
          </c:xVal>
          <c:yVal>
            <c:numRef>
              <c:f>Sheet19!$C$16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"/>
          <c:order val="15"/>
          <c:tx>
            <c:strRef>
              <c:f>Sheet19!$A$17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</c:f>
            </c:strRef>
          </c:xVal>
          <c:yVal>
            <c:numRef>
              <c:f>Sheet19!$C$17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"/>
          <c:order val="16"/>
          <c:tx>
            <c:strRef>
              <c:f>Sheet19!$A$18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</c:f>
            </c:strRef>
          </c:xVal>
          <c:yVal>
            <c:numRef>
              <c:f>Sheet19!$C$18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"/>
          <c:order val="17"/>
          <c:tx>
            <c:strRef>
              <c:f>Sheet19!$A$19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</c:f>
            </c:strRef>
          </c:xVal>
          <c:yVal>
            <c:numRef>
              <c:f>Sheet19!$C$19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"/>
          <c:order val="18"/>
          <c:tx>
            <c:strRef>
              <c:f>Sheet19!$A$20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</c:f>
            </c:strRef>
          </c:xVal>
          <c:yVal>
            <c:numRef>
              <c:f>Sheet19!$C$20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"/>
          <c:order val="19"/>
          <c:tx>
            <c:strRef>
              <c:f>Sheet19!$A$21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</c:f>
            </c:strRef>
          </c:xVal>
          <c:yVal>
            <c:numRef>
              <c:f>Sheet19!$C$21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"/>
          <c:order val="20"/>
          <c:tx>
            <c:strRef>
              <c:f>Sheet19!$A$22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</c:f>
            </c:strRef>
          </c:xVal>
          <c:yVal>
            <c:numRef>
              <c:f>Sheet19!$C$22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"/>
          <c:order val="21"/>
          <c:tx>
            <c:strRef>
              <c:f>Sheet19!$A$23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</c:f>
            </c:strRef>
          </c:xVal>
          <c:yVal>
            <c:numRef>
              <c:f>Sheet19!$C$23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"/>
          <c:order val="22"/>
          <c:tx>
            <c:strRef>
              <c:f>Sheet19!$A$24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</c:f>
            </c:strRef>
          </c:xVal>
          <c:yVal>
            <c:numRef>
              <c:f>Sheet19!$C$24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"/>
          <c:order val="23"/>
          <c:tx>
            <c:strRef>
              <c:f>Sheet19!$A$25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</c:f>
            </c:strRef>
          </c:xVal>
          <c:yVal>
            <c:numRef>
              <c:f>Sheet19!$C$25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"/>
          <c:order val="24"/>
          <c:tx>
            <c:strRef>
              <c:f>Sheet19!$A$26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</c:f>
            </c:strRef>
          </c:xVal>
          <c:yVal>
            <c:numRef>
              <c:f>Sheet19!$C$26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"/>
          <c:order val="25"/>
          <c:tx>
            <c:strRef>
              <c:f>Sheet19!$A$27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</c:f>
            </c:strRef>
          </c:xVal>
          <c:yVal>
            <c:numRef>
              <c:f>Sheet19!$C$27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"/>
          <c:order val="26"/>
          <c:tx>
            <c:strRef>
              <c:f>Sheet19!$A$28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</c:f>
            </c:strRef>
          </c:xVal>
          <c:yVal>
            <c:numRef>
              <c:f>Sheet19!$C$28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"/>
          <c:order val="27"/>
          <c:tx>
            <c:strRef>
              <c:f>Sheet19!$A$29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</c:f>
            </c:strRef>
          </c:xVal>
          <c:yVal>
            <c:numRef>
              <c:f>Sheet19!$C$29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"/>
          <c:order val="28"/>
          <c:tx>
            <c:strRef>
              <c:f>Sheet19!$A$30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</c:f>
            </c:strRef>
          </c:xVal>
          <c:yVal>
            <c:numRef>
              <c:f>Sheet19!$C$30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"/>
          <c:order val="29"/>
          <c:tx>
            <c:strRef>
              <c:f>Sheet19!$A$31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</c:f>
            </c:strRef>
          </c:xVal>
          <c:yVal>
            <c:numRef>
              <c:f>Sheet19!$C$31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"/>
          <c:order val="30"/>
          <c:tx>
            <c:strRef>
              <c:f>Sheet19!$A$32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</c:f>
            </c:strRef>
          </c:xVal>
          <c:yVal>
            <c:numRef>
              <c:f>Sheet19!$C$32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"/>
          <c:order val="31"/>
          <c:tx>
            <c:strRef>
              <c:f>Sheet19!$A$33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</c:f>
            </c:strRef>
          </c:xVal>
          <c:yVal>
            <c:numRef>
              <c:f>Sheet19!$C$33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"/>
          <c:order val="32"/>
          <c:tx>
            <c:strRef>
              <c:f>Sheet19!$A$34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</c:f>
            </c:strRef>
          </c:xVal>
          <c:yVal>
            <c:numRef>
              <c:f>Sheet19!$C$34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"/>
          <c:order val="33"/>
          <c:tx>
            <c:strRef>
              <c:f>Sheet19!$A$35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</c:f>
            </c:strRef>
          </c:xVal>
          <c:yVal>
            <c:numRef>
              <c:f>Sheet19!$C$35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"/>
          <c:order val="34"/>
          <c:tx>
            <c:strRef>
              <c:f>Sheet19!$A$36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</c:f>
            </c:strRef>
          </c:xVal>
          <c:yVal>
            <c:numRef>
              <c:f>Sheet19!$C$36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"/>
          <c:order val="35"/>
          <c:tx>
            <c:strRef>
              <c:f>Sheet19!$A$37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</c:f>
            </c:strRef>
          </c:xVal>
          <c:yVal>
            <c:numRef>
              <c:f>Sheet19!$C$37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"/>
          <c:order val="36"/>
          <c:tx>
            <c:strRef>
              <c:f>Sheet19!$A$38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</c:f>
            </c:strRef>
          </c:xVal>
          <c:yVal>
            <c:numRef>
              <c:f>Sheet19!$C$38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"/>
          <c:order val="37"/>
          <c:tx>
            <c:strRef>
              <c:f>Sheet19!$A$39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</c:f>
            </c:strRef>
          </c:xVal>
          <c:yVal>
            <c:numRef>
              <c:f>Sheet19!$C$39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"/>
          <c:order val="38"/>
          <c:tx>
            <c:strRef>
              <c:f>Sheet19!$A$40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</c:f>
            </c:strRef>
          </c:xVal>
          <c:yVal>
            <c:numRef>
              <c:f>Sheet19!$C$40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"/>
          <c:order val="39"/>
          <c:tx>
            <c:strRef>
              <c:f>Sheet19!$A$41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</c:f>
            </c:strRef>
          </c:xVal>
          <c:yVal>
            <c:numRef>
              <c:f>Sheet19!$C$41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"/>
          <c:order val="40"/>
          <c:tx>
            <c:strRef>
              <c:f>Sheet19!$A$42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</c:f>
            </c:strRef>
          </c:xVal>
          <c:yVal>
            <c:numRef>
              <c:f>Sheet19!$C$42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"/>
          <c:order val="41"/>
          <c:tx>
            <c:strRef>
              <c:f>Sheet19!$A$43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</c:f>
            </c:strRef>
          </c:xVal>
          <c:yVal>
            <c:numRef>
              <c:f>Sheet19!$C$43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"/>
          <c:order val="42"/>
          <c:tx>
            <c:strRef>
              <c:f>Sheet19!$A$44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</c:f>
            </c:strRef>
          </c:xVal>
          <c:yVal>
            <c:numRef>
              <c:f>Sheet19!$C$44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"/>
          <c:order val="43"/>
          <c:tx>
            <c:strRef>
              <c:f>Sheet19!$A$45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</c:f>
            </c:strRef>
          </c:xVal>
          <c:yVal>
            <c:numRef>
              <c:f>Sheet19!$C$45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"/>
          <c:order val="44"/>
          <c:tx>
            <c:strRef>
              <c:f>Sheet19!$A$46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</c:f>
            </c:strRef>
          </c:xVal>
          <c:yVal>
            <c:numRef>
              <c:f>Sheet19!$C$46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"/>
          <c:order val="45"/>
          <c:tx>
            <c:strRef>
              <c:f>Sheet19!$A$47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</c:f>
            </c:strRef>
          </c:xVal>
          <c:yVal>
            <c:numRef>
              <c:f>Sheet19!$C$47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"/>
          <c:order val="46"/>
          <c:tx>
            <c:strRef>
              <c:f>Sheet19!$A$48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</c:f>
            </c:strRef>
          </c:xVal>
          <c:yVal>
            <c:numRef>
              <c:f>Sheet19!$C$48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"/>
          <c:order val="47"/>
          <c:tx>
            <c:strRef>
              <c:f>Sheet19!$A$49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</c:f>
            </c:strRef>
          </c:xVal>
          <c:yVal>
            <c:numRef>
              <c:f>Sheet19!$C$49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"/>
          <c:order val="48"/>
          <c:tx>
            <c:strRef>
              <c:f>Sheet19!$A$50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Sheet19!$B$50</c:f>
            </c:strRef>
          </c:xVal>
          <c:yVal>
            <c:numRef>
              <c:f>Sheet19!$C$50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"/>
          <c:order val="49"/>
          <c:tx>
            <c:strRef>
              <c:f>Sheet19!$A$51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Sheet19!$B$51</c:f>
            </c:strRef>
          </c:xVal>
          <c:yVal>
            <c:numRef>
              <c:f>Sheet19!$C$51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"/>
          <c:order val="50"/>
          <c:tx>
            <c:strRef>
              <c:f>Sheet19!$A$52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Sheet19!$B$52</c:f>
            </c:strRef>
          </c:xVal>
          <c:yVal>
            <c:numRef>
              <c:f>Sheet19!$C$52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"/>
          <c:order val="51"/>
          <c:tx>
            <c:strRef>
              <c:f>Sheet19!$A$53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Sheet19!$B$53</c:f>
            </c:strRef>
          </c:xVal>
          <c:yVal>
            <c:numRef>
              <c:f>Sheet19!$C$53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"/>
          <c:order val="52"/>
          <c:tx>
            <c:strRef>
              <c:f>Sheet19!$A$54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Sheet19!$B$54</c:f>
            </c:strRef>
          </c:xVal>
          <c:yVal>
            <c:numRef>
              <c:f>Sheet19!$C$54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"/>
          <c:order val="53"/>
          <c:tx>
            <c:strRef>
              <c:f>Sheet19!$A$55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Sheet19!$B$55</c:f>
            </c:strRef>
          </c:xVal>
          <c:yVal>
            <c:numRef>
              <c:f>Sheet19!$C$55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"/>
          <c:order val="54"/>
          <c:tx>
            <c:strRef>
              <c:f>Sheet19!$A$56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Sheet19!$B$56</c:f>
            </c:strRef>
          </c:xVal>
          <c:yVal>
            <c:numRef>
              <c:f>Sheet19!$C$56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"/>
          <c:order val="55"/>
          <c:tx>
            <c:strRef>
              <c:f>Sheet19!$A$57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Sheet19!$B$57</c:f>
            </c:strRef>
          </c:xVal>
          <c:yVal>
            <c:numRef>
              <c:f>Sheet19!$C$57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"/>
          <c:order val="56"/>
          <c:tx>
            <c:strRef>
              <c:f>Sheet19!$A$58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Sheet19!$B$58</c:f>
            </c:strRef>
          </c:xVal>
          <c:yVal>
            <c:numRef>
              <c:f>Sheet19!$C$58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"/>
          <c:order val="57"/>
          <c:tx>
            <c:strRef>
              <c:f>Sheet19!$A$59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Sheet19!$B$59</c:f>
            </c:strRef>
          </c:xVal>
          <c:yVal>
            <c:numRef>
              <c:f>Sheet19!$C$59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"/>
          <c:order val="58"/>
          <c:tx>
            <c:strRef>
              <c:f>Sheet19!$A$60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Sheet19!$B$60</c:f>
            </c:strRef>
          </c:xVal>
          <c:yVal>
            <c:numRef>
              <c:f>Sheet19!$C$60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"/>
          <c:order val="59"/>
          <c:tx>
            <c:strRef>
              <c:f>Sheet19!$A$61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Sheet19!$B$61</c:f>
            </c:strRef>
          </c:xVal>
          <c:yVal>
            <c:numRef>
              <c:f>Sheet19!$C$61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"/>
          <c:order val="60"/>
          <c:tx>
            <c:strRef>
              <c:f>Sheet19!$A$62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Sheet19!$B$62</c:f>
            </c:strRef>
          </c:xVal>
          <c:yVal>
            <c:numRef>
              <c:f>Sheet19!$C$62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"/>
          <c:order val="61"/>
          <c:tx>
            <c:strRef>
              <c:f>Sheet19!$A$63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Sheet19!$B$63</c:f>
            </c:strRef>
          </c:xVal>
          <c:yVal>
            <c:numRef>
              <c:f>Sheet19!$C$63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"/>
          <c:order val="62"/>
          <c:tx>
            <c:strRef>
              <c:f>Sheet19!$A$64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Sheet19!$B$64</c:f>
            </c:strRef>
          </c:xVal>
          <c:yVal>
            <c:numRef>
              <c:f>Sheet19!$C$64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"/>
          <c:order val="63"/>
          <c:tx>
            <c:strRef>
              <c:f>Sheet19!$A$65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Sheet19!$B$65</c:f>
            </c:strRef>
          </c:xVal>
          <c:yVal>
            <c:numRef>
              <c:f>Sheet19!$C$65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"/>
          <c:order val="64"/>
          <c:tx>
            <c:strRef>
              <c:f>Sheet19!$A$66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Sheet19!$B$66</c:f>
            </c:strRef>
          </c:xVal>
          <c:yVal>
            <c:numRef>
              <c:f>Sheet19!$C$66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"/>
          <c:order val="65"/>
          <c:tx>
            <c:strRef>
              <c:f>Sheet19!$A$67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Sheet19!$B$67</c:f>
            </c:strRef>
          </c:xVal>
          <c:yVal>
            <c:numRef>
              <c:f>Sheet19!$C$67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"/>
          <c:order val="66"/>
          <c:tx>
            <c:strRef>
              <c:f>Sheet19!$A$68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Sheet19!$B$68</c:f>
            </c:strRef>
          </c:xVal>
          <c:yVal>
            <c:numRef>
              <c:f>Sheet19!$C$68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"/>
          <c:order val="67"/>
          <c:tx>
            <c:strRef>
              <c:f>Sheet19!$A$69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Sheet19!$B$69</c:f>
            </c:strRef>
          </c:xVal>
          <c:yVal>
            <c:numRef>
              <c:f>Sheet19!$C$69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"/>
          <c:order val="68"/>
          <c:tx>
            <c:strRef>
              <c:f>Sheet19!$A$70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Sheet19!$B$70</c:f>
            </c:strRef>
          </c:xVal>
          <c:yVal>
            <c:numRef>
              <c:f>Sheet19!$C$70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"/>
          <c:order val="69"/>
          <c:tx>
            <c:strRef>
              <c:f>Sheet19!$A$71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Sheet19!$B$71</c:f>
            </c:strRef>
          </c:xVal>
          <c:yVal>
            <c:numRef>
              <c:f>Sheet19!$C$71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"/>
          <c:order val="70"/>
          <c:tx>
            <c:strRef>
              <c:f>Sheet19!$A$72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Sheet19!$B$72</c:f>
            </c:strRef>
          </c:xVal>
          <c:yVal>
            <c:numRef>
              <c:f>Sheet19!$C$72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"/>
          <c:order val="71"/>
          <c:tx>
            <c:strRef>
              <c:f>Sheet19!$A$73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Sheet19!$B$73</c:f>
            </c:strRef>
          </c:xVal>
          <c:yVal>
            <c:numRef>
              <c:f>Sheet19!$C$73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"/>
          <c:order val="72"/>
          <c:tx>
            <c:strRef>
              <c:f>Sheet19!$A$74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Sheet19!$B$74</c:f>
            </c:strRef>
          </c:xVal>
          <c:yVal>
            <c:numRef>
              <c:f>Sheet19!$C$74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"/>
          <c:order val="73"/>
          <c:tx>
            <c:strRef>
              <c:f>Sheet19!$A$75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Sheet19!$B$75</c:f>
            </c:strRef>
          </c:xVal>
          <c:yVal>
            <c:numRef>
              <c:f>Sheet19!$C$75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"/>
          <c:order val="74"/>
          <c:tx>
            <c:strRef>
              <c:f>Sheet19!$A$76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Sheet19!$B$76</c:f>
            </c:strRef>
          </c:xVal>
          <c:yVal>
            <c:numRef>
              <c:f>Sheet19!$C$76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"/>
          <c:order val="75"/>
          <c:tx>
            <c:strRef>
              <c:f>Sheet19!$A$77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Sheet19!$B$77</c:f>
            </c:strRef>
          </c:xVal>
          <c:yVal>
            <c:numRef>
              <c:f>Sheet19!$C$77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"/>
          <c:order val="76"/>
          <c:tx>
            <c:strRef>
              <c:f>Sheet19!$A$78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Sheet19!$B$78</c:f>
            </c:strRef>
          </c:xVal>
          <c:yVal>
            <c:numRef>
              <c:f>Sheet19!$C$78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"/>
          <c:order val="77"/>
          <c:tx>
            <c:strRef>
              <c:f>Sheet19!$A$79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Sheet19!$B$79</c:f>
            </c:strRef>
          </c:xVal>
          <c:yVal>
            <c:numRef>
              <c:f>Sheet19!$C$79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"/>
          <c:order val="78"/>
          <c:tx>
            <c:strRef>
              <c:f>Sheet19!$A$80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Sheet19!$B$80</c:f>
            </c:strRef>
          </c:xVal>
          <c:yVal>
            <c:numRef>
              <c:f>Sheet19!$C$80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"/>
          <c:order val="79"/>
          <c:tx>
            <c:strRef>
              <c:f>Sheet19!$A$81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Sheet19!$B$81</c:f>
            </c:strRef>
          </c:xVal>
          <c:yVal>
            <c:numRef>
              <c:f>Sheet19!$C$81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"/>
          <c:order val="80"/>
          <c:tx>
            <c:strRef>
              <c:f>Sheet19!$A$82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Sheet19!$B$82</c:f>
            </c:strRef>
          </c:xVal>
          <c:yVal>
            <c:numRef>
              <c:f>Sheet19!$C$82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"/>
          <c:order val="81"/>
          <c:tx>
            <c:strRef>
              <c:f>Sheet19!$A$83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Sheet19!$B$83</c:f>
            </c:strRef>
          </c:xVal>
          <c:yVal>
            <c:numRef>
              <c:f>Sheet19!$C$83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"/>
          <c:order val="82"/>
          <c:tx>
            <c:strRef>
              <c:f>Sheet19!$A$84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Sheet19!$B$84</c:f>
            </c:strRef>
          </c:xVal>
          <c:yVal>
            <c:numRef>
              <c:f>Sheet19!$C$84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"/>
          <c:order val="83"/>
          <c:tx>
            <c:strRef>
              <c:f>Sheet19!$A$85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Sheet19!$B$85</c:f>
            </c:strRef>
          </c:xVal>
          <c:yVal>
            <c:numRef>
              <c:f>Sheet19!$C$85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"/>
          <c:order val="84"/>
          <c:tx>
            <c:strRef>
              <c:f>Sheet19!$A$86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Sheet19!$B$86</c:f>
            </c:strRef>
          </c:xVal>
          <c:yVal>
            <c:numRef>
              <c:f>Sheet19!$C$86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"/>
          <c:order val="85"/>
          <c:tx>
            <c:strRef>
              <c:f>Sheet19!$A$87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Sheet19!$B$87</c:f>
            </c:strRef>
          </c:xVal>
          <c:yVal>
            <c:numRef>
              <c:f>Sheet19!$C$87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"/>
          <c:order val="86"/>
          <c:tx>
            <c:strRef>
              <c:f>Sheet19!$A$88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Sheet19!$B$88</c:f>
            </c:strRef>
          </c:xVal>
          <c:yVal>
            <c:numRef>
              <c:f>Sheet19!$C$88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"/>
          <c:order val="87"/>
          <c:tx>
            <c:strRef>
              <c:f>Sheet19!$A$89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Sheet19!$B$89</c:f>
            </c:strRef>
          </c:xVal>
          <c:yVal>
            <c:numRef>
              <c:f>Sheet19!$C$89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"/>
          <c:order val="88"/>
          <c:tx>
            <c:strRef>
              <c:f>Sheet19!$A$90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Sheet19!$B$90</c:f>
            </c:strRef>
          </c:xVal>
          <c:yVal>
            <c:numRef>
              <c:f>Sheet19!$C$90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"/>
          <c:order val="89"/>
          <c:tx>
            <c:strRef>
              <c:f>Sheet19!$A$91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Sheet19!$B$91</c:f>
            </c:strRef>
          </c:xVal>
          <c:yVal>
            <c:numRef>
              <c:f>Sheet19!$C$91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"/>
          <c:order val="90"/>
          <c:tx>
            <c:strRef>
              <c:f>Sheet19!$A$92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Sheet19!$B$92</c:f>
            </c:strRef>
          </c:xVal>
          <c:yVal>
            <c:numRef>
              <c:f>Sheet19!$C$92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"/>
          <c:order val="91"/>
          <c:tx>
            <c:strRef>
              <c:f>Sheet19!$A$93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Sheet19!$B$93</c:f>
            </c:strRef>
          </c:xVal>
          <c:yVal>
            <c:numRef>
              <c:f>Sheet19!$C$93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"/>
          <c:order val="92"/>
          <c:tx>
            <c:strRef>
              <c:f>Sheet19!$A$94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Sheet19!$B$94</c:f>
            </c:strRef>
          </c:xVal>
          <c:yVal>
            <c:numRef>
              <c:f>Sheet19!$C$94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"/>
          <c:order val="93"/>
          <c:tx>
            <c:strRef>
              <c:f>Sheet19!$A$95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Sheet19!$B$95</c:f>
            </c:strRef>
          </c:xVal>
          <c:yVal>
            <c:numRef>
              <c:f>Sheet19!$C$95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"/>
          <c:order val="94"/>
          <c:tx>
            <c:strRef>
              <c:f>Sheet19!$A$96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Sheet19!$B$96</c:f>
            </c:strRef>
          </c:xVal>
          <c:yVal>
            <c:numRef>
              <c:f>Sheet19!$C$96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"/>
          <c:order val="95"/>
          <c:tx>
            <c:strRef>
              <c:f>Sheet19!$A$97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Sheet19!$B$97</c:f>
            </c:strRef>
          </c:xVal>
          <c:yVal>
            <c:numRef>
              <c:f>Sheet19!$C$97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"/>
          <c:order val="96"/>
          <c:tx>
            <c:strRef>
              <c:f>Sheet19!$A$98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Sheet19!$B$98</c:f>
            </c:strRef>
          </c:xVal>
          <c:yVal>
            <c:numRef>
              <c:f>Sheet19!$C$98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"/>
          <c:order val="97"/>
          <c:tx>
            <c:strRef>
              <c:f>Sheet19!$A$99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Sheet19!$B$99</c:f>
            </c:strRef>
          </c:xVal>
          <c:yVal>
            <c:numRef>
              <c:f>Sheet19!$C$99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"/>
          <c:order val="98"/>
          <c:tx>
            <c:strRef>
              <c:f>Sheet19!$A$100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Sheet19!$B$100</c:f>
            </c:strRef>
          </c:xVal>
          <c:yVal>
            <c:numRef>
              <c:f>Sheet19!$C$100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"/>
          <c:order val="99"/>
          <c:tx>
            <c:strRef>
              <c:f>Sheet19!$A$101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Sheet19!$B$101</c:f>
            </c:strRef>
          </c:xVal>
          <c:yVal>
            <c:numRef>
              <c:f>Sheet19!$C$101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"/>
          <c:order val="100"/>
          <c:tx>
            <c:strRef>
              <c:f>Sheet19!$A$102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Sheet19!$B$102</c:f>
            </c:strRef>
          </c:xVal>
          <c:yVal>
            <c:numRef>
              <c:f>Sheet19!$C$102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"/>
          <c:order val="101"/>
          <c:tx>
            <c:strRef>
              <c:f>Sheet19!$A$103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Sheet19!$B$103</c:f>
            </c:strRef>
          </c:xVal>
          <c:yVal>
            <c:numRef>
              <c:f>Sheet19!$C$103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"/>
          <c:order val="102"/>
          <c:tx>
            <c:strRef>
              <c:f>Sheet19!$A$104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Sheet19!$B$104</c:f>
            </c:strRef>
          </c:xVal>
          <c:yVal>
            <c:numRef>
              <c:f>Sheet19!$C$104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"/>
          <c:order val="103"/>
          <c:tx>
            <c:strRef>
              <c:f>Sheet19!$A$105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Sheet19!$B$105</c:f>
            </c:strRef>
          </c:xVal>
          <c:yVal>
            <c:numRef>
              <c:f>Sheet19!$C$105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"/>
          <c:order val="104"/>
          <c:tx>
            <c:strRef>
              <c:f>Sheet19!$A$106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Sheet19!$B$106</c:f>
            </c:strRef>
          </c:xVal>
          <c:yVal>
            <c:numRef>
              <c:f>Sheet19!$C$106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"/>
          <c:order val="105"/>
          <c:tx>
            <c:strRef>
              <c:f>Sheet19!$A$107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Sheet19!$B$107</c:f>
            </c:strRef>
          </c:xVal>
          <c:yVal>
            <c:numRef>
              <c:f>Sheet19!$C$107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"/>
          <c:order val="106"/>
          <c:tx>
            <c:strRef>
              <c:f>Sheet19!$A$108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Sheet19!$B$108</c:f>
            </c:strRef>
          </c:xVal>
          <c:yVal>
            <c:numRef>
              <c:f>Sheet19!$C$108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"/>
          <c:order val="107"/>
          <c:tx>
            <c:strRef>
              <c:f>Sheet19!$A$109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Sheet19!$B$109</c:f>
            </c:strRef>
          </c:xVal>
          <c:yVal>
            <c:numRef>
              <c:f>Sheet19!$C$109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"/>
          <c:order val="108"/>
          <c:tx>
            <c:strRef>
              <c:f>Sheet19!$A$110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Sheet19!$B$110</c:f>
            </c:strRef>
          </c:xVal>
          <c:yVal>
            <c:numRef>
              <c:f>Sheet19!$C$110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"/>
          <c:order val="109"/>
          <c:tx>
            <c:strRef>
              <c:f>Sheet19!$A$111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Sheet19!$B$111</c:f>
            </c:strRef>
          </c:xVal>
          <c:yVal>
            <c:numRef>
              <c:f>Sheet19!$C$111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"/>
          <c:order val="110"/>
          <c:tx>
            <c:strRef>
              <c:f>Sheet19!$A$112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Sheet19!$B$112</c:f>
            </c:strRef>
          </c:xVal>
          <c:yVal>
            <c:numRef>
              <c:f>Sheet19!$C$112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"/>
          <c:order val="111"/>
          <c:tx>
            <c:strRef>
              <c:f>Sheet19!$A$113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Sheet19!$B$113</c:f>
            </c:strRef>
          </c:xVal>
          <c:yVal>
            <c:numRef>
              <c:f>Sheet19!$C$113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"/>
          <c:order val="112"/>
          <c:tx>
            <c:strRef>
              <c:f>Sheet19!$A$114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Sheet19!$B$114</c:f>
            </c:strRef>
          </c:xVal>
          <c:yVal>
            <c:numRef>
              <c:f>Sheet19!$C$114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"/>
          <c:order val="113"/>
          <c:tx>
            <c:strRef>
              <c:f>Sheet19!$A$115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Sheet19!$B$115</c:f>
            </c:strRef>
          </c:xVal>
          <c:yVal>
            <c:numRef>
              <c:f>Sheet19!$C$115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"/>
          <c:order val="114"/>
          <c:tx>
            <c:strRef>
              <c:f>Sheet19!$A$116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Sheet19!$B$116</c:f>
            </c:strRef>
          </c:xVal>
          <c:yVal>
            <c:numRef>
              <c:f>Sheet19!$C$116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"/>
          <c:order val="115"/>
          <c:tx>
            <c:strRef>
              <c:f>Sheet19!$A$117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Sheet19!$B$117</c:f>
            </c:strRef>
          </c:xVal>
          <c:yVal>
            <c:numRef>
              <c:f>Sheet19!$C$117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"/>
          <c:order val="116"/>
          <c:tx>
            <c:strRef>
              <c:f>Sheet19!$A$118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Sheet19!$B$118</c:f>
            </c:strRef>
          </c:xVal>
          <c:yVal>
            <c:numRef>
              <c:f>Sheet19!$C$118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"/>
          <c:order val="117"/>
          <c:tx>
            <c:strRef>
              <c:f>Sheet19!$A$119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Sheet19!$B$119</c:f>
            </c:strRef>
          </c:xVal>
          <c:yVal>
            <c:numRef>
              <c:f>Sheet19!$C$119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"/>
          <c:order val="118"/>
          <c:tx>
            <c:strRef>
              <c:f>Sheet19!$A$120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Sheet19!$B$120</c:f>
            </c:strRef>
          </c:xVal>
          <c:yVal>
            <c:numRef>
              <c:f>Sheet19!$C$120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"/>
          <c:order val="119"/>
          <c:tx>
            <c:strRef>
              <c:f>Sheet19!$A$121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Sheet19!$B$121</c:f>
            </c:strRef>
          </c:xVal>
          <c:yVal>
            <c:numRef>
              <c:f>Sheet19!$C$121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"/>
          <c:order val="120"/>
          <c:tx>
            <c:strRef>
              <c:f>Sheet19!$A$122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Sheet19!$B$122</c:f>
            </c:strRef>
          </c:xVal>
          <c:yVal>
            <c:numRef>
              <c:f>Sheet19!$C$122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"/>
          <c:order val="121"/>
          <c:tx>
            <c:strRef>
              <c:f>Sheet19!$A$123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Sheet19!$B$123</c:f>
            </c:strRef>
          </c:xVal>
          <c:yVal>
            <c:numRef>
              <c:f>Sheet19!$C$123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"/>
          <c:order val="122"/>
          <c:tx>
            <c:strRef>
              <c:f>Sheet19!$A$124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Sheet19!$B$124</c:f>
            </c:strRef>
          </c:xVal>
          <c:yVal>
            <c:numRef>
              <c:f>Sheet19!$C$124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"/>
          <c:order val="123"/>
          <c:tx>
            <c:strRef>
              <c:f>Sheet19!$A$125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Sheet19!$B$125</c:f>
            </c:strRef>
          </c:xVal>
          <c:yVal>
            <c:numRef>
              <c:f>Sheet19!$C$125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"/>
          <c:order val="124"/>
          <c:tx>
            <c:strRef>
              <c:f>Sheet19!$A$126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Sheet19!$B$126</c:f>
            </c:strRef>
          </c:xVal>
          <c:yVal>
            <c:numRef>
              <c:f>Sheet19!$C$126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"/>
          <c:order val="125"/>
          <c:tx>
            <c:strRef>
              <c:f>Sheet19!$A$127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Sheet19!$B$127</c:f>
            </c:strRef>
          </c:xVal>
          <c:yVal>
            <c:numRef>
              <c:f>Sheet19!$C$127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"/>
          <c:order val="126"/>
          <c:tx>
            <c:strRef>
              <c:f>Sheet19!$A$128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Sheet19!$B$128</c:f>
            </c:strRef>
          </c:xVal>
          <c:yVal>
            <c:numRef>
              <c:f>Sheet19!$C$128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"/>
          <c:order val="127"/>
          <c:tx>
            <c:strRef>
              <c:f>Sheet19!$A$129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Sheet19!$B$129</c:f>
            </c:strRef>
          </c:xVal>
          <c:yVal>
            <c:numRef>
              <c:f>Sheet19!$C$129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"/>
          <c:order val="128"/>
          <c:tx>
            <c:strRef>
              <c:f>Sheet19!$A$130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Sheet19!$B$130</c:f>
            </c:strRef>
          </c:xVal>
          <c:yVal>
            <c:numRef>
              <c:f>Sheet19!$C$130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"/>
          <c:order val="129"/>
          <c:tx>
            <c:strRef>
              <c:f>Sheet19!$A$131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Sheet19!$B$131</c:f>
            </c:strRef>
          </c:xVal>
          <c:yVal>
            <c:numRef>
              <c:f>Sheet19!$C$131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"/>
          <c:order val="130"/>
          <c:tx>
            <c:strRef>
              <c:f>Sheet19!$A$132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Sheet19!$B$132</c:f>
            </c:strRef>
          </c:xVal>
          <c:yVal>
            <c:numRef>
              <c:f>Sheet19!$C$132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"/>
          <c:order val="131"/>
          <c:tx>
            <c:strRef>
              <c:f>Sheet19!$A$133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Sheet19!$B$133</c:f>
            </c:strRef>
          </c:xVal>
          <c:yVal>
            <c:numRef>
              <c:f>Sheet19!$C$133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"/>
          <c:order val="132"/>
          <c:tx>
            <c:strRef>
              <c:f>Sheet19!$A$134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Sheet19!$B$134</c:f>
            </c:strRef>
          </c:xVal>
          <c:yVal>
            <c:numRef>
              <c:f>Sheet19!$C$134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"/>
          <c:order val="133"/>
          <c:tx>
            <c:strRef>
              <c:f>Sheet19!$A$135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Sheet19!$B$135</c:f>
            </c:strRef>
          </c:xVal>
          <c:yVal>
            <c:numRef>
              <c:f>Sheet19!$C$135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"/>
          <c:order val="134"/>
          <c:tx>
            <c:strRef>
              <c:f>Sheet19!$A$136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Sheet19!$B$136</c:f>
            </c:strRef>
          </c:xVal>
          <c:yVal>
            <c:numRef>
              <c:f>Sheet19!$C$136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"/>
          <c:order val="135"/>
          <c:tx>
            <c:strRef>
              <c:f>Sheet19!$A$137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Sheet19!$B$137</c:f>
            </c:strRef>
          </c:xVal>
          <c:yVal>
            <c:numRef>
              <c:f>Sheet19!$C$137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"/>
          <c:order val="136"/>
          <c:tx>
            <c:strRef>
              <c:f>Sheet19!$A$138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Sheet19!$B$138</c:f>
            </c:strRef>
          </c:xVal>
          <c:yVal>
            <c:numRef>
              <c:f>Sheet19!$C$138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"/>
          <c:order val="137"/>
          <c:tx>
            <c:strRef>
              <c:f>Sheet19!$A$139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Sheet19!$B$139</c:f>
            </c:strRef>
          </c:xVal>
          <c:yVal>
            <c:numRef>
              <c:f>Sheet19!$C$139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"/>
          <c:order val="138"/>
          <c:tx>
            <c:strRef>
              <c:f>Sheet19!$A$140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Sheet19!$B$140</c:f>
            </c:strRef>
          </c:xVal>
          <c:yVal>
            <c:numRef>
              <c:f>Sheet19!$C$140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"/>
          <c:order val="139"/>
          <c:tx>
            <c:strRef>
              <c:f>Sheet19!$A$141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Sheet19!$B$141</c:f>
            </c:strRef>
          </c:xVal>
          <c:yVal>
            <c:numRef>
              <c:f>Sheet19!$C$141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"/>
          <c:order val="140"/>
          <c:tx>
            <c:strRef>
              <c:f>Sheet19!$A$142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Sheet19!$B$142</c:f>
            </c:strRef>
          </c:xVal>
          <c:yVal>
            <c:numRef>
              <c:f>Sheet19!$C$142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"/>
          <c:order val="141"/>
          <c:tx>
            <c:strRef>
              <c:f>Sheet19!$A$143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Sheet19!$B$143</c:f>
            </c:strRef>
          </c:xVal>
          <c:yVal>
            <c:numRef>
              <c:f>Sheet19!$C$143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"/>
          <c:order val="142"/>
          <c:tx>
            <c:strRef>
              <c:f>Sheet19!$A$144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Sheet19!$B$144</c:f>
            </c:strRef>
          </c:xVal>
          <c:yVal>
            <c:numRef>
              <c:f>Sheet19!$C$144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"/>
          <c:order val="143"/>
          <c:tx>
            <c:strRef>
              <c:f>Sheet19!$A$145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Sheet19!$B$145</c:f>
            </c:strRef>
          </c:xVal>
          <c:yVal>
            <c:numRef>
              <c:f>Sheet19!$C$145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"/>
          <c:order val="144"/>
          <c:tx>
            <c:strRef>
              <c:f>Sheet19!$A$146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Sheet19!$B$146</c:f>
            </c:strRef>
          </c:xVal>
          <c:yVal>
            <c:numRef>
              <c:f>Sheet19!$C$146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"/>
          <c:order val="145"/>
          <c:tx>
            <c:strRef>
              <c:f>Sheet19!$A$147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Sheet19!$B$147</c:f>
            </c:strRef>
          </c:xVal>
          <c:yVal>
            <c:numRef>
              <c:f>Sheet19!$C$147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"/>
          <c:order val="146"/>
          <c:tx>
            <c:strRef>
              <c:f>Sheet19!$A$148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Sheet19!$B$148</c:f>
            </c:strRef>
          </c:xVal>
          <c:yVal>
            <c:numRef>
              <c:f>Sheet19!$C$148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"/>
          <c:order val="147"/>
          <c:tx>
            <c:strRef>
              <c:f>Sheet19!$A$149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Sheet19!$B$149</c:f>
            </c:strRef>
          </c:xVal>
          <c:yVal>
            <c:numRef>
              <c:f>Sheet19!$C$149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8"/>
          <c:order val="148"/>
          <c:tx>
            <c:strRef>
              <c:f>Sheet19!$A$150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Sheet19!$B$150</c:f>
            </c:strRef>
          </c:xVal>
          <c:yVal>
            <c:numRef>
              <c:f>Sheet19!$C$150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9"/>
          <c:order val="149"/>
          <c:tx>
            <c:strRef>
              <c:f>Sheet19!$A$151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Sheet19!$B$151</c:f>
            </c:strRef>
          </c:xVal>
          <c:yVal>
            <c:numRef>
              <c:f>Sheet19!$C$151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0"/>
          <c:order val="150"/>
          <c:tx>
            <c:strRef>
              <c:f>Sheet19!$A$152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Sheet19!$B$152</c:f>
            </c:strRef>
          </c:xVal>
          <c:yVal>
            <c:numRef>
              <c:f>Sheet19!$C$152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1"/>
          <c:order val="151"/>
          <c:tx>
            <c:strRef>
              <c:f>Sheet19!$A$153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Sheet19!$B$153</c:f>
            </c:strRef>
          </c:xVal>
          <c:yVal>
            <c:numRef>
              <c:f>Sheet19!$C$153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2"/>
          <c:order val="152"/>
          <c:tx>
            <c:strRef>
              <c:f>Sheet19!$A$154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Sheet19!$B$154</c:f>
            </c:strRef>
          </c:xVal>
          <c:yVal>
            <c:numRef>
              <c:f>Sheet19!$C$154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3"/>
          <c:order val="153"/>
          <c:tx>
            <c:strRef>
              <c:f>Sheet19!$A$155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Sheet19!$B$155</c:f>
            </c:strRef>
          </c:xVal>
          <c:yVal>
            <c:numRef>
              <c:f>Sheet19!$C$155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4"/>
          <c:order val="154"/>
          <c:tx>
            <c:strRef>
              <c:f>Sheet19!$A$156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Sheet19!$B$156</c:f>
            </c:strRef>
          </c:xVal>
          <c:yVal>
            <c:numRef>
              <c:f>Sheet19!$C$156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5"/>
          <c:order val="155"/>
          <c:tx>
            <c:strRef>
              <c:f>Sheet19!$A$157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Sheet19!$B$157</c:f>
            </c:strRef>
          </c:xVal>
          <c:yVal>
            <c:numRef>
              <c:f>Sheet19!$C$157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6"/>
          <c:order val="156"/>
          <c:tx>
            <c:strRef>
              <c:f>Sheet19!$A$158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Sheet19!$B$158</c:f>
            </c:strRef>
          </c:xVal>
          <c:yVal>
            <c:numRef>
              <c:f>Sheet19!$C$158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7"/>
          <c:order val="157"/>
          <c:tx>
            <c:strRef>
              <c:f>Sheet19!$A$159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Sheet19!$B$159</c:f>
            </c:strRef>
          </c:xVal>
          <c:yVal>
            <c:numRef>
              <c:f>Sheet19!$C$159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8"/>
          <c:order val="158"/>
          <c:tx>
            <c:strRef>
              <c:f>Sheet19!$A$160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Sheet19!$B$160</c:f>
            </c:strRef>
          </c:xVal>
          <c:yVal>
            <c:numRef>
              <c:f>Sheet19!$C$160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9"/>
          <c:order val="159"/>
          <c:tx>
            <c:strRef>
              <c:f>Sheet19!$A$161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Sheet19!$B$161</c:f>
            </c:strRef>
          </c:xVal>
          <c:yVal>
            <c:numRef>
              <c:f>Sheet19!$C$161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0"/>
          <c:order val="160"/>
          <c:tx>
            <c:strRef>
              <c:f>Sheet19!$A$162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Sheet19!$B$162</c:f>
            </c:strRef>
          </c:xVal>
          <c:yVal>
            <c:numRef>
              <c:f>Sheet19!$C$162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1"/>
          <c:order val="161"/>
          <c:tx>
            <c:strRef>
              <c:f>Sheet19!$A$163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Sheet19!$B$163</c:f>
            </c:strRef>
          </c:xVal>
          <c:yVal>
            <c:numRef>
              <c:f>Sheet19!$C$163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2"/>
          <c:order val="162"/>
          <c:tx>
            <c:strRef>
              <c:f>Sheet19!$A$164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Sheet19!$B$164</c:f>
            </c:strRef>
          </c:xVal>
          <c:yVal>
            <c:numRef>
              <c:f>Sheet19!$C$164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3"/>
          <c:order val="163"/>
          <c:tx>
            <c:strRef>
              <c:f>Sheet19!$A$165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Sheet19!$B$165</c:f>
            </c:strRef>
          </c:xVal>
          <c:yVal>
            <c:numRef>
              <c:f>Sheet19!$C$165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4"/>
          <c:order val="164"/>
          <c:tx>
            <c:strRef>
              <c:f>Sheet19!$A$166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Sheet19!$B$166</c:f>
            </c:strRef>
          </c:xVal>
          <c:yVal>
            <c:numRef>
              <c:f>Sheet19!$C$166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5"/>
          <c:order val="165"/>
          <c:tx>
            <c:strRef>
              <c:f>Sheet19!$A$167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Sheet19!$B$167</c:f>
            </c:strRef>
          </c:xVal>
          <c:yVal>
            <c:numRef>
              <c:f>Sheet19!$C$167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6"/>
          <c:order val="166"/>
          <c:tx>
            <c:strRef>
              <c:f>Sheet19!$A$168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Sheet19!$B$168</c:f>
            </c:strRef>
          </c:xVal>
          <c:yVal>
            <c:numRef>
              <c:f>Sheet19!$C$168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7"/>
          <c:order val="167"/>
          <c:tx>
            <c:strRef>
              <c:f>Sheet19!$A$169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Sheet19!$B$169</c:f>
            </c:strRef>
          </c:xVal>
          <c:yVal>
            <c:numRef>
              <c:f>Sheet19!$C$169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8"/>
          <c:order val="168"/>
          <c:tx>
            <c:strRef>
              <c:f>Sheet19!$A$170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Sheet19!$B$170</c:f>
            </c:strRef>
          </c:xVal>
          <c:yVal>
            <c:numRef>
              <c:f>Sheet19!$C$170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9"/>
          <c:order val="169"/>
          <c:tx>
            <c:strRef>
              <c:f>Sheet19!$A$171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Sheet19!$B$171</c:f>
            </c:strRef>
          </c:xVal>
          <c:yVal>
            <c:numRef>
              <c:f>Sheet19!$C$171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0"/>
          <c:order val="170"/>
          <c:tx>
            <c:strRef>
              <c:f>Sheet19!$A$172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Sheet19!$B$172</c:f>
            </c:strRef>
          </c:xVal>
          <c:yVal>
            <c:numRef>
              <c:f>Sheet19!$C$172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1"/>
          <c:order val="171"/>
          <c:tx>
            <c:strRef>
              <c:f>Sheet19!$A$173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Sheet19!$B$173</c:f>
            </c:strRef>
          </c:xVal>
          <c:yVal>
            <c:numRef>
              <c:f>Sheet19!$C$173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2"/>
          <c:order val="172"/>
          <c:tx>
            <c:strRef>
              <c:f>Sheet19!$A$174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Sheet19!$B$174</c:f>
            </c:strRef>
          </c:xVal>
          <c:yVal>
            <c:numRef>
              <c:f>Sheet19!$C$174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3"/>
          <c:order val="173"/>
          <c:tx>
            <c:strRef>
              <c:f>Sheet19!$A$175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Sheet19!$B$175</c:f>
            </c:strRef>
          </c:xVal>
          <c:yVal>
            <c:numRef>
              <c:f>Sheet19!$C$175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4"/>
          <c:order val="174"/>
          <c:tx>
            <c:strRef>
              <c:f>Sheet19!$A$176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Sheet19!$B$176</c:f>
            </c:strRef>
          </c:xVal>
          <c:yVal>
            <c:numRef>
              <c:f>Sheet19!$C$176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5"/>
          <c:order val="175"/>
          <c:tx>
            <c:strRef>
              <c:f>Sheet19!$A$177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Sheet19!$B$177</c:f>
            </c:strRef>
          </c:xVal>
          <c:yVal>
            <c:numRef>
              <c:f>Sheet19!$C$177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6"/>
          <c:order val="176"/>
          <c:tx>
            <c:strRef>
              <c:f>Sheet19!$A$178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Sheet19!$B$178</c:f>
            </c:strRef>
          </c:xVal>
          <c:yVal>
            <c:numRef>
              <c:f>Sheet19!$C$178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7"/>
          <c:order val="177"/>
          <c:tx>
            <c:strRef>
              <c:f>Sheet19!$A$179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Sheet19!$B$179</c:f>
            </c:strRef>
          </c:xVal>
          <c:yVal>
            <c:numRef>
              <c:f>Sheet19!$C$179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8"/>
          <c:order val="178"/>
          <c:tx>
            <c:strRef>
              <c:f>Sheet19!$A$180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Sheet19!$B$180</c:f>
            </c:strRef>
          </c:xVal>
          <c:yVal>
            <c:numRef>
              <c:f>Sheet19!$C$180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9"/>
          <c:order val="179"/>
          <c:tx>
            <c:strRef>
              <c:f>Sheet19!$A$181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Sheet19!$B$181</c:f>
            </c:strRef>
          </c:xVal>
          <c:yVal>
            <c:numRef>
              <c:f>Sheet19!$C$181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0"/>
          <c:order val="180"/>
          <c:tx>
            <c:strRef>
              <c:f>Sheet19!$A$182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Sheet19!$B$182</c:f>
            </c:strRef>
          </c:xVal>
          <c:yVal>
            <c:numRef>
              <c:f>Sheet19!$C$182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1"/>
          <c:order val="181"/>
          <c:tx>
            <c:strRef>
              <c:f>Sheet19!$A$183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Sheet19!$B$183</c:f>
            </c:strRef>
          </c:xVal>
          <c:yVal>
            <c:numRef>
              <c:f>Sheet19!$C$183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2"/>
          <c:order val="182"/>
          <c:tx>
            <c:strRef>
              <c:f>Sheet19!$A$184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Sheet19!$B$184</c:f>
            </c:strRef>
          </c:xVal>
          <c:yVal>
            <c:numRef>
              <c:f>Sheet19!$C$184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3"/>
          <c:order val="183"/>
          <c:tx>
            <c:strRef>
              <c:f>Sheet19!$A$185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Sheet19!$B$185</c:f>
            </c:strRef>
          </c:xVal>
          <c:yVal>
            <c:numRef>
              <c:f>Sheet19!$C$185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4"/>
          <c:order val="184"/>
          <c:tx>
            <c:strRef>
              <c:f>Sheet19!$A$186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Sheet19!$B$186</c:f>
            </c:strRef>
          </c:xVal>
          <c:yVal>
            <c:numRef>
              <c:f>Sheet19!$C$186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5"/>
          <c:order val="185"/>
          <c:tx>
            <c:strRef>
              <c:f>Sheet19!$A$187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Sheet19!$B$187</c:f>
            </c:strRef>
          </c:xVal>
          <c:yVal>
            <c:numRef>
              <c:f>Sheet19!$C$187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6"/>
          <c:order val="186"/>
          <c:tx>
            <c:strRef>
              <c:f>Sheet19!$A$188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Sheet19!$B$188</c:f>
            </c:strRef>
          </c:xVal>
          <c:yVal>
            <c:numRef>
              <c:f>Sheet19!$C$188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7"/>
          <c:order val="187"/>
          <c:tx>
            <c:strRef>
              <c:f>Sheet19!$A$189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Sheet19!$B$189</c:f>
            </c:strRef>
          </c:xVal>
          <c:yVal>
            <c:numRef>
              <c:f>Sheet19!$C$189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8"/>
          <c:order val="188"/>
          <c:tx>
            <c:strRef>
              <c:f>Sheet19!$A$190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Sheet19!$B$190</c:f>
            </c:strRef>
          </c:xVal>
          <c:yVal>
            <c:numRef>
              <c:f>Sheet19!$C$190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9"/>
          <c:order val="189"/>
          <c:tx>
            <c:strRef>
              <c:f>Sheet19!$A$191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Sheet19!$B$191</c:f>
            </c:strRef>
          </c:xVal>
          <c:yVal>
            <c:numRef>
              <c:f>Sheet19!$C$191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0"/>
          <c:order val="190"/>
          <c:tx>
            <c:strRef>
              <c:f>Sheet19!$A$192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Sheet19!$B$192</c:f>
            </c:strRef>
          </c:xVal>
          <c:yVal>
            <c:numRef>
              <c:f>Sheet19!$C$192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1"/>
          <c:order val="191"/>
          <c:tx>
            <c:strRef>
              <c:f>Sheet19!$A$193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Sheet19!$B$193</c:f>
            </c:strRef>
          </c:xVal>
          <c:yVal>
            <c:numRef>
              <c:f>Sheet19!$C$193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2"/>
          <c:order val="192"/>
          <c:tx>
            <c:strRef>
              <c:f>Sheet19!$A$194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Sheet19!$B$194</c:f>
            </c:strRef>
          </c:xVal>
          <c:yVal>
            <c:numRef>
              <c:f>Sheet19!$C$194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3"/>
          <c:order val="193"/>
          <c:tx>
            <c:strRef>
              <c:f>Sheet19!$A$195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Sheet19!$B$195</c:f>
            </c:strRef>
          </c:xVal>
          <c:yVal>
            <c:numRef>
              <c:f>Sheet19!$C$195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4"/>
          <c:order val="194"/>
          <c:tx>
            <c:strRef>
              <c:f>Sheet19!$A$196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Sheet19!$B$196</c:f>
            </c:strRef>
          </c:xVal>
          <c:yVal>
            <c:numRef>
              <c:f>Sheet19!$C$196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5"/>
          <c:order val="195"/>
          <c:tx>
            <c:strRef>
              <c:f>Sheet19!$A$197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Sheet19!$B$197</c:f>
            </c:strRef>
          </c:xVal>
          <c:yVal>
            <c:numRef>
              <c:f>Sheet19!$C$197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6"/>
          <c:order val="196"/>
          <c:tx>
            <c:strRef>
              <c:f>Sheet19!$A$198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Sheet19!$B$198</c:f>
            </c:strRef>
          </c:xVal>
          <c:yVal>
            <c:numRef>
              <c:f>Sheet19!$C$198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7"/>
          <c:order val="197"/>
          <c:tx>
            <c:strRef>
              <c:f>Sheet19!$A$199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Sheet19!$B$199</c:f>
            </c:strRef>
          </c:xVal>
          <c:yVal>
            <c:numRef>
              <c:f>Sheet19!$C$199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8"/>
          <c:order val="198"/>
          <c:tx>
            <c:strRef>
              <c:f>Sheet19!$A$200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Sheet19!$B$200</c:f>
            </c:strRef>
          </c:xVal>
          <c:yVal>
            <c:numRef>
              <c:f>Sheet19!$C$200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9"/>
          <c:order val="199"/>
          <c:tx>
            <c:strRef>
              <c:f>Sheet19!$A$201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Sheet19!$B$201</c:f>
            </c:strRef>
          </c:xVal>
          <c:yVal>
            <c:numRef>
              <c:f>Sheet19!$C$201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0"/>
          <c:order val="200"/>
          <c:tx>
            <c:strRef>
              <c:f>Sheet19!$A$202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Sheet19!$B$202</c:f>
            </c:strRef>
          </c:xVal>
          <c:yVal>
            <c:numRef>
              <c:f>Sheet19!$C$202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1"/>
          <c:order val="201"/>
          <c:tx>
            <c:strRef>
              <c:f>Sheet19!$A$203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Sheet19!$B$203</c:f>
            </c:strRef>
          </c:xVal>
          <c:yVal>
            <c:numRef>
              <c:f>Sheet19!$C$203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2"/>
          <c:order val="202"/>
          <c:tx>
            <c:strRef>
              <c:f>Sheet19!$A$204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Sheet19!$B$204</c:f>
            </c:strRef>
          </c:xVal>
          <c:yVal>
            <c:numRef>
              <c:f>Sheet19!$C$204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3"/>
          <c:order val="203"/>
          <c:tx>
            <c:strRef>
              <c:f>Sheet19!$A$205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Sheet19!$B$205</c:f>
            </c:strRef>
          </c:xVal>
          <c:yVal>
            <c:numRef>
              <c:f>Sheet19!$C$205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4"/>
          <c:order val="204"/>
          <c:tx>
            <c:strRef>
              <c:f>Sheet19!$A$206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Sheet19!$B$206</c:f>
            </c:strRef>
          </c:xVal>
          <c:yVal>
            <c:numRef>
              <c:f>Sheet19!$C$206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5"/>
          <c:order val="205"/>
          <c:tx>
            <c:strRef>
              <c:f>Sheet19!$A$207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Sheet19!$B$207</c:f>
            </c:strRef>
          </c:xVal>
          <c:yVal>
            <c:numRef>
              <c:f>Sheet19!$C$207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6"/>
          <c:order val="206"/>
          <c:tx>
            <c:strRef>
              <c:f>Sheet19!$A$208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Sheet19!$B$208</c:f>
            </c:strRef>
          </c:xVal>
          <c:yVal>
            <c:numRef>
              <c:f>Sheet19!$C$208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7"/>
          <c:order val="207"/>
          <c:tx>
            <c:strRef>
              <c:f>Sheet19!$A$209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Sheet19!$B$209</c:f>
            </c:strRef>
          </c:xVal>
          <c:yVal>
            <c:numRef>
              <c:f>Sheet19!$C$209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8"/>
          <c:order val="208"/>
          <c:tx>
            <c:strRef>
              <c:f>Sheet19!$A$210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Sheet19!$B$210</c:f>
            </c:strRef>
          </c:xVal>
          <c:yVal>
            <c:numRef>
              <c:f>Sheet19!$C$210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9"/>
          <c:order val="209"/>
          <c:tx>
            <c:strRef>
              <c:f>Sheet19!$A$211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Sheet19!$B$211</c:f>
            </c:strRef>
          </c:xVal>
          <c:yVal>
            <c:numRef>
              <c:f>Sheet19!$C$211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0"/>
          <c:order val="210"/>
          <c:tx>
            <c:strRef>
              <c:f>Sheet19!$A$212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Sheet19!$B$212</c:f>
            </c:strRef>
          </c:xVal>
          <c:yVal>
            <c:numRef>
              <c:f>Sheet19!$C$212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1"/>
          <c:order val="211"/>
          <c:tx>
            <c:strRef>
              <c:f>Sheet19!$A$213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Sheet19!$B$213</c:f>
            </c:strRef>
          </c:xVal>
          <c:yVal>
            <c:numRef>
              <c:f>Sheet19!$C$213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2"/>
          <c:order val="212"/>
          <c:tx>
            <c:strRef>
              <c:f>Sheet19!$A$214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Sheet19!$B$214</c:f>
            </c:strRef>
          </c:xVal>
          <c:yVal>
            <c:numRef>
              <c:f>Sheet19!$C$214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3"/>
          <c:order val="213"/>
          <c:tx>
            <c:strRef>
              <c:f>Sheet19!$A$215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Sheet19!$B$215</c:f>
            </c:strRef>
          </c:xVal>
          <c:yVal>
            <c:numRef>
              <c:f>Sheet19!$C$215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4"/>
          <c:order val="214"/>
          <c:tx>
            <c:strRef>
              <c:f>Sheet19!$A$216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Sheet19!$B$216</c:f>
            </c:strRef>
          </c:xVal>
          <c:yVal>
            <c:numRef>
              <c:f>Sheet19!$C$216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5"/>
          <c:order val="215"/>
          <c:tx>
            <c:strRef>
              <c:f>Sheet19!$A$217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Sheet19!$B$217</c:f>
            </c:strRef>
          </c:xVal>
          <c:yVal>
            <c:numRef>
              <c:f>Sheet19!$C$217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6"/>
          <c:order val="216"/>
          <c:tx>
            <c:strRef>
              <c:f>Sheet19!$A$218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Sheet19!$B$218</c:f>
            </c:strRef>
          </c:xVal>
          <c:yVal>
            <c:numRef>
              <c:f>Sheet19!$C$218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7"/>
          <c:order val="217"/>
          <c:tx>
            <c:strRef>
              <c:f>Sheet19!$A$219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Sheet19!$B$219</c:f>
            </c:strRef>
          </c:xVal>
          <c:yVal>
            <c:numRef>
              <c:f>Sheet19!$C$219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8"/>
          <c:order val="218"/>
          <c:tx>
            <c:strRef>
              <c:f>Sheet19!$A$220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Sheet19!$B$220</c:f>
            </c:strRef>
          </c:xVal>
          <c:yVal>
            <c:numRef>
              <c:f>Sheet19!$C$220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9"/>
          <c:order val="219"/>
          <c:tx>
            <c:strRef>
              <c:f>Sheet19!$A$221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Sheet19!$B$221</c:f>
            </c:strRef>
          </c:xVal>
          <c:yVal>
            <c:numRef>
              <c:f>Sheet19!$C$221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0"/>
          <c:order val="220"/>
          <c:tx>
            <c:strRef>
              <c:f>Sheet19!$A$222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Sheet19!$B$222</c:f>
            </c:strRef>
          </c:xVal>
          <c:yVal>
            <c:numRef>
              <c:f>Sheet19!$C$222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1"/>
          <c:order val="221"/>
          <c:tx>
            <c:strRef>
              <c:f>Sheet19!$A$223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Sheet19!$B$223</c:f>
            </c:strRef>
          </c:xVal>
          <c:yVal>
            <c:numRef>
              <c:f>Sheet19!$C$223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2"/>
          <c:order val="222"/>
          <c:tx>
            <c:strRef>
              <c:f>Sheet19!$A$224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Sheet19!$B$224</c:f>
            </c:strRef>
          </c:xVal>
          <c:yVal>
            <c:numRef>
              <c:f>Sheet19!$C$224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3"/>
          <c:order val="223"/>
          <c:tx>
            <c:strRef>
              <c:f>Sheet19!$A$225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Sheet19!$B$225</c:f>
            </c:strRef>
          </c:xVal>
          <c:yVal>
            <c:numRef>
              <c:f>Sheet19!$C$225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4"/>
          <c:order val="224"/>
          <c:tx>
            <c:strRef>
              <c:f>Sheet19!$A$226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Sheet19!$B$226</c:f>
            </c:strRef>
          </c:xVal>
          <c:yVal>
            <c:numRef>
              <c:f>Sheet19!$C$226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5"/>
          <c:order val="225"/>
          <c:tx>
            <c:strRef>
              <c:f>Sheet19!$A$227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Sheet19!$B$227</c:f>
            </c:strRef>
          </c:xVal>
          <c:yVal>
            <c:numRef>
              <c:f>Sheet19!$C$227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6"/>
          <c:order val="226"/>
          <c:tx>
            <c:strRef>
              <c:f>Sheet19!$A$228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Sheet19!$B$228</c:f>
            </c:strRef>
          </c:xVal>
          <c:yVal>
            <c:numRef>
              <c:f>Sheet19!$C$228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7"/>
          <c:order val="227"/>
          <c:tx>
            <c:strRef>
              <c:f>Sheet19!$A$229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Sheet19!$B$229</c:f>
            </c:strRef>
          </c:xVal>
          <c:yVal>
            <c:numRef>
              <c:f>Sheet19!$C$229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8"/>
          <c:order val="228"/>
          <c:tx>
            <c:strRef>
              <c:f>Sheet19!$A$230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Sheet19!$B$230</c:f>
            </c:strRef>
          </c:xVal>
          <c:yVal>
            <c:numRef>
              <c:f>Sheet19!$C$230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9"/>
          <c:order val="229"/>
          <c:tx>
            <c:strRef>
              <c:f>Sheet19!$A$231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Sheet19!$B$231</c:f>
            </c:strRef>
          </c:xVal>
          <c:yVal>
            <c:numRef>
              <c:f>Sheet19!$C$231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0"/>
          <c:order val="230"/>
          <c:tx>
            <c:strRef>
              <c:f>Sheet19!$A$232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Sheet19!$B$232</c:f>
            </c:strRef>
          </c:xVal>
          <c:yVal>
            <c:numRef>
              <c:f>Sheet19!$C$232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1"/>
          <c:order val="231"/>
          <c:tx>
            <c:strRef>
              <c:f>Sheet19!$A$233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Sheet19!$B$233</c:f>
            </c:strRef>
          </c:xVal>
          <c:yVal>
            <c:numRef>
              <c:f>Sheet19!$C$233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2"/>
          <c:order val="232"/>
          <c:tx>
            <c:strRef>
              <c:f>Sheet19!$A$234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Sheet19!$B$234</c:f>
            </c:strRef>
          </c:xVal>
          <c:yVal>
            <c:numRef>
              <c:f>Sheet19!$C$234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3"/>
          <c:order val="233"/>
          <c:tx>
            <c:strRef>
              <c:f>Sheet19!$A$235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Sheet19!$B$235</c:f>
            </c:strRef>
          </c:xVal>
          <c:yVal>
            <c:numRef>
              <c:f>Sheet19!$C$235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4"/>
          <c:order val="234"/>
          <c:tx>
            <c:strRef>
              <c:f>Sheet19!$A$236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Sheet19!$B$236</c:f>
            </c:strRef>
          </c:xVal>
          <c:yVal>
            <c:numRef>
              <c:f>Sheet19!$C$236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5"/>
          <c:order val="235"/>
          <c:tx>
            <c:strRef>
              <c:f>Sheet19!$A$237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Sheet19!$B$237</c:f>
            </c:strRef>
          </c:xVal>
          <c:yVal>
            <c:numRef>
              <c:f>Sheet19!$C$237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6"/>
          <c:order val="236"/>
          <c:tx>
            <c:strRef>
              <c:f>Sheet19!$A$238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Sheet19!$B$238</c:f>
            </c:strRef>
          </c:xVal>
          <c:yVal>
            <c:numRef>
              <c:f>Sheet19!$C$238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7"/>
          <c:order val="237"/>
          <c:tx>
            <c:strRef>
              <c:f>Sheet19!$A$239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Sheet19!$B$239</c:f>
            </c:strRef>
          </c:xVal>
          <c:yVal>
            <c:numRef>
              <c:f>Sheet19!$C$239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8"/>
          <c:order val="238"/>
          <c:tx>
            <c:strRef>
              <c:f>Sheet19!$A$240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Sheet19!$B$240</c:f>
            </c:strRef>
          </c:xVal>
          <c:yVal>
            <c:numRef>
              <c:f>Sheet19!$C$240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9"/>
          <c:order val="239"/>
          <c:tx>
            <c:strRef>
              <c:f>Sheet19!$A$241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Sheet19!$B$241</c:f>
            </c:strRef>
          </c:xVal>
          <c:yVal>
            <c:numRef>
              <c:f>Sheet19!$C$241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0"/>
          <c:order val="240"/>
          <c:tx>
            <c:strRef>
              <c:f>Sheet19!$A$242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Sheet19!$B$242</c:f>
            </c:strRef>
          </c:xVal>
          <c:yVal>
            <c:numRef>
              <c:f>Sheet19!$C$242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1"/>
          <c:order val="241"/>
          <c:tx>
            <c:strRef>
              <c:f>Sheet19!$A$243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Sheet19!$B$243</c:f>
            </c:strRef>
          </c:xVal>
          <c:yVal>
            <c:numRef>
              <c:f>Sheet19!$C$243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2"/>
          <c:order val="242"/>
          <c:tx>
            <c:strRef>
              <c:f>Sheet19!$A$244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Sheet19!$B$244</c:f>
            </c:strRef>
          </c:xVal>
          <c:yVal>
            <c:numRef>
              <c:f>Sheet19!$C$244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3"/>
          <c:order val="243"/>
          <c:tx>
            <c:strRef>
              <c:f>Sheet19!$A$245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Sheet19!$B$245</c:f>
            </c:strRef>
          </c:xVal>
          <c:yVal>
            <c:numRef>
              <c:f>Sheet19!$C$245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4"/>
          <c:order val="244"/>
          <c:tx>
            <c:strRef>
              <c:f>Sheet19!$A$246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Sheet19!$B$246</c:f>
            </c:strRef>
          </c:xVal>
          <c:yVal>
            <c:numRef>
              <c:f>Sheet19!$C$246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5"/>
          <c:order val="245"/>
          <c:tx>
            <c:strRef>
              <c:f>Sheet19!$A$247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Sheet19!$B$247</c:f>
            </c:strRef>
          </c:xVal>
          <c:yVal>
            <c:numRef>
              <c:f>Sheet19!$C$247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6"/>
          <c:order val="246"/>
          <c:tx>
            <c:strRef>
              <c:f>Sheet19!$A$248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Sheet19!$B$248</c:f>
            </c:strRef>
          </c:xVal>
          <c:yVal>
            <c:numRef>
              <c:f>Sheet19!$C$248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7"/>
          <c:order val="247"/>
          <c:tx>
            <c:strRef>
              <c:f>Sheet19!$A$249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Sheet19!$B$249</c:f>
            </c:strRef>
          </c:xVal>
          <c:yVal>
            <c:numRef>
              <c:f>Sheet19!$C$249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8"/>
          <c:order val="248"/>
          <c:tx>
            <c:strRef>
              <c:f>Sheet19!$A$250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Sheet19!$B$250</c:f>
            </c:strRef>
          </c:xVal>
          <c:yVal>
            <c:numRef>
              <c:f>Sheet19!$C$250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9"/>
          <c:order val="249"/>
          <c:tx>
            <c:strRef>
              <c:f>Sheet19!$A$251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Sheet19!$B$251</c:f>
            </c:strRef>
          </c:xVal>
          <c:yVal>
            <c:numRef>
              <c:f>Sheet19!$C$251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0"/>
          <c:order val="250"/>
          <c:tx>
            <c:strRef>
              <c:f>Sheet19!$A$252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Sheet19!$B$252</c:f>
            </c:strRef>
          </c:xVal>
          <c:yVal>
            <c:numRef>
              <c:f>Sheet19!$C$252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1"/>
          <c:order val="251"/>
          <c:tx>
            <c:strRef>
              <c:f>Sheet19!$A$253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Sheet19!$B$253</c:f>
            </c:strRef>
          </c:xVal>
          <c:yVal>
            <c:numRef>
              <c:f>Sheet19!$C$253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2"/>
          <c:order val="252"/>
          <c:tx>
            <c:strRef>
              <c:f>Sheet19!$A$254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Sheet19!$B$254</c:f>
            </c:strRef>
          </c:xVal>
          <c:yVal>
            <c:numRef>
              <c:f>Sheet19!$C$254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3"/>
          <c:order val="253"/>
          <c:tx>
            <c:strRef>
              <c:f>Sheet19!$A$255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Sheet19!$B$255</c:f>
            </c:strRef>
          </c:xVal>
          <c:yVal>
            <c:numRef>
              <c:f>Sheet19!$C$255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4"/>
          <c:order val="254"/>
          <c:tx>
            <c:strRef>
              <c:f>Sheet19!$A$256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Sheet19!$B$256</c:f>
            </c:strRef>
          </c:xVal>
          <c:yVal>
            <c:numRef>
              <c:f>Sheet19!$C$256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5"/>
          <c:order val="255"/>
          <c:tx>
            <c:strRef>
              <c:f>Sheet19!$A$257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Sheet19!$B$257</c:f>
            </c:strRef>
          </c:xVal>
          <c:yVal>
            <c:numRef>
              <c:f>Sheet19!$C$257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6"/>
          <c:order val="256"/>
          <c:tx>
            <c:strRef>
              <c:f>Sheet19!$A$258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Sheet19!$B$258</c:f>
            </c:strRef>
          </c:xVal>
          <c:yVal>
            <c:numRef>
              <c:f>Sheet19!$C$258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7"/>
          <c:order val="257"/>
          <c:tx>
            <c:strRef>
              <c:f>Sheet19!$A$259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Sheet19!$B$259</c:f>
            </c:strRef>
          </c:xVal>
          <c:yVal>
            <c:numRef>
              <c:f>Sheet19!$C$259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8"/>
          <c:order val="258"/>
          <c:tx>
            <c:strRef>
              <c:f>Sheet19!$A$260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Sheet19!$B$260</c:f>
            </c:strRef>
          </c:xVal>
          <c:yVal>
            <c:numRef>
              <c:f>Sheet19!$C$260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9"/>
          <c:order val="259"/>
          <c:tx>
            <c:strRef>
              <c:f>Sheet19!$A$261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Sheet19!$B$261</c:f>
            </c:strRef>
          </c:xVal>
          <c:yVal>
            <c:numRef>
              <c:f>Sheet19!$C$261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0"/>
          <c:order val="260"/>
          <c:tx>
            <c:strRef>
              <c:f>Sheet19!$A$262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Sheet19!$B$262</c:f>
            </c:strRef>
          </c:xVal>
          <c:yVal>
            <c:numRef>
              <c:f>Sheet19!$C$262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1"/>
          <c:order val="261"/>
          <c:tx>
            <c:strRef>
              <c:f>Sheet19!$A$263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Sheet19!$B$263</c:f>
            </c:strRef>
          </c:xVal>
          <c:yVal>
            <c:numRef>
              <c:f>Sheet19!$C$263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2"/>
          <c:order val="262"/>
          <c:tx>
            <c:strRef>
              <c:f>Sheet19!$A$264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Sheet19!$B$264</c:f>
            </c:strRef>
          </c:xVal>
          <c:yVal>
            <c:numRef>
              <c:f>Sheet19!$C$264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3"/>
          <c:order val="263"/>
          <c:tx>
            <c:strRef>
              <c:f>Sheet19!$A$265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Sheet19!$B$265</c:f>
            </c:strRef>
          </c:xVal>
          <c:yVal>
            <c:numRef>
              <c:f>Sheet19!$C$265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4"/>
          <c:order val="264"/>
          <c:tx>
            <c:strRef>
              <c:f>Sheet19!$A$266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Sheet19!$B$266</c:f>
            </c:strRef>
          </c:xVal>
          <c:yVal>
            <c:numRef>
              <c:f>Sheet19!$C$266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5"/>
          <c:order val="265"/>
          <c:tx>
            <c:strRef>
              <c:f>Sheet19!$A$267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Sheet19!$B$267</c:f>
            </c:strRef>
          </c:xVal>
          <c:yVal>
            <c:numRef>
              <c:f>Sheet19!$C$267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6"/>
          <c:order val="266"/>
          <c:tx>
            <c:strRef>
              <c:f>Sheet19!$A$268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Sheet19!$B$268</c:f>
            </c:strRef>
          </c:xVal>
          <c:yVal>
            <c:numRef>
              <c:f>Sheet19!$C$268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7"/>
          <c:order val="267"/>
          <c:tx>
            <c:strRef>
              <c:f>Sheet19!$A$269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Sheet19!$B$269</c:f>
            </c:strRef>
          </c:xVal>
          <c:yVal>
            <c:numRef>
              <c:f>Sheet19!$C$269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8"/>
          <c:order val="268"/>
          <c:tx>
            <c:strRef>
              <c:f>Sheet19!$A$270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Sheet19!$B$270</c:f>
            </c:strRef>
          </c:xVal>
          <c:yVal>
            <c:numRef>
              <c:f>Sheet19!$C$270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9"/>
          <c:order val="269"/>
          <c:tx>
            <c:strRef>
              <c:f>Sheet19!$A$271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Sheet19!$B$271</c:f>
            </c:strRef>
          </c:xVal>
          <c:yVal>
            <c:numRef>
              <c:f>Sheet19!$C$271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0"/>
          <c:order val="270"/>
          <c:tx>
            <c:strRef>
              <c:f>Sheet19!$A$272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Sheet19!$B$272</c:f>
            </c:strRef>
          </c:xVal>
          <c:yVal>
            <c:numRef>
              <c:f>Sheet19!$C$272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1"/>
          <c:order val="271"/>
          <c:tx>
            <c:strRef>
              <c:f>Sheet19!$A$273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Sheet19!$B$273</c:f>
            </c:strRef>
          </c:xVal>
          <c:yVal>
            <c:numRef>
              <c:f>Sheet19!$C$273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2"/>
          <c:order val="272"/>
          <c:tx>
            <c:strRef>
              <c:f>Sheet19!$A$274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Sheet19!$B$274</c:f>
            </c:strRef>
          </c:xVal>
          <c:yVal>
            <c:numRef>
              <c:f>Sheet19!$C$274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3"/>
          <c:order val="273"/>
          <c:tx>
            <c:strRef>
              <c:f>Sheet19!$A$275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Sheet19!$B$275</c:f>
            </c:strRef>
          </c:xVal>
          <c:yVal>
            <c:numRef>
              <c:f>Sheet19!$C$275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4"/>
          <c:order val="274"/>
          <c:tx>
            <c:strRef>
              <c:f>Sheet19!$A$276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Sheet19!$B$276</c:f>
            </c:strRef>
          </c:xVal>
          <c:yVal>
            <c:numRef>
              <c:f>Sheet19!$C$276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5"/>
          <c:order val="275"/>
          <c:tx>
            <c:strRef>
              <c:f>Sheet19!$A$277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Sheet19!$B$277</c:f>
            </c:strRef>
          </c:xVal>
          <c:yVal>
            <c:numRef>
              <c:f>Sheet19!$C$277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6"/>
          <c:order val="276"/>
          <c:tx>
            <c:strRef>
              <c:f>Sheet19!$A$278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Sheet19!$B$278</c:f>
            </c:strRef>
          </c:xVal>
          <c:yVal>
            <c:numRef>
              <c:f>Sheet19!$C$278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7"/>
          <c:order val="277"/>
          <c:tx>
            <c:strRef>
              <c:f>Sheet19!$A$279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Sheet19!$B$279</c:f>
            </c:strRef>
          </c:xVal>
          <c:yVal>
            <c:numRef>
              <c:f>Sheet19!$C$279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8"/>
          <c:order val="278"/>
          <c:tx>
            <c:strRef>
              <c:f>Sheet19!$A$280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Sheet19!$B$280</c:f>
            </c:strRef>
          </c:xVal>
          <c:yVal>
            <c:numRef>
              <c:f>Sheet19!$C$280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9"/>
          <c:order val="279"/>
          <c:tx>
            <c:strRef>
              <c:f>Sheet19!$A$281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Sheet19!$B$281</c:f>
            </c:strRef>
          </c:xVal>
          <c:yVal>
            <c:numRef>
              <c:f>Sheet19!$C$281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0"/>
          <c:order val="280"/>
          <c:tx>
            <c:strRef>
              <c:f>Sheet19!$A$282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Sheet19!$B$282</c:f>
            </c:strRef>
          </c:xVal>
          <c:yVal>
            <c:numRef>
              <c:f>Sheet19!$C$282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1"/>
          <c:order val="281"/>
          <c:tx>
            <c:strRef>
              <c:f>Sheet19!$A$283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Sheet19!$B$283</c:f>
            </c:strRef>
          </c:xVal>
          <c:yVal>
            <c:numRef>
              <c:f>Sheet19!$C$283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2"/>
          <c:order val="282"/>
          <c:tx>
            <c:strRef>
              <c:f>Sheet19!$A$284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Sheet19!$B$284</c:f>
            </c:strRef>
          </c:xVal>
          <c:yVal>
            <c:numRef>
              <c:f>Sheet19!$C$284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3"/>
          <c:order val="283"/>
          <c:tx>
            <c:strRef>
              <c:f>Sheet19!$A$285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Sheet19!$B$285</c:f>
            </c:strRef>
          </c:xVal>
          <c:yVal>
            <c:numRef>
              <c:f>Sheet19!$C$285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4"/>
          <c:order val="284"/>
          <c:tx>
            <c:strRef>
              <c:f>Sheet19!$A$286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Sheet19!$B$286</c:f>
            </c:strRef>
          </c:xVal>
          <c:yVal>
            <c:numRef>
              <c:f>Sheet19!$C$286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5"/>
          <c:order val="285"/>
          <c:tx>
            <c:strRef>
              <c:f>Sheet19!$A$287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Sheet19!$B$287</c:f>
            </c:strRef>
          </c:xVal>
          <c:yVal>
            <c:numRef>
              <c:f>Sheet19!$C$287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6"/>
          <c:order val="286"/>
          <c:tx>
            <c:strRef>
              <c:f>Sheet19!$A$288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Sheet19!$B$288</c:f>
            </c:strRef>
          </c:xVal>
          <c:yVal>
            <c:numRef>
              <c:f>Sheet19!$C$288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7"/>
          <c:order val="287"/>
          <c:tx>
            <c:strRef>
              <c:f>Sheet19!$A$289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Sheet19!$B$289</c:f>
            </c:strRef>
          </c:xVal>
          <c:yVal>
            <c:numRef>
              <c:f>Sheet19!$C$289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8"/>
          <c:order val="288"/>
          <c:tx>
            <c:strRef>
              <c:f>Sheet19!$A$290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Sheet19!$B$290</c:f>
            </c:strRef>
          </c:xVal>
          <c:yVal>
            <c:numRef>
              <c:f>Sheet19!$C$290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9"/>
          <c:order val="289"/>
          <c:tx>
            <c:strRef>
              <c:f>Sheet19!$A$291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Sheet19!$B$291</c:f>
            </c:strRef>
          </c:xVal>
          <c:yVal>
            <c:numRef>
              <c:f>Sheet19!$C$291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0"/>
          <c:order val="290"/>
          <c:tx>
            <c:strRef>
              <c:f>Sheet19!$A$292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Sheet19!$B$292</c:f>
            </c:strRef>
          </c:xVal>
          <c:yVal>
            <c:numRef>
              <c:f>Sheet19!$C$292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1"/>
          <c:order val="291"/>
          <c:tx>
            <c:strRef>
              <c:f>Sheet19!$A$293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Sheet19!$B$293</c:f>
            </c:strRef>
          </c:xVal>
          <c:yVal>
            <c:numRef>
              <c:f>Sheet19!$C$293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2"/>
          <c:order val="292"/>
          <c:tx>
            <c:strRef>
              <c:f>Sheet19!$A$294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Sheet19!$B$294</c:f>
            </c:strRef>
          </c:xVal>
          <c:yVal>
            <c:numRef>
              <c:f>Sheet19!$C$294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3"/>
          <c:order val="293"/>
          <c:tx>
            <c:strRef>
              <c:f>Sheet19!$A$295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Sheet19!$B$295</c:f>
            </c:strRef>
          </c:xVal>
          <c:yVal>
            <c:numRef>
              <c:f>Sheet19!$C$295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4"/>
          <c:order val="294"/>
          <c:tx>
            <c:strRef>
              <c:f>Sheet19!$A$296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Sheet19!$B$296</c:f>
            </c:strRef>
          </c:xVal>
          <c:yVal>
            <c:numRef>
              <c:f>Sheet19!$C$296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5"/>
          <c:order val="295"/>
          <c:tx>
            <c:strRef>
              <c:f>Sheet19!$A$297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Sheet19!$B$297</c:f>
            </c:strRef>
          </c:xVal>
          <c:yVal>
            <c:numRef>
              <c:f>Sheet19!$C$297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6"/>
          <c:order val="296"/>
          <c:tx>
            <c:strRef>
              <c:f>Sheet19!$A$298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Sheet19!$B$298</c:f>
            </c:strRef>
          </c:xVal>
          <c:yVal>
            <c:numRef>
              <c:f>Sheet19!$C$298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7"/>
          <c:order val="297"/>
          <c:tx>
            <c:strRef>
              <c:f>Sheet19!$A$299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Sheet19!$B$299</c:f>
            </c:strRef>
          </c:xVal>
          <c:yVal>
            <c:numRef>
              <c:f>Sheet19!$C$299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8"/>
          <c:order val="298"/>
          <c:tx>
            <c:strRef>
              <c:f>Sheet19!$A$300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Sheet19!$B$300</c:f>
            </c:strRef>
          </c:xVal>
          <c:yVal>
            <c:numRef>
              <c:f>Sheet19!$C$300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9"/>
          <c:order val="299"/>
          <c:tx>
            <c:strRef>
              <c:f>Sheet19!$A$301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Sheet19!$B$301</c:f>
            </c:strRef>
          </c:xVal>
          <c:yVal>
            <c:numRef>
              <c:f>Sheet19!$C$301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0"/>
          <c:order val="300"/>
          <c:tx>
            <c:strRef>
              <c:f>Sheet19!$A$302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Sheet19!$B$302</c:f>
            </c:strRef>
          </c:xVal>
          <c:yVal>
            <c:numRef>
              <c:f>Sheet19!$C$302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1"/>
          <c:order val="301"/>
          <c:tx>
            <c:strRef>
              <c:f>Sheet19!$A$303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Sheet19!$B$303</c:f>
            </c:strRef>
          </c:xVal>
          <c:yVal>
            <c:numRef>
              <c:f>Sheet19!$C$303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2"/>
          <c:order val="302"/>
          <c:tx>
            <c:strRef>
              <c:f>Sheet19!$A$304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Sheet19!$B$304</c:f>
            </c:strRef>
          </c:xVal>
          <c:yVal>
            <c:numRef>
              <c:f>Sheet19!$C$304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3"/>
          <c:order val="303"/>
          <c:tx>
            <c:strRef>
              <c:f>Sheet19!$A$305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Sheet19!$B$305</c:f>
            </c:strRef>
          </c:xVal>
          <c:yVal>
            <c:numRef>
              <c:f>Sheet19!$C$305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4"/>
          <c:order val="304"/>
          <c:tx>
            <c:strRef>
              <c:f>Sheet19!$A$306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Sheet19!$B$306</c:f>
            </c:strRef>
          </c:xVal>
          <c:yVal>
            <c:numRef>
              <c:f>Sheet19!$C$306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5"/>
          <c:order val="305"/>
          <c:tx>
            <c:strRef>
              <c:f>Sheet19!$A$307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Sheet19!$B$307</c:f>
            </c:strRef>
          </c:xVal>
          <c:yVal>
            <c:numRef>
              <c:f>Sheet19!$C$307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6"/>
          <c:order val="306"/>
          <c:tx>
            <c:strRef>
              <c:f>Sheet19!$A$308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Sheet19!$B$308</c:f>
            </c:strRef>
          </c:xVal>
          <c:yVal>
            <c:numRef>
              <c:f>Sheet19!$C$308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7"/>
          <c:order val="307"/>
          <c:tx>
            <c:strRef>
              <c:f>Sheet19!$A$309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Sheet19!$B$309</c:f>
            </c:strRef>
          </c:xVal>
          <c:yVal>
            <c:numRef>
              <c:f>Sheet19!$C$309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8"/>
          <c:order val="308"/>
          <c:tx>
            <c:strRef>
              <c:f>Sheet19!$A$310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Sheet19!$B$310</c:f>
            </c:strRef>
          </c:xVal>
          <c:yVal>
            <c:numRef>
              <c:f>Sheet19!$C$310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9"/>
          <c:order val="309"/>
          <c:tx>
            <c:strRef>
              <c:f>Sheet19!$A$311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Sheet19!$B$311</c:f>
            </c:strRef>
          </c:xVal>
          <c:yVal>
            <c:numRef>
              <c:f>Sheet19!$C$311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0"/>
          <c:order val="310"/>
          <c:tx>
            <c:strRef>
              <c:f>Sheet19!$A$312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Sheet19!$B$312</c:f>
            </c:strRef>
          </c:xVal>
          <c:yVal>
            <c:numRef>
              <c:f>Sheet19!$C$312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1"/>
          <c:order val="311"/>
          <c:tx>
            <c:strRef>
              <c:f>Sheet19!$A$313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Sheet19!$B$313</c:f>
            </c:strRef>
          </c:xVal>
          <c:yVal>
            <c:numRef>
              <c:f>Sheet19!$C$313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2"/>
          <c:order val="312"/>
          <c:tx>
            <c:strRef>
              <c:f>Sheet19!$A$314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Sheet19!$B$314</c:f>
            </c:strRef>
          </c:xVal>
          <c:yVal>
            <c:numRef>
              <c:f>Sheet19!$C$314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3"/>
          <c:order val="313"/>
          <c:tx>
            <c:strRef>
              <c:f>Sheet19!$A$315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Sheet19!$B$315</c:f>
            </c:strRef>
          </c:xVal>
          <c:yVal>
            <c:numRef>
              <c:f>Sheet19!$C$315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4"/>
          <c:order val="314"/>
          <c:tx>
            <c:strRef>
              <c:f>Sheet19!$A$316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Sheet19!$B$316</c:f>
            </c:strRef>
          </c:xVal>
          <c:yVal>
            <c:numRef>
              <c:f>Sheet19!$C$316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5"/>
          <c:order val="315"/>
          <c:tx>
            <c:strRef>
              <c:f>Sheet19!$A$317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Sheet19!$B$317</c:f>
            </c:strRef>
          </c:xVal>
          <c:yVal>
            <c:numRef>
              <c:f>Sheet19!$C$317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6"/>
          <c:order val="316"/>
          <c:tx>
            <c:strRef>
              <c:f>Sheet19!$A$318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Sheet19!$B$318</c:f>
            </c:strRef>
          </c:xVal>
          <c:yVal>
            <c:numRef>
              <c:f>Sheet19!$C$318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7"/>
          <c:order val="317"/>
          <c:tx>
            <c:strRef>
              <c:f>Sheet19!$A$319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Sheet19!$B$319</c:f>
            </c:strRef>
          </c:xVal>
          <c:yVal>
            <c:numRef>
              <c:f>Sheet19!$C$319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8"/>
          <c:order val="318"/>
          <c:tx>
            <c:strRef>
              <c:f>Sheet19!$A$320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Sheet19!$B$320</c:f>
            </c:strRef>
          </c:xVal>
          <c:yVal>
            <c:numRef>
              <c:f>Sheet19!$C$320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9"/>
          <c:order val="319"/>
          <c:tx>
            <c:strRef>
              <c:f>Sheet19!$A$321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Sheet19!$B$321</c:f>
            </c:strRef>
          </c:xVal>
          <c:yVal>
            <c:numRef>
              <c:f>Sheet19!$C$321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0"/>
          <c:order val="320"/>
          <c:tx>
            <c:strRef>
              <c:f>Sheet19!$A$322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Sheet19!$B$322</c:f>
            </c:strRef>
          </c:xVal>
          <c:yVal>
            <c:numRef>
              <c:f>Sheet19!$C$322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1"/>
          <c:order val="321"/>
          <c:tx>
            <c:strRef>
              <c:f>Sheet19!$A$323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Sheet19!$B$323</c:f>
            </c:strRef>
          </c:xVal>
          <c:yVal>
            <c:numRef>
              <c:f>Sheet19!$C$323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2"/>
          <c:order val="322"/>
          <c:tx>
            <c:strRef>
              <c:f>Sheet19!$A$324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Sheet19!$B$324</c:f>
            </c:strRef>
          </c:xVal>
          <c:yVal>
            <c:numRef>
              <c:f>Sheet19!$C$324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3"/>
          <c:order val="323"/>
          <c:tx>
            <c:strRef>
              <c:f>Sheet19!$A$325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Sheet19!$B$325</c:f>
            </c:strRef>
          </c:xVal>
          <c:yVal>
            <c:numRef>
              <c:f>Sheet19!$C$325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4"/>
          <c:order val="324"/>
          <c:tx>
            <c:strRef>
              <c:f>Sheet19!$A$326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Sheet19!$B$326</c:f>
            </c:strRef>
          </c:xVal>
          <c:yVal>
            <c:numRef>
              <c:f>Sheet19!$C$326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5"/>
          <c:order val="325"/>
          <c:tx>
            <c:strRef>
              <c:f>Sheet19!$A$327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Sheet19!$B$327</c:f>
            </c:strRef>
          </c:xVal>
          <c:yVal>
            <c:numRef>
              <c:f>Sheet19!$C$327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6"/>
          <c:order val="326"/>
          <c:tx>
            <c:strRef>
              <c:f>Sheet19!$A$328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Sheet19!$B$328</c:f>
            </c:strRef>
          </c:xVal>
          <c:yVal>
            <c:numRef>
              <c:f>Sheet19!$C$328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7"/>
          <c:order val="327"/>
          <c:tx>
            <c:strRef>
              <c:f>Sheet19!$A$329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Sheet19!$B$329</c:f>
            </c:strRef>
          </c:xVal>
          <c:yVal>
            <c:numRef>
              <c:f>Sheet19!$C$329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8"/>
          <c:order val="328"/>
          <c:tx>
            <c:strRef>
              <c:f>Sheet19!$A$330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Sheet19!$B$330</c:f>
            </c:strRef>
          </c:xVal>
          <c:yVal>
            <c:numRef>
              <c:f>Sheet19!$C$330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9"/>
          <c:order val="329"/>
          <c:tx>
            <c:strRef>
              <c:f>Sheet19!$A$331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Sheet19!$B$331</c:f>
            </c:strRef>
          </c:xVal>
          <c:yVal>
            <c:numRef>
              <c:f>Sheet19!$C$331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0"/>
          <c:order val="330"/>
          <c:tx>
            <c:strRef>
              <c:f>Sheet19!$A$332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Sheet19!$B$332</c:f>
            </c:strRef>
          </c:xVal>
          <c:yVal>
            <c:numRef>
              <c:f>Sheet19!$C$332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1"/>
          <c:order val="331"/>
          <c:tx>
            <c:strRef>
              <c:f>Sheet19!$A$333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Sheet19!$B$333</c:f>
            </c:strRef>
          </c:xVal>
          <c:yVal>
            <c:numRef>
              <c:f>Sheet19!$C$333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2"/>
          <c:order val="332"/>
          <c:tx>
            <c:strRef>
              <c:f>Sheet19!$A$334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Sheet19!$B$334</c:f>
            </c:strRef>
          </c:xVal>
          <c:yVal>
            <c:numRef>
              <c:f>Sheet19!$C$334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3"/>
          <c:order val="333"/>
          <c:tx>
            <c:strRef>
              <c:f>Sheet19!$A$335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Sheet19!$B$335</c:f>
            </c:strRef>
          </c:xVal>
          <c:yVal>
            <c:numRef>
              <c:f>Sheet19!$C$335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4"/>
          <c:order val="334"/>
          <c:tx>
            <c:strRef>
              <c:f>Sheet19!$A$336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Sheet19!$B$336</c:f>
            </c:strRef>
          </c:xVal>
          <c:yVal>
            <c:numRef>
              <c:f>Sheet19!$C$336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5"/>
          <c:order val="335"/>
          <c:tx>
            <c:strRef>
              <c:f>Sheet19!$A$337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Sheet19!$B$337</c:f>
            </c:strRef>
          </c:xVal>
          <c:yVal>
            <c:numRef>
              <c:f>Sheet19!$C$337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6"/>
          <c:order val="336"/>
          <c:tx>
            <c:strRef>
              <c:f>Sheet19!$A$338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Sheet19!$B$338</c:f>
            </c:strRef>
          </c:xVal>
          <c:yVal>
            <c:numRef>
              <c:f>Sheet19!$C$338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7"/>
          <c:order val="337"/>
          <c:tx>
            <c:strRef>
              <c:f>Sheet19!$A$339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Sheet19!$B$339</c:f>
            </c:strRef>
          </c:xVal>
          <c:yVal>
            <c:numRef>
              <c:f>Sheet19!$C$339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8"/>
          <c:order val="338"/>
          <c:tx>
            <c:strRef>
              <c:f>Sheet19!$A$340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Sheet19!$B$340</c:f>
            </c:strRef>
          </c:xVal>
          <c:yVal>
            <c:numRef>
              <c:f>Sheet19!$C$340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9"/>
          <c:order val="339"/>
          <c:tx>
            <c:strRef>
              <c:f>Sheet19!$A$341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Sheet19!$B$341</c:f>
            </c:strRef>
          </c:xVal>
          <c:yVal>
            <c:numRef>
              <c:f>Sheet19!$C$341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0"/>
          <c:order val="340"/>
          <c:tx>
            <c:strRef>
              <c:f>Sheet19!$A$342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Sheet19!$B$342</c:f>
            </c:strRef>
          </c:xVal>
          <c:yVal>
            <c:numRef>
              <c:f>Sheet19!$C$342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1"/>
          <c:order val="341"/>
          <c:tx>
            <c:strRef>
              <c:f>Sheet19!$A$343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Sheet19!$B$343</c:f>
            </c:strRef>
          </c:xVal>
          <c:yVal>
            <c:numRef>
              <c:f>Sheet19!$C$343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2"/>
          <c:order val="342"/>
          <c:tx>
            <c:strRef>
              <c:f>Sheet19!$A$344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Sheet19!$B$344</c:f>
            </c:strRef>
          </c:xVal>
          <c:yVal>
            <c:numRef>
              <c:f>Sheet19!$C$344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3"/>
          <c:order val="343"/>
          <c:tx>
            <c:strRef>
              <c:f>Sheet19!$A$345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Sheet19!$B$345</c:f>
            </c:strRef>
          </c:xVal>
          <c:yVal>
            <c:numRef>
              <c:f>Sheet19!$C$345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4"/>
          <c:order val="344"/>
          <c:tx>
            <c:strRef>
              <c:f>Sheet19!$A$346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Sheet19!$B$346</c:f>
            </c:strRef>
          </c:xVal>
          <c:yVal>
            <c:numRef>
              <c:f>Sheet19!$C$346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5"/>
          <c:order val="345"/>
          <c:tx>
            <c:strRef>
              <c:f>Sheet19!$A$347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Sheet19!$B$347</c:f>
            </c:strRef>
          </c:xVal>
          <c:yVal>
            <c:numRef>
              <c:f>Sheet19!$C$347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6"/>
          <c:order val="346"/>
          <c:tx>
            <c:strRef>
              <c:f>Sheet19!$A$348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Sheet19!$B$348</c:f>
            </c:strRef>
          </c:xVal>
          <c:yVal>
            <c:numRef>
              <c:f>Sheet19!$C$348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7"/>
          <c:order val="347"/>
          <c:tx>
            <c:strRef>
              <c:f>Sheet19!$A$349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Sheet19!$B$349</c:f>
            </c:strRef>
          </c:xVal>
          <c:yVal>
            <c:numRef>
              <c:f>Sheet19!$C$349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8"/>
          <c:order val="348"/>
          <c:tx>
            <c:strRef>
              <c:f>Sheet19!$A$350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Sheet19!$B$350</c:f>
            </c:strRef>
          </c:xVal>
          <c:yVal>
            <c:numRef>
              <c:f>Sheet19!$C$350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9"/>
          <c:order val="349"/>
          <c:tx>
            <c:strRef>
              <c:f>Sheet19!$A$351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Sheet19!$B$351</c:f>
            </c:strRef>
          </c:xVal>
          <c:yVal>
            <c:numRef>
              <c:f>Sheet19!$C$351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0"/>
          <c:order val="350"/>
          <c:tx>
            <c:strRef>
              <c:f>Sheet19!$A$352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Sheet19!$B$352</c:f>
            </c:strRef>
          </c:xVal>
          <c:yVal>
            <c:numRef>
              <c:f>Sheet19!$C$352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1"/>
          <c:order val="351"/>
          <c:tx>
            <c:strRef>
              <c:f>Sheet19!$A$353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Sheet19!$B$353</c:f>
            </c:strRef>
          </c:xVal>
          <c:yVal>
            <c:numRef>
              <c:f>Sheet19!$C$353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2"/>
          <c:order val="352"/>
          <c:tx>
            <c:strRef>
              <c:f>Sheet19!$A$354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Sheet19!$B$354</c:f>
            </c:strRef>
          </c:xVal>
          <c:yVal>
            <c:numRef>
              <c:f>Sheet19!$C$354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3"/>
          <c:order val="353"/>
          <c:tx>
            <c:strRef>
              <c:f>Sheet19!$A$355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Sheet19!$B$355</c:f>
            </c:strRef>
          </c:xVal>
          <c:yVal>
            <c:numRef>
              <c:f>Sheet19!$C$355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4"/>
          <c:order val="354"/>
          <c:tx>
            <c:strRef>
              <c:f>Sheet19!$A$356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Sheet19!$B$356</c:f>
            </c:strRef>
          </c:xVal>
          <c:yVal>
            <c:numRef>
              <c:f>Sheet19!$C$356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5"/>
          <c:order val="355"/>
          <c:tx>
            <c:strRef>
              <c:f>Sheet19!$A$357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Sheet19!$B$357</c:f>
            </c:strRef>
          </c:xVal>
          <c:yVal>
            <c:numRef>
              <c:f>Sheet19!$C$357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6"/>
          <c:order val="356"/>
          <c:tx>
            <c:strRef>
              <c:f>Sheet19!$A$358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Sheet19!$B$358</c:f>
            </c:strRef>
          </c:xVal>
          <c:yVal>
            <c:numRef>
              <c:f>Sheet19!$C$358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7"/>
          <c:order val="357"/>
          <c:tx>
            <c:strRef>
              <c:f>Sheet19!$A$359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Sheet19!$B$359</c:f>
            </c:strRef>
          </c:xVal>
          <c:yVal>
            <c:numRef>
              <c:f>Sheet19!$C$359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8"/>
          <c:order val="358"/>
          <c:tx>
            <c:strRef>
              <c:f>Sheet19!$A$360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Sheet19!$B$360</c:f>
            </c:strRef>
          </c:xVal>
          <c:yVal>
            <c:numRef>
              <c:f>Sheet19!$C$360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9"/>
          <c:order val="359"/>
          <c:tx>
            <c:strRef>
              <c:f>Sheet19!$A$361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Sheet19!$B$361</c:f>
            </c:strRef>
          </c:xVal>
          <c:yVal>
            <c:numRef>
              <c:f>Sheet19!$C$361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0"/>
          <c:order val="360"/>
          <c:tx>
            <c:strRef>
              <c:f>Sheet19!$A$362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Sheet19!$B$362</c:f>
            </c:strRef>
          </c:xVal>
          <c:yVal>
            <c:numRef>
              <c:f>Sheet19!$C$362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1"/>
          <c:order val="361"/>
          <c:tx>
            <c:strRef>
              <c:f>Sheet19!$A$363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Sheet19!$B$363</c:f>
            </c:strRef>
          </c:xVal>
          <c:yVal>
            <c:numRef>
              <c:f>Sheet19!$C$363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2"/>
          <c:order val="362"/>
          <c:tx>
            <c:strRef>
              <c:f>Sheet19!$A$364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Sheet19!$B$364</c:f>
            </c:strRef>
          </c:xVal>
          <c:yVal>
            <c:numRef>
              <c:f>Sheet19!$C$364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3"/>
          <c:order val="363"/>
          <c:tx>
            <c:strRef>
              <c:f>Sheet19!$A$365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Sheet19!$B$365</c:f>
            </c:strRef>
          </c:xVal>
          <c:yVal>
            <c:numRef>
              <c:f>Sheet19!$C$365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4"/>
          <c:order val="364"/>
          <c:tx>
            <c:strRef>
              <c:f>Sheet19!$A$366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Sheet19!$B$366</c:f>
            </c:strRef>
          </c:xVal>
          <c:yVal>
            <c:numRef>
              <c:f>Sheet19!$C$366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5"/>
          <c:order val="365"/>
          <c:tx>
            <c:strRef>
              <c:f>Sheet19!$A$367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Sheet19!$B$367</c:f>
            </c:strRef>
          </c:xVal>
          <c:yVal>
            <c:numRef>
              <c:f>Sheet19!$C$367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6"/>
          <c:order val="366"/>
          <c:tx>
            <c:strRef>
              <c:f>Sheet19!$A$368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Sheet19!$B$368</c:f>
            </c:strRef>
          </c:xVal>
          <c:yVal>
            <c:numRef>
              <c:f>Sheet19!$C$368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7"/>
          <c:order val="367"/>
          <c:tx>
            <c:strRef>
              <c:f>Sheet19!$A$369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Sheet19!$B$369</c:f>
            </c:strRef>
          </c:xVal>
          <c:yVal>
            <c:numRef>
              <c:f>Sheet19!$C$369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8"/>
          <c:order val="368"/>
          <c:tx>
            <c:strRef>
              <c:f>Sheet19!$A$370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Sheet19!$B$370</c:f>
            </c:strRef>
          </c:xVal>
          <c:yVal>
            <c:numRef>
              <c:f>Sheet19!$C$370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9"/>
          <c:order val="369"/>
          <c:tx>
            <c:strRef>
              <c:f>Sheet19!$A$371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Sheet19!$B$371</c:f>
            </c:strRef>
          </c:xVal>
          <c:yVal>
            <c:numRef>
              <c:f>Sheet19!$C$371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0"/>
          <c:order val="370"/>
          <c:tx>
            <c:strRef>
              <c:f>Sheet19!$A$372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Sheet19!$B$372</c:f>
            </c:strRef>
          </c:xVal>
          <c:yVal>
            <c:numRef>
              <c:f>Sheet19!$C$372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1"/>
          <c:order val="371"/>
          <c:tx>
            <c:strRef>
              <c:f>Sheet19!$A$373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Sheet19!$B$373</c:f>
            </c:strRef>
          </c:xVal>
          <c:yVal>
            <c:numRef>
              <c:f>Sheet19!$C$373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2"/>
          <c:order val="372"/>
          <c:tx>
            <c:strRef>
              <c:f>Sheet19!$A$374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Sheet19!$B$374</c:f>
            </c:strRef>
          </c:xVal>
          <c:yVal>
            <c:numRef>
              <c:f>Sheet19!$C$374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3"/>
          <c:order val="373"/>
          <c:tx>
            <c:strRef>
              <c:f>Sheet19!$A$375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Sheet19!$B$375</c:f>
            </c:strRef>
          </c:xVal>
          <c:yVal>
            <c:numRef>
              <c:f>Sheet19!$C$375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4"/>
          <c:order val="374"/>
          <c:tx>
            <c:strRef>
              <c:f>Sheet19!$A$376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Sheet19!$B$376</c:f>
            </c:strRef>
          </c:xVal>
          <c:yVal>
            <c:numRef>
              <c:f>Sheet19!$C$376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5"/>
          <c:order val="375"/>
          <c:tx>
            <c:strRef>
              <c:f>Sheet19!$A$377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Sheet19!$B$377</c:f>
            </c:strRef>
          </c:xVal>
          <c:yVal>
            <c:numRef>
              <c:f>Sheet19!$C$377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6"/>
          <c:order val="376"/>
          <c:tx>
            <c:strRef>
              <c:f>Sheet19!$A$378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Sheet19!$B$378</c:f>
            </c:strRef>
          </c:xVal>
          <c:yVal>
            <c:numRef>
              <c:f>Sheet19!$C$378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7"/>
          <c:order val="377"/>
          <c:tx>
            <c:strRef>
              <c:f>Sheet19!$A$379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Sheet19!$B$379</c:f>
            </c:strRef>
          </c:xVal>
          <c:yVal>
            <c:numRef>
              <c:f>Sheet19!$C$379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8"/>
          <c:order val="378"/>
          <c:tx>
            <c:strRef>
              <c:f>Sheet19!$A$380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Sheet19!$B$380</c:f>
            </c:strRef>
          </c:xVal>
          <c:yVal>
            <c:numRef>
              <c:f>Sheet19!$C$380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9"/>
          <c:order val="379"/>
          <c:tx>
            <c:strRef>
              <c:f>Sheet19!$A$381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Sheet19!$B$381</c:f>
            </c:strRef>
          </c:xVal>
          <c:yVal>
            <c:numRef>
              <c:f>Sheet19!$C$381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0"/>
          <c:order val="380"/>
          <c:tx>
            <c:strRef>
              <c:f>Sheet19!$A$382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Sheet19!$B$382</c:f>
            </c:strRef>
          </c:xVal>
          <c:yVal>
            <c:numRef>
              <c:f>Sheet19!$C$382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1"/>
          <c:order val="381"/>
          <c:tx>
            <c:strRef>
              <c:f>Sheet19!$A$383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Sheet19!$B$383</c:f>
            </c:strRef>
          </c:xVal>
          <c:yVal>
            <c:numRef>
              <c:f>Sheet19!$C$383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2"/>
          <c:order val="382"/>
          <c:tx>
            <c:strRef>
              <c:f>Sheet19!$A$384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Sheet19!$B$384</c:f>
            </c:strRef>
          </c:xVal>
          <c:yVal>
            <c:numRef>
              <c:f>Sheet19!$C$384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3"/>
          <c:order val="383"/>
          <c:tx>
            <c:strRef>
              <c:f>Sheet19!$A$385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Sheet19!$B$385</c:f>
            </c:strRef>
          </c:xVal>
          <c:yVal>
            <c:numRef>
              <c:f>Sheet19!$C$385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4"/>
          <c:order val="384"/>
          <c:tx>
            <c:strRef>
              <c:f>Sheet19!$A$386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Sheet19!$B$386</c:f>
            </c:strRef>
          </c:xVal>
          <c:yVal>
            <c:numRef>
              <c:f>Sheet19!$C$386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5"/>
          <c:order val="385"/>
          <c:tx>
            <c:strRef>
              <c:f>Sheet19!$A$387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Sheet19!$B$387</c:f>
            </c:strRef>
          </c:xVal>
          <c:yVal>
            <c:numRef>
              <c:f>Sheet19!$C$387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6"/>
          <c:order val="386"/>
          <c:tx>
            <c:strRef>
              <c:f>Sheet19!$A$388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Sheet19!$B$388</c:f>
            </c:strRef>
          </c:xVal>
          <c:yVal>
            <c:numRef>
              <c:f>Sheet19!$C$388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7"/>
          <c:order val="387"/>
          <c:tx>
            <c:strRef>
              <c:f>Sheet19!$A$389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Sheet19!$B$389</c:f>
            </c:strRef>
          </c:xVal>
          <c:yVal>
            <c:numRef>
              <c:f>Sheet19!$C$389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8"/>
          <c:order val="388"/>
          <c:tx>
            <c:strRef>
              <c:f>Sheet19!$A$390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Sheet19!$B$390</c:f>
            </c:strRef>
          </c:xVal>
          <c:yVal>
            <c:numRef>
              <c:f>Sheet19!$C$390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9"/>
          <c:order val="389"/>
          <c:tx>
            <c:strRef>
              <c:f>Sheet19!$A$391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Sheet19!$B$391</c:f>
            </c:strRef>
          </c:xVal>
          <c:yVal>
            <c:numRef>
              <c:f>Sheet19!$C$391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0"/>
          <c:order val="390"/>
          <c:tx>
            <c:strRef>
              <c:f>Sheet19!$A$392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Sheet19!$B$392</c:f>
            </c:strRef>
          </c:xVal>
          <c:yVal>
            <c:numRef>
              <c:f>Sheet19!$C$392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1"/>
          <c:order val="391"/>
          <c:tx>
            <c:strRef>
              <c:f>Sheet19!$A$393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Sheet19!$B$393</c:f>
            </c:strRef>
          </c:xVal>
          <c:yVal>
            <c:numRef>
              <c:f>Sheet19!$C$393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2"/>
          <c:order val="392"/>
          <c:tx>
            <c:strRef>
              <c:f>Sheet19!$A$394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Sheet19!$B$394</c:f>
            </c:strRef>
          </c:xVal>
          <c:yVal>
            <c:numRef>
              <c:f>Sheet19!$C$394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3"/>
          <c:order val="393"/>
          <c:tx>
            <c:strRef>
              <c:f>Sheet19!$A$395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Sheet19!$B$395</c:f>
            </c:strRef>
          </c:xVal>
          <c:yVal>
            <c:numRef>
              <c:f>Sheet19!$C$395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4"/>
          <c:order val="394"/>
          <c:tx>
            <c:strRef>
              <c:f>Sheet19!$A$396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Sheet19!$B$396</c:f>
            </c:strRef>
          </c:xVal>
          <c:yVal>
            <c:numRef>
              <c:f>Sheet19!$C$396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5"/>
          <c:order val="395"/>
          <c:tx>
            <c:strRef>
              <c:f>Sheet19!$A$397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Sheet19!$B$397</c:f>
            </c:strRef>
          </c:xVal>
          <c:yVal>
            <c:numRef>
              <c:f>Sheet19!$C$397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6"/>
          <c:order val="396"/>
          <c:tx>
            <c:strRef>
              <c:f>Sheet19!$A$398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Sheet19!$B$398</c:f>
            </c:strRef>
          </c:xVal>
          <c:yVal>
            <c:numRef>
              <c:f>Sheet19!$C$398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7"/>
          <c:order val="397"/>
          <c:tx>
            <c:strRef>
              <c:f>Sheet19!$A$399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Sheet19!$B$399</c:f>
            </c:strRef>
          </c:xVal>
          <c:yVal>
            <c:numRef>
              <c:f>Sheet19!$C$399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8"/>
          <c:order val="398"/>
          <c:tx>
            <c:strRef>
              <c:f>Sheet19!$A$400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Sheet19!$B$400</c:f>
            </c:strRef>
          </c:xVal>
          <c:yVal>
            <c:numRef>
              <c:f>Sheet19!$C$400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9"/>
          <c:order val="399"/>
          <c:tx>
            <c:strRef>
              <c:f>Sheet19!$A$401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Sheet19!$B$401</c:f>
            </c:strRef>
          </c:xVal>
          <c:yVal>
            <c:numRef>
              <c:f>Sheet19!$C$401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0"/>
          <c:order val="400"/>
          <c:tx>
            <c:strRef>
              <c:f>Sheet19!$A$402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Sheet19!$B$402</c:f>
            </c:strRef>
          </c:xVal>
          <c:yVal>
            <c:numRef>
              <c:f>Sheet19!$C$402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1"/>
          <c:order val="401"/>
          <c:tx>
            <c:strRef>
              <c:f>Sheet19!$A$403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Sheet19!$B$403</c:f>
            </c:strRef>
          </c:xVal>
          <c:yVal>
            <c:numRef>
              <c:f>Sheet19!$C$403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2"/>
          <c:order val="402"/>
          <c:tx>
            <c:strRef>
              <c:f>Sheet19!$A$404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Sheet19!$B$404</c:f>
            </c:strRef>
          </c:xVal>
          <c:yVal>
            <c:numRef>
              <c:f>Sheet19!$C$404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3"/>
          <c:order val="403"/>
          <c:tx>
            <c:strRef>
              <c:f>Sheet19!$A$405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Sheet19!$B$405</c:f>
            </c:strRef>
          </c:xVal>
          <c:yVal>
            <c:numRef>
              <c:f>Sheet19!$C$405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4"/>
          <c:order val="404"/>
          <c:tx>
            <c:strRef>
              <c:f>Sheet19!$A$406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Sheet19!$B$406</c:f>
            </c:strRef>
          </c:xVal>
          <c:yVal>
            <c:numRef>
              <c:f>Sheet19!$C$406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5"/>
          <c:order val="405"/>
          <c:tx>
            <c:strRef>
              <c:f>Sheet19!$A$407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Sheet19!$B$407</c:f>
            </c:strRef>
          </c:xVal>
          <c:yVal>
            <c:numRef>
              <c:f>Sheet19!$C$407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6"/>
          <c:order val="406"/>
          <c:tx>
            <c:strRef>
              <c:f>Sheet19!$A$408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Sheet19!$B$408</c:f>
            </c:strRef>
          </c:xVal>
          <c:yVal>
            <c:numRef>
              <c:f>Sheet19!$C$408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7"/>
          <c:order val="407"/>
          <c:tx>
            <c:strRef>
              <c:f>Sheet19!$A$409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Sheet19!$B$409</c:f>
            </c:strRef>
          </c:xVal>
          <c:yVal>
            <c:numRef>
              <c:f>Sheet19!$C$409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8"/>
          <c:order val="408"/>
          <c:tx>
            <c:strRef>
              <c:f>Sheet19!$A$410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Sheet19!$B$410</c:f>
            </c:strRef>
          </c:xVal>
          <c:yVal>
            <c:numRef>
              <c:f>Sheet19!$C$410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9"/>
          <c:order val="409"/>
          <c:tx>
            <c:strRef>
              <c:f>Sheet19!$A$411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Sheet19!$B$411</c:f>
            </c:strRef>
          </c:xVal>
          <c:yVal>
            <c:numRef>
              <c:f>Sheet19!$C$411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0"/>
          <c:order val="410"/>
          <c:tx>
            <c:strRef>
              <c:f>Sheet19!$A$412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Sheet19!$B$412</c:f>
            </c:strRef>
          </c:xVal>
          <c:yVal>
            <c:numRef>
              <c:f>Sheet19!$C$412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1"/>
          <c:order val="411"/>
          <c:tx>
            <c:strRef>
              <c:f>Sheet19!$A$413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Sheet19!$B$413</c:f>
            </c:strRef>
          </c:xVal>
          <c:yVal>
            <c:numRef>
              <c:f>Sheet19!$C$413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2"/>
          <c:order val="412"/>
          <c:tx>
            <c:strRef>
              <c:f>Sheet19!$A$414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Sheet19!$B$414</c:f>
            </c:strRef>
          </c:xVal>
          <c:yVal>
            <c:numRef>
              <c:f>Sheet19!$C$414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3"/>
          <c:order val="413"/>
          <c:tx>
            <c:strRef>
              <c:f>Sheet19!$A$415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Sheet19!$B$415</c:f>
            </c:strRef>
          </c:xVal>
          <c:yVal>
            <c:numRef>
              <c:f>Sheet19!$C$415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4"/>
          <c:order val="414"/>
          <c:tx>
            <c:strRef>
              <c:f>Sheet19!$A$416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Sheet19!$B$416</c:f>
            </c:strRef>
          </c:xVal>
          <c:yVal>
            <c:numRef>
              <c:f>Sheet19!$C$416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5"/>
          <c:order val="415"/>
          <c:tx>
            <c:strRef>
              <c:f>Sheet19!$A$417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Sheet19!$B$417</c:f>
            </c:strRef>
          </c:xVal>
          <c:yVal>
            <c:numRef>
              <c:f>Sheet19!$C$417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6"/>
          <c:order val="416"/>
          <c:tx>
            <c:strRef>
              <c:f>Sheet19!$A$418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Sheet19!$B$418</c:f>
            </c:strRef>
          </c:xVal>
          <c:yVal>
            <c:numRef>
              <c:f>Sheet19!$C$418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7"/>
          <c:order val="417"/>
          <c:tx>
            <c:strRef>
              <c:f>Sheet19!$A$419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Sheet19!$B$419</c:f>
            </c:strRef>
          </c:xVal>
          <c:yVal>
            <c:numRef>
              <c:f>Sheet19!$C$419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8"/>
          <c:order val="418"/>
          <c:tx>
            <c:strRef>
              <c:f>Sheet19!$A$420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Sheet19!$B$420</c:f>
            </c:strRef>
          </c:xVal>
          <c:yVal>
            <c:numRef>
              <c:f>Sheet19!$C$420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9"/>
          <c:order val="419"/>
          <c:tx>
            <c:strRef>
              <c:f>Sheet19!$A$421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Sheet19!$B$421</c:f>
            </c:strRef>
          </c:xVal>
          <c:yVal>
            <c:numRef>
              <c:f>Sheet19!$C$421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0"/>
          <c:order val="420"/>
          <c:tx>
            <c:strRef>
              <c:f>Sheet19!$A$422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Sheet19!$B$422</c:f>
            </c:strRef>
          </c:xVal>
          <c:yVal>
            <c:numRef>
              <c:f>Sheet19!$C$422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1"/>
          <c:order val="421"/>
          <c:tx>
            <c:strRef>
              <c:f>Sheet19!$A$423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Sheet19!$B$423</c:f>
            </c:strRef>
          </c:xVal>
          <c:yVal>
            <c:numRef>
              <c:f>Sheet19!$C$423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2"/>
          <c:order val="422"/>
          <c:tx>
            <c:strRef>
              <c:f>Sheet19!$A$424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Sheet19!$B$424</c:f>
            </c:strRef>
          </c:xVal>
          <c:yVal>
            <c:numRef>
              <c:f>Sheet19!$C$424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3"/>
          <c:order val="423"/>
          <c:tx>
            <c:strRef>
              <c:f>Sheet19!$A$425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Sheet19!$B$425</c:f>
            </c:strRef>
          </c:xVal>
          <c:yVal>
            <c:numRef>
              <c:f>Sheet19!$C$425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4"/>
          <c:order val="424"/>
          <c:tx>
            <c:strRef>
              <c:f>Sheet19!$A$426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Sheet19!$B$426</c:f>
            </c:strRef>
          </c:xVal>
          <c:yVal>
            <c:numRef>
              <c:f>Sheet19!$C$426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5"/>
          <c:order val="425"/>
          <c:tx>
            <c:strRef>
              <c:f>Sheet19!$A$427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Sheet19!$B$427</c:f>
            </c:strRef>
          </c:xVal>
          <c:yVal>
            <c:numRef>
              <c:f>Sheet19!$C$427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6"/>
          <c:order val="426"/>
          <c:tx>
            <c:strRef>
              <c:f>Sheet19!$A$428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Sheet19!$B$428</c:f>
            </c:strRef>
          </c:xVal>
          <c:yVal>
            <c:numRef>
              <c:f>Sheet19!$C$428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7"/>
          <c:order val="427"/>
          <c:tx>
            <c:strRef>
              <c:f>Sheet19!$A$429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Sheet19!$B$429</c:f>
            </c:strRef>
          </c:xVal>
          <c:yVal>
            <c:numRef>
              <c:f>Sheet19!$C$429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8"/>
          <c:order val="428"/>
          <c:tx>
            <c:strRef>
              <c:f>Sheet19!$A$430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Sheet19!$B$430</c:f>
            </c:strRef>
          </c:xVal>
          <c:yVal>
            <c:numRef>
              <c:f>Sheet19!$C$430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9"/>
          <c:order val="429"/>
          <c:tx>
            <c:strRef>
              <c:f>Sheet19!$A$431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Sheet19!$B$431</c:f>
            </c:strRef>
          </c:xVal>
          <c:yVal>
            <c:numRef>
              <c:f>Sheet19!$C$431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0"/>
          <c:order val="430"/>
          <c:tx>
            <c:strRef>
              <c:f>Sheet19!$A$432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Sheet19!$B$432</c:f>
            </c:strRef>
          </c:xVal>
          <c:yVal>
            <c:numRef>
              <c:f>Sheet19!$C$432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1"/>
          <c:order val="431"/>
          <c:tx>
            <c:strRef>
              <c:f>Sheet19!$A$433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Sheet19!$B$433</c:f>
            </c:strRef>
          </c:xVal>
          <c:yVal>
            <c:numRef>
              <c:f>Sheet19!$C$433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2"/>
          <c:order val="432"/>
          <c:tx>
            <c:strRef>
              <c:f>Sheet19!$A$434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Sheet19!$B$434</c:f>
            </c:strRef>
          </c:xVal>
          <c:yVal>
            <c:numRef>
              <c:f>Sheet19!$C$434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3"/>
          <c:order val="433"/>
          <c:tx>
            <c:strRef>
              <c:f>Sheet19!$A$435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Sheet19!$B$435</c:f>
            </c:strRef>
          </c:xVal>
          <c:yVal>
            <c:numRef>
              <c:f>Sheet19!$C$435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4"/>
          <c:order val="434"/>
          <c:tx>
            <c:strRef>
              <c:f>Sheet19!$A$436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Sheet19!$B$436</c:f>
            </c:strRef>
          </c:xVal>
          <c:yVal>
            <c:numRef>
              <c:f>Sheet19!$C$436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5"/>
          <c:order val="435"/>
          <c:tx>
            <c:strRef>
              <c:f>Sheet19!$A$437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Sheet19!$B$437</c:f>
            </c:strRef>
          </c:xVal>
          <c:yVal>
            <c:numRef>
              <c:f>Sheet19!$C$437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6"/>
          <c:order val="436"/>
          <c:tx>
            <c:strRef>
              <c:f>Sheet19!$A$438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Sheet19!$B$438</c:f>
            </c:strRef>
          </c:xVal>
          <c:yVal>
            <c:numRef>
              <c:f>Sheet19!$C$438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7"/>
          <c:order val="437"/>
          <c:tx>
            <c:strRef>
              <c:f>Sheet19!$A$439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Sheet19!$B$439</c:f>
            </c:strRef>
          </c:xVal>
          <c:yVal>
            <c:numRef>
              <c:f>Sheet19!$C$439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8"/>
          <c:order val="438"/>
          <c:tx>
            <c:strRef>
              <c:f>Sheet19!$A$440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Sheet19!$B$440</c:f>
            </c:strRef>
          </c:xVal>
          <c:yVal>
            <c:numRef>
              <c:f>Sheet19!$C$440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9"/>
          <c:order val="439"/>
          <c:tx>
            <c:strRef>
              <c:f>Sheet19!$A$441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Sheet19!$B$441</c:f>
            </c:strRef>
          </c:xVal>
          <c:yVal>
            <c:numRef>
              <c:f>Sheet19!$C$441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0"/>
          <c:order val="440"/>
          <c:tx>
            <c:strRef>
              <c:f>Sheet19!$A$442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Sheet19!$B$442</c:f>
            </c:strRef>
          </c:xVal>
          <c:yVal>
            <c:numRef>
              <c:f>Sheet19!$C$442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1"/>
          <c:order val="441"/>
          <c:tx>
            <c:strRef>
              <c:f>Sheet19!$A$443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Sheet19!$B$443</c:f>
            </c:strRef>
          </c:xVal>
          <c:yVal>
            <c:numRef>
              <c:f>Sheet19!$C$443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2"/>
          <c:order val="442"/>
          <c:tx>
            <c:strRef>
              <c:f>Sheet19!$A$444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Sheet19!$B$444</c:f>
            </c:strRef>
          </c:xVal>
          <c:yVal>
            <c:numRef>
              <c:f>Sheet19!$C$444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3"/>
          <c:order val="443"/>
          <c:tx>
            <c:strRef>
              <c:f>Sheet19!$A$445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Sheet19!$B$445</c:f>
            </c:strRef>
          </c:xVal>
          <c:yVal>
            <c:numRef>
              <c:f>Sheet19!$C$445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4"/>
          <c:order val="444"/>
          <c:tx>
            <c:strRef>
              <c:f>Sheet19!$A$446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Sheet19!$B$446</c:f>
            </c:strRef>
          </c:xVal>
          <c:yVal>
            <c:numRef>
              <c:f>Sheet19!$C$446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5"/>
          <c:order val="445"/>
          <c:tx>
            <c:strRef>
              <c:f>Sheet19!$A$447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Sheet19!$B$447</c:f>
            </c:strRef>
          </c:xVal>
          <c:yVal>
            <c:numRef>
              <c:f>Sheet19!$C$447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6"/>
          <c:order val="446"/>
          <c:tx>
            <c:strRef>
              <c:f>Sheet19!$A$448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Sheet19!$B$448</c:f>
            </c:strRef>
          </c:xVal>
          <c:yVal>
            <c:numRef>
              <c:f>Sheet19!$C$448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7"/>
          <c:order val="447"/>
          <c:tx>
            <c:strRef>
              <c:f>Sheet19!$A$449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Sheet19!$B$449</c:f>
            </c:strRef>
          </c:xVal>
          <c:yVal>
            <c:numRef>
              <c:f>Sheet19!$C$449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8"/>
          <c:order val="448"/>
          <c:tx>
            <c:strRef>
              <c:f>Sheet19!$A$450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Sheet19!$B$450</c:f>
            </c:strRef>
          </c:xVal>
          <c:yVal>
            <c:numRef>
              <c:f>Sheet19!$C$450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9"/>
          <c:order val="449"/>
          <c:tx>
            <c:strRef>
              <c:f>Sheet19!$A$451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Sheet19!$B$451</c:f>
            </c:strRef>
          </c:xVal>
          <c:yVal>
            <c:numRef>
              <c:f>Sheet19!$C$451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0"/>
          <c:order val="450"/>
          <c:tx>
            <c:strRef>
              <c:f>Sheet19!$A$452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Sheet19!$B$452</c:f>
            </c:strRef>
          </c:xVal>
          <c:yVal>
            <c:numRef>
              <c:f>Sheet19!$C$452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1"/>
          <c:order val="451"/>
          <c:tx>
            <c:strRef>
              <c:f>Sheet19!$A$453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Sheet19!$B$453</c:f>
            </c:strRef>
          </c:xVal>
          <c:yVal>
            <c:numRef>
              <c:f>Sheet19!$C$453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2"/>
          <c:order val="452"/>
          <c:tx>
            <c:strRef>
              <c:f>Sheet19!$A$454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Sheet19!$B$454</c:f>
            </c:strRef>
          </c:xVal>
          <c:yVal>
            <c:numRef>
              <c:f>Sheet19!$C$454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3"/>
          <c:order val="453"/>
          <c:tx>
            <c:strRef>
              <c:f>Sheet19!$A$455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Sheet19!$B$455</c:f>
            </c:strRef>
          </c:xVal>
          <c:yVal>
            <c:numRef>
              <c:f>Sheet19!$C$455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4"/>
          <c:order val="454"/>
          <c:tx>
            <c:strRef>
              <c:f>Sheet19!$A$456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Sheet19!$B$456</c:f>
            </c:strRef>
          </c:xVal>
          <c:yVal>
            <c:numRef>
              <c:f>Sheet19!$C$456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5"/>
          <c:order val="455"/>
          <c:tx>
            <c:strRef>
              <c:f>Sheet19!$A$457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Sheet19!$B$457</c:f>
            </c:strRef>
          </c:xVal>
          <c:yVal>
            <c:numRef>
              <c:f>Sheet19!$C$457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6"/>
          <c:order val="456"/>
          <c:tx>
            <c:strRef>
              <c:f>Sheet19!$A$458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Sheet19!$B$458</c:f>
            </c:strRef>
          </c:xVal>
          <c:yVal>
            <c:numRef>
              <c:f>Sheet19!$C$458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7"/>
          <c:order val="457"/>
          <c:tx>
            <c:strRef>
              <c:f>Sheet19!$A$459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Sheet19!$B$459</c:f>
            </c:strRef>
          </c:xVal>
          <c:yVal>
            <c:numRef>
              <c:f>Sheet19!$C$459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8"/>
          <c:order val="458"/>
          <c:tx>
            <c:strRef>
              <c:f>Sheet19!$A$460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Sheet19!$B$460</c:f>
            </c:strRef>
          </c:xVal>
          <c:yVal>
            <c:numRef>
              <c:f>Sheet19!$C$460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9"/>
          <c:order val="459"/>
          <c:tx>
            <c:strRef>
              <c:f>Sheet19!$A$461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Sheet19!$B$461</c:f>
            </c:strRef>
          </c:xVal>
          <c:yVal>
            <c:numRef>
              <c:f>Sheet19!$C$461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0"/>
          <c:order val="460"/>
          <c:tx>
            <c:strRef>
              <c:f>Sheet19!$A$462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Sheet19!$B$462</c:f>
            </c:strRef>
          </c:xVal>
          <c:yVal>
            <c:numRef>
              <c:f>Sheet19!$C$462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1"/>
          <c:order val="461"/>
          <c:tx>
            <c:strRef>
              <c:f>Sheet19!$A$463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Sheet19!$B$463</c:f>
            </c:strRef>
          </c:xVal>
          <c:yVal>
            <c:numRef>
              <c:f>Sheet19!$C$463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2"/>
          <c:order val="462"/>
          <c:tx>
            <c:strRef>
              <c:f>Sheet19!$A$464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Sheet19!$B$464</c:f>
            </c:strRef>
          </c:xVal>
          <c:yVal>
            <c:numRef>
              <c:f>Sheet19!$C$464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3"/>
          <c:order val="463"/>
          <c:tx>
            <c:strRef>
              <c:f>Sheet19!$A$465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Sheet19!$B$465</c:f>
            </c:strRef>
          </c:xVal>
          <c:yVal>
            <c:numRef>
              <c:f>Sheet19!$C$465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4"/>
          <c:order val="464"/>
          <c:tx>
            <c:strRef>
              <c:f>Sheet19!$A$466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Sheet19!$B$466</c:f>
            </c:strRef>
          </c:xVal>
          <c:yVal>
            <c:numRef>
              <c:f>Sheet19!$C$466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5"/>
          <c:order val="465"/>
          <c:tx>
            <c:strRef>
              <c:f>Sheet19!$A$467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Sheet19!$B$467</c:f>
            </c:strRef>
          </c:xVal>
          <c:yVal>
            <c:numRef>
              <c:f>Sheet19!$C$467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6"/>
          <c:order val="466"/>
          <c:tx>
            <c:strRef>
              <c:f>Sheet19!$A$468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Sheet19!$B$468</c:f>
            </c:strRef>
          </c:xVal>
          <c:yVal>
            <c:numRef>
              <c:f>Sheet19!$C$468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7"/>
          <c:order val="467"/>
          <c:tx>
            <c:strRef>
              <c:f>Sheet19!$A$469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Sheet19!$B$469</c:f>
            </c:strRef>
          </c:xVal>
          <c:yVal>
            <c:numRef>
              <c:f>Sheet19!$C$469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8"/>
          <c:order val="468"/>
          <c:tx>
            <c:strRef>
              <c:f>Sheet19!$A$470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Sheet19!$B$470</c:f>
            </c:strRef>
          </c:xVal>
          <c:yVal>
            <c:numRef>
              <c:f>Sheet19!$C$470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9"/>
          <c:order val="469"/>
          <c:tx>
            <c:strRef>
              <c:f>Sheet19!$A$471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Sheet19!$B$471</c:f>
            </c:strRef>
          </c:xVal>
          <c:yVal>
            <c:numRef>
              <c:f>Sheet19!$C$471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0"/>
          <c:order val="470"/>
          <c:tx>
            <c:strRef>
              <c:f>Sheet19!$A$472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Sheet19!$B$472</c:f>
            </c:strRef>
          </c:xVal>
          <c:yVal>
            <c:numRef>
              <c:f>Sheet19!$C$472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1"/>
          <c:order val="471"/>
          <c:tx>
            <c:strRef>
              <c:f>Sheet19!$A$473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Sheet19!$B$473</c:f>
            </c:strRef>
          </c:xVal>
          <c:yVal>
            <c:numRef>
              <c:f>Sheet19!$C$473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2"/>
          <c:order val="472"/>
          <c:tx>
            <c:strRef>
              <c:f>Sheet19!$A$474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Sheet19!$B$474</c:f>
            </c:strRef>
          </c:xVal>
          <c:yVal>
            <c:numRef>
              <c:f>Sheet19!$C$474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3"/>
          <c:order val="473"/>
          <c:tx>
            <c:strRef>
              <c:f>Sheet19!$A$475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Sheet19!$B$475</c:f>
            </c:strRef>
          </c:xVal>
          <c:yVal>
            <c:numRef>
              <c:f>Sheet19!$C$475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4"/>
          <c:order val="474"/>
          <c:tx>
            <c:strRef>
              <c:f>Sheet19!$A$476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Sheet19!$B$476</c:f>
            </c:strRef>
          </c:xVal>
          <c:yVal>
            <c:numRef>
              <c:f>Sheet19!$C$476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5"/>
          <c:order val="475"/>
          <c:tx>
            <c:strRef>
              <c:f>Sheet19!$A$477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Sheet19!$B$477</c:f>
            </c:strRef>
          </c:xVal>
          <c:yVal>
            <c:numRef>
              <c:f>Sheet19!$C$477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6"/>
          <c:order val="476"/>
          <c:tx>
            <c:strRef>
              <c:f>Sheet19!$A$478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Sheet19!$B$478</c:f>
            </c:strRef>
          </c:xVal>
          <c:yVal>
            <c:numRef>
              <c:f>Sheet19!$C$478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7"/>
          <c:order val="477"/>
          <c:tx>
            <c:strRef>
              <c:f>Sheet19!$A$479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Sheet19!$B$479</c:f>
            </c:strRef>
          </c:xVal>
          <c:yVal>
            <c:numRef>
              <c:f>Sheet19!$C$479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8"/>
          <c:order val="478"/>
          <c:tx>
            <c:strRef>
              <c:f>Sheet19!$A$480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Sheet19!$B$480</c:f>
            </c:strRef>
          </c:xVal>
          <c:yVal>
            <c:numRef>
              <c:f>Sheet19!$C$480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9"/>
          <c:order val="479"/>
          <c:tx>
            <c:strRef>
              <c:f>Sheet19!$A$481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Sheet19!$B$481</c:f>
            </c:strRef>
          </c:xVal>
          <c:yVal>
            <c:numRef>
              <c:f>Sheet19!$C$481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0"/>
          <c:order val="480"/>
          <c:tx>
            <c:strRef>
              <c:f>Sheet19!$A$482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Sheet19!$B$482</c:f>
            </c:strRef>
          </c:xVal>
          <c:yVal>
            <c:numRef>
              <c:f>Sheet19!$C$482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1"/>
          <c:order val="481"/>
          <c:tx>
            <c:strRef>
              <c:f>Sheet19!$A$483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Sheet19!$B$483</c:f>
            </c:strRef>
          </c:xVal>
          <c:yVal>
            <c:numRef>
              <c:f>Sheet19!$C$483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2"/>
          <c:order val="482"/>
          <c:tx>
            <c:strRef>
              <c:f>Sheet19!$A$484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Sheet19!$B$484</c:f>
            </c:strRef>
          </c:xVal>
          <c:yVal>
            <c:numRef>
              <c:f>Sheet19!$C$484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3"/>
          <c:order val="483"/>
          <c:tx>
            <c:strRef>
              <c:f>Sheet19!$A$485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Sheet19!$B$485</c:f>
            </c:strRef>
          </c:xVal>
          <c:yVal>
            <c:numRef>
              <c:f>Sheet19!$C$485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4"/>
          <c:order val="484"/>
          <c:tx>
            <c:strRef>
              <c:f>Sheet19!$A$486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Sheet19!$B$486</c:f>
            </c:strRef>
          </c:xVal>
          <c:yVal>
            <c:numRef>
              <c:f>Sheet19!$C$486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5"/>
          <c:order val="485"/>
          <c:tx>
            <c:strRef>
              <c:f>Sheet19!$A$487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Sheet19!$B$487</c:f>
            </c:strRef>
          </c:xVal>
          <c:yVal>
            <c:numRef>
              <c:f>Sheet19!$C$487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6"/>
          <c:order val="486"/>
          <c:tx>
            <c:strRef>
              <c:f>Sheet19!$A$488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Sheet19!$B$488</c:f>
            </c:strRef>
          </c:xVal>
          <c:yVal>
            <c:numRef>
              <c:f>Sheet19!$C$488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7"/>
          <c:order val="487"/>
          <c:tx>
            <c:strRef>
              <c:f>Sheet19!$A$489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Sheet19!$B$489</c:f>
            </c:strRef>
          </c:xVal>
          <c:yVal>
            <c:numRef>
              <c:f>Sheet19!$C$489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8"/>
          <c:order val="488"/>
          <c:tx>
            <c:strRef>
              <c:f>Sheet19!$A$490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Sheet19!$B$490</c:f>
            </c:strRef>
          </c:xVal>
          <c:yVal>
            <c:numRef>
              <c:f>Sheet19!$C$490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9"/>
          <c:order val="489"/>
          <c:tx>
            <c:strRef>
              <c:f>Sheet19!$A$491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Sheet19!$B$491</c:f>
            </c:strRef>
          </c:xVal>
          <c:yVal>
            <c:numRef>
              <c:f>Sheet19!$C$491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0"/>
          <c:order val="490"/>
          <c:tx>
            <c:strRef>
              <c:f>Sheet19!$A$492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Sheet19!$B$492</c:f>
            </c:strRef>
          </c:xVal>
          <c:yVal>
            <c:numRef>
              <c:f>Sheet19!$C$492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1"/>
          <c:order val="491"/>
          <c:tx>
            <c:strRef>
              <c:f>Sheet19!$A$493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Sheet19!$B$493</c:f>
            </c:strRef>
          </c:xVal>
          <c:yVal>
            <c:numRef>
              <c:f>Sheet19!$C$493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2"/>
          <c:order val="492"/>
          <c:tx>
            <c:strRef>
              <c:f>Sheet19!$A$494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Sheet19!$B$494</c:f>
            </c:strRef>
          </c:xVal>
          <c:yVal>
            <c:numRef>
              <c:f>Sheet19!$C$494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3"/>
          <c:order val="493"/>
          <c:tx>
            <c:strRef>
              <c:f>Sheet19!$A$495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Sheet19!$B$495</c:f>
            </c:strRef>
          </c:xVal>
          <c:yVal>
            <c:numRef>
              <c:f>Sheet19!$C$495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4"/>
          <c:order val="494"/>
          <c:tx>
            <c:strRef>
              <c:f>Sheet19!$A$496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Sheet19!$B$496</c:f>
            </c:strRef>
          </c:xVal>
          <c:yVal>
            <c:numRef>
              <c:f>Sheet19!$C$496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5"/>
          <c:order val="495"/>
          <c:tx>
            <c:strRef>
              <c:f>Sheet19!$A$497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Sheet19!$B$497</c:f>
            </c:strRef>
          </c:xVal>
          <c:yVal>
            <c:numRef>
              <c:f>Sheet19!$C$497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6"/>
          <c:order val="496"/>
          <c:tx>
            <c:strRef>
              <c:f>Sheet19!$A$498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Sheet19!$B$498</c:f>
            </c:strRef>
          </c:xVal>
          <c:yVal>
            <c:numRef>
              <c:f>Sheet19!$C$498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7"/>
          <c:order val="497"/>
          <c:tx>
            <c:strRef>
              <c:f>Sheet19!$A$499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Sheet19!$B$499</c:f>
            </c:strRef>
          </c:xVal>
          <c:yVal>
            <c:numRef>
              <c:f>Sheet19!$C$499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8"/>
          <c:order val="498"/>
          <c:tx>
            <c:strRef>
              <c:f>Sheet19!$A$500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Sheet19!$B$500</c:f>
            </c:strRef>
          </c:xVal>
          <c:yVal>
            <c:numRef>
              <c:f>Sheet19!$C$500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9"/>
          <c:order val="499"/>
          <c:tx>
            <c:strRef>
              <c:f>Sheet19!$A$501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Sheet19!$B$501</c:f>
            </c:strRef>
          </c:xVal>
          <c:yVal>
            <c:numRef>
              <c:f>Sheet19!$C$501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0"/>
          <c:order val="500"/>
          <c:tx>
            <c:strRef>
              <c:f>Sheet19!$A$502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Sheet19!$B$502</c:f>
            </c:strRef>
          </c:xVal>
          <c:yVal>
            <c:numRef>
              <c:f>Sheet19!$C$502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1"/>
          <c:order val="501"/>
          <c:tx>
            <c:strRef>
              <c:f>Sheet19!$A$503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Sheet19!$B$503</c:f>
            </c:strRef>
          </c:xVal>
          <c:yVal>
            <c:numRef>
              <c:f>Sheet19!$C$503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2"/>
          <c:order val="502"/>
          <c:tx>
            <c:strRef>
              <c:f>Sheet19!$A$504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Sheet19!$B$504</c:f>
            </c:strRef>
          </c:xVal>
          <c:yVal>
            <c:numRef>
              <c:f>Sheet19!$C$504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3"/>
          <c:order val="503"/>
          <c:tx>
            <c:strRef>
              <c:f>Sheet19!$A$505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Sheet19!$B$505</c:f>
            </c:strRef>
          </c:xVal>
          <c:yVal>
            <c:numRef>
              <c:f>Sheet19!$C$505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4"/>
          <c:order val="504"/>
          <c:tx>
            <c:strRef>
              <c:f>Sheet19!$A$506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Sheet19!$B$506</c:f>
            </c:strRef>
          </c:xVal>
          <c:yVal>
            <c:numRef>
              <c:f>Sheet19!$C$506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5"/>
          <c:order val="505"/>
          <c:tx>
            <c:strRef>
              <c:f>Sheet19!$A$507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Sheet19!$B$507</c:f>
            </c:strRef>
          </c:xVal>
          <c:yVal>
            <c:numRef>
              <c:f>Sheet19!$C$507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6"/>
          <c:order val="506"/>
          <c:tx>
            <c:strRef>
              <c:f>Sheet19!$A$508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Sheet19!$B$508</c:f>
            </c:strRef>
          </c:xVal>
          <c:yVal>
            <c:numRef>
              <c:f>Sheet19!$C$508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7"/>
          <c:order val="507"/>
          <c:tx>
            <c:strRef>
              <c:f>Sheet19!$A$509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Sheet19!$B$509</c:f>
            </c:strRef>
          </c:xVal>
          <c:yVal>
            <c:numRef>
              <c:f>Sheet19!$C$509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8"/>
          <c:order val="508"/>
          <c:tx>
            <c:strRef>
              <c:f>Sheet19!$A$510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Sheet19!$B$510</c:f>
            </c:strRef>
          </c:xVal>
          <c:yVal>
            <c:numRef>
              <c:f>Sheet19!$C$510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9"/>
          <c:order val="509"/>
          <c:tx>
            <c:strRef>
              <c:f>Sheet19!$A$511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Sheet19!$B$511</c:f>
            </c:strRef>
          </c:xVal>
          <c:yVal>
            <c:numRef>
              <c:f>Sheet19!$C$511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0"/>
          <c:order val="510"/>
          <c:tx>
            <c:strRef>
              <c:f>Sheet19!$A$512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Sheet19!$B$512</c:f>
            </c:strRef>
          </c:xVal>
          <c:yVal>
            <c:numRef>
              <c:f>Sheet19!$C$512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1"/>
          <c:order val="511"/>
          <c:tx>
            <c:strRef>
              <c:f>Sheet19!$A$513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Sheet19!$B$513</c:f>
            </c:strRef>
          </c:xVal>
          <c:yVal>
            <c:numRef>
              <c:f>Sheet19!$C$513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2"/>
          <c:order val="512"/>
          <c:tx>
            <c:strRef>
              <c:f>Sheet19!$A$514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Sheet19!$B$514</c:f>
            </c:strRef>
          </c:xVal>
          <c:yVal>
            <c:numRef>
              <c:f>Sheet19!$C$514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3"/>
          <c:order val="513"/>
          <c:tx>
            <c:strRef>
              <c:f>Sheet19!$A$515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Sheet19!$B$515</c:f>
            </c:strRef>
          </c:xVal>
          <c:yVal>
            <c:numRef>
              <c:f>Sheet19!$C$515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4"/>
          <c:order val="514"/>
          <c:tx>
            <c:strRef>
              <c:f>Sheet19!$A$516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Sheet19!$B$516</c:f>
            </c:strRef>
          </c:xVal>
          <c:yVal>
            <c:numRef>
              <c:f>Sheet19!$C$516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5"/>
          <c:order val="515"/>
          <c:tx>
            <c:strRef>
              <c:f>Sheet19!$A$517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Sheet19!$B$517</c:f>
            </c:strRef>
          </c:xVal>
          <c:yVal>
            <c:numRef>
              <c:f>Sheet19!$C$517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6"/>
          <c:order val="516"/>
          <c:tx>
            <c:strRef>
              <c:f>Sheet19!$A$518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Sheet19!$B$518</c:f>
            </c:strRef>
          </c:xVal>
          <c:yVal>
            <c:numRef>
              <c:f>Sheet19!$C$518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7"/>
          <c:order val="517"/>
          <c:tx>
            <c:strRef>
              <c:f>Sheet19!$A$519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Sheet19!$B$519</c:f>
            </c:strRef>
          </c:xVal>
          <c:yVal>
            <c:numRef>
              <c:f>Sheet19!$C$519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8"/>
          <c:order val="518"/>
          <c:tx>
            <c:strRef>
              <c:f>Sheet19!$A$520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Sheet19!$B$520</c:f>
            </c:strRef>
          </c:xVal>
          <c:yVal>
            <c:numRef>
              <c:f>Sheet19!$C$520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9"/>
          <c:order val="519"/>
          <c:tx>
            <c:strRef>
              <c:f>Sheet19!$A$521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Sheet19!$B$521</c:f>
            </c:strRef>
          </c:xVal>
          <c:yVal>
            <c:numRef>
              <c:f>Sheet19!$C$521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0"/>
          <c:order val="520"/>
          <c:tx>
            <c:strRef>
              <c:f>Sheet19!$A$522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Sheet19!$B$522</c:f>
            </c:strRef>
          </c:xVal>
          <c:yVal>
            <c:numRef>
              <c:f>Sheet19!$C$522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1"/>
          <c:order val="521"/>
          <c:tx>
            <c:strRef>
              <c:f>Sheet19!$A$523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Sheet19!$B$523</c:f>
            </c:strRef>
          </c:xVal>
          <c:yVal>
            <c:numRef>
              <c:f>Sheet19!$C$523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2"/>
          <c:order val="522"/>
          <c:tx>
            <c:strRef>
              <c:f>Sheet19!$A$524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Sheet19!$B$524</c:f>
            </c:strRef>
          </c:xVal>
          <c:yVal>
            <c:numRef>
              <c:f>Sheet19!$C$524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3"/>
          <c:order val="523"/>
          <c:tx>
            <c:strRef>
              <c:f>Sheet19!$A$525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Sheet19!$B$525</c:f>
            </c:strRef>
          </c:xVal>
          <c:yVal>
            <c:numRef>
              <c:f>Sheet19!$C$525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4"/>
          <c:order val="524"/>
          <c:tx>
            <c:strRef>
              <c:f>Sheet19!$A$526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Sheet19!$B$526</c:f>
            </c:strRef>
          </c:xVal>
          <c:yVal>
            <c:numRef>
              <c:f>Sheet19!$C$526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5"/>
          <c:order val="525"/>
          <c:tx>
            <c:strRef>
              <c:f>Sheet19!$A$527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Sheet19!$B$527</c:f>
            </c:strRef>
          </c:xVal>
          <c:yVal>
            <c:numRef>
              <c:f>Sheet19!$C$527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6"/>
          <c:order val="526"/>
          <c:tx>
            <c:strRef>
              <c:f>Sheet19!$A$528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Sheet19!$B$528</c:f>
            </c:strRef>
          </c:xVal>
          <c:yVal>
            <c:numRef>
              <c:f>Sheet19!$C$528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7"/>
          <c:order val="527"/>
          <c:tx>
            <c:strRef>
              <c:f>Sheet19!$A$529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Sheet19!$B$529</c:f>
            </c:strRef>
          </c:xVal>
          <c:yVal>
            <c:numRef>
              <c:f>Sheet19!$C$529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8"/>
          <c:order val="528"/>
          <c:tx>
            <c:strRef>
              <c:f>Sheet19!$A$530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Sheet19!$B$530</c:f>
            </c:strRef>
          </c:xVal>
          <c:yVal>
            <c:numRef>
              <c:f>Sheet19!$C$530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9"/>
          <c:order val="529"/>
          <c:tx>
            <c:strRef>
              <c:f>Sheet19!$A$531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Sheet19!$B$531</c:f>
            </c:strRef>
          </c:xVal>
          <c:yVal>
            <c:numRef>
              <c:f>Sheet19!$C$531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0"/>
          <c:order val="530"/>
          <c:tx>
            <c:strRef>
              <c:f>Sheet19!$A$532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Sheet19!$B$532</c:f>
            </c:strRef>
          </c:xVal>
          <c:yVal>
            <c:numRef>
              <c:f>Sheet19!$C$532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1"/>
          <c:order val="531"/>
          <c:tx>
            <c:strRef>
              <c:f>Sheet19!$A$533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Sheet19!$B$533</c:f>
            </c:strRef>
          </c:xVal>
          <c:yVal>
            <c:numRef>
              <c:f>Sheet19!$C$533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2"/>
          <c:order val="532"/>
          <c:tx>
            <c:strRef>
              <c:f>Sheet19!$A$534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Sheet19!$B$534</c:f>
            </c:strRef>
          </c:xVal>
          <c:yVal>
            <c:numRef>
              <c:f>Sheet19!$C$534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3"/>
          <c:order val="533"/>
          <c:tx>
            <c:strRef>
              <c:f>Sheet19!$A$535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Sheet19!$B$535</c:f>
            </c:strRef>
          </c:xVal>
          <c:yVal>
            <c:numRef>
              <c:f>Sheet19!$C$535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4"/>
          <c:order val="534"/>
          <c:tx>
            <c:strRef>
              <c:f>Sheet19!$A$536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Sheet19!$B$536</c:f>
            </c:strRef>
          </c:xVal>
          <c:yVal>
            <c:numRef>
              <c:f>Sheet19!$C$536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5"/>
          <c:order val="535"/>
          <c:tx>
            <c:strRef>
              <c:f>Sheet19!$A$537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Sheet19!$B$537</c:f>
            </c:strRef>
          </c:xVal>
          <c:yVal>
            <c:numRef>
              <c:f>Sheet19!$C$537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6"/>
          <c:order val="536"/>
          <c:tx>
            <c:strRef>
              <c:f>Sheet19!$A$538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Sheet19!$B$538</c:f>
            </c:strRef>
          </c:xVal>
          <c:yVal>
            <c:numRef>
              <c:f>Sheet19!$C$538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7"/>
          <c:order val="537"/>
          <c:tx>
            <c:strRef>
              <c:f>Sheet19!$A$539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Sheet19!$B$539</c:f>
            </c:strRef>
          </c:xVal>
          <c:yVal>
            <c:numRef>
              <c:f>Sheet19!$C$539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8"/>
          <c:order val="538"/>
          <c:tx>
            <c:strRef>
              <c:f>Sheet19!$A$540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Sheet19!$B$540</c:f>
            </c:strRef>
          </c:xVal>
          <c:yVal>
            <c:numRef>
              <c:f>Sheet19!$C$540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9"/>
          <c:order val="539"/>
          <c:tx>
            <c:strRef>
              <c:f>Sheet19!$A$541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Sheet19!$B$541</c:f>
            </c:strRef>
          </c:xVal>
          <c:yVal>
            <c:numRef>
              <c:f>Sheet19!$C$541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0"/>
          <c:order val="540"/>
          <c:tx>
            <c:strRef>
              <c:f>Sheet19!$A$542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Sheet19!$B$542</c:f>
            </c:strRef>
          </c:xVal>
          <c:yVal>
            <c:numRef>
              <c:f>Sheet19!$C$542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1"/>
          <c:order val="541"/>
          <c:tx>
            <c:strRef>
              <c:f>Sheet19!$A$543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Sheet19!$B$543</c:f>
            </c:strRef>
          </c:xVal>
          <c:yVal>
            <c:numRef>
              <c:f>Sheet19!$C$543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2"/>
          <c:order val="542"/>
          <c:tx>
            <c:strRef>
              <c:f>Sheet19!$A$544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Sheet19!$B$544</c:f>
            </c:strRef>
          </c:xVal>
          <c:yVal>
            <c:numRef>
              <c:f>Sheet19!$C$544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3"/>
          <c:order val="543"/>
          <c:tx>
            <c:strRef>
              <c:f>Sheet19!$A$545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Sheet19!$B$545</c:f>
            </c:strRef>
          </c:xVal>
          <c:yVal>
            <c:numRef>
              <c:f>Sheet19!$C$545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4"/>
          <c:order val="544"/>
          <c:tx>
            <c:strRef>
              <c:f>Sheet19!$A$546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Sheet19!$B$546</c:f>
            </c:strRef>
          </c:xVal>
          <c:yVal>
            <c:numRef>
              <c:f>Sheet19!$C$546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5"/>
          <c:order val="545"/>
          <c:tx>
            <c:strRef>
              <c:f>Sheet19!$A$547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Sheet19!$B$547</c:f>
            </c:strRef>
          </c:xVal>
          <c:yVal>
            <c:numRef>
              <c:f>Sheet19!$C$547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6"/>
          <c:order val="546"/>
          <c:tx>
            <c:strRef>
              <c:f>Sheet19!$A$548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Sheet19!$B$548</c:f>
            </c:strRef>
          </c:xVal>
          <c:yVal>
            <c:numRef>
              <c:f>Sheet19!$C$548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7"/>
          <c:order val="547"/>
          <c:tx>
            <c:strRef>
              <c:f>Sheet19!$A$549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Sheet19!$B$549</c:f>
            </c:strRef>
          </c:xVal>
          <c:yVal>
            <c:numRef>
              <c:f>Sheet19!$C$549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8"/>
          <c:order val="548"/>
          <c:tx>
            <c:strRef>
              <c:f>Sheet19!$A$550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Sheet19!$B$550</c:f>
            </c:strRef>
          </c:xVal>
          <c:yVal>
            <c:numRef>
              <c:f>Sheet19!$C$550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9"/>
          <c:order val="549"/>
          <c:tx>
            <c:strRef>
              <c:f>Sheet19!$A$551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Sheet19!$B$551</c:f>
            </c:strRef>
          </c:xVal>
          <c:yVal>
            <c:numRef>
              <c:f>Sheet19!$C$551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0"/>
          <c:order val="550"/>
          <c:tx>
            <c:strRef>
              <c:f>Sheet19!$A$552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Sheet19!$B$552</c:f>
            </c:strRef>
          </c:xVal>
          <c:yVal>
            <c:numRef>
              <c:f>Sheet19!$C$552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1"/>
          <c:order val="551"/>
          <c:tx>
            <c:strRef>
              <c:f>Sheet19!$A$553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Sheet19!$B$553</c:f>
            </c:strRef>
          </c:xVal>
          <c:yVal>
            <c:numRef>
              <c:f>Sheet19!$C$553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2"/>
          <c:order val="552"/>
          <c:tx>
            <c:strRef>
              <c:f>Sheet19!$A$554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Sheet19!$B$554</c:f>
            </c:strRef>
          </c:xVal>
          <c:yVal>
            <c:numRef>
              <c:f>Sheet19!$C$554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3"/>
          <c:order val="553"/>
          <c:tx>
            <c:strRef>
              <c:f>Sheet19!$A$555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Sheet19!$B$555</c:f>
            </c:strRef>
          </c:xVal>
          <c:yVal>
            <c:numRef>
              <c:f>Sheet19!$C$555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4"/>
          <c:order val="554"/>
          <c:tx>
            <c:strRef>
              <c:f>Sheet19!$A$556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Sheet19!$B$556</c:f>
            </c:strRef>
          </c:xVal>
          <c:yVal>
            <c:numRef>
              <c:f>Sheet19!$C$556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5"/>
          <c:order val="555"/>
          <c:tx>
            <c:strRef>
              <c:f>Sheet19!$A$557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Sheet19!$B$557</c:f>
            </c:strRef>
          </c:xVal>
          <c:yVal>
            <c:numRef>
              <c:f>Sheet19!$C$557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6"/>
          <c:order val="556"/>
          <c:tx>
            <c:strRef>
              <c:f>Sheet19!$A$558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Sheet19!$B$558</c:f>
            </c:strRef>
          </c:xVal>
          <c:yVal>
            <c:numRef>
              <c:f>Sheet19!$C$558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7"/>
          <c:order val="557"/>
          <c:tx>
            <c:strRef>
              <c:f>Sheet19!$A$559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Sheet19!$B$559</c:f>
            </c:strRef>
          </c:xVal>
          <c:yVal>
            <c:numRef>
              <c:f>Sheet19!$C$559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8"/>
          <c:order val="558"/>
          <c:tx>
            <c:strRef>
              <c:f>Sheet19!$A$560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Sheet19!$B$560</c:f>
            </c:strRef>
          </c:xVal>
          <c:yVal>
            <c:numRef>
              <c:f>Sheet19!$C$560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9"/>
          <c:order val="559"/>
          <c:tx>
            <c:strRef>
              <c:f>Sheet19!$A$561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Sheet19!$B$561</c:f>
            </c:strRef>
          </c:xVal>
          <c:yVal>
            <c:numRef>
              <c:f>Sheet19!$C$561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0"/>
          <c:order val="560"/>
          <c:tx>
            <c:strRef>
              <c:f>Sheet19!$A$562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Sheet19!$B$562</c:f>
            </c:strRef>
          </c:xVal>
          <c:yVal>
            <c:numRef>
              <c:f>Sheet19!$C$562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1"/>
          <c:order val="561"/>
          <c:tx>
            <c:strRef>
              <c:f>Sheet19!$A$563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Sheet19!$B$563</c:f>
            </c:strRef>
          </c:xVal>
          <c:yVal>
            <c:numRef>
              <c:f>Sheet19!$C$563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2"/>
          <c:order val="562"/>
          <c:tx>
            <c:strRef>
              <c:f>Sheet19!$A$564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Sheet19!$B$564</c:f>
            </c:strRef>
          </c:xVal>
          <c:yVal>
            <c:numRef>
              <c:f>Sheet19!$C$564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3"/>
          <c:order val="563"/>
          <c:tx>
            <c:strRef>
              <c:f>Sheet19!$A$565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Sheet19!$B$565</c:f>
            </c:strRef>
          </c:xVal>
          <c:yVal>
            <c:numRef>
              <c:f>Sheet19!$C$565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4"/>
          <c:order val="564"/>
          <c:tx>
            <c:strRef>
              <c:f>Sheet19!$A$566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Sheet19!$B$566</c:f>
            </c:strRef>
          </c:xVal>
          <c:yVal>
            <c:numRef>
              <c:f>Sheet19!$C$566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5"/>
          <c:order val="565"/>
          <c:tx>
            <c:strRef>
              <c:f>Sheet19!$A$567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Sheet19!$B$567</c:f>
            </c:strRef>
          </c:xVal>
          <c:yVal>
            <c:numRef>
              <c:f>Sheet19!$C$567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6"/>
          <c:order val="566"/>
          <c:tx>
            <c:strRef>
              <c:f>Sheet19!$A$568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Sheet19!$B$568</c:f>
            </c:strRef>
          </c:xVal>
          <c:yVal>
            <c:numRef>
              <c:f>Sheet19!$C$568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7"/>
          <c:order val="567"/>
          <c:tx>
            <c:strRef>
              <c:f>Sheet19!$A$569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Sheet19!$B$569</c:f>
            </c:strRef>
          </c:xVal>
          <c:yVal>
            <c:numRef>
              <c:f>Sheet19!$C$569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8"/>
          <c:order val="568"/>
          <c:tx>
            <c:strRef>
              <c:f>Sheet19!$A$570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Sheet19!$B$570</c:f>
            </c:strRef>
          </c:xVal>
          <c:yVal>
            <c:numRef>
              <c:f>Sheet19!$C$570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9"/>
          <c:order val="569"/>
          <c:tx>
            <c:strRef>
              <c:f>Sheet19!$A$571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Sheet19!$B$571</c:f>
            </c:strRef>
          </c:xVal>
          <c:yVal>
            <c:numRef>
              <c:f>Sheet19!$C$571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0"/>
          <c:order val="570"/>
          <c:tx>
            <c:strRef>
              <c:f>Sheet19!$A$572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Sheet19!$B$572</c:f>
            </c:strRef>
          </c:xVal>
          <c:yVal>
            <c:numRef>
              <c:f>Sheet19!$C$572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1"/>
          <c:order val="571"/>
          <c:tx>
            <c:strRef>
              <c:f>Sheet19!$A$573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Sheet19!$B$573</c:f>
            </c:strRef>
          </c:xVal>
          <c:yVal>
            <c:numRef>
              <c:f>Sheet19!$C$573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2"/>
          <c:order val="572"/>
          <c:tx>
            <c:strRef>
              <c:f>Sheet19!$A$574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Sheet19!$B$574</c:f>
            </c:strRef>
          </c:xVal>
          <c:yVal>
            <c:numRef>
              <c:f>Sheet19!$C$574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3"/>
          <c:order val="573"/>
          <c:tx>
            <c:strRef>
              <c:f>Sheet19!$A$575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Sheet19!$B$575</c:f>
            </c:strRef>
          </c:xVal>
          <c:yVal>
            <c:numRef>
              <c:f>Sheet19!$C$575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4"/>
          <c:order val="574"/>
          <c:tx>
            <c:strRef>
              <c:f>Sheet19!$A$576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Sheet19!$B$576</c:f>
            </c:strRef>
          </c:xVal>
          <c:yVal>
            <c:numRef>
              <c:f>Sheet19!$C$576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5"/>
          <c:order val="575"/>
          <c:tx>
            <c:strRef>
              <c:f>Sheet19!$A$577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Sheet19!$B$577</c:f>
            </c:strRef>
          </c:xVal>
          <c:yVal>
            <c:numRef>
              <c:f>Sheet19!$C$577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6"/>
          <c:order val="576"/>
          <c:tx>
            <c:strRef>
              <c:f>Sheet19!$A$578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Sheet19!$B$578</c:f>
            </c:strRef>
          </c:xVal>
          <c:yVal>
            <c:numRef>
              <c:f>Sheet19!$C$578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7"/>
          <c:order val="577"/>
          <c:tx>
            <c:strRef>
              <c:f>Sheet19!$A$579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Sheet19!$B$579</c:f>
            </c:strRef>
          </c:xVal>
          <c:yVal>
            <c:numRef>
              <c:f>Sheet19!$C$579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8"/>
          <c:order val="578"/>
          <c:tx>
            <c:strRef>
              <c:f>Sheet19!$A$580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Sheet19!$B$580</c:f>
            </c:strRef>
          </c:xVal>
          <c:yVal>
            <c:numRef>
              <c:f>Sheet19!$C$580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9"/>
          <c:order val="579"/>
          <c:tx>
            <c:strRef>
              <c:f>Sheet19!$A$581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Sheet19!$B$581</c:f>
            </c:strRef>
          </c:xVal>
          <c:yVal>
            <c:numRef>
              <c:f>Sheet19!$C$581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0"/>
          <c:order val="580"/>
          <c:tx>
            <c:strRef>
              <c:f>Sheet19!$A$582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Sheet19!$B$582</c:f>
            </c:strRef>
          </c:xVal>
          <c:yVal>
            <c:numRef>
              <c:f>Sheet19!$C$582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1"/>
          <c:order val="581"/>
          <c:tx>
            <c:strRef>
              <c:f>Sheet19!$A$583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Sheet19!$B$583</c:f>
            </c:strRef>
          </c:xVal>
          <c:yVal>
            <c:numRef>
              <c:f>Sheet19!$C$583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2"/>
          <c:order val="582"/>
          <c:tx>
            <c:strRef>
              <c:f>Sheet19!$A$584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Sheet19!$B$584</c:f>
            </c:strRef>
          </c:xVal>
          <c:yVal>
            <c:numRef>
              <c:f>Sheet19!$C$584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3"/>
          <c:order val="583"/>
          <c:tx>
            <c:strRef>
              <c:f>Sheet19!$A$585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Sheet19!$B$585</c:f>
            </c:strRef>
          </c:xVal>
          <c:yVal>
            <c:numRef>
              <c:f>Sheet19!$C$585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4"/>
          <c:order val="584"/>
          <c:tx>
            <c:strRef>
              <c:f>Sheet19!$A$586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Sheet19!$B$586</c:f>
            </c:strRef>
          </c:xVal>
          <c:yVal>
            <c:numRef>
              <c:f>Sheet19!$C$586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5"/>
          <c:order val="585"/>
          <c:tx>
            <c:strRef>
              <c:f>Sheet19!$A$587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Sheet19!$B$587</c:f>
            </c:strRef>
          </c:xVal>
          <c:yVal>
            <c:numRef>
              <c:f>Sheet19!$C$587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6"/>
          <c:order val="586"/>
          <c:tx>
            <c:strRef>
              <c:f>Sheet19!$A$588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Sheet19!$B$588</c:f>
            </c:strRef>
          </c:xVal>
          <c:yVal>
            <c:numRef>
              <c:f>Sheet19!$C$588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7"/>
          <c:order val="587"/>
          <c:tx>
            <c:strRef>
              <c:f>Sheet19!$A$589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Sheet19!$B$589</c:f>
            </c:strRef>
          </c:xVal>
          <c:yVal>
            <c:numRef>
              <c:f>Sheet19!$C$589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8"/>
          <c:order val="588"/>
          <c:tx>
            <c:strRef>
              <c:f>Sheet19!$A$590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Sheet19!$B$590</c:f>
            </c:strRef>
          </c:xVal>
          <c:yVal>
            <c:numRef>
              <c:f>Sheet19!$C$590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9"/>
          <c:order val="589"/>
          <c:tx>
            <c:strRef>
              <c:f>Sheet19!$A$591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Sheet19!$B$591</c:f>
            </c:strRef>
          </c:xVal>
          <c:yVal>
            <c:numRef>
              <c:f>Sheet19!$C$591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0"/>
          <c:order val="590"/>
          <c:tx>
            <c:strRef>
              <c:f>Sheet19!$A$592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Sheet19!$B$592</c:f>
            </c:strRef>
          </c:xVal>
          <c:yVal>
            <c:numRef>
              <c:f>Sheet19!$C$592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1"/>
          <c:order val="591"/>
          <c:tx>
            <c:strRef>
              <c:f>Sheet19!$A$593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Sheet19!$B$593</c:f>
            </c:strRef>
          </c:xVal>
          <c:yVal>
            <c:numRef>
              <c:f>Sheet19!$C$593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2"/>
          <c:order val="592"/>
          <c:tx>
            <c:strRef>
              <c:f>Sheet19!$A$594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Sheet19!$B$594</c:f>
            </c:strRef>
          </c:xVal>
          <c:yVal>
            <c:numRef>
              <c:f>Sheet19!$C$594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3"/>
          <c:order val="593"/>
          <c:tx>
            <c:strRef>
              <c:f>Sheet19!$A$595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Sheet19!$B$595</c:f>
            </c:strRef>
          </c:xVal>
          <c:yVal>
            <c:numRef>
              <c:f>Sheet19!$C$595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4"/>
          <c:order val="594"/>
          <c:tx>
            <c:strRef>
              <c:f>Sheet19!$A$596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Sheet19!$B$596</c:f>
            </c:strRef>
          </c:xVal>
          <c:yVal>
            <c:numRef>
              <c:f>Sheet19!$C$596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5"/>
          <c:order val="595"/>
          <c:tx>
            <c:strRef>
              <c:f>Sheet19!$A$597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Sheet19!$B$597</c:f>
            </c:strRef>
          </c:xVal>
          <c:yVal>
            <c:numRef>
              <c:f>Sheet19!$C$597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6"/>
          <c:order val="596"/>
          <c:tx>
            <c:strRef>
              <c:f>Sheet19!$A$598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Sheet19!$B$598</c:f>
            </c:strRef>
          </c:xVal>
          <c:yVal>
            <c:numRef>
              <c:f>Sheet19!$C$598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7"/>
          <c:order val="597"/>
          <c:tx>
            <c:strRef>
              <c:f>Sheet19!$A$599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Sheet19!$B$599</c:f>
            </c:strRef>
          </c:xVal>
          <c:yVal>
            <c:numRef>
              <c:f>Sheet19!$C$599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8"/>
          <c:order val="598"/>
          <c:tx>
            <c:strRef>
              <c:f>Sheet19!$A$600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Sheet19!$B$600</c:f>
            </c:strRef>
          </c:xVal>
          <c:yVal>
            <c:numRef>
              <c:f>Sheet19!$C$600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9"/>
          <c:order val="599"/>
          <c:tx>
            <c:strRef>
              <c:f>Sheet19!$A$601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Sheet19!$B$601</c:f>
            </c:strRef>
          </c:xVal>
          <c:yVal>
            <c:numRef>
              <c:f>Sheet19!$C$601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0"/>
          <c:order val="600"/>
          <c:tx>
            <c:strRef>
              <c:f>Sheet19!$A$602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Sheet19!$B$602</c:f>
            </c:strRef>
          </c:xVal>
          <c:yVal>
            <c:numRef>
              <c:f>Sheet19!$C$602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1"/>
          <c:order val="601"/>
          <c:tx>
            <c:strRef>
              <c:f>Sheet19!$A$603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Sheet19!$B$603</c:f>
            </c:strRef>
          </c:xVal>
          <c:yVal>
            <c:numRef>
              <c:f>Sheet19!$C$603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2"/>
          <c:order val="602"/>
          <c:tx>
            <c:strRef>
              <c:f>Sheet19!$A$604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Sheet19!$B$604</c:f>
            </c:strRef>
          </c:xVal>
          <c:yVal>
            <c:numRef>
              <c:f>Sheet19!$C$604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3"/>
          <c:order val="603"/>
          <c:tx>
            <c:strRef>
              <c:f>Sheet19!$A$605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Sheet19!$B$605</c:f>
            </c:strRef>
          </c:xVal>
          <c:yVal>
            <c:numRef>
              <c:f>Sheet19!$C$605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4"/>
          <c:order val="604"/>
          <c:tx>
            <c:strRef>
              <c:f>Sheet19!$A$606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Sheet19!$B$606</c:f>
            </c:strRef>
          </c:xVal>
          <c:yVal>
            <c:numRef>
              <c:f>Sheet19!$C$606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5"/>
          <c:order val="605"/>
          <c:tx>
            <c:strRef>
              <c:f>Sheet19!$A$607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Sheet19!$B$607</c:f>
            </c:strRef>
          </c:xVal>
          <c:yVal>
            <c:numRef>
              <c:f>Sheet19!$C$607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6"/>
          <c:order val="606"/>
          <c:tx>
            <c:strRef>
              <c:f>Sheet19!$A$608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Sheet19!$B$608</c:f>
            </c:strRef>
          </c:xVal>
          <c:yVal>
            <c:numRef>
              <c:f>Sheet19!$C$608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7"/>
          <c:order val="607"/>
          <c:tx>
            <c:strRef>
              <c:f>Sheet19!$A$609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Sheet19!$B$609</c:f>
            </c:strRef>
          </c:xVal>
          <c:yVal>
            <c:numRef>
              <c:f>Sheet19!$C$609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8"/>
          <c:order val="608"/>
          <c:tx>
            <c:strRef>
              <c:f>Sheet19!$A$610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Sheet19!$B$610</c:f>
            </c:strRef>
          </c:xVal>
          <c:yVal>
            <c:numRef>
              <c:f>Sheet19!$C$610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9"/>
          <c:order val="609"/>
          <c:tx>
            <c:strRef>
              <c:f>Sheet19!$A$611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Sheet19!$B$611</c:f>
            </c:strRef>
          </c:xVal>
          <c:yVal>
            <c:numRef>
              <c:f>Sheet19!$C$611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0"/>
          <c:order val="610"/>
          <c:tx>
            <c:strRef>
              <c:f>Sheet19!$A$612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Sheet19!$B$612</c:f>
            </c:strRef>
          </c:xVal>
          <c:yVal>
            <c:numRef>
              <c:f>Sheet19!$C$612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1"/>
          <c:order val="611"/>
          <c:tx>
            <c:strRef>
              <c:f>Sheet19!$A$613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Sheet19!$B$613</c:f>
            </c:strRef>
          </c:xVal>
          <c:yVal>
            <c:numRef>
              <c:f>Sheet19!$C$613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2"/>
          <c:order val="612"/>
          <c:tx>
            <c:strRef>
              <c:f>Sheet19!$A$614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Sheet19!$B$614</c:f>
            </c:strRef>
          </c:xVal>
          <c:yVal>
            <c:numRef>
              <c:f>Sheet19!$C$614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3"/>
          <c:order val="613"/>
          <c:tx>
            <c:strRef>
              <c:f>Sheet19!$A$615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Sheet19!$B$615</c:f>
            </c:strRef>
          </c:xVal>
          <c:yVal>
            <c:numRef>
              <c:f>Sheet19!$C$615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4"/>
          <c:order val="614"/>
          <c:tx>
            <c:strRef>
              <c:f>Sheet19!$A$616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Sheet19!$B$616</c:f>
            </c:strRef>
          </c:xVal>
          <c:yVal>
            <c:numRef>
              <c:f>Sheet19!$C$616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5"/>
          <c:order val="615"/>
          <c:tx>
            <c:strRef>
              <c:f>Sheet19!$A$617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Sheet19!$B$617</c:f>
            </c:strRef>
          </c:xVal>
          <c:yVal>
            <c:numRef>
              <c:f>Sheet19!$C$617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6"/>
          <c:order val="616"/>
          <c:tx>
            <c:strRef>
              <c:f>Sheet19!$A$618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Sheet19!$B$618</c:f>
            </c:strRef>
          </c:xVal>
          <c:yVal>
            <c:numRef>
              <c:f>Sheet19!$C$618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7"/>
          <c:order val="617"/>
          <c:tx>
            <c:strRef>
              <c:f>Sheet19!$A$619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Sheet19!$B$619</c:f>
            </c:strRef>
          </c:xVal>
          <c:yVal>
            <c:numRef>
              <c:f>Sheet19!$C$619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8"/>
          <c:order val="618"/>
          <c:tx>
            <c:strRef>
              <c:f>Sheet19!$A$620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Sheet19!$B$620</c:f>
            </c:strRef>
          </c:xVal>
          <c:yVal>
            <c:numRef>
              <c:f>Sheet19!$C$620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9"/>
          <c:order val="619"/>
          <c:tx>
            <c:strRef>
              <c:f>Sheet19!$A$621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Sheet19!$B$621</c:f>
            </c:strRef>
          </c:xVal>
          <c:yVal>
            <c:numRef>
              <c:f>Sheet19!$C$621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0"/>
          <c:order val="620"/>
          <c:tx>
            <c:strRef>
              <c:f>Sheet19!$A$622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Sheet19!$B$622</c:f>
            </c:strRef>
          </c:xVal>
          <c:yVal>
            <c:numRef>
              <c:f>Sheet19!$C$622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1"/>
          <c:order val="621"/>
          <c:tx>
            <c:strRef>
              <c:f>Sheet19!$A$623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Sheet19!$B$623</c:f>
            </c:strRef>
          </c:xVal>
          <c:yVal>
            <c:numRef>
              <c:f>Sheet19!$C$623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2"/>
          <c:order val="622"/>
          <c:tx>
            <c:strRef>
              <c:f>Sheet19!$A$624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Sheet19!$B$624</c:f>
            </c:strRef>
          </c:xVal>
          <c:yVal>
            <c:numRef>
              <c:f>Sheet19!$C$624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3"/>
          <c:order val="623"/>
          <c:tx>
            <c:strRef>
              <c:f>Sheet19!$A$625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Sheet19!$B$625</c:f>
            </c:strRef>
          </c:xVal>
          <c:yVal>
            <c:numRef>
              <c:f>Sheet19!$C$625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4"/>
          <c:order val="624"/>
          <c:tx>
            <c:strRef>
              <c:f>Sheet19!$A$626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Sheet19!$B$626</c:f>
            </c:strRef>
          </c:xVal>
          <c:yVal>
            <c:numRef>
              <c:f>Sheet19!$C$626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5"/>
          <c:order val="625"/>
          <c:tx>
            <c:strRef>
              <c:f>Sheet19!$A$627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Sheet19!$B$627</c:f>
            </c:strRef>
          </c:xVal>
          <c:yVal>
            <c:numRef>
              <c:f>Sheet19!$C$627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6"/>
          <c:order val="626"/>
          <c:tx>
            <c:strRef>
              <c:f>Sheet19!$A$628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Sheet19!$B$628</c:f>
            </c:strRef>
          </c:xVal>
          <c:yVal>
            <c:numRef>
              <c:f>Sheet19!$C$628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7"/>
          <c:order val="627"/>
          <c:tx>
            <c:strRef>
              <c:f>Sheet19!$A$629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Sheet19!$B$629</c:f>
            </c:strRef>
          </c:xVal>
          <c:yVal>
            <c:numRef>
              <c:f>Sheet19!$C$629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8"/>
          <c:order val="628"/>
          <c:tx>
            <c:strRef>
              <c:f>Sheet19!$A$630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Sheet19!$B$630</c:f>
            </c:strRef>
          </c:xVal>
          <c:yVal>
            <c:numRef>
              <c:f>Sheet19!$C$630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9"/>
          <c:order val="629"/>
          <c:tx>
            <c:strRef>
              <c:f>Sheet19!$A$631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Sheet19!$B$631</c:f>
            </c:strRef>
          </c:xVal>
          <c:yVal>
            <c:numRef>
              <c:f>Sheet19!$C$631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0"/>
          <c:order val="630"/>
          <c:tx>
            <c:strRef>
              <c:f>Sheet19!$A$632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Sheet19!$B$632</c:f>
            </c:strRef>
          </c:xVal>
          <c:yVal>
            <c:numRef>
              <c:f>Sheet19!$C$632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1"/>
          <c:order val="631"/>
          <c:tx>
            <c:strRef>
              <c:f>Sheet19!$A$633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Sheet19!$B$633</c:f>
            </c:strRef>
          </c:xVal>
          <c:yVal>
            <c:numRef>
              <c:f>Sheet19!$C$633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2"/>
          <c:order val="632"/>
          <c:tx>
            <c:strRef>
              <c:f>Sheet19!$A$634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Sheet19!$B$634</c:f>
            </c:strRef>
          </c:xVal>
          <c:yVal>
            <c:numRef>
              <c:f>Sheet19!$C$634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3"/>
          <c:order val="633"/>
          <c:tx>
            <c:strRef>
              <c:f>Sheet19!$A$635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Sheet19!$B$635</c:f>
            </c:strRef>
          </c:xVal>
          <c:yVal>
            <c:numRef>
              <c:f>Sheet19!$C$635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4"/>
          <c:order val="634"/>
          <c:tx>
            <c:strRef>
              <c:f>Sheet19!$A$636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Sheet19!$B$636</c:f>
            </c:strRef>
          </c:xVal>
          <c:yVal>
            <c:numRef>
              <c:f>Sheet19!$C$636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5"/>
          <c:order val="635"/>
          <c:tx>
            <c:strRef>
              <c:f>Sheet19!$A$637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Sheet19!$B$637</c:f>
            </c:strRef>
          </c:xVal>
          <c:yVal>
            <c:numRef>
              <c:f>Sheet19!$C$637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6"/>
          <c:order val="636"/>
          <c:tx>
            <c:strRef>
              <c:f>Sheet19!$A$638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Sheet19!$B$638</c:f>
            </c:strRef>
          </c:xVal>
          <c:yVal>
            <c:numRef>
              <c:f>Sheet19!$C$638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7"/>
          <c:order val="637"/>
          <c:tx>
            <c:strRef>
              <c:f>Sheet19!$A$639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Sheet19!$B$639</c:f>
            </c:strRef>
          </c:xVal>
          <c:yVal>
            <c:numRef>
              <c:f>Sheet19!$C$639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8"/>
          <c:order val="638"/>
          <c:tx>
            <c:strRef>
              <c:f>Sheet19!$A$640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Sheet19!$B$640</c:f>
            </c:strRef>
          </c:xVal>
          <c:yVal>
            <c:numRef>
              <c:f>Sheet19!$C$640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9"/>
          <c:order val="639"/>
          <c:tx>
            <c:strRef>
              <c:f>Sheet19!$A$641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Sheet19!$B$641</c:f>
            </c:strRef>
          </c:xVal>
          <c:yVal>
            <c:numRef>
              <c:f>Sheet19!$C$641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0"/>
          <c:order val="640"/>
          <c:tx>
            <c:strRef>
              <c:f>Sheet19!$A$642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Sheet19!$B$642</c:f>
            </c:strRef>
          </c:xVal>
          <c:yVal>
            <c:numRef>
              <c:f>Sheet19!$C$642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1"/>
          <c:order val="641"/>
          <c:tx>
            <c:strRef>
              <c:f>Sheet19!$A$643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Sheet19!$B$643</c:f>
            </c:strRef>
          </c:xVal>
          <c:yVal>
            <c:numRef>
              <c:f>Sheet19!$C$643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2"/>
          <c:order val="642"/>
          <c:tx>
            <c:strRef>
              <c:f>Sheet19!$A$644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Sheet19!$B$644</c:f>
            </c:strRef>
          </c:xVal>
          <c:yVal>
            <c:numRef>
              <c:f>Sheet19!$C$644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3"/>
          <c:order val="643"/>
          <c:tx>
            <c:strRef>
              <c:f>Sheet19!$A$645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Sheet19!$B$645</c:f>
            </c:strRef>
          </c:xVal>
          <c:yVal>
            <c:numRef>
              <c:f>Sheet19!$C$645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4"/>
          <c:order val="644"/>
          <c:tx>
            <c:strRef>
              <c:f>Sheet19!$A$646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Sheet19!$B$646</c:f>
            </c:strRef>
          </c:xVal>
          <c:yVal>
            <c:numRef>
              <c:f>Sheet19!$C$646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5"/>
          <c:order val="645"/>
          <c:tx>
            <c:strRef>
              <c:f>Sheet19!$A$647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Sheet19!$B$647</c:f>
            </c:strRef>
          </c:xVal>
          <c:yVal>
            <c:numRef>
              <c:f>Sheet19!$C$647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6"/>
          <c:order val="646"/>
          <c:tx>
            <c:strRef>
              <c:f>Sheet19!$A$648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Sheet19!$B$648</c:f>
            </c:strRef>
          </c:xVal>
          <c:yVal>
            <c:numRef>
              <c:f>Sheet19!$C$648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7"/>
          <c:order val="647"/>
          <c:tx>
            <c:strRef>
              <c:f>Sheet19!$A$649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Sheet19!$B$649</c:f>
            </c:strRef>
          </c:xVal>
          <c:yVal>
            <c:numRef>
              <c:f>Sheet19!$C$649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8"/>
          <c:order val="648"/>
          <c:tx>
            <c:strRef>
              <c:f>Sheet19!$A$650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Sheet19!$B$650</c:f>
            </c:strRef>
          </c:xVal>
          <c:yVal>
            <c:numRef>
              <c:f>Sheet19!$C$650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9"/>
          <c:order val="649"/>
          <c:tx>
            <c:strRef>
              <c:f>Sheet19!$A$651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Sheet19!$B$651</c:f>
            </c:strRef>
          </c:xVal>
          <c:yVal>
            <c:numRef>
              <c:f>Sheet19!$C$651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0"/>
          <c:order val="650"/>
          <c:tx>
            <c:strRef>
              <c:f>Sheet19!$A$652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Sheet19!$B$652</c:f>
            </c:strRef>
          </c:xVal>
          <c:yVal>
            <c:numRef>
              <c:f>Sheet19!$C$652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1"/>
          <c:order val="651"/>
          <c:tx>
            <c:strRef>
              <c:f>Sheet19!$A$653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Sheet19!$B$653</c:f>
            </c:strRef>
          </c:xVal>
          <c:yVal>
            <c:numRef>
              <c:f>Sheet19!$C$653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2"/>
          <c:order val="652"/>
          <c:tx>
            <c:strRef>
              <c:f>Sheet19!$A$654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Sheet19!$B$654</c:f>
            </c:strRef>
          </c:xVal>
          <c:yVal>
            <c:numRef>
              <c:f>Sheet19!$C$654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3"/>
          <c:order val="653"/>
          <c:tx>
            <c:strRef>
              <c:f>Sheet19!$A$655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Sheet19!$B$655</c:f>
            </c:strRef>
          </c:xVal>
          <c:yVal>
            <c:numRef>
              <c:f>Sheet19!$C$655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4"/>
          <c:order val="654"/>
          <c:tx>
            <c:strRef>
              <c:f>Sheet19!$A$656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Sheet19!$B$656</c:f>
            </c:strRef>
          </c:xVal>
          <c:yVal>
            <c:numRef>
              <c:f>Sheet19!$C$656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5"/>
          <c:order val="655"/>
          <c:tx>
            <c:strRef>
              <c:f>Sheet19!$A$657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Sheet19!$B$657</c:f>
            </c:strRef>
          </c:xVal>
          <c:yVal>
            <c:numRef>
              <c:f>Sheet19!$C$657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6"/>
          <c:order val="656"/>
          <c:tx>
            <c:strRef>
              <c:f>Sheet19!$A$658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Sheet19!$B$658</c:f>
            </c:strRef>
          </c:xVal>
          <c:yVal>
            <c:numRef>
              <c:f>Sheet19!$C$658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7"/>
          <c:order val="657"/>
          <c:tx>
            <c:strRef>
              <c:f>Sheet19!$A$659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Sheet19!$B$659</c:f>
            </c:strRef>
          </c:xVal>
          <c:yVal>
            <c:numRef>
              <c:f>Sheet19!$C$659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8"/>
          <c:order val="658"/>
          <c:tx>
            <c:strRef>
              <c:f>Sheet19!$A$660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Sheet19!$B$660</c:f>
            </c:strRef>
          </c:xVal>
          <c:yVal>
            <c:numRef>
              <c:f>Sheet19!$C$660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9"/>
          <c:order val="659"/>
          <c:tx>
            <c:strRef>
              <c:f>Sheet19!$A$661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Sheet19!$B$661</c:f>
            </c:strRef>
          </c:xVal>
          <c:yVal>
            <c:numRef>
              <c:f>Sheet19!$C$661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0"/>
          <c:order val="660"/>
          <c:tx>
            <c:strRef>
              <c:f>Sheet19!$A$662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Sheet19!$B$662</c:f>
            </c:strRef>
          </c:xVal>
          <c:yVal>
            <c:numRef>
              <c:f>Sheet19!$C$662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1"/>
          <c:order val="661"/>
          <c:tx>
            <c:strRef>
              <c:f>Sheet19!$A$663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Sheet19!$B$663</c:f>
            </c:strRef>
          </c:xVal>
          <c:yVal>
            <c:numRef>
              <c:f>Sheet19!$C$663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2"/>
          <c:order val="662"/>
          <c:tx>
            <c:strRef>
              <c:f>Sheet19!$A$664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Sheet19!$B$664</c:f>
            </c:strRef>
          </c:xVal>
          <c:yVal>
            <c:numRef>
              <c:f>Sheet19!$C$664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3"/>
          <c:order val="663"/>
          <c:tx>
            <c:strRef>
              <c:f>Sheet19!$A$665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Sheet19!$B$665</c:f>
            </c:strRef>
          </c:xVal>
          <c:yVal>
            <c:numRef>
              <c:f>Sheet19!$C$665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4"/>
          <c:order val="664"/>
          <c:tx>
            <c:strRef>
              <c:f>Sheet19!$A$666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Sheet19!$B$666</c:f>
            </c:strRef>
          </c:xVal>
          <c:yVal>
            <c:numRef>
              <c:f>Sheet19!$C$666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5"/>
          <c:order val="665"/>
          <c:tx>
            <c:strRef>
              <c:f>Sheet19!$A$667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Sheet19!$B$667</c:f>
            </c:strRef>
          </c:xVal>
          <c:yVal>
            <c:numRef>
              <c:f>Sheet19!$C$667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6"/>
          <c:order val="666"/>
          <c:tx>
            <c:strRef>
              <c:f>Sheet19!$A$668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Sheet19!$B$668</c:f>
            </c:strRef>
          </c:xVal>
          <c:yVal>
            <c:numRef>
              <c:f>Sheet19!$C$668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7"/>
          <c:order val="667"/>
          <c:tx>
            <c:strRef>
              <c:f>Sheet19!$A$669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Sheet19!$B$669</c:f>
            </c:strRef>
          </c:xVal>
          <c:yVal>
            <c:numRef>
              <c:f>Sheet19!$C$669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8"/>
          <c:order val="668"/>
          <c:tx>
            <c:strRef>
              <c:f>Sheet19!$A$670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Sheet19!$B$670</c:f>
            </c:strRef>
          </c:xVal>
          <c:yVal>
            <c:numRef>
              <c:f>Sheet19!$C$670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9"/>
          <c:order val="669"/>
          <c:tx>
            <c:strRef>
              <c:f>Sheet19!$A$671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Sheet19!$B$671</c:f>
            </c:strRef>
          </c:xVal>
          <c:yVal>
            <c:numRef>
              <c:f>Sheet19!$C$671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0"/>
          <c:order val="670"/>
          <c:tx>
            <c:strRef>
              <c:f>Sheet19!$A$672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Sheet19!$B$672</c:f>
            </c:strRef>
          </c:xVal>
          <c:yVal>
            <c:numRef>
              <c:f>Sheet19!$C$672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1"/>
          <c:order val="671"/>
          <c:tx>
            <c:strRef>
              <c:f>Sheet19!$A$673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Sheet19!$B$673</c:f>
            </c:strRef>
          </c:xVal>
          <c:yVal>
            <c:numRef>
              <c:f>Sheet19!$C$673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2"/>
          <c:order val="672"/>
          <c:tx>
            <c:strRef>
              <c:f>Sheet19!$A$674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Sheet19!$B$674</c:f>
            </c:strRef>
          </c:xVal>
          <c:yVal>
            <c:numRef>
              <c:f>Sheet19!$C$674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3"/>
          <c:order val="673"/>
          <c:tx>
            <c:strRef>
              <c:f>Sheet19!$A$675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Sheet19!$B$675</c:f>
            </c:strRef>
          </c:xVal>
          <c:yVal>
            <c:numRef>
              <c:f>Sheet19!$C$675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4"/>
          <c:order val="674"/>
          <c:tx>
            <c:strRef>
              <c:f>Sheet19!$A$676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Sheet19!$B$676</c:f>
            </c:strRef>
          </c:xVal>
          <c:yVal>
            <c:numRef>
              <c:f>Sheet19!$C$676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5"/>
          <c:order val="675"/>
          <c:tx>
            <c:strRef>
              <c:f>Sheet19!$A$677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Sheet19!$B$677</c:f>
            </c:strRef>
          </c:xVal>
          <c:yVal>
            <c:numRef>
              <c:f>Sheet19!$C$677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6"/>
          <c:order val="676"/>
          <c:tx>
            <c:strRef>
              <c:f>Sheet19!$A$678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Sheet19!$B$678</c:f>
            </c:strRef>
          </c:xVal>
          <c:yVal>
            <c:numRef>
              <c:f>Sheet19!$C$678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7"/>
          <c:order val="677"/>
          <c:tx>
            <c:strRef>
              <c:f>Sheet19!$A$679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Sheet19!$B$679</c:f>
            </c:strRef>
          </c:xVal>
          <c:yVal>
            <c:numRef>
              <c:f>Sheet19!$C$679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8"/>
          <c:order val="678"/>
          <c:tx>
            <c:strRef>
              <c:f>Sheet19!$A$680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Sheet19!$B$680</c:f>
            </c:strRef>
          </c:xVal>
          <c:yVal>
            <c:numRef>
              <c:f>Sheet19!$C$680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9"/>
          <c:order val="679"/>
          <c:tx>
            <c:strRef>
              <c:f>Sheet19!$A$681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Sheet19!$B$681</c:f>
            </c:strRef>
          </c:xVal>
          <c:yVal>
            <c:numRef>
              <c:f>Sheet19!$C$681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0"/>
          <c:order val="680"/>
          <c:tx>
            <c:strRef>
              <c:f>Sheet19!$A$682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Sheet19!$B$682</c:f>
            </c:strRef>
          </c:xVal>
          <c:yVal>
            <c:numRef>
              <c:f>Sheet19!$C$682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1"/>
          <c:order val="681"/>
          <c:tx>
            <c:strRef>
              <c:f>Sheet19!$A$683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Sheet19!$B$683</c:f>
            </c:strRef>
          </c:xVal>
          <c:yVal>
            <c:numRef>
              <c:f>Sheet19!$C$683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2"/>
          <c:order val="682"/>
          <c:tx>
            <c:strRef>
              <c:f>Sheet19!$A$684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Sheet19!$B$684</c:f>
            </c:strRef>
          </c:xVal>
          <c:yVal>
            <c:numRef>
              <c:f>Sheet19!$C$684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3"/>
          <c:order val="683"/>
          <c:tx>
            <c:strRef>
              <c:f>Sheet19!$A$685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Sheet19!$B$685</c:f>
            </c:strRef>
          </c:xVal>
          <c:yVal>
            <c:numRef>
              <c:f>Sheet19!$C$685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4"/>
          <c:order val="684"/>
          <c:tx>
            <c:strRef>
              <c:f>Sheet19!$A$686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Sheet19!$B$686</c:f>
            </c:strRef>
          </c:xVal>
          <c:yVal>
            <c:numRef>
              <c:f>Sheet19!$C$686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5"/>
          <c:order val="685"/>
          <c:tx>
            <c:strRef>
              <c:f>Sheet19!$A$687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Sheet19!$B$687</c:f>
            </c:strRef>
          </c:xVal>
          <c:yVal>
            <c:numRef>
              <c:f>Sheet19!$C$687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6"/>
          <c:order val="686"/>
          <c:tx>
            <c:strRef>
              <c:f>Sheet19!$A$688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Sheet19!$B$688</c:f>
            </c:strRef>
          </c:xVal>
          <c:yVal>
            <c:numRef>
              <c:f>Sheet19!$C$688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7"/>
          <c:order val="687"/>
          <c:tx>
            <c:strRef>
              <c:f>Sheet19!$A$689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Sheet19!$B$689</c:f>
            </c:strRef>
          </c:xVal>
          <c:yVal>
            <c:numRef>
              <c:f>Sheet19!$C$689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8"/>
          <c:order val="688"/>
          <c:tx>
            <c:strRef>
              <c:f>Sheet19!$A$690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Sheet19!$B$690</c:f>
            </c:strRef>
          </c:xVal>
          <c:yVal>
            <c:numRef>
              <c:f>Sheet19!$C$690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9"/>
          <c:order val="689"/>
          <c:tx>
            <c:strRef>
              <c:f>Sheet19!$A$691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Sheet19!$B$691</c:f>
            </c:strRef>
          </c:xVal>
          <c:yVal>
            <c:numRef>
              <c:f>Sheet19!$C$691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0"/>
          <c:order val="690"/>
          <c:tx>
            <c:strRef>
              <c:f>Sheet19!$A$692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Sheet19!$B$692</c:f>
            </c:strRef>
          </c:xVal>
          <c:yVal>
            <c:numRef>
              <c:f>Sheet19!$C$692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1"/>
          <c:order val="691"/>
          <c:tx>
            <c:strRef>
              <c:f>Sheet19!$A$693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Sheet19!$B$693</c:f>
            </c:strRef>
          </c:xVal>
          <c:yVal>
            <c:numRef>
              <c:f>Sheet19!$C$693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2"/>
          <c:order val="692"/>
          <c:tx>
            <c:strRef>
              <c:f>Sheet19!$A$694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Sheet19!$B$694</c:f>
            </c:strRef>
          </c:xVal>
          <c:yVal>
            <c:numRef>
              <c:f>Sheet19!$C$694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3"/>
          <c:order val="693"/>
          <c:tx>
            <c:strRef>
              <c:f>Sheet19!$A$695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Sheet19!$B$695</c:f>
            </c:strRef>
          </c:xVal>
          <c:yVal>
            <c:numRef>
              <c:f>Sheet19!$C$695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4"/>
          <c:order val="694"/>
          <c:tx>
            <c:strRef>
              <c:f>Sheet19!$A$696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Sheet19!$B$696</c:f>
            </c:strRef>
          </c:xVal>
          <c:yVal>
            <c:numRef>
              <c:f>Sheet19!$C$696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5"/>
          <c:order val="695"/>
          <c:tx>
            <c:strRef>
              <c:f>Sheet19!$A$697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Sheet19!$B$697</c:f>
            </c:strRef>
          </c:xVal>
          <c:yVal>
            <c:numRef>
              <c:f>Sheet19!$C$697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6"/>
          <c:order val="696"/>
          <c:tx>
            <c:strRef>
              <c:f>Sheet19!$A$698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Sheet19!$B$698</c:f>
            </c:strRef>
          </c:xVal>
          <c:yVal>
            <c:numRef>
              <c:f>Sheet19!$C$698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7"/>
          <c:order val="697"/>
          <c:tx>
            <c:strRef>
              <c:f>Sheet19!$A$699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Sheet19!$B$699</c:f>
            </c:strRef>
          </c:xVal>
          <c:yVal>
            <c:numRef>
              <c:f>Sheet19!$C$699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8"/>
          <c:order val="698"/>
          <c:tx>
            <c:strRef>
              <c:f>Sheet19!$A$700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Sheet19!$B$700</c:f>
            </c:strRef>
          </c:xVal>
          <c:yVal>
            <c:numRef>
              <c:f>Sheet19!$C$700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9"/>
          <c:order val="699"/>
          <c:tx>
            <c:strRef>
              <c:f>Sheet19!$A$701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Sheet19!$B$701</c:f>
            </c:strRef>
          </c:xVal>
          <c:yVal>
            <c:numRef>
              <c:f>Sheet19!$C$701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0"/>
          <c:order val="700"/>
          <c:tx>
            <c:strRef>
              <c:f>Sheet19!$A$702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Sheet19!$B$702</c:f>
            </c:strRef>
          </c:xVal>
          <c:yVal>
            <c:numRef>
              <c:f>Sheet19!$C$702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1"/>
          <c:order val="701"/>
          <c:tx>
            <c:strRef>
              <c:f>Sheet19!$A$703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Sheet19!$B$703</c:f>
            </c:strRef>
          </c:xVal>
          <c:yVal>
            <c:numRef>
              <c:f>Sheet19!$C$703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2"/>
          <c:order val="702"/>
          <c:tx>
            <c:strRef>
              <c:f>Sheet19!$A$704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Sheet19!$B$704</c:f>
            </c:strRef>
          </c:xVal>
          <c:yVal>
            <c:numRef>
              <c:f>Sheet19!$C$704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3"/>
          <c:order val="703"/>
          <c:tx>
            <c:strRef>
              <c:f>Sheet19!$A$705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Sheet19!$B$705</c:f>
            </c:strRef>
          </c:xVal>
          <c:yVal>
            <c:numRef>
              <c:f>Sheet19!$C$705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4"/>
          <c:order val="704"/>
          <c:tx>
            <c:strRef>
              <c:f>Sheet19!$A$706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Sheet19!$B$706</c:f>
            </c:strRef>
          </c:xVal>
          <c:yVal>
            <c:numRef>
              <c:f>Sheet19!$C$706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5"/>
          <c:order val="705"/>
          <c:tx>
            <c:strRef>
              <c:f>Sheet19!$A$707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Sheet19!$B$707</c:f>
            </c:strRef>
          </c:xVal>
          <c:yVal>
            <c:numRef>
              <c:f>Sheet19!$C$707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6"/>
          <c:order val="706"/>
          <c:tx>
            <c:strRef>
              <c:f>Sheet19!$A$708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Sheet19!$B$708</c:f>
            </c:strRef>
          </c:xVal>
          <c:yVal>
            <c:numRef>
              <c:f>Sheet19!$C$708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7"/>
          <c:order val="707"/>
          <c:tx>
            <c:strRef>
              <c:f>Sheet19!$A$709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Sheet19!$B$709</c:f>
            </c:strRef>
          </c:xVal>
          <c:yVal>
            <c:numRef>
              <c:f>Sheet19!$C$709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8"/>
          <c:order val="708"/>
          <c:tx>
            <c:strRef>
              <c:f>Sheet19!$A$710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Sheet19!$B$710</c:f>
            </c:strRef>
          </c:xVal>
          <c:yVal>
            <c:numRef>
              <c:f>Sheet19!$C$710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9"/>
          <c:order val="709"/>
          <c:tx>
            <c:strRef>
              <c:f>Sheet19!$A$711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Sheet19!$B$711</c:f>
            </c:strRef>
          </c:xVal>
          <c:yVal>
            <c:numRef>
              <c:f>Sheet19!$C$711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0"/>
          <c:order val="710"/>
          <c:tx>
            <c:strRef>
              <c:f>Sheet19!$A$712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Sheet19!$B$712</c:f>
            </c:strRef>
          </c:xVal>
          <c:yVal>
            <c:numRef>
              <c:f>Sheet19!$C$712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1"/>
          <c:order val="711"/>
          <c:tx>
            <c:strRef>
              <c:f>Sheet19!$A$713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Sheet19!$B$713</c:f>
            </c:strRef>
          </c:xVal>
          <c:yVal>
            <c:numRef>
              <c:f>Sheet19!$C$713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2"/>
          <c:order val="712"/>
          <c:tx>
            <c:strRef>
              <c:f>Sheet19!$A$714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Sheet19!$B$714</c:f>
            </c:strRef>
          </c:xVal>
          <c:yVal>
            <c:numRef>
              <c:f>Sheet19!$C$714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3"/>
          <c:order val="713"/>
          <c:tx>
            <c:strRef>
              <c:f>Sheet19!$A$715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Sheet19!$B$715</c:f>
            </c:strRef>
          </c:xVal>
          <c:yVal>
            <c:numRef>
              <c:f>Sheet19!$C$715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4"/>
          <c:order val="714"/>
          <c:tx>
            <c:strRef>
              <c:f>Sheet19!$A$716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Sheet19!$B$716</c:f>
            </c:strRef>
          </c:xVal>
          <c:yVal>
            <c:numRef>
              <c:f>Sheet19!$C$716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5"/>
          <c:order val="715"/>
          <c:tx>
            <c:strRef>
              <c:f>Sheet19!$A$717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Sheet19!$B$717</c:f>
            </c:strRef>
          </c:xVal>
          <c:yVal>
            <c:numRef>
              <c:f>Sheet19!$C$717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6"/>
          <c:order val="716"/>
          <c:tx>
            <c:strRef>
              <c:f>Sheet19!$A$718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Sheet19!$B$718</c:f>
            </c:strRef>
          </c:xVal>
          <c:yVal>
            <c:numRef>
              <c:f>Sheet19!$C$718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7"/>
          <c:order val="717"/>
          <c:tx>
            <c:strRef>
              <c:f>Sheet19!$A$719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Sheet19!$B$719</c:f>
            </c:strRef>
          </c:xVal>
          <c:yVal>
            <c:numRef>
              <c:f>Sheet19!$C$719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8"/>
          <c:order val="718"/>
          <c:tx>
            <c:strRef>
              <c:f>Sheet19!$A$720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Sheet19!$B$720</c:f>
            </c:strRef>
          </c:xVal>
          <c:yVal>
            <c:numRef>
              <c:f>Sheet19!$C$720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9"/>
          <c:order val="719"/>
          <c:tx>
            <c:strRef>
              <c:f>Sheet19!$A$721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Sheet19!$B$721</c:f>
            </c:strRef>
          </c:xVal>
          <c:yVal>
            <c:numRef>
              <c:f>Sheet19!$C$721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0"/>
          <c:order val="720"/>
          <c:tx>
            <c:strRef>
              <c:f>Sheet19!$A$722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Sheet19!$B$722</c:f>
            </c:strRef>
          </c:xVal>
          <c:yVal>
            <c:numRef>
              <c:f>Sheet19!$C$722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1"/>
          <c:order val="721"/>
          <c:tx>
            <c:strRef>
              <c:f>Sheet19!$A$723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Sheet19!$B$723</c:f>
            </c:strRef>
          </c:xVal>
          <c:yVal>
            <c:numRef>
              <c:f>Sheet19!$C$723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2"/>
          <c:order val="722"/>
          <c:tx>
            <c:strRef>
              <c:f>Sheet19!$A$724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Sheet19!$B$724</c:f>
            </c:strRef>
          </c:xVal>
          <c:yVal>
            <c:numRef>
              <c:f>Sheet19!$C$724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3"/>
          <c:order val="723"/>
          <c:tx>
            <c:strRef>
              <c:f>Sheet19!$A$725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Sheet19!$B$725</c:f>
            </c:strRef>
          </c:xVal>
          <c:yVal>
            <c:numRef>
              <c:f>Sheet19!$C$725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4"/>
          <c:order val="724"/>
          <c:tx>
            <c:strRef>
              <c:f>Sheet19!$A$726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Sheet19!$B$726</c:f>
            </c:strRef>
          </c:xVal>
          <c:yVal>
            <c:numRef>
              <c:f>Sheet19!$C$726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5"/>
          <c:order val="725"/>
          <c:tx>
            <c:strRef>
              <c:f>Sheet19!$A$727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Sheet19!$B$727</c:f>
            </c:strRef>
          </c:xVal>
          <c:yVal>
            <c:numRef>
              <c:f>Sheet19!$C$727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6"/>
          <c:order val="726"/>
          <c:tx>
            <c:strRef>
              <c:f>Sheet19!$A$728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Sheet19!$B$728</c:f>
            </c:strRef>
          </c:xVal>
          <c:yVal>
            <c:numRef>
              <c:f>Sheet19!$C$728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7"/>
          <c:order val="727"/>
          <c:tx>
            <c:strRef>
              <c:f>Sheet19!$A$729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Sheet19!$B$729</c:f>
            </c:strRef>
          </c:xVal>
          <c:yVal>
            <c:numRef>
              <c:f>Sheet19!$C$729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8"/>
          <c:order val="728"/>
          <c:tx>
            <c:strRef>
              <c:f>Sheet19!$A$730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Sheet19!$B$730</c:f>
            </c:strRef>
          </c:xVal>
          <c:yVal>
            <c:numRef>
              <c:f>Sheet19!$C$730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9"/>
          <c:order val="729"/>
          <c:tx>
            <c:strRef>
              <c:f>Sheet19!$A$731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Sheet19!$B$731</c:f>
            </c:strRef>
          </c:xVal>
          <c:yVal>
            <c:numRef>
              <c:f>Sheet19!$C$731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0"/>
          <c:order val="730"/>
          <c:tx>
            <c:strRef>
              <c:f>Sheet19!$A$732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Sheet19!$B$732</c:f>
            </c:strRef>
          </c:xVal>
          <c:yVal>
            <c:numRef>
              <c:f>Sheet19!$C$732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1"/>
          <c:order val="731"/>
          <c:tx>
            <c:strRef>
              <c:f>Sheet19!$A$733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Sheet19!$B$733</c:f>
            </c:strRef>
          </c:xVal>
          <c:yVal>
            <c:numRef>
              <c:f>Sheet19!$C$733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2"/>
          <c:order val="732"/>
          <c:tx>
            <c:strRef>
              <c:f>Sheet19!$A$734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Sheet19!$B$734</c:f>
            </c:strRef>
          </c:xVal>
          <c:yVal>
            <c:numRef>
              <c:f>Sheet19!$C$734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3"/>
          <c:order val="733"/>
          <c:tx>
            <c:strRef>
              <c:f>Sheet19!$A$735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Sheet19!$B$735</c:f>
            </c:strRef>
          </c:xVal>
          <c:yVal>
            <c:numRef>
              <c:f>Sheet19!$C$735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4"/>
          <c:order val="734"/>
          <c:tx>
            <c:strRef>
              <c:f>Sheet19!$A$736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Sheet19!$B$736</c:f>
            </c:strRef>
          </c:xVal>
          <c:yVal>
            <c:numRef>
              <c:f>Sheet19!$C$736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5"/>
          <c:order val="735"/>
          <c:tx>
            <c:strRef>
              <c:f>Sheet19!$A$737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Sheet19!$B$737</c:f>
            </c:strRef>
          </c:xVal>
          <c:yVal>
            <c:numRef>
              <c:f>Sheet19!$C$737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6"/>
          <c:order val="736"/>
          <c:tx>
            <c:strRef>
              <c:f>Sheet19!$A$738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Sheet19!$B$738</c:f>
            </c:strRef>
          </c:xVal>
          <c:yVal>
            <c:numRef>
              <c:f>Sheet19!$C$738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7"/>
          <c:order val="737"/>
          <c:tx>
            <c:strRef>
              <c:f>Sheet19!$A$739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Sheet19!$B$739</c:f>
            </c:strRef>
          </c:xVal>
          <c:yVal>
            <c:numRef>
              <c:f>Sheet19!$C$739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8"/>
          <c:order val="738"/>
          <c:tx>
            <c:strRef>
              <c:f>Sheet19!$A$740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Sheet19!$B$740</c:f>
            </c:strRef>
          </c:xVal>
          <c:yVal>
            <c:numRef>
              <c:f>Sheet19!$C$740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9"/>
          <c:order val="739"/>
          <c:tx>
            <c:strRef>
              <c:f>Sheet19!$A$741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Sheet19!$B$741</c:f>
            </c:strRef>
          </c:xVal>
          <c:yVal>
            <c:numRef>
              <c:f>Sheet19!$C$741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0"/>
          <c:order val="740"/>
          <c:tx>
            <c:strRef>
              <c:f>Sheet19!$A$742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Sheet19!$B$742</c:f>
            </c:strRef>
          </c:xVal>
          <c:yVal>
            <c:numRef>
              <c:f>Sheet19!$C$742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1"/>
          <c:order val="741"/>
          <c:tx>
            <c:strRef>
              <c:f>Sheet19!$A$743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Sheet19!$B$743</c:f>
            </c:strRef>
          </c:xVal>
          <c:yVal>
            <c:numRef>
              <c:f>Sheet19!$C$743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2"/>
          <c:order val="742"/>
          <c:tx>
            <c:strRef>
              <c:f>Sheet19!$A$744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Sheet19!$B$744</c:f>
            </c:strRef>
          </c:xVal>
          <c:yVal>
            <c:numRef>
              <c:f>Sheet19!$C$744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3"/>
          <c:order val="743"/>
          <c:tx>
            <c:strRef>
              <c:f>Sheet19!$A$745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Sheet19!$B$745</c:f>
            </c:strRef>
          </c:xVal>
          <c:yVal>
            <c:numRef>
              <c:f>Sheet19!$C$745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4"/>
          <c:order val="744"/>
          <c:tx>
            <c:strRef>
              <c:f>Sheet19!$A$746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Sheet19!$B$746</c:f>
            </c:strRef>
          </c:xVal>
          <c:yVal>
            <c:numRef>
              <c:f>Sheet19!$C$746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5"/>
          <c:order val="745"/>
          <c:tx>
            <c:strRef>
              <c:f>Sheet19!$A$747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Sheet19!$B$747</c:f>
            </c:strRef>
          </c:xVal>
          <c:yVal>
            <c:numRef>
              <c:f>Sheet19!$C$747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6"/>
          <c:order val="746"/>
          <c:tx>
            <c:strRef>
              <c:f>Sheet19!$A$748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Sheet19!$B$748</c:f>
            </c:strRef>
          </c:xVal>
          <c:yVal>
            <c:numRef>
              <c:f>Sheet19!$C$748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7"/>
          <c:order val="747"/>
          <c:tx>
            <c:strRef>
              <c:f>Sheet19!$A$749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Sheet19!$B$749</c:f>
            </c:strRef>
          </c:xVal>
          <c:yVal>
            <c:numRef>
              <c:f>Sheet19!$C$749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8"/>
          <c:order val="748"/>
          <c:tx>
            <c:strRef>
              <c:f>Sheet19!$A$750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Sheet19!$B$750</c:f>
            </c:strRef>
          </c:xVal>
          <c:yVal>
            <c:numRef>
              <c:f>Sheet19!$C$750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9"/>
          <c:order val="749"/>
          <c:tx>
            <c:strRef>
              <c:f>Sheet19!$A$751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Sheet19!$B$751</c:f>
            </c:strRef>
          </c:xVal>
          <c:yVal>
            <c:numRef>
              <c:f>Sheet19!$C$751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0"/>
          <c:order val="750"/>
          <c:tx>
            <c:strRef>
              <c:f>Sheet19!$A$752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Sheet19!$B$752</c:f>
            </c:strRef>
          </c:xVal>
          <c:yVal>
            <c:numRef>
              <c:f>Sheet19!$C$752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1"/>
          <c:order val="751"/>
          <c:tx>
            <c:strRef>
              <c:f>Sheet19!$A$753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Sheet19!$B$753</c:f>
            </c:strRef>
          </c:xVal>
          <c:yVal>
            <c:numRef>
              <c:f>Sheet19!$C$753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2"/>
          <c:order val="752"/>
          <c:tx>
            <c:strRef>
              <c:f>Sheet19!$A$754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Sheet19!$B$754</c:f>
            </c:strRef>
          </c:xVal>
          <c:yVal>
            <c:numRef>
              <c:f>Sheet19!$C$754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3"/>
          <c:order val="753"/>
          <c:tx>
            <c:strRef>
              <c:f>Sheet19!$A$755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Sheet19!$B$755</c:f>
            </c:strRef>
          </c:xVal>
          <c:yVal>
            <c:numRef>
              <c:f>Sheet19!$C$755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4"/>
          <c:order val="754"/>
          <c:tx>
            <c:strRef>
              <c:f>Sheet19!$A$756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Sheet19!$B$756</c:f>
            </c:strRef>
          </c:xVal>
          <c:yVal>
            <c:numRef>
              <c:f>Sheet19!$C$756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5"/>
          <c:order val="755"/>
          <c:tx>
            <c:strRef>
              <c:f>Sheet19!$A$757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Sheet19!$B$757</c:f>
            </c:strRef>
          </c:xVal>
          <c:yVal>
            <c:numRef>
              <c:f>Sheet19!$C$757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6"/>
          <c:order val="756"/>
          <c:tx>
            <c:strRef>
              <c:f>Sheet19!$A$758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Sheet19!$B$758</c:f>
            </c:strRef>
          </c:xVal>
          <c:yVal>
            <c:numRef>
              <c:f>Sheet19!$C$758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7"/>
          <c:order val="757"/>
          <c:tx>
            <c:strRef>
              <c:f>Sheet19!$A$759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Sheet19!$B$759</c:f>
            </c:strRef>
          </c:xVal>
          <c:yVal>
            <c:numRef>
              <c:f>Sheet19!$C$759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8"/>
          <c:order val="758"/>
          <c:tx>
            <c:strRef>
              <c:f>Sheet19!$A$760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Sheet19!$B$760</c:f>
            </c:strRef>
          </c:xVal>
          <c:yVal>
            <c:numRef>
              <c:f>Sheet19!$C$760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9"/>
          <c:order val="759"/>
          <c:tx>
            <c:strRef>
              <c:f>Sheet19!$A$761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Sheet19!$B$761</c:f>
            </c:strRef>
          </c:xVal>
          <c:yVal>
            <c:numRef>
              <c:f>Sheet19!$C$761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0"/>
          <c:order val="760"/>
          <c:tx>
            <c:strRef>
              <c:f>Sheet19!$A$762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Sheet19!$B$762</c:f>
            </c:strRef>
          </c:xVal>
          <c:yVal>
            <c:numRef>
              <c:f>Sheet19!$C$762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1"/>
          <c:order val="761"/>
          <c:tx>
            <c:strRef>
              <c:f>Sheet19!$A$763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Sheet19!$B$763</c:f>
            </c:strRef>
          </c:xVal>
          <c:yVal>
            <c:numRef>
              <c:f>Sheet19!$C$763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2"/>
          <c:order val="762"/>
          <c:tx>
            <c:strRef>
              <c:f>Sheet19!$A$764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Sheet19!$B$764</c:f>
            </c:strRef>
          </c:xVal>
          <c:yVal>
            <c:numRef>
              <c:f>Sheet19!$C$764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3"/>
          <c:order val="763"/>
          <c:tx>
            <c:strRef>
              <c:f>Sheet19!$A$765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Sheet19!$B$765</c:f>
            </c:strRef>
          </c:xVal>
          <c:yVal>
            <c:numRef>
              <c:f>Sheet19!$C$765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4"/>
          <c:order val="764"/>
          <c:tx>
            <c:strRef>
              <c:f>Sheet19!$A$766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Sheet19!$B$766</c:f>
            </c:strRef>
          </c:xVal>
          <c:yVal>
            <c:numRef>
              <c:f>Sheet19!$C$766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5"/>
          <c:order val="765"/>
          <c:tx>
            <c:strRef>
              <c:f>Sheet19!$A$767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Sheet19!$B$767</c:f>
            </c:strRef>
          </c:xVal>
          <c:yVal>
            <c:numRef>
              <c:f>Sheet19!$C$767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6"/>
          <c:order val="766"/>
          <c:tx>
            <c:strRef>
              <c:f>Sheet19!$A$768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Sheet19!$B$768</c:f>
            </c:strRef>
          </c:xVal>
          <c:yVal>
            <c:numRef>
              <c:f>Sheet19!$C$768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7"/>
          <c:order val="767"/>
          <c:tx>
            <c:strRef>
              <c:f>Sheet19!$A$769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Sheet19!$B$769</c:f>
            </c:strRef>
          </c:xVal>
          <c:yVal>
            <c:numRef>
              <c:f>Sheet19!$C$769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8"/>
          <c:order val="768"/>
          <c:tx>
            <c:strRef>
              <c:f>Sheet19!$A$770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Sheet19!$B$770</c:f>
            </c:strRef>
          </c:xVal>
          <c:yVal>
            <c:numRef>
              <c:f>Sheet19!$C$770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9"/>
          <c:order val="769"/>
          <c:tx>
            <c:strRef>
              <c:f>Sheet19!$A$771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Sheet19!$B$771</c:f>
            </c:strRef>
          </c:xVal>
          <c:yVal>
            <c:numRef>
              <c:f>Sheet19!$C$771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0"/>
          <c:order val="770"/>
          <c:tx>
            <c:strRef>
              <c:f>Sheet19!$A$772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Sheet19!$B$772</c:f>
            </c:strRef>
          </c:xVal>
          <c:yVal>
            <c:numRef>
              <c:f>Sheet19!$C$772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1"/>
          <c:order val="771"/>
          <c:tx>
            <c:strRef>
              <c:f>Sheet19!$A$773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Sheet19!$B$773</c:f>
            </c:strRef>
          </c:xVal>
          <c:yVal>
            <c:numRef>
              <c:f>Sheet19!$C$773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2"/>
          <c:order val="772"/>
          <c:tx>
            <c:strRef>
              <c:f>Sheet19!$A$774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Sheet19!$B$774</c:f>
            </c:strRef>
          </c:xVal>
          <c:yVal>
            <c:numRef>
              <c:f>Sheet19!$C$774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3"/>
          <c:order val="773"/>
          <c:tx>
            <c:strRef>
              <c:f>Sheet19!$A$775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Sheet19!$B$775</c:f>
            </c:strRef>
          </c:xVal>
          <c:yVal>
            <c:numRef>
              <c:f>Sheet19!$C$775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4"/>
          <c:order val="774"/>
          <c:tx>
            <c:strRef>
              <c:f>Sheet19!$A$776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Sheet19!$B$776</c:f>
            </c:strRef>
          </c:xVal>
          <c:yVal>
            <c:numRef>
              <c:f>Sheet19!$C$776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5"/>
          <c:order val="775"/>
          <c:tx>
            <c:strRef>
              <c:f>Sheet19!$A$777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Sheet19!$B$777</c:f>
            </c:strRef>
          </c:xVal>
          <c:yVal>
            <c:numRef>
              <c:f>Sheet19!$C$777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6"/>
          <c:order val="776"/>
          <c:tx>
            <c:strRef>
              <c:f>Sheet19!$A$778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Sheet19!$B$778</c:f>
            </c:strRef>
          </c:xVal>
          <c:yVal>
            <c:numRef>
              <c:f>Sheet19!$C$778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7"/>
          <c:order val="777"/>
          <c:tx>
            <c:strRef>
              <c:f>Sheet19!$A$779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Sheet19!$B$779</c:f>
            </c:strRef>
          </c:xVal>
          <c:yVal>
            <c:numRef>
              <c:f>Sheet19!$C$779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8"/>
          <c:order val="778"/>
          <c:tx>
            <c:strRef>
              <c:f>Sheet19!$A$780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Sheet19!$B$780</c:f>
            </c:strRef>
          </c:xVal>
          <c:yVal>
            <c:numRef>
              <c:f>Sheet19!$C$780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9"/>
          <c:order val="779"/>
          <c:tx>
            <c:strRef>
              <c:f>Sheet19!$A$781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Sheet19!$B$781</c:f>
            </c:strRef>
          </c:xVal>
          <c:yVal>
            <c:numRef>
              <c:f>Sheet19!$C$781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0"/>
          <c:order val="780"/>
          <c:tx>
            <c:strRef>
              <c:f>Sheet19!$A$782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Sheet19!$B$782</c:f>
            </c:strRef>
          </c:xVal>
          <c:yVal>
            <c:numRef>
              <c:f>Sheet19!$C$782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1"/>
          <c:order val="781"/>
          <c:tx>
            <c:strRef>
              <c:f>Sheet19!$A$783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Sheet19!$B$783</c:f>
            </c:strRef>
          </c:xVal>
          <c:yVal>
            <c:numRef>
              <c:f>Sheet19!$C$783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2"/>
          <c:order val="782"/>
          <c:tx>
            <c:strRef>
              <c:f>Sheet19!$A$784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Sheet19!$B$784</c:f>
            </c:strRef>
          </c:xVal>
          <c:yVal>
            <c:numRef>
              <c:f>Sheet19!$C$784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3"/>
          <c:order val="783"/>
          <c:tx>
            <c:strRef>
              <c:f>Sheet19!$A$785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Sheet19!$B$785</c:f>
            </c:strRef>
          </c:xVal>
          <c:yVal>
            <c:numRef>
              <c:f>Sheet19!$C$785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4"/>
          <c:order val="784"/>
          <c:tx>
            <c:strRef>
              <c:f>Sheet19!$A$786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Sheet19!$B$786</c:f>
            </c:strRef>
          </c:xVal>
          <c:yVal>
            <c:numRef>
              <c:f>Sheet19!$C$786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5"/>
          <c:order val="785"/>
          <c:tx>
            <c:strRef>
              <c:f>Sheet19!$A$787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Sheet19!$B$787</c:f>
            </c:strRef>
          </c:xVal>
          <c:yVal>
            <c:numRef>
              <c:f>Sheet19!$C$787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6"/>
          <c:order val="786"/>
          <c:tx>
            <c:strRef>
              <c:f>Sheet19!$A$788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Sheet19!$B$788</c:f>
            </c:strRef>
          </c:xVal>
          <c:yVal>
            <c:numRef>
              <c:f>Sheet19!$C$788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7"/>
          <c:order val="787"/>
          <c:tx>
            <c:strRef>
              <c:f>Sheet19!$A$789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Sheet19!$B$789</c:f>
            </c:strRef>
          </c:xVal>
          <c:yVal>
            <c:numRef>
              <c:f>Sheet19!$C$789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8"/>
          <c:order val="788"/>
          <c:tx>
            <c:strRef>
              <c:f>Sheet19!$A$790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Sheet19!$B$790</c:f>
            </c:strRef>
          </c:xVal>
          <c:yVal>
            <c:numRef>
              <c:f>Sheet19!$C$790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9"/>
          <c:order val="789"/>
          <c:tx>
            <c:strRef>
              <c:f>Sheet19!$A$791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Sheet19!$B$791</c:f>
            </c:strRef>
          </c:xVal>
          <c:yVal>
            <c:numRef>
              <c:f>Sheet19!$C$791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0"/>
          <c:order val="790"/>
          <c:tx>
            <c:strRef>
              <c:f>Sheet19!$A$792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Sheet19!$B$792</c:f>
            </c:strRef>
          </c:xVal>
          <c:yVal>
            <c:numRef>
              <c:f>Sheet19!$C$792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1"/>
          <c:order val="791"/>
          <c:tx>
            <c:strRef>
              <c:f>Sheet19!$A$793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Sheet19!$B$793</c:f>
            </c:strRef>
          </c:xVal>
          <c:yVal>
            <c:numRef>
              <c:f>Sheet19!$C$793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2"/>
          <c:order val="792"/>
          <c:tx>
            <c:strRef>
              <c:f>Sheet19!$A$794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Sheet19!$B$794</c:f>
            </c:strRef>
          </c:xVal>
          <c:yVal>
            <c:numRef>
              <c:f>Sheet19!$C$794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3"/>
          <c:order val="793"/>
          <c:tx>
            <c:strRef>
              <c:f>Sheet19!$A$795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Sheet19!$B$795</c:f>
            </c:strRef>
          </c:xVal>
          <c:yVal>
            <c:numRef>
              <c:f>Sheet19!$C$795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4"/>
          <c:order val="794"/>
          <c:tx>
            <c:strRef>
              <c:f>Sheet19!$A$796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Sheet19!$B$796</c:f>
            </c:strRef>
          </c:xVal>
          <c:yVal>
            <c:numRef>
              <c:f>Sheet19!$C$796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5"/>
          <c:order val="795"/>
          <c:tx>
            <c:strRef>
              <c:f>Sheet19!$A$797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Sheet19!$B$797</c:f>
            </c:strRef>
          </c:xVal>
          <c:yVal>
            <c:numRef>
              <c:f>Sheet19!$C$797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6"/>
          <c:order val="796"/>
          <c:tx>
            <c:strRef>
              <c:f>Sheet19!$A$798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Sheet19!$B$798</c:f>
            </c:strRef>
          </c:xVal>
          <c:yVal>
            <c:numRef>
              <c:f>Sheet19!$C$798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7"/>
          <c:order val="797"/>
          <c:tx>
            <c:strRef>
              <c:f>Sheet19!$A$799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Sheet19!$B$799</c:f>
            </c:strRef>
          </c:xVal>
          <c:yVal>
            <c:numRef>
              <c:f>Sheet19!$C$799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8"/>
          <c:order val="798"/>
          <c:tx>
            <c:strRef>
              <c:f>Sheet19!$A$800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Sheet19!$B$800</c:f>
            </c:strRef>
          </c:xVal>
          <c:yVal>
            <c:numRef>
              <c:f>Sheet19!$C$800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9"/>
          <c:order val="799"/>
          <c:tx>
            <c:strRef>
              <c:f>Sheet19!$A$801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Sheet19!$B$801</c:f>
            </c:strRef>
          </c:xVal>
          <c:yVal>
            <c:numRef>
              <c:f>Sheet19!$C$801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0"/>
          <c:order val="800"/>
          <c:tx>
            <c:strRef>
              <c:f>Sheet19!$A$802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Sheet19!$B$802</c:f>
            </c:strRef>
          </c:xVal>
          <c:yVal>
            <c:numRef>
              <c:f>Sheet19!$C$802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1"/>
          <c:order val="801"/>
          <c:tx>
            <c:strRef>
              <c:f>Sheet19!$A$803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Sheet19!$B$803</c:f>
            </c:strRef>
          </c:xVal>
          <c:yVal>
            <c:numRef>
              <c:f>Sheet19!$C$803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2"/>
          <c:order val="802"/>
          <c:tx>
            <c:strRef>
              <c:f>Sheet19!$A$804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Sheet19!$B$804</c:f>
            </c:strRef>
          </c:xVal>
          <c:yVal>
            <c:numRef>
              <c:f>Sheet19!$C$804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3"/>
          <c:order val="803"/>
          <c:tx>
            <c:strRef>
              <c:f>Sheet19!$A$805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Sheet19!$B$805</c:f>
            </c:strRef>
          </c:xVal>
          <c:yVal>
            <c:numRef>
              <c:f>Sheet19!$C$805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4"/>
          <c:order val="804"/>
          <c:tx>
            <c:strRef>
              <c:f>Sheet19!$A$806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Sheet19!$B$806</c:f>
            </c:strRef>
          </c:xVal>
          <c:yVal>
            <c:numRef>
              <c:f>Sheet19!$C$806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5"/>
          <c:order val="805"/>
          <c:tx>
            <c:strRef>
              <c:f>Sheet19!$A$807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Sheet19!$B$807</c:f>
            </c:strRef>
          </c:xVal>
          <c:yVal>
            <c:numRef>
              <c:f>Sheet19!$C$807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6"/>
          <c:order val="806"/>
          <c:tx>
            <c:strRef>
              <c:f>Sheet19!$A$808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Sheet19!$B$808</c:f>
            </c:strRef>
          </c:xVal>
          <c:yVal>
            <c:numRef>
              <c:f>Sheet19!$C$808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7"/>
          <c:order val="807"/>
          <c:tx>
            <c:strRef>
              <c:f>Sheet19!$A$809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Sheet19!$B$809</c:f>
            </c:strRef>
          </c:xVal>
          <c:yVal>
            <c:numRef>
              <c:f>Sheet19!$C$809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8"/>
          <c:order val="808"/>
          <c:tx>
            <c:strRef>
              <c:f>Sheet19!$A$810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Sheet19!$B$810</c:f>
            </c:strRef>
          </c:xVal>
          <c:yVal>
            <c:numRef>
              <c:f>Sheet19!$C$810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9"/>
          <c:order val="809"/>
          <c:tx>
            <c:strRef>
              <c:f>Sheet19!$A$811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Sheet19!$B$811</c:f>
            </c:strRef>
          </c:xVal>
          <c:yVal>
            <c:numRef>
              <c:f>Sheet19!$C$811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0"/>
          <c:order val="810"/>
          <c:tx>
            <c:strRef>
              <c:f>Sheet19!$A$812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Sheet19!$B$812</c:f>
            </c:strRef>
          </c:xVal>
          <c:yVal>
            <c:numRef>
              <c:f>Sheet19!$C$812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1"/>
          <c:order val="811"/>
          <c:tx>
            <c:strRef>
              <c:f>Sheet19!$A$813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Sheet19!$B$813</c:f>
            </c:strRef>
          </c:xVal>
          <c:yVal>
            <c:numRef>
              <c:f>Sheet19!$C$813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2"/>
          <c:order val="812"/>
          <c:tx>
            <c:strRef>
              <c:f>Sheet19!$A$814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Sheet19!$B$814</c:f>
            </c:strRef>
          </c:xVal>
          <c:yVal>
            <c:numRef>
              <c:f>Sheet19!$C$814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3"/>
          <c:order val="813"/>
          <c:tx>
            <c:strRef>
              <c:f>Sheet19!$A$815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Sheet19!$B$815</c:f>
            </c:strRef>
          </c:xVal>
          <c:yVal>
            <c:numRef>
              <c:f>Sheet19!$C$815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4"/>
          <c:order val="814"/>
          <c:tx>
            <c:strRef>
              <c:f>Sheet19!$A$816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Sheet19!$B$816</c:f>
            </c:strRef>
          </c:xVal>
          <c:yVal>
            <c:numRef>
              <c:f>Sheet19!$C$816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5"/>
          <c:order val="815"/>
          <c:tx>
            <c:strRef>
              <c:f>Sheet19!$A$817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Sheet19!$B$817</c:f>
            </c:strRef>
          </c:xVal>
          <c:yVal>
            <c:numRef>
              <c:f>Sheet19!$C$817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6"/>
          <c:order val="816"/>
          <c:tx>
            <c:strRef>
              <c:f>Sheet19!$A$818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Sheet19!$B$818</c:f>
            </c:strRef>
          </c:xVal>
          <c:yVal>
            <c:numRef>
              <c:f>Sheet19!$C$818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7"/>
          <c:order val="817"/>
          <c:tx>
            <c:strRef>
              <c:f>Sheet19!$A$819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Sheet19!$B$819</c:f>
            </c:strRef>
          </c:xVal>
          <c:yVal>
            <c:numRef>
              <c:f>Sheet19!$C$819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8"/>
          <c:order val="818"/>
          <c:tx>
            <c:strRef>
              <c:f>Sheet19!$A$820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Sheet19!$B$820</c:f>
            </c:strRef>
          </c:xVal>
          <c:yVal>
            <c:numRef>
              <c:f>Sheet19!$C$820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9"/>
          <c:order val="819"/>
          <c:tx>
            <c:strRef>
              <c:f>Sheet19!$A$821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Sheet19!$B$821</c:f>
            </c:strRef>
          </c:xVal>
          <c:yVal>
            <c:numRef>
              <c:f>Sheet19!$C$821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0"/>
          <c:order val="820"/>
          <c:tx>
            <c:strRef>
              <c:f>Sheet19!$A$822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Sheet19!$B$822</c:f>
            </c:strRef>
          </c:xVal>
          <c:yVal>
            <c:numRef>
              <c:f>Sheet19!$C$822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1"/>
          <c:order val="821"/>
          <c:tx>
            <c:strRef>
              <c:f>Sheet19!$A$823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Sheet19!$B$823</c:f>
            </c:strRef>
          </c:xVal>
          <c:yVal>
            <c:numRef>
              <c:f>Sheet19!$C$823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2"/>
          <c:order val="822"/>
          <c:tx>
            <c:strRef>
              <c:f>Sheet19!$A$824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Sheet19!$B$824</c:f>
            </c:strRef>
          </c:xVal>
          <c:yVal>
            <c:numRef>
              <c:f>Sheet19!$C$824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3"/>
          <c:order val="823"/>
          <c:tx>
            <c:strRef>
              <c:f>Sheet19!$A$825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Sheet19!$B$825</c:f>
            </c:strRef>
          </c:xVal>
          <c:yVal>
            <c:numRef>
              <c:f>Sheet19!$C$825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4"/>
          <c:order val="824"/>
          <c:tx>
            <c:strRef>
              <c:f>Sheet19!$A$826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Sheet19!$B$826</c:f>
            </c:strRef>
          </c:xVal>
          <c:yVal>
            <c:numRef>
              <c:f>Sheet19!$C$826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5"/>
          <c:order val="825"/>
          <c:tx>
            <c:strRef>
              <c:f>Sheet19!$A$827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Sheet19!$B$827</c:f>
            </c:strRef>
          </c:xVal>
          <c:yVal>
            <c:numRef>
              <c:f>Sheet19!$C$827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6"/>
          <c:order val="826"/>
          <c:tx>
            <c:strRef>
              <c:f>Sheet19!$A$828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Sheet19!$B$828</c:f>
            </c:strRef>
          </c:xVal>
          <c:yVal>
            <c:numRef>
              <c:f>Sheet19!$C$828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7"/>
          <c:order val="827"/>
          <c:tx>
            <c:strRef>
              <c:f>Sheet19!$A$829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Sheet19!$B$829</c:f>
            </c:strRef>
          </c:xVal>
          <c:yVal>
            <c:numRef>
              <c:f>Sheet19!$C$829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8"/>
          <c:order val="828"/>
          <c:tx>
            <c:strRef>
              <c:f>Sheet19!$A$830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Sheet19!$B$830</c:f>
            </c:strRef>
          </c:xVal>
          <c:yVal>
            <c:numRef>
              <c:f>Sheet19!$C$830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9"/>
          <c:order val="829"/>
          <c:tx>
            <c:strRef>
              <c:f>Sheet19!$A$831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Sheet19!$B$831</c:f>
            </c:strRef>
          </c:xVal>
          <c:yVal>
            <c:numRef>
              <c:f>Sheet19!$C$831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0"/>
          <c:order val="830"/>
          <c:tx>
            <c:strRef>
              <c:f>Sheet19!$A$832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Sheet19!$B$832</c:f>
            </c:strRef>
          </c:xVal>
          <c:yVal>
            <c:numRef>
              <c:f>Sheet19!$C$832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1"/>
          <c:order val="831"/>
          <c:tx>
            <c:strRef>
              <c:f>Sheet19!$A$833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Sheet19!$B$833</c:f>
            </c:strRef>
          </c:xVal>
          <c:yVal>
            <c:numRef>
              <c:f>Sheet19!$C$833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2"/>
          <c:order val="832"/>
          <c:tx>
            <c:strRef>
              <c:f>Sheet19!$A$834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Sheet19!$B$834</c:f>
            </c:strRef>
          </c:xVal>
          <c:yVal>
            <c:numRef>
              <c:f>Sheet19!$C$834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3"/>
          <c:order val="833"/>
          <c:tx>
            <c:strRef>
              <c:f>Sheet19!$A$835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Sheet19!$B$835</c:f>
            </c:strRef>
          </c:xVal>
          <c:yVal>
            <c:numRef>
              <c:f>Sheet19!$C$835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4"/>
          <c:order val="834"/>
          <c:tx>
            <c:strRef>
              <c:f>Sheet19!$A$836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Sheet19!$B$836</c:f>
            </c:strRef>
          </c:xVal>
          <c:yVal>
            <c:numRef>
              <c:f>Sheet19!$C$836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5"/>
          <c:order val="835"/>
          <c:tx>
            <c:strRef>
              <c:f>Sheet19!$A$837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Sheet19!$B$837</c:f>
            </c:strRef>
          </c:xVal>
          <c:yVal>
            <c:numRef>
              <c:f>Sheet19!$C$837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6"/>
          <c:order val="836"/>
          <c:tx>
            <c:strRef>
              <c:f>Sheet19!$A$838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Sheet19!$B$838</c:f>
            </c:strRef>
          </c:xVal>
          <c:yVal>
            <c:numRef>
              <c:f>Sheet19!$C$838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7"/>
          <c:order val="837"/>
          <c:tx>
            <c:strRef>
              <c:f>Sheet19!$A$839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Sheet19!$B$839</c:f>
            </c:strRef>
          </c:xVal>
          <c:yVal>
            <c:numRef>
              <c:f>Sheet19!$C$839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8"/>
          <c:order val="838"/>
          <c:tx>
            <c:strRef>
              <c:f>Sheet19!$A$840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Sheet19!$B$840</c:f>
            </c:strRef>
          </c:xVal>
          <c:yVal>
            <c:numRef>
              <c:f>Sheet19!$C$840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9"/>
          <c:order val="839"/>
          <c:tx>
            <c:strRef>
              <c:f>Sheet19!$A$841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Sheet19!$B$841</c:f>
            </c:strRef>
          </c:xVal>
          <c:yVal>
            <c:numRef>
              <c:f>Sheet19!$C$841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0"/>
          <c:order val="840"/>
          <c:tx>
            <c:strRef>
              <c:f>Sheet19!$A$842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Sheet19!$B$842</c:f>
            </c:strRef>
          </c:xVal>
          <c:yVal>
            <c:numRef>
              <c:f>Sheet19!$C$842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1"/>
          <c:order val="841"/>
          <c:tx>
            <c:strRef>
              <c:f>Sheet19!$A$843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Sheet19!$B$843</c:f>
            </c:strRef>
          </c:xVal>
          <c:yVal>
            <c:numRef>
              <c:f>Sheet19!$C$843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2"/>
          <c:order val="842"/>
          <c:tx>
            <c:strRef>
              <c:f>Sheet19!$A$844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Sheet19!$B$844</c:f>
            </c:strRef>
          </c:xVal>
          <c:yVal>
            <c:numRef>
              <c:f>Sheet19!$C$844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3"/>
          <c:order val="843"/>
          <c:tx>
            <c:strRef>
              <c:f>Sheet19!$A$845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Sheet19!$B$845</c:f>
            </c:strRef>
          </c:xVal>
          <c:yVal>
            <c:numRef>
              <c:f>Sheet19!$C$845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4"/>
          <c:order val="844"/>
          <c:tx>
            <c:strRef>
              <c:f>Sheet19!$A$846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Sheet19!$B$846</c:f>
            </c:strRef>
          </c:xVal>
          <c:yVal>
            <c:numRef>
              <c:f>Sheet19!$C$846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5"/>
          <c:order val="845"/>
          <c:tx>
            <c:strRef>
              <c:f>Sheet19!$A$847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Sheet19!$B$847</c:f>
            </c:strRef>
          </c:xVal>
          <c:yVal>
            <c:numRef>
              <c:f>Sheet19!$C$847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6"/>
          <c:order val="846"/>
          <c:tx>
            <c:strRef>
              <c:f>Sheet19!$A$848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Sheet19!$B$848</c:f>
            </c:strRef>
          </c:xVal>
          <c:yVal>
            <c:numRef>
              <c:f>Sheet19!$C$848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7"/>
          <c:order val="847"/>
          <c:tx>
            <c:strRef>
              <c:f>Sheet19!$A$849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Sheet19!$B$849</c:f>
            </c:strRef>
          </c:xVal>
          <c:yVal>
            <c:numRef>
              <c:f>Sheet19!$C$849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8"/>
          <c:order val="848"/>
          <c:tx>
            <c:strRef>
              <c:f>Sheet19!$A$850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Sheet19!$B$850</c:f>
            </c:strRef>
          </c:xVal>
          <c:yVal>
            <c:numRef>
              <c:f>Sheet19!$C$850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9"/>
          <c:order val="849"/>
          <c:tx>
            <c:strRef>
              <c:f>Sheet19!$A$851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Sheet19!$B$851</c:f>
            </c:strRef>
          </c:xVal>
          <c:yVal>
            <c:numRef>
              <c:f>Sheet19!$C$851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0"/>
          <c:order val="850"/>
          <c:tx>
            <c:strRef>
              <c:f>Sheet19!$A$852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Sheet19!$B$852</c:f>
            </c:strRef>
          </c:xVal>
          <c:yVal>
            <c:numRef>
              <c:f>Sheet19!$C$852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1"/>
          <c:order val="851"/>
          <c:tx>
            <c:strRef>
              <c:f>Sheet19!$A$853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Sheet19!$B$853</c:f>
            </c:strRef>
          </c:xVal>
          <c:yVal>
            <c:numRef>
              <c:f>Sheet19!$C$853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2"/>
          <c:order val="852"/>
          <c:tx>
            <c:strRef>
              <c:f>Sheet19!$A$854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Sheet19!$B$854</c:f>
            </c:strRef>
          </c:xVal>
          <c:yVal>
            <c:numRef>
              <c:f>Sheet19!$C$854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3"/>
          <c:order val="853"/>
          <c:tx>
            <c:strRef>
              <c:f>Sheet19!$A$855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Sheet19!$B$855</c:f>
            </c:strRef>
          </c:xVal>
          <c:yVal>
            <c:numRef>
              <c:f>Sheet19!$C$855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4"/>
          <c:order val="854"/>
          <c:tx>
            <c:strRef>
              <c:f>Sheet19!$A$856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Sheet19!$B$856</c:f>
            </c:strRef>
          </c:xVal>
          <c:yVal>
            <c:numRef>
              <c:f>Sheet19!$C$856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5"/>
          <c:order val="855"/>
          <c:tx>
            <c:strRef>
              <c:f>Sheet19!$A$857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Sheet19!$B$857</c:f>
            </c:strRef>
          </c:xVal>
          <c:yVal>
            <c:numRef>
              <c:f>Sheet19!$C$857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6"/>
          <c:order val="856"/>
          <c:tx>
            <c:strRef>
              <c:f>Sheet19!$A$858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Sheet19!$B$858</c:f>
            </c:strRef>
          </c:xVal>
          <c:yVal>
            <c:numRef>
              <c:f>Sheet19!$C$858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7"/>
          <c:order val="857"/>
          <c:tx>
            <c:strRef>
              <c:f>Sheet19!$A$859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Sheet19!$B$859</c:f>
            </c:strRef>
          </c:xVal>
          <c:yVal>
            <c:numRef>
              <c:f>Sheet19!$C$859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8"/>
          <c:order val="858"/>
          <c:tx>
            <c:strRef>
              <c:f>Sheet19!$A$860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Sheet19!$B$860</c:f>
            </c:strRef>
          </c:xVal>
          <c:yVal>
            <c:numRef>
              <c:f>Sheet19!$C$860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9"/>
          <c:order val="859"/>
          <c:tx>
            <c:strRef>
              <c:f>Sheet19!$A$861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Sheet19!$B$861</c:f>
            </c:strRef>
          </c:xVal>
          <c:yVal>
            <c:numRef>
              <c:f>Sheet19!$C$861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0"/>
          <c:order val="860"/>
          <c:tx>
            <c:strRef>
              <c:f>Sheet19!$A$862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Sheet19!$B$862</c:f>
            </c:strRef>
          </c:xVal>
          <c:yVal>
            <c:numRef>
              <c:f>Sheet19!$C$862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1"/>
          <c:order val="861"/>
          <c:tx>
            <c:strRef>
              <c:f>Sheet19!$A$863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Sheet19!$B$863</c:f>
            </c:strRef>
          </c:xVal>
          <c:yVal>
            <c:numRef>
              <c:f>Sheet19!$C$863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2"/>
          <c:order val="862"/>
          <c:tx>
            <c:strRef>
              <c:f>Sheet19!$A$864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Sheet19!$B$864</c:f>
            </c:strRef>
          </c:xVal>
          <c:yVal>
            <c:numRef>
              <c:f>Sheet19!$C$864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3"/>
          <c:order val="863"/>
          <c:tx>
            <c:strRef>
              <c:f>Sheet19!$A$865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Sheet19!$B$865</c:f>
            </c:strRef>
          </c:xVal>
          <c:yVal>
            <c:numRef>
              <c:f>Sheet19!$C$865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4"/>
          <c:order val="864"/>
          <c:tx>
            <c:strRef>
              <c:f>Sheet19!$A$866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Sheet19!$B$866</c:f>
            </c:strRef>
          </c:xVal>
          <c:yVal>
            <c:numRef>
              <c:f>Sheet19!$C$866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5"/>
          <c:order val="865"/>
          <c:tx>
            <c:strRef>
              <c:f>Sheet19!$A$867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Sheet19!$B$867</c:f>
            </c:strRef>
          </c:xVal>
          <c:yVal>
            <c:numRef>
              <c:f>Sheet19!$C$867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6"/>
          <c:order val="866"/>
          <c:tx>
            <c:strRef>
              <c:f>Sheet19!$A$868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Sheet19!$B$868</c:f>
            </c:strRef>
          </c:xVal>
          <c:yVal>
            <c:numRef>
              <c:f>Sheet19!$C$868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7"/>
          <c:order val="867"/>
          <c:tx>
            <c:strRef>
              <c:f>Sheet19!$A$869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Sheet19!$B$869</c:f>
            </c:strRef>
          </c:xVal>
          <c:yVal>
            <c:numRef>
              <c:f>Sheet19!$C$869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8"/>
          <c:order val="868"/>
          <c:tx>
            <c:strRef>
              <c:f>Sheet19!$A$870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Sheet19!$B$870</c:f>
            </c:strRef>
          </c:xVal>
          <c:yVal>
            <c:numRef>
              <c:f>Sheet19!$C$870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9"/>
          <c:order val="869"/>
          <c:tx>
            <c:strRef>
              <c:f>Sheet19!$A$871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Sheet19!$B$871</c:f>
            </c:strRef>
          </c:xVal>
          <c:yVal>
            <c:numRef>
              <c:f>Sheet19!$C$871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0"/>
          <c:order val="870"/>
          <c:tx>
            <c:strRef>
              <c:f>Sheet19!$A$872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Sheet19!$B$872</c:f>
            </c:strRef>
          </c:xVal>
          <c:yVal>
            <c:numRef>
              <c:f>Sheet19!$C$872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1"/>
          <c:order val="871"/>
          <c:tx>
            <c:strRef>
              <c:f>Sheet19!$A$873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Sheet19!$B$873</c:f>
            </c:strRef>
          </c:xVal>
          <c:yVal>
            <c:numRef>
              <c:f>Sheet19!$C$873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2"/>
          <c:order val="872"/>
          <c:tx>
            <c:strRef>
              <c:f>Sheet19!$A$874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Sheet19!$B$874</c:f>
            </c:strRef>
          </c:xVal>
          <c:yVal>
            <c:numRef>
              <c:f>Sheet19!$C$874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3"/>
          <c:order val="873"/>
          <c:tx>
            <c:strRef>
              <c:f>Sheet19!$A$875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Sheet19!$B$875</c:f>
            </c:strRef>
          </c:xVal>
          <c:yVal>
            <c:numRef>
              <c:f>Sheet19!$C$875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4"/>
          <c:order val="874"/>
          <c:tx>
            <c:strRef>
              <c:f>Sheet19!$A$876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Sheet19!$B$876</c:f>
            </c:strRef>
          </c:xVal>
          <c:yVal>
            <c:numRef>
              <c:f>Sheet19!$C$876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5"/>
          <c:order val="875"/>
          <c:tx>
            <c:strRef>
              <c:f>Sheet19!$A$877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Sheet19!$B$877</c:f>
            </c:strRef>
          </c:xVal>
          <c:yVal>
            <c:numRef>
              <c:f>Sheet19!$C$877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6"/>
          <c:order val="876"/>
          <c:tx>
            <c:strRef>
              <c:f>Sheet19!$A$878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Sheet19!$B$878</c:f>
            </c:strRef>
          </c:xVal>
          <c:yVal>
            <c:numRef>
              <c:f>Sheet19!$C$878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7"/>
          <c:order val="877"/>
          <c:tx>
            <c:strRef>
              <c:f>Sheet19!$A$879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Sheet19!$B$879</c:f>
            </c:strRef>
          </c:xVal>
          <c:yVal>
            <c:numRef>
              <c:f>Sheet19!$C$879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8"/>
          <c:order val="878"/>
          <c:tx>
            <c:strRef>
              <c:f>Sheet19!$A$880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Sheet19!$B$880</c:f>
            </c:strRef>
          </c:xVal>
          <c:yVal>
            <c:numRef>
              <c:f>Sheet19!$C$880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9"/>
          <c:order val="879"/>
          <c:tx>
            <c:strRef>
              <c:f>Sheet19!$A$881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Sheet19!$B$881</c:f>
            </c:strRef>
          </c:xVal>
          <c:yVal>
            <c:numRef>
              <c:f>Sheet19!$C$881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0"/>
          <c:order val="880"/>
          <c:tx>
            <c:strRef>
              <c:f>Sheet19!$A$882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Sheet19!$B$882</c:f>
            </c:strRef>
          </c:xVal>
          <c:yVal>
            <c:numRef>
              <c:f>Sheet19!$C$882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1"/>
          <c:order val="881"/>
          <c:tx>
            <c:strRef>
              <c:f>Sheet19!$A$883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Sheet19!$B$883</c:f>
            </c:strRef>
          </c:xVal>
          <c:yVal>
            <c:numRef>
              <c:f>Sheet19!$C$883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2"/>
          <c:order val="882"/>
          <c:tx>
            <c:strRef>
              <c:f>Sheet19!$A$884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Sheet19!$B$884</c:f>
            </c:strRef>
          </c:xVal>
          <c:yVal>
            <c:numRef>
              <c:f>Sheet19!$C$884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3"/>
          <c:order val="883"/>
          <c:tx>
            <c:strRef>
              <c:f>Sheet19!$A$885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Sheet19!$B$885</c:f>
            </c:strRef>
          </c:xVal>
          <c:yVal>
            <c:numRef>
              <c:f>Sheet19!$C$885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4"/>
          <c:order val="884"/>
          <c:tx>
            <c:strRef>
              <c:f>Sheet19!$A$886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Sheet19!$B$886</c:f>
            </c:strRef>
          </c:xVal>
          <c:yVal>
            <c:numRef>
              <c:f>Sheet19!$C$886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5"/>
          <c:order val="885"/>
          <c:tx>
            <c:strRef>
              <c:f>Sheet19!$A$887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Sheet19!$B$887</c:f>
            </c:strRef>
          </c:xVal>
          <c:yVal>
            <c:numRef>
              <c:f>Sheet19!$C$887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6"/>
          <c:order val="886"/>
          <c:tx>
            <c:strRef>
              <c:f>Sheet19!$A$888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Sheet19!$B$888</c:f>
            </c:strRef>
          </c:xVal>
          <c:yVal>
            <c:numRef>
              <c:f>Sheet19!$C$888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7"/>
          <c:order val="887"/>
          <c:tx>
            <c:strRef>
              <c:f>Sheet19!$A$889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Sheet19!$B$889</c:f>
            </c:strRef>
          </c:xVal>
          <c:yVal>
            <c:numRef>
              <c:f>Sheet19!$C$889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8"/>
          <c:order val="888"/>
          <c:tx>
            <c:strRef>
              <c:f>Sheet19!$A$890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Sheet19!$B$890</c:f>
            </c:strRef>
          </c:xVal>
          <c:yVal>
            <c:numRef>
              <c:f>Sheet19!$C$890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9"/>
          <c:order val="889"/>
          <c:tx>
            <c:strRef>
              <c:f>Sheet19!$A$891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Sheet19!$B$891</c:f>
            </c:strRef>
          </c:xVal>
          <c:yVal>
            <c:numRef>
              <c:f>Sheet19!$C$891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0"/>
          <c:order val="890"/>
          <c:tx>
            <c:strRef>
              <c:f>Sheet19!$A$892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Sheet19!$B$892</c:f>
            </c:strRef>
          </c:xVal>
          <c:yVal>
            <c:numRef>
              <c:f>Sheet19!$C$892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1"/>
          <c:order val="891"/>
          <c:tx>
            <c:strRef>
              <c:f>Sheet19!$A$893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Sheet19!$B$893</c:f>
            </c:strRef>
          </c:xVal>
          <c:yVal>
            <c:numRef>
              <c:f>Sheet19!$C$893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2"/>
          <c:order val="892"/>
          <c:tx>
            <c:strRef>
              <c:f>Sheet19!$A$894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Sheet19!$B$894</c:f>
            </c:strRef>
          </c:xVal>
          <c:yVal>
            <c:numRef>
              <c:f>Sheet19!$C$894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3"/>
          <c:order val="893"/>
          <c:tx>
            <c:strRef>
              <c:f>Sheet19!$A$895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Sheet19!$B$895</c:f>
            </c:strRef>
          </c:xVal>
          <c:yVal>
            <c:numRef>
              <c:f>Sheet19!$C$895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4"/>
          <c:order val="894"/>
          <c:tx>
            <c:strRef>
              <c:f>Sheet19!$A$896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Sheet19!$B$896</c:f>
            </c:strRef>
          </c:xVal>
          <c:yVal>
            <c:numRef>
              <c:f>Sheet19!$C$896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5"/>
          <c:order val="895"/>
          <c:tx>
            <c:strRef>
              <c:f>Sheet19!$A$897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Sheet19!$B$897</c:f>
            </c:strRef>
          </c:xVal>
          <c:yVal>
            <c:numRef>
              <c:f>Sheet19!$C$897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6"/>
          <c:order val="896"/>
          <c:tx>
            <c:strRef>
              <c:f>Sheet19!$A$898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Sheet19!$B$898</c:f>
            </c:strRef>
          </c:xVal>
          <c:yVal>
            <c:numRef>
              <c:f>Sheet19!$C$898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7"/>
          <c:order val="897"/>
          <c:tx>
            <c:strRef>
              <c:f>Sheet19!$A$899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Sheet19!$B$899</c:f>
            </c:strRef>
          </c:xVal>
          <c:yVal>
            <c:numRef>
              <c:f>Sheet19!$C$899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8"/>
          <c:order val="898"/>
          <c:tx>
            <c:strRef>
              <c:f>Sheet19!$A$900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Sheet19!$B$900</c:f>
            </c:strRef>
          </c:xVal>
          <c:yVal>
            <c:numRef>
              <c:f>Sheet19!$C$900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9"/>
          <c:order val="899"/>
          <c:tx>
            <c:strRef>
              <c:f>Sheet19!$A$901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Sheet19!$B$901</c:f>
            </c:strRef>
          </c:xVal>
          <c:yVal>
            <c:numRef>
              <c:f>Sheet19!$C$901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0"/>
          <c:order val="900"/>
          <c:tx>
            <c:strRef>
              <c:f>Sheet19!$A$902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Sheet19!$B$902</c:f>
            </c:strRef>
          </c:xVal>
          <c:yVal>
            <c:numRef>
              <c:f>Sheet19!$C$902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1"/>
          <c:order val="901"/>
          <c:tx>
            <c:strRef>
              <c:f>Sheet19!$A$903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Sheet19!$B$903</c:f>
            </c:strRef>
          </c:xVal>
          <c:yVal>
            <c:numRef>
              <c:f>Sheet19!$C$903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2"/>
          <c:order val="902"/>
          <c:tx>
            <c:strRef>
              <c:f>Sheet19!$A$904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Sheet19!$B$904</c:f>
            </c:strRef>
          </c:xVal>
          <c:yVal>
            <c:numRef>
              <c:f>Sheet19!$C$904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3"/>
          <c:order val="903"/>
          <c:tx>
            <c:strRef>
              <c:f>Sheet19!$A$905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Sheet19!$B$905</c:f>
            </c:strRef>
          </c:xVal>
          <c:yVal>
            <c:numRef>
              <c:f>Sheet19!$C$905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4"/>
          <c:order val="904"/>
          <c:tx>
            <c:strRef>
              <c:f>Sheet19!$A$906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Sheet19!$B$906</c:f>
            </c:strRef>
          </c:xVal>
          <c:yVal>
            <c:numRef>
              <c:f>Sheet19!$C$906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5"/>
          <c:order val="905"/>
          <c:tx>
            <c:strRef>
              <c:f>Sheet19!$A$907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Sheet19!$B$907</c:f>
            </c:strRef>
          </c:xVal>
          <c:yVal>
            <c:numRef>
              <c:f>Sheet19!$C$907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6"/>
          <c:order val="906"/>
          <c:tx>
            <c:strRef>
              <c:f>Sheet19!$A$908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Sheet19!$B$908</c:f>
            </c:strRef>
          </c:xVal>
          <c:yVal>
            <c:numRef>
              <c:f>Sheet19!$C$908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7"/>
          <c:order val="907"/>
          <c:tx>
            <c:strRef>
              <c:f>Sheet19!$A$909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Sheet19!$B$909</c:f>
            </c:strRef>
          </c:xVal>
          <c:yVal>
            <c:numRef>
              <c:f>Sheet19!$C$909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8"/>
          <c:order val="908"/>
          <c:tx>
            <c:strRef>
              <c:f>Sheet19!$A$910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Sheet19!$B$910</c:f>
            </c:strRef>
          </c:xVal>
          <c:yVal>
            <c:numRef>
              <c:f>Sheet19!$C$910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9"/>
          <c:order val="909"/>
          <c:tx>
            <c:strRef>
              <c:f>Sheet19!$A$911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Sheet19!$B$911</c:f>
            </c:strRef>
          </c:xVal>
          <c:yVal>
            <c:numRef>
              <c:f>Sheet19!$C$911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0"/>
          <c:order val="910"/>
          <c:tx>
            <c:strRef>
              <c:f>Sheet19!$A$912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Sheet19!$B$912</c:f>
            </c:strRef>
          </c:xVal>
          <c:yVal>
            <c:numRef>
              <c:f>Sheet19!$C$912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1"/>
          <c:order val="911"/>
          <c:tx>
            <c:strRef>
              <c:f>Sheet19!$A$913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Sheet19!$B$913</c:f>
            </c:strRef>
          </c:xVal>
          <c:yVal>
            <c:numRef>
              <c:f>Sheet19!$C$913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2"/>
          <c:order val="912"/>
          <c:tx>
            <c:strRef>
              <c:f>Sheet19!$A$914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Sheet19!$B$914</c:f>
            </c:strRef>
          </c:xVal>
          <c:yVal>
            <c:numRef>
              <c:f>Sheet19!$C$914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3"/>
          <c:order val="913"/>
          <c:tx>
            <c:strRef>
              <c:f>Sheet19!$A$915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Sheet19!$B$915</c:f>
            </c:strRef>
          </c:xVal>
          <c:yVal>
            <c:numRef>
              <c:f>Sheet19!$C$915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4"/>
          <c:order val="914"/>
          <c:tx>
            <c:strRef>
              <c:f>Sheet19!$A$916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Sheet19!$B$916</c:f>
            </c:strRef>
          </c:xVal>
          <c:yVal>
            <c:numRef>
              <c:f>Sheet19!$C$916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5"/>
          <c:order val="915"/>
          <c:tx>
            <c:strRef>
              <c:f>Sheet19!$A$917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Sheet19!$B$917</c:f>
            </c:strRef>
          </c:xVal>
          <c:yVal>
            <c:numRef>
              <c:f>Sheet19!$C$917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6"/>
          <c:order val="916"/>
          <c:tx>
            <c:strRef>
              <c:f>Sheet19!$A$918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Sheet19!$B$918</c:f>
            </c:strRef>
          </c:xVal>
          <c:yVal>
            <c:numRef>
              <c:f>Sheet19!$C$918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7"/>
          <c:order val="917"/>
          <c:tx>
            <c:strRef>
              <c:f>Sheet19!$A$919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Sheet19!$B$919</c:f>
            </c:strRef>
          </c:xVal>
          <c:yVal>
            <c:numRef>
              <c:f>Sheet19!$C$919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8"/>
          <c:order val="918"/>
          <c:tx>
            <c:strRef>
              <c:f>Sheet19!$A$920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Sheet19!$B$920</c:f>
            </c:strRef>
          </c:xVal>
          <c:yVal>
            <c:numRef>
              <c:f>Sheet19!$C$920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9"/>
          <c:order val="919"/>
          <c:tx>
            <c:strRef>
              <c:f>Sheet19!$A$921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Sheet19!$B$921</c:f>
            </c:strRef>
          </c:xVal>
          <c:yVal>
            <c:numRef>
              <c:f>Sheet19!$C$921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0"/>
          <c:order val="920"/>
          <c:tx>
            <c:strRef>
              <c:f>Sheet19!$A$922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Sheet19!$B$922</c:f>
            </c:strRef>
          </c:xVal>
          <c:yVal>
            <c:numRef>
              <c:f>Sheet19!$C$922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1"/>
          <c:order val="921"/>
          <c:tx>
            <c:strRef>
              <c:f>Sheet19!$A$923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Sheet19!$B$923</c:f>
            </c:strRef>
          </c:xVal>
          <c:yVal>
            <c:numRef>
              <c:f>Sheet19!$C$923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2"/>
          <c:order val="922"/>
          <c:tx>
            <c:strRef>
              <c:f>Sheet19!$A$924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Sheet19!$B$924</c:f>
            </c:strRef>
          </c:xVal>
          <c:yVal>
            <c:numRef>
              <c:f>Sheet19!$C$924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3"/>
          <c:order val="923"/>
          <c:tx>
            <c:strRef>
              <c:f>Sheet19!$A$925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Sheet19!$B$925</c:f>
            </c:strRef>
          </c:xVal>
          <c:yVal>
            <c:numRef>
              <c:f>Sheet19!$C$925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4"/>
          <c:order val="924"/>
          <c:tx>
            <c:strRef>
              <c:f>Sheet19!$A$926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Sheet19!$B$926</c:f>
            </c:strRef>
          </c:xVal>
          <c:yVal>
            <c:numRef>
              <c:f>Sheet19!$C$926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5"/>
          <c:order val="925"/>
          <c:tx>
            <c:strRef>
              <c:f>Sheet19!$A$927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Sheet19!$B$927</c:f>
            </c:strRef>
          </c:xVal>
          <c:yVal>
            <c:numRef>
              <c:f>Sheet19!$C$927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6"/>
          <c:order val="926"/>
          <c:tx>
            <c:strRef>
              <c:f>Sheet19!$A$928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Sheet19!$B$928</c:f>
            </c:strRef>
          </c:xVal>
          <c:yVal>
            <c:numRef>
              <c:f>Sheet19!$C$928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7"/>
          <c:order val="927"/>
          <c:tx>
            <c:strRef>
              <c:f>Sheet19!$A$929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Sheet19!$B$929</c:f>
            </c:strRef>
          </c:xVal>
          <c:yVal>
            <c:numRef>
              <c:f>Sheet19!$C$929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8"/>
          <c:order val="928"/>
          <c:tx>
            <c:strRef>
              <c:f>Sheet19!$A$930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Sheet19!$B$930</c:f>
            </c:strRef>
          </c:xVal>
          <c:yVal>
            <c:numRef>
              <c:f>Sheet19!$C$930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9"/>
          <c:order val="929"/>
          <c:tx>
            <c:strRef>
              <c:f>Sheet19!$A$931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Sheet19!$B$931</c:f>
            </c:strRef>
          </c:xVal>
          <c:yVal>
            <c:numRef>
              <c:f>Sheet19!$C$931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0"/>
          <c:order val="930"/>
          <c:tx>
            <c:strRef>
              <c:f>Sheet19!$A$932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Sheet19!$B$932</c:f>
            </c:strRef>
          </c:xVal>
          <c:yVal>
            <c:numRef>
              <c:f>Sheet19!$C$932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1"/>
          <c:order val="931"/>
          <c:tx>
            <c:strRef>
              <c:f>Sheet19!$A$933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Sheet19!$B$933</c:f>
            </c:strRef>
          </c:xVal>
          <c:yVal>
            <c:numRef>
              <c:f>Sheet19!$C$933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2"/>
          <c:order val="932"/>
          <c:tx>
            <c:strRef>
              <c:f>Sheet19!$A$934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Sheet19!$B$934</c:f>
            </c:strRef>
          </c:xVal>
          <c:yVal>
            <c:numRef>
              <c:f>Sheet19!$C$934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3"/>
          <c:order val="933"/>
          <c:tx>
            <c:strRef>
              <c:f>Sheet19!$A$935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Sheet19!$B$935</c:f>
            </c:strRef>
          </c:xVal>
          <c:yVal>
            <c:numRef>
              <c:f>Sheet19!$C$935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4"/>
          <c:order val="934"/>
          <c:tx>
            <c:strRef>
              <c:f>Sheet19!$A$936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Sheet19!$B$936</c:f>
            </c:strRef>
          </c:xVal>
          <c:yVal>
            <c:numRef>
              <c:f>Sheet19!$C$936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5"/>
          <c:order val="935"/>
          <c:tx>
            <c:strRef>
              <c:f>Sheet19!$A$937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Sheet19!$B$937</c:f>
            </c:strRef>
          </c:xVal>
          <c:yVal>
            <c:numRef>
              <c:f>Sheet19!$C$937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6"/>
          <c:order val="936"/>
          <c:tx>
            <c:strRef>
              <c:f>Sheet19!$A$938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Sheet19!$B$938</c:f>
            </c:strRef>
          </c:xVal>
          <c:yVal>
            <c:numRef>
              <c:f>Sheet19!$C$938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7"/>
          <c:order val="937"/>
          <c:tx>
            <c:strRef>
              <c:f>Sheet19!$A$939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Sheet19!$B$939</c:f>
            </c:strRef>
          </c:xVal>
          <c:yVal>
            <c:numRef>
              <c:f>Sheet19!$C$939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8"/>
          <c:order val="938"/>
          <c:tx>
            <c:strRef>
              <c:f>Sheet19!$A$940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Sheet19!$B$940</c:f>
            </c:strRef>
          </c:xVal>
          <c:yVal>
            <c:numRef>
              <c:f>Sheet19!$C$940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9"/>
          <c:order val="939"/>
          <c:tx>
            <c:strRef>
              <c:f>Sheet19!$A$941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Sheet19!$B$941</c:f>
            </c:strRef>
          </c:xVal>
          <c:yVal>
            <c:numRef>
              <c:f>Sheet19!$C$941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0"/>
          <c:order val="940"/>
          <c:tx>
            <c:strRef>
              <c:f>Sheet19!$A$942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Sheet19!$B$942</c:f>
            </c:strRef>
          </c:xVal>
          <c:yVal>
            <c:numRef>
              <c:f>Sheet19!$C$942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1"/>
          <c:order val="941"/>
          <c:tx>
            <c:strRef>
              <c:f>Sheet19!$A$943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Sheet19!$B$943</c:f>
            </c:strRef>
          </c:xVal>
          <c:yVal>
            <c:numRef>
              <c:f>Sheet19!$C$943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2"/>
          <c:order val="942"/>
          <c:tx>
            <c:strRef>
              <c:f>Sheet19!$A$944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Sheet19!$B$944</c:f>
            </c:strRef>
          </c:xVal>
          <c:yVal>
            <c:numRef>
              <c:f>Sheet19!$C$944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3"/>
          <c:order val="943"/>
          <c:tx>
            <c:strRef>
              <c:f>Sheet19!$A$945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Sheet19!$B$945</c:f>
            </c:strRef>
          </c:xVal>
          <c:yVal>
            <c:numRef>
              <c:f>Sheet19!$C$945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4"/>
          <c:order val="944"/>
          <c:tx>
            <c:strRef>
              <c:f>Sheet19!$A$946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Sheet19!$B$946</c:f>
            </c:strRef>
          </c:xVal>
          <c:yVal>
            <c:numRef>
              <c:f>Sheet19!$C$946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5"/>
          <c:order val="945"/>
          <c:tx>
            <c:strRef>
              <c:f>Sheet19!$A$947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Sheet19!$B$947</c:f>
            </c:strRef>
          </c:xVal>
          <c:yVal>
            <c:numRef>
              <c:f>Sheet19!$C$947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6"/>
          <c:order val="946"/>
          <c:tx>
            <c:strRef>
              <c:f>Sheet19!$A$948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Sheet19!$B$948</c:f>
            </c:strRef>
          </c:xVal>
          <c:yVal>
            <c:numRef>
              <c:f>Sheet19!$C$948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7"/>
          <c:order val="947"/>
          <c:tx>
            <c:strRef>
              <c:f>Sheet19!$A$949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Sheet19!$B$949</c:f>
            </c:strRef>
          </c:xVal>
          <c:yVal>
            <c:numRef>
              <c:f>Sheet19!$C$949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8"/>
          <c:order val="948"/>
          <c:tx>
            <c:strRef>
              <c:f>Sheet19!$A$950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Sheet19!$B$950</c:f>
            </c:strRef>
          </c:xVal>
          <c:yVal>
            <c:numRef>
              <c:f>Sheet19!$C$950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9"/>
          <c:order val="949"/>
          <c:tx>
            <c:strRef>
              <c:f>Sheet19!$A$951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Sheet19!$B$951</c:f>
            </c:strRef>
          </c:xVal>
          <c:yVal>
            <c:numRef>
              <c:f>Sheet19!$C$951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0"/>
          <c:order val="950"/>
          <c:tx>
            <c:strRef>
              <c:f>Sheet19!$A$952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Sheet19!$B$952</c:f>
            </c:strRef>
          </c:xVal>
          <c:yVal>
            <c:numRef>
              <c:f>Sheet19!$C$952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1"/>
          <c:order val="951"/>
          <c:tx>
            <c:strRef>
              <c:f>Sheet19!$A$953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Sheet19!$B$953</c:f>
            </c:strRef>
          </c:xVal>
          <c:yVal>
            <c:numRef>
              <c:f>Sheet19!$C$953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2"/>
          <c:order val="952"/>
          <c:tx>
            <c:strRef>
              <c:f>Sheet19!$A$954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Sheet19!$B$954</c:f>
            </c:strRef>
          </c:xVal>
          <c:yVal>
            <c:numRef>
              <c:f>Sheet19!$C$954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3"/>
          <c:order val="953"/>
          <c:tx>
            <c:strRef>
              <c:f>Sheet19!$A$955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Sheet19!$B$955</c:f>
            </c:strRef>
          </c:xVal>
          <c:yVal>
            <c:numRef>
              <c:f>Sheet19!$C$955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4"/>
          <c:order val="954"/>
          <c:tx>
            <c:strRef>
              <c:f>Sheet19!$A$956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Sheet19!$B$956</c:f>
            </c:strRef>
          </c:xVal>
          <c:yVal>
            <c:numRef>
              <c:f>Sheet19!$C$956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5"/>
          <c:order val="955"/>
          <c:tx>
            <c:strRef>
              <c:f>Sheet19!$A$957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Sheet19!$B$957</c:f>
            </c:strRef>
          </c:xVal>
          <c:yVal>
            <c:numRef>
              <c:f>Sheet19!$C$957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6"/>
          <c:order val="956"/>
          <c:tx>
            <c:strRef>
              <c:f>Sheet19!$A$958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Sheet19!$B$958</c:f>
            </c:strRef>
          </c:xVal>
          <c:yVal>
            <c:numRef>
              <c:f>Sheet19!$C$958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7"/>
          <c:order val="957"/>
          <c:tx>
            <c:strRef>
              <c:f>Sheet19!$A$959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Sheet19!$B$959</c:f>
            </c:strRef>
          </c:xVal>
          <c:yVal>
            <c:numRef>
              <c:f>Sheet19!$C$959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8"/>
          <c:order val="958"/>
          <c:tx>
            <c:strRef>
              <c:f>Sheet19!$A$960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Sheet19!$B$960</c:f>
            </c:strRef>
          </c:xVal>
          <c:yVal>
            <c:numRef>
              <c:f>Sheet19!$C$960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9"/>
          <c:order val="959"/>
          <c:tx>
            <c:strRef>
              <c:f>Sheet19!$A$961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Sheet19!$B$961</c:f>
            </c:strRef>
          </c:xVal>
          <c:yVal>
            <c:numRef>
              <c:f>Sheet19!$C$961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0"/>
          <c:order val="960"/>
          <c:tx>
            <c:strRef>
              <c:f>Sheet19!$A$962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Sheet19!$B$962</c:f>
            </c:strRef>
          </c:xVal>
          <c:yVal>
            <c:numRef>
              <c:f>Sheet19!$C$962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1"/>
          <c:order val="961"/>
          <c:tx>
            <c:strRef>
              <c:f>Sheet19!$A$963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Sheet19!$B$963</c:f>
            </c:strRef>
          </c:xVal>
          <c:yVal>
            <c:numRef>
              <c:f>Sheet19!$C$963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2"/>
          <c:order val="962"/>
          <c:tx>
            <c:strRef>
              <c:f>Sheet19!$A$964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Sheet19!$B$964</c:f>
            </c:strRef>
          </c:xVal>
          <c:yVal>
            <c:numRef>
              <c:f>Sheet19!$C$964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3"/>
          <c:order val="963"/>
          <c:tx>
            <c:strRef>
              <c:f>Sheet19!$A$965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Sheet19!$B$965</c:f>
            </c:strRef>
          </c:xVal>
          <c:yVal>
            <c:numRef>
              <c:f>Sheet19!$C$965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4"/>
          <c:order val="964"/>
          <c:tx>
            <c:strRef>
              <c:f>Sheet19!$A$966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Sheet19!$B$966</c:f>
            </c:strRef>
          </c:xVal>
          <c:yVal>
            <c:numRef>
              <c:f>Sheet19!$C$966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5"/>
          <c:order val="965"/>
          <c:tx>
            <c:strRef>
              <c:f>Sheet19!$A$967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Sheet19!$B$967</c:f>
            </c:strRef>
          </c:xVal>
          <c:yVal>
            <c:numRef>
              <c:f>Sheet19!$C$967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6"/>
          <c:order val="966"/>
          <c:tx>
            <c:strRef>
              <c:f>Sheet19!$A$968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Sheet19!$B$968</c:f>
            </c:strRef>
          </c:xVal>
          <c:yVal>
            <c:numRef>
              <c:f>Sheet19!$C$968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7"/>
          <c:order val="967"/>
          <c:tx>
            <c:strRef>
              <c:f>Sheet19!$A$969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Sheet19!$B$969</c:f>
            </c:strRef>
          </c:xVal>
          <c:yVal>
            <c:numRef>
              <c:f>Sheet19!$C$969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8"/>
          <c:order val="968"/>
          <c:tx>
            <c:strRef>
              <c:f>Sheet19!$A$970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Sheet19!$B$970</c:f>
            </c:strRef>
          </c:xVal>
          <c:yVal>
            <c:numRef>
              <c:f>Sheet19!$C$970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9"/>
          <c:order val="969"/>
          <c:tx>
            <c:strRef>
              <c:f>Sheet19!$A$971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Sheet19!$B$971</c:f>
            </c:strRef>
          </c:xVal>
          <c:yVal>
            <c:numRef>
              <c:f>Sheet19!$C$971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0"/>
          <c:order val="970"/>
          <c:tx>
            <c:strRef>
              <c:f>Sheet19!$A$972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Sheet19!$B$972</c:f>
            </c:strRef>
          </c:xVal>
          <c:yVal>
            <c:numRef>
              <c:f>Sheet19!$C$972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1"/>
          <c:order val="971"/>
          <c:tx>
            <c:strRef>
              <c:f>Sheet19!$A$973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Sheet19!$B$973</c:f>
            </c:strRef>
          </c:xVal>
          <c:yVal>
            <c:numRef>
              <c:f>Sheet19!$C$973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2"/>
          <c:order val="972"/>
          <c:tx>
            <c:strRef>
              <c:f>Sheet19!$A$974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Sheet19!$B$974</c:f>
            </c:strRef>
          </c:xVal>
          <c:yVal>
            <c:numRef>
              <c:f>Sheet19!$C$974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3"/>
          <c:order val="973"/>
          <c:tx>
            <c:strRef>
              <c:f>Sheet19!$A$975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Sheet19!$B$975</c:f>
            </c:strRef>
          </c:xVal>
          <c:yVal>
            <c:numRef>
              <c:f>Sheet19!$C$975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4"/>
          <c:order val="974"/>
          <c:tx>
            <c:strRef>
              <c:f>Sheet19!$A$976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Sheet19!$B$976</c:f>
            </c:strRef>
          </c:xVal>
          <c:yVal>
            <c:numRef>
              <c:f>Sheet19!$C$976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5"/>
          <c:order val="975"/>
          <c:tx>
            <c:strRef>
              <c:f>Sheet19!$A$977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Sheet19!$B$977</c:f>
            </c:strRef>
          </c:xVal>
          <c:yVal>
            <c:numRef>
              <c:f>Sheet19!$C$977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6"/>
          <c:order val="976"/>
          <c:tx>
            <c:strRef>
              <c:f>Sheet19!$A$978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Sheet19!$B$978</c:f>
            </c:strRef>
          </c:xVal>
          <c:yVal>
            <c:numRef>
              <c:f>Sheet19!$C$978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7"/>
          <c:order val="977"/>
          <c:tx>
            <c:strRef>
              <c:f>Sheet19!$A$979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Sheet19!$B$979</c:f>
            </c:strRef>
          </c:xVal>
          <c:yVal>
            <c:numRef>
              <c:f>Sheet19!$C$979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8"/>
          <c:order val="978"/>
          <c:tx>
            <c:strRef>
              <c:f>Sheet19!$A$980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Sheet19!$B$980</c:f>
            </c:strRef>
          </c:xVal>
          <c:yVal>
            <c:numRef>
              <c:f>Sheet19!$C$980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9"/>
          <c:order val="979"/>
          <c:tx>
            <c:strRef>
              <c:f>Sheet19!$A$981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Sheet19!$B$981</c:f>
            </c:strRef>
          </c:xVal>
          <c:yVal>
            <c:numRef>
              <c:f>Sheet19!$C$981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0"/>
          <c:order val="980"/>
          <c:tx>
            <c:strRef>
              <c:f>Sheet19!$A$982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Sheet19!$B$982</c:f>
            </c:strRef>
          </c:xVal>
          <c:yVal>
            <c:numRef>
              <c:f>Sheet19!$C$982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1"/>
          <c:order val="981"/>
          <c:tx>
            <c:strRef>
              <c:f>Sheet19!$A$983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Sheet19!$B$983</c:f>
            </c:strRef>
          </c:xVal>
          <c:yVal>
            <c:numRef>
              <c:f>Sheet19!$C$983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2"/>
          <c:order val="982"/>
          <c:tx>
            <c:strRef>
              <c:f>Sheet19!$A$984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Sheet19!$B$984</c:f>
            </c:strRef>
          </c:xVal>
          <c:yVal>
            <c:numRef>
              <c:f>Sheet19!$C$984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3"/>
          <c:order val="983"/>
          <c:tx>
            <c:strRef>
              <c:f>Sheet19!$A$985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Sheet19!$B$985</c:f>
            </c:strRef>
          </c:xVal>
          <c:yVal>
            <c:numRef>
              <c:f>Sheet19!$C$985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4"/>
          <c:order val="984"/>
          <c:tx>
            <c:strRef>
              <c:f>Sheet19!$A$986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Sheet19!$B$986</c:f>
            </c:strRef>
          </c:xVal>
          <c:yVal>
            <c:numRef>
              <c:f>Sheet19!$C$986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5"/>
          <c:order val="985"/>
          <c:tx>
            <c:strRef>
              <c:f>Sheet19!$A$987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Sheet19!$B$987</c:f>
            </c:strRef>
          </c:xVal>
          <c:yVal>
            <c:numRef>
              <c:f>Sheet19!$C$987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6"/>
          <c:order val="986"/>
          <c:tx>
            <c:strRef>
              <c:f>Sheet19!$A$988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Sheet19!$B$988</c:f>
            </c:strRef>
          </c:xVal>
          <c:yVal>
            <c:numRef>
              <c:f>Sheet19!$C$988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7"/>
          <c:order val="987"/>
          <c:tx>
            <c:strRef>
              <c:f>Sheet19!$A$989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Sheet19!$B$989</c:f>
            </c:strRef>
          </c:xVal>
          <c:yVal>
            <c:numRef>
              <c:f>Sheet19!$C$989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8"/>
          <c:order val="988"/>
          <c:tx>
            <c:strRef>
              <c:f>Sheet19!$A$990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Sheet19!$B$990</c:f>
            </c:strRef>
          </c:xVal>
          <c:yVal>
            <c:numRef>
              <c:f>Sheet19!$C$990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9"/>
          <c:order val="989"/>
          <c:tx>
            <c:strRef>
              <c:f>Sheet19!$A$991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Sheet19!$B$991</c:f>
            </c:strRef>
          </c:xVal>
          <c:yVal>
            <c:numRef>
              <c:f>Sheet19!$C$991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0"/>
          <c:order val="990"/>
          <c:tx>
            <c:strRef>
              <c:f>Sheet19!$A$992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Sheet19!$B$992</c:f>
            </c:strRef>
          </c:xVal>
          <c:yVal>
            <c:numRef>
              <c:f>Sheet19!$C$992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1"/>
          <c:order val="991"/>
          <c:tx>
            <c:strRef>
              <c:f>Sheet19!$A$993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Sheet19!$B$993</c:f>
            </c:strRef>
          </c:xVal>
          <c:yVal>
            <c:numRef>
              <c:f>Sheet19!$C$993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2"/>
          <c:order val="992"/>
          <c:tx>
            <c:strRef>
              <c:f>Sheet19!$A$994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Sheet19!$B$994</c:f>
            </c:strRef>
          </c:xVal>
          <c:yVal>
            <c:numRef>
              <c:f>Sheet19!$C$994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3"/>
          <c:order val="993"/>
          <c:tx>
            <c:strRef>
              <c:f>Sheet19!$A$995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Sheet19!$B$995</c:f>
            </c:strRef>
          </c:xVal>
          <c:yVal>
            <c:numRef>
              <c:f>Sheet19!$C$995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4"/>
          <c:order val="994"/>
          <c:tx>
            <c:strRef>
              <c:f>Sheet19!$A$996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Sheet19!$B$996</c:f>
            </c:strRef>
          </c:xVal>
          <c:yVal>
            <c:numRef>
              <c:f>Sheet19!$C$996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5"/>
          <c:order val="995"/>
          <c:tx>
            <c:strRef>
              <c:f>Sheet19!$A$997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Sheet19!$B$997</c:f>
            </c:strRef>
          </c:xVal>
          <c:yVal>
            <c:numRef>
              <c:f>Sheet19!$C$997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6"/>
          <c:order val="996"/>
          <c:tx>
            <c:strRef>
              <c:f>Sheet19!$A$998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Sheet19!$B$998</c:f>
            </c:strRef>
          </c:xVal>
          <c:yVal>
            <c:numRef>
              <c:f>Sheet19!$C$998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7"/>
          <c:order val="997"/>
          <c:tx>
            <c:strRef>
              <c:f>Sheet19!$A$999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Sheet19!$B$999</c:f>
            </c:strRef>
          </c:xVal>
          <c:yVal>
            <c:numRef>
              <c:f>Sheet19!$C$999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8"/>
          <c:order val="998"/>
          <c:tx>
            <c:strRef>
              <c:f>Sheet19!$A$1000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Sheet19!$B$1000</c:f>
            </c:strRef>
          </c:xVal>
          <c:yVal>
            <c:numRef>
              <c:f>Sheet19!$C$1000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9"/>
          <c:order val="999"/>
          <c:tx>
            <c:strRef>
              <c:f>Sheet19!$A$1001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Sheet19!$B$1001</c:f>
            </c:strRef>
          </c:xVal>
          <c:yVal>
            <c:numRef>
              <c:f>Sheet19!$C$1001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0"/>
          <c:order val="1000"/>
          <c:tx>
            <c:strRef>
              <c:f>Sheet19!$A$1002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Sheet19!$B$1002</c:f>
            </c:strRef>
          </c:xVal>
          <c:yVal>
            <c:numRef>
              <c:f>Sheet19!$C$1002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1"/>
          <c:order val="1001"/>
          <c:tx>
            <c:strRef>
              <c:f>Sheet19!$A$1003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Sheet19!$B$1003</c:f>
            </c:strRef>
          </c:xVal>
          <c:yVal>
            <c:numRef>
              <c:f>Sheet19!$C$1003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2"/>
          <c:order val="1002"/>
          <c:tx>
            <c:strRef>
              <c:f>Sheet19!$A$1004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Sheet19!$B$1004</c:f>
            </c:strRef>
          </c:xVal>
          <c:yVal>
            <c:numRef>
              <c:f>Sheet19!$C$1004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3"/>
          <c:order val="1003"/>
          <c:tx>
            <c:strRef>
              <c:f>Sheet19!$A$1005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Sheet19!$B$1005</c:f>
            </c:strRef>
          </c:xVal>
          <c:yVal>
            <c:numRef>
              <c:f>Sheet19!$C$1005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4"/>
          <c:order val="1004"/>
          <c:tx>
            <c:strRef>
              <c:f>Sheet19!$A$1006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Sheet19!$B$1006</c:f>
            </c:strRef>
          </c:xVal>
          <c:yVal>
            <c:numRef>
              <c:f>Sheet19!$C$1006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5"/>
          <c:order val="1005"/>
          <c:tx>
            <c:strRef>
              <c:f>Sheet19!$A$1007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Sheet19!$B$1007</c:f>
            </c:strRef>
          </c:xVal>
          <c:yVal>
            <c:numRef>
              <c:f>Sheet19!$C$1007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6"/>
          <c:order val="1006"/>
          <c:tx>
            <c:strRef>
              <c:f>Sheet19!$A$1008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Sheet19!$B$1008</c:f>
            </c:strRef>
          </c:xVal>
          <c:yVal>
            <c:numRef>
              <c:f>Sheet19!$C$1008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7"/>
          <c:order val="1007"/>
          <c:tx>
            <c:strRef>
              <c:f>Sheet19!$A$1009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Sheet19!$B$1009</c:f>
            </c:strRef>
          </c:xVal>
          <c:yVal>
            <c:numRef>
              <c:f>Sheet19!$C$1009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8"/>
          <c:order val="1008"/>
          <c:tx>
            <c:strRef>
              <c:f>Sheet19!$A$1010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Sheet19!$B$1010</c:f>
            </c:strRef>
          </c:xVal>
          <c:yVal>
            <c:numRef>
              <c:f>Sheet19!$C$1010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9"/>
          <c:order val="1009"/>
          <c:tx>
            <c:strRef>
              <c:f>Sheet19!$A$1011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Sheet19!$B$1011</c:f>
            </c:strRef>
          </c:xVal>
          <c:yVal>
            <c:numRef>
              <c:f>Sheet19!$C$1011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0"/>
          <c:order val="1010"/>
          <c:tx>
            <c:strRef>
              <c:f>Sheet19!$A$1012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Sheet19!$B$1012</c:f>
            </c:strRef>
          </c:xVal>
          <c:yVal>
            <c:numRef>
              <c:f>Sheet19!$C$1012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1"/>
          <c:order val="1011"/>
          <c:tx>
            <c:strRef>
              <c:f>Sheet19!$A$1013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Sheet19!$B$1013</c:f>
            </c:strRef>
          </c:xVal>
          <c:yVal>
            <c:numRef>
              <c:f>Sheet19!$C$1013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2"/>
          <c:order val="1012"/>
          <c:tx>
            <c:strRef>
              <c:f>Sheet19!$A$1014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Sheet19!$B$1014</c:f>
            </c:strRef>
          </c:xVal>
          <c:yVal>
            <c:numRef>
              <c:f>Sheet19!$C$1014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3"/>
          <c:order val="1013"/>
          <c:tx>
            <c:strRef>
              <c:f>Sheet19!$A$1015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Sheet19!$B$1015</c:f>
            </c:strRef>
          </c:xVal>
          <c:yVal>
            <c:numRef>
              <c:f>Sheet19!$C$1015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4"/>
          <c:order val="1014"/>
          <c:tx>
            <c:strRef>
              <c:f>Sheet19!$A$1016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Sheet19!$B$1016</c:f>
            </c:strRef>
          </c:xVal>
          <c:yVal>
            <c:numRef>
              <c:f>Sheet19!$C$1016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5"/>
          <c:order val="1015"/>
          <c:tx>
            <c:strRef>
              <c:f>Sheet19!$A$1017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Sheet19!$B$1017</c:f>
            </c:strRef>
          </c:xVal>
          <c:yVal>
            <c:numRef>
              <c:f>Sheet19!$C$1017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6"/>
          <c:order val="1016"/>
          <c:tx>
            <c:strRef>
              <c:f>Sheet19!$A$1018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Sheet19!$B$1018</c:f>
            </c:strRef>
          </c:xVal>
          <c:yVal>
            <c:numRef>
              <c:f>Sheet19!$C$1018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7"/>
          <c:order val="1017"/>
          <c:tx>
            <c:strRef>
              <c:f>Sheet19!$A$1019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Sheet19!$B$1019</c:f>
            </c:strRef>
          </c:xVal>
          <c:yVal>
            <c:numRef>
              <c:f>Sheet19!$C$1019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8"/>
          <c:order val="1018"/>
          <c:tx>
            <c:strRef>
              <c:f>Sheet19!$A$1020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Sheet19!$B$1020</c:f>
            </c:strRef>
          </c:xVal>
          <c:yVal>
            <c:numRef>
              <c:f>Sheet19!$C$1020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9"/>
          <c:order val="1019"/>
          <c:tx>
            <c:strRef>
              <c:f>Sheet19!$A$1021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Sheet19!$B$1021</c:f>
            </c:strRef>
          </c:xVal>
          <c:yVal>
            <c:numRef>
              <c:f>Sheet19!$C$1021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0"/>
          <c:order val="1020"/>
          <c:tx>
            <c:strRef>
              <c:f>Sheet19!$A$1022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Sheet19!$B$1022</c:f>
            </c:strRef>
          </c:xVal>
          <c:yVal>
            <c:numRef>
              <c:f>Sheet19!$C$1022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1"/>
          <c:order val="1021"/>
          <c:tx>
            <c:strRef>
              <c:f>Sheet19!$A$1023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Sheet19!$B$1023</c:f>
            </c:strRef>
          </c:xVal>
          <c:yVal>
            <c:numRef>
              <c:f>Sheet19!$C$1023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2"/>
          <c:order val="1022"/>
          <c:tx>
            <c:strRef>
              <c:f>Sheet19!$A$1024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Sheet19!$B$1024</c:f>
            </c:strRef>
          </c:xVal>
          <c:yVal>
            <c:numRef>
              <c:f>Sheet19!$C$1024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3"/>
          <c:order val="1023"/>
          <c:tx>
            <c:strRef>
              <c:f>Sheet19!$A$1025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Sheet19!$B$1025</c:f>
            </c:strRef>
          </c:xVal>
          <c:yVal>
            <c:numRef>
              <c:f>Sheet19!$C$1025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4"/>
          <c:order val="1024"/>
          <c:tx>
            <c:strRef>
              <c:f>Sheet19!$A$1026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Sheet19!$B$1026</c:f>
            </c:strRef>
          </c:xVal>
          <c:yVal>
            <c:numRef>
              <c:f>Sheet19!$C$1026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5"/>
          <c:order val="1025"/>
          <c:tx>
            <c:strRef>
              <c:f>Sheet19!$A$1027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Sheet19!$B$1027</c:f>
            </c:strRef>
          </c:xVal>
          <c:yVal>
            <c:numRef>
              <c:f>Sheet19!$C$1027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6"/>
          <c:order val="1026"/>
          <c:tx>
            <c:strRef>
              <c:f>Sheet19!$A$1028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Sheet19!$B$1028</c:f>
            </c:strRef>
          </c:xVal>
          <c:yVal>
            <c:numRef>
              <c:f>Sheet19!$C$1028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7"/>
          <c:order val="1027"/>
          <c:tx>
            <c:strRef>
              <c:f>Sheet19!$A$1029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Sheet19!$B$1029</c:f>
            </c:strRef>
          </c:xVal>
          <c:yVal>
            <c:numRef>
              <c:f>Sheet19!$C$1029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8"/>
          <c:order val="1028"/>
          <c:tx>
            <c:strRef>
              <c:f>Sheet19!$A$1030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Sheet19!$B$1030</c:f>
            </c:strRef>
          </c:xVal>
          <c:yVal>
            <c:numRef>
              <c:f>Sheet19!$C$1030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9"/>
          <c:order val="1029"/>
          <c:tx>
            <c:strRef>
              <c:f>Sheet19!$A$1031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Sheet19!$B$1031</c:f>
            </c:strRef>
          </c:xVal>
          <c:yVal>
            <c:numRef>
              <c:f>Sheet19!$C$1031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0"/>
          <c:order val="1030"/>
          <c:tx>
            <c:strRef>
              <c:f>Sheet19!$A$1032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Sheet19!$B$1032</c:f>
            </c:strRef>
          </c:xVal>
          <c:yVal>
            <c:numRef>
              <c:f>Sheet19!$C$1032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1"/>
          <c:order val="1031"/>
          <c:tx>
            <c:strRef>
              <c:f>Sheet19!$A$1033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Sheet19!$B$1033</c:f>
            </c:strRef>
          </c:xVal>
          <c:yVal>
            <c:numRef>
              <c:f>Sheet19!$C$1033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2"/>
          <c:order val="1032"/>
          <c:tx>
            <c:strRef>
              <c:f>Sheet19!$A$1034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Sheet19!$B$1034</c:f>
            </c:strRef>
          </c:xVal>
          <c:yVal>
            <c:numRef>
              <c:f>Sheet19!$C$1034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3"/>
          <c:order val="1033"/>
          <c:tx>
            <c:strRef>
              <c:f>Sheet19!$A$1035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Sheet19!$B$1035</c:f>
            </c:strRef>
          </c:xVal>
          <c:yVal>
            <c:numRef>
              <c:f>Sheet19!$C$1035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4"/>
          <c:order val="1034"/>
          <c:tx>
            <c:strRef>
              <c:f>Sheet19!$A$1036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Sheet19!$B$1036</c:f>
            </c:strRef>
          </c:xVal>
          <c:yVal>
            <c:numRef>
              <c:f>Sheet19!$C$1036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5"/>
          <c:order val="1035"/>
          <c:tx>
            <c:strRef>
              <c:f>Sheet19!$A$1037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Sheet19!$B$1037</c:f>
            </c:strRef>
          </c:xVal>
          <c:yVal>
            <c:numRef>
              <c:f>Sheet19!$C$1037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6"/>
          <c:order val="1036"/>
          <c:tx>
            <c:strRef>
              <c:f>Sheet19!$A$1038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Sheet19!$B$1038</c:f>
            </c:strRef>
          </c:xVal>
          <c:yVal>
            <c:numRef>
              <c:f>Sheet19!$C$1038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7"/>
          <c:order val="1037"/>
          <c:tx>
            <c:strRef>
              <c:f>Sheet19!$A$1039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Sheet19!$B$1039</c:f>
            </c:strRef>
          </c:xVal>
          <c:yVal>
            <c:numRef>
              <c:f>Sheet19!$C$1039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8"/>
          <c:order val="1038"/>
          <c:tx>
            <c:strRef>
              <c:f>Sheet19!$A$1040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Sheet19!$B$1040</c:f>
            </c:strRef>
          </c:xVal>
          <c:yVal>
            <c:numRef>
              <c:f>Sheet19!$C$1040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9"/>
          <c:order val="1039"/>
          <c:tx>
            <c:strRef>
              <c:f>Sheet19!$A$1041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Sheet19!$B$1041</c:f>
            </c:strRef>
          </c:xVal>
          <c:yVal>
            <c:numRef>
              <c:f>Sheet19!$C$1041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0"/>
          <c:order val="1040"/>
          <c:tx>
            <c:strRef>
              <c:f>Sheet19!$A$1042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Sheet19!$B$1042</c:f>
            </c:strRef>
          </c:xVal>
          <c:yVal>
            <c:numRef>
              <c:f>Sheet19!$C$1042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1"/>
          <c:order val="1041"/>
          <c:tx>
            <c:strRef>
              <c:f>Sheet19!$A$1043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Sheet19!$B$1043</c:f>
            </c:strRef>
          </c:xVal>
          <c:yVal>
            <c:numRef>
              <c:f>Sheet19!$C$1043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2"/>
          <c:order val="1042"/>
          <c:tx>
            <c:strRef>
              <c:f>Sheet19!$A$1044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Sheet19!$B$1044</c:f>
            </c:strRef>
          </c:xVal>
          <c:yVal>
            <c:numRef>
              <c:f>Sheet19!$C$1044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3"/>
          <c:order val="1043"/>
          <c:tx>
            <c:strRef>
              <c:f>Sheet19!$A$1045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Sheet19!$B$1045</c:f>
            </c:strRef>
          </c:xVal>
          <c:yVal>
            <c:numRef>
              <c:f>Sheet19!$C$1045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4"/>
          <c:order val="1044"/>
          <c:tx>
            <c:strRef>
              <c:f>Sheet19!$A$1046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Sheet19!$B$1046</c:f>
            </c:strRef>
          </c:xVal>
          <c:yVal>
            <c:numRef>
              <c:f>Sheet19!$C$1046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5"/>
          <c:order val="1045"/>
          <c:tx>
            <c:strRef>
              <c:f>Sheet19!$A$1047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Sheet19!$B$1047</c:f>
            </c:strRef>
          </c:xVal>
          <c:yVal>
            <c:numRef>
              <c:f>Sheet19!$C$1047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6"/>
          <c:order val="1046"/>
          <c:tx>
            <c:strRef>
              <c:f>Sheet19!$A$1048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Sheet19!$B$1048</c:f>
            </c:strRef>
          </c:xVal>
          <c:yVal>
            <c:numRef>
              <c:f>Sheet19!$C$1048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7"/>
          <c:order val="1047"/>
          <c:tx>
            <c:strRef>
              <c:f>Sheet19!$A$1049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Sheet19!$B$1049</c:f>
            </c:strRef>
          </c:xVal>
          <c:yVal>
            <c:numRef>
              <c:f>Sheet19!$C$1049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8"/>
          <c:order val="1048"/>
          <c:tx>
            <c:strRef>
              <c:f>Sheet19!$A$1050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Sheet19!$B$1050</c:f>
            </c:strRef>
          </c:xVal>
          <c:yVal>
            <c:numRef>
              <c:f>Sheet19!$C$1050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9"/>
          <c:order val="1049"/>
          <c:tx>
            <c:strRef>
              <c:f>Sheet19!$A$1051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Sheet19!$B$1051</c:f>
            </c:strRef>
          </c:xVal>
          <c:yVal>
            <c:numRef>
              <c:f>Sheet19!$C$1051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0"/>
          <c:order val="1050"/>
          <c:tx>
            <c:strRef>
              <c:f>Sheet19!$A$1052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Sheet19!$B$1052</c:f>
            </c:strRef>
          </c:xVal>
          <c:yVal>
            <c:numRef>
              <c:f>Sheet19!$C$1052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1"/>
          <c:order val="1051"/>
          <c:tx>
            <c:strRef>
              <c:f>Sheet19!$A$1053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Sheet19!$B$1053</c:f>
            </c:strRef>
          </c:xVal>
          <c:yVal>
            <c:numRef>
              <c:f>Sheet19!$C$1053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2"/>
          <c:order val="1052"/>
          <c:tx>
            <c:strRef>
              <c:f>Sheet19!$A$1054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Sheet19!$B$1054</c:f>
            </c:strRef>
          </c:xVal>
          <c:yVal>
            <c:numRef>
              <c:f>Sheet19!$C$1054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3"/>
          <c:order val="1053"/>
          <c:tx>
            <c:strRef>
              <c:f>Sheet19!$A$1055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Sheet19!$B$1055</c:f>
            </c:strRef>
          </c:xVal>
          <c:yVal>
            <c:numRef>
              <c:f>Sheet19!$C$1055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4"/>
          <c:order val="1054"/>
          <c:tx>
            <c:strRef>
              <c:f>Sheet19!$A$1056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Sheet19!$B$1056</c:f>
            </c:strRef>
          </c:xVal>
          <c:yVal>
            <c:numRef>
              <c:f>Sheet19!$C$1056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5"/>
          <c:order val="1055"/>
          <c:tx>
            <c:strRef>
              <c:f>Sheet19!$A$1057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Sheet19!$B$1057</c:f>
            </c:strRef>
          </c:xVal>
          <c:yVal>
            <c:numRef>
              <c:f>Sheet19!$C$1057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6"/>
          <c:order val="1056"/>
          <c:tx>
            <c:strRef>
              <c:f>Sheet19!$A$1058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Sheet19!$B$1058</c:f>
            </c:strRef>
          </c:xVal>
          <c:yVal>
            <c:numRef>
              <c:f>Sheet19!$C$1058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7"/>
          <c:order val="1057"/>
          <c:tx>
            <c:strRef>
              <c:f>Sheet19!$A$1059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Sheet19!$B$1059</c:f>
            </c:strRef>
          </c:xVal>
          <c:yVal>
            <c:numRef>
              <c:f>Sheet19!$C$1059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8"/>
          <c:order val="1058"/>
          <c:tx>
            <c:strRef>
              <c:f>Sheet19!$A$1060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Sheet19!$B$1060</c:f>
            </c:strRef>
          </c:xVal>
          <c:yVal>
            <c:numRef>
              <c:f>Sheet19!$C$1060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9"/>
          <c:order val="1059"/>
          <c:tx>
            <c:strRef>
              <c:f>Sheet19!$A$1061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Sheet19!$B$1061</c:f>
            </c:strRef>
          </c:xVal>
          <c:yVal>
            <c:numRef>
              <c:f>Sheet19!$C$1061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0"/>
          <c:order val="1060"/>
          <c:tx>
            <c:strRef>
              <c:f>Sheet19!$A$1062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Sheet19!$B$1062</c:f>
            </c:strRef>
          </c:xVal>
          <c:yVal>
            <c:numRef>
              <c:f>Sheet19!$C$1062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1"/>
          <c:order val="1061"/>
          <c:tx>
            <c:strRef>
              <c:f>Sheet19!$A$1063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Sheet19!$B$1063</c:f>
            </c:strRef>
          </c:xVal>
          <c:yVal>
            <c:numRef>
              <c:f>Sheet19!$C$1063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2"/>
          <c:order val="1062"/>
          <c:tx>
            <c:strRef>
              <c:f>Sheet19!$A$1064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Sheet19!$B$1064</c:f>
            </c:strRef>
          </c:xVal>
          <c:yVal>
            <c:numRef>
              <c:f>Sheet19!$C$1064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3"/>
          <c:order val="1063"/>
          <c:tx>
            <c:strRef>
              <c:f>Sheet19!$A$1065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Sheet19!$B$1065</c:f>
            </c:strRef>
          </c:xVal>
          <c:yVal>
            <c:numRef>
              <c:f>Sheet19!$C$1065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4"/>
          <c:order val="1064"/>
          <c:tx>
            <c:strRef>
              <c:f>Sheet19!$A$1066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Sheet19!$B$1066</c:f>
            </c:strRef>
          </c:xVal>
          <c:yVal>
            <c:numRef>
              <c:f>Sheet19!$C$1066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5"/>
          <c:order val="1065"/>
          <c:tx>
            <c:strRef>
              <c:f>Sheet19!$A$1067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Sheet19!$B$1067</c:f>
            </c:strRef>
          </c:xVal>
          <c:yVal>
            <c:numRef>
              <c:f>Sheet19!$C$1067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6"/>
          <c:order val="1066"/>
          <c:tx>
            <c:strRef>
              <c:f>Sheet19!$A$1068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Sheet19!$B$1068</c:f>
            </c:strRef>
          </c:xVal>
          <c:yVal>
            <c:numRef>
              <c:f>Sheet19!$C$1068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7"/>
          <c:order val="1067"/>
          <c:tx>
            <c:strRef>
              <c:f>Sheet19!$A$1069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Sheet19!$B$1069</c:f>
            </c:strRef>
          </c:xVal>
          <c:yVal>
            <c:numRef>
              <c:f>Sheet19!$C$1069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8"/>
          <c:order val="1068"/>
          <c:tx>
            <c:strRef>
              <c:f>Sheet19!$A$1070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Sheet19!$B$1070</c:f>
            </c:strRef>
          </c:xVal>
          <c:yVal>
            <c:numRef>
              <c:f>Sheet19!$C$1070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9"/>
          <c:order val="1069"/>
          <c:tx>
            <c:strRef>
              <c:f>Sheet19!$A$1071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Sheet19!$B$1071</c:f>
            </c:strRef>
          </c:xVal>
          <c:yVal>
            <c:numRef>
              <c:f>Sheet19!$C$1071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0"/>
          <c:order val="1070"/>
          <c:tx>
            <c:strRef>
              <c:f>Sheet19!$A$1072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Sheet19!$B$1072</c:f>
            </c:strRef>
          </c:xVal>
          <c:yVal>
            <c:numRef>
              <c:f>Sheet19!$C$1072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1"/>
          <c:order val="1071"/>
          <c:tx>
            <c:strRef>
              <c:f>Sheet19!$A$1073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Sheet19!$B$1073</c:f>
            </c:strRef>
          </c:xVal>
          <c:yVal>
            <c:numRef>
              <c:f>Sheet19!$C$1073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2"/>
          <c:order val="1072"/>
          <c:tx>
            <c:strRef>
              <c:f>Sheet19!$A$1074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Sheet19!$B$1074</c:f>
            </c:strRef>
          </c:xVal>
          <c:yVal>
            <c:numRef>
              <c:f>Sheet19!$C$1074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3"/>
          <c:order val="1073"/>
          <c:tx>
            <c:strRef>
              <c:f>Sheet19!$A$1075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Sheet19!$B$1075</c:f>
            </c:strRef>
          </c:xVal>
          <c:yVal>
            <c:numRef>
              <c:f>Sheet19!$C$1075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4"/>
          <c:order val="1074"/>
          <c:tx>
            <c:strRef>
              <c:f>Sheet19!$A$1076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Sheet19!$B$1076</c:f>
            </c:strRef>
          </c:xVal>
          <c:yVal>
            <c:numRef>
              <c:f>Sheet19!$C$1076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5"/>
          <c:order val="1075"/>
          <c:tx>
            <c:strRef>
              <c:f>Sheet19!$A$1077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Sheet19!$B$1077</c:f>
            </c:strRef>
          </c:xVal>
          <c:yVal>
            <c:numRef>
              <c:f>Sheet19!$C$1077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6"/>
          <c:order val="1076"/>
          <c:tx>
            <c:strRef>
              <c:f>Sheet19!$A$1078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Sheet19!$B$1078</c:f>
            </c:strRef>
          </c:xVal>
          <c:yVal>
            <c:numRef>
              <c:f>Sheet19!$C$1078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7"/>
          <c:order val="1077"/>
          <c:tx>
            <c:strRef>
              <c:f>Sheet19!$A$1079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Sheet19!$B$1079</c:f>
            </c:strRef>
          </c:xVal>
          <c:yVal>
            <c:numRef>
              <c:f>Sheet19!$C$1079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8"/>
          <c:order val="1078"/>
          <c:tx>
            <c:strRef>
              <c:f>Sheet19!$A$1080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Sheet19!$B$1080</c:f>
            </c:strRef>
          </c:xVal>
          <c:yVal>
            <c:numRef>
              <c:f>Sheet19!$C$1080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9"/>
          <c:order val="1079"/>
          <c:tx>
            <c:strRef>
              <c:f>Sheet19!$A$1081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Sheet19!$B$1081</c:f>
            </c:strRef>
          </c:xVal>
          <c:yVal>
            <c:numRef>
              <c:f>Sheet19!$C$1081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0"/>
          <c:order val="1080"/>
          <c:tx>
            <c:strRef>
              <c:f>Sheet19!$A$1082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Sheet19!$B$1082</c:f>
            </c:strRef>
          </c:xVal>
          <c:yVal>
            <c:numRef>
              <c:f>Sheet19!$C$1082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1"/>
          <c:order val="1081"/>
          <c:tx>
            <c:strRef>
              <c:f>Sheet19!$A$1083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Sheet19!$B$1083</c:f>
            </c:strRef>
          </c:xVal>
          <c:yVal>
            <c:numRef>
              <c:f>Sheet19!$C$1083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2"/>
          <c:order val="1082"/>
          <c:tx>
            <c:strRef>
              <c:f>Sheet19!$A$1084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Sheet19!$B$1084</c:f>
            </c:strRef>
          </c:xVal>
          <c:yVal>
            <c:numRef>
              <c:f>Sheet19!$C$1084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3"/>
          <c:order val="1083"/>
          <c:tx>
            <c:strRef>
              <c:f>Sheet19!$A$1085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Sheet19!$B$1085</c:f>
            </c:strRef>
          </c:xVal>
          <c:yVal>
            <c:numRef>
              <c:f>Sheet19!$C$1085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4"/>
          <c:order val="1084"/>
          <c:tx>
            <c:strRef>
              <c:f>Sheet19!$A$1086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Sheet19!$B$1086</c:f>
            </c:strRef>
          </c:xVal>
          <c:yVal>
            <c:numRef>
              <c:f>Sheet19!$C$1086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5"/>
          <c:order val="1085"/>
          <c:tx>
            <c:strRef>
              <c:f>Sheet19!$A$1087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Sheet19!$B$1087</c:f>
            </c:strRef>
          </c:xVal>
          <c:yVal>
            <c:numRef>
              <c:f>Sheet19!$C$1087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6"/>
          <c:order val="1086"/>
          <c:tx>
            <c:strRef>
              <c:f>Sheet19!$A$1088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Sheet19!$B$1088</c:f>
            </c:strRef>
          </c:xVal>
          <c:yVal>
            <c:numRef>
              <c:f>Sheet19!$C$1088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7"/>
          <c:order val="1087"/>
          <c:tx>
            <c:strRef>
              <c:f>Sheet19!$A$1089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Sheet19!$B$1089</c:f>
            </c:strRef>
          </c:xVal>
          <c:yVal>
            <c:numRef>
              <c:f>Sheet19!$C$1089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8"/>
          <c:order val="1088"/>
          <c:tx>
            <c:strRef>
              <c:f>Sheet19!$A$1090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Sheet19!$B$1090</c:f>
            </c:strRef>
          </c:xVal>
          <c:yVal>
            <c:numRef>
              <c:f>Sheet19!$C$1090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9"/>
          <c:order val="1089"/>
          <c:tx>
            <c:strRef>
              <c:f>Sheet19!$A$1091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Sheet19!$B$1091</c:f>
            </c:strRef>
          </c:xVal>
          <c:yVal>
            <c:numRef>
              <c:f>Sheet19!$C$1091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0"/>
          <c:order val="1090"/>
          <c:tx>
            <c:strRef>
              <c:f>Sheet19!$A$1092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Sheet19!$B$1092</c:f>
            </c:strRef>
          </c:xVal>
          <c:yVal>
            <c:numRef>
              <c:f>Sheet19!$C$1092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1"/>
          <c:order val="1091"/>
          <c:tx>
            <c:strRef>
              <c:f>Sheet19!$A$1093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Sheet19!$B$1093</c:f>
            </c:strRef>
          </c:xVal>
          <c:yVal>
            <c:numRef>
              <c:f>Sheet19!$C$1093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2"/>
          <c:order val="1092"/>
          <c:tx>
            <c:strRef>
              <c:f>Sheet19!$A$1094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Sheet19!$B$1094</c:f>
            </c:strRef>
          </c:xVal>
          <c:yVal>
            <c:numRef>
              <c:f>Sheet19!$C$1094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3"/>
          <c:order val="1093"/>
          <c:tx>
            <c:strRef>
              <c:f>Sheet19!$A$1095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Sheet19!$B$1095</c:f>
            </c:strRef>
          </c:xVal>
          <c:yVal>
            <c:numRef>
              <c:f>Sheet19!$C$1095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4"/>
          <c:order val="1094"/>
          <c:tx>
            <c:strRef>
              <c:f>Sheet19!$A$1096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Sheet19!$B$1096</c:f>
            </c:strRef>
          </c:xVal>
          <c:yVal>
            <c:numRef>
              <c:f>Sheet19!$C$1096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5"/>
          <c:order val="1095"/>
          <c:tx>
            <c:strRef>
              <c:f>Sheet19!$A$1097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Sheet19!$B$1097</c:f>
            </c:strRef>
          </c:xVal>
          <c:yVal>
            <c:numRef>
              <c:f>Sheet19!$C$1097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6"/>
          <c:order val="1096"/>
          <c:tx>
            <c:strRef>
              <c:f>Sheet19!$A$1098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Sheet19!$B$1098</c:f>
            </c:strRef>
          </c:xVal>
          <c:yVal>
            <c:numRef>
              <c:f>Sheet19!$C$1098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7"/>
          <c:order val="1097"/>
          <c:tx>
            <c:strRef>
              <c:f>Sheet19!$A$1099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Sheet19!$B$1099</c:f>
            </c:strRef>
          </c:xVal>
          <c:yVal>
            <c:numRef>
              <c:f>Sheet19!$C$1099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8"/>
          <c:order val="1098"/>
          <c:tx>
            <c:strRef>
              <c:f>Sheet19!$A$1100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Sheet19!$B$1100</c:f>
            </c:strRef>
          </c:xVal>
          <c:yVal>
            <c:numRef>
              <c:f>Sheet19!$C$1100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9"/>
          <c:order val="1099"/>
          <c:tx>
            <c:strRef>
              <c:f>Sheet19!$A$1101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Sheet19!$B$1101</c:f>
            </c:strRef>
          </c:xVal>
          <c:yVal>
            <c:numRef>
              <c:f>Sheet19!$C$1101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0"/>
          <c:order val="1100"/>
          <c:tx>
            <c:strRef>
              <c:f>Sheet19!$A$1102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Sheet19!$B$1102</c:f>
            </c:strRef>
          </c:xVal>
          <c:yVal>
            <c:numRef>
              <c:f>Sheet19!$C$1102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1"/>
          <c:order val="1101"/>
          <c:tx>
            <c:strRef>
              <c:f>Sheet19!$A$1103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Sheet19!$B$1103</c:f>
            </c:strRef>
          </c:xVal>
          <c:yVal>
            <c:numRef>
              <c:f>Sheet19!$C$1103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2"/>
          <c:order val="1102"/>
          <c:tx>
            <c:strRef>
              <c:f>Sheet19!$A$1104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Sheet19!$B$1104</c:f>
            </c:strRef>
          </c:xVal>
          <c:yVal>
            <c:numRef>
              <c:f>Sheet19!$C$1104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3"/>
          <c:order val="1103"/>
          <c:tx>
            <c:strRef>
              <c:f>Sheet19!$A$1105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Sheet19!$B$1105</c:f>
            </c:strRef>
          </c:xVal>
          <c:yVal>
            <c:numRef>
              <c:f>Sheet19!$C$1105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4"/>
          <c:order val="1104"/>
          <c:tx>
            <c:strRef>
              <c:f>Sheet19!$A$1106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Sheet19!$B$1106</c:f>
            </c:strRef>
          </c:xVal>
          <c:yVal>
            <c:numRef>
              <c:f>Sheet19!$C$1106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5"/>
          <c:order val="1105"/>
          <c:tx>
            <c:strRef>
              <c:f>Sheet19!$A$1107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Sheet19!$B$1107</c:f>
            </c:strRef>
          </c:xVal>
          <c:yVal>
            <c:numRef>
              <c:f>Sheet19!$C$1107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6"/>
          <c:order val="1106"/>
          <c:tx>
            <c:strRef>
              <c:f>Sheet19!$A$1108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Sheet19!$B$1108</c:f>
            </c:strRef>
          </c:xVal>
          <c:yVal>
            <c:numRef>
              <c:f>Sheet19!$C$1108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7"/>
          <c:order val="1107"/>
          <c:tx>
            <c:strRef>
              <c:f>Sheet19!$A$1109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Sheet19!$B$1109</c:f>
            </c:strRef>
          </c:xVal>
          <c:yVal>
            <c:numRef>
              <c:f>Sheet19!$C$1109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8"/>
          <c:order val="1108"/>
          <c:tx>
            <c:strRef>
              <c:f>Sheet19!$A$1110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Sheet19!$B$1110</c:f>
            </c:strRef>
          </c:xVal>
          <c:yVal>
            <c:numRef>
              <c:f>Sheet19!$C$1110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9"/>
          <c:order val="1109"/>
          <c:tx>
            <c:strRef>
              <c:f>Sheet19!$A$1111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Sheet19!$B$1111</c:f>
            </c:strRef>
          </c:xVal>
          <c:yVal>
            <c:numRef>
              <c:f>Sheet19!$C$1111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0"/>
          <c:order val="1110"/>
          <c:tx>
            <c:strRef>
              <c:f>Sheet19!$A$1112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Sheet19!$B$1112</c:f>
            </c:strRef>
          </c:xVal>
          <c:yVal>
            <c:numRef>
              <c:f>Sheet19!$C$1112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1"/>
          <c:order val="1111"/>
          <c:tx>
            <c:strRef>
              <c:f>Sheet19!$A$1113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Sheet19!$B$1113</c:f>
            </c:strRef>
          </c:xVal>
          <c:yVal>
            <c:numRef>
              <c:f>Sheet19!$C$1113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2"/>
          <c:order val="1112"/>
          <c:tx>
            <c:strRef>
              <c:f>Sheet19!$A$1114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Sheet19!$B$1114</c:f>
            </c:strRef>
          </c:xVal>
          <c:yVal>
            <c:numRef>
              <c:f>Sheet19!$C$1114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3"/>
          <c:order val="1113"/>
          <c:tx>
            <c:strRef>
              <c:f>Sheet19!$A$1115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Sheet19!$B$1115</c:f>
            </c:strRef>
          </c:xVal>
          <c:yVal>
            <c:numRef>
              <c:f>Sheet19!$C$1115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4"/>
          <c:order val="1114"/>
          <c:tx>
            <c:strRef>
              <c:f>Sheet19!$A$1116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Sheet19!$B$1116</c:f>
            </c:strRef>
          </c:xVal>
          <c:yVal>
            <c:numRef>
              <c:f>Sheet19!$C$1116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5"/>
          <c:order val="1115"/>
          <c:tx>
            <c:strRef>
              <c:f>Sheet19!$A$1117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Sheet19!$B$1117</c:f>
            </c:strRef>
          </c:xVal>
          <c:yVal>
            <c:numRef>
              <c:f>Sheet19!$C$1117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6"/>
          <c:order val="1116"/>
          <c:tx>
            <c:strRef>
              <c:f>Sheet19!$A$1118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Sheet19!$B$1118</c:f>
            </c:strRef>
          </c:xVal>
          <c:yVal>
            <c:numRef>
              <c:f>Sheet19!$C$1118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7"/>
          <c:order val="1117"/>
          <c:tx>
            <c:strRef>
              <c:f>Sheet19!$A$1119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Sheet19!$B$1119</c:f>
            </c:strRef>
          </c:xVal>
          <c:yVal>
            <c:numRef>
              <c:f>Sheet19!$C$1119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8"/>
          <c:order val="1118"/>
          <c:tx>
            <c:strRef>
              <c:f>Sheet19!$A$1120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Sheet19!$B$1120</c:f>
            </c:strRef>
          </c:xVal>
          <c:yVal>
            <c:numRef>
              <c:f>Sheet19!$C$1120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9"/>
          <c:order val="1119"/>
          <c:tx>
            <c:strRef>
              <c:f>Sheet19!$A$1121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Sheet19!$B$1121</c:f>
            </c:strRef>
          </c:xVal>
          <c:yVal>
            <c:numRef>
              <c:f>Sheet19!$C$1121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0"/>
          <c:order val="1120"/>
          <c:tx>
            <c:strRef>
              <c:f>Sheet19!$A$1122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Sheet19!$B$1122</c:f>
            </c:strRef>
          </c:xVal>
          <c:yVal>
            <c:numRef>
              <c:f>Sheet19!$C$1122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1"/>
          <c:order val="1121"/>
          <c:tx>
            <c:strRef>
              <c:f>Sheet19!$A$1123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Sheet19!$B$1123</c:f>
            </c:strRef>
          </c:xVal>
          <c:yVal>
            <c:numRef>
              <c:f>Sheet19!$C$1123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2"/>
          <c:order val="1122"/>
          <c:tx>
            <c:strRef>
              <c:f>Sheet19!$A$1124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Sheet19!$B$1124</c:f>
            </c:strRef>
          </c:xVal>
          <c:yVal>
            <c:numRef>
              <c:f>Sheet19!$C$1124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3"/>
          <c:order val="1123"/>
          <c:tx>
            <c:strRef>
              <c:f>Sheet19!$A$1125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Sheet19!$B$1125</c:f>
            </c:strRef>
          </c:xVal>
          <c:yVal>
            <c:numRef>
              <c:f>Sheet19!$C$1125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4"/>
          <c:order val="1124"/>
          <c:tx>
            <c:strRef>
              <c:f>Sheet19!$A$1126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Sheet19!$B$1126</c:f>
            </c:strRef>
          </c:xVal>
          <c:yVal>
            <c:numRef>
              <c:f>Sheet19!$C$1126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5"/>
          <c:order val="1125"/>
          <c:tx>
            <c:strRef>
              <c:f>Sheet19!$A$1127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Sheet19!$B$1127</c:f>
            </c:strRef>
          </c:xVal>
          <c:yVal>
            <c:numRef>
              <c:f>Sheet19!$C$1127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6"/>
          <c:order val="1126"/>
          <c:tx>
            <c:strRef>
              <c:f>Sheet19!$A$1128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Sheet19!$B$1128</c:f>
            </c:strRef>
          </c:xVal>
          <c:yVal>
            <c:numRef>
              <c:f>Sheet19!$C$1128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7"/>
          <c:order val="1127"/>
          <c:tx>
            <c:strRef>
              <c:f>Sheet19!$A$1129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Sheet19!$B$1129</c:f>
            </c:strRef>
          </c:xVal>
          <c:yVal>
            <c:numRef>
              <c:f>Sheet19!$C$1129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8"/>
          <c:order val="1128"/>
          <c:tx>
            <c:strRef>
              <c:f>Sheet19!$A$1130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Sheet19!$B$1130</c:f>
            </c:strRef>
          </c:xVal>
          <c:yVal>
            <c:numRef>
              <c:f>Sheet19!$C$1130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9"/>
          <c:order val="1129"/>
          <c:tx>
            <c:strRef>
              <c:f>Sheet19!$A$1131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Sheet19!$B$1131</c:f>
            </c:strRef>
          </c:xVal>
          <c:yVal>
            <c:numRef>
              <c:f>Sheet19!$C$1131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0"/>
          <c:order val="1130"/>
          <c:tx>
            <c:strRef>
              <c:f>Sheet19!$A$1132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Sheet19!$B$1132</c:f>
            </c:strRef>
          </c:xVal>
          <c:yVal>
            <c:numRef>
              <c:f>Sheet19!$C$1132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1"/>
          <c:order val="1131"/>
          <c:tx>
            <c:strRef>
              <c:f>Sheet19!$A$1133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Sheet19!$B$1133</c:f>
            </c:strRef>
          </c:xVal>
          <c:yVal>
            <c:numRef>
              <c:f>Sheet19!$C$1133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2"/>
          <c:order val="1132"/>
          <c:tx>
            <c:strRef>
              <c:f>Sheet19!$A$1134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Sheet19!$B$1134</c:f>
            </c:strRef>
          </c:xVal>
          <c:yVal>
            <c:numRef>
              <c:f>Sheet19!$C$1134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3"/>
          <c:order val="1133"/>
          <c:tx>
            <c:strRef>
              <c:f>Sheet19!$A$1135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Sheet19!$B$1135</c:f>
            </c:strRef>
          </c:xVal>
          <c:yVal>
            <c:numRef>
              <c:f>Sheet19!$C$1135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4"/>
          <c:order val="1134"/>
          <c:tx>
            <c:strRef>
              <c:f>Sheet19!$A$1136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Sheet19!$B$1136</c:f>
            </c:strRef>
          </c:xVal>
          <c:yVal>
            <c:numRef>
              <c:f>Sheet19!$C$1136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5"/>
          <c:order val="1135"/>
          <c:tx>
            <c:strRef>
              <c:f>Sheet19!$A$1137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Sheet19!$B$1137</c:f>
            </c:strRef>
          </c:xVal>
          <c:yVal>
            <c:numRef>
              <c:f>Sheet19!$C$1137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6"/>
          <c:order val="1136"/>
          <c:tx>
            <c:strRef>
              <c:f>Sheet19!$A$1138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Sheet19!$B$1138</c:f>
            </c:strRef>
          </c:xVal>
          <c:yVal>
            <c:numRef>
              <c:f>Sheet19!$C$1138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7"/>
          <c:order val="1137"/>
          <c:tx>
            <c:strRef>
              <c:f>Sheet19!$A$1139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Sheet19!$B$1139</c:f>
            </c:strRef>
          </c:xVal>
          <c:yVal>
            <c:numRef>
              <c:f>Sheet19!$C$1139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8"/>
          <c:order val="1138"/>
          <c:tx>
            <c:strRef>
              <c:f>Sheet19!$A$1140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Sheet19!$B$1140</c:f>
            </c:strRef>
          </c:xVal>
          <c:yVal>
            <c:numRef>
              <c:f>Sheet19!$C$1140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9"/>
          <c:order val="1139"/>
          <c:tx>
            <c:strRef>
              <c:f>Sheet19!$A$1141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Sheet19!$B$1141</c:f>
            </c:strRef>
          </c:xVal>
          <c:yVal>
            <c:numRef>
              <c:f>Sheet19!$C$1141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0"/>
          <c:order val="1140"/>
          <c:tx>
            <c:strRef>
              <c:f>Sheet19!$A$1142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Sheet19!$B$1142</c:f>
            </c:strRef>
          </c:xVal>
          <c:yVal>
            <c:numRef>
              <c:f>Sheet19!$C$1142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1"/>
          <c:order val="1141"/>
          <c:tx>
            <c:strRef>
              <c:f>Sheet19!$A$1143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Sheet19!$B$1143</c:f>
            </c:strRef>
          </c:xVal>
          <c:yVal>
            <c:numRef>
              <c:f>Sheet19!$C$1143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2"/>
          <c:order val="1142"/>
          <c:tx>
            <c:strRef>
              <c:f>Sheet19!$A$1144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Sheet19!$B$1144</c:f>
            </c:strRef>
          </c:xVal>
          <c:yVal>
            <c:numRef>
              <c:f>Sheet19!$C$1144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3"/>
          <c:order val="1143"/>
          <c:tx>
            <c:strRef>
              <c:f>Sheet19!$A$1145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Sheet19!$B$1145</c:f>
            </c:strRef>
          </c:xVal>
          <c:yVal>
            <c:numRef>
              <c:f>Sheet19!$C$1145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4"/>
          <c:order val="1144"/>
          <c:tx>
            <c:strRef>
              <c:f>Sheet19!$A$1146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Sheet19!$B$1146</c:f>
            </c:strRef>
          </c:xVal>
          <c:yVal>
            <c:numRef>
              <c:f>Sheet19!$C$1146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5"/>
          <c:order val="1145"/>
          <c:tx>
            <c:strRef>
              <c:f>Sheet19!$A$1147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Sheet19!$B$1147</c:f>
            </c:strRef>
          </c:xVal>
          <c:yVal>
            <c:numRef>
              <c:f>Sheet19!$C$1147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6"/>
          <c:order val="1146"/>
          <c:tx>
            <c:strRef>
              <c:f>Sheet19!$A$1148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Sheet19!$B$1148</c:f>
            </c:strRef>
          </c:xVal>
          <c:yVal>
            <c:numRef>
              <c:f>Sheet19!$C$1148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7"/>
          <c:order val="1147"/>
          <c:tx>
            <c:strRef>
              <c:f>Sheet19!$A$1149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Sheet19!$B$1149</c:f>
            </c:strRef>
          </c:xVal>
          <c:yVal>
            <c:numRef>
              <c:f>Sheet19!$C$1149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8"/>
          <c:order val="1148"/>
          <c:tx>
            <c:strRef>
              <c:f>Sheet19!$A$1150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Sheet19!$B$1150</c:f>
            </c:strRef>
          </c:xVal>
          <c:yVal>
            <c:numRef>
              <c:f>Sheet19!$C$1150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9"/>
          <c:order val="1149"/>
          <c:tx>
            <c:strRef>
              <c:f>Sheet19!$A$1151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Sheet19!$B$1151</c:f>
            </c:strRef>
          </c:xVal>
          <c:yVal>
            <c:numRef>
              <c:f>Sheet19!$C$1151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0"/>
          <c:order val="1150"/>
          <c:tx>
            <c:strRef>
              <c:f>Sheet19!$A$1152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Sheet19!$B$1152</c:f>
            </c:strRef>
          </c:xVal>
          <c:yVal>
            <c:numRef>
              <c:f>Sheet19!$C$1152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1"/>
          <c:order val="1151"/>
          <c:tx>
            <c:strRef>
              <c:f>Sheet19!$A$1153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Sheet19!$B$1153</c:f>
            </c:strRef>
          </c:xVal>
          <c:yVal>
            <c:numRef>
              <c:f>Sheet19!$C$1153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2"/>
          <c:order val="1152"/>
          <c:tx>
            <c:strRef>
              <c:f>Sheet19!$A$1154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Sheet19!$B$1154</c:f>
            </c:strRef>
          </c:xVal>
          <c:yVal>
            <c:numRef>
              <c:f>Sheet19!$C$1154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3"/>
          <c:order val="1153"/>
          <c:tx>
            <c:strRef>
              <c:f>Sheet19!$A$1155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Sheet19!$B$1155</c:f>
            </c:strRef>
          </c:xVal>
          <c:yVal>
            <c:numRef>
              <c:f>Sheet19!$C$1155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4"/>
          <c:order val="1154"/>
          <c:tx>
            <c:strRef>
              <c:f>Sheet19!$A$1156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Sheet19!$B$1156</c:f>
            </c:strRef>
          </c:xVal>
          <c:yVal>
            <c:numRef>
              <c:f>Sheet19!$C$1156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5"/>
          <c:order val="1155"/>
          <c:tx>
            <c:strRef>
              <c:f>Sheet19!$A$1157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Sheet19!$B$1157</c:f>
            </c:strRef>
          </c:xVal>
          <c:yVal>
            <c:numRef>
              <c:f>Sheet19!$C$1157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6"/>
          <c:order val="1156"/>
          <c:tx>
            <c:strRef>
              <c:f>Sheet19!$A$1158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Sheet19!$B$1158</c:f>
            </c:strRef>
          </c:xVal>
          <c:yVal>
            <c:numRef>
              <c:f>Sheet19!$C$1158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7"/>
          <c:order val="1157"/>
          <c:tx>
            <c:strRef>
              <c:f>Sheet19!$A$1159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Sheet19!$B$1159</c:f>
            </c:strRef>
          </c:xVal>
          <c:yVal>
            <c:numRef>
              <c:f>Sheet19!$C$1159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8"/>
          <c:order val="1158"/>
          <c:tx>
            <c:strRef>
              <c:f>Sheet19!$A$1160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Sheet19!$B$1160</c:f>
            </c:strRef>
          </c:xVal>
          <c:yVal>
            <c:numRef>
              <c:f>Sheet19!$C$1160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9"/>
          <c:order val="1159"/>
          <c:tx>
            <c:strRef>
              <c:f>Sheet19!$A$1161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Sheet19!$B$1161</c:f>
            </c:strRef>
          </c:xVal>
          <c:yVal>
            <c:numRef>
              <c:f>Sheet19!$C$1161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0"/>
          <c:order val="1160"/>
          <c:tx>
            <c:strRef>
              <c:f>Sheet19!$A$1162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Sheet19!$B$1162</c:f>
            </c:strRef>
          </c:xVal>
          <c:yVal>
            <c:numRef>
              <c:f>Sheet19!$C$1162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1"/>
          <c:order val="1161"/>
          <c:tx>
            <c:strRef>
              <c:f>Sheet19!$A$1163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Sheet19!$B$1163</c:f>
            </c:strRef>
          </c:xVal>
          <c:yVal>
            <c:numRef>
              <c:f>Sheet19!$C$1163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2"/>
          <c:order val="1162"/>
          <c:tx>
            <c:strRef>
              <c:f>Sheet19!$A$1164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Sheet19!$B$1164</c:f>
            </c:strRef>
          </c:xVal>
          <c:yVal>
            <c:numRef>
              <c:f>Sheet19!$C$1164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3"/>
          <c:order val="1163"/>
          <c:tx>
            <c:strRef>
              <c:f>Sheet19!$A$1165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Sheet19!$B$1165</c:f>
            </c:strRef>
          </c:xVal>
          <c:yVal>
            <c:numRef>
              <c:f>Sheet19!$C$1165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4"/>
          <c:order val="1164"/>
          <c:tx>
            <c:strRef>
              <c:f>Sheet19!$A$1166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Sheet19!$B$1166</c:f>
            </c:strRef>
          </c:xVal>
          <c:yVal>
            <c:numRef>
              <c:f>Sheet19!$C$1166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5"/>
          <c:order val="1165"/>
          <c:tx>
            <c:strRef>
              <c:f>Sheet19!$A$1167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Sheet19!$B$1167</c:f>
            </c:strRef>
          </c:xVal>
          <c:yVal>
            <c:numRef>
              <c:f>Sheet19!$C$1167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6"/>
          <c:order val="1166"/>
          <c:tx>
            <c:strRef>
              <c:f>Sheet19!$A$1168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Sheet19!$B$1168</c:f>
            </c:strRef>
          </c:xVal>
          <c:yVal>
            <c:numRef>
              <c:f>Sheet19!$C$1168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7"/>
          <c:order val="1167"/>
          <c:tx>
            <c:strRef>
              <c:f>Sheet19!$A$1169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Sheet19!$B$1169</c:f>
            </c:strRef>
          </c:xVal>
          <c:yVal>
            <c:numRef>
              <c:f>Sheet19!$C$1169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8"/>
          <c:order val="1168"/>
          <c:tx>
            <c:strRef>
              <c:f>Sheet19!$A$1170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Sheet19!$B$1170</c:f>
            </c:strRef>
          </c:xVal>
          <c:yVal>
            <c:numRef>
              <c:f>Sheet19!$C$1170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9"/>
          <c:order val="1169"/>
          <c:tx>
            <c:strRef>
              <c:f>Sheet19!$A$1171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Sheet19!$B$1171</c:f>
            </c:strRef>
          </c:xVal>
          <c:yVal>
            <c:numRef>
              <c:f>Sheet19!$C$1171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0"/>
          <c:order val="1170"/>
          <c:tx>
            <c:strRef>
              <c:f>Sheet19!$A$1172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Sheet19!$B$1172</c:f>
            </c:strRef>
          </c:xVal>
          <c:yVal>
            <c:numRef>
              <c:f>Sheet19!$C$1172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1"/>
          <c:order val="1171"/>
          <c:tx>
            <c:strRef>
              <c:f>Sheet19!$A$1173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Sheet19!$B$1173</c:f>
            </c:strRef>
          </c:xVal>
          <c:yVal>
            <c:numRef>
              <c:f>Sheet19!$C$1173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2"/>
          <c:order val="1172"/>
          <c:tx>
            <c:strRef>
              <c:f>Sheet19!$A$1174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Sheet19!$B$1174</c:f>
            </c:strRef>
          </c:xVal>
          <c:yVal>
            <c:numRef>
              <c:f>Sheet19!$C$1174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3"/>
          <c:order val="1173"/>
          <c:tx>
            <c:strRef>
              <c:f>Sheet19!$A$1175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Sheet19!$B$1175</c:f>
            </c:strRef>
          </c:xVal>
          <c:yVal>
            <c:numRef>
              <c:f>Sheet19!$C$1175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4"/>
          <c:order val="1174"/>
          <c:tx>
            <c:strRef>
              <c:f>Sheet19!$A$1176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Sheet19!$B$1176</c:f>
            </c:strRef>
          </c:xVal>
          <c:yVal>
            <c:numRef>
              <c:f>Sheet19!$C$1176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5"/>
          <c:order val="1175"/>
          <c:tx>
            <c:strRef>
              <c:f>Sheet19!$A$1177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Sheet19!$B$1177</c:f>
            </c:strRef>
          </c:xVal>
          <c:yVal>
            <c:numRef>
              <c:f>Sheet19!$C$1177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6"/>
          <c:order val="1176"/>
          <c:tx>
            <c:strRef>
              <c:f>Sheet19!$A$1178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Sheet19!$B$1178</c:f>
            </c:strRef>
          </c:xVal>
          <c:yVal>
            <c:numRef>
              <c:f>Sheet19!$C$1178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7"/>
          <c:order val="1177"/>
          <c:tx>
            <c:strRef>
              <c:f>Sheet19!$A$1179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Sheet19!$B$1179</c:f>
            </c:strRef>
          </c:xVal>
          <c:yVal>
            <c:numRef>
              <c:f>Sheet19!$C$1179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8"/>
          <c:order val="1178"/>
          <c:tx>
            <c:strRef>
              <c:f>Sheet19!$A$1180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Sheet19!$B$1180</c:f>
            </c:strRef>
          </c:xVal>
          <c:yVal>
            <c:numRef>
              <c:f>Sheet19!$C$1180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9"/>
          <c:order val="1179"/>
          <c:tx>
            <c:strRef>
              <c:f>Sheet19!$A$1181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Sheet19!$B$1181</c:f>
            </c:strRef>
          </c:xVal>
          <c:yVal>
            <c:numRef>
              <c:f>Sheet19!$C$1181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0"/>
          <c:order val="1180"/>
          <c:tx>
            <c:strRef>
              <c:f>Sheet19!$A$1182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Sheet19!$B$1182</c:f>
            </c:strRef>
          </c:xVal>
          <c:yVal>
            <c:numRef>
              <c:f>Sheet19!$C$1182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1"/>
          <c:order val="1181"/>
          <c:tx>
            <c:strRef>
              <c:f>Sheet19!$A$1183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Sheet19!$B$1183</c:f>
            </c:strRef>
          </c:xVal>
          <c:yVal>
            <c:numRef>
              <c:f>Sheet19!$C$1183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2"/>
          <c:order val="1182"/>
          <c:tx>
            <c:strRef>
              <c:f>Sheet19!$A$1184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Sheet19!$B$1184</c:f>
            </c:strRef>
          </c:xVal>
          <c:yVal>
            <c:numRef>
              <c:f>Sheet19!$C$1184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3"/>
          <c:order val="1183"/>
          <c:tx>
            <c:strRef>
              <c:f>Sheet19!$A$1185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Sheet19!$B$1185</c:f>
            </c:strRef>
          </c:xVal>
          <c:yVal>
            <c:numRef>
              <c:f>Sheet19!$C$1185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4"/>
          <c:order val="1184"/>
          <c:tx>
            <c:strRef>
              <c:f>Sheet19!$A$1186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Sheet19!$B$1186</c:f>
            </c:strRef>
          </c:xVal>
          <c:yVal>
            <c:numRef>
              <c:f>Sheet19!$C$1186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5"/>
          <c:order val="1185"/>
          <c:tx>
            <c:strRef>
              <c:f>Sheet19!$A$1187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Sheet19!$B$1187</c:f>
            </c:strRef>
          </c:xVal>
          <c:yVal>
            <c:numRef>
              <c:f>Sheet19!$C$1187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6"/>
          <c:order val="1186"/>
          <c:tx>
            <c:strRef>
              <c:f>Sheet19!$A$1188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Sheet19!$B$1188</c:f>
            </c:strRef>
          </c:xVal>
          <c:yVal>
            <c:numRef>
              <c:f>Sheet19!$C$1188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7"/>
          <c:order val="1187"/>
          <c:tx>
            <c:strRef>
              <c:f>Sheet19!$A$1189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Sheet19!$B$1189</c:f>
            </c:strRef>
          </c:xVal>
          <c:yVal>
            <c:numRef>
              <c:f>Sheet19!$C$1189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8"/>
          <c:order val="1188"/>
          <c:tx>
            <c:strRef>
              <c:f>Sheet19!$A$1190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Sheet19!$B$1190</c:f>
            </c:strRef>
          </c:xVal>
          <c:yVal>
            <c:numRef>
              <c:f>Sheet19!$C$1190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9"/>
          <c:order val="1189"/>
          <c:tx>
            <c:strRef>
              <c:f>Sheet19!$A$1191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Sheet19!$B$1191</c:f>
            </c:strRef>
          </c:xVal>
          <c:yVal>
            <c:numRef>
              <c:f>Sheet19!$C$1191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0"/>
          <c:order val="1190"/>
          <c:tx>
            <c:strRef>
              <c:f>Sheet19!$A$1192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Sheet19!$B$1192</c:f>
            </c:strRef>
          </c:xVal>
          <c:yVal>
            <c:numRef>
              <c:f>Sheet19!$C$1192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1"/>
          <c:order val="1191"/>
          <c:tx>
            <c:strRef>
              <c:f>Sheet19!$A$1193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Sheet19!$B$1193</c:f>
            </c:strRef>
          </c:xVal>
          <c:yVal>
            <c:numRef>
              <c:f>Sheet19!$C$1193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2"/>
          <c:order val="1192"/>
          <c:tx>
            <c:strRef>
              <c:f>Sheet19!$A$1194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Sheet19!$B$1194</c:f>
            </c:strRef>
          </c:xVal>
          <c:yVal>
            <c:numRef>
              <c:f>Sheet19!$C$1194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3"/>
          <c:order val="1193"/>
          <c:tx>
            <c:strRef>
              <c:f>Sheet19!$A$1195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Sheet19!$B$1195</c:f>
            </c:strRef>
          </c:xVal>
          <c:yVal>
            <c:numRef>
              <c:f>Sheet19!$C$1195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4"/>
          <c:order val="1194"/>
          <c:tx>
            <c:strRef>
              <c:f>Sheet19!$A$1196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Sheet19!$B$1196</c:f>
            </c:strRef>
          </c:xVal>
          <c:yVal>
            <c:numRef>
              <c:f>Sheet19!$C$1196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5"/>
          <c:order val="1195"/>
          <c:tx>
            <c:strRef>
              <c:f>Sheet19!$A$1197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Sheet19!$B$1197</c:f>
            </c:strRef>
          </c:xVal>
          <c:yVal>
            <c:numRef>
              <c:f>Sheet19!$C$1197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6"/>
          <c:order val="1196"/>
          <c:tx>
            <c:strRef>
              <c:f>Sheet19!$A$1198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Sheet19!$B$1198</c:f>
            </c:strRef>
          </c:xVal>
          <c:yVal>
            <c:numRef>
              <c:f>Sheet19!$C$1198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7"/>
          <c:order val="1197"/>
          <c:tx>
            <c:strRef>
              <c:f>Sheet19!$A$1199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Sheet19!$B$1199</c:f>
            </c:strRef>
          </c:xVal>
          <c:yVal>
            <c:numRef>
              <c:f>Sheet19!$C$1199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8"/>
          <c:order val="1198"/>
          <c:tx>
            <c:strRef>
              <c:f>Sheet19!$A$1200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Sheet19!$B$1200</c:f>
            </c:strRef>
          </c:xVal>
          <c:yVal>
            <c:numRef>
              <c:f>Sheet19!$C$1200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9"/>
          <c:order val="1199"/>
          <c:tx>
            <c:strRef>
              <c:f>Sheet19!$A$1201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Sheet19!$B$1201</c:f>
            </c:strRef>
          </c:xVal>
          <c:yVal>
            <c:numRef>
              <c:f>Sheet19!$C$1201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0"/>
          <c:order val="1200"/>
          <c:tx>
            <c:strRef>
              <c:f>Sheet19!$A$1202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Sheet19!$B$1202</c:f>
            </c:strRef>
          </c:xVal>
          <c:yVal>
            <c:numRef>
              <c:f>Sheet19!$C$1202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1"/>
          <c:order val="1201"/>
          <c:tx>
            <c:strRef>
              <c:f>Sheet19!$A$1203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Sheet19!$B$1203</c:f>
            </c:strRef>
          </c:xVal>
          <c:yVal>
            <c:numRef>
              <c:f>Sheet19!$C$1203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2"/>
          <c:order val="1202"/>
          <c:tx>
            <c:strRef>
              <c:f>Sheet19!$A$1204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Sheet19!$B$1204</c:f>
            </c:strRef>
          </c:xVal>
          <c:yVal>
            <c:numRef>
              <c:f>Sheet19!$C$1204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3"/>
          <c:order val="1203"/>
          <c:tx>
            <c:strRef>
              <c:f>Sheet19!$A$1205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Sheet19!$B$1205</c:f>
            </c:strRef>
          </c:xVal>
          <c:yVal>
            <c:numRef>
              <c:f>Sheet19!$C$1205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4"/>
          <c:order val="1204"/>
          <c:tx>
            <c:strRef>
              <c:f>Sheet19!$A$1206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Sheet19!$B$1206</c:f>
            </c:strRef>
          </c:xVal>
          <c:yVal>
            <c:numRef>
              <c:f>Sheet19!$C$1206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5"/>
          <c:order val="1205"/>
          <c:tx>
            <c:strRef>
              <c:f>Sheet19!$A$1207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Sheet19!$B$1207</c:f>
            </c:strRef>
          </c:xVal>
          <c:yVal>
            <c:numRef>
              <c:f>Sheet19!$C$1207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6"/>
          <c:order val="1206"/>
          <c:tx>
            <c:strRef>
              <c:f>Sheet19!$A$1208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Sheet19!$B$1208</c:f>
            </c:strRef>
          </c:xVal>
          <c:yVal>
            <c:numRef>
              <c:f>Sheet19!$C$1208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7"/>
          <c:order val="1207"/>
          <c:tx>
            <c:strRef>
              <c:f>Sheet19!$A$1209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Sheet19!$B$1209</c:f>
            </c:strRef>
          </c:xVal>
          <c:yVal>
            <c:numRef>
              <c:f>Sheet19!$C$1209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8"/>
          <c:order val="1208"/>
          <c:tx>
            <c:strRef>
              <c:f>Sheet19!$A$1210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Sheet19!$B$1210</c:f>
            </c:strRef>
          </c:xVal>
          <c:yVal>
            <c:numRef>
              <c:f>Sheet19!$C$1210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9"/>
          <c:order val="1209"/>
          <c:tx>
            <c:strRef>
              <c:f>Sheet19!$A$1211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Sheet19!$B$1211</c:f>
            </c:strRef>
          </c:xVal>
          <c:yVal>
            <c:numRef>
              <c:f>Sheet19!$C$1211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0"/>
          <c:order val="1210"/>
          <c:tx>
            <c:strRef>
              <c:f>Sheet19!$A$1212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Sheet19!$B$1212</c:f>
            </c:strRef>
          </c:xVal>
          <c:yVal>
            <c:numRef>
              <c:f>Sheet19!$C$1212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1"/>
          <c:order val="1211"/>
          <c:tx>
            <c:strRef>
              <c:f>Sheet19!$A$1213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Sheet19!$B$1213</c:f>
            </c:strRef>
          </c:xVal>
          <c:yVal>
            <c:numRef>
              <c:f>Sheet19!$C$1213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2"/>
          <c:order val="1212"/>
          <c:tx>
            <c:strRef>
              <c:f>Sheet19!$A$1214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Sheet19!$B$1214</c:f>
            </c:strRef>
          </c:xVal>
          <c:yVal>
            <c:numRef>
              <c:f>Sheet19!$C$1214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3"/>
          <c:order val="1213"/>
          <c:tx>
            <c:strRef>
              <c:f>Sheet19!$A$1215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Sheet19!$B$1215</c:f>
            </c:strRef>
          </c:xVal>
          <c:yVal>
            <c:numRef>
              <c:f>Sheet19!$C$1215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4"/>
          <c:order val="1214"/>
          <c:tx>
            <c:strRef>
              <c:f>Sheet19!$A$1216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Sheet19!$B$1216</c:f>
            </c:strRef>
          </c:xVal>
          <c:yVal>
            <c:numRef>
              <c:f>Sheet19!$C$1216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5"/>
          <c:order val="1215"/>
          <c:tx>
            <c:strRef>
              <c:f>Sheet19!$A$1217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Sheet19!$B$1217</c:f>
            </c:strRef>
          </c:xVal>
          <c:yVal>
            <c:numRef>
              <c:f>Sheet19!$C$1217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6"/>
          <c:order val="1216"/>
          <c:tx>
            <c:strRef>
              <c:f>Sheet19!$A$1218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Sheet19!$B$1218</c:f>
            </c:strRef>
          </c:xVal>
          <c:yVal>
            <c:numRef>
              <c:f>Sheet19!$C$1218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7"/>
          <c:order val="1217"/>
          <c:tx>
            <c:strRef>
              <c:f>Sheet19!$A$1219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Sheet19!$B$1219</c:f>
            </c:strRef>
          </c:xVal>
          <c:yVal>
            <c:numRef>
              <c:f>Sheet19!$C$1219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8"/>
          <c:order val="1218"/>
          <c:tx>
            <c:strRef>
              <c:f>Sheet19!$A$1220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Sheet19!$B$1220</c:f>
            </c:strRef>
          </c:xVal>
          <c:yVal>
            <c:numRef>
              <c:f>Sheet19!$C$1220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9"/>
          <c:order val="1219"/>
          <c:tx>
            <c:strRef>
              <c:f>Sheet19!$A$1221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Sheet19!$B$1221</c:f>
            </c:strRef>
          </c:xVal>
          <c:yVal>
            <c:numRef>
              <c:f>Sheet19!$C$1221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0"/>
          <c:order val="1220"/>
          <c:tx>
            <c:strRef>
              <c:f>Sheet19!$A$1222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Sheet19!$B$1222</c:f>
            </c:strRef>
          </c:xVal>
          <c:yVal>
            <c:numRef>
              <c:f>Sheet19!$C$1222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1"/>
          <c:order val="1221"/>
          <c:tx>
            <c:strRef>
              <c:f>Sheet19!$A$1223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Sheet19!$B$1223</c:f>
            </c:strRef>
          </c:xVal>
          <c:yVal>
            <c:numRef>
              <c:f>Sheet19!$C$1223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2"/>
          <c:order val="1222"/>
          <c:tx>
            <c:strRef>
              <c:f>Sheet19!$A$1224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Sheet19!$B$1224</c:f>
            </c:strRef>
          </c:xVal>
          <c:yVal>
            <c:numRef>
              <c:f>Sheet19!$C$1224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3"/>
          <c:order val="1223"/>
          <c:tx>
            <c:strRef>
              <c:f>Sheet19!$A$1225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Sheet19!$B$1225</c:f>
            </c:strRef>
          </c:xVal>
          <c:yVal>
            <c:numRef>
              <c:f>Sheet19!$C$1225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4"/>
          <c:order val="1224"/>
          <c:tx>
            <c:strRef>
              <c:f>Sheet19!$A$1226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Sheet19!$B$1226</c:f>
            </c:strRef>
          </c:xVal>
          <c:yVal>
            <c:numRef>
              <c:f>Sheet19!$C$1226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5"/>
          <c:order val="1225"/>
          <c:tx>
            <c:strRef>
              <c:f>Sheet19!$A$1227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Sheet19!$B$1227</c:f>
            </c:strRef>
          </c:xVal>
          <c:yVal>
            <c:numRef>
              <c:f>Sheet19!$C$1227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6"/>
          <c:order val="1226"/>
          <c:tx>
            <c:strRef>
              <c:f>Sheet19!$A$1228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Sheet19!$B$1228</c:f>
            </c:strRef>
          </c:xVal>
          <c:yVal>
            <c:numRef>
              <c:f>Sheet19!$C$1228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7"/>
          <c:order val="1227"/>
          <c:tx>
            <c:strRef>
              <c:f>Sheet19!$A$1229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Sheet19!$B$1229</c:f>
            </c:strRef>
          </c:xVal>
          <c:yVal>
            <c:numRef>
              <c:f>Sheet19!$C$1229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8"/>
          <c:order val="1228"/>
          <c:tx>
            <c:strRef>
              <c:f>Sheet19!$A$1230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Sheet19!$B$1230</c:f>
            </c:strRef>
          </c:xVal>
          <c:yVal>
            <c:numRef>
              <c:f>Sheet19!$C$1230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9"/>
          <c:order val="1229"/>
          <c:tx>
            <c:strRef>
              <c:f>Sheet19!$A$1231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Sheet19!$B$1231</c:f>
            </c:strRef>
          </c:xVal>
          <c:yVal>
            <c:numRef>
              <c:f>Sheet19!$C$1231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0"/>
          <c:order val="1230"/>
          <c:tx>
            <c:strRef>
              <c:f>Sheet19!$A$1232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Sheet19!$B$1232</c:f>
            </c:strRef>
          </c:xVal>
          <c:yVal>
            <c:numRef>
              <c:f>Sheet19!$C$1232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1"/>
          <c:order val="1231"/>
          <c:tx>
            <c:strRef>
              <c:f>Sheet19!$A$1233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Sheet19!$B$1233</c:f>
            </c:strRef>
          </c:xVal>
          <c:yVal>
            <c:numRef>
              <c:f>Sheet19!$C$1233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2"/>
          <c:order val="1232"/>
          <c:tx>
            <c:strRef>
              <c:f>Sheet19!$A$1234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Sheet19!$B$1234</c:f>
            </c:strRef>
          </c:xVal>
          <c:yVal>
            <c:numRef>
              <c:f>Sheet19!$C$1234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3"/>
          <c:order val="1233"/>
          <c:tx>
            <c:strRef>
              <c:f>Sheet19!$A$1235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Sheet19!$B$1235</c:f>
            </c:strRef>
          </c:xVal>
          <c:yVal>
            <c:numRef>
              <c:f>Sheet19!$C$1235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4"/>
          <c:order val="1234"/>
          <c:tx>
            <c:strRef>
              <c:f>Sheet19!$A$1236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Sheet19!$B$1236</c:f>
            </c:strRef>
          </c:xVal>
          <c:yVal>
            <c:numRef>
              <c:f>Sheet19!$C$1236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5"/>
          <c:order val="1235"/>
          <c:tx>
            <c:strRef>
              <c:f>Sheet19!$A$1237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Sheet19!$B$1237</c:f>
            </c:strRef>
          </c:xVal>
          <c:yVal>
            <c:numRef>
              <c:f>Sheet19!$C$1237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6"/>
          <c:order val="1236"/>
          <c:tx>
            <c:strRef>
              <c:f>Sheet19!$A$1238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Sheet19!$B$1238</c:f>
            </c:strRef>
          </c:xVal>
          <c:yVal>
            <c:numRef>
              <c:f>Sheet19!$C$1238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7"/>
          <c:order val="1237"/>
          <c:tx>
            <c:strRef>
              <c:f>Sheet19!$A$1239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Sheet19!$B$1239</c:f>
            </c:strRef>
          </c:xVal>
          <c:yVal>
            <c:numRef>
              <c:f>Sheet19!$C$1239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8"/>
          <c:order val="1238"/>
          <c:tx>
            <c:strRef>
              <c:f>Sheet19!$A$1240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Sheet19!$B$1240</c:f>
            </c:strRef>
          </c:xVal>
          <c:yVal>
            <c:numRef>
              <c:f>Sheet19!$C$1240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9"/>
          <c:order val="1239"/>
          <c:tx>
            <c:strRef>
              <c:f>Sheet19!$A$1241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Sheet19!$B$1241</c:f>
            </c:strRef>
          </c:xVal>
          <c:yVal>
            <c:numRef>
              <c:f>Sheet19!$C$1241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0"/>
          <c:order val="1240"/>
          <c:tx>
            <c:strRef>
              <c:f>Sheet19!$A$1242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Sheet19!$B$1242</c:f>
            </c:strRef>
          </c:xVal>
          <c:yVal>
            <c:numRef>
              <c:f>Sheet19!$C$1242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1"/>
          <c:order val="1241"/>
          <c:tx>
            <c:strRef>
              <c:f>Sheet19!$A$1243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Sheet19!$B$1243</c:f>
            </c:strRef>
          </c:xVal>
          <c:yVal>
            <c:numRef>
              <c:f>Sheet19!$C$1243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2"/>
          <c:order val="1242"/>
          <c:tx>
            <c:strRef>
              <c:f>Sheet19!$A$1244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Sheet19!$B$1244</c:f>
            </c:strRef>
          </c:xVal>
          <c:yVal>
            <c:numRef>
              <c:f>Sheet19!$C$1244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3"/>
          <c:order val="1243"/>
          <c:tx>
            <c:strRef>
              <c:f>Sheet19!$A$1245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Sheet19!$B$1245</c:f>
            </c:strRef>
          </c:xVal>
          <c:yVal>
            <c:numRef>
              <c:f>Sheet19!$C$1245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4"/>
          <c:order val="1244"/>
          <c:tx>
            <c:strRef>
              <c:f>Sheet19!$A$1246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Sheet19!$B$1246</c:f>
            </c:strRef>
          </c:xVal>
          <c:yVal>
            <c:numRef>
              <c:f>Sheet19!$C$1246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5"/>
          <c:order val="1245"/>
          <c:tx>
            <c:strRef>
              <c:f>Sheet19!$A$1247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Sheet19!$B$1247</c:f>
            </c:strRef>
          </c:xVal>
          <c:yVal>
            <c:numRef>
              <c:f>Sheet19!$C$1247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6"/>
          <c:order val="1246"/>
          <c:tx>
            <c:strRef>
              <c:f>Sheet19!$A$1248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Sheet19!$B$1248</c:f>
            </c:strRef>
          </c:xVal>
          <c:yVal>
            <c:numRef>
              <c:f>Sheet19!$C$1248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7"/>
          <c:order val="1247"/>
          <c:tx>
            <c:strRef>
              <c:f>Sheet19!$A$1249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Sheet19!$B$1249</c:f>
            </c:strRef>
          </c:xVal>
          <c:yVal>
            <c:numRef>
              <c:f>Sheet19!$C$1249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8"/>
          <c:order val="1248"/>
          <c:tx>
            <c:strRef>
              <c:f>Sheet19!$A$1250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Sheet19!$B$1250</c:f>
            </c:strRef>
          </c:xVal>
          <c:yVal>
            <c:numRef>
              <c:f>Sheet19!$C$1250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9"/>
          <c:order val="1249"/>
          <c:tx>
            <c:strRef>
              <c:f>Sheet19!$A$1251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Sheet19!$B$1251</c:f>
            </c:strRef>
          </c:xVal>
          <c:yVal>
            <c:numRef>
              <c:f>Sheet19!$C$1251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0"/>
          <c:order val="1250"/>
          <c:tx>
            <c:strRef>
              <c:f>Sheet19!$A$1252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Sheet19!$B$1252</c:f>
            </c:strRef>
          </c:xVal>
          <c:yVal>
            <c:numRef>
              <c:f>Sheet19!$C$1252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1"/>
          <c:order val="1251"/>
          <c:tx>
            <c:strRef>
              <c:f>Sheet19!$A$1253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Sheet19!$B$1253</c:f>
            </c:strRef>
          </c:xVal>
          <c:yVal>
            <c:numRef>
              <c:f>Sheet19!$C$1253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2"/>
          <c:order val="1252"/>
          <c:tx>
            <c:strRef>
              <c:f>Sheet19!$A$1254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Sheet19!$B$1254</c:f>
            </c:strRef>
          </c:xVal>
          <c:yVal>
            <c:numRef>
              <c:f>Sheet19!$C$1254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3"/>
          <c:order val="1253"/>
          <c:tx>
            <c:strRef>
              <c:f>Sheet19!$A$1255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Sheet19!$B$1255</c:f>
            </c:strRef>
          </c:xVal>
          <c:yVal>
            <c:numRef>
              <c:f>Sheet19!$C$1255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4"/>
          <c:order val="1254"/>
          <c:tx>
            <c:strRef>
              <c:f>Sheet19!$A$1256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Sheet19!$B$1256</c:f>
            </c:strRef>
          </c:xVal>
          <c:yVal>
            <c:numRef>
              <c:f>Sheet19!$C$1256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5"/>
          <c:order val="1255"/>
          <c:tx>
            <c:strRef>
              <c:f>Sheet19!$A$1257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Sheet19!$B$1257</c:f>
            </c:strRef>
          </c:xVal>
          <c:yVal>
            <c:numRef>
              <c:f>Sheet19!$C$1257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6"/>
          <c:order val="1256"/>
          <c:tx>
            <c:strRef>
              <c:f>Sheet19!$A$1258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Sheet19!$B$1258</c:f>
            </c:strRef>
          </c:xVal>
          <c:yVal>
            <c:numRef>
              <c:f>Sheet19!$C$1258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7"/>
          <c:order val="1257"/>
          <c:tx>
            <c:strRef>
              <c:f>Sheet19!$A$1259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Sheet19!$B$1259</c:f>
            </c:strRef>
          </c:xVal>
          <c:yVal>
            <c:numRef>
              <c:f>Sheet19!$C$1259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8"/>
          <c:order val="1258"/>
          <c:tx>
            <c:strRef>
              <c:f>Sheet19!$A$1260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Sheet19!$B$1260</c:f>
            </c:strRef>
          </c:xVal>
          <c:yVal>
            <c:numRef>
              <c:f>Sheet19!$C$1260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9"/>
          <c:order val="1259"/>
          <c:tx>
            <c:strRef>
              <c:f>Sheet19!$A$1261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Sheet19!$B$1261</c:f>
            </c:strRef>
          </c:xVal>
          <c:yVal>
            <c:numRef>
              <c:f>Sheet19!$C$1261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0"/>
          <c:order val="1260"/>
          <c:tx>
            <c:strRef>
              <c:f>Sheet19!$A$1262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Sheet19!$B$1262</c:f>
            </c:strRef>
          </c:xVal>
          <c:yVal>
            <c:numRef>
              <c:f>Sheet19!$C$1262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1"/>
          <c:order val="1261"/>
          <c:tx>
            <c:strRef>
              <c:f>Sheet19!$A$1263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Sheet19!$B$1263</c:f>
            </c:strRef>
          </c:xVal>
          <c:yVal>
            <c:numRef>
              <c:f>Sheet19!$C$1263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2"/>
          <c:order val="1262"/>
          <c:tx>
            <c:strRef>
              <c:f>Sheet19!$A$1264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Sheet19!$B$1264</c:f>
            </c:strRef>
          </c:xVal>
          <c:yVal>
            <c:numRef>
              <c:f>Sheet19!$C$1264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3"/>
          <c:order val="1263"/>
          <c:tx>
            <c:strRef>
              <c:f>Sheet19!$A$1265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Sheet19!$B$1265</c:f>
            </c:strRef>
          </c:xVal>
          <c:yVal>
            <c:numRef>
              <c:f>Sheet19!$C$1265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4"/>
          <c:order val="1264"/>
          <c:tx>
            <c:strRef>
              <c:f>Sheet19!$A$1266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Sheet19!$B$1266</c:f>
            </c:strRef>
          </c:xVal>
          <c:yVal>
            <c:numRef>
              <c:f>Sheet19!$C$1266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5"/>
          <c:order val="1265"/>
          <c:tx>
            <c:strRef>
              <c:f>Sheet19!$A$1267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Sheet19!$B$1267</c:f>
            </c:strRef>
          </c:xVal>
          <c:yVal>
            <c:numRef>
              <c:f>Sheet19!$C$1267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6"/>
          <c:order val="1266"/>
          <c:tx>
            <c:strRef>
              <c:f>Sheet19!$A$1268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Sheet19!$B$1268</c:f>
            </c:strRef>
          </c:xVal>
          <c:yVal>
            <c:numRef>
              <c:f>Sheet19!$C$1268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7"/>
          <c:order val="1267"/>
          <c:tx>
            <c:strRef>
              <c:f>Sheet19!$A$1269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Sheet19!$B$1269</c:f>
            </c:strRef>
          </c:xVal>
          <c:yVal>
            <c:numRef>
              <c:f>Sheet19!$C$1269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8"/>
          <c:order val="1268"/>
          <c:tx>
            <c:strRef>
              <c:f>Sheet19!$A$1270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Sheet19!$B$1270</c:f>
            </c:strRef>
          </c:xVal>
          <c:yVal>
            <c:numRef>
              <c:f>Sheet19!$C$1270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9"/>
          <c:order val="1269"/>
          <c:tx>
            <c:strRef>
              <c:f>Sheet19!$A$1271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Sheet19!$B$1271</c:f>
            </c:strRef>
          </c:xVal>
          <c:yVal>
            <c:numRef>
              <c:f>Sheet19!$C$1271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0"/>
          <c:order val="1270"/>
          <c:tx>
            <c:strRef>
              <c:f>Sheet19!$A$1272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Sheet19!$B$1272</c:f>
            </c:strRef>
          </c:xVal>
          <c:yVal>
            <c:numRef>
              <c:f>Sheet19!$C$1272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1"/>
          <c:order val="1271"/>
          <c:tx>
            <c:strRef>
              <c:f>Sheet19!$A$1273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Sheet19!$B$1273</c:f>
            </c:strRef>
          </c:xVal>
          <c:yVal>
            <c:numRef>
              <c:f>Sheet19!$C$1273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2"/>
          <c:order val="1272"/>
          <c:tx>
            <c:strRef>
              <c:f>Sheet19!$A$1274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Sheet19!$B$1274</c:f>
            </c:strRef>
          </c:xVal>
          <c:yVal>
            <c:numRef>
              <c:f>Sheet19!$C$1274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3"/>
          <c:order val="1273"/>
          <c:tx>
            <c:strRef>
              <c:f>Sheet19!$A$1275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Sheet19!$B$1275</c:f>
            </c:strRef>
          </c:xVal>
          <c:yVal>
            <c:numRef>
              <c:f>Sheet19!$C$1275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4"/>
          <c:order val="1274"/>
          <c:tx>
            <c:strRef>
              <c:f>Sheet19!$A$1276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Sheet19!$B$1276</c:f>
            </c:strRef>
          </c:xVal>
          <c:yVal>
            <c:numRef>
              <c:f>Sheet19!$C$1276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5"/>
          <c:order val="1275"/>
          <c:tx>
            <c:strRef>
              <c:f>Sheet19!$A$1277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Sheet19!$B$1277</c:f>
            </c:strRef>
          </c:xVal>
          <c:yVal>
            <c:numRef>
              <c:f>Sheet19!$C$1277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6"/>
          <c:order val="1276"/>
          <c:tx>
            <c:strRef>
              <c:f>Sheet19!$A$1278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Sheet19!$B$1278</c:f>
            </c:strRef>
          </c:xVal>
          <c:yVal>
            <c:numRef>
              <c:f>Sheet19!$C$1278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7"/>
          <c:order val="1277"/>
          <c:tx>
            <c:strRef>
              <c:f>Sheet19!$A$1279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Sheet19!$B$1279</c:f>
            </c:strRef>
          </c:xVal>
          <c:yVal>
            <c:numRef>
              <c:f>Sheet19!$C$1279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8"/>
          <c:order val="1278"/>
          <c:tx>
            <c:strRef>
              <c:f>Sheet19!$A$1280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Sheet19!$B$1280</c:f>
            </c:strRef>
          </c:xVal>
          <c:yVal>
            <c:numRef>
              <c:f>Sheet19!$C$1280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9"/>
          <c:order val="1279"/>
          <c:tx>
            <c:strRef>
              <c:f>Sheet19!$A$1281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Sheet19!$B$1281</c:f>
            </c:strRef>
          </c:xVal>
          <c:yVal>
            <c:numRef>
              <c:f>Sheet19!$C$1281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0"/>
          <c:order val="1280"/>
          <c:tx>
            <c:strRef>
              <c:f>Sheet19!$A$1282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Sheet19!$B$1282</c:f>
            </c:strRef>
          </c:xVal>
          <c:yVal>
            <c:numRef>
              <c:f>Sheet19!$C$1282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1"/>
          <c:order val="1281"/>
          <c:tx>
            <c:strRef>
              <c:f>Sheet19!$A$1283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Sheet19!$B$1283</c:f>
            </c:strRef>
          </c:xVal>
          <c:yVal>
            <c:numRef>
              <c:f>Sheet19!$C$1283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2"/>
          <c:order val="1282"/>
          <c:tx>
            <c:strRef>
              <c:f>Sheet19!$A$1284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Sheet19!$B$1284</c:f>
            </c:strRef>
          </c:xVal>
          <c:yVal>
            <c:numRef>
              <c:f>Sheet19!$C$1284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3"/>
          <c:order val="1283"/>
          <c:tx>
            <c:strRef>
              <c:f>Sheet19!$A$1285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Sheet19!$B$1285</c:f>
            </c:strRef>
          </c:xVal>
          <c:yVal>
            <c:numRef>
              <c:f>Sheet19!$C$1285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4"/>
          <c:order val="1284"/>
          <c:tx>
            <c:strRef>
              <c:f>Sheet19!$A$1286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Sheet19!$B$1286</c:f>
            </c:strRef>
          </c:xVal>
          <c:yVal>
            <c:numRef>
              <c:f>Sheet19!$C$1286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5"/>
          <c:order val="1285"/>
          <c:tx>
            <c:strRef>
              <c:f>Sheet19!$A$1287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Sheet19!$B$1287</c:f>
            </c:strRef>
          </c:xVal>
          <c:yVal>
            <c:numRef>
              <c:f>Sheet19!$C$1287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6"/>
          <c:order val="1286"/>
          <c:tx>
            <c:strRef>
              <c:f>Sheet19!$A$1288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Sheet19!$B$1288</c:f>
            </c:strRef>
          </c:xVal>
          <c:yVal>
            <c:numRef>
              <c:f>Sheet19!$C$1288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7"/>
          <c:order val="1287"/>
          <c:tx>
            <c:strRef>
              <c:f>Sheet19!$A$1289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Sheet19!$B$1289</c:f>
            </c:strRef>
          </c:xVal>
          <c:yVal>
            <c:numRef>
              <c:f>Sheet19!$C$1289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8"/>
          <c:order val="1288"/>
          <c:tx>
            <c:strRef>
              <c:f>Sheet19!$A$1290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Sheet19!$B$1290</c:f>
            </c:strRef>
          </c:xVal>
          <c:yVal>
            <c:numRef>
              <c:f>Sheet19!$C$1290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9"/>
          <c:order val="1289"/>
          <c:tx>
            <c:strRef>
              <c:f>Sheet19!$A$1291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Sheet19!$B$1291</c:f>
            </c:strRef>
          </c:xVal>
          <c:yVal>
            <c:numRef>
              <c:f>Sheet19!$C$1291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0"/>
          <c:order val="1290"/>
          <c:tx>
            <c:strRef>
              <c:f>Sheet19!$A$1292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Sheet19!$B$1292</c:f>
            </c:strRef>
          </c:xVal>
          <c:yVal>
            <c:numRef>
              <c:f>Sheet19!$C$1292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1"/>
          <c:order val="1291"/>
          <c:tx>
            <c:strRef>
              <c:f>Sheet19!$A$1293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Sheet19!$B$1293</c:f>
            </c:strRef>
          </c:xVal>
          <c:yVal>
            <c:numRef>
              <c:f>Sheet19!$C$1293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2"/>
          <c:order val="1292"/>
          <c:tx>
            <c:strRef>
              <c:f>Sheet19!$A$1294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Sheet19!$B$1294</c:f>
            </c:strRef>
          </c:xVal>
          <c:yVal>
            <c:numRef>
              <c:f>Sheet19!$C$1294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3"/>
          <c:order val="1293"/>
          <c:tx>
            <c:strRef>
              <c:f>Sheet19!$A$1295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Sheet19!$B$1295</c:f>
            </c:strRef>
          </c:xVal>
          <c:yVal>
            <c:numRef>
              <c:f>Sheet19!$C$1295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4"/>
          <c:order val="1294"/>
          <c:tx>
            <c:strRef>
              <c:f>Sheet19!$A$1296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Sheet19!$B$1296</c:f>
            </c:strRef>
          </c:xVal>
          <c:yVal>
            <c:numRef>
              <c:f>Sheet19!$C$1296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5"/>
          <c:order val="1295"/>
          <c:tx>
            <c:strRef>
              <c:f>Sheet19!$A$1297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Sheet19!$B$1297</c:f>
            </c:strRef>
          </c:xVal>
          <c:yVal>
            <c:numRef>
              <c:f>Sheet19!$C$1297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6"/>
          <c:order val="1296"/>
          <c:tx>
            <c:strRef>
              <c:f>Sheet19!$A$1298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Sheet19!$B$1298</c:f>
            </c:strRef>
          </c:xVal>
          <c:yVal>
            <c:numRef>
              <c:f>Sheet19!$C$1298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7"/>
          <c:order val="1297"/>
          <c:tx>
            <c:strRef>
              <c:f>Sheet19!$A$1299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Sheet19!$B$1299</c:f>
            </c:strRef>
          </c:xVal>
          <c:yVal>
            <c:numRef>
              <c:f>Sheet19!$C$1299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8"/>
          <c:order val="1298"/>
          <c:tx>
            <c:strRef>
              <c:f>Sheet19!$A$1300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Sheet19!$B$1300</c:f>
            </c:strRef>
          </c:xVal>
          <c:yVal>
            <c:numRef>
              <c:f>Sheet19!$C$1300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9"/>
          <c:order val="1299"/>
          <c:tx>
            <c:strRef>
              <c:f>Sheet19!$A$1301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Sheet19!$B$1301</c:f>
            </c:strRef>
          </c:xVal>
          <c:yVal>
            <c:numRef>
              <c:f>Sheet19!$C$1301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0"/>
          <c:order val="1300"/>
          <c:tx>
            <c:strRef>
              <c:f>Sheet19!$A$1302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Sheet19!$B$1302</c:f>
            </c:strRef>
          </c:xVal>
          <c:yVal>
            <c:numRef>
              <c:f>Sheet19!$C$1302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1"/>
          <c:order val="1301"/>
          <c:tx>
            <c:strRef>
              <c:f>Sheet19!$A$1303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Sheet19!$B$1303</c:f>
            </c:strRef>
          </c:xVal>
          <c:yVal>
            <c:numRef>
              <c:f>Sheet19!$C$1303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2"/>
          <c:order val="1302"/>
          <c:tx>
            <c:strRef>
              <c:f>Sheet19!$A$1304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Sheet19!$B$1304</c:f>
            </c:strRef>
          </c:xVal>
          <c:yVal>
            <c:numRef>
              <c:f>Sheet19!$C$1304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3"/>
          <c:order val="1303"/>
          <c:tx>
            <c:strRef>
              <c:f>Sheet19!$A$1305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Sheet19!$B$1305</c:f>
            </c:strRef>
          </c:xVal>
          <c:yVal>
            <c:numRef>
              <c:f>Sheet19!$C$1305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4"/>
          <c:order val="1304"/>
          <c:tx>
            <c:strRef>
              <c:f>Sheet19!$A$1306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Sheet19!$B$1306</c:f>
            </c:strRef>
          </c:xVal>
          <c:yVal>
            <c:numRef>
              <c:f>Sheet19!$C$1306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5"/>
          <c:order val="1305"/>
          <c:tx>
            <c:strRef>
              <c:f>Sheet19!$A$1307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Sheet19!$B$1307</c:f>
            </c:strRef>
          </c:xVal>
          <c:yVal>
            <c:numRef>
              <c:f>Sheet19!$C$1307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6"/>
          <c:order val="1306"/>
          <c:tx>
            <c:strRef>
              <c:f>Sheet19!$A$1308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Sheet19!$B$1308</c:f>
            </c:strRef>
          </c:xVal>
          <c:yVal>
            <c:numRef>
              <c:f>Sheet19!$C$1308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7"/>
          <c:order val="1307"/>
          <c:tx>
            <c:strRef>
              <c:f>Sheet19!$A$1309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Sheet19!$B$1309</c:f>
            </c:strRef>
          </c:xVal>
          <c:yVal>
            <c:numRef>
              <c:f>Sheet19!$C$1309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8"/>
          <c:order val="1308"/>
          <c:tx>
            <c:strRef>
              <c:f>Sheet19!$A$1310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Sheet19!$B$1310</c:f>
            </c:strRef>
          </c:xVal>
          <c:yVal>
            <c:numRef>
              <c:f>Sheet19!$C$1310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9"/>
          <c:order val="1309"/>
          <c:tx>
            <c:strRef>
              <c:f>Sheet19!$A$1311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Sheet19!$B$1311</c:f>
            </c:strRef>
          </c:xVal>
          <c:yVal>
            <c:numRef>
              <c:f>Sheet19!$C$1311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0"/>
          <c:order val="1310"/>
          <c:tx>
            <c:strRef>
              <c:f>Sheet19!$A$1312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Sheet19!$B$1312</c:f>
            </c:strRef>
          </c:xVal>
          <c:yVal>
            <c:numRef>
              <c:f>Sheet19!$C$1312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1"/>
          <c:order val="1311"/>
          <c:tx>
            <c:strRef>
              <c:f>Sheet19!$A$1313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Sheet19!$B$1313</c:f>
            </c:strRef>
          </c:xVal>
          <c:yVal>
            <c:numRef>
              <c:f>Sheet19!$C$1313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2"/>
          <c:order val="1312"/>
          <c:tx>
            <c:strRef>
              <c:f>Sheet19!$A$1314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Sheet19!$B$1314</c:f>
            </c:strRef>
          </c:xVal>
          <c:yVal>
            <c:numRef>
              <c:f>Sheet19!$C$1314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3"/>
          <c:order val="1313"/>
          <c:tx>
            <c:strRef>
              <c:f>Sheet19!$A$1315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Sheet19!$B$1315</c:f>
            </c:strRef>
          </c:xVal>
          <c:yVal>
            <c:numRef>
              <c:f>Sheet19!$C$1315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4"/>
          <c:order val="1314"/>
          <c:tx>
            <c:strRef>
              <c:f>Sheet19!$A$1316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Sheet19!$B$1316</c:f>
            </c:strRef>
          </c:xVal>
          <c:yVal>
            <c:numRef>
              <c:f>Sheet19!$C$1316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5"/>
          <c:order val="1315"/>
          <c:tx>
            <c:strRef>
              <c:f>Sheet19!$A$1317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Sheet19!$B$1317</c:f>
            </c:strRef>
          </c:xVal>
          <c:yVal>
            <c:numRef>
              <c:f>Sheet19!$C$1317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6"/>
          <c:order val="1316"/>
          <c:tx>
            <c:strRef>
              <c:f>Sheet19!$A$1318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Sheet19!$B$1318</c:f>
            </c:strRef>
          </c:xVal>
          <c:yVal>
            <c:numRef>
              <c:f>Sheet19!$C$1318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7"/>
          <c:order val="1317"/>
          <c:tx>
            <c:strRef>
              <c:f>Sheet19!$A$1319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Sheet19!$B$1319</c:f>
            </c:strRef>
          </c:xVal>
          <c:yVal>
            <c:numRef>
              <c:f>Sheet19!$C$1319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8"/>
          <c:order val="1318"/>
          <c:tx>
            <c:strRef>
              <c:f>Sheet19!$A$1320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Sheet19!$B$1320</c:f>
            </c:strRef>
          </c:xVal>
          <c:yVal>
            <c:numRef>
              <c:f>Sheet19!$C$1320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9"/>
          <c:order val="1319"/>
          <c:tx>
            <c:strRef>
              <c:f>Sheet19!$A$1321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Sheet19!$B$1321</c:f>
            </c:strRef>
          </c:xVal>
          <c:yVal>
            <c:numRef>
              <c:f>Sheet19!$C$1321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0"/>
          <c:order val="1320"/>
          <c:tx>
            <c:strRef>
              <c:f>Sheet19!$A$1322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Sheet19!$B$1322</c:f>
            </c:strRef>
          </c:xVal>
          <c:yVal>
            <c:numRef>
              <c:f>Sheet19!$C$1322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1"/>
          <c:order val="1321"/>
          <c:tx>
            <c:strRef>
              <c:f>Sheet19!$A$1323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Sheet19!$B$1323</c:f>
            </c:strRef>
          </c:xVal>
          <c:yVal>
            <c:numRef>
              <c:f>Sheet19!$C$1323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2"/>
          <c:order val="1322"/>
          <c:tx>
            <c:strRef>
              <c:f>Sheet19!$A$1324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Sheet19!$B$1324</c:f>
            </c:strRef>
          </c:xVal>
          <c:yVal>
            <c:numRef>
              <c:f>Sheet19!$C$1324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3"/>
          <c:order val="1323"/>
          <c:tx>
            <c:strRef>
              <c:f>Sheet19!$A$1325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Sheet19!$B$1325</c:f>
            </c:strRef>
          </c:xVal>
          <c:yVal>
            <c:numRef>
              <c:f>Sheet19!$C$1325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4"/>
          <c:order val="1324"/>
          <c:tx>
            <c:strRef>
              <c:f>Sheet19!$A$1326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Sheet19!$B$1326</c:f>
            </c:strRef>
          </c:xVal>
          <c:yVal>
            <c:numRef>
              <c:f>Sheet19!$C$1326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5"/>
          <c:order val="1325"/>
          <c:tx>
            <c:strRef>
              <c:f>Sheet19!$A$1327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Sheet19!$B$1327</c:f>
            </c:strRef>
          </c:xVal>
          <c:yVal>
            <c:numRef>
              <c:f>Sheet19!$C$1327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6"/>
          <c:order val="1326"/>
          <c:tx>
            <c:strRef>
              <c:f>Sheet19!$A$1328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Sheet19!$B$1328</c:f>
            </c:strRef>
          </c:xVal>
          <c:yVal>
            <c:numRef>
              <c:f>Sheet19!$C$1328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7"/>
          <c:order val="1327"/>
          <c:tx>
            <c:strRef>
              <c:f>Sheet19!$A$1329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Sheet19!$B$1329</c:f>
            </c:strRef>
          </c:xVal>
          <c:yVal>
            <c:numRef>
              <c:f>Sheet19!$C$1329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8"/>
          <c:order val="1328"/>
          <c:tx>
            <c:strRef>
              <c:f>Sheet19!$A$1330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Sheet19!$B$1330</c:f>
            </c:strRef>
          </c:xVal>
          <c:yVal>
            <c:numRef>
              <c:f>Sheet19!$C$1330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9"/>
          <c:order val="1329"/>
          <c:tx>
            <c:strRef>
              <c:f>Sheet19!$A$1331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Sheet19!$B$1331</c:f>
            </c:strRef>
          </c:xVal>
          <c:yVal>
            <c:numRef>
              <c:f>Sheet19!$C$1331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0"/>
          <c:order val="1330"/>
          <c:tx>
            <c:strRef>
              <c:f>Sheet19!$A$1332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Sheet19!$B$1332</c:f>
            </c:strRef>
          </c:xVal>
          <c:yVal>
            <c:numRef>
              <c:f>Sheet19!$C$1332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1"/>
          <c:order val="1331"/>
          <c:tx>
            <c:strRef>
              <c:f>Sheet19!$A$1333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Sheet19!$B$1333</c:f>
            </c:strRef>
          </c:xVal>
          <c:yVal>
            <c:numRef>
              <c:f>Sheet19!$C$1333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2"/>
          <c:order val="1332"/>
          <c:tx>
            <c:strRef>
              <c:f>Sheet19!$A$1334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Sheet19!$B$1334</c:f>
            </c:strRef>
          </c:xVal>
          <c:yVal>
            <c:numRef>
              <c:f>Sheet19!$C$1334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3"/>
          <c:order val="1333"/>
          <c:tx>
            <c:strRef>
              <c:f>Sheet19!$A$1335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Sheet19!$B$1335</c:f>
            </c:strRef>
          </c:xVal>
          <c:yVal>
            <c:numRef>
              <c:f>Sheet19!$C$1335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4"/>
          <c:order val="1334"/>
          <c:tx>
            <c:strRef>
              <c:f>Sheet19!$A$1336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Sheet19!$B$1336</c:f>
            </c:strRef>
          </c:xVal>
          <c:yVal>
            <c:numRef>
              <c:f>Sheet19!$C$1336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5"/>
          <c:order val="1335"/>
          <c:tx>
            <c:strRef>
              <c:f>Sheet19!$A$1337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Sheet19!$B$1337</c:f>
            </c:strRef>
          </c:xVal>
          <c:yVal>
            <c:numRef>
              <c:f>Sheet19!$C$1337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6"/>
          <c:order val="1336"/>
          <c:tx>
            <c:strRef>
              <c:f>Sheet19!$A$1338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Sheet19!$B$1338</c:f>
            </c:strRef>
          </c:xVal>
          <c:yVal>
            <c:numRef>
              <c:f>Sheet19!$C$1338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7"/>
          <c:order val="1337"/>
          <c:tx>
            <c:strRef>
              <c:f>Sheet19!$A$1339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Sheet19!$B$1339</c:f>
            </c:strRef>
          </c:xVal>
          <c:yVal>
            <c:numRef>
              <c:f>Sheet19!$C$1339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8"/>
          <c:order val="1338"/>
          <c:tx>
            <c:strRef>
              <c:f>Sheet19!$A$1340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Sheet19!$B$1340</c:f>
            </c:strRef>
          </c:xVal>
          <c:yVal>
            <c:numRef>
              <c:f>Sheet19!$C$1340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9"/>
          <c:order val="1339"/>
          <c:tx>
            <c:strRef>
              <c:f>Sheet19!$A$1341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Sheet19!$B$1341</c:f>
            </c:strRef>
          </c:xVal>
          <c:yVal>
            <c:numRef>
              <c:f>Sheet19!$C$1341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0"/>
          <c:order val="1340"/>
          <c:tx>
            <c:strRef>
              <c:f>Sheet19!$A$1342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Sheet19!$B$1342</c:f>
            </c:strRef>
          </c:xVal>
          <c:yVal>
            <c:numRef>
              <c:f>Sheet19!$C$1342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1"/>
          <c:order val="1341"/>
          <c:tx>
            <c:strRef>
              <c:f>Sheet19!$A$1343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Sheet19!$B$1343</c:f>
            </c:strRef>
          </c:xVal>
          <c:yVal>
            <c:numRef>
              <c:f>Sheet19!$C$1343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2"/>
          <c:order val="1342"/>
          <c:tx>
            <c:strRef>
              <c:f>Sheet19!$A$1344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Sheet19!$B$1344</c:f>
            </c:strRef>
          </c:xVal>
          <c:yVal>
            <c:numRef>
              <c:f>Sheet19!$C$1344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3"/>
          <c:order val="1343"/>
          <c:tx>
            <c:strRef>
              <c:f>Sheet19!$A$1345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Sheet19!$B$1345</c:f>
            </c:strRef>
          </c:xVal>
          <c:yVal>
            <c:numRef>
              <c:f>Sheet19!$C$1345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4"/>
          <c:order val="1344"/>
          <c:tx>
            <c:strRef>
              <c:f>Sheet19!$A$1346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Sheet19!$B$1346</c:f>
            </c:strRef>
          </c:xVal>
          <c:yVal>
            <c:numRef>
              <c:f>Sheet19!$C$1346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5"/>
          <c:order val="1345"/>
          <c:tx>
            <c:strRef>
              <c:f>Sheet19!$A$1347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Sheet19!$B$1347</c:f>
            </c:strRef>
          </c:xVal>
          <c:yVal>
            <c:numRef>
              <c:f>Sheet19!$C$1347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6"/>
          <c:order val="1346"/>
          <c:tx>
            <c:strRef>
              <c:f>Sheet19!$A$1348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Sheet19!$B$1348</c:f>
            </c:strRef>
          </c:xVal>
          <c:yVal>
            <c:numRef>
              <c:f>Sheet19!$C$1348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7"/>
          <c:order val="1347"/>
          <c:tx>
            <c:strRef>
              <c:f>Sheet19!$A$1349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Sheet19!$B$1349</c:f>
            </c:strRef>
          </c:xVal>
          <c:yVal>
            <c:numRef>
              <c:f>Sheet19!$C$1349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8"/>
          <c:order val="1348"/>
          <c:tx>
            <c:strRef>
              <c:f>Sheet19!$A$1350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Sheet19!$B$1350</c:f>
            </c:strRef>
          </c:xVal>
          <c:yVal>
            <c:numRef>
              <c:f>Sheet19!$C$1350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9"/>
          <c:order val="1349"/>
          <c:tx>
            <c:strRef>
              <c:f>Sheet19!$A$1351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Sheet19!$B$1351</c:f>
            </c:strRef>
          </c:xVal>
          <c:yVal>
            <c:numRef>
              <c:f>Sheet19!$C$1351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0"/>
          <c:order val="1350"/>
          <c:tx>
            <c:strRef>
              <c:f>Sheet19!$A$1352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Sheet19!$B$1352</c:f>
            </c:strRef>
          </c:xVal>
          <c:yVal>
            <c:numRef>
              <c:f>Sheet19!$C$1352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1"/>
          <c:order val="1351"/>
          <c:tx>
            <c:strRef>
              <c:f>Sheet19!$A$1353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Sheet19!$B$1353</c:f>
            </c:strRef>
          </c:xVal>
          <c:yVal>
            <c:numRef>
              <c:f>Sheet19!$C$1353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2"/>
          <c:order val="1352"/>
          <c:tx>
            <c:strRef>
              <c:f>Sheet19!$A$1354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Sheet19!$B$1354</c:f>
            </c:strRef>
          </c:xVal>
          <c:yVal>
            <c:numRef>
              <c:f>Sheet19!$C$1354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3"/>
          <c:order val="1353"/>
          <c:tx>
            <c:strRef>
              <c:f>Sheet19!$A$1355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Sheet19!$B$1355</c:f>
            </c:strRef>
          </c:xVal>
          <c:yVal>
            <c:numRef>
              <c:f>Sheet19!$C$1355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4"/>
          <c:order val="1354"/>
          <c:tx>
            <c:strRef>
              <c:f>Sheet19!$A$1356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Sheet19!$B$1356</c:f>
            </c:strRef>
          </c:xVal>
          <c:yVal>
            <c:numRef>
              <c:f>Sheet19!$C$1356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5"/>
          <c:order val="1355"/>
          <c:tx>
            <c:strRef>
              <c:f>Sheet19!$A$1357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Sheet19!$B$1357</c:f>
            </c:strRef>
          </c:xVal>
          <c:yVal>
            <c:numRef>
              <c:f>Sheet19!$C$1357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6"/>
          <c:order val="1356"/>
          <c:tx>
            <c:strRef>
              <c:f>Sheet19!$A$1358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Sheet19!$B$1358</c:f>
            </c:strRef>
          </c:xVal>
          <c:yVal>
            <c:numRef>
              <c:f>Sheet19!$C$1358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7"/>
          <c:order val="1357"/>
          <c:tx>
            <c:strRef>
              <c:f>Sheet19!$A$1359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Sheet19!$B$1359</c:f>
            </c:strRef>
          </c:xVal>
          <c:yVal>
            <c:numRef>
              <c:f>Sheet19!$C$1359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8"/>
          <c:order val="1358"/>
          <c:tx>
            <c:strRef>
              <c:f>Sheet19!$A$1360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Sheet19!$B$1360</c:f>
            </c:strRef>
          </c:xVal>
          <c:yVal>
            <c:numRef>
              <c:f>Sheet19!$C$1360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9"/>
          <c:order val="1359"/>
          <c:tx>
            <c:strRef>
              <c:f>Sheet19!$A$1361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Sheet19!$B$1361</c:f>
            </c:strRef>
          </c:xVal>
          <c:yVal>
            <c:numRef>
              <c:f>Sheet19!$C$1361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0"/>
          <c:order val="1360"/>
          <c:tx>
            <c:strRef>
              <c:f>Sheet19!$A$1362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Sheet19!$B$1362</c:f>
            </c:strRef>
          </c:xVal>
          <c:yVal>
            <c:numRef>
              <c:f>Sheet19!$C$1362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1"/>
          <c:order val="1361"/>
          <c:tx>
            <c:strRef>
              <c:f>Sheet19!$A$1363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Sheet19!$B$1363</c:f>
            </c:strRef>
          </c:xVal>
          <c:yVal>
            <c:numRef>
              <c:f>Sheet19!$C$1363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2"/>
          <c:order val="1362"/>
          <c:tx>
            <c:strRef>
              <c:f>Sheet19!$A$1364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Sheet19!$B$1364</c:f>
            </c:strRef>
          </c:xVal>
          <c:yVal>
            <c:numRef>
              <c:f>Sheet19!$C$1364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3"/>
          <c:order val="1363"/>
          <c:tx>
            <c:strRef>
              <c:f>Sheet19!$A$1365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Sheet19!$B$1365</c:f>
            </c:strRef>
          </c:xVal>
          <c:yVal>
            <c:numRef>
              <c:f>Sheet19!$C$1365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4"/>
          <c:order val="1364"/>
          <c:tx>
            <c:strRef>
              <c:f>Sheet19!$A$1366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Sheet19!$B$1366</c:f>
            </c:strRef>
          </c:xVal>
          <c:yVal>
            <c:numRef>
              <c:f>Sheet19!$C$1366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5"/>
          <c:order val="1365"/>
          <c:tx>
            <c:strRef>
              <c:f>Sheet19!$A$1367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Sheet19!$B$1367</c:f>
            </c:strRef>
          </c:xVal>
          <c:yVal>
            <c:numRef>
              <c:f>Sheet19!$C$1367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6"/>
          <c:order val="1366"/>
          <c:tx>
            <c:strRef>
              <c:f>Sheet19!$A$1368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Sheet19!$B$1368</c:f>
            </c:strRef>
          </c:xVal>
          <c:yVal>
            <c:numRef>
              <c:f>Sheet19!$C$1368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7"/>
          <c:order val="1367"/>
          <c:tx>
            <c:strRef>
              <c:f>Sheet19!$A$1369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Sheet19!$B$1369</c:f>
            </c:strRef>
          </c:xVal>
          <c:yVal>
            <c:numRef>
              <c:f>Sheet19!$C$1369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8"/>
          <c:order val="1368"/>
          <c:tx>
            <c:strRef>
              <c:f>Sheet19!$A$1370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Sheet19!$B$1370</c:f>
            </c:strRef>
          </c:xVal>
          <c:yVal>
            <c:numRef>
              <c:f>Sheet19!$C$1370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9"/>
          <c:order val="1369"/>
          <c:tx>
            <c:strRef>
              <c:f>Sheet19!$A$1371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Sheet19!$B$1371</c:f>
            </c:strRef>
          </c:xVal>
          <c:yVal>
            <c:numRef>
              <c:f>Sheet19!$C$1371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0"/>
          <c:order val="1370"/>
          <c:tx>
            <c:strRef>
              <c:f>Sheet19!$A$1372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Sheet19!$B$1372</c:f>
            </c:strRef>
          </c:xVal>
          <c:yVal>
            <c:numRef>
              <c:f>Sheet19!$C$1372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1"/>
          <c:order val="1371"/>
          <c:tx>
            <c:strRef>
              <c:f>Sheet19!$A$1373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Sheet19!$B$1373</c:f>
            </c:strRef>
          </c:xVal>
          <c:yVal>
            <c:numRef>
              <c:f>Sheet19!$C$1373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2"/>
          <c:order val="1372"/>
          <c:tx>
            <c:strRef>
              <c:f>Sheet19!$A$1374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Sheet19!$B$1374</c:f>
            </c:strRef>
          </c:xVal>
          <c:yVal>
            <c:numRef>
              <c:f>Sheet19!$C$1374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3"/>
          <c:order val="1373"/>
          <c:tx>
            <c:strRef>
              <c:f>Sheet19!$A$1375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Sheet19!$B$1375</c:f>
            </c:strRef>
          </c:xVal>
          <c:yVal>
            <c:numRef>
              <c:f>Sheet19!$C$1375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4"/>
          <c:order val="1374"/>
          <c:tx>
            <c:strRef>
              <c:f>Sheet19!$A$1376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Sheet19!$B$1376</c:f>
            </c:strRef>
          </c:xVal>
          <c:yVal>
            <c:numRef>
              <c:f>Sheet19!$C$1376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5"/>
          <c:order val="1375"/>
          <c:tx>
            <c:strRef>
              <c:f>Sheet19!$A$1377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Sheet19!$B$1377</c:f>
            </c:strRef>
          </c:xVal>
          <c:yVal>
            <c:numRef>
              <c:f>Sheet19!$C$1377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6"/>
          <c:order val="1376"/>
          <c:tx>
            <c:strRef>
              <c:f>Sheet19!$A$1378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Sheet19!$B$1378</c:f>
            </c:strRef>
          </c:xVal>
          <c:yVal>
            <c:numRef>
              <c:f>Sheet19!$C$1378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7"/>
          <c:order val="1377"/>
          <c:tx>
            <c:strRef>
              <c:f>Sheet19!$A$1379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Sheet19!$B$1379</c:f>
            </c:strRef>
          </c:xVal>
          <c:yVal>
            <c:numRef>
              <c:f>Sheet19!$C$1379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8"/>
          <c:order val="1378"/>
          <c:tx>
            <c:strRef>
              <c:f>Sheet19!$A$1380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Sheet19!$B$1380</c:f>
            </c:strRef>
          </c:xVal>
          <c:yVal>
            <c:numRef>
              <c:f>Sheet19!$C$1380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9"/>
          <c:order val="1379"/>
          <c:tx>
            <c:strRef>
              <c:f>Sheet19!$A$1381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Sheet19!$B$1381</c:f>
            </c:strRef>
          </c:xVal>
          <c:yVal>
            <c:numRef>
              <c:f>Sheet19!$C$1381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0"/>
          <c:order val="1380"/>
          <c:tx>
            <c:strRef>
              <c:f>Sheet19!$A$1382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Sheet19!$B$1382</c:f>
            </c:strRef>
          </c:xVal>
          <c:yVal>
            <c:numRef>
              <c:f>Sheet19!$C$1382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1"/>
          <c:order val="1381"/>
          <c:tx>
            <c:strRef>
              <c:f>Sheet19!$A$1383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Sheet19!$B$1383</c:f>
            </c:strRef>
          </c:xVal>
          <c:yVal>
            <c:numRef>
              <c:f>Sheet19!$C$1383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2"/>
          <c:order val="1382"/>
          <c:tx>
            <c:strRef>
              <c:f>Sheet19!$A$1384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Sheet19!$B$1384</c:f>
            </c:strRef>
          </c:xVal>
          <c:yVal>
            <c:numRef>
              <c:f>Sheet19!$C$1384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3"/>
          <c:order val="1383"/>
          <c:tx>
            <c:strRef>
              <c:f>Sheet19!$A$1385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Sheet19!$B$1385</c:f>
            </c:strRef>
          </c:xVal>
          <c:yVal>
            <c:numRef>
              <c:f>Sheet19!$C$1385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4"/>
          <c:order val="1384"/>
          <c:tx>
            <c:strRef>
              <c:f>Sheet19!$A$1386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Sheet19!$B$1386</c:f>
            </c:strRef>
          </c:xVal>
          <c:yVal>
            <c:numRef>
              <c:f>Sheet19!$C$1386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5"/>
          <c:order val="1385"/>
          <c:tx>
            <c:strRef>
              <c:f>Sheet19!$A$1387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Sheet19!$B$1387</c:f>
            </c:strRef>
          </c:xVal>
          <c:yVal>
            <c:numRef>
              <c:f>Sheet19!$C$1387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6"/>
          <c:order val="1386"/>
          <c:tx>
            <c:strRef>
              <c:f>Sheet19!$A$1388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Sheet19!$B$1388</c:f>
            </c:strRef>
          </c:xVal>
          <c:yVal>
            <c:numRef>
              <c:f>Sheet19!$C$1388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7"/>
          <c:order val="1387"/>
          <c:tx>
            <c:strRef>
              <c:f>Sheet19!$A$1389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Sheet19!$B$1389</c:f>
            </c:strRef>
          </c:xVal>
          <c:yVal>
            <c:numRef>
              <c:f>Sheet19!$C$1389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8"/>
          <c:order val="1388"/>
          <c:tx>
            <c:strRef>
              <c:f>Sheet19!$A$1390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Sheet19!$B$1390</c:f>
            </c:strRef>
          </c:xVal>
          <c:yVal>
            <c:numRef>
              <c:f>Sheet19!$C$1390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9"/>
          <c:order val="1389"/>
          <c:tx>
            <c:strRef>
              <c:f>Sheet19!$A$1391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Sheet19!$B$1391</c:f>
            </c:strRef>
          </c:xVal>
          <c:yVal>
            <c:numRef>
              <c:f>Sheet19!$C$1391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0"/>
          <c:order val="1390"/>
          <c:tx>
            <c:strRef>
              <c:f>Sheet19!$A$1392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Sheet19!$B$1392</c:f>
            </c:strRef>
          </c:xVal>
          <c:yVal>
            <c:numRef>
              <c:f>Sheet19!$C$1392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1"/>
          <c:order val="1391"/>
          <c:tx>
            <c:strRef>
              <c:f>Sheet19!$A$1393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Sheet19!$B$1393</c:f>
            </c:strRef>
          </c:xVal>
          <c:yVal>
            <c:numRef>
              <c:f>Sheet19!$C$1393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2"/>
          <c:order val="1392"/>
          <c:tx>
            <c:strRef>
              <c:f>Sheet19!$A$1394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Sheet19!$B$1394</c:f>
            </c:strRef>
          </c:xVal>
          <c:yVal>
            <c:numRef>
              <c:f>Sheet19!$C$1394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3"/>
          <c:order val="1393"/>
          <c:tx>
            <c:strRef>
              <c:f>Sheet19!$A$1395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Sheet19!$B$1395</c:f>
            </c:strRef>
          </c:xVal>
          <c:yVal>
            <c:numRef>
              <c:f>Sheet19!$C$1395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4"/>
          <c:order val="1394"/>
          <c:tx>
            <c:strRef>
              <c:f>Sheet19!$A$1396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Sheet19!$B$1396</c:f>
            </c:strRef>
          </c:xVal>
          <c:yVal>
            <c:numRef>
              <c:f>Sheet19!$C$1396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5"/>
          <c:order val="1395"/>
          <c:tx>
            <c:strRef>
              <c:f>Sheet19!$A$1397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Sheet19!$B$1397</c:f>
            </c:strRef>
          </c:xVal>
          <c:yVal>
            <c:numRef>
              <c:f>Sheet19!$C$1397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6"/>
          <c:order val="1396"/>
          <c:tx>
            <c:strRef>
              <c:f>Sheet19!$A$1398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Sheet19!$B$1398</c:f>
            </c:strRef>
          </c:xVal>
          <c:yVal>
            <c:numRef>
              <c:f>Sheet19!$C$1398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7"/>
          <c:order val="1397"/>
          <c:tx>
            <c:strRef>
              <c:f>Sheet19!$A$1399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Sheet19!$B$1399</c:f>
            </c:strRef>
          </c:xVal>
          <c:yVal>
            <c:numRef>
              <c:f>Sheet19!$C$1399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8"/>
          <c:order val="1398"/>
          <c:tx>
            <c:strRef>
              <c:f>Sheet19!$A$1400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Sheet19!$B$1400</c:f>
            </c:strRef>
          </c:xVal>
          <c:yVal>
            <c:numRef>
              <c:f>Sheet19!$C$1400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9"/>
          <c:order val="1399"/>
          <c:tx>
            <c:strRef>
              <c:f>Sheet19!$A$1401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Sheet19!$B$1401</c:f>
            </c:strRef>
          </c:xVal>
          <c:yVal>
            <c:numRef>
              <c:f>Sheet19!$C$1401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0"/>
          <c:order val="1400"/>
          <c:tx>
            <c:strRef>
              <c:f>Sheet19!$A$1402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Sheet19!$B$1402</c:f>
            </c:strRef>
          </c:xVal>
          <c:yVal>
            <c:numRef>
              <c:f>Sheet19!$C$1402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1"/>
          <c:order val="1401"/>
          <c:tx>
            <c:strRef>
              <c:f>Sheet19!$A$1403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Sheet19!$B$1403</c:f>
            </c:strRef>
          </c:xVal>
          <c:yVal>
            <c:numRef>
              <c:f>Sheet19!$C$1403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2"/>
          <c:order val="1402"/>
          <c:tx>
            <c:strRef>
              <c:f>Sheet19!$A$1404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Sheet19!$B$1404</c:f>
            </c:strRef>
          </c:xVal>
          <c:yVal>
            <c:numRef>
              <c:f>Sheet19!$C$1404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3"/>
          <c:order val="1403"/>
          <c:tx>
            <c:strRef>
              <c:f>Sheet19!$A$1405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Sheet19!$B$1405</c:f>
            </c:strRef>
          </c:xVal>
          <c:yVal>
            <c:numRef>
              <c:f>Sheet19!$C$1405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4"/>
          <c:order val="1404"/>
          <c:tx>
            <c:strRef>
              <c:f>Sheet19!$A$1406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Sheet19!$B$1406</c:f>
            </c:strRef>
          </c:xVal>
          <c:yVal>
            <c:numRef>
              <c:f>Sheet19!$C$1406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5"/>
          <c:order val="1405"/>
          <c:tx>
            <c:strRef>
              <c:f>Sheet19!$A$1407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Sheet19!$B$1407</c:f>
            </c:strRef>
          </c:xVal>
          <c:yVal>
            <c:numRef>
              <c:f>Sheet19!$C$1407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6"/>
          <c:order val="1406"/>
          <c:tx>
            <c:strRef>
              <c:f>Sheet19!$A$1408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Sheet19!$B$1408</c:f>
            </c:strRef>
          </c:xVal>
          <c:yVal>
            <c:numRef>
              <c:f>Sheet19!$C$1408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7"/>
          <c:order val="1407"/>
          <c:tx>
            <c:strRef>
              <c:f>Sheet19!$A$1409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Sheet19!$B$1409</c:f>
            </c:strRef>
          </c:xVal>
          <c:yVal>
            <c:numRef>
              <c:f>Sheet19!$C$1409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8"/>
          <c:order val="1408"/>
          <c:tx>
            <c:strRef>
              <c:f>Sheet19!$A$1410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Sheet19!$B$1410</c:f>
            </c:strRef>
          </c:xVal>
          <c:yVal>
            <c:numRef>
              <c:f>Sheet19!$C$1410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9"/>
          <c:order val="1409"/>
          <c:tx>
            <c:strRef>
              <c:f>Sheet19!$A$1411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Sheet19!$B$1411</c:f>
            </c:strRef>
          </c:xVal>
          <c:yVal>
            <c:numRef>
              <c:f>Sheet19!$C$1411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0"/>
          <c:order val="1410"/>
          <c:tx>
            <c:strRef>
              <c:f>Sheet19!$A$1412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Sheet19!$B$1412</c:f>
            </c:strRef>
          </c:xVal>
          <c:yVal>
            <c:numRef>
              <c:f>Sheet19!$C$1412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1"/>
          <c:order val="1411"/>
          <c:tx>
            <c:strRef>
              <c:f>Sheet19!$A$1413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Sheet19!$B$1413</c:f>
            </c:strRef>
          </c:xVal>
          <c:yVal>
            <c:numRef>
              <c:f>Sheet19!$C$1413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2"/>
          <c:order val="1412"/>
          <c:tx>
            <c:strRef>
              <c:f>Sheet19!$A$1414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Sheet19!$B$1414</c:f>
            </c:strRef>
          </c:xVal>
          <c:yVal>
            <c:numRef>
              <c:f>Sheet19!$C$1414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3"/>
          <c:order val="1413"/>
          <c:tx>
            <c:strRef>
              <c:f>Sheet19!$A$1415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Sheet19!$B$1415</c:f>
            </c:strRef>
          </c:xVal>
          <c:yVal>
            <c:numRef>
              <c:f>Sheet19!$C$1415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4"/>
          <c:order val="1414"/>
          <c:tx>
            <c:strRef>
              <c:f>Sheet19!$A$1416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Sheet19!$B$1416</c:f>
            </c:strRef>
          </c:xVal>
          <c:yVal>
            <c:numRef>
              <c:f>Sheet19!$C$1416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5"/>
          <c:order val="1415"/>
          <c:tx>
            <c:strRef>
              <c:f>Sheet19!$A$1417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Sheet19!$B$1417</c:f>
            </c:strRef>
          </c:xVal>
          <c:yVal>
            <c:numRef>
              <c:f>Sheet19!$C$1417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6"/>
          <c:order val="1416"/>
          <c:tx>
            <c:strRef>
              <c:f>Sheet19!$A$1418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Sheet19!$B$1418</c:f>
            </c:strRef>
          </c:xVal>
          <c:yVal>
            <c:numRef>
              <c:f>Sheet19!$C$1418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7"/>
          <c:order val="1417"/>
          <c:tx>
            <c:strRef>
              <c:f>Sheet19!$A$1419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Sheet19!$B$1419</c:f>
            </c:strRef>
          </c:xVal>
          <c:yVal>
            <c:numRef>
              <c:f>Sheet19!$C$1419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8"/>
          <c:order val="1418"/>
          <c:tx>
            <c:strRef>
              <c:f>Sheet19!$A$1420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Sheet19!$B$1420</c:f>
            </c:strRef>
          </c:xVal>
          <c:yVal>
            <c:numRef>
              <c:f>Sheet19!$C$1420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9"/>
          <c:order val="1419"/>
          <c:tx>
            <c:strRef>
              <c:f>Sheet19!$A$1421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Sheet19!$B$1421</c:f>
            </c:strRef>
          </c:xVal>
          <c:yVal>
            <c:numRef>
              <c:f>Sheet19!$C$1421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0"/>
          <c:order val="1420"/>
          <c:tx>
            <c:strRef>
              <c:f>Sheet19!$A$1422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Sheet19!$B$1422</c:f>
            </c:strRef>
          </c:xVal>
          <c:yVal>
            <c:numRef>
              <c:f>Sheet19!$C$1422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1"/>
          <c:order val="1421"/>
          <c:tx>
            <c:strRef>
              <c:f>Sheet19!$A$1423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Sheet19!$B$1423</c:f>
            </c:strRef>
          </c:xVal>
          <c:yVal>
            <c:numRef>
              <c:f>Sheet19!$C$1423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2"/>
          <c:order val="1422"/>
          <c:tx>
            <c:strRef>
              <c:f>Sheet19!$A$1424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Sheet19!$B$1424</c:f>
            </c:strRef>
          </c:xVal>
          <c:yVal>
            <c:numRef>
              <c:f>Sheet19!$C$1424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3"/>
          <c:order val="1423"/>
          <c:tx>
            <c:strRef>
              <c:f>Sheet19!$A$1425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Sheet19!$B$1425</c:f>
            </c:strRef>
          </c:xVal>
          <c:yVal>
            <c:numRef>
              <c:f>Sheet19!$C$1425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4"/>
          <c:order val="1424"/>
          <c:tx>
            <c:strRef>
              <c:f>Sheet19!$A$1426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Sheet19!$B$1426</c:f>
            </c:strRef>
          </c:xVal>
          <c:yVal>
            <c:numRef>
              <c:f>Sheet19!$C$1426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5"/>
          <c:order val="1425"/>
          <c:tx>
            <c:strRef>
              <c:f>Sheet19!$A$1427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Sheet19!$B$1427</c:f>
            </c:strRef>
          </c:xVal>
          <c:yVal>
            <c:numRef>
              <c:f>Sheet19!$C$1427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6"/>
          <c:order val="1426"/>
          <c:tx>
            <c:strRef>
              <c:f>Sheet19!$A$1428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Sheet19!$B$1428</c:f>
            </c:strRef>
          </c:xVal>
          <c:yVal>
            <c:numRef>
              <c:f>Sheet19!$C$1428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7"/>
          <c:order val="1427"/>
          <c:tx>
            <c:strRef>
              <c:f>Sheet19!$A$1429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Sheet19!$B$1429</c:f>
            </c:strRef>
          </c:xVal>
          <c:yVal>
            <c:numRef>
              <c:f>Sheet19!$C$1429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8"/>
          <c:order val="1428"/>
          <c:tx>
            <c:strRef>
              <c:f>Sheet19!$A$1430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Sheet19!$B$1430</c:f>
            </c:strRef>
          </c:xVal>
          <c:yVal>
            <c:numRef>
              <c:f>Sheet19!$C$1430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9"/>
          <c:order val="1429"/>
          <c:tx>
            <c:strRef>
              <c:f>Sheet19!$A$1431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Sheet19!$B$1431</c:f>
            </c:strRef>
          </c:xVal>
          <c:yVal>
            <c:numRef>
              <c:f>Sheet19!$C$1431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0"/>
          <c:order val="1430"/>
          <c:tx>
            <c:strRef>
              <c:f>Sheet19!$A$1432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Sheet19!$B$1432</c:f>
            </c:strRef>
          </c:xVal>
          <c:yVal>
            <c:numRef>
              <c:f>Sheet19!$C$1432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1"/>
          <c:order val="1431"/>
          <c:tx>
            <c:strRef>
              <c:f>Sheet19!$A$1433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Sheet19!$B$1433</c:f>
            </c:strRef>
          </c:xVal>
          <c:yVal>
            <c:numRef>
              <c:f>Sheet19!$C$1433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2"/>
          <c:order val="1432"/>
          <c:tx>
            <c:strRef>
              <c:f>Sheet19!$A$1434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Sheet19!$B$1434</c:f>
            </c:strRef>
          </c:xVal>
          <c:yVal>
            <c:numRef>
              <c:f>Sheet19!$C$1434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3"/>
          <c:order val="1433"/>
          <c:tx>
            <c:strRef>
              <c:f>Sheet19!$A$1435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Sheet19!$B$1435</c:f>
            </c:strRef>
          </c:xVal>
          <c:yVal>
            <c:numRef>
              <c:f>Sheet19!$C$1435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4"/>
          <c:order val="1434"/>
          <c:tx>
            <c:strRef>
              <c:f>Sheet19!$A$1436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Sheet19!$B$1436</c:f>
            </c:strRef>
          </c:xVal>
          <c:yVal>
            <c:numRef>
              <c:f>Sheet19!$C$1436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5"/>
          <c:order val="1435"/>
          <c:tx>
            <c:strRef>
              <c:f>Sheet19!$A$1437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Sheet19!$B$1437</c:f>
            </c:strRef>
          </c:xVal>
          <c:yVal>
            <c:numRef>
              <c:f>Sheet19!$C$1437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6"/>
          <c:order val="1436"/>
          <c:tx>
            <c:strRef>
              <c:f>Sheet19!$A$1438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Sheet19!$B$1438</c:f>
            </c:strRef>
          </c:xVal>
          <c:yVal>
            <c:numRef>
              <c:f>Sheet19!$C$1438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7"/>
          <c:order val="1437"/>
          <c:tx>
            <c:strRef>
              <c:f>Sheet19!$A$1439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Sheet19!$B$1439</c:f>
            </c:strRef>
          </c:xVal>
          <c:yVal>
            <c:numRef>
              <c:f>Sheet19!$C$1439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8"/>
          <c:order val="1438"/>
          <c:tx>
            <c:strRef>
              <c:f>Sheet19!$A$1440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Sheet19!$B$1440</c:f>
            </c:strRef>
          </c:xVal>
          <c:yVal>
            <c:numRef>
              <c:f>Sheet19!$C$1440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9"/>
          <c:order val="1439"/>
          <c:tx>
            <c:strRef>
              <c:f>Sheet19!$A$1441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Sheet19!$B$1441</c:f>
            </c:strRef>
          </c:xVal>
          <c:yVal>
            <c:numRef>
              <c:f>Sheet19!$C$1441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0"/>
          <c:order val="1440"/>
          <c:tx>
            <c:strRef>
              <c:f>Sheet19!$A$1442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Sheet19!$B$1442</c:f>
            </c:strRef>
          </c:xVal>
          <c:yVal>
            <c:numRef>
              <c:f>Sheet19!$C$1442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1"/>
          <c:order val="1441"/>
          <c:tx>
            <c:strRef>
              <c:f>Sheet19!$A$1443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Sheet19!$B$1443</c:f>
            </c:strRef>
          </c:xVal>
          <c:yVal>
            <c:numRef>
              <c:f>Sheet19!$C$1443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2"/>
          <c:order val="1442"/>
          <c:tx>
            <c:strRef>
              <c:f>Sheet19!$A$1444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Sheet19!$B$1444</c:f>
            </c:strRef>
          </c:xVal>
          <c:yVal>
            <c:numRef>
              <c:f>Sheet19!$C$1444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3"/>
          <c:order val="1443"/>
          <c:tx>
            <c:strRef>
              <c:f>Sheet19!$A$1445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Sheet19!$B$1445</c:f>
            </c:strRef>
          </c:xVal>
          <c:yVal>
            <c:numRef>
              <c:f>Sheet19!$C$1445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4"/>
          <c:order val="1444"/>
          <c:tx>
            <c:strRef>
              <c:f>Sheet19!$A$1446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Sheet19!$B$1446</c:f>
            </c:strRef>
          </c:xVal>
          <c:yVal>
            <c:numRef>
              <c:f>Sheet19!$C$1446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5"/>
          <c:order val="1445"/>
          <c:tx>
            <c:strRef>
              <c:f>Sheet19!$A$1447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Sheet19!$B$1447</c:f>
            </c:strRef>
          </c:xVal>
          <c:yVal>
            <c:numRef>
              <c:f>Sheet19!$C$1447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6"/>
          <c:order val="1446"/>
          <c:tx>
            <c:strRef>
              <c:f>Sheet19!$A$1448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Sheet19!$B$1448</c:f>
            </c:strRef>
          </c:xVal>
          <c:yVal>
            <c:numRef>
              <c:f>Sheet19!$C$1448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7"/>
          <c:order val="1447"/>
          <c:tx>
            <c:strRef>
              <c:f>Sheet19!$A$1449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Sheet19!$B$1449</c:f>
            </c:strRef>
          </c:xVal>
          <c:yVal>
            <c:numRef>
              <c:f>Sheet19!$C$1449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8"/>
          <c:order val="1448"/>
          <c:tx>
            <c:strRef>
              <c:f>Sheet19!$A$1450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Sheet19!$B$1450</c:f>
            </c:strRef>
          </c:xVal>
          <c:yVal>
            <c:numRef>
              <c:f>Sheet19!$C$1450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9"/>
          <c:order val="1449"/>
          <c:tx>
            <c:strRef>
              <c:f>Sheet19!$A$1451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Sheet19!$B$1451</c:f>
            </c:strRef>
          </c:xVal>
          <c:yVal>
            <c:numRef>
              <c:f>Sheet19!$C$1451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0"/>
          <c:order val="1450"/>
          <c:tx>
            <c:strRef>
              <c:f>Sheet19!$A$1452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Sheet19!$B$1452</c:f>
            </c:strRef>
          </c:xVal>
          <c:yVal>
            <c:numRef>
              <c:f>Sheet19!$C$1452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1"/>
          <c:order val="1451"/>
          <c:tx>
            <c:strRef>
              <c:f>Sheet19!$A$1453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Sheet19!$B$1453</c:f>
            </c:strRef>
          </c:xVal>
          <c:yVal>
            <c:numRef>
              <c:f>Sheet19!$C$1453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2"/>
          <c:order val="1452"/>
          <c:tx>
            <c:strRef>
              <c:f>Sheet19!$A$1454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Sheet19!$B$1454</c:f>
            </c:strRef>
          </c:xVal>
          <c:yVal>
            <c:numRef>
              <c:f>Sheet19!$C$1454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3"/>
          <c:order val="1453"/>
          <c:tx>
            <c:strRef>
              <c:f>Sheet19!$A$1455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Sheet19!$B$1455</c:f>
            </c:strRef>
          </c:xVal>
          <c:yVal>
            <c:numRef>
              <c:f>Sheet19!$C$1455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4"/>
          <c:order val="1454"/>
          <c:tx>
            <c:strRef>
              <c:f>Sheet19!$A$1456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Sheet19!$B$1456</c:f>
            </c:strRef>
          </c:xVal>
          <c:yVal>
            <c:numRef>
              <c:f>Sheet19!$C$1456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5"/>
          <c:order val="1455"/>
          <c:tx>
            <c:strRef>
              <c:f>Sheet19!$A$1457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Sheet19!$B$1457</c:f>
            </c:strRef>
          </c:xVal>
          <c:yVal>
            <c:numRef>
              <c:f>Sheet19!$C$1457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6"/>
          <c:order val="1456"/>
          <c:tx>
            <c:strRef>
              <c:f>Sheet19!$A$1458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Sheet19!$B$1458</c:f>
            </c:strRef>
          </c:xVal>
          <c:yVal>
            <c:numRef>
              <c:f>Sheet19!$C$1458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7"/>
          <c:order val="1457"/>
          <c:tx>
            <c:strRef>
              <c:f>Sheet19!$A$1459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Sheet19!$B$1459</c:f>
            </c:strRef>
          </c:xVal>
          <c:yVal>
            <c:numRef>
              <c:f>Sheet19!$C$1459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8"/>
          <c:order val="1458"/>
          <c:tx>
            <c:strRef>
              <c:f>Sheet19!$A$1460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Sheet19!$B$1460</c:f>
            </c:strRef>
          </c:xVal>
          <c:yVal>
            <c:numRef>
              <c:f>Sheet19!$C$1460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9"/>
          <c:order val="1459"/>
          <c:tx>
            <c:strRef>
              <c:f>Sheet19!$A$1461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Sheet19!$B$1461</c:f>
            </c:strRef>
          </c:xVal>
          <c:yVal>
            <c:numRef>
              <c:f>Sheet19!$C$1461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0"/>
          <c:order val="1460"/>
          <c:tx>
            <c:strRef>
              <c:f>Sheet19!$A$1462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Sheet19!$B$1462</c:f>
            </c:strRef>
          </c:xVal>
          <c:yVal>
            <c:numRef>
              <c:f>Sheet19!$C$1462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1"/>
          <c:order val="1461"/>
          <c:tx>
            <c:strRef>
              <c:f>Sheet19!$A$1463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Sheet19!$B$1463</c:f>
            </c:strRef>
          </c:xVal>
          <c:yVal>
            <c:numRef>
              <c:f>Sheet19!$C$1463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2"/>
          <c:order val="1462"/>
          <c:tx>
            <c:strRef>
              <c:f>Sheet19!$A$1464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Sheet19!$B$1464</c:f>
            </c:strRef>
          </c:xVal>
          <c:yVal>
            <c:numRef>
              <c:f>Sheet19!$C$1464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3"/>
          <c:order val="1463"/>
          <c:tx>
            <c:strRef>
              <c:f>Sheet19!$A$1465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Sheet19!$B$1465</c:f>
            </c:strRef>
          </c:xVal>
          <c:yVal>
            <c:numRef>
              <c:f>Sheet19!$C$1465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4"/>
          <c:order val="1464"/>
          <c:tx>
            <c:strRef>
              <c:f>Sheet19!$A$1466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Sheet19!$B$1466</c:f>
            </c:strRef>
          </c:xVal>
          <c:yVal>
            <c:numRef>
              <c:f>Sheet19!$C$1466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5"/>
          <c:order val="1465"/>
          <c:tx>
            <c:strRef>
              <c:f>Sheet19!$A$1467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Sheet19!$B$1467</c:f>
            </c:strRef>
          </c:xVal>
          <c:yVal>
            <c:numRef>
              <c:f>Sheet19!$C$1467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6"/>
          <c:order val="1466"/>
          <c:tx>
            <c:strRef>
              <c:f>Sheet19!$A$1468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Sheet19!$B$1468</c:f>
            </c:strRef>
          </c:xVal>
          <c:yVal>
            <c:numRef>
              <c:f>Sheet19!$C$1468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7"/>
          <c:order val="1467"/>
          <c:tx>
            <c:strRef>
              <c:f>Sheet19!$A$1469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Sheet19!$B$1469</c:f>
            </c:strRef>
          </c:xVal>
          <c:yVal>
            <c:numRef>
              <c:f>Sheet19!$C$1469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8"/>
          <c:order val="1468"/>
          <c:tx>
            <c:strRef>
              <c:f>Sheet19!$A$1470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Sheet19!$B$1470</c:f>
            </c:strRef>
          </c:xVal>
          <c:yVal>
            <c:numRef>
              <c:f>Sheet19!$C$1470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9"/>
          <c:order val="1469"/>
          <c:tx>
            <c:strRef>
              <c:f>Sheet19!$A$1471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Sheet19!$B$1471</c:f>
            </c:strRef>
          </c:xVal>
          <c:yVal>
            <c:numRef>
              <c:f>Sheet19!$C$1471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0"/>
          <c:order val="1470"/>
          <c:tx>
            <c:strRef>
              <c:f>Sheet19!$A$1472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Sheet19!$B$1472</c:f>
            </c:strRef>
          </c:xVal>
          <c:yVal>
            <c:numRef>
              <c:f>Sheet19!$C$1472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1"/>
          <c:order val="1471"/>
          <c:tx>
            <c:strRef>
              <c:f>Sheet19!$A$1473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Sheet19!$B$1473</c:f>
            </c:strRef>
          </c:xVal>
          <c:yVal>
            <c:numRef>
              <c:f>Sheet19!$C$1473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2"/>
          <c:order val="1472"/>
          <c:tx>
            <c:strRef>
              <c:f>Sheet19!$A$1474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Sheet19!$B$1474</c:f>
            </c:strRef>
          </c:xVal>
          <c:yVal>
            <c:numRef>
              <c:f>Sheet19!$C$1474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3"/>
          <c:order val="1473"/>
          <c:tx>
            <c:strRef>
              <c:f>Sheet19!$A$1475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Sheet19!$B$1475</c:f>
            </c:strRef>
          </c:xVal>
          <c:yVal>
            <c:numRef>
              <c:f>Sheet19!$C$1475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4"/>
          <c:order val="1474"/>
          <c:tx>
            <c:strRef>
              <c:f>Sheet19!$A$1476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Sheet19!$B$1476</c:f>
            </c:strRef>
          </c:xVal>
          <c:yVal>
            <c:numRef>
              <c:f>Sheet19!$C$1476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5"/>
          <c:order val="1475"/>
          <c:tx>
            <c:strRef>
              <c:f>Sheet19!$A$1477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Sheet19!$B$1477</c:f>
            </c:strRef>
          </c:xVal>
          <c:yVal>
            <c:numRef>
              <c:f>Sheet19!$C$1477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6"/>
          <c:order val="1476"/>
          <c:tx>
            <c:strRef>
              <c:f>Sheet19!$A$1478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Sheet19!$B$1478</c:f>
            </c:strRef>
          </c:xVal>
          <c:yVal>
            <c:numRef>
              <c:f>Sheet19!$C$1478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7"/>
          <c:order val="1477"/>
          <c:tx>
            <c:strRef>
              <c:f>Sheet19!$A$1479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Sheet19!$B$1479</c:f>
            </c:strRef>
          </c:xVal>
          <c:yVal>
            <c:numRef>
              <c:f>Sheet19!$C$1479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8"/>
          <c:order val="1478"/>
          <c:tx>
            <c:strRef>
              <c:f>Sheet19!$A$1480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Sheet19!$B$1480</c:f>
            </c:strRef>
          </c:xVal>
          <c:yVal>
            <c:numRef>
              <c:f>Sheet19!$C$1480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9"/>
          <c:order val="1479"/>
          <c:tx>
            <c:strRef>
              <c:f>Sheet19!$A$1481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Sheet19!$B$1481</c:f>
            </c:strRef>
          </c:xVal>
          <c:yVal>
            <c:numRef>
              <c:f>Sheet19!$C$1481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80"/>
          <c:order val="1480"/>
          <c:tx>
            <c:strRef>
              <c:f>Sheet19!$A$1482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Sheet19!$B$1482</c:f>
            </c:strRef>
          </c:xVal>
          <c:yVal>
            <c:numRef>
              <c:f>Sheet19!$C$1482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81"/>
          <c:order val="1481"/>
          <c:tx>
            <c:strRef>
              <c:f>Sheet19!$A$1483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Sheet19!$B$1483</c:f>
            </c:strRef>
          </c:xVal>
          <c:yVal>
            <c:numRef>
              <c:f>Sheet19!$C$1483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82"/>
          <c:order val="1482"/>
          <c:tx>
            <c:strRef>
              <c:f>Sheet19!$A$1484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Sheet19!$B$1484</c:f>
            </c:strRef>
          </c:xVal>
          <c:yVal>
            <c:numRef>
              <c:f>Sheet19!$C$1484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83"/>
          <c:order val="1483"/>
          <c:tx>
            <c:strRef>
              <c:f>Sheet19!$A$1485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Sheet19!$B$1485</c:f>
            </c:strRef>
          </c:xVal>
          <c:yVal>
            <c:numRef>
              <c:f>Sheet19!$C$1485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84"/>
          <c:order val="1484"/>
          <c:tx>
            <c:strRef>
              <c:f>Sheet19!$A$1486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Sheet19!$B$1486</c:f>
            </c:strRef>
          </c:xVal>
          <c:yVal>
            <c:numRef>
              <c:f>Sheet19!$C$1486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85"/>
          <c:order val="1485"/>
          <c:tx>
            <c:strRef>
              <c:f>Sheet19!$A$1487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Sheet19!$B$1487</c:f>
            </c:strRef>
          </c:xVal>
          <c:yVal>
            <c:numRef>
              <c:f>Sheet19!$C$1487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86"/>
          <c:order val="1486"/>
          <c:tx>
            <c:strRef>
              <c:f>Sheet19!$A$1488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Sheet19!$B$1488</c:f>
            </c:strRef>
          </c:xVal>
          <c:yVal>
            <c:numRef>
              <c:f>Sheet19!$C$1488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87"/>
          <c:order val="1487"/>
          <c:tx>
            <c:strRef>
              <c:f>Sheet19!$A$1489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Sheet19!$B$1489</c:f>
            </c:strRef>
          </c:xVal>
          <c:yVal>
            <c:numRef>
              <c:f>Sheet19!$C$1489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88"/>
          <c:order val="1488"/>
          <c:tx>
            <c:strRef>
              <c:f>Sheet19!$A$1490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Sheet19!$B$1490</c:f>
            </c:strRef>
          </c:xVal>
          <c:yVal>
            <c:numRef>
              <c:f>Sheet19!$C$1490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89"/>
          <c:order val="1489"/>
          <c:tx>
            <c:strRef>
              <c:f>Sheet19!$A$1491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Sheet19!$B$1491</c:f>
            </c:strRef>
          </c:xVal>
          <c:yVal>
            <c:numRef>
              <c:f>Sheet19!$C$1491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90"/>
          <c:order val="1490"/>
          <c:tx>
            <c:strRef>
              <c:f>Sheet19!$A$1492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Sheet19!$B$1492</c:f>
            </c:strRef>
          </c:xVal>
          <c:yVal>
            <c:numRef>
              <c:f>Sheet19!$C$1492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91"/>
          <c:order val="1491"/>
          <c:tx>
            <c:strRef>
              <c:f>Sheet19!$A$1493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Sheet19!$B$1493</c:f>
            </c:strRef>
          </c:xVal>
          <c:yVal>
            <c:numRef>
              <c:f>Sheet19!$C$1493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92"/>
          <c:order val="1492"/>
          <c:tx>
            <c:strRef>
              <c:f>Sheet19!$A$1494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Sheet19!$B$1494</c:f>
            </c:strRef>
          </c:xVal>
          <c:yVal>
            <c:numRef>
              <c:f>Sheet19!$C$1494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93"/>
          <c:order val="1493"/>
          <c:tx>
            <c:strRef>
              <c:f>Sheet19!$A$1495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Sheet19!$B$1495</c:f>
            </c:strRef>
          </c:xVal>
          <c:yVal>
            <c:numRef>
              <c:f>Sheet19!$C$1495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94"/>
          <c:order val="1494"/>
          <c:tx>
            <c:strRef>
              <c:f>Sheet19!$A$1496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Sheet19!$B$1496</c:f>
            </c:strRef>
          </c:xVal>
          <c:yVal>
            <c:numRef>
              <c:f>Sheet19!$C$1496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95"/>
          <c:order val="1495"/>
          <c:tx>
            <c:strRef>
              <c:f>Sheet19!$A$1497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Sheet19!$B$1497</c:f>
            </c:strRef>
          </c:xVal>
          <c:yVal>
            <c:numRef>
              <c:f>Sheet19!$C$1497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96"/>
          <c:order val="1496"/>
          <c:tx>
            <c:strRef>
              <c:f>Sheet19!$A$1498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Sheet19!$B$1498</c:f>
            </c:strRef>
          </c:xVal>
          <c:yVal>
            <c:numRef>
              <c:f>Sheet19!$C$1498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97"/>
          <c:order val="1497"/>
          <c:tx>
            <c:strRef>
              <c:f>Sheet19!$A$1499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Sheet19!$B$1499</c:f>
            </c:strRef>
          </c:xVal>
          <c:yVal>
            <c:numRef>
              <c:f>Sheet19!$C$1499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98"/>
          <c:order val="1498"/>
          <c:tx>
            <c:strRef>
              <c:f>Sheet19!$A$1500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Sheet19!$B$1500</c:f>
            </c:strRef>
          </c:xVal>
          <c:yVal>
            <c:numRef>
              <c:f>Sheet19!$C$1500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99"/>
          <c:order val="1499"/>
          <c:tx>
            <c:strRef>
              <c:f>Sheet19!$A$1501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Sheet19!$B$1501</c:f>
            </c:strRef>
          </c:xVal>
          <c:yVal>
            <c:numRef>
              <c:f>Sheet19!$C$1501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00"/>
          <c:order val="1500"/>
          <c:tx>
            <c:strRef>
              <c:f>Sheet19!$A$1502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Sheet19!$B$1502</c:f>
            </c:strRef>
          </c:xVal>
          <c:yVal>
            <c:numRef>
              <c:f>Sheet19!$C$1502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01"/>
          <c:order val="1501"/>
          <c:tx>
            <c:strRef>
              <c:f>Sheet19!$A$1503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Sheet19!$B$1503</c:f>
            </c:strRef>
          </c:xVal>
          <c:yVal>
            <c:numRef>
              <c:f>Sheet19!$C$1503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02"/>
          <c:order val="1502"/>
          <c:tx>
            <c:strRef>
              <c:f>Sheet19!$A$1504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Sheet19!$B$1504</c:f>
            </c:strRef>
          </c:xVal>
          <c:yVal>
            <c:numRef>
              <c:f>Sheet19!$C$1504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03"/>
          <c:order val="1503"/>
          <c:tx>
            <c:strRef>
              <c:f>Sheet19!$A$1505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Sheet19!$B$1505</c:f>
            </c:strRef>
          </c:xVal>
          <c:yVal>
            <c:numRef>
              <c:f>Sheet19!$C$1505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04"/>
          <c:order val="1504"/>
          <c:tx>
            <c:strRef>
              <c:f>Sheet19!$A$1506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Sheet19!$B$1506</c:f>
            </c:strRef>
          </c:xVal>
          <c:yVal>
            <c:numRef>
              <c:f>Sheet19!$C$1506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05"/>
          <c:order val="1505"/>
          <c:tx>
            <c:strRef>
              <c:f>Sheet19!$A$1507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Sheet19!$B$1507</c:f>
            </c:strRef>
          </c:xVal>
          <c:yVal>
            <c:numRef>
              <c:f>Sheet19!$C$1507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06"/>
          <c:order val="1506"/>
          <c:tx>
            <c:strRef>
              <c:f>Sheet19!$A$1508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Sheet19!$B$1508</c:f>
            </c:strRef>
          </c:xVal>
          <c:yVal>
            <c:numRef>
              <c:f>Sheet19!$C$1508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07"/>
          <c:order val="1507"/>
          <c:tx>
            <c:strRef>
              <c:f>Sheet19!$A$1509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Sheet19!$B$1509</c:f>
            </c:strRef>
          </c:xVal>
          <c:yVal>
            <c:numRef>
              <c:f>Sheet19!$C$1509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08"/>
          <c:order val="1508"/>
          <c:tx>
            <c:strRef>
              <c:f>Sheet19!$A$1510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Sheet19!$B$1510</c:f>
            </c:strRef>
          </c:xVal>
          <c:yVal>
            <c:numRef>
              <c:f>Sheet19!$C$1510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09"/>
          <c:order val="1509"/>
          <c:tx>
            <c:strRef>
              <c:f>Sheet19!$A$1511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Sheet19!$B$1511</c:f>
            </c:strRef>
          </c:xVal>
          <c:yVal>
            <c:numRef>
              <c:f>Sheet19!$C$1511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10"/>
          <c:order val="1510"/>
          <c:tx>
            <c:strRef>
              <c:f>Sheet19!$A$1512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Sheet19!$B$1512</c:f>
            </c:strRef>
          </c:xVal>
          <c:yVal>
            <c:numRef>
              <c:f>Sheet19!$C$1512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11"/>
          <c:order val="1511"/>
          <c:tx>
            <c:strRef>
              <c:f>Sheet19!$A$1513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Sheet19!$B$1513</c:f>
            </c:strRef>
          </c:xVal>
          <c:yVal>
            <c:numRef>
              <c:f>Sheet19!$C$1513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12"/>
          <c:order val="1512"/>
          <c:tx>
            <c:strRef>
              <c:f>Sheet19!$A$1514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Sheet19!$B$1514</c:f>
            </c:strRef>
          </c:xVal>
          <c:yVal>
            <c:numRef>
              <c:f>Sheet19!$C$1514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13"/>
          <c:order val="1513"/>
          <c:tx>
            <c:strRef>
              <c:f>Sheet19!$A$1515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Sheet19!$B$1515</c:f>
            </c:strRef>
          </c:xVal>
          <c:yVal>
            <c:numRef>
              <c:f>Sheet19!$C$1515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14"/>
          <c:order val="1514"/>
          <c:tx>
            <c:strRef>
              <c:f>Sheet19!$A$1516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Sheet19!$B$1516</c:f>
            </c:strRef>
          </c:xVal>
          <c:yVal>
            <c:numRef>
              <c:f>Sheet19!$C$1516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15"/>
          <c:order val="1515"/>
          <c:tx>
            <c:strRef>
              <c:f>Sheet19!$A$1517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Sheet19!$B$1517</c:f>
            </c:strRef>
          </c:xVal>
          <c:yVal>
            <c:numRef>
              <c:f>Sheet19!$C$1517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16"/>
          <c:order val="1516"/>
          <c:tx>
            <c:strRef>
              <c:f>Sheet19!$A$1518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Sheet19!$B$1518</c:f>
            </c:strRef>
          </c:xVal>
          <c:yVal>
            <c:numRef>
              <c:f>Sheet19!$C$1518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17"/>
          <c:order val="1517"/>
          <c:tx>
            <c:strRef>
              <c:f>Sheet19!$A$1519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Sheet19!$B$1519</c:f>
            </c:strRef>
          </c:xVal>
          <c:yVal>
            <c:numRef>
              <c:f>Sheet19!$C$1519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18"/>
          <c:order val="1518"/>
          <c:tx>
            <c:strRef>
              <c:f>Sheet19!$A$1520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Sheet19!$B$1520</c:f>
            </c:strRef>
          </c:xVal>
          <c:yVal>
            <c:numRef>
              <c:f>Sheet19!$C$1520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19"/>
          <c:order val="1519"/>
          <c:tx>
            <c:strRef>
              <c:f>Sheet19!$A$1521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Sheet19!$B$1521</c:f>
            </c:strRef>
          </c:xVal>
          <c:yVal>
            <c:numRef>
              <c:f>Sheet19!$C$1521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20"/>
          <c:order val="1520"/>
          <c:tx>
            <c:strRef>
              <c:f>Sheet19!$A$1522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Sheet19!$B$1522</c:f>
            </c:strRef>
          </c:xVal>
          <c:yVal>
            <c:numRef>
              <c:f>Sheet19!$C$1522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21"/>
          <c:order val="1521"/>
          <c:tx>
            <c:strRef>
              <c:f>Sheet19!$A$1523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Sheet19!$B$1523</c:f>
            </c:strRef>
          </c:xVal>
          <c:yVal>
            <c:numRef>
              <c:f>Sheet19!$C$1523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22"/>
          <c:order val="1522"/>
          <c:tx>
            <c:strRef>
              <c:f>Sheet19!$A$1524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Sheet19!$B$1524</c:f>
            </c:strRef>
          </c:xVal>
          <c:yVal>
            <c:numRef>
              <c:f>Sheet19!$C$1524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23"/>
          <c:order val="1523"/>
          <c:tx>
            <c:strRef>
              <c:f>Sheet19!$A$1525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Sheet19!$B$1525</c:f>
            </c:strRef>
          </c:xVal>
          <c:yVal>
            <c:numRef>
              <c:f>Sheet19!$C$1525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24"/>
          <c:order val="1524"/>
          <c:tx>
            <c:strRef>
              <c:f>Sheet19!$A$1526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Sheet19!$B$1526</c:f>
            </c:strRef>
          </c:xVal>
          <c:yVal>
            <c:numRef>
              <c:f>Sheet19!$C$1526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25"/>
          <c:order val="1525"/>
          <c:tx>
            <c:strRef>
              <c:f>Sheet19!$A$1527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Sheet19!$B$1527</c:f>
            </c:strRef>
          </c:xVal>
          <c:yVal>
            <c:numRef>
              <c:f>Sheet19!$C$1527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26"/>
          <c:order val="1526"/>
          <c:tx>
            <c:strRef>
              <c:f>Sheet19!$A$1528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Sheet19!$B$1528</c:f>
            </c:strRef>
          </c:xVal>
          <c:yVal>
            <c:numRef>
              <c:f>Sheet19!$C$1528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27"/>
          <c:order val="1527"/>
          <c:tx>
            <c:strRef>
              <c:f>Sheet19!$A$1529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Sheet19!$B$1529</c:f>
            </c:strRef>
          </c:xVal>
          <c:yVal>
            <c:numRef>
              <c:f>Sheet19!$C$1529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28"/>
          <c:order val="1528"/>
          <c:tx>
            <c:strRef>
              <c:f>Sheet19!$A$1530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Sheet19!$B$1530</c:f>
            </c:strRef>
          </c:xVal>
          <c:yVal>
            <c:numRef>
              <c:f>Sheet19!$C$1530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29"/>
          <c:order val="1529"/>
          <c:tx>
            <c:strRef>
              <c:f>Sheet19!$A$1531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Sheet19!$B$1531</c:f>
            </c:strRef>
          </c:xVal>
          <c:yVal>
            <c:numRef>
              <c:f>Sheet19!$C$1531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30"/>
          <c:order val="1530"/>
          <c:tx>
            <c:strRef>
              <c:f>Sheet19!$A$1532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Sheet19!$B$1532</c:f>
            </c:strRef>
          </c:xVal>
          <c:yVal>
            <c:numRef>
              <c:f>Sheet19!$C$1532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31"/>
          <c:order val="1531"/>
          <c:tx>
            <c:strRef>
              <c:f>Sheet19!$A$1533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Sheet19!$B$1533</c:f>
            </c:strRef>
          </c:xVal>
          <c:yVal>
            <c:numRef>
              <c:f>Sheet19!$C$1533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32"/>
          <c:order val="1532"/>
          <c:tx>
            <c:strRef>
              <c:f>Sheet19!$A$1534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Sheet19!$B$1534</c:f>
            </c:strRef>
          </c:xVal>
          <c:yVal>
            <c:numRef>
              <c:f>Sheet19!$C$1534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33"/>
          <c:order val="1533"/>
          <c:tx>
            <c:strRef>
              <c:f>Sheet19!$A$1535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Sheet19!$B$1535</c:f>
            </c:strRef>
          </c:xVal>
          <c:yVal>
            <c:numRef>
              <c:f>Sheet19!$C$1535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34"/>
          <c:order val="1534"/>
          <c:tx>
            <c:strRef>
              <c:f>Sheet19!$A$1536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Sheet19!$B$1536</c:f>
            </c:strRef>
          </c:xVal>
          <c:yVal>
            <c:numRef>
              <c:f>Sheet19!$C$1536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35"/>
          <c:order val="1535"/>
          <c:tx>
            <c:strRef>
              <c:f>Sheet19!$A$1537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Sheet19!$B$1537</c:f>
            </c:strRef>
          </c:xVal>
          <c:yVal>
            <c:numRef>
              <c:f>Sheet19!$C$1537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36"/>
          <c:order val="1536"/>
          <c:tx>
            <c:strRef>
              <c:f>Sheet19!$A$1538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Sheet19!$B$1538</c:f>
            </c:strRef>
          </c:xVal>
          <c:yVal>
            <c:numRef>
              <c:f>Sheet19!$C$1538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37"/>
          <c:order val="1537"/>
          <c:tx>
            <c:strRef>
              <c:f>Sheet19!$A$1539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Sheet19!$B$1539</c:f>
            </c:strRef>
          </c:xVal>
          <c:yVal>
            <c:numRef>
              <c:f>Sheet19!$C$1539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38"/>
          <c:order val="1538"/>
          <c:tx>
            <c:strRef>
              <c:f>Sheet19!$A$1540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Sheet19!$B$1540</c:f>
            </c:strRef>
          </c:xVal>
          <c:yVal>
            <c:numRef>
              <c:f>Sheet19!$C$1540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39"/>
          <c:order val="1539"/>
          <c:tx>
            <c:strRef>
              <c:f>Sheet19!$A$1541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Sheet19!$B$1541</c:f>
            </c:strRef>
          </c:xVal>
          <c:yVal>
            <c:numRef>
              <c:f>Sheet19!$C$1541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40"/>
          <c:order val="1540"/>
          <c:tx>
            <c:strRef>
              <c:f>Sheet19!$A$1542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Sheet19!$B$1542</c:f>
            </c:strRef>
          </c:xVal>
          <c:yVal>
            <c:numRef>
              <c:f>Sheet19!$C$1542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41"/>
          <c:order val="1541"/>
          <c:tx>
            <c:strRef>
              <c:f>Sheet19!$A$1543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Sheet19!$B$1543</c:f>
            </c:strRef>
          </c:xVal>
          <c:yVal>
            <c:numRef>
              <c:f>Sheet19!$C$1543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42"/>
          <c:order val="1542"/>
          <c:tx>
            <c:strRef>
              <c:f>Sheet19!$A$1544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Sheet19!$B$1544</c:f>
            </c:strRef>
          </c:xVal>
          <c:yVal>
            <c:numRef>
              <c:f>Sheet19!$C$1544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43"/>
          <c:order val="1543"/>
          <c:tx>
            <c:strRef>
              <c:f>Sheet19!$A$1545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Sheet19!$B$1545</c:f>
            </c:strRef>
          </c:xVal>
          <c:yVal>
            <c:numRef>
              <c:f>Sheet19!$C$1545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44"/>
          <c:order val="1544"/>
          <c:tx>
            <c:strRef>
              <c:f>Sheet19!$A$1546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Sheet19!$B$1546</c:f>
            </c:strRef>
          </c:xVal>
          <c:yVal>
            <c:numRef>
              <c:f>Sheet19!$C$1546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45"/>
          <c:order val="1545"/>
          <c:tx>
            <c:strRef>
              <c:f>Sheet19!$A$1547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Sheet19!$B$1547</c:f>
            </c:strRef>
          </c:xVal>
          <c:yVal>
            <c:numRef>
              <c:f>Sheet19!$C$1547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46"/>
          <c:order val="1546"/>
          <c:tx>
            <c:strRef>
              <c:f>Sheet19!$A$1548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Sheet19!$B$1548</c:f>
            </c:strRef>
          </c:xVal>
          <c:yVal>
            <c:numRef>
              <c:f>Sheet19!$C$1548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47"/>
          <c:order val="1547"/>
          <c:tx>
            <c:strRef>
              <c:f>Sheet19!$A$1549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Sheet19!$B$1549</c:f>
            </c:strRef>
          </c:xVal>
          <c:yVal>
            <c:numRef>
              <c:f>Sheet19!$C$1549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48"/>
          <c:order val="1548"/>
          <c:tx>
            <c:strRef>
              <c:f>Sheet19!$A$1550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Sheet19!$B$1550</c:f>
            </c:strRef>
          </c:xVal>
          <c:yVal>
            <c:numRef>
              <c:f>Sheet19!$C$1550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49"/>
          <c:order val="1549"/>
          <c:tx>
            <c:strRef>
              <c:f>Sheet19!$A$1551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Sheet19!$B$1551</c:f>
            </c:strRef>
          </c:xVal>
          <c:yVal>
            <c:numRef>
              <c:f>Sheet19!$C$1551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50"/>
          <c:order val="1550"/>
          <c:tx>
            <c:strRef>
              <c:f>Sheet19!$A$1552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Sheet19!$B$1552</c:f>
            </c:strRef>
          </c:xVal>
          <c:yVal>
            <c:numRef>
              <c:f>Sheet19!$C$1552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51"/>
          <c:order val="1551"/>
          <c:tx>
            <c:strRef>
              <c:f>Sheet19!$A$1553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Sheet19!$B$1553</c:f>
            </c:strRef>
          </c:xVal>
          <c:yVal>
            <c:numRef>
              <c:f>Sheet19!$C$1553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52"/>
          <c:order val="1552"/>
          <c:tx>
            <c:strRef>
              <c:f>Sheet19!$A$1554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Sheet19!$B$1554</c:f>
            </c:strRef>
          </c:xVal>
          <c:yVal>
            <c:numRef>
              <c:f>Sheet19!$C$1554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53"/>
          <c:order val="1553"/>
          <c:tx>
            <c:strRef>
              <c:f>Sheet19!$A$1555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Sheet19!$B$1555</c:f>
            </c:strRef>
          </c:xVal>
          <c:yVal>
            <c:numRef>
              <c:f>Sheet19!$C$1555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54"/>
          <c:order val="1554"/>
          <c:tx>
            <c:strRef>
              <c:f>Sheet19!$A$1556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Sheet19!$B$1556</c:f>
            </c:strRef>
          </c:xVal>
          <c:yVal>
            <c:numRef>
              <c:f>Sheet19!$C$1556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55"/>
          <c:order val="1555"/>
          <c:tx>
            <c:strRef>
              <c:f>Sheet19!$A$1557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Sheet19!$B$1557</c:f>
            </c:strRef>
          </c:xVal>
          <c:yVal>
            <c:numRef>
              <c:f>Sheet19!$C$1557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56"/>
          <c:order val="1556"/>
          <c:tx>
            <c:strRef>
              <c:f>Sheet19!$A$1558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Sheet19!$B$1558</c:f>
            </c:strRef>
          </c:xVal>
          <c:yVal>
            <c:numRef>
              <c:f>Sheet19!$C$1558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57"/>
          <c:order val="1557"/>
          <c:tx>
            <c:strRef>
              <c:f>Sheet19!$A$1559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Sheet19!$B$1559</c:f>
            </c:strRef>
          </c:xVal>
          <c:yVal>
            <c:numRef>
              <c:f>Sheet19!$C$1559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58"/>
          <c:order val="1558"/>
          <c:tx>
            <c:strRef>
              <c:f>Sheet19!$A$1560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Sheet19!$B$1560</c:f>
            </c:strRef>
          </c:xVal>
          <c:yVal>
            <c:numRef>
              <c:f>Sheet19!$C$1560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59"/>
          <c:order val="1559"/>
          <c:tx>
            <c:strRef>
              <c:f>Sheet19!$A$1561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Sheet19!$B$1561</c:f>
            </c:strRef>
          </c:xVal>
          <c:yVal>
            <c:numRef>
              <c:f>Sheet19!$C$1561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60"/>
          <c:order val="1560"/>
          <c:tx>
            <c:strRef>
              <c:f>Sheet19!$A$1562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Sheet19!$B$1562</c:f>
            </c:strRef>
          </c:xVal>
          <c:yVal>
            <c:numRef>
              <c:f>Sheet19!$C$1562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61"/>
          <c:order val="1561"/>
          <c:tx>
            <c:strRef>
              <c:f>Sheet19!$A$1563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Sheet19!$B$1563</c:f>
            </c:strRef>
          </c:xVal>
          <c:yVal>
            <c:numRef>
              <c:f>Sheet19!$C$1563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62"/>
          <c:order val="1562"/>
          <c:tx>
            <c:strRef>
              <c:f>Sheet19!$A$1564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Sheet19!$B$1564</c:f>
            </c:strRef>
          </c:xVal>
          <c:yVal>
            <c:numRef>
              <c:f>Sheet19!$C$1564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63"/>
          <c:order val="1563"/>
          <c:tx>
            <c:strRef>
              <c:f>Sheet19!$A$1565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Sheet19!$B$1565</c:f>
            </c:strRef>
          </c:xVal>
          <c:yVal>
            <c:numRef>
              <c:f>Sheet19!$C$1565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64"/>
          <c:order val="1564"/>
          <c:tx>
            <c:strRef>
              <c:f>Sheet19!$A$1566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Sheet19!$B$1566</c:f>
            </c:strRef>
          </c:xVal>
          <c:yVal>
            <c:numRef>
              <c:f>Sheet19!$C$1566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65"/>
          <c:order val="1565"/>
          <c:tx>
            <c:strRef>
              <c:f>Sheet19!$A$1567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Sheet19!$B$1567</c:f>
            </c:strRef>
          </c:xVal>
          <c:yVal>
            <c:numRef>
              <c:f>Sheet19!$C$1567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66"/>
          <c:order val="1566"/>
          <c:tx>
            <c:strRef>
              <c:f>Sheet19!$A$1568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Sheet19!$B$1568</c:f>
            </c:strRef>
          </c:xVal>
          <c:yVal>
            <c:numRef>
              <c:f>Sheet19!$C$1568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67"/>
          <c:order val="1567"/>
          <c:tx>
            <c:strRef>
              <c:f>Sheet19!$A$1569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Sheet19!$B$1569</c:f>
            </c:strRef>
          </c:xVal>
          <c:yVal>
            <c:numRef>
              <c:f>Sheet19!$C$1569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68"/>
          <c:order val="1568"/>
          <c:tx>
            <c:strRef>
              <c:f>Sheet19!$A$1570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Sheet19!$B$1570</c:f>
            </c:strRef>
          </c:xVal>
          <c:yVal>
            <c:numRef>
              <c:f>Sheet19!$C$1570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69"/>
          <c:order val="1569"/>
          <c:tx>
            <c:strRef>
              <c:f>Sheet19!$A$1571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Sheet19!$B$1571</c:f>
            </c:strRef>
          </c:xVal>
          <c:yVal>
            <c:numRef>
              <c:f>Sheet19!$C$1571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70"/>
          <c:order val="1570"/>
          <c:tx>
            <c:strRef>
              <c:f>Sheet19!$A$1572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Sheet19!$B$1572</c:f>
            </c:strRef>
          </c:xVal>
          <c:yVal>
            <c:numRef>
              <c:f>Sheet19!$C$1572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71"/>
          <c:order val="1571"/>
          <c:tx>
            <c:strRef>
              <c:f>Sheet19!$A$1573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Sheet19!$B$1573</c:f>
            </c:strRef>
          </c:xVal>
          <c:yVal>
            <c:numRef>
              <c:f>Sheet19!$C$1573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72"/>
          <c:order val="1572"/>
          <c:tx>
            <c:strRef>
              <c:f>Sheet19!$A$1574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Sheet19!$B$1574</c:f>
            </c:strRef>
          </c:xVal>
          <c:yVal>
            <c:numRef>
              <c:f>Sheet19!$C$1574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73"/>
          <c:order val="1573"/>
          <c:tx>
            <c:strRef>
              <c:f>Sheet19!$A$1575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Sheet19!$B$1575</c:f>
            </c:strRef>
          </c:xVal>
          <c:yVal>
            <c:numRef>
              <c:f>Sheet19!$C$1575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74"/>
          <c:order val="1574"/>
          <c:tx>
            <c:strRef>
              <c:f>Sheet19!$A$1576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Sheet19!$B$1576</c:f>
            </c:strRef>
          </c:xVal>
          <c:yVal>
            <c:numRef>
              <c:f>Sheet19!$C$1576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75"/>
          <c:order val="1575"/>
          <c:tx>
            <c:strRef>
              <c:f>Sheet19!$A$1577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Sheet19!$B$1577</c:f>
            </c:strRef>
          </c:xVal>
          <c:yVal>
            <c:numRef>
              <c:f>Sheet19!$C$1577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76"/>
          <c:order val="1576"/>
          <c:tx>
            <c:strRef>
              <c:f>Sheet19!$A$1578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Sheet19!$B$1578</c:f>
            </c:strRef>
          </c:xVal>
          <c:yVal>
            <c:numRef>
              <c:f>Sheet19!$C$1578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77"/>
          <c:order val="1577"/>
          <c:tx>
            <c:strRef>
              <c:f>Sheet19!$A$1579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Sheet19!$B$1579</c:f>
            </c:strRef>
          </c:xVal>
          <c:yVal>
            <c:numRef>
              <c:f>Sheet19!$C$1579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78"/>
          <c:order val="1578"/>
          <c:tx>
            <c:strRef>
              <c:f>Sheet19!$A$1580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Sheet19!$B$1580</c:f>
            </c:strRef>
          </c:xVal>
          <c:yVal>
            <c:numRef>
              <c:f>Sheet19!$C$1580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79"/>
          <c:order val="1579"/>
          <c:tx>
            <c:strRef>
              <c:f>Sheet19!$A$1581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Sheet19!$B$1581</c:f>
            </c:strRef>
          </c:xVal>
          <c:yVal>
            <c:numRef>
              <c:f>Sheet19!$C$1581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80"/>
          <c:order val="1580"/>
          <c:tx>
            <c:strRef>
              <c:f>Sheet19!$A$1582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Sheet19!$B$1582</c:f>
            </c:strRef>
          </c:xVal>
          <c:yVal>
            <c:numRef>
              <c:f>Sheet19!$C$1582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81"/>
          <c:order val="1581"/>
          <c:tx>
            <c:strRef>
              <c:f>Sheet19!$A$1583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Sheet19!$B$1583</c:f>
            </c:strRef>
          </c:xVal>
          <c:yVal>
            <c:numRef>
              <c:f>Sheet19!$C$1583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82"/>
          <c:order val="1582"/>
          <c:tx>
            <c:strRef>
              <c:f>Sheet19!$A$1584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Sheet19!$B$1584</c:f>
            </c:strRef>
          </c:xVal>
          <c:yVal>
            <c:numRef>
              <c:f>Sheet19!$C$1584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83"/>
          <c:order val="1583"/>
          <c:tx>
            <c:strRef>
              <c:f>Sheet19!$A$1585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Sheet19!$B$1585</c:f>
            </c:strRef>
          </c:xVal>
          <c:yVal>
            <c:numRef>
              <c:f>Sheet19!$C$1585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84"/>
          <c:order val="1584"/>
          <c:tx>
            <c:strRef>
              <c:f>Sheet19!$A$1586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Sheet19!$B$1586</c:f>
            </c:strRef>
          </c:xVal>
          <c:yVal>
            <c:numRef>
              <c:f>Sheet19!$C$1586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85"/>
          <c:order val="1585"/>
          <c:tx>
            <c:strRef>
              <c:f>Sheet19!$A$1587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Sheet19!$B$1587</c:f>
            </c:strRef>
          </c:xVal>
          <c:yVal>
            <c:numRef>
              <c:f>Sheet19!$C$1587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86"/>
          <c:order val="1586"/>
          <c:tx>
            <c:strRef>
              <c:f>Sheet19!$A$1588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Sheet19!$B$1588</c:f>
            </c:strRef>
          </c:xVal>
          <c:yVal>
            <c:numRef>
              <c:f>Sheet19!$C$1588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87"/>
          <c:order val="1587"/>
          <c:tx>
            <c:strRef>
              <c:f>Sheet19!$A$1589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Sheet19!$B$1589</c:f>
            </c:strRef>
          </c:xVal>
          <c:yVal>
            <c:numRef>
              <c:f>Sheet19!$C$1589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88"/>
          <c:order val="1588"/>
          <c:tx>
            <c:strRef>
              <c:f>Sheet19!$A$1590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Sheet19!$B$1590</c:f>
            </c:strRef>
          </c:xVal>
          <c:yVal>
            <c:numRef>
              <c:f>Sheet19!$C$1590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89"/>
          <c:order val="1589"/>
          <c:tx>
            <c:strRef>
              <c:f>Sheet19!$A$1591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Sheet19!$B$1591</c:f>
            </c:strRef>
          </c:xVal>
          <c:yVal>
            <c:numRef>
              <c:f>Sheet19!$C$1591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90"/>
          <c:order val="1590"/>
          <c:tx>
            <c:strRef>
              <c:f>Sheet19!$A$1592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Sheet19!$B$1592</c:f>
            </c:strRef>
          </c:xVal>
          <c:yVal>
            <c:numRef>
              <c:f>Sheet19!$C$1592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91"/>
          <c:order val="1591"/>
          <c:tx>
            <c:strRef>
              <c:f>Sheet19!$A$1593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Sheet19!$B$1593</c:f>
            </c:strRef>
          </c:xVal>
          <c:yVal>
            <c:numRef>
              <c:f>Sheet19!$C$1593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92"/>
          <c:order val="1592"/>
          <c:tx>
            <c:strRef>
              <c:f>Sheet19!$A$1594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Sheet19!$B$1594</c:f>
            </c:strRef>
          </c:xVal>
          <c:yVal>
            <c:numRef>
              <c:f>Sheet19!$C$1594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93"/>
          <c:order val="1593"/>
          <c:tx>
            <c:strRef>
              <c:f>Sheet19!$A$1595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Sheet19!$B$1595</c:f>
            </c:strRef>
          </c:xVal>
          <c:yVal>
            <c:numRef>
              <c:f>Sheet19!$C$1595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94"/>
          <c:order val="1594"/>
          <c:tx>
            <c:strRef>
              <c:f>Sheet19!$A$1596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Sheet19!$B$1596</c:f>
            </c:strRef>
          </c:xVal>
          <c:yVal>
            <c:numRef>
              <c:f>Sheet19!$C$1596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95"/>
          <c:order val="1595"/>
          <c:tx>
            <c:strRef>
              <c:f>Sheet19!$A$1597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Sheet19!$B$1597</c:f>
            </c:strRef>
          </c:xVal>
          <c:yVal>
            <c:numRef>
              <c:f>Sheet19!$C$1597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96"/>
          <c:order val="1596"/>
          <c:tx>
            <c:strRef>
              <c:f>Sheet19!$A$1598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Sheet19!$B$1598</c:f>
            </c:strRef>
          </c:xVal>
          <c:yVal>
            <c:numRef>
              <c:f>Sheet19!$C$1598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97"/>
          <c:order val="1597"/>
          <c:tx>
            <c:strRef>
              <c:f>Sheet19!$A$1599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Sheet19!$B$1599</c:f>
            </c:strRef>
          </c:xVal>
          <c:yVal>
            <c:numRef>
              <c:f>Sheet19!$C$1599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98"/>
          <c:order val="1598"/>
          <c:tx>
            <c:strRef>
              <c:f>Sheet19!$A$1600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Sheet19!$B$1600</c:f>
            </c:strRef>
          </c:xVal>
          <c:yVal>
            <c:numRef>
              <c:f>Sheet19!$C$1600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99"/>
          <c:order val="1599"/>
          <c:tx>
            <c:strRef>
              <c:f>Sheet19!$A$1601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Sheet19!$B$1601</c:f>
            </c:strRef>
          </c:xVal>
          <c:yVal>
            <c:numRef>
              <c:f>Sheet19!$C$1601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00"/>
          <c:order val="1600"/>
          <c:tx>
            <c:strRef>
              <c:f>Sheet19!$A$1602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Sheet19!$B$1602</c:f>
            </c:strRef>
          </c:xVal>
          <c:yVal>
            <c:numRef>
              <c:f>Sheet19!$C$1602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01"/>
          <c:order val="1601"/>
          <c:tx>
            <c:strRef>
              <c:f>Sheet19!$A$1603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Sheet19!$B$1603</c:f>
            </c:strRef>
          </c:xVal>
          <c:yVal>
            <c:numRef>
              <c:f>Sheet19!$C$1603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02"/>
          <c:order val="1602"/>
          <c:tx>
            <c:strRef>
              <c:f>Sheet19!$A$1604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Sheet19!$B$1604</c:f>
            </c:strRef>
          </c:xVal>
          <c:yVal>
            <c:numRef>
              <c:f>Sheet19!$C$1604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03"/>
          <c:order val="1603"/>
          <c:tx>
            <c:strRef>
              <c:f>Sheet19!$A$1605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Sheet19!$B$1605</c:f>
            </c:strRef>
          </c:xVal>
          <c:yVal>
            <c:numRef>
              <c:f>Sheet19!$C$1605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04"/>
          <c:order val="1604"/>
          <c:tx>
            <c:strRef>
              <c:f>Sheet19!$A$1606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Sheet19!$B$1606</c:f>
            </c:strRef>
          </c:xVal>
          <c:yVal>
            <c:numRef>
              <c:f>Sheet19!$C$1606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05"/>
          <c:order val="1605"/>
          <c:tx>
            <c:strRef>
              <c:f>Sheet19!$A$1607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Sheet19!$B$1607</c:f>
            </c:strRef>
          </c:xVal>
          <c:yVal>
            <c:numRef>
              <c:f>Sheet19!$C$1607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06"/>
          <c:order val="1606"/>
          <c:tx>
            <c:strRef>
              <c:f>Sheet19!$A$1608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Sheet19!$B$1608</c:f>
            </c:strRef>
          </c:xVal>
          <c:yVal>
            <c:numRef>
              <c:f>Sheet19!$C$1608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07"/>
          <c:order val="1607"/>
          <c:tx>
            <c:strRef>
              <c:f>Sheet19!$A$1609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Sheet19!$B$1609</c:f>
            </c:strRef>
          </c:xVal>
          <c:yVal>
            <c:numRef>
              <c:f>Sheet19!$C$1609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08"/>
          <c:order val="1608"/>
          <c:tx>
            <c:strRef>
              <c:f>Sheet19!$A$1610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Sheet19!$B$1610</c:f>
            </c:strRef>
          </c:xVal>
          <c:yVal>
            <c:numRef>
              <c:f>Sheet19!$C$1610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09"/>
          <c:order val="1609"/>
          <c:tx>
            <c:strRef>
              <c:f>Sheet19!$A$1611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Sheet19!$B$1611</c:f>
            </c:strRef>
          </c:xVal>
          <c:yVal>
            <c:numRef>
              <c:f>Sheet19!$C$1611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10"/>
          <c:order val="1610"/>
          <c:tx>
            <c:strRef>
              <c:f>Sheet19!$A$1612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Sheet19!$B$1612</c:f>
            </c:strRef>
          </c:xVal>
          <c:yVal>
            <c:numRef>
              <c:f>Sheet19!$C$1612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11"/>
          <c:order val="1611"/>
          <c:tx>
            <c:strRef>
              <c:f>Sheet19!$A$1613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Sheet19!$B$1613</c:f>
            </c:strRef>
          </c:xVal>
          <c:yVal>
            <c:numRef>
              <c:f>Sheet19!$C$1613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12"/>
          <c:order val="1612"/>
          <c:tx>
            <c:strRef>
              <c:f>Sheet19!$A$1614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Sheet19!$B$1614</c:f>
            </c:strRef>
          </c:xVal>
          <c:yVal>
            <c:numRef>
              <c:f>Sheet19!$C$1614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13"/>
          <c:order val="1613"/>
          <c:tx>
            <c:strRef>
              <c:f>Sheet19!$A$1615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Sheet19!$B$1615</c:f>
            </c:strRef>
          </c:xVal>
          <c:yVal>
            <c:numRef>
              <c:f>Sheet19!$C$1615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14"/>
          <c:order val="1614"/>
          <c:tx>
            <c:strRef>
              <c:f>Sheet19!$A$1616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Sheet19!$B$1616</c:f>
            </c:strRef>
          </c:xVal>
          <c:yVal>
            <c:numRef>
              <c:f>Sheet19!$C$1616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15"/>
          <c:order val="1615"/>
          <c:tx>
            <c:strRef>
              <c:f>Sheet19!$A$1617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Sheet19!$B$1617</c:f>
            </c:strRef>
          </c:xVal>
          <c:yVal>
            <c:numRef>
              <c:f>Sheet19!$C$1617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16"/>
          <c:order val="1616"/>
          <c:tx>
            <c:strRef>
              <c:f>Sheet19!$A$1618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Sheet19!$B$1618</c:f>
            </c:strRef>
          </c:xVal>
          <c:yVal>
            <c:numRef>
              <c:f>Sheet19!$C$1618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17"/>
          <c:order val="1617"/>
          <c:tx>
            <c:strRef>
              <c:f>Sheet19!$A$1619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Sheet19!$B$1619</c:f>
            </c:strRef>
          </c:xVal>
          <c:yVal>
            <c:numRef>
              <c:f>Sheet19!$C$1619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18"/>
          <c:order val="1618"/>
          <c:tx>
            <c:strRef>
              <c:f>Sheet19!$A$1620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Sheet19!$B$1620</c:f>
            </c:strRef>
          </c:xVal>
          <c:yVal>
            <c:numRef>
              <c:f>Sheet19!$C$1620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19"/>
          <c:order val="1619"/>
          <c:tx>
            <c:strRef>
              <c:f>Sheet19!$A$1621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Sheet19!$B$1621</c:f>
            </c:strRef>
          </c:xVal>
          <c:yVal>
            <c:numRef>
              <c:f>Sheet19!$C$1621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20"/>
          <c:order val="1620"/>
          <c:tx>
            <c:strRef>
              <c:f>Sheet19!$A$1622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Sheet19!$B$1622</c:f>
            </c:strRef>
          </c:xVal>
          <c:yVal>
            <c:numRef>
              <c:f>Sheet19!$C$1622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21"/>
          <c:order val="1621"/>
          <c:tx>
            <c:strRef>
              <c:f>Sheet19!$A$1623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Sheet19!$B$1623</c:f>
            </c:strRef>
          </c:xVal>
          <c:yVal>
            <c:numRef>
              <c:f>Sheet19!$C$1623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22"/>
          <c:order val="1622"/>
          <c:tx>
            <c:strRef>
              <c:f>Sheet19!$A$1624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Sheet19!$B$1624</c:f>
            </c:strRef>
          </c:xVal>
          <c:yVal>
            <c:numRef>
              <c:f>Sheet19!$C$1624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23"/>
          <c:order val="1623"/>
          <c:tx>
            <c:strRef>
              <c:f>Sheet19!$A$1625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Sheet19!$B$1625</c:f>
            </c:strRef>
          </c:xVal>
          <c:yVal>
            <c:numRef>
              <c:f>Sheet19!$C$1625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24"/>
          <c:order val="1624"/>
          <c:tx>
            <c:strRef>
              <c:f>Sheet19!$A$1626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Sheet19!$B$1626</c:f>
            </c:strRef>
          </c:xVal>
          <c:yVal>
            <c:numRef>
              <c:f>Sheet19!$C$1626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25"/>
          <c:order val="1625"/>
          <c:tx>
            <c:strRef>
              <c:f>Sheet19!$A$1627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Sheet19!$B$1627</c:f>
            </c:strRef>
          </c:xVal>
          <c:yVal>
            <c:numRef>
              <c:f>Sheet19!$C$1627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26"/>
          <c:order val="1626"/>
          <c:tx>
            <c:strRef>
              <c:f>Sheet19!$A$1628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Sheet19!$B$1628</c:f>
            </c:strRef>
          </c:xVal>
          <c:yVal>
            <c:numRef>
              <c:f>Sheet19!$C$1628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27"/>
          <c:order val="1627"/>
          <c:tx>
            <c:strRef>
              <c:f>Sheet19!$A$1629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Sheet19!$B$1629</c:f>
            </c:strRef>
          </c:xVal>
          <c:yVal>
            <c:numRef>
              <c:f>Sheet19!$C$1629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28"/>
          <c:order val="1628"/>
          <c:tx>
            <c:strRef>
              <c:f>Sheet19!$A$1630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Sheet19!$B$1630</c:f>
            </c:strRef>
          </c:xVal>
          <c:yVal>
            <c:numRef>
              <c:f>Sheet19!$C$1630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29"/>
          <c:order val="1629"/>
          <c:tx>
            <c:strRef>
              <c:f>Sheet19!$A$1631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Sheet19!$B$1631</c:f>
            </c:strRef>
          </c:xVal>
          <c:yVal>
            <c:numRef>
              <c:f>Sheet19!$C$1631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30"/>
          <c:order val="1630"/>
          <c:tx>
            <c:strRef>
              <c:f>Sheet19!$A$1632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Sheet19!$B$1632</c:f>
            </c:strRef>
          </c:xVal>
          <c:yVal>
            <c:numRef>
              <c:f>Sheet19!$C$1632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31"/>
          <c:order val="1631"/>
          <c:tx>
            <c:strRef>
              <c:f>Sheet19!$A$1633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Sheet19!$B$1633</c:f>
            </c:strRef>
          </c:xVal>
          <c:yVal>
            <c:numRef>
              <c:f>Sheet19!$C$1633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32"/>
          <c:order val="1632"/>
          <c:tx>
            <c:strRef>
              <c:f>Sheet19!$A$1634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Sheet19!$B$1634</c:f>
            </c:strRef>
          </c:xVal>
          <c:yVal>
            <c:numRef>
              <c:f>Sheet19!$C$1634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33"/>
          <c:order val="1633"/>
          <c:tx>
            <c:strRef>
              <c:f>Sheet19!$A$1635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Sheet19!$B$1635</c:f>
            </c:strRef>
          </c:xVal>
          <c:yVal>
            <c:numRef>
              <c:f>Sheet19!$C$1635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34"/>
          <c:order val="1634"/>
          <c:tx>
            <c:strRef>
              <c:f>Sheet19!$A$1636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Sheet19!$B$1636</c:f>
            </c:strRef>
          </c:xVal>
          <c:yVal>
            <c:numRef>
              <c:f>Sheet19!$C$1636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35"/>
          <c:order val="1635"/>
          <c:tx>
            <c:strRef>
              <c:f>Sheet19!$A$1637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Sheet19!$B$1637</c:f>
            </c:strRef>
          </c:xVal>
          <c:yVal>
            <c:numRef>
              <c:f>Sheet19!$C$1637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36"/>
          <c:order val="1636"/>
          <c:tx>
            <c:strRef>
              <c:f>Sheet19!$A$1638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Sheet19!$B$1638</c:f>
            </c:strRef>
          </c:xVal>
          <c:yVal>
            <c:numRef>
              <c:f>Sheet19!$C$1638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37"/>
          <c:order val="1637"/>
          <c:tx>
            <c:strRef>
              <c:f>Sheet19!$A$1639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Sheet19!$B$1639</c:f>
            </c:strRef>
          </c:xVal>
          <c:yVal>
            <c:numRef>
              <c:f>Sheet19!$C$1639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38"/>
          <c:order val="1638"/>
          <c:tx>
            <c:strRef>
              <c:f>Sheet19!$A$1640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Sheet19!$B$1640</c:f>
            </c:strRef>
          </c:xVal>
          <c:yVal>
            <c:numRef>
              <c:f>Sheet19!$C$1640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39"/>
          <c:order val="1639"/>
          <c:tx>
            <c:strRef>
              <c:f>Sheet19!$A$1641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Sheet19!$B$1641</c:f>
            </c:strRef>
          </c:xVal>
          <c:yVal>
            <c:numRef>
              <c:f>Sheet19!$C$1641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40"/>
          <c:order val="1640"/>
          <c:tx>
            <c:strRef>
              <c:f>Sheet19!$A$1642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Sheet19!$B$1642</c:f>
            </c:strRef>
          </c:xVal>
          <c:yVal>
            <c:numRef>
              <c:f>Sheet19!$C$1642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41"/>
          <c:order val="1641"/>
          <c:tx>
            <c:strRef>
              <c:f>Sheet19!$A$1643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Sheet19!$B$1643</c:f>
            </c:strRef>
          </c:xVal>
          <c:yVal>
            <c:numRef>
              <c:f>Sheet19!$C$1643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42"/>
          <c:order val="1642"/>
          <c:tx>
            <c:strRef>
              <c:f>Sheet19!$A$1644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Sheet19!$B$1644</c:f>
            </c:strRef>
          </c:xVal>
          <c:yVal>
            <c:numRef>
              <c:f>Sheet19!$C$1644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43"/>
          <c:order val="1643"/>
          <c:tx>
            <c:strRef>
              <c:f>Sheet19!$A$1645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Sheet19!$B$1645</c:f>
            </c:strRef>
          </c:xVal>
          <c:yVal>
            <c:numRef>
              <c:f>Sheet19!$C$1645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44"/>
          <c:order val="1644"/>
          <c:tx>
            <c:strRef>
              <c:f>Sheet19!$A$1646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Sheet19!$B$1646</c:f>
            </c:strRef>
          </c:xVal>
          <c:yVal>
            <c:numRef>
              <c:f>Sheet19!$C$1646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45"/>
          <c:order val="1645"/>
          <c:tx>
            <c:strRef>
              <c:f>Sheet19!$A$1647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Sheet19!$B$1647</c:f>
            </c:strRef>
          </c:xVal>
          <c:yVal>
            <c:numRef>
              <c:f>Sheet19!$C$1647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46"/>
          <c:order val="1646"/>
          <c:tx>
            <c:strRef>
              <c:f>Sheet19!$A$1648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Sheet19!$B$1648</c:f>
            </c:strRef>
          </c:xVal>
          <c:yVal>
            <c:numRef>
              <c:f>Sheet19!$C$1648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47"/>
          <c:order val="1647"/>
          <c:tx>
            <c:strRef>
              <c:f>Sheet19!$A$1649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Sheet19!$B$1649</c:f>
            </c:strRef>
          </c:xVal>
          <c:yVal>
            <c:numRef>
              <c:f>Sheet19!$C$1649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48"/>
          <c:order val="1648"/>
          <c:tx>
            <c:strRef>
              <c:f>Sheet19!$A$1650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Sheet19!$B$1650</c:f>
            </c:strRef>
          </c:xVal>
          <c:yVal>
            <c:numRef>
              <c:f>Sheet19!$C$1650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49"/>
          <c:order val="1649"/>
          <c:tx>
            <c:strRef>
              <c:f>Sheet19!$A$1651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Sheet19!$B$1651</c:f>
            </c:strRef>
          </c:xVal>
          <c:yVal>
            <c:numRef>
              <c:f>Sheet19!$C$1651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50"/>
          <c:order val="1650"/>
          <c:tx>
            <c:strRef>
              <c:f>Sheet19!$A$1652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Sheet19!$B$1652</c:f>
            </c:strRef>
          </c:xVal>
          <c:yVal>
            <c:numRef>
              <c:f>Sheet19!$C$1652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51"/>
          <c:order val="1651"/>
          <c:tx>
            <c:strRef>
              <c:f>Sheet19!$A$1653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Sheet19!$B$1653</c:f>
            </c:strRef>
          </c:xVal>
          <c:yVal>
            <c:numRef>
              <c:f>Sheet19!$C$1653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52"/>
          <c:order val="1652"/>
          <c:tx>
            <c:strRef>
              <c:f>Sheet19!$A$1654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Sheet19!$B$1654</c:f>
            </c:strRef>
          </c:xVal>
          <c:yVal>
            <c:numRef>
              <c:f>Sheet19!$C$1654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53"/>
          <c:order val="1653"/>
          <c:tx>
            <c:strRef>
              <c:f>Sheet19!$A$1655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Sheet19!$B$1655</c:f>
            </c:strRef>
          </c:xVal>
          <c:yVal>
            <c:numRef>
              <c:f>Sheet19!$C$1655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54"/>
          <c:order val="1654"/>
          <c:tx>
            <c:strRef>
              <c:f>Sheet19!$A$1656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Sheet19!$B$1656</c:f>
            </c:strRef>
          </c:xVal>
          <c:yVal>
            <c:numRef>
              <c:f>Sheet19!$C$1656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55"/>
          <c:order val="1655"/>
          <c:tx>
            <c:strRef>
              <c:f>Sheet19!$A$1657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Sheet19!$B$1657</c:f>
            </c:strRef>
          </c:xVal>
          <c:yVal>
            <c:numRef>
              <c:f>Sheet19!$C$1657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56"/>
          <c:order val="1656"/>
          <c:tx>
            <c:strRef>
              <c:f>Sheet19!$A$1658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Sheet19!$B$1658</c:f>
            </c:strRef>
          </c:xVal>
          <c:yVal>
            <c:numRef>
              <c:f>Sheet19!$C$1658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57"/>
          <c:order val="1657"/>
          <c:tx>
            <c:strRef>
              <c:f>Sheet19!$A$1659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Sheet19!$B$1659</c:f>
            </c:strRef>
          </c:xVal>
          <c:yVal>
            <c:numRef>
              <c:f>Sheet19!$C$1659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58"/>
          <c:order val="1658"/>
          <c:tx>
            <c:strRef>
              <c:f>Sheet19!$A$1660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Sheet19!$B$1660</c:f>
            </c:strRef>
          </c:xVal>
          <c:yVal>
            <c:numRef>
              <c:f>Sheet19!$C$1660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59"/>
          <c:order val="1659"/>
          <c:tx>
            <c:strRef>
              <c:f>Sheet19!$A$1661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Sheet19!$B$1661</c:f>
            </c:strRef>
          </c:xVal>
          <c:yVal>
            <c:numRef>
              <c:f>Sheet19!$C$1661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60"/>
          <c:order val="1660"/>
          <c:tx>
            <c:strRef>
              <c:f>Sheet19!$A$1662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Sheet19!$B$1662</c:f>
            </c:strRef>
          </c:xVal>
          <c:yVal>
            <c:numRef>
              <c:f>Sheet19!$C$1662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61"/>
          <c:order val="1661"/>
          <c:tx>
            <c:strRef>
              <c:f>Sheet19!$A$1663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Sheet19!$B$1663</c:f>
            </c:strRef>
          </c:xVal>
          <c:yVal>
            <c:numRef>
              <c:f>Sheet19!$C$1663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62"/>
          <c:order val="1662"/>
          <c:tx>
            <c:strRef>
              <c:f>Sheet19!$A$1664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Sheet19!$B$1664</c:f>
            </c:strRef>
          </c:xVal>
          <c:yVal>
            <c:numRef>
              <c:f>Sheet19!$C$1664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63"/>
          <c:order val="1663"/>
          <c:tx>
            <c:strRef>
              <c:f>Sheet19!$A$1665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Sheet19!$B$1665</c:f>
            </c:strRef>
          </c:xVal>
          <c:yVal>
            <c:numRef>
              <c:f>Sheet19!$C$1665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64"/>
          <c:order val="1664"/>
          <c:tx>
            <c:strRef>
              <c:f>Sheet19!$A$1666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Sheet19!$B$1666</c:f>
            </c:strRef>
          </c:xVal>
          <c:yVal>
            <c:numRef>
              <c:f>Sheet19!$C$1666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65"/>
          <c:order val="1665"/>
          <c:tx>
            <c:strRef>
              <c:f>Sheet19!$A$1667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Sheet19!$B$1667</c:f>
            </c:strRef>
          </c:xVal>
          <c:yVal>
            <c:numRef>
              <c:f>Sheet19!$C$1667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66"/>
          <c:order val="1666"/>
          <c:tx>
            <c:strRef>
              <c:f>Sheet19!$A$1668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Sheet19!$B$1668</c:f>
            </c:strRef>
          </c:xVal>
          <c:yVal>
            <c:numRef>
              <c:f>Sheet19!$C$1668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67"/>
          <c:order val="1667"/>
          <c:tx>
            <c:strRef>
              <c:f>Sheet19!$A$1669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Sheet19!$B$1669</c:f>
            </c:strRef>
          </c:xVal>
          <c:yVal>
            <c:numRef>
              <c:f>Sheet19!$C$1669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68"/>
          <c:order val="1668"/>
          <c:tx>
            <c:strRef>
              <c:f>Sheet19!$A$1670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Sheet19!$B$1670</c:f>
            </c:strRef>
          </c:xVal>
          <c:yVal>
            <c:numRef>
              <c:f>Sheet19!$C$1670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69"/>
          <c:order val="1669"/>
          <c:tx>
            <c:strRef>
              <c:f>Sheet19!$A$1671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Sheet19!$B$1671</c:f>
            </c:strRef>
          </c:xVal>
          <c:yVal>
            <c:numRef>
              <c:f>Sheet19!$C$1671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70"/>
          <c:order val="1670"/>
          <c:tx>
            <c:strRef>
              <c:f>Sheet19!$A$1672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Sheet19!$B$1672</c:f>
            </c:strRef>
          </c:xVal>
          <c:yVal>
            <c:numRef>
              <c:f>Sheet19!$C$1672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71"/>
          <c:order val="1671"/>
          <c:tx>
            <c:strRef>
              <c:f>Sheet19!$A$1673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Sheet19!$B$1673</c:f>
            </c:strRef>
          </c:xVal>
          <c:yVal>
            <c:numRef>
              <c:f>Sheet19!$C$1673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72"/>
          <c:order val="1672"/>
          <c:tx>
            <c:strRef>
              <c:f>Sheet19!$A$1674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Sheet19!$B$1674</c:f>
            </c:strRef>
          </c:xVal>
          <c:yVal>
            <c:numRef>
              <c:f>Sheet19!$C$1674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73"/>
          <c:order val="1673"/>
          <c:tx>
            <c:strRef>
              <c:f>Sheet19!$A$1675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Sheet19!$B$1675</c:f>
            </c:strRef>
          </c:xVal>
          <c:yVal>
            <c:numRef>
              <c:f>Sheet19!$C$1675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74"/>
          <c:order val="1674"/>
          <c:tx>
            <c:strRef>
              <c:f>Sheet19!$A$1676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Sheet19!$B$1676</c:f>
            </c:strRef>
          </c:xVal>
          <c:yVal>
            <c:numRef>
              <c:f>Sheet19!$C$1676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75"/>
          <c:order val="1675"/>
          <c:tx>
            <c:strRef>
              <c:f>Sheet19!$A$1677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Sheet19!$B$1677</c:f>
            </c:strRef>
          </c:xVal>
          <c:yVal>
            <c:numRef>
              <c:f>Sheet19!$C$1677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76"/>
          <c:order val="1676"/>
          <c:tx>
            <c:strRef>
              <c:f>Sheet19!$A$1678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Sheet19!$B$1678</c:f>
            </c:strRef>
          </c:xVal>
          <c:yVal>
            <c:numRef>
              <c:f>Sheet19!$C$1678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77"/>
          <c:order val="1677"/>
          <c:tx>
            <c:strRef>
              <c:f>Sheet19!$A$1679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Sheet19!$B$1679</c:f>
            </c:strRef>
          </c:xVal>
          <c:yVal>
            <c:numRef>
              <c:f>Sheet19!$C$1679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78"/>
          <c:order val="1678"/>
          <c:tx>
            <c:strRef>
              <c:f>Sheet19!$A$1680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Sheet19!$B$1680</c:f>
            </c:strRef>
          </c:xVal>
          <c:yVal>
            <c:numRef>
              <c:f>Sheet19!$C$1680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79"/>
          <c:order val="1679"/>
          <c:tx>
            <c:strRef>
              <c:f>Sheet19!$A$1681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Sheet19!$B$1681</c:f>
            </c:strRef>
          </c:xVal>
          <c:yVal>
            <c:numRef>
              <c:f>Sheet19!$C$1681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80"/>
          <c:order val="1680"/>
          <c:tx>
            <c:strRef>
              <c:f>Sheet19!$A$1682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Sheet19!$B$1682</c:f>
            </c:strRef>
          </c:xVal>
          <c:yVal>
            <c:numRef>
              <c:f>Sheet19!$C$1682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81"/>
          <c:order val="1681"/>
          <c:tx>
            <c:strRef>
              <c:f>Sheet19!$A$1683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Sheet19!$B$1683</c:f>
            </c:strRef>
          </c:xVal>
          <c:yVal>
            <c:numRef>
              <c:f>Sheet19!$C$1683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82"/>
          <c:order val="1682"/>
          <c:tx>
            <c:strRef>
              <c:f>Sheet19!$A$1684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Sheet19!$B$1684</c:f>
            </c:strRef>
          </c:xVal>
          <c:yVal>
            <c:numRef>
              <c:f>Sheet19!$C$1684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83"/>
          <c:order val="1683"/>
          <c:tx>
            <c:strRef>
              <c:f>Sheet19!$A$1685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Sheet19!$B$1685</c:f>
            </c:strRef>
          </c:xVal>
          <c:yVal>
            <c:numRef>
              <c:f>Sheet19!$C$1685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84"/>
          <c:order val="1684"/>
          <c:tx>
            <c:strRef>
              <c:f>Sheet19!$A$1686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Sheet19!$B$1686</c:f>
            </c:strRef>
          </c:xVal>
          <c:yVal>
            <c:numRef>
              <c:f>Sheet19!$C$1686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85"/>
          <c:order val="1685"/>
          <c:tx>
            <c:strRef>
              <c:f>Sheet19!$A$1687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Sheet19!$B$1687</c:f>
            </c:strRef>
          </c:xVal>
          <c:yVal>
            <c:numRef>
              <c:f>Sheet19!$C$1687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86"/>
          <c:order val="1686"/>
          <c:tx>
            <c:strRef>
              <c:f>Sheet19!$A$1688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Sheet19!$B$1688</c:f>
            </c:strRef>
          </c:xVal>
          <c:yVal>
            <c:numRef>
              <c:f>Sheet19!$C$1688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87"/>
          <c:order val="1687"/>
          <c:tx>
            <c:strRef>
              <c:f>Sheet19!$A$1689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Sheet19!$B$1689</c:f>
            </c:strRef>
          </c:xVal>
          <c:yVal>
            <c:numRef>
              <c:f>Sheet19!$C$1689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88"/>
          <c:order val="1688"/>
          <c:tx>
            <c:strRef>
              <c:f>Sheet19!$A$1690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Sheet19!$B$1690</c:f>
            </c:strRef>
          </c:xVal>
          <c:yVal>
            <c:numRef>
              <c:f>Sheet19!$C$1690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89"/>
          <c:order val="1689"/>
          <c:tx>
            <c:strRef>
              <c:f>Sheet19!$A$1691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Sheet19!$B$1691</c:f>
            </c:strRef>
          </c:xVal>
          <c:yVal>
            <c:numRef>
              <c:f>Sheet19!$C$1691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90"/>
          <c:order val="1690"/>
          <c:tx>
            <c:strRef>
              <c:f>Sheet19!$A$1692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Sheet19!$B$1692</c:f>
            </c:strRef>
          </c:xVal>
          <c:yVal>
            <c:numRef>
              <c:f>Sheet19!$C$1692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91"/>
          <c:order val="1691"/>
          <c:tx>
            <c:strRef>
              <c:f>Sheet19!$A$1693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Sheet19!$B$1693</c:f>
            </c:strRef>
          </c:xVal>
          <c:yVal>
            <c:numRef>
              <c:f>Sheet19!$C$1693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92"/>
          <c:order val="1692"/>
          <c:tx>
            <c:strRef>
              <c:f>Sheet19!$A$1694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Sheet19!$B$1694</c:f>
            </c:strRef>
          </c:xVal>
          <c:yVal>
            <c:numRef>
              <c:f>Sheet19!$C$1694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93"/>
          <c:order val="1693"/>
          <c:tx>
            <c:strRef>
              <c:f>Sheet19!$A$1695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Sheet19!$B$1695</c:f>
            </c:strRef>
          </c:xVal>
          <c:yVal>
            <c:numRef>
              <c:f>Sheet19!$C$1695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94"/>
          <c:order val="1694"/>
          <c:tx>
            <c:strRef>
              <c:f>Sheet19!$A$1696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Sheet19!$B$1696</c:f>
            </c:strRef>
          </c:xVal>
          <c:yVal>
            <c:numRef>
              <c:f>Sheet19!$C$1696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95"/>
          <c:order val="1695"/>
          <c:tx>
            <c:strRef>
              <c:f>Sheet19!$A$1697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Sheet19!$B$1697</c:f>
            </c:strRef>
          </c:xVal>
          <c:yVal>
            <c:numRef>
              <c:f>Sheet19!$C$1697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96"/>
          <c:order val="1696"/>
          <c:tx>
            <c:strRef>
              <c:f>Sheet19!$A$1698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Sheet19!$B$1698</c:f>
            </c:strRef>
          </c:xVal>
          <c:yVal>
            <c:numRef>
              <c:f>Sheet19!$C$1698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97"/>
          <c:order val="1697"/>
          <c:tx>
            <c:strRef>
              <c:f>Sheet19!$A$1699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Sheet19!$B$1699</c:f>
            </c:strRef>
          </c:xVal>
          <c:yVal>
            <c:numRef>
              <c:f>Sheet19!$C$1699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98"/>
          <c:order val="1698"/>
          <c:tx>
            <c:strRef>
              <c:f>Sheet19!$A$1700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Sheet19!$B$1700</c:f>
            </c:strRef>
          </c:xVal>
          <c:yVal>
            <c:numRef>
              <c:f>Sheet19!$C$1700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99"/>
          <c:order val="1699"/>
          <c:tx>
            <c:strRef>
              <c:f>Sheet19!$A$1701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Sheet19!$B$1701</c:f>
            </c:strRef>
          </c:xVal>
          <c:yVal>
            <c:numRef>
              <c:f>Sheet19!$C$1701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00"/>
          <c:order val="1700"/>
          <c:tx>
            <c:strRef>
              <c:f>Sheet19!$A$1702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Sheet19!$B$1702</c:f>
            </c:strRef>
          </c:xVal>
          <c:yVal>
            <c:numRef>
              <c:f>Sheet19!$C$1702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01"/>
          <c:order val="1701"/>
          <c:tx>
            <c:strRef>
              <c:f>Sheet19!$A$1703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Sheet19!$B$1703</c:f>
            </c:strRef>
          </c:xVal>
          <c:yVal>
            <c:numRef>
              <c:f>Sheet19!$C$1703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02"/>
          <c:order val="1702"/>
          <c:tx>
            <c:strRef>
              <c:f>Sheet19!$A$1704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Sheet19!$B$1704</c:f>
            </c:strRef>
          </c:xVal>
          <c:yVal>
            <c:numRef>
              <c:f>Sheet19!$C$1704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03"/>
          <c:order val="1703"/>
          <c:tx>
            <c:strRef>
              <c:f>Sheet19!$A$1705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Sheet19!$B$1705</c:f>
            </c:strRef>
          </c:xVal>
          <c:yVal>
            <c:numRef>
              <c:f>Sheet19!$C$1705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04"/>
          <c:order val="1704"/>
          <c:tx>
            <c:strRef>
              <c:f>Sheet19!$A$1706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Sheet19!$B$1706</c:f>
            </c:strRef>
          </c:xVal>
          <c:yVal>
            <c:numRef>
              <c:f>Sheet19!$C$1706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05"/>
          <c:order val="1705"/>
          <c:tx>
            <c:strRef>
              <c:f>Sheet19!$A$1707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Sheet19!$B$1707</c:f>
            </c:strRef>
          </c:xVal>
          <c:yVal>
            <c:numRef>
              <c:f>Sheet19!$C$1707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06"/>
          <c:order val="1706"/>
          <c:tx>
            <c:strRef>
              <c:f>Sheet19!$A$1708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Sheet19!$B$1708</c:f>
            </c:strRef>
          </c:xVal>
          <c:yVal>
            <c:numRef>
              <c:f>Sheet19!$C$1708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07"/>
          <c:order val="1707"/>
          <c:tx>
            <c:strRef>
              <c:f>Sheet19!$A$1709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Sheet19!$B$1709</c:f>
            </c:strRef>
          </c:xVal>
          <c:yVal>
            <c:numRef>
              <c:f>Sheet19!$C$1709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08"/>
          <c:order val="1708"/>
          <c:tx>
            <c:strRef>
              <c:f>Sheet19!$A$1710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Sheet19!$B$1710</c:f>
            </c:strRef>
          </c:xVal>
          <c:yVal>
            <c:numRef>
              <c:f>Sheet19!$C$1710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09"/>
          <c:order val="1709"/>
          <c:tx>
            <c:strRef>
              <c:f>Sheet19!$A$1711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Sheet19!$B$1711</c:f>
            </c:strRef>
          </c:xVal>
          <c:yVal>
            <c:numRef>
              <c:f>Sheet19!$C$1711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10"/>
          <c:order val="1710"/>
          <c:tx>
            <c:strRef>
              <c:f>Sheet19!$A$1712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Sheet19!$B$1712</c:f>
            </c:strRef>
          </c:xVal>
          <c:yVal>
            <c:numRef>
              <c:f>Sheet19!$C$1712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11"/>
          <c:order val="1711"/>
          <c:tx>
            <c:strRef>
              <c:f>Sheet19!$A$1713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Sheet19!$B$1713</c:f>
            </c:strRef>
          </c:xVal>
          <c:yVal>
            <c:numRef>
              <c:f>Sheet19!$C$1713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12"/>
          <c:order val="1712"/>
          <c:tx>
            <c:strRef>
              <c:f>Sheet19!$A$1714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Sheet19!$B$1714</c:f>
            </c:strRef>
          </c:xVal>
          <c:yVal>
            <c:numRef>
              <c:f>Sheet19!$C$1714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13"/>
          <c:order val="1713"/>
          <c:tx>
            <c:strRef>
              <c:f>Sheet19!$A$1715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Sheet19!$B$1715</c:f>
            </c:strRef>
          </c:xVal>
          <c:yVal>
            <c:numRef>
              <c:f>Sheet19!$C$1715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14"/>
          <c:order val="1714"/>
          <c:tx>
            <c:strRef>
              <c:f>Sheet19!$A$1716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Sheet19!$B$1716</c:f>
            </c:strRef>
          </c:xVal>
          <c:yVal>
            <c:numRef>
              <c:f>Sheet19!$C$1716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15"/>
          <c:order val="1715"/>
          <c:tx>
            <c:strRef>
              <c:f>Sheet19!$A$1717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Sheet19!$B$1717</c:f>
            </c:strRef>
          </c:xVal>
          <c:yVal>
            <c:numRef>
              <c:f>Sheet19!$C$1717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16"/>
          <c:order val="1716"/>
          <c:tx>
            <c:strRef>
              <c:f>Sheet19!$A$1718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Sheet19!$B$1718</c:f>
            </c:strRef>
          </c:xVal>
          <c:yVal>
            <c:numRef>
              <c:f>Sheet19!$C$1718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17"/>
          <c:order val="1717"/>
          <c:tx>
            <c:strRef>
              <c:f>Sheet19!$A$1719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Sheet19!$B$1719</c:f>
            </c:strRef>
          </c:xVal>
          <c:yVal>
            <c:numRef>
              <c:f>Sheet19!$C$1719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18"/>
          <c:order val="1718"/>
          <c:tx>
            <c:strRef>
              <c:f>Sheet19!$A$1720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Sheet19!$B$1720</c:f>
            </c:strRef>
          </c:xVal>
          <c:yVal>
            <c:numRef>
              <c:f>Sheet19!$C$1720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19"/>
          <c:order val="1719"/>
          <c:tx>
            <c:strRef>
              <c:f>Sheet19!$A$1721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Sheet19!$B$1721</c:f>
            </c:strRef>
          </c:xVal>
          <c:yVal>
            <c:numRef>
              <c:f>Sheet19!$C$1721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20"/>
          <c:order val="1720"/>
          <c:tx>
            <c:strRef>
              <c:f>Sheet19!$A$1722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Sheet19!$B$1722</c:f>
            </c:strRef>
          </c:xVal>
          <c:yVal>
            <c:numRef>
              <c:f>Sheet19!$C$1722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21"/>
          <c:order val="1721"/>
          <c:tx>
            <c:strRef>
              <c:f>Sheet19!$A$1723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Sheet19!$B$1723</c:f>
            </c:strRef>
          </c:xVal>
          <c:yVal>
            <c:numRef>
              <c:f>Sheet19!$C$1723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22"/>
          <c:order val="1722"/>
          <c:tx>
            <c:strRef>
              <c:f>Sheet19!$A$1724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Sheet19!$B$1724</c:f>
            </c:strRef>
          </c:xVal>
          <c:yVal>
            <c:numRef>
              <c:f>Sheet19!$C$1724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23"/>
          <c:order val="1723"/>
          <c:tx>
            <c:strRef>
              <c:f>Sheet19!$A$1725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Sheet19!$B$1725</c:f>
            </c:strRef>
          </c:xVal>
          <c:yVal>
            <c:numRef>
              <c:f>Sheet19!$C$1725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24"/>
          <c:order val="1724"/>
          <c:tx>
            <c:strRef>
              <c:f>Sheet19!$A$1726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Sheet19!$B$1726</c:f>
            </c:strRef>
          </c:xVal>
          <c:yVal>
            <c:numRef>
              <c:f>Sheet19!$C$1726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25"/>
          <c:order val="1725"/>
          <c:tx>
            <c:strRef>
              <c:f>Sheet19!$A$1727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Sheet19!$B$1727</c:f>
            </c:strRef>
          </c:xVal>
          <c:yVal>
            <c:numRef>
              <c:f>Sheet19!$C$1727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26"/>
          <c:order val="1726"/>
          <c:tx>
            <c:strRef>
              <c:f>Sheet19!$A$1728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Sheet19!$B$1728</c:f>
            </c:strRef>
          </c:xVal>
          <c:yVal>
            <c:numRef>
              <c:f>Sheet19!$C$1728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27"/>
          <c:order val="1727"/>
          <c:tx>
            <c:strRef>
              <c:f>Sheet19!$A$1729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Sheet19!$B$1729</c:f>
            </c:strRef>
          </c:xVal>
          <c:yVal>
            <c:numRef>
              <c:f>Sheet19!$C$1729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28"/>
          <c:order val="1728"/>
          <c:tx>
            <c:strRef>
              <c:f>Sheet19!$A$1730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Sheet19!$B$1730</c:f>
            </c:strRef>
          </c:xVal>
          <c:yVal>
            <c:numRef>
              <c:f>Sheet19!$C$1730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29"/>
          <c:order val="1729"/>
          <c:tx>
            <c:strRef>
              <c:f>Sheet19!$A$1731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Sheet19!$B$1731</c:f>
            </c:strRef>
          </c:xVal>
          <c:yVal>
            <c:numRef>
              <c:f>Sheet19!$C$1731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30"/>
          <c:order val="1730"/>
          <c:tx>
            <c:strRef>
              <c:f>Sheet19!$A$1732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Sheet19!$B$1732</c:f>
            </c:strRef>
          </c:xVal>
          <c:yVal>
            <c:numRef>
              <c:f>Sheet19!$C$1732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31"/>
          <c:order val="1731"/>
          <c:tx>
            <c:strRef>
              <c:f>Sheet19!$A$1733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Sheet19!$B$1733</c:f>
            </c:strRef>
          </c:xVal>
          <c:yVal>
            <c:numRef>
              <c:f>Sheet19!$C$1733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32"/>
          <c:order val="1732"/>
          <c:tx>
            <c:strRef>
              <c:f>Sheet19!$A$1734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Sheet19!$B$1734</c:f>
            </c:strRef>
          </c:xVal>
          <c:yVal>
            <c:numRef>
              <c:f>Sheet19!$C$1734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33"/>
          <c:order val="1733"/>
          <c:tx>
            <c:strRef>
              <c:f>Sheet19!$A$1735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Sheet19!$B$1735</c:f>
            </c:strRef>
          </c:xVal>
          <c:yVal>
            <c:numRef>
              <c:f>Sheet19!$C$1735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34"/>
          <c:order val="1734"/>
          <c:tx>
            <c:strRef>
              <c:f>Sheet19!$A$1736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Sheet19!$B$1736</c:f>
            </c:strRef>
          </c:xVal>
          <c:yVal>
            <c:numRef>
              <c:f>Sheet19!$C$1736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35"/>
          <c:order val="1735"/>
          <c:tx>
            <c:strRef>
              <c:f>Sheet19!$A$1737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Sheet19!$B$1737</c:f>
            </c:strRef>
          </c:xVal>
          <c:yVal>
            <c:numRef>
              <c:f>Sheet19!$C$1737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36"/>
          <c:order val="1736"/>
          <c:tx>
            <c:strRef>
              <c:f>Sheet19!$A$1738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Sheet19!$B$1738</c:f>
            </c:strRef>
          </c:xVal>
          <c:yVal>
            <c:numRef>
              <c:f>Sheet19!$C$1738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37"/>
          <c:order val="1737"/>
          <c:tx>
            <c:strRef>
              <c:f>Sheet19!$A$1739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Sheet19!$B$1739</c:f>
            </c:strRef>
          </c:xVal>
          <c:yVal>
            <c:numRef>
              <c:f>Sheet19!$C$1739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38"/>
          <c:order val="1738"/>
          <c:tx>
            <c:strRef>
              <c:f>Sheet19!$A$1740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Sheet19!$B$1740</c:f>
            </c:strRef>
          </c:xVal>
          <c:yVal>
            <c:numRef>
              <c:f>Sheet19!$C$1740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39"/>
          <c:order val="1739"/>
          <c:tx>
            <c:strRef>
              <c:f>Sheet19!$A$1741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Sheet19!$B$1741</c:f>
            </c:strRef>
          </c:xVal>
          <c:yVal>
            <c:numRef>
              <c:f>Sheet19!$C$1741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40"/>
          <c:order val="1740"/>
          <c:tx>
            <c:strRef>
              <c:f>Sheet19!$A$1742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Sheet19!$B$1742</c:f>
            </c:strRef>
          </c:xVal>
          <c:yVal>
            <c:numRef>
              <c:f>Sheet19!$C$1742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41"/>
          <c:order val="1741"/>
          <c:tx>
            <c:strRef>
              <c:f>Sheet19!$A$1743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Sheet19!$B$1743</c:f>
            </c:strRef>
          </c:xVal>
          <c:yVal>
            <c:numRef>
              <c:f>Sheet19!$C$1743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42"/>
          <c:order val="1742"/>
          <c:tx>
            <c:strRef>
              <c:f>Sheet19!$A$1744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Sheet19!$B$1744</c:f>
            </c:strRef>
          </c:xVal>
          <c:yVal>
            <c:numRef>
              <c:f>Sheet19!$C$1744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43"/>
          <c:order val="1743"/>
          <c:tx>
            <c:strRef>
              <c:f>Sheet19!$A$1745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Sheet19!$B$1745</c:f>
            </c:strRef>
          </c:xVal>
          <c:yVal>
            <c:numRef>
              <c:f>Sheet19!$C$1745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44"/>
          <c:order val="1744"/>
          <c:tx>
            <c:strRef>
              <c:f>Sheet19!$A$1746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Sheet19!$B$1746</c:f>
            </c:strRef>
          </c:xVal>
          <c:yVal>
            <c:numRef>
              <c:f>Sheet19!$C$1746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45"/>
          <c:order val="1745"/>
          <c:tx>
            <c:strRef>
              <c:f>Sheet19!$A$1747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Sheet19!$B$1747</c:f>
            </c:strRef>
          </c:xVal>
          <c:yVal>
            <c:numRef>
              <c:f>Sheet19!$C$1747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46"/>
          <c:order val="1746"/>
          <c:tx>
            <c:strRef>
              <c:f>Sheet19!$A$1748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Sheet19!$B$1748</c:f>
            </c:strRef>
          </c:xVal>
          <c:yVal>
            <c:numRef>
              <c:f>Sheet19!$C$1748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47"/>
          <c:order val="1747"/>
          <c:tx>
            <c:strRef>
              <c:f>Sheet19!$A$1749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Sheet19!$B$1749</c:f>
            </c:strRef>
          </c:xVal>
          <c:yVal>
            <c:numRef>
              <c:f>Sheet19!$C$1749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48"/>
          <c:order val="1748"/>
          <c:tx>
            <c:strRef>
              <c:f>Sheet19!$A$1750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Sheet19!$B$1750</c:f>
            </c:strRef>
          </c:xVal>
          <c:yVal>
            <c:numRef>
              <c:f>Sheet19!$C$1750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49"/>
          <c:order val="1749"/>
          <c:tx>
            <c:strRef>
              <c:f>Sheet19!$A$1751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Sheet19!$B$1751</c:f>
            </c:strRef>
          </c:xVal>
          <c:yVal>
            <c:numRef>
              <c:f>Sheet19!$C$1751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50"/>
          <c:order val="1750"/>
          <c:tx>
            <c:strRef>
              <c:f>Sheet19!$A$1752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Sheet19!$B$1752</c:f>
            </c:strRef>
          </c:xVal>
          <c:yVal>
            <c:numRef>
              <c:f>Sheet19!$C$1752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51"/>
          <c:order val="1751"/>
          <c:tx>
            <c:strRef>
              <c:f>Sheet19!$A$1753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Sheet19!$B$1753</c:f>
            </c:strRef>
          </c:xVal>
          <c:yVal>
            <c:numRef>
              <c:f>Sheet19!$C$1753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52"/>
          <c:order val="1752"/>
          <c:tx>
            <c:strRef>
              <c:f>Sheet19!$A$1754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Sheet19!$B$1754</c:f>
            </c:strRef>
          </c:xVal>
          <c:yVal>
            <c:numRef>
              <c:f>Sheet19!$C$1754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53"/>
          <c:order val="1753"/>
          <c:tx>
            <c:strRef>
              <c:f>Sheet19!$A$1755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Sheet19!$B$1755</c:f>
            </c:strRef>
          </c:xVal>
          <c:yVal>
            <c:numRef>
              <c:f>Sheet19!$C$1755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54"/>
          <c:order val="1754"/>
          <c:tx>
            <c:strRef>
              <c:f>Sheet19!$A$1756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Sheet19!$B$1756</c:f>
            </c:strRef>
          </c:xVal>
          <c:yVal>
            <c:numRef>
              <c:f>Sheet19!$C$1756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55"/>
          <c:order val="1755"/>
          <c:tx>
            <c:strRef>
              <c:f>Sheet19!$A$1757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Sheet19!$B$1757</c:f>
            </c:strRef>
          </c:xVal>
          <c:yVal>
            <c:numRef>
              <c:f>Sheet19!$C$1757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56"/>
          <c:order val="1756"/>
          <c:tx>
            <c:strRef>
              <c:f>Sheet19!$A$1758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Sheet19!$B$1758</c:f>
            </c:strRef>
          </c:xVal>
          <c:yVal>
            <c:numRef>
              <c:f>Sheet19!$C$1758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57"/>
          <c:order val="1757"/>
          <c:tx>
            <c:strRef>
              <c:f>Sheet19!$A$1759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Sheet19!$B$1759</c:f>
            </c:strRef>
          </c:xVal>
          <c:yVal>
            <c:numRef>
              <c:f>Sheet19!$C$1759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58"/>
          <c:order val="1758"/>
          <c:tx>
            <c:strRef>
              <c:f>Sheet19!$A$1760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Sheet19!$B$1760</c:f>
            </c:strRef>
          </c:xVal>
          <c:yVal>
            <c:numRef>
              <c:f>Sheet19!$C$1760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59"/>
          <c:order val="1759"/>
          <c:tx>
            <c:strRef>
              <c:f>Sheet19!$A$1761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Sheet19!$B$1761</c:f>
            </c:strRef>
          </c:xVal>
          <c:yVal>
            <c:numRef>
              <c:f>Sheet19!$C$1761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60"/>
          <c:order val="1760"/>
          <c:tx>
            <c:strRef>
              <c:f>Sheet19!$A$1762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Sheet19!$B$1762</c:f>
            </c:strRef>
          </c:xVal>
          <c:yVal>
            <c:numRef>
              <c:f>Sheet19!$C$1762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61"/>
          <c:order val="1761"/>
          <c:tx>
            <c:strRef>
              <c:f>Sheet19!$A$1763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Sheet19!$B$1763</c:f>
            </c:strRef>
          </c:xVal>
          <c:yVal>
            <c:numRef>
              <c:f>Sheet19!$C$1763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62"/>
          <c:order val="1762"/>
          <c:tx>
            <c:strRef>
              <c:f>Sheet19!$A$1764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Sheet19!$B$1764</c:f>
            </c:strRef>
          </c:xVal>
          <c:yVal>
            <c:numRef>
              <c:f>Sheet19!$C$1764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63"/>
          <c:order val="1763"/>
          <c:tx>
            <c:strRef>
              <c:f>Sheet19!$A$1765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Sheet19!$B$1765</c:f>
            </c:strRef>
          </c:xVal>
          <c:yVal>
            <c:numRef>
              <c:f>Sheet19!$C$1765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64"/>
          <c:order val="1764"/>
          <c:tx>
            <c:strRef>
              <c:f>Sheet19!$A$1766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Sheet19!$B$1766</c:f>
            </c:strRef>
          </c:xVal>
          <c:yVal>
            <c:numRef>
              <c:f>Sheet19!$C$1766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65"/>
          <c:order val="1765"/>
          <c:tx>
            <c:strRef>
              <c:f>Sheet19!$A$1767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Sheet19!$B$1767</c:f>
            </c:strRef>
          </c:xVal>
          <c:yVal>
            <c:numRef>
              <c:f>Sheet19!$C$1767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66"/>
          <c:order val="1766"/>
          <c:tx>
            <c:strRef>
              <c:f>Sheet19!$A$1768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Sheet19!$B$1768</c:f>
            </c:strRef>
          </c:xVal>
          <c:yVal>
            <c:numRef>
              <c:f>Sheet19!$C$1768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67"/>
          <c:order val="1767"/>
          <c:tx>
            <c:strRef>
              <c:f>Sheet19!$A$1769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Sheet19!$B$1769</c:f>
            </c:strRef>
          </c:xVal>
          <c:yVal>
            <c:numRef>
              <c:f>Sheet19!$C$1769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68"/>
          <c:order val="1768"/>
          <c:tx>
            <c:strRef>
              <c:f>Sheet19!$A$1770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Sheet19!$B$1770</c:f>
            </c:strRef>
          </c:xVal>
          <c:yVal>
            <c:numRef>
              <c:f>Sheet19!$C$1770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69"/>
          <c:order val="1769"/>
          <c:tx>
            <c:strRef>
              <c:f>Sheet19!$A$1771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Sheet19!$B$1771</c:f>
            </c:strRef>
          </c:xVal>
          <c:yVal>
            <c:numRef>
              <c:f>Sheet19!$C$1771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70"/>
          <c:order val="1770"/>
          <c:tx>
            <c:strRef>
              <c:f>Sheet19!$A$1772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Sheet19!$B$1772</c:f>
            </c:strRef>
          </c:xVal>
          <c:yVal>
            <c:numRef>
              <c:f>Sheet19!$C$1772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71"/>
          <c:order val="1771"/>
          <c:tx>
            <c:strRef>
              <c:f>Sheet19!$A$1773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Sheet19!$B$1773</c:f>
            </c:strRef>
          </c:xVal>
          <c:yVal>
            <c:numRef>
              <c:f>Sheet19!$C$1773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72"/>
          <c:order val="1772"/>
          <c:tx>
            <c:strRef>
              <c:f>Sheet19!$A$1774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Sheet19!$B$1774</c:f>
            </c:strRef>
          </c:xVal>
          <c:yVal>
            <c:numRef>
              <c:f>Sheet19!$C$1774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73"/>
          <c:order val="1773"/>
          <c:tx>
            <c:strRef>
              <c:f>Sheet19!$A$1775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Sheet19!$B$1775</c:f>
            </c:strRef>
          </c:xVal>
          <c:yVal>
            <c:numRef>
              <c:f>Sheet19!$C$1775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74"/>
          <c:order val="1774"/>
          <c:tx>
            <c:strRef>
              <c:f>Sheet19!$A$1776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Sheet19!$B$1776</c:f>
            </c:strRef>
          </c:xVal>
          <c:yVal>
            <c:numRef>
              <c:f>Sheet19!$C$1776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75"/>
          <c:order val="1775"/>
          <c:tx>
            <c:strRef>
              <c:f>Sheet19!$A$1777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Sheet19!$B$1777</c:f>
            </c:strRef>
          </c:xVal>
          <c:yVal>
            <c:numRef>
              <c:f>Sheet19!$C$1777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76"/>
          <c:order val="1776"/>
          <c:tx>
            <c:strRef>
              <c:f>Sheet19!$A$1778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Sheet19!$B$1778</c:f>
            </c:strRef>
          </c:xVal>
          <c:yVal>
            <c:numRef>
              <c:f>Sheet19!$C$1778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77"/>
          <c:order val="1777"/>
          <c:tx>
            <c:strRef>
              <c:f>Sheet19!$A$1779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Sheet19!$B$1779</c:f>
            </c:strRef>
          </c:xVal>
          <c:yVal>
            <c:numRef>
              <c:f>Sheet19!$C$1779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78"/>
          <c:order val="1778"/>
          <c:tx>
            <c:strRef>
              <c:f>Sheet19!$A$1780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Sheet19!$B$1780</c:f>
            </c:strRef>
          </c:xVal>
          <c:yVal>
            <c:numRef>
              <c:f>Sheet19!$C$1780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79"/>
          <c:order val="1779"/>
          <c:tx>
            <c:strRef>
              <c:f>Sheet19!$A$1781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Sheet19!$B$1781</c:f>
            </c:strRef>
          </c:xVal>
          <c:yVal>
            <c:numRef>
              <c:f>Sheet19!$C$1781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80"/>
          <c:order val="1780"/>
          <c:tx>
            <c:strRef>
              <c:f>Sheet19!$A$1782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Sheet19!$B$1782</c:f>
            </c:strRef>
          </c:xVal>
          <c:yVal>
            <c:numRef>
              <c:f>Sheet19!$C$1782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81"/>
          <c:order val="1781"/>
          <c:tx>
            <c:strRef>
              <c:f>Sheet19!$A$1783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Sheet19!$B$1783</c:f>
            </c:strRef>
          </c:xVal>
          <c:yVal>
            <c:numRef>
              <c:f>Sheet19!$C$1783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82"/>
          <c:order val="1782"/>
          <c:tx>
            <c:strRef>
              <c:f>Sheet19!$A$1784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Sheet19!$B$1784</c:f>
            </c:strRef>
          </c:xVal>
          <c:yVal>
            <c:numRef>
              <c:f>Sheet19!$C$1784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83"/>
          <c:order val="1783"/>
          <c:tx>
            <c:strRef>
              <c:f>Sheet19!$A$1785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Sheet19!$B$1785</c:f>
            </c:strRef>
          </c:xVal>
          <c:yVal>
            <c:numRef>
              <c:f>Sheet19!$C$1785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84"/>
          <c:order val="1784"/>
          <c:tx>
            <c:strRef>
              <c:f>Sheet19!$A$1786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Sheet19!$B$1786</c:f>
            </c:strRef>
          </c:xVal>
          <c:yVal>
            <c:numRef>
              <c:f>Sheet19!$C$1786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85"/>
          <c:order val="1785"/>
          <c:tx>
            <c:strRef>
              <c:f>Sheet19!$A$1787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Sheet19!$B$1787</c:f>
            </c:strRef>
          </c:xVal>
          <c:yVal>
            <c:numRef>
              <c:f>Sheet19!$C$1787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86"/>
          <c:order val="1786"/>
          <c:tx>
            <c:strRef>
              <c:f>Sheet19!$A$1788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Sheet19!$B$1788</c:f>
            </c:strRef>
          </c:xVal>
          <c:yVal>
            <c:numRef>
              <c:f>Sheet19!$C$1788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87"/>
          <c:order val="1787"/>
          <c:tx>
            <c:strRef>
              <c:f>Sheet19!$A$1789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Sheet19!$B$1789</c:f>
            </c:strRef>
          </c:xVal>
          <c:yVal>
            <c:numRef>
              <c:f>Sheet19!$C$1789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88"/>
          <c:order val="1788"/>
          <c:tx>
            <c:strRef>
              <c:f>Sheet19!$A$1790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Sheet19!$B$1790</c:f>
            </c:strRef>
          </c:xVal>
          <c:yVal>
            <c:numRef>
              <c:f>Sheet19!$C$1790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89"/>
          <c:order val="1789"/>
          <c:tx>
            <c:strRef>
              <c:f>Sheet19!$A$1791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Sheet19!$B$1791</c:f>
            </c:strRef>
          </c:xVal>
          <c:yVal>
            <c:numRef>
              <c:f>Sheet19!$C$1791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90"/>
          <c:order val="1790"/>
          <c:tx>
            <c:strRef>
              <c:f>Sheet19!$A$1792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Sheet19!$B$1792</c:f>
            </c:strRef>
          </c:xVal>
          <c:yVal>
            <c:numRef>
              <c:f>Sheet19!$C$1792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91"/>
          <c:order val="1791"/>
          <c:tx>
            <c:strRef>
              <c:f>Sheet19!$A$1793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Sheet19!$B$1793</c:f>
            </c:strRef>
          </c:xVal>
          <c:yVal>
            <c:numRef>
              <c:f>Sheet19!$C$1793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92"/>
          <c:order val="1792"/>
          <c:tx>
            <c:strRef>
              <c:f>Sheet19!$A$1794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Sheet19!$B$1794</c:f>
            </c:strRef>
          </c:xVal>
          <c:yVal>
            <c:numRef>
              <c:f>Sheet19!$C$1794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93"/>
          <c:order val="1793"/>
          <c:tx>
            <c:strRef>
              <c:f>Sheet19!$A$1795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Sheet19!$B$1795</c:f>
            </c:strRef>
          </c:xVal>
          <c:yVal>
            <c:numRef>
              <c:f>Sheet19!$C$1795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94"/>
          <c:order val="1794"/>
          <c:tx>
            <c:strRef>
              <c:f>Sheet19!$A$1796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Sheet19!$B$1796</c:f>
            </c:strRef>
          </c:xVal>
          <c:yVal>
            <c:numRef>
              <c:f>Sheet19!$C$1796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95"/>
          <c:order val="1795"/>
          <c:tx>
            <c:strRef>
              <c:f>Sheet19!$A$1797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Sheet19!$B$1797</c:f>
            </c:strRef>
          </c:xVal>
          <c:yVal>
            <c:numRef>
              <c:f>Sheet19!$C$1797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96"/>
          <c:order val="1796"/>
          <c:tx>
            <c:strRef>
              <c:f>Sheet19!$A$1798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Sheet19!$B$1798</c:f>
            </c:strRef>
          </c:xVal>
          <c:yVal>
            <c:numRef>
              <c:f>Sheet19!$C$1798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97"/>
          <c:order val="1797"/>
          <c:tx>
            <c:strRef>
              <c:f>Sheet19!$A$1799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Sheet19!$B$1799</c:f>
            </c:strRef>
          </c:xVal>
          <c:yVal>
            <c:numRef>
              <c:f>Sheet19!$C$1799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98"/>
          <c:order val="1798"/>
          <c:tx>
            <c:strRef>
              <c:f>Sheet19!$A$1800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Sheet19!$B$1800</c:f>
            </c:strRef>
          </c:xVal>
          <c:yVal>
            <c:numRef>
              <c:f>Sheet19!$C$1800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99"/>
          <c:order val="1799"/>
          <c:tx>
            <c:strRef>
              <c:f>Sheet19!$A$1801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Sheet19!$B$1801</c:f>
            </c:strRef>
          </c:xVal>
          <c:yVal>
            <c:numRef>
              <c:f>Sheet19!$C$1801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00"/>
          <c:order val="1800"/>
          <c:tx>
            <c:strRef>
              <c:f>Sheet19!$A$1802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Sheet19!$B$1802</c:f>
            </c:strRef>
          </c:xVal>
          <c:yVal>
            <c:numRef>
              <c:f>Sheet19!$C$1802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01"/>
          <c:order val="1801"/>
          <c:tx>
            <c:strRef>
              <c:f>Sheet19!$A$1803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Sheet19!$B$1803</c:f>
            </c:strRef>
          </c:xVal>
          <c:yVal>
            <c:numRef>
              <c:f>Sheet19!$C$1803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02"/>
          <c:order val="1802"/>
          <c:tx>
            <c:strRef>
              <c:f>Sheet19!$A$1804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Sheet19!$B$1804</c:f>
            </c:strRef>
          </c:xVal>
          <c:yVal>
            <c:numRef>
              <c:f>Sheet19!$C$1804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03"/>
          <c:order val="1803"/>
          <c:tx>
            <c:strRef>
              <c:f>Sheet19!$A$1805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Sheet19!$B$1805</c:f>
            </c:strRef>
          </c:xVal>
          <c:yVal>
            <c:numRef>
              <c:f>Sheet19!$C$1805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04"/>
          <c:order val="1804"/>
          <c:tx>
            <c:strRef>
              <c:f>Sheet19!$A$1806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Sheet19!$B$1806</c:f>
            </c:strRef>
          </c:xVal>
          <c:yVal>
            <c:numRef>
              <c:f>Sheet19!$C$1806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05"/>
          <c:order val="1805"/>
          <c:tx>
            <c:strRef>
              <c:f>Sheet19!$A$1807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Sheet19!$B$1807</c:f>
            </c:strRef>
          </c:xVal>
          <c:yVal>
            <c:numRef>
              <c:f>Sheet19!$C$1807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06"/>
          <c:order val="1806"/>
          <c:tx>
            <c:strRef>
              <c:f>Sheet19!$A$1808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Sheet19!$B$1808</c:f>
            </c:strRef>
          </c:xVal>
          <c:yVal>
            <c:numRef>
              <c:f>Sheet19!$C$1808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07"/>
          <c:order val="1807"/>
          <c:tx>
            <c:strRef>
              <c:f>Sheet19!$A$1809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Sheet19!$B$1809</c:f>
            </c:strRef>
          </c:xVal>
          <c:yVal>
            <c:numRef>
              <c:f>Sheet19!$C$1809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08"/>
          <c:order val="1808"/>
          <c:tx>
            <c:strRef>
              <c:f>Sheet19!$A$1810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Sheet19!$B$1810</c:f>
            </c:strRef>
          </c:xVal>
          <c:yVal>
            <c:numRef>
              <c:f>Sheet19!$C$1810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09"/>
          <c:order val="1809"/>
          <c:tx>
            <c:strRef>
              <c:f>Sheet19!$A$1811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Sheet19!$B$1811</c:f>
            </c:strRef>
          </c:xVal>
          <c:yVal>
            <c:numRef>
              <c:f>Sheet19!$C$1811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10"/>
          <c:order val="1810"/>
          <c:tx>
            <c:strRef>
              <c:f>Sheet19!$A$1812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Sheet19!$B$1812</c:f>
            </c:strRef>
          </c:xVal>
          <c:yVal>
            <c:numRef>
              <c:f>Sheet19!$C$1812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11"/>
          <c:order val="1811"/>
          <c:tx>
            <c:strRef>
              <c:f>Sheet19!$A$1813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Sheet19!$B$1813</c:f>
            </c:strRef>
          </c:xVal>
          <c:yVal>
            <c:numRef>
              <c:f>Sheet19!$C$1813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12"/>
          <c:order val="1812"/>
          <c:tx>
            <c:strRef>
              <c:f>Sheet19!$A$1814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Sheet19!$B$1814</c:f>
            </c:strRef>
          </c:xVal>
          <c:yVal>
            <c:numRef>
              <c:f>Sheet19!$C$1814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13"/>
          <c:order val="1813"/>
          <c:tx>
            <c:strRef>
              <c:f>Sheet19!$A$1815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Sheet19!$B$1815</c:f>
            </c:strRef>
          </c:xVal>
          <c:yVal>
            <c:numRef>
              <c:f>Sheet19!$C$1815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14"/>
          <c:order val="1814"/>
          <c:tx>
            <c:strRef>
              <c:f>Sheet19!$A$1816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Sheet19!$B$1816</c:f>
            </c:strRef>
          </c:xVal>
          <c:yVal>
            <c:numRef>
              <c:f>Sheet19!$C$1816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15"/>
          <c:order val="1815"/>
          <c:tx>
            <c:strRef>
              <c:f>Sheet19!$A$1817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Sheet19!$B$1817</c:f>
            </c:strRef>
          </c:xVal>
          <c:yVal>
            <c:numRef>
              <c:f>Sheet19!$C$1817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16"/>
          <c:order val="1816"/>
          <c:tx>
            <c:strRef>
              <c:f>Sheet19!$A$1818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Sheet19!$B$1818</c:f>
            </c:strRef>
          </c:xVal>
          <c:yVal>
            <c:numRef>
              <c:f>Sheet19!$C$1818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17"/>
          <c:order val="1817"/>
          <c:tx>
            <c:strRef>
              <c:f>Sheet19!$A$1819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Sheet19!$B$1819</c:f>
            </c:strRef>
          </c:xVal>
          <c:yVal>
            <c:numRef>
              <c:f>Sheet19!$C$1819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18"/>
          <c:order val="1818"/>
          <c:tx>
            <c:strRef>
              <c:f>Sheet19!$A$1820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Sheet19!$B$1820</c:f>
            </c:strRef>
          </c:xVal>
          <c:yVal>
            <c:numRef>
              <c:f>Sheet19!$C$1820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19"/>
          <c:order val="1819"/>
          <c:tx>
            <c:strRef>
              <c:f>Sheet19!$A$1821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Sheet19!$B$1821</c:f>
            </c:strRef>
          </c:xVal>
          <c:yVal>
            <c:numRef>
              <c:f>Sheet19!$C$1821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20"/>
          <c:order val="1820"/>
          <c:tx>
            <c:strRef>
              <c:f>Sheet19!$A$1822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Sheet19!$B$1822</c:f>
            </c:strRef>
          </c:xVal>
          <c:yVal>
            <c:numRef>
              <c:f>Sheet19!$C$1822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21"/>
          <c:order val="1821"/>
          <c:tx>
            <c:strRef>
              <c:f>Sheet19!$A$1823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Sheet19!$B$1823</c:f>
            </c:strRef>
          </c:xVal>
          <c:yVal>
            <c:numRef>
              <c:f>Sheet19!$C$1823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22"/>
          <c:order val="1822"/>
          <c:tx>
            <c:strRef>
              <c:f>Sheet19!$A$1824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Sheet19!$B$1824</c:f>
            </c:strRef>
          </c:xVal>
          <c:yVal>
            <c:numRef>
              <c:f>Sheet19!$C$1824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23"/>
          <c:order val="1823"/>
          <c:tx>
            <c:strRef>
              <c:f>Sheet19!$A$1825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Sheet19!$B$1825</c:f>
            </c:strRef>
          </c:xVal>
          <c:yVal>
            <c:numRef>
              <c:f>Sheet19!$C$1825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24"/>
          <c:order val="1824"/>
          <c:tx>
            <c:strRef>
              <c:f>Sheet19!$A$1826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Sheet19!$B$1826</c:f>
            </c:strRef>
          </c:xVal>
          <c:yVal>
            <c:numRef>
              <c:f>Sheet19!$C$1826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25"/>
          <c:order val="1825"/>
          <c:tx>
            <c:strRef>
              <c:f>Sheet19!$A$1827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Sheet19!$B$1827</c:f>
            </c:strRef>
          </c:xVal>
          <c:yVal>
            <c:numRef>
              <c:f>Sheet19!$C$1827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26"/>
          <c:order val="1826"/>
          <c:tx>
            <c:strRef>
              <c:f>Sheet19!$A$1828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Sheet19!$B$1828</c:f>
            </c:strRef>
          </c:xVal>
          <c:yVal>
            <c:numRef>
              <c:f>Sheet19!$C$1828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27"/>
          <c:order val="1827"/>
          <c:tx>
            <c:strRef>
              <c:f>Sheet19!$A$1829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Sheet19!$B$1829</c:f>
            </c:strRef>
          </c:xVal>
          <c:yVal>
            <c:numRef>
              <c:f>Sheet19!$C$1829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28"/>
          <c:order val="1828"/>
          <c:tx>
            <c:strRef>
              <c:f>Sheet19!$A$1830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Sheet19!$B$1830</c:f>
            </c:strRef>
          </c:xVal>
          <c:yVal>
            <c:numRef>
              <c:f>Sheet19!$C$1830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29"/>
          <c:order val="1829"/>
          <c:tx>
            <c:strRef>
              <c:f>Sheet19!$A$1831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Sheet19!$B$1831</c:f>
            </c:strRef>
          </c:xVal>
          <c:yVal>
            <c:numRef>
              <c:f>Sheet19!$C$1831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30"/>
          <c:order val="1830"/>
          <c:tx>
            <c:strRef>
              <c:f>Sheet19!$A$1832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Sheet19!$B$1832</c:f>
            </c:strRef>
          </c:xVal>
          <c:yVal>
            <c:numRef>
              <c:f>Sheet19!$C$1832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31"/>
          <c:order val="1831"/>
          <c:tx>
            <c:strRef>
              <c:f>Sheet19!$A$1833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Sheet19!$B$1833</c:f>
            </c:strRef>
          </c:xVal>
          <c:yVal>
            <c:numRef>
              <c:f>Sheet19!$C$1833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32"/>
          <c:order val="1832"/>
          <c:tx>
            <c:strRef>
              <c:f>Sheet19!$A$1834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Sheet19!$B$1834</c:f>
            </c:strRef>
          </c:xVal>
          <c:yVal>
            <c:numRef>
              <c:f>Sheet19!$C$1834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33"/>
          <c:order val="1833"/>
          <c:tx>
            <c:strRef>
              <c:f>Sheet19!$A$1835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Sheet19!$B$1835</c:f>
            </c:strRef>
          </c:xVal>
          <c:yVal>
            <c:numRef>
              <c:f>Sheet19!$C$1835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34"/>
          <c:order val="1834"/>
          <c:tx>
            <c:strRef>
              <c:f>Sheet19!$A$1836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Sheet19!$B$1836</c:f>
            </c:strRef>
          </c:xVal>
          <c:yVal>
            <c:numRef>
              <c:f>Sheet19!$C$1836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35"/>
          <c:order val="1835"/>
          <c:tx>
            <c:strRef>
              <c:f>Sheet19!$A$1837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Sheet19!$B$1837</c:f>
            </c:strRef>
          </c:xVal>
          <c:yVal>
            <c:numRef>
              <c:f>Sheet19!$C$1837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36"/>
          <c:order val="1836"/>
          <c:tx>
            <c:strRef>
              <c:f>Sheet19!$A$1838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Sheet19!$B$1838</c:f>
            </c:strRef>
          </c:xVal>
          <c:yVal>
            <c:numRef>
              <c:f>Sheet19!$C$1838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37"/>
          <c:order val="1837"/>
          <c:tx>
            <c:strRef>
              <c:f>Sheet19!$A$1839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Sheet19!$B$1839</c:f>
            </c:strRef>
          </c:xVal>
          <c:yVal>
            <c:numRef>
              <c:f>Sheet19!$C$1839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38"/>
          <c:order val="1838"/>
          <c:tx>
            <c:strRef>
              <c:f>Sheet19!$A$1840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Sheet19!$B$1840</c:f>
            </c:strRef>
          </c:xVal>
          <c:yVal>
            <c:numRef>
              <c:f>Sheet19!$C$1840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39"/>
          <c:order val="1839"/>
          <c:tx>
            <c:strRef>
              <c:f>Sheet19!$A$1841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Sheet19!$B$1841</c:f>
            </c:strRef>
          </c:xVal>
          <c:yVal>
            <c:numRef>
              <c:f>Sheet19!$C$1841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40"/>
          <c:order val="1840"/>
          <c:tx>
            <c:strRef>
              <c:f>Sheet19!$A$1842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Sheet19!$B$1842</c:f>
            </c:strRef>
          </c:xVal>
          <c:yVal>
            <c:numRef>
              <c:f>Sheet19!$C$1842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41"/>
          <c:order val="1841"/>
          <c:tx>
            <c:strRef>
              <c:f>Sheet19!$A$1843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Sheet19!$B$1843</c:f>
            </c:strRef>
          </c:xVal>
          <c:yVal>
            <c:numRef>
              <c:f>Sheet19!$C$1843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42"/>
          <c:order val="1842"/>
          <c:tx>
            <c:strRef>
              <c:f>Sheet19!$A$1844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Sheet19!$B$1844</c:f>
            </c:strRef>
          </c:xVal>
          <c:yVal>
            <c:numRef>
              <c:f>Sheet19!$C$1844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43"/>
          <c:order val="1843"/>
          <c:tx>
            <c:strRef>
              <c:f>Sheet19!$A$1845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Sheet19!$B$1845</c:f>
            </c:strRef>
          </c:xVal>
          <c:yVal>
            <c:numRef>
              <c:f>Sheet19!$C$1845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44"/>
          <c:order val="1844"/>
          <c:tx>
            <c:strRef>
              <c:f>Sheet19!$A$1846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Sheet19!$B$1846</c:f>
            </c:strRef>
          </c:xVal>
          <c:yVal>
            <c:numRef>
              <c:f>Sheet19!$C$1846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45"/>
          <c:order val="1845"/>
          <c:tx>
            <c:strRef>
              <c:f>Sheet19!$A$1847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Sheet19!$B$1847</c:f>
            </c:strRef>
          </c:xVal>
          <c:yVal>
            <c:numRef>
              <c:f>Sheet19!$C$1847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46"/>
          <c:order val="1846"/>
          <c:tx>
            <c:strRef>
              <c:f>Sheet19!$A$1848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Sheet19!$B$1848</c:f>
            </c:strRef>
          </c:xVal>
          <c:yVal>
            <c:numRef>
              <c:f>Sheet19!$C$1848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47"/>
          <c:order val="1847"/>
          <c:tx>
            <c:strRef>
              <c:f>Sheet19!$A$1849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Sheet19!$B$1849</c:f>
            </c:strRef>
          </c:xVal>
          <c:yVal>
            <c:numRef>
              <c:f>Sheet19!$C$1849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48"/>
          <c:order val="1848"/>
          <c:tx>
            <c:strRef>
              <c:f>Sheet19!$A$1850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Sheet19!$B$1850</c:f>
            </c:strRef>
          </c:xVal>
          <c:yVal>
            <c:numRef>
              <c:f>Sheet19!$C$1850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49"/>
          <c:order val="1849"/>
          <c:tx>
            <c:strRef>
              <c:f>Sheet19!$A$1851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Sheet19!$B$1851</c:f>
            </c:strRef>
          </c:xVal>
          <c:yVal>
            <c:numRef>
              <c:f>Sheet19!$C$1851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50"/>
          <c:order val="1850"/>
          <c:tx>
            <c:strRef>
              <c:f>Sheet19!$A$1852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Sheet19!$B$1852</c:f>
            </c:strRef>
          </c:xVal>
          <c:yVal>
            <c:numRef>
              <c:f>Sheet19!$C$1852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51"/>
          <c:order val="1851"/>
          <c:tx>
            <c:strRef>
              <c:f>Sheet19!$A$1853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Sheet19!$B$1853</c:f>
            </c:strRef>
          </c:xVal>
          <c:yVal>
            <c:numRef>
              <c:f>Sheet19!$C$1853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52"/>
          <c:order val="1852"/>
          <c:tx>
            <c:strRef>
              <c:f>Sheet19!$A$1854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Sheet19!$B$1854</c:f>
            </c:strRef>
          </c:xVal>
          <c:yVal>
            <c:numRef>
              <c:f>Sheet19!$C$1854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53"/>
          <c:order val="1853"/>
          <c:tx>
            <c:strRef>
              <c:f>Sheet19!$A$1855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Sheet19!$B$1855</c:f>
            </c:strRef>
          </c:xVal>
          <c:yVal>
            <c:numRef>
              <c:f>Sheet19!$C$1855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54"/>
          <c:order val="1854"/>
          <c:tx>
            <c:strRef>
              <c:f>Sheet19!$A$1856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Sheet19!$B$1856</c:f>
            </c:strRef>
          </c:xVal>
          <c:yVal>
            <c:numRef>
              <c:f>Sheet19!$C$1856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55"/>
          <c:order val="1855"/>
          <c:tx>
            <c:strRef>
              <c:f>Sheet19!$A$1857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Sheet19!$B$1857</c:f>
            </c:strRef>
          </c:xVal>
          <c:yVal>
            <c:numRef>
              <c:f>Sheet19!$C$1857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56"/>
          <c:order val="1856"/>
          <c:tx>
            <c:strRef>
              <c:f>Sheet19!$A$1858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Sheet19!$B$1858</c:f>
            </c:strRef>
          </c:xVal>
          <c:yVal>
            <c:numRef>
              <c:f>Sheet19!$C$1858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57"/>
          <c:order val="1857"/>
          <c:tx>
            <c:strRef>
              <c:f>Sheet19!$A$1859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Sheet19!$B$1859</c:f>
            </c:strRef>
          </c:xVal>
          <c:yVal>
            <c:numRef>
              <c:f>Sheet19!$C$1859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58"/>
          <c:order val="1858"/>
          <c:tx>
            <c:strRef>
              <c:f>Sheet19!$A$1860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Sheet19!$B$1860</c:f>
            </c:strRef>
          </c:xVal>
          <c:yVal>
            <c:numRef>
              <c:f>Sheet19!$C$1860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59"/>
          <c:order val="1859"/>
          <c:tx>
            <c:strRef>
              <c:f>Sheet19!$A$1861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Sheet19!$B$1861</c:f>
            </c:strRef>
          </c:xVal>
          <c:yVal>
            <c:numRef>
              <c:f>Sheet19!$C$1861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60"/>
          <c:order val="1860"/>
          <c:tx>
            <c:strRef>
              <c:f>Sheet19!$A$1862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Sheet19!$B$1862</c:f>
            </c:strRef>
          </c:xVal>
          <c:yVal>
            <c:numRef>
              <c:f>Sheet19!$C$1862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61"/>
          <c:order val="1861"/>
          <c:tx>
            <c:strRef>
              <c:f>Sheet19!$A$1863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Sheet19!$B$1863</c:f>
            </c:strRef>
          </c:xVal>
          <c:yVal>
            <c:numRef>
              <c:f>Sheet19!$C$1863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62"/>
          <c:order val="1862"/>
          <c:tx>
            <c:strRef>
              <c:f>Sheet19!$A$1864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Sheet19!$B$1864</c:f>
            </c:strRef>
          </c:xVal>
          <c:yVal>
            <c:numRef>
              <c:f>Sheet19!$C$1864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63"/>
          <c:order val="1863"/>
          <c:tx>
            <c:strRef>
              <c:f>Sheet19!$A$1865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Sheet19!$B$1865</c:f>
            </c:strRef>
          </c:xVal>
          <c:yVal>
            <c:numRef>
              <c:f>Sheet19!$C$1865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64"/>
          <c:order val="1864"/>
          <c:tx>
            <c:strRef>
              <c:f>Sheet19!$A$1866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Sheet19!$B$1866</c:f>
            </c:strRef>
          </c:xVal>
          <c:yVal>
            <c:numRef>
              <c:f>Sheet19!$C$1866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65"/>
          <c:order val="1865"/>
          <c:tx>
            <c:strRef>
              <c:f>Sheet19!$A$1867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Sheet19!$B$1867</c:f>
            </c:strRef>
          </c:xVal>
          <c:yVal>
            <c:numRef>
              <c:f>Sheet19!$C$1867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66"/>
          <c:order val="1866"/>
          <c:tx>
            <c:strRef>
              <c:f>Sheet19!$A$1868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Sheet19!$B$1868</c:f>
            </c:strRef>
          </c:xVal>
          <c:yVal>
            <c:numRef>
              <c:f>Sheet19!$C$1868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67"/>
          <c:order val="1867"/>
          <c:tx>
            <c:strRef>
              <c:f>Sheet19!$A$1869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Sheet19!$B$1869</c:f>
            </c:strRef>
          </c:xVal>
          <c:yVal>
            <c:numRef>
              <c:f>Sheet19!$C$1869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68"/>
          <c:order val="1868"/>
          <c:tx>
            <c:strRef>
              <c:f>Sheet19!$A$1870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Sheet19!$B$1870</c:f>
            </c:strRef>
          </c:xVal>
          <c:yVal>
            <c:numRef>
              <c:f>Sheet19!$C$1870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69"/>
          <c:order val="1869"/>
          <c:tx>
            <c:strRef>
              <c:f>Sheet19!$A$1871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Sheet19!$B$1871</c:f>
            </c:strRef>
          </c:xVal>
          <c:yVal>
            <c:numRef>
              <c:f>Sheet19!$C$1871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70"/>
          <c:order val="1870"/>
          <c:tx>
            <c:strRef>
              <c:f>Sheet19!$A$1872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Sheet19!$B$1872</c:f>
            </c:strRef>
          </c:xVal>
          <c:yVal>
            <c:numRef>
              <c:f>Sheet19!$C$1872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71"/>
          <c:order val="1871"/>
          <c:tx>
            <c:strRef>
              <c:f>Sheet19!$A$1873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Sheet19!$B$1873</c:f>
            </c:strRef>
          </c:xVal>
          <c:yVal>
            <c:numRef>
              <c:f>Sheet19!$C$1873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72"/>
          <c:order val="1872"/>
          <c:tx>
            <c:strRef>
              <c:f>Sheet19!$A$1874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Sheet19!$B$1874</c:f>
            </c:strRef>
          </c:xVal>
          <c:yVal>
            <c:numRef>
              <c:f>Sheet19!$C$1874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73"/>
          <c:order val="1873"/>
          <c:tx>
            <c:strRef>
              <c:f>Sheet19!$A$1875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Sheet19!$B$1875</c:f>
            </c:strRef>
          </c:xVal>
          <c:yVal>
            <c:numRef>
              <c:f>Sheet19!$C$1875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74"/>
          <c:order val="1874"/>
          <c:tx>
            <c:strRef>
              <c:f>Sheet19!$A$1876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Sheet19!$B$1876</c:f>
            </c:strRef>
          </c:xVal>
          <c:yVal>
            <c:numRef>
              <c:f>Sheet19!$C$1876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75"/>
          <c:order val="1875"/>
          <c:tx>
            <c:strRef>
              <c:f>Sheet19!$A$1877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Sheet19!$B$1877</c:f>
            </c:strRef>
          </c:xVal>
          <c:yVal>
            <c:numRef>
              <c:f>Sheet19!$C$1877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76"/>
          <c:order val="1876"/>
          <c:tx>
            <c:strRef>
              <c:f>Sheet19!$A$1878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Sheet19!$B$1878</c:f>
            </c:strRef>
          </c:xVal>
          <c:yVal>
            <c:numRef>
              <c:f>Sheet19!$C$1878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77"/>
          <c:order val="1877"/>
          <c:tx>
            <c:strRef>
              <c:f>Sheet19!$A$1879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Sheet19!$B$1879</c:f>
            </c:strRef>
          </c:xVal>
          <c:yVal>
            <c:numRef>
              <c:f>Sheet19!$C$1879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78"/>
          <c:order val="1878"/>
          <c:tx>
            <c:strRef>
              <c:f>Sheet19!$A$1880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Sheet19!$B$1880</c:f>
            </c:strRef>
          </c:xVal>
          <c:yVal>
            <c:numRef>
              <c:f>Sheet19!$C$1880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79"/>
          <c:order val="1879"/>
          <c:tx>
            <c:strRef>
              <c:f>Sheet19!$A$1881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Sheet19!$B$1881</c:f>
            </c:strRef>
          </c:xVal>
          <c:yVal>
            <c:numRef>
              <c:f>Sheet19!$C$1881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80"/>
          <c:order val="1880"/>
          <c:tx>
            <c:strRef>
              <c:f>Sheet19!$A$1882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Sheet19!$B$1882</c:f>
            </c:strRef>
          </c:xVal>
          <c:yVal>
            <c:numRef>
              <c:f>Sheet19!$C$1882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81"/>
          <c:order val="1881"/>
          <c:tx>
            <c:strRef>
              <c:f>Sheet19!$A$1883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Sheet19!$B$1883</c:f>
            </c:strRef>
          </c:xVal>
          <c:yVal>
            <c:numRef>
              <c:f>Sheet19!$C$1883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82"/>
          <c:order val="1882"/>
          <c:tx>
            <c:strRef>
              <c:f>Sheet19!$A$1884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Sheet19!$B$1884</c:f>
            </c:strRef>
          </c:xVal>
          <c:yVal>
            <c:numRef>
              <c:f>Sheet19!$C$1884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83"/>
          <c:order val="1883"/>
          <c:tx>
            <c:strRef>
              <c:f>Sheet19!$A$1885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Sheet19!$B$1885</c:f>
            </c:strRef>
          </c:xVal>
          <c:yVal>
            <c:numRef>
              <c:f>Sheet19!$C$1885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84"/>
          <c:order val="1884"/>
          <c:tx>
            <c:strRef>
              <c:f>Sheet19!$A$1886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Sheet19!$B$1886</c:f>
            </c:strRef>
          </c:xVal>
          <c:yVal>
            <c:numRef>
              <c:f>Sheet19!$C$1886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85"/>
          <c:order val="1885"/>
          <c:tx>
            <c:strRef>
              <c:f>Sheet19!$A$1887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Sheet19!$B$1887</c:f>
            </c:strRef>
          </c:xVal>
          <c:yVal>
            <c:numRef>
              <c:f>Sheet19!$C$1887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86"/>
          <c:order val="1886"/>
          <c:tx>
            <c:strRef>
              <c:f>Sheet19!$A$1888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Sheet19!$B$1888</c:f>
            </c:strRef>
          </c:xVal>
          <c:yVal>
            <c:numRef>
              <c:f>Sheet19!$C$1888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87"/>
          <c:order val="1887"/>
          <c:tx>
            <c:strRef>
              <c:f>Sheet19!$A$1889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Sheet19!$B$1889</c:f>
            </c:strRef>
          </c:xVal>
          <c:yVal>
            <c:numRef>
              <c:f>Sheet19!$C$1889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88"/>
          <c:order val="1888"/>
          <c:tx>
            <c:strRef>
              <c:f>Sheet19!$A$1890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Sheet19!$B$1890</c:f>
            </c:strRef>
          </c:xVal>
          <c:yVal>
            <c:numRef>
              <c:f>Sheet19!$C$1890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89"/>
          <c:order val="1889"/>
          <c:tx>
            <c:strRef>
              <c:f>Sheet19!$A$1891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Sheet19!$B$1891</c:f>
            </c:strRef>
          </c:xVal>
          <c:yVal>
            <c:numRef>
              <c:f>Sheet19!$C$1891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90"/>
          <c:order val="1890"/>
          <c:tx>
            <c:strRef>
              <c:f>Sheet19!$A$1892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Sheet19!$B$1892</c:f>
            </c:strRef>
          </c:xVal>
          <c:yVal>
            <c:numRef>
              <c:f>Sheet19!$C$1892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91"/>
          <c:order val="1891"/>
          <c:tx>
            <c:strRef>
              <c:f>Sheet19!$A$1893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Sheet19!$B$1893</c:f>
            </c:strRef>
          </c:xVal>
          <c:yVal>
            <c:numRef>
              <c:f>Sheet19!$C$1893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92"/>
          <c:order val="1892"/>
          <c:tx>
            <c:strRef>
              <c:f>Sheet19!$A$1894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Sheet19!$B$1894</c:f>
            </c:strRef>
          </c:xVal>
          <c:yVal>
            <c:numRef>
              <c:f>Sheet19!$C$1894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93"/>
          <c:order val="1893"/>
          <c:tx>
            <c:strRef>
              <c:f>Sheet19!$A$1895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Sheet19!$B$1895</c:f>
            </c:strRef>
          </c:xVal>
          <c:yVal>
            <c:numRef>
              <c:f>Sheet19!$C$1895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94"/>
          <c:order val="1894"/>
          <c:tx>
            <c:strRef>
              <c:f>Sheet19!$A$1896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Sheet19!$B$1896</c:f>
            </c:strRef>
          </c:xVal>
          <c:yVal>
            <c:numRef>
              <c:f>Sheet19!$C$1896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95"/>
          <c:order val="1895"/>
          <c:tx>
            <c:strRef>
              <c:f>Sheet19!$A$1897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Sheet19!$B$1897</c:f>
            </c:strRef>
          </c:xVal>
          <c:yVal>
            <c:numRef>
              <c:f>Sheet19!$C$1897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96"/>
          <c:order val="1896"/>
          <c:tx>
            <c:strRef>
              <c:f>Sheet19!$A$1898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Sheet19!$B$1898</c:f>
            </c:strRef>
          </c:xVal>
          <c:yVal>
            <c:numRef>
              <c:f>Sheet19!$C$1898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97"/>
          <c:order val="1897"/>
          <c:tx>
            <c:strRef>
              <c:f>Sheet19!$A$1899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Sheet19!$B$1899</c:f>
            </c:strRef>
          </c:xVal>
          <c:yVal>
            <c:numRef>
              <c:f>Sheet19!$C$1899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98"/>
          <c:order val="1898"/>
          <c:tx>
            <c:strRef>
              <c:f>Sheet19!$A$1900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Sheet19!$B$1900</c:f>
            </c:strRef>
          </c:xVal>
          <c:yVal>
            <c:numRef>
              <c:f>Sheet19!$C$1900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99"/>
          <c:order val="1899"/>
          <c:tx>
            <c:strRef>
              <c:f>Sheet19!$A$1901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Sheet19!$B$1901</c:f>
            </c:strRef>
          </c:xVal>
          <c:yVal>
            <c:numRef>
              <c:f>Sheet19!$C$1901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00"/>
          <c:order val="1900"/>
          <c:tx>
            <c:strRef>
              <c:f>Sheet19!$A$1902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Sheet19!$B$1902</c:f>
            </c:strRef>
          </c:xVal>
          <c:yVal>
            <c:numRef>
              <c:f>Sheet19!$C$1902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01"/>
          <c:order val="1901"/>
          <c:tx>
            <c:strRef>
              <c:f>Sheet19!$A$1903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Sheet19!$B$1903</c:f>
            </c:strRef>
          </c:xVal>
          <c:yVal>
            <c:numRef>
              <c:f>Sheet19!$C$1903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02"/>
          <c:order val="1902"/>
          <c:tx>
            <c:strRef>
              <c:f>Sheet19!$A$1904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Sheet19!$B$1904</c:f>
            </c:strRef>
          </c:xVal>
          <c:yVal>
            <c:numRef>
              <c:f>Sheet19!$C$1904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03"/>
          <c:order val="1903"/>
          <c:tx>
            <c:strRef>
              <c:f>Sheet19!$A$1905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Sheet19!$B$1905</c:f>
            </c:strRef>
          </c:xVal>
          <c:yVal>
            <c:numRef>
              <c:f>Sheet19!$C$1905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04"/>
          <c:order val="1904"/>
          <c:tx>
            <c:strRef>
              <c:f>Sheet19!$A$1906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Sheet19!$B$1906</c:f>
            </c:strRef>
          </c:xVal>
          <c:yVal>
            <c:numRef>
              <c:f>Sheet19!$C$1906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05"/>
          <c:order val="1905"/>
          <c:tx>
            <c:strRef>
              <c:f>Sheet19!$A$1907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Sheet19!$B$1907</c:f>
            </c:strRef>
          </c:xVal>
          <c:yVal>
            <c:numRef>
              <c:f>Sheet19!$C$1907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06"/>
          <c:order val="1906"/>
          <c:tx>
            <c:strRef>
              <c:f>Sheet19!$A$1908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Sheet19!$B$1908</c:f>
            </c:strRef>
          </c:xVal>
          <c:yVal>
            <c:numRef>
              <c:f>Sheet19!$C$1908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07"/>
          <c:order val="1907"/>
          <c:tx>
            <c:strRef>
              <c:f>Sheet19!$A$1909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Sheet19!$B$1909</c:f>
            </c:strRef>
          </c:xVal>
          <c:yVal>
            <c:numRef>
              <c:f>Sheet19!$C$1909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08"/>
          <c:order val="1908"/>
          <c:tx>
            <c:strRef>
              <c:f>Sheet19!$A$1910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Sheet19!$B$1910</c:f>
            </c:strRef>
          </c:xVal>
          <c:yVal>
            <c:numRef>
              <c:f>Sheet19!$C$1910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09"/>
          <c:order val="1909"/>
          <c:tx>
            <c:strRef>
              <c:f>Sheet19!$A$1911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Sheet19!$B$1911</c:f>
            </c:strRef>
          </c:xVal>
          <c:yVal>
            <c:numRef>
              <c:f>Sheet19!$C$1911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10"/>
          <c:order val="1910"/>
          <c:tx>
            <c:strRef>
              <c:f>Sheet19!$A$1912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Sheet19!$B$1912</c:f>
            </c:strRef>
          </c:xVal>
          <c:yVal>
            <c:numRef>
              <c:f>Sheet19!$C$1912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11"/>
          <c:order val="1911"/>
          <c:tx>
            <c:strRef>
              <c:f>Sheet19!$A$1913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Sheet19!$B$1913</c:f>
            </c:strRef>
          </c:xVal>
          <c:yVal>
            <c:numRef>
              <c:f>Sheet19!$C$1913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12"/>
          <c:order val="1912"/>
          <c:tx>
            <c:strRef>
              <c:f>Sheet19!$A$1914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Sheet19!$B$1914</c:f>
            </c:strRef>
          </c:xVal>
          <c:yVal>
            <c:numRef>
              <c:f>Sheet19!$C$1914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13"/>
          <c:order val="1913"/>
          <c:tx>
            <c:strRef>
              <c:f>Sheet19!$A$1915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Sheet19!$B$1915</c:f>
            </c:strRef>
          </c:xVal>
          <c:yVal>
            <c:numRef>
              <c:f>Sheet19!$C$1915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14"/>
          <c:order val="1914"/>
          <c:tx>
            <c:strRef>
              <c:f>Sheet19!$A$1916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Sheet19!$B$1916</c:f>
            </c:strRef>
          </c:xVal>
          <c:yVal>
            <c:numRef>
              <c:f>Sheet19!$C$1916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15"/>
          <c:order val="1915"/>
          <c:tx>
            <c:strRef>
              <c:f>Sheet19!$A$1917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Sheet19!$B$1917</c:f>
            </c:strRef>
          </c:xVal>
          <c:yVal>
            <c:numRef>
              <c:f>Sheet19!$C$1917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16"/>
          <c:order val="1916"/>
          <c:tx>
            <c:strRef>
              <c:f>Sheet19!$A$1918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Sheet19!$B$1918</c:f>
            </c:strRef>
          </c:xVal>
          <c:yVal>
            <c:numRef>
              <c:f>Sheet19!$C$1918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17"/>
          <c:order val="1917"/>
          <c:tx>
            <c:strRef>
              <c:f>Sheet19!$A$1919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Sheet19!$B$1919</c:f>
            </c:strRef>
          </c:xVal>
          <c:yVal>
            <c:numRef>
              <c:f>Sheet19!$C$1919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18"/>
          <c:order val="1918"/>
          <c:tx>
            <c:strRef>
              <c:f>Sheet19!$A$1920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Sheet19!$B$1920</c:f>
            </c:strRef>
          </c:xVal>
          <c:yVal>
            <c:numRef>
              <c:f>Sheet19!$C$1920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19"/>
          <c:order val="1919"/>
          <c:tx>
            <c:strRef>
              <c:f>Sheet19!$A$1921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Sheet19!$B$1921</c:f>
            </c:strRef>
          </c:xVal>
          <c:yVal>
            <c:numRef>
              <c:f>Sheet19!$C$1921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20"/>
          <c:order val="1920"/>
          <c:tx>
            <c:strRef>
              <c:f>Sheet19!$A$1922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Sheet19!$B$1922</c:f>
            </c:strRef>
          </c:xVal>
          <c:yVal>
            <c:numRef>
              <c:f>Sheet19!$C$1922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21"/>
          <c:order val="1921"/>
          <c:tx>
            <c:strRef>
              <c:f>Sheet19!$A$1923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Sheet19!$B$1923</c:f>
            </c:strRef>
          </c:xVal>
          <c:yVal>
            <c:numRef>
              <c:f>Sheet19!$C$1923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22"/>
          <c:order val="1922"/>
          <c:tx>
            <c:strRef>
              <c:f>Sheet19!$A$1924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Sheet19!$B$1924</c:f>
            </c:strRef>
          </c:xVal>
          <c:yVal>
            <c:numRef>
              <c:f>Sheet19!$C$1924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23"/>
          <c:order val="1923"/>
          <c:tx>
            <c:strRef>
              <c:f>Sheet19!$A$1925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Sheet19!$B$1925</c:f>
            </c:strRef>
          </c:xVal>
          <c:yVal>
            <c:numRef>
              <c:f>Sheet19!$C$1925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24"/>
          <c:order val="1924"/>
          <c:tx>
            <c:strRef>
              <c:f>Sheet19!$A$1926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Sheet19!$B$1926</c:f>
            </c:strRef>
          </c:xVal>
          <c:yVal>
            <c:numRef>
              <c:f>Sheet19!$C$1926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25"/>
          <c:order val="1925"/>
          <c:tx>
            <c:strRef>
              <c:f>Sheet19!$A$1927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Sheet19!$B$1927</c:f>
            </c:strRef>
          </c:xVal>
          <c:yVal>
            <c:numRef>
              <c:f>Sheet19!$C$1927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26"/>
          <c:order val="1926"/>
          <c:tx>
            <c:strRef>
              <c:f>Sheet19!$A$1928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Sheet19!$B$1928</c:f>
            </c:strRef>
          </c:xVal>
          <c:yVal>
            <c:numRef>
              <c:f>Sheet19!$C$1928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27"/>
          <c:order val="1927"/>
          <c:tx>
            <c:strRef>
              <c:f>Sheet19!$A$1929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Sheet19!$B$1929</c:f>
            </c:strRef>
          </c:xVal>
          <c:yVal>
            <c:numRef>
              <c:f>Sheet19!$C$1929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28"/>
          <c:order val="1928"/>
          <c:tx>
            <c:strRef>
              <c:f>Sheet19!$A$1930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Sheet19!$B$1930</c:f>
            </c:strRef>
          </c:xVal>
          <c:yVal>
            <c:numRef>
              <c:f>Sheet19!$C$1930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29"/>
          <c:order val="1929"/>
          <c:tx>
            <c:strRef>
              <c:f>Sheet19!$A$1931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Sheet19!$B$1931</c:f>
            </c:strRef>
          </c:xVal>
          <c:yVal>
            <c:numRef>
              <c:f>Sheet19!$C$1931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30"/>
          <c:order val="1930"/>
          <c:tx>
            <c:strRef>
              <c:f>Sheet19!$A$1932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Sheet19!$B$1932</c:f>
            </c:strRef>
          </c:xVal>
          <c:yVal>
            <c:numRef>
              <c:f>Sheet19!$C$1932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31"/>
          <c:order val="1931"/>
          <c:tx>
            <c:strRef>
              <c:f>Sheet19!$A$1933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Sheet19!$B$1933</c:f>
            </c:strRef>
          </c:xVal>
          <c:yVal>
            <c:numRef>
              <c:f>Sheet19!$C$1933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32"/>
          <c:order val="1932"/>
          <c:tx>
            <c:strRef>
              <c:f>Sheet19!$A$1934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Sheet19!$B$1934</c:f>
            </c:strRef>
          </c:xVal>
          <c:yVal>
            <c:numRef>
              <c:f>Sheet19!$C$1934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33"/>
          <c:order val="1933"/>
          <c:tx>
            <c:strRef>
              <c:f>Sheet19!$A$1935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Sheet19!$B$1935</c:f>
            </c:strRef>
          </c:xVal>
          <c:yVal>
            <c:numRef>
              <c:f>Sheet19!$C$1935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34"/>
          <c:order val="1934"/>
          <c:tx>
            <c:strRef>
              <c:f>Sheet19!$A$1936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Sheet19!$B$1936</c:f>
            </c:strRef>
          </c:xVal>
          <c:yVal>
            <c:numRef>
              <c:f>Sheet19!$C$1936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35"/>
          <c:order val="1935"/>
          <c:tx>
            <c:strRef>
              <c:f>Sheet19!$A$1937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Sheet19!$B$1937</c:f>
            </c:strRef>
          </c:xVal>
          <c:yVal>
            <c:numRef>
              <c:f>Sheet19!$C$1937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36"/>
          <c:order val="1936"/>
          <c:tx>
            <c:strRef>
              <c:f>Sheet19!$A$1938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Sheet19!$B$1938</c:f>
            </c:strRef>
          </c:xVal>
          <c:yVal>
            <c:numRef>
              <c:f>Sheet19!$C$1938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37"/>
          <c:order val="1937"/>
          <c:tx>
            <c:strRef>
              <c:f>Sheet19!$A$1939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Sheet19!$B$1939</c:f>
            </c:strRef>
          </c:xVal>
          <c:yVal>
            <c:numRef>
              <c:f>Sheet19!$C$1939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38"/>
          <c:order val="1938"/>
          <c:tx>
            <c:strRef>
              <c:f>Sheet19!$A$1940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Sheet19!$B$1940</c:f>
            </c:strRef>
          </c:xVal>
          <c:yVal>
            <c:numRef>
              <c:f>Sheet19!$C$1940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39"/>
          <c:order val="1939"/>
          <c:tx>
            <c:strRef>
              <c:f>Sheet19!$A$1941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Sheet19!$B$1941</c:f>
            </c:strRef>
          </c:xVal>
          <c:yVal>
            <c:numRef>
              <c:f>Sheet19!$C$1941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40"/>
          <c:order val="1940"/>
          <c:tx>
            <c:strRef>
              <c:f>Sheet19!$A$1942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Sheet19!$B$1942</c:f>
            </c:strRef>
          </c:xVal>
          <c:yVal>
            <c:numRef>
              <c:f>Sheet19!$C$1942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41"/>
          <c:order val="1941"/>
          <c:tx>
            <c:strRef>
              <c:f>Sheet19!$A$1943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Sheet19!$B$1943</c:f>
            </c:strRef>
          </c:xVal>
          <c:yVal>
            <c:numRef>
              <c:f>Sheet19!$C$1943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42"/>
          <c:order val="1942"/>
          <c:tx>
            <c:strRef>
              <c:f>Sheet19!$A$1944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Sheet19!$B$1944</c:f>
            </c:strRef>
          </c:xVal>
          <c:yVal>
            <c:numRef>
              <c:f>Sheet19!$C$1944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43"/>
          <c:order val="1943"/>
          <c:tx>
            <c:strRef>
              <c:f>Sheet19!$A$1945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Sheet19!$B$1945</c:f>
            </c:strRef>
          </c:xVal>
          <c:yVal>
            <c:numRef>
              <c:f>Sheet19!$C$1945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44"/>
          <c:order val="1944"/>
          <c:tx>
            <c:strRef>
              <c:f>Sheet19!$A$1946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Sheet19!$B$1946</c:f>
            </c:strRef>
          </c:xVal>
          <c:yVal>
            <c:numRef>
              <c:f>Sheet19!$C$1946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45"/>
          <c:order val="1945"/>
          <c:tx>
            <c:strRef>
              <c:f>Sheet19!$A$1947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Sheet19!$B$1947</c:f>
            </c:strRef>
          </c:xVal>
          <c:yVal>
            <c:numRef>
              <c:f>Sheet19!$C$1947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46"/>
          <c:order val="1946"/>
          <c:tx>
            <c:strRef>
              <c:f>Sheet19!$A$1948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Sheet19!$B$1948</c:f>
            </c:strRef>
          </c:xVal>
          <c:yVal>
            <c:numRef>
              <c:f>Sheet19!$C$1948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47"/>
          <c:order val="1947"/>
          <c:tx>
            <c:strRef>
              <c:f>Sheet19!$A$1949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Sheet19!$B$1949</c:f>
            </c:strRef>
          </c:xVal>
          <c:yVal>
            <c:numRef>
              <c:f>Sheet19!$C$1949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48"/>
          <c:order val="1948"/>
          <c:tx>
            <c:strRef>
              <c:f>Sheet19!$A$1950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Sheet19!$B$1950</c:f>
            </c:strRef>
          </c:xVal>
          <c:yVal>
            <c:numRef>
              <c:f>Sheet19!$C$1950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49"/>
          <c:order val="1949"/>
          <c:tx>
            <c:strRef>
              <c:f>Sheet19!$A$1951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Sheet19!$B$1951</c:f>
            </c:strRef>
          </c:xVal>
          <c:yVal>
            <c:numRef>
              <c:f>Sheet19!$C$1951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50"/>
          <c:order val="1950"/>
          <c:tx>
            <c:strRef>
              <c:f>Sheet19!$A$1952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Sheet19!$B$1952</c:f>
            </c:strRef>
          </c:xVal>
          <c:yVal>
            <c:numRef>
              <c:f>Sheet19!$C$1952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51"/>
          <c:order val="1951"/>
          <c:tx>
            <c:strRef>
              <c:f>Sheet19!$A$1953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Sheet19!$B$1953</c:f>
            </c:strRef>
          </c:xVal>
          <c:yVal>
            <c:numRef>
              <c:f>Sheet19!$C$1953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52"/>
          <c:order val="1952"/>
          <c:tx>
            <c:strRef>
              <c:f>Sheet19!$A$1954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Sheet19!$B$1954</c:f>
            </c:strRef>
          </c:xVal>
          <c:yVal>
            <c:numRef>
              <c:f>Sheet19!$C$1954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53"/>
          <c:order val="1953"/>
          <c:tx>
            <c:strRef>
              <c:f>Sheet19!$A$1955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Sheet19!$B$1955</c:f>
            </c:strRef>
          </c:xVal>
          <c:yVal>
            <c:numRef>
              <c:f>Sheet19!$C$1955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54"/>
          <c:order val="1954"/>
          <c:tx>
            <c:strRef>
              <c:f>Sheet19!$A$1956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Sheet19!$B$1956</c:f>
            </c:strRef>
          </c:xVal>
          <c:yVal>
            <c:numRef>
              <c:f>Sheet19!$C$1956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55"/>
          <c:order val="1955"/>
          <c:tx>
            <c:strRef>
              <c:f>Sheet19!$A$1957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Sheet19!$B$1957</c:f>
            </c:strRef>
          </c:xVal>
          <c:yVal>
            <c:numRef>
              <c:f>Sheet19!$C$1957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56"/>
          <c:order val="1956"/>
          <c:tx>
            <c:strRef>
              <c:f>Sheet19!$A$1958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Sheet19!$B$1958</c:f>
            </c:strRef>
          </c:xVal>
          <c:yVal>
            <c:numRef>
              <c:f>Sheet19!$C$1958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57"/>
          <c:order val="1957"/>
          <c:tx>
            <c:strRef>
              <c:f>Sheet19!$A$1959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Sheet19!$B$1959</c:f>
            </c:strRef>
          </c:xVal>
          <c:yVal>
            <c:numRef>
              <c:f>Sheet19!$C$1959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58"/>
          <c:order val="1958"/>
          <c:tx>
            <c:strRef>
              <c:f>Sheet19!$A$1960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Sheet19!$B$1960</c:f>
            </c:strRef>
          </c:xVal>
          <c:yVal>
            <c:numRef>
              <c:f>Sheet19!$C$1960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59"/>
          <c:order val="1959"/>
          <c:tx>
            <c:strRef>
              <c:f>Sheet19!$A$1961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Sheet19!$B$1961</c:f>
            </c:strRef>
          </c:xVal>
          <c:yVal>
            <c:numRef>
              <c:f>Sheet19!$C$1961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60"/>
          <c:order val="1960"/>
          <c:tx>
            <c:strRef>
              <c:f>Sheet19!$A$1962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Sheet19!$B$1962</c:f>
            </c:strRef>
          </c:xVal>
          <c:yVal>
            <c:numRef>
              <c:f>Sheet19!$C$1962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61"/>
          <c:order val="1961"/>
          <c:tx>
            <c:strRef>
              <c:f>Sheet19!$A$1963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Sheet19!$B$1963</c:f>
            </c:strRef>
          </c:xVal>
          <c:yVal>
            <c:numRef>
              <c:f>Sheet19!$C$1963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62"/>
          <c:order val="1962"/>
          <c:tx>
            <c:strRef>
              <c:f>Sheet19!$A$1964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Sheet19!$B$1964</c:f>
            </c:strRef>
          </c:xVal>
          <c:yVal>
            <c:numRef>
              <c:f>Sheet19!$C$1964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63"/>
          <c:order val="1963"/>
          <c:tx>
            <c:strRef>
              <c:f>Sheet19!$A$1965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Sheet19!$B$1965</c:f>
            </c:strRef>
          </c:xVal>
          <c:yVal>
            <c:numRef>
              <c:f>Sheet19!$C$1965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64"/>
          <c:order val="1964"/>
          <c:tx>
            <c:strRef>
              <c:f>Sheet19!$A$1966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Sheet19!$B$1966</c:f>
            </c:strRef>
          </c:xVal>
          <c:yVal>
            <c:numRef>
              <c:f>Sheet19!$C$1966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65"/>
          <c:order val="1965"/>
          <c:tx>
            <c:strRef>
              <c:f>Sheet19!$A$1967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Sheet19!$B$1967</c:f>
            </c:strRef>
          </c:xVal>
          <c:yVal>
            <c:numRef>
              <c:f>Sheet19!$C$1967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66"/>
          <c:order val="1966"/>
          <c:tx>
            <c:strRef>
              <c:f>Sheet19!$A$1968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Sheet19!$B$1968</c:f>
            </c:strRef>
          </c:xVal>
          <c:yVal>
            <c:numRef>
              <c:f>Sheet19!$C$1968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67"/>
          <c:order val="1967"/>
          <c:tx>
            <c:strRef>
              <c:f>Sheet19!$A$1969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Sheet19!$B$1969</c:f>
            </c:strRef>
          </c:xVal>
          <c:yVal>
            <c:numRef>
              <c:f>Sheet19!$C$1969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68"/>
          <c:order val="1968"/>
          <c:tx>
            <c:strRef>
              <c:f>Sheet19!$A$1970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Sheet19!$B$1970</c:f>
            </c:strRef>
          </c:xVal>
          <c:yVal>
            <c:numRef>
              <c:f>Sheet19!$C$1970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69"/>
          <c:order val="1969"/>
          <c:tx>
            <c:strRef>
              <c:f>Sheet19!$A$1971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Sheet19!$B$1971</c:f>
            </c:strRef>
          </c:xVal>
          <c:yVal>
            <c:numRef>
              <c:f>Sheet19!$C$1971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70"/>
          <c:order val="1970"/>
          <c:tx>
            <c:strRef>
              <c:f>Sheet19!$A$1972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Sheet19!$B$1972</c:f>
            </c:strRef>
          </c:xVal>
          <c:yVal>
            <c:numRef>
              <c:f>Sheet19!$C$1972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71"/>
          <c:order val="1971"/>
          <c:tx>
            <c:strRef>
              <c:f>Sheet19!$A$1973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Sheet19!$B$1973</c:f>
            </c:strRef>
          </c:xVal>
          <c:yVal>
            <c:numRef>
              <c:f>Sheet19!$C$1973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72"/>
          <c:order val="1972"/>
          <c:tx>
            <c:strRef>
              <c:f>Sheet19!$A$1974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Sheet19!$B$1974</c:f>
            </c:strRef>
          </c:xVal>
          <c:yVal>
            <c:numRef>
              <c:f>Sheet19!$C$1974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73"/>
          <c:order val="1973"/>
          <c:tx>
            <c:strRef>
              <c:f>Sheet19!$A$1975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Sheet19!$B$1975</c:f>
            </c:strRef>
          </c:xVal>
          <c:yVal>
            <c:numRef>
              <c:f>Sheet19!$C$1975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74"/>
          <c:order val="1974"/>
          <c:tx>
            <c:strRef>
              <c:f>Sheet19!$A$1976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Sheet19!$B$1976</c:f>
            </c:strRef>
          </c:xVal>
          <c:yVal>
            <c:numRef>
              <c:f>Sheet19!$C$1976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75"/>
          <c:order val="1975"/>
          <c:tx>
            <c:strRef>
              <c:f>Sheet19!$A$1977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Sheet19!$B$1977</c:f>
            </c:strRef>
          </c:xVal>
          <c:yVal>
            <c:numRef>
              <c:f>Sheet19!$C$1977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76"/>
          <c:order val="1976"/>
          <c:tx>
            <c:strRef>
              <c:f>Sheet19!$A$1978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Sheet19!$B$1978</c:f>
            </c:strRef>
          </c:xVal>
          <c:yVal>
            <c:numRef>
              <c:f>Sheet19!$C$1978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77"/>
          <c:order val="1977"/>
          <c:tx>
            <c:strRef>
              <c:f>Sheet19!$A$1979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Sheet19!$B$1979</c:f>
            </c:strRef>
          </c:xVal>
          <c:yVal>
            <c:numRef>
              <c:f>Sheet19!$C$1979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78"/>
          <c:order val="1978"/>
          <c:tx>
            <c:strRef>
              <c:f>Sheet19!$A$1980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Sheet19!$B$1980</c:f>
            </c:strRef>
          </c:xVal>
          <c:yVal>
            <c:numRef>
              <c:f>Sheet19!$C$1980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79"/>
          <c:order val="1979"/>
          <c:tx>
            <c:strRef>
              <c:f>Sheet19!$A$1981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Sheet19!$B$1981</c:f>
            </c:strRef>
          </c:xVal>
          <c:yVal>
            <c:numRef>
              <c:f>Sheet19!$C$1981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80"/>
          <c:order val="1980"/>
          <c:tx>
            <c:strRef>
              <c:f>Sheet19!$A$1982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Sheet19!$B$1982</c:f>
            </c:strRef>
          </c:xVal>
          <c:yVal>
            <c:numRef>
              <c:f>Sheet19!$C$1982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81"/>
          <c:order val="1981"/>
          <c:tx>
            <c:strRef>
              <c:f>Sheet19!$A$1983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Sheet19!$B$1983</c:f>
            </c:strRef>
          </c:xVal>
          <c:yVal>
            <c:numRef>
              <c:f>Sheet19!$C$1983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82"/>
          <c:order val="1982"/>
          <c:tx>
            <c:strRef>
              <c:f>Sheet19!$A$1984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Sheet19!$B$1984</c:f>
            </c:strRef>
          </c:xVal>
          <c:yVal>
            <c:numRef>
              <c:f>Sheet19!$C$1984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83"/>
          <c:order val="1983"/>
          <c:tx>
            <c:strRef>
              <c:f>Sheet19!$A$1985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Sheet19!$B$1985</c:f>
            </c:strRef>
          </c:xVal>
          <c:yVal>
            <c:numRef>
              <c:f>Sheet19!$C$1985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84"/>
          <c:order val="1984"/>
          <c:tx>
            <c:strRef>
              <c:f>Sheet19!$A$1986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Sheet19!$B$1986</c:f>
            </c:strRef>
          </c:xVal>
          <c:yVal>
            <c:numRef>
              <c:f>Sheet19!$C$1986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85"/>
          <c:order val="1985"/>
          <c:tx>
            <c:strRef>
              <c:f>Sheet19!$A$1987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Sheet19!$B$1987</c:f>
            </c:strRef>
          </c:xVal>
          <c:yVal>
            <c:numRef>
              <c:f>Sheet19!$C$1987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86"/>
          <c:order val="1986"/>
          <c:tx>
            <c:strRef>
              <c:f>Sheet19!$A$1988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Sheet19!$B$1988</c:f>
            </c:strRef>
          </c:xVal>
          <c:yVal>
            <c:numRef>
              <c:f>Sheet19!$C$1988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87"/>
          <c:order val="1987"/>
          <c:tx>
            <c:strRef>
              <c:f>Sheet19!$A$1989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Sheet19!$B$1989</c:f>
            </c:strRef>
          </c:xVal>
          <c:yVal>
            <c:numRef>
              <c:f>Sheet19!$C$1989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88"/>
          <c:order val="1988"/>
          <c:tx>
            <c:strRef>
              <c:f>Sheet19!$A$1990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Sheet19!$B$1990</c:f>
            </c:strRef>
          </c:xVal>
          <c:yVal>
            <c:numRef>
              <c:f>Sheet19!$C$1990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89"/>
          <c:order val="1989"/>
          <c:tx>
            <c:strRef>
              <c:f>Sheet19!$A$1991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Sheet19!$B$1991</c:f>
            </c:strRef>
          </c:xVal>
          <c:yVal>
            <c:numRef>
              <c:f>Sheet19!$C$1991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90"/>
          <c:order val="1990"/>
          <c:tx>
            <c:strRef>
              <c:f>Sheet19!$A$1992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Sheet19!$B$1992</c:f>
            </c:strRef>
          </c:xVal>
          <c:yVal>
            <c:numRef>
              <c:f>Sheet19!$C$1992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91"/>
          <c:order val="1991"/>
          <c:tx>
            <c:strRef>
              <c:f>Sheet19!$A$1993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Sheet19!$B$1993</c:f>
            </c:strRef>
          </c:xVal>
          <c:yVal>
            <c:numRef>
              <c:f>Sheet19!$C$1993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92"/>
          <c:order val="1992"/>
          <c:tx>
            <c:strRef>
              <c:f>Sheet19!$A$1994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Sheet19!$B$1994</c:f>
            </c:strRef>
          </c:xVal>
          <c:yVal>
            <c:numRef>
              <c:f>Sheet19!$C$1994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93"/>
          <c:order val="1993"/>
          <c:tx>
            <c:strRef>
              <c:f>Sheet19!$A$1995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Sheet19!$B$1995</c:f>
            </c:strRef>
          </c:xVal>
          <c:yVal>
            <c:numRef>
              <c:f>Sheet19!$C$1995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94"/>
          <c:order val="1994"/>
          <c:tx>
            <c:strRef>
              <c:f>Sheet19!$A$1996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Sheet19!$B$1996</c:f>
            </c:strRef>
          </c:xVal>
          <c:yVal>
            <c:numRef>
              <c:f>Sheet19!$C$1996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95"/>
          <c:order val="1995"/>
          <c:tx>
            <c:strRef>
              <c:f>Sheet19!$A$1997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Sheet19!$B$1997</c:f>
            </c:strRef>
          </c:xVal>
          <c:yVal>
            <c:numRef>
              <c:f>Sheet19!$C$1997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96"/>
          <c:order val="1996"/>
          <c:tx>
            <c:strRef>
              <c:f>Sheet19!$A$1998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Sheet19!$B$1998</c:f>
            </c:strRef>
          </c:xVal>
          <c:yVal>
            <c:numRef>
              <c:f>Sheet19!$C$1998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97"/>
          <c:order val="1997"/>
          <c:tx>
            <c:strRef>
              <c:f>Sheet19!$A$1999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Sheet19!$B$1999</c:f>
            </c:strRef>
          </c:xVal>
          <c:yVal>
            <c:numRef>
              <c:f>Sheet19!$C$1999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98"/>
          <c:order val="1998"/>
          <c:tx>
            <c:strRef>
              <c:f>Sheet19!$A$2000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Sheet19!$B$2000</c:f>
            </c:strRef>
          </c:xVal>
          <c:yVal>
            <c:numRef>
              <c:f>Sheet19!$C$2000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99"/>
          <c:order val="1999"/>
          <c:tx>
            <c:strRef>
              <c:f>Sheet19!$A$2001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Sheet19!$B$2001</c:f>
            </c:strRef>
          </c:xVal>
          <c:yVal>
            <c:numRef>
              <c:f>Sheet19!$C$2001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00"/>
          <c:order val="2000"/>
          <c:tx>
            <c:strRef>
              <c:f>Sheet19!$A$2002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Sheet19!$B$2002</c:f>
            </c:strRef>
          </c:xVal>
          <c:yVal>
            <c:numRef>
              <c:f>Sheet19!$C$2002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01"/>
          <c:order val="2001"/>
          <c:tx>
            <c:strRef>
              <c:f>Sheet19!$A$2003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Sheet19!$B$2003</c:f>
            </c:strRef>
          </c:xVal>
          <c:yVal>
            <c:numRef>
              <c:f>Sheet19!$C$2003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02"/>
          <c:order val="2002"/>
          <c:tx>
            <c:strRef>
              <c:f>Sheet19!$A$2004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Sheet19!$B$2004</c:f>
            </c:strRef>
          </c:xVal>
          <c:yVal>
            <c:numRef>
              <c:f>Sheet19!$C$2004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03"/>
          <c:order val="2003"/>
          <c:tx>
            <c:strRef>
              <c:f>Sheet19!$A$2005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Sheet19!$B$2005</c:f>
            </c:strRef>
          </c:xVal>
          <c:yVal>
            <c:numRef>
              <c:f>Sheet19!$C$2005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04"/>
          <c:order val="2004"/>
          <c:tx>
            <c:strRef>
              <c:f>Sheet19!$A$2006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Sheet19!$B$2006</c:f>
            </c:strRef>
          </c:xVal>
          <c:yVal>
            <c:numRef>
              <c:f>Sheet19!$C$2006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05"/>
          <c:order val="2005"/>
          <c:tx>
            <c:strRef>
              <c:f>Sheet19!$A$2007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Sheet19!$B$2007</c:f>
            </c:strRef>
          </c:xVal>
          <c:yVal>
            <c:numRef>
              <c:f>Sheet19!$C$2007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06"/>
          <c:order val="2006"/>
          <c:tx>
            <c:strRef>
              <c:f>Sheet19!$A$2008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Sheet19!$B$2008</c:f>
            </c:strRef>
          </c:xVal>
          <c:yVal>
            <c:numRef>
              <c:f>Sheet19!$C$2008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07"/>
          <c:order val="2007"/>
          <c:tx>
            <c:strRef>
              <c:f>Sheet19!$A$2009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Sheet19!$B$2009</c:f>
            </c:strRef>
          </c:xVal>
          <c:yVal>
            <c:numRef>
              <c:f>Sheet19!$C$2009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08"/>
          <c:order val="2008"/>
          <c:tx>
            <c:strRef>
              <c:f>Sheet19!$A$2010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Sheet19!$B$2010</c:f>
            </c:strRef>
          </c:xVal>
          <c:yVal>
            <c:numRef>
              <c:f>Sheet19!$C$2010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09"/>
          <c:order val="2009"/>
          <c:tx>
            <c:strRef>
              <c:f>Sheet19!$A$2011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Sheet19!$B$2011</c:f>
            </c:strRef>
          </c:xVal>
          <c:yVal>
            <c:numRef>
              <c:f>Sheet19!$C$2011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10"/>
          <c:order val="2010"/>
          <c:tx>
            <c:strRef>
              <c:f>Sheet19!$A$2012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Sheet19!$B$2012</c:f>
            </c:strRef>
          </c:xVal>
          <c:yVal>
            <c:numRef>
              <c:f>Sheet19!$C$2012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11"/>
          <c:order val="2011"/>
          <c:tx>
            <c:strRef>
              <c:f>Sheet19!$A$2013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Sheet19!$B$2013</c:f>
            </c:strRef>
          </c:xVal>
          <c:yVal>
            <c:numRef>
              <c:f>Sheet19!$C$2013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12"/>
          <c:order val="2012"/>
          <c:tx>
            <c:strRef>
              <c:f>Sheet19!$A$2014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Sheet19!$B$2014</c:f>
            </c:strRef>
          </c:xVal>
          <c:yVal>
            <c:numRef>
              <c:f>Sheet19!$C$2014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13"/>
          <c:order val="2013"/>
          <c:tx>
            <c:strRef>
              <c:f>Sheet19!$A$2015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Sheet19!$B$2015</c:f>
            </c:strRef>
          </c:xVal>
          <c:yVal>
            <c:numRef>
              <c:f>Sheet19!$C$2015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14"/>
          <c:order val="2014"/>
          <c:tx>
            <c:strRef>
              <c:f>Sheet19!$A$2016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Sheet19!$B$2016</c:f>
            </c:strRef>
          </c:xVal>
          <c:yVal>
            <c:numRef>
              <c:f>Sheet19!$C$2016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15"/>
          <c:order val="2015"/>
          <c:tx>
            <c:strRef>
              <c:f>Sheet19!$A$2017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Sheet19!$B$2017</c:f>
            </c:strRef>
          </c:xVal>
          <c:yVal>
            <c:numRef>
              <c:f>Sheet19!$C$2017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16"/>
          <c:order val="2016"/>
          <c:tx>
            <c:strRef>
              <c:f>Sheet19!$A$2018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Sheet19!$B$2018</c:f>
            </c:strRef>
          </c:xVal>
          <c:yVal>
            <c:numRef>
              <c:f>Sheet19!$C$2018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17"/>
          <c:order val="2017"/>
          <c:tx>
            <c:strRef>
              <c:f>Sheet19!$A$2019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Sheet19!$B$2019</c:f>
            </c:strRef>
          </c:xVal>
          <c:yVal>
            <c:numRef>
              <c:f>Sheet19!$C$2019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18"/>
          <c:order val="2018"/>
          <c:tx>
            <c:strRef>
              <c:f>Sheet19!$A$2020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Sheet19!$B$2020</c:f>
            </c:strRef>
          </c:xVal>
          <c:yVal>
            <c:numRef>
              <c:f>Sheet19!$C$2020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19"/>
          <c:order val="2019"/>
          <c:tx>
            <c:strRef>
              <c:f>Sheet19!$A$2021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Sheet19!$B$2021</c:f>
            </c:strRef>
          </c:xVal>
          <c:yVal>
            <c:numRef>
              <c:f>Sheet19!$C$2021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20"/>
          <c:order val="2020"/>
          <c:tx>
            <c:strRef>
              <c:f>Sheet19!$A$2022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Sheet19!$B$2022</c:f>
            </c:strRef>
          </c:xVal>
          <c:yVal>
            <c:numRef>
              <c:f>Sheet19!$C$2022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21"/>
          <c:order val="2021"/>
          <c:tx>
            <c:strRef>
              <c:f>Sheet19!$A$2023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Sheet19!$B$2023</c:f>
            </c:strRef>
          </c:xVal>
          <c:yVal>
            <c:numRef>
              <c:f>Sheet19!$C$2023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22"/>
          <c:order val="2022"/>
          <c:tx>
            <c:strRef>
              <c:f>Sheet19!$A$2024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Sheet19!$B$2024</c:f>
            </c:strRef>
          </c:xVal>
          <c:yVal>
            <c:numRef>
              <c:f>Sheet19!$C$2024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23"/>
          <c:order val="2023"/>
          <c:tx>
            <c:strRef>
              <c:f>Sheet19!$A$2025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Sheet19!$B$2025</c:f>
            </c:strRef>
          </c:xVal>
          <c:yVal>
            <c:numRef>
              <c:f>Sheet19!$C$2025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24"/>
          <c:order val="2024"/>
          <c:tx>
            <c:strRef>
              <c:f>Sheet19!$A$2026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Sheet19!$B$2026</c:f>
            </c:strRef>
          </c:xVal>
          <c:yVal>
            <c:numRef>
              <c:f>Sheet19!$C$2026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25"/>
          <c:order val="2025"/>
          <c:tx>
            <c:strRef>
              <c:f>Sheet19!$A$2027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Sheet19!$B$2027</c:f>
            </c:strRef>
          </c:xVal>
          <c:yVal>
            <c:numRef>
              <c:f>Sheet19!$C$2027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26"/>
          <c:order val="2026"/>
          <c:tx>
            <c:strRef>
              <c:f>Sheet19!$A$2028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Sheet19!$B$2028</c:f>
            </c:strRef>
          </c:xVal>
          <c:yVal>
            <c:numRef>
              <c:f>Sheet19!$C$2028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27"/>
          <c:order val="2027"/>
          <c:tx>
            <c:strRef>
              <c:f>Sheet19!$A$2029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Sheet19!$B$2029</c:f>
            </c:strRef>
          </c:xVal>
          <c:yVal>
            <c:numRef>
              <c:f>Sheet19!$C$2029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28"/>
          <c:order val="2028"/>
          <c:tx>
            <c:strRef>
              <c:f>Sheet19!$A$2030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Sheet19!$B$2030</c:f>
            </c:strRef>
          </c:xVal>
          <c:yVal>
            <c:numRef>
              <c:f>Sheet19!$C$2030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29"/>
          <c:order val="2029"/>
          <c:tx>
            <c:strRef>
              <c:f>Sheet19!$A$2031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Sheet19!$B$2031</c:f>
            </c:strRef>
          </c:xVal>
          <c:yVal>
            <c:numRef>
              <c:f>Sheet19!$C$2031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30"/>
          <c:order val="2030"/>
          <c:tx>
            <c:strRef>
              <c:f>Sheet19!$A$2032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Sheet19!$B$2032</c:f>
            </c:strRef>
          </c:xVal>
          <c:yVal>
            <c:numRef>
              <c:f>Sheet19!$C$2032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31"/>
          <c:order val="2031"/>
          <c:tx>
            <c:strRef>
              <c:f>Sheet19!$A$2033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Sheet19!$B$2033</c:f>
            </c:strRef>
          </c:xVal>
          <c:yVal>
            <c:numRef>
              <c:f>Sheet19!$C$2033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32"/>
          <c:order val="2032"/>
          <c:tx>
            <c:strRef>
              <c:f>Sheet19!$A$2034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Sheet19!$B$2034</c:f>
            </c:strRef>
          </c:xVal>
          <c:yVal>
            <c:numRef>
              <c:f>Sheet19!$C$2034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33"/>
          <c:order val="2033"/>
          <c:tx>
            <c:strRef>
              <c:f>Sheet19!$A$2035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Sheet19!$B$2035</c:f>
            </c:strRef>
          </c:xVal>
          <c:yVal>
            <c:numRef>
              <c:f>Sheet19!$C$2035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34"/>
          <c:order val="2034"/>
          <c:tx>
            <c:strRef>
              <c:f>Sheet19!$A$2036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Sheet19!$B$2036</c:f>
            </c:strRef>
          </c:xVal>
          <c:yVal>
            <c:numRef>
              <c:f>Sheet19!$C$2036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35"/>
          <c:order val="2035"/>
          <c:tx>
            <c:strRef>
              <c:f>Sheet19!$A$2037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Sheet19!$B$2037</c:f>
            </c:strRef>
          </c:xVal>
          <c:yVal>
            <c:numRef>
              <c:f>Sheet19!$C$2037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36"/>
          <c:order val="2036"/>
          <c:tx>
            <c:strRef>
              <c:f>Sheet19!$A$2038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Sheet19!$B$2038</c:f>
            </c:strRef>
          </c:xVal>
          <c:yVal>
            <c:numRef>
              <c:f>Sheet19!$C$2038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37"/>
          <c:order val="2037"/>
          <c:tx>
            <c:strRef>
              <c:f>Sheet19!$A$2039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Sheet19!$B$2039</c:f>
            </c:strRef>
          </c:xVal>
          <c:yVal>
            <c:numRef>
              <c:f>Sheet19!$C$2039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38"/>
          <c:order val="2038"/>
          <c:tx>
            <c:strRef>
              <c:f>Sheet19!$A$2040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Sheet19!$B$2040</c:f>
            </c:strRef>
          </c:xVal>
          <c:yVal>
            <c:numRef>
              <c:f>Sheet19!$C$2040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39"/>
          <c:order val="2039"/>
          <c:tx>
            <c:strRef>
              <c:f>Sheet19!$A$2041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Sheet19!$B$2041</c:f>
            </c:strRef>
          </c:xVal>
          <c:yVal>
            <c:numRef>
              <c:f>Sheet19!$C$2041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40"/>
          <c:order val="2040"/>
          <c:tx>
            <c:strRef>
              <c:f>Sheet19!$A$2042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Sheet19!$B$2042</c:f>
            </c:strRef>
          </c:xVal>
          <c:yVal>
            <c:numRef>
              <c:f>Sheet19!$C$2042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41"/>
          <c:order val="2041"/>
          <c:tx>
            <c:strRef>
              <c:f>Sheet19!$A$2043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Sheet19!$B$2043</c:f>
            </c:strRef>
          </c:xVal>
          <c:yVal>
            <c:numRef>
              <c:f>Sheet19!$C$2043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42"/>
          <c:order val="2042"/>
          <c:tx>
            <c:strRef>
              <c:f>Sheet19!$A$2044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Sheet19!$B$2044</c:f>
            </c:strRef>
          </c:xVal>
          <c:yVal>
            <c:numRef>
              <c:f>Sheet19!$C$2044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43"/>
          <c:order val="2043"/>
          <c:tx>
            <c:strRef>
              <c:f>Sheet19!$A$2045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Sheet19!$B$2045</c:f>
            </c:strRef>
          </c:xVal>
          <c:yVal>
            <c:numRef>
              <c:f>Sheet19!$C$2045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44"/>
          <c:order val="2044"/>
          <c:tx>
            <c:strRef>
              <c:f>Sheet19!$A$2046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Sheet19!$B$2046</c:f>
            </c:strRef>
          </c:xVal>
          <c:yVal>
            <c:numRef>
              <c:f>Sheet19!$C$2046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45"/>
          <c:order val="2045"/>
          <c:tx>
            <c:strRef>
              <c:f>Sheet19!$A$2047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Sheet19!$B$2047</c:f>
            </c:strRef>
          </c:xVal>
          <c:yVal>
            <c:numRef>
              <c:f>Sheet19!$C$2047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46"/>
          <c:order val="2046"/>
          <c:tx>
            <c:strRef>
              <c:f>Sheet19!$A$2048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Sheet19!$B$2048</c:f>
            </c:strRef>
          </c:xVal>
          <c:yVal>
            <c:numRef>
              <c:f>Sheet19!$C$2048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47"/>
          <c:order val="2047"/>
          <c:tx>
            <c:strRef>
              <c:f>Sheet19!$A$2049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Sheet19!$B$2049</c:f>
            </c:strRef>
          </c:xVal>
          <c:yVal>
            <c:numRef>
              <c:f>Sheet19!$C$2049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48"/>
          <c:order val="2048"/>
          <c:tx>
            <c:strRef>
              <c:f>Sheet19!$A$2050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Sheet19!$B$2050</c:f>
            </c:strRef>
          </c:xVal>
          <c:yVal>
            <c:numRef>
              <c:f>Sheet19!$C$2050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49"/>
          <c:order val="2049"/>
          <c:tx>
            <c:strRef>
              <c:f>Sheet19!$A$2051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Sheet19!$B$2051</c:f>
            </c:strRef>
          </c:xVal>
          <c:yVal>
            <c:numRef>
              <c:f>Sheet19!$C$2051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50"/>
          <c:order val="2050"/>
          <c:tx>
            <c:strRef>
              <c:f>Sheet19!$A$2052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Sheet19!$B$2052</c:f>
            </c:strRef>
          </c:xVal>
          <c:yVal>
            <c:numRef>
              <c:f>Sheet19!$C$2052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51"/>
          <c:order val="2051"/>
          <c:tx>
            <c:strRef>
              <c:f>Sheet19!$A$2053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Sheet19!$B$2053</c:f>
            </c:strRef>
          </c:xVal>
          <c:yVal>
            <c:numRef>
              <c:f>Sheet19!$C$2053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52"/>
          <c:order val="2052"/>
          <c:tx>
            <c:strRef>
              <c:f>Sheet19!$A$2054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Sheet19!$B$2054</c:f>
            </c:strRef>
          </c:xVal>
          <c:yVal>
            <c:numRef>
              <c:f>Sheet19!$C$2054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53"/>
          <c:order val="2053"/>
          <c:tx>
            <c:strRef>
              <c:f>Sheet19!$A$2055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Sheet19!$B$2055</c:f>
            </c:strRef>
          </c:xVal>
          <c:yVal>
            <c:numRef>
              <c:f>Sheet19!$C$2055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54"/>
          <c:order val="2054"/>
          <c:tx>
            <c:strRef>
              <c:f>Sheet19!$A$2056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Sheet19!$B$2056</c:f>
            </c:strRef>
          </c:xVal>
          <c:yVal>
            <c:numRef>
              <c:f>Sheet19!$C$2056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55"/>
          <c:order val="2055"/>
          <c:tx>
            <c:strRef>
              <c:f>Sheet19!$A$2057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Sheet19!$B$2057</c:f>
            </c:strRef>
          </c:xVal>
          <c:yVal>
            <c:numRef>
              <c:f>Sheet19!$C$2057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56"/>
          <c:order val="2056"/>
          <c:tx>
            <c:strRef>
              <c:f>Sheet19!$A$2058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Sheet19!$B$2058</c:f>
            </c:strRef>
          </c:xVal>
          <c:yVal>
            <c:numRef>
              <c:f>Sheet19!$C$2058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57"/>
          <c:order val="2057"/>
          <c:tx>
            <c:strRef>
              <c:f>Sheet19!$A$2059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Sheet19!$B$2059</c:f>
            </c:strRef>
          </c:xVal>
          <c:yVal>
            <c:numRef>
              <c:f>Sheet19!$C$2059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58"/>
          <c:order val="2058"/>
          <c:tx>
            <c:strRef>
              <c:f>Sheet19!$A$2060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Sheet19!$B$2060</c:f>
            </c:strRef>
          </c:xVal>
          <c:yVal>
            <c:numRef>
              <c:f>Sheet19!$C$2060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59"/>
          <c:order val="2059"/>
          <c:tx>
            <c:strRef>
              <c:f>Sheet19!$A$2061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Sheet19!$B$2061</c:f>
            </c:strRef>
          </c:xVal>
          <c:yVal>
            <c:numRef>
              <c:f>Sheet19!$C$2061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60"/>
          <c:order val="2060"/>
          <c:tx>
            <c:strRef>
              <c:f>Sheet19!$A$2062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Sheet19!$B$2062</c:f>
            </c:strRef>
          </c:xVal>
          <c:yVal>
            <c:numRef>
              <c:f>Sheet19!$C$2062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61"/>
          <c:order val="2061"/>
          <c:tx>
            <c:strRef>
              <c:f>Sheet19!$A$2063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Sheet19!$B$2063</c:f>
            </c:strRef>
          </c:xVal>
          <c:yVal>
            <c:numRef>
              <c:f>Sheet19!$C$2063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62"/>
          <c:order val="2062"/>
          <c:tx>
            <c:strRef>
              <c:f>Sheet19!$A$2064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Sheet19!$B$2064</c:f>
            </c:strRef>
          </c:xVal>
          <c:yVal>
            <c:numRef>
              <c:f>Sheet19!$C$2064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63"/>
          <c:order val="2063"/>
          <c:tx>
            <c:strRef>
              <c:f>Sheet19!$A$2065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Sheet19!$B$2065</c:f>
            </c:strRef>
          </c:xVal>
          <c:yVal>
            <c:numRef>
              <c:f>Sheet19!$C$2065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64"/>
          <c:order val="2064"/>
          <c:tx>
            <c:strRef>
              <c:f>Sheet19!$A$2066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Sheet19!$B$2066</c:f>
            </c:strRef>
          </c:xVal>
          <c:yVal>
            <c:numRef>
              <c:f>Sheet19!$C$2066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65"/>
          <c:order val="2065"/>
          <c:tx>
            <c:strRef>
              <c:f>Sheet19!$A$2067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Sheet19!$B$2067</c:f>
            </c:strRef>
          </c:xVal>
          <c:yVal>
            <c:numRef>
              <c:f>Sheet19!$C$2067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66"/>
          <c:order val="2066"/>
          <c:tx>
            <c:strRef>
              <c:f>Sheet19!$A$2068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Sheet19!$B$2068</c:f>
            </c:strRef>
          </c:xVal>
          <c:yVal>
            <c:numRef>
              <c:f>Sheet19!$C$2068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67"/>
          <c:order val="2067"/>
          <c:tx>
            <c:strRef>
              <c:f>Sheet19!$A$2069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Sheet19!$B$2069</c:f>
            </c:strRef>
          </c:xVal>
          <c:yVal>
            <c:numRef>
              <c:f>Sheet19!$C$2069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68"/>
          <c:order val="2068"/>
          <c:tx>
            <c:strRef>
              <c:f>Sheet19!$A$2070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Sheet19!$B$2070</c:f>
            </c:strRef>
          </c:xVal>
          <c:yVal>
            <c:numRef>
              <c:f>Sheet19!$C$2070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69"/>
          <c:order val="2069"/>
          <c:tx>
            <c:strRef>
              <c:f>Sheet19!$A$2071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Sheet19!$B$2071</c:f>
            </c:strRef>
          </c:xVal>
          <c:yVal>
            <c:numRef>
              <c:f>Sheet19!$C$2071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70"/>
          <c:order val="2070"/>
          <c:tx>
            <c:strRef>
              <c:f>Sheet19!$A$2072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Sheet19!$B$2072</c:f>
            </c:strRef>
          </c:xVal>
          <c:yVal>
            <c:numRef>
              <c:f>Sheet19!$C$2072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71"/>
          <c:order val="2071"/>
          <c:tx>
            <c:strRef>
              <c:f>Sheet19!$A$2073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Sheet19!$B$2073</c:f>
            </c:strRef>
          </c:xVal>
          <c:yVal>
            <c:numRef>
              <c:f>Sheet19!$C$2073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72"/>
          <c:order val="2072"/>
          <c:tx>
            <c:strRef>
              <c:f>Sheet19!$A$2074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Sheet19!$B$2074</c:f>
            </c:strRef>
          </c:xVal>
          <c:yVal>
            <c:numRef>
              <c:f>Sheet19!$C$2074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73"/>
          <c:order val="2073"/>
          <c:tx>
            <c:strRef>
              <c:f>Sheet19!$A$2075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Sheet19!$B$2075</c:f>
            </c:strRef>
          </c:xVal>
          <c:yVal>
            <c:numRef>
              <c:f>Sheet19!$C$2075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74"/>
          <c:order val="2074"/>
          <c:tx>
            <c:strRef>
              <c:f>Sheet19!$A$2076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Sheet19!$B$2076</c:f>
            </c:strRef>
          </c:xVal>
          <c:yVal>
            <c:numRef>
              <c:f>Sheet19!$C$2076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75"/>
          <c:order val="2075"/>
          <c:tx>
            <c:strRef>
              <c:f>Sheet19!$A$2077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Sheet19!$B$2077</c:f>
            </c:strRef>
          </c:xVal>
          <c:yVal>
            <c:numRef>
              <c:f>Sheet19!$C$2077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76"/>
          <c:order val="2076"/>
          <c:tx>
            <c:strRef>
              <c:f>Sheet19!$A$2078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Sheet19!$B$2078</c:f>
            </c:strRef>
          </c:xVal>
          <c:yVal>
            <c:numRef>
              <c:f>Sheet19!$C$2078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77"/>
          <c:order val="2077"/>
          <c:tx>
            <c:strRef>
              <c:f>Sheet19!$A$2079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Sheet19!$B$2079</c:f>
            </c:strRef>
          </c:xVal>
          <c:yVal>
            <c:numRef>
              <c:f>Sheet19!$C$2079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78"/>
          <c:order val="2078"/>
          <c:tx>
            <c:strRef>
              <c:f>Sheet19!$A$2080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Sheet19!$B$2080</c:f>
            </c:strRef>
          </c:xVal>
          <c:yVal>
            <c:numRef>
              <c:f>Sheet19!$C$2080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79"/>
          <c:order val="2079"/>
          <c:tx>
            <c:strRef>
              <c:f>Sheet19!$A$2081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Sheet19!$B$2081</c:f>
            </c:strRef>
          </c:xVal>
          <c:yVal>
            <c:numRef>
              <c:f>Sheet19!$C$2081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80"/>
          <c:order val="2080"/>
          <c:tx>
            <c:strRef>
              <c:f>Sheet19!$A$2082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Sheet19!$B$2082</c:f>
            </c:strRef>
          </c:xVal>
          <c:yVal>
            <c:numRef>
              <c:f>Sheet19!$C$2082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81"/>
          <c:order val="2081"/>
          <c:tx>
            <c:strRef>
              <c:f>Sheet19!$A$2083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Sheet19!$B$2083</c:f>
            </c:strRef>
          </c:xVal>
          <c:yVal>
            <c:numRef>
              <c:f>Sheet19!$C$2083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82"/>
          <c:order val="2082"/>
          <c:tx>
            <c:strRef>
              <c:f>Sheet19!$A$2084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Sheet19!$B$2084</c:f>
            </c:strRef>
          </c:xVal>
          <c:yVal>
            <c:numRef>
              <c:f>Sheet19!$C$2084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83"/>
          <c:order val="2083"/>
          <c:tx>
            <c:strRef>
              <c:f>Sheet19!$A$2085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Sheet19!$B$2085</c:f>
            </c:strRef>
          </c:xVal>
          <c:yVal>
            <c:numRef>
              <c:f>Sheet19!$C$2085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84"/>
          <c:order val="2084"/>
          <c:tx>
            <c:strRef>
              <c:f>Sheet19!$A$2086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Sheet19!$B$2086</c:f>
            </c:strRef>
          </c:xVal>
          <c:yVal>
            <c:numRef>
              <c:f>Sheet19!$C$2086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85"/>
          <c:order val="2085"/>
          <c:tx>
            <c:strRef>
              <c:f>Sheet19!$A$2087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Sheet19!$B$2087</c:f>
            </c:strRef>
          </c:xVal>
          <c:yVal>
            <c:numRef>
              <c:f>Sheet19!$C$2087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86"/>
          <c:order val="2086"/>
          <c:tx>
            <c:strRef>
              <c:f>Sheet19!$A$2088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Sheet19!$B$2088</c:f>
            </c:strRef>
          </c:xVal>
          <c:yVal>
            <c:numRef>
              <c:f>Sheet19!$C$2088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87"/>
          <c:order val="2087"/>
          <c:tx>
            <c:strRef>
              <c:f>Sheet19!$A$2089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Sheet19!$B$2089</c:f>
            </c:strRef>
          </c:xVal>
          <c:yVal>
            <c:numRef>
              <c:f>Sheet19!$C$2089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88"/>
          <c:order val="2088"/>
          <c:tx>
            <c:strRef>
              <c:f>Sheet19!$A$2090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Sheet19!$B$2090</c:f>
            </c:strRef>
          </c:xVal>
          <c:yVal>
            <c:numRef>
              <c:f>Sheet19!$C$2090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89"/>
          <c:order val="2089"/>
          <c:tx>
            <c:strRef>
              <c:f>Sheet19!$A$2091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Sheet19!$B$2091</c:f>
            </c:strRef>
          </c:xVal>
          <c:yVal>
            <c:numRef>
              <c:f>Sheet19!$C$2091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90"/>
          <c:order val="2090"/>
          <c:tx>
            <c:strRef>
              <c:f>Sheet19!$A$2092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Sheet19!$B$2092</c:f>
            </c:strRef>
          </c:xVal>
          <c:yVal>
            <c:numRef>
              <c:f>Sheet19!$C$2092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91"/>
          <c:order val="2091"/>
          <c:tx>
            <c:strRef>
              <c:f>Sheet19!$A$2093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Sheet19!$B$2093</c:f>
            </c:strRef>
          </c:xVal>
          <c:yVal>
            <c:numRef>
              <c:f>Sheet19!$C$2093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92"/>
          <c:order val="2092"/>
          <c:tx>
            <c:strRef>
              <c:f>Sheet19!$A$2094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Sheet19!$B$2094</c:f>
            </c:strRef>
          </c:xVal>
          <c:yVal>
            <c:numRef>
              <c:f>Sheet19!$C$2094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93"/>
          <c:order val="2093"/>
          <c:tx>
            <c:strRef>
              <c:f>Sheet19!$A$2095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Sheet19!$B$2095</c:f>
            </c:strRef>
          </c:xVal>
          <c:yVal>
            <c:numRef>
              <c:f>Sheet19!$C$2095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94"/>
          <c:order val="2094"/>
          <c:tx>
            <c:strRef>
              <c:f>Sheet19!$A$2096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Sheet19!$B$2096</c:f>
            </c:strRef>
          </c:xVal>
          <c:yVal>
            <c:numRef>
              <c:f>Sheet19!$C$2096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95"/>
          <c:order val="2095"/>
          <c:tx>
            <c:strRef>
              <c:f>Sheet19!$A$2097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Sheet19!$B$2097</c:f>
            </c:strRef>
          </c:xVal>
          <c:yVal>
            <c:numRef>
              <c:f>Sheet19!$C$2097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96"/>
          <c:order val="2096"/>
          <c:tx>
            <c:strRef>
              <c:f>Sheet19!$A$2098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Sheet19!$B$2098</c:f>
            </c:strRef>
          </c:xVal>
          <c:yVal>
            <c:numRef>
              <c:f>Sheet19!$C$2098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97"/>
          <c:order val="2097"/>
          <c:tx>
            <c:strRef>
              <c:f>Sheet19!$A$2099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Sheet19!$B$2099</c:f>
            </c:strRef>
          </c:xVal>
          <c:yVal>
            <c:numRef>
              <c:f>Sheet19!$C$2099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98"/>
          <c:order val="2098"/>
          <c:tx>
            <c:strRef>
              <c:f>Sheet19!$A$2100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Sheet19!$B$2100</c:f>
            </c:strRef>
          </c:xVal>
          <c:yVal>
            <c:numRef>
              <c:f>Sheet19!$C$2100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99"/>
          <c:order val="2099"/>
          <c:tx>
            <c:strRef>
              <c:f>Sheet19!$A$2101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Sheet19!$B$2101</c:f>
            </c:strRef>
          </c:xVal>
          <c:yVal>
            <c:numRef>
              <c:f>Sheet19!$C$2101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00"/>
          <c:order val="2100"/>
          <c:tx>
            <c:strRef>
              <c:f>Sheet19!$A$2102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Sheet19!$B$2102</c:f>
            </c:strRef>
          </c:xVal>
          <c:yVal>
            <c:numRef>
              <c:f>Sheet19!$C$2102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01"/>
          <c:order val="2101"/>
          <c:tx>
            <c:strRef>
              <c:f>Sheet19!$A$2103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Sheet19!$B$2103</c:f>
            </c:strRef>
          </c:xVal>
          <c:yVal>
            <c:numRef>
              <c:f>Sheet19!$C$2103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02"/>
          <c:order val="2102"/>
          <c:tx>
            <c:strRef>
              <c:f>Sheet19!$A$2104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Sheet19!$B$2104</c:f>
            </c:strRef>
          </c:xVal>
          <c:yVal>
            <c:numRef>
              <c:f>Sheet19!$C$2104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03"/>
          <c:order val="2103"/>
          <c:tx>
            <c:strRef>
              <c:f>Sheet19!$A$2105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Sheet19!$B$2105</c:f>
            </c:strRef>
          </c:xVal>
          <c:yVal>
            <c:numRef>
              <c:f>Sheet19!$C$2105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04"/>
          <c:order val="2104"/>
          <c:tx>
            <c:strRef>
              <c:f>Sheet19!$A$2106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Sheet19!$B$2106</c:f>
            </c:strRef>
          </c:xVal>
          <c:yVal>
            <c:numRef>
              <c:f>Sheet19!$C$2106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05"/>
          <c:order val="2105"/>
          <c:tx>
            <c:strRef>
              <c:f>Sheet19!$A$2107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Sheet19!$B$2107</c:f>
            </c:strRef>
          </c:xVal>
          <c:yVal>
            <c:numRef>
              <c:f>Sheet19!$C$2107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06"/>
          <c:order val="2106"/>
          <c:tx>
            <c:strRef>
              <c:f>Sheet19!$A$2108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Sheet19!$B$2108</c:f>
            </c:strRef>
          </c:xVal>
          <c:yVal>
            <c:numRef>
              <c:f>Sheet19!$C$2108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07"/>
          <c:order val="2107"/>
          <c:tx>
            <c:strRef>
              <c:f>Sheet19!$A$2109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Sheet19!$B$2109</c:f>
            </c:strRef>
          </c:xVal>
          <c:yVal>
            <c:numRef>
              <c:f>Sheet19!$C$2109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08"/>
          <c:order val="2108"/>
          <c:tx>
            <c:strRef>
              <c:f>Sheet19!$A$2110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Sheet19!$B$2110</c:f>
            </c:strRef>
          </c:xVal>
          <c:yVal>
            <c:numRef>
              <c:f>Sheet19!$C$2110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09"/>
          <c:order val="2109"/>
          <c:tx>
            <c:strRef>
              <c:f>Sheet19!$A$2111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Sheet19!$B$2111</c:f>
            </c:strRef>
          </c:xVal>
          <c:yVal>
            <c:numRef>
              <c:f>Sheet19!$C$2111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10"/>
          <c:order val="2110"/>
          <c:tx>
            <c:strRef>
              <c:f>Sheet19!$A$2112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Sheet19!$B$2112</c:f>
            </c:strRef>
          </c:xVal>
          <c:yVal>
            <c:numRef>
              <c:f>Sheet19!$C$2112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11"/>
          <c:order val="2111"/>
          <c:tx>
            <c:strRef>
              <c:f>Sheet19!$A$2113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Sheet19!$B$2113</c:f>
            </c:strRef>
          </c:xVal>
          <c:yVal>
            <c:numRef>
              <c:f>Sheet19!$C$2113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12"/>
          <c:order val="2112"/>
          <c:tx>
            <c:strRef>
              <c:f>Sheet19!$A$2114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Sheet19!$B$2114</c:f>
            </c:strRef>
          </c:xVal>
          <c:yVal>
            <c:numRef>
              <c:f>Sheet19!$C$2114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13"/>
          <c:order val="2113"/>
          <c:tx>
            <c:strRef>
              <c:f>Sheet19!$A$2115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Sheet19!$B$2115</c:f>
            </c:strRef>
          </c:xVal>
          <c:yVal>
            <c:numRef>
              <c:f>Sheet19!$C$2115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14"/>
          <c:order val="2114"/>
          <c:tx>
            <c:strRef>
              <c:f>Sheet19!$A$2116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Sheet19!$B$2116</c:f>
            </c:strRef>
          </c:xVal>
          <c:yVal>
            <c:numRef>
              <c:f>Sheet19!$C$2116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15"/>
          <c:order val="2115"/>
          <c:tx>
            <c:strRef>
              <c:f>Sheet19!$A$2117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Sheet19!$B$2117</c:f>
            </c:strRef>
          </c:xVal>
          <c:yVal>
            <c:numRef>
              <c:f>Sheet19!$C$2117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16"/>
          <c:order val="2116"/>
          <c:tx>
            <c:strRef>
              <c:f>Sheet19!$A$2118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Sheet19!$B$2118</c:f>
            </c:strRef>
          </c:xVal>
          <c:yVal>
            <c:numRef>
              <c:f>Sheet19!$C$2118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17"/>
          <c:order val="2117"/>
          <c:tx>
            <c:strRef>
              <c:f>Sheet19!$A$2119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Sheet19!$B$2119</c:f>
            </c:strRef>
          </c:xVal>
          <c:yVal>
            <c:numRef>
              <c:f>Sheet19!$C$2119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18"/>
          <c:order val="2118"/>
          <c:tx>
            <c:strRef>
              <c:f>Sheet19!$A$2120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Sheet19!$B$2120</c:f>
            </c:strRef>
          </c:xVal>
          <c:yVal>
            <c:numRef>
              <c:f>Sheet19!$C$2120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19"/>
          <c:order val="2119"/>
          <c:tx>
            <c:strRef>
              <c:f>Sheet19!$A$2121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Sheet19!$B$2121</c:f>
            </c:strRef>
          </c:xVal>
          <c:yVal>
            <c:numRef>
              <c:f>Sheet19!$C$2121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20"/>
          <c:order val="2120"/>
          <c:tx>
            <c:strRef>
              <c:f>Sheet19!$A$2122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Sheet19!$B$2122</c:f>
            </c:strRef>
          </c:xVal>
          <c:yVal>
            <c:numRef>
              <c:f>Sheet19!$C$2122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21"/>
          <c:order val="2121"/>
          <c:tx>
            <c:strRef>
              <c:f>Sheet19!$A$2123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Sheet19!$B$2123</c:f>
            </c:strRef>
          </c:xVal>
          <c:yVal>
            <c:numRef>
              <c:f>Sheet19!$C$2123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22"/>
          <c:order val="2122"/>
          <c:tx>
            <c:strRef>
              <c:f>Sheet19!$A$2124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Sheet19!$B$2124</c:f>
            </c:strRef>
          </c:xVal>
          <c:yVal>
            <c:numRef>
              <c:f>Sheet19!$C$2124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23"/>
          <c:order val="2123"/>
          <c:tx>
            <c:strRef>
              <c:f>Sheet19!$A$2125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Sheet19!$B$2125</c:f>
            </c:strRef>
          </c:xVal>
          <c:yVal>
            <c:numRef>
              <c:f>Sheet19!$C$2125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24"/>
          <c:order val="2124"/>
          <c:tx>
            <c:strRef>
              <c:f>Sheet19!$A$2126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Sheet19!$B$2126</c:f>
            </c:strRef>
          </c:xVal>
          <c:yVal>
            <c:numRef>
              <c:f>Sheet19!$C$2126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25"/>
          <c:order val="2125"/>
          <c:tx>
            <c:strRef>
              <c:f>Sheet19!$A$2127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Sheet19!$B$2127</c:f>
            </c:strRef>
          </c:xVal>
          <c:yVal>
            <c:numRef>
              <c:f>Sheet19!$C$2127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26"/>
          <c:order val="2126"/>
          <c:tx>
            <c:strRef>
              <c:f>Sheet19!$A$2128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Sheet19!$B$2128</c:f>
            </c:strRef>
          </c:xVal>
          <c:yVal>
            <c:numRef>
              <c:f>Sheet19!$C$2128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27"/>
          <c:order val="2127"/>
          <c:tx>
            <c:strRef>
              <c:f>Sheet19!$A$2129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Sheet19!$B$2129</c:f>
            </c:strRef>
          </c:xVal>
          <c:yVal>
            <c:numRef>
              <c:f>Sheet19!$C$2129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28"/>
          <c:order val="2128"/>
          <c:tx>
            <c:strRef>
              <c:f>Sheet19!$A$2130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Sheet19!$B$2130</c:f>
            </c:strRef>
          </c:xVal>
          <c:yVal>
            <c:numRef>
              <c:f>Sheet19!$C$2130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29"/>
          <c:order val="2129"/>
          <c:tx>
            <c:strRef>
              <c:f>Sheet19!$A$2131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Sheet19!$B$2131</c:f>
            </c:strRef>
          </c:xVal>
          <c:yVal>
            <c:numRef>
              <c:f>Sheet19!$C$2131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30"/>
          <c:order val="2130"/>
          <c:tx>
            <c:strRef>
              <c:f>Sheet19!$A$2132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Sheet19!$B$2132</c:f>
            </c:strRef>
          </c:xVal>
          <c:yVal>
            <c:numRef>
              <c:f>Sheet19!$C$2132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31"/>
          <c:order val="2131"/>
          <c:tx>
            <c:strRef>
              <c:f>Sheet19!$A$2133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Sheet19!$B$2133</c:f>
            </c:strRef>
          </c:xVal>
          <c:yVal>
            <c:numRef>
              <c:f>Sheet19!$C$2133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32"/>
          <c:order val="2132"/>
          <c:tx>
            <c:strRef>
              <c:f>Sheet19!$A$2134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Sheet19!$B$2134</c:f>
            </c:strRef>
          </c:xVal>
          <c:yVal>
            <c:numRef>
              <c:f>Sheet19!$C$2134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33"/>
          <c:order val="2133"/>
          <c:tx>
            <c:strRef>
              <c:f>Sheet19!$A$2135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Sheet19!$B$2135</c:f>
            </c:strRef>
          </c:xVal>
          <c:yVal>
            <c:numRef>
              <c:f>Sheet19!$C$2135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34"/>
          <c:order val="2134"/>
          <c:tx>
            <c:strRef>
              <c:f>Sheet19!$A$2136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Sheet19!$B$2136</c:f>
            </c:strRef>
          </c:xVal>
          <c:yVal>
            <c:numRef>
              <c:f>Sheet19!$C$2136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35"/>
          <c:order val="2135"/>
          <c:tx>
            <c:strRef>
              <c:f>Sheet19!$A$2137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Sheet19!$B$2137</c:f>
            </c:strRef>
          </c:xVal>
          <c:yVal>
            <c:numRef>
              <c:f>Sheet19!$C$2137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36"/>
          <c:order val="2136"/>
          <c:tx>
            <c:strRef>
              <c:f>Sheet19!$A$2138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Sheet19!$B$2138</c:f>
            </c:strRef>
          </c:xVal>
          <c:yVal>
            <c:numRef>
              <c:f>Sheet19!$C$2138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37"/>
          <c:order val="2137"/>
          <c:tx>
            <c:strRef>
              <c:f>Sheet19!$A$2139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Sheet19!$B$2139</c:f>
            </c:strRef>
          </c:xVal>
          <c:yVal>
            <c:numRef>
              <c:f>Sheet19!$C$2139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38"/>
          <c:order val="2138"/>
          <c:tx>
            <c:strRef>
              <c:f>Sheet19!$A$2140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Sheet19!$B$2140</c:f>
            </c:strRef>
          </c:xVal>
          <c:yVal>
            <c:numRef>
              <c:f>Sheet19!$C$2140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39"/>
          <c:order val="2139"/>
          <c:tx>
            <c:strRef>
              <c:f>Sheet19!$A$2141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Sheet19!$B$2141</c:f>
            </c:strRef>
          </c:xVal>
          <c:yVal>
            <c:numRef>
              <c:f>Sheet19!$C$2141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40"/>
          <c:order val="2140"/>
          <c:tx>
            <c:strRef>
              <c:f>Sheet19!$A$2142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Sheet19!$B$2142</c:f>
            </c:strRef>
          </c:xVal>
          <c:yVal>
            <c:numRef>
              <c:f>Sheet19!$C$2142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41"/>
          <c:order val="2141"/>
          <c:tx>
            <c:strRef>
              <c:f>Sheet19!$A$2143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Sheet19!$B$2143</c:f>
            </c:strRef>
          </c:xVal>
          <c:yVal>
            <c:numRef>
              <c:f>Sheet19!$C$2143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42"/>
          <c:order val="2142"/>
          <c:tx>
            <c:strRef>
              <c:f>Sheet19!$A$2144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Sheet19!$B$2144</c:f>
            </c:strRef>
          </c:xVal>
          <c:yVal>
            <c:numRef>
              <c:f>Sheet19!$C$2144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43"/>
          <c:order val="2143"/>
          <c:tx>
            <c:strRef>
              <c:f>Sheet19!$A$2145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Sheet19!$B$2145</c:f>
            </c:strRef>
          </c:xVal>
          <c:yVal>
            <c:numRef>
              <c:f>Sheet19!$C$2145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44"/>
          <c:order val="2144"/>
          <c:tx>
            <c:strRef>
              <c:f>Sheet19!$A$2146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Sheet19!$B$2146</c:f>
            </c:strRef>
          </c:xVal>
          <c:yVal>
            <c:numRef>
              <c:f>Sheet19!$C$2146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45"/>
          <c:order val="2145"/>
          <c:tx>
            <c:strRef>
              <c:f>Sheet19!$A$2147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Sheet19!$B$2147</c:f>
            </c:strRef>
          </c:xVal>
          <c:yVal>
            <c:numRef>
              <c:f>Sheet19!$C$2147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46"/>
          <c:order val="2146"/>
          <c:tx>
            <c:strRef>
              <c:f>Sheet19!$A$2148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Sheet19!$B$2148</c:f>
            </c:strRef>
          </c:xVal>
          <c:yVal>
            <c:numRef>
              <c:f>Sheet19!$C$2148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47"/>
          <c:order val="2147"/>
          <c:tx>
            <c:strRef>
              <c:f>Sheet19!$A$2149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Sheet19!$B$2149</c:f>
            </c:strRef>
          </c:xVal>
          <c:yVal>
            <c:numRef>
              <c:f>Sheet19!$C$2149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48"/>
          <c:order val="2148"/>
          <c:tx>
            <c:strRef>
              <c:f>Sheet19!$A$2150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Sheet19!$B$2150</c:f>
            </c:strRef>
          </c:xVal>
          <c:yVal>
            <c:numRef>
              <c:f>Sheet19!$C$2150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49"/>
          <c:order val="2149"/>
          <c:tx>
            <c:strRef>
              <c:f>Sheet19!$A$2151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Sheet19!$B$2151</c:f>
            </c:strRef>
          </c:xVal>
          <c:yVal>
            <c:numRef>
              <c:f>Sheet19!$C$2151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50"/>
          <c:order val="2150"/>
          <c:tx>
            <c:strRef>
              <c:f>Sheet19!$A$2152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Sheet19!$B$2152</c:f>
            </c:strRef>
          </c:xVal>
          <c:yVal>
            <c:numRef>
              <c:f>Sheet19!$C$2152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51"/>
          <c:order val="2151"/>
          <c:tx>
            <c:strRef>
              <c:f>Sheet19!$A$2153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Sheet19!$B$2153</c:f>
            </c:strRef>
          </c:xVal>
          <c:yVal>
            <c:numRef>
              <c:f>Sheet19!$C$2153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52"/>
          <c:order val="2152"/>
          <c:tx>
            <c:strRef>
              <c:f>Sheet19!$A$2154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Sheet19!$B$2154</c:f>
            </c:strRef>
          </c:xVal>
          <c:yVal>
            <c:numRef>
              <c:f>Sheet19!$C$2154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53"/>
          <c:order val="2153"/>
          <c:tx>
            <c:strRef>
              <c:f>Sheet19!$A$2155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Sheet19!$B$2155</c:f>
            </c:strRef>
          </c:xVal>
          <c:yVal>
            <c:numRef>
              <c:f>Sheet19!$C$2155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54"/>
          <c:order val="2154"/>
          <c:tx>
            <c:strRef>
              <c:f>Sheet19!$A$2156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Sheet19!$B$2156</c:f>
            </c:strRef>
          </c:xVal>
          <c:yVal>
            <c:numRef>
              <c:f>Sheet19!$C$2156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55"/>
          <c:order val="2155"/>
          <c:tx>
            <c:strRef>
              <c:f>Sheet19!$A$2157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Sheet19!$B$2157</c:f>
            </c:strRef>
          </c:xVal>
          <c:yVal>
            <c:numRef>
              <c:f>Sheet19!$C$2157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56"/>
          <c:order val="2156"/>
          <c:tx>
            <c:strRef>
              <c:f>Sheet19!$A$2158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Sheet19!$B$2158</c:f>
            </c:strRef>
          </c:xVal>
          <c:yVal>
            <c:numRef>
              <c:f>Sheet19!$C$2158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57"/>
          <c:order val="2157"/>
          <c:tx>
            <c:strRef>
              <c:f>Sheet19!$A$2159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Sheet19!$B$2159</c:f>
            </c:strRef>
          </c:xVal>
          <c:yVal>
            <c:numRef>
              <c:f>Sheet19!$C$2159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58"/>
          <c:order val="2158"/>
          <c:tx>
            <c:strRef>
              <c:f>Sheet19!$A$2160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Sheet19!$B$2160</c:f>
            </c:strRef>
          </c:xVal>
          <c:yVal>
            <c:numRef>
              <c:f>Sheet19!$C$2160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59"/>
          <c:order val="2159"/>
          <c:tx>
            <c:strRef>
              <c:f>Sheet19!$A$2161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Sheet19!$B$2161</c:f>
            </c:strRef>
          </c:xVal>
          <c:yVal>
            <c:numRef>
              <c:f>Sheet19!$C$2161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60"/>
          <c:order val="2160"/>
          <c:tx>
            <c:strRef>
              <c:f>Sheet19!$A$2162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Sheet19!$B$2162</c:f>
            </c:strRef>
          </c:xVal>
          <c:yVal>
            <c:numRef>
              <c:f>Sheet19!$C$2162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61"/>
          <c:order val="2161"/>
          <c:tx>
            <c:strRef>
              <c:f>Sheet19!$A$2163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Sheet19!$B$2163</c:f>
            </c:strRef>
          </c:xVal>
          <c:yVal>
            <c:numRef>
              <c:f>Sheet19!$C$2163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62"/>
          <c:order val="2162"/>
          <c:tx>
            <c:strRef>
              <c:f>Sheet19!$A$2164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Sheet19!$B$2164</c:f>
            </c:strRef>
          </c:xVal>
          <c:yVal>
            <c:numRef>
              <c:f>Sheet19!$C$2164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63"/>
          <c:order val="2163"/>
          <c:tx>
            <c:strRef>
              <c:f>Sheet19!$A$2165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Sheet19!$B$2165</c:f>
            </c:strRef>
          </c:xVal>
          <c:yVal>
            <c:numRef>
              <c:f>Sheet19!$C$2165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64"/>
          <c:order val="2164"/>
          <c:tx>
            <c:strRef>
              <c:f>Sheet19!$A$2166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Sheet19!$B$2166</c:f>
            </c:strRef>
          </c:xVal>
          <c:yVal>
            <c:numRef>
              <c:f>Sheet19!$C$2166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65"/>
          <c:order val="2165"/>
          <c:tx>
            <c:strRef>
              <c:f>Sheet19!$A$2167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Sheet19!$B$2167</c:f>
            </c:strRef>
          </c:xVal>
          <c:yVal>
            <c:numRef>
              <c:f>Sheet19!$C$2167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66"/>
          <c:order val="2166"/>
          <c:tx>
            <c:strRef>
              <c:f>Sheet19!$A$2168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Sheet19!$B$2168</c:f>
            </c:strRef>
          </c:xVal>
          <c:yVal>
            <c:numRef>
              <c:f>Sheet19!$C$2168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67"/>
          <c:order val="2167"/>
          <c:tx>
            <c:strRef>
              <c:f>Sheet19!$A$2169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Sheet19!$B$2169</c:f>
            </c:strRef>
          </c:xVal>
          <c:yVal>
            <c:numRef>
              <c:f>Sheet19!$C$2169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68"/>
          <c:order val="2168"/>
          <c:tx>
            <c:strRef>
              <c:f>Sheet19!$A$2170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Sheet19!$B$2170</c:f>
            </c:strRef>
          </c:xVal>
          <c:yVal>
            <c:numRef>
              <c:f>Sheet19!$C$2170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69"/>
          <c:order val="2169"/>
          <c:tx>
            <c:strRef>
              <c:f>Sheet19!$A$2171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Sheet19!$B$2171</c:f>
            </c:strRef>
          </c:xVal>
          <c:yVal>
            <c:numRef>
              <c:f>Sheet19!$C$2171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70"/>
          <c:order val="2170"/>
          <c:tx>
            <c:strRef>
              <c:f>Sheet19!$A$2172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Sheet19!$B$2172</c:f>
            </c:strRef>
          </c:xVal>
          <c:yVal>
            <c:numRef>
              <c:f>Sheet19!$C$2172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71"/>
          <c:order val="2171"/>
          <c:tx>
            <c:strRef>
              <c:f>Sheet19!$A$2173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Sheet19!$B$2173</c:f>
            </c:strRef>
          </c:xVal>
          <c:yVal>
            <c:numRef>
              <c:f>Sheet19!$C$2173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72"/>
          <c:order val="2172"/>
          <c:tx>
            <c:strRef>
              <c:f>Sheet19!$A$2174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Sheet19!$B$2174</c:f>
            </c:strRef>
          </c:xVal>
          <c:yVal>
            <c:numRef>
              <c:f>Sheet19!$C$2174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73"/>
          <c:order val="2173"/>
          <c:tx>
            <c:strRef>
              <c:f>Sheet19!$A$2175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Sheet19!$B$2175</c:f>
            </c:strRef>
          </c:xVal>
          <c:yVal>
            <c:numRef>
              <c:f>Sheet19!$C$2175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74"/>
          <c:order val="2174"/>
          <c:tx>
            <c:strRef>
              <c:f>Sheet19!$A$2176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Sheet19!$B$2176</c:f>
            </c:strRef>
          </c:xVal>
          <c:yVal>
            <c:numRef>
              <c:f>Sheet19!$C$2176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75"/>
          <c:order val="2175"/>
          <c:tx>
            <c:strRef>
              <c:f>Sheet19!$A$2177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Sheet19!$B$2177</c:f>
            </c:strRef>
          </c:xVal>
          <c:yVal>
            <c:numRef>
              <c:f>Sheet19!$C$2177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76"/>
          <c:order val="2176"/>
          <c:tx>
            <c:strRef>
              <c:f>Sheet19!$A$2178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Sheet19!$B$2178</c:f>
            </c:strRef>
          </c:xVal>
          <c:yVal>
            <c:numRef>
              <c:f>Sheet19!$C$2178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77"/>
          <c:order val="2177"/>
          <c:tx>
            <c:strRef>
              <c:f>Sheet19!$A$2179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Sheet19!$B$2179</c:f>
            </c:strRef>
          </c:xVal>
          <c:yVal>
            <c:numRef>
              <c:f>Sheet19!$C$2179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78"/>
          <c:order val="2178"/>
          <c:tx>
            <c:strRef>
              <c:f>Sheet19!$A$2180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Sheet19!$B$2180</c:f>
            </c:strRef>
          </c:xVal>
          <c:yVal>
            <c:numRef>
              <c:f>Sheet19!$C$2180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79"/>
          <c:order val="2179"/>
          <c:tx>
            <c:strRef>
              <c:f>Sheet19!$A$2181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Sheet19!$B$2181</c:f>
            </c:strRef>
          </c:xVal>
          <c:yVal>
            <c:numRef>
              <c:f>Sheet19!$C$2181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80"/>
          <c:order val="2180"/>
          <c:tx>
            <c:strRef>
              <c:f>Sheet19!$A$2182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Sheet19!$B$2182</c:f>
            </c:strRef>
          </c:xVal>
          <c:yVal>
            <c:numRef>
              <c:f>Sheet19!$C$2182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81"/>
          <c:order val="2181"/>
          <c:tx>
            <c:strRef>
              <c:f>Sheet19!$A$2183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Sheet19!$B$2183</c:f>
            </c:strRef>
          </c:xVal>
          <c:yVal>
            <c:numRef>
              <c:f>Sheet19!$C$2183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82"/>
          <c:order val="2182"/>
          <c:tx>
            <c:strRef>
              <c:f>Sheet19!$A$2184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Sheet19!$B$2184</c:f>
            </c:strRef>
          </c:xVal>
          <c:yVal>
            <c:numRef>
              <c:f>Sheet19!$C$2184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83"/>
          <c:order val="2183"/>
          <c:tx>
            <c:strRef>
              <c:f>Sheet19!$A$2185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Sheet19!$B$2185</c:f>
            </c:strRef>
          </c:xVal>
          <c:yVal>
            <c:numRef>
              <c:f>Sheet19!$C$2185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84"/>
          <c:order val="2184"/>
          <c:tx>
            <c:strRef>
              <c:f>Sheet19!$A$2186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Sheet19!$B$2186</c:f>
            </c:strRef>
          </c:xVal>
          <c:yVal>
            <c:numRef>
              <c:f>Sheet19!$C$2186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85"/>
          <c:order val="2185"/>
          <c:tx>
            <c:strRef>
              <c:f>Sheet19!$A$2187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Sheet19!$B$2187</c:f>
            </c:strRef>
          </c:xVal>
          <c:yVal>
            <c:numRef>
              <c:f>Sheet19!$C$2187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86"/>
          <c:order val="2186"/>
          <c:tx>
            <c:strRef>
              <c:f>Sheet19!$A$2188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Sheet19!$B$2188</c:f>
            </c:strRef>
          </c:xVal>
          <c:yVal>
            <c:numRef>
              <c:f>Sheet19!$C$2188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87"/>
          <c:order val="2187"/>
          <c:tx>
            <c:strRef>
              <c:f>Sheet19!$A$2189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Sheet19!$B$2189</c:f>
            </c:strRef>
          </c:xVal>
          <c:yVal>
            <c:numRef>
              <c:f>Sheet19!$C$2189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88"/>
          <c:order val="2188"/>
          <c:tx>
            <c:strRef>
              <c:f>Sheet19!$A$2190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Sheet19!$B$2190</c:f>
            </c:strRef>
          </c:xVal>
          <c:yVal>
            <c:numRef>
              <c:f>Sheet19!$C$2190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89"/>
          <c:order val="2189"/>
          <c:tx>
            <c:strRef>
              <c:f>Sheet19!$A$2191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Sheet19!$B$2191</c:f>
            </c:strRef>
          </c:xVal>
          <c:yVal>
            <c:numRef>
              <c:f>Sheet19!$C$2191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90"/>
          <c:order val="2190"/>
          <c:tx>
            <c:strRef>
              <c:f>Sheet19!$A$2192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Sheet19!$B$2192</c:f>
            </c:strRef>
          </c:xVal>
          <c:yVal>
            <c:numRef>
              <c:f>Sheet19!$C$2192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91"/>
          <c:order val="2191"/>
          <c:tx>
            <c:strRef>
              <c:f>Sheet19!$A$2193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Sheet19!$B$2193</c:f>
            </c:strRef>
          </c:xVal>
          <c:yVal>
            <c:numRef>
              <c:f>Sheet19!$C$2193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92"/>
          <c:order val="2192"/>
          <c:tx>
            <c:strRef>
              <c:f>Sheet19!$A$2194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Sheet19!$B$2194</c:f>
            </c:strRef>
          </c:xVal>
          <c:yVal>
            <c:numRef>
              <c:f>Sheet19!$C$2194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93"/>
          <c:order val="2193"/>
          <c:tx>
            <c:strRef>
              <c:f>Sheet19!$A$2195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Sheet19!$B$2195</c:f>
            </c:strRef>
          </c:xVal>
          <c:yVal>
            <c:numRef>
              <c:f>Sheet19!$C$2195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94"/>
          <c:order val="2194"/>
          <c:tx>
            <c:strRef>
              <c:f>Sheet19!$A$2196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Sheet19!$B$2196</c:f>
            </c:strRef>
          </c:xVal>
          <c:yVal>
            <c:numRef>
              <c:f>Sheet19!$C$2196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95"/>
          <c:order val="2195"/>
          <c:tx>
            <c:strRef>
              <c:f>Sheet19!$A$2197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Sheet19!$B$2197</c:f>
            </c:strRef>
          </c:xVal>
          <c:yVal>
            <c:numRef>
              <c:f>Sheet19!$C$2197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96"/>
          <c:order val="2196"/>
          <c:tx>
            <c:strRef>
              <c:f>Sheet19!$A$2198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Sheet19!$B$2198</c:f>
            </c:strRef>
          </c:xVal>
          <c:yVal>
            <c:numRef>
              <c:f>Sheet19!$C$2198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97"/>
          <c:order val="2197"/>
          <c:tx>
            <c:strRef>
              <c:f>Sheet19!$A$2199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Sheet19!$B$2199</c:f>
            </c:strRef>
          </c:xVal>
          <c:yVal>
            <c:numRef>
              <c:f>Sheet19!$C$2199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98"/>
          <c:order val="2198"/>
          <c:tx>
            <c:strRef>
              <c:f>Sheet19!$A$2200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Sheet19!$B$2200</c:f>
            </c:strRef>
          </c:xVal>
          <c:yVal>
            <c:numRef>
              <c:f>Sheet19!$C$2200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99"/>
          <c:order val="2199"/>
          <c:tx>
            <c:strRef>
              <c:f>Sheet19!$A$2201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Sheet19!$B$2201</c:f>
            </c:strRef>
          </c:xVal>
          <c:yVal>
            <c:numRef>
              <c:f>Sheet19!$C$2201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00"/>
          <c:order val="2200"/>
          <c:tx>
            <c:strRef>
              <c:f>Sheet19!$A$2202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Sheet19!$B$2202</c:f>
            </c:strRef>
          </c:xVal>
          <c:yVal>
            <c:numRef>
              <c:f>Sheet19!$C$2202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01"/>
          <c:order val="2201"/>
          <c:tx>
            <c:strRef>
              <c:f>Sheet19!$A$2203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Sheet19!$B$2203</c:f>
            </c:strRef>
          </c:xVal>
          <c:yVal>
            <c:numRef>
              <c:f>Sheet19!$C$2203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02"/>
          <c:order val="2202"/>
          <c:tx>
            <c:strRef>
              <c:f>Sheet19!$A$2204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Sheet19!$B$2204</c:f>
            </c:strRef>
          </c:xVal>
          <c:yVal>
            <c:numRef>
              <c:f>Sheet19!$C$2204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03"/>
          <c:order val="2203"/>
          <c:tx>
            <c:strRef>
              <c:f>Sheet19!$A$2205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Sheet19!$B$2205</c:f>
            </c:strRef>
          </c:xVal>
          <c:yVal>
            <c:numRef>
              <c:f>Sheet19!$C$2205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04"/>
          <c:order val="2204"/>
          <c:tx>
            <c:strRef>
              <c:f>Sheet19!$A$2206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Sheet19!$B$2206</c:f>
            </c:strRef>
          </c:xVal>
          <c:yVal>
            <c:numRef>
              <c:f>Sheet19!$C$2206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05"/>
          <c:order val="2205"/>
          <c:tx>
            <c:strRef>
              <c:f>Sheet19!$A$2207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Sheet19!$B$2207</c:f>
            </c:strRef>
          </c:xVal>
          <c:yVal>
            <c:numRef>
              <c:f>Sheet19!$C$2207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06"/>
          <c:order val="2206"/>
          <c:tx>
            <c:strRef>
              <c:f>Sheet19!$A$2208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Sheet19!$B$2208</c:f>
            </c:strRef>
          </c:xVal>
          <c:yVal>
            <c:numRef>
              <c:f>Sheet19!$C$2208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07"/>
          <c:order val="2207"/>
          <c:tx>
            <c:strRef>
              <c:f>Sheet19!$A$2209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Sheet19!$B$2209</c:f>
            </c:strRef>
          </c:xVal>
          <c:yVal>
            <c:numRef>
              <c:f>Sheet19!$C$2209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08"/>
          <c:order val="2208"/>
          <c:tx>
            <c:strRef>
              <c:f>Sheet19!$A$2210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Sheet19!$B$2210</c:f>
            </c:strRef>
          </c:xVal>
          <c:yVal>
            <c:numRef>
              <c:f>Sheet19!$C$2210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09"/>
          <c:order val="2209"/>
          <c:tx>
            <c:strRef>
              <c:f>Sheet19!$A$2211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Sheet19!$B$2211</c:f>
            </c:strRef>
          </c:xVal>
          <c:yVal>
            <c:numRef>
              <c:f>Sheet19!$C$2211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10"/>
          <c:order val="2210"/>
          <c:tx>
            <c:strRef>
              <c:f>Sheet19!$A$2212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Sheet19!$B$2212</c:f>
            </c:strRef>
          </c:xVal>
          <c:yVal>
            <c:numRef>
              <c:f>Sheet19!$C$2212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11"/>
          <c:order val="2211"/>
          <c:tx>
            <c:strRef>
              <c:f>Sheet19!$A$2213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Sheet19!$B$2213</c:f>
            </c:strRef>
          </c:xVal>
          <c:yVal>
            <c:numRef>
              <c:f>Sheet19!$C$2213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12"/>
          <c:order val="2212"/>
          <c:tx>
            <c:strRef>
              <c:f>Sheet19!$A$2214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Sheet19!$B$2214</c:f>
            </c:strRef>
          </c:xVal>
          <c:yVal>
            <c:numRef>
              <c:f>Sheet19!$C$2214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13"/>
          <c:order val="2213"/>
          <c:tx>
            <c:strRef>
              <c:f>Sheet19!$A$2215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Sheet19!$B$2215</c:f>
            </c:strRef>
          </c:xVal>
          <c:yVal>
            <c:numRef>
              <c:f>Sheet19!$C$2215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14"/>
          <c:order val="2214"/>
          <c:tx>
            <c:strRef>
              <c:f>Sheet19!$A$2216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Sheet19!$B$2216</c:f>
            </c:strRef>
          </c:xVal>
          <c:yVal>
            <c:numRef>
              <c:f>Sheet19!$C$2216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15"/>
          <c:order val="2215"/>
          <c:tx>
            <c:strRef>
              <c:f>Sheet19!$A$2217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Sheet19!$B$2217</c:f>
            </c:strRef>
          </c:xVal>
          <c:yVal>
            <c:numRef>
              <c:f>Sheet19!$C$2217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16"/>
          <c:order val="2216"/>
          <c:tx>
            <c:strRef>
              <c:f>Sheet19!$A$2218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Sheet19!$B$2218</c:f>
            </c:strRef>
          </c:xVal>
          <c:yVal>
            <c:numRef>
              <c:f>Sheet19!$C$2218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17"/>
          <c:order val="2217"/>
          <c:tx>
            <c:strRef>
              <c:f>Sheet19!$A$2219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Sheet19!$B$2219</c:f>
            </c:strRef>
          </c:xVal>
          <c:yVal>
            <c:numRef>
              <c:f>Sheet19!$C$2219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18"/>
          <c:order val="2218"/>
          <c:tx>
            <c:strRef>
              <c:f>Sheet19!$A$2220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Sheet19!$B$2220</c:f>
            </c:strRef>
          </c:xVal>
          <c:yVal>
            <c:numRef>
              <c:f>Sheet19!$C$2220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19"/>
          <c:order val="2219"/>
          <c:tx>
            <c:strRef>
              <c:f>Sheet19!$A$2221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Sheet19!$B$2221</c:f>
            </c:strRef>
          </c:xVal>
          <c:yVal>
            <c:numRef>
              <c:f>Sheet19!$C$2221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20"/>
          <c:order val="2220"/>
          <c:tx>
            <c:strRef>
              <c:f>Sheet19!$A$2222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Sheet19!$B$2222</c:f>
            </c:strRef>
          </c:xVal>
          <c:yVal>
            <c:numRef>
              <c:f>Sheet19!$C$2222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21"/>
          <c:order val="2221"/>
          <c:tx>
            <c:strRef>
              <c:f>Sheet19!$A$2223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Sheet19!$B$2223</c:f>
            </c:strRef>
          </c:xVal>
          <c:yVal>
            <c:numRef>
              <c:f>Sheet19!$C$2223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22"/>
          <c:order val="2222"/>
          <c:tx>
            <c:strRef>
              <c:f>Sheet19!$A$2224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Sheet19!$B$2224</c:f>
            </c:strRef>
          </c:xVal>
          <c:yVal>
            <c:numRef>
              <c:f>Sheet19!$C$2224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23"/>
          <c:order val="2223"/>
          <c:tx>
            <c:strRef>
              <c:f>Sheet19!$A$2225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Sheet19!$B$2225</c:f>
            </c:strRef>
          </c:xVal>
          <c:yVal>
            <c:numRef>
              <c:f>Sheet19!$C$2225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24"/>
          <c:order val="2224"/>
          <c:tx>
            <c:strRef>
              <c:f>Sheet19!$A$2226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Sheet19!$B$2226</c:f>
            </c:strRef>
          </c:xVal>
          <c:yVal>
            <c:numRef>
              <c:f>Sheet19!$C$2226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25"/>
          <c:order val="2225"/>
          <c:tx>
            <c:strRef>
              <c:f>Sheet19!$A$2227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Sheet19!$B$2227</c:f>
            </c:strRef>
          </c:xVal>
          <c:yVal>
            <c:numRef>
              <c:f>Sheet19!$C$2227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26"/>
          <c:order val="2226"/>
          <c:tx>
            <c:strRef>
              <c:f>Sheet19!$A$2228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Sheet19!$B$2228</c:f>
            </c:strRef>
          </c:xVal>
          <c:yVal>
            <c:numRef>
              <c:f>Sheet19!$C$2228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27"/>
          <c:order val="2227"/>
          <c:tx>
            <c:strRef>
              <c:f>Sheet19!$A$2229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Sheet19!$B$2229</c:f>
            </c:strRef>
          </c:xVal>
          <c:yVal>
            <c:numRef>
              <c:f>Sheet19!$C$2229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28"/>
          <c:order val="2228"/>
          <c:tx>
            <c:strRef>
              <c:f>Sheet19!$A$2230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Sheet19!$B$2230</c:f>
            </c:strRef>
          </c:xVal>
          <c:yVal>
            <c:numRef>
              <c:f>Sheet19!$C$2230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29"/>
          <c:order val="2229"/>
          <c:tx>
            <c:strRef>
              <c:f>Sheet19!$A$2231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Sheet19!$B$2231</c:f>
            </c:strRef>
          </c:xVal>
          <c:yVal>
            <c:numRef>
              <c:f>Sheet19!$C$2231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30"/>
          <c:order val="2230"/>
          <c:tx>
            <c:strRef>
              <c:f>Sheet19!$A$2232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Sheet19!$B$2232</c:f>
            </c:strRef>
          </c:xVal>
          <c:yVal>
            <c:numRef>
              <c:f>Sheet19!$C$2232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31"/>
          <c:order val="2231"/>
          <c:tx>
            <c:strRef>
              <c:f>Sheet19!$A$2233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Sheet19!$B$2233</c:f>
            </c:strRef>
          </c:xVal>
          <c:yVal>
            <c:numRef>
              <c:f>Sheet19!$C$2233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32"/>
          <c:order val="2232"/>
          <c:tx>
            <c:strRef>
              <c:f>Sheet19!$A$2234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Sheet19!$B$2234</c:f>
            </c:strRef>
          </c:xVal>
          <c:yVal>
            <c:numRef>
              <c:f>Sheet19!$C$2234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33"/>
          <c:order val="2233"/>
          <c:tx>
            <c:strRef>
              <c:f>Sheet19!$A$2235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Sheet19!$B$2235</c:f>
            </c:strRef>
          </c:xVal>
          <c:yVal>
            <c:numRef>
              <c:f>Sheet19!$C$2235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34"/>
          <c:order val="2234"/>
          <c:tx>
            <c:strRef>
              <c:f>Sheet19!$A$2236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Sheet19!$B$2236</c:f>
            </c:strRef>
          </c:xVal>
          <c:yVal>
            <c:numRef>
              <c:f>Sheet19!$C$2236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35"/>
          <c:order val="2235"/>
          <c:tx>
            <c:strRef>
              <c:f>Sheet19!$A$2237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Sheet19!$B$2237</c:f>
            </c:strRef>
          </c:xVal>
          <c:yVal>
            <c:numRef>
              <c:f>Sheet19!$C$2237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36"/>
          <c:order val="2236"/>
          <c:tx>
            <c:strRef>
              <c:f>Sheet19!$A$2238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Sheet19!$B$2238</c:f>
            </c:strRef>
          </c:xVal>
          <c:yVal>
            <c:numRef>
              <c:f>Sheet19!$C$2238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37"/>
          <c:order val="2237"/>
          <c:tx>
            <c:strRef>
              <c:f>Sheet19!$A$2239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Sheet19!$B$2239</c:f>
            </c:strRef>
          </c:xVal>
          <c:yVal>
            <c:numRef>
              <c:f>Sheet19!$C$2239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38"/>
          <c:order val="2238"/>
          <c:tx>
            <c:strRef>
              <c:f>Sheet19!$A$2240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Sheet19!$B$2240</c:f>
            </c:strRef>
          </c:xVal>
          <c:yVal>
            <c:numRef>
              <c:f>Sheet19!$C$2240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39"/>
          <c:order val="2239"/>
          <c:tx>
            <c:strRef>
              <c:f>Sheet19!$A$2241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Sheet19!$B$2241</c:f>
            </c:strRef>
          </c:xVal>
          <c:yVal>
            <c:numRef>
              <c:f>Sheet19!$C$2241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40"/>
          <c:order val="2240"/>
          <c:tx>
            <c:strRef>
              <c:f>Sheet19!$A$2242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Sheet19!$B$2242</c:f>
            </c:strRef>
          </c:xVal>
          <c:yVal>
            <c:numRef>
              <c:f>Sheet19!$C$2242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41"/>
          <c:order val="2241"/>
          <c:tx>
            <c:strRef>
              <c:f>Sheet19!$A$2243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Sheet19!$B$2243</c:f>
            </c:strRef>
          </c:xVal>
          <c:yVal>
            <c:numRef>
              <c:f>Sheet19!$C$2243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42"/>
          <c:order val="2242"/>
          <c:tx>
            <c:strRef>
              <c:f>Sheet19!$A$2244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Sheet19!$B$2244</c:f>
            </c:strRef>
          </c:xVal>
          <c:yVal>
            <c:numRef>
              <c:f>Sheet19!$C$2244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43"/>
          <c:order val="2243"/>
          <c:tx>
            <c:strRef>
              <c:f>Sheet19!$A$2245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Sheet19!$B$2245</c:f>
            </c:strRef>
          </c:xVal>
          <c:yVal>
            <c:numRef>
              <c:f>Sheet19!$C$2245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44"/>
          <c:order val="2244"/>
          <c:tx>
            <c:strRef>
              <c:f>Sheet19!$A$2246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Sheet19!$B$2246</c:f>
            </c:strRef>
          </c:xVal>
          <c:yVal>
            <c:numRef>
              <c:f>Sheet19!$C$2246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45"/>
          <c:order val="2245"/>
          <c:tx>
            <c:strRef>
              <c:f>Sheet19!$A$2247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Sheet19!$B$2247</c:f>
            </c:strRef>
          </c:xVal>
          <c:yVal>
            <c:numRef>
              <c:f>Sheet19!$C$2247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46"/>
          <c:order val="2246"/>
          <c:tx>
            <c:strRef>
              <c:f>Sheet19!$A$2248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Sheet19!$B$2248</c:f>
            </c:strRef>
          </c:xVal>
          <c:yVal>
            <c:numRef>
              <c:f>Sheet19!$C$2248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47"/>
          <c:order val="2247"/>
          <c:tx>
            <c:strRef>
              <c:f>Sheet19!$A$2249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Sheet19!$B$2249</c:f>
            </c:strRef>
          </c:xVal>
          <c:yVal>
            <c:numRef>
              <c:f>Sheet19!$C$2249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48"/>
          <c:order val="2248"/>
          <c:tx>
            <c:strRef>
              <c:f>Sheet19!$A$2250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Sheet19!$B$2250</c:f>
            </c:strRef>
          </c:xVal>
          <c:yVal>
            <c:numRef>
              <c:f>Sheet19!$C$2250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49"/>
          <c:order val="2249"/>
          <c:tx>
            <c:strRef>
              <c:f>Sheet19!$A$2251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Sheet19!$B$2251</c:f>
            </c:strRef>
          </c:xVal>
          <c:yVal>
            <c:numRef>
              <c:f>Sheet19!$C$2251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50"/>
          <c:order val="2250"/>
          <c:tx>
            <c:strRef>
              <c:f>Sheet19!$A$2252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Sheet19!$B$2252</c:f>
            </c:strRef>
          </c:xVal>
          <c:yVal>
            <c:numRef>
              <c:f>Sheet19!$C$2252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51"/>
          <c:order val="2251"/>
          <c:tx>
            <c:strRef>
              <c:f>Sheet19!$A$2253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Sheet19!$B$2253</c:f>
            </c:strRef>
          </c:xVal>
          <c:yVal>
            <c:numRef>
              <c:f>Sheet19!$C$2253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52"/>
          <c:order val="2252"/>
          <c:tx>
            <c:strRef>
              <c:f>Sheet19!$A$2254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Sheet19!$B$2254</c:f>
            </c:strRef>
          </c:xVal>
          <c:yVal>
            <c:numRef>
              <c:f>Sheet19!$C$2254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53"/>
          <c:order val="2253"/>
          <c:tx>
            <c:strRef>
              <c:f>Sheet19!$A$2255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Sheet19!$B$2255</c:f>
            </c:strRef>
          </c:xVal>
          <c:yVal>
            <c:numRef>
              <c:f>Sheet19!$C$2255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54"/>
          <c:order val="2254"/>
          <c:tx>
            <c:strRef>
              <c:f>Sheet19!$A$2256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Sheet19!$B$2256</c:f>
            </c:strRef>
          </c:xVal>
          <c:yVal>
            <c:numRef>
              <c:f>Sheet19!$C$2256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55"/>
          <c:order val="2255"/>
          <c:tx>
            <c:strRef>
              <c:f>Sheet19!$A$2257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Sheet19!$B$2257</c:f>
            </c:strRef>
          </c:xVal>
          <c:yVal>
            <c:numRef>
              <c:f>Sheet19!$C$2257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56"/>
          <c:order val="2256"/>
          <c:tx>
            <c:strRef>
              <c:f>Sheet19!$A$2258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Sheet19!$B$2258</c:f>
            </c:strRef>
          </c:xVal>
          <c:yVal>
            <c:numRef>
              <c:f>Sheet19!$C$2258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57"/>
          <c:order val="2257"/>
          <c:tx>
            <c:strRef>
              <c:f>Sheet19!$A$2259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Sheet19!$B$2259</c:f>
            </c:strRef>
          </c:xVal>
          <c:yVal>
            <c:numRef>
              <c:f>Sheet19!$C$2259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58"/>
          <c:order val="2258"/>
          <c:tx>
            <c:strRef>
              <c:f>Sheet19!$A$2260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Sheet19!$B$2260</c:f>
            </c:strRef>
          </c:xVal>
          <c:yVal>
            <c:numRef>
              <c:f>Sheet19!$C$2260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59"/>
          <c:order val="2259"/>
          <c:tx>
            <c:strRef>
              <c:f>Sheet19!$A$2261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Sheet19!$B$2261</c:f>
            </c:strRef>
          </c:xVal>
          <c:yVal>
            <c:numRef>
              <c:f>Sheet19!$C$2261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60"/>
          <c:order val="2260"/>
          <c:tx>
            <c:strRef>
              <c:f>Sheet19!$A$2262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Sheet19!$B$2262</c:f>
            </c:strRef>
          </c:xVal>
          <c:yVal>
            <c:numRef>
              <c:f>Sheet19!$C$2262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61"/>
          <c:order val="2261"/>
          <c:tx>
            <c:strRef>
              <c:f>Sheet19!$A$2263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Sheet19!$B$2263</c:f>
            </c:strRef>
          </c:xVal>
          <c:yVal>
            <c:numRef>
              <c:f>Sheet19!$C$2263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62"/>
          <c:order val="2262"/>
          <c:tx>
            <c:strRef>
              <c:f>Sheet19!$A$2264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Sheet19!$B$2264</c:f>
            </c:strRef>
          </c:xVal>
          <c:yVal>
            <c:numRef>
              <c:f>Sheet19!$C$2264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63"/>
          <c:order val="2263"/>
          <c:tx>
            <c:strRef>
              <c:f>Sheet19!$A$2265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Sheet19!$B$2265</c:f>
            </c:strRef>
          </c:xVal>
          <c:yVal>
            <c:numRef>
              <c:f>Sheet19!$C$2265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64"/>
          <c:order val="2264"/>
          <c:tx>
            <c:strRef>
              <c:f>Sheet19!$A$2266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Sheet19!$B$2266</c:f>
            </c:strRef>
          </c:xVal>
          <c:yVal>
            <c:numRef>
              <c:f>Sheet19!$C$2266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65"/>
          <c:order val="2265"/>
          <c:tx>
            <c:strRef>
              <c:f>Sheet19!$A$2267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Sheet19!$B$2267</c:f>
            </c:strRef>
          </c:xVal>
          <c:yVal>
            <c:numRef>
              <c:f>Sheet19!$C$2267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66"/>
          <c:order val="2266"/>
          <c:tx>
            <c:strRef>
              <c:f>Sheet19!$A$2268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Sheet19!$B$2268</c:f>
            </c:strRef>
          </c:xVal>
          <c:yVal>
            <c:numRef>
              <c:f>Sheet19!$C$2268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67"/>
          <c:order val="2267"/>
          <c:tx>
            <c:strRef>
              <c:f>Sheet19!$A$2269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Sheet19!$B$2269</c:f>
            </c:strRef>
          </c:xVal>
          <c:yVal>
            <c:numRef>
              <c:f>Sheet19!$C$2269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68"/>
          <c:order val="2268"/>
          <c:tx>
            <c:strRef>
              <c:f>Sheet19!$A$2270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Sheet19!$B$2270</c:f>
            </c:strRef>
          </c:xVal>
          <c:yVal>
            <c:numRef>
              <c:f>Sheet19!$C$2270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69"/>
          <c:order val="2269"/>
          <c:tx>
            <c:strRef>
              <c:f>Sheet19!$A$2271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Sheet19!$B$2271</c:f>
            </c:strRef>
          </c:xVal>
          <c:yVal>
            <c:numRef>
              <c:f>Sheet19!$C$2271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70"/>
          <c:order val="2270"/>
          <c:tx>
            <c:strRef>
              <c:f>Sheet19!$A$2272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Sheet19!$B$2272</c:f>
            </c:strRef>
          </c:xVal>
          <c:yVal>
            <c:numRef>
              <c:f>Sheet19!$C$2272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71"/>
          <c:order val="2271"/>
          <c:tx>
            <c:strRef>
              <c:f>Sheet19!$A$2273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Sheet19!$B$2273</c:f>
            </c:strRef>
          </c:xVal>
          <c:yVal>
            <c:numRef>
              <c:f>Sheet19!$C$2273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72"/>
          <c:order val="2272"/>
          <c:tx>
            <c:strRef>
              <c:f>Sheet19!$A$2274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Sheet19!$B$2274</c:f>
            </c:strRef>
          </c:xVal>
          <c:yVal>
            <c:numRef>
              <c:f>Sheet19!$C$2274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73"/>
          <c:order val="2273"/>
          <c:tx>
            <c:strRef>
              <c:f>Sheet19!$A$2275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Sheet19!$B$2275</c:f>
            </c:strRef>
          </c:xVal>
          <c:yVal>
            <c:numRef>
              <c:f>Sheet19!$C$2275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74"/>
          <c:order val="2274"/>
          <c:tx>
            <c:strRef>
              <c:f>Sheet19!$A$2276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Sheet19!$B$2276</c:f>
            </c:strRef>
          </c:xVal>
          <c:yVal>
            <c:numRef>
              <c:f>Sheet19!$C$2276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75"/>
          <c:order val="2275"/>
          <c:tx>
            <c:strRef>
              <c:f>Sheet19!$A$2277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Sheet19!$B$2277</c:f>
            </c:strRef>
          </c:xVal>
          <c:yVal>
            <c:numRef>
              <c:f>Sheet19!$C$2277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76"/>
          <c:order val="2276"/>
          <c:tx>
            <c:strRef>
              <c:f>Sheet19!$A$2278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Sheet19!$B$2278</c:f>
            </c:strRef>
          </c:xVal>
          <c:yVal>
            <c:numRef>
              <c:f>Sheet19!$C$2278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77"/>
          <c:order val="2277"/>
          <c:tx>
            <c:strRef>
              <c:f>Sheet19!$A$2279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Sheet19!$B$2279</c:f>
            </c:strRef>
          </c:xVal>
          <c:yVal>
            <c:numRef>
              <c:f>Sheet19!$C$2279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78"/>
          <c:order val="2278"/>
          <c:tx>
            <c:strRef>
              <c:f>Sheet19!$A$2280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Sheet19!$B$2280</c:f>
            </c:strRef>
          </c:xVal>
          <c:yVal>
            <c:numRef>
              <c:f>Sheet19!$C$2280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79"/>
          <c:order val="2279"/>
          <c:tx>
            <c:strRef>
              <c:f>Sheet19!$A$2281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Sheet19!$B$2281</c:f>
            </c:strRef>
          </c:xVal>
          <c:yVal>
            <c:numRef>
              <c:f>Sheet19!$C$2281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80"/>
          <c:order val="2280"/>
          <c:tx>
            <c:strRef>
              <c:f>Sheet19!$A$2282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Sheet19!$B$2282</c:f>
            </c:strRef>
          </c:xVal>
          <c:yVal>
            <c:numRef>
              <c:f>Sheet19!$C$2282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81"/>
          <c:order val="2281"/>
          <c:tx>
            <c:strRef>
              <c:f>Sheet19!$A$2283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Sheet19!$B$2283</c:f>
            </c:strRef>
          </c:xVal>
          <c:yVal>
            <c:numRef>
              <c:f>Sheet19!$C$2283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82"/>
          <c:order val="2282"/>
          <c:tx>
            <c:strRef>
              <c:f>Sheet19!$A$2284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Sheet19!$B$2284</c:f>
            </c:strRef>
          </c:xVal>
          <c:yVal>
            <c:numRef>
              <c:f>Sheet19!$C$2284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83"/>
          <c:order val="2283"/>
          <c:tx>
            <c:strRef>
              <c:f>Sheet19!$A$2285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Sheet19!$B$2285</c:f>
            </c:strRef>
          </c:xVal>
          <c:yVal>
            <c:numRef>
              <c:f>Sheet19!$C$2285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84"/>
          <c:order val="2284"/>
          <c:tx>
            <c:strRef>
              <c:f>Sheet19!$A$2286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Sheet19!$B$2286</c:f>
            </c:strRef>
          </c:xVal>
          <c:yVal>
            <c:numRef>
              <c:f>Sheet19!$C$2286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85"/>
          <c:order val="2285"/>
          <c:tx>
            <c:strRef>
              <c:f>Sheet19!$A$2287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Sheet19!$B$2287</c:f>
            </c:strRef>
          </c:xVal>
          <c:yVal>
            <c:numRef>
              <c:f>Sheet19!$C$2287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86"/>
          <c:order val="2286"/>
          <c:tx>
            <c:strRef>
              <c:f>Sheet19!$A$2288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Sheet19!$B$2288</c:f>
            </c:strRef>
          </c:xVal>
          <c:yVal>
            <c:numRef>
              <c:f>Sheet19!$C$2288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87"/>
          <c:order val="2287"/>
          <c:tx>
            <c:strRef>
              <c:f>Sheet19!$A$2289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Sheet19!$B$2289</c:f>
            </c:strRef>
          </c:xVal>
          <c:yVal>
            <c:numRef>
              <c:f>Sheet19!$C$2289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88"/>
          <c:order val="2288"/>
          <c:tx>
            <c:strRef>
              <c:f>Sheet19!$A$2290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Sheet19!$B$2290</c:f>
            </c:strRef>
          </c:xVal>
          <c:yVal>
            <c:numRef>
              <c:f>Sheet19!$C$2290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89"/>
          <c:order val="2289"/>
          <c:tx>
            <c:strRef>
              <c:f>Sheet19!$A$2291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Sheet19!$B$2291</c:f>
            </c:strRef>
          </c:xVal>
          <c:yVal>
            <c:numRef>
              <c:f>Sheet19!$C$2291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90"/>
          <c:order val="2290"/>
          <c:tx>
            <c:strRef>
              <c:f>Sheet19!$A$2292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Sheet19!$B$2292</c:f>
            </c:strRef>
          </c:xVal>
          <c:yVal>
            <c:numRef>
              <c:f>Sheet19!$C$2292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91"/>
          <c:order val="2291"/>
          <c:tx>
            <c:strRef>
              <c:f>Sheet19!$A$2293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Sheet19!$B$2293</c:f>
            </c:strRef>
          </c:xVal>
          <c:yVal>
            <c:numRef>
              <c:f>Sheet19!$C$2293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92"/>
          <c:order val="2292"/>
          <c:tx>
            <c:strRef>
              <c:f>Sheet19!$A$2294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Sheet19!$B$2294</c:f>
            </c:strRef>
          </c:xVal>
          <c:yVal>
            <c:numRef>
              <c:f>Sheet19!$C$2294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93"/>
          <c:order val="2293"/>
          <c:tx>
            <c:strRef>
              <c:f>Sheet19!$A$2295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Sheet19!$B$2295</c:f>
            </c:strRef>
          </c:xVal>
          <c:yVal>
            <c:numRef>
              <c:f>Sheet19!$C$2295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94"/>
          <c:order val="2294"/>
          <c:tx>
            <c:strRef>
              <c:f>Sheet19!$A$2296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Sheet19!$B$2296</c:f>
            </c:strRef>
          </c:xVal>
          <c:yVal>
            <c:numRef>
              <c:f>Sheet19!$C$2296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95"/>
          <c:order val="2295"/>
          <c:tx>
            <c:strRef>
              <c:f>Sheet19!$A$2297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Sheet19!$B$2297</c:f>
            </c:strRef>
          </c:xVal>
          <c:yVal>
            <c:numRef>
              <c:f>Sheet19!$C$2297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96"/>
          <c:order val="2296"/>
          <c:tx>
            <c:strRef>
              <c:f>Sheet19!$A$2298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Sheet19!$B$2298</c:f>
            </c:strRef>
          </c:xVal>
          <c:yVal>
            <c:numRef>
              <c:f>Sheet19!$C$2298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97"/>
          <c:order val="2297"/>
          <c:tx>
            <c:strRef>
              <c:f>Sheet19!$A$2299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Sheet19!$B$2299</c:f>
            </c:strRef>
          </c:xVal>
          <c:yVal>
            <c:numRef>
              <c:f>Sheet19!$C$2299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98"/>
          <c:order val="2298"/>
          <c:tx>
            <c:strRef>
              <c:f>Sheet19!$A$2300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Sheet19!$B$2300</c:f>
            </c:strRef>
          </c:xVal>
          <c:yVal>
            <c:numRef>
              <c:f>Sheet19!$C$2300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99"/>
          <c:order val="2299"/>
          <c:tx>
            <c:strRef>
              <c:f>Sheet19!$A$2301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Sheet19!$B$2301</c:f>
            </c:strRef>
          </c:xVal>
          <c:yVal>
            <c:numRef>
              <c:f>Sheet19!$C$2301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00"/>
          <c:order val="2300"/>
          <c:tx>
            <c:strRef>
              <c:f>Sheet19!$A$2302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Sheet19!$B$2302</c:f>
            </c:strRef>
          </c:xVal>
          <c:yVal>
            <c:numRef>
              <c:f>Sheet19!$C$2302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01"/>
          <c:order val="2301"/>
          <c:tx>
            <c:strRef>
              <c:f>Sheet19!$A$2303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Sheet19!$B$2303</c:f>
            </c:strRef>
          </c:xVal>
          <c:yVal>
            <c:numRef>
              <c:f>Sheet19!$C$2303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02"/>
          <c:order val="2302"/>
          <c:tx>
            <c:strRef>
              <c:f>Sheet19!$A$2304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Sheet19!$B$2304</c:f>
            </c:strRef>
          </c:xVal>
          <c:yVal>
            <c:numRef>
              <c:f>Sheet19!$C$2304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03"/>
          <c:order val="2303"/>
          <c:tx>
            <c:strRef>
              <c:f>Sheet19!$A$2305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Sheet19!$B$2305</c:f>
            </c:strRef>
          </c:xVal>
          <c:yVal>
            <c:numRef>
              <c:f>Sheet19!$C$2305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04"/>
          <c:order val="2304"/>
          <c:tx>
            <c:strRef>
              <c:f>Sheet19!$A$2306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Sheet19!$B$2306</c:f>
            </c:strRef>
          </c:xVal>
          <c:yVal>
            <c:numRef>
              <c:f>Sheet19!$C$2306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05"/>
          <c:order val="2305"/>
          <c:tx>
            <c:strRef>
              <c:f>Sheet19!$A$2307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Sheet19!$B$2307</c:f>
            </c:strRef>
          </c:xVal>
          <c:yVal>
            <c:numRef>
              <c:f>Sheet19!$C$2307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06"/>
          <c:order val="2306"/>
          <c:tx>
            <c:strRef>
              <c:f>Sheet19!$A$2308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Sheet19!$B$2308</c:f>
            </c:strRef>
          </c:xVal>
          <c:yVal>
            <c:numRef>
              <c:f>Sheet19!$C$2308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07"/>
          <c:order val="2307"/>
          <c:tx>
            <c:strRef>
              <c:f>Sheet19!$A$2309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Sheet19!$B$2309</c:f>
            </c:strRef>
          </c:xVal>
          <c:yVal>
            <c:numRef>
              <c:f>Sheet19!$C$2309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08"/>
          <c:order val="2308"/>
          <c:tx>
            <c:strRef>
              <c:f>Sheet19!$A$2310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Sheet19!$B$2310</c:f>
            </c:strRef>
          </c:xVal>
          <c:yVal>
            <c:numRef>
              <c:f>Sheet19!$C$2310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09"/>
          <c:order val="2309"/>
          <c:tx>
            <c:strRef>
              <c:f>Sheet19!$A$2311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Sheet19!$B$2311</c:f>
            </c:strRef>
          </c:xVal>
          <c:yVal>
            <c:numRef>
              <c:f>Sheet19!$C$2311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10"/>
          <c:order val="2310"/>
          <c:tx>
            <c:strRef>
              <c:f>Sheet19!$A$2312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Sheet19!$B$2312</c:f>
            </c:strRef>
          </c:xVal>
          <c:yVal>
            <c:numRef>
              <c:f>Sheet19!$C$2312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11"/>
          <c:order val="2311"/>
          <c:tx>
            <c:strRef>
              <c:f>Sheet19!$A$2313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Sheet19!$B$2313</c:f>
            </c:strRef>
          </c:xVal>
          <c:yVal>
            <c:numRef>
              <c:f>Sheet19!$C$2313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12"/>
          <c:order val="2312"/>
          <c:tx>
            <c:strRef>
              <c:f>Sheet19!$A$2314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Sheet19!$B$2314</c:f>
            </c:strRef>
          </c:xVal>
          <c:yVal>
            <c:numRef>
              <c:f>Sheet19!$C$2314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13"/>
          <c:order val="2313"/>
          <c:tx>
            <c:strRef>
              <c:f>Sheet19!$A$2315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Sheet19!$B$2315</c:f>
            </c:strRef>
          </c:xVal>
          <c:yVal>
            <c:numRef>
              <c:f>Sheet19!$C$2315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14"/>
          <c:order val="2314"/>
          <c:tx>
            <c:strRef>
              <c:f>Sheet19!$A$2316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Sheet19!$B$2316</c:f>
            </c:strRef>
          </c:xVal>
          <c:yVal>
            <c:numRef>
              <c:f>Sheet19!$C$2316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15"/>
          <c:order val="2315"/>
          <c:tx>
            <c:strRef>
              <c:f>Sheet19!$A$2317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Sheet19!$B$2317</c:f>
            </c:strRef>
          </c:xVal>
          <c:yVal>
            <c:numRef>
              <c:f>Sheet19!$C$2317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16"/>
          <c:order val="2316"/>
          <c:tx>
            <c:strRef>
              <c:f>Sheet19!$A$2318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Sheet19!$B$2318</c:f>
            </c:strRef>
          </c:xVal>
          <c:yVal>
            <c:numRef>
              <c:f>Sheet19!$C$2318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17"/>
          <c:order val="2317"/>
          <c:tx>
            <c:strRef>
              <c:f>Sheet19!$A$2319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Sheet19!$B$2319</c:f>
            </c:strRef>
          </c:xVal>
          <c:yVal>
            <c:numRef>
              <c:f>Sheet19!$C$2319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18"/>
          <c:order val="2318"/>
          <c:tx>
            <c:strRef>
              <c:f>Sheet19!$A$2320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Sheet19!$B$2320</c:f>
            </c:strRef>
          </c:xVal>
          <c:yVal>
            <c:numRef>
              <c:f>Sheet19!$C$2320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19"/>
          <c:order val="2319"/>
          <c:tx>
            <c:strRef>
              <c:f>Sheet19!$A$2321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Sheet19!$B$2321</c:f>
            </c:strRef>
          </c:xVal>
          <c:yVal>
            <c:numRef>
              <c:f>Sheet19!$C$2321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20"/>
          <c:order val="2320"/>
          <c:tx>
            <c:strRef>
              <c:f>Sheet19!$A$2322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Sheet19!$B$2322</c:f>
            </c:strRef>
          </c:xVal>
          <c:yVal>
            <c:numRef>
              <c:f>Sheet19!$C$2322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21"/>
          <c:order val="2321"/>
          <c:tx>
            <c:strRef>
              <c:f>Sheet19!$A$2323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Sheet19!$B$2323</c:f>
            </c:strRef>
          </c:xVal>
          <c:yVal>
            <c:numRef>
              <c:f>Sheet19!$C$2323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22"/>
          <c:order val="2322"/>
          <c:tx>
            <c:strRef>
              <c:f>Sheet19!$A$2324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Sheet19!$B$2324</c:f>
            </c:strRef>
          </c:xVal>
          <c:yVal>
            <c:numRef>
              <c:f>Sheet19!$C$2324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23"/>
          <c:order val="2323"/>
          <c:tx>
            <c:strRef>
              <c:f>Sheet19!$A$2325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Sheet19!$B$2325</c:f>
            </c:strRef>
          </c:xVal>
          <c:yVal>
            <c:numRef>
              <c:f>Sheet19!$C$2325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24"/>
          <c:order val="2324"/>
          <c:tx>
            <c:strRef>
              <c:f>Sheet19!$A$2326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Sheet19!$B$2326</c:f>
            </c:strRef>
          </c:xVal>
          <c:yVal>
            <c:numRef>
              <c:f>Sheet19!$C$2326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25"/>
          <c:order val="2325"/>
          <c:tx>
            <c:strRef>
              <c:f>Sheet19!$A$2327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Sheet19!$B$2327</c:f>
            </c:strRef>
          </c:xVal>
          <c:yVal>
            <c:numRef>
              <c:f>Sheet19!$C$2327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26"/>
          <c:order val="2326"/>
          <c:tx>
            <c:strRef>
              <c:f>Sheet19!$A$2328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Sheet19!$B$2328</c:f>
            </c:strRef>
          </c:xVal>
          <c:yVal>
            <c:numRef>
              <c:f>Sheet19!$C$2328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27"/>
          <c:order val="2327"/>
          <c:tx>
            <c:strRef>
              <c:f>Sheet19!$A$2329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Sheet19!$B$2329</c:f>
            </c:strRef>
          </c:xVal>
          <c:yVal>
            <c:numRef>
              <c:f>Sheet19!$C$2329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28"/>
          <c:order val="2328"/>
          <c:tx>
            <c:strRef>
              <c:f>Sheet19!$A$2330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Sheet19!$B$2330</c:f>
            </c:strRef>
          </c:xVal>
          <c:yVal>
            <c:numRef>
              <c:f>Sheet19!$C$2330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29"/>
          <c:order val="2329"/>
          <c:tx>
            <c:strRef>
              <c:f>Sheet19!$A$2331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Sheet19!$B$2331</c:f>
            </c:strRef>
          </c:xVal>
          <c:yVal>
            <c:numRef>
              <c:f>Sheet19!$C$2331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30"/>
          <c:order val="2330"/>
          <c:tx>
            <c:strRef>
              <c:f>Sheet19!$A$2332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Sheet19!$B$2332</c:f>
            </c:strRef>
          </c:xVal>
          <c:yVal>
            <c:numRef>
              <c:f>Sheet19!$C$2332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31"/>
          <c:order val="2331"/>
          <c:tx>
            <c:strRef>
              <c:f>Sheet19!$A$2333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Sheet19!$B$2333</c:f>
            </c:strRef>
          </c:xVal>
          <c:yVal>
            <c:numRef>
              <c:f>Sheet19!$C$2333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32"/>
          <c:order val="2332"/>
          <c:tx>
            <c:strRef>
              <c:f>Sheet19!$A$2334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Sheet19!$B$2334</c:f>
            </c:strRef>
          </c:xVal>
          <c:yVal>
            <c:numRef>
              <c:f>Sheet19!$C$2334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33"/>
          <c:order val="2333"/>
          <c:tx>
            <c:strRef>
              <c:f>Sheet19!$A$2335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Sheet19!$B$2335</c:f>
            </c:strRef>
          </c:xVal>
          <c:yVal>
            <c:numRef>
              <c:f>Sheet19!$C$2335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34"/>
          <c:order val="2334"/>
          <c:tx>
            <c:strRef>
              <c:f>Sheet19!$A$2336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Sheet19!$B$2336</c:f>
            </c:strRef>
          </c:xVal>
          <c:yVal>
            <c:numRef>
              <c:f>Sheet19!$C$2336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35"/>
          <c:order val="2335"/>
          <c:tx>
            <c:strRef>
              <c:f>Sheet19!$A$2337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Sheet19!$B$2337</c:f>
            </c:strRef>
          </c:xVal>
          <c:yVal>
            <c:numRef>
              <c:f>Sheet19!$C$2337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36"/>
          <c:order val="2336"/>
          <c:tx>
            <c:strRef>
              <c:f>Sheet19!$A$2338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Sheet19!$B$2338</c:f>
            </c:strRef>
          </c:xVal>
          <c:yVal>
            <c:numRef>
              <c:f>Sheet19!$C$2338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37"/>
          <c:order val="2337"/>
          <c:tx>
            <c:strRef>
              <c:f>Sheet19!$A$2339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Sheet19!$B$2339</c:f>
            </c:strRef>
          </c:xVal>
          <c:yVal>
            <c:numRef>
              <c:f>Sheet19!$C$2339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38"/>
          <c:order val="2338"/>
          <c:tx>
            <c:strRef>
              <c:f>Sheet19!$A$2340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Sheet19!$B$2340</c:f>
            </c:strRef>
          </c:xVal>
          <c:yVal>
            <c:numRef>
              <c:f>Sheet19!$C$2340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39"/>
          <c:order val="2339"/>
          <c:tx>
            <c:strRef>
              <c:f>Sheet19!$A$2341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Sheet19!$B$2341</c:f>
            </c:strRef>
          </c:xVal>
          <c:yVal>
            <c:numRef>
              <c:f>Sheet19!$C$2341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40"/>
          <c:order val="2340"/>
          <c:tx>
            <c:strRef>
              <c:f>Sheet19!$A$2342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Sheet19!$B$2342</c:f>
            </c:strRef>
          </c:xVal>
          <c:yVal>
            <c:numRef>
              <c:f>Sheet19!$C$2342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41"/>
          <c:order val="2341"/>
          <c:tx>
            <c:strRef>
              <c:f>Sheet19!$A$2343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Sheet19!$B$2343</c:f>
            </c:strRef>
          </c:xVal>
          <c:yVal>
            <c:numRef>
              <c:f>Sheet19!$C$2343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42"/>
          <c:order val="2342"/>
          <c:tx>
            <c:strRef>
              <c:f>Sheet19!$A$2344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Sheet19!$B$2344</c:f>
            </c:strRef>
          </c:xVal>
          <c:yVal>
            <c:numRef>
              <c:f>Sheet19!$C$2344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43"/>
          <c:order val="2343"/>
          <c:tx>
            <c:strRef>
              <c:f>Sheet19!$A$2345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Sheet19!$B$2345</c:f>
            </c:strRef>
          </c:xVal>
          <c:yVal>
            <c:numRef>
              <c:f>Sheet19!$C$2345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44"/>
          <c:order val="2344"/>
          <c:tx>
            <c:strRef>
              <c:f>Sheet19!$A$2346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Sheet19!$B$2346</c:f>
            </c:strRef>
          </c:xVal>
          <c:yVal>
            <c:numRef>
              <c:f>Sheet19!$C$2346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45"/>
          <c:order val="2345"/>
          <c:tx>
            <c:strRef>
              <c:f>Sheet19!$A$2347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Sheet19!$B$2347</c:f>
            </c:strRef>
          </c:xVal>
          <c:yVal>
            <c:numRef>
              <c:f>Sheet19!$C$2347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46"/>
          <c:order val="2346"/>
          <c:tx>
            <c:strRef>
              <c:f>Sheet19!$A$2348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Sheet19!$B$2348</c:f>
            </c:strRef>
          </c:xVal>
          <c:yVal>
            <c:numRef>
              <c:f>Sheet19!$C$2348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47"/>
          <c:order val="2347"/>
          <c:tx>
            <c:strRef>
              <c:f>Sheet19!$A$2349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Sheet19!$B$2349</c:f>
            </c:strRef>
          </c:xVal>
          <c:yVal>
            <c:numRef>
              <c:f>Sheet19!$C$2349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48"/>
          <c:order val="2348"/>
          <c:tx>
            <c:strRef>
              <c:f>Sheet19!$A$2350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Sheet19!$B$2350</c:f>
            </c:strRef>
          </c:xVal>
          <c:yVal>
            <c:numRef>
              <c:f>Sheet19!$C$2350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49"/>
          <c:order val="2349"/>
          <c:tx>
            <c:strRef>
              <c:f>Sheet19!$A$2351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Sheet19!$B$2351</c:f>
            </c:strRef>
          </c:xVal>
          <c:yVal>
            <c:numRef>
              <c:f>Sheet19!$C$2351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50"/>
          <c:order val="2350"/>
          <c:tx>
            <c:strRef>
              <c:f>Sheet19!$A$2352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Sheet19!$B$2352</c:f>
            </c:strRef>
          </c:xVal>
          <c:yVal>
            <c:numRef>
              <c:f>Sheet19!$C$2352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51"/>
          <c:order val="2351"/>
          <c:tx>
            <c:strRef>
              <c:f>Sheet19!$A$2353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Sheet19!$B$2353</c:f>
            </c:strRef>
          </c:xVal>
          <c:yVal>
            <c:numRef>
              <c:f>Sheet19!$C$2353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52"/>
          <c:order val="2352"/>
          <c:tx>
            <c:strRef>
              <c:f>Sheet19!$A$2354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Sheet19!$B$2354</c:f>
            </c:strRef>
          </c:xVal>
          <c:yVal>
            <c:numRef>
              <c:f>Sheet19!$C$2354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53"/>
          <c:order val="2353"/>
          <c:tx>
            <c:strRef>
              <c:f>Sheet19!$A$2355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Sheet19!$B$2355</c:f>
            </c:strRef>
          </c:xVal>
          <c:yVal>
            <c:numRef>
              <c:f>Sheet19!$C$2355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54"/>
          <c:order val="2354"/>
          <c:tx>
            <c:strRef>
              <c:f>Sheet19!$A$2356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Sheet19!$B$2356</c:f>
            </c:strRef>
          </c:xVal>
          <c:yVal>
            <c:numRef>
              <c:f>Sheet19!$C$2356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55"/>
          <c:order val="2355"/>
          <c:tx>
            <c:strRef>
              <c:f>Sheet19!$A$2357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Sheet19!$B$2357</c:f>
            </c:strRef>
          </c:xVal>
          <c:yVal>
            <c:numRef>
              <c:f>Sheet19!$C$2357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56"/>
          <c:order val="2356"/>
          <c:tx>
            <c:strRef>
              <c:f>Sheet19!$A$2358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Sheet19!$B$2358</c:f>
            </c:strRef>
          </c:xVal>
          <c:yVal>
            <c:numRef>
              <c:f>Sheet19!$C$2358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57"/>
          <c:order val="2357"/>
          <c:tx>
            <c:strRef>
              <c:f>Sheet19!$A$2359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Sheet19!$B$2359</c:f>
            </c:strRef>
          </c:xVal>
          <c:yVal>
            <c:numRef>
              <c:f>Sheet19!$C$2359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58"/>
          <c:order val="2358"/>
          <c:tx>
            <c:strRef>
              <c:f>Sheet19!$A$2360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Sheet19!$B$2360</c:f>
            </c:strRef>
          </c:xVal>
          <c:yVal>
            <c:numRef>
              <c:f>Sheet19!$C$2360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59"/>
          <c:order val="2359"/>
          <c:tx>
            <c:strRef>
              <c:f>Sheet19!$A$2361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Sheet19!$B$2361</c:f>
            </c:strRef>
          </c:xVal>
          <c:yVal>
            <c:numRef>
              <c:f>Sheet19!$C$2361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60"/>
          <c:order val="2360"/>
          <c:tx>
            <c:strRef>
              <c:f>Sheet19!$A$2362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Sheet19!$B$2362</c:f>
            </c:strRef>
          </c:xVal>
          <c:yVal>
            <c:numRef>
              <c:f>Sheet19!$C$2362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61"/>
          <c:order val="2361"/>
          <c:tx>
            <c:strRef>
              <c:f>Sheet19!$A$2363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Sheet19!$B$2363</c:f>
            </c:strRef>
          </c:xVal>
          <c:yVal>
            <c:numRef>
              <c:f>Sheet19!$C$2363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62"/>
          <c:order val="2362"/>
          <c:tx>
            <c:strRef>
              <c:f>Sheet19!$A$2364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Sheet19!$B$2364</c:f>
            </c:strRef>
          </c:xVal>
          <c:yVal>
            <c:numRef>
              <c:f>Sheet19!$C$2364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63"/>
          <c:order val="2363"/>
          <c:tx>
            <c:strRef>
              <c:f>Sheet19!$A$2365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Sheet19!$B$2365</c:f>
            </c:strRef>
          </c:xVal>
          <c:yVal>
            <c:numRef>
              <c:f>Sheet19!$C$2365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64"/>
          <c:order val="2364"/>
          <c:tx>
            <c:strRef>
              <c:f>Sheet19!$A$2366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Sheet19!$B$2366</c:f>
            </c:strRef>
          </c:xVal>
          <c:yVal>
            <c:numRef>
              <c:f>Sheet19!$C$2366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65"/>
          <c:order val="2365"/>
          <c:tx>
            <c:strRef>
              <c:f>Sheet19!$A$2367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Sheet19!$B$2367</c:f>
            </c:strRef>
          </c:xVal>
          <c:yVal>
            <c:numRef>
              <c:f>Sheet19!$C$2367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66"/>
          <c:order val="2366"/>
          <c:tx>
            <c:strRef>
              <c:f>Sheet19!$A$2368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Sheet19!$B$2368</c:f>
            </c:strRef>
          </c:xVal>
          <c:yVal>
            <c:numRef>
              <c:f>Sheet19!$C$2368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67"/>
          <c:order val="2367"/>
          <c:tx>
            <c:strRef>
              <c:f>Sheet19!$A$2369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Sheet19!$B$2369</c:f>
            </c:strRef>
          </c:xVal>
          <c:yVal>
            <c:numRef>
              <c:f>Sheet19!$C$2369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68"/>
          <c:order val="2368"/>
          <c:tx>
            <c:strRef>
              <c:f>Sheet19!$A$2370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Sheet19!$B$2370</c:f>
            </c:strRef>
          </c:xVal>
          <c:yVal>
            <c:numRef>
              <c:f>Sheet19!$C$2370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69"/>
          <c:order val="2369"/>
          <c:tx>
            <c:strRef>
              <c:f>Sheet19!$A$2371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Sheet19!$B$2371</c:f>
            </c:strRef>
          </c:xVal>
          <c:yVal>
            <c:numRef>
              <c:f>Sheet19!$C$2371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70"/>
          <c:order val="2370"/>
          <c:tx>
            <c:strRef>
              <c:f>Sheet19!$A$2372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Sheet19!$B$2372</c:f>
            </c:strRef>
          </c:xVal>
          <c:yVal>
            <c:numRef>
              <c:f>Sheet19!$C$2372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71"/>
          <c:order val="2371"/>
          <c:tx>
            <c:strRef>
              <c:f>Sheet19!$A$2373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Sheet19!$B$2373</c:f>
            </c:strRef>
          </c:xVal>
          <c:yVal>
            <c:numRef>
              <c:f>Sheet19!$C$2373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72"/>
          <c:order val="2372"/>
          <c:tx>
            <c:strRef>
              <c:f>Sheet19!$A$2374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Sheet19!$B$2374</c:f>
            </c:strRef>
          </c:xVal>
          <c:yVal>
            <c:numRef>
              <c:f>Sheet19!$C$2374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73"/>
          <c:order val="2373"/>
          <c:tx>
            <c:strRef>
              <c:f>Sheet19!$A$2375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Sheet19!$B$2375</c:f>
            </c:strRef>
          </c:xVal>
          <c:yVal>
            <c:numRef>
              <c:f>Sheet19!$C$2375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74"/>
          <c:order val="2374"/>
          <c:tx>
            <c:strRef>
              <c:f>Sheet19!$A$2376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Sheet19!$B$2376</c:f>
            </c:strRef>
          </c:xVal>
          <c:yVal>
            <c:numRef>
              <c:f>Sheet19!$C$2376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75"/>
          <c:order val="2375"/>
          <c:tx>
            <c:strRef>
              <c:f>Sheet19!$A$2377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Sheet19!$B$2377</c:f>
            </c:strRef>
          </c:xVal>
          <c:yVal>
            <c:numRef>
              <c:f>Sheet19!$C$2377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76"/>
          <c:order val="2376"/>
          <c:tx>
            <c:strRef>
              <c:f>Sheet19!$A$2378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Sheet19!$B$2378</c:f>
            </c:strRef>
          </c:xVal>
          <c:yVal>
            <c:numRef>
              <c:f>Sheet19!$C$2378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77"/>
          <c:order val="2377"/>
          <c:tx>
            <c:strRef>
              <c:f>Sheet19!$A$2379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Sheet19!$B$2379</c:f>
            </c:strRef>
          </c:xVal>
          <c:yVal>
            <c:numRef>
              <c:f>Sheet19!$C$2379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78"/>
          <c:order val="2378"/>
          <c:tx>
            <c:strRef>
              <c:f>Sheet19!$A$2380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Sheet19!$B$2380</c:f>
            </c:strRef>
          </c:xVal>
          <c:yVal>
            <c:numRef>
              <c:f>Sheet19!$C$2380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79"/>
          <c:order val="2379"/>
          <c:tx>
            <c:strRef>
              <c:f>Sheet19!$A$2381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Sheet19!$B$2381</c:f>
            </c:strRef>
          </c:xVal>
          <c:yVal>
            <c:numRef>
              <c:f>Sheet19!$C$2381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80"/>
          <c:order val="2380"/>
          <c:tx>
            <c:strRef>
              <c:f>Sheet19!$A$2382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Sheet19!$B$2382</c:f>
            </c:strRef>
          </c:xVal>
          <c:yVal>
            <c:numRef>
              <c:f>Sheet19!$C$2382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81"/>
          <c:order val="2381"/>
          <c:tx>
            <c:strRef>
              <c:f>Sheet19!$A$2383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Sheet19!$B$2383</c:f>
            </c:strRef>
          </c:xVal>
          <c:yVal>
            <c:numRef>
              <c:f>Sheet19!$C$2383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82"/>
          <c:order val="2382"/>
          <c:tx>
            <c:strRef>
              <c:f>Sheet19!$A$2384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Sheet19!$B$2384</c:f>
            </c:strRef>
          </c:xVal>
          <c:yVal>
            <c:numRef>
              <c:f>Sheet19!$C$2384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83"/>
          <c:order val="2383"/>
          <c:tx>
            <c:strRef>
              <c:f>Sheet19!$A$2385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Sheet19!$B$2385</c:f>
            </c:strRef>
          </c:xVal>
          <c:yVal>
            <c:numRef>
              <c:f>Sheet19!$C$2385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84"/>
          <c:order val="2384"/>
          <c:tx>
            <c:strRef>
              <c:f>Sheet19!$A$2386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Sheet19!$B$2386</c:f>
            </c:strRef>
          </c:xVal>
          <c:yVal>
            <c:numRef>
              <c:f>Sheet19!$C$2386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85"/>
          <c:order val="2385"/>
          <c:tx>
            <c:strRef>
              <c:f>Sheet19!$A$2387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Sheet19!$B$2387</c:f>
            </c:strRef>
          </c:xVal>
          <c:yVal>
            <c:numRef>
              <c:f>Sheet19!$C$2387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86"/>
          <c:order val="2386"/>
          <c:tx>
            <c:strRef>
              <c:f>Sheet19!$A$2388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Sheet19!$B$2388</c:f>
            </c:strRef>
          </c:xVal>
          <c:yVal>
            <c:numRef>
              <c:f>Sheet19!$C$2388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87"/>
          <c:order val="2387"/>
          <c:tx>
            <c:strRef>
              <c:f>Sheet19!$A$2389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Sheet19!$B$2389</c:f>
            </c:strRef>
          </c:xVal>
          <c:yVal>
            <c:numRef>
              <c:f>Sheet19!$C$2389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88"/>
          <c:order val="2388"/>
          <c:tx>
            <c:strRef>
              <c:f>Sheet19!$A$2390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Sheet19!$B$2390</c:f>
            </c:strRef>
          </c:xVal>
          <c:yVal>
            <c:numRef>
              <c:f>Sheet19!$C$2390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89"/>
          <c:order val="2389"/>
          <c:tx>
            <c:strRef>
              <c:f>Sheet19!$A$2391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Sheet19!$B$2391</c:f>
            </c:strRef>
          </c:xVal>
          <c:yVal>
            <c:numRef>
              <c:f>Sheet19!$C$2391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90"/>
          <c:order val="2390"/>
          <c:tx>
            <c:strRef>
              <c:f>Sheet19!$A$2392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Sheet19!$B$2392</c:f>
            </c:strRef>
          </c:xVal>
          <c:yVal>
            <c:numRef>
              <c:f>Sheet19!$C$2392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91"/>
          <c:order val="2391"/>
          <c:tx>
            <c:strRef>
              <c:f>Sheet19!$A$2393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Sheet19!$B$2393</c:f>
            </c:strRef>
          </c:xVal>
          <c:yVal>
            <c:numRef>
              <c:f>Sheet19!$C$2393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92"/>
          <c:order val="2392"/>
          <c:tx>
            <c:strRef>
              <c:f>Sheet19!$A$2394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Sheet19!$B$2394</c:f>
            </c:strRef>
          </c:xVal>
          <c:yVal>
            <c:numRef>
              <c:f>Sheet19!$C$2394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93"/>
          <c:order val="2393"/>
          <c:tx>
            <c:strRef>
              <c:f>Sheet19!$A$2395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Sheet19!$B$2395</c:f>
            </c:strRef>
          </c:xVal>
          <c:yVal>
            <c:numRef>
              <c:f>Sheet19!$C$2395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94"/>
          <c:order val="2394"/>
          <c:tx>
            <c:strRef>
              <c:f>Sheet19!$A$2396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Sheet19!$B$2396</c:f>
            </c:strRef>
          </c:xVal>
          <c:yVal>
            <c:numRef>
              <c:f>Sheet19!$C$2396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95"/>
          <c:order val="2395"/>
          <c:tx>
            <c:strRef>
              <c:f>Sheet19!$A$2397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Sheet19!$B$2397</c:f>
            </c:strRef>
          </c:xVal>
          <c:yVal>
            <c:numRef>
              <c:f>Sheet19!$C$2397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96"/>
          <c:order val="2396"/>
          <c:tx>
            <c:strRef>
              <c:f>Sheet19!$A$2398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Sheet19!$B$2398</c:f>
            </c:strRef>
          </c:xVal>
          <c:yVal>
            <c:numRef>
              <c:f>Sheet19!$C$2398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97"/>
          <c:order val="2397"/>
          <c:tx>
            <c:strRef>
              <c:f>Sheet19!$A$2399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Sheet19!$B$2399</c:f>
            </c:strRef>
          </c:xVal>
          <c:yVal>
            <c:numRef>
              <c:f>Sheet19!$C$2399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98"/>
          <c:order val="2398"/>
          <c:tx>
            <c:strRef>
              <c:f>Sheet19!$A$2400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Sheet19!$B$2400</c:f>
            </c:strRef>
          </c:xVal>
          <c:yVal>
            <c:numRef>
              <c:f>Sheet19!$C$2400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99"/>
          <c:order val="2399"/>
          <c:tx>
            <c:strRef>
              <c:f>Sheet19!$A$2401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Sheet19!$B$2401</c:f>
            </c:strRef>
          </c:xVal>
          <c:yVal>
            <c:numRef>
              <c:f>Sheet19!$C$2401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00"/>
          <c:order val="2400"/>
          <c:tx>
            <c:strRef>
              <c:f>Sheet19!$A$2402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Sheet19!$B$2402</c:f>
            </c:strRef>
          </c:xVal>
          <c:yVal>
            <c:numRef>
              <c:f>Sheet19!$C$2402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01"/>
          <c:order val="2401"/>
          <c:tx>
            <c:strRef>
              <c:f>Sheet19!$A$2403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Sheet19!$B$2403</c:f>
            </c:strRef>
          </c:xVal>
          <c:yVal>
            <c:numRef>
              <c:f>Sheet19!$C$2403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02"/>
          <c:order val="2402"/>
          <c:tx>
            <c:strRef>
              <c:f>Sheet19!$A$2404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Sheet19!$B$2404</c:f>
            </c:strRef>
          </c:xVal>
          <c:yVal>
            <c:numRef>
              <c:f>Sheet19!$C$2404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03"/>
          <c:order val="2403"/>
          <c:tx>
            <c:strRef>
              <c:f>Sheet19!$A$2405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Sheet19!$B$2405</c:f>
            </c:strRef>
          </c:xVal>
          <c:yVal>
            <c:numRef>
              <c:f>Sheet19!$C$2405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04"/>
          <c:order val="2404"/>
          <c:tx>
            <c:strRef>
              <c:f>Sheet19!$A$2406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Sheet19!$B$2406</c:f>
            </c:strRef>
          </c:xVal>
          <c:yVal>
            <c:numRef>
              <c:f>Sheet19!$C$2406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05"/>
          <c:order val="2405"/>
          <c:tx>
            <c:strRef>
              <c:f>Sheet19!$A$2407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Sheet19!$B$2407</c:f>
            </c:strRef>
          </c:xVal>
          <c:yVal>
            <c:numRef>
              <c:f>Sheet19!$C$2407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06"/>
          <c:order val="2406"/>
          <c:tx>
            <c:strRef>
              <c:f>Sheet19!$A$2408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Sheet19!$B$2408</c:f>
            </c:strRef>
          </c:xVal>
          <c:yVal>
            <c:numRef>
              <c:f>Sheet19!$C$2408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07"/>
          <c:order val="2407"/>
          <c:tx>
            <c:strRef>
              <c:f>Sheet19!$A$2409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Sheet19!$B$2409</c:f>
            </c:strRef>
          </c:xVal>
          <c:yVal>
            <c:numRef>
              <c:f>Sheet19!$C$2409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08"/>
          <c:order val="2408"/>
          <c:tx>
            <c:strRef>
              <c:f>Sheet19!$A$2410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Sheet19!$B$2410</c:f>
            </c:strRef>
          </c:xVal>
          <c:yVal>
            <c:numRef>
              <c:f>Sheet19!$C$2410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09"/>
          <c:order val="2409"/>
          <c:tx>
            <c:strRef>
              <c:f>Sheet19!$A$2411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Sheet19!$B$2411</c:f>
            </c:strRef>
          </c:xVal>
          <c:yVal>
            <c:numRef>
              <c:f>Sheet19!$C$2411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10"/>
          <c:order val="2410"/>
          <c:tx>
            <c:strRef>
              <c:f>Sheet19!$A$2412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Sheet19!$B$2412</c:f>
            </c:strRef>
          </c:xVal>
          <c:yVal>
            <c:numRef>
              <c:f>Sheet19!$C$2412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11"/>
          <c:order val="2411"/>
          <c:tx>
            <c:strRef>
              <c:f>Sheet19!$A$2413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Sheet19!$B$2413</c:f>
            </c:strRef>
          </c:xVal>
          <c:yVal>
            <c:numRef>
              <c:f>Sheet19!$C$2413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12"/>
          <c:order val="2412"/>
          <c:tx>
            <c:strRef>
              <c:f>Sheet19!$A$2414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Sheet19!$B$2414</c:f>
            </c:strRef>
          </c:xVal>
          <c:yVal>
            <c:numRef>
              <c:f>Sheet19!$C$2414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13"/>
          <c:order val="2413"/>
          <c:tx>
            <c:strRef>
              <c:f>Sheet19!$A$2415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Sheet19!$B$2415</c:f>
            </c:strRef>
          </c:xVal>
          <c:yVal>
            <c:numRef>
              <c:f>Sheet19!$C$2415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14"/>
          <c:order val="2414"/>
          <c:tx>
            <c:strRef>
              <c:f>Sheet19!$A$2416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Sheet19!$B$2416</c:f>
            </c:strRef>
          </c:xVal>
          <c:yVal>
            <c:numRef>
              <c:f>Sheet19!$C$2416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15"/>
          <c:order val="2415"/>
          <c:tx>
            <c:strRef>
              <c:f>Sheet19!$A$2417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Sheet19!$B$2417</c:f>
            </c:strRef>
          </c:xVal>
          <c:yVal>
            <c:numRef>
              <c:f>Sheet19!$C$2417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16"/>
          <c:order val="2416"/>
          <c:tx>
            <c:strRef>
              <c:f>Sheet19!$A$2418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Sheet19!$B$2418</c:f>
            </c:strRef>
          </c:xVal>
          <c:yVal>
            <c:numRef>
              <c:f>Sheet19!$C$2418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17"/>
          <c:order val="2417"/>
          <c:tx>
            <c:strRef>
              <c:f>Sheet19!$A$2419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Sheet19!$B$2419</c:f>
            </c:strRef>
          </c:xVal>
          <c:yVal>
            <c:numRef>
              <c:f>Sheet19!$C$2419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18"/>
          <c:order val="2418"/>
          <c:tx>
            <c:strRef>
              <c:f>Sheet19!$A$2420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Sheet19!$B$2420</c:f>
            </c:strRef>
          </c:xVal>
          <c:yVal>
            <c:numRef>
              <c:f>Sheet19!$C$2420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19"/>
          <c:order val="2419"/>
          <c:tx>
            <c:strRef>
              <c:f>Sheet19!$A$2421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Sheet19!$B$2421</c:f>
            </c:strRef>
          </c:xVal>
          <c:yVal>
            <c:numRef>
              <c:f>Sheet19!$C$2421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20"/>
          <c:order val="2420"/>
          <c:tx>
            <c:strRef>
              <c:f>Sheet19!$A$2422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Sheet19!$B$2422</c:f>
            </c:strRef>
          </c:xVal>
          <c:yVal>
            <c:numRef>
              <c:f>Sheet19!$C$2422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21"/>
          <c:order val="2421"/>
          <c:tx>
            <c:strRef>
              <c:f>Sheet19!$A$2423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Sheet19!$B$2423</c:f>
            </c:strRef>
          </c:xVal>
          <c:yVal>
            <c:numRef>
              <c:f>Sheet19!$C$2423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22"/>
          <c:order val="2422"/>
          <c:tx>
            <c:strRef>
              <c:f>Sheet19!$A$2424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Sheet19!$B$2424</c:f>
            </c:strRef>
          </c:xVal>
          <c:yVal>
            <c:numRef>
              <c:f>Sheet19!$C$2424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23"/>
          <c:order val="2423"/>
          <c:tx>
            <c:strRef>
              <c:f>Sheet19!$A$2425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Sheet19!$B$2425</c:f>
            </c:strRef>
          </c:xVal>
          <c:yVal>
            <c:numRef>
              <c:f>Sheet19!$C$2425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24"/>
          <c:order val="2424"/>
          <c:tx>
            <c:strRef>
              <c:f>Sheet19!$A$2426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Sheet19!$B$2426</c:f>
            </c:strRef>
          </c:xVal>
          <c:yVal>
            <c:numRef>
              <c:f>Sheet19!$C$2426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25"/>
          <c:order val="2425"/>
          <c:tx>
            <c:strRef>
              <c:f>Sheet19!$A$2427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Sheet19!$B$2427</c:f>
            </c:strRef>
          </c:xVal>
          <c:yVal>
            <c:numRef>
              <c:f>Sheet19!$C$2427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26"/>
          <c:order val="2426"/>
          <c:tx>
            <c:strRef>
              <c:f>Sheet19!$A$2428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Sheet19!$B$2428</c:f>
            </c:strRef>
          </c:xVal>
          <c:yVal>
            <c:numRef>
              <c:f>Sheet19!$C$2428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27"/>
          <c:order val="2427"/>
          <c:tx>
            <c:strRef>
              <c:f>Sheet19!$A$2429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Sheet19!$B$2429</c:f>
            </c:strRef>
          </c:xVal>
          <c:yVal>
            <c:numRef>
              <c:f>Sheet19!$C$2429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28"/>
          <c:order val="2428"/>
          <c:tx>
            <c:strRef>
              <c:f>Sheet19!$A$2430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Sheet19!$B$2430</c:f>
            </c:strRef>
          </c:xVal>
          <c:yVal>
            <c:numRef>
              <c:f>Sheet19!$C$2430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29"/>
          <c:order val="2429"/>
          <c:tx>
            <c:strRef>
              <c:f>Sheet19!$A$2431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Sheet19!$B$2431</c:f>
            </c:strRef>
          </c:xVal>
          <c:yVal>
            <c:numRef>
              <c:f>Sheet19!$C$2431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30"/>
          <c:order val="2430"/>
          <c:tx>
            <c:strRef>
              <c:f>Sheet19!$A$2432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Sheet19!$B$2432</c:f>
            </c:strRef>
          </c:xVal>
          <c:yVal>
            <c:numRef>
              <c:f>Sheet19!$C$2432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31"/>
          <c:order val="2431"/>
          <c:tx>
            <c:strRef>
              <c:f>Sheet19!$A$2433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Sheet19!$B$2433</c:f>
            </c:strRef>
          </c:xVal>
          <c:yVal>
            <c:numRef>
              <c:f>Sheet19!$C$2433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32"/>
          <c:order val="2432"/>
          <c:tx>
            <c:strRef>
              <c:f>Sheet19!$A$2434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Sheet19!$B$2434</c:f>
            </c:strRef>
          </c:xVal>
          <c:yVal>
            <c:numRef>
              <c:f>Sheet19!$C$2434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33"/>
          <c:order val="2433"/>
          <c:tx>
            <c:strRef>
              <c:f>Sheet19!$A$2435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Sheet19!$B$2435</c:f>
            </c:strRef>
          </c:xVal>
          <c:yVal>
            <c:numRef>
              <c:f>Sheet19!$C$2435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34"/>
          <c:order val="2434"/>
          <c:tx>
            <c:strRef>
              <c:f>Sheet19!$A$2436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Sheet19!$B$2436</c:f>
            </c:strRef>
          </c:xVal>
          <c:yVal>
            <c:numRef>
              <c:f>Sheet19!$C$2436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35"/>
          <c:order val="2435"/>
          <c:tx>
            <c:strRef>
              <c:f>Sheet19!$A$2437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Sheet19!$B$2437</c:f>
            </c:strRef>
          </c:xVal>
          <c:yVal>
            <c:numRef>
              <c:f>Sheet19!$C$2437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36"/>
          <c:order val="2436"/>
          <c:tx>
            <c:strRef>
              <c:f>Sheet19!$A$2438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Sheet19!$B$2438</c:f>
            </c:strRef>
          </c:xVal>
          <c:yVal>
            <c:numRef>
              <c:f>Sheet19!$C$2438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37"/>
          <c:order val="2437"/>
          <c:tx>
            <c:strRef>
              <c:f>Sheet19!$A$2439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Sheet19!$B$2439</c:f>
            </c:strRef>
          </c:xVal>
          <c:yVal>
            <c:numRef>
              <c:f>Sheet19!$C$2439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38"/>
          <c:order val="2438"/>
          <c:tx>
            <c:strRef>
              <c:f>Sheet19!$A$2440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Sheet19!$B$2440</c:f>
            </c:strRef>
          </c:xVal>
          <c:yVal>
            <c:numRef>
              <c:f>Sheet19!$C$2440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39"/>
          <c:order val="2439"/>
          <c:tx>
            <c:strRef>
              <c:f>Sheet19!$A$2441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Sheet19!$B$2441</c:f>
            </c:strRef>
          </c:xVal>
          <c:yVal>
            <c:numRef>
              <c:f>Sheet19!$C$2441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40"/>
          <c:order val="2440"/>
          <c:tx>
            <c:strRef>
              <c:f>Sheet19!$A$2442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Sheet19!$B$2442</c:f>
            </c:strRef>
          </c:xVal>
          <c:yVal>
            <c:numRef>
              <c:f>Sheet19!$C$2442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41"/>
          <c:order val="2441"/>
          <c:tx>
            <c:strRef>
              <c:f>Sheet19!$A$2443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Sheet19!$B$2443</c:f>
            </c:strRef>
          </c:xVal>
          <c:yVal>
            <c:numRef>
              <c:f>Sheet19!$C$2443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42"/>
          <c:order val="2442"/>
          <c:tx>
            <c:strRef>
              <c:f>Sheet19!$A$2444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Sheet19!$B$2444</c:f>
            </c:strRef>
          </c:xVal>
          <c:yVal>
            <c:numRef>
              <c:f>Sheet19!$C$2444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43"/>
          <c:order val="2443"/>
          <c:tx>
            <c:strRef>
              <c:f>Sheet19!$A$2445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Sheet19!$B$2445</c:f>
            </c:strRef>
          </c:xVal>
          <c:yVal>
            <c:numRef>
              <c:f>Sheet19!$C$2445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44"/>
          <c:order val="2444"/>
          <c:tx>
            <c:strRef>
              <c:f>Sheet19!$A$2446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Sheet19!$B$2446</c:f>
            </c:strRef>
          </c:xVal>
          <c:yVal>
            <c:numRef>
              <c:f>Sheet19!$C$2446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45"/>
          <c:order val="2445"/>
          <c:tx>
            <c:strRef>
              <c:f>Sheet19!$A$2447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Sheet19!$B$2447</c:f>
            </c:strRef>
          </c:xVal>
          <c:yVal>
            <c:numRef>
              <c:f>Sheet19!$C$2447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46"/>
          <c:order val="2446"/>
          <c:tx>
            <c:strRef>
              <c:f>Sheet19!$A$2448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Sheet19!$B$2448</c:f>
            </c:strRef>
          </c:xVal>
          <c:yVal>
            <c:numRef>
              <c:f>Sheet19!$C$2448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47"/>
          <c:order val="2447"/>
          <c:tx>
            <c:strRef>
              <c:f>Sheet19!$A$2449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Sheet19!$B$2449</c:f>
            </c:strRef>
          </c:xVal>
          <c:yVal>
            <c:numRef>
              <c:f>Sheet19!$C$2449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48"/>
          <c:order val="2448"/>
          <c:tx>
            <c:strRef>
              <c:f>Sheet19!$A$2450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Sheet19!$B$2450</c:f>
            </c:strRef>
          </c:xVal>
          <c:yVal>
            <c:numRef>
              <c:f>Sheet19!$C$2450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49"/>
          <c:order val="2449"/>
          <c:tx>
            <c:strRef>
              <c:f>Sheet19!$A$2451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Sheet19!$B$2451</c:f>
            </c:strRef>
          </c:xVal>
          <c:yVal>
            <c:numRef>
              <c:f>Sheet19!$C$2451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50"/>
          <c:order val="2450"/>
          <c:tx>
            <c:strRef>
              <c:f>Sheet19!$A$2452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Sheet19!$B$2452</c:f>
            </c:strRef>
          </c:xVal>
          <c:yVal>
            <c:numRef>
              <c:f>Sheet19!$C$2452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51"/>
          <c:order val="2451"/>
          <c:tx>
            <c:strRef>
              <c:f>Sheet19!$A$2453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Sheet19!$B$2453</c:f>
            </c:strRef>
          </c:xVal>
          <c:yVal>
            <c:numRef>
              <c:f>Sheet19!$C$2453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52"/>
          <c:order val="2452"/>
          <c:tx>
            <c:strRef>
              <c:f>Sheet19!$A$2454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Sheet19!$B$2454</c:f>
            </c:strRef>
          </c:xVal>
          <c:yVal>
            <c:numRef>
              <c:f>Sheet19!$C$2454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53"/>
          <c:order val="2453"/>
          <c:tx>
            <c:strRef>
              <c:f>Sheet19!$A$2455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Sheet19!$B$2455</c:f>
            </c:strRef>
          </c:xVal>
          <c:yVal>
            <c:numRef>
              <c:f>Sheet19!$C$2455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54"/>
          <c:order val="2454"/>
          <c:tx>
            <c:strRef>
              <c:f>Sheet19!$A$2456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Sheet19!$B$2456</c:f>
            </c:strRef>
          </c:xVal>
          <c:yVal>
            <c:numRef>
              <c:f>Sheet19!$C$2456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55"/>
          <c:order val="2455"/>
          <c:tx>
            <c:strRef>
              <c:f>Sheet19!$A$2457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Sheet19!$B$2457</c:f>
            </c:strRef>
          </c:xVal>
          <c:yVal>
            <c:numRef>
              <c:f>Sheet19!$C$2457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56"/>
          <c:order val="2456"/>
          <c:tx>
            <c:strRef>
              <c:f>Sheet19!$A$2458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Sheet19!$B$2458</c:f>
            </c:strRef>
          </c:xVal>
          <c:yVal>
            <c:numRef>
              <c:f>Sheet19!$C$2458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57"/>
          <c:order val="2457"/>
          <c:tx>
            <c:strRef>
              <c:f>Sheet19!$A$2459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Sheet19!$B$2459</c:f>
            </c:strRef>
          </c:xVal>
          <c:yVal>
            <c:numRef>
              <c:f>Sheet19!$C$2459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58"/>
          <c:order val="2458"/>
          <c:tx>
            <c:strRef>
              <c:f>Sheet19!$A$2460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Sheet19!$B$2460</c:f>
            </c:strRef>
          </c:xVal>
          <c:yVal>
            <c:numRef>
              <c:f>Sheet19!$C$2460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59"/>
          <c:order val="2459"/>
          <c:tx>
            <c:strRef>
              <c:f>Sheet19!$A$2461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Sheet19!$B$2461</c:f>
            </c:strRef>
          </c:xVal>
          <c:yVal>
            <c:numRef>
              <c:f>Sheet19!$C$2461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60"/>
          <c:order val="2460"/>
          <c:tx>
            <c:strRef>
              <c:f>Sheet19!$A$2462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Sheet19!$B$2462</c:f>
            </c:strRef>
          </c:xVal>
          <c:yVal>
            <c:numRef>
              <c:f>Sheet19!$C$2462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61"/>
          <c:order val="2461"/>
          <c:tx>
            <c:strRef>
              <c:f>Sheet19!$A$2463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Sheet19!$B$2463</c:f>
            </c:strRef>
          </c:xVal>
          <c:yVal>
            <c:numRef>
              <c:f>Sheet19!$C$2463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62"/>
          <c:order val="2462"/>
          <c:tx>
            <c:strRef>
              <c:f>Sheet19!$A$2464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Sheet19!$B$2464</c:f>
            </c:strRef>
          </c:xVal>
          <c:yVal>
            <c:numRef>
              <c:f>Sheet19!$C$2464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63"/>
          <c:order val="2463"/>
          <c:tx>
            <c:strRef>
              <c:f>Sheet19!$A$2465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Sheet19!$B$2465</c:f>
            </c:strRef>
          </c:xVal>
          <c:yVal>
            <c:numRef>
              <c:f>Sheet19!$C$2465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64"/>
          <c:order val="2464"/>
          <c:tx>
            <c:strRef>
              <c:f>Sheet19!$A$2466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Sheet19!$B$2466</c:f>
            </c:strRef>
          </c:xVal>
          <c:yVal>
            <c:numRef>
              <c:f>Sheet19!$C$2466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65"/>
          <c:order val="2465"/>
          <c:tx>
            <c:strRef>
              <c:f>Sheet19!$A$2467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Sheet19!$B$2467</c:f>
            </c:strRef>
          </c:xVal>
          <c:yVal>
            <c:numRef>
              <c:f>Sheet19!$C$2467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66"/>
          <c:order val="2466"/>
          <c:tx>
            <c:strRef>
              <c:f>Sheet19!$A$2468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Sheet19!$B$2468</c:f>
            </c:strRef>
          </c:xVal>
          <c:yVal>
            <c:numRef>
              <c:f>Sheet19!$C$2468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67"/>
          <c:order val="2467"/>
          <c:tx>
            <c:strRef>
              <c:f>Sheet19!$A$2469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Sheet19!$B$2469</c:f>
            </c:strRef>
          </c:xVal>
          <c:yVal>
            <c:numRef>
              <c:f>Sheet19!$C$2469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68"/>
          <c:order val="2468"/>
          <c:tx>
            <c:strRef>
              <c:f>Sheet19!$A$2470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Sheet19!$B$2470</c:f>
            </c:strRef>
          </c:xVal>
          <c:yVal>
            <c:numRef>
              <c:f>Sheet19!$C$2470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69"/>
          <c:order val="2469"/>
          <c:tx>
            <c:strRef>
              <c:f>Sheet19!$A$2471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Sheet19!$B$2471</c:f>
            </c:strRef>
          </c:xVal>
          <c:yVal>
            <c:numRef>
              <c:f>Sheet19!$C$2471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70"/>
          <c:order val="2470"/>
          <c:tx>
            <c:strRef>
              <c:f>Sheet19!$A$2472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Sheet19!$B$2472</c:f>
            </c:strRef>
          </c:xVal>
          <c:yVal>
            <c:numRef>
              <c:f>Sheet19!$C$2472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71"/>
          <c:order val="2471"/>
          <c:tx>
            <c:strRef>
              <c:f>Sheet19!$A$2473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Sheet19!$B$2473</c:f>
            </c:strRef>
          </c:xVal>
          <c:yVal>
            <c:numRef>
              <c:f>Sheet19!$C$2473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72"/>
          <c:order val="2472"/>
          <c:tx>
            <c:strRef>
              <c:f>Sheet19!$A$2474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Sheet19!$B$2474</c:f>
            </c:strRef>
          </c:xVal>
          <c:yVal>
            <c:numRef>
              <c:f>Sheet19!$C$2474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73"/>
          <c:order val="2473"/>
          <c:tx>
            <c:strRef>
              <c:f>Sheet19!$A$2475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Sheet19!$B$2475</c:f>
            </c:strRef>
          </c:xVal>
          <c:yVal>
            <c:numRef>
              <c:f>Sheet19!$C$2475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74"/>
          <c:order val="2474"/>
          <c:tx>
            <c:strRef>
              <c:f>Sheet19!$A$2476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Sheet19!$B$2476</c:f>
            </c:strRef>
          </c:xVal>
          <c:yVal>
            <c:numRef>
              <c:f>Sheet19!$C$2476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75"/>
          <c:order val="2475"/>
          <c:tx>
            <c:strRef>
              <c:f>Sheet19!$A$2477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Sheet19!$B$2477</c:f>
            </c:strRef>
          </c:xVal>
          <c:yVal>
            <c:numRef>
              <c:f>Sheet19!$C$2477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76"/>
          <c:order val="2476"/>
          <c:tx>
            <c:strRef>
              <c:f>Sheet19!$A$2478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Sheet19!$B$2478</c:f>
            </c:strRef>
          </c:xVal>
          <c:yVal>
            <c:numRef>
              <c:f>Sheet19!$C$2478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77"/>
          <c:order val="2477"/>
          <c:tx>
            <c:strRef>
              <c:f>Sheet19!$A$2479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Sheet19!$B$2479</c:f>
            </c:strRef>
          </c:xVal>
          <c:yVal>
            <c:numRef>
              <c:f>Sheet19!$C$2479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78"/>
          <c:order val="2478"/>
          <c:tx>
            <c:strRef>
              <c:f>Sheet19!$A$2480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Sheet19!$B$2480</c:f>
            </c:strRef>
          </c:xVal>
          <c:yVal>
            <c:numRef>
              <c:f>Sheet19!$C$2480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79"/>
          <c:order val="2479"/>
          <c:tx>
            <c:strRef>
              <c:f>Sheet19!$A$2481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Sheet19!$B$2481</c:f>
            </c:strRef>
          </c:xVal>
          <c:yVal>
            <c:numRef>
              <c:f>Sheet19!$C$2481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80"/>
          <c:order val="2480"/>
          <c:tx>
            <c:strRef>
              <c:f>Sheet19!$A$2482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Sheet19!$B$2482</c:f>
            </c:strRef>
          </c:xVal>
          <c:yVal>
            <c:numRef>
              <c:f>Sheet19!$C$2482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81"/>
          <c:order val="2481"/>
          <c:tx>
            <c:strRef>
              <c:f>Sheet19!$A$2483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Sheet19!$B$2483</c:f>
            </c:strRef>
          </c:xVal>
          <c:yVal>
            <c:numRef>
              <c:f>Sheet19!$C$2483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82"/>
          <c:order val="2482"/>
          <c:tx>
            <c:strRef>
              <c:f>Sheet19!$A$2484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Sheet19!$B$2484</c:f>
            </c:strRef>
          </c:xVal>
          <c:yVal>
            <c:numRef>
              <c:f>Sheet19!$C$2484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83"/>
          <c:order val="2483"/>
          <c:tx>
            <c:strRef>
              <c:f>Sheet19!$A$2485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Sheet19!$B$2485</c:f>
            </c:strRef>
          </c:xVal>
          <c:yVal>
            <c:numRef>
              <c:f>Sheet19!$C$2485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84"/>
          <c:order val="2484"/>
          <c:tx>
            <c:strRef>
              <c:f>Sheet19!$A$2486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Sheet19!$B$2486</c:f>
            </c:strRef>
          </c:xVal>
          <c:yVal>
            <c:numRef>
              <c:f>Sheet19!$C$2486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85"/>
          <c:order val="2485"/>
          <c:tx>
            <c:strRef>
              <c:f>Sheet19!$A$2487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Sheet19!$B$2487</c:f>
            </c:strRef>
          </c:xVal>
          <c:yVal>
            <c:numRef>
              <c:f>Sheet19!$C$2487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86"/>
          <c:order val="2486"/>
          <c:tx>
            <c:strRef>
              <c:f>Sheet19!$A$2488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Sheet19!$B$2488</c:f>
            </c:strRef>
          </c:xVal>
          <c:yVal>
            <c:numRef>
              <c:f>Sheet19!$C$2488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87"/>
          <c:order val="2487"/>
          <c:tx>
            <c:strRef>
              <c:f>Sheet19!$A$2489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Sheet19!$B$2489</c:f>
            </c:strRef>
          </c:xVal>
          <c:yVal>
            <c:numRef>
              <c:f>Sheet19!$C$2489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88"/>
          <c:order val="2488"/>
          <c:tx>
            <c:strRef>
              <c:f>Sheet19!$A$2490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Sheet19!$B$2490</c:f>
            </c:strRef>
          </c:xVal>
          <c:yVal>
            <c:numRef>
              <c:f>Sheet19!$C$2490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89"/>
          <c:order val="2489"/>
          <c:tx>
            <c:strRef>
              <c:f>Sheet19!$A$2491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Sheet19!$B$2491</c:f>
            </c:strRef>
          </c:xVal>
          <c:yVal>
            <c:numRef>
              <c:f>Sheet19!$C$2491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90"/>
          <c:order val="2490"/>
          <c:tx>
            <c:strRef>
              <c:f>Sheet19!$A$2492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Sheet19!$B$2492</c:f>
            </c:strRef>
          </c:xVal>
          <c:yVal>
            <c:numRef>
              <c:f>Sheet19!$C$2492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91"/>
          <c:order val="2491"/>
          <c:tx>
            <c:strRef>
              <c:f>Sheet19!$A$2493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Sheet19!$B$2493</c:f>
            </c:strRef>
          </c:xVal>
          <c:yVal>
            <c:numRef>
              <c:f>Sheet19!$C$2493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92"/>
          <c:order val="2492"/>
          <c:tx>
            <c:strRef>
              <c:f>Sheet19!$A$2494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Sheet19!$B$2494</c:f>
            </c:strRef>
          </c:xVal>
          <c:yVal>
            <c:numRef>
              <c:f>Sheet19!$C$2494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93"/>
          <c:order val="2493"/>
          <c:tx>
            <c:strRef>
              <c:f>Sheet19!$A$2495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Sheet19!$B$2495</c:f>
            </c:strRef>
          </c:xVal>
          <c:yVal>
            <c:numRef>
              <c:f>Sheet19!$C$2495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94"/>
          <c:order val="2494"/>
          <c:tx>
            <c:strRef>
              <c:f>Sheet19!$A$2496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Sheet19!$B$2496</c:f>
            </c:strRef>
          </c:xVal>
          <c:yVal>
            <c:numRef>
              <c:f>Sheet19!$C$2496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95"/>
          <c:order val="2495"/>
          <c:tx>
            <c:strRef>
              <c:f>Sheet19!$A$2497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Sheet19!$B$2497</c:f>
            </c:strRef>
          </c:xVal>
          <c:yVal>
            <c:numRef>
              <c:f>Sheet19!$C$2497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96"/>
          <c:order val="2496"/>
          <c:tx>
            <c:strRef>
              <c:f>Sheet19!$A$2498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Sheet19!$B$2498</c:f>
            </c:strRef>
          </c:xVal>
          <c:yVal>
            <c:numRef>
              <c:f>Sheet19!$C$2498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97"/>
          <c:order val="2497"/>
          <c:tx>
            <c:strRef>
              <c:f>Sheet19!$A$2499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Sheet19!$B$2499</c:f>
            </c:strRef>
          </c:xVal>
          <c:yVal>
            <c:numRef>
              <c:f>Sheet19!$C$2499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98"/>
          <c:order val="2498"/>
          <c:tx>
            <c:strRef>
              <c:f>Sheet19!$A$2500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Sheet19!$B$2500</c:f>
            </c:strRef>
          </c:xVal>
          <c:yVal>
            <c:numRef>
              <c:f>Sheet19!$C$2500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99"/>
          <c:order val="2499"/>
          <c:tx>
            <c:strRef>
              <c:f>Sheet19!$A$2501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Sheet19!$B$2501</c:f>
            </c:strRef>
          </c:xVal>
          <c:yVal>
            <c:numRef>
              <c:f>Sheet19!$C$2501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00"/>
          <c:order val="2500"/>
          <c:tx>
            <c:strRef>
              <c:f>Sheet19!$A$2502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Sheet19!$B$2502</c:f>
            </c:strRef>
          </c:xVal>
          <c:yVal>
            <c:numRef>
              <c:f>Sheet19!$C$2502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01"/>
          <c:order val="2501"/>
          <c:tx>
            <c:strRef>
              <c:f>Sheet19!$A$2503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Sheet19!$B$2503</c:f>
            </c:strRef>
          </c:xVal>
          <c:yVal>
            <c:numRef>
              <c:f>Sheet19!$C$2503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02"/>
          <c:order val="2502"/>
          <c:tx>
            <c:strRef>
              <c:f>Sheet19!$A$2504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Sheet19!$B$2504</c:f>
            </c:strRef>
          </c:xVal>
          <c:yVal>
            <c:numRef>
              <c:f>Sheet19!$C$2504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03"/>
          <c:order val="2503"/>
          <c:tx>
            <c:strRef>
              <c:f>Sheet19!$A$2505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Sheet19!$B$2505</c:f>
            </c:strRef>
          </c:xVal>
          <c:yVal>
            <c:numRef>
              <c:f>Sheet19!$C$2505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04"/>
          <c:order val="2504"/>
          <c:tx>
            <c:strRef>
              <c:f>Sheet19!$A$2506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Sheet19!$B$2506</c:f>
            </c:strRef>
          </c:xVal>
          <c:yVal>
            <c:numRef>
              <c:f>Sheet19!$C$2506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05"/>
          <c:order val="2505"/>
          <c:tx>
            <c:strRef>
              <c:f>Sheet19!$A$2507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Sheet19!$B$2507</c:f>
            </c:strRef>
          </c:xVal>
          <c:yVal>
            <c:numRef>
              <c:f>Sheet19!$C$2507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06"/>
          <c:order val="2506"/>
          <c:tx>
            <c:strRef>
              <c:f>Sheet19!$A$2508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Sheet19!$B$2508</c:f>
            </c:strRef>
          </c:xVal>
          <c:yVal>
            <c:numRef>
              <c:f>Sheet19!$C$2508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07"/>
          <c:order val="2507"/>
          <c:tx>
            <c:strRef>
              <c:f>Sheet19!$A$2509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Sheet19!$B$2509</c:f>
            </c:strRef>
          </c:xVal>
          <c:yVal>
            <c:numRef>
              <c:f>Sheet19!$C$2509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08"/>
          <c:order val="2508"/>
          <c:tx>
            <c:strRef>
              <c:f>Sheet19!$A$2510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Sheet19!$B$2510</c:f>
            </c:strRef>
          </c:xVal>
          <c:yVal>
            <c:numRef>
              <c:f>Sheet19!$C$2510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09"/>
          <c:order val="2509"/>
          <c:tx>
            <c:strRef>
              <c:f>Sheet19!$A$2511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Sheet19!$B$2511</c:f>
            </c:strRef>
          </c:xVal>
          <c:yVal>
            <c:numRef>
              <c:f>Sheet19!$C$2511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10"/>
          <c:order val="2510"/>
          <c:tx>
            <c:strRef>
              <c:f>Sheet19!$A$2512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Sheet19!$B$2512</c:f>
            </c:strRef>
          </c:xVal>
          <c:yVal>
            <c:numRef>
              <c:f>Sheet19!$C$2512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11"/>
          <c:order val="2511"/>
          <c:tx>
            <c:strRef>
              <c:f>Sheet19!$A$2513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Sheet19!$B$2513</c:f>
            </c:strRef>
          </c:xVal>
          <c:yVal>
            <c:numRef>
              <c:f>Sheet19!$C$2513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12"/>
          <c:order val="2512"/>
          <c:tx>
            <c:strRef>
              <c:f>Sheet19!$A$2514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Sheet19!$B$2514</c:f>
            </c:strRef>
          </c:xVal>
          <c:yVal>
            <c:numRef>
              <c:f>Sheet19!$C$2514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13"/>
          <c:order val="2513"/>
          <c:tx>
            <c:strRef>
              <c:f>Sheet19!$A$2515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Sheet19!$B$2515</c:f>
            </c:strRef>
          </c:xVal>
          <c:yVal>
            <c:numRef>
              <c:f>Sheet19!$C$2515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14"/>
          <c:order val="2514"/>
          <c:tx>
            <c:strRef>
              <c:f>Sheet19!$A$2516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Sheet19!$B$2516</c:f>
            </c:strRef>
          </c:xVal>
          <c:yVal>
            <c:numRef>
              <c:f>Sheet19!$C$2516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15"/>
          <c:order val="2515"/>
          <c:tx>
            <c:strRef>
              <c:f>Sheet19!$A$2517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Sheet19!$B$2517</c:f>
            </c:strRef>
          </c:xVal>
          <c:yVal>
            <c:numRef>
              <c:f>Sheet19!$C$2517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16"/>
          <c:order val="2516"/>
          <c:tx>
            <c:strRef>
              <c:f>Sheet19!$A$2518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Sheet19!$B$2518</c:f>
            </c:strRef>
          </c:xVal>
          <c:yVal>
            <c:numRef>
              <c:f>Sheet19!$C$2518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17"/>
          <c:order val="2517"/>
          <c:tx>
            <c:strRef>
              <c:f>Sheet19!$A$2519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Sheet19!$B$2519</c:f>
            </c:strRef>
          </c:xVal>
          <c:yVal>
            <c:numRef>
              <c:f>Sheet19!$C$2519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18"/>
          <c:order val="2518"/>
          <c:tx>
            <c:strRef>
              <c:f>Sheet19!$A$2520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Sheet19!$B$2520</c:f>
            </c:strRef>
          </c:xVal>
          <c:yVal>
            <c:numRef>
              <c:f>Sheet19!$C$2520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19"/>
          <c:order val="2519"/>
          <c:tx>
            <c:strRef>
              <c:f>Sheet19!$A$2521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Sheet19!$B$2521</c:f>
            </c:strRef>
          </c:xVal>
          <c:yVal>
            <c:numRef>
              <c:f>Sheet19!$C$2521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20"/>
          <c:order val="2520"/>
          <c:tx>
            <c:strRef>
              <c:f>Sheet19!$A$2522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Sheet19!$B$2522</c:f>
            </c:strRef>
          </c:xVal>
          <c:yVal>
            <c:numRef>
              <c:f>Sheet19!$C$2522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21"/>
          <c:order val="2521"/>
          <c:tx>
            <c:strRef>
              <c:f>Sheet19!$A$2523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Sheet19!$B$2523</c:f>
            </c:strRef>
          </c:xVal>
          <c:yVal>
            <c:numRef>
              <c:f>Sheet19!$C$2523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22"/>
          <c:order val="2522"/>
          <c:tx>
            <c:strRef>
              <c:f>Sheet19!$A$2524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Sheet19!$B$2524</c:f>
            </c:strRef>
          </c:xVal>
          <c:yVal>
            <c:numRef>
              <c:f>Sheet19!$C$2524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23"/>
          <c:order val="2523"/>
          <c:tx>
            <c:strRef>
              <c:f>Sheet19!$A$2525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Sheet19!$B$2525</c:f>
            </c:strRef>
          </c:xVal>
          <c:yVal>
            <c:numRef>
              <c:f>Sheet19!$C$2525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24"/>
          <c:order val="2524"/>
          <c:tx>
            <c:strRef>
              <c:f>Sheet19!$A$2526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Sheet19!$B$2526</c:f>
            </c:strRef>
          </c:xVal>
          <c:yVal>
            <c:numRef>
              <c:f>Sheet19!$C$2526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25"/>
          <c:order val="2525"/>
          <c:tx>
            <c:strRef>
              <c:f>Sheet19!$A$2527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Sheet19!$B$2527</c:f>
            </c:strRef>
          </c:xVal>
          <c:yVal>
            <c:numRef>
              <c:f>Sheet19!$C$2527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26"/>
          <c:order val="2526"/>
          <c:tx>
            <c:strRef>
              <c:f>Sheet19!$A$2528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Sheet19!$B$2528</c:f>
            </c:strRef>
          </c:xVal>
          <c:yVal>
            <c:numRef>
              <c:f>Sheet19!$C$2528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27"/>
          <c:order val="2527"/>
          <c:tx>
            <c:strRef>
              <c:f>Sheet19!$A$2529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Sheet19!$B$2529</c:f>
            </c:strRef>
          </c:xVal>
          <c:yVal>
            <c:numRef>
              <c:f>Sheet19!$C$2529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28"/>
          <c:order val="2528"/>
          <c:tx>
            <c:strRef>
              <c:f>Sheet19!$A$2530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Sheet19!$B$2530</c:f>
            </c:strRef>
          </c:xVal>
          <c:yVal>
            <c:numRef>
              <c:f>Sheet19!$C$2530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29"/>
          <c:order val="2529"/>
          <c:tx>
            <c:strRef>
              <c:f>Sheet19!$A$2531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Sheet19!$B$2531</c:f>
            </c:strRef>
          </c:xVal>
          <c:yVal>
            <c:numRef>
              <c:f>Sheet19!$C$2531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30"/>
          <c:order val="2530"/>
          <c:tx>
            <c:strRef>
              <c:f>Sheet19!$A$2532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Sheet19!$B$2532</c:f>
            </c:strRef>
          </c:xVal>
          <c:yVal>
            <c:numRef>
              <c:f>Sheet19!$C$2532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31"/>
          <c:order val="2531"/>
          <c:tx>
            <c:strRef>
              <c:f>Sheet19!$A$2533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Sheet19!$B$2533</c:f>
            </c:strRef>
          </c:xVal>
          <c:yVal>
            <c:numRef>
              <c:f>Sheet19!$C$2533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32"/>
          <c:order val="2532"/>
          <c:tx>
            <c:strRef>
              <c:f>Sheet19!$A$2534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Sheet19!$B$2534</c:f>
            </c:strRef>
          </c:xVal>
          <c:yVal>
            <c:numRef>
              <c:f>Sheet19!$C$2534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33"/>
          <c:order val="2533"/>
          <c:tx>
            <c:strRef>
              <c:f>Sheet19!$A$2535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Sheet19!$B$2535</c:f>
            </c:strRef>
          </c:xVal>
          <c:yVal>
            <c:numRef>
              <c:f>Sheet19!$C$2535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34"/>
          <c:order val="2534"/>
          <c:tx>
            <c:strRef>
              <c:f>Sheet19!$A$2536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Sheet19!$B$2536</c:f>
            </c:strRef>
          </c:xVal>
          <c:yVal>
            <c:numRef>
              <c:f>Sheet19!$C$2536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35"/>
          <c:order val="2535"/>
          <c:tx>
            <c:strRef>
              <c:f>Sheet19!$A$2537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Sheet19!$B$2537</c:f>
            </c:strRef>
          </c:xVal>
          <c:yVal>
            <c:numRef>
              <c:f>Sheet19!$C$2537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36"/>
          <c:order val="2536"/>
          <c:tx>
            <c:strRef>
              <c:f>Sheet19!$A$2538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Sheet19!$B$2538</c:f>
            </c:strRef>
          </c:xVal>
          <c:yVal>
            <c:numRef>
              <c:f>Sheet19!$C$2538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37"/>
          <c:order val="2537"/>
          <c:tx>
            <c:strRef>
              <c:f>Sheet19!$A$2539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Sheet19!$B$2539</c:f>
            </c:strRef>
          </c:xVal>
          <c:yVal>
            <c:numRef>
              <c:f>Sheet19!$C$2539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38"/>
          <c:order val="2538"/>
          <c:tx>
            <c:strRef>
              <c:f>Sheet19!$A$2540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Sheet19!$B$2540</c:f>
            </c:strRef>
          </c:xVal>
          <c:yVal>
            <c:numRef>
              <c:f>Sheet19!$C$2540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39"/>
          <c:order val="2539"/>
          <c:tx>
            <c:strRef>
              <c:f>Sheet19!$A$2541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Sheet19!$B$2541</c:f>
            </c:strRef>
          </c:xVal>
          <c:yVal>
            <c:numRef>
              <c:f>Sheet19!$C$2541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40"/>
          <c:order val="2540"/>
          <c:tx>
            <c:strRef>
              <c:f>Sheet19!$A$2542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Sheet19!$B$2542</c:f>
            </c:strRef>
          </c:xVal>
          <c:yVal>
            <c:numRef>
              <c:f>Sheet19!$C$2542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41"/>
          <c:order val="2541"/>
          <c:tx>
            <c:strRef>
              <c:f>Sheet19!$A$2543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Sheet19!$B$2543</c:f>
            </c:strRef>
          </c:xVal>
          <c:yVal>
            <c:numRef>
              <c:f>Sheet19!$C$2543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42"/>
          <c:order val="2542"/>
          <c:tx>
            <c:strRef>
              <c:f>Sheet19!$A$2544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Sheet19!$B$2544</c:f>
            </c:strRef>
          </c:xVal>
          <c:yVal>
            <c:numRef>
              <c:f>Sheet19!$C$2544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43"/>
          <c:order val="2543"/>
          <c:tx>
            <c:strRef>
              <c:f>Sheet19!$A$2545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Sheet19!$B$2545</c:f>
            </c:strRef>
          </c:xVal>
          <c:yVal>
            <c:numRef>
              <c:f>Sheet19!$C$2545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44"/>
          <c:order val="2544"/>
          <c:tx>
            <c:strRef>
              <c:f>Sheet19!$A$2546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Sheet19!$B$2546</c:f>
            </c:strRef>
          </c:xVal>
          <c:yVal>
            <c:numRef>
              <c:f>Sheet19!$C$2546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45"/>
          <c:order val="2545"/>
          <c:tx>
            <c:strRef>
              <c:f>Sheet19!$A$2547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Sheet19!$B$2547</c:f>
            </c:strRef>
          </c:xVal>
          <c:yVal>
            <c:numRef>
              <c:f>Sheet19!$C$2547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46"/>
          <c:order val="2546"/>
          <c:tx>
            <c:strRef>
              <c:f>Sheet19!$A$2548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Sheet19!$B$2548</c:f>
            </c:strRef>
          </c:xVal>
          <c:yVal>
            <c:numRef>
              <c:f>Sheet19!$C$2548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47"/>
          <c:order val="2547"/>
          <c:tx>
            <c:strRef>
              <c:f>Sheet19!$A$2549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Sheet19!$B$2549</c:f>
            </c:strRef>
          </c:xVal>
          <c:yVal>
            <c:numRef>
              <c:f>Sheet19!$C$2549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48"/>
          <c:order val="2548"/>
          <c:tx>
            <c:strRef>
              <c:f>Sheet19!$A$2550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Sheet19!$B$2550</c:f>
            </c:strRef>
          </c:xVal>
          <c:yVal>
            <c:numRef>
              <c:f>Sheet19!$C$2550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49"/>
          <c:order val="2549"/>
          <c:tx>
            <c:strRef>
              <c:f>Sheet19!$A$2551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Sheet19!$B$2551</c:f>
            </c:strRef>
          </c:xVal>
          <c:yVal>
            <c:numRef>
              <c:f>Sheet19!$C$2551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50"/>
          <c:order val="2550"/>
          <c:tx>
            <c:strRef>
              <c:f>Sheet19!$A$2552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Sheet19!$B$2552</c:f>
            </c:strRef>
          </c:xVal>
          <c:yVal>
            <c:numRef>
              <c:f>Sheet19!$C$2552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51"/>
          <c:order val="2551"/>
          <c:tx>
            <c:strRef>
              <c:f>Sheet19!$A$2553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Sheet19!$B$2553</c:f>
            </c:strRef>
          </c:xVal>
          <c:yVal>
            <c:numRef>
              <c:f>Sheet19!$C$2553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52"/>
          <c:order val="2552"/>
          <c:tx>
            <c:strRef>
              <c:f>Sheet19!$A$2554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Sheet19!$B$2554</c:f>
            </c:strRef>
          </c:xVal>
          <c:yVal>
            <c:numRef>
              <c:f>Sheet19!$C$2554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53"/>
          <c:order val="2553"/>
          <c:tx>
            <c:strRef>
              <c:f>Sheet19!$A$2555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Sheet19!$B$2555</c:f>
            </c:strRef>
          </c:xVal>
          <c:yVal>
            <c:numRef>
              <c:f>Sheet19!$C$2555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54"/>
          <c:order val="2554"/>
          <c:tx>
            <c:strRef>
              <c:f>Sheet19!$A$2556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Sheet19!$B$2556</c:f>
            </c:strRef>
          </c:xVal>
          <c:yVal>
            <c:numRef>
              <c:f>Sheet19!$C$2556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55"/>
          <c:order val="2555"/>
          <c:tx>
            <c:strRef>
              <c:f>Sheet19!$A$2557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Sheet19!$B$2557</c:f>
            </c:strRef>
          </c:xVal>
          <c:yVal>
            <c:numRef>
              <c:f>Sheet19!$C$2557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56"/>
          <c:order val="2556"/>
          <c:tx>
            <c:strRef>
              <c:f>Sheet19!$A$2558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Sheet19!$B$2558</c:f>
            </c:strRef>
          </c:xVal>
          <c:yVal>
            <c:numRef>
              <c:f>Sheet19!$C$2558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57"/>
          <c:order val="2557"/>
          <c:tx>
            <c:strRef>
              <c:f>Sheet19!$A$2559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Sheet19!$B$2559</c:f>
            </c:strRef>
          </c:xVal>
          <c:yVal>
            <c:numRef>
              <c:f>Sheet19!$C$2559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58"/>
          <c:order val="2558"/>
          <c:tx>
            <c:strRef>
              <c:f>Sheet19!$A$2560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Sheet19!$B$2560</c:f>
            </c:strRef>
          </c:xVal>
          <c:yVal>
            <c:numRef>
              <c:f>Sheet19!$C$2560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59"/>
          <c:order val="2559"/>
          <c:tx>
            <c:strRef>
              <c:f>Sheet19!$A$2561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Sheet19!$B$2561</c:f>
            </c:strRef>
          </c:xVal>
          <c:yVal>
            <c:numRef>
              <c:f>Sheet19!$C$2561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60"/>
          <c:order val="2560"/>
          <c:tx>
            <c:strRef>
              <c:f>Sheet19!$A$2562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Sheet19!$B$2562</c:f>
            </c:strRef>
          </c:xVal>
          <c:yVal>
            <c:numRef>
              <c:f>Sheet19!$C$2562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61"/>
          <c:order val="2561"/>
          <c:tx>
            <c:strRef>
              <c:f>Sheet19!$A$2563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Sheet19!$B$2563</c:f>
            </c:strRef>
          </c:xVal>
          <c:yVal>
            <c:numRef>
              <c:f>Sheet19!$C$2563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62"/>
          <c:order val="2562"/>
          <c:tx>
            <c:strRef>
              <c:f>Sheet19!$A$2564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Sheet19!$B$2564</c:f>
            </c:strRef>
          </c:xVal>
          <c:yVal>
            <c:numRef>
              <c:f>Sheet19!$C$2564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63"/>
          <c:order val="2563"/>
          <c:tx>
            <c:strRef>
              <c:f>Sheet19!$A$2565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Sheet19!$B$2565</c:f>
            </c:strRef>
          </c:xVal>
          <c:yVal>
            <c:numRef>
              <c:f>Sheet19!$C$2565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64"/>
          <c:order val="2564"/>
          <c:tx>
            <c:strRef>
              <c:f>Sheet19!$A$2566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Sheet19!$B$2566</c:f>
            </c:strRef>
          </c:xVal>
          <c:yVal>
            <c:numRef>
              <c:f>Sheet19!$C$2566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65"/>
          <c:order val="2565"/>
          <c:tx>
            <c:strRef>
              <c:f>Sheet19!$A$2567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Sheet19!$B$2567</c:f>
            </c:strRef>
          </c:xVal>
          <c:yVal>
            <c:numRef>
              <c:f>Sheet19!$C$2567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66"/>
          <c:order val="2566"/>
          <c:tx>
            <c:strRef>
              <c:f>Sheet19!$A$2568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Sheet19!$B$2568</c:f>
            </c:strRef>
          </c:xVal>
          <c:yVal>
            <c:numRef>
              <c:f>Sheet19!$C$2568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67"/>
          <c:order val="2567"/>
          <c:tx>
            <c:strRef>
              <c:f>Sheet19!$A$2569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Sheet19!$B$2569</c:f>
            </c:strRef>
          </c:xVal>
          <c:yVal>
            <c:numRef>
              <c:f>Sheet19!$C$2569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68"/>
          <c:order val="2568"/>
          <c:tx>
            <c:strRef>
              <c:f>Sheet19!$A$2570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Sheet19!$B$2570</c:f>
            </c:strRef>
          </c:xVal>
          <c:yVal>
            <c:numRef>
              <c:f>Sheet19!$C$2570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69"/>
          <c:order val="2569"/>
          <c:tx>
            <c:strRef>
              <c:f>Sheet19!$A$2571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Sheet19!$B$2571</c:f>
            </c:strRef>
          </c:xVal>
          <c:yVal>
            <c:numRef>
              <c:f>Sheet19!$C$2571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70"/>
          <c:order val="2570"/>
          <c:tx>
            <c:strRef>
              <c:f>Sheet19!$A$2572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Sheet19!$B$2572</c:f>
            </c:strRef>
          </c:xVal>
          <c:yVal>
            <c:numRef>
              <c:f>Sheet19!$C$2572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71"/>
          <c:order val="2571"/>
          <c:tx>
            <c:strRef>
              <c:f>Sheet19!$A$2573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Sheet19!$B$2573</c:f>
            </c:strRef>
          </c:xVal>
          <c:yVal>
            <c:numRef>
              <c:f>Sheet19!$C$2573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72"/>
          <c:order val="2572"/>
          <c:tx>
            <c:strRef>
              <c:f>Sheet19!$A$2574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Sheet19!$B$2574</c:f>
            </c:strRef>
          </c:xVal>
          <c:yVal>
            <c:numRef>
              <c:f>Sheet19!$C$2574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73"/>
          <c:order val="2573"/>
          <c:tx>
            <c:strRef>
              <c:f>Sheet19!$A$2575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Sheet19!$B$2575</c:f>
            </c:strRef>
          </c:xVal>
          <c:yVal>
            <c:numRef>
              <c:f>Sheet19!$C$2575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74"/>
          <c:order val="2574"/>
          <c:tx>
            <c:strRef>
              <c:f>Sheet19!$A$2576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Sheet19!$B$2576</c:f>
            </c:strRef>
          </c:xVal>
          <c:yVal>
            <c:numRef>
              <c:f>Sheet19!$C$2576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75"/>
          <c:order val="2575"/>
          <c:tx>
            <c:strRef>
              <c:f>Sheet19!$A$2577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Sheet19!$B$2577</c:f>
            </c:strRef>
          </c:xVal>
          <c:yVal>
            <c:numRef>
              <c:f>Sheet19!$C$2577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76"/>
          <c:order val="2576"/>
          <c:tx>
            <c:strRef>
              <c:f>Sheet19!$A$2578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Sheet19!$B$2578</c:f>
            </c:strRef>
          </c:xVal>
          <c:yVal>
            <c:numRef>
              <c:f>Sheet19!$C$2578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77"/>
          <c:order val="2577"/>
          <c:tx>
            <c:strRef>
              <c:f>Sheet19!$A$2579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Sheet19!$B$2579</c:f>
            </c:strRef>
          </c:xVal>
          <c:yVal>
            <c:numRef>
              <c:f>Sheet19!$C$2579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78"/>
          <c:order val="2578"/>
          <c:tx>
            <c:strRef>
              <c:f>Sheet19!$A$2580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Sheet19!$B$2580</c:f>
            </c:strRef>
          </c:xVal>
          <c:yVal>
            <c:numRef>
              <c:f>Sheet19!$C$2580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79"/>
          <c:order val="2579"/>
          <c:tx>
            <c:strRef>
              <c:f>Sheet19!$A$2581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Sheet19!$B$2581</c:f>
            </c:strRef>
          </c:xVal>
          <c:yVal>
            <c:numRef>
              <c:f>Sheet19!$C$2581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80"/>
          <c:order val="2580"/>
          <c:tx>
            <c:strRef>
              <c:f>Sheet19!$A$2582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Sheet19!$B$2582</c:f>
            </c:strRef>
          </c:xVal>
          <c:yVal>
            <c:numRef>
              <c:f>Sheet19!$C$2582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81"/>
          <c:order val="2581"/>
          <c:tx>
            <c:strRef>
              <c:f>Sheet19!$A$2583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Sheet19!$B$2583</c:f>
            </c:strRef>
          </c:xVal>
          <c:yVal>
            <c:numRef>
              <c:f>Sheet19!$C$2583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82"/>
          <c:order val="2582"/>
          <c:tx>
            <c:strRef>
              <c:f>Sheet19!$A$2584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Sheet19!$B$2584</c:f>
            </c:strRef>
          </c:xVal>
          <c:yVal>
            <c:numRef>
              <c:f>Sheet19!$C$2584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83"/>
          <c:order val="2583"/>
          <c:tx>
            <c:strRef>
              <c:f>Sheet19!$A$2585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Sheet19!$B$2585</c:f>
            </c:strRef>
          </c:xVal>
          <c:yVal>
            <c:numRef>
              <c:f>Sheet19!$C$2585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84"/>
          <c:order val="2584"/>
          <c:tx>
            <c:strRef>
              <c:f>Sheet19!$A$2586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Sheet19!$B$2586</c:f>
            </c:strRef>
          </c:xVal>
          <c:yVal>
            <c:numRef>
              <c:f>Sheet19!$C$2586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85"/>
          <c:order val="2585"/>
          <c:tx>
            <c:strRef>
              <c:f>Sheet19!$A$2587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Sheet19!$B$2587</c:f>
            </c:strRef>
          </c:xVal>
          <c:yVal>
            <c:numRef>
              <c:f>Sheet19!$C$2587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86"/>
          <c:order val="2586"/>
          <c:tx>
            <c:strRef>
              <c:f>Sheet19!$A$2588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Sheet19!$B$2588</c:f>
            </c:strRef>
          </c:xVal>
          <c:yVal>
            <c:numRef>
              <c:f>Sheet19!$C$2588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87"/>
          <c:order val="2587"/>
          <c:tx>
            <c:strRef>
              <c:f>Sheet19!$A$2589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Sheet19!$B$2589</c:f>
            </c:strRef>
          </c:xVal>
          <c:yVal>
            <c:numRef>
              <c:f>Sheet19!$C$2589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88"/>
          <c:order val="2588"/>
          <c:tx>
            <c:strRef>
              <c:f>Sheet19!$A$2590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Sheet19!$B$2590</c:f>
            </c:strRef>
          </c:xVal>
          <c:yVal>
            <c:numRef>
              <c:f>Sheet19!$C$2590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89"/>
          <c:order val="2589"/>
          <c:tx>
            <c:strRef>
              <c:f>Sheet19!$A$2591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Sheet19!$B$2591</c:f>
            </c:strRef>
          </c:xVal>
          <c:yVal>
            <c:numRef>
              <c:f>Sheet19!$C$2591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90"/>
          <c:order val="2590"/>
          <c:tx>
            <c:strRef>
              <c:f>Sheet19!$A$2592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Sheet19!$B$2592</c:f>
            </c:strRef>
          </c:xVal>
          <c:yVal>
            <c:numRef>
              <c:f>Sheet19!$C$2592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91"/>
          <c:order val="2591"/>
          <c:tx>
            <c:strRef>
              <c:f>Sheet19!$A$2593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Sheet19!$B$2593</c:f>
            </c:strRef>
          </c:xVal>
          <c:yVal>
            <c:numRef>
              <c:f>Sheet19!$C$2593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92"/>
          <c:order val="2592"/>
          <c:tx>
            <c:strRef>
              <c:f>Sheet19!$A$2594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Sheet19!$B$2594</c:f>
            </c:strRef>
          </c:xVal>
          <c:yVal>
            <c:numRef>
              <c:f>Sheet19!$C$2594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93"/>
          <c:order val="2593"/>
          <c:tx>
            <c:strRef>
              <c:f>Sheet19!$A$2595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Sheet19!$B$2595</c:f>
            </c:strRef>
          </c:xVal>
          <c:yVal>
            <c:numRef>
              <c:f>Sheet19!$C$2595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94"/>
          <c:order val="2594"/>
          <c:tx>
            <c:strRef>
              <c:f>Sheet19!$A$2596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Sheet19!$B$2596</c:f>
            </c:strRef>
          </c:xVal>
          <c:yVal>
            <c:numRef>
              <c:f>Sheet19!$C$2596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95"/>
          <c:order val="2595"/>
          <c:tx>
            <c:strRef>
              <c:f>Sheet19!$A$2597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Sheet19!$B$2597</c:f>
            </c:strRef>
          </c:xVal>
          <c:yVal>
            <c:numRef>
              <c:f>Sheet19!$C$2597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96"/>
          <c:order val="2596"/>
          <c:tx>
            <c:strRef>
              <c:f>Sheet19!$A$2598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Sheet19!$B$2598</c:f>
            </c:strRef>
          </c:xVal>
          <c:yVal>
            <c:numRef>
              <c:f>Sheet19!$C$2598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97"/>
          <c:order val="2597"/>
          <c:tx>
            <c:strRef>
              <c:f>Sheet19!$A$2599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Sheet19!$B$2599</c:f>
            </c:strRef>
          </c:xVal>
          <c:yVal>
            <c:numRef>
              <c:f>Sheet19!$C$2599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98"/>
          <c:order val="2598"/>
          <c:tx>
            <c:strRef>
              <c:f>Sheet19!$A$2600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Sheet19!$B$2600</c:f>
            </c:strRef>
          </c:xVal>
          <c:yVal>
            <c:numRef>
              <c:f>Sheet19!$C$2600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99"/>
          <c:order val="2599"/>
          <c:tx>
            <c:strRef>
              <c:f>Sheet19!$A$2601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Sheet19!$B$2601</c:f>
            </c:strRef>
          </c:xVal>
          <c:yVal>
            <c:numRef>
              <c:f>Sheet19!$C$2601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00"/>
          <c:order val="2600"/>
          <c:tx>
            <c:strRef>
              <c:f>Sheet19!$A$2602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Sheet19!$B$2602</c:f>
            </c:strRef>
          </c:xVal>
          <c:yVal>
            <c:numRef>
              <c:f>Sheet19!$C$2602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01"/>
          <c:order val="2601"/>
          <c:tx>
            <c:strRef>
              <c:f>Sheet19!$A$2603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Sheet19!$B$2603</c:f>
            </c:strRef>
          </c:xVal>
          <c:yVal>
            <c:numRef>
              <c:f>Sheet19!$C$2603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02"/>
          <c:order val="2602"/>
          <c:tx>
            <c:strRef>
              <c:f>Sheet19!$A$2604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Sheet19!$B$2604</c:f>
            </c:strRef>
          </c:xVal>
          <c:yVal>
            <c:numRef>
              <c:f>Sheet19!$C$2604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03"/>
          <c:order val="2603"/>
          <c:tx>
            <c:strRef>
              <c:f>Sheet19!$A$2605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Sheet19!$B$2605</c:f>
            </c:strRef>
          </c:xVal>
          <c:yVal>
            <c:numRef>
              <c:f>Sheet19!$C$2605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04"/>
          <c:order val="2604"/>
          <c:tx>
            <c:strRef>
              <c:f>Sheet19!$A$2606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Sheet19!$B$2606</c:f>
            </c:strRef>
          </c:xVal>
          <c:yVal>
            <c:numRef>
              <c:f>Sheet19!$C$2606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05"/>
          <c:order val="2605"/>
          <c:tx>
            <c:strRef>
              <c:f>Sheet19!$A$2607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Sheet19!$B$2607</c:f>
            </c:strRef>
          </c:xVal>
          <c:yVal>
            <c:numRef>
              <c:f>Sheet19!$C$2607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06"/>
          <c:order val="2606"/>
          <c:tx>
            <c:strRef>
              <c:f>Sheet19!$A$2608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Sheet19!$B$2608</c:f>
            </c:strRef>
          </c:xVal>
          <c:yVal>
            <c:numRef>
              <c:f>Sheet19!$C$2608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07"/>
          <c:order val="2607"/>
          <c:tx>
            <c:strRef>
              <c:f>Sheet19!$A$2609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Sheet19!$B$2609</c:f>
            </c:strRef>
          </c:xVal>
          <c:yVal>
            <c:numRef>
              <c:f>Sheet19!$C$2609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08"/>
          <c:order val="2608"/>
          <c:tx>
            <c:strRef>
              <c:f>Sheet19!$A$2610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Sheet19!$B$2610</c:f>
            </c:strRef>
          </c:xVal>
          <c:yVal>
            <c:numRef>
              <c:f>Sheet19!$C$2610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09"/>
          <c:order val="2609"/>
          <c:tx>
            <c:strRef>
              <c:f>Sheet19!$A$2611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Sheet19!$B$2611</c:f>
            </c:strRef>
          </c:xVal>
          <c:yVal>
            <c:numRef>
              <c:f>Sheet19!$C$2611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10"/>
          <c:order val="2610"/>
          <c:tx>
            <c:strRef>
              <c:f>Sheet19!$A$2612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Sheet19!$B$2612</c:f>
            </c:strRef>
          </c:xVal>
          <c:yVal>
            <c:numRef>
              <c:f>Sheet19!$C$2612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11"/>
          <c:order val="2611"/>
          <c:tx>
            <c:strRef>
              <c:f>Sheet19!$A$2613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Sheet19!$B$2613</c:f>
            </c:strRef>
          </c:xVal>
          <c:yVal>
            <c:numRef>
              <c:f>Sheet19!$C$2613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12"/>
          <c:order val="2612"/>
          <c:tx>
            <c:strRef>
              <c:f>Sheet19!$A$2614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Sheet19!$B$2614</c:f>
            </c:strRef>
          </c:xVal>
          <c:yVal>
            <c:numRef>
              <c:f>Sheet19!$C$2614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13"/>
          <c:order val="2613"/>
          <c:tx>
            <c:strRef>
              <c:f>Sheet19!$A$2615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Sheet19!$B$2615</c:f>
            </c:strRef>
          </c:xVal>
          <c:yVal>
            <c:numRef>
              <c:f>Sheet19!$C$2615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14"/>
          <c:order val="2614"/>
          <c:tx>
            <c:strRef>
              <c:f>Sheet19!$A$2616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Sheet19!$B$2616</c:f>
            </c:strRef>
          </c:xVal>
          <c:yVal>
            <c:numRef>
              <c:f>Sheet19!$C$2616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15"/>
          <c:order val="2615"/>
          <c:tx>
            <c:strRef>
              <c:f>Sheet19!$A$2617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Sheet19!$B$2617</c:f>
            </c:strRef>
          </c:xVal>
          <c:yVal>
            <c:numRef>
              <c:f>Sheet19!$C$2617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16"/>
          <c:order val="2616"/>
          <c:tx>
            <c:strRef>
              <c:f>Sheet19!$A$2618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Sheet19!$B$2618</c:f>
            </c:strRef>
          </c:xVal>
          <c:yVal>
            <c:numRef>
              <c:f>Sheet19!$C$2618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17"/>
          <c:order val="2617"/>
          <c:tx>
            <c:strRef>
              <c:f>Sheet19!$A$2619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Sheet19!$B$2619</c:f>
            </c:strRef>
          </c:xVal>
          <c:yVal>
            <c:numRef>
              <c:f>Sheet19!$C$2619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18"/>
          <c:order val="2618"/>
          <c:tx>
            <c:strRef>
              <c:f>Sheet19!$A$2620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Sheet19!$B$2620</c:f>
            </c:strRef>
          </c:xVal>
          <c:yVal>
            <c:numRef>
              <c:f>Sheet19!$C$2620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19"/>
          <c:order val="2619"/>
          <c:tx>
            <c:strRef>
              <c:f>Sheet19!$A$2621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Sheet19!$B$2621</c:f>
            </c:strRef>
          </c:xVal>
          <c:yVal>
            <c:numRef>
              <c:f>Sheet19!$C$2621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20"/>
          <c:order val="2620"/>
          <c:tx>
            <c:strRef>
              <c:f>Sheet19!$A$2622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Sheet19!$B$2622</c:f>
            </c:strRef>
          </c:xVal>
          <c:yVal>
            <c:numRef>
              <c:f>Sheet19!$C$2622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21"/>
          <c:order val="2621"/>
          <c:tx>
            <c:strRef>
              <c:f>Sheet19!$A$2623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Sheet19!$B$2623</c:f>
            </c:strRef>
          </c:xVal>
          <c:yVal>
            <c:numRef>
              <c:f>Sheet19!$C$2623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22"/>
          <c:order val="2622"/>
          <c:tx>
            <c:strRef>
              <c:f>Sheet19!$A$2624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Sheet19!$B$2624</c:f>
            </c:strRef>
          </c:xVal>
          <c:yVal>
            <c:numRef>
              <c:f>Sheet19!$C$2624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23"/>
          <c:order val="2623"/>
          <c:tx>
            <c:strRef>
              <c:f>Sheet19!$A$2625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Sheet19!$B$2625</c:f>
            </c:strRef>
          </c:xVal>
          <c:yVal>
            <c:numRef>
              <c:f>Sheet19!$C$2625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24"/>
          <c:order val="2624"/>
          <c:tx>
            <c:strRef>
              <c:f>Sheet19!$A$2626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Sheet19!$B$2626</c:f>
            </c:strRef>
          </c:xVal>
          <c:yVal>
            <c:numRef>
              <c:f>Sheet19!$C$2626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25"/>
          <c:order val="2625"/>
          <c:tx>
            <c:strRef>
              <c:f>Sheet19!$A$2627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Sheet19!$B$2627</c:f>
            </c:strRef>
          </c:xVal>
          <c:yVal>
            <c:numRef>
              <c:f>Sheet19!$C$2627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26"/>
          <c:order val="2626"/>
          <c:tx>
            <c:strRef>
              <c:f>Sheet19!$A$2628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Sheet19!$B$2628</c:f>
            </c:strRef>
          </c:xVal>
          <c:yVal>
            <c:numRef>
              <c:f>Sheet19!$C$2628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27"/>
          <c:order val="2627"/>
          <c:tx>
            <c:strRef>
              <c:f>Sheet19!$A$2629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Sheet19!$B$2629</c:f>
            </c:strRef>
          </c:xVal>
          <c:yVal>
            <c:numRef>
              <c:f>Sheet19!$C$2629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28"/>
          <c:order val="2628"/>
          <c:tx>
            <c:strRef>
              <c:f>Sheet19!$A$2630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Sheet19!$B$2630</c:f>
            </c:strRef>
          </c:xVal>
          <c:yVal>
            <c:numRef>
              <c:f>Sheet19!$C$2630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29"/>
          <c:order val="2629"/>
          <c:tx>
            <c:strRef>
              <c:f>Sheet19!$A$2631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Sheet19!$B$2631</c:f>
            </c:strRef>
          </c:xVal>
          <c:yVal>
            <c:numRef>
              <c:f>Sheet19!$C$2631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30"/>
          <c:order val="2630"/>
          <c:tx>
            <c:strRef>
              <c:f>Sheet19!$A$2632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Sheet19!$B$2632</c:f>
            </c:strRef>
          </c:xVal>
          <c:yVal>
            <c:numRef>
              <c:f>Sheet19!$C$2632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31"/>
          <c:order val="2631"/>
          <c:tx>
            <c:strRef>
              <c:f>Sheet19!$A$2633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Sheet19!$B$2633</c:f>
            </c:strRef>
          </c:xVal>
          <c:yVal>
            <c:numRef>
              <c:f>Sheet19!$C$2633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32"/>
          <c:order val="2632"/>
          <c:tx>
            <c:strRef>
              <c:f>Sheet19!$A$2634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Sheet19!$B$2634</c:f>
            </c:strRef>
          </c:xVal>
          <c:yVal>
            <c:numRef>
              <c:f>Sheet19!$C$2634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33"/>
          <c:order val="2633"/>
          <c:tx>
            <c:strRef>
              <c:f>Sheet19!$A$2635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Sheet19!$B$2635</c:f>
            </c:strRef>
          </c:xVal>
          <c:yVal>
            <c:numRef>
              <c:f>Sheet19!$C$2635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34"/>
          <c:order val="2634"/>
          <c:tx>
            <c:strRef>
              <c:f>Sheet19!$A$2636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Sheet19!$B$2636</c:f>
            </c:strRef>
          </c:xVal>
          <c:yVal>
            <c:numRef>
              <c:f>Sheet19!$C$2636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35"/>
          <c:order val="2635"/>
          <c:tx>
            <c:strRef>
              <c:f>Sheet19!$A$2637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Sheet19!$B$2637</c:f>
            </c:strRef>
          </c:xVal>
          <c:yVal>
            <c:numRef>
              <c:f>Sheet19!$C$2637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36"/>
          <c:order val="2636"/>
          <c:tx>
            <c:strRef>
              <c:f>Sheet19!$A$2638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Sheet19!$B$2638</c:f>
            </c:strRef>
          </c:xVal>
          <c:yVal>
            <c:numRef>
              <c:f>Sheet19!$C$2638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37"/>
          <c:order val="2637"/>
          <c:tx>
            <c:strRef>
              <c:f>Sheet19!$A$2639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Sheet19!$B$2639</c:f>
            </c:strRef>
          </c:xVal>
          <c:yVal>
            <c:numRef>
              <c:f>Sheet19!$C$2639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38"/>
          <c:order val="2638"/>
          <c:tx>
            <c:strRef>
              <c:f>Sheet19!$A$2640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Sheet19!$B$2640</c:f>
            </c:strRef>
          </c:xVal>
          <c:yVal>
            <c:numRef>
              <c:f>Sheet19!$C$2640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39"/>
          <c:order val="2639"/>
          <c:tx>
            <c:strRef>
              <c:f>Sheet19!$A$2641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Sheet19!$B$2641</c:f>
            </c:strRef>
          </c:xVal>
          <c:yVal>
            <c:numRef>
              <c:f>Sheet19!$C$2641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40"/>
          <c:order val="2640"/>
          <c:tx>
            <c:strRef>
              <c:f>Sheet19!$A$2642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Sheet19!$B$2642</c:f>
            </c:strRef>
          </c:xVal>
          <c:yVal>
            <c:numRef>
              <c:f>Sheet19!$C$2642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41"/>
          <c:order val="2641"/>
          <c:tx>
            <c:strRef>
              <c:f>Sheet19!$A$2643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Sheet19!$B$2643</c:f>
            </c:strRef>
          </c:xVal>
          <c:yVal>
            <c:numRef>
              <c:f>Sheet19!$C$2643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42"/>
          <c:order val="2642"/>
          <c:tx>
            <c:strRef>
              <c:f>Sheet19!$A$2644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Sheet19!$B$2644</c:f>
            </c:strRef>
          </c:xVal>
          <c:yVal>
            <c:numRef>
              <c:f>Sheet19!$C$2644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43"/>
          <c:order val="2643"/>
          <c:tx>
            <c:strRef>
              <c:f>Sheet19!$A$2645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Sheet19!$B$2645</c:f>
            </c:strRef>
          </c:xVal>
          <c:yVal>
            <c:numRef>
              <c:f>Sheet19!$C$2645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44"/>
          <c:order val="2644"/>
          <c:tx>
            <c:strRef>
              <c:f>Sheet19!$A$2646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Sheet19!$B$2646</c:f>
            </c:strRef>
          </c:xVal>
          <c:yVal>
            <c:numRef>
              <c:f>Sheet19!$C$2646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45"/>
          <c:order val="2645"/>
          <c:tx>
            <c:strRef>
              <c:f>Sheet19!$A$2647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Sheet19!$B$2647</c:f>
            </c:strRef>
          </c:xVal>
          <c:yVal>
            <c:numRef>
              <c:f>Sheet19!$C$2647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46"/>
          <c:order val="2646"/>
          <c:tx>
            <c:strRef>
              <c:f>Sheet19!$A$2648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Sheet19!$B$2648</c:f>
            </c:strRef>
          </c:xVal>
          <c:yVal>
            <c:numRef>
              <c:f>Sheet19!$C$2648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47"/>
          <c:order val="2647"/>
          <c:tx>
            <c:strRef>
              <c:f>Sheet19!$A$2649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Sheet19!$B$2649</c:f>
            </c:strRef>
          </c:xVal>
          <c:yVal>
            <c:numRef>
              <c:f>Sheet19!$C$2649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48"/>
          <c:order val="2648"/>
          <c:tx>
            <c:strRef>
              <c:f>Sheet19!$A$2650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Sheet19!$B$2650</c:f>
            </c:strRef>
          </c:xVal>
          <c:yVal>
            <c:numRef>
              <c:f>Sheet19!$C$2650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49"/>
          <c:order val="2649"/>
          <c:tx>
            <c:strRef>
              <c:f>Sheet19!$A$2651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Sheet19!$B$2651</c:f>
            </c:strRef>
          </c:xVal>
          <c:yVal>
            <c:numRef>
              <c:f>Sheet19!$C$2651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50"/>
          <c:order val="2650"/>
          <c:tx>
            <c:strRef>
              <c:f>Sheet19!$A$2652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Sheet19!$B$2652</c:f>
            </c:strRef>
          </c:xVal>
          <c:yVal>
            <c:numRef>
              <c:f>Sheet19!$C$2652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51"/>
          <c:order val="2651"/>
          <c:tx>
            <c:strRef>
              <c:f>Sheet19!$A$2653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Sheet19!$B$2653</c:f>
            </c:strRef>
          </c:xVal>
          <c:yVal>
            <c:numRef>
              <c:f>Sheet19!$C$2653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52"/>
          <c:order val="2652"/>
          <c:tx>
            <c:strRef>
              <c:f>Sheet19!$A$2654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Sheet19!$B$2654</c:f>
            </c:strRef>
          </c:xVal>
          <c:yVal>
            <c:numRef>
              <c:f>Sheet19!$C$2654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53"/>
          <c:order val="2653"/>
          <c:tx>
            <c:strRef>
              <c:f>Sheet19!$A$2655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Sheet19!$B$2655</c:f>
            </c:strRef>
          </c:xVal>
          <c:yVal>
            <c:numRef>
              <c:f>Sheet19!$C$2655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54"/>
          <c:order val="2654"/>
          <c:tx>
            <c:strRef>
              <c:f>Sheet19!$A$2656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Sheet19!$B$2656</c:f>
            </c:strRef>
          </c:xVal>
          <c:yVal>
            <c:numRef>
              <c:f>Sheet19!$C$2656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55"/>
          <c:order val="2655"/>
          <c:tx>
            <c:strRef>
              <c:f>Sheet19!$A$2657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Sheet19!$B$2657</c:f>
            </c:strRef>
          </c:xVal>
          <c:yVal>
            <c:numRef>
              <c:f>Sheet19!$C$2657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56"/>
          <c:order val="2656"/>
          <c:tx>
            <c:strRef>
              <c:f>Sheet19!$A$2658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Sheet19!$B$2658</c:f>
            </c:strRef>
          </c:xVal>
          <c:yVal>
            <c:numRef>
              <c:f>Sheet19!$C$2658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57"/>
          <c:order val="2657"/>
          <c:tx>
            <c:strRef>
              <c:f>Sheet19!$A$2659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Sheet19!$B$2659</c:f>
            </c:strRef>
          </c:xVal>
          <c:yVal>
            <c:numRef>
              <c:f>Sheet19!$C$2659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58"/>
          <c:order val="2658"/>
          <c:tx>
            <c:strRef>
              <c:f>Sheet19!$A$2660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Sheet19!$B$2660</c:f>
            </c:strRef>
          </c:xVal>
          <c:yVal>
            <c:numRef>
              <c:f>Sheet19!$C$2660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59"/>
          <c:order val="2659"/>
          <c:tx>
            <c:strRef>
              <c:f>Sheet19!$A$2661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Sheet19!$B$2661</c:f>
            </c:strRef>
          </c:xVal>
          <c:yVal>
            <c:numRef>
              <c:f>Sheet19!$C$2661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60"/>
          <c:order val="2660"/>
          <c:tx>
            <c:strRef>
              <c:f>Sheet19!$A$2662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Sheet19!$B$2662</c:f>
            </c:strRef>
          </c:xVal>
          <c:yVal>
            <c:numRef>
              <c:f>Sheet19!$C$2662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61"/>
          <c:order val="2661"/>
          <c:tx>
            <c:strRef>
              <c:f>Sheet19!$A$2663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Sheet19!$B$2663</c:f>
            </c:strRef>
          </c:xVal>
          <c:yVal>
            <c:numRef>
              <c:f>Sheet19!$C$2663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62"/>
          <c:order val="2662"/>
          <c:tx>
            <c:strRef>
              <c:f>Sheet19!$A$2664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Sheet19!$B$2664</c:f>
            </c:strRef>
          </c:xVal>
          <c:yVal>
            <c:numRef>
              <c:f>Sheet19!$C$2664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63"/>
          <c:order val="2663"/>
          <c:tx>
            <c:strRef>
              <c:f>Sheet19!$A$2665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Sheet19!$B$2665</c:f>
            </c:strRef>
          </c:xVal>
          <c:yVal>
            <c:numRef>
              <c:f>Sheet19!$C$2665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64"/>
          <c:order val="2664"/>
          <c:tx>
            <c:strRef>
              <c:f>Sheet19!$A$2666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Sheet19!$B$2666</c:f>
            </c:strRef>
          </c:xVal>
          <c:yVal>
            <c:numRef>
              <c:f>Sheet19!$C$2666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65"/>
          <c:order val="2665"/>
          <c:tx>
            <c:strRef>
              <c:f>Sheet19!$A$2667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Sheet19!$B$2667</c:f>
            </c:strRef>
          </c:xVal>
          <c:yVal>
            <c:numRef>
              <c:f>Sheet19!$C$2667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66"/>
          <c:order val="2666"/>
          <c:tx>
            <c:strRef>
              <c:f>Sheet19!$A$2668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Sheet19!$B$2668</c:f>
            </c:strRef>
          </c:xVal>
          <c:yVal>
            <c:numRef>
              <c:f>Sheet19!$C$2668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67"/>
          <c:order val="2667"/>
          <c:tx>
            <c:strRef>
              <c:f>Sheet19!$A$2669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Sheet19!$B$2669</c:f>
            </c:strRef>
          </c:xVal>
          <c:yVal>
            <c:numRef>
              <c:f>Sheet19!$C$2669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68"/>
          <c:order val="2668"/>
          <c:tx>
            <c:strRef>
              <c:f>Sheet19!$A$2670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Sheet19!$B$2670</c:f>
            </c:strRef>
          </c:xVal>
          <c:yVal>
            <c:numRef>
              <c:f>Sheet19!$C$2670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69"/>
          <c:order val="2669"/>
          <c:tx>
            <c:strRef>
              <c:f>Sheet19!$A$2671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Sheet19!$B$2671</c:f>
            </c:strRef>
          </c:xVal>
          <c:yVal>
            <c:numRef>
              <c:f>Sheet19!$C$2671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70"/>
          <c:order val="2670"/>
          <c:tx>
            <c:strRef>
              <c:f>Sheet19!$A$2672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Sheet19!$B$2672</c:f>
            </c:strRef>
          </c:xVal>
          <c:yVal>
            <c:numRef>
              <c:f>Sheet19!$C$2672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71"/>
          <c:order val="2671"/>
          <c:tx>
            <c:strRef>
              <c:f>Sheet19!$A$2673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Sheet19!$B$2673</c:f>
            </c:strRef>
          </c:xVal>
          <c:yVal>
            <c:numRef>
              <c:f>Sheet19!$C$2673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72"/>
          <c:order val="2672"/>
          <c:tx>
            <c:strRef>
              <c:f>Sheet19!$A$2674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Sheet19!$B$2674</c:f>
            </c:strRef>
          </c:xVal>
          <c:yVal>
            <c:numRef>
              <c:f>Sheet19!$C$2674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73"/>
          <c:order val="2673"/>
          <c:tx>
            <c:strRef>
              <c:f>Sheet19!$A$2675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Sheet19!$B$2675</c:f>
            </c:strRef>
          </c:xVal>
          <c:yVal>
            <c:numRef>
              <c:f>Sheet19!$C$2675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74"/>
          <c:order val="2674"/>
          <c:tx>
            <c:strRef>
              <c:f>Sheet19!$A$2676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Sheet19!$B$2676</c:f>
            </c:strRef>
          </c:xVal>
          <c:yVal>
            <c:numRef>
              <c:f>Sheet19!$C$2676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75"/>
          <c:order val="2675"/>
          <c:tx>
            <c:strRef>
              <c:f>Sheet19!$A$2677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Sheet19!$B$2677</c:f>
            </c:strRef>
          </c:xVal>
          <c:yVal>
            <c:numRef>
              <c:f>Sheet19!$C$2677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76"/>
          <c:order val="2676"/>
          <c:tx>
            <c:strRef>
              <c:f>Sheet19!$A$2678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Sheet19!$B$2678</c:f>
            </c:strRef>
          </c:xVal>
          <c:yVal>
            <c:numRef>
              <c:f>Sheet19!$C$2678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77"/>
          <c:order val="2677"/>
          <c:tx>
            <c:strRef>
              <c:f>Sheet19!$A$2679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Sheet19!$B$2679</c:f>
            </c:strRef>
          </c:xVal>
          <c:yVal>
            <c:numRef>
              <c:f>Sheet19!$C$2679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78"/>
          <c:order val="2678"/>
          <c:tx>
            <c:strRef>
              <c:f>Sheet19!$A$2680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Sheet19!$B$2680</c:f>
            </c:strRef>
          </c:xVal>
          <c:yVal>
            <c:numRef>
              <c:f>Sheet19!$C$2680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79"/>
          <c:order val="2679"/>
          <c:tx>
            <c:strRef>
              <c:f>Sheet19!$A$2681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Sheet19!$B$2681</c:f>
            </c:strRef>
          </c:xVal>
          <c:yVal>
            <c:numRef>
              <c:f>Sheet19!$C$2681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80"/>
          <c:order val="2680"/>
          <c:tx>
            <c:strRef>
              <c:f>Sheet19!$A$2682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Sheet19!$B$2682</c:f>
            </c:strRef>
          </c:xVal>
          <c:yVal>
            <c:numRef>
              <c:f>Sheet19!$C$2682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81"/>
          <c:order val="2681"/>
          <c:tx>
            <c:strRef>
              <c:f>Sheet19!$A$2683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Sheet19!$B$2683</c:f>
            </c:strRef>
          </c:xVal>
          <c:yVal>
            <c:numRef>
              <c:f>Sheet19!$C$2683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82"/>
          <c:order val="2682"/>
          <c:tx>
            <c:strRef>
              <c:f>Sheet19!$A$2684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Sheet19!$B$2684</c:f>
            </c:strRef>
          </c:xVal>
          <c:yVal>
            <c:numRef>
              <c:f>Sheet19!$C$2684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83"/>
          <c:order val="2683"/>
          <c:tx>
            <c:strRef>
              <c:f>Sheet19!$A$2685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Sheet19!$B$2685</c:f>
            </c:strRef>
          </c:xVal>
          <c:yVal>
            <c:numRef>
              <c:f>Sheet19!$C$2685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84"/>
          <c:order val="2684"/>
          <c:tx>
            <c:strRef>
              <c:f>Sheet19!$A$2686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Sheet19!$B$2686</c:f>
            </c:strRef>
          </c:xVal>
          <c:yVal>
            <c:numRef>
              <c:f>Sheet19!$C$2686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85"/>
          <c:order val="2685"/>
          <c:tx>
            <c:strRef>
              <c:f>Sheet19!$A$2687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Sheet19!$B$2687</c:f>
            </c:strRef>
          </c:xVal>
          <c:yVal>
            <c:numRef>
              <c:f>Sheet19!$C$2687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86"/>
          <c:order val="2686"/>
          <c:tx>
            <c:strRef>
              <c:f>Sheet19!$A$2688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Sheet19!$B$2688</c:f>
            </c:strRef>
          </c:xVal>
          <c:yVal>
            <c:numRef>
              <c:f>Sheet19!$C$2688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87"/>
          <c:order val="2687"/>
          <c:tx>
            <c:strRef>
              <c:f>Sheet19!$A$2689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Sheet19!$B$2689</c:f>
            </c:strRef>
          </c:xVal>
          <c:yVal>
            <c:numRef>
              <c:f>Sheet19!$C$2689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88"/>
          <c:order val="2688"/>
          <c:tx>
            <c:strRef>
              <c:f>Sheet19!$A$2690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Sheet19!$B$2690</c:f>
            </c:strRef>
          </c:xVal>
          <c:yVal>
            <c:numRef>
              <c:f>Sheet19!$C$2690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89"/>
          <c:order val="2689"/>
          <c:tx>
            <c:strRef>
              <c:f>Sheet19!$A$2691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Sheet19!$B$2691</c:f>
            </c:strRef>
          </c:xVal>
          <c:yVal>
            <c:numRef>
              <c:f>Sheet19!$C$2691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90"/>
          <c:order val="2690"/>
          <c:tx>
            <c:strRef>
              <c:f>Sheet19!$A$2692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Sheet19!$B$2692</c:f>
            </c:strRef>
          </c:xVal>
          <c:yVal>
            <c:numRef>
              <c:f>Sheet19!$C$2692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91"/>
          <c:order val="2691"/>
          <c:tx>
            <c:strRef>
              <c:f>Sheet19!$A$2693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Sheet19!$B$2693</c:f>
            </c:strRef>
          </c:xVal>
          <c:yVal>
            <c:numRef>
              <c:f>Sheet19!$C$2693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92"/>
          <c:order val="2692"/>
          <c:tx>
            <c:strRef>
              <c:f>Sheet19!$A$2694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Sheet19!$B$2694</c:f>
            </c:strRef>
          </c:xVal>
          <c:yVal>
            <c:numRef>
              <c:f>Sheet19!$C$2694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93"/>
          <c:order val="2693"/>
          <c:tx>
            <c:strRef>
              <c:f>Sheet19!$A$2695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Sheet19!$B$2695</c:f>
            </c:strRef>
          </c:xVal>
          <c:yVal>
            <c:numRef>
              <c:f>Sheet19!$C$2695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94"/>
          <c:order val="2694"/>
          <c:tx>
            <c:strRef>
              <c:f>Sheet19!$A$2696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Sheet19!$B$2696</c:f>
            </c:strRef>
          </c:xVal>
          <c:yVal>
            <c:numRef>
              <c:f>Sheet19!$C$2696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95"/>
          <c:order val="2695"/>
          <c:tx>
            <c:strRef>
              <c:f>Sheet19!$A$2697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Sheet19!$B$2697</c:f>
            </c:strRef>
          </c:xVal>
          <c:yVal>
            <c:numRef>
              <c:f>Sheet19!$C$2697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96"/>
          <c:order val="2696"/>
          <c:tx>
            <c:strRef>
              <c:f>Sheet19!$A$2698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Sheet19!$B$2698</c:f>
            </c:strRef>
          </c:xVal>
          <c:yVal>
            <c:numRef>
              <c:f>Sheet19!$C$2698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97"/>
          <c:order val="2697"/>
          <c:tx>
            <c:strRef>
              <c:f>Sheet19!$A$2699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Sheet19!$B$2699</c:f>
            </c:strRef>
          </c:xVal>
          <c:yVal>
            <c:numRef>
              <c:f>Sheet19!$C$2699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98"/>
          <c:order val="2698"/>
          <c:tx>
            <c:strRef>
              <c:f>Sheet19!$A$2700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Sheet19!$B$2700</c:f>
            </c:strRef>
          </c:xVal>
          <c:yVal>
            <c:numRef>
              <c:f>Sheet19!$C$2700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99"/>
          <c:order val="2699"/>
          <c:tx>
            <c:strRef>
              <c:f>Sheet19!$A$2701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Sheet19!$B$2701</c:f>
            </c:strRef>
          </c:xVal>
          <c:yVal>
            <c:numRef>
              <c:f>Sheet19!$C$2701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00"/>
          <c:order val="2700"/>
          <c:tx>
            <c:strRef>
              <c:f>Sheet19!$A$2702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Sheet19!$B$2702</c:f>
            </c:strRef>
          </c:xVal>
          <c:yVal>
            <c:numRef>
              <c:f>Sheet19!$C$2702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01"/>
          <c:order val="2701"/>
          <c:tx>
            <c:strRef>
              <c:f>Sheet19!$A$2703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Sheet19!$B$2703</c:f>
            </c:strRef>
          </c:xVal>
          <c:yVal>
            <c:numRef>
              <c:f>Sheet19!$C$2703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02"/>
          <c:order val="2702"/>
          <c:tx>
            <c:strRef>
              <c:f>Sheet19!$A$2704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Sheet19!$B$2704</c:f>
            </c:strRef>
          </c:xVal>
          <c:yVal>
            <c:numRef>
              <c:f>Sheet19!$C$2704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03"/>
          <c:order val="2703"/>
          <c:tx>
            <c:strRef>
              <c:f>Sheet19!$A$2705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Sheet19!$B$2705</c:f>
            </c:strRef>
          </c:xVal>
          <c:yVal>
            <c:numRef>
              <c:f>Sheet19!$C$2705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04"/>
          <c:order val="2704"/>
          <c:tx>
            <c:strRef>
              <c:f>Sheet19!$A$2706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Sheet19!$B$2706</c:f>
            </c:strRef>
          </c:xVal>
          <c:yVal>
            <c:numRef>
              <c:f>Sheet19!$C$2706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05"/>
          <c:order val="2705"/>
          <c:tx>
            <c:strRef>
              <c:f>Sheet19!$A$2707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Sheet19!$B$2707</c:f>
            </c:strRef>
          </c:xVal>
          <c:yVal>
            <c:numRef>
              <c:f>Sheet19!$C$2707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06"/>
          <c:order val="2706"/>
          <c:tx>
            <c:strRef>
              <c:f>Sheet19!$A$2708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Sheet19!$B$2708</c:f>
            </c:strRef>
          </c:xVal>
          <c:yVal>
            <c:numRef>
              <c:f>Sheet19!$C$2708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07"/>
          <c:order val="2707"/>
          <c:tx>
            <c:strRef>
              <c:f>Sheet19!$A$2709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Sheet19!$B$2709</c:f>
            </c:strRef>
          </c:xVal>
          <c:yVal>
            <c:numRef>
              <c:f>Sheet19!$C$2709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08"/>
          <c:order val="2708"/>
          <c:tx>
            <c:strRef>
              <c:f>Sheet19!$A$2710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Sheet19!$B$2710</c:f>
            </c:strRef>
          </c:xVal>
          <c:yVal>
            <c:numRef>
              <c:f>Sheet19!$C$2710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09"/>
          <c:order val="2709"/>
          <c:tx>
            <c:strRef>
              <c:f>Sheet19!$A$2711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Sheet19!$B$2711</c:f>
            </c:strRef>
          </c:xVal>
          <c:yVal>
            <c:numRef>
              <c:f>Sheet19!$C$2711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10"/>
          <c:order val="2710"/>
          <c:tx>
            <c:strRef>
              <c:f>Sheet19!$A$2712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Sheet19!$B$2712</c:f>
            </c:strRef>
          </c:xVal>
          <c:yVal>
            <c:numRef>
              <c:f>Sheet19!$C$2712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11"/>
          <c:order val="2711"/>
          <c:tx>
            <c:strRef>
              <c:f>Sheet19!$A$2713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Sheet19!$B$2713</c:f>
            </c:strRef>
          </c:xVal>
          <c:yVal>
            <c:numRef>
              <c:f>Sheet19!$C$2713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12"/>
          <c:order val="2712"/>
          <c:tx>
            <c:strRef>
              <c:f>Sheet19!$A$2714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Sheet19!$B$2714</c:f>
            </c:strRef>
          </c:xVal>
          <c:yVal>
            <c:numRef>
              <c:f>Sheet19!$C$2714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13"/>
          <c:order val="2713"/>
          <c:tx>
            <c:strRef>
              <c:f>Sheet19!$A$2715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Sheet19!$B$2715</c:f>
            </c:strRef>
          </c:xVal>
          <c:yVal>
            <c:numRef>
              <c:f>Sheet19!$C$2715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14"/>
          <c:order val="2714"/>
          <c:tx>
            <c:strRef>
              <c:f>Sheet19!$A$2716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Sheet19!$B$2716</c:f>
            </c:strRef>
          </c:xVal>
          <c:yVal>
            <c:numRef>
              <c:f>Sheet19!$C$2716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15"/>
          <c:order val="2715"/>
          <c:tx>
            <c:strRef>
              <c:f>Sheet19!$A$2717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Sheet19!$B$2717</c:f>
            </c:strRef>
          </c:xVal>
          <c:yVal>
            <c:numRef>
              <c:f>Sheet19!$C$2717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16"/>
          <c:order val="2716"/>
          <c:tx>
            <c:strRef>
              <c:f>Sheet19!$A$2718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Sheet19!$B$2718</c:f>
            </c:strRef>
          </c:xVal>
          <c:yVal>
            <c:numRef>
              <c:f>Sheet19!$C$2718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17"/>
          <c:order val="2717"/>
          <c:tx>
            <c:strRef>
              <c:f>Sheet19!$A$2719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Sheet19!$B$2719</c:f>
            </c:strRef>
          </c:xVal>
          <c:yVal>
            <c:numRef>
              <c:f>Sheet19!$C$2719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18"/>
          <c:order val="2718"/>
          <c:tx>
            <c:strRef>
              <c:f>Sheet19!$A$2720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Sheet19!$B$2720</c:f>
            </c:strRef>
          </c:xVal>
          <c:yVal>
            <c:numRef>
              <c:f>Sheet19!$C$2720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19"/>
          <c:order val="2719"/>
          <c:tx>
            <c:strRef>
              <c:f>Sheet19!$A$2721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Sheet19!$B$2721</c:f>
            </c:strRef>
          </c:xVal>
          <c:yVal>
            <c:numRef>
              <c:f>Sheet19!$C$2721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20"/>
          <c:order val="2720"/>
          <c:tx>
            <c:strRef>
              <c:f>Sheet19!$A$2722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Sheet19!$B$2722</c:f>
            </c:strRef>
          </c:xVal>
          <c:yVal>
            <c:numRef>
              <c:f>Sheet19!$C$2722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21"/>
          <c:order val="2721"/>
          <c:tx>
            <c:strRef>
              <c:f>Sheet19!$A$2723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Sheet19!$B$2723</c:f>
            </c:strRef>
          </c:xVal>
          <c:yVal>
            <c:numRef>
              <c:f>Sheet19!$C$2723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22"/>
          <c:order val="2722"/>
          <c:tx>
            <c:strRef>
              <c:f>Sheet19!$A$2724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Sheet19!$B$2724</c:f>
            </c:strRef>
          </c:xVal>
          <c:yVal>
            <c:numRef>
              <c:f>Sheet19!$C$2724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23"/>
          <c:order val="2723"/>
          <c:tx>
            <c:strRef>
              <c:f>Sheet19!$A$2725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Sheet19!$B$2725</c:f>
            </c:strRef>
          </c:xVal>
          <c:yVal>
            <c:numRef>
              <c:f>Sheet19!$C$2725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24"/>
          <c:order val="2724"/>
          <c:tx>
            <c:strRef>
              <c:f>Sheet19!$A$2726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Sheet19!$B$2726</c:f>
            </c:strRef>
          </c:xVal>
          <c:yVal>
            <c:numRef>
              <c:f>Sheet19!$C$2726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25"/>
          <c:order val="2725"/>
          <c:tx>
            <c:strRef>
              <c:f>Sheet19!$A$2727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Sheet19!$B$2727</c:f>
            </c:strRef>
          </c:xVal>
          <c:yVal>
            <c:numRef>
              <c:f>Sheet19!$C$2727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26"/>
          <c:order val="2726"/>
          <c:tx>
            <c:strRef>
              <c:f>Sheet19!$A$2728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Sheet19!$B$2728</c:f>
            </c:strRef>
          </c:xVal>
          <c:yVal>
            <c:numRef>
              <c:f>Sheet19!$C$2728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27"/>
          <c:order val="2727"/>
          <c:tx>
            <c:strRef>
              <c:f>Sheet19!$A$2729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Sheet19!$B$2729</c:f>
            </c:strRef>
          </c:xVal>
          <c:yVal>
            <c:numRef>
              <c:f>Sheet19!$C$2729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28"/>
          <c:order val="2728"/>
          <c:tx>
            <c:strRef>
              <c:f>Sheet19!$A$2730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Sheet19!$B$2730</c:f>
            </c:strRef>
          </c:xVal>
          <c:yVal>
            <c:numRef>
              <c:f>Sheet19!$C$2730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29"/>
          <c:order val="2729"/>
          <c:tx>
            <c:strRef>
              <c:f>Sheet19!$A$2731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Sheet19!$B$2731</c:f>
            </c:strRef>
          </c:xVal>
          <c:yVal>
            <c:numRef>
              <c:f>Sheet19!$C$2731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30"/>
          <c:order val="2730"/>
          <c:tx>
            <c:strRef>
              <c:f>Sheet19!$A$2732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Sheet19!$B$2732</c:f>
            </c:strRef>
          </c:xVal>
          <c:yVal>
            <c:numRef>
              <c:f>Sheet19!$C$2732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31"/>
          <c:order val="2731"/>
          <c:tx>
            <c:strRef>
              <c:f>Sheet19!$A$2733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Sheet19!$B$2733</c:f>
            </c:strRef>
          </c:xVal>
          <c:yVal>
            <c:numRef>
              <c:f>Sheet19!$C$2733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32"/>
          <c:order val="2732"/>
          <c:tx>
            <c:strRef>
              <c:f>Sheet19!$A$2734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Sheet19!$B$2734</c:f>
            </c:strRef>
          </c:xVal>
          <c:yVal>
            <c:numRef>
              <c:f>Sheet19!$C$2734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33"/>
          <c:order val="2733"/>
          <c:tx>
            <c:strRef>
              <c:f>Sheet19!$A$2735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Sheet19!$B$2735</c:f>
            </c:strRef>
          </c:xVal>
          <c:yVal>
            <c:numRef>
              <c:f>Sheet19!$C$2735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34"/>
          <c:order val="2734"/>
          <c:tx>
            <c:strRef>
              <c:f>Sheet19!$A$2736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Sheet19!$B$2736</c:f>
            </c:strRef>
          </c:xVal>
          <c:yVal>
            <c:numRef>
              <c:f>Sheet19!$C$2736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35"/>
          <c:order val="2735"/>
          <c:tx>
            <c:strRef>
              <c:f>Sheet19!$A$2737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Sheet19!$B$2737</c:f>
            </c:strRef>
          </c:xVal>
          <c:yVal>
            <c:numRef>
              <c:f>Sheet19!$C$2737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36"/>
          <c:order val="2736"/>
          <c:tx>
            <c:strRef>
              <c:f>Sheet19!$A$2738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Sheet19!$B$2738</c:f>
            </c:strRef>
          </c:xVal>
          <c:yVal>
            <c:numRef>
              <c:f>Sheet19!$C$2738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37"/>
          <c:order val="2737"/>
          <c:tx>
            <c:strRef>
              <c:f>Sheet19!$A$2739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Sheet19!$B$2739</c:f>
            </c:strRef>
          </c:xVal>
          <c:yVal>
            <c:numRef>
              <c:f>Sheet19!$C$2739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38"/>
          <c:order val="2738"/>
          <c:tx>
            <c:strRef>
              <c:f>Sheet19!$A$2740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Sheet19!$B$2740</c:f>
            </c:strRef>
          </c:xVal>
          <c:yVal>
            <c:numRef>
              <c:f>Sheet19!$C$2740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39"/>
          <c:order val="2739"/>
          <c:tx>
            <c:strRef>
              <c:f>Sheet19!$A$2741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Sheet19!$B$2741</c:f>
            </c:strRef>
          </c:xVal>
          <c:yVal>
            <c:numRef>
              <c:f>Sheet19!$C$2741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40"/>
          <c:order val="2740"/>
          <c:tx>
            <c:strRef>
              <c:f>Sheet19!$A$2742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Sheet19!$B$2742</c:f>
            </c:strRef>
          </c:xVal>
          <c:yVal>
            <c:numRef>
              <c:f>Sheet19!$C$2742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41"/>
          <c:order val="2741"/>
          <c:tx>
            <c:strRef>
              <c:f>Sheet19!$A$2743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Sheet19!$B$2743</c:f>
            </c:strRef>
          </c:xVal>
          <c:yVal>
            <c:numRef>
              <c:f>Sheet19!$C$2743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42"/>
          <c:order val="2742"/>
          <c:tx>
            <c:strRef>
              <c:f>Sheet19!$A$2744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Sheet19!$B$2744</c:f>
            </c:strRef>
          </c:xVal>
          <c:yVal>
            <c:numRef>
              <c:f>Sheet19!$C$2744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43"/>
          <c:order val="2743"/>
          <c:tx>
            <c:strRef>
              <c:f>Sheet19!$A$2745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Sheet19!$B$2745</c:f>
            </c:strRef>
          </c:xVal>
          <c:yVal>
            <c:numRef>
              <c:f>Sheet19!$C$2745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44"/>
          <c:order val="2744"/>
          <c:tx>
            <c:strRef>
              <c:f>Sheet19!$A$2746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Sheet19!$B$2746</c:f>
            </c:strRef>
          </c:xVal>
          <c:yVal>
            <c:numRef>
              <c:f>Sheet19!$C$2746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45"/>
          <c:order val="2745"/>
          <c:tx>
            <c:strRef>
              <c:f>Sheet19!$A$2747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Sheet19!$B$2747</c:f>
            </c:strRef>
          </c:xVal>
          <c:yVal>
            <c:numRef>
              <c:f>Sheet19!$C$2747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46"/>
          <c:order val="2746"/>
          <c:tx>
            <c:strRef>
              <c:f>Sheet19!$A$2748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Sheet19!$B$2748</c:f>
            </c:strRef>
          </c:xVal>
          <c:yVal>
            <c:numRef>
              <c:f>Sheet19!$C$2748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47"/>
          <c:order val="2747"/>
          <c:tx>
            <c:strRef>
              <c:f>Sheet19!$A$2749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Sheet19!$B$2749</c:f>
            </c:strRef>
          </c:xVal>
          <c:yVal>
            <c:numRef>
              <c:f>Sheet19!$C$2749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48"/>
          <c:order val="2748"/>
          <c:tx>
            <c:strRef>
              <c:f>Sheet19!$A$2750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Sheet19!$B$2750</c:f>
            </c:strRef>
          </c:xVal>
          <c:yVal>
            <c:numRef>
              <c:f>Sheet19!$C$2750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49"/>
          <c:order val="2749"/>
          <c:tx>
            <c:strRef>
              <c:f>Sheet19!$A$2751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Sheet19!$B$2751</c:f>
            </c:strRef>
          </c:xVal>
          <c:yVal>
            <c:numRef>
              <c:f>Sheet19!$C$2751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50"/>
          <c:order val="2750"/>
          <c:tx>
            <c:strRef>
              <c:f>Sheet19!$A$2752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Sheet19!$B$2752</c:f>
            </c:strRef>
          </c:xVal>
          <c:yVal>
            <c:numRef>
              <c:f>Sheet19!$C$2752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51"/>
          <c:order val="2751"/>
          <c:tx>
            <c:strRef>
              <c:f>Sheet19!$A$2753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Sheet19!$B$2753</c:f>
            </c:strRef>
          </c:xVal>
          <c:yVal>
            <c:numRef>
              <c:f>Sheet19!$C$2753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52"/>
          <c:order val="2752"/>
          <c:tx>
            <c:strRef>
              <c:f>Sheet19!$A$2754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Sheet19!$B$2754</c:f>
            </c:strRef>
          </c:xVal>
          <c:yVal>
            <c:numRef>
              <c:f>Sheet19!$C$2754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53"/>
          <c:order val="2753"/>
          <c:tx>
            <c:strRef>
              <c:f>Sheet19!$A$2755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Sheet19!$B$2755</c:f>
            </c:strRef>
          </c:xVal>
          <c:yVal>
            <c:numRef>
              <c:f>Sheet19!$C$2755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54"/>
          <c:order val="2754"/>
          <c:tx>
            <c:strRef>
              <c:f>Sheet19!$A$2756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Sheet19!$B$2756</c:f>
            </c:strRef>
          </c:xVal>
          <c:yVal>
            <c:numRef>
              <c:f>Sheet19!$C$2756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55"/>
          <c:order val="2755"/>
          <c:tx>
            <c:strRef>
              <c:f>Sheet19!$A$2757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Sheet19!$B$2757</c:f>
            </c:strRef>
          </c:xVal>
          <c:yVal>
            <c:numRef>
              <c:f>Sheet19!$C$2757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56"/>
          <c:order val="2756"/>
          <c:tx>
            <c:strRef>
              <c:f>Sheet19!$A$2758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Sheet19!$B$2758</c:f>
            </c:strRef>
          </c:xVal>
          <c:yVal>
            <c:numRef>
              <c:f>Sheet19!$C$2758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57"/>
          <c:order val="2757"/>
          <c:tx>
            <c:strRef>
              <c:f>Sheet19!$A$2759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Sheet19!$B$2759</c:f>
            </c:strRef>
          </c:xVal>
          <c:yVal>
            <c:numRef>
              <c:f>Sheet19!$C$2759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58"/>
          <c:order val="2758"/>
          <c:tx>
            <c:strRef>
              <c:f>Sheet19!$A$2760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Sheet19!$B$2760</c:f>
            </c:strRef>
          </c:xVal>
          <c:yVal>
            <c:numRef>
              <c:f>Sheet19!$C$2760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59"/>
          <c:order val="2759"/>
          <c:tx>
            <c:strRef>
              <c:f>Sheet19!$A$2761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Sheet19!$B$2761</c:f>
            </c:strRef>
          </c:xVal>
          <c:yVal>
            <c:numRef>
              <c:f>Sheet19!$C$2761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60"/>
          <c:order val="2760"/>
          <c:tx>
            <c:strRef>
              <c:f>Sheet19!$A$2762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Sheet19!$B$2762</c:f>
            </c:strRef>
          </c:xVal>
          <c:yVal>
            <c:numRef>
              <c:f>Sheet19!$C$2762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61"/>
          <c:order val="2761"/>
          <c:tx>
            <c:strRef>
              <c:f>Sheet19!$A$2763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Sheet19!$B$2763</c:f>
            </c:strRef>
          </c:xVal>
          <c:yVal>
            <c:numRef>
              <c:f>Sheet19!$C$2763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62"/>
          <c:order val="2762"/>
          <c:tx>
            <c:strRef>
              <c:f>Sheet19!$A$2764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Sheet19!$B$2764</c:f>
            </c:strRef>
          </c:xVal>
          <c:yVal>
            <c:numRef>
              <c:f>Sheet19!$C$2764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63"/>
          <c:order val="2763"/>
          <c:tx>
            <c:strRef>
              <c:f>Sheet19!$A$2765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Sheet19!$B$2765</c:f>
            </c:strRef>
          </c:xVal>
          <c:yVal>
            <c:numRef>
              <c:f>Sheet19!$C$2765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64"/>
          <c:order val="2764"/>
          <c:tx>
            <c:strRef>
              <c:f>Sheet19!$A$2766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Sheet19!$B$2766</c:f>
            </c:strRef>
          </c:xVal>
          <c:yVal>
            <c:numRef>
              <c:f>Sheet19!$C$2766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65"/>
          <c:order val="2765"/>
          <c:tx>
            <c:strRef>
              <c:f>Sheet19!$A$2767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Sheet19!$B$2767</c:f>
            </c:strRef>
          </c:xVal>
          <c:yVal>
            <c:numRef>
              <c:f>Sheet19!$C$2767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66"/>
          <c:order val="2766"/>
          <c:tx>
            <c:strRef>
              <c:f>Sheet19!$A$2768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Sheet19!$B$2768</c:f>
            </c:strRef>
          </c:xVal>
          <c:yVal>
            <c:numRef>
              <c:f>Sheet19!$C$2768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67"/>
          <c:order val="2767"/>
          <c:tx>
            <c:strRef>
              <c:f>Sheet19!$A$2769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Sheet19!$B$2769</c:f>
            </c:strRef>
          </c:xVal>
          <c:yVal>
            <c:numRef>
              <c:f>Sheet19!$C$2769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68"/>
          <c:order val="2768"/>
          <c:tx>
            <c:strRef>
              <c:f>Sheet19!$A$2770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Sheet19!$B$2770</c:f>
            </c:strRef>
          </c:xVal>
          <c:yVal>
            <c:numRef>
              <c:f>Sheet19!$C$2770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69"/>
          <c:order val="2769"/>
          <c:tx>
            <c:strRef>
              <c:f>Sheet19!$A$2771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Sheet19!$B$2771</c:f>
            </c:strRef>
          </c:xVal>
          <c:yVal>
            <c:numRef>
              <c:f>Sheet19!$C$2771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70"/>
          <c:order val="2770"/>
          <c:tx>
            <c:strRef>
              <c:f>Sheet19!$A$2772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Sheet19!$B$2772</c:f>
            </c:strRef>
          </c:xVal>
          <c:yVal>
            <c:numRef>
              <c:f>Sheet19!$C$2772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71"/>
          <c:order val="2771"/>
          <c:tx>
            <c:strRef>
              <c:f>Sheet19!$A$2773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Sheet19!$B$2773</c:f>
            </c:strRef>
          </c:xVal>
          <c:yVal>
            <c:numRef>
              <c:f>Sheet19!$C$2773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72"/>
          <c:order val="2772"/>
          <c:tx>
            <c:strRef>
              <c:f>Sheet19!$A$2774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Sheet19!$B$2774</c:f>
            </c:strRef>
          </c:xVal>
          <c:yVal>
            <c:numRef>
              <c:f>Sheet19!$C$2774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73"/>
          <c:order val="2773"/>
          <c:tx>
            <c:strRef>
              <c:f>Sheet19!$A$2775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Sheet19!$B$2775</c:f>
            </c:strRef>
          </c:xVal>
          <c:yVal>
            <c:numRef>
              <c:f>Sheet19!$C$2775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74"/>
          <c:order val="2774"/>
          <c:tx>
            <c:strRef>
              <c:f>Sheet19!$A$2776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Sheet19!$B$2776</c:f>
            </c:strRef>
          </c:xVal>
          <c:yVal>
            <c:numRef>
              <c:f>Sheet19!$C$2776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75"/>
          <c:order val="2775"/>
          <c:tx>
            <c:strRef>
              <c:f>Sheet19!$A$2777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Sheet19!$B$2777</c:f>
            </c:strRef>
          </c:xVal>
          <c:yVal>
            <c:numRef>
              <c:f>Sheet19!$C$2777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76"/>
          <c:order val="2776"/>
          <c:tx>
            <c:strRef>
              <c:f>Sheet19!$A$2778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Sheet19!$B$2778</c:f>
            </c:strRef>
          </c:xVal>
          <c:yVal>
            <c:numRef>
              <c:f>Sheet19!$C$2778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77"/>
          <c:order val="2777"/>
          <c:tx>
            <c:strRef>
              <c:f>Sheet19!$A$2779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Sheet19!$B$2779</c:f>
            </c:strRef>
          </c:xVal>
          <c:yVal>
            <c:numRef>
              <c:f>Sheet19!$C$2779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78"/>
          <c:order val="2778"/>
          <c:tx>
            <c:strRef>
              <c:f>Sheet19!$A$2780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Sheet19!$B$2780</c:f>
            </c:strRef>
          </c:xVal>
          <c:yVal>
            <c:numRef>
              <c:f>Sheet19!$C$2780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79"/>
          <c:order val="2779"/>
          <c:tx>
            <c:strRef>
              <c:f>Sheet19!$A$2781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Sheet19!$B$2781</c:f>
            </c:strRef>
          </c:xVal>
          <c:yVal>
            <c:numRef>
              <c:f>Sheet19!$C$2781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80"/>
          <c:order val="2780"/>
          <c:tx>
            <c:strRef>
              <c:f>Sheet19!$A$2782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Sheet19!$B$2782</c:f>
            </c:strRef>
          </c:xVal>
          <c:yVal>
            <c:numRef>
              <c:f>Sheet19!$C$2782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81"/>
          <c:order val="2781"/>
          <c:tx>
            <c:strRef>
              <c:f>Sheet19!$A$2783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Sheet19!$B$2783</c:f>
            </c:strRef>
          </c:xVal>
          <c:yVal>
            <c:numRef>
              <c:f>Sheet19!$C$2783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82"/>
          <c:order val="2782"/>
          <c:tx>
            <c:strRef>
              <c:f>Sheet19!$A$2784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Sheet19!$B$2784</c:f>
            </c:strRef>
          </c:xVal>
          <c:yVal>
            <c:numRef>
              <c:f>Sheet19!$C$2784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83"/>
          <c:order val="2783"/>
          <c:tx>
            <c:strRef>
              <c:f>Sheet19!$A$2785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Sheet19!$B$2785</c:f>
            </c:strRef>
          </c:xVal>
          <c:yVal>
            <c:numRef>
              <c:f>Sheet19!$C$2785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84"/>
          <c:order val="2784"/>
          <c:tx>
            <c:strRef>
              <c:f>Sheet19!$A$2786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Sheet19!$B$2786</c:f>
            </c:strRef>
          </c:xVal>
          <c:yVal>
            <c:numRef>
              <c:f>Sheet19!$C$2786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85"/>
          <c:order val="2785"/>
          <c:tx>
            <c:strRef>
              <c:f>Sheet19!$A$2787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Sheet19!$B$2787</c:f>
            </c:strRef>
          </c:xVal>
          <c:yVal>
            <c:numRef>
              <c:f>Sheet19!$C$2787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86"/>
          <c:order val="2786"/>
          <c:tx>
            <c:strRef>
              <c:f>Sheet19!$A$2788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Sheet19!$B$2788</c:f>
            </c:strRef>
          </c:xVal>
          <c:yVal>
            <c:numRef>
              <c:f>Sheet19!$C$2788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87"/>
          <c:order val="2787"/>
          <c:tx>
            <c:strRef>
              <c:f>Sheet19!$A$2789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Sheet19!$B$2789</c:f>
            </c:strRef>
          </c:xVal>
          <c:yVal>
            <c:numRef>
              <c:f>Sheet19!$C$2789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88"/>
          <c:order val="2788"/>
          <c:tx>
            <c:strRef>
              <c:f>Sheet19!$A$2790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Sheet19!$B$2790</c:f>
            </c:strRef>
          </c:xVal>
          <c:yVal>
            <c:numRef>
              <c:f>Sheet19!$C$2790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89"/>
          <c:order val="2789"/>
          <c:tx>
            <c:strRef>
              <c:f>Sheet19!$A$2791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Sheet19!$B$2791</c:f>
            </c:strRef>
          </c:xVal>
          <c:yVal>
            <c:numRef>
              <c:f>Sheet19!$C$2791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90"/>
          <c:order val="2790"/>
          <c:tx>
            <c:strRef>
              <c:f>Sheet19!$A$2792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Sheet19!$B$2792</c:f>
            </c:strRef>
          </c:xVal>
          <c:yVal>
            <c:numRef>
              <c:f>Sheet19!$C$2792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91"/>
          <c:order val="2791"/>
          <c:tx>
            <c:strRef>
              <c:f>Sheet19!$A$2793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Sheet19!$B$2793</c:f>
            </c:strRef>
          </c:xVal>
          <c:yVal>
            <c:numRef>
              <c:f>Sheet19!$C$2793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92"/>
          <c:order val="2792"/>
          <c:tx>
            <c:strRef>
              <c:f>Sheet19!$A$2794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Sheet19!$B$2794</c:f>
            </c:strRef>
          </c:xVal>
          <c:yVal>
            <c:numRef>
              <c:f>Sheet19!$C$2794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93"/>
          <c:order val="2793"/>
          <c:tx>
            <c:strRef>
              <c:f>Sheet19!$A$2795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Sheet19!$B$2795</c:f>
            </c:strRef>
          </c:xVal>
          <c:yVal>
            <c:numRef>
              <c:f>Sheet19!$C$2795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94"/>
          <c:order val="2794"/>
          <c:tx>
            <c:strRef>
              <c:f>Sheet19!$A$2796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Sheet19!$B$2796</c:f>
            </c:strRef>
          </c:xVal>
          <c:yVal>
            <c:numRef>
              <c:f>Sheet19!$C$2796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95"/>
          <c:order val="2795"/>
          <c:tx>
            <c:strRef>
              <c:f>Sheet19!$A$2797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Sheet19!$B$2797</c:f>
            </c:strRef>
          </c:xVal>
          <c:yVal>
            <c:numRef>
              <c:f>Sheet19!$C$2797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96"/>
          <c:order val="2796"/>
          <c:tx>
            <c:strRef>
              <c:f>Sheet19!$A$2798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Sheet19!$B$2798</c:f>
            </c:strRef>
          </c:xVal>
          <c:yVal>
            <c:numRef>
              <c:f>Sheet19!$C$2798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97"/>
          <c:order val="2797"/>
          <c:tx>
            <c:strRef>
              <c:f>Sheet19!$A$2799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Sheet19!$B$2799</c:f>
            </c:strRef>
          </c:xVal>
          <c:yVal>
            <c:numRef>
              <c:f>Sheet19!$C$2799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98"/>
          <c:order val="2798"/>
          <c:tx>
            <c:strRef>
              <c:f>Sheet19!$A$2800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Sheet19!$B$2800</c:f>
            </c:strRef>
          </c:xVal>
          <c:yVal>
            <c:numRef>
              <c:f>Sheet19!$C$2800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99"/>
          <c:order val="2799"/>
          <c:tx>
            <c:strRef>
              <c:f>Sheet19!$A$2801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Sheet19!$B$2801</c:f>
            </c:strRef>
          </c:xVal>
          <c:yVal>
            <c:numRef>
              <c:f>Sheet19!$C$2801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00"/>
          <c:order val="2800"/>
          <c:tx>
            <c:strRef>
              <c:f>Sheet19!$A$2802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Sheet19!$B$2802</c:f>
            </c:strRef>
          </c:xVal>
          <c:yVal>
            <c:numRef>
              <c:f>Sheet19!$C$2802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01"/>
          <c:order val="2801"/>
          <c:tx>
            <c:strRef>
              <c:f>Sheet19!$A$2803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Sheet19!$B$2803</c:f>
            </c:strRef>
          </c:xVal>
          <c:yVal>
            <c:numRef>
              <c:f>Sheet19!$C$2803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02"/>
          <c:order val="2802"/>
          <c:tx>
            <c:strRef>
              <c:f>Sheet19!$A$2804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Sheet19!$B$2804</c:f>
            </c:strRef>
          </c:xVal>
          <c:yVal>
            <c:numRef>
              <c:f>Sheet19!$C$2804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03"/>
          <c:order val="2803"/>
          <c:tx>
            <c:strRef>
              <c:f>Sheet19!$A$2805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Sheet19!$B$2805</c:f>
            </c:strRef>
          </c:xVal>
          <c:yVal>
            <c:numRef>
              <c:f>Sheet19!$C$2805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04"/>
          <c:order val="2804"/>
          <c:tx>
            <c:strRef>
              <c:f>Sheet19!$A$2806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Sheet19!$B$2806</c:f>
            </c:strRef>
          </c:xVal>
          <c:yVal>
            <c:numRef>
              <c:f>Sheet19!$C$2806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05"/>
          <c:order val="2805"/>
          <c:tx>
            <c:strRef>
              <c:f>Sheet19!$A$2807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Sheet19!$B$2807</c:f>
            </c:strRef>
          </c:xVal>
          <c:yVal>
            <c:numRef>
              <c:f>Sheet19!$C$2807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06"/>
          <c:order val="2806"/>
          <c:tx>
            <c:strRef>
              <c:f>Sheet19!$A$2808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Sheet19!$B$2808</c:f>
            </c:strRef>
          </c:xVal>
          <c:yVal>
            <c:numRef>
              <c:f>Sheet19!$C$2808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07"/>
          <c:order val="2807"/>
          <c:tx>
            <c:strRef>
              <c:f>Sheet19!$A$2809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Sheet19!$B$2809</c:f>
            </c:strRef>
          </c:xVal>
          <c:yVal>
            <c:numRef>
              <c:f>Sheet19!$C$2809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08"/>
          <c:order val="2808"/>
          <c:tx>
            <c:strRef>
              <c:f>Sheet19!$A$2810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Sheet19!$B$2810</c:f>
            </c:strRef>
          </c:xVal>
          <c:yVal>
            <c:numRef>
              <c:f>Sheet19!$C$2810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09"/>
          <c:order val="2809"/>
          <c:tx>
            <c:strRef>
              <c:f>Sheet19!$A$2811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Sheet19!$B$2811</c:f>
            </c:strRef>
          </c:xVal>
          <c:yVal>
            <c:numRef>
              <c:f>Sheet19!$C$2811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10"/>
          <c:order val="2810"/>
          <c:tx>
            <c:strRef>
              <c:f>Sheet19!$A$2812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Sheet19!$B$2812</c:f>
            </c:strRef>
          </c:xVal>
          <c:yVal>
            <c:numRef>
              <c:f>Sheet19!$C$2812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11"/>
          <c:order val="2811"/>
          <c:tx>
            <c:strRef>
              <c:f>Sheet19!$A$2813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Sheet19!$B$2813</c:f>
            </c:strRef>
          </c:xVal>
          <c:yVal>
            <c:numRef>
              <c:f>Sheet19!$C$2813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12"/>
          <c:order val="2812"/>
          <c:tx>
            <c:strRef>
              <c:f>Sheet19!$A$2814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Sheet19!$B$2814</c:f>
            </c:strRef>
          </c:xVal>
          <c:yVal>
            <c:numRef>
              <c:f>Sheet19!$C$2814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13"/>
          <c:order val="2813"/>
          <c:tx>
            <c:strRef>
              <c:f>Sheet19!$A$2815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Sheet19!$B$2815</c:f>
            </c:strRef>
          </c:xVal>
          <c:yVal>
            <c:numRef>
              <c:f>Sheet19!$C$2815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14"/>
          <c:order val="2814"/>
          <c:tx>
            <c:strRef>
              <c:f>Sheet19!$A$2816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Sheet19!$B$2816</c:f>
            </c:strRef>
          </c:xVal>
          <c:yVal>
            <c:numRef>
              <c:f>Sheet19!$C$2816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15"/>
          <c:order val="2815"/>
          <c:tx>
            <c:strRef>
              <c:f>Sheet19!$A$2817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Sheet19!$B$2817</c:f>
            </c:strRef>
          </c:xVal>
          <c:yVal>
            <c:numRef>
              <c:f>Sheet19!$C$2817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16"/>
          <c:order val="2816"/>
          <c:tx>
            <c:strRef>
              <c:f>Sheet19!$A$2818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Sheet19!$B$2818</c:f>
            </c:strRef>
          </c:xVal>
          <c:yVal>
            <c:numRef>
              <c:f>Sheet19!$C$2818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17"/>
          <c:order val="2817"/>
          <c:tx>
            <c:strRef>
              <c:f>Sheet19!$A$2819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Sheet19!$B$2819</c:f>
            </c:strRef>
          </c:xVal>
          <c:yVal>
            <c:numRef>
              <c:f>Sheet19!$C$2819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18"/>
          <c:order val="2818"/>
          <c:tx>
            <c:strRef>
              <c:f>Sheet19!$A$2820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Sheet19!$B$2820</c:f>
            </c:strRef>
          </c:xVal>
          <c:yVal>
            <c:numRef>
              <c:f>Sheet19!$C$2820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19"/>
          <c:order val="2819"/>
          <c:tx>
            <c:strRef>
              <c:f>Sheet19!$A$2821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Sheet19!$B$2821</c:f>
            </c:strRef>
          </c:xVal>
          <c:yVal>
            <c:numRef>
              <c:f>Sheet19!$C$2821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20"/>
          <c:order val="2820"/>
          <c:tx>
            <c:strRef>
              <c:f>Sheet19!$A$2822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Sheet19!$B$2822</c:f>
            </c:strRef>
          </c:xVal>
          <c:yVal>
            <c:numRef>
              <c:f>Sheet19!$C$2822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21"/>
          <c:order val="2821"/>
          <c:tx>
            <c:strRef>
              <c:f>Sheet19!$A$2823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Sheet19!$B$2823</c:f>
            </c:strRef>
          </c:xVal>
          <c:yVal>
            <c:numRef>
              <c:f>Sheet19!$C$2823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22"/>
          <c:order val="2822"/>
          <c:tx>
            <c:strRef>
              <c:f>Sheet19!$A$2824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Sheet19!$B$2824</c:f>
            </c:strRef>
          </c:xVal>
          <c:yVal>
            <c:numRef>
              <c:f>Sheet19!$C$2824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23"/>
          <c:order val="2823"/>
          <c:tx>
            <c:strRef>
              <c:f>Sheet19!$A$2825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Sheet19!$B$2825</c:f>
            </c:strRef>
          </c:xVal>
          <c:yVal>
            <c:numRef>
              <c:f>Sheet19!$C$2825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24"/>
          <c:order val="2824"/>
          <c:tx>
            <c:strRef>
              <c:f>Sheet19!$A$2826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Sheet19!$B$2826</c:f>
            </c:strRef>
          </c:xVal>
          <c:yVal>
            <c:numRef>
              <c:f>Sheet19!$C$2826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25"/>
          <c:order val="2825"/>
          <c:tx>
            <c:strRef>
              <c:f>Sheet19!$A$2827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Sheet19!$B$2827</c:f>
            </c:strRef>
          </c:xVal>
          <c:yVal>
            <c:numRef>
              <c:f>Sheet19!$C$2827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26"/>
          <c:order val="2826"/>
          <c:tx>
            <c:strRef>
              <c:f>Sheet19!$A$2828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Sheet19!$B$2828</c:f>
            </c:strRef>
          </c:xVal>
          <c:yVal>
            <c:numRef>
              <c:f>Sheet19!$C$2828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27"/>
          <c:order val="2827"/>
          <c:tx>
            <c:strRef>
              <c:f>Sheet19!$A$2829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Sheet19!$B$2829</c:f>
            </c:strRef>
          </c:xVal>
          <c:yVal>
            <c:numRef>
              <c:f>Sheet19!$C$2829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28"/>
          <c:order val="2828"/>
          <c:tx>
            <c:strRef>
              <c:f>Sheet19!$A$2830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Sheet19!$B$2830</c:f>
            </c:strRef>
          </c:xVal>
          <c:yVal>
            <c:numRef>
              <c:f>Sheet19!$C$2830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29"/>
          <c:order val="2829"/>
          <c:tx>
            <c:strRef>
              <c:f>Sheet19!$A$2831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Sheet19!$B$2831</c:f>
            </c:strRef>
          </c:xVal>
          <c:yVal>
            <c:numRef>
              <c:f>Sheet19!$C$2831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30"/>
          <c:order val="2830"/>
          <c:tx>
            <c:strRef>
              <c:f>Sheet19!$A$2832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Sheet19!$B$2832</c:f>
            </c:strRef>
          </c:xVal>
          <c:yVal>
            <c:numRef>
              <c:f>Sheet19!$C$2832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31"/>
          <c:order val="2831"/>
          <c:tx>
            <c:strRef>
              <c:f>Sheet19!$A$2833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Sheet19!$B$2833</c:f>
            </c:strRef>
          </c:xVal>
          <c:yVal>
            <c:numRef>
              <c:f>Sheet19!$C$2833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32"/>
          <c:order val="2832"/>
          <c:tx>
            <c:strRef>
              <c:f>Sheet19!$A$2834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Sheet19!$B$2834</c:f>
            </c:strRef>
          </c:xVal>
          <c:yVal>
            <c:numRef>
              <c:f>Sheet19!$C$2834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33"/>
          <c:order val="2833"/>
          <c:tx>
            <c:strRef>
              <c:f>Sheet19!$A$2835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Sheet19!$B$2835</c:f>
            </c:strRef>
          </c:xVal>
          <c:yVal>
            <c:numRef>
              <c:f>Sheet19!$C$2835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34"/>
          <c:order val="2834"/>
          <c:tx>
            <c:strRef>
              <c:f>Sheet19!$A$2836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Sheet19!$B$2836</c:f>
            </c:strRef>
          </c:xVal>
          <c:yVal>
            <c:numRef>
              <c:f>Sheet19!$C$2836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35"/>
          <c:order val="2835"/>
          <c:tx>
            <c:strRef>
              <c:f>Sheet19!$A$2837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Sheet19!$B$2837</c:f>
            </c:strRef>
          </c:xVal>
          <c:yVal>
            <c:numRef>
              <c:f>Sheet19!$C$2837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36"/>
          <c:order val="2836"/>
          <c:tx>
            <c:strRef>
              <c:f>Sheet19!$A$2838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Sheet19!$B$2838</c:f>
            </c:strRef>
          </c:xVal>
          <c:yVal>
            <c:numRef>
              <c:f>Sheet19!$C$2838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37"/>
          <c:order val="2837"/>
          <c:tx>
            <c:strRef>
              <c:f>Sheet19!$A$2839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Sheet19!$B$2839</c:f>
            </c:strRef>
          </c:xVal>
          <c:yVal>
            <c:numRef>
              <c:f>Sheet19!$C$2839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38"/>
          <c:order val="2838"/>
          <c:tx>
            <c:strRef>
              <c:f>Sheet19!$A$2840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Sheet19!$B$2840</c:f>
            </c:strRef>
          </c:xVal>
          <c:yVal>
            <c:numRef>
              <c:f>Sheet19!$C$2840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39"/>
          <c:order val="2839"/>
          <c:tx>
            <c:strRef>
              <c:f>Sheet19!$A$2841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Sheet19!$B$2841</c:f>
            </c:strRef>
          </c:xVal>
          <c:yVal>
            <c:numRef>
              <c:f>Sheet19!$C$2841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40"/>
          <c:order val="2840"/>
          <c:tx>
            <c:strRef>
              <c:f>Sheet19!$A$2842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Sheet19!$B$2842</c:f>
            </c:strRef>
          </c:xVal>
          <c:yVal>
            <c:numRef>
              <c:f>Sheet19!$C$2842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41"/>
          <c:order val="2841"/>
          <c:tx>
            <c:strRef>
              <c:f>Sheet19!$A$2843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Sheet19!$B$2843</c:f>
            </c:strRef>
          </c:xVal>
          <c:yVal>
            <c:numRef>
              <c:f>Sheet19!$C$2843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42"/>
          <c:order val="2842"/>
          <c:tx>
            <c:strRef>
              <c:f>Sheet19!$A$2844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Sheet19!$B$2844</c:f>
            </c:strRef>
          </c:xVal>
          <c:yVal>
            <c:numRef>
              <c:f>Sheet19!$C$2844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43"/>
          <c:order val="2843"/>
          <c:tx>
            <c:strRef>
              <c:f>Sheet19!$A$2845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Sheet19!$B$2845</c:f>
            </c:strRef>
          </c:xVal>
          <c:yVal>
            <c:numRef>
              <c:f>Sheet19!$C$2845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44"/>
          <c:order val="2844"/>
          <c:tx>
            <c:strRef>
              <c:f>Sheet19!$A$2846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Sheet19!$B$2846</c:f>
            </c:strRef>
          </c:xVal>
          <c:yVal>
            <c:numRef>
              <c:f>Sheet19!$C$2846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45"/>
          <c:order val="2845"/>
          <c:tx>
            <c:strRef>
              <c:f>Sheet19!$A$2847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Sheet19!$B$2847</c:f>
            </c:strRef>
          </c:xVal>
          <c:yVal>
            <c:numRef>
              <c:f>Sheet19!$C$2847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46"/>
          <c:order val="2846"/>
          <c:tx>
            <c:strRef>
              <c:f>Sheet19!$A$2848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Sheet19!$B$2848</c:f>
            </c:strRef>
          </c:xVal>
          <c:yVal>
            <c:numRef>
              <c:f>Sheet19!$C$2848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47"/>
          <c:order val="2847"/>
          <c:tx>
            <c:strRef>
              <c:f>Sheet19!$A$2849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Sheet19!$B$2849</c:f>
            </c:strRef>
          </c:xVal>
          <c:yVal>
            <c:numRef>
              <c:f>Sheet19!$C$2849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48"/>
          <c:order val="2848"/>
          <c:tx>
            <c:strRef>
              <c:f>Sheet19!$A$2850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Sheet19!$B$2850</c:f>
            </c:strRef>
          </c:xVal>
          <c:yVal>
            <c:numRef>
              <c:f>Sheet19!$C$2850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49"/>
          <c:order val="2849"/>
          <c:tx>
            <c:strRef>
              <c:f>Sheet19!$A$2851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Sheet19!$B$2851</c:f>
            </c:strRef>
          </c:xVal>
          <c:yVal>
            <c:numRef>
              <c:f>Sheet19!$C$2851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50"/>
          <c:order val="2850"/>
          <c:tx>
            <c:strRef>
              <c:f>Sheet19!$A$2852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Sheet19!$B$2852</c:f>
            </c:strRef>
          </c:xVal>
          <c:yVal>
            <c:numRef>
              <c:f>Sheet19!$C$2852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51"/>
          <c:order val="2851"/>
          <c:tx>
            <c:strRef>
              <c:f>Sheet19!$A$2853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Sheet19!$B$2853</c:f>
            </c:strRef>
          </c:xVal>
          <c:yVal>
            <c:numRef>
              <c:f>Sheet19!$C$2853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52"/>
          <c:order val="2852"/>
          <c:tx>
            <c:strRef>
              <c:f>Sheet19!$A$2854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Sheet19!$B$2854</c:f>
            </c:strRef>
          </c:xVal>
          <c:yVal>
            <c:numRef>
              <c:f>Sheet19!$C$2854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53"/>
          <c:order val="2853"/>
          <c:tx>
            <c:strRef>
              <c:f>Sheet19!$A$2855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Sheet19!$B$2855</c:f>
            </c:strRef>
          </c:xVal>
          <c:yVal>
            <c:numRef>
              <c:f>Sheet19!$C$2855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54"/>
          <c:order val="2854"/>
          <c:tx>
            <c:strRef>
              <c:f>Sheet19!$A$2856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Sheet19!$B$2856</c:f>
            </c:strRef>
          </c:xVal>
          <c:yVal>
            <c:numRef>
              <c:f>Sheet19!$C$2856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55"/>
          <c:order val="2855"/>
          <c:tx>
            <c:strRef>
              <c:f>Sheet19!$A$2857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Sheet19!$B$2857</c:f>
            </c:strRef>
          </c:xVal>
          <c:yVal>
            <c:numRef>
              <c:f>Sheet19!$C$2857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56"/>
          <c:order val="2856"/>
          <c:tx>
            <c:strRef>
              <c:f>Sheet19!$A$2858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Sheet19!$B$2858</c:f>
            </c:strRef>
          </c:xVal>
          <c:yVal>
            <c:numRef>
              <c:f>Sheet19!$C$2858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57"/>
          <c:order val="2857"/>
          <c:tx>
            <c:strRef>
              <c:f>Sheet19!$A$2859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Sheet19!$B$2859</c:f>
            </c:strRef>
          </c:xVal>
          <c:yVal>
            <c:numRef>
              <c:f>Sheet19!$C$2859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58"/>
          <c:order val="2858"/>
          <c:tx>
            <c:strRef>
              <c:f>Sheet19!$A$2860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Sheet19!$B$2860</c:f>
            </c:strRef>
          </c:xVal>
          <c:yVal>
            <c:numRef>
              <c:f>Sheet19!$C$2860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59"/>
          <c:order val="2859"/>
          <c:tx>
            <c:strRef>
              <c:f>Sheet19!$A$2861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Sheet19!$B$2861</c:f>
            </c:strRef>
          </c:xVal>
          <c:yVal>
            <c:numRef>
              <c:f>Sheet19!$C$2861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60"/>
          <c:order val="2860"/>
          <c:tx>
            <c:strRef>
              <c:f>Sheet19!$A$2862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Sheet19!$B$2862</c:f>
            </c:strRef>
          </c:xVal>
          <c:yVal>
            <c:numRef>
              <c:f>Sheet19!$C$2862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61"/>
          <c:order val="2861"/>
          <c:tx>
            <c:strRef>
              <c:f>Sheet19!$A$2863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Sheet19!$B$2863</c:f>
            </c:strRef>
          </c:xVal>
          <c:yVal>
            <c:numRef>
              <c:f>Sheet19!$C$2863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62"/>
          <c:order val="2862"/>
          <c:tx>
            <c:strRef>
              <c:f>Sheet19!$A$2864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Sheet19!$B$2864</c:f>
            </c:strRef>
          </c:xVal>
          <c:yVal>
            <c:numRef>
              <c:f>Sheet19!$C$2864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63"/>
          <c:order val="2863"/>
          <c:tx>
            <c:strRef>
              <c:f>Sheet19!$A$2865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Sheet19!$B$2865</c:f>
            </c:strRef>
          </c:xVal>
          <c:yVal>
            <c:numRef>
              <c:f>Sheet19!$C$2865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64"/>
          <c:order val="2864"/>
          <c:tx>
            <c:strRef>
              <c:f>Sheet19!$A$2866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Sheet19!$B$2866</c:f>
            </c:strRef>
          </c:xVal>
          <c:yVal>
            <c:numRef>
              <c:f>Sheet19!$C$2866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65"/>
          <c:order val="2865"/>
          <c:tx>
            <c:strRef>
              <c:f>Sheet19!$A$2867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Sheet19!$B$2867</c:f>
            </c:strRef>
          </c:xVal>
          <c:yVal>
            <c:numRef>
              <c:f>Sheet19!$C$2867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66"/>
          <c:order val="2866"/>
          <c:tx>
            <c:strRef>
              <c:f>Sheet19!$A$2868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Sheet19!$B$2868</c:f>
            </c:strRef>
          </c:xVal>
          <c:yVal>
            <c:numRef>
              <c:f>Sheet19!$C$2868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67"/>
          <c:order val="2867"/>
          <c:tx>
            <c:strRef>
              <c:f>Sheet19!$A$2869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Sheet19!$B$2869</c:f>
            </c:strRef>
          </c:xVal>
          <c:yVal>
            <c:numRef>
              <c:f>Sheet19!$C$2869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68"/>
          <c:order val="2868"/>
          <c:tx>
            <c:strRef>
              <c:f>Sheet19!$A$2870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Sheet19!$B$2870</c:f>
            </c:strRef>
          </c:xVal>
          <c:yVal>
            <c:numRef>
              <c:f>Sheet19!$C$2870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69"/>
          <c:order val="2869"/>
          <c:tx>
            <c:strRef>
              <c:f>Sheet19!$A$2871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Sheet19!$B$2871</c:f>
            </c:strRef>
          </c:xVal>
          <c:yVal>
            <c:numRef>
              <c:f>Sheet19!$C$2871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70"/>
          <c:order val="2870"/>
          <c:tx>
            <c:strRef>
              <c:f>Sheet19!$A$2872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Sheet19!$B$2872</c:f>
            </c:strRef>
          </c:xVal>
          <c:yVal>
            <c:numRef>
              <c:f>Sheet19!$C$2872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71"/>
          <c:order val="2871"/>
          <c:tx>
            <c:strRef>
              <c:f>Sheet19!$A$2873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Sheet19!$B$2873</c:f>
            </c:strRef>
          </c:xVal>
          <c:yVal>
            <c:numRef>
              <c:f>Sheet19!$C$2873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72"/>
          <c:order val="2872"/>
          <c:tx>
            <c:strRef>
              <c:f>Sheet19!$A$2874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Sheet19!$B$2874</c:f>
            </c:strRef>
          </c:xVal>
          <c:yVal>
            <c:numRef>
              <c:f>Sheet19!$C$2874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73"/>
          <c:order val="2873"/>
          <c:tx>
            <c:strRef>
              <c:f>Sheet19!$A$2875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Sheet19!$B$2875</c:f>
            </c:strRef>
          </c:xVal>
          <c:yVal>
            <c:numRef>
              <c:f>Sheet19!$C$2875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74"/>
          <c:order val="2874"/>
          <c:tx>
            <c:strRef>
              <c:f>Sheet19!$A$2876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Sheet19!$B$2876</c:f>
            </c:strRef>
          </c:xVal>
          <c:yVal>
            <c:numRef>
              <c:f>Sheet19!$C$2876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75"/>
          <c:order val="2875"/>
          <c:tx>
            <c:strRef>
              <c:f>Sheet19!$A$2877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Sheet19!$B$2877</c:f>
            </c:strRef>
          </c:xVal>
          <c:yVal>
            <c:numRef>
              <c:f>Sheet19!$C$2877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76"/>
          <c:order val="2876"/>
          <c:tx>
            <c:strRef>
              <c:f>Sheet19!$A$2878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Sheet19!$B$2878</c:f>
            </c:strRef>
          </c:xVal>
          <c:yVal>
            <c:numRef>
              <c:f>Sheet19!$C$2878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77"/>
          <c:order val="2877"/>
          <c:tx>
            <c:strRef>
              <c:f>Sheet19!$A$2879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Sheet19!$B$2879</c:f>
            </c:strRef>
          </c:xVal>
          <c:yVal>
            <c:numRef>
              <c:f>Sheet19!$C$2879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78"/>
          <c:order val="2878"/>
          <c:tx>
            <c:strRef>
              <c:f>Sheet19!$A$2880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Sheet19!$B$2880</c:f>
            </c:strRef>
          </c:xVal>
          <c:yVal>
            <c:numRef>
              <c:f>Sheet19!$C$2880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79"/>
          <c:order val="2879"/>
          <c:tx>
            <c:strRef>
              <c:f>Sheet19!$A$2881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Sheet19!$B$2881</c:f>
            </c:strRef>
          </c:xVal>
          <c:yVal>
            <c:numRef>
              <c:f>Sheet19!$C$2881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80"/>
          <c:order val="2880"/>
          <c:tx>
            <c:strRef>
              <c:f>Sheet19!$A$2882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Sheet19!$B$2882</c:f>
            </c:strRef>
          </c:xVal>
          <c:yVal>
            <c:numRef>
              <c:f>Sheet19!$C$2882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81"/>
          <c:order val="2881"/>
          <c:tx>
            <c:strRef>
              <c:f>Sheet19!$A$2883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Sheet19!$B$2883</c:f>
            </c:strRef>
          </c:xVal>
          <c:yVal>
            <c:numRef>
              <c:f>Sheet19!$C$2883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82"/>
          <c:order val="2882"/>
          <c:tx>
            <c:strRef>
              <c:f>Sheet19!$A$2884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Sheet19!$B$2884</c:f>
            </c:strRef>
          </c:xVal>
          <c:yVal>
            <c:numRef>
              <c:f>Sheet19!$C$2884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83"/>
          <c:order val="2883"/>
          <c:tx>
            <c:strRef>
              <c:f>Sheet19!$A$2885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Sheet19!$B$2885</c:f>
            </c:strRef>
          </c:xVal>
          <c:yVal>
            <c:numRef>
              <c:f>Sheet19!$C$2885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84"/>
          <c:order val="2884"/>
          <c:tx>
            <c:strRef>
              <c:f>Sheet19!$A$2886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Sheet19!$B$2886</c:f>
            </c:strRef>
          </c:xVal>
          <c:yVal>
            <c:numRef>
              <c:f>Sheet19!$C$2886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85"/>
          <c:order val="2885"/>
          <c:tx>
            <c:strRef>
              <c:f>Sheet19!$A$2887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Sheet19!$B$2887</c:f>
            </c:strRef>
          </c:xVal>
          <c:yVal>
            <c:numRef>
              <c:f>Sheet19!$C$2887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86"/>
          <c:order val="2886"/>
          <c:tx>
            <c:strRef>
              <c:f>Sheet19!$A$2888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Sheet19!$B$2888</c:f>
            </c:strRef>
          </c:xVal>
          <c:yVal>
            <c:numRef>
              <c:f>Sheet19!$C$2888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87"/>
          <c:order val="2887"/>
          <c:tx>
            <c:strRef>
              <c:f>Sheet19!$A$2889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Sheet19!$B$2889</c:f>
            </c:strRef>
          </c:xVal>
          <c:yVal>
            <c:numRef>
              <c:f>Sheet19!$C$2889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88"/>
          <c:order val="2888"/>
          <c:tx>
            <c:strRef>
              <c:f>Sheet19!$A$2890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Sheet19!$B$2890</c:f>
            </c:strRef>
          </c:xVal>
          <c:yVal>
            <c:numRef>
              <c:f>Sheet19!$C$2890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89"/>
          <c:order val="2889"/>
          <c:tx>
            <c:strRef>
              <c:f>Sheet19!$A$2891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Sheet19!$B$2891</c:f>
            </c:strRef>
          </c:xVal>
          <c:yVal>
            <c:numRef>
              <c:f>Sheet19!$C$2891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90"/>
          <c:order val="2890"/>
          <c:tx>
            <c:strRef>
              <c:f>Sheet19!$A$2892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Sheet19!$B$2892</c:f>
            </c:strRef>
          </c:xVal>
          <c:yVal>
            <c:numRef>
              <c:f>Sheet19!$C$2892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91"/>
          <c:order val="2891"/>
          <c:tx>
            <c:strRef>
              <c:f>Sheet19!$A$2893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Sheet19!$B$2893</c:f>
            </c:strRef>
          </c:xVal>
          <c:yVal>
            <c:numRef>
              <c:f>Sheet19!$C$2893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92"/>
          <c:order val="2892"/>
          <c:tx>
            <c:strRef>
              <c:f>Sheet19!$A$2894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Sheet19!$B$2894</c:f>
            </c:strRef>
          </c:xVal>
          <c:yVal>
            <c:numRef>
              <c:f>Sheet19!$C$2894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93"/>
          <c:order val="2893"/>
          <c:tx>
            <c:strRef>
              <c:f>Sheet19!$A$2895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Sheet19!$B$2895</c:f>
            </c:strRef>
          </c:xVal>
          <c:yVal>
            <c:numRef>
              <c:f>Sheet19!$C$2895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94"/>
          <c:order val="2894"/>
          <c:tx>
            <c:strRef>
              <c:f>Sheet19!$A$2896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Sheet19!$B$2896</c:f>
            </c:strRef>
          </c:xVal>
          <c:yVal>
            <c:numRef>
              <c:f>Sheet19!$C$2896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95"/>
          <c:order val="2895"/>
          <c:tx>
            <c:strRef>
              <c:f>Sheet19!$A$2897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Sheet19!$B$2897</c:f>
            </c:strRef>
          </c:xVal>
          <c:yVal>
            <c:numRef>
              <c:f>Sheet19!$C$2897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96"/>
          <c:order val="2896"/>
          <c:tx>
            <c:strRef>
              <c:f>Sheet19!$A$2898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Sheet19!$B$2898</c:f>
            </c:strRef>
          </c:xVal>
          <c:yVal>
            <c:numRef>
              <c:f>Sheet19!$C$2898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97"/>
          <c:order val="2897"/>
          <c:tx>
            <c:strRef>
              <c:f>Sheet19!$A$2899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Sheet19!$B$2899</c:f>
            </c:strRef>
          </c:xVal>
          <c:yVal>
            <c:numRef>
              <c:f>Sheet19!$C$2899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98"/>
          <c:order val="2898"/>
          <c:tx>
            <c:strRef>
              <c:f>Sheet19!$A$2900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Sheet19!$B$2900</c:f>
            </c:strRef>
          </c:xVal>
          <c:yVal>
            <c:numRef>
              <c:f>Sheet19!$C$2900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99"/>
          <c:order val="2899"/>
          <c:tx>
            <c:strRef>
              <c:f>Sheet19!$A$2901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Sheet19!$B$2901</c:f>
            </c:strRef>
          </c:xVal>
          <c:yVal>
            <c:numRef>
              <c:f>Sheet19!$C$2901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00"/>
          <c:order val="2900"/>
          <c:tx>
            <c:strRef>
              <c:f>Sheet19!$A$2902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Sheet19!$B$2902</c:f>
            </c:strRef>
          </c:xVal>
          <c:yVal>
            <c:numRef>
              <c:f>Sheet19!$C$2902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01"/>
          <c:order val="2901"/>
          <c:tx>
            <c:strRef>
              <c:f>Sheet19!$A$2903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Sheet19!$B$2903</c:f>
            </c:strRef>
          </c:xVal>
          <c:yVal>
            <c:numRef>
              <c:f>Sheet19!$C$2903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02"/>
          <c:order val="2902"/>
          <c:tx>
            <c:strRef>
              <c:f>Sheet19!$A$2904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Sheet19!$B$2904</c:f>
            </c:strRef>
          </c:xVal>
          <c:yVal>
            <c:numRef>
              <c:f>Sheet19!$C$2904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03"/>
          <c:order val="2903"/>
          <c:tx>
            <c:strRef>
              <c:f>Sheet19!$A$2905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Sheet19!$B$2905</c:f>
            </c:strRef>
          </c:xVal>
          <c:yVal>
            <c:numRef>
              <c:f>Sheet19!$C$2905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04"/>
          <c:order val="2904"/>
          <c:tx>
            <c:strRef>
              <c:f>Sheet19!$A$2906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Sheet19!$B$2906</c:f>
            </c:strRef>
          </c:xVal>
          <c:yVal>
            <c:numRef>
              <c:f>Sheet19!$C$2906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05"/>
          <c:order val="2905"/>
          <c:tx>
            <c:strRef>
              <c:f>Sheet19!$A$2907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Sheet19!$B$2907</c:f>
            </c:strRef>
          </c:xVal>
          <c:yVal>
            <c:numRef>
              <c:f>Sheet19!$C$2907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06"/>
          <c:order val="2906"/>
          <c:tx>
            <c:strRef>
              <c:f>Sheet19!$A$2908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Sheet19!$B$2908</c:f>
            </c:strRef>
          </c:xVal>
          <c:yVal>
            <c:numRef>
              <c:f>Sheet19!$C$2908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07"/>
          <c:order val="2907"/>
          <c:tx>
            <c:strRef>
              <c:f>Sheet19!$A$2909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Sheet19!$B$2909</c:f>
            </c:strRef>
          </c:xVal>
          <c:yVal>
            <c:numRef>
              <c:f>Sheet19!$C$2909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08"/>
          <c:order val="2908"/>
          <c:tx>
            <c:strRef>
              <c:f>Sheet19!$A$2910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Sheet19!$B$2910</c:f>
            </c:strRef>
          </c:xVal>
          <c:yVal>
            <c:numRef>
              <c:f>Sheet19!$C$2910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09"/>
          <c:order val="2909"/>
          <c:tx>
            <c:strRef>
              <c:f>Sheet19!$A$2911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Sheet19!$B$2911</c:f>
            </c:strRef>
          </c:xVal>
          <c:yVal>
            <c:numRef>
              <c:f>Sheet19!$C$2911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10"/>
          <c:order val="2910"/>
          <c:tx>
            <c:strRef>
              <c:f>Sheet19!$A$2912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Sheet19!$B$2912</c:f>
            </c:strRef>
          </c:xVal>
          <c:yVal>
            <c:numRef>
              <c:f>Sheet19!$C$2912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11"/>
          <c:order val="2911"/>
          <c:tx>
            <c:strRef>
              <c:f>Sheet19!$A$2913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Sheet19!$B$2913</c:f>
            </c:strRef>
          </c:xVal>
          <c:yVal>
            <c:numRef>
              <c:f>Sheet19!$C$2913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12"/>
          <c:order val="2912"/>
          <c:tx>
            <c:strRef>
              <c:f>Sheet19!$A$2914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Sheet19!$B$2914</c:f>
            </c:strRef>
          </c:xVal>
          <c:yVal>
            <c:numRef>
              <c:f>Sheet19!$C$2914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13"/>
          <c:order val="2913"/>
          <c:tx>
            <c:strRef>
              <c:f>Sheet19!$A$2915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Sheet19!$B$2915</c:f>
            </c:strRef>
          </c:xVal>
          <c:yVal>
            <c:numRef>
              <c:f>Sheet19!$C$2915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14"/>
          <c:order val="2914"/>
          <c:tx>
            <c:strRef>
              <c:f>Sheet19!$A$2916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Sheet19!$B$2916</c:f>
            </c:strRef>
          </c:xVal>
          <c:yVal>
            <c:numRef>
              <c:f>Sheet19!$C$2916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15"/>
          <c:order val="2915"/>
          <c:tx>
            <c:strRef>
              <c:f>Sheet19!$A$2917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Sheet19!$B$2917</c:f>
            </c:strRef>
          </c:xVal>
          <c:yVal>
            <c:numRef>
              <c:f>Sheet19!$C$2917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16"/>
          <c:order val="2916"/>
          <c:tx>
            <c:strRef>
              <c:f>Sheet19!$A$2918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Sheet19!$B$2918</c:f>
            </c:strRef>
          </c:xVal>
          <c:yVal>
            <c:numRef>
              <c:f>Sheet19!$C$2918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17"/>
          <c:order val="2917"/>
          <c:tx>
            <c:strRef>
              <c:f>Sheet19!$A$2919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Sheet19!$B$2919</c:f>
            </c:strRef>
          </c:xVal>
          <c:yVal>
            <c:numRef>
              <c:f>Sheet19!$C$2919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18"/>
          <c:order val="2918"/>
          <c:tx>
            <c:strRef>
              <c:f>Sheet19!$A$2920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Sheet19!$B$2920</c:f>
            </c:strRef>
          </c:xVal>
          <c:yVal>
            <c:numRef>
              <c:f>Sheet19!$C$2920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19"/>
          <c:order val="2919"/>
          <c:tx>
            <c:strRef>
              <c:f>Sheet19!$A$2921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Sheet19!$B$2921</c:f>
            </c:strRef>
          </c:xVal>
          <c:yVal>
            <c:numRef>
              <c:f>Sheet19!$C$2921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20"/>
          <c:order val="2920"/>
          <c:tx>
            <c:strRef>
              <c:f>Sheet19!$A$2922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Sheet19!$B$2922</c:f>
            </c:strRef>
          </c:xVal>
          <c:yVal>
            <c:numRef>
              <c:f>Sheet19!$C$2922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21"/>
          <c:order val="2921"/>
          <c:tx>
            <c:strRef>
              <c:f>Sheet19!$A$2923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Sheet19!$B$2923</c:f>
            </c:strRef>
          </c:xVal>
          <c:yVal>
            <c:numRef>
              <c:f>Sheet19!$C$2923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22"/>
          <c:order val="2922"/>
          <c:tx>
            <c:strRef>
              <c:f>Sheet19!$A$2924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Sheet19!$B$2924</c:f>
            </c:strRef>
          </c:xVal>
          <c:yVal>
            <c:numRef>
              <c:f>Sheet19!$C$2924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23"/>
          <c:order val="2923"/>
          <c:tx>
            <c:strRef>
              <c:f>Sheet19!$A$2925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Sheet19!$B$2925</c:f>
            </c:strRef>
          </c:xVal>
          <c:yVal>
            <c:numRef>
              <c:f>Sheet19!$C$2925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24"/>
          <c:order val="2924"/>
          <c:tx>
            <c:strRef>
              <c:f>Sheet19!$A$2926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Sheet19!$B$2926</c:f>
            </c:strRef>
          </c:xVal>
          <c:yVal>
            <c:numRef>
              <c:f>Sheet19!$C$2926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25"/>
          <c:order val="2925"/>
          <c:tx>
            <c:strRef>
              <c:f>Sheet19!$A$2927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Sheet19!$B$2927</c:f>
            </c:strRef>
          </c:xVal>
          <c:yVal>
            <c:numRef>
              <c:f>Sheet19!$C$2927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26"/>
          <c:order val="2926"/>
          <c:tx>
            <c:strRef>
              <c:f>Sheet19!$A$2928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Sheet19!$B$2928</c:f>
            </c:strRef>
          </c:xVal>
          <c:yVal>
            <c:numRef>
              <c:f>Sheet19!$C$2928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27"/>
          <c:order val="2927"/>
          <c:tx>
            <c:strRef>
              <c:f>Sheet19!$A$2929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Sheet19!$B$2929</c:f>
            </c:strRef>
          </c:xVal>
          <c:yVal>
            <c:numRef>
              <c:f>Sheet19!$C$2929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28"/>
          <c:order val="2928"/>
          <c:tx>
            <c:strRef>
              <c:f>Sheet19!$A$2930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Sheet19!$B$2930</c:f>
            </c:strRef>
          </c:xVal>
          <c:yVal>
            <c:numRef>
              <c:f>Sheet19!$C$2930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29"/>
          <c:order val="2929"/>
          <c:tx>
            <c:strRef>
              <c:f>Sheet19!$A$2931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Sheet19!$B$2931</c:f>
            </c:strRef>
          </c:xVal>
          <c:yVal>
            <c:numRef>
              <c:f>Sheet19!$C$2931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30"/>
          <c:order val="2930"/>
          <c:tx>
            <c:strRef>
              <c:f>Sheet19!$A$2932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Sheet19!$B$2932</c:f>
            </c:strRef>
          </c:xVal>
          <c:yVal>
            <c:numRef>
              <c:f>Sheet19!$C$2932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31"/>
          <c:order val="2931"/>
          <c:tx>
            <c:strRef>
              <c:f>Sheet19!$A$2933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Sheet19!$B$2933</c:f>
            </c:strRef>
          </c:xVal>
          <c:yVal>
            <c:numRef>
              <c:f>Sheet19!$C$2933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32"/>
          <c:order val="2932"/>
          <c:tx>
            <c:strRef>
              <c:f>Sheet19!$A$2934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Sheet19!$B$2934</c:f>
            </c:strRef>
          </c:xVal>
          <c:yVal>
            <c:numRef>
              <c:f>Sheet19!$C$2934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33"/>
          <c:order val="2933"/>
          <c:tx>
            <c:strRef>
              <c:f>Sheet19!$A$2935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Sheet19!$B$2935</c:f>
            </c:strRef>
          </c:xVal>
          <c:yVal>
            <c:numRef>
              <c:f>Sheet19!$C$2935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34"/>
          <c:order val="2934"/>
          <c:tx>
            <c:strRef>
              <c:f>Sheet19!$A$2936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Sheet19!$B$2936</c:f>
            </c:strRef>
          </c:xVal>
          <c:yVal>
            <c:numRef>
              <c:f>Sheet19!$C$2936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35"/>
          <c:order val="2935"/>
          <c:tx>
            <c:strRef>
              <c:f>Sheet19!$A$2937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Sheet19!$B$2937</c:f>
            </c:strRef>
          </c:xVal>
          <c:yVal>
            <c:numRef>
              <c:f>Sheet19!$C$2937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36"/>
          <c:order val="2936"/>
          <c:tx>
            <c:strRef>
              <c:f>Sheet19!$A$2938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Sheet19!$B$2938</c:f>
            </c:strRef>
          </c:xVal>
          <c:yVal>
            <c:numRef>
              <c:f>Sheet19!$C$2938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37"/>
          <c:order val="2937"/>
          <c:tx>
            <c:strRef>
              <c:f>Sheet19!$A$2939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Sheet19!$B$2939</c:f>
            </c:strRef>
          </c:xVal>
          <c:yVal>
            <c:numRef>
              <c:f>Sheet19!$C$2939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38"/>
          <c:order val="2938"/>
          <c:tx>
            <c:strRef>
              <c:f>Sheet19!$A$2940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Sheet19!$B$2940</c:f>
            </c:strRef>
          </c:xVal>
          <c:yVal>
            <c:numRef>
              <c:f>Sheet19!$C$2940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39"/>
          <c:order val="2939"/>
          <c:tx>
            <c:strRef>
              <c:f>Sheet19!$A$2941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Sheet19!$B$2941</c:f>
            </c:strRef>
          </c:xVal>
          <c:yVal>
            <c:numRef>
              <c:f>Sheet19!$C$2941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40"/>
          <c:order val="2940"/>
          <c:tx>
            <c:strRef>
              <c:f>Sheet19!$A$2942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Sheet19!$B$2942</c:f>
            </c:strRef>
          </c:xVal>
          <c:yVal>
            <c:numRef>
              <c:f>Sheet19!$C$2942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41"/>
          <c:order val="2941"/>
          <c:tx>
            <c:strRef>
              <c:f>Sheet19!$A$2943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Sheet19!$B$2943</c:f>
            </c:strRef>
          </c:xVal>
          <c:yVal>
            <c:numRef>
              <c:f>Sheet19!$C$2943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42"/>
          <c:order val="2942"/>
          <c:tx>
            <c:strRef>
              <c:f>Sheet19!$A$2944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Sheet19!$B$2944</c:f>
            </c:strRef>
          </c:xVal>
          <c:yVal>
            <c:numRef>
              <c:f>Sheet19!$C$2944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43"/>
          <c:order val="2943"/>
          <c:tx>
            <c:strRef>
              <c:f>Sheet19!$A$2945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Sheet19!$B$2945</c:f>
            </c:strRef>
          </c:xVal>
          <c:yVal>
            <c:numRef>
              <c:f>Sheet19!$C$2945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44"/>
          <c:order val="2944"/>
          <c:tx>
            <c:strRef>
              <c:f>Sheet19!$A$2946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Sheet19!$B$2946</c:f>
            </c:strRef>
          </c:xVal>
          <c:yVal>
            <c:numRef>
              <c:f>Sheet19!$C$2946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45"/>
          <c:order val="2945"/>
          <c:tx>
            <c:strRef>
              <c:f>Sheet19!$A$2947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Sheet19!$B$2947</c:f>
            </c:strRef>
          </c:xVal>
          <c:yVal>
            <c:numRef>
              <c:f>Sheet19!$C$2947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46"/>
          <c:order val="2946"/>
          <c:tx>
            <c:strRef>
              <c:f>Sheet19!$A$2948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Sheet19!$B$2948</c:f>
            </c:strRef>
          </c:xVal>
          <c:yVal>
            <c:numRef>
              <c:f>Sheet19!$C$2948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47"/>
          <c:order val="2947"/>
          <c:tx>
            <c:strRef>
              <c:f>Sheet19!$A$2949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Sheet19!$B$2949</c:f>
            </c:strRef>
          </c:xVal>
          <c:yVal>
            <c:numRef>
              <c:f>Sheet19!$C$2949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48"/>
          <c:order val="2948"/>
          <c:tx>
            <c:strRef>
              <c:f>Sheet19!$A$2950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Sheet19!$B$2950</c:f>
            </c:strRef>
          </c:xVal>
          <c:yVal>
            <c:numRef>
              <c:f>Sheet19!$C$2950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49"/>
          <c:order val="2949"/>
          <c:tx>
            <c:strRef>
              <c:f>Sheet19!$A$2951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Sheet19!$B$2951</c:f>
            </c:strRef>
          </c:xVal>
          <c:yVal>
            <c:numRef>
              <c:f>Sheet19!$C$2951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50"/>
          <c:order val="2950"/>
          <c:tx>
            <c:strRef>
              <c:f>Sheet19!$A$2952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Sheet19!$B$2952</c:f>
            </c:strRef>
          </c:xVal>
          <c:yVal>
            <c:numRef>
              <c:f>Sheet19!$C$2952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51"/>
          <c:order val="2951"/>
          <c:tx>
            <c:strRef>
              <c:f>Sheet19!$A$2953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Sheet19!$B$2953</c:f>
            </c:strRef>
          </c:xVal>
          <c:yVal>
            <c:numRef>
              <c:f>Sheet19!$C$2953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52"/>
          <c:order val="2952"/>
          <c:tx>
            <c:strRef>
              <c:f>Sheet19!$A$2954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Sheet19!$B$2954</c:f>
            </c:strRef>
          </c:xVal>
          <c:yVal>
            <c:numRef>
              <c:f>Sheet19!$C$2954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53"/>
          <c:order val="2953"/>
          <c:tx>
            <c:strRef>
              <c:f>Sheet19!$A$2955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Sheet19!$B$2955</c:f>
            </c:strRef>
          </c:xVal>
          <c:yVal>
            <c:numRef>
              <c:f>Sheet19!$C$2955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54"/>
          <c:order val="2954"/>
          <c:tx>
            <c:strRef>
              <c:f>Sheet19!$A$2956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Sheet19!$B$2956</c:f>
            </c:strRef>
          </c:xVal>
          <c:yVal>
            <c:numRef>
              <c:f>Sheet19!$C$2956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55"/>
          <c:order val="2955"/>
          <c:tx>
            <c:strRef>
              <c:f>Sheet19!$A$2957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Sheet19!$B$2957</c:f>
            </c:strRef>
          </c:xVal>
          <c:yVal>
            <c:numRef>
              <c:f>Sheet19!$C$2957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56"/>
          <c:order val="2956"/>
          <c:tx>
            <c:strRef>
              <c:f>Sheet19!$A$2958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Sheet19!$B$2958</c:f>
            </c:strRef>
          </c:xVal>
          <c:yVal>
            <c:numRef>
              <c:f>Sheet19!$C$2958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57"/>
          <c:order val="2957"/>
          <c:tx>
            <c:strRef>
              <c:f>Sheet19!$A$2959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Sheet19!$B$2959</c:f>
            </c:strRef>
          </c:xVal>
          <c:yVal>
            <c:numRef>
              <c:f>Sheet19!$C$2959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58"/>
          <c:order val="2958"/>
          <c:tx>
            <c:strRef>
              <c:f>Sheet19!$A$2960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Sheet19!$B$2960</c:f>
            </c:strRef>
          </c:xVal>
          <c:yVal>
            <c:numRef>
              <c:f>Sheet19!$C$2960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59"/>
          <c:order val="2959"/>
          <c:tx>
            <c:strRef>
              <c:f>Sheet19!$A$2961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Sheet19!$B$2961</c:f>
            </c:strRef>
          </c:xVal>
          <c:yVal>
            <c:numRef>
              <c:f>Sheet19!$C$2961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60"/>
          <c:order val="2960"/>
          <c:tx>
            <c:strRef>
              <c:f>Sheet19!$A$2962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Sheet19!$B$2962</c:f>
            </c:strRef>
          </c:xVal>
          <c:yVal>
            <c:numRef>
              <c:f>Sheet19!$C$2962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61"/>
          <c:order val="2961"/>
          <c:tx>
            <c:strRef>
              <c:f>Sheet19!$A$2963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Sheet19!$B$2963</c:f>
            </c:strRef>
          </c:xVal>
          <c:yVal>
            <c:numRef>
              <c:f>Sheet19!$C$2963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62"/>
          <c:order val="2962"/>
          <c:tx>
            <c:strRef>
              <c:f>Sheet19!$A$2964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Sheet19!$B$2964</c:f>
            </c:strRef>
          </c:xVal>
          <c:yVal>
            <c:numRef>
              <c:f>Sheet19!$C$2964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63"/>
          <c:order val="2963"/>
          <c:tx>
            <c:strRef>
              <c:f>Sheet19!$A$2965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Sheet19!$B$2965</c:f>
            </c:strRef>
          </c:xVal>
          <c:yVal>
            <c:numRef>
              <c:f>Sheet19!$C$2965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64"/>
          <c:order val="2964"/>
          <c:tx>
            <c:strRef>
              <c:f>Sheet19!$A$2966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Sheet19!$B$2966</c:f>
            </c:strRef>
          </c:xVal>
          <c:yVal>
            <c:numRef>
              <c:f>Sheet19!$C$2966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65"/>
          <c:order val="2965"/>
          <c:tx>
            <c:strRef>
              <c:f>Sheet19!$A$2967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Sheet19!$B$2967</c:f>
            </c:strRef>
          </c:xVal>
          <c:yVal>
            <c:numRef>
              <c:f>Sheet19!$C$2967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66"/>
          <c:order val="2966"/>
          <c:tx>
            <c:strRef>
              <c:f>Sheet19!$A$2968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Sheet19!$B$2968</c:f>
            </c:strRef>
          </c:xVal>
          <c:yVal>
            <c:numRef>
              <c:f>Sheet19!$C$2968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67"/>
          <c:order val="2967"/>
          <c:tx>
            <c:strRef>
              <c:f>Sheet19!$A$2969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Sheet19!$B$2969</c:f>
            </c:strRef>
          </c:xVal>
          <c:yVal>
            <c:numRef>
              <c:f>Sheet19!$C$2969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68"/>
          <c:order val="2968"/>
          <c:tx>
            <c:strRef>
              <c:f>Sheet19!$A$2970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Sheet19!$B$2970</c:f>
            </c:strRef>
          </c:xVal>
          <c:yVal>
            <c:numRef>
              <c:f>Sheet19!$C$2970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69"/>
          <c:order val="2969"/>
          <c:tx>
            <c:strRef>
              <c:f>Sheet19!$A$2971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Sheet19!$B$2971</c:f>
            </c:strRef>
          </c:xVal>
          <c:yVal>
            <c:numRef>
              <c:f>Sheet19!$C$2971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70"/>
          <c:order val="2970"/>
          <c:tx>
            <c:strRef>
              <c:f>Sheet19!$A$2972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Sheet19!$B$2972</c:f>
            </c:strRef>
          </c:xVal>
          <c:yVal>
            <c:numRef>
              <c:f>Sheet19!$C$2972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71"/>
          <c:order val="2971"/>
          <c:tx>
            <c:strRef>
              <c:f>Sheet19!$A$2973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Sheet19!$B$2973</c:f>
            </c:strRef>
          </c:xVal>
          <c:yVal>
            <c:numRef>
              <c:f>Sheet19!$C$2973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72"/>
          <c:order val="2972"/>
          <c:tx>
            <c:strRef>
              <c:f>Sheet19!$A$2974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Sheet19!$B$2974</c:f>
            </c:strRef>
          </c:xVal>
          <c:yVal>
            <c:numRef>
              <c:f>Sheet19!$C$2974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73"/>
          <c:order val="2973"/>
          <c:tx>
            <c:strRef>
              <c:f>Sheet19!$A$2975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Sheet19!$B$2975</c:f>
            </c:strRef>
          </c:xVal>
          <c:yVal>
            <c:numRef>
              <c:f>Sheet19!$C$2975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74"/>
          <c:order val="2974"/>
          <c:tx>
            <c:strRef>
              <c:f>Sheet19!$A$2976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Sheet19!$B$2976</c:f>
            </c:strRef>
          </c:xVal>
          <c:yVal>
            <c:numRef>
              <c:f>Sheet19!$C$2976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75"/>
          <c:order val="2975"/>
          <c:tx>
            <c:strRef>
              <c:f>Sheet19!$A$2977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Sheet19!$B$2977</c:f>
            </c:strRef>
          </c:xVal>
          <c:yVal>
            <c:numRef>
              <c:f>Sheet19!$C$2977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76"/>
          <c:order val="2976"/>
          <c:tx>
            <c:strRef>
              <c:f>Sheet19!$A$2978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Sheet19!$B$2978</c:f>
            </c:strRef>
          </c:xVal>
          <c:yVal>
            <c:numRef>
              <c:f>Sheet19!$C$2978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77"/>
          <c:order val="2977"/>
          <c:tx>
            <c:strRef>
              <c:f>Sheet19!$A$2979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Sheet19!$B$2979</c:f>
            </c:strRef>
          </c:xVal>
          <c:yVal>
            <c:numRef>
              <c:f>Sheet19!$C$2979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78"/>
          <c:order val="2978"/>
          <c:tx>
            <c:strRef>
              <c:f>Sheet19!$A$2980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Sheet19!$B$2980</c:f>
            </c:strRef>
          </c:xVal>
          <c:yVal>
            <c:numRef>
              <c:f>Sheet19!$C$2980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79"/>
          <c:order val="2979"/>
          <c:tx>
            <c:strRef>
              <c:f>Sheet19!$A$2981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Sheet19!$B$2981</c:f>
            </c:strRef>
          </c:xVal>
          <c:yVal>
            <c:numRef>
              <c:f>Sheet19!$C$2981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80"/>
          <c:order val="2980"/>
          <c:tx>
            <c:strRef>
              <c:f>Sheet19!$A$2982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Sheet19!$B$2982</c:f>
            </c:strRef>
          </c:xVal>
          <c:yVal>
            <c:numRef>
              <c:f>Sheet19!$C$2982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81"/>
          <c:order val="2981"/>
          <c:tx>
            <c:strRef>
              <c:f>Sheet19!$A$2983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Sheet19!$B$2983</c:f>
            </c:strRef>
          </c:xVal>
          <c:yVal>
            <c:numRef>
              <c:f>Sheet19!$C$2983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82"/>
          <c:order val="2982"/>
          <c:tx>
            <c:strRef>
              <c:f>Sheet19!$A$2984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Sheet19!$B$2984</c:f>
            </c:strRef>
          </c:xVal>
          <c:yVal>
            <c:numRef>
              <c:f>Sheet19!$C$2984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83"/>
          <c:order val="2983"/>
          <c:tx>
            <c:strRef>
              <c:f>Sheet19!$A$2985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Sheet19!$B$2985</c:f>
            </c:strRef>
          </c:xVal>
          <c:yVal>
            <c:numRef>
              <c:f>Sheet19!$C$2985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84"/>
          <c:order val="2984"/>
          <c:tx>
            <c:strRef>
              <c:f>Sheet19!$A$2986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Sheet19!$B$2986</c:f>
            </c:strRef>
          </c:xVal>
          <c:yVal>
            <c:numRef>
              <c:f>Sheet19!$C$2986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85"/>
          <c:order val="2985"/>
          <c:tx>
            <c:strRef>
              <c:f>Sheet19!$A$2987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Sheet19!$B$2987</c:f>
            </c:strRef>
          </c:xVal>
          <c:yVal>
            <c:numRef>
              <c:f>Sheet19!$C$2987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86"/>
          <c:order val="2986"/>
          <c:tx>
            <c:strRef>
              <c:f>Sheet19!$A$2988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Sheet19!$B$2988</c:f>
            </c:strRef>
          </c:xVal>
          <c:yVal>
            <c:numRef>
              <c:f>Sheet19!$C$2988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87"/>
          <c:order val="2987"/>
          <c:tx>
            <c:strRef>
              <c:f>Sheet19!$A$2989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Sheet19!$B$2989</c:f>
            </c:strRef>
          </c:xVal>
          <c:yVal>
            <c:numRef>
              <c:f>Sheet19!$C$2989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88"/>
          <c:order val="2988"/>
          <c:tx>
            <c:strRef>
              <c:f>Sheet19!$A$2990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Sheet19!$B$2990</c:f>
            </c:strRef>
          </c:xVal>
          <c:yVal>
            <c:numRef>
              <c:f>Sheet19!$C$2990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89"/>
          <c:order val="2989"/>
          <c:tx>
            <c:strRef>
              <c:f>Sheet19!$A$2991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Sheet19!$B$2991</c:f>
            </c:strRef>
          </c:xVal>
          <c:yVal>
            <c:numRef>
              <c:f>Sheet19!$C$2991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90"/>
          <c:order val="2990"/>
          <c:tx>
            <c:strRef>
              <c:f>Sheet19!$A$2992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Sheet19!$B$2992</c:f>
            </c:strRef>
          </c:xVal>
          <c:yVal>
            <c:numRef>
              <c:f>Sheet19!$C$2992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91"/>
          <c:order val="2991"/>
          <c:tx>
            <c:strRef>
              <c:f>Sheet19!$A$2993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Sheet19!$B$2993</c:f>
            </c:strRef>
          </c:xVal>
          <c:yVal>
            <c:numRef>
              <c:f>Sheet19!$C$2993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92"/>
          <c:order val="2992"/>
          <c:tx>
            <c:strRef>
              <c:f>Sheet19!$A$2994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Sheet19!$B$2994</c:f>
            </c:strRef>
          </c:xVal>
          <c:yVal>
            <c:numRef>
              <c:f>Sheet19!$C$2994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93"/>
          <c:order val="2993"/>
          <c:tx>
            <c:strRef>
              <c:f>Sheet19!$A$2995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Sheet19!$B$2995</c:f>
            </c:strRef>
          </c:xVal>
          <c:yVal>
            <c:numRef>
              <c:f>Sheet19!$C$2995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94"/>
          <c:order val="2994"/>
          <c:tx>
            <c:strRef>
              <c:f>Sheet19!$A$2996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Sheet19!$B$2996</c:f>
            </c:strRef>
          </c:xVal>
          <c:yVal>
            <c:numRef>
              <c:f>Sheet19!$C$2996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95"/>
          <c:order val="2995"/>
          <c:tx>
            <c:strRef>
              <c:f>Sheet19!$A$2997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Sheet19!$B$2997</c:f>
            </c:strRef>
          </c:xVal>
          <c:yVal>
            <c:numRef>
              <c:f>Sheet19!$C$2997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96"/>
          <c:order val="2996"/>
          <c:tx>
            <c:strRef>
              <c:f>Sheet19!$A$2998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Sheet19!$B$2998</c:f>
            </c:strRef>
          </c:xVal>
          <c:yVal>
            <c:numRef>
              <c:f>Sheet19!$C$2998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97"/>
          <c:order val="2997"/>
          <c:tx>
            <c:strRef>
              <c:f>Sheet19!$A$2999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Sheet19!$B$2999</c:f>
            </c:strRef>
          </c:xVal>
          <c:yVal>
            <c:numRef>
              <c:f>Sheet19!$C$2999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98"/>
          <c:order val="2998"/>
          <c:tx>
            <c:strRef>
              <c:f>Sheet19!$A$3000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Sheet19!$B$3000</c:f>
            </c:strRef>
          </c:xVal>
          <c:yVal>
            <c:numRef>
              <c:f>Sheet19!$C$3000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99"/>
          <c:order val="2999"/>
          <c:tx>
            <c:strRef>
              <c:f>Sheet19!$A$3001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Sheet19!$B$3001</c:f>
            </c:strRef>
          </c:xVal>
          <c:yVal>
            <c:numRef>
              <c:f>Sheet19!$C$3001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00"/>
          <c:order val="3000"/>
          <c:tx>
            <c:strRef>
              <c:f>Sheet19!$A$3002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Sheet19!$B$3002</c:f>
            </c:strRef>
          </c:xVal>
          <c:yVal>
            <c:numRef>
              <c:f>Sheet19!$C$3002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01"/>
          <c:order val="3001"/>
          <c:tx>
            <c:strRef>
              <c:f>Sheet19!$A$3003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Sheet19!$B$3003</c:f>
            </c:strRef>
          </c:xVal>
          <c:yVal>
            <c:numRef>
              <c:f>Sheet19!$C$3003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02"/>
          <c:order val="3002"/>
          <c:tx>
            <c:strRef>
              <c:f>Sheet19!$A$3004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Sheet19!$B$3004</c:f>
            </c:strRef>
          </c:xVal>
          <c:yVal>
            <c:numRef>
              <c:f>Sheet19!$C$3004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03"/>
          <c:order val="3003"/>
          <c:tx>
            <c:strRef>
              <c:f>Sheet19!$A$3005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Sheet19!$B$3005</c:f>
            </c:strRef>
          </c:xVal>
          <c:yVal>
            <c:numRef>
              <c:f>Sheet19!$C$3005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04"/>
          <c:order val="3004"/>
          <c:tx>
            <c:strRef>
              <c:f>Sheet19!$A$3006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Sheet19!$B$3006</c:f>
            </c:strRef>
          </c:xVal>
          <c:yVal>
            <c:numRef>
              <c:f>Sheet19!$C$3006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05"/>
          <c:order val="3005"/>
          <c:tx>
            <c:strRef>
              <c:f>Sheet19!$A$3007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Sheet19!$B$3007</c:f>
            </c:strRef>
          </c:xVal>
          <c:yVal>
            <c:numRef>
              <c:f>Sheet19!$C$3007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06"/>
          <c:order val="3006"/>
          <c:tx>
            <c:strRef>
              <c:f>Sheet19!$A$3008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Sheet19!$B$3008</c:f>
            </c:strRef>
          </c:xVal>
          <c:yVal>
            <c:numRef>
              <c:f>Sheet19!$C$3008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07"/>
          <c:order val="3007"/>
          <c:tx>
            <c:strRef>
              <c:f>Sheet19!$A$3009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Sheet19!$B$3009</c:f>
            </c:strRef>
          </c:xVal>
          <c:yVal>
            <c:numRef>
              <c:f>Sheet19!$C$3009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08"/>
          <c:order val="3008"/>
          <c:tx>
            <c:strRef>
              <c:f>Sheet19!$A$3010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Sheet19!$B$3010</c:f>
            </c:strRef>
          </c:xVal>
          <c:yVal>
            <c:numRef>
              <c:f>Sheet19!$C$3010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09"/>
          <c:order val="3009"/>
          <c:tx>
            <c:strRef>
              <c:f>Sheet19!$A$3011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Sheet19!$B$3011</c:f>
            </c:strRef>
          </c:xVal>
          <c:yVal>
            <c:numRef>
              <c:f>Sheet19!$C$3011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10"/>
          <c:order val="3010"/>
          <c:tx>
            <c:strRef>
              <c:f>Sheet19!$A$3012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Sheet19!$B$3012</c:f>
            </c:strRef>
          </c:xVal>
          <c:yVal>
            <c:numRef>
              <c:f>Sheet19!$C$3012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11"/>
          <c:order val="3011"/>
          <c:tx>
            <c:strRef>
              <c:f>Sheet19!$A$3013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Sheet19!$B$3013</c:f>
            </c:strRef>
          </c:xVal>
          <c:yVal>
            <c:numRef>
              <c:f>Sheet19!$C$3013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12"/>
          <c:order val="3012"/>
          <c:tx>
            <c:strRef>
              <c:f>Sheet19!$A$3014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Sheet19!$B$3014</c:f>
            </c:strRef>
          </c:xVal>
          <c:yVal>
            <c:numRef>
              <c:f>Sheet19!$C$3014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13"/>
          <c:order val="3013"/>
          <c:tx>
            <c:strRef>
              <c:f>Sheet19!$A$3015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Sheet19!$B$3015</c:f>
            </c:strRef>
          </c:xVal>
          <c:yVal>
            <c:numRef>
              <c:f>Sheet19!$C$3015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14"/>
          <c:order val="3014"/>
          <c:tx>
            <c:strRef>
              <c:f>Sheet19!$A$3016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Sheet19!$B$3016</c:f>
            </c:strRef>
          </c:xVal>
          <c:yVal>
            <c:numRef>
              <c:f>Sheet19!$C$3016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15"/>
          <c:order val="3015"/>
          <c:tx>
            <c:strRef>
              <c:f>Sheet19!$A$3017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Sheet19!$B$3017</c:f>
            </c:strRef>
          </c:xVal>
          <c:yVal>
            <c:numRef>
              <c:f>Sheet19!$C$3017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16"/>
          <c:order val="3016"/>
          <c:tx>
            <c:strRef>
              <c:f>Sheet19!$A$3018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Sheet19!$B$3018</c:f>
            </c:strRef>
          </c:xVal>
          <c:yVal>
            <c:numRef>
              <c:f>Sheet19!$C$3018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17"/>
          <c:order val="3017"/>
          <c:tx>
            <c:strRef>
              <c:f>Sheet19!$A$3019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Sheet19!$B$3019</c:f>
            </c:strRef>
          </c:xVal>
          <c:yVal>
            <c:numRef>
              <c:f>Sheet19!$C$3019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18"/>
          <c:order val="3018"/>
          <c:tx>
            <c:strRef>
              <c:f>Sheet19!$A$3020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Sheet19!$B$3020</c:f>
            </c:strRef>
          </c:xVal>
          <c:yVal>
            <c:numRef>
              <c:f>Sheet19!$C$3020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19"/>
          <c:order val="3019"/>
          <c:tx>
            <c:strRef>
              <c:f>Sheet19!$A$3021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Sheet19!$B$3021</c:f>
            </c:strRef>
          </c:xVal>
          <c:yVal>
            <c:numRef>
              <c:f>Sheet19!$C$3021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20"/>
          <c:order val="3020"/>
          <c:tx>
            <c:strRef>
              <c:f>Sheet19!$A$3022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Sheet19!$B$3022</c:f>
            </c:strRef>
          </c:xVal>
          <c:yVal>
            <c:numRef>
              <c:f>Sheet19!$C$3022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21"/>
          <c:order val="3021"/>
          <c:tx>
            <c:strRef>
              <c:f>Sheet19!$A$3023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Sheet19!$B$3023</c:f>
            </c:strRef>
          </c:xVal>
          <c:yVal>
            <c:numRef>
              <c:f>Sheet19!$C$3023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22"/>
          <c:order val="3022"/>
          <c:tx>
            <c:strRef>
              <c:f>Sheet19!$A$3024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Sheet19!$B$3024</c:f>
            </c:strRef>
          </c:xVal>
          <c:yVal>
            <c:numRef>
              <c:f>Sheet19!$C$3024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23"/>
          <c:order val="3023"/>
          <c:tx>
            <c:strRef>
              <c:f>Sheet19!$A$3025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Sheet19!$B$3025</c:f>
            </c:strRef>
          </c:xVal>
          <c:yVal>
            <c:numRef>
              <c:f>Sheet19!$C$3025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24"/>
          <c:order val="3024"/>
          <c:tx>
            <c:strRef>
              <c:f>Sheet19!$A$3026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Sheet19!$B$3026</c:f>
            </c:strRef>
          </c:xVal>
          <c:yVal>
            <c:numRef>
              <c:f>Sheet19!$C$3026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25"/>
          <c:order val="3025"/>
          <c:tx>
            <c:strRef>
              <c:f>Sheet19!$A$3027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Sheet19!$B$3027</c:f>
            </c:strRef>
          </c:xVal>
          <c:yVal>
            <c:numRef>
              <c:f>Sheet19!$C$3027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26"/>
          <c:order val="3026"/>
          <c:tx>
            <c:strRef>
              <c:f>Sheet19!$A$3028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Sheet19!$B$3028</c:f>
            </c:strRef>
          </c:xVal>
          <c:yVal>
            <c:numRef>
              <c:f>Sheet19!$C$3028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27"/>
          <c:order val="3027"/>
          <c:tx>
            <c:strRef>
              <c:f>Sheet19!$A$3029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Sheet19!$B$3029</c:f>
            </c:strRef>
          </c:xVal>
          <c:yVal>
            <c:numRef>
              <c:f>Sheet19!$C$3029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28"/>
          <c:order val="3028"/>
          <c:tx>
            <c:strRef>
              <c:f>Sheet19!$A$3030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Sheet19!$B$3030</c:f>
            </c:strRef>
          </c:xVal>
          <c:yVal>
            <c:numRef>
              <c:f>Sheet19!$C$3030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29"/>
          <c:order val="3029"/>
          <c:tx>
            <c:strRef>
              <c:f>Sheet19!$A$3031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Sheet19!$B$3031</c:f>
            </c:strRef>
          </c:xVal>
          <c:yVal>
            <c:numRef>
              <c:f>Sheet19!$C$3031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30"/>
          <c:order val="3030"/>
          <c:tx>
            <c:strRef>
              <c:f>Sheet19!$A$3032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Sheet19!$B$3032</c:f>
            </c:strRef>
          </c:xVal>
          <c:yVal>
            <c:numRef>
              <c:f>Sheet19!$C$3032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31"/>
          <c:order val="3031"/>
          <c:tx>
            <c:strRef>
              <c:f>Sheet19!$A$3033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Sheet19!$B$3033</c:f>
            </c:strRef>
          </c:xVal>
          <c:yVal>
            <c:numRef>
              <c:f>Sheet19!$C$3033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32"/>
          <c:order val="3032"/>
          <c:tx>
            <c:strRef>
              <c:f>Sheet19!$A$3034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Sheet19!$B$3034</c:f>
            </c:strRef>
          </c:xVal>
          <c:yVal>
            <c:numRef>
              <c:f>Sheet19!$C$3034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33"/>
          <c:order val="3033"/>
          <c:tx>
            <c:strRef>
              <c:f>Sheet19!$A$3035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Sheet19!$B$3035</c:f>
            </c:strRef>
          </c:xVal>
          <c:yVal>
            <c:numRef>
              <c:f>Sheet19!$C$3035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34"/>
          <c:order val="3034"/>
          <c:tx>
            <c:strRef>
              <c:f>Sheet19!$A$3036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Sheet19!$B$3036</c:f>
            </c:strRef>
          </c:xVal>
          <c:yVal>
            <c:numRef>
              <c:f>Sheet19!$C$3036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35"/>
          <c:order val="3035"/>
          <c:tx>
            <c:strRef>
              <c:f>Sheet19!$A$3037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Sheet19!$B$3037</c:f>
            </c:strRef>
          </c:xVal>
          <c:yVal>
            <c:numRef>
              <c:f>Sheet19!$C$3037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36"/>
          <c:order val="3036"/>
          <c:tx>
            <c:strRef>
              <c:f>Sheet19!$A$3038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Sheet19!$B$3038</c:f>
            </c:strRef>
          </c:xVal>
          <c:yVal>
            <c:numRef>
              <c:f>Sheet19!$C$3038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37"/>
          <c:order val="3037"/>
          <c:tx>
            <c:strRef>
              <c:f>Sheet19!$A$3039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Sheet19!$B$3039</c:f>
            </c:strRef>
          </c:xVal>
          <c:yVal>
            <c:numRef>
              <c:f>Sheet19!$C$3039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38"/>
          <c:order val="3038"/>
          <c:tx>
            <c:strRef>
              <c:f>Sheet19!$A$3040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Sheet19!$B$3040</c:f>
            </c:strRef>
          </c:xVal>
          <c:yVal>
            <c:numRef>
              <c:f>Sheet19!$C$3040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39"/>
          <c:order val="3039"/>
          <c:tx>
            <c:strRef>
              <c:f>Sheet19!$A$3041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Sheet19!$B$3041</c:f>
            </c:strRef>
          </c:xVal>
          <c:yVal>
            <c:numRef>
              <c:f>Sheet19!$C$3041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40"/>
          <c:order val="3040"/>
          <c:tx>
            <c:strRef>
              <c:f>Sheet19!$A$3042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Sheet19!$B$3042</c:f>
            </c:strRef>
          </c:xVal>
          <c:yVal>
            <c:numRef>
              <c:f>Sheet19!$C$3042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41"/>
          <c:order val="3041"/>
          <c:tx>
            <c:strRef>
              <c:f>Sheet19!$A$3043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Sheet19!$B$3043</c:f>
            </c:strRef>
          </c:xVal>
          <c:yVal>
            <c:numRef>
              <c:f>Sheet19!$C$3043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42"/>
          <c:order val="3042"/>
          <c:tx>
            <c:strRef>
              <c:f>Sheet19!$A$3044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Sheet19!$B$3044</c:f>
            </c:strRef>
          </c:xVal>
          <c:yVal>
            <c:numRef>
              <c:f>Sheet19!$C$3044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43"/>
          <c:order val="3043"/>
          <c:tx>
            <c:strRef>
              <c:f>Sheet19!$A$3045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Sheet19!$B$3045</c:f>
            </c:strRef>
          </c:xVal>
          <c:yVal>
            <c:numRef>
              <c:f>Sheet19!$C$3045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44"/>
          <c:order val="3044"/>
          <c:tx>
            <c:strRef>
              <c:f>Sheet19!$A$3046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Sheet19!$B$3046</c:f>
            </c:strRef>
          </c:xVal>
          <c:yVal>
            <c:numRef>
              <c:f>Sheet19!$C$3046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45"/>
          <c:order val="3045"/>
          <c:tx>
            <c:strRef>
              <c:f>Sheet19!$A$3047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Sheet19!$B$3047</c:f>
            </c:strRef>
          </c:xVal>
          <c:yVal>
            <c:numRef>
              <c:f>Sheet19!$C$3047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46"/>
          <c:order val="3046"/>
          <c:tx>
            <c:strRef>
              <c:f>Sheet19!$A$3048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Sheet19!$B$3048</c:f>
            </c:strRef>
          </c:xVal>
          <c:yVal>
            <c:numRef>
              <c:f>Sheet19!$C$3048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47"/>
          <c:order val="3047"/>
          <c:tx>
            <c:strRef>
              <c:f>Sheet19!$A$3049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Sheet19!$B$3049</c:f>
            </c:strRef>
          </c:xVal>
          <c:yVal>
            <c:numRef>
              <c:f>Sheet19!$C$3049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48"/>
          <c:order val="3048"/>
          <c:tx>
            <c:strRef>
              <c:f>Sheet19!$A$3050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Sheet19!$B$3050</c:f>
            </c:strRef>
          </c:xVal>
          <c:yVal>
            <c:numRef>
              <c:f>Sheet19!$C$3050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49"/>
          <c:order val="3049"/>
          <c:tx>
            <c:strRef>
              <c:f>Sheet19!$A$3051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Sheet19!$B$3051</c:f>
            </c:strRef>
          </c:xVal>
          <c:yVal>
            <c:numRef>
              <c:f>Sheet19!$C$3051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50"/>
          <c:order val="3050"/>
          <c:tx>
            <c:strRef>
              <c:f>Sheet19!$A$3052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Sheet19!$B$3052</c:f>
            </c:strRef>
          </c:xVal>
          <c:yVal>
            <c:numRef>
              <c:f>Sheet19!$C$3052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51"/>
          <c:order val="3051"/>
          <c:tx>
            <c:strRef>
              <c:f>Sheet19!$A$3053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Sheet19!$B$3053</c:f>
            </c:strRef>
          </c:xVal>
          <c:yVal>
            <c:numRef>
              <c:f>Sheet19!$C$3053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52"/>
          <c:order val="3052"/>
          <c:tx>
            <c:strRef>
              <c:f>Sheet19!$A$3054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Sheet19!$B$3054</c:f>
            </c:strRef>
          </c:xVal>
          <c:yVal>
            <c:numRef>
              <c:f>Sheet19!$C$3054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53"/>
          <c:order val="3053"/>
          <c:tx>
            <c:strRef>
              <c:f>Sheet19!$A$3055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Sheet19!$B$3055</c:f>
            </c:strRef>
          </c:xVal>
          <c:yVal>
            <c:numRef>
              <c:f>Sheet19!$C$3055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54"/>
          <c:order val="3054"/>
          <c:tx>
            <c:strRef>
              <c:f>Sheet19!$A$3056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Sheet19!$B$3056</c:f>
            </c:strRef>
          </c:xVal>
          <c:yVal>
            <c:numRef>
              <c:f>Sheet19!$C$3056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55"/>
          <c:order val="3055"/>
          <c:tx>
            <c:strRef>
              <c:f>Sheet19!$A$3057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Sheet19!$B$3057</c:f>
            </c:strRef>
          </c:xVal>
          <c:yVal>
            <c:numRef>
              <c:f>Sheet19!$C$3057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56"/>
          <c:order val="3056"/>
          <c:tx>
            <c:strRef>
              <c:f>Sheet19!$A$3058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Sheet19!$B$3058</c:f>
            </c:strRef>
          </c:xVal>
          <c:yVal>
            <c:numRef>
              <c:f>Sheet19!$C$3058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57"/>
          <c:order val="3057"/>
          <c:tx>
            <c:strRef>
              <c:f>Sheet19!$A$3059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Sheet19!$B$3059</c:f>
            </c:strRef>
          </c:xVal>
          <c:yVal>
            <c:numRef>
              <c:f>Sheet19!$C$3059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58"/>
          <c:order val="3058"/>
          <c:tx>
            <c:strRef>
              <c:f>Sheet19!$A$3060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Sheet19!$B$3060</c:f>
            </c:strRef>
          </c:xVal>
          <c:yVal>
            <c:numRef>
              <c:f>Sheet19!$C$3060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59"/>
          <c:order val="3059"/>
          <c:tx>
            <c:strRef>
              <c:f>Sheet19!$A$3061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Sheet19!$B$3061</c:f>
            </c:strRef>
          </c:xVal>
          <c:yVal>
            <c:numRef>
              <c:f>Sheet19!$C$3061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60"/>
          <c:order val="3060"/>
          <c:tx>
            <c:strRef>
              <c:f>Sheet19!$A$3062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Sheet19!$B$3062</c:f>
            </c:strRef>
          </c:xVal>
          <c:yVal>
            <c:numRef>
              <c:f>Sheet19!$C$3062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61"/>
          <c:order val="3061"/>
          <c:tx>
            <c:strRef>
              <c:f>Sheet19!$A$3063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Sheet19!$B$3063</c:f>
            </c:strRef>
          </c:xVal>
          <c:yVal>
            <c:numRef>
              <c:f>Sheet19!$C$3063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62"/>
          <c:order val="3062"/>
          <c:tx>
            <c:strRef>
              <c:f>Sheet19!$A$3064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Sheet19!$B$3064</c:f>
            </c:strRef>
          </c:xVal>
          <c:yVal>
            <c:numRef>
              <c:f>Sheet19!$C$3064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63"/>
          <c:order val="3063"/>
          <c:tx>
            <c:strRef>
              <c:f>Sheet19!$A$3065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Sheet19!$B$3065</c:f>
            </c:strRef>
          </c:xVal>
          <c:yVal>
            <c:numRef>
              <c:f>Sheet19!$C$3065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64"/>
          <c:order val="3064"/>
          <c:tx>
            <c:strRef>
              <c:f>Sheet19!$A$3066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Sheet19!$B$3066</c:f>
            </c:strRef>
          </c:xVal>
          <c:yVal>
            <c:numRef>
              <c:f>Sheet19!$C$3066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65"/>
          <c:order val="3065"/>
          <c:tx>
            <c:strRef>
              <c:f>Sheet19!$A$3067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Sheet19!$B$3067</c:f>
            </c:strRef>
          </c:xVal>
          <c:yVal>
            <c:numRef>
              <c:f>Sheet19!$C$3067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66"/>
          <c:order val="3066"/>
          <c:tx>
            <c:strRef>
              <c:f>Sheet19!$A$3068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Sheet19!$B$3068</c:f>
            </c:strRef>
          </c:xVal>
          <c:yVal>
            <c:numRef>
              <c:f>Sheet19!$C$3068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67"/>
          <c:order val="3067"/>
          <c:tx>
            <c:strRef>
              <c:f>Sheet19!$A$3069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Sheet19!$B$3069</c:f>
            </c:strRef>
          </c:xVal>
          <c:yVal>
            <c:numRef>
              <c:f>Sheet19!$C$3069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68"/>
          <c:order val="3068"/>
          <c:tx>
            <c:strRef>
              <c:f>Sheet19!$A$3070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Sheet19!$B$3070</c:f>
            </c:strRef>
          </c:xVal>
          <c:yVal>
            <c:numRef>
              <c:f>Sheet19!$C$3070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69"/>
          <c:order val="3069"/>
          <c:tx>
            <c:strRef>
              <c:f>Sheet19!$A$3071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Sheet19!$B$3071</c:f>
            </c:strRef>
          </c:xVal>
          <c:yVal>
            <c:numRef>
              <c:f>Sheet19!$C$3071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70"/>
          <c:order val="3070"/>
          <c:tx>
            <c:strRef>
              <c:f>Sheet19!$A$3072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Sheet19!$B$3072</c:f>
            </c:strRef>
          </c:xVal>
          <c:yVal>
            <c:numRef>
              <c:f>Sheet19!$C$3072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71"/>
          <c:order val="3071"/>
          <c:tx>
            <c:strRef>
              <c:f>Sheet19!$A$3073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Sheet19!$B$3073</c:f>
            </c:strRef>
          </c:xVal>
          <c:yVal>
            <c:numRef>
              <c:f>Sheet19!$C$3073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72"/>
          <c:order val="3072"/>
          <c:tx>
            <c:strRef>
              <c:f>Sheet19!$A$3074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Sheet19!$B$3074</c:f>
            </c:strRef>
          </c:xVal>
          <c:yVal>
            <c:numRef>
              <c:f>Sheet19!$C$3074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73"/>
          <c:order val="3073"/>
          <c:tx>
            <c:strRef>
              <c:f>Sheet19!$A$3075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Sheet19!$B$3075</c:f>
            </c:strRef>
          </c:xVal>
          <c:yVal>
            <c:numRef>
              <c:f>Sheet19!$C$3075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74"/>
          <c:order val="3074"/>
          <c:tx>
            <c:strRef>
              <c:f>Sheet19!$A$3076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Sheet19!$B$3076</c:f>
            </c:strRef>
          </c:xVal>
          <c:yVal>
            <c:numRef>
              <c:f>Sheet19!$C$3076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75"/>
          <c:order val="3075"/>
          <c:tx>
            <c:strRef>
              <c:f>Sheet19!$A$3077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Sheet19!$B$3077</c:f>
            </c:strRef>
          </c:xVal>
          <c:yVal>
            <c:numRef>
              <c:f>Sheet19!$C$3077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76"/>
          <c:order val="3076"/>
          <c:tx>
            <c:strRef>
              <c:f>Sheet19!$A$3078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Sheet19!$B$3078</c:f>
            </c:strRef>
          </c:xVal>
          <c:yVal>
            <c:numRef>
              <c:f>Sheet19!$C$3078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77"/>
          <c:order val="3077"/>
          <c:tx>
            <c:strRef>
              <c:f>Sheet19!$A$3079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Sheet19!$B$3079</c:f>
            </c:strRef>
          </c:xVal>
          <c:yVal>
            <c:numRef>
              <c:f>Sheet19!$C$3079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78"/>
          <c:order val="3078"/>
          <c:tx>
            <c:strRef>
              <c:f>Sheet19!$A$3080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Sheet19!$B$3080</c:f>
            </c:strRef>
          </c:xVal>
          <c:yVal>
            <c:numRef>
              <c:f>Sheet19!$C$3080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79"/>
          <c:order val="3079"/>
          <c:tx>
            <c:strRef>
              <c:f>Sheet19!$A$3081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Sheet19!$B$3081</c:f>
            </c:strRef>
          </c:xVal>
          <c:yVal>
            <c:numRef>
              <c:f>Sheet19!$C$3081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80"/>
          <c:order val="3080"/>
          <c:tx>
            <c:strRef>
              <c:f>Sheet19!$A$3082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Sheet19!$B$3082</c:f>
            </c:strRef>
          </c:xVal>
          <c:yVal>
            <c:numRef>
              <c:f>Sheet19!$C$3082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81"/>
          <c:order val="3081"/>
          <c:tx>
            <c:strRef>
              <c:f>Sheet19!$A$3083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Sheet19!$B$3083</c:f>
            </c:strRef>
          </c:xVal>
          <c:yVal>
            <c:numRef>
              <c:f>Sheet19!$C$3083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82"/>
          <c:order val="3082"/>
          <c:tx>
            <c:strRef>
              <c:f>Sheet19!$A$3084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Sheet19!$B$3084</c:f>
            </c:strRef>
          </c:xVal>
          <c:yVal>
            <c:numRef>
              <c:f>Sheet19!$C$3084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83"/>
          <c:order val="3083"/>
          <c:tx>
            <c:strRef>
              <c:f>Sheet19!$A$3085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Sheet19!$B$3085</c:f>
            </c:strRef>
          </c:xVal>
          <c:yVal>
            <c:numRef>
              <c:f>Sheet19!$C$3085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84"/>
          <c:order val="3084"/>
          <c:tx>
            <c:strRef>
              <c:f>Sheet19!$A$3086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Sheet19!$B$3086</c:f>
            </c:strRef>
          </c:xVal>
          <c:yVal>
            <c:numRef>
              <c:f>Sheet19!$C$3086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85"/>
          <c:order val="3085"/>
          <c:tx>
            <c:strRef>
              <c:f>Sheet19!$A$3087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Sheet19!$B$3087</c:f>
            </c:strRef>
          </c:xVal>
          <c:yVal>
            <c:numRef>
              <c:f>Sheet19!$C$3087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86"/>
          <c:order val="3086"/>
          <c:tx>
            <c:strRef>
              <c:f>Sheet19!$A$3088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Sheet19!$B$3088</c:f>
            </c:strRef>
          </c:xVal>
          <c:yVal>
            <c:numRef>
              <c:f>Sheet19!$C$3088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87"/>
          <c:order val="3087"/>
          <c:tx>
            <c:strRef>
              <c:f>Sheet19!$A$3089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Sheet19!$B$3089</c:f>
            </c:strRef>
          </c:xVal>
          <c:yVal>
            <c:numRef>
              <c:f>Sheet19!$C$3089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88"/>
          <c:order val="3088"/>
          <c:tx>
            <c:strRef>
              <c:f>Sheet19!$A$3090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Sheet19!$B$3090</c:f>
            </c:strRef>
          </c:xVal>
          <c:yVal>
            <c:numRef>
              <c:f>Sheet19!$C$3090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89"/>
          <c:order val="3089"/>
          <c:tx>
            <c:strRef>
              <c:f>Sheet19!$A$3091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Sheet19!$B$3091</c:f>
            </c:strRef>
          </c:xVal>
          <c:yVal>
            <c:numRef>
              <c:f>Sheet19!$C$3091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90"/>
          <c:order val="3090"/>
          <c:tx>
            <c:strRef>
              <c:f>Sheet19!$A$3092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Sheet19!$B$3092</c:f>
            </c:strRef>
          </c:xVal>
          <c:yVal>
            <c:numRef>
              <c:f>Sheet19!$C$3092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91"/>
          <c:order val="3091"/>
          <c:tx>
            <c:strRef>
              <c:f>Sheet19!$A$3093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Sheet19!$B$3093</c:f>
            </c:strRef>
          </c:xVal>
          <c:yVal>
            <c:numRef>
              <c:f>Sheet19!$C$3093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92"/>
          <c:order val="3092"/>
          <c:tx>
            <c:strRef>
              <c:f>Sheet19!$A$3094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Sheet19!$B$3094</c:f>
            </c:strRef>
          </c:xVal>
          <c:yVal>
            <c:numRef>
              <c:f>Sheet19!$C$3094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93"/>
          <c:order val="3093"/>
          <c:tx>
            <c:strRef>
              <c:f>Sheet19!$A$3095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Sheet19!$B$3095</c:f>
            </c:strRef>
          </c:xVal>
          <c:yVal>
            <c:numRef>
              <c:f>Sheet19!$C$3095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94"/>
          <c:order val="3094"/>
          <c:tx>
            <c:strRef>
              <c:f>Sheet19!$A$3096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Sheet19!$B$3096</c:f>
            </c:strRef>
          </c:xVal>
          <c:yVal>
            <c:numRef>
              <c:f>Sheet19!$C$3096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95"/>
          <c:order val="3095"/>
          <c:tx>
            <c:strRef>
              <c:f>Sheet19!$A$3097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Sheet19!$B$3097</c:f>
            </c:strRef>
          </c:xVal>
          <c:yVal>
            <c:numRef>
              <c:f>Sheet19!$C$3097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96"/>
          <c:order val="3096"/>
          <c:tx>
            <c:strRef>
              <c:f>Sheet19!$A$3098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Sheet19!$B$3098</c:f>
            </c:strRef>
          </c:xVal>
          <c:yVal>
            <c:numRef>
              <c:f>Sheet19!$C$3098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97"/>
          <c:order val="3097"/>
          <c:tx>
            <c:strRef>
              <c:f>Sheet19!$A$3099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Sheet19!$B$3099</c:f>
            </c:strRef>
          </c:xVal>
          <c:yVal>
            <c:numRef>
              <c:f>Sheet19!$C$3099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98"/>
          <c:order val="3098"/>
          <c:tx>
            <c:strRef>
              <c:f>Sheet19!$A$3100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Sheet19!$B$3100</c:f>
            </c:strRef>
          </c:xVal>
          <c:yVal>
            <c:numRef>
              <c:f>Sheet19!$C$3100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99"/>
          <c:order val="3099"/>
          <c:tx>
            <c:strRef>
              <c:f>Sheet19!$A$3101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Sheet19!$B$3101</c:f>
            </c:strRef>
          </c:xVal>
          <c:yVal>
            <c:numRef>
              <c:f>Sheet19!$C$3101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00"/>
          <c:order val="3100"/>
          <c:tx>
            <c:strRef>
              <c:f>Sheet19!$A$3102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Sheet19!$B$3102</c:f>
            </c:strRef>
          </c:xVal>
          <c:yVal>
            <c:numRef>
              <c:f>Sheet19!$C$3102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01"/>
          <c:order val="3101"/>
          <c:tx>
            <c:strRef>
              <c:f>Sheet19!$A$3103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Sheet19!$B$3103</c:f>
            </c:strRef>
          </c:xVal>
          <c:yVal>
            <c:numRef>
              <c:f>Sheet19!$C$3103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02"/>
          <c:order val="3102"/>
          <c:tx>
            <c:strRef>
              <c:f>Sheet19!$A$3104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Sheet19!$B$3104</c:f>
            </c:strRef>
          </c:xVal>
          <c:yVal>
            <c:numRef>
              <c:f>Sheet19!$C$3104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03"/>
          <c:order val="3103"/>
          <c:tx>
            <c:strRef>
              <c:f>Sheet19!$A$3105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Sheet19!$B$3105</c:f>
            </c:strRef>
          </c:xVal>
          <c:yVal>
            <c:numRef>
              <c:f>Sheet19!$C$3105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04"/>
          <c:order val="3104"/>
          <c:tx>
            <c:strRef>
              <c:f>Sheet19!$A$3106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Sheet19!$B$3106</c:f>
            </c:strRef>
          </c:xVal>
          <c:yVal>
            <c:numRef>
              <c:f>Sheet19!$C$3106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05"/>
          <c:order val="3105"/>
          <c:tx>
            <c:strRef>
              <c:f>Sheet19!$A$3107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Sheet19!$B$3107</c:f>
            </c:strRef>
          </c:xVal>
          <c:yVal>
            <c:numRef>
              <c:f>Sheet19!$C$3107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06"/>
          <c:order val="3106"/>
          <c:tx>
            <c:strRef>
              <c:f>Sheet19!$A$3108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Sheet19!$B$3108</c:f>
            </c:strRef>
          </c:xVal>
          <c:yVal>
            <c:numRef>
              <c:f>Sheet19!$C$3108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07"/>
          <c:order val="3107"/>
          <c:tx>
            <c:strRef>
              <c:f>Sheet19!$A$3109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Sheet19!$B$3109</c:f>
            </c:strRef>
          </c:xVal>
          <c:yVal>
            <c:numRef>
              <c:f>Sheet19!$C$3109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08"/>
          <c:order val="3108"/>
          <c:tx>
            <c:strRef>
              <c:f>Sheet19!$A$3110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Sheet19!$B$3110</c:f>
            </c:strRef>
          </c:xVal>
          <c:yVal>
            <c:numRef>
              <c:f>Sheet19!$C$3110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09"/>
          <c:order val="3109"/>
          <c:tx>
            <c:strRef>
              <c:f>Sheet19!$A$3111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Sheet19!$B$3111</c:f>
            </c:strRef>
          </c:xVal>
          <c:yVal>
            <c:numRef>
              <c:f>Sheet19!$C$3111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10"/>
          <c:order val="3110"/>
          <c:tx>
            <c:strRef>
              <c:f>Sheet19!$A$3112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Sheet19!$B$3112</c:f>
            </c:strRef>
          </c:xVal>
          <c:yVal>
            <c:numRef>
              <c:f>Sheet19!$C$3112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11"/>
          <c:order val="3111"/>
          <c:tx>
            <c:strRef>
              <c:f>Sheet19!$A$3113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Sheet19!$B$3113</c:f>
            </c:strRef>
          </c:xVal>
          <c:yVal>
            <c:numRef>
              <c:f>Sheet19!$C$3113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12"/>
          <c:order val="3112"/>
          <c:tx>
            <c:strRef>
              <c:f>Sheet19!$A$3114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Sheet19!$B$3114</c:f>
            </c:strRef>
          </c:xVal>
          <c:yVal>
            <c:numRef>
              <c:f>Sheet19!$C$3114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13"/>
          <c:order val="3113"/>
          <c:tx>
            <c:strRef>
              <c:f>Sheet19!$A$3115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Sheet19!$B$3115</c:f>
            </c:strRef>
          </c:xVal>
          <c:yVal>
            <c:numRef>
              <c:f>Sheet19!$C$3115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14"/>
          <c:order val="3114"/>
          <c:tx>
            <c:strRef>
              <c:f>Sheet19!$A$3116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Sheet19!$B$3116</c:f>
            </c:strRef>
          </c:xVal>
          <c:yVal>
            <c:numRef>
              <c:f>Sheet19!$C$3116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15"/>
          <c:order val="3115"/>
          <c:tx>
            <c:strRef>
              <c:f>Sheet19!$A$3117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Sheet19!$B$3117</c:f>
            </c:strRef>
          </c:xVal>
          <c:yVal>
            <c:numRef>
              <c:f>Sheet19!$C$3117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16"/>
          <c:order val="3116"/>
          <c:tx>
            <c:strRef>
              <c:f>Sheet19!$A$3118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Sheet19!$B$3118</c:f>
            </c:strRef>
          </c:xVal>
          <c:yVal>
            <c:numRef>
              <c:f>Sheet19!$C$3118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17"/>
          <c:order val="3117"/>
          <c:tx>
            <c:strRef>
              <c:f>Sheet19!$A$3119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Sheet19!$B$3119</c:f>
            </c:strRef>
          </c:xVal>
          <c:yVal>
            <c:numRef>
              <c:f>Sheet19!$C$3119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18"/>
          <c:order val="3118"/>
          <c:tx>
            <c:strRef>
              <c:f>Sheet19!$A$3120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Sheet19!$B$3120</c:f>
            </c:strRef>
          </c:xVal>
          <c:yVal>
            <c:numRef>
              <c:f>Sheet19!$C$3120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19"/>
          <c:order val="3119"/>
          <c:tx>
            <c:strRef>
              <c:f>Sheet19!$A$3121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Sheet19!$B$3121</c:f>
            </c:strRef>
          </c:xVal>
          <c:yVal>
            <c:numRef>
              <c:f>Sheet19!$C$3121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20"/>
          <c:order val="3120"/>
          <c:tx>
            <c:strRef>
              <c:f>Sheet19!$A$3122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Sheet19!$B$3122</c:f>
            </c:strRef>
          </c:xVal>
          <c:yVal>
            <c:numRef>
              <c:f>Sheet19!$C$3122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21"/>
          <c:order val="3121"/>
          <c:tx>
            <c:strRef>
              <c:f>Sheet19!$A$3123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Sheet19!$B$3123</c:f>
            </c:strRef>
          </c:xVal>
          <c:yVal>
            <c:numRef>
              <c:f>Sheet19!$C$3123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22"/>
          <c:order val="3122"/>
          <c:tx>
            <c:strRef>
              <c:f>Sheet19!$A$3124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Sheet19!$B$3124</c:f>
            </c:strRef>
          </c:xVal>
          <c:yVal>
            <c:numRef>
              <c:f>Sheet19!$C$3124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23"/>
          <c:order val="3123"/>
          <c:tx>
            <c:strRef>
              <c:f>Sheet19!$A$3125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Sheet19!$B$3125</c:f>
            </c:strRef>
          </c:xVal>
          <c:yVal>
            <c:numRef>
              <c:f>Sheet19!$C$3125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24"/>
          <c:order val="3124"/>
          <c:tx>
            <c:strRef>
              <c:f>Sheet19!$A$3126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Sheet19!$B$3126</c:f>
            </c:strRef>
          </c:xVal>
          <c:yVal>
            <c:numRef>
              <c:f>Sheet19!$C$3126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25"/>
          <c:order val="3125"/>
          <c:tx>
            <c:strRef>
              <c:f>Sheet19!$A$3127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Sheet19!$B$3127</c:f>
            </c:strRef>
          </c:xVal>
          <c:yVal>
            <c:numRef>
              <c:f>Sheet19!$C$3127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26"/>
          <c:order val="3126"/>
          <c:tx>
            <c:strRef>
              <c:f>Sheet19!$A$3128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Sheet19!$B$3128</c:f>
            </c:strRef>
          </c:xVal>
          <c:yVal>
            <c:numRef>
              <c:f>Sheet19!$C$3128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27"/>
          <c:order val="3127"/>
          <c:tx>
            <c:strRef>
              <c:f>Sheet19!$A$3129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Sheet19!$B$3129</c:f>
            </c:strRef>
          </c:xVal>
          <c:yVal>
            <c:numRef>
              <c:f>Sheet19!$C$3129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28"/>
          <c:order val="3128"/>
          <c:tx>
            <c:strRef>
              <c:f>Sheet19!$A$3130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Sheet19!$B$3130</c:f>
            </c:strRef>
          </c:xVal>
          <c:yVal>
            <c:numRef>
              <c:f>Sheet19!$C$3130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29"/>
          <c:order val="3129"/>
          <c:tx>
            <c:strRef>
              <c:f>Sheet19!$A$3131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Sheet19!$B$3131</c:f>
            </c:strRef>
          </c:xVal>
          <c:yVal>
            <c:numRef>
              <c:f>Sheet19!$C$3131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30"/>
          <c:order val="3130"/>
          <c:tx>
            <c:strRef>
              <c:f>Sheet19!$A$3132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Sheet19!$B$3132</c:f>
            </c:strRef>
          </c:xVal>
          <c:yVal>
            <c:numRef>
              <c:f>Sheet19!$C$3132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31"/>
          <c:order val="3131"/>
          <c:tx>
            <c:strRef>
              <c:f>Sheet19!$A$3133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Sheet19!$B$3133</c:f>
            </c:strRef>
          </c:xVal>
          <c:yVal>
            <c:numRef>
              <c:f>Sheet19!$C$3133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32"/>
          <c:order val="3132"/>
          <c:tx>
            <c:strRef>
              <c:f>Sheet19!$A$3134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Sheet19!$B$3134</c:f>
            </c:strRef>
          </c:xVal>
          <c:yVal>
            <c:numRef>
              <c:f>Sheet19!$C$3134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33"/>
          <c:order val="3133"/>
          <c:tx>
            <c:strRef>
              <c:f>Sheet19!$A$3135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Sheet19!$B$3135</c:f>
            </c:strRef>
          </c:xVal>
          <c:yVal>
            <c:numRef>
              <c:f>Sheet19!$C$3135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34"/>
          <c:order val="3134"/>
          <c:tx>
            <c:strRef>
              <c:f>Sheet19!$A$3136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Sheet19!$B$3136</c:f>
            </c:strRef>
          </c:xVal>
          <c:yVal>
            <c:numRef>
              <c:f>Sheet19!$C$3136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35"/>
          <c:order val="3135"/>
          <c:tx>
            <c:strRef>
              <c:f>Sheet19!$A$3137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Sheet19!$B$3137</c:f>
            </c:strRef>
          </c:xVal>
          <c:yVal>
            <c:numRef>
              <c:f>Sheet19!$C$3137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36"/>
          <c:order val="3136"/>
          <c:tx>
            <c:strRef>
              <c:f>Sheet19!$A$3138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Sheet19!$B$3138</c:f>
            </c:strRef>
          </c:xVal>
          <c:yVal>
            <c:numRef>
              <c:f>Sheet19!$C$3138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37"/>
          <c:order val="3137"/>
          <c:tx>
            <c:strRef>
              <c:f>Sheet19!$A$3139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Sheet19!$B$3139</c:f>
            </c:strRef>
          </c:xVal>
          <c:yVal>
            <c:numRef>
              <c:f>Sheet19!$C$3139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38"/>
          <c:order val="3138"/>
          <c:tx>
            <c:strRef>
              <c:f>Sheet19!$A$3140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Sheet19!$B$3140</c:f>
            </c:strRef>
          </c:xVal>
          <c:yVal>
            <c:numRef>
              <c:f>Sheet19!$C$3140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39"/>
          <c:order val="3139"/>
          <c:tx>
            <c:strRef>
              <c:f>Sheet19!$A$3141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Sheet19!$B$3141</c:f>
            </c:strRef>
          </c:xVal>
          <c:yVal>
            <c:numRef>
              <c:f>Sheet19!$C$3141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40"/>
          <c:order val="3140"/>
          <c:tx>
            <c:strRef>
              <c:f>Sheet19!$A$3142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Sheet19!$B$3142</c:f>
            </c:strRef>
          </c:xVal>
          <c:yVal>
            <c:numRef>
              <c:f>Sheet19!$C$3142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41"/>
          <c:order val="3141"/>
          <c:tx>
            <c:strRef>
              <c:f>Sheet19!$A$3143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Sheet19!$B$3143</c:f>
            </c:strRef>
          </c:xVal>
          <c:yVal>
            <c:numRef>
              <c:f>Sheet19!$C$3143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42"/>
          <c:order val="3142"/>
          <c:tx>
            <c:strRef>
              <c:f>Sheet19!$A$3144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Sheet19!$B$3144</c:f>
            </c:strRef>
          </c:xVal>
          <c:yVal>
            <c:numRef>
              <c:f>Sheet19!$C$3144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43"/>
          <c:order val="3143"/>
          <c:tx>
            <c:strRef>
              <c:f>Sheet19!$A$3145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Sheet19!$B$3145</c:f>
            </c:strRef>
          </c:xVal>
          <c:yVal>
            <c:numRef>
              <c:f>Sheet19!$C$3145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44"/>
          <c:order val="3144"/>
          <c:tx>
            <c:strRef>
              <c:f>Sheet19!$A$3146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Sheet19!$B$3146</c:f>
            </c:strRef>
          </c:xVal>
          <c:yVal>
            <c:numRef>
              <c:f>Sheet19!$C$3146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45"/>
          <c:order val="3145"/>
          <c:tx>
            <c:strRef>
              <c:f>Sheet19!$A$3147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Sheet19!$B$3147</c:f>
            </c:strRef>
          </c:xVal>
          <c:yVal>
            <c:numRef>
              <c:f>Sheet19!$C$3147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46"/>
          <c:order val="3146"/>
          <c:tx>
            <c:strRef>
              <c:f>Sheet19!$A$3148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Sheet19!$B$3148</c:f>
            </c:strRef>
          </c:xVal>
          <c:yVal>
            <c:numRef>
              <c:f>Sheet19!$C$3148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47"/>
          <c:order val="3147"/>
          <c:tx>
            <c:strRef>
              <c:f>Sheet19!$A$3149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Sheet19!$B$3149</c:f>
            </c:strRef>
          </c:xVal>
          <c:yVal>
            <c:numRef>
              <c:f>Sheet19!$C$3149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48"/>
          <c:order val="3148"/>
          <c:tx>
            <c:strRef>
              <c:f>Sheet19!$A$3150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Sheet19!$B$3150</c:f>
            </c:strRef>
          </c:xVal>
          <c:yVal>
            <c:numRef>
              <c:f>Sheet19!$C$3150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49"/>
          <c:order val="3149"/>
          <c:tx>
            <c:strRef>
              <c:f>Sheet19!$A$3151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Sheet19!$B$3151</c:f>
            </c:strRef>
          </c:xVal>
          <c:yVal>
            <c:numRef>
              <c:f>Sheet19!$C$3151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50"/>
          <c:order val="3150"/>
          <c:tx>
            <c:strRef>
              <c:f>Sheet19!$A$3152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Sheet19!$B$3152</c:f>
            </c:strRef>
          </c:xVal>
          <c:yVal>
            <c:numRef>
              <c:f>Sheet19!$C$3152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51"/>
          <c:order val="3151"/>
          <c:tx>
            <c:strRef>
              <c:f>Sheet19!$A$3153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Sheet19!$B$3153</c:f>
            </c:strRef>
          </c:xVal>
          <c:yVal>
            <c:numRef>
              <c:f>Sheet19!$C$3153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52"/>
          <c:order val="3152"/>
          <c:tx>
            <c:strRef>
              <c:f>Sheet19!$A$3154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Sheet19!$B$3154</c:f>
            </c:strRef>
          </c:xVal>
          <c:yVal>
            <c:numRef>
              <c:f>Sheet19!$C$3154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53"/>
          <c:order val="3153"/>
          <c:tx>
            <c:strRef>
              <c:f>Sheet19!$A$3155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Sheet19!$B$3155</c:f>
            </c:strRef>
          </c:xVal>
          <c:yVal>
            <c:numRef>
              <c:f>Sheet19!$C$3155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54"/>
          <c:order val="3154"/>
          <c:tx>
            <c:strRef>
              <c:f>Sheet19!$A$3156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Sheet19!$B$3156</c:f>
            </c:strRef>
          </c:xVal>
          <c:yVal>
            <c:numRef>
              <c:f>Sheet19!$C$3156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55"/>
          <c:order val="3155"/>
          <c:tx>
            <c:strRef>
              <c:f>Sheet19!$A$3157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Sheet19!$B$3157</c:f>
            </c:strRef>
          </c:xVal>
          <c:yVal>
            <c:numRef>
              <c:f>Sheet19!$C$3157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56"/>
          <c:order val="3156"/>
          <c:tx>
            <c:strRef>
              <c:f>Sheet19!$A$3158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Sheet19!$B$3158</c:f>
            </c:strRef>
          </c:xVal>
          <c:yVal>
            <c:numRef>
              <c:f>Sheet19!$C$3158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57"/>
          <c:order val="3157"/>
          <c:tx>
            <c:strRef>
              <c:f>Sheet19!$A$3159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Sheet19!$B$3159</c:f>
            </c:strRef>
          </c:xVal>
          <c:yVal>
            <c:numRef>
              <c:f>Sheet19!$C$3159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58"/>
          <c:order val="3158"/>
          <c:tx>
            <c:strRef>
              <c:f>Sheet19!$A$3160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Sheet19!$B$3160</c:f>
            </c:strRef>
          </c:xVal>
          <c:yVal>
            <c:numRef>
              <c:f>Sheet19!$C$3160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59"/>
          <c:order val="3159"/>
          <c:tx>
            <c:strRef>
              <c:f>Sheet19!$A$3161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Sheet19!$B$3161</c:f>
            </c:strRef>
          </c:xVal>
          <c:yVal>
            <c:numRef>
              <c:f>Sheet19!$C$3161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60"/>
          <c:order val="3160"/>
          <c:tx>
            <c:strRef>
              <c:f>Sheet19!$A$3162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Sheet19!$B$3162</c:f>
            </c:strRef>
          </c:xVal>
          <c:yVal>
            <c:numRef>
              <c:f>Sheet19!$C$3162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61"/>
          <c:order val="3161"/>
          <c:tx>
            <c:strRef>
              <c:f>Sheet19!$A$3163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Sheet19!$B$3163</c:f>
            </c:strRef>
          </c:xVal>
          <c:yVal>
            <c:numRef>
              <c:f>Sheet19!$C$3163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62"/>
          <c:order val="3162"/>
          <c:tx>
            <c:strRef>
              <c:f>Sheet19!$A$3164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Sheet19!$B$3164</c:f>
            </c:strRef>
          </c:xVal>
          <c:yVal>
            <c:numRef>
              <c:f>Sheet19!$C$3164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63"/>
          <c:order val="3163"/>
          <c:tx>
            <c:strRef>
              <c:f>Sheet19!$A$3165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Sheet19!$B$3165</c:f>
            </c:strRef>
          </c:xVal>
          <c:yVal>
            <c:numRef>
              <c:f>Sheet19!$C$3165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64"/>
          <c:order val="3164"/>
          <c:tx>
            <c:strRef>
              <c:f>Sheet19!$A$3166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Sheet19!$B$3166</c:f>
            </c:strRef>
          </c:xVal>
          <c:yVal>
            <c:numRef>
              <c:f>Sheet19!$C$3166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65"/>
          <c:order val="3165"/>
          <c:tx>
            <c:strRef>
              <c:f>Sheet19!$A$3167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Sheet19!$B$3167</c:f>
            </c:strRef>
          </c:xVal>
          <c:yVal>
            <c:numRef>
              <c:f>Sheet19!$C$3167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66"/>
          <c:order val="3166"/>
          <c:tx>
            <c:strRef>
              <c:f>Sheet19!$A$3168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Sheet19!$B$3168</c:f>
            </c:strRef>
          </c:xVal>
          <c:yVal>
            <c:numRef>
              <c:f>Sheet19!$C$3168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67"/>
          <c:order val="3167"/>
          <c:tx>
            <c:strRef>
              <c:f>Sheet19!$A$3169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Sheet19!$B$3169</c:f>
            </c:strRef>
          </c:xVal>
          <c:yVal>
            <c:numRef>
              <c:f>Sheet19!$C$3169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68"/>
          <c:order val="3168"/>
          <c:tx>
            <c:strRef>
              <c:f>Sheet19!$A$3170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Sheet19!$B$3170</c:f>
            </c:strRef>
          </c:xVal>
          <c:yVal>
            <c:numRef>
              <c:f>Sheet19!$C$3170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69"/>
          <c:order val="3169"/>
          <c:tx>
            <c:strRef>
              <c:f>Sheet19!$A$3171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Sheet19!$B$3171</c:f>
            </c:strRef>
          </c:xVal>
          <c:yVal>
            <c:numRef>
              <c:f>Sheet19!$C$3171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70"/>
          <c:order val="3170"/>
          <c:tx>
            <c:strRef>
              <c:f>Sheet19!$A$3172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Sheet19!$B$3172</c:f>
            </c:strRef>
          </c:xVal>
          <c:yVal>
            <c:numRef>
              <c:f>Sheet19!$C$3172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71"/>
          <c:order val="3171"/>
          <c:tx>
            <c:strRef>
              <c:f>Sheet19!$A$3173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Sheet19!$B$3173</c:f>
            </c:strRef>
          </c:xVal>
          <c:yVal>
            <c:numRef>
              <c:f>Sheet19!$C$3173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72"/>
          <c:order val="3172"/>
          <c:tx>
            <c:strRef>
              <c:f>Sheet19!$A$3174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Sheet19!$B$3174</c:f>
            </c:strRef>
          </c:xVal>
          <c:yVal>
            <c:numRef>
              <c:f>Sheet19!$C$3174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73"/>
          <c:order val="3173"/>
          <c:tx>
            <c:strRef>
              <c:f>Sheet19!$A$3175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Sheet19!$B$3175</c:f>
            </c:strRef>
          </c:xVal>
          <c:yVal>
            <c:numRef>
              <c:f>Sheet19!$C$3175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74"/>
          <c:order val="3174"/>
          <c:tx>
            <c:strRef>
              <c:f>Sheet19!$A$3176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Sheet19!$B$3176</c:f>
            </c:strRef>
          </c:xVal>
          <c:yVal>
            <c:numRef>
              <c:f>Sheet19!$C$3176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75"/>
          <c:order val="3175"/>
          <c:tx>
            <c:strRef>
              <c:f>Sheet19!$A$3177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Sheet19!$B$3177</c:f>
            </c:strRef>
          </c:xVal>
          <c:yVal>
            <c:numRef>
              <c:f>Sheet19!$C$3177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76"/>
          <c:order val="3176"/>
          <c:tx>
            <c:strRef>
              <c:f>Sheet19!$A$3178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Sheet19!$B$3178</c:f>
            </c:strRef>
          </c:xVal>
          <c:yVal>
            <c:numRef>
              <c:f>Sheet19!$C$3178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77"/>
          <c:order val="3177"/>
          <c:tx>
            <c:strRef>
              <c:f>Sheet19!$A$3179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Sheet19!$B$3179</c:f>
            </c:strRef>
          </c:xVal>
          <c:yVal>
            <c:numRef>
              <c:f>Sheet19!$C$3179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78"/>
          <c:order val="3178"/>
          <c:tx>
            <c:strRef>
              <c:f>Sheet19!$A$3180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Sheet19!$B$3180</c:f>
            </c:strRef>
          </c:xVal>
          <c:yVal>
            <c:numRef>
              <c:f>Sheet19!$C$3180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79"/>
          <c:order val="3179"/>
          <c:tx>
            <c:strRef>
              <c:f>Sheet19!$A$3181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Sheet19!$B$3181</c:f>
            </c:strRef>
          </c:xVal>
          <c:yVal>
            <c:numRef>
              <c:f>Sheet19!$C$3181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80"/>
          <c:order val="3180"/>
          <c:tx>
            <c:strRef>
              <c:f>Sheet19!$A$3182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Sheet19!$B$3182</c:f>
            </c:strRef>
          </c:xVal>
          <c:yVal>
            <c:numRef>
              <c:f>Sheet19!$C$3182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81"/>
          <c:order val="3181"/>
          <c:tx>
            <c:strRef>
              <c:f>Sheet19!$A$3183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Sheet19!$B$3183</c:f>
            </c:strRef>
          </c:xVal>
          <c:yVal>
            <c:numRef>
              <c:f>Sheet19!$C$3183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82"/>
          <c:order val="3182"/>
          <c:tx>
            <c:strRef>
              <c:f>Sheet19!$A$3184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Sheet19!$B$3184</c:f>
            </c:strRef>
          </c:xVal>
          <c:yVal>
            <c:numRef>
              <c:f>Sheet19!$C$3184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83"/>
          <c:order val="3183"/>
          <c:tx>
            <c:strRef>
              <c:f>Sheet19!$A$3185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Sheet19!$B$3185</c:f>
            </c:strRef>
          </c:xVal>
          <c:yVal>
            <c:numRef>
              <c:f>Sheet19!$C$3185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84"/>
          <c:order val="3184"/>
          <c:tx>
            <c:strRef>
              <c:f>Sheet19!$A$3186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Sheet19!$B$3186</c:f>
            </c:strRef>
          </c:xVal>
          <c:yVal>
            <c:numRef>
              <c:f>Sheet19!$C$3186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85"/>
          <c:order val="3185"/>
          <c:tx>
            <c:strRef>
              <c:f>Sheet19!$A$3187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Sheet19!$B$3187</c:f>
            </c:strRef>
          </c:xVal>
          <c:yVal>
            <c:numRef>
              <c:f>Sheet19!$C$3187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86"/>
          <c:order val="3186"/>
          <c:tx>
            <c:strRef>
              <c:f>Sheet19!$A$3188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Sheet19!$B$3188</c:f>
            </c:strRef>
          </c:xVal>
          <c:yVal>
            <c:numRef>
              <c:f>Sheet19!$C$3188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87"/>
          <c:order val="3187"/>
          <c:tx>
            <c:strRef>
              <c:f>Sheet19!$A$3189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Sheet19!$B$3189</c:f>
            </c:strRef>
          </c:xVal>
          <c:yVal>
            <c:numRef>
              <c:f>Sheet19!$C$3189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88"/>
          <c:order val="3188"/>
          <c:tx>
            <c:strRef>
              <c:f>Sheet19!$A$3190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Sheet19!$B$3190</c:f>
            </c:strRef>
          </c:xVal>
          <c:yVal>
            <c:numRef>
              <c:f>Sheet19!$C$3190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89"/>
          <c:order val="3189"/>
          <c:tx>
            <c:strRef>
              <c:f>Sheet19!$A$3191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Sheet19!$B$3191</c:f>
            </c:strRef>
          </c:xVal>
          <c:yVal>
            <c:numRef>
              <c:f>Sheet19!$C$3191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90"/>
          <c:order val="3190"/>
          <c:tx>
            <c:strRef>
              <c:f>Sheet19!$A$3192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Sheet19!$B$3192</c:f>
            </c:strRef>
          </c:xVal>
          <c:yVal>
            <c:numRef>
              <c:f>Sheet19!$C$3192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91"/>
          <c:order val="3191"/>
          <c:tx>
            <c:strRef>
              <c:f>Sheet19!$A$3193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Sheet19!$B$3193</c:f>
            </c:strRef>
          </c:xVal>
          <c:yVal>
            <c:numRef>
              <c:f>Sheet19!$C$3193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92"/>
          <c:order val="3192"/>
          <c:tx>
            <c:strRef>
              <c:f>Sheet19!$A$3194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Sheet19!$B$3194</c:f>
            </c:strRef>
          </c:xVal>
          <c:yVal>
            <c:numRef>
              <c:f>Sheet19!$C$3194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93"/>
          <c:order val="3193"/>
          <c:tx>
            <c:strRef>
              <c:f>Sheet19!$A$3195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Sheet19!$B$3195</c:f>
            </c:strRef>
          </c:xVal>
          <c:yVal>
            <c:numRef>
              <c:f>Sheet19!$C$3195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94"/>
          <c:order val="3194"/>
          <c:tx>
            <c:strRef>
              <c:f>Sheet19!$A$3196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Sheet19!$B$3196</c:f>
            </c:strRef>
          </c:xVal>
          <c:yVal>
            <c:numRef>
              <c:f>Sheet19!$C$3196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95"/>
          <c:order val="3195"/>
          <c:tx>
            <c:strRef>
              <c:f>Sheet19!$A$3197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Sheet19!$B$3197</c:f>
            </c:strRef>
          </c:xVal>
          <c:yVal>
            <c:numRef>
              <c:f>Sheet19!$C$3197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96"/>
          <c:order val="3196"/>
          <c:tx>
            <c:strRef>
              <c:f>Sheet19!$A$3198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Sheet19!$B$3198</c:f>
            </c:strRef>
          </c:xVal>
          <c:yVal>
            <c:numRef>
              <c:f>Sheet19!$C$3198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97"/>
          <c:order val="3197"/>
          <c:tx>
            <c:strRef>
              <c:f>Sheet19!$A$3199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Sheet19!$B$3199</c:f>
            </c:strRef>
          </c:xVal>
          <c:yVal>
            <c:numRef>
              <c:f>Sheet19!$C$3199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98"/>
          <c:order val="3198"/>
          <c:tx>
            <c:strRef>
              <c:f>Sheet19!$A$3200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Sheet19!$B$3200</c:f>
            </c:strRef>
          </c:xVal>
          <c:yVal>
            <c:numRef>
              <c:f>Sheet19!$C$3200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99"/>
          <c:order val="3199"/>
          <c:tx>
            <c:strRef>
              <c:f>Sheet19!$A$3201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Sheet19!$B$3201</c:f>
            </c:strRef>
          </c:xVal>
          <c:yVal>
            <c:numRef>
              <c:f>Sheet19!$C$3201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00"/>
          <c:order val="3200"/>
          <c:tx>
            <c:strRef>
              <c:f>Sheet19!$A$3202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Sheet19!$B$3202</c:f>
            </c:strRef>
          </c:xVal>
          <c:yVal>
            <c:numRef>
              <c:f>Sheet19!$C$3202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01"/>
          <c:order val="3201"/>
          <c:tx>
            <c:strRef>
              <c:f>Sheet19!$A$3203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Sheet19!$B$3203</c:f>
            </c:strRef>
          </c:xVal>
          <c:yVal>
            <c:numRef>
              <c:f>Sheet19!$C$3203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02"/>
          <c:order val="3202"/>
          <c:tx>
            <c:strRef>
              <c:f>Sheet19!$A$3204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Sheet19!$B$3204</c:f>
            </c:strRef>
          </c:xVal>
          <c:yVal>
            <c:numRef>
              <c:f>Sheet19!$C$3204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03"/>
          <c:order val="3203"/>
          <c:tx>
            <c:strRef>
              <c:f>Sheet19!$A$3205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Sheet19!$B$3205</c:f>
            </c:strRef>
          </c:xVal>
          <c:yVal>
            <c:numRef>
              <c:f>Sheet19!$C$3205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04"/>
          <c:order val="3204"/>
          <c:tx>
            <c:strRef>
              <c:f>Sheet19!$A$3206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Sheet19!$B$3206</c:f>
            </c:strRef>
          </c:xVal>
          <c:yVal>
            <c:numRef>
              <c:f>Sheet19!$C$3206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05"/>
          <c:order val="3205"/>
          <c:tx>
            <c:strRef>
              <c:f>Sheet19!$A$3207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Sheet19!$B$3207</c:f>
            </c:strRef>
          </c:xVal>
          <c:yVal>
            <c:numRef>
              <c:f>Sheet19!$C$3207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06"/>
          <c:order val="3206"/>
          <c:tx>
            <c:strRef>
              <c:f>Sheet19!$A$3208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Sheet19!$B$3208</c:f>
            </c:strRef>
          </c:xVal>
          <c:yVal>
            <c:numRef>
              <c:f>Sheet19!$C$3208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07"/>
          <c:order val="3207"/>
          <c:tx>
            <c:strRef>
              <c:f>Sheet19!$A$3209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Sheet19!$B$3209</c:f>
            </c:strRef>
          </c:xVal>
          <c:yVal>
            <c:numRef>
              <c:f>Sheet19!$C$3209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08"/>
          <c:order val="3208"/>
          <c:tx>
            <c:strRef>
              <c:f>Sheet19!$A$3210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Sheet19!$B$3210</c:f>
            </c:strRef>
          </c:xVal>
          <c:yVal>
            <c:numRef>
              <c:f>Sheet19!$C$3210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09"/>
          <c:order val="3209"/>
          <c:tx>
            <c:strRef>
              <c:f>Sheet19!$A$3211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Sheet19!$B$3211</c:f>
            </c:strRef>
          </c:xVal>
          <c:yVal>
            <c:numRef>
              <c:f>Sheet19!$C$3211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10"/>
          <c:order val="3210"/>
          <c:tx>
            <c:strRef>
              <c:f>Sheet19!$A$3212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Sheet19!$B$3212</c:f>
            </c:strRef>
          </c:xVal>
          <c:yVal>
            <c:numRef>
              <c:f>Sheet19!$C$3212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11"/>
          <c:order val="3211"/>
          <c:tx>
            <c:strRef>
              <c:f>Sheet19!$A$3213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Sheet19!$B$3213</c:f>
            </c:strRef>
          </c:xVal>
          <c:yVal>
            <c:numRef>
              <c:f>Sheet19!$C$3213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12"/>
          <c:order val="3212"/>
          <c:tx>
            <c:strRef>
              <c:f>Sheet19!$A$3214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Sheet19!$B$3214</c:f>
            </c:strRef>
          </c:xVal>
          <c:yVal>
            <c:numRef>
              <c:f>Sheet19!$C$3214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13"/>
          <c:order val="3213"/>
          <c:tx>
            <c:strRef>
              <c:f>Sheet19!$A$3215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Sheet19!$B$3215</c:f>
            </c:strRef>
          </c:xVal>
          <c:yVal>
            <c:numRef>
              <c:f>Sheet19!$C$3215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14"/>
          <c:order val="3214"/>
          <c:tx>
            <c:strRef>
              <c:f>Sheet19!$A$3216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Sheet19!$B$3216</c:f>
            </c:strRef>
          </c:xVal>
          <c:yVal>
            <c:numRef>
              <c:f>Sheet19!$C$3216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15"/>
          <c:order val="3215"/>
          <c:tx>
            <c:strRef>
              <c:f>Sheet19!$A$3217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Sheet19!$B$3217</c:f>
            </c:strRef>
          </c:xVal>
          <c:yVal>
            <c:numRef>
              <c:f>Sheet19!$C$3217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16"/>
          <c:order val="3216"/>
          <c:tx>
            <c:strRef>
              <c:f>Sheet19!$A$3218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Sheet19!$B$3218</c:f>
            </c:strRef>
          </c:xVal>
          <c:yVal>
            <c:numRef>
              <c:f>Sheet19!$C$3218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17"/>
          <c:order val="3217"/>
          <c:tx>
            <c:strRef>
              <c:f>Sheet19!$A$3219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Sheet19!$B$3219</c:f>
            </c:strRef>
          </c:xVal>
          <c:yVal>
            <c:numRef>
              <c:f>Sheet19!$C$3219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18"/>
          <c:order val="3218"/>
          <c:tx>
            <c:strRef>
              <c:f>Sheet19!$A$3220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Sheet19!$B$3220</c:f>
            </c:strRef>
          </c:xVal>
          <c:yVal>
            <c:numRef>
              <c:f>Sheet19!$C$3220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19"/>
          <c:order val="3219"/>
          <c:tx>
            <c:strRef>
              <c:f>Sheet19!$A$3221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Sheet19!$B$3221</c:f>
            </c:strRef>
          </c:xVal>
          <c:yVal>
            <c:numRef>
              <c:f>Sheet19!$C$3221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20"/>
          <c:order val="3220"/>
          <c:tx>
            <c:strRef>
              <c:f>Sheet19!$A$3222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Sheet19!$B$3222</c:f>
            </c:strRef>
          </c:xVal>
          <c:yVal>
            <c:numRef>
              <c:f>Sheet19!$C$3222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21"/>
          <c:order val="3221"/>
          <c:tx>
            <c:strRef>
              <c:f>Sheet19!$A$3223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Sheet19!$B$3223</c:f>
            </c:strRef>
          </c:xVal>
          <c:yVal>
            <c:numRef>
              <c:f>Sheet19!$C$3223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22"/>
          <c:order val="3222"/>
          <c:tx>
            <c:strRef>
              <c:f>Sheet19!$A$3224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Sheet19!$B$3224</c:f>
            </c:strRef>
          </c:xVal>
          <c:yVal>
            <c:numRef>
              <c:f>Sheet19!$C$3224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23"/>
          <c:order val="3223"/>
          <c:tx>
            <c:strRef>
              <c:f>Sheet19!$A$3225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Sheet19!$B$3225</c:f>
            </c:strRef>
          </c:xVal>
          <c:yVal>
            <c:numRef>
              <c:f>Sheet19!$C$3225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24"/>
          <c:order val="3224"/>
          <c:tx>
            <c:strRef>
              <c:f>Sheet19!$A$3226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Sheet19!$B$3226</c:f>
            </c:strRef>
          </c:xVal>
          <c:yVal>
            <c:numRef>
              <c:f>Sheet19!$C$3226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25"/>
          <c:order val="3225"/>
          <c:tx>
            <c:strRef>
              <c:f>Sheet19!$A$3227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Sheet19!$B$3227</c:f>
            </c:strRef>
          </c:xVal>
          <c:yVal>
            <c:numRef>
              <c:f>Sheet19!$C$3227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26"/>
          <c:order val="3226"/>
          <c:tx>
            <c:strRef>
              <c:f>Sheet19!$A$3228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Sheet19!$B$3228</c:f>
            </c:strRef>
          </c:xVal>
          <c:yVal>
            <c:numRef>
              <c:f>Sheet19!$C$3228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27"/>
          <c:order val="3227"/>
          <c:tx>
            <c:strRef>
              <c:f>Sheet19!$A$3229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Sheet19!$B$3229</c:f>
            </c:strRef>
          </c:xVal>
          <c:yVal>
            <c:numRef>
              <c:f>Sheet19!$C$3229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28"/>
          <c:order val="3228"/>
          <c:tx>
            <c:strRef>
              <c:f>Sheet19!$A$3230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Sheet19!$B$3230</c:f>
            </c:strRef>
          </c:xVal>
          <c:yVal>
            <c:numRef>
              <c:f>Sheet19!$C$3230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29"/>
          <c:order val="3229"/>
          <c:tx>
            <c:strRef>
              <c:f>Sheet19!$A$3231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Sheet19!$B$3231</c:f>
            </c:strRef>
          </c:xVal>
          <c:yVal>
            <c:numRef>
              <c:f>Sheet19!$C$3231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30"/>
          <c:order val="3230"/>
          <c:tx>
            <c:strRef>
              <c:f>Sheet19!$A$3232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Sheet19!$B$3232</c:f>
            </c:strRef>
          </c:xVal>
          <c:yVal>
            <c:numRef>
              <c:f>Sheet19!$C$3232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31"/>
          <c:order val="3231"/>
          <c:tx>
            <c:strRef>
              <c:f>Sheet19!$A$3233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Sheet19!$B$3233</c:f>
            </c:strRef>
          </c:xVal>
          <c:yVal>
            <c:numRef>
              <c:f>Sheet19!$C$3233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32"/>
          <c:order val="3232"/>
          <c:tx>
            <c:strRef>
              <c:f>Sheet19!$A$3234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Sheet19!$B$3234</c:f>
            </c:strRef>
          </c:xVal>
          <c:yVal>
            <c:numRef>
              <c:f>Sheet19!$C$3234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33"/>
          <c:order val="3233"/>
          <c:tx>
            <c:strRef>
              <c:f>Sheet19!$A$3235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Sheet19!$B$3235</c:f>
            </c:strRef>
          </c:xVal>
          <c:yVal>
            <c:numRef>
              <c:f>Sheet19!$C$3235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34"/>
          <c:order val="3234"/>
          <c:tx>
            <c:strRef>
              <c:f>Sheet19!$A$3236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Sheet19!$B$3236</c:f>
            </c:strRef>
          </c:xVal>
          <c:yVal>
            <c:numRef>
              <c:f>Sheet19!$C$3236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35"/>
          <c:order val="3235"/>
          <c:tx>
            <c:strRef>
              <c:f>Sheet19!$A$3237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Sheet19!$B$3237</c:f>
            </c:strRef>
          </c:xVal>
          <c:yVal>
            <c:numRef>
              <c:f>Sheet19!$C$3237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36"/>
          <c:order val="3236"/>
          <c:tx>
            <c:strRef>
              <c:f>Sheet19!$A$3238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Sheet19!$B$3238</c:f>
            </c:strRef>
          </c:xVal>
          <c:yVal>
            <c:numRef>
              <c:f>Sheet19!$C$3238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37"/>
          <c:order val="3237"/>
          <c:tx>
            <c:strRef>
              <c:f>Sheet19!$A$3239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Sheet19!$B$3239</c:f>
            </c:strRef>
          </c:xVal>
          <c:yVal>
            <c:numRef>
              <c:f>Sheet19!$C$3239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38"/>
          <c:order val="3238"/>
          <c:tx>
            <c:strRef>
              <c:f>Sheet19!$A$3240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Sheet19!$B$3240</c:f>
            </c:strRef>
          </c:xVal>
          <c:yVal>
            <c:numRef>
              <c:f>Sheet19!$C$3240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39"/>
          <c:order val="3239"/>
          <c:tx>
            <c:strRef>
              <c:f>Sheet19!$A$3241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Sheet19!$B$3241</c:f>
            </c:strRef>
          </c:xVal>
          <c:yVal>
            <c:numRef>
              <c:f>Sheet19!$C$3241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40"/>
          <c:order val="3240"/>
          <c:tx>
            <c:strRef>
              <c:f>Sheet19!$A$3242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Sheet19!$B$3242</c:f>
            </c:strRef>
          </c:xVal>
          <c:yVal>
            <c:numRef>
              <c:f>Sheet19!$C$3242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41"/>
          <c:order val="3241"/>
          <c:tx>
            <c:strRef>
              <c:f>Sheet19!$A$3243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Sheet19!$B$3243</c:f>
            </c:strRef>
          </c:xVal>
          <c:yVal>
            <c:numRef>
              <c:f>Sheet19!$C$3243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42"/>
          <c:order val="3242"/>
          <c:tx>
            <c:strRef>
              <c:f>Sheet19!$A$3244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Sheet19!$B$3244</c:f>
            </c:strRef>
          </c:xVal>
          <c:yVal>
            <c:numRef>
              <c:f>Sheet19!$C$3244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43"/>
          <c:order val="3243"/>
          <c:tx>
            <c:strRef>
              <c:f>Sheet19!$A$3245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Sheet19!$B$3245</c:f>
            </c:strRef>
          </c:xVal>
          <c:yVal>
            <c:numRef>
              <c:f>Sheet19!$C$3245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44"/>
          <c:order val="3244"/>
          <c:tx>
            <c:strRef>
              <c:f>Sheet19!$A$3246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Sheet19!$B$3246</c:f>
            </c:strRef>
          </c:xVal>
          <c:yVal>
            <c:numRef>
              <c:f>Sheet19!$C$3246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45"/>
          <c:order val="3245"/>
          <c:tx>
            <c:strRef>
              <c:f>Sheet19!$A$3247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Sheet19!$B$3247</c:f>
            </c:strRef>
          </c:xVal>
          <c:yVal>
            <c:numRef>
              <c:f>Sheet19!$C$3247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46"/>
          <c:order val="3246"/>
          <c:tx>
            <c:strRef>
              <c:f>Sheet19!$A$3248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Sheet19!$B$3248</c:f>
            </c:strRef>
          </c:xVal>
          <c:yVal>
            <c:numRef>
              <c:f>Sheet19!$C$3248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47"/>
          <c:order val="3247"/>
          <c:tx>
            <c:strRef>
              <c:f>Sheet19!$A$3249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Sheet19!$B$3249</c:f>
            </c:strRef>
          </c:xVal>
          <c:yVal>
            <c:numRef>
              <c:f>Sheet19!$C$3249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48"/>
          <c:order val="3248"/>
          <c:tx>
            <c:strRef>
              <c:f>Sheet19!$A$3250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Sheet19!$B$3250</c:f>
            </c:strRef>
          </c:xVal>
          <c:yVal>
            <c:numRef>
              <c:f>Sheet19!$C$3250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49"/>
          <c:order val="3249"/>
          <c:tx>
            <c:strRef>
              <c:f>Sheet19!$A$3251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Sheet19!$B$3251</c:f>
            </c:strRef>
          </c:xVal>
          <c:yVal>
            <c:numRef>
              <c:f>Sheet19!$C$3251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50"/>
          <c:order val="3250"/>
          <c:tx>
            <c:strRef>
              <c:f>Sheet19!$A$3252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Sheet19!$B$3252</c:f>
            </c:strRef>
          </c:xVal>
          <c:yVal>
            <c:numRef>
              <c:f>Sheet19!$C$3252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51"/>
          <c:order val="3251"/>
          <c:tx>
            <c:strRef>
              <c:f>Sheet19!$A$3253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Sheet19!$B$3253</c:f>
            </c:strRef>
          </c:xVal>
          <c:yVal>
            <c:numRef>
              <c:f>Sheet19!$C$3253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52"/>
          <c:order val="3252"/>
          <c:tx>
            <c:strRef>
              <c:f>Sheet19!$A$3254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Sheet19!$B$3254</c:f>
            </c:strRef>
          </c:xVal>
          <c:yVal>
            <c:numRef>
              <c:f>Sheet19!$C$3254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53"/>
          <c:order val="3253"/>
          <c:tx>
            <c:strRef>
              <c:f>Sheet19!$A$3255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Sheet19!$B$3255</c:f>
            </c:strRef>
          </c:xVal>
          <c:yVal>
            <c:numRef>
              <c:f>Sheet19!$C$3255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54"/>
          <c:order val="3254"/>
          <c:tx>
            <c:strRef>
              <c:f>Sheet19!$A$3256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Sheet19!$B$3256</c:f>
            </c:strRef>
          </c:xVal>
          <c:yVal>
            <c:numRef>
              <c:f>Sheet19!$C$3256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55"/>
          <c:order val="3255"/>
          <c:tx>
            <c:strRef>
              <c:f>Sheet19!$A$3257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Sheet19!$B$3257</c:f>
            </c:strRef>
          </c:xVal>
          <c:yVal>
            <c:numRef>
              <c:f>Sheet19!$C$3257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56"/>
          <c:order val="3256"/>
          <c:tx>
            <c:strRef>
              <c:f>Sheet19!$A$3258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Sheet19!$B$3258</c:f>
            </c:strRef>
          </c:xVal>
          <c:yVal>
            <c:numRef>
              <c:f>Sheet19!$C$3258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57"/>
          <c:order val="3257"/>
          <c:tx>
            <c:strRef>
              <c:f>Sheet19!$A$3259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Sheet19!$B$3259</c:f>
            </c:strRef>
          </c:xVal>
          <c:yVal>
            <c:numRef>
              <c:f>Sheet19!$C$3259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58"/>
          <c:order val="3258"/>
          <c:tx>
            <c:strRef>
              <c:f>Sheet19!$A$3260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Sheet19!$B$3260</c:f>
            </c:strRef>
          </c:xVal>
          <c:yVal>
            <c:numRef>
              <c:f>Sheet19!$C$3260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59"/>
          <c:order val="3259"/>
          <c:tx>
            <c:strRef>
              <c:f>Sheet19!$A$3261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Sheet19!$B$3261</c:f>
            </c:strRef>
          </c:xVal>
          <c:yVal>
            <c:numRef>
              <c:f>Sheet19!$C$3261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60"/>
          <c:order val="3260"/>
          <c:tx>
            <c:strRef>
              <c:f>Sheet19!$A$3262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Sheet19!$B$3262</c:f>
            </c:strRef>
          </c:xVal>
          <c:yVal>
            <c:numRef>
              <c:f>Sheet19!$C$3262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61"/>
          <c:order val="3261"/>
          <c:tx>
            <c:strRef>
              <c:f>Sheet19!$A$3263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Sheet19!$B$3263</c:f>
            </c:strRef>
          </c:xVal>
          <c:yVal>
            <c:numRef>
              <c:f>Sheet19!$C$3263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62"/>
          <c:order val="3262"/>
          <c:tx>
            <c:strRef>
              <c:f>Sheet19!$A$3264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Sheet19!$B$3264</c:f>
            </c:strRef>
          </c:xVal>
          <c:yVal>
            <c:numRef>
              <c:f>Sheet19!$C$3264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63"/>
          <c:order val="3263"/>
          <c:tx>
            <c:strRef>
              <c:f>Sheet19!$A$3265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Sheet19!$B$3265</c:f>
            </c:strRef>
          </c:xVal>
          <c:yVal>
            <c:numRef>
              <c:f>Sheet19!$C$3265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64"/>
          <c:order val="3264"/>
          <c:tx>
            <c:strRef>
              <c:f>Sheet19!$A$3266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Sheet19!$B$3266</c:f>
            </c:strRef>
          </c:xVal>
          <c:yVal>
            <c:numRef>
              <c:f>Sheet19!$C$3266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65"/>
          <c:order val="3265"/>
          <c:tx>
            <c:strRef>
              <c:f>Sheet19!$A$3267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Sheet19!$B$3267</c:f>
            </c:strRef>
          </c:xVal>
          <c:yVal>
            <c:numRef>
              <c:f>Sheet19!$C$3267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66"/>
          <c:order val="3266"/>
          <c:tx>
            <c:strRef>
              <c:f>Sheet19!$A$3268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Sheet19!$B$3268</c:f>
            </c:strRef>
          </c:xVal>
          <c:yVal>
            <c:numRef>
              <c:f>Sheet19!$C$3268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67"/>
          <c:order val="3267"/>
          <c:tx>
            <c:strRef>
              <c:f>Sheet19!$A$3269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Sheet19!$B$3269</c:f>
            </c:strRef>
          </c:xVal>
          <c:yVal>
            <c:numRef>
              <c:f>Sheet19!$C$3269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68"/>
          <c:order val="3268"/>
          <c:tx>
            <c:strRef>
              <c:f>Sheet19!$A$3270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Sheet19!$B$3270</c:f>
            </c:strRef>
          </c:xVal>
          <c:yVal>
            <c:numRef>
              <c:f>Sheet19!$C$3270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69"/>
          <c:order val="3269"/>
          <c:tx>
            <c:strRef>
              <c:f>Sheet19!$A$3271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Sheet19!$B$3271</c:f>
            </c:strRef>
          </c:xVal>
          <c:yVal>
            <c:numRef>
              <c:f>Sheet19!$C$3271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70"/>
          <c:order val="3270"/>
          <c:tx>
            <c:strRef>
              <c:f>Sheet19!$A$3272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Sheet19!$B$3272</c:f>
            </c:strRef>
          </c:xVal>
          <c:yVal>
            <c:numRef>
              <c:f>Sheet19!$C$3272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71"/>
          <c:order val="3271"/>
          <c:tx>
            <c:strRef>
              <c:f>Sheet19!$A$3273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Sheet19!$B$3273</c:f>
            </c:strRef>
          </c:xVal>
          <c:yVal>
            <c:numRef>
              <c:f>Sheet19!$C$3273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72"/>
          <c:order val="3272"/>
          <c:tx>
            <c:strRef>
              <c:f>Sheet19!$A$3274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Sheet19!$B$3274</c:f>
            </c:strRef>
          </c:xVal>
          <c:yVal>
            <c:numRef>
              <c:f>Sheet19!$C$3274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73"/>
          <c:order val="3273"/>
          <c:tx>
            <c:strRef>
              <c:f>Sheet19!$A$3275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Sheet19!$B$3275</c:f>
            </c:strRef>
          </c:xVal>
          <c:yVal>
            <c:numRef>
              <c:f>Sheet19!$C$3275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74"/>
          <c:order val="3274"/>
          <c:tx>
            <c:strRef>
              <c:f>Sheet19!$A$3276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Sheet19!$B$3276</c:f>
            </c:strRef>
          </c:xVal>
          <c:yVal>
            <c:numRef>
              <c:f>Sheet19!$C$3276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75"/>
          <c:order val="3275"/>
          <c:tx>
            <c:strRef>
              <c:f>Sheet19!$A$3277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Sheet19!$B$3277</c:f>
            </c:strRef>
          </c:xVal>
          <c:yVal>
            <c:numRef>
              <c:f>Sheet19!$C$3277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76"/>
          <c:order val="3276"/>
          <c:tx>
            <c:strRef>
              <c:f>Sheet19!$A$3278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Sheet19!$B$3278</c:f>
            </c:strRef>
          </c:xVal>
          <c:yVal>
            <c:numRef>
              <c:f>Sheet19!$C$3278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77"/>
          <c:order val="3277"/>
          <c:tx>
            <c:strRef>
              <c:f>Sheet19!$A$3279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Sheet19!$B$3279</c:f>
            </c:strRef>
          </c:xVal>
          <c:yVal>
            <c:numRef>
              <c:f>Sheet19!$C$3279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78"/>
          <c:order val="3278"/>
          <c:tx>
            <c:strRef>
              <c:f>Sheet19!$A$3280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Sheet19!$B$3280</c:f>
            </c:strRef>
          </c:xVal>
          <c:yVal>
            <c:numRef>
              <c:f>Sheet19!$C$3280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79"/>
          <c:order val="3279"/>
          <c:tx>
            <c:strRef>
              <c:f>Sheet19!$A$3281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Sheet19!$B$3281</c:f>
            </c:strRef>
          </c:xVal>
          <c:yVal>
            <c:numRef>
              <c:f>Sheet19!$C$3281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80"/>
          <c:order val="3280"/>
          <c:tx>
            <c:strRef>
              <c:f>Sheet19!$A$3282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Sheet19!$B$3282</c:f>
            </c:strRef>
          </c:xVal>
          <c:yVal>
            <c:numRef>
              <c:f>Sheet19!$C$3282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81"/>
          <c:order val="3281"/>
          <c:tx>
            <c:strRef>
              <c:f>Sheet19!$A$3283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Sheet19!$B$3283</c:f>
            </c:strRef>
          </c:xVal>
          <c:yVal>
            <c:numRef>
              <c:f>Sheet19!$C$3283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82"/>
          <c:order val="3282"/>
          <c:tx>
            <c:strRef>
              <c:f>Sheet19!$A$3284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Sheet19!$B$3284</c:f>
            </c:strRef>
          </c:xVal>
          <c:yVal>
            <c:numRef>
              <c:f>Sheet19!$C$3284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83"/>
          <c:order val="3283"/>
          <c:tx>
            <c:strRef>
              <c:f>Sheet19!$A$3285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Sheet19!$B$3285</c:f>
            </c:strRef>
          </c:xVal>
          <c:yVal>
            <c:numRef>
              <c:f>Sheet19!$C$3285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84"/>
          <c:order val="3284"/>
          <c:tx>
            <c:strRef>
              <c:f>Sheet19!$A$3286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Sheet19!$B$3286</c:f>
            </c:strRef>
          </c:xVal>
          <c:yVal>
            <c:numRef>
              <c:f>Sheet19!$C$3286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85"/>
          <c:order val="3285"/>
          <c:tx>
            <c:strRef>
              <c:f>Sheet19!$A$3287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Sheet19!$B$3287</c:f>
            </c:strRef>
          </c:xVal>
          <c:yVal>
            <c:numRef>
              <c:f>Sheet19!$C$3287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86"/>
          <c:order val="3286"/>
          <c:tx>
            <c:strRef>
              <c:f>Sheet19!$A$3288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Sheet19!$B$3288</c:f>
            </c:strRef>
          </c:xVal>
          <c:yVal>
            <c:numRef>
              <c:f>Sheet19!$C$3288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87"/>
          <c:order val="3287"/>
          <c:tx>
            <c:strRef>
              <c:f>Sheet19!$A$3289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Sheet19!$B$3289</c:f>
            </c:strRef>
          </c:xVal>
          <c:yVal>
            <c:numRef>
              <c:f>Sheet19!$C$3289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88"/>
          <c:order val="3288"/>
          <c:tx>
            <c:strRef>
              <c:f>Sheet19!$A$3290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Sheet19!$B$3290</c:f>
            </c:strRef>
          </c:xVal>
          <c:yVal>
            <c:numRef>
              <c:f>Sheet19!$C$3290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89"/>
          <c:order val="3289"/>
          <c:tx>
            <c:strRef>
              <c:f>Sheet19!$A$3291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Sheet19!$B$3291</c:f>
            </c:strRef>
          </c:xVal>
          <c:yVal>
            <c:numRef>
              <c:f>Sheet19!$C$3291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90"/>
          <c:order val="3290"/>
          <c:tx>
            <c:strRef>
              <c:f>Sheet19!$A$3292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Sheet19!$B$3292</c:f>
            </c:strRef>
          </c:xVal>
          <c:yVal>
            <c:numRef>
              <c:f>Sheet19!$C$3292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91"/>
          <c:order val="3291"/>
          <c:tx>
            <c:strRef>
              <c:f>Sheet19!$A$3293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Sheet19!$B$3293</c:f>
            </c:strRef>
          </c:xVal>
          <c:yVal>
            <c:numRef>
              <c:f>Sheet19!$C$3293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92"/>
          <c:order val="3292"/>
          <c:tx>
            <c:strRef>
              <c:f>Sheet19!$A$3294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Sheet19!$B$3294</c:f>
            </c:strRef>
          </c:xVal>
          <c:yVal>
            <c:numRef>
              <c:f>Sheet19!$C$3294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93"/>
          <c:order val="3293"/>
          <c:tx>
            <c:strRef>
              <c:f>Sheet19!$A$3295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Sheet19!$B$3295</c:f>
            </c:strRef>
          </c:xVal>
          <c:yVal>
            <c:numRef>
              <c:f>Sheet19!$C$3295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94"/>
          <c:order val="3294"/>
          <c:tx>
            <c:strRef>
              <c:f>Sheet19!$A$3296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Sheet19!$B$3296</c:f>
            </c:strRef>
          </c:xVal>
          <c:yVal>
            <c:numRef>
              <c:f>Sheet19!$C$3296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95"/>
          <c:order val="3295"/>
          <c:tx>
            <c:strRef>
              <c:f>Sheet19!$A$3297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Sheet19!$B$3297</c:f>
            </c:strRef>
          </c:xVal>
          <c:yVal>
            <c:numRef>
              <c:f>Sheet19!$C$3297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96"/>
          <c:order val="3296"/>
          <c:tx>
            <c:strRef>
              <c:f>Sheet19!$A$3298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Sheet19!$B$3298</c:f>
            </c:strRef>
          </c:xVal>
          <c:yVal>
            <c:numRef>
              <c:f>Sheet19!$C$3298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97"/>
          <c:order val="3297"/>
          <c:tx>
            <c:strRef>
              <c:f>Sheet19!$A$3299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Sheet19!$B$3299</c:f>
            </c:strRef>
          </c:xVal>
          <c:yVal>
            <c:numRef>
              <c:f>Sheet19!$C$3299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98"/>
          <c:order val="3298"/>
          <c:tx>
            <c:strRef>
              <c:f>Sheet19!$A$3300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Sheet19!$B$3300</c:f>
            </c:strRef>
          </c:xVal>
          <c:yVal>
            <c:numRef>
              <c:f>Sheet19!$C$3300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99"/>
          <c:order val="3299"/>
          <c:tx>
            <c:strRef>
              <c:f>Sheet19!$A$3301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Sheet19!$B$3301</c:f>
            </c:strRef>
          </c:xVal>
          <c:yVal>
            <c:numRef>
              <c:f>Sheet19!$C$3301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00"/>
          <c:order val="3300"/>
          <c:tx>
            <c:strRef>
              <c:f>Sheet19!$A$3302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Sheet19!$B$3302</c:f>
            </c:strRef>
          </c:xVal>
          <c:yVal>
            <c:numRef>
              <c:f>Sheet19!$C$3302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01"/>
          <c:order val="3301"/>
          <c:tx>
            <c:strRef>
              <c:f>Sheet19!$A$3303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Sheet19!$B$3303</c:f>
            </c:strRef>
          </c:xVal>
          <c:yVal>
            <c:numRef>
              <c:f>Sheet19!$C$3303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02"/>
          <c:order val="3302"/>
          <c:tx>
            <c:strRef>
              <c:f>Sheet19!$A$3304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Sheet19!$B$3304</c:f>
            </c:strRef>
          </c:xVal>
          <c:yVal>
            <c:numRef>
              <c:f>Sheet19!$C$3304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03"/>
          <c:order val="3303"/>
          <c:tx>
            <c:strRef>
              <c:f>Sheet19!$A$3305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Sheet19!$B$3305</c:f>
            </c:strRef>
          </c:xVal>
          <c:yVal>
            <c:numRef>
              <c:f>Sheet19!$C$3305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04"/>
          <c:order val="3304"/>
          <c:tx>
            <c:strRef>
              <c:f>Sheet19!$A$3306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Sheet19!$B$3306</c:f>
            </c:strRef>
          </c:xVal>
          <c:yVal>
            <c:numRef>
              <c:f>Sheet19!$C$3306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05"/>
          <c:order val="3305"/>
          <c:tx>
            <c:strRef>
              <c:f>Sheet19!$A$3307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Sheet19!$B$3307</c:f>
            </c:strRef>
          </c:xVal>
          <c:yVal>
            <c:numRef>
              <c:f>Sheet19!$C$3307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06"/>
          <c:order val="3306"/>
          <c:tx>
            <c:strRef>
              <c:f>Sheet19!$A$3308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Sheet19!$B$3308</c:f>
            </c:strRef>
          </c:xVal>
          <c:yVal>
            <c:numRef>
              <c:f>Sheet19!$C$3308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07"/>
          <c:order val="3307"/>
          <c:tx>
            <c:strRef>
              <c:f>Sheet19!$A$3309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Sheet19!$B$3309</c:f>
            </c:strRef>
          </c:xVal>
          <c:yVal>
            <c:numRef>
              <c:f>Sheet19!$C$3309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08"/>
          <c:order val="3308"/>
          <c:tx>
            <c:strRef>
              <c:f>Sheet19!$A$3310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Sheet19!$B$3310</c:f>
            </c:strRef>
          </c:xVal>
          <c:yVal>
            <c:numRef>
              <c:f>Sheet19!$C$3310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09"/>
          <c:order val="3309"/>
          <c:tx>
            <c:strRef>
              <c:f>Sheet19!$A$3311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Sheet19!$B$3311</c:f>
            </c:strRef>
          </c:xVal>
          <c:yVal>
            <c:numRef>
              <c:f>Sheet19!$C$3311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10"/>
          <c:order val="3310"/>
          <c:tx>
            <c:strRef>
              <c:f>Sheet19!$A$3312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Sheet19!$B$3312</c:f>
            </c:strRef>
          </c:xVal>
          <c:yVal>
            <c:numRef>
              <c:f>Sheet19!$C$3312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11"/>
          <c:order val="3311"/>
          <c:tx>
            <c:strRef>
              <c:f>Sheet19!$A$3313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Sheet19!$B$3313</c:f>
            </c:strRef>
          </c:xVal>
          <c:yVal>
            <c:numRef>
              <c:f>Sheet19!$C$3313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12"/>
          <c:order val="3312"/>
          <c:tx>
            <c:strRef>
              <c:f>Sheet19!$A$3314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Sheet19!$B$3314</c:f>
            </c:strRef>
          </c:xVal>
          <c:yVal>
            <c:numRef>
              <c:f>Sheet19!$C$3314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13"/>
          <c:order val="3313"/>
          <c:tx>
            <c:strRef>
              <c:f>Sheet19!$A$3315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Sheet19!$B$3315</c:f>
            </c:strRef>
          </c:xVal>
          <c:yVal>
            <c:numRef>
              <c:f>Sheet19!$C$3315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14"/>
          <c:order val="3314"/>
          <c:tx>
            <c:strRef>
              <c:f>Sheet19!$A$3316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Sheet19!$B$3316</c:f>
            </c:strRef>
          </c:xVal>
          <c:yVal>
            <c:numRef>
              <c:f>Sheet19!$C$3316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15"/>
          <c:order val="3315"/>
          <c:tx>
            <c:strRef>
              <c:f>Sheet19!$A$3317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Sheet19!$B$3317</c:f>
            </c:strRef>
          </c:xVal>
          <c:yVal>
            <c:numRef>
              <c:f>Sheet19!$C$3317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16"/>
          <c:order val="3316"/>
          <c:tx>
            <c:strRef>
              <c:f>Sheet19!$A$3318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Sheet19!$B$3318</c:f>
            </c:strRef>
          </c:xVal>
          <c:yVal>
            <c:numRef>
              <c:f>Sheet19!$C$3318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17"/>
          <c:order val="3317"/>
          <c:tx>
            <c:strRef>
              <c:f>Sheet19!$A$3319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Sheet19!$B$3319</c:f>
            </c:strRef>
          </c:xVal>
          <c:yVal>
            <c:numRef>
              <c:f>Sheet19!$C$3319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18"/>
          <c:order val="3318"/>
          <c:tx>
            <c:strRef>
              <c:f>Sheet19!$A$3320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Sheet19!$B$3320</c:f>
            </c:strRef>
          </c:xVal>
          <c:yVal>
            <c:numRef>
              <c:f>Sheet19!$C$3320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19"/>
          <c:order val="3319"/>
          <c:tx>
            <c:strRef>
              <c:f>Sheet19!$A$3321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Sheet19!$B$3321</c:f>
            </c:strRef>
          </c:xVal>
          <c:yVal>
            <c:numRef>
              <c:f>Sheet19!$C$3321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20"/>
          <c:order val="3320"/>
          <c:tx>
            <c:strRef>
              <c:f>Sheet19!$A$3322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Sheet19!$B$3322</c:f>
            </c:strRef>
          </c:xVal>
          <c:yVal>
            <c:numRef>
              <c:f>Sheet19!$C$3322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21"/>
          <c:order val="3321"/>
          <c:tx>
            <c:strRef>
              <c:f>Sheet19!$A$3323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Sheet19!$B$3323</c:f>
            </c:strRef>
          </c:xVal>
          <c:yVal>
            <c:numRef>
              <c:f>Sheet19!$C$3323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22"/>
          <c:order val="3322"/>
          <c:tx>
            <c:strRef>
              <c:f>Sheet19!$A$3324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Sheet19!$B$3324</c:f>
            </c:strRef>
          </c:xVal>
          <c:yVal>
            <c:numRef>
              <c:f>Sheet19!$C$3324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23"/>
          <c:order val="3323"/>
          <c:tx>
            <c:strRef>
              <c:f>Sheet19!$A$3325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Sheet19!$B$3325</c:f>
            </c:strRef>
          </c:xVal>
          <c:yVal>
            <c:numRef>
              <c:f>Sheet19!$C$3325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24"/>
          <c:order val="3324"/>
          <c:tx>
            <c:strRef>
              <c:f>Sheet19!$A$3326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Sheet19!$B$3326</c:f>
            </c:strRef>
          </c:xVal>
          <c:yVal>
            <c:numRef>
              <c:f>Sheet19!$C$3326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25"/>
          <c:order val="3325"/>
          <c:tx>
            <c:strRef>
              <c:f>Sheet19!$A$3327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Sheet19!$B$3327</c:f>
            </c:strRef>
          </c:xVal>
          <c:yVal>
            <c:numRef>
              <c:f>Sheet19!$C$3327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26"/>
          <c:order val="3326"/>
          <c:tx>
            <c:strRef>
              <c:f>Sheet19!$A$3328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Sheet19!$B$3328</c:f>
            </c:strRef>
          </c:xVal>
          <c:yVal>
            <c:numRef>
              <c:f>Sheet19!$C$3328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27"/>
          <c:order val="3327"/>
          <c:tx>
            <c:strRef>
              <c:f>Sheet19!$A$3329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Sheet19!$B$3329</c:f>
            </c:strRef>
          </c:xVal>
          <c:yVal>
            <c:numRef>
              <c:f>Sheet19!$C$3329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28"/>
          <c:order val="3328"/>
          <c:tx>
            <c:strRef>
              <c:f>Sheet19!$A$3330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Sheet19!$B$3330</c:f>
            </c:strRef>
          </c:xVal>
          <c:yVal>
            <c:numRef>
              <c:f>Sheet19!$C$3330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29"/>
          <c:order val="3329"/>
          <c:tx>
            <c:strRef>
              <c:f>Sheet19!$A$3331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Sheet19!$B$3331</c:f>
            </c:strRef>
          </c:xVal>
          <c:yVal>
            <c:numRef>
              <c:f>Sheet19!$C$3331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30"/>
          <c:order val="3330"/>
          <c:tx>
            <c:strRef>
              <c:f>Sheet19!$A$3332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Sheet19!$B$3332</c:f>
            </c:strRef>
          </c:xVal>
          <c:yVal>
            <c:numRef>
              <c:f>Sheet19!$C$3332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31"/>
          <c:order val="3331"/>
          <c:tx>
            <c:strRef>
              <c:f>Sheet19!$A$3333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Sheet19!$B$3333</c:f>
            </c:strRef>
          </c:xVal>
          <c:yVal>
            <c:numRef>
              <c:f>Sheet19!$C$3333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32"/>
          <c:order val="3332"/>
          <c:tx>
            <c:strRef>
              <c:f>Sheet19!$A$3334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Sheet19!$B$3334</c:f>
            </c:strRef>
          </c:xVal>
          <c:yVal>
            <c:numRef>
              <c:f>Sheet19!$C$3334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33"/>
          <c:order val="3333"/>
          <c:tx>
            <c:strRef>
              <c:f>Sheet19!$A$3335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Sheet19!$B$3335</c:f>
            </c:strRef>
          </c:xVal>
          <c:yVal>
            <c:numRef>
              <c:f>Sheet19!$C$3335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34"/>
          <c:order val="3334"/>
          <c:tx>
            <c:strRef>
              <c:f>Sheet19!$A$3336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Sheet19!$B$3336</c:f>
            </c:strRef>
          </c:xVal>
          <c:yVal>
            <c:numRef>
              <c:f>Sheet19!$C$3336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35"/>
          <c:order val="3335"/>
          <c:tx>
            <c:strRef>
              <c:f>Sheet19!$A$3337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Sheet19!$B$3337</c:f>
            </c:strRef>
          </c:xVal>
          <c:yVal>
            <c:numRef>
              <c:f>Sheet19!$C$3337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36"/>
          <c:order val="3336"/>
          <c:tx>
            <c:strRef>
              <c:f>Sheet19!$A$3338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Sheet19!$B$3338</c:f>
            </c:strRef>
          </c:xVal>
          <c:yVal>
            <c:numRef>
              <c:f>Sheet19!$C$3338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37"/>
          <c:order val="3337"/>
          <c:tx>
            <c:strRef>
              <c:f>Sheet19!$A$3339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Sheet19!$B$3339</c:f>
            </c:strRef>
          </c:xVal>
          <c:yVal>
            <c:numRef>
              <c:f>Sheet19!$C$3339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38"/>
          <c:order val="3338"/>
          <c:tx>
            <c:strRef>
              <c:f>Sheet19!$A$3340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Sheet19!$B$3340</c:f>
            </c:strRef>
          </c:xVal>
          <c:yVal>
            <c:numRef>
              <c:f>Sheet19!$C$3340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39"/>
          <c:order val="3339"/>
          <c:tx>
            <c:strRef>
              <c:f>Sheet19!$A$3341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Sheet19!$B$3341</c:f>
            </c:strRef>
          </c:xVal>
          <c:yVal>
            <c:numRef>
              <c:f>Sheet19!$C$3341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40"/>
          <c:order val="3340"/>
          <c:tx>
            <c:strRef>
              <c:f>Sheet19!$A$3342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Sheet19!$B$3342</c:f>
            </c:strRef>
          </c:xVal>
          <c:yVal>
            <c:numRef>
              <c:f>Sheet19!$C$3342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41"/>
          <c:order val="3341"/>
          <c:tx>
            <c:strRef>
              <c:f>Sheet19!$A$3343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Sheet19!$B$3343</c:f>
            </c:strRef>
          </c:xVal>
          <c:yVal>
            <c:numRef>
              <c:f>Sheet19!$C$3343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42"/>
          <c:order val="3342"/>
          <c:tx>
            <c:strRef>
              <c:f>Sheet19!$A$3344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Sheet19!$B$3344</c:f>
            </c:strRef>
          </c:xVal>
          <c:yVal>
            <c:numRef>
              <c:f>Sheet19!$C$3344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43"/>
          <c:order val="3343"/>
          <c:tx>
            <c:strRef>
              <c:f>Sheet19!$A$3345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Sheet19!$B$3345</c:f>
            </c:strRef>
          </c:xVal>
          <c:yVal>
            <c:numRef>
              <c:f>Sheet19!$C$3345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44"/>
          <c:order val="3344"/>
          <c:tx>
            <c:strRef>
              <c:f>Sheet19!$A$3346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Sheet19!$B$3346</c:f>
            </c:strRef>
          </c:xVal>
          <c:yVal>
            <c:numRef>
              <c:f>Sheet19!$C$3346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45"/>
          <c:order val="3345"/>
          <c:tx>
            <c:strRef>
              <c:f>Sheet19!$A$3347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Sheet19!$B$3347</c:f>
            </c:strRef>
          </c:xVal>
          <c:yVal>
            <c:numRef>
              <c:f>Sheet19!$C$3347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46"/>
          <c:order val="3346"/>
          <c:tx>
            <c:strRef>
              <c:f>Sheet19!$A$3348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Sheet19!$B$3348</c:f>
            </c:strRef>
          </c:xVal>
          <c:yVal>
            <c:numRef>
              <c:f>Sheet19!$C$3348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47"/>
          <c:order val="3347"/>
          <c:tx>
            <c:strRef>
              <c:f>Sheet19!$A$3349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Sheet19!$B$3349</c:f>
            </c:strRef>
          </c:xVal>
          <c:yVal>
            <c:numRef>
              <c:f>Sheet19!$C$3349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48"/>
          <c:order val="3348"/>
          <c:tx>
            <c:strRef>
              <c:f>Sheet19!$A$3350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Sheet19!$B$3350</c:f>
            </c:strRef>
          </c:xVal>
          <c:yVal>
            <c:numRef>
              <c:f>Sheet19!$C$3350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49"/>
          <c:order val="3349"/>
          <c:tx>
            <c:strRef>
              <c:f>Sheet19!$A$3351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Sheet19!$B$3351</c:f>
            </c:strRef>
          </c:xVal>
          <c:yVal>
            <c:numRef>
              <c:f>Sheet19!$C$3351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50"/>
          <c:order val="3350"/>
          <c:tx>
            <c:strRef>
              <c:f>Sheet19!$A$3352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Sheet19!$B$3352</c:f>
            </c:strRef>
          </c:xVal>
          <c:yVal>
            <c:numRef>
              <c:f>Sheet19!$C$3352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51"/>
          <c:order val="3351"/>
          <c:tx>
            <c:strRef>
              <c:f>Sheet19!$A$3353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Sheet19!$B$3353</c:f>
            </c:strRef>
          </c:xVal>
          <c:yVal>
            <c:numRef>
              <c:f>Sheet19!$C$3353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52"/>
          <c:order val="3352"/>
          <c:tx>
            <c:strRef>
              <c:f>Sheet19!$A$3354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Sheet19!$B$3354</c:f>
            </c:strRef>
          </c:xVal>
          <c:yVal>
            <c:numRef>
              <c:f>Sheet19!$C$3354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53"/>
          <c:order val="3353"/>
          <c:tx>
            <c:strRef>
              <c:f>Sheet19!$A$3355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Sheet19!$B$3355</c:f>
            </c:strRef>
          </c:xVal>
          <c:yVal>
            <c:numRef>
              <c:f>Sheet19!$C$3355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54"/>
          <c:order val="3354"/>
          <c:tx>
            <c:strRef>
              <c:f>Sheet19!$A$3356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Sheet19!$B$3356</c:f>
            </c:strRef>
          </c:xVal>
          <c:yVal>
            <c:numRef>
              <c:f>Sheet19!$C$3356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55"/>
          <c:order val="3355"/>
          <c:tx>
            <c:strRef>
              <c:f>Sheet19!$A$3357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Sheet19!$B$3357</c:f>
            </c:strRef>
          </c:xVal>
          <c:yVal>
            <c:numRef>
              <c:f>Sheet19!$C$3357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56"/>
          <c:order val="3356"/>
          <c:tx>
            <c:strRef>
              <c:f>Sheet19!$A$3358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Sheet19!$B$3358</c:f>
            </c:strRef>
          </c:xVal>
          <c:yVal>
            <c:numRef>
              <c:f>Sheet19!$C$3358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57"/>
          <c:order val="3357"/>
          <c:tx>
            <c:strRef>
              <c:f>Sheet19!$A$3359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Sheet19!$B$3359</c:f>
            </c:strRef>
          </c:xVal>
          <c:yVal>
            <c:numRef>
              <c:f>Sheet19!$C$3359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58"/>
          <c:order val="3358"/>
          <c:tx>
            <c:strRef>
              <c:f>Sheet19!$A$3360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Sheet19!$B$3360</c:f>
            </c:strRef>
          </c:xVal>
          <c:yVal>
            <c:numRef>
              <c:f>Sheet19!$C$3360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59"/>
          <c:order val="3359"/>
          <c:tx>
            <c:strRef>
              <c:f>Sheet19!$A$3361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Sheet19!$B$3361</c:f>
            </c:strRef>
          </c:xVal>
          <c:yVal>
            <c:numRef>
              <c:f>Sheet19!$C$3361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60"/>
          <c:order val="3360"/>
          <c:tx>
            <c:strRef>
              <c:f>Sheet19!$A$3362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Sheet19!$B$3362</c:f>
            </c:strRef>
          </c:xVal>
          <c:yVal>
            <c:numRef>
              <c:f>Sheet19!$C$3362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61"/>
          <c:order val="3361"/>
          <c:tx>
            <c:strRef>
              <c:f>Sheet19!$A$3363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Sheet19!$B$3363</c:f>
            </c:strRef>
          </c:xVal>
          <c:yVal>
            <c:numRef>
              <c:f>Sheet19!$C$3363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62"/>
          <c:order val="3362"/>
          <c:tx>
            <c:strRef>
              <c:f>Sheet19!$A$3364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Sheet19!$B$3364</c:f>
            </c:strRef>
          </c:xVal>
          <c:yVal>
            <c:numRef>
              <c:f>Sheet19!$C$3364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63"/>
          <c:order val="3363"/>
          <c:tx>
            <c:strRef>
              <c:f>Sheet19!$A$3365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Sheet19!$B$3365</c:f>
            </c:strRef>
          </c:xVal>
          <c:yVal>
            <c:numRef>
              <c:f>Sheet19!$C$3365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64"/>
          <c:order val="3364"/>
          <c:tx>
            <c:strRef>
              <c:f>Sheet19!$A$3366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Sheet19!$B$3366</c:f>
            </c:strRef>
          </c:xVal>
          <c:yVal>
            <c:numRef>
              <c:f>Sheet19!$C$3366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65"/>
          <c:order val="3365"/>
          <c:tx>
            <c:strRef>
              <c:f>Sheet19!$A$3367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Sheet19!$B$3367</c:f>
            </c:strRef>
          </c:xVal>
          <c:yVal>
            <c:numRef>
              <c:f>Sheet19!$C$3367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66"/>
          <c:order val="3366"/>
          <c:tx>
            <c:strRef>
              <c:f>Sheet19!$A$3368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Sheet19!$B$3368</c:f>
            </c:strRef>
          </c:xVal>
          <c:yVal>
            <c:numRef>
              <c:f>Sheet19!$C$3368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67"/>
          <c:order val="3367"/>
          <c:tx>
            <c:strRef>
              <c:f>Sheet19!$A$3369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Sheet19!$B$3369</c:f>
            </c:strRef>
          </c:xVal>
          <c:yVal>
            <c:numRef>
              <c:f>Sheet19!$C$3369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68"/>
          <c:order val="3368"/>
          <c:tx>
            <c:strRef>
              <c:f>Sheet19!$A$3370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Sheet19!$B$3370</c:f>
            </c:strRef>
          </c:xVal>
          <c:yVal>
            <c:numRef>
              <c:f>Sheet19!$C$3370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69"/>
          <c:order val="3369"/>
          <c:tx>
            <c:strRef>
              <c:f>Sheet19!$A$3371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Sheet19!$B$3371</c:f>
            </c:strRef>
          </c:xVal>
          <c:yVal>
            <c:numRef>
              <c:f>Sheet19!$C$3371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70"/>
          <c:order val="3370"/>
          <c:tx>
            <c:strRef>
              <c:f>Sheet19!$A$3372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Sheet19!$B$3372</c:f>
            </c:strRef>
          </c:xVal>
          <c:yVal>
            <c:numRef>
              <c:f>Sheet19!$C$3372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71"/>
          <c:order val="3371"/>
          <c:tx>
            <c:strRef>
              <c:f>Sheet19!$A$3373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Sheet19!$B$3373</c:f>
            </c:strRef>
          </c:xVal>
          <c:yVal>
            <c:numRef>
              <c:f>Sheet19!$C$3373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72"/>
          <c:order val="3372"/>
          <c:tx>
            <c:strRef>
              <c:f>Sheet19!$A$3374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Sheet19!$B$3374</c:f>
            </c:strRef>
          </c:xVal>
          <c:yVal>
            <c:numRef>
              <c:f>Sheet19!$C$3374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73"/>
          <c:order val="3373"/>
          <c:tx>
            <c:strRef>
              <c:f>Sheet19!$A$3375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Sheet19!$B$3375</c:f>
            </c:strRef>
          </c:xVal>
          <c:yVal>
            <c:numRef>
              <c:f>Sheet19!$C$3375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74"/>
          <c:order val="3374"/>
          <c:tx>
            <c:strRef>
              <c:f>Sheet19!$A$3376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Sheet19!$B$3376</c:f>
            </c:strRef>
          </c:xVal>
          <c:yVal>
            <c:numRef>
              <c:f>Sheet19!$C$3376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75"/>
          <c:order val="3375"/>
          <c:tx>
            <c:strRef>
              <c:f>Sheet19!$A$3377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Sheet19!$B$3377</c:f>
            </c:strRef>
          </c:xVal>
          <c:yVal>
            <c:numRef>
              <c:f>Sheet19!$C$3377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76"/>
          <c:order val="3376"/>
          <c:tx>
            <c:strRef>
              <c:f>Sheet19!$A$3378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Sheet19!$B$3378</c:f>
            </c:strRef>
          </c:xVal>
          <c:yVal>
            <c:numRef>
              <c:f>Sheet19!$C$3378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77"/>
          <c:order val="3377"/>
          <c:tx>
            <c:strRef>
              <c:f>Sheet19!$A$3379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Sheet19!$B$3379</c:f>
            </c:strRef>
          </c:xVal>
          <c:yVal>
            <c:numRef>
              <c:f>Sheet19!$C$3379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78"/>
          <c:order val="3378"/>
          <c:tx>
            <c:strRef>
              <c:f>Sheet19!$A$3380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Sheet19!$B$3380</c:f>
            </c:strRef>
          </c:xVal>
          <c:yVal>
            <c:numRef>
              <c:f>Sheet19!$C$3380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79"/>
          <c:order val="3379"/>
          <c:tx>
            <c:strRef>
              <c:f>Sheet19!$A$3381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Sheet19!$B$3381</c:f>
            </c:strRef>
          </c:xVal>
          <c:yVal>
            <c:numRef>
              <c:f>Sheet19!$C$3381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80"/>
          <c:order val="3380"/>
          <c:tx>
            <c:strRef>
              <c:f>Sheet19!$A$3382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Sheet19!$B$3382</c:f>
            </c:strRef>
          </c:xVal>
          <c:yVal>
            <c:numRef>
              <c:f>Sheet19!$C$3382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81"/>
          <c:order val="3381"/>
          <c:tx>
            <c:strRef>
              <c:f>Sheet19!$A$3383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Sheet19!$B$3383</c:f>
            </c:strRef>
          </c:xVal>
          <c:yVal>
            <c:numRef>
              <c:f>Sheet19!$C$3383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82"/>
          <c:order val="3382"/>
          <c:tx>
            <c:strRef>
              <c:f>Sheet19!$A$3384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Sheet19!$B$3384</c:f>
            </c:strRef>
          </c:xVal>
          <c:yVal>
            <c:numRef>
              <c:f>Sheet19!$C$3384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83"/>
          <c:order val="3383"/>
          <c:tx>
            <c:strRef>
              <c:f>Sheet19!$A$3385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Sheet19!$B$3385</c:f>
            </c:strRef>
          </c:xVal>
          <c:yVal>
            <c:numRef>
              <c:f>Sheet19!$C$3385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84"/>
          <c:order val="3384"/>
          <c:tx>
            <c:strRef>
              <c:f>Sheet19!$A$3386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Sheet19!$B$3386</c:f>
            </c:strRef>
          </c:xVal>
          <c:yVal>
            <c:numRef>
              <c:f>Sheet19!$C$3386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85"/>
          <c:order val="3385"/>
          <c:tx>
            <c:strRef>
              <c:f>Sheet19!$A$3387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Sheet19!$B$3387</c:f>
            </c:strRef>
          </c:xVal>
          <c:yVal>
            <c:numRef>
              <c:f>Sheet19!$C$3387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86"/>
          <c:order val="3386"/>
          <c:tx>
            <c:strRef>
              <c:f>Sheet19!$A$3388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Sheet19!$B$3388</c:f>
            </c:strRef>
          </c:xVal>
          <c:yVal>
            <c:numRef>
              <c:f>Sheet19!$C$3388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87"/>
          <c:order val="3387"/>
          <c:tx>
            <c:strRef>
              <c:f>Sheet19!$A$3389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Sheet19!$B$3389</c:f>
            </c:strRef>
          </c:xVal>
          <c:yVal>
            <c:numRef>
              <c:f>Sheet19!$C$3389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88"/>
          <c:order val="3388"/>
          <c:tx>
            <c:strRef>
              <c:f>Sheet19!$A$3390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Sheet19!$B$3390</c:f>
            </c:strRef>
          </c:xVal>
          <c:yVal>
            <c:numRef>
              <c:f>Sheet19!$C$3390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89"/>
          <c:order val="3389"/>
          <c:tx>
            <c:strRef>
              <c:f>Sheet19!$A$3391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Sheet19!$B$3391</c:f>
            </c:strRef>
          </c:xVal>
          <c:yVal>
            <c:numRef>
              <c:f>Sheet19!$C$3391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90"/>
          <c:order val="3390"/>
          <c:tx>
            <c:strRef>
              <c:f>Sheet19!$A$3392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Sheet19!$B$3392</c:f>
            </c:strRef>
          </c:xVal>
          <c:yVal>
            <c:numRef>
              <c:f>Sheet19!$C$3392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91"/>
          <c:order val="3391"/>
          <c:tx>
            <c:strRef>
              <c:f>Sheet19!$A$3393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Sheet19!$B$3393</c:f>
            </c:strRef>
          </c:xVal>
          <c:yVal>
            <c:numRef>
              <c:f>Sheet19!$C$3393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92"/>
          <c:order val="3392"/>
          <c:tx>
            <c:strRef>
              <c:f>Sheet19!$A$3394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Sheet19!$B$3394</c:f>
            </c:strRef>
          </c:xVal>
          <c:yVal>
            <c:numRef>
              <c:f>Sheet19!$C$3394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93"/>
          <c:order val="3393"/>
          <c:tx>
            <c:strRef>
              <c:f>Sheet19!$A$3395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Sheet19!$B$3395</c:f>
            </c:strRef>
          </c:xVal>
          <c:yVal>
            <c:numRef>
              <c:f>Sheet19!$C$3395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94"/>
          <c:order val="3394"/>
          <c:tx>
            <c:strRef>
              <c:f>Sheet19!$A$3396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Sheet19!$B$3396</c:f>
            </c:strRef>
          </c:xVal>
          <c:yVal>
            <c:numRef>
              <c:f>Sheet19!$C$3396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95"/>
          <c:order val="3395"/>
          <c:tx>
            <c:strRef>
              <c:f>Sheet19!$A$3397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Sheet19!$B$3397</c:f>
            </c:strRef>
          </c:xVal>
          <c:yVal>
            <c:numRef>
              <c:f>Sheet19!$C$3397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96"/>
          <c:order val="3396"/>
          <c:tx>
            <c:strRef>
              <c:f>Sheet19!$A$3398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Sheet19!$B$3398</c:f>
            </c:strRef>
          </c:xVal>
          <c:yVal>
            <c:numRef>
              <c:f>Sheet19!$C$3398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97"/>
          <c:order val="3397"/>
          <c:tx>
            <c:strRef>
              <c:f>Sheet19!$A$3399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Sheet19!$B$3399</c:f>
            </c:strRef>
          </c:xVal>
          <c:yVal>
            <c:numRef>
              <c:f>Sheet19!$C$3399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98"/>
          <c:order val="3398"/>
          <c:tx>
            <c:strRef>
              <c:f>Sheet19!$A$3400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Sheet19!$B$3400</c:f>
            </c:strRef>
          </c:xVal>
          <c:yVal>
            <c:numRef>
              <c:f>Sheet19!$C$3400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99"/>
          <c:order val="3399"/>
          <c:tx>
            <c:strRef>
              <c:f>Sheet19!$A$3401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Sheet19!$B$3401</c:f>
            </c:strRef>
          </c:xVal>
          <c:yVal>
            <c:numRef>
              <c:f>Sheet19!$C$3401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00"/>
          <c:order val="3400"/>
          <c:tx>
            <c:strRef>
              <c:f>Sheet19!$A$3402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Sheet19!$B$3402</c:f>
            </c:strRef>
          </c:xVal>
          <c:yVal>
            <c:numRef>
              <c:f>Sheet19!$C$3402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01"/>
          <c:order val="3401"/>
          <c:tx>
            <c:strRef>
              <c:f>Sheet19!$A$3403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Sheet19!$B$3403</c:f>
            </c:strRef>
          </c:xVal>
          <c:yVal>
            <c:numRef>
              <c:f>Sheet19!$C$3403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02"/>
          <c:order val="3402"/>
          <c:tx>
            <c:strRef>
              <c:f>Sheet19!$A$3404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Sheet19!$B$3404</c:f>
            </c:strRef>
          </c:xVal>
          <c:yVal>
            <c:numRef>
              <c:f>Sheet19!$C$3404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03"/>
          <c:order val="3403"/>
          <c:tx>
            <c:strRef>
              <c:f>Sheet19!$A$3405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Sheet19!$B$3405</c:f>
            </c:strRef>
          </c:xVal>
          <c:yVal>
            <c:numRef>
              <c:f>Sheet19!$C$3405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04"/>
          <c:order val="3404"/>
          <c:tx>
            <c:strRef>
              <c:f>Sheet19!$A$3406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Sheet19!$B$3406</c:f>
            </c:strRef>
          </c:xVal>
          <c:yVal>
            <c:numRef>
              <c:f>Sheet19!$C$3406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05"/>
          <c:order val="3405"/>
          <c:tx>
            <c:strRef>
              <c:f>Sheet19!$A$3407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Sheet19!$B$3407</c:f>
            </c:strRef>
          </c:xVal>
          <c:yVal>
            <c:numRef>
              <c:f>Sheet19!$C$3407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06"/>
          <c:order val="3406"/>
          <c:tx>
            <c:strRef>
              <c:f>Sheet19!$A$3408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Sheet19!$B$3408</c:f>
            </c:strRef>
          </c:xVal>
          <c:yVal>
            <c:numRef>
              <c:f>Sheet19!$C$3408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07"/>
          <c:order val="3407"/>
          <c:tx>
            <c:strRef>
              <c:f>Sheet19!$A$3409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Sheet19!$B$3409</c:f>
            </c:strRef>
          </c:xVal>
          <c:yVal>
            <c:numRef>
              <c:f>Sheet19!$C$3409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08"/>
          <c:order val="3408"/>
          <c:tx>
            <c:strRef>
              <c:f>Sheet19!$A$3410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Sheet19!$B$3410</c:f>
            </c:strRef>
          </c:xVal>
          <c:yVal>
            <c:numRef>
              <c:f>Sheet19!$C$3410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09"/>
          <c:order val="3409"/>
          <c:tx>
            <c:strRef>
              <c:f>Sheet19!$A$3411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Sheet19!$B$3411</c:f>
            </c:strRef>
          </c:xVal>
          <c:yVal>
            <c:numRef>
              <c:f>Sheet19!$C$3411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10"/>
          <c:order val="3410"/>
          <c:tx>
            <c:strRef>
              <c:f>Sheet19!$A$3412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Sheet19!$B$3412</c:f>
            </c:strRef>
          </c:xVal>
          <c:yVal>
            <c:numRef>
              <c:f>Sheet19!$C$3412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11"/>
          <c:order val="3411"/>
          <c:tx>
            <c:strRef>
              <c:f>Sheet19!$A$3413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Sheet19!$B$3413</c:f>
            </c:strRef>
          </c:xVal>
          <c:yVal>
            <c:numRef>
              <c:f>Sheet19!$C$3413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12"/>
          <c:order val="3412"/>
          <c:tx>
            <c:strRef>
              <c:f>Sheet19!$A$3414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Sheet19!$B$3414</c:f>
            </c:strRef>
          </c:xVal>
          <c:yVal>
            <c:numRef>
              <c:f>Sheet19!$C$3414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13"/>
          <c:order val="3413"/>
          <c:tx>
            <c:strRef>
              <c:f>Sheet19!$A$3415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Sheet19!$B$3415</c:f>
            </c:strRef>
          </c:xVal>
          <c:yVal>
            <c:numRef>
              <c:f>Sheet19!$C$3415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14"/>
          <c:order val="3414"/>
          <c:tx>
            <c:strRef>
              <c:f>Sheet19!$A$3416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Sheet19!$B$3416</c:f>
            </c:strRef>
          </c:xVal>
          <c:yVal>
            <c:numRef>
              <c:f>Sheet19!$C$3416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15"/>
          <c:order val="3415"/>
          <c:tx>
            <c:strRef>
              <c:f>Sheet19!$A$3417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Sheet19!$B$3417</c:f>
            </c:strRef>
          </c:xVal>
          <c:yVal>
            <c:numRef>
              <c:f>Sheet19!$C$3417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16"/>
          <c:order val="3416"/>
          <c:tx>
            <c:strRef>
              <c:f>Sheet19!$A$3418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Sheet19!$B$3418</c:f>
            </c:strRef>
          </c:xVal>
          <c:yVal>
            <c:numRef>
              <c:f>Sheet19!$C$3418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17"/>
          <c:order val="3417"/>
          <c:tx>
            <c:strRef>
              <c:f>Sheet19!$A$3419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Sheet19!$B$3419</c:f>
            </c:strRef>
          </c:xVal>
          <c:yVal>
            <c:numRef>
              <c:f>Sheet19!$C$3419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18"/>
          <c:order val="3418"/>
          <c:tx>
            <c:strRef>
              <c:f>Sheet19!$A$3420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Sheet19!$B$3420</c:f>
            </c:strRef>
          </c:xVal>
          <c:yVal>
            <c:numRef>
              <c:f>Sheet19!$C$3420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19"/>
          <c:order val="3419"/>
          <c:tx>
            <c:strRef>
              <c:f>Sheet19!$A$3421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Sheet19!$B$3421</c:f>
            </c:strRef>
          </c:xVal>
          <c:yVal>
            <c:numRef>
              <c:f>Sheet19!$C$3421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20"/>
          <c:order val="3420"/>
          <c:tx>
            <c:strRef>
              <c:f>Sheet19!$A$3422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Sheet19!$B$3422</c:f>
            </c:strRef>
          </c:xVal>
          <c:yVal>
            <c:numRef>
              <c:f>Sheet19!$C$3422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21"/>
          <c:order val="3421"/>
          <c:tx>
            <c:strRef>
              <c:f>Sheet19!$A$3423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Sheet19!$B$3423</c:f>
            </c:strRef>
          </c:xVal>
          <c:yVal>
            <c:numRef>
              <c:f>Sheet19!$C$3423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22"/>
          <c:order val="3422"/>
          <c:tx>
            <c:strRef>
              <c:f>Sheet19!$A$3424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Sheet19!$B$3424</c:f>
            </c:strRef>
          </c:xVal>
          <c:yVal>
            <c:numRef>
              <c:f>Sheet19!$C$3424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23"/>
          <c:order val="3423"/>
          <c:tx>
            <c:strRef>
              <c:f>Sheet19!$A$3425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Sheet19!$B$3425</c:f>
            </c:strRef>
          </c:xVal>
          <c:yVal>
            <c:numRef>
              <c:f>Sheet19!$C$3425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24"/>
          <c:order val="3424"/>
          <c:tx>
            <c:strRef>
              <c:f>Sheet19!$A$3426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Sheet19!$B$3426</c:f>
            </c:strRef>
          </c:xVal>
          <c:yVal>
            <c:numRef>
              <c:f>Sheet19!$C$3426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25"/>
          <c:order val="3425"/>
          <c:tx>
            <c:strRef>
              <c:f>Sheet19!$A$3427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Sheet19!$B$3427</c:f>
            </c:strRef>
          </c:xVal>
          <c:yVal>
            <c:numRef>
              <c:f>Sheet19!$C$3427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26"/>
          <c:order val="3426"/>
          <c:tx>
            <c:strRef>
              <c:f>Sheet19!$A$3428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Sheet19!$B$3428</c:f>
            </c:strRef>
          </c:xVal>
          <c:yVal>
            <c:numRef>
              <c:f>Sheet19!$C$3428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27"/>
          <c:order val="3427"/>
          <c:tx>
            <c:strRef>
              <c:f>Sheet19!$A$3429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Sheet19!$B$3429</c:f>
            </c:strRef>
          </c:xVal>
          <c:yVal>
            <c:numRef>
              <c:f>Sheet19!$C$3429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28"/>
          <c:order val="3428"/>
          <c:tx>
            <c:strRef>
              <c:f>Sheet19!$A$3430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Sheet19!$B$3430</c:f>
            </c:strRef>
          </c:xVal>
          <c:yVal>
            <c:numRef>
              <c:f>Sheet19!$C$3430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29"/>
          <c:order val="3429"/>
          <c:tx>
            <c:strRef>
              <c:f>Sheet19!$A$3431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Sheet19!$B$3431</c:f>
            </c:strRef>
          </c:xVal>
          <c:yVal>
            <c:numRef>
              <c:f>Sheet19!$C$3431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30"/>
          <c:order val="3430"/>
          <c:tx>
            <c:strRef>
              <c:f>Sheet19!$A$3432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Sheet19!$B$3432</c:f>
            </c:strRef>
          </c:xVal>
          <c:yVal>
            <c:numRef>
              <c:f>Sheet19!$C$3432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31"/>
          <c:order val="3431"/>
          <c:tx>
            <c:strRef>
              <c:f>Sheet19!$A$3433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Sheet19!$B$3433</c:f>
            </c:strRef>
          </c:xVal>
          <c:yVal>
            <c:numRef>
              <c:f>Sheet19!$C$3433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32"/>
          <c:order val="3432"/>
          <c:tx>
            <c:strRef>
              <c:f>Sheet19!$A$3434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Sheet19!$B$3434</c:f>
            </c:strRef>
          </c:xVal>
          <c:yVal>
            <c:numRef>
              <c:f>Sheet19!$C$3434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33"/>
          <c:order val="3433"/>
          <c:tx>
            <c:strRef>
              <c:f>Sheet19!$A$3435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Sheet19!$B$3435</c:f>
            </c:strRef>
          </c:xVal>
          <c:yVal>
            <c:numRef>
              <c:f>Sheet19!$C$3435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34"/>
          <c:order val="3434"/>
          <c:tx>
            <c:strRef>
              <c:f>Sheet19!$A$3436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Sheet19!$B$3436</c:f>
            </c:strRef>
          </c:xVal>
          <c:yVal>
            <c:numRef>
              <c:f>Sheet19!$C$3436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35"/>
          <c:order val="3435"/>
          <c:tx>
            <c:strRef>
              <c:f>Sheet19!$A$3437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Sheet19!$B$3437</c:f>
            </c:strRef>
          </c:xVal>
          <c:yVal>
            <c:numRef>
              <c:f>Sheet19!$C$3437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36"/>
          <c:order val="3436"/>
          <c:tx>
            <c:strRef>
              <c:f>Sheet19!$A$3438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Sheet19!$B$3438</c:f>
            </c:strRef>
          </c:xVal>
          <c:yVal>
            <c:numRef>
              <c:f>Sheet19!$C$3438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37"/>
          <c:order val="3437"/>
          <c:tx>
            <c:strRef>
              <c:f>Sheet19!$A$3439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Sheet19!$B$3439</c:f>
            </c:strRef>
          </c:xVal>
          <c:yVal>
            <c:numRef>
              <c:f>Sheet19!$C$3439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38"/>
          <c:order val="3438"/>
          <c:tx>
            <c:strRef>
              <c:f>Sheet19!$A$3440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Sheet19!$B$3440</c:f>
            </c:strRef>
          </c:xVal>
          <c:yVal>
            <c:numRef>
              <c:f>Sheet19!$C$3440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39"/>
          <c:order val="3439"/>
          <c:tx>
            <c:strRef>
              <c:f>Sheet19!$A$3441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Sheet19!$B$3441</c:f>
            </c:strRef>
          </c:xVal>
          <c:yVal>
            <c:numRef>
              <c:f>Sheet19!$C$3441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40"/>
          <c:order val="3440"/>
          <c:tx>
            <c:strRef>
              <c:f>Sheet19!$A$3442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Sheet19!$B$3442</c:f>
            </c:strRef>
          </c:xVal>
          <c:yVal>
            <c:numRef>
              <c:f>Sheet19!$C$3442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41"/>
          <c:order val="3441"/>
          <c:tx>
            <c:strRef>
              <c:f>Sheet19!$A$3443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Sheet19!$B$3443</c:f>
            </c:strRef>
          </c:xVal>
          <c:yVal>
            <c:numRef>
              <c:f>Sheet19!$C$3443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42"/>
          <c:order val="3442"/>
          <c:tx>
            <c:strRef>
              <c:f>Sheet19!$A$3444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Sheet19!$B$3444</c:f>
            </c:strRef>
          </c:xVal>
          <c:yVal>
            <c:numRef>
              <c:f>Sheet19!$C$3444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43"/>
          <c:order val="3443"/>
          <c:tx>
            <c:strRef>
              <c:f>Sheet19!$A$3445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Sheet19!$B$3445</c:f>
            </c:strRef>
          </c:xVal>
          <c:yVal>
            <c:numRef>
              <c:f>Sheet19!$C$3445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44"/>
          <c:order val="3444"/>
          <c:tx>
            <c:strRef>
              <c:f>Sheet19!$A$3446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Sheet19!$B$3446</c:f>
            </c:strRef>
          </c:xVal>
          <c:yVal>
            <c:numRef>
              <c:f>Sheet19!$C$3446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45"/>
          <c:order val="3445"/>
          <c:tx>
            <c:strRef>
              <c:f>Sheet19!$A$3447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Sheet19!$B$3447</c:f>
            </c:strRef>
          </c:xVal>
          <c:yVal>
            <c:numRef>
              <c:f>Sheet19!$C$3447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46"/>
          <c:order val="3446"/>
          <c:tx>
            <c:strRef>
              <c:f>Sheet19!$A$3448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Sheet19!$B$3448</c:f>
            </c:strRef>
          </c:xVal>
          <c:yVal>
            <c:numRef>
              <c:f>Sheet19!$C$3448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47"/>
          <c:order val="3447"/>
          <c:tx>
            <c:strRef>
              <c:f>Sheet19!$A$3449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Sheet19!$B$3449</c:f>
            </c:strRef>
          </c:xVal>
          <c:yVal>
            <c:numRef>
              <c:f>Sheet19!$C$3449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48"/>
          <c:order val="3448"/>
          <c:tx>
            <c:strRef>
              <c:f>Sheet19!$A$3450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Sheet19!$B$3450</c:f>
            </c:strRef>
          </c:xVal>
          <c:yVal>
            <c:numRef>
              <c:f>Sheet19!$C$3450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49"/>
          <c:order val="3449"/>
          <c:tx>
            <c:strRef>
              <c:f>Sheet19!$A$3451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Sheet19!$B$3451</c:f>
            </c:strRef>
          </c:xVal>
          <c:yVal>
            <c:numRef>
              <c:f>Sheet19!$C$3451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50"/>
          <c:order val="3450"/>
          <c:tx>
            <c:strRef>
              <c:f>Sheet19!$A$3452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Sheet19!$B$3452</c:f>
            </c:strRef>
          </c:xVal>
          <c:yVal>
            <c:numRef>
              <c:f>Sheet19!$C$3452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51"/>
          <c:order val="3451"/>
          <c:tx>
            <c:strRef>
              <c:f>Sheet19!$A$3453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Sheet19!$B$3453</c:f>
            </c:strRef>
          </c:xVal>
          <c:yVal>
            <c:numRef>
              <c:f>Sheet19!$C$3453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52"/>
          <c:order val="3452"/>
          <c:tx>
            <c:strRef>
              <c:f>Sheet19!$A$3454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Sheet19!$B$3454</c:f>
            </c:strRef>
          </c:xVal>
          <c:yVal>
            <c:numRef>
              <c:f>Sheet19!$C$3454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53"/>
          <c:order val="3453"/>
          <c:tx>
            <c:strRef>
              <c:f>Sheet19!$A$3455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Sheet19!$B$3455</c:f>
            </c:strRef>
          </c:xVal>
          <c:yVal>
            <c:numRef>
              <c:f>Sheet19!$C$3455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54"/>
          <c:order val="3454"/>
          <c:tx>
            <c:strRef>
              <c:f>Sheet19!$A$3456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Sheet19!$B$3456</c:f>
            </c:strRef>
          </c:xVal>
          <c:yVal>
            <c:numRef>
              <c:f>Sheet19!$C$3456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55"/>
          <c:order val="3455"/>
          <c:tx>
            <c:strRef>
              <c:f>Sheet19!$A$3457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Sheet19!$B$3457</c:f>
            </c:strRef>
          </c:xVal>
          <c:yVal>
            <c:numRef>
              <c:f>Sheet19!$C$3457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56"/>
          <c:order val="3456"/>
          <c:tx>
            <c:strRef>
              <c:f>Sheet19!$A$3458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Sheet19!$B$3458</c:f>
            </c:strRef>
          </c:xVal>
          <c:yVal>
            <c:numRef>
              <c:f>Sheet19!$C$3458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57"/>
          <c:order val="3457"/>
          <c:tx>
            <c:strRef>
              <c:f>Sheet19!$A$3459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Sheet19!$B$3459</c:f>
            </c:strRef>
          </c:xVal>
          <c:yVal>
            <c:numRef>
              <c:f>Sheet19!$C$3459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58"/>
          <c:order val="3458"/>
          <c:tx>
            <c:strRef>
              <c:f>Sheet19!$A$3460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Sheet19!$B$3460</c:f>
            </c:strRef>
          </c:xVal>
          <c:yVal>
            <c:numRef>
              <c:f>Sheet19!$C$3460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59"/>
          <c:order val="3459"/>
          <c:tx>
            <c:strRef>
              <c:f>Sheet19!$A$3461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Sheet19!$B$3461</c:f>
            </c:strRef>
          </c:xVal>
          <c:yVal>
            <c:numRef>
              <c:f>Sheet19!$C$3461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60"/>
          <c:order val="3460"/>
          <c:tx>
            <c:strRef>
              <c:f>Sheet19!$A$3462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Sheet19!$B$3462</c:f>
            </c:strRef>
          </c:xVal>
          <c:yVal>
            <c:numRef>
              <c:f>Sheet19!$C$3462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61"/>
          <c:order val="3461"/>
          <c:tx>
            <c:strRef>
              <c:f>Sheet19!$A$3463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Sheet19!$B$3463</c:f>
            </c:strRef>
          </c:xVal>
          <c:yVal>
            <c:numRef>
              <c:f>Sheet19!$C$3463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62"/>
          <c:order val="3462"/>
          <c:tx>
            <c:strRef>
              <c:f>Sheet19!$A$3464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Sheet19!$B$3464</c:f>
            </c:strRef>
          </c:xVal>
          <c:yVal>
            <c:numRef>
              <c:f>Sheet19!$C$3464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63"/>
          <c:order val="3463"/>
          <c:tx>
            <c:strRef>
              <c:f>Sheet19!$A$3465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Sheet19!$B$3465</c:f>
            </c:strRef>
          </c:xVal>
          <c:yVal>
            <c:numRef>
              <c:f>Sheet19!$C$3465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64"/>
          <c:order val="3464"/>
          <c:tx>
            <c:strRef>
              <c:f>Sheet19!$A$3466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Sheet19!$B$3466</c:f>
            </c:strRef>
          </c:xVal>
          <c:yVal>
            <c:numRef>
              <c:f>Sheet19!$C$3466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65"/>
          <c:order val="3465"/>
          <c:tx>
            <c:strRef>
              <c:f>Sheet19!$A$3467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Sheet19!$B$3467</c:f>
            </c:strRef>
          </c:xVal>
          <c:yVal>
            <c:numRef>
              <c:f>Sheet19!$C$3467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66"/>
          <c:order val="3466"/>
          <c:tx>
            <c:strRef>
              <c:f>Sheet19!$A$3468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Sheet19!$B$3468</c:f>
            </c:strRef>
          </c:xVal>
          <c:yVal>
            <c:numRef>
              <c:f>Sheet19!$C$3468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67"/>
          <c:order val="3467"/>
          <c:tx>
            <c:strRef>
              <c:f>Sheet19!$A$3469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Sheet19!$B$3469</c:f>
            </c:strRef>
          </c:xVal>
          <c:yVal>
            <c:numRef>
              <c:f>Sheet19!$C$3469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68"/>
          <c:order val="3468"/>
          <c:tx>
            <c:strRef>
              <c:f>Sheet19!$A$3470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Sheet19!$B$3470</c:f>
            </c:strRef>
          </c:xVal>
          <c:yVal>
            <c:numRef>
              <c:f>Sheet19!$C$3470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69"/>
          <c:order val="3469"/>
          <c:tx>
            <c:strRef>
              <c:f>Sheet19!$A$3471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Sheet19!$B$3471</c:f>
            </c:strRef>
          </c:xVal>
          <c:yVal>
            <c:numRef>
              <c:f>Sheet19!$C$3471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70"/>
          <c:order val="3470"/>
          <c:tx>
            <c:strRef>
              <c:f>Sheet19!$A$3472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Sheet19!$B$3472</c:f>
            </c:strRef>
          </c:xVal>
          <c:yVal>
            <c:numRef>
              <c:f>Sheet19!$C$3472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71"/>
          <c:order val="3471"/>
          <c:tx>
            <c:strRef>
              <c:f>Sheet19!$A$3473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Sheet19!$B$3473</c:f>
            </c:strRef>
          </c:xVal>
          <c:yVal>
            <c:numRef>
              <c:f>Sheet19!$C$3473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72"/>
          <c:order val="3472"/>
          <c:tx>
            <c:strRef>
              <c:f>Sheet19!$A$3474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Sheet19!$B$3474</c:f>
            </c:strRef>
          </c:xVal>
          <c:yVal>
            <c:numRef>
              <c:f>Sheet19!$C$3474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73"/>
          <c:order val="3473"/>
          <c:tx>
            <c:strRef>
              <c:f>Sheet19!$A$3475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Sheet19!$B$3475</c:f>
            </c:strRef>
          </c:xVal>
          <c:yVal>
            <c:numRef>
              <c:f>Sheet19!$C$3475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74"/>
          <c:order val="3474"/>
          <c:tx>
            <c:strRef>
              <c:f>Sheet19!$A$3476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Sheet19!$B$3476</c:f>
            </c:strRef>
          </c:xVal>
          <c:yVal>
            <c:numRef>
              <c:f>Sheet19!$C$3476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75"/>
          <c:order val="3475"/>
          <c:tx>
            <c:strRef>
              <c:f>Sheet19!$A$3477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Sheet19!$B$3477</c:f>
            </c:strRef>
          </c:xVal>
          <c:yVal>
            <c:numRef>
              <c:f>Sheet19!$C$3477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76"/>
          <c:order val="3476"/>
          <c:tx>
            <c:strRef>
              <c:f>Sheet19!$A$3478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Sheet19!$B$3478</c:f>
            </c:strRef>
          </c:xVal>
          <c:yVal>
            <c:numRef>
              <c:f>Sheet19!$C$3478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77"/>
          <c:order val="3477"/>
          <c:tx>
            <c:strRef>
              <c:f>Sheet19!$A$3479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Sheet19!$B$3479</c:f>
            </c:strRef>
          </c:xVal>
          <c:yVal>
            <c:numRef>
              <c:f>Sheet19!$C$3479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78"/>
          <c:order val="3478"/>
          <c:tx>
            <c:strRef>
              <c:f>Sheet19!$A$3480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Sheet19!$B$3480</c:f>
            </c:strRef>
          </c:xVal>
          <c:yVal>
            <c:numRef>
              <c:f>Sheet19!$C$3480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79"/>
          <c:order val="3479"/>
          <c:tx>
            <c:strRef>
              <c:f>Sheet19!$A$3481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Sheet19!$B$3481</c:f>
            </c:strRef>
          </c:xVal>
          <c:yVal>
            <c:numRef>
              <c:f>Sheet19!$C$3481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80"/>
          <c:order val="3480"/>
          <c:tx>
            <c:strRef>
              <c:f>Sheet19!$A$3482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Sheet19!$B$3482</c:f>
            </c:strRef>
          </c:xVal>
          <c:yVal>
            <c:numRef>
              <c:f>Sheet19!$C$3482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81"/>
          <c:order val="3481"/>
          <c:tx>
            <c:strRef>
              <c:f>Sheet19!$A$3483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Sheet19!$B$3483</c:f>
            </c:strRef>
          </c:xVal>
          <c:yVal>
            <c:numRef>
              <c:f>Sheet19!$C$3483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82"/>
          <c:order val="3482"/>
          <c:tx>
            <c:strRef>
              <c:f>Sheet19!$A$3484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Sheet19!$B$3484</c:f>
            </c:strRef>
          </c:xVal>
          <c:yVal>
            <c:numRef>
              <c:f>Sheet19!$C$3484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83"/>
          <c:order val="3483"/>
          <c:tx>
            <c:strRef>
              <c:f>Sheet19!$A$3485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Sheet19!$B$3485</c:f>
            </c:strRef>
          </c:xVal>
          <c:yVal>
            <c:numRef>
              <c:f>Sheet19!$C$3485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84"/>
          <c:order val="3484"/>
          <c:tx>
            <c:strRef>
              <c:f>Sheet19!$A$3486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Sheet19!$B$3486</c:f>
            </c:strRef>
          </c:xVal>
          <c:yVal>
            <c:numRef>
              <c:f>Sheet19!$C$3486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85"/>
          <c:order val="3485"/>
          <c:tx>
            <c:strRef>
              <c:f>Sheet19!$A$3487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Sheet19!$B$3487</c:f>
            </c:strRef>
          </c:xVal>
          <c:yVal>
            <c:numRef>
              <c:f>Sheet19!$C$3487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86"/>
          <c:order val="3486"/>
          <c:tx>
            <c:strRef>
              <c:f>Sheet19!$A$3488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Sheet19!$B$3488</c:f>
            </c:strRef>
          </c:xVal>
          <c:yVal>
            <c:numRef>
              <c:f>Sheet19!$C$3488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87"/>
          <c:order val="3487"/>
          <c:tx>
            <c:strRef>
              <c:f>Sheet19!$A$3489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Sheet19!$B$3489</c:f>
            </c:strRef>
          </c:xVal>
          <c:yVal>
            <c:numRef>
              <c:f>Sheet19!$C$3489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88"/>
          <c:order val="3488"/>
          <c:tx>
            <c:strRef>
              <c:f>Sheet19!$A$3490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Sheet19!$B$3490</c:f>
            </c:strRef>
          </c:xVal>
          <c:yVal>
            <c:numRef>
              <c:f>Sheet19!$C$3490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89"/>
          <c:order val="3489"/>
          <c:tx>
            <c:strRef>
              <c:f>Sheet19!$A$3491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Sheet19!$B$3491</c:f>
            </c:strRef>
          </c:xVal>
          <c:yVal>
            <c:numRef>
              <c:f>Sheet19!$C$3491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90"/>
          <c:order val="3490"/>
          <c:tx>
            <c:strRef>
              <c:f>Sheet19!$A$3492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Sheet19!$B$3492</c:f>
            </c:strRef>
          </c:xVal>
          <c:yVal>
            <c:numRef>
              <c:f>Sheet19!$C$3492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91"/>
          <c:order val="3491"/>
          <c:tx>
            <c:strRef>
              <c:f>Sheet19!$A$3493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Sheet19!$B$3493</c:f>
            </c:strRef>
          </c:xVal>
          <c:yVal>
            <c:numRef>
              <c:f>Sheet19!$C$3493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92"/>
          <c:order val="3492"/>
          <c:tx>
            <c:strRef>
              <c:f>Sheet19!$A$3494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Sheet19!$B$3494</c:f>
            </c:strRef>
          </c:xVal>
          <c:yVal>
            <c:numRef>
              <c:f>Sheet19!$C$3494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93"/>
          <c:order val="3493"/>
          <c:tx>
            <c:strRef>
              <c:f>Sheet19!$A$3495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Sheet19!$B$3495</c:f>
            </c:strRef>
          </c:xVal>
          <c:yVal>
            <c:numRef>
              <c:f>Sheet19!$C$3495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94"/>
          <c:order val="3494"/>
          <c:tx>
            <c:strRef>
              <c:f>Sheet19!$A$3496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Sheet19!$B$3496</c:f>
            </c:strRef>
          </c:xVal>
          <c:yVal>
            <c:numRef>
              <c:f>Sheet19!$C$3496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95"/>
          <c:order val="3495"/>
          <c:tx>
            <c:strRef>
              <c:f>Sheet19!$A$3497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Sheet19!$B$3497</c:f>
            </c:strRef>
          </c:xVal>
          <c:yVal>
            <c:numRef>
              <c:f>Sheet19!$C$3497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96"/>
          <c:order val="3496"/>
          <c:tx>
            <c:strRef>
              <c:f>Sheet19!$A$3498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Sheet19!$B$3498</c:f>
            </c:strRef>
          </c:xVal>
          <c:yVal>
            <c:numRef>
              <c:f>Sheet19!$C$3498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97"/>
          <c:order val="3497"/>
          <c:tx>
            <c:strRef>
              <c:f>Sheet19!$A$3499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Sheet19!$B$3499</c:f>
            </c:strRef>
          </c:xVal>
          <c:yVal>
            <c:numRef>
              <c:f>Sheet19!$C$3499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98"/>
          <c:order val="3498"/>
          <c:tx>
            <c:strRef>
              <c:f>Sheet19!$A$3500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Sheet19!$B$3500</c:f>
            </c:strRef>
          </c:xVal>
          <c:yVal>
            <c:numRef>
              <c:f>Sheet19!$C$3500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99"/>
          <c:order val="3499"/>
          <c:tx>
            <c:strRef>
              <c:f>Sheet19!$A$3501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Sheet19!$B$3501</c:f>
            </c:strRef>
          </c:xVal>
          <c:yVal>
            <c:numRef>
              <c:f>Sheet19!$C$3501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00"/>
          <c:order val="3500"/>
          <c:tx>
            <c:strRef>
              <c:f>Sheet19!$A$3502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Sheet19!$B$3502</c:f>
            </c:strRef>
          </c:xVal>
          <c:yVal>
            <c:numRef>
              <c:f>Sheet19!$C$3502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01"/>
          <c:order val="3501"/>
          <c:tx>
            <c:strRef>
              <c:f>Sheet19!$A$3503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Sheet19!$B$3503</c:f>
            </c:strRef>
          </c:xVal>
          <c:yVal>
            <c:numRef>
              <c:f>Sheet19!$C$3503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02"/>
          <c:order val="3502"/>
          <c:tx>
            <c:strRef>
              <c:f>Sheet19!$A$3504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Sheet19!$B$3504</c:f>
            </c:strRef>
          </c:xVal>
          <c:yVal>
            <c:numRef>
              <c:f>Sheet19!$C$3504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03"/>
          <c:order val="3503"/>
          <c:tx>
            <c:strRef>
              <c:f>Sheet19!$A$3505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Sheet19!$B$3505</c:f>
            </c:strRef>
          </c:xVal>
          <c:yVal>
            <c:numRef>
              <c:f>Sheet19!$C$3505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04"/>
          <c:order val="3504"/>
          <c:tx>
            <c:strRef>
              <c:f>Sheet19!$A$3506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Sheet19!$B$3506</c:f>
            </c:strRef>
          </c:xVal>
          <c:yVal>
            <c:numRef>
              <c:f>Sheet19!$C$3506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05"/>
          <c:order val="3505"/>
          <c:tx>
            <c:strRef>
              <c:f>Sheet19!$A$3507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Sheet19!$B$3507</c:f>
            </c:strRef>
          </c:xVal>
          <c:yVal>
            <c:numRef>
              <c:f>Sheet19!$C$3507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06"/>
          <c:order val="3506"/>
          <c:tx>
            <c:strRef>
              <c:f>Sheet19!$A$3508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Sheet19!$B$3508</c:f>
            </c:strRef>
          </c:xVal>
          <c:yVal>
            <c:numRef>
              <c:f>Sheet19!$C$3508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07"/>
          <c:order val="3507"/>
          <c:tx>
            <c:strRef>
              <c:f>Sheet19!$A$3509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Sheet19!$B$3509</c:f>
            </c:strRef>
          </c:xVal>
          <c:yVal>
            <c:numRef>
              <c:f>Sheet19!$C$3509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08"/>
          <c:order val="3508"/>
          <c:tx>
            <c:strRef>
              <c:f>Sheet19!$A$3510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Sheet19!$B$3510</c:f>
            </c:strRef>
          </c:xVal>
          <c:yVal>
            <c:numRef>
              <c:f>Sheet19!$C$3510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09"/>
          <c:order val="3509"/>
          <c:tx>
            <c:strRef>
              <c:f>Sheet19!$A$3511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Sheet19!$B$3511</c:f>
            </c:strRef>
          </c:xVal>
          <c:yVal>
            <c:numRef>
              <c:f>Sheet19!$C$3511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10"/>
          <c:order val="3510"/>
          <c:tx>
            <c:strRef>
              <c:f>Sheet19!$A$3512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Sheet19!$B$3512</c:f>
            </c:strRef>
          </c:xVal>
          <c:yVal>
            <c:numRef>
              <c:f>Sheet19!$C$3512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11"/>
          <c:order val="3511"/>
          <c:tx>
            <c:strRef>
              <c:f>Sheet19!$A$3513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Sheet19!$B$3513</c:f>
            </c:strRef>
          </c:xVal>
          <c:yVal>
            <c:numRef>
              <c:f>Sheet19!$C$3513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12"/>
          <c:order val="3512"/>
          <c:tx>
            <c:strRef>
              <c:f>Sheet19!$A$3514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Sheet19!$B$3514</c:f>
            </c:strRef>
          </c:xVal>
          <c:yVal>
            <c:numRef>
              <c:f>Sheet19!$C$3514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13"/>
          <c:order val="3513"/>
          <c:tx>
            <c:strRef>
              <c:f>Sheet19!$A$3515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Sheet19!$B$3515</c:f>
            </c:strRef>
          </c:xVal>
          <c:yVal>
            <c:numRef>
              <c:f>Sheet19!$C$3515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14"/>
          <c:order val="3514"/>
          <c:tx>
            <c:strRef>
              <c:f>Sheet19!$A$3516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Sheet19!$B$3516</c:f>
            </c:strRef>
          </c:xVal>
          <c:yVal>
            <c:numRef>
              <c:f>Sheet19!$C$3516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15"/>
          <c:order val="3515"/>
          <c:tx>
            <c:strRef>
              <c:f>Sheet19!$A$3517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Sheet19!$B$3517</c:f>
            </c:strRef>
          </c:xVal>
          <c:yVal>
            <c:numRef>
              <c:f>Sheet19!$C$3517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16"/>
          <c:order val="3516"/>
          <c:tx>
            <c:strRef>
              <c:f>Sheet19!$A$3518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Sheet19!$B$3518</c:f>
            </c:strRef>
          </c:xVal>
          <c:yVal>
            <c:numRef>
              <c:f>Sheet19!$C$3518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17"/>
          <c:order val="3517"/>
          <c:tx>
            <c:strRef>
              <c:f>Sheet19!$A$3519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Sheet19!$B$3519</c:f>
            </c:strRef>
          </c:xVal>
          <c:yVal>
            <c:numRef>
              <c:f>Sheet19!$C$3519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18"/>
          <c:order val="3518"/>
          <c:tx>
            <c:strRef>
              <c:f>Sheet19!$A$3520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Sheet19!$B$3520</c:f>
            </c:strRef>
          </c:xVal>
          <c:yVal>
            <c:numRef>
              <c:f>Sheet19!$C$3520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19"/>
          <c:order val="3519"/>
          <c:tx>
            <c:strRef>
              <c:f>Sheet19!$A$3521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Sheet19!$B$3521</c:f>
            </c:strRef>
          </c:xVal>
          <c:yVal>
            <c:numRef>
              <c:f>Sheet19!$C$3521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20"/>
          <c:order val="3520"/>
          <c:tx>
            <c:strRef>
              <c:f>Sheet19!$A$3522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Sheet19!$B$3522</c:f>
            </c:strRef>
          </c:xVal>
          <c:yVal>
            <c:numRef>
              <c:f>Sheet19!$C$3522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21"/>
          <c:order val="3521"/>
          <c:tx>
            <c:strRef>
              <c:f>Sheet19!$A$3523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Sheet19!$B$3523</c:f>
            </c:strRef>
          </c:xVal>
          <c:yVal>
            <c:numRef>
              <c:f>Sheet19!$C$3523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22"/>
          <c:order val="3522"/>
          <c:tx>
            <c:strRef>
              <c:f>Sheet19!$A$3524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Sheet19!$B$3524</c:f>
            </c:strRef>
          </c:xVal>
          <c:yVal>
            <c:numRef>
              <c:f>Sheet19!$C$3524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23"/>
          <c:order val="3523"/>
          <c:tx>
            <c:strRef>
              <c:f>Sheet19!$A$3525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Sheet19!$B$3525</c:f>
            </c:strRef>
          </c:xVal>
          <c:yVal>
            <c:numRef>
              <c:f>Sheet19!$C$3525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24"/>
          <c:order val="3524"/>
          <c:tx>
            <c:strRef>
              <c:f>Sheet19!$A$3526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Sheet19!$B$3526</c:f>
            </c:strRef>
          </c:xVal>
          <c:yVal>
            <c:numRef>
              <c:f>Sheet19!$C$3526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25"/>
          <c:order val="3525"/>
          <c:tx>
            <c:strRef>
              <c:f>Sheet19!$A$3527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Sheet19!$B$3527</c:f>
            </c:strRef>
          </c:xVal>
          <c:yVal>
            <c:numRef>
              <c:f>Sheet19!$C$3527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26"/>
          <c:order val="3526"/>
          <c:tx>
            <c:strRef>
              <c:f>Sheet19!$A$3528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Sheet19!$B$3528</c:f>
            </c:strRef>
          </c:xVal>
          <c:yVal>
            <c:numRef>
              <c:f>Sheet19!$C$3528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27"/>
          <c:order val="3527"/>
          <c:tx>
            <c:strRef>
              <c:f>Sheet19!$A$3529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Sheet19!$B$3529</c:f>
            </c:strRef>
          </c:xVal>
          <c:yVal>
            <c:numRef>
              <c:f>Sheet19!$C$3529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28"/>
          <c:order val="3528"/>
          <c:tx>
            <c:strRef>
              <c:f>Sheet19!$A$3530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Sheet19!$B$3530</c:f>
            </c:strRef>
          </c:xVal>
          <c:yVal>
            <c:numRef>
              <c:f>Sheet19!$C$3530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29"/>
          <c:order val="3529"/>
          <c:tx>
            <c:strRef>
              <c:f>Sheet19!$A$3531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Sheet19!$B$3531</c:f>
            </c:strRef>
          </c:xVal>
          <c:yVal>
            <c:numRef>
              <c:f>Sheet19!$C$3531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30"/>
          <c:order val="3530"/>
          <c:tx>
            <c:strRef>
              <c:f>Sheet19!$A$3532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Sheet19!$B$3532</c:f>
            </c:strRef>
          </c:xVal>
          <c:yVal>
            <c:numRef>
              <c:f>Sheet19!$C$3532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31"/>
          <c:order val="3531"/>
          <c:tx>
            <c:strRef>
              <c:f>Sheet19!$A$3533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Sheet19!$B$3533</c:f>
            </c:strRef>
          </c:xVal>
          <c:yVal>
            <c:numRef>
              <c:f>Sheet19!$C$3533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32"/>
          <c:order val="3532"/>
          <c:tx>
            <c:strRef>
              <c:f>Sheet19!$A$3534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Sheet19!$B$3534</c:f>
            </c:strRef>
          </c:xVal>
          <c:yVal>
            <c:numRef>
              <c:f>Sheet19!$C$3534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33"/>
          <c:order val="3533"/>
          <c:tx>
            <c:strRef>
              <c:f>Sheet19!$A$3535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Sheet19!$B$3535</c:f>
            </c:strRef>
          </c:xVal>
          <c:yVal>
            <c:numRef>
              <c:f>Sheet19!$C$3535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34"/>
          <c:order val="3534"/>
          <c:tx>
            <c:strRef>
              <c:f>Sheet19!$A$3536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Sheet19!$B$3536</c:f>
            </c:strRef>
          </c:xVal>
          <c:yVal>
            <c:numRef>
              <c:f>Sheet19!$C$3536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35"/>
          <c:order val="3535"/>
          <c:tx>
            <c:strRef>
              <c:f>Sheet19!$A$3537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Sheet19!$B$3537</c:f>
            </c:strRef>
          </c:xVal>
          <c:yVal>
            <c:numRef>
              <c:f>Sheet19!$C$3537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36"/>
          <c:order val="3536"/>
          <c:tx>
            <c:strRef>
              <c:f>Sheet19!$A$3538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Sheet19!$B$3538</c:f>
            </c:strRef>
          </c:xVal>
          <c:yVal>
            <c:numRef>
              <c:f>Sheet19!$C$3538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37"/>
          <c:order val="3537"/>
          <c:tx>
            <c:strRef>
              <c:f>Sheet19!$A$3539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Sheet19!$B$3539</c:f>
            </c:strRef>
          </c:xVal>
          <c:yVal>
            <c:numRef>
              <c:f>Sheet19!$C$3539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38"/>
          <c:order val="3538"/>
          <c:tx>
            <c:strRef>
              <c:f>Sheet19!$A$3540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Sheet19!$B$3540</c:f>
            </c:strRef>
          </c:xVal>
          <c:yVal>
            <c:numRef>
              <c:f>Sheet19!$C$3540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39"/>
          <c:order val="3539"/>
          <c:tx>
            <c:strRef>
              <c:f>Sheet19!$A$3541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Sheet19!$B$3541</c:f>
            </c:strRef>
          </c:xVal>
          <c:yVal>
            <c:numRef>
              <c:f>Sheet19!$C$3541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40"/>
          <c:order val="3540"/>
          <c:tx>
            <c:strRef>
              <c:f>Sheet19!$A$3542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Sheet19!$B$3542</c:f>
            </c:strRef>
          </c:xVal>
          <c:yVal>
            <c:numRef>
              <c:f>Sheet19!$C$3542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41"/>
          <c:order val="3541"/>
          <c:tx>
            <c:strRef>
              <c:f>Sheet19!$A$3543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Sheet19!$B$3543</c:f>
            </c:strRef>
          </c:xVal>
          <c:yVal>
            <c:numRef>
              <c:f>Sheet19!$C$3543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42"/>
          <c:order val="3542"/>
          <c:tx>
            <c:strRef>
              <c:f>Sheet19!$A$3544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Sheet19!$B$3544</c:f>
            </c:strRef>
          </c:xVal>
          <c:yVal>
            <c:numRef>
              <c:f>Sheet19!$C$3544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43"/>
          <c:order val="3543"/>
          <c:tx>
            <c:strRef>
              <c:f>Sheet19!$A$3545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Sheet19!$B$3545</c:f>
            </c:strRef>
          </c:xVal>
          <c:yVal>
            <c:numRef>
              <c:f>Sheet19!$C$3545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44"/>
          <c:order val="3544"/>
          <c:tx>
            <c:strRef>
              <c:f>Sheet19!$A$3546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Sheet19!$B$3546</c:f>
            </c:strRef>
          </c:xVal>
          <c:yVal>
            <c:numRef>
              <c:f>Sheet19!$C$3546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45"/>
          <c:order val="3545"/>
          <c:tx>
            <c:strRef>
              <c:f>Sheet19!$A$3547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Sheet19!$B$3547</c:f>
            </c:strRef>
          </c:xVal>
          <c:yVal>
            <c:numRef>
              <c:f>Sheet19!$C$3547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46"/>
          <c:order val="3546"/>
          <c:tx>
            <c:strRef>
              <c:f>Sheet19!$A$3548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Sheet19!$B$3548</c:f>
            </c:strRef>
          </c:xVal>
          <c:yVal>
            <c:numRef>
              <c:f>Sheet19!$C$3548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47"/>
          <c:order val="3547"/>
          <c:tx>
            <c:strRef>
              <c:f>Sheet19!$A$3549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Sheet19!$B$3549</c:f>
            </c:strRef>
          </c:xVal>
          <c:yVal>
            <c:numRef>
              <c:f>Sheet19!$C$3549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48"/>
          <c:order val="3548"/>
          <c:tx>
            <c:strRef>
              <c:f>Sheet19!$A$3550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Sheet19!$B$3550</c:f>
            </c:strRef>
          </c:xVal>
          <c:yVal>
            <c:numRef>
              <c:f>Sheet19!$C$3550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49"/>
          <c:order val="3549"/>
          <c:tx>
            <c:strRef>
              <c:f>Sheet19!$A$3551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Sheet19!$B$3551</c:f>
            </c:strRef>
          </c:xVal>
          <c:yVal>
            <c:numRef>
              <c:f>Sheet19!$C$3551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50"/>
          <c:order val="3550"/>
          <c:tx>
            <c:strRef>
              <c:f>Sheet19!$A$3552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Sheet19!$B$3552</c:f>
            </c:strRef>
          </c:xVal>
          <c:yVal>
            <c:numRef>
              <c:f>Sheet19!$C$3552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51"/>
          <c:order val="3551"/>
          <c:tx>
            <c:strRef>
              <c:f>Sheet19!$A$3553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Sheet19!$B$3553</c:f>
            </c:strRef>
          </c:xVal>
          <c:yVal>
            <c:numRef>
              <c:f>Sheet19!$C$3553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52"/>
          <c:order val="3552"/>
          <c:tx>
            <c:strRef>
              <c:f>Sheet19!$A$3554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Sheet19!$B$3554</c:f>
            </c:strRef>
          </c:xVal>
          <c:yVal>
            <c:numRef>
              <c:f>Sheet19!$C$3554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53"/>
          <c:order val="3553"/>
          <c:tx>
            <c:strRef>
              <c:f>Sheet19!$A$3555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Sheet19!$B$3555</c:f>
            </c:strRef>
          </c:xVal>
          <c:yVal>
            <c:numRef>
              <c:f>Sheet19!$C$3555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54"/>
          <c:order val="3554"/>
          <c:tx>
            <c:strRef>
              <c:f>Sheet19!$A$3556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Sheet19!$B$3556</c:f>
            </c:strRef>
          </c:xVal>
          <c:yVal>
            <c:numRef>
              <c:f>Sheet19!$C$3556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55"/>
          <c:order val="3555"/>
          <c:tx>
            <c:strRef>
              <c:f>Sheet19!$A$3557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Sheet19!$B$3557</c:f>
            </c:strRef>
          </c:xVal>
          <c:yVal>
            <c:numRef>
              <c:f>Sheet19!$C$3557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56"/>
          <c:order val="3556"/>
          <c:tx>
            <c:strRef>
              <c:f>Sheet19!$A$3558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Sheet19!$B$3558</c:f>
            </c:strRef>
          </c:xVal>
          <c:yVal>
            <c:numRef>
              <c:f>Sheet19!$C$3558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57"/>
          <c:order val="3557"/>
          <c:tx>
            <c:strRef>
              <c:f>Sheet19!$A$3559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Sheet19!$B$3559</c:f>
            </c:strRef>
          </c:xVal>
          <c:yVal>
            <c:numRef>
              <c:f>Sheet19!$C$3559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58"/>
          <c:order val="3558"/>
          <c:tx>
            <c:strRef>
              <c:f>Sheet19!$A$3560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Sheet19!$B$3560</c:f>
            </c:strRef>
          </c:xVal>
          <c:yVal>
            <c:numRef>
              <c:f>Sheet19!$C$3560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59"/>
          <c:order val="3559"/>
          <c:tx>
            <c:strRef>
              <c:f>Sheet19!$A$3561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Sheet19!$B$3561</c:f>
            </c:strRef>
          </c:xVal>
          <c:yVal>
            <c:numRef>
              <c:f>Sheet19!$C$3561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60"/>
          <c:order val="3560"/>
          <c:tx>
            <c:strRef>
              <c:f>Sheet19!$A$3562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Sheet19!$B$3562</c:f>
            </c:strRef>
          </c:xVal>
          <c:yVal>
            <c:numRef>
              <c:f>Sheet19!$C$3562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61"/>
          <c:order val="3561"/>
          <c:tx>
            <c:strRef>
              <c:f>Sheet19!$A$3563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Sheet19!$B$3563</c:f>
            </c:strRef>
          </c:xVal>
          <c:yVal>
            <c:numRef>
              <c:f>Sheet19!$C$3563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62"/>
          <c:order val="3562"/>
          <c:tx>
            <c:strRef>
              <c:f>Sheet19!$A$3564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Sheet19!$B$3564</c:f>
            </c:strRef>
          </c:xVal>
          <c:yVal>
            <c:numRef>
              <c:f>Sheet19!$C$3564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63"/>
          <c:order val="3563"/>
          <c:tx>
            <c:strRef>
              <c:f>Sheet19!$A$3565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Sheet19!$B$3565</c:f>
            </c:strRef>
          </c:xVal>
          <c:yVal>
            <c:numRef>
              <c:f>Sheet19!$C$3565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64"/>
          <c:order val="3564"/>
          <c:tx>
            <c:strRef>
              <c:f>Sheet19!$A$3566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Sheet19!$B$3566</c:f>
            </c:strRef>
          </c:xVal>
          <c:yVal>
            <c:numRef>
              <c:f>Sheet19!$C$3566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65"/>
          <c:order val="3565"/>
          <c:tx>
            <c:strRef>
              <c:f>Sheet19!$A$3567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Sheet19!$B$3567</c:f>
            </c:strRef>
          </c:xVal>
          <c:yVal>
            <c:numRef>
              <c:f>Sheet19!$C$3567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66"/>
          <c:order val="3566"/>
          <c:tx>
            <c:strRef>
              <c:f>Sheet19!$A$3568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Sheet19!$B$3568</c:f>
            </c:strRef>
          </c:xVal>
          <c:yVal>
            <c:numRef>
              <c:f>Sheet19!$C$3568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67"/>
          <c:order val="3567"/>
          <c:tx>
            <c:strRef>
              <c:f>Sheet19!$A$3569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Sheet19!$B$3569</c:f>
            </c:strRef>
          </c:xVal>
          <c:yVal>
            <c:numRef>
              <c:f>Sheet19!$C$3569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68"/>
          <c:order val="3568"/>
          <c:tx>
            <c:strRef>
              <c:f>Sheet19!$A$3570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Sheet19!$B$3570</c:f>
            </c:strRef>
          </c:xVal>
          <c:yVal>
            <c:numRef>
              <c:f>Sheet19!$C$3570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69"/>
          <c:order val="3569"/>
          <c:tx>
            <c:strRef>
              <c:f>Sheet19!$A$3571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Sheet19!$B$3571</c:f>
            </c:strRef>
          </c:xVal>
          <c:yVal>
            <c:numRef>
              <c:f>Sheet19!$C$3571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70"/>
          <c:order val="3570"/>
          <c:tx>
            <c:strRef>
              <c:f>Sheet19!$A$3572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Sheet19!$B$3572</c:f>
            </c:strRef>
          </c:xVal>
          <c:yVal>
            <c:numRef>
              <c:f>Sheet19!$C$3572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71"/>
          <c:order val="3571"/>
          <c:tx>
            <c:strRef>
              <c:f>Sheet19!$A$3573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Sheet19!$B$3573</c:f>
            </c:strRef>
          </c:xVal>
          <c:yVal>
            <c:numRef>
              <c:f>Sheet19!$C$3573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72"/>
          <c:order val="3572"/>
          <c:tx>
            <c:strRef>
              <c:f>Sheet19!$A$3574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Sheet19!$B$3574</c:f>
            </c:strRef>
          </c:xVal>
          <c:yVal>
            <c:numRef>
              <c:f>Sheet19!$C$3574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73"/>
          <c:order val="3573"/>
          <c:tx>
            <c:strRef>
              <c:f>Sheet19!$A$3575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Sheet19!$B$3575</c:f>
            </c:strRef>
          </c:xVal>
          <c:yVal>
            <c:numRef>
              <c:f>Sheet19!$C$3575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74"/>
          <c:order val="3574"/>
          <c:tx>
            <c:strRef>
              <c:f>Sheet19!$A$3576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Sheet19!$B$3576</c:f>
            </c:strRef>
          </c:xVal>
          <c:yVal>
            <c:numRef>
              <c:f>Sheet19!$C$3576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75"/>
          <c:order val="3575"/>
          <c:tx>
            <c:strRef>
              <c:f>Sheet19!$A$3577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Sheet19!$B$3577</c:f>
            </c:strRef>
          </c:xVal>
          <c:yVal>
            <c:numRef>
              <c:f>Sheet19!$C$3577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76"/>
          <c:order val="3576"/>
          <c:tx>
            <c:strRef>
              <c:f>Sheet19!$A$3578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Sheet19!$B$3578</c:f>
            </c:strRef>
          </c:xVal>
          <c:yVal>
            <c:numRef>
              <c:f>Sheet19!$C$3578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77"/>
          <c:order val="3577"/>
          <c:tx>
            <c:strRef>
              <c:f>Sheet19!$A$3579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Sheet19!$B$3579</c:f>
            </c:strRef>
          </c:xVal>
          <c:yVal>
            <c:numRef>
              <c:f>Sheet19!$C$3579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78"/>
          <c:order val="3578"/>
          <c:tx>
            <c:strRef>
              <c:f>Sheet19!$A$3580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Sheet19!$B$3580</c:f>
            </c:strRef>
          </c:xVal>
          <c:yVal>
            <c:numRef>
              <c:f>Sheet19!$C$3580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79"/>
          <c:order val="3579"/>
          <c:tx>
            <c:strRef>
              <c:f>Sheet19!$A$3581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Sheet19!$B$3581</c:f>
            </c:strRef>
          </c:xVal>
          <c:yVal>
            <c:numRef>
              <c:f>Sheet19!$C$3581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80"/>
          <c:order val="3580"/>
          <c:tx>
            <c:strRef>
              <c:f>Sheet19!$A$3582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Sheet19!$B$3582</c:f>
            </c:strRef>
          </c:xVal>
          <c:yVal>
            <c:numRef>
              <c:f>Sheet19!$C$3582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81"/>
          <c:order val="3581"/>
          <c:tx>
            <c:strRef>
              <c:f>Sheet19!$A$3583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Sheet19!$B$3583</c:f>
            </c:strRef>
          </c:xVal>
          <c:yVal>
            <c:numRef>
              <c:f>Sheet19!$C$3583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82"/>
          <c:order val="3582"/>
          <c:tx>
            <c:strRef>
              <c:f>Sheet19!$A$3584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Sheet19!$B$3584</c:f>
            </c:strRef>
          </c:xVal>
          <c:yVal>
            <c:numRef>
              <c:f>Sheet19!$C$3584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83"/>
          <c:order val="3583"/>
          <c:tx>
            <c:strRef>
              <c:f>Sheet19!$A$3585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Sheet19!$B$3585</c:f>
            </c:strRef>
          </c:xVal>
          <c:yVal>
            <c:numRef>
              <c:f>Sheet19!$C$3585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84"/>
          <c:order val="3584"/>
          <c:tx>
            <c:strRef>
              <c:f>Sheet19!$A$3586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Sheet19!$B$3586</c:f>
            </c:strRef>
          </c:xVal>
          <c:yVal>
            <c:numRef>
              <c:f>Sheet19!$C$3586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85"/>
          <c:order val="3585"/>
          <c:tx>
            <c:strRef>
              <c:f>Sheet19!$A$3587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Sheet19!$B$3587</c:f>
            </c:strRef>
          </c:xVal>
          <c:yVal>
            <c:numRef>
              <c:f>Sheet19!$C$3587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86"/>
          <c:order val="3586"/>
          <c:tx>
            <c:strRef>
              <c:f>Sheet19!$A$3588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Sheet19!$B$3588</c:f>
            </c:strRef>
          </c:xVal>
          <c:yVal>
            <c:numRef>
              <c:f>Sheet19!$C$3588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87"/>
          <c:order val="3587"/>
          <c:tx>
            <c:strRef>
              <c:f>Sheet19!$A$3589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Sheet19!$B$3589</c:f>
            </c:strRef>
          </c:xVal>
          <c:yVal>
            <c:numRef>
              <c:f>Sheet19!$C$3589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88"/>
          <c:order val="3588"/>
          <c:tx>
            <c:strRef>
              <c:f>Sheet19!$A$3590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Sheet19!$B$3590</c:f>
            </c:strRef>
          </c:xVal>
          <c:yVal>
            <c:numRef>
              <c:f>Sheet19!$C$3590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89"/>
          <c:order val="3589"/>
          <c:tx>
            <c:strRef>
              <c:f>Sheet19!$A$3591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Sheet19!$B$3591</c:f>
            </c:strRef>
          </c:xVal>
          <c:yVal>
            <c:numRef>
              <c:f>Sheet19!$C$3591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90"/>
          <c:order val="3590"/>
          <c:tx>
            <c:strRef>
              <c:f>Sheet19!$A$3592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Sheet19!$B$3592</c:f>
            </c:strRef>
          </c:xVal>
          <c:yVal>
            <c:numRef>
              <c:f>Sheet19!$C$3592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91"/>
          <c:order val="3591"/>
          <c:tx>
            <c:strRef>
              <c:f>Sheet19!$A$3593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Sheet19!$B$3593</c:f>
            </c:strRef>
          </c:xVal>
          <c:yVal>
            <c:numRef>
              <c:f>Sheet19!$C$3593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92"/>
          <c:order val="3592"/>
          <c:tx>
            <c:strRef>
              <c:f>Sheet19!$A$3594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Sheet19!$B$3594</c:f>
            </c:strRef>
          </c:xVal>
          <c:yVal>
            <c:numRef>
              <c:f>Sheet19!$C$3594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93"/>
          <c:order val="3593"/>
          <c:tx>
            <c:strRef>
              <c:f>Sheet19!$A$3595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Sheet19!$B$3595</c:f>
            </c:strRef>
          </c:xVal>
          <c:yVal>
            <c:numRef>
              <c:f>Sheet19!$C$3595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94"/>
          <c:order val="3594"/>
          <c:tx>
            <c:strRef>
              <c:f>Sheet19!$A$3596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Sheet19!$B$3596</c:f>
            </c:strRef>
          </c:xVal>
          <c:yVal>
            <c:numRef>
              <c:f>Sheet19!$C$3596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95"/>
          <c:order val="3595"/>
          <c:tx>
            <c:strRef>
              <c:f>Sheet19!$A$3597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Sheet19!$B$3597</c:f>
            </c:strRef>
          </c:xVal>
          <c:yVal>
            <c:numRef>
              <c:f>Sheet19!$C$3597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96"/>
          <c:order val="3596"/>
          <c:tx>
            <c:strRef>
              <c:f>Sheet19!$A$3598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Sheet19!$B$3598</c:f>
            </c:strRef>
          </c:xVal>
          <c:yVal>
            <c:numRef>
              <c:f>Sheet19!$C$3598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97"/>
          <c:order val="3597"/>
          <c:tx>
            <c:strRef>
              <c:f>Sheet19!$A$3599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Sheet19!$B$3599</c:f>
            </c:strRef>
          </c:xVal>
          <c:yVal>
            <c:numRef>
              <c:f>Sheet19!$C$3599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98"/>
          <c:order val="3598"/>
          <c:tx>
            <c:strRef>
              <c:f>Sheet19!$A$3600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Sheet19!$B$3600</c:f>
            </c:strRef>
          </c:xVal>
          <c:yVal>
            <c:numRef>
              <c:f>Sheet19!$C$3600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99"/>
          <c:order val="3599"/>
          <c:tx>
            <c:strRef>
              <c:f>Sheet19!$A$3601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Sheet19!$B$3601</c:f>
            </c:strRef>
          </c:xVal>
          <c:yVal>
            <c:numRef>
              <c:f>Sheet19!$C$3601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00"/>
          <c:order val="3600"/>
          <c:tx>
            <c:strRef>
              <c:f>Sheet19!$A$3602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Sheet19!$B$3602</c:f>
            </c:strRef>
          </c:xVal>
          <c:yVal>
            <c:numRef>
              <c:f>Sheet19!$C$3602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01"/>
          <c:order val="3601"/>
          <c:tx>
            <c:strRef>
              <c:f>Sheet19!$A$3603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Sheet19!$B$3603</c:f>
            </c:strRef>
          </c:xVal>
          <c:yVal>
            <c:numRef>
              <c:f>Sheet19!$C$3603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02"/>
          <c:order val="3602"/>
          <c:tx>
            <c:strRef>
              <c:f>Sheet19!$A$3604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Sheet19!$B$3604</c:f>
            </c:strRef>
          </c:xVal>
          <c:yVal>
            <c:numRef>
              <c:f>Sheet19!$C$3604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03"/>
          <c:order val="3603"/>
          <c:tx>
            <c:strRef>
              <c:f>Sheet19!$A$3605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Sheet19!$B$3605</c:f>
            </c:strRef>
          </c:xVal>
          <c:yVal>
            <c:numRef>
              <c:f>Sheet19!$C$3605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04"/>
          <c:order val="3604"/>
          <c:tx>
            <c:strRef>
              <c:f>Sheet19!$A$3606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Sheet19!$B$3606</c:f>
            </c:strRef>
          </c:xVal>
          <c:yVal>
            <c:numRef>
              <c:f>Sheet19!$C$3606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05"/>
          <c:order val="3605"/>
          <c:tx>
            <c:strRef>
              <c:f>Sheet19!$A$3607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Sheet19!$B$3607</c:f>
            </c:strRef>
          </c:xVal>
          <c:yVal>
            <c:numRef>
              <c:f>Sheet19!$C$3607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06"/>
          <c:order val="3606"/>
          <c:tx>
            <c:strRef>
              <c:f>Sheet19!$A$3608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Sheet19!$B$3608</c:f>
            </c:strRef>
          </c:xVal>
          <c:yVal>
            <c:numRef>
              <c:f>Sheet19!$C$3608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07"/>
          <c:order val="3607"/>
          <c:tx>
            <c:strRef>
              <c:f>Sheet19!$A$3609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Sheet19!$B$3609</c:f>
            </c:strRef>
          </c:xVal>
          <c:yVal>
            <c:numRef>
              <c:f>Sheet19!$C$3609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08"/>
          <c:order val="3608"/>
          <c:tx>
            <c:strRef>
              <c:f>Sheet19!$A$3610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Sheet19!$B$3610</c:f>
            </c:strRef>
          </c:xVal>
          <c:yVal>
            <c:numRef>
              <c:f>Sheet19!$C$3610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09"/>
          <c:order val="3609"/>
          <c:tx>
            <c:strRef>
              <c:f>Sheet19!$A$3611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Sheet19!$B$3611</c:f>
            </c:strRef>
          </c:xVal>
          <c:yVal>
            <c:numRef>
              <c:f>Sheet19!$C$3611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10"/>
          <c:order val="3610"/>
          <c:tx>
            <c:strRef>
              <c:f>Sheet19!$A$3612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Sheet19!$B$3612</c:f>
            </c:strRef>
          </c:xVal>
          <c:yVal>
            <c:numRef>
              <c:f>Sheet19!$C$3612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11"/>
          <c:order val="3611"/>
          <c:tx>
            <c:strRef>
              <c:f>Sheet19!$A$3613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Sheet19!$B$3613</c:f>
            </c:strRef>
          </c:xVal>
          <c:yVal>
            <c:numRef>
              <c:f>Sheet19!$C$3613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12"/>
          <c:order val="3612"/>
          <c:tx>
            <c:strRef>
              <c:f>Sheet19!$A$3614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Sheet19!$B$3614</c:f>
            </c:strRef>
          </c:xVal>
          <c:yVal>
            <c:numRef>
              <c:f>Sheet19!$C$3614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13"/>
          <c:order val="3613"/>
          <c:tx>
            <c:strRef>
              <c:f>Sheet19!$A$3615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Sheet19!$B$3615</c:f>
            </c:strRef>
          </c:xVal>
          <c:yVal>
            <c:numRef>
              <c:f>Sheet19!$C$3615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14"/>
          <c:order val="3614"/>
          <c:tx>
            <c:strRef>
              <c:f>Sheet19!$A$3616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Sheet19!$B$3616</c:f>
            </c:strRef>
          </c:xVal>
          <c:yVal>
            <c:numRef>
              <c:f>Sheet19!$C$3616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15"/>
          <c:order val="3615"/>
          <c:tx>
            <c:strRef>
              <c:f>Sheet19!$A$3617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Sheet19!$B$3617</c:f>
            </c:strRef>
          </c:xVal>
          <c:yVal>
            <c:numRef>
              <c:f>Sheet19!$C$3617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16"/>
          <c:order val="3616"/>
          <c:tx>
            <c:strRef>
              <c:f>Sheet19!$A$3618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Sheet19!$B$3618</c:f>
            </c:strRef>
          </c:xVal>
          <c:yVal>
            <c:numRef>
              <c:f>Sheet19!$C$3618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17"/>
          <c:order val="3617"/>
          <c:tx>
            <c:strRef>
              <c:f>Sheet19!$A$3619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Sheet19!$B$3619</c:f>
            </c:strRef>
          </c:xVal>
          <c:yVal>
            <c:numRef>
              <c:f>Sheet19!$C$3619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18"/>
          <c:order val="3618"/>
          <c:tx>
            <c:strRef>
              <c:f>Sheet19!$A$3620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Sheet19!$B$3620</c:f>
            </c:strRef>
          </c:xVal>
          <c:yVal>
            <c:numRef>
              <c:f>Sheet19!$C$3620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19"/>
          <c:order val="3619"/>
          <c:tx>
            <c:strRef>
              <c:f>Sheet19!$A$3621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Sheet19!$B$3621</c:f>
            </c:strRef>
          </c:xVal>
          <c:yVal>
            <c:numRef>
              <c:f>Sheet19!$C$3621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20"/>
          <c:order val="3620"/>
          <c:tx>
            <c:strRef>
              <c:f>Sheet19!$A$3622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Sheet19!$B$3622</c:f>
            </c:strRef>
          </c:xVal>
          <c:yVal>
            <c:numRef>
              <c:f>Sheet19!$C$3622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21"/>
          <c:order val="3621"/>
          <c:tx>
            <c:strRef>
              <c:f>Sheet19!$A$3623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Sheet19!$B$3623</c:f>
            </c:strRef>
          </c:xVal>
          <c:yVal>
            <c:numRef>
              <c:f>Sheet19!$C$3623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22"/>
          <c:order val="3622"/>
          <c:tx>
            <c:strRef>
              <c:f>Sheet19!$A$3624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Sheet19!$B$3624</c:f>
            </c:strRef>
          </c:xVal>
          <c:yVal>
            <c:numRef>
              <c:f>Sheet19!$C$3624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23"/>
          <c:order val="3623"/>
          <c:tx>
            <c:strRef>
              <c:f>Sheet19!$A$3625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Sheet19!$B$3625</c:f>
            </c:strRef>
          </c:xVal>
          <c:yVal>
            <c:numRef>
              <c:f>Sheet19!$C$3625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24"/>
          <c:order val="3624"/>
          <c:tx>
            <c:strRef>
              <c:f>Sheet19!$A$3626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Sheet19!$B$3626</c:f>
            </c:strRef>
          </c:xVal>
          <c:yVal>
            <c:numRef>
              <c:f>Sheet19!$C$3626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25"/>
          <c:order val="3625"/>
          <c:tx>
            <c:strRef>
              <c:f>Sheet19!$A$3627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Sheet19!$B$3627</c:f>
            </c:strRef>
          </c:xVal>
          <c:yVal>
            <c:numRef>
              <c:f>Sheet19!$C$3627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26"/>
          <c:order val="3626"/>
          <c:tx>
            <c:strRef>
              <c:f>Sheet19!$A$3628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Sheet19!$B$3628</c:f>
            </c:strRef>
          </c:xVal>
          <c:yVal>
            <c:numRef>
              <c:f>Sheet19!$C$3628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27"/>
          <c:order val="3627"/>
          <c:tx>
            <c:strRef>
              <c:f>Sheet19!$A$3629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Sheet19!$B$3629</c:f>
            </c:strRef>
          </c:xVal>
          <c:yVal>
            <c:numRef>
              <c:f>Sheet19!$C$3629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28"/>
          <c:order val="3628"/>
          <c:tx>
            <c:strRef>
              <c:f>Sheet19!$A$3630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Sheet19!$B$3630</c:f>
            </c:strRef>
          </c:xVal>
          <c:yVal>
            <c:numRef>
              <c:f>Sheet19!$C$3630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29"/>
          <c:order val="3629"/>
          <c:tx>
            <c:strRef>
              <c:f>Sheet19!$A$3631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Sheet19!$B$3631</c:f>
            </c:strRef>
          </c:xVal>
          <c:yVal>
            <c:numRef>
              <c:f>Sheet19!$C$3631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30"/>
          <c:order val="3630"/>
          <c:tx>
            <c:strRef>
              <c:f>Sheet19!$A$3632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Sheet19!$B$3632</c:f>
            </c:strRef>
          </c:xVal>
          <c:yVal>
            <c:numRef>
              <c:f>Sheet19!$C$3632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31"/>
          <c:order val="3631"/>
          <c:tx>
            <c:strRef>
              <c:f>Sheet19!$A$3633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Sheet19!$B$3633</c:f>
            </c:strRef>
          </c:xVal>
          <c:yVal>
            <c:numRef>
              <c:f>Sheet19!$C$3633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32"/>
          <c:order val="3632"/>
          <c:tx>
            <c:strRef>
              <c:f>Sheet19!$A$3634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Sheet19!$B$3634</c:f>
            </c:strRef>
          </c:xVal>
          <c:yVal>
            <c:numRef>
              <c:f>Sheet19!$C$3634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33"/>
          <c:order val="3633"/>
          <c:tx>
            <c:strRef>
              <c:f>Sheet19!$A$3635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Sheet19!$B$3635</c:f>
            </c:strRef>
          </c:xVal>
          <c:yVal>
            <c:numRef>
              <c:f>Sheet19!$C$3635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34"/>
          <c:order val="3634"/>
          <c:tx>
            <c:strRef>
              <c:f>Sheet19!$A$3636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Sheet19!$B$3636</c:f>
            </c:strRef>
          </c:xVal>
          <c:yVal>
            <c:numRef>
              <c:f>Sheet19!$C$3636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35"/>
          <c:order val="3635"/>
          <c:tx>
            <c:strRef>
              <c:f>Sheet19!$A$3637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Sheet19!$B$3637</c:f>
            </c:strRef>
          </c:xVal>
          <c:yVal>
            <c:numRef>
              <c:f>Sheet19!$C$3637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36"/>
          <c:order val="3636"/>
          <c:tx>
            <c:strRef>
              <c:f>Sheet19!$A$3638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Sheet19!$B$3638</c:f>
            </c:strRef>
          </c:xVal>
          <c:yVal>
            <c:numRef>
              <c:f>Sheet19!$C$3638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37"/>
          <c:order val="3637"/>
          <c:tx>
            <c:strRef>
              <c:f>Sheet19!$A$3639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Sheet19!$B$3639</c:f>
            </c:strRef>
          </c:xVal>
          <c:yVal>
            <c:numRef>
              <c:f>Sheet19!$C$3639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38"/>
          <c:order val="3638"/>
          <c:tx>
            <c:strRef>
              <c:f>Sheet19!$A$3640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Sheet19!$B$3640</c:f>
            </c:strRef>
          </c:xVal>
          <c:yVal>
            <c:numRef>
              <c:f>Sheet19!$C$3640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39"/>
          <c:order val="3639"/>
          <c:tx>
            <c:strRef>
              <c:f>Sheet19!$A$3641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Sheet19!$B$3641</c:f>
            </c:strRef>
          </c:xVal>
          <c:yVal>
            <c:numRef>
              <c:f>Sheet19!$C$3641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40"/>
          <c:order val="3640"/>
          <c:tx>
            <c:strRef>
              <c:f>Sheet19!$A$3642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Sheet19!$B$3642</c:f>
            </c:strRef>
          </c:xVal>
          <c:yVal>
            <c:numRef>
              <c:f>Sheet19!$C$3642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41"/>
          <c:order val="3641"/>
          <c:tx>
            <c:strRef>
              <c:f>Sheet19!$A$3643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Sheet19!$B$3643</c:f>
            </c:strRef>
          </c:xVal>
          <c:yVal>
            <c:numRef>
              <c:f>Sheet19!$C$3643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42"/>
          <c:order val="3642"/>
          <c:tx>
            <c:strRef>
              <c:f>Sheet19!$A$3644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Sheet19!$B$3644</c:f>
            </c:strRef>
          </c:xVal>
          <c:yVal>
            <c:numRef>
              <c:f>Sheet19!$C$3644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43"/>
          <c:order val="3643"/>
          <c:tx>
            <c:strRef>
              <c:f>Sheet19!$A$3645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Sheet19!$B$3645</c:f>
            </c:strRef>
          </c:xVal>
          <c:yVal>
            <c:numRef>
              <c:f>Sheet19!$C$3645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44"/>
          <c:order val="3644"/>
          <c:tx>
            <c:strRef>
              <c:f>Sheet19!$A$3646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Sheet19!$B$3646</c:f>
            </c:strRef>
          </c:xVal>
          <c:yVal>
            <c:numRef>
              <c:f>Sheet19!$C$3646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45"/>
          <c:order val="3645"/>
          <c:tx>
            <c:strRef>
              <c:f>Sheet19!$A$3647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Sheet19!$B$3647</c:f>
            </c:strRef>
          </c:xVal>
          <c:yVal>
            <c:numRef>
              <c:f>Sheet19!$C$3647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46"/>
          <c:order val="3646"/>
          <c:tx>
            <c:strRef>
              <c:f>Sheet19!$A$3648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Sheet19!$B$3648</c:f>
            </c:strRef>
          </c:xVal>
          <c:yVal>
            <c:numRef>
              <c:f>Sheet19!$C$3648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47"/>
          <c:order val="3647"/>
          <c:tx>
            <c:strRef>
              <c:f>Sheet19!$A$3649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Sheet19!$B$3649</c:f>
            </c:strRef>
          </c:xVal>
          <c:yVal>
            <c:numRef>
              <c:f>Sheet19!$C$3649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48"/>
          <c:order val="3648"/>
          <c:tx>
            <c:strRef>
              <c:f>Sheet19!$A$3650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Sheet19!$B$3650</c:f>
            </c:strRef>
          </c:xVal>
          <c:yVal>
            <c:numRef>
              <c:f>Sheet19!$C$3650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49"/>
          <c:order val="3649"/>
          <c:tx>
            <c:strRef>
              <c:f>Sheet19!$A$3651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Sheet19!$B$3651</c:f>
            </c:strRef>
          </c:xVal>
          <c:yVal>
            <c:numRef>
              <c:f>Sheet19!$C$3651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50"/>
          <c:order val="3650"/>
          <c:tx>
            <c:strRef>
              <c:f>Sheet19!$A$3652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Sheet19!$B$3652</c:f>
            </c:strRef>
          </c:xVal>
          <c:yVal>
            <c:numRef>
              <c:f>Sheet19!$C$3652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51"/>
          <c:order val="3651"/>
          <c:tx>
            <c:strRef>
              <c:f>Sheet19!$A$3653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Sheet19!$B$3653</c:f>
            </c:strRef>
          </c:xVal>
          <c:yVal>
            <c:numRef>
              <c:f>Sheet19!$C$3653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52"/>
          <c:order val="3652"/>
          <c:tx>
            <c:strRef>
              <c:f>Sheet19!$A$3654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Sheet19!$B$3654</c:f>
            </c:strRef>
          </c:xVal>
          <c:yVal>
            <c:numRef>
              <c:f>Sheet19!$C$3654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53"/>
          <c:order val="3653"/>
          <c:tx>
            <c:strRef>
              <c:f>Sheet19!$A$3655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Sheet19!$B$3655</c:f>
            </c:strRef>
          </c:xVal>
          <c:yVal>
            <c:numRef>
              <c:f>Sheet19!$C$3655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54"/>
          <c:order val="3654"/>
          <c:tx>
            <c:strRef>
              <c:f>Sheet19!$A$3656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Sheet19!$B$3656</c:f>
            </c:strRef>
          </c:xVal>
          <c:yVal>
            <c:numRef>
              <c:f>Sheet19!$C$3656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55"/>
          <c:order val="3655"/>
          <c:tx>
            <c:strRef>
              <c:f>Sheet19!$A$3657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Sheet19!$B$3657</c:f>
            </c:strRef>
          </c:xVal>
          <c:yVal>
            <c:numRef>
              <c:f>Sheet19!$C$3657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56"/>
          <c:order val="3656"/>
          <c:tx>
            <c:strRef>
              <c:f>Sheet19!$A$3658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Sheet19!$B$3658</c:f>
            </c:strRef>
          </c:xVal>
          <c:yVal>
            <c:numRef>
              <c:f>Sheet19!$C$3658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57"/>
          <c:order val="3657"/>
          <c:tx>
            <c:strRef>
              <c:f>Sheet19!$A$3659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Sheet19!$B$3659</c:f>
            </c:strRef>
          </c:xVal>
          <c:yVal>
            <c:numRef>
              <c:f>Sheet19!$C$3659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58"/>
          <c:order val="3658"/>
          <c:tx>
            <c:strRef>
              <c:f>Sheet19!$A$3660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Sheet19!$B$3660</c:f>
            </c:strRef>
          </c:xVal>
          <c:yVal>
            <c:numRef>
              <c:f>Sheet19!$C$3660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59"/>
          <c:order val="3659"/>
          <c:tx>
            <c:strRef>
              <c:f>Sheet19!$A$3661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Sheet19!$B$3661</c:f>
            </c:strRef>
          </c:xVal>
          <c:yVal>
            <c:numRef>
              <c:f>Sheet19!$C$3661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60"/>
          <c:order val="3660"/>
          <c:tx>
            <c:strRef>
              <c:f>Sheet19!$A$3662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Sheet19!$B$3662</c:f>
            </c:strRef>
          </c:xVal>
          <c:yVal>
            <c:numRef>
              <c:f>Sheet19!$C$3662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61"/>
          <c:order val="3661"/>
          <c:tx>
            <c:strRef>
              <c:f>Sheet19!$A$3663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Sheet19!$B$3663</c:f>
            </c:strRef>
          </c:xVal>
          <c:yVal>
            <c:numRef>
              <c:f>Sheet19!$C$3663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62"/>
          <c:order val="3662"/>
          <c:tx>
            <c:strRef>
              <c:f>Sheet19!$A$3664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Sheet19!$B$3664</c:f>
            </c:strRef>
          </c:xVal>
          <c:yVal>
            <c:numRef>
              <c:f>Sheet19!$C$3664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63"/>
          <c:order val="3663"/>
          <c:tx>
            <c:strRef>
              <c:f>Sheet19!$A$3665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Sheet19!$B$3665</c:f>
            </c:strRef>
          </c:xVal>
          <c:yVal>
            <c:numRef>
              <c:f>Sheet19!$C$3665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64"/>
          <c:order val="3664"/>
          <c:tx>
            <c:strRef>
              <c:f>Sheet19!$A$3666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Sheet19!$B$3666</c:f>
            </c:strRef>
          </c:xVal>
          <c:yVal>
            <c:numRef>
              <c:f>Sheet19!$C$3666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65"/>
          <c:order val="3665"/>
          <c:tx>
            <c:strRef>
              <c:f>Sheet19!$A$3667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Sheet19!$B$3667</c:f>
            </c:strRef>
          </c:xVal>
          <c:yVal>
            <c:numRef>
              <c:f>Sheet19!$C$3667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66"/>
          <c:order val="3666"/>
          <c:tx>
            <c:strRef>
              <c:f>Sheet19!$A$3668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Sheet19!$B$3668</c:f>
            </c:strRef>
          </c:xVal>
          <c:yVal>
            <c:numRef>
              <c:f>Sheet19!$C$3668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67"/>
          <c:order val="3667"/>
          <c:tx>
            <c:strRef>
              <c:f>Sheet19!$A$3669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Sheet19!$B$3669</c:f>
            </c:strRef>
          </c:xVal>
          <c:yVal>
            <c:numRef>
              <c:f>Sheet19!$C$3669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68"/>
          <c:order val="3668"/>
          <c:tx>
            <c:strRef>
              <c:f>Sheet19!$A$3670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Sheet19!$B$3670</c:f>
            </c:strRef>
          </c:xVal>
          <c:yVal>
            <c:numRef>
              <c:f>Sheet19!$C$3670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69"/>
          <c:order val="3669"/>
          <c:tx>
            <c:strRef>
              <c:f>Sheet19!$A$3671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Sheet19!$B$3671</c:f>
            </c:strRef>
          </c:xVal>
          <c:yVal>
            <c:numRef>
              <c:f>Sheet19!$C$3671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70"/>
          <c:order val="3670"/>
          <c:tx>
            <c:strRef>
              <c:f>Sheet19!$A$3672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Sheet19!$B$3672</c:f>
            </c:strRef>
          </c:xVal>
          <c:yVal>
            <c:numRef>
              <c:f>Sheet19!$C$3672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71"/>
          <c:order val="3671"/>
          <c:tx>
            <c:strRef>
              <c:f>Sheet19!$A$3673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Sheet19!$B$3673</c:f>
            </c:strRef>
          </c:xVal>
          <c:yVal>
            <c:numRef>
              <c:f>Sheet19!$C$3673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72"/>
          <c:order val="3672"/>
          <c:tx>
            <c:strRef>
              <c:f>Sheet19!$A$3674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Sheet19!$B$3674</c:f>
            </c:strRef>
          </c:xVal>
          <c:yVal>
            <c:numRef>
              <c:f>Sheet19!$C$3674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73"/>
          <c:order val="3673"/>
          <c:tx>
            <c:strRef>
              <c:f>Sheet19!$A$3675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Sheet19!$B$3675</c:f>
            </c:strRef>
          </c:xVal>
          <c:yVal>
            <c:numRef>
              <c:f>Sheet19!$C$3675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74"/>
          <c:order val="3674"/>
          <c:tx>
            <c:strRef>
              <c:f>Sheet19!$A$3676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Sheet19!$B$3676</c:f>
            </c:strRef>
          </c:xVal>
          <c:yVal>
            <c:numRef>
              <c:f>Sheet19!$C$3676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75"/>
          <c:order val="3675"/>
          <c:tx>
            <c:strRef>
              <c:f>Sheet19!$A$3677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Sheet19!$B$3677</c:f>
            </c:strRef>
          </c:xVal>
          <c:yVal>
            <c:numRef>
              <c:f>Sheet19!$C$3677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76"/>
          <c:order val="3676"/>
          <c:tx>
            <c:strRef>
              <c:f>Sheet19!$A$3678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Sheet19!$B$3678</c:f>
            </c:strRef>
          </c:xVal>
          <c:yVal>
            <c:numRef>
              <c:f>Sheet19!$C$3678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77"/>
          <c:order val="3677"/>
          <c:tx>
            <c:strRef>
              <c:f>Sheet19!$A$3679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Sheet19!$B$3679</c:f>
            </c:strRef>
          </c:xVal>
          <c:yVal>
            <c:numRef>
              <c:f>Sheet19!$C$3679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78"/>
          <c:order val="3678"/>
          <c:tx>
            <c:strRef>
              <c:f>Sheet19!$A$3680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Sheet19!$B$3680</c:f>
            </c:strRef>
          </c:xVal>
          <c:yVal>
            <c:numRef>
              <c:f>Sheet19!$C$3680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79"/>
          <c:order val="3679"/>
          <c:tx>
            <c:strRef>
              <c:f>Sheet19!$A$3681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Sheet19!$B$3681</c:f>
            </c:strRef>
          </c:xVal>
          <c:yVal>
            <c:numRef>
              <c:f>Sheet19!$C$3681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80"/>
          <c:order val="3680"/>
          <c:tx>
            <c:strRef>
              <c:f>Sheet19!$A$3682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Sheet19!$B$3682</c:f>
            </c:strRef>
          </c:xVal>
          <c:yVal>
            <c:numRef>
              <c:f>Sheet19!$C$3682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81"/>
          <c:order val="3681"/>
          <c:tx>
            <c:strRef>
              <c:f>Sheet19!$A$3683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Sheet19!$B$3683</c:f>
            </c:strRef>
          </c:xVal>
          <c:yVal>
            <c:numRef>
              <c:f>Sheet19!$C$3683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82"/>
          <c:order val="3682"/>
          <c:tx>
            <c:strRef>
              <c:f>Sheet19!$A$3684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Sheet19!$B$3684</c:f>
            </c:strRef>
          </c:xVal>
          <c:yVal>
            <c:numRef>
              <c:f>Sheet19!$C$3684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83"/>
          <c:order val="3683"/>
          <c:tx>
            <c:strRef>
              <c:f>Sheet19!$A$3685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Sheet19!$B$3685</c:f>
            </c:strRef>
          </c:xVal>
          <c:yVal>
            <c:numRef>
              <c:f>Sheet19!$C$3685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84"/>
          <c:order val="3684"/>
          <c:tx>
            <c:strRef>
              <c:f>Sheet19!$A$3686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Sheet19!$B$3686</c:f>
            </c:strRef>
          </c:xVal>
          <c:yVal>
            <c:numRef>
              <c:f>Sheet19!$C$3686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85"/>
          <c:order val="3685"/>
          <c:tx>
            <c:strRef>
              <c:f>Sheet19!$A$3687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Sheet19!$B$3687</c:f>
            </c:strRef>
          </c:xVal>
          <c:yVal>
            <c:numRef>
              <c:f>Sheet19!$C$3687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86"/>
          <c:order val="3686"/>
          <c:tx>
            <c:strRef>
              <c:f>Sheet19!$A$3688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Sheet19!$B$3688</c:f>
            </c:strRef>
          </c:xVal>
          <c:yVal>
            <c:numRef>
              <c:f>Sheet19!$C$3688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87"/>
          <c:order val="3687"/>
          <c:tx>
            <c:strRef>
              <c:f>Sheet19!$A$3689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Sheet19!$B$3689</c:f>
            </c:strRef>
          </c:xVal>
          <c:yVal>
            <c:numRef>
              <c:f>Sheet19!$C$3689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88"/>
          <c:order val="3688"/>
          <c:tx>
            <c:strRef>
              <c:f>Sheet19!$A$3690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Sheet19!$B$3690</c:f>
            </c:strRef>
          </c:xVal>
          <c:yVal>
            <c:numRef>
              <c:f>Sheet19!$C$3690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89"/>
          <c:order val="3689"/>
          <c:tx>
            <c:strRef>
              <c:f>Sheet19!$A$3691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Sheet19!$B$3691</c:f>
            </c:strRef>
          </c:xVal>
          <c:yVal>
            <c:numRef>
              <c:f>Sheet19!$C$3691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90"/>
          <c:order val="3690"/>
          <c:tx>
            <c:strRef>
              <c:f>Sheet19!$A$3692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Sheet19!$B$3692</c:f>
            </c:strRef>
          </c:xVal>
          <c:yVal>
            <c:numRef>
              <c:f>Sheet19!$C$3692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91"/>
          <c:order val="3691"/>
          <c:tx>
            <c:strRef>
              <c:f>Sheet19!$A$3693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Sheet19!$B$3693</c:f>
            </c:strRef>
          </c:xVal>
          <c:yVal>
            <c:numRef>
              <c:f>Sheet19!$C$3693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92"/>
          <c:order val="3692"/>
          <c:tx>
            <c:strRef>
              <c:f>Sheet19!$A$3694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Sheet19!$B$3694</c:f>
            </c:strRef>
          </c:xVal>
          <c:yVal>
            <c:numRef>
              <c:f>Sheet19!$C$3694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93"/>
          <c:order val="3693"/>
          <c:tx>
            <c:strRef>
              <c:f>Sheet19!$A$3695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Sheet19!$B$3695</c:f>
            </c:strRef>
          </c:xVal>
          <c:yVal>
            <c:numRef>
              <c:f>Sheet19!$C$3695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94"/>
          <c:order val="3694"/>
          <c:tx>
            <c:strRef>
              <c:f>Sheet19!$A$3696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Sheet19!$B$3696</c:f>
            </c:strRef>
          </c:xVal>
          <c:yVal>
            <c:numRef>
              <c:f>Sheet19!$C$3696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95"/>
          <c:order val="3695"/>
          <c:tx>
            <c:strRef>
              <c:f>Sheet19!$A$3697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Sheet19!$B$3697</c:f>
            </c:strRef>
          </c:xVal>
          <c:yVal>
            <c:numRef>
              <c:f>Sheet19!$C$3697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96"/>
          <c:order val="3696"/>
          <c:tx>
            <c:strRef>
              <c:f>Sheet19!$A$3698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Sheet19!$B$3698</c:f>
            </c:strRef>
          </c:xVal>
          <c:yVal>
            <c:numRef>
              <c:f>Sheet19!$C$3698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97"/>
          <c:order val="3697"/>
          <c:tx>
            <c:strRef>
              <c:f>Sheet19!$A$3699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Sheet19!$B$3699</c:f>
            </c:strRef>
          </c:xVal>
          <c:yVal>
            <c:numRef>
              <c:f>Sheet19!$C$3699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98"/>
          <c:order val="3698"/>
          <c:tx>
            <c:strRef>
              <c:f>Sheet19!$A$3700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Sheet19!$B$3700</c:f>
            </c:strRef>
          </c:xVal>
          <c:yVal>
            <c:numRef>
              <c:f>Sheet19!$C$3700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99"/>
          <c:order val="3699"/>
          <c:tx>
            <c:strRef>
              <c:f>Sheet19!$A$3701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Sheet19!$B$3701</c:f>
            </c:strRef>
          </c:xVal>
          <c:yVal>
            <c:numRef>
              <c:f>Sheet19!$C$3701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00"/>
          <c:order val="3700"/>
          <c:tx>
            <c:strRef>
              <c:f>Sheet19!$A$3702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Sheet19!$B$3702</c:f>
            </c:strRef>
          </c:xVal>
          <c:yVal>
            <c:numRef>
              <c:f>Sheet19!$C$3702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01"/>
          <c:order val="3701"/>
          <c:tx>
            <c:strRef>
              <c:f>Sheet19!$A$3703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Sheet19!$B$3703</c:f>
            </c:strRef>
          </c:xVal>
          <c:yVal>
            <c:numRef>
              <c:f>Sheet19!$C$3703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02"/>
          <c:order val="3702"/>
          <c:tx>
            <c:strRef>
              <c:f>Sheet19!$A$3704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Sheet19!$B$3704</c:f>
            </c:strRef>
          </c:xVal>
          <c:yVal>
            <c:numRef>
              <c:f>Sheet19!$C$3704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03"/>
          <c:order val="3703"/>
          <c:tx>
            <c:strRef>
              <c:f>Sheet19!$A$3705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Sheet19!$B$3705</c:f>
            </c:strRef>
          </c:xVal>
          <c:yVal>
            <c:numRef>
              <c:f>Sheet19!$C$3705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04"/>
          <c:order val="3704"/>
          <c:tx>
            <c:strRef>
              <c:f>Sheet19!$A$3706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Sheet19!$B$3706</c:f>
            </c:strRef>
          </c:xVal>
          <c:yVal>
            <c:numRef>
              <c:f>Sheet19!$C$3706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05"/>
          <c:order val="3705"/>
          <c:tx>
            <c:strRef>
              <c:f>Sheet19!$A$3707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Sheet19!$B$3707</c:f>
            </c:strRef>
          </c:xVal>
          <c:yVal>
            <c:numRef>
              <c:f>Sheet19!$C$3707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06"/>
          <c:order val="3706"/>
          <c:tx>
            <c:strRef>
              <c:f>Sheet19!$A$3708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Sheet19!$B$3708</c:f>
            </c:strRef>
          </c:xVal>
          <c:yVal>
            <c:numRef>
              <c:f>Sheet19!$C$3708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07"/>
          <c:order val="3707"/>
          <c:tx>
            <c:strRef>
              <c:f>Sheet19!$A$3709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Sheet19!$B$3709</c:f>
            </c:strRef>
          </c:xVal>
          <c:yVal>
            <c:numRef>
              <c:f>Sheet19!$C$3709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08"/>
          <c:order val="3708"/>
          <c:tx>
            <c:strRef>
              <c:f>Sheet19!$A$3710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Sheet19!$B$3710</c:f>
            </c:strRef>
          </c:xVal>
          <c:yVal>
            <c:numRef>
              <c:f>Sheet19!$C$3710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09"/>
          <c:order val="3709"/>
          <c:tx>
            <c:strRef>
              <c:f>Sheet19!$A$3711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Sheet19!$B$3711</c:f>
            </c:strRef>
          </c:xVal>
          <c:yVal>
            <c:numRef>
              <c:f>Sheet19!$C$3711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10"/>
          <c:order val="3710"/>
          <c:tx>
            <c:strRef>
              <c:f>Sheet19!$A$3712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Sheet19!$B$3712</c:f>
            </c:strRef>
          </c:xVal>
          <c:yVal>
            <c:numRef>
              <c:f>Sheet19!$C$3712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11"/>
          <c:order val="3711"/>
          <c:tx>
            <c:strRef>
              <c:f>Sheet19!$A$3713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Sheet19!$B$3713</c:f>
            </c:strRef>
          </c:xVal>
          <c:yVal>
            <c:numRef>
              <c:f>Sheet19!$C$3713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12"/>
          <c:order val="3712"/>
          <c:tx>
            <c:strRef>
              <c:f>Sheet19!$A$3714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Sheet19!$B$3714</c:f>
            </c:strRef>
          </c:xVal>
          <c:yVal>
            <c:numRef>
              <c:f>Sheet19!$C$3714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13"/>
          <c:order val="3713"/>
          <c:tx>
            <c:strRef>
              <c:f>Sheet19!$A$3715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Sheet19!$B$3715</c:f>
            </c:strRef>
          </c:xVal>
          <c:yVal>
            <c:numRef>
              <c:f>Sheet19!$C$3715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14"/>
          <c:order val="3714"/>
          <c:tx>
            <c:strRef>
              <c:f>Sheet19!$A$3716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Sheet19!$B$3716</c:f>
            </c:strRef>
          </c:xVal>
          <c:yVal>
            <c:numRef>
              <c:f>Sheet19!$C$3716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15"/>
          <c:order val="3715"/>
          <c:tx>
            <c:strRef>
              <c:f>Sheet19!$A$3717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Sheet19!$B$3717</c:f>
            </c:strRef>
          </c:xVal>
          <c:yVal>
            <c:numRef>
              <c:f>Sheet19!$C$3717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16"/>
          <c:order val="3716"/>
          <c:tx>
            <c:strRef>
              <c:f>Sheet19!$A$3718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Sheet19!$B$3718</c:f>
            </c:strRef>
          </c:xVal>
          <c:yVal>
            <c:numRef>
              <c:f>Sheet19!$C$3718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17"/>
          <c:order val="3717"/>
          <c:tx>
            <c:strRef>
              <c:f>Sheet19!$A$3719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Sheet19!$B$3719</c:f>
            </c:strRef>
          </c:xVal>
          <c:yVal>
            <c:numRef>
              <c:f>Sheet19!$C$3719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18"/>
          <c:order val="3718"/>
          <c:tx>
            <c:strRef>
              <c:f>Sheet19!$A$3720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Sheet19!$B$3720</c:f>
            </c:strRef>
          </c:xVal>
          <c:yVal>
            <c:numRef>
              <c:f>Sheet19!$C$3720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19"/>
          <c:order val="3719"/>
          <c:tx>
            <c:strRef>
              <c:f>Sheet19!$A$3721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Sheet19!$B$3721</c:f>
            </c:strRef>
          </c:xVal>
          <c:yVal>
            <c:numRef>
              <c:f>Sheet19!$C$3721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20"/>
          <c:order val="3720"/>
          <c:tx>
            <c:strRef>
              <c:f>Sheet19!$A$3722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Sheet19!$B$3722</c:f>
            </c:strRef>
          </c:xVal>
          <c:yVal>
            <c:numRef>
              <c:f>Sheet19!$C$3722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21"/>
          <c:order val="3721"/>
          <c:tx>
            <c:strRef>
              <c:f>Sheet19!$A$3723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Sheet19!$B$3723</c:f>
            </c:strRef>
          </c:xVal>
          <c:yVal>
            <c:numRef>
              <c:f>Sheet19!$C$3723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22"/>
          <c:order val="3722"/>
          <c:tx>
            <c:strRef>
              <c:f>Sheet19!$A$3724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Sheet19!$B$3724</c:f>
            </c:strRef>
          </c:xVal>
          <c:yVal>
            <c:numRef>
              <c:f>Sheet19!$C$3724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23"/>
          <c:order val="3723"/>
          <c:tx>
            <c:strRef>
              <c:f>Sheet19!$A$3725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Sheet19!$B$3725</c:f>
            </c:strRef>
          </c:xVal>
          <c:yVal>
            <c:numRef>
              <c:f>Sheet19!$C$3725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24"/>
          <c:order val="3724"/>
          <c:tx>
            <c:strRef>
              <c:f>Sheet19!$A$3726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Sheet19!$B$3726</c:f>
            </c:strRef>
          </c:xVal>
          <c:yVal>
            <c:numRef>
              <c:f>Sheet19!$C$3726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25"/>
          <c:order val="3725"/>
          <c:tx>
            <c:strRef>
              <c:f>Sheet19!$A$3727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Sheet19!$B$3727</c:f>
            </c:strRef>
          </c:xVal>
          <c:yVal>
            <c:numRef>
              <c:f>Sheet19!$C$3727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26"/>
          <c:order val="3726"/>
          <c:tx>
            <c:strRef>
              <c:f>Sheet19!$A$3728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Sheet19!$B$3728</c:f>
            </c:strRef>
          </c:xVal>
          <c:yVal>
            <c:numRef>
              <c:f>Sheet19!$C$3728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27"/>
          <c:order val="3727"/>
          <c:tx>
            <c:strRef>
              <c:f>Sheet19!$A$3729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Sheet19!$B$3729</c:f>
            </c:strRef>
          </c:xVal>
          <c:yVal>
            <c:numRef>
              <c:f>Sheet19!$C$3729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28"/>
          <c:order val="3728"/>
          <c:tx>
            <c:strRef>
              <c:f>Sheet19!$A$3730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Sheet19!$B$3730</c:f>
            </c:strRef>
          </c:xVal>
          <c:yVal>
            <c:numRef>
              <c:f>Sheet19!$C$3730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29"/>
          <c:order val="3729"/>
          <c:tx>
            <c:strRef>
              <c:f>Sheet19!$A$3731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Sheet19!$B$3731</c:f>
            </c:strRef>
          </c:xVal>
          <c:yVal>
            <c:numRef>
              <c:f>Sheet19!$C$3731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30"/>
          <c:order val="3730"/>
          <c:tx>
            <c:strRef>
              <c:f>Sheet19!$A$3732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Sheet19!$B$3732</c:f>
            </c:strRef>
          </c:xVal>
          <c:yVal>
            <c:numRef>
              <c:f>Sheet19!$C$3732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31"/>
          <c:order val="3731"/>
          <c:tx>
            <c:strRef>
              <c:f>Sheet19!$A$3733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Sheet19!$B$3733</c:f>
            </c:strRef>
          </c:xVal>
          <c:yVal>
            <c:numRef>
              <c:f>Sheet19!$C$3733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32"/>
          <c:order val="3732"/>
          <c:tx>
            <c:strRef>
              <c:f>Sheet19!$A$3734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Sheet19!$B$3734</c:f>
            </c:strRef>
          </c:xVal>
          <c:yVal>
            <c:numRef>
              <c:f>Sheet19!$C$3734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33"/>
          <c:order val="3733"/>
          <c:tx>
            <c:strRef>
              <c:f>Sheet19!$A$3735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Sheet19!$B$3735</c:f>
            </c:strRef>
          </c:xVal>
          <c:yVal>
            <c:numRef>
              <c:f>Sheet19!$C$3735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34"/>
          <c:order val="3734"/>
          <c:tx>
            <c:strRef>
              <c:f>Sheet19!$A$3736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Sheet19!$B$3736</c:f>
            </c:strRef>
          </c:xVal>
          <c:yVal>
            <c:numRef>
              <c:f>Sheet19!$C$3736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35"/>
          <c:order val="3735"/>
          <c:tx>
            <c:strRef>
              <c:f>Sheet19!$A$3737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Sheet19!$B$3737</c:f>
            </c:strRef>
          </c:xVal>
          <c:yVal>
            <c:numRef>
              <c:f>Sheet19!$C$3737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36"/>
          <c:order val="3736"/>
          <c:tx>
            <c:strRef>
              <c:f>Sheet19!$A$3738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Sheet19!$B$3738</c:f>
            </c:strRef>
          </c:xVal>
          <c:yVal>
            <c:numRef>
              <c:f>Sheet19!$C$3738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37"/>
          <c:order val="3737"/>
          <c:tx>
            <c:strRef>
              <c:f>Sheet19!$A$3739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Sheet19!$B$3739</c:f>
            </c:strRef>
          </c:xVal>
          <c:yVal>
            <c:numRef>
              <c:f>Sheet19!$C$3739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38"/>
          <c:order val="3738"/>
          <c:tx>
            <c:strRef>
              <c:f>Sheet19!$A$3740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Sheet19!$B$3740</c:f>
            </c:strRef>
          </c:xVal>
          <c:yVal>
            <c:numRef>
              <c:f>Sheet19!$C$3740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39"/>
          <c:order val="3739"/>
          <c:tx>
            <c:strRef>
              <c:f>Sheet19!$A$3741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Sheet19!$B$3741</c:f>
            </c:strRef>
          </c:xVal>
          <c:yVal>
            <c:numRef>
              <c:f>Sheet19!$C$3741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40"/>
          <c:order val="3740"/>
          <c:tx>
            <c:strRef>
              <c:f>Sheet19!$A$3742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Sheet19!$B$3742</c:f>
            </c:strRef>
          </c:xVal>
          <c:yVal>
            <c:numRef>
              <c:f>Sheet19!$C$3742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41"/>
          <c:order val="3741"/>
          <c:tx>
            <c:strRef>
              <c:f>Sheet19!$A$3743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Sheet19!$B$3743</c:f>
            </c:strRef>
          </c:xVal>
          <c:yVal>
            <c:numRef>
              <c:f>Sheet19!$C$3743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42"/>
          <c:order val="3742"/>
          <c:tx>
            <c:strRef>
              <c:f>Sheet19!$A$3744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Sheet19!$B$3744</c:f>
            </c:strRef>
          </c:xVal>
          <c:yVal>
            <c:numRef>
              <c:f>Sheet19!$C$3744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43"/>
          <c:order val="3743"/>
          <c:tx>
            <c:strRef>
              <c:f>Sheet19!$A$3745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Sheet19!$B$3745</c:f>
            </c:strRef>
          </c:xVal>
          <c:yVal>
            <c:numRef>
              <c:f>Sheet19!$C$3745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44"/>
          <c:order val="3744"/>
          <c:tx>
            <c:strRef>
              <c:f>Sheet19!$A$3746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Sheet19!$B$3746</c:f>
            </c:strRef>
          </c:xVal>
          <c:yVal>
            <c:numRef>
              <c:f>Sheet19!$C$3746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45"/>
          <c:order val="3745"/>
          <c:tx>
            <c:strRef>
              <c:f>Sheet19!$A$3747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Sheet19!$B$3747</c:f>
            </c:strRef>
          </c:xVal>
          <c:yVal>
            <c:numRef>
              <c:f>Sheet19!$C$3747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46"/>
          <c:order val="3746"/>
          <c:tx>
            <c:strRef>
              <c:f>Sheet19!$A$3748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Sheet19!$B$3748</c:f>
            </c:strRef>
          </c:xVal>
          <c:yVal>
            <c:numRef>
              <c:f>Sheet19!$C$3748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47"/>
          <c:order val="3747"/>
          <c:tx>
            <c:strRef>
              <c:f>Sheet19!$A$3749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Sheet19!$B$3749</c:f>
            </c:strRef>
          </c:xVal>
          <c:yVal>
            <c:numRef>
              <c:f>Sheet19!$C$3749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48"/>
          <c:order val="3748"/>
          <c:tx>
            <c:strRef>
              <c:f>Sheet19!$A$3750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Sheet19!$B$3750</c:f>
            </c:strRef>
          </c:xVal>
          <c:yVal>
            <c:numRef>
              <c:f>Sheet19!$C$3750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49"/>
          <c:order val="3749"/>
          <c:tx>
            <c:strRef>
              <c:f>Sheet19!$A$3751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Sheet19!$B$3751</c:f>
            </c:strRef>
          </c:xVal>
          <c:yVal>
            <c:numRef>
              <c:f>Sheet19!$C$3751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50"/>
          <c:order val="3750"/>
          <c:tx>
            <c:strRef>
              <c:f>Sheet19!$A$3752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Sheet19!$B$3752</c:f>
            </c:strRef>
          </c:xVal>
          <c:yVal>
            <c:numRef>
              <c:f>Sheet19!$C$3752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51"/>
          <c:order val="3751"/>
          <c:tx>
            <c:strRef>
              <c:f>Sheet19!$A$3753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Sheet19!$B$3753</c:f>
            </c:strRef>
          </c:xVal>
          <c:yVal>
            <c:numRef>
              <c:f>Sheet19!$C$3753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52"/>
          <c:order val="3752"/>
          <c:tx>
            <c:strRef>
              <c:f>Sheet19!$A$3754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Sheet19!$B$3754</c:f>
            </c:strRef>
          </c:xVal>
          <c:yVal>
            <c:numRef>
              <c:f>Sheet19!$C$3754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53"/>
          <c:order val="3753"/>
          <c:tx>
            <c:strRef>
              <c:f>Sheet19!$A$3755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Sheet19!$B$3755</c:f>
            </c:strRef>
          </c:xVal>
          <c:yVal>
            <c:numRef>
              <c:f>Sheet19!$C$3755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54"/>
          <c:order val="3754"/>
          <c:tx>
            <c:strRef>
              <c:f>Sheet19!$A$3756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Sheet19!$B$3756</c:f>
            </c:strRef>
          </c:xVal>
          <c:yVal>
            <c:numRef>
              <c:f>Sheet19!$C$3756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55"/>
          <c:order val="3755"/>
          <c:tx>
            <c:strRef>
              <c:f>Sheet19!$A$3757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Sheet19!$B$3757</c:f>
            </c:strRef>
          </c:xVal>
          <c:yVal>
            <c:numRef>
              <c:f>Sheet19!$C$3757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56"/>
          <c:order val="3756"/>
          <c:tx>
            <c:strRef>
              <c:f>Sheet19!$A$3758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Sheet19!$B$3758</c:f>
            </c:strRef>
          </c:xVal>
          <c:yVal>
            <c:numRef>
              <c:f>Sheet19!$C$3758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57"/>
          <c:order val="3757"/>
          <c:tx>
            <c:strRef>
              <c:f>Sheet19!$A$3759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Sheet19!$B$3759</c:f>
            </c:strRef>
          </c:xVal>
          <c:yVal>
            <c:numRef>
              <c:f>Sheet19!$C$3759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58"/>
          <c:order val="3758"/>
          <c:tx>
            <c:strRef>
              <c:f>Sheet19!$A$3760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Sheet19!$B$3760</c:f>
            </c:strRef>
          </c:xVal>
          <c:yVal>
            <c:numRef>
              <c:f>Sheet19!$C$3760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59"/>
          <c:order val="3759"/>
          <c:tx>
            <c:strRef>
              <c:f>Sheet19!$A$3761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Sheet19!$B$3761</c:f>
            </c:strRef>
          </c:xVal>
          <c:yVal>
            <c:numRef>
              <c:f>Sheet19!$C$3761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60"/>
          <c:order val="3760"/>
          <c:tx>
            <c:strRef>
              <c:f>Sheet19!$A$3762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Sheet19!$B$3762</c:f>
            </c:strRef>
          </c:xVal>
          <c:yVal>
            <c:numRef>
              <c:f>Sheet19!$C$3762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61"/>
          <c:order val="3761"/>
          <c:tx>
            <c:strRef>
              <c:f>Sheet19!$A$3763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Sheet19!$B$3763</c:f>
            </c:strRef>
          </c:xVal>
          <c:yVal>
            <c:numRef>
              <c:f>Sheet19!$C$3763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62"/>
          <c:order val="3762"/>
          <c:tx>
            <c:strRef>
              <c:f>Sheet19!$A$3764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Sheet19!$B$3764</c:f>
            </c:strRef>
          </c:xVal>
          <c:yVal>
            <c:numRef>
              <c:f>Sheet19!$C$3764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63"/>
          <c:order val="3763"/>
          <c:tx>
            <c:strRef>
              <c:f>Sheet19!$A$3765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Sheet19!$B$3765</c:f>
            </c:strRef>
          </c:xVal>
          <c:yVal>
            <c:numRef>
              <c:f>Sheet19!$C$3765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64"/>
          <c:order val="3764"/>
          <c:tx>
            <c:strRef>
              <c:f>Sheet19!$A$3766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Sheet19!$B$3766</c:f>
            </c:strRef>
          </c:xVal>
          <c:yVal>
            <c:numRef>
              <c:f>Sheet19!$C$3766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65"/>
          <c:order val="3765"/>
          <c:tx>
            <c:strRef>
              <c:f>Sheet19!$A$3767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Sheet19!$B$3767</c:f>
            </c:strRef>
          </c:xVal>
          <c:yVal>
            <c:numRef>
              <c:f>Sheet19!$C$3767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66"/>
          <c:order val="3766"/>
          <c:tx>
            <c:strRef>
              <c:f>Sheet19!$A$3768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Sheet19!$B$3768</c:f>
            </c:strRef>
          </c:xVal>
          <c:yVal>
            <c:numRef>
              <c:f>Sheet19!$C$3768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67"/>
          <c:order val="3767"/>
          <c:tx>
            <c:strRef>
              <c:f>Sheet19!$A$3769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Sheet19!$B$3769</c:f>
            </c:strRef>
          </c:xVal>
          <c:yVal>
            <c:numRef>
              <c:f>Sheet19!$C$3769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68"/>
          <c:order val="3768"/>
          <c:tx>
            <c:strRef>
              <c:f>Sheet19!$A$3770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Sheet19!$B$3770</c:f>
            </c:strRef>
          </c:xVal>
          <c:yVal>
            <c:numRef>
              <c:f>Sheet19!$C$3770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69"/>
          <c:order val="3769"/>
          <c:tx>
            <c:strRef>
              <c:f>Sheet19!$A$3771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Sheet19!$B$3771</c:f>
            </c:strRef>
          </c:xVal>
          <c:yVal>
            <c:numRef>
              <c:f>Sheet19!$C$3771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70"/>
          <c:order val="3770"/>
          <c:tx>
            <c:strRef>
              <c:f>Sheet19!$A$3772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Sheet19!$B$3772</c:f>
            </c:strRef>
          </c:xVal>
          <c:yVal>
            <c:numRef>
              <c:f>Sheet19!$C$3772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71"/>
          <c:order val="3771"/>
          <c:tx>
            <c:strRef>
              <c:f>Sheet19!$A$3773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Sheet19!$B$3773</c:f>
            </c:strRef>
          </c:xVal>
          <c:yVal>
            <c:numRef>
              <c:f>Sheet19!$C$3773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72"/>
          <c:order val="3772"/>
          <c:tx>
            <c:strRef>
              <c:f>Sheet19!$A$3774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Sheet19!$B$3774</c:f>
            </c:strRef>
          </c:xVal>
          <c:yVal>
            <c:numRef>
              <c:f>Sheet19!$C$3774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73"/>
          <c:order val="3773"/>
          <c:tx>
            <c:strRef>
              <c:f>Sheet19!$A$3775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Sheet19!$B$3775</c:f>
            </c:strRef>
          </c:xVal>
          <c:yVal>
            <c:numRef>
              <c:f>Sheet19!$C$3775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74"/>
          <c:order val="3774"/>
          <c:tx>
            <c:strRef>
              <c:f>Sheet19!$A$3776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Sheet19!$B$3776</c:f>
            </c:strRef>
          </c:xVal>
          <c:yVal>
            <c:numRef>
              <c:f>Sheet19!$C$3776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75"/>
          <c:order val="3775"/>
          <c:tx>
            <c:strRef>
              <c:f>Sheet19!$A$3777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Sheet19!$B$3777</c:f>
            </c:strRef>
          </c:xVal>
          <c:yVal>
            <c:numRef>
              <c:f>Sheet19!$C$3777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76"/>
          <c:order val="3776"/>
          <c:tx>
            <c:strRef>
              <c:f>Sheet19!$A$3778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Sheet19!$B$3778</c:f>
            </c:strRef>
          </c:xVal>
          <c:yVal>
            <c:numRef>
              <c:f>Sheet19!$C$3778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77"/>
          <c:order val="3777"/>
          <c:tx>
            <c:strRef>
              <c:f>Sheet19!$A$3779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Sheet19!$B$3779</c:f>
            </c:strRef>
          </c:xVal>
          <c:yVal>
            <c:numRef>
              <c:f>Sheet19!$C$3779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78"/>
          <c:order val="3778"/>
          <c:tx>
            <c:strRef>
              <c:f>Sheet19!$A$3780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Sheet19!$B$3780</c:f>
            </c:strRef>
          </c:xVal>
          <c:yVal>
            <c:numRef>
              <c:f>Sheet19!$C$3780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79"/>
          <c:order val="3779"/>
          <c:tx>
            <c:strRef>
              <c:f>Sheet19!$A$3781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Sheet19!$B$3781</c:f>
            </c:strRef>
          </c:xVal>
          <c:yVal>
            <c:numRef>
              <c:f>Sheet19!$C$3781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80"/>
          <c:order val="3780"/>
          <c:tx>
            <c:strRef>
              <c:f>Sheet19!$A$3782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Sheet19!$B$3782</c:f>
            </c:strRef>
          </c:xVal>
          <c:yVal>
            <c:numRef>
              <c:f>Sheet19!$C$3782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81"/>
          <c:order val="3781"/>
          <c:tx>
            <c:strRef>
              <c:f>Sheet19!$A$3783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Sheet19!$B$3783</c:f>
            </c:strRef>
          </c:xVal>
          <c:yVal>
            <c:numRef>
              <c:f>Sheet19!$C$3783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82"/>
          <c:order val="3782"/>
          <c:tx>
            <c:strRef>
              <c:f>Sheet19!$A$3784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Sheet19!$B$3784</c:f>
            </c:strRef>
          </c:xVal>
          <c:yVal>
            <c:numRef>
              <c:f>Sheet19!$C$3784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83"/>
          <c:order val="3783"/>
          <c:tx>
            <c:strRef>
              <c:f>Sheet19!$A$3785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Sheet19!$B$3785</c:f>
            </c:strRef>
          </c:xVal>
          <c:yVal>
            <c:numRef>
              <c:f>Sheet19!$C$3785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84"/>
          <c:order val="3784"/>
          <c:tx>
            <c:strRef>
              <c:f>Sheet19!$A$3786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Sheet19!$B$3786</c:f>
            </c:strRef>
          </c:xVal>
          <c:yVal>
            <c:numRef>
              <c:f>Sheet19!$C$3786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85"/>
          <c:order val="3785"/>
          <c:tx>
            <c:strRef>
              <c:f>Sheet19!$A$3787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Sheet19!$B$3787</c:f>
            </c:strRef>
          </c:xVal>
          <c:yVal>
            <c:numRef>
              <c:f>Sheet19!$C$3787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86"/>
          <c:order val="3786"/>
          <c:tx>
            <c:strRef>
              <c:f>Sheet19!$A$3788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Sheet19!$B$3788</c:f>
            </c:strRef>
          </c:xVal>
          <c:yVal>
            <c:numRef>
              <c:f>Sheet19!$C$3788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87"/>
          <c:order val="3787"/>
          <c:tx>
            <c:strRef>
              <c:f>Sheet19!$A$3789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Sheet19!$B$3789</c:f>
            </c:strRef>
          </c:xVal>
          <c:yVal>
            <c:numRef>
              <c:f>Sheet19!$C$3789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88"/>
          <c:order val="3788"/>
          <c:tx>
            <c:strRef>
              <c:f>Sheet19!$A$3790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Sheet19!$B$3790</c:f>
            </c:strRef>
          </c:xVal>
          <c:yVal>
            <c:numRef>
              <c:f>Sheet19!$C$3790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89"/>
          <c:order val="3789"/>
          <c:tx>
            <c:strRef>
              <c:f>Sheet19!$A$3791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Sheet19!$B$3791</c:f>
            </c:strRef>
          </c:xVal>
          <c:yVal>
            <c:numRef>
              <c:f>Sheet19!$C$3791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90"/>
          <c:order val="3790"/>
          <c:tx>
            <c:strRef>
              <c:f>Sheet19!$A$3792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Sheet19!$B$3792</c:f>
            </c:strRef>
          </c:xVal>
          <c:yVal>
            <c:numRef>
              <c:f>Sheet19!$C$3792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91"/>
          <c:order val="3791"/>
          <c:tx>
            <c:strRef>
              <c:f>Sheet19!$A$3793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Sheet19!$B$3793</c:f>
            </c:strRef>
          </c:xVal>
          <c:yVal>
            <c:numRef>
              <c:f>Sheet19!$C$3793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92"/>
          <c:order val="3792"/>
          <c:tx>
            <c:strRef>
              <c:f>Sheet19!$A$3794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Sheet19!$B$3794</c:f>
            </c:strRef>
          </c:xVal>
          <c:yVal>
            <c:numRef>
              <c:f>Sheet19!$C$3794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93"/>
          <c:order val="3793"/>
          <c:tx>
            <c:strRef>
              <c:f>Sheet19!$A$3795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Sheet19!$B$3795</c:f>
            </c:strRef>
          </c:xVal>
          <c:yVal>
            <c:numRef>
              <c:f>Sheet19!$C$3795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94"/>
          <c:order val="3794"/>
          <c:tx>
            <c:strRef>
              <c:f>Sheet19!$A$3796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Sheet19!$B$3796</c:f>
            </c:strRef>
          </c:xVal>
          <c:yVal>
            <c:numRef>
              <c:f>Sheet19!$C$3796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95"/>
          <c:order val="3795"/>
          <c:tx>
            <c:strRef>
              <c:f>Sheet19!$A$3797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Sheet19!$B$3797</c:f>
            </c:strRef>
          </c:xVal>
          <c:yVal>
            <c:numRef>
              <c:f>Sheet19!$C$3797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96"/>
          <c:order val="3796"/>
          <c:tx>
            <c:strRef>
              <c:f>Sheet19!$A$3798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Sheet19!$B$3798</c:f>
            </c:strRef>
          </c:xVal>
          <c:yVal>
            <c:numRef>
              <c:f>Sheet19!$C$3798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97"/>
          <c:order val="3797"/>
          <c:tx>
            <c:strRef>
              <c:f>Sheet19!$A$3799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Sheet19!$B$3799</c:f>
            </c:strRef>
          </c:xVal>
          <c:yVal>
            <c:numRef>
              <c:f>Sheet19!$C$3799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98"/>
          <c:order val="3798"/>
          <c:tx>
            <c:strRef>
              <c:f>Sheet19!$A$3800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Sheet19!$B$3800</c:f>
            </c:strRef>
          </c:xVal>
          <c:yVal>
            <c:numRef>
              <c:f>Sheet19!$C$3800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99"/>
          <c:order val="3799"/>
          <c:tx>
            <c:strRef>
              <c:f>Sheet19!$A$3801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Sheet19!$B$3801</c:f>
            </c:strRef>
          </c:xVal>
          <c:yVal>
            <c:numRef>
              <c:f>Sheet19!$C$3801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00"/>
          <c:order val="3800"/>
          <c:tx>
            <c:strRef>
              <c:f>Sheet19!$A$3802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Sheet19!$B$3802</c:f>
            </c:strRef>
          </c:xVal>
          <c:yVal>
            <c:numRef>
              <c:f>Sheet19!$C$3802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01"/>
          <c:order val="3801"/>
          <c:tx>
            <c:strRef>
              <c:f>Sheet19!$A$3803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Sheet19!$B$3803</c:f>
            </c:strRef>
          </c:xVal>
          <c:yVal>
            <c:numRef>
              <c:f>Sheet19!$C$3803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02"/>
          <c:order val="3802"/>
          <c:tx>
            <c:strRef>
              <c:f>Sheet19!$A$3804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Sheet19!$B$3804</c:f>
            </c:strRef>
          </c:xVal>
          <c:yVal>
            <c:numRef>
              <c:f>Sheet19!$C$3804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03"/>
          <c:order val="3803"/>
          <c:tx>
            <c:strRef>
              <c:f>Sheet19!$A$3805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Sheet19!$B$3805</c:f>
            </c:strRef>
          </c:xVal>
          <c:yVal>
            <c:numRef>
              <c:f>Sheet19!$C$3805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04"/>
          <c:order val="3804"/>
          <c:tx>
            <c:strRef>
              <c:f>Sheet19!$A$3806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Sheet19!$B$3806</c:f>
            </c:strRef>
          </c:xVal>
          <c:yVal>
            <c:numRef>
              <c:f>Sheet19!$C$3806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05"/>
          <c:order val="3805"/>
          <c:tx>
            <c:strRef>
              <c:f>Sheet19!$A$3807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Sheet19!$B$3807</c:f>
            </c:strRef>
          </c:xVal>
          <c:yVal>
            <c:numRef>
              <c:f>Sheet19!$C$3807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06"/>
          <c:order val="3806"/>
          <c:tx>
            <c:strRef>
              <c:f>Sheet19!$A$3808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Sheet19!$B$3808</c:f>
            </c:strRef>
          </c:xVal>
          <c:yVal>
            <c:numRef>
              <c:f>Sheet19!$C$3808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07"/>
          <c:order val="3807"/>
          <c:tx>
            <c:strRef>
              <c:f>Sheet19!$A$3809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Sheet19!$B$3809</c:f>
            </c:strRef>
          </c:xVal>
          <c:yVal>
            <c:numRef>
              <c:f>Sheet19!$C$3809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08"/>
          <c:order val="3808"/>
          <c:tx>
            <c:strRef>
              <c:f>Sheet19!$A$3810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Sheet19!$B$3810</c:f>
            </c:strRef>
          </c:xVal>
          <c:yVal>
            <c:numRef>
              <c:f>Sheet19!$C$3810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09"/>
          <c:order val="3809"/>
          <c:tx>
            <c:strRef>
              <c:f>Sheet19!$A$3811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Sheet19!$B$3811</c:f>
            </c:strRef>
          </c:xVal>
          <c:yVal>
            <c:numRef>
              <c:f>Sheet19!$C$3811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10"/>
          <c:order val="3810"/>
          <c:tx>
            <c:strRef>
              <c:f>Sheet19!$A$3812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Sheet19!$B$3812</c:f>
            </c:strRef>
          </c:xVal>
          <c:yVal>
            <c:numRef>
              <c:f>Sheet19!$C$3812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11"/>
          <c:order val="3811"/>
          <c:tx>
            <c:strRef>
              <c:f>Sheet19!$A$3813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Sheet19!$B$3813</c:f>
            </c:strRef>
          </c:xVal>
          <c:yVal>
            <c:numRef>
              <c:f>Sheet19!$C$3813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12"/>
          <c:order val="3812"/>
          <c:tx>
            <c:strRef>
              <c:f>Sheet19!$A$3814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Sheet19!$B$3814</c:f>
            </c:strRef>
          </c:xVal>
          <c:yVal>
            <c:numRef>
              <c:f>Sheet19!$C$3814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13"/>
          <c:order val="3813"/>
          <c:tx>
            <c:strRef>
              <c:f>Sheet19!$A$3815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Sheet19!$B$3815</c:f>
            </c:strRef>
          </c:xVal>
          <c:yVal>
            <c:numRef>
              <c:f>Sheet19!$C$3815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14"/>
          <c:order val="3814"/>
          <c:tx>
            <c:strRef>
              <c:f>Sheet19!$A$3816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Sheet19!$B$3816</c:f>
            </c:strRef>
          </c:xVal>
          <c:yVal>
            <c:numRef>
              <c:f>Sheet19!$C$3816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15"/>
          <c:order val="3815"/>
          <c:tx>
            <c:strRef>
              <c:f>Sheet19!$A$3817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Sheet19!$B$3817</c:f>
            </c:strRef>
          </c:xVal>
          <c:yVal>
            <c:numRef>
              <c:f>Sheet19!$C$3817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16"/>
          <c:order val="3816"/>
          <c:tx>
            <c:strRef>
              <c:f>Sheet19!$A$3818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Sheet19!$B$3818</c:f>
            </c:strRef>
          </c:xVal>
          <c:yVal>
            <c:numRef>
              <c:f>Sheet19!$C$3818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17"/>
          <c:order val="3817"/>
          <c:tx>
            <c:strRef>
              <c:f>Sheet19!$A$3819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Sheet19!$B$3819</c:f>
            </c:strRef>
          </c:xVal>
          <c:yVal>
            <c:numRef>
              <c:f>Sheet19!$C$3819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18"/>
          <c:order val="3818"/>
          <c:tx>
            <c:strRef>
              <c:f>Sheet19!$A$3820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Sheet19!$B$3820</c:f>
            </c:strRef>
          </c:xVal>
          <c:yVal>
            <c:numRef>
              <c:f>Sheet19!$C$3820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19"/>
          <c:order val="3819"/>
          <c:tx>
            <c:strRef>
              <c:f>Sheet19!$A$3821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Sheet19!$B$3821</c:f>
            </c:strRef>
          </c:xVal>
          <c:yVal>
            <c:numRef>
              <c:f>Sheet19!$C$3821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20"/>
          <c:order val="3820"/>
          <c:tx>
            <c:strRef>
              <c:f>Sheet19!$A$3822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Sheet19!$B$3822</c:f>
            </c:strRef>
          </c:xVal>
          <c:yVal>
            <c:numRef>
              <c:f>Sheet19!$C$3822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21"/>
          <c:order val="3821"/>
          <c:tx>
            <c:strRef>
              <c:f>Sheet19!$A$3823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Sheet19!$B$3823</c:f>
            </c:strRef>
          </c:xVal>
          <c:yVal>
            <c:numRef>
              <c:f>Sheet19!$C$3823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22"/>
          <c:order val="3822"/>
          <c:tx>
            <c:strRef>
              <c:f>Sheet19!$A$3824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Sheet19!$B$3824</c:f>
            </c:strRef>
          </c:xVal>
          <c:yVal>
            <c:numRef>
              <c:f>Sheet19!$C$3824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23"/>
          <c:order val="3823"/>
          <c:tx>
            <c:strRef>
              <c:f>Sheet19!$A$3825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Sheet19!$B$3825</c:f>
            </c:strRef>
          </c:xVal>
          <c:yVal>
            <c:numRef>
              <c:f>Sheet19!$C$3825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24"/>
          <c:order val="3824"/>
          <c:tx>
            <c:strRef>
              <c:f>Sheet19!$A$3826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Sheet19!$B$3826</c:f>
            </c:strRef>
          </c:xVal>
          <c:yVal>
            <c:numRef>
              <c:f>Sheet19!$C$3826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25"/>
          <c:order val="3825"/>
          <c:tx>
            <c:strRef>
              <c:f>Sheet19!$A$3827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Sheet19!$B$3827</c:f>
            </c:strRef>
          </c:xVal>
          <c:yVal>
            <c:numRef>
              <c:f>Sheet19!$C$3827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26"/>
          <c:order val="3826"/>
          <c:tx>
            <c:strRef>
              <c:f>Sheet19!$A$3828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Sheet19!$B$3828</c:f>
            </c:strRef>
          </c:xVal>
          <c:yVal>
            <c:numRef>
              <c:f>Sheet19!$C$3828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27"/>
          <c:order val="3827"/>
          <c:tx>
            <c:strRef>
              <c:f>Sheet19!$A$3829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Sheet19!$B$3829</c:f>
            </c:strRef>
          </c:xVal>
          <c:yVal>
            <c:numRef>
              <c:f>Sheet19!$C$3829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28"/>
          <c:order val="3828"/>
          <c:tx>
            <c:strRef>
              <c:f>Sheet19!$A$3830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Sheet19!$B$3830</c:f>
            </c:strRef>
          </c:xVal>
          <c:yVal>
            <c:numRef>
              <c:f>Sheet19!$C$3830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29"/>
          <c:order val="3829"/>
          <c:tx>
            <c:strRef>
              <c:f>Sheet19!$A$3831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Sheet19!$B$3831</c:f>
            </c:strRef>
          </c:xVal>
          <c:yVal>
            <c:numRef>
              <c:f>Sheet19!$C$3831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30"/>
          <c:order val="3830"/>
          <c:tx>
            <c:strRef>
              <c:f>Sheet19!$A$3832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Sheet19!$B$3832</c:f>
            </c:strRef>
          </c:xVal>
          <c:yVal>
            <c:numRef>
              <c:f>Sheet19!$C$3832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31"/>
          <c:order val="3831"/>
          <c:tx>
            <c:strRef>
              <c:f>Sheet19!$A$3833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Sheet19!$B$3833</c:f>
            </c:strRef>
          </c:xVal>
          <c:yVal>
            <c:numRef>
              <c:f>Sheet19!$C$3833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32"/>
          <c:order val="3832"/>
          <c:tx>
            <c:strRef>
              <c:f>Sheet19!$A$3834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Sheet19!$B$3834</c:f>
            </c:strRef>
          </c:xVal>
          <c:yVal>
            <c:numRef>
              <c:f>Sheet19!$C$3834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33"/>
          <c:order val="3833"/>
          <c:tx>
            <c:strRef>
              <c:f>Sheet19!$A$3835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Sheet19!$B$3835</c:f>
            </c:strRef>
          </c:xVal>
          <c:yVal>
            <c:numRef>
              <c:f>Sheet19!$C$3835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34"/>
          <c:order val="3834"/>
          <c:tx>
            <c:strRef>
              <c:f>Sheet19!$A$3836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Sheet19!$B$3836</c:f>
            </c:strRef>
          </c:xVal>
          <c:yVal>
            <c:numRef>
              <c:f>Sheet19!$C$3836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35"/>
          <c:order val="3835"/>
          <c:tx>
            <c:strRef>
              <c:f>Sheet19!$A$3837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Sheet19!$B$3837</c:f>
            </c:strRef>
          </c:xVal>
          <c:yVal>
            <c:numRef>
              <c:f>Sheet19!$C$3837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36"/>
          <c:order val="3836"/>
          <c:tx>
            <c:strRef>
              <c:f>Sheet19!$A$3838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Sheet19!$B$3838</c:f>
            </c:strRef>
          </c:xVal>
          <c:yVal>
            <c:numRef>
              <c:f>Sheet19!$C$3838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37"/>
          <c:order val="3837"/>
          <c:tx>
            <c:strRef>
              <c:f>Sheet19!$A$3839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Sheet19!$B$3839</c:f>
            </c:strRef>
          </c:xVal>
          <c:yVal>
            <c:numRef>
              <c:f>Sheet19!$C$3839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38"/>
          <c:order val="3838"/>
          <c:tx>
            <c:strRef>
              <c:f>Sheet19!$A$3840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Sheet19!$B$3840</c:f>
            </c:strRef>
          </c:xVal>
          <c:yVal>
            <c:numRef>
              <c:f>Sheet19!$C$3840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39"/>
          <c:order val="3839"/>
          <c:tx>
            <c:strRef>
              <c:f>Sheet19!$A$3841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Sheet19!$B$3841</c:f>
            </c:strRef>
          </c:xVal>
          <c:yVal>
            <c:numRef>
              <c:f>Sheet19!$C$3841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40"/>
          <c:order val="3840"/>
          <c:tx>
            <c:strRef>
              <c:f>Sheet19!$A$3842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Sheet19!$B$3842</c:f>
            </c:strRef>
          </c:xVal>
          <c:yVal>
            <c:numRef>
              <c:f>Sheet19!$C$3842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41"/>
          <c:order val="3841"/>
          <c:tx>
            <c:strRef>
              <c:f>Sheet19!$A$3843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Sheet19!$B$3843</c:f>
            </c:strRef>
          </c:xVal>
          <c:yVal>
            <c:numRef>
              <c:f>Sheet19!$C$3843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42"/>
          <c:order val="3842"/>
          <c:tx>
            <c:strRef>
              <c:f>Sheet19!$A$3844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Sheet19!$B$3844</c:f>
            </c:strRef>
          </c:xVal>
          <c:yVal>
            <c:numRef>
              <c:f>Sheet19!$C$3844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43"/>
          <c:order val="3843"/>
          <c:tx>
            <c:strRef>
              <c:f>Sheet19!$A$3845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Sheet19!$B$3845</c:f>
            </c:strRef>
          </c:xVal>
          <c:yVal>
            <c:numRef>
              <c:f>Sheet19!$C$3845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44"/>
          <c:order val="3844"/>
          <c:tx>
            <c:strRef>
              <c:f>Sheet19!$A$3846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Sheet19!$B$3846</c:f>
            </c:strRef>
          </c:xVal>
          <c:yVal>
            <c:numRef>
              <c:f>Sheet19!$C$3846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45"/>
          <c:order val="3845"/>
          <c:tx>
            <c:strRef>
              <c:f>Sheet19!$A$3847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Sheet19!$B$3847</c:f>
            </c:strRef>
          </c:xVal>
          <c:yVal>
            <c:numRef>
              <c:f>Sheet19!$C$3847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46"/>
          <c:order val="3846"/>
          <c:tx>
            <c:strRef>
              <c:f>Sheet19!$A$3848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Sheet19!$B$3848</c:f>
            </c:strRef>
          </c:xVal>
          <c:yVal>
            <c:numRef>
              <c:f>Sheet19!$C$3848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47"/>
          <c:order val="3847"/>
          <c:tx>
            <c:strRef>
              <c:f>Sheet19!$A$3849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Sheet19!$B$3849</c:f>
            </c:strRef>
          </c:xVal>
          <c:yVal>
            <c:numRef>
              <c:f>Sheet19!$C$3849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48"/>
          <c:order val="3848"/>
          <c:tx>
            <c:strRef>
              <c:f>Sheet19!$A$3850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Sheet19!$B$3850</c:f>
            </c:strRef>
          </c:xVal>
          <c:yVal>
            <c:numRef>
              <c:f>Sheet19!$C$3850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49"/>
          <c:order val="3849"/>
          <c:tx>
            <c:strRef>
              <c:f>Sheet19!$A$3851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Sheet19!$B$3851</c:f>
            </c:strRef>
          </c:xVal>
          <c:yVal>
            <c:numRef>
              <c:f>Sheet19!$C$3851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50"/>
          <c:order val="3850"/>
          <c:tx>
            <c:strRef>
              <c:f>Sheet19!$A$3852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Sheet19!$B$3852</c:f>
            </c:strRef>
          </c:xVal>
          <c:yVal>
            <c:numRef>
              <c:f>Sheet19!$C$3852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51"/>
          <c:order val="3851"/>
          <c:tx>
            <c:strRef>
              <c:f>Sheet19!$A$3853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Sheet19!$B$3853</c:f>
            </c:strRef>
          </c:xVal>
          <c:yVal>
            <c:numRef>
              <c:f>Sheet19!$C$3853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52"/>
          <c:order val="3852"/>
          <c:tx>
            <c:strRef>
              <c:f>Sheet19!$A$3854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Sheet19!$B$3854</c:f>
            </c:strRef>
          </c:xVal>
          <c:yVal>
            <c:numRef>
              <c:f>Sheet19!$C$3854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53"/>
          <c:order val="3853"/>
          <c:tx>
            <c:strRef>
              <c:f>Sheet19!$A$3855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Sheet19!$B$3855</c:f>
            </c:strRef>
          </c:xVal>
          <c:yVal>
            <c:numRef>
              <c:f>Sheet19!$C$3855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54"/>
          <c:order val="3854"/>
          <c:tx>
            <c:strRef>
              <c:f>Sheet19!$A$3856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Sheet19!$B$3856</c:f>
            </c:strRef>
          </c:xVal>
          <c:yVal>
            <c:numRef>
              <c:f>Sheet19!$C$3856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55"/>
          <c:order val="3855"/>
          <c:tx>
            <c:strRef>
              <c:f>Sheet19!$A$3857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Sheet19!$B$3857</c:f>
            </c:strRef>
          </c:xVal>
          <c:yVal>
            <c:numRef>
              <c:f>Sheet19!$C$3857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56"/>
          <c:order val="3856"/>
          <c:tx>
            <c:strRef>
              <c:f>Sheet19!$A$3858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Sheet19!$B$3858</c:f>
            </c:strRef>
          </c:xVal>
          <c:yVal>
            <c:numRef>
              <c:f>Sheet19!$C$3858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57"/>
          <c:order val="3857"/>
          <c:tx>
            <c:strRef>
              <c:f>Sheet19!$A$3859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Sheet19!$B$3859</c:f>
            </c:strRef>
          </c:xVal>
          <c:yVal>
            <c:numRef>
              <c:f>Sheet19!$C$3859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58"/>
          <c:order val="3858"/>
          <c:tx>
            <c:strRef>
              <c:f>Sheet19!$A$3860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Sheet19!$B$3860</c:f>
            </c:strRef>
          </c:xVal>
          <c:yVal>
            <c:numRef>
              <c:f>Sheet19!$C$3860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59"/>
          <c:order val="3859"/>
          <c:tx>
            <c:strRef>
              <c:f>Sheet19!$A$3861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Sheet19!$B$3861</c:f>
            </c:strRef>
          </c:xVal>
          <c:yVal>
            <c:numRef>
              <c:f>Sheet19!$C$3861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60"/>
          <c:order val="3860"/>
          <c:tx>
            <c:strRef>
              <c:f>Sheet19!$A$3862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Sheet19!$B$3862</c:f>
            </c:strRef>
          </c:xVal>
          <c:yVal>
            <c:numRef>
              <c:f>Sheet19!$C$3862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61"/>
          <c:order val="3861"/>
          <c:tx>
            <c:strRef>
              <c:f>Sheet19!$A$3863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Sheet19!$B$3863</c:f>
            </c:strRef>
          </c:xVal>
          <c:yVal>
            <c:numRef>
              <c:f>Sheet19!$C$3863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62"/>
          <c:order val="3862"/>
          <c:tx>
            <c:strRef>
              <c:f>Sheet19!$A$3864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Sheet19!$B$3864</c:f>
            </c:strRef>
          </c:xVal>
          <c:yVal>
            <c:numRef>
              <c:f>Sheet19!$C$3864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63"/>
          <c:order val="3863"/>
          <c:tx>
            <c:strRef>
              <c:f>Sheet19!$A$3865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Sheet19!$B$3865</c:f>
            </c:strRef>
          </c:xVal>
          <c:yVal>
            <c:numRef>
              <c:f>Sheet19!$C$3865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64"/>
          <c:order val="3864"/>
          <c:tx>
            <c:strRef>
              <c:f>Sheet19!$A$3866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Sheet19!$B$3866</c:f>
            </c:strRef>
          </c:xVal>
          <c:yVal>
            <c:numRef>
              <c:f>Sheet19!$C$3866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65"/>
          <c:order val="3865"/>
          <c:tx>
            <c:strRef>
              <c:f>Sheet19!$A$3867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Sheet19!$B$3867</c:f>
            </c:strRef>
          </c:xVal>
          <c:yVal>
            <c:numRef>
              <c:f>Sheet19!$C$3867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66"/>
          <c:order val="3866"/>
          <c:tx>
            <c:strRef>
              <c:f>Sheet19!$A$3868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Sheet19!$B$3868</c:f>
            </c:strRef>
          </c:xVal>
          <c:yVal>
            <c:numRef>
              <c:f>Sheet19!$C$3868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67"/>
          <c:order val="3867"/>
          <c:tx>
            <c:strRef>
              <c:f>Sheet19!$A$3869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Sheet19!$B$3869</c:f>
            </c:strRef>
          </c:xVal>
          <c:yVal>
            <c:numRef>
              <c:f>Sheet19!$C$3869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68"/>
          <c:order val="3868"/>
          <c:tx>
            <c:strRef>
              <c:f>Sheet19!$A$3870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Sheet19!$B$3870</c:f>
            </c:strRef>
          </c:xVal>
          <c:yVal>
            <c:numRef>
              <c:f>Sheet19!$C$3870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69"/>
          <c:order val="3869"/>
          <c:tx>
            <c:strRef>
              <c:f>Sheet19!$A$3871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Sheet19!$B$3871</c:f>
            </c:strRef>
          </c:xVal>
          <c:yVal>
            <c:numRef>
              <c:f>Sheet19!$C$3871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70"/>
          <c:order val="3870"/>
          <c:tx>
            <c:strRef>
              <c:f>Sheet19!$A$3872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Sheet19!$B$3872</c:f>
            </c:strRef>
          </c:xVal>
          <c:yVal>
            <c:numRef>
              <c:f>Sheet19!$C$3872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71"/>
          <c:order val="3871"/>
          <c:tx>
            <c:strRef>
              <c:f>Sheet19!$A$3873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Sheet19!$B$3873</c:f>
            </c:strRef>
          </c:xVal>
          <c:yVal>
            <c:numRef>
              <c:f>Sheet19!$C$3873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72"/>
          <c:order val="3872"/>
          <c:tx>
            <c:strRef>
              <c:f>Sheet19!$A$3874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Sheet19!$B$3874</c:f>
            </c:strRef>
          </c:xVal>
          <c:yVal>
            <c:numRef>
              <c:f>Sheet19!$C$3874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73"/>
          <c:order val="3873"/>
          <c:tx>
            <c:strRef>
              <c:f>Sheet19!$A$3875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Sheet19!$B$3875</c:f>
            </c:strRef>
          </c:xVal>
          <c:yVal>
            <c:numRef>
              <c:f>Sheet19!$C$3875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74"/>
          <c:order val="3874"/>
          <c:tx>
            <c:strRef>
              <c:f>Sheet19!$A$3876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Sheet19!$B$3876</c:f>
            </c:strRef>
          </c:xVal>
          <c:yVal>
            <c:numRef>
              <c:f>Sheet19!$C$3876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75"/>
          <c:order val="3875"/>
          <c:tx>
            <c:strRef>
              <c:f>Sheet19!$A$3877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Sheet19!$B$3877</c:f>
            </c:strRef>
          </c:xVal>
          <c:yVal>
            <c:numRef>
              <c:f>Sheet19!$C$3877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76"/>
          <c:order val="3876"/>
          <c:tx>
            <c:strRef>
              <c:f>Sheet19!$A$3878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Sheet19!$B$3878</c:f>
            </c:strRef>
          </c:xVal>
          <c:yVal>
            <c:numRef>
              <c:f>Sheet19!$C$3878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77"/>
          <c:order val="3877"/>
          <c:tx>
            <c:strRef>
              <c:f>Sheet19!$A$3879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Sheet19!$B$3879</c:f>
            </c:strRef>
          </c:xVal>
          <c:yVal>
            <c:numRef>
              <c:f>Sheet19!$C$3879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78"/>
          <c:order val="3878"/>
          <c:tx>
            <c:strRef>
              <c:f>Sheet19!$A$3880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Sheet19!$B$3880</c:f>
            </c:strRef>
          </c:xVal>
          <c:yVal>
            <c:numRef>
              <c:f>Sheet19!$C$3880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79"/>
          <c:order val="3879"/>
          <c:tx>
            <c:strRef>
              <c:f>Sheet19!$A$3881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Sheet19!$B$3881</c:f>
            </c:strRef>
          </c:xVal>
          <c:yVal>
            <c:numRef>
              <c:f>Sheet19!$C$3881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80"/>
          <c:order val="3880"/>
          <c:tx>
            <c:strRef>
              <c:f>Sheet19!$A$3882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Sheet19!$B$3882</c:f>
            </c:strRef>
          </c:xVal>
          <c:yVal>
            <c:numRef>
              <c:f>Sheet19!$C$3882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81"/>
          <c:order val="3881"/>
          <c:tx>
            <c:strRef>
              <c:f>Sheet19!$A$3883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Sheet19!$B$3883</c:f>
            </c:strRef>
          </c:xVal>
          <c:yVal>
            <c:numRef>
              <c:f>Sheet19!$C$3883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82"/>
          <c:order val="3882"/>
          <c:tx>
            <c:strRef>
              <c:f>Sheet19!$A$3884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Sheet19!$B$3884</c:f>
            </c:strRef>
          </c:xVal>
          <c:yVal>
            <c:numRef>
              <c:f>Sheet19!$C$3884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83"/>
          <c:order val="3883"/>
          <c:tx>
            <c:strRef>
              <c:f>Sheet19!$A$3885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Sheet19!$B$3885</c:f>
            </c:strRef>
          </c:xVal>
          <c:yVal>
            <c:numRef>
              <c:f>Sheet19!$C$3885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84"/>
          <c:order val="3884"/>
          <c:tx>
            <c:strRef>
              <c:f>Sheet19!$A$3886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Sheet19!$B$3886</c:f>
            </c:strRef>
          </c:xVal>
          <c:yVal>
            <c:numRef>
              <c:f>Sheet19!$C$3886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85"/>
          <c:order val="3885"/>
          <c:tx>
            <c:strRef>
              <c:f>Sheet19!$A$3887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Sheet19!$B$3887</c:f>
            </c:strRef>
          </c:xVal>
          <c:yVal>
            <c:numRef>
              <c:f>Sheet19!$C$3887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86"/>
          <c:order val="3886"/>
          <c:tx>
            <c:strRef>
              <c:f>Sheet19!$A$3888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Sheet19!$B$3888</c:f>
            </c:strRef>
          </c:xVal>
          <c:yVal>
            <c:numRef>
              <c:f>Sheet19!$C$3888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87"/>
          <c:order val="3887"/>
          <c:tx>
            <c:strRef>
              <c:f>Sheet19!$A$3889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Sheet19!$B$3889</c:f>
            </c:strRef>
          </c:xVal>
          <c:yVal>
            <c:numRef>
              <c:f>Sheet19!$C$3889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88"/>
          <c:order val="3888"/>
          <c:tx>
            <c:strRef>
              <c:f>Sheet19!$A$3890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Sheet19!$B$3890</c:f>
            </c:strRef>
          </c:xVal>
          <c:yVal>
            <c:numRef>
              <c:f>Sheet19!$C$3890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89"/>
          <c:order val="3889"/>
          <c:tx>
            <c:strRef>
              <c:f>Sheet19!$A$3891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Sheet19!$B$3891</c:f>
            </c:strRef>
          </c:xVal>
          <c:yVal>
            <c:numRef>
              <c:f>Sheet19!$C$3891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90"/>
          <c:order val="3890"/>
          <c:tx>
            <c:strRef>
              <c:f>Sheet19!$A$3892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Sheet19!$B$3892</c:f>
            </c:strRef>
          </c:xVal>
          <c:yVal>
            <c:numRef>
              <c:f>Sheet19!$C$3892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91"/>
          <c:order val="3891"/>
          <c:tx>
            <c:strRef>
              <c:f>Sheet19!$A$3893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Sheet19!$B$3893</c:f>
            </c:strRef>
          </c:xVal>
          <c:yVal>
            <c:numRef>
              <c:f>Sheet19!$C$3893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92"/>
          <c:order val="3892"/>
          <c:tx>
            <c:strRef>
              <c:f>Sheet19!$A$3894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Sheet19!$B$3894</c:f>
            </c:strRef>
          </c:xVal>
          <c:yVal>
            <c:numRef>
              <c:f>Sheet19!$C$3894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93"/>
          <c:order val="3893"/>
          <c:tx>
            <c:strRef>
              <c:f>Sheet19!$A$3895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Sheet19!$B$3895</c:f>
            </c:strRef>
          </c:xVal>
          <c:yVal>
            <c:numRef>
              <c:f>Sheet19!$C$3895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94"/>
          <c:order val="3894"/>
          <c:tx>
            <c:strRef>
              <c:f>Sheet19!$A$3896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Sheet19!$B$3896</c:f>
            </c:strRef>
          </c:xVal>
          <c:yVal>
            <c:numRef>
              <c:f>Sheet19!$C$3896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95"/>
          <c:order val="3895"/>
          <c:tx>
            <c:strRef>
              <c:f>Sheet19!$A$3897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Sheet19!$B$3897</c:f>
            </c:strRef>
          </c:xVal>
          <c:yVal>
            <c:numRef>
              <c:f>Sheet19!$C$3897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96"/>
          <c:order val="3896"/>
          <c:tx>
            <c:strRef>
              <c:f>Sheet19!$A$3898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Sheet19!$B$3898</c:f>
            </c:strRef>
          </c:xVal>
          <c:yVal>
            <c:numRef>
              <c:f>Sheet19!$C$3898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97"/>
          <c:order val="3897"/>
          <c:tx>
            <c:strRef>
              <c:f>Sheet19!$A$3899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Sheet19!$B$3899</c:f>
            </c:strRef>
          </c:xVal>
          <c:yVal>
            <c:numRef>
              <c:f>Sheet19!$C$3899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98"/>
          <c:order val="3898"/>
          <c:tx>
            <c:strRef>
              <c:f>Sheet19!$A$3900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Sheet19!$B$3900</c:f>
            </c:strRef>
          </c:xVal>
          <c:yVal>
            <c:numRef>
              <c:f>Sheet19!$C$3900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99"/>
          <c:order val="3899"/>
          <c:tx>
            <c:strRef>
              <c:f>Sheet19!$A$3901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Sheet19!$B$3901</c:f>
            </c:strRef>
          </c:xVal>
          <c:yVal>
            <c:numRef>
              <c:f>Sheet19!$C$3901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00"/>
          <c:order val="3900"/>
          <c:tx>
            <c:strRef>
              <c:f>Sheet19!$A$3902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Sheet19!$B$3902</c:f>
            </c:strRef>
          </c:xVal>
          <c:yVal>
            <c:numRef>
              <c:f>Sheet19!$C$3902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01"/>
          <c:order val="3901"/>
          <c:tx>
            <c:strRef>
              <c:f>Sheet19!$A$3903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Sheet19!$B$3903</c:f>
            </c:strRef>
          </c:xVal>
          <c:yVal>
            <c:numRef>
              <c:f>Sheet19!$C$3903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02"/>
          <c:order val="3902"/>
          <c:tx>
            <c:strRef>
              <c:f>Sheet19!$A$3904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Sheet19!$B$3904</c:f>
            </c:strRef>
          </c:xVal>
          <c:yVal>
            <c:numRef>
              <c:f>Sheet19!$C$3904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03"/>
          <c:order val="3903"/>
          <c:tx>
            <c:strRef>
              <c:f>Sheet19!$A$3905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Sheet19!$B$3905</c:f>
            </c:strRef>
          </c:xVal>
          <c:yVal>
            <c:numRef>
              <c:f>Sheet19!$C$3905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04"/>
          <c:order val="3904"/>
          <c:tx>
            <c:strRef>
              <c:f>Sheet19!$A$3906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Sheet19!$B$3906</c:f>
            </c:strRef>
          </c:xVal>
          <c:yVal>
            <c:numRef>
              <c:f>Sheet19!$C$3906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05"/>
          <c:order val="3905"/>
          <c:tx>
            <c:strRef>
              <c:f>Sheet19!$A$3907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Sheet19!$B$3907</c:f>
            </c:strRef>
          </c:xVal>
          <c:yVal>
            <c:numRef>
              <c:f>Sheet19!$C$3907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06"/>
          <c:order val="3906"/>
          <c:tx>
            <c:strRef>
              <c:f>Sheet19!$A$3908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Sheet19!$B$3908</c:f>
            </c:strRef>
          </c:xVal>
          <c:yVal>
            <c:numRef>
              <c:f>Sheet19!$C$3908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07"/>
          <c:order val="3907"/>
          <c:tx>
            <c:strRef>
              <c:f>Sheet19!$A$3909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Sheet19!$B$3909</c:f>
            </c:strRef>
          </c:xVal>
          <c:yVal>
            <c:numRef>
              <c:f>Sheet19!$C$3909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08"/>
          <c:order val="3908"/>
          <c:tx>
            <c:strRef>
              <c:f>Sheet19!$A$3910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Sheet19!$B$3910</c:f>
            </c:strRef>
          </c:xVal>
          <c:yVal>
            <c:numRef>
              <c:f>Sheet19!$C$3910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09"/>
          <c:order val="3909"/>
          <c:tx>
            <c:strRef>
              <c:f>Sheet19!$A$3911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Sheet19!$B$3911</c:f>
            </c:strRef>
          </c:xVal>
          <c:yVal>
            <c:numRef>
              <c:f>Sheet19!$C$3911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10"/>
          <c:order val="3910"/>
          <c:tx>
            <c:strRef>
              <c:f>Sheet19!$A$3912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Sheet19!$B$3912</c:f>
            </c:strRef>
          </c:xVal>
          <c:yVal>
            <c:numRef>
              <c:f>Sheet19!$C$3912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11"/>
          <c:order val="3911"/>
          <c:tx>
            <c:strRef>
              <c:f>Sheet19!$A$3913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Sheet19!$B$3913</c:f>
            </c:strRef>
          </c:xVal>
          <c:yVal>
            <c:numRef>
              <c:f>Sheet19!$C$3913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12"/>
          <c:order val="3912"/>
          <c:tx>
            <c:strRef>
              <c:f>Sheet19!$A$3914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Sheet19!$B$3914</c:f>
            </c:strRef>
          </c:xVal>
          <c:yVal>
            <c:numRef>
              <c:f>Sheet19!$C$3914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13"/>
          <c:order val="3913"/>
          <c:tx>
            <c:strRef>
              <c:f>Sheet19!$A$3915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Sheet19!$B$3915</c:f>
            </c:strRef>
          </c:xVal>
          <c:yVal>
            <c:numRef>
              <c:f>Sheet19!$C$3915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14"/>
          <c:order val="3914"/>
          <c:tx>
            <c:strRef>
              <c:f>Sheet19!$A$3916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Sheet19!$B$3916</c:f>
            </c:strRef>
          </c:xVal>
          <c:yVal>
            <c:numRef>
              <c:f>Sheet19!$C$3916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15"/>
          <c:order val="3915"/>
          <c:tx>
            <c:strRef>
              <c:f>Sheet19!$A$3917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Sheet19!$B$3917</c:f>
            </c:strRef>
          </c:xVal>
          <c:yVal>
            <c:numRef>
              <c:f>Sheet19!$C$3917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16"/>
          <c:order val="3916"/>
          <c:tx>
            <c:strRef>
              <c:f>Sheet19!$A$3918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Sheet19!$B$3918</c:f>
            </c:strRef>
          </c:xVal>
          <c:yVal>
            <c:numRef>
              <c:f>Sheet19!$C$3918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17"/>
          <c:order val="3917"/>
          <c:tx>
            <c:strRef>
              <c:f>Sheet19!$A$3919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Sheet19!$B$3919</c:f>
            </c:strRef>
          </c:xVal>
          <c:yVal>
            <c:numRef>
              <c:f>Sheet19!$C$3919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18"/>
          <c:order val="3918"/>
          <c:tx>
            <c:strRef>
              <c:f>Sheet19!$A$3920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Sheet19!$B$3920</c:f>
            </c:strRef>
          </c:xVal>
          <c:yVal>
            <c:numRef>
              <c:f>Sheet19!$C$3920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19"/>
          <c:order val="3919"/>
          <c:tx>
            <c:strRef>
              <c:f>Sheet19!$A$3921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Sheet19!$B$3921</c:f>
            </c:strRef>
          </c:xVal>
          <c:yVal>
            <c:numRef>
              <c:f>Sheet19!$C$3921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20"/>
          <c:order val="3920"/>
          <c:tx>
            <c:strRef>
              <c:f>Sheet19!$A$3922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Sheet19!$B$3922</c:f>
            </c:strRef>
          </c:xVal>
          <c:yVal>
            <c:numRef>
              <c:f>Sheet19!$C$3922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21"/>
          <c:order val="3921"/>
          <c:tx>
            <c:strRef>
              <c:f>Sheet19!$A$3923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Sheet19!$B$3923</c:f>
            </c:strRef>
          </c:xVal>
          <c:yVal>
            <c:numRef>
              <c:f>Sheet19!$C$3923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22"/>
          <c:order val="3922"/>
          <c:tx>
            <c:strRef>
              <c:f>Sheet19!$A$3924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Sheet19!$B$3924</c:f>
            </c:strRef>
          </c:xVal>
          <c:yVal>
            <c:numRef>
              <c:f>Sheet19!$C$3924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23"/>
          <c:order val="3923"/>
          <c:tx>
            <c:strRef>
              <c:f>Sheet19!$A$3925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Sheet19!$B$3925</c:f>
            </c:strRef>
          </c:xVal>
          <c:yVal>
            <c:numRef>
              <c:f>Sheet19!$C$3925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24"/>
          <c:order val="3924"/>
          <c:tx>
            <c:strRef>
              <c:f>Sheet19!$A$3926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Sheet19!$B$3926</c:f>
            </c:strRef>
          </c:xVal>
          <c:yVal>
            <c:numRef>
              <c:f>Sheet19!$C$3926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25"/>
          <c:order val="3925"/>
          <c:tx>
            <c:strRef>
              <c:f>Sheet19!$A$3927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Sheet19!$B$3927</c:f>
            </c:strRef>
          </c:xVal>
          <c:yVal>
            <c:numRef>
              <c:f>Sheet19!$C$3927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26"/>
          <c:order val="3926"/>
          <c:tx>
            <c:strRef>
              <c:f>Sheet19!$A$3928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Sheet19!$B$3928</c:f>
            </c:strRef>
          </c:xVal>
          <c:yVal>
            <c:numRef>
              <c:f>Sheet19!$C$3928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27"/>
          <c:order val="3927"/>
          <c:tx>
            <c:strRef>
              <c:f>Sheet19!$A$3929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Sheet19!$B$3929</c:f>
            </c:strRef>
          </c:xVal>
          <c:yVal>
            <c:numRef>
              <c:f>Sheet19!$C$3929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28"/>
          <c:order val="3928"/>
          <c:tx>
            <c:strRef>
              <c:f>Sheet19!$A$3930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Sheet19!$B$3930</c:f>
            </c:strRef>
          </c:xVal>
          <c:yVal>
            <c:numRef>
              <c:f>Sheet19!$C$3930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29"/>
          <c:order val="3929"/>
          <c:tx>
            <c:strRef>
              <c:f>Sheet19!$A$3931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Sheet19!$B$3931</c:f>
            </c:strRef>
          </c:xVal>
          <c:yVal>
            <c:numRef>
              <c:f>Sheet19!$C$3931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30"/>
          <c:order val="3930"/>
          <c:tx>
            <c:strRef>
              <c:f>Sheet19!$A$3932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Sheet19!$B$3932</c:f>
            </c:strRef>
          </c:xVal>
          <c:yVal>
            <c:numRef>
              <c:f>Sheet19!$C$3932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31"/>
          <c:order val="3931"/>
          <c:tx>
            <c:strRef>
              <c:f>Sheet19!$A$3933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Sheet19!$B$3933</c:f>
            </c:strRef>
          </c:xVal>
          <c:yVal>
            <c:numRef>
              <c:f>Sheet19!$C$3933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32"/>
          <c:order val="3932"/>
          <c:tx>
            <c:strRef>
              <c:f>Sheet19!$A$3934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Sheet19!$B$3934</c:f>
            </c:strRef>
          </c:xVal>
          <c:yVal>
            <c:numRef>
              <c:f>Sheet19!$C$3934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33"/>
          <c:order val="3933"/>
          <c:tx>
            <c:strRef>
              <c:f>Sheet19!$A$3935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Sheet19!$B$3935</c:f>
            </c:strRef>
          </c:xVal>
          <c:yVal>
            <c:numRef>
              <c:f>Sheet19!$C$3935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34"/>
          <c:order val="3934"/>
          <c:tx>
            <c:strRef>
              <c:f>Sheet19!$A$3936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Sheet19!$B$3936</c:f>
            </c:strRef>
          </c:xVal>
          <c:yVal>
            <c:numRef>
              <c:f>Sheet19!$C$3936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35"/>
          <c:order val="3935"/>
          <c:tx>
            <c:strRef>
              <c:f>Sheet19!$A$3937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Sheet19!$B$3937</c:f>
            </c:strRef>
          </c:xVal>
          <c:yVal>
            <c:numRef>
              <c:f>Sheet19!$C$3937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36"/>
          <c:order val="3936"/>
          <c:tx>
            <c:strRef>
              <c:f>Sheet19!$A$3938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Sheet19!$B$3938</c:f>
            </c:strRef>
          </c:xVal>
          <c:yVal>
            <c:numRef>
              <c:f>Sheet19!$C$3938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37"/>
          <c:order val="3937"/>
          <c:tx>
            <c:strRef>
              <c:f>Sheet19!$A$3939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Sheet19!$B$3939</c:f>
            </c:strRef>
          </c:xVal>
          <c:yVal>
            <c:numRef>
              <c:f>Sheet19!$C$3939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38"/>
          <c:order val="3938"/>
          <c:tx>
            <c:strRef>
              <c:f>Sheet19!$A$3940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Sheet19!$B$3940</c:f>
            </c:strRef>
          </c:xVal>
          <c:yVal>
            <c:numRef>
              <c:f>Sheet19!$C$3940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39"/>
          <c:order val="3939"/>
          <c:tx>
            <c:strRef>
              <c:f>Sheet19!$A$3941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Sheet19!$B$3941</c:f>
            </c:strRef>
          </c:xVal>
          <c:yVal>
            <c:numRef>
              <c:f>Sheet19!$C$3941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40"/>
          <c:order val="3940"/>
          <c:tx>
            <c:strRef>
              <c:f>Sheet19!$A$3942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Sheet19!$B$3942</c:f>
            </c:strRef>
          </c:xVal>
          <c:yVal>
            <c:numRef>
              <c:f>Sheet19!$C$3942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41"/>
          <c:order val="3941"/>
          <c:tx>
            <c:strRef>
              <c:f>Sheet19!$A$3943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Sheet19!$B$3943</c:f>
            </c:strRef>
          </c:xVal>
          <c:yVal>
            <c:numRef>
              <c:f>Sheet19!$C$3943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42"/>
          <c:order val="3942"/>
          <c:tx>
            <c:strRef>
              <c:f>Sheet19!$A$3944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Sheet19!$B$3944</c:f>
            </c:strRef>
          </c:xVal>
          <c:yVal>
            <c:numRef>
              <c:f>Sheet19!$C$3944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43"/>
          <c:order val="3943"/>
          <c:tx>
            <c:strRef>
              <c:f>Sheet19!$A$3945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Sheet19!$B$3945</c:f>
            </c:strRef>
          </c:xVal>
          <c:yVal>
            <c:numRef>
              <c:f>Sheet19!$C$3945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44"/>
          <c:order val="3944"/>
          <c:tx>
            <c:strRef>
              <c:f>Sheet19!$A$3946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Sheet19!$B$3946</c:f>
            </c:strRef>
          </c:xVal>
          <c:yVal>
            <c:numRef>
              <c:f>Sheet19!$C$3946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45"/>
          <c:order val="3945"/>
          <c:tx>
            <c:strRef>
              <c:f>Sheet19!$A$3947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Sheet19!$B$3947</c:f>
            </c:strRef>
          </c:xVal>
          <c:yVal>
            <c:numRef>
              <c:f>Sheet19!$C$3947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46"/>
          <c:order val="3946"/>
          <c:tx>
            <c:strRef>
              <c:f>Sheet19!$A$3948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Sheet19!$B$3948</c:f>
            </c:strRef>
          </c:xVal>
          <c:yVal>
            <c:numRef>
              <c:f>Sheet19!$C$3948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47"/>
          <c:order val="3947"/>
          <c:tx>
            <c:strRef>
              <c:f>Sheet19!$A$3949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Sheet19!$B$3949</c:f>
            </c:strRef>
          </c:xVal>
          <c:yVal>
            <c:numRef>
              <c:f>Sheet19!$C$3949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48"/>
          <c:order val="3948"/>
          <c:tx>
            <c:strRef>
              <c:f>Sheet19!$A$3950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Sheet19!$B$3950</c:f>
            </c:strRef>
          </c:xVal>
          <c:yVal>
            <c:numRef>
              <c:f>Sheet19!$C$3950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49"/>
          <c:order val="3949"/>
          <c:tx>
            <c:strRef>
              <c:f>Sheet19!$A$3951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Sheet19!$B$3951</c:f>
            </c:strRef>
          </c:xVal>
          <c:yVal>
            <c:numRef>
              <c:f>Sheet19!$C$3951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50"/>
          <c:order val="3950"/>
          <c:tx>
            <c:strRef>
              <c:f>Sheet19!$A$3952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Sheet19!$B$3952</c:f>
            </c:strRef>
          </c:xVal>
          <c:yVal>
            <c:numRef>
              <c:f>Sheet19!$C$3952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51"/>
          <c:order val="3951"/>
          <c:tx>
            <c:strRef>
              <c:f>Sheet19!$A$3953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Sheet19!$B$3953</c:f>
            </c:strRef>
          </c:xVal>
          <c:yVal>
            <c:numRef>
              <c:f>Sheet19!$C$3953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52"/>
          <c:order val="3952"/>
          <c:tx>
            <c:strRef>
              <c:f>Sheet19!$A$3954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Sheet19!$B$3954</c:f>
            </c:strRef>
          </c:xVal>
          <c:yVal>
            <c:numRef>
              <c:f>Sheet19!$C$3954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53"/>
          <c:order val="3953"/>
          <c:tx>
            <c:strRef>
              <c:f>Sheet19!$A$3955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Sheet19!$B$3955</c:f>
            </c:strRef>
          </c:xVal>
          <c:yVal>
            <c:numRef>
              <c:f>Sheet19!$C$3955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54"/>
          <c:order val="3954"/>
          <c:tx>
            <c:strRef>
              <c:f>Sheet19!$A$3956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Sheet19!$B$3956</c:f>
            </c:strRef>
          </c:xVal>
          <c:yVal>
            <c:numRef>
              <c:f>Sheet19!$C$3956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55"/>
          <c:order val="3955"/>
          <c:tx>
            <c:strRef>
              <c:f>Sheet19!$A$3957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Sheet19!$B$3957</c:f>
            </c:strRef>
          </c:xVal>
          <c:yVal>
            <c:numRef>
              <c:f>Sheet19!$C$3957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56"/>
          <c:order val="3956"/>
          <c:tx>
            <c:strRef>
              <c:f>Sheet19!$A$3958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Sheet19!$B$3958</c:f>
            </c:strRef>
          </c:xVal>
          <c:yVal>
            <c:numRef>
              <c:f>Sheet19!$C$3958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57"/>
          <c:order val="3957"/>
          <c:tx>
            <c:strRef>
              <c:f>Sheet19!$A$3959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Sheet19!$B$3959</c:f>
            </c:strRef>
          </c:xVal>
          <c:yVal>
            <c:numRef>
              <c:f>Sheet19!$C$3959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58"/>
          <c:order val="3958"/>
          <c:tx>
            <c:strRef>
              <c:f>Sheet19!$A$3960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Sheet19!$B$3960</c:f>
            </c:strRef>
          </c:xVal>
          <c:yVal>
            <c:numRef>
              <c:f>Sheet19!$C$3960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59"/>
          <c:order val="3959"/>
          <c:tx>
            <c:strRef>
              <c:f>Sheet19!$A$3961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Sheet19!$B$3961</c:f>
            </c:strRef>
          </c:xVal>
          <c:yVal>
            <c:numRef>
              <c:f>Sheet19!$C$3961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60"/>
          <c:order val="3960"/>
          <c:tx>
            <c:strRef>
              <c:f>Sheet19!$A$3962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Sheet19!$B$3962</c:f>
            </c:strRef>
          </c:xVal>
          <c:yVal>
            <c:numRef>
              <c:f>Sheet19!$C$3962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61"/>
          <c:order val="3961"/>
          <c:tx>
            <c:strRef>
              <c:f>Sheet19!$A$3963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Sheet19!$B$3963</c:f>
            </c:strRef>
          </c:xVal>
          <c:yVal>
            <c:numRef>
              <c:f>Sheet19!$C$3963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62"/>
          <c:order val="3962"/>
          <c:tx>
            <c:strRef>
              <c:f>Sheet19!$A$3964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Sheet19!$B$3964</c:f>
            </c:strRef>
          </c:xVal>
          <c:yVal>
            <c:numRef>
              <c:f>Sheet19!$C$3964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63"/>
          <c:order val="3963"/>
          <c:tx>
            <c:strRef>
              <c:f>Sheet19!$A$3965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Sheet19!$B$3965</c:f>
            </c:strRef>
          </c:xVal>
          <c:yVal>
            <c:numRef>
              <c:f>Sheet19!$C$3965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64"/>
          <c:order val="3964"/>
          <c:tx>
            <c:strRef>
              <c:f>Sheet19!$A$3966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Sheet19!$B$3966</c:f>
            </c:strRef>
          </c:xVal>
          <c:yVal>
            <c:numRef>
              <c:f>Sheet19!$C$3966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65"/>
          <c:order val="3965"/>
          <c:tx>
            <c:strRef>
              <c:f>Sheet19!$A$3967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Sheet19!$B$3967</c:f>
            </c:strRef>
          </c:xVal>
          <c:yVal>
            <c:numRef>
              <c:f>Sheet19!$C$3967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66"/>
          <c:order val="3966"/>
          <c:tx>
            <c:strRef>
              <c:f>Sheet19!$A$3968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Sheet19!$B$3968</c:f>
            </c:strRef>
          </c:xVal>
          <c:yVal>
            <c:numRef>
              <c:f>Sheet19!$C$3968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67"/>
          <c:order val="3967"/>
          <c:tx>
            <c:strRef>
              <c:f>Sheet19!$A$3969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Sheet19!$B$3969</c:f>
            </c:strRef>
          </c:xVal>
          <c:yVal>
            <c:numRef>
              <c:f>Sheet19!$C$3969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68"/>
          <c:order val="3968"/>
          <c:tx>
            <c:strRef>
              <c:f>Sheet19!$A$3970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Sheet19!$B$3970</c:f>
            </c:strRef>
          </c:xVal>
          <c:yVal>
            <c:numRef>
              <c:f>Sheet19!$C$3970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69"/>
          <c:order val="3969"/>
          <c:tx>
            <c:strRef>
              <c:f>Sheet19!$A$3971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Sheet19!$B$3971</c:f>
            </c:strRef>
          </c:xVal>
          <c:yVal>
            <c:numRef>
              <c:f>Sheet19!$C$3971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70"/>
          <c:order val="3970"/>
          <c:tx>
            <c:strRef>
              <c:f>Sheet19!$A$3972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Sheet19!$B$3972</c:f>
            </c:strRef>
          </c:xVal>
          <c:yVal>
            <c:numRef>
              <c:f>Sheet19!$C$3972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71"/>
          <c:order val="3971"/>
          <c:tx>
            <c:strRef>
              <c:f>Sheet19!$A$3973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Sheet19!$B$3973</c:f>
            </c:strRef>
          </c:xVal>
          <c:yVal>
            <c:numRef>
              <c:f>Sheet19!$C$3973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72"/>
          <c:order val="3972"/>
          <c:tx>
            <c:strRef>
              <c:f>Sheet19!$A$3974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Sheet19!$B$3974</c:f>
            </c:strRef>
          </c:xVal>
          <c:yVal>
            <c:numRef>
              <c:f>Sheet19!$C$3974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73"/>
          <c:order val="3973"/>
          <c:tx>
            <c:strRef>
              <c:f>Sheet19!$A$3975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Sheet19!$B$3975</c:f>
            </c:strRef>
          </c:xVal>
          <c:yVal>
            <c:numRef>
              <c:f>Sheet19!$C$3975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74"/>
          <c:order val="3974"/>
          <c:tx>
            <c:strRef>
              <c:f>Sheet19!$A$3976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Sheet19!$B$3976</c:f>
            </c:strRef>
          </c:xVal>
          <c:yVal>
            <c:numRef>
              <c:f>Sheet19!$C$3976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75"/>
          <c:order val="3975"/>
          <c:tx>
            <c:strRef>
              <c:f>Sheet19!$A$3977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Sheet19!$B$3977</c:f>
            </c:strRef>
          </c:xVal>
          <c:yVal>
            <c:numRef>
              <c:f>Sheet19!$C$3977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76"/>
          <c:order val="3976"/>
          <c:tx>
            <c:strRef>
              <c:f>Sheet19!$A$3978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Sheet19!$B$3978</c:f>
            </c:strRef>
          </c:xVal>
          <c:yVal>
            <c:numRef>
              <c:f>Sheet19!$C$3978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77"/>
          <c:order val="3977"/>
          <c:tx>
            <c:strRef>
              <c:f>Sheet19!$A$3979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Sheet19!$B$3979</c:f>
            </c:strRef>
          </c:xVal>
          <c:yVal>
            <c:numRef>
              <c:f>Sheet19!$C$3979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78"/>
          <c:order val="3978"/>
          <c:tx>
            <c:strRef>
              <c:f>Sheet19!$A$3980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Sheet19!$B$3980</c:f>
            </c:strRef>
          </c:xVal>
          <c:yVal>
            <c:numRef>
              <c:f>Sheet19!$C$3980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79"/>
          <c:order val="3979"/>
          <c:tx>
            <c:strRef>
              <c:f>Sheet19!$A$3981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Sheet19!$B$3981</c:f>
            </c:strRef>
          </c:xVal>
          <c:yVal>
            <c:numRef>
              <c:f>Sheet19!$C$3981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80"/>
          <c:order val="3980"/>
          <c:tx>
            <c:strRef>
              <c:f>Sheet19!$A$3982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Sheet19!$B$3982</c:f>
            </c:strRef>
          </c:xVal>
          <c:yVal>
            <c:numRef>
              <c:f>Sheet19!$C$3982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81"/>
          <c:order val="3981"/>
          <c:tx>
            <c:strRef>
              <c:f>Sheet19!$A$3983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Sheet19!$B$3983</c:f>
            </c:strRef>
          </c:xVal>
          <c:yVal>
            <c:numRef>
              <c:f>Sheet19!$C$3983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82"/>
          <c:order val="3982"/>
          <c:tx>
            <c:strRef>
              <c:f>Sheet19!$A$3984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Sheet19!$B$3984</c:f>
            </c:strRef>
          </c:xVal>
          <c:yVal>
            <c:numRef>
              <c:f>Sheet19!$C$3984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83"/>
          <c:order val="3983"/>
          <c:tx>
            <c:strRef>
              <c:f>Sheet19!$A$3985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Sheet19!$B$3985</c:f>
            </c:strRef>
          </c:xVal>
          <c:yVal>
            <c:numRef>
              <c:f>Sheet19!$C$3985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84"/>
          <c:order val="3984"/>
          <c:tx>
            <c:strRef>
              <c:f>Sheet19!$A$3986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Sheet19!$B$3986</c:f>
            </c:strRef>
          </c:xVal>
          <c:yVal>
            <c:numRef>
              <c:f>Sheet19!$C$3986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85"/>
          <c:order val="3985"/>
          <c:tx>
            <c:strRef>
              <c:f>Sheet19!$A$3987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Sheet19!$B$3987</c:f>
            </c:strRef>
          </c:xVal>
          <c:yVal>
            <c:numRef>
              <c:f>Sheet19!$C$3987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86"/>
          <c:order val="3986"/>
          <c:tx>
            <c:strRef>
              <c:f>Sheet19!$A$3988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Sheet19!$B$3988</c:f>
            </c:strRef>
          </c:xVal>
          <c:yVal>
            <c:numRef>
              <c:f>Sheet19!$C$3988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87"/>
          <c:order val="3987"/>
          <c:tx>
            <c:strRef>
              <c:f>Sheet19!$A$3989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Sheet19!$B$3989</c:f>
            </c:strRef>
          </c:xVal>
          <c:yVal>
            <c:numRef>
              <c:f>Sheet19!$C$3989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88"/>
          <c:order val="3988"/>
          <c:tx>
            <c:strRef>
              <c:f>Sheet19!$A$3990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Sheet19!$B$3990</c:f>
            </c:strRef>
          </c:xVal>
          <c:yVal>
            <c:numRef>
              <c:f>Sheet19!$C$3990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89"/>
          <c:order val="3989"/>
          <c:tx>
            <c:strRef>
              <c:f>Sheet19!$A$3991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Sheet19!$B$3991</c:f>
            </c:strRef>
          </c:xVal>
          <c:yVal>
            <c:numRef>
              <c:f>Sheet19!$C$3991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90"/>
          <c:order val="3990"/>
          <c:tx>
            <c:strRef>
              <c:f>Sheet19!$A$3992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Sheet19!$B$3992</c:f>
            </c:strRef>
          </c:xVal>
          <c:yVal>
            <c:numRef>
              <c:f>Sheet19!$C$3992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91"/>
          <c:order val="3991"/>
          <c:tx>
            <c:strRef>
              <c:f>Sheet19!$A$3993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Sheet19!$B$3993</c:f>
            </c:strRef>
          </c:xVal>
          <c:yVal>
            <c:numRef>
              <c:f>Sheet19!$C$3993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92"/>
          <c:order val="3992"/>
          <c:tx>
            <c:strRef>
              <c:f>Sheet19!$A$3994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Sheet19!$B$3994</c:f>
            </c:strRef>
          </c:xVal>
          <c:yVal>
            <c:numRef>
              <c:f>Sheet19!$C$3994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93"/>
          <c:order val="3993"/>
          <c:tx>
            <c:strRef>
              <c:f>Sheet19!$A$3995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Sheet19!$B$3995</c:f>
            </c:strRef>
          </c:xVal>
          <c:yVal>
            <c:numRef>
              <c:f>Sheet19!$C$3995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94"/>
          <c:order val="3994"/>
          <c:tx>
            <c:strRef>
              <c:f>Sheet19!$A$3996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Sheet19!$B$3996</c:f>
            </c:strRef>
          </c:xVal>
          <c:yVal>
            <c:numRef>
              <c:f>Sheet19!$C$3996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95"/>
          <c:order val="3995"/>
          <c:tx>
            <c:strRef>
              <c:f>Sheet19!$A$3997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Sheet19!$B$3997</c:f>
            </c:strRef>
          </c:xVal>
          <c:yVal>
            <c:numRef>
              <c:f>Sheet19!$C$3997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96"/>
          <c:order val="3996"/>
          <c:tx>
            <c:strRef>
              <c:f>Sheet19!$A$3998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Sheet19!$B$3998</c:f>
            </c:strRef>
          </c:xVal>
          <c:yVal>
            <c:numRef>
              <c:f>Sheet19!$C$3998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97"/>
          <c:order val="3997"/>
          <c:tx>
            <c:strRef>
              <c:f>Sheet19!$A$3999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Sheet19!$B$3999</c:f>
            </c:strRef>
          </c:xVal>
          <c:yVal>
            <c:numRef>
              <c:f>Sheet19!$C$3999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98"/>
          <c:order val="3998"/>
          <c:tx>
            <c:strRef>
              <c:f>Sheet19!$A$4000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Sheet19!$B$4000</c:f>
            </c:strRef>
          </c:xVal>
          <c:yVal>
            <c:numRef>
              <c:f>Sheet19!$C$4000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99"/>
          <c:order val="3999"/>
          <c:tx>
            <c:strRef>
              <c:f>Sheet19!$A$4001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Sheet19!$B$4001</c:f>
            </c:strRef>
          </c:xVal>
          <c:yVal>
            <c:numRef>
              <c:f>Sheet19!$C$4001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00"/>
          <c:order val="4000"/>
          <c:tx>
            <c:strRef>
              <c:f>Sheet19!$A$4002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Sheet19!$B$4002</c:f>
            </c:strRef>
          </c:xVal>
          <c:yVal>
            <c:numRef>
              <c:f>Sheet19!$C$4002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01"/>
          <c:order val="4001"/>
          <c:tx>
            <c:strRef>
              <c:f>Sheet19!$A$4003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Sheet19!$B$4003</c:f>
            </c:strRef>
          </c:xVal>
          <c:yVal>
            <c:numRef>
              <c:f>Sheet19!$C$4003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02"/>
          <c:order val="4002"/>
          <c:tx>
            <c:strRef>
              <c:f>Sheet19!$A$4004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Sheet19!$B$4004</c:f>
            </c:strRef>
          </c:xVal>
          <c:yVal>
            <c:numRef>
              <c:f>Sheet19!$C$4004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03"/>
          <c:order val="4003"/>
          <c:tx>
            <c:strRef>
              <c:f>Sheet19!$A$4005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Sheet19!$B$4005</c:f>
            </c:strRef>
          </c:xVal>
          <c:yVal>
            <c:numRef>
              <c:f>Sheet19!$C$4005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04"/>
          <c:order val="4004"/>
          <c:tx>
            <c:strRef>
              <c:f>Sheet19!$A$4006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Sheet19!$B$4006</c:f>
            </c:strRef>
          </c:xVal>
          <c:yVal>
            <c:numRef>
              <c:f>Sheet19!$C$4006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05"/>
          <c:order val="4005"/>
          <c:tx>
            <c:strRef>
              <c:f>Sheet19!$A$4007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Sheet19!$B$4007</c:f>
            </c:strRef>
          </c:xVal>
          <c:yVal>
            <c:numRef>
              <c:f>Sheet19!$C$4007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06"/>
          <c:order val="4006"/>
          <c:tx>
            <c:strRef>
              <c:f>Sheet19!$A$4008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Sheet19!$B$4008</c:f>
            </c:strRef>
          </c:xVal>
          <c:yVal>
            <c:numRef>
              <c:f>Sheet19!$C$4008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07"/>
          <c:order val="4007"/>
          <c:tx>
            <c:strRef>
              <c:f>Sheet19!$A$4009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Sheet19!$B$4009</c:f>
            </c:strRef>
          </c:xVal>
          <c:yVal>
            <c:numRef>
              <c:f>Sheet19!$C$4009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08"/>
          <c:order val="4008"/>
          <c:tx>
            <c:strRef>
              <c:f>Sheet19!$A$4010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Sheet19!$B$4010</c:f>
            </c:strRef>
          </c:xVal>
          <c:yVal>
            <c:numRef>
              <c:f>Sheet19!$C$4010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09"/>
          <c:order val="4009"/>
          <c:tx>
            <c:strRef>
              <c:f>Sheet19!$A$4011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Sheet19!$B$4011</c:f>
            </c:strRef>
          </c:xVal>
          <c:yVal>
            <c:numRef>
              <c:f>Sheet19!$C$4011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10"/>
          <c:order val="4010"/>
          <c:tx>
            <c:strRef>
              <c:f>Sheet19!$A$4012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Sheet19!$B$4012</c:f>
            </c:strRef>
          </c:xVal>
          <c:yVal>
            <c:numRef>
              <c:f>Sheet19!$C$4012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11"/>
          <c:order val="4011"/>
          <c:tx>
            <c:strRef>
              <c:f>Sheet19!$A$4013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Sheet19!$B$4013</c:f>
            </c:strRef>
          </c:xVal>
          <c:yVal>
            <c:numRef>
              <c:f>Sheet19!$C$4013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12"/>
          <c:order val="4012"/>
          <c:tx>
            <c:strRef>
              <c:f>Sheet19!$A$4014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Sheet19!$B$4014</c:f>
            </c:strRef>
          </c:xVal>
          <c:yVal>
            <c:numRef>
              <c:f>Sheet19!$C$4014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13"/>
          <c:order val="4013"/>
          <c:tx>
            <c:strRef>
              <c:f>Sheet19!$A$4015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Sheet19!$B$4015</c:f>
            </c:strRef>
          </c:xVal>
          <c:yVal>
            <c:numRef>
              <c:f>Sheet19!$C$4015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14"/>
          <c:order val="4014"/>
          <c:tx>
            <c:strRef>
              <c:f>Sheet19!$A$4016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Sheet19!$B$4016</c:f>
            </c:strRef>
          </c:xVal>
          <c:yVal>
            <c:numRef>
              <c:f>Sheet19!$C$4016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15"/>
          <c:order val="4015"/>
          <c:tx>
            <c:strRef>
              <c:f>Sheet19!$A$4017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Sheet19!$B$4017</c:f>
            </c:strRef>
          </c:xVal>
          <c:yVal>
            <c:numRef>
              <c:f>Sheet19!$C$4017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16"/>
          <c:order val="4016"/>
          <c:tx>
            <c:strRef>
              <c:f>Sheet19!$A$4018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Sheet19!$B$4018</c:f>
            </c:strRef>
          </c:xVal>
          <c:yVal>
            <c:numRef>
              <c:f>Sheet19!$C$4018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17"/>
          <c:order val="4017"/>
          <c:tx>
            <c:strRef>
              <c:f>Sheet19!$A$4019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Sheet19!$B$4019</c:f>
            </c:strRef>
          </c:xVal>
          <c:yVal>
            <c:numRef>
              <c:f>Sheet19!$C$4019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18"/>
          <c:order val="4018"/>
          <c:tx>
            <c:strRef>
              <c:f>Sheet19!$A$4020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Sheet19!$B$4020</c:f>
            </c:strRef>
          </c:xVal>
          <c:yVal>
            <c:numRef>
              <c:f>Sheet19!$C$4020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19"/>
          <c:order val="4019"/>
          <c:tx>
            <c:strRef>
              <c:f>Sheet19!$A$4021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Sheet19!$B$4021</c:f>
            </c:strRef>
          </c:xVal>
          <c:yVal>
            <c:numRef>
              <c:f>Sheet19!$C$4021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20"/>
          <c:order val="4020"/>
          <c:tx>
            <c:strRef>
              <c:f>Sheet19!$A$4022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Sheet19!$B$4022</c:f>
            </c:strRef>
          </c:xVal>
          <c:yVal>
            <c:numRef>
              <c:f>Sheet19!$C$4022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21"/>
          <c:order val="4021"/>
          <c:tx>
            <c:strRef>
              <c:f>Sheet19!$A$4023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Sheet19!$B$4023</c:f>
            </c:strRef>
          </c:xVal>
          <c:yVal>
            <c:numRef>
              <c:f>Sheet19!$C$4023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22"/>
          <c:order val="4022"/>
          <c:tx>
            <c:strRef>
              <c:f>Sheet19!$A$4024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Sheet19!$B$4024</c:f>
            </c:strRef>
          </c:xVal>
          <c:yVal>
            <c:numRef>
              <c:f>Sheet19!$C$4024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23"/>
          <c:order val="4023"/>
          <c:tx>
            <c:strRef>
              <c:f>Sheet19!$A$4025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Sheet19!$B$4025</c:f>
            </c:strRef>
          </c:xVal>
          <c:yVal>
            <c:numRef>
              <c:f>Sheet19!$C$4025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24"/>
          <c:order val="4024"/>
          <c:tx>
            <c:strRef>
              <c:f>Sheet19!$A$4026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Sheet19!$B$4026</c:f>
            </c:strRef>
          </c:xVal>
          <c:yVal>
            <c:numRef>
              <c:f>Sheet19!$C$4026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25"/>
          <c:order val="4025"/>
          <c:tx>
            <c:strRef>
              <c:f>Sheet19!$A$4027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Sheet19!$B$4027</c:f>
            </c:strRef>
          </c:xVal>
          <c:yVal>
            <c:numRef>
              <c:f>Sheet19!$C$4027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26"/>
          <c:order val="4026"/>
          <c:tx>
            <c:strRef>
              <c:f>Sheet19!$A$4028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Sheet19!$B$4028</c:f>
            </c:strRef>
          </c:xVal>
          <c:yVal>
            <c:numRef>
              <c:f>Sheet19!$C$4028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27"/>
          <c:order val="4027"/>
          <c:tx>
            <c:strRef>
              <c:f>Sheet19!$A$4029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Sheet19!$B$4029</c:f>
            </c:strRef>
          </c:xVal>
          <c:yVal>
            <c:numRef>
              <c:f>Sheet19!$C$4029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28"/>
          <c:order val="4028"/>
          <c:tx>
            <c:strRef>
              <c:f>Sheet19!$A$4030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Sheet19!$B$4030</c:f>
            </c:strRef>
          </c:xVal>
          <c:yVal>
            <c:numRef>
              <c:f>Sheet19!$C$4030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29"/>
          <c:order val="4029"/>
          <c:tx>
            <c:strRef>
              <c:f>Sheet19!$A$4031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Sheet19!$B$4031</c:f>
            </c:strRef>
          </c:xVal>
          <c:yVal>
            <c:numRef>
              <c:f>Sheet19!$C$4031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30"/>
          <c:order val="4030"/>
          <c:tx>
            <c:strRef>
              <c:f>Sheet19!$A$4032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Sheet19!$B$4032</c:f>
            </c:strRef>
          </c:xVal>
          <c:yVal>
            <c:numRef>
              <c:f>Sheet19!$C$4032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31"/>
          <c:order val="4031"/>
          <c:tx>
            <c:strRef>
              <c:f>Sheet19!$A$4033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Sheet19!$B$4033</c:f>
            </c:strRef>
          </c:xVal>
          <c:yVal>
            <c:numRef>
              <c:f>Sheet19!$C$4033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32"/>
          <c:order val="4032"/>
          <c:tx>
            <c:strRef>
              <c:f>Sheet19!$A$4034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Sheet19!$B$4034</c:f>
            </c:strRef>
          </c:xVal>
          <c:yVal>
            <c:numRef>
              <c:f>Sheet19!$C$4034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33"/>
          <c:order val="4033"/>
          <c:tx>
            <c:strRef>
              <c:f>Sheet19!$A$4035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Sheet19!$B$4035</c:f>
            </c:strRef>
          </c:xVal>
          <c:yVal>
            <c:numRef>
              <c:f>Sheet19!$C$4035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34"/>
          <c:order val="4034"/>
          <c:tx>
            <c:strRef>
              <c:f>Sheet19!$A$4036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Sheet19!$B$4036</c:f>
            </c:strRef>
          </c:xVal>
          <c:yVal>
            <c:numRef>
              <c:f>Sheet19!$C$4036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35"/>
          <c:order val="4035"/>
          <c:tx>
            <c:strRef>
              <c:f>Sheet19!$A$4037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Sheet19!$B$4037</c:f>
            </c:strRef>
          </c:xVal>
          <c:yVal>
            <c:numRef>
              <c:f>Sheet19!$C$4037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36"/>
          <c:order val="4036"/>
          <c:tx>
            <c:strRef>
              <c:f>Sheet19!$A$4038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Sheet19!$B$4038</c:f>
            </c:strRef>
          </c:xVal>
          <c:yVal>
            <c:numRef>
              <c:f>Sheet19!$C$4038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37"/>
          <c:order val="4037"/>
          <c:tx>
            <c:strRef>
              <c:f>Sheet19!$A$4039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Sheet19!$B$4039</c:f>
            </c:strRef>
          </c:xVal>
          <c:yVal>
            <c:numRef>
              <c:f>Sheet19!$C$4039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38"/>
          <c:order val="4038"/>
          <c:tx>
            <c:strRef>
              <c:f>Sheet19!$A$4040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Sheet19!$B$4040</c:f>
            </c:strRef>
          </c:xVal>
          <c:yVal>
            <c:numRef>
              <c:f>Sheet19!$C$4040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39"/>
          <c:order val="4039"/>
          <c:tx>
            <c:strRef>
              <c:f>Sheet19!$A$4041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Sheet19!$B$4041</c:f>
            </c:strRef>
          </c:xVal>
          <c:yVal>
            <c:numRef>
              <c:f>Sheet19!$C$4041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40"/>
          <c:order val="4040"/>
          <c:tx>
            <c:strRef>
              <c:f>Sheet19!$A$4042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Sheet19!$B$4042</c:f>
            </c:strRef>
          </c:xVal>
          <c:yVal>
            <c:numRef>
              <c:f>Sheet19!$C$4042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41"/>
          <c:order val="4041"/>
          <c:tx>
            <c:strRef>
              <c:f>Sheet19!$A$4043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Sheet19!$B$4043</c:f>
            </c:strRef>
          </c:xVal>
          <c:yVal>
            <c:numRef>
              <c:f>Sheet19!$C$4043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42"/>
          <c:order val="4042"/>
          <c:tx>
            <c:strRef>
              <c:f>Sheet19!$A$4044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Sheet19!$B$4044</c:f>
            </c:strRef>
          </c:xVal>
          <c:yVal>
            <c:numRef>
              <c:f>Sheet19!$C$4044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43"/>
          <c:order val="4043"/>
          <c:tx>
            <c:strRef>
              <c:f>Sheet19!$A$4045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Sheet19!$B$4045</c:f>
            </c:strRef>
          </c:xVal>
          <c:yVal>
            <c:numRef>
              <c:f>Sheet19!$C$4045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44"/>
          <c:order val="4044"/>
          <c:tx>
            <c:strRef>
              <c:f>Sheet19!$A$4046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Sheet19!$B$4046</c:f>
            </c:strRef>
          </c:xVal>
          <c:yVal>
            <c:numRef>
              <c:f>Sheet19!$C$4046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45"/>
          <c:order val="4045"/>
          <c:tx>
            <c:strRef>
              <c:f>Sheet19!$A$4047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Sheet19!$B$4047</c:f>
            </c:strRef>
          </c:xVal>
          <c:yVal>
            <c:numRef>
              <c:f>Sheet19!$C$4047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46"/>
          <c:order val="4046"/>
          <c:tx>
            <c:strRef>
              <c:f>Sheet19!$A$4048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Sheet19!$B$4048</c:f>
            </c:strRef>
          </c:xVal>
          <c:yVal>
            <c:numRef>
              <c:f>Sheet19!$C$4048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47"/>
          <c:order val="4047"/>
          <c:tx>
            <c:strRef>
              <c:f>Sheet19!$A$4049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Sheet19!$B$4049</c:f>
            </c:strRef>
          </c:xVal>
          <c:yVal>
            <c:numRef>
              <c:f>Sheet19!$C$4049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48"/>
          <c:order val="4048"/>
          <c:tx>
            <c:strRef>
              <c:f>Sheet19!$A$4050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Sheet19!$B$4050</c:f>
            </c:strRef>
          </c:xVal>
          <c:yVal>
            <c:numRef>
              <c:f>Sheet19!$C$4050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49"/>
          <c:order val="4049"/>
          <c:tx>
            <c:strRef>
              <c:f>Sheet19!$A$4051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Sheet19!$B$4051</c:f>
            </c:strRef>
          </c:xVal>
          <c:yVal>
            <c:numRef>
              <c:f>Sheet19!$C$4051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50"/>
          <c:order val="4050"/>
          <c:tx>
            <c:strRef>
              <c:f>Sheet19!$A$4052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Sheet19!$B$4052</c:f>
            </c:strRef>
          </c:xVal>
          <c:yVal>
            <c:numRef>
              <c:f>Sheet19!$C$4052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51"/>
          <c:order val="4051"/>
          <c:tx>
            <c:strRef>
              <c:f>Sheet19!$A$4053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Sheet19!$B$4053</c:f>
            </c:strRef>
          </c:xVal>
          <c:yVal>
            <c:numRef>
              <c:f>Sheet19!$C$4053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52"/>
          <c:order val="4052"/>
          <c:tx>
            <c:strRef>
              <c:f>Sheet19!$A$4054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Sheet19!$B$4054</c:f>
            </c:strRef>
          </c:xVal>
          <c:yVal>
            <c:numRef>
              <c:f>Sheet19!$C$4054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53"/>
          <c:order val="4053"/>
          <c:tx>
            <c:strRef>
              <c:f>Sheet19!$A$4055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Sheet19!$B$4055</c:f>
            </c:strRef>
          </c:xVal>
          <c:yVal>
            <c:numRef>
              <c:f>Sheet19!$C$4055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54"/>
          <c:order val="4054"/>
          <c:tx>
            <c:strRef>
              <c:f>Sheet19!$A$4056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Sheet19!$B$4056</c:f>
            </c:strRef>
          </c:xVal>
          <c:yVal>
            <c:numRef>
              <c:f>Sheet19!$C$4056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55"/>
          <c:order val="4055"/>
          <c:tx>
            <c:strRef>
              <c:f>Sheet19!$A$4057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Sheet19!$B$4057</c:f>
            </c:strRef>
          </c:xVal>
          <c:yVal>
            <c:numRef>
              <c:f>Sheet19!$C$4057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56"/>
          <c:order val="4056"/>
          <c:tx>
            <c:strRef>
              <c:f>Sheet19!$A$4058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Sheet19!$B$4058</c:f>
            </c:strRef>
          </c:xVal>
          <c:yVal>
            <c:numRef>
              <c:f>Sheet19!$C$4058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57"/>
          <c:order val="4057"/>
          <c:tx>
            <c:strRef>
              <c:f>Sheet19!$A$4059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Sheet19!$B$4059</c:f>
            </c:strRef>
          </c:xVal>
          <c:yVal>
            <c:numRef>
              <c:f>Sheet19!$C$4059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58"/>
          <c:order val="4058"/>
          <c:tx>
            <c:strRef>
              <c:f>Sheet19!$A$4060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Sheet19!$B$4060</c:f>
            </c:strRef>
          </c:xVal>
          <c:yVal>
            <c:numRef>
              <c:f>Sheet19!$C$4060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59"/>
          <c:order val="4059"/>
          <c:tx>
            <c:strRef>
              <c:f>Sheet19!$A$4061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Sheet19!$B$4061</c:f>
            </c:strRef>
          </c:xVal>
          <c:yVal>
            <c:numRef>
              <c:f>Sheet19!$C$4061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60"/>
          <c:order val="4060"/>
          <c:tx>
            <c:strRef>
              <c:f>Sheet19!$A$4062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Sheet19!$B$4062</c:f>
            </c:strRef>
          </c:xVal>
          <c:yVal>
            <c:numRef>
              <c:f>Sheet19!$C$4062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61"/>
          <c:order val="4061"/>
          <c:tx>
            <c:strRef>
              <c:f>Sheet19!$A$4063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Sheet19!$B$4063</c:f>
            </c:strRef>
          </c:xVal>
          <c:yVal>
            <c:numRef>
              <c:f>Sheet19!$C$4063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62"/>
          <c:order val="4062"/>
          <c:tx>
            <c:strRef>
              <c:f>Sheet19!$A$4064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Sheet19!$B$4064</c:f>
            </c:strRef>
          </c:xVal>
          <c:yVal>
            <c:numRef>
              <c:f>Sheet19!$C$4064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63"/>
          <c:order val="4063"/>
          <c:tx>
            <c:strRef>
              <c:f>Sheet19!$A$4065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Sheet19!$B$4065</c:f>
            </c:strRef>
          </c:xVal>
          <c:yVal>
            <c:numRef>
              <c:f>Sheet19!$C$4065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64"/>
          <c:order val="4064"/>
          <c:tx>
            <c:strRef>
              <c:f>Sheet19!$A$4066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Sheet19!$B$4066</c:f>
            </c:strRef>
          </c:xVal>
          <c:yVal>
            <c:numRef>
              <c:f>Sheet19!$C$4066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65"/>
          <c:order val="4065"/>
          <c:tx>
            <c:strRef>
              <c:f>Sheet19!$A$4067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Sheet19!$B$4067</c:f>
            </c:strRef>
          </c:xVal>
          <c:yVal>
            <c:numRef>
              <c:f>Sheet19!$C$4067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66"/>
          <c:order val="4066"/>
          <c:tx>
            <c:strRef>
              <c:f>Sheet19!$A$4068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Sheet19!$B$4068</c:f>
            </c:strRef>
          </c:xVal>
          <c:yVal>
            <c:numRef>
              <c:f>Sheet19!$C$4068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67"/>
          <c:order val="4067"/>
          <c:tx>
            <c:strRef>
              <c:f>Sheet19!$A$4069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Sheet19!$B$4069</c:f>
            </c:strRef>
          </c:xVal>
          <c:yVal>
            <c:numRef>
              <c:f>Sheet19!$C$4069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68"/>
          <c:order val="4068"/>
          <c:tx>
            <c:strRef>
              <c:f>Sheet19!$A$4070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Sheet19!$B$4070</c:f>
            </c:strRef>
          </c:xVal>
          <c:yVal>
            <c:numRef>
              <c:f>Sheet19!$C$4070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69"/>
          <c:order val="4069"/>
          <c:tx>
            <c:strRef>
              <c:f>Sheet19!$A$4071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Sheet19!$B$4071</c:f>
            </c:strRef>
          </c:xVal>
          <c:yVal>
            <c:numRef>
              <c:f>Sheet19!$C$4071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70"/>
          <c:order val="4070"/>
          <c:tx>
            <c:strRef>
              <c:f>Sheet19!$A$4072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Sheet19!$B$4072</c:f>
            </c:strRef>
          </c:xVal>
          <c:yVal>
            <c:numRef>
              <c:f>Sheet19!$C$4072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71"/>
          <c:order val="4071"/>
          <c:tx>
            <c:strRef>
              <c:f>Sheet19!$A$4073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Sheet19!$B$4073</c:f>
            </c:strRef>
          </c:xVal>
          <c:yVal>
            <c:numRef>
              <c:f>Sheet19!$C$4073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72"/>
          <c:order val="4072"/>
          <c:tx>
            <c:strRef>
              <c:f>Sheet19!$A$4074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Sheet19!$B$4074</c:f>
            </c:strRef>
          </c:xVal>
          <c:yVal>
            <c:numRef>
              <c:f>Sheet19!$C$4074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73"/>
          <c:order val="4073"/>
          <c:tx>
            <c:strRef>
              <c:f>Sheet19!$A$4075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Sheet19!$B$4075</c:f>
            </c:strRef>
          </c:xVal>
          <c:yVal>
            <c:numRef>
              <c:f>Sheet19!$C$4075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74"/>
          <c:order val="4074"/>
          <c:tx>
            <c:strRef>
              <c:f>Sheet19!$A$4076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Sheet19!$B$4076</c:f>
            </c:strRef>
          </c:xVal>
          <c:yVal>
            <c:numRef>
              <c:f>Sheet19!$C$4076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75"/>
          <c:order val="4075"/>
          <c:tx>
            <c:strRef>
              <c:f>Sheet19!$A$4077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Sheet19!$B$4077</c:f>
            </c:strRef>
          </c:xVal>
          <c:yVal>
            <c:numRef>
              <c:f>Sheet19!$C$4077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76"/>
          <c:order val="4076"/>
          <c:tx>
            <c:strRef>
              <c:f>Sheet19!$A$4078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Sheet19!$B$4078</c:f>
            </c:strRef>
          </c:xVal>
          <c:yVal>
            <c:numRef>
              <c:f>Sheet19!$C$4078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77"/>
          <c:order val="4077"/>
          <c:tx>
            <c:strRef>
              <c:f>Sheet19!$A$4079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Sheet19!$B$4079</c:f>
            </c:strRef>
          </c:xVal>
          <c:yVal>
            <c:numRef>
              <c:f>Sheet19!$C$4079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78"/>
          <c:order val="4078"/>
          <c:tx>
            <c:strRef>
              <c:f>Sheet19!$A$4080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Sheet19!$B$4080</c:f>
            </c:strRef>
          </c:xVal>
          <c:yVal>
            <c:numRef>
              <c:f>Sheet19!$C$4080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79"/>
          <c:order val="4079"/>
          <c:tx>
            <c:strRef>
              <c:f>Sheet19!$A$4081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Sheet19!$B$4081</c:f>
            </c:strRef>
          </c:xVal>
          <c:yVal>
            <c:numRef>
              <c:f>Sheet19!$C$4081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80"/>
          <c:order val="4080"/>
          <c:tx>
            <c:strRef>
              <c:f>Sheet19!$A$4082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Sheet19!$B$4082</c:f>
            </c:strRef>
          </c:xVal>
          <c:yVal>
            <c:numRef>
              <c:f>Sheet19!$C$4082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81"/>
          <c:order val="4081"/>
          <c:tx>
            <c:strRef>
              <c:f>Sheet19!$A$4083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Sheet19!$B$4083</c:f>
            </c:strRef>
          </c:xVal>
          <c:yVal>
            <c:numRef>
              <c:f>Sheet19!$C$4083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82"/>
          <c:order val="4082"/>
          <c:tx>
            <c:strRef>
              <c:f>Sheet19!$A$4084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Sheet19!$B$4084</c:f>
            </c:strRef>
          </c:xVal>
          <c:yVal>
            <c:numRef>
              <c:f>Sheet19!$C$4084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83"/>
          <c:order val="4083"/>
          <c:tx>
            <c:strRef>
              <c:f>Sheet19!$A$4085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Sheet19!$B$4085</c:f>
            </c:strRef>
          </c:xVal>
          <c:yVal>
            <c:numRef>
              <c:f>Sheet19!$C$4085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84"/>
          <c:order val="4084"/>
          <c:tx>
            <c:strRef>
              <c:f>Sheet19!$A$4086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Sheet19!$B$4086</c:f>
            </c:strRef>
          </c:xVal>
          <c:yVal>
            <c:numRef>
              <c:f>Sheet19!$C$4086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85"/>
          <c:order val="4085"/>
          <c:tx>
            <c:strRef>
              <c:f>Sheet19!$A$4087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Sheet19!$B$4087</c:f>
            </c:strRef>
          </c:xVal>
          <c:yVal>
            <c:numRef>
              <c:f>Sheet19!$C$4087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86"/>
          <c:order val="4086"/>
          <c:tx>
            <c:strRef>
              <c:f>Sheet19!$A$4088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Sheet19!$B$4088</c:f>
            </c:strRef>
          </c:xVal>
          <c:yVal>
            <c:numRef>
              <c:f>Sheet19!$C$4088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87"/>
          <c:order val="4087"/>
          <c:tx>
            <c:strRef>
              <c:f>Sheet19!$A$4089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Sheet19!$B$4089</c:f>
            </c:strRef>
          </c:xVal>
          <c:yVal>
            <c:numRef>
              <c:f>Sheet19!$C$4089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88"/>
          <c:order val="4088"/>
          <c:tx>
            <c:strRef>
              <c:f>Sheet19!$A$4090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Sheet19!$B$4090</c:f>
            </c:strRef>
          </c:xVal>
          <c:yVal>
            <c:numRef>
              <c:f>Sheet19!$C$4090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89"/>
          <c:order val="4089"/>
          <c:tx>
            <c:strRef>
              <c:f>Sheet19!$A$4091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Sheet19!$B$4091</c:f>
            </c:strRef>
          </c:xVal>
          <c:yVal>
            <c:numRef>
              <c:f>Sheet19!$C$4091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90"/>
          <c:order val="4090"/>
          <c:tx>
            <c:strRef>
              <c:f>Sheet19!$A$4092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Sheet19!$B$4092</c:f>
            </c:strRef>
          </c:xVal>
          <c:yVal>
            <c:numRef>
              <c:f>Sheet19!$C$4092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91"/>
          <c:order val="4091"/>
          <c:tx>
            <c:strRef>
              <c:f>Sheet19!$A$4093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Sheet19!$B$4093</c:f>
            </c:strRef>
          </c:xVal>
          <c:yVal>
            <c:numRef>
              <c:f>Sheet19!$C$4093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92"/>
          <c:order val="4092"/>
          <c:tx>
            <c:strRef>
              <c:f>Sheet19!$A$4094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Sheet19!$B$4094</c:f>
            </c:strRef>
          </c:xVal>
          <c:yVal>
            <c:numRef>
              <c:f>Sheet19!$C$4094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93"/>
          <c:order val="4093"/>
          <c:tx>
            <c:strRef>
              <c:f>Sheet19!$A$4095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Sheet19!$B$4095</c:f>
            </c:strRef>
          </c:xVal>
          <c:yVal>
            <c:numRef>
              <c:f>Sheet19!$C$4095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94"/>
          <c:order val="4094"/>
          <c:tx>
            <c:strRef>
              <c:f>Sheet19!$A$4096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Sheet19!$B$4096</c:f>
            </c:strRef>
          </c:xVal>
          <c:yVal>
            <c:numRef>
              <c:f>Sheet19!$C$4096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95"/>
          <c:order val="4095"/>
          <c:tx>
            <c:strRef>
              <c:f>Sheet19!$A$4097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Sheet19!$B$4097</c:f>
            </c:strRef>
          </c:xVal>
          <c:yVal>
            <c:numRef>
              <c:f>Sheet19!$C$4097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96"/>
          <c:order val="4096"/>
          <c:tx>
            <c:strRef>
              <c:f>Sheet19!$A$4098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Sheet19!$B$4098</c:f>
            </c:strRef>
          </c:xVal>
          <c:yVal>
            <c:numRef>
              <c:f>Sheet19!$C$4098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97"/>
          <c:order val="4097"/>
          <c:tx>
            <c:strRef>
              <c:f>Sheet19!$A$4099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Sheet19!$B$4099</c:f>
            </c:strRef>
          </c:xVal>
          <c:yVal>
            <c:numRef>
              <c:f>Sheet19!$C$4099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98"/>
          <c:order val="4098"/>
          <c:tx>
            <c:strRef>
              <c:f>Sheet19!$A$4100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Sheet19!$B$4100</c:f>
            </c:strRef>
          </c:xVal>
          <c:yVal>
            <c:numRef>
              <c:f>Sheet19!$C$4100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99"/>
          <c:order val="4099"/>
          <c:tx>
            <c:strRef>
              <c:f>Sheet19!$A$4101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Sheet19!$B$4101</c:f>
            </c:strRef>
          </c:xVal>
          <c:yVal>
            <c:numRef>
              <c:f>Sheet19!$C$4101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00"/>
          <c:order val="4100"/>
          <c:tx>
            <c:strRef>
              <c:f>Sheet19!$A$4102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Sheet19!$B$4102</c:f>
            </c:strRef>
          </c:xVal>
          <c:yVal>
            <c:numRef>
              <c:f>Sheet19!$C$4102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01"/>
          <c:order val="4101"/>
          <c:tx>
            <c:strRef>
              <c:f>Sheet19!$A$4103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Sheet19!$B$4103</c:f>
            </c:strRef>
          </c:xVal>
          <c:yVal>
            <c:numRef>
              <c:f>Sheet19!$C$4103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02"/>
          <c:order val="4102"/>
          <c:tx>
            <c:strRef>
              <c:f>Sheet19!$A$4104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Sheet19!$B$4104</c:f>
            </c:strRef>
          </c:xVal>
          <c:yVal>
            <c:numRef>
              <c:f>Sheet19!$C$4104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03"/>
          <c:order val="4103"/>
          <c:tx>
            <c:strRef>
              <c:f>Sheet19!$A$4105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Sheet19!$B$4105</c:f>
            </c:strRef>
          </c:xVal>
          <c:yVal>
            <c:numRef>
              <c:f>Sheet19!$C$4105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04"/>
          <c:order val="4104"/>
          <c:tx>
            <c:strRef>
              <c:f>Sheet19!$A$4106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Sheet19!$B$4106</c:f>
            </c:strRef>
          </c:xVal>
          <c:yVal>
            <c:numRef>
              <c:f>Sheet19!$C$4106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05"/>
          <c:order val="4105"/>
          <c:tx>
            <c:strRef>
              <c:f>Sheet19!$A$4107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Sheet19!$B$4107</c:f>
            </c:strRef>
          </c:xVal>
          <c:yVal>
            <c:numRef>
              <c:f>Sheet19!$C$4107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06"/>
          <c:order val="4106"/>
          <c:tx>
            <c:strRef>
              <c:f>Sheet19!$A$4108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Sheet19!$B$4108</c:f>
            </c:strRef>
          </c:xVal>
          <c:yVal>
            <c:numRef>
              <c:f>Sheet19!$C$4108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07"/>
          <c:order val="4107"/>
          <c:tx>
            <c:strRef>
              <c:f>Sheet19!$A$4109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Sheet19!$B$4109</c:f>
            </c:strRef>
          </c:xVal>
          <c:yVal>
            <c:numRef>
              <c:f>Sheet19!$C$4109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08"/>
          <c:order val="4108"/>
          <c:tx>
            <c:strRef>
              <c:f>Sheet19!$A$4110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Sheet19!$B$4110</c:f>
            </c:strRef>
          </c:xVal>
          <c:yVal>
            <c:numRef>
              <c:f>Sheet19!$C$4110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09"/>
          <c:order val="4109"/>
          <c:tx>
            <c:strRef>
              <c:f>Sheet19!$A$4111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Sheet19!$B$4111</c:f>
            </c:strRef>
          </c:xVal>
          <c:yVal>
            <c:numRef>
              <c:f>Sheet19!$C$4111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10"/>
          <c:order val="4110"/>
          <c:tx>
            <c:strRef>
              <c:f>Sheet19!$A$4112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Sheet19!$B$4112</c:f>
            </c:strRef>
          </c:xVal>
          <c:yVal>
            <c:numRef>
              <c:f>Sheet19!$C$4112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11"/>
          <c:order val="4111"/>
          <c:tx>
            <c:strRef>
              <c:f>Sheet19!$A$4113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Sheet19!$B$4113</c:f>
            </c:strRef>
          </c:xVal>
          <c:yVal>
            <c:numRef>
              <c:f>Sheet19!$C$4113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12"/>
          <c:order val="4112"/>
          <c:tx>
            <c:strRef>
              <c:f>Sheet19!$A$4114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Sheet19!$B$4114</c:f>
            </c:strRef>
          </c:xVal>
          <c:yVal>
            <c:numRef>
              <c:f>Sheet19!$C$4114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13"/>
          <c:order val="4113"/>
          <c:tx>
            <c:strRef>
              <c:f>Sheet19!$A$4115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Sheet19!$B$4115</c:f>
            </c:strRef>
          </c:xVal>
          <c:yVal>
            <c:numRef>
              <c:f>Sheet19!$C$4115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14"/>
          <c:order val="4114"/>
          <c:tx>
            <c:strRef>
              <c:f>Sheet19!$A$4116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Sheet19!$B$4116</c:f>
            </c:strRef>
          </c:xVal>
          <c:yVal>
            <c:numRef>
              <c:f>Sheet19!$C$4116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15"/>
          <c:order val="4115"/>
          <c:tx>
            <c:strRef>
              <c:f>Sheet19!$A$4117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Sheet19!$B$4117</c:f>
            </c:strRef>
          </c:xVal>
          <c:yVal>
            <c:numRef>
              <c:f>Sheet19!$C$4117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16"/>
          <c:order val="4116"/>
          <c:tx>
            <c:strRef>
              <c:f>Sheet19!$A$4118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Sheet19!$B$4118</c:f>
            </c:strRef>
          </c:xVal>
          <c:yVal>
            <c:numRef>
              <c:f>Sheet19!$C$4118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17"/>
          <c:order val="4117"/>
          <c:tx>
            <c:strRef>
              <c:f>Sheet19!$A$4119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Sheet19!$B$4119</c:f>
            </c:strRef>
          </c:xVal>
          <c:yVal>
            <c:numRef>
              <c:f>Sheet19!$C$4119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18"/>
          <c:order val="4118"/>
          <c:tx>
            <c:strRef>
              <c:f>Sheet19!$A$4120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Sheet19!$B$4120</c:f>
            </c:strRef>
          </c:xVal>
          <c:yVal>
            <c:numRef>
              <c:f>Sheet19!$C$4120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19"/>
          <c:order val="4119"/>
          <c:tx>
            <c:strRef>
              <c:f>Sheet19!$A$4121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Sheet19!$B$4121</c:f>
            </c:strRef>
          </c:xVal>
          <c:yVal>
            <c:numRef>
              <c:f>Sheet19!$C$4121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20"/>
          <c:order val="4120"/>
          <c:tx>
            <c:strRef>
              <c:f>Sheet19!$A$4122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Sheet19!$B$4122</c:f>
            </c:strRef>
          </c:xVal>
          <c:yVal>
            <c:numRef>
              <c:f>Sheet19!$C$4122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21"/>
          <c:order val="4121"/>
          <c:tx>
            <c:strRef>
              <c:f>Sheet19!$A$4123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Sheet19!$B$4123</c:f>
            </c:strRef>
          </c:xVal>
          <c:yVal>
            <c:numRef>
              <c:f>Sheet19!$C$4123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22"/>
          <c:order val="4122"/>
          <c:tx>
            <c:strRef>
              <c:f>Sheet19!$A$4124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Sheet19!$B$4124</c:f>
            </c:strRef>
          </c:xVal>
          <c:yVal>
            <c:numRef>
              <c:f>Sheet19!$C$4124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23"/>
          <c:order val="4123"/>
          <c:tx>
            <c:strRef>
              <c:f>Sheet19!$A$4125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Sheet19!$B$4125</c:f>
            </c:strRef>
          </c:xVal>
          <c:yVal>
            <c:numRef>
              <c:f>Sheet19!$C$4125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24"/>
          <c:order val="4124"/>
          <c:tx>
            <c:strRef>
              <c:f>Sheet19!$A$4126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Sheet19!$B$4126</c:f>
            </c:strRef>
          </c:xVal>
          <c:yVal>
            <c:numRef>
              <c:f>Sheet19!$C$4126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25"/>
          <c:order val="4125"/>
          <c:tx>
            <c:strRef>
              <c:f>Sheet19!$A$4127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Sheet19!$B$4127</c:f>
            </c:strRef>
          </c:xVal>
          <c:yVal>
            <c:numRef>
              <c:f>Sheet19!$C$4127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26"/>
          <c:order val="4126"/>
          <c:tx>
            <c:strRef>
              <c:f>Sheet19!$A$4128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Sheet19!$B$4128</c:f>
            </c:strRef>
          </c:xVal>
          <c:yVal>
            <c:numRef>
              <c:f>Sheet19!$C$4128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27"/>
          <c:order val="4127"/>
          <c:tx>
            <c:strRef>
              <c:f>Sheet19!$A$4129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Sheet19!$B$4129</c:f>
            </c:strRef>
          </c:xVal>
          <c:yVal>
            <c:numRef>
              <c:f>Sheet19!$C$4129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28"/>
          <c:order val="4128"/>
          <c:tx>
            <c:strRef>
              <c:f>Sheet19!$A$4130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Sheet19!$B$4130</c:f>
            </c:strRef>
          </c:xVal>
          <c:yVal>
            <c:numRef>
              <c:f>Sheet19!$C$4130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29"/>
          <c:order val="4129"/>
          <c:tx>
            <c:strRef>
              <c:f>Sheet19!$A$4131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Sheet19!$B$4131</c:f>
            </c:strRef>
          </c:xVal>
          <c:yVal>
            <c:numRef>
              <c:f>Sheet19!$C$4131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30"/>
          <c:order val="4130"/>
          <c:tx>
            <c:strRef>
              <c:f>Sheet19!$A$4132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Sheet19!$B$4132</c:f>
            </c:strRef>
          </c:xVal>
          <c:yVal>
            <c:numRef>
              <c:f>Sheet19!$C$4132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31"/>
          <c:order val="4131"/>
          <c:tx>
            <c:strRef>
              <c:f>Sheet19!$A$4133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Sheet19!$B$4133</c:f>
            </c:strRef>
          </c:xVal>
          <c:yVal>
            <c:numRef>
              <c:f>Sheet19!$C$4133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32"/>
          <c:order val="4132"/>
          <c:tx>
            <c:strRef>
              <c:f>Sheet19!$A$4134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Sheet19!$B$4134</c:f>
            </c:strRef>
          </c:xVal>
          <c:yVal>
            <c:numRef>
              <c:f>Sheet19!$C$4134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33"/>
          <c:order val="4133"/>
          <c:tx>
            <c:strRef>
              <c:f>Sheet19!$A$4135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Sheet19!$B$4135</c:f>
            </c:strRef>
          </c:xVal>
          <c:yVal>
            <c:numRef>
              <c:f>Sheet19!$C$4135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34"/>
          <c:order val="4134"/>
          <c:tx>
            <c:strRef>
              <c:f>Sheet19!$A$4136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Sheet19!$B$4136</c:f>
            </c:strRef>
          </c:xVal>
          <c:yVal>
            <c:numRef>
              <c:f>Sheet19!$C$4136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35"/>
          <c:order val="4135"/>
          <c:tx>
            <c:strRef>
              <c:f>Sheet19!$A$4137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Sheet19!$B$4137</c:f>
            </c:strRef>
          </c:xVal>
          <c:yVal>
            <c:numRef>
              <c:f>Sheet19!$C$4137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36"/>
          <c:order val="4136"/>
          <c:tx>
            <c:strRef>
              <c:f>Sheet19!$A$4138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Sheet19!$B$4138</c:f>
            </c:strRef>
          </c:xVal>
          <c:yVal>
            <c:numRef>
              <c:f>Sheet19!$C$4138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37"/>
          <c:order val="4137"/>
          <c:tx>
            <c:strRef>
              <c:f>Sheet19!$A$4139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Sheet19!$B$4139</c:f>
            </c:strRef>
          </c:xVal>
          <c:yVal>
            <c:numRef>
              <c:f>Sheet19!$C$4139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38"/>
          <c:order val="4138"/>
          <c:tx>
            <c:strRef>
              <c:f>Sheet19!$A$4140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Sheet19!$B$4140</c:f>
            </c:strRef>
          </c:xVal>
          <c:yVal>
            <c:numRef>
              <c:f>Sheet19!$C$4140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39"/>
          <c:order val="4139"/>
          <c:tx>
            <c:strRef>
              <c:f>Sheet19!$A$4141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Sheet19!$B$4141</c:f>
            </c:strRef>
          </c:xVal>
          <c:yVal>
            <c:numRef>
              <c:f>Sheet19!$C$4141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40"/>
          <c:order val="4140"/>
          <c:tx>
            <c:strRef>
              <c:f>Sheet19!$A$4142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Sheet19!$B$4142</c:f>
            </c:strRef>
          </c:xVal>
          <c:yVal>
            <c:numRef>
              <c:f>Sheet19!$C$4142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41"/>
          <c:order val="4141"/>
          <c:tx>
            <c:strRef>
              <c:f>Sheet19!$A$4143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Sheet19!$B$4143</c:f>
            </c:strRef>
          </c:xVal>
          <c:yVal>
            <c:numRef>
              <c:f>Sheet19!$C$4143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42"/>
          <c:order val="4142"/>
          <c:tx>
            <c:strRef>
              <c:f>Sheet19!$A$4144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Sheet19!$B$4144</c:f>
            </c:strRef>
          </c:xVal>
          <c:yVal>
            <c:numRef>
              <c:f>Sheet19!$C$4144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43"/>
          <c:order val="4143"/>
          <c:tx>
            <c:strRef>
              <c:f>Sheet19!$A$4145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Sheet19!$B$4145</c:f>
            </c:strRef>
          </c:xVal>
          <c:yVal>
            <c:numRef>
              <c:f>Sheet19!$C$4145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44"/>
          <c:order val="4144"/>
          <c:tx>
            <c:strRef>
              <c:f>Sheet19!$A$4146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Sheet19!$B$4146</c:f>
            </c:strRef>
          </c:xVal>
          <c:yVal>
            <c:numRef>
              <c:f>Sheet19!$C$4146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45"/>
          <c:order val="4145"/>
          <c:tx>
            <c:strRef>
              <c:f>Sheet19!$A$4147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Sheet19!$B$4147</c:f>
            </c:strRef>
          </c:xVal>
          <c:yVal>
            <c:numRef>
              <c:f>Sheet19!$C$4147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46"/>
          <c:order val="4146"/>
          <c:tx>
            <c:strRef>
              <c:f>Sheet19!$A$4148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Sheet19!$B$4148</c:f>
            </c:strRef>
          </c:xVal>
          <c:yVal>
            <c:numRef>
              <c:f>Sheet19!$C$4148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47"/>
          <c:order val="4147"/>
          <c:tx>
            <c:strRef>
              <c:f>Sheet19!$A$4149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Sheet19!$B$4149</c:f>
            </c:strRef>
          </c:xVal>
          <c:yVal>
            <c:numRef>
              <c:f>Sheet19!$C$4149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48"/>
          <c:order val="4148"/>
          <c:tx>
            <c:strRef>
              <c:f>Sheet19!$A$4150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Sheet19!$B$4150</c:f>
            </c:strRef>
          </c:xVal>
          <c:yVal>
            <c:numRef>
              <c:f>Sheet19!$C$4150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49"/>
          <c:order val="4149"/>
          <c:tx>
            <c:strRef>
              <c:f>Sheet19!$A$4151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Sheet19!$B$4151</c:f>
            </c:strRef>
          </c:xVal>
          <c:yVal>
            <c:numRef>
              <c:f>Sheet19!$C$4151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50"/>
          <c:order val="4150"/>
          <c:tx>
            <c:strRef>
              <c:f>Sheet19!$A$4152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Sheet19!$B$4152</c:f>
            </c:strRef>
          </c:xVal>
          <c:yVal>
            <c:numRef>
              <c:f>Sheet19!$C$4152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51"/>
          <c:order val="4151"/>
          <c:tx>
            <c:strRef>
              <c:f>Sheet19!$A$4153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Sheet19!$B$4153</c:f>
            </c:strRef>
          </c:xVal>
          <c:yVal>
            <c:numRef>
              <c:f>Sheet19!$C$4153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52"/>
          <c:order val="4152"/>
          <c:tx>
            <c:strRef>
              <c:f>Sheet19!$A$4154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Sheet19!$B$4154</c:f>
            </c:strRef>
          </c:xVal>
          <c:yVal>
            <c:numRef>
              <c:f>Sheet19!$C$4154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53"/>
          <c:order val="4153"/>
          <c:tx>
            <c:strRef>
              <c:f>Sheet19!$A$4155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Sheet19!$B$4155</c:f>
            </c:strRef>
          </c:xVal>
          <c:yVal>
            <c:numRef>
              <c:f>Sheet19!$C$4155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54"/>
          <c:order val="4154"/>
          <c:tx>
            <c:strRef>
              <c:f>Sheet19!$A$4156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Sheet19!$B$4156</c:f>
            </c:strRef>
          </c:xVal>
          <c:yVal>
            <c:numRef>
              <c:f>Sheet19!$C$4156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55"/>
          <c:order val="4155"/>
          <c:tx>
            <c:strRef>
              <c:f>Sheet19!$A$4157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Sheet19!$B$4157</c:f>
            </c:strRef>
          </c:xVal>
          <c:yVal>
            <c:numRef>
              <c:f>Sheet19!$C$4157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56"/>
          <c:order val="4156"/>
          <c:tx>
            <c:strRef>
              <c:f>Sheet19!$A$4158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Sheet19!$B$4158</c:f>
            </c:strRef>
          </c:xVal>
          <c:yVal>
            <c:numRef>
              <c:f>Sheet19!$C$4158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57"/>
          <c:order val="4157"/>
          <c:tx>
            <c:strRef>
              <c:f>Sheet19!$A$4159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Sheet19!$B$4159</c:f>
            </c:strRef>
          </c:xVal>
          <c:yVal>
            <c:numRef>
              <c:f>Sheet19!$C$4159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58"/>
          <c:order val="4158"/>
          <c:tx>
            <c:strRef>
              <c:f>Sheet19!$A$4160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Sheet19!$B$4160</c:f>
            </c:strRef>
          </c:xVal>
          <c:yVal>
            <c:numRef>
              <c:f>Sheet19!$C$4160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59"/>
          <c:order val="4159"/>
          <c:tx>
            <c:strRef>
              <c:f>Sheet19!$A$4161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Sheet19!$B$4161</c:f>
            </c:strRef>
          </c:xVal>
          <c:yVal>
            <c:numRef>
              <c:f>Sheet19!$C$4161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60"/>
          <c:order val="4160"/>
          <c:tx>
            <c:strRef>
              <c:f>Sheet19!$A$4162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Sheet19!$B$4162</c:f>
            </c:strRef>
          </c:xVal>
          <c:yVal>
            <c:numRef>
              <c:f>Sheet19!$C$4162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61"/>
          <c:order val="4161"/>
          <c:tx>
            <c:strRef>
              <c:f>Sheet19!$A$4163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Sheet19!$B$4163</c:f>
            </c:strRef>
          </c:xVal>
          <c:yVal>
            <c:numRef>
              <c:f>Sheet19!$C$4163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62"/>
          <c:order val="4162"/>
          <c:tx>
            <c:strRef>
              <c:f>Sheet19!$A$4164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Sheet19!$B$4164</c:f>
            </c:strRef>
          </c:xVal>
          <c:yVal>
            <c:numRef>
              <c:f>Sheet19!$C$4164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63"/>
          <c:order val="4163"/>
          <c:tx>
            <c:strRef>
              <c:f>Sheet19!$A$4165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Sheet19!$B$4165</c:f>
            </c:strRef>
          </c:xVal>
          <c:yVal>
            <c:numRef>
              <c:f>Sheet19!$C$4165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64"/>
          <c:order val="4164"/>
          <c:tx>
            <c:strRef>
              <c:f>Sheet19!$A$4166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Sheet19!$B$4166</c:f>
            </c:strRef>
          </c:xVal>
          <c:yVal>
            <c:numRef>
              <c:f>Sheet19!$C$4166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65"/>
          <c:order val="4165"/>
          <c:tx>
            <c:strRef>
              <c:f>Sheet19!$A$4167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Sheet19!$B$4167</c:f>
            </c:strRef>
          </c:xVal>
          <c:yVal>
            <c:numRef>
              <c:f>Sheet19!$C$4167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66"/>
          <c:order val="4166"/>
          <c:tx>
            <c:strRef>
              <c:f>Sheet19!$A$4168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Sheet19!$B$4168</c:f>
            </c:strRef>
          </c:xVal>
          <c:yVal>
            <c:numRef>
              <c:f>Sheet19!$C$4168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67"/>
          <c:order val="4167"/>
          <c:tx>
            <c:strRef>
              <c:f>Sheet19!$A$4169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Sheet19!$B$4169</c:f>
            </c:strRef>
          </c:xVal>
          <c:yVal>
            <c:numRef>
              <c:f>Sheet19!$C$4169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68"/>
          <c:order val="4168"/>
          <c:tx>
            <c:strRef>
              <c:f>Sheet19!$A$4170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Sheet19!$B$4170</c:f>
            </c:strRef>
          </c:xVal>
          <c:yVal>
            <c:numRef>
              <c:f>Sheet19!$C$4170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69"/>
          <c:order val="4169"/>
          <c:tx>
            <c:strRef>
              <c:f>Sheet19!$A$4171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Sheet19!$B$4171</c:f>
            </c:strRef>
          </c:xVal>
          <c:yVal>
            <c:numRef>
              <c:f>Sheet19!$C$4171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70"/>
          <c:order val="4170"/>
          <c:tx>
            <c:strRef>
              <c:f>Sheet19!$A$4172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Sheet19!$B$4172</c:f>
            </c:strRef>
          </c:xVal>
          <c:yVal>
            <c:numRef>
              <c:f>Sheet19!$C$4172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71"/>
          <c:order val="4171"/>
          <c:tx>
            <c:strRef>
              <c:f>Sheet19!$A$4173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Sheet19!$B$4173</c:f>
            </c:strRef>
          </c:xVal>
          <c:yVal>
            <c:numRef>
              <c:f>Sheet19!$C$4173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72"/>
          <c:order val="4172"/>
          <c:tx>
            <c:strRef>
              <c:f>Sheet19!$A$4174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Sheet19!$B$4174</c:f>
            </c:strRef>
          </c:xVal>
          <c:yVal>
            <c:numRef>
              <c:f>Sheet19!$C$4174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73"/>
          <c:order val="4173"/>
          <c:tx>
            <c:strRef>
              <c:f>Sheet19!$A$4175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Sheet19!$B$4175</c:f>
            </c:strRef>
          </c:xVal>
          <c:yVal>
            <c:numRef>
              <c:f>Sheet19!$C$4175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74"/>
          <c:order val="4174"/>
          <c:tx>
            <c:strRef>
              <c:f>Sheet19!$A$4176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Sheet19!$B$4176</c:f>
            </c:strRef>
          </c:xVal>
          <c:yVal>
            <c:numRef>
              <c:f>Sheet19!$C$4176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75"/>
          <c:order val="4175"/>
          <c:tx>
            <c:strRef>
              <c:f>Sheet19!$A$4177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Sheet19!$B$4177</c:f>
            </c:strRef>
          </c:xVal>
          <c:yVal>
            <c:numRef>
              <c:f>Sheet19!$C$4177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76"/>
          <c:order val="4176"/>
          <c:tx>
            <c:strRef>
              <c:f>Sheet19!$A$4178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Sheet19!$B$4178</c:f>
            </c:strRef>
          </c:xVal>
          <c:yVal>
            <c:numRef>
              <c:f>Sheet19!$C$4178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77"/>
          <c:order val="4177"/>
          <c:tx>
            <c:strRef>
              <c:f>Sheet19!$A$4179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Sheet19!$B$4179</c:f>
            </c:strRef>
          </c:xVal>
          <c:yVal>
            <c:numRef>
              <c:f>Sheet19!$C$4179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78"/>
          <c:order val="4178"/>
          <c:tx>
            <c:strRef>
              <c:f>Sheet19!$A$4180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Sheet19!$B$4180</c:f>
            </c:strRef>
          </c:xVal>
          <c:yVal>
            <c:numRef>
              <c:f>Sheet19!$C$4180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79"/>
          <c:order val="4179"/>
          <c:tx>
            <c:strRef>
              <c:f>Sheet19!$A$4181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Sheet19!$B$4181</c:f>
            </c:strRef>
          </c:xVal>
          <c:yVal>
            <c:numRef>
              <c:f>Sheet19!$C$4181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80"/>
          <c:order val="4180"/>
          <c:tx>
            <c:strRef>
              <c:f>Sheet19!$A$4182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Sheet19!$B$4182</c:f>
            </c:strRef>
          </c:xVal>
          <c:yVal>
            <c:numRef>
              <c:f>Sheet19!$C$4182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81"/>
          <c:order val="4181"/>
          <c:tx>
            <c:strRef>
              <c:f>Sheet19!$A$4183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Sheet19!$B$4183</c:f>
            </c:strRef>
          </c:xVal>
          <c:yVal>
            <c:numRef>
              <c:f>Sheet19!$C$4183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82"/>
          <c:order val="4182"/>
          <c:tx>
            <c:strRef>
              <c:f>Sheet19!$A$4184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Sheet19!$B$4184</c:f>
            </c:strRef>
          </c:xVal>
          <c:yVal>
            <c:numRef>
              <c:f>Sheet19!$C$4184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83"/>
          <c:order val="4183"/>
          <c:tx>
            <c:strRef>
              <c:f>Sheet19!$A$4185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Sheet19!$B$4185</c:f>
            </c:strRef>
          </c:xVal>
          <c:yVal>
            <c:numRef>
              <c:f>Sheet19!$C$4185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84"/>
          <c:order val="4184"/>
          <c:tx>
            <c:strRef>
              <c:f>Sheet19!$A$4186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Sheet19!$B$4186</c:f>
            </c:strRef>
          </c:xVal>
          <c:yVal>
            <c:numRef>
              <c:f>Sheet19!$C$4186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85"/>
          <c:order val="4185"/>
          <c:tx>
            <c:strRef>
              <c:f>Sheet19!$A$4187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Sheet19!$B$4187</c:f>
            </c:strRef>
          </c:xVal>
          <c:yVal>
            <c:numRef>
              <c:f>Sheet19!$C$4187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86"/>
          <c:order val="4186"/>
          <c:tx>
            <c:strRef>
              <c:f>Sheet19!$A$4188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Sheet19!$B$4188</c:f>
            </c:strRef>
          </c:xVal>
          <c:yVal>
            <c:numRef>
              <c:f>Sheet19!$C$4188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87"/>
          <c:order val="4187"/>
          <c:tx>
            <c:strRef>
              <c:f>Sheet19!$A$4189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Sheet19!$B$4189</c:f>
            </c:strRef>
          </c:xVal>
          <c:yVal>
            <c:numRef>
              <c:f>Sheet19!$C$4189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88"/>
          <c:order val="4188"/>
          <c:tx>
            <c:strRef>
              <c:f>Sheet19!$A$4190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Sheet19!$B$4190</c:f>
            </c:strRef>
          </c:xVal>
          <c:yVal>
            <c:numRef>
              <c:f>Sheet19!$C$4190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89"/>
          <c:order val="4189"/>
          <c:tx>
            <c:strRef>
              <c:f>Sheet19!$A$4191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Sheet19!$B$4191</c:f>
            </c:strRef>
          </c:xVal>
          <c:yVal>
            <c:numRef>
              <c:f>Sheet19!$C$4191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90"/>
          <c:order val="4190"/>
          <c:tx>
            <c:strRef>
              <c:f>Sheet19!$A$4192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Sheet19!$B$4192</c:f>
            </c:strRef>
          </c:xVal>
          <c:yVal>
            <c:numRef>
              <c:f>Sheet19!$C$4192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91"/>
          <c:order val="4191"/>
          <c:tx>
            <c:strRef>
              <c:f>Sheet19!$A$4193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Sheet19!$B$4193</c:f>
            </c:strRef>
          </c:xVal>
          <c:yVal>
            <c:numRef>
              <c:f>Sheet19!$C$4193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92"/>
          <c:order val="4192"/>
          <c:tx>
            <c:strRef>
              <c:f>Sheet19!$A$4194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Sheet19!$B$4194</c:f>
            </c:strRef>
          </c:xVal>
          <c:yVal>
            <c:numRef>
              <c:f>Sheet19!$C$4194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93"/>
          <c:order val="4193"/>
          <c:tx>
            <c:strRef>
              <c:f>Sheet19!$A$4195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Sheet19!$B$4195</c:f>
            </c:strRef>
          </c:xVal>
          <c:yVal>
            <c:numRef>
              <c:f>Sheet19!$C$4195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94"/>
          <c:order val="4194"/>
          <c:tx>
            <c:strRef>
              <c:f>Sheet19!$A$4196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Sheet19!$B$4196</c:f>
            </c:strRef>
          </c:xVal>
          <c:yVal>
            <c:numRef>
              <c:f>Sheet19!$C$4196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95"/>
          <c:order val="4195"/>
          <c:tx>
            <c:strRef>
              <c:f>Sheet19!$A$4197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Sheet19!$B$4197</c:f>
            </c:strRef>
          </c:xVal>
          <c:yVal>
            <c:numRef>
              <c:f>Sheet19!$C$4197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96"/>
          <c:order val="4196"/>
          <c:tx>
            <c:strRef>
              <c:f>Sheet19!$A$4198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Sheet19!$B$4198</c:f>
            </c:strRef>
          </c:xVal>
          <c:yVal>
            <c:numRef>
              <c:f>Sheet19!$C$4198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97"/>
          <c:order val="4197"/>
          <c:tx>
            <c:strRef>
              <c:f>Sheet19!$A$4199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Sheet19!$B$4199</c:f>
            </c:strRef>
          </c:xVal>
          <c:yVal>
            <c:numRef>
              <c:f>Sheet19!$C$4199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98"/>
          <c:order val="4198"/>
          <c:tx>
            <c:strRef>
              <c:f>Sheet19!$A$4200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Sheet19!$B$4200</c:f>
            </c:strRef>
          </c:xVal>
          <c:yVal>
            <c:numRef>
              <c:f>Sheet19!$C$4200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99"/>
          <c:order val="4199"/>
          <c:tx>
            <c:strRef>
              <c:f>Sheet19!$A$4201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Sheet19!$B$4201</c:f>
            </c:strRef>
          </c:xVal>
          <c:yVal>
            <c:numRef>
              <c:f>Sheet19!$C$4201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00"/>
          <c:order val="4200"/>
          <c:tx>
            <c:strRef>
              <c:f>Sheet19!$A$4202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Sheet19!$B$4202</c:f>
            </c:strRef>
          </c:xVal>
          <c:yVal>
            <c:numRef>
              <c:f>Sheet19!$C$4202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01"/>
          <c:order val="4201"/>
          <c:tx>
            <c:strRef>
              <c:f>Sheet19!$A$4203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Sheet19!$B$4203</c:f>
            </c:strRef>
          </c:xVal>
          <c:yVal>
            <c:numRef>
              <c:f>Sheet19!$C$4203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02"/>
          <c:order val="4202"/>
          <c:tx>
            <c:strRef>
              <c:f>Sheet19!$A$4204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Sheet19!$B$4204</c:f>
            </c:strRef>
          </c:xVal>
          <c:yVal>
            <c:numRef>
              <c:f>Sheet19!$C$4204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03"/>
          <c:order val="4203"/>
          <c:tx>
            <c:strRef>
              <c:f>Sheet19!$A$4205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Sheet19!$B$4205</c:f>
            </c:strRef>
          </c:xVal>
          <c:yVal>
            <c:numRef>
              <c:f>Sheet19!$C$4205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04"/>
          <c:order val="4204"/>
          <c:tx>
            <c:strRef>
              <c:f>Sheet19!$A$4206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Sheet19!$B$4206</c:f>
            </c:strRef>
          </c:xVal>
          <c:yVal>
            <c:numRef>
              <c:f>Sheet19!$C$4206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05"/>
          <c:order val="4205"/>
          <c:tx>
            <c:strRef>
              <c:f>Sheet19!$A$4207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Sheet19!$B$4207</c:f>
            </c:strRef>
          </c:xVal>
          <c:yVal>
            <c:numRef>
              <c:f>Sheet19!$C$4207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06"/>
          <c:order val="4206"/>
          <c:tx>
            <c:strRef>
              <c:f>Sheet19!$A$4208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Sheet19!$B$4208</c:f>
            </c:strRef>
          </c:xVal>
          <c:yVal>
            <c:numRef>
              <c:f>Sheet19!$C$4208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07"/>
          <c:order val="4207"/>
          <c:tx>
            <c:strRef>
              <c:f>Sheet19!$A$4209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Sheet19!$B$4209</c:f>
            </c:strRef>
          </c:xVal>
          <c:yVal>
            <c:numRef>
              <c:f>Sheet19!$C$4209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08"/>
          <c:order val="4208"/>
          <c:tx>
            <c:strRef>
              <c:f>Sheet19!$A$4210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Sheet19!$B$4210</c:f>
            </c:strRef>
          </c:xVal>
          <c:yVal>
            <c:numRef>
              <c:f>Sheet19!$C$4210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09"/>
          <c:order val="4209"/>
          <c:tx>
            <c:strRef>
              <c:f>Sheet19!$A$4211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Sheet19!$B$4211</c:f>
            </c:strRef>
          </c:xVal>
          <c:yVal>
            <c:numRef>
              <c:f>Sheet19!$C$4211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10"/>
          <c:order val="4210"/>
          <c:tx>
            <c:strRef>
              <c:f>Sheet19!$A$4212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Sheet19!$B$4212</c:f>
            </c:strRef>
          </c:xVal>
          <c:yVal>
            <c:numRef>
              <c:f>Sheet19!$C$4212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11"/>
          <c:order val="4211"/>
          <c:tx>
            <c:strRef>
              <c:f>Sheet19!$A$4213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Sheet19!$B$4213</c:f>
            </c:strRef>
          </c:xVal>
          <c:yVal>
            <c:numRef>
              <c:f>Sheet19!$C$4213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12"/>
          <c:order val="4212"/>
          <c:tx>
            <c:strRef>
              <c:f>Sheet19!$A$4214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Sheet19!$B$4214</c:f>
            </c:strRef>
          </c:xVal>
          <c:yVal>
            <c:numRef>
              <c:f>Sheet19!$C$4214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13"/>
          <c:order val="4213"/>
          <c:tx>
            <c:strRef>
              <c:f>Sheet19!$A$4215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Sheet19!$B$4215</c:f>
            </c:strRef>
          </c:xVal>
          <c:yVal>
            <c:numRef>
              <c:f>Sheet19!$C$4215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14"/>
          <c:order val="4214"/>
          <c:tx>
            <c:strRef>
              <c:f>Sheet19!$A$4216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Sheet19!$B$4216</c:f>
            </c:strRef>
          </c:xVal>
          <c:yVal>
            <c:numRef>
              <c:f>Sheet19!$C$4216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15"/>
          <c:order val="4215"/>
          <c:tx>
            <c:strRef>
              <c:f>Sheet19!$A$4217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Sheet19!$B$4217</c:f>
            </c:strRef>
          </c:xVal>
          <c:yVal>
            <c:numRef>
              <c:f>Sheet19!$C$4217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16"/>
          <c:order val="4216"/>
          <c:tx>
            <c:strRef>
              <c:f>Sheet19!$A$4218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Sheet19!$B$4218</c:f>
            </c:strRef>
          </c:xVal>
          <c:yVal>
            <c:numRef>
              <c:f>Sheet19!$C$4218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17"/>
          <c:order val="4217"/>
          <c:tx>
            <c:strRef>
              <c:f>Sheet19!$A$4219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Sheet19!$B$4219</c:f>
            </c:strRef>
          </c:xVal>
          <c:yVal>
            <c:numRef>
              <c:f>Sheet19!$C$4219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18"/>
          <c:order val="4218"/>
          <c:tx>
            <c:strRef>
              <c:f>Sheet19!$A$4220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Sheet19!$B$4220</c:f>
            </c:strRef>
          </c:xVal>
          <c:yVal>
            <c:numRef>
              <c:f>Sheet19!$C$4220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19"/>
          <c:order val="4219"/>
          <c:tx>
            <c:strRef>
              <c:f>Sheet19!$A$4221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Sheet19!$B$4221</c:f>
            </c:strRef>
          </c:xVal>
          <c:yVal>
            <c:numRef>
              <c:f>Sheet19!$C$4221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20"/>
          <c:order val="4220"/>
          <c:tx>
            <c:strRef>
              <c:f>Sheet19!$A$4222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Sheet19!$B$4222</c:f>
            </c:strRef>
          </c:xVal>
          <c:yVal>
            <c:numRef>
              <c:f>Sheet19!$C$4222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21"/>
          <c:order val="4221"/>
          <c:tx>
            <c:strRef>
              <c:f>Sheet19!$A$4223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Sheet19!$B$4223</c:f>
            </c:strRef>
          </c:xVal>
          <c:yVal>
            <c:numRef>
              <c:f>Sheet19!$C$4223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22"/>
          <c:order val="4222"/>
          <c:tx>
            <c:strRef>
              <c:f>Sheet19!$A$4224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Sheet19!$B$4224</c:f>
            </c:strRef>
          </c:xVal>
          <c:yVal>
            <c:numRef>
              <c:f>Sheet19!$C$4224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23"/>
          <c:order val="4223"/>
          <c:tx>
            <c:strRef>
              <c:f>Sheet19!$A$4225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Sheet19!$B$4225</c:f>
            </c:strRef>
          </c:xVal>
          <c:yVal>
            <c:numRef>
              <c:f>Sheet19!$C$4225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24"/>
          <c:order val="4224"/>
          <c:tx>
            <c:strRef>
              <c:f>Sheet19!$A$4226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Sheet19!$B$4226</c:f>
            </c:strRef>
          </c:xVal>
          <c:yVal>
            <c:numRef>
              <c:f>Sheet19!$C$4226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25"/>
          <c:order val="4225"/>
          <c:tx>
            <c:strRef>
              <c:f>Sheet19!$A$4227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Sheet19!$B$4227</c:f>
            </c:strRef>
          </c:xVal>
          <c:yVal>
            <c:numRef>
              <c:f>Sheet19!$C$4227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26"/>
          <c:order val="4226"/>
          <c:tx>
            <c:strRef>
              <c:f>Sheet19!$A$4228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Sheet19!$B$4228</c:f>
            </c:strRef>
          </c:xVal>
          <c:yVal>
            <c:numRef>
              <c:f>Sheet19!$C$4228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27"/>
          <c:order val="4227"/>
          <c:tx>
            <c:strRef>
              <c:f>Sheet19!$A$4229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Sheet19!$B$4229</c:f>
            </c:strRef>
          </c:xVal>
          <c:yVal>
            <c:numRef>
              <c:f>Sheet19!$C$4229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28"/>
          <c:order val="4228"/>
          <c:tx>
            <c:strRef>
              <c:f>Sheet19!$A$4230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Sheet19!$B$4230</c:f>
            </c:strRef>
          </c:xVal>
          <c:yVal>
            <c:numRef>
              <c:f>Sheet19!$C$4230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29"/>
          <c:order val="4229"/>
          <c:tx>
            <c:strRef>
              <c:f>Sheet19!$A$4231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Sheet19!$B$4231</c:f>
            </c:strRef>
          </c:xVal>
          <c:yVal>
            <c:numRef>
              <c:f>Sheet19!$C$4231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30"/>
          <c:order val="4230"/>
          <c:tx>
            <c:strRef>
              <c:f>Sheet19!$A$4232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Sheet19!$B$4232</c:f>
            </c:strRef>
          </c:xVal>
          <c:yVal>
            <c:numRef>
              <c:f>Sheet19!$C$4232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31"/>
          <c:order val="4231"/>
          <c:tx>
            <c:strRef>
              <c:f>Sheet19!$A$4233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Sheet19!$B$4233</c:f>
            </c:strRef>
          </c:xVal>
          <c:yVal>
            <c:numRef>
              <c:f>Sheet19!$C$4233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32"/>
          <c:order val="4232"/>
          <c:tx>
            <c:strRef>
              <c:f>Sheet19!$A$4234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Sheet19!$B$4234</c:f>
            </c:strRef>
          </c:xVal>
          <c:yVal>
            <c:numRef>
              <c:f>Sheet19!$C$4234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33"/>
          <c:order val="4233"/>
          <c:tx>
            <c:strRef>
              <c:f>Sheet19!$A$4235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Sheet19!$B$4235</c:f>
            </c:strRef>
          </c:xVal>
          <c:yVal>
            <c:numRef>
              <c:f>Sheet19!$C$4235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34"/>
          <c:order val="4234"/>
          <c:tx>
            <c:strRef>
              <c:f>Sheet19!$A$4236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Sheet19!$B$4236</c:f>
            </c:strRef>
          </c:xVal>
          <c:yVal>
            <c:numRef>
              <c:f>Sheet19!$C$4236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35"/>
          <c:order val="4235"/>
          <c:tx>
            <c:strRef>
              <c:f>Sheet19!$A$4237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Sheet19!$B$4237</c:f>
            </c:strRef>
          </c:xVal>
          <c:yVal>
            <c:numRef>
              <c:f>Sheet19!$C$4237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36"/>
          <c:order val="4236"/>
          <c:tx>
            <c:strRef>
              <c:f>Sheet19!$A$4238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Sheet19!$B$4238</c:f>
            </c:strRef>
          </c:xVal>
          <c:yVal>
            <c:numRef>
              <c:f>Sheet19!$C$4238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37"/>
          <c:order val="4237"/>
          <c:tx>
            <c:strRef>
              <c:f>Sheet19!$A$4239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Sheet19!$B$4239</c:f>
            </c:strRef>
          </c:xVal>
          <c:yVal>
            <c:numRef>
              <c:f>Sheet19!$C$4239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38"/>
          <c:order val="4238"/>
          <c:tx>
            <c:strRef>
              <c:f>Sheet19!$A$4240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Sheet19!$B$4240</c:f>
            </c:strRef>
          </c:xVal>
          <c:yVal>
            <c:numRef>
              <c:f>Sheet19!$C$4240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39"/>
          <c:order val="4239"/>
          <c:tx>
            <c:strRef>
              <c:f>Sheet19!$A$4241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Sheet19!$B$4241</c:f>
            </c:strRef>
          </c:xVal>
          <c:yVal>
            <c:numRef>
              <c:f>Sheet19!$C$4241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40"/>
          <c:order val="4240"/>
          <c:tx>
            <c:strRef>
              <c:f>Sheet19!$A$4242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Sheet19!$B$4242</c:f>
            </c:strRef>
          </c:xVal>
          <c:yVal>
            <c:numRef>
              <c:f>Sheet19!$C$4242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41"/>
          <c:order val="4241"/>
          <c:tx>
            <c:strRef>
              <c:f>Sheet19!$A$4243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Sheet19!$B$4243</c:f>
            </c:strRef>
          </c:xVal>
          <c:yVal>
            <c:numRef>
              <c:f>Sheet19!$C$4243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42"/>
          <c:order val="4242"/>
          <c:tx>
            <c:strRef>
              <c:f>Sheet19!$A$4244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Sheet19!$B$4244</c:f>
            </c:strRef>
          </c:xVal>
          <c:yVal>
            <c:numRef>
              <c:f>Sheet19!$C$4244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43"/>
          <c:order val="4243"/>
          <c:tx>
            <c:strRef>
              <c:f>Sheet19!$A$4245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Sheet19!$B$4245</c:f>
            </c:strRef>
          </c:xVal>
          <c:yVal>
            <c:numRef>
              <c:f>Sheet19!$C$4245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44"/>
          <c:order val="4244"/>
          <c:tx>
            <c:strRef>
              <c:f>Sheet19!$A$4246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Sheet19!$B$4246</c:f>
            </c:strRef>
          </c:xVal>
          <c:yVal>
            <c:numRef>
              <c:f>Sheet19!$C$4246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45"/>
          <c:order val="4245"/>
          <c:tx>
            <c:strRef>
              <c:f>Sheet19!$A$4247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Sheet19!$B$4247</c:f>
            </c:strRef>
          </c:xVal>
          <c:yVal>
            <c:numRef>
              <c:f>Sheet19!$C$4247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46"/>
          <c:order val="4246"/>
          <c:tx>
            <c:strRef>
              <c:f>Sheet19!$A$4248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Sheet19!$B$4248</c:f>
            </c:strRef>
          </c:xVal>
          <c:yVal>
            <c:numRef>
              <c:f>Sheet19!$C$4248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47"/>
          <c:order val="4247"/>
          <c:tx>
            <c:strRef>
              <c:f>Sheet19!$A$4249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Sheet19!$B$4249</c:f>
            </c:strRef>
          </c:xVal>
          <c:yVal>
            <c:numRef>
              <c:f>Sheet19!$C$4249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48"/>
          <c:order val="4248"/>
          <c:tx>
            <c:strRef>
              <c:f>Sheet19!$A$4250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Sheet19!$B$4250</c:f>
            </c:strRef>
          </c:xVal>
          <c:yVal>
            <c:numRef>
              <c:f>Sheet19!$C$4250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49"/>
          <c:order val="4249"/>
          <c:tx>
            <c:strRef>
              <c:f>Sheet19!$A$4251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Sheet19!$B$4251</c:f>
            </c:strRef>
          </c:xVal>
          <c:yVal>
            <c:numRef>
              <c:f>Sheet19!$C$4251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50"/>
          <c:order val="4250"/>
          <c:tx>
            <c:strRef>
              <c:f>Sheet19!$A$4252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Sheet19!$B$4252</c:f>
            </c:strRef>
          </c:xVal>
          <c:yVal>
            <c:numRef>
              <c:f>Sheet19!$C$4252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51"/>
          <c:order val="4251"/>
          <c:tx>
            <c:strRef>
              <c:f>Sheet19!$A$4253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Sheet19!$B$4253</c:f>
            </c:strRef>
          </c:xVal>
          <c:yVal>
            <c:numRef>
              <c:f>Sheet19!$C$4253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52"/>
          <c:order val="4252"/>
          <c:tx>
            <c:strRef>
              <c:f>Sheet19!$A$4254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Sheet19!$B$4254</c:f>
            </c:strRef>
          </c:xVal>
          <c:yVal>
            <c:numRef>
              <c:f>Sheet19!$C$4254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53"/>
          <c:order val="4253"/>
          <c:tx>
            <c:strRef>
              <c:f>Sheet19!$A$4255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Sheet19!$B$4255</c:f>
            </c:strRef>
          </c:xVal>
          <c:yVal>
            <c:numRef>
              <c:f>Sheet19!$C$4255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54"/>
          <c:order val="4254"/>
          <c:tx>
            <c:strRef>
              <c:f>Sheet19!$A$4256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Sheet19!$B$4256</c:f>
            </c:strRef>
          </c:xVal>
          <c:yVal>
            <c:numRef>
              <c:f>Sheet19!$C$4256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55"/>
          <c:order val="4255"/>
          <c:tx>
            <c:strRef>
              <c:f>Sheet19!$A$4257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Sheet19!$B$4257</c:f>
            </c:strRef>
          </c:xVal>
          <c:yVal>
            <c:numRef>
              <c:f>Sheet19!$C$4257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56"/>
          <c:order val="4256"/>
          <c:tx>
            <c:strRef>
              <c:f>Sheet19!$A$4258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Sheet19!$B$4258</c:f>
            </c:strRef>
          </c:xVal>
          <c:yVal>
            <c:numRef>
              <c:f>Sheet19!$C$4258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57"/>
          <c:order val="4257"/>
          <c:tx>
            <c:strRef>
              <c:f>Sheet19!$A$4259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Sheet19!$B$4259</c:f>
            </c:strRef>
          </c:xVal>
          <c:yVal>
            <c:numRef>
              <c:f>Sheet19!$C$4259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58"/>
          <c:order val="4258"/>
          <c:tx>
            <c:strRef>
              <c:f>Sheet19!$A$4260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Sheet19!$B$4260</c:f>
            </c:strRef>
          </c:xVal>
          <c:yVal>
            <c:numRef>
              <c:f>Sheet19!$C$4260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59"/>
          <c:order val="4259"/>
          <c:tx>
            <c:strRef>
              <c:f>Sheet19!$A$4261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Sheet19!$B$4261</c:f>
            </c:strRef>
          </c:xVal>
          <c:yVal>
            <c:numRef>
              <c:f>Sheet19!$C$4261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60"/>
          <c:order val="4260"/>
          <c:tx>
            <c:strRef>
              <c:f>Sheet19!$A$4262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Sheet19!$B$4262</c:f>
            </c:strRef>
          </c:xVal>
          <c:yVal>
            <c:numRef>
              <c:f>Sheet19!$C$4262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61"/>
          <c:order val="4261"/>
          <c:tx>
            <c:strRef>
              <c:f>Sheet19!$A$4263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Sheet19!$B$4263</c:f>
            </c:strRef>
          </c:xVal>
          <c:yVal>
            <c:numRef>
              <c:f>Sheet19!$C$4263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62"/>
          <c:order val="4262"/>
          <c:tx>
            <c:strRef>
              <c:f>Sheet19!$A$4264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Sheet19!$B$4264</c:f>
            </c:strRef>
          </c:xVal>
          <c:yVal>
            <c:numRef>
              <c:f>Sheet19!$C$4264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63"/>
          <c:order val="4263"/>
          <c:tx>
            <c:strRef>
              <c:f>Sheet19!$A$4265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Sheet19!$B$4265</c:f>
            </c:strRef>
          </c:xVal>
          <c:yVal>
            <c:numRef>
              <c:f>Sheet19!$C$4265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64"/>
          <c:order val="4264"/>
          <c:tx>
            <c:strRef>
              <c:f>Sheet19!$A$4266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Sheet19!$B$4266</c:f>
            </c:strRef>
          </c:xVal>
          <c:yVal>
            <c:numRef>
              <c:f>Sheet19!$C$4266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65"/>
          <c:order val="4265"/>
          <c:tx>
            <c:strRef>
              <c:f>Sheet19!$A$4267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Sheet19!$B$4267</c:f>
            </c:strRef>
          </c:xVal>
          <c:yVal>
            <c:numRef>
              <c:f>Sheet19!$C$4267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66"/>
          <c:order val="4266"/>
          <c:tx>
            <c:strRef>
              <c:f>Sheet19!$A$4268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Sheet19!$B$4268</c:f>
            </c:strRef>
          </c:xVal>
          <c:yVal>
            <c:numRef>
              <c:f>Sheet19!$C$4268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67"/>
          <c:order val="4267"/>
          <c:tx>
            <c:strRef>
              <c:f>Sheet19!$A$4269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Sheet19!$B$4269</c:f>
            </c:strRef>
          </c:xVal>
          <c:yVal>
            <c:numRef>
              <c:f>Sheet19!$C$4269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68"/>
          <c:order val="4268"/>
          <c:tx>
            <c:strRef>
              <c:f>Sheet19!$A$4270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Sheet19!$B$4270</c:f>
            </c:strRef>
          </c:xVal>
          <c:yVal>
            <c:numRef>
              <c:f>Sheet19!$C$4270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69"/>
          <c:order val="4269"/>
          <c:tx>
            <c:strRef>
              <c:f>Sheet19!$A$4271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Sheet19!$B$4271</c:f>
            </c:strRef>
          </c:xVal>
          <c:yVal>
            <c:numRef>
              <c:f>Sheet19!$C$4271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70"/>
          <c:order val="4270"/>
          <c:tx>
            <c:strRef>
              <c:f>Sheet19!$A$4272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Sheet19!$B$4272</c:f>
            </c:strRef>
          </c:xVal>
          <c:yVal>
            <c:numRef>
              <c:f>Sheet19!$C$4272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71"/>
          <c:order val="4271"/>
          <c:tx>
            <c:strRef>
              <c:f>Sheet19!$A$4273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Sheet19!$B$4273</c:f>
            </c:strRef>
          </c:xVal>
          <c:yVal>
            <c:numRef>
              <c:f>Sheet19!$C$4273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72"/>
          <c:order val="4272"/>
          <c:tx>
            <c:strRef>
              <c:f>Sheet19!$A$4274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Sheet19!$B$4274</c:f>
            </c:strRef>
          </c:xVal>
          <c:yVal>
            <c:numRef>
              <c:f>Sheet19!$C$4274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73"/>
          <c:order val="4273"/>
          <c:tx>
            <c:strRef>
              <c:f>Sheet19!$A$4275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Sheet19!$B$4275</c:f>
            </c:strRef>
          </c:xVal>
          <c:yVal>
            <c:numRef>
              <c:f>Sheet19!$C$4275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74"/>
          <c:order val="4274"/>
          <c:tx>
            <c:strRef>
              <c:f>Sheet19!$A$4276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Sheet19!$B$4276</c:f>
            </c:strRef>
          </c:xVal>
          <c:yVal>
            <c:numRef>
              <c:f>Sheet19!$C$4276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75"/>
          <c:order val="4275"/>
          <c:tx>
            <c:strRef>
              <c:f>Sheet19!$A$4277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Sheet19!$B$4277</c:f>
            </c:strRef>
          </c:xVal>
          <c:yVal>
            <c:numRef>
              <c:f>Sheet19!$C$4277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76"/>
          <c:order val="4276"/>
          <c:tx>
            <c:strRef>
              <c:f>Sheet19!$A$4278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Sheet19!$B$4278</c:f>
            </c:strRef>
          </c:xVal>
          <c:yVal>
            <c:numRef>
              <c:f>Sheet19!$C$4278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77"/>
          <c:order val="4277"/>
          <c:tx>
            <c:strRef>
              <c:f>Sheet19!$A$4279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Sheet19!$B$4279</c:f>
            </c:strRef>
          </c:xVal>
          <c:yVal>
            <c:numRef>
              <c:f>Sheet19!$C$4279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78"/>
          <c:order val="4278"/>
          <c:tx>
            <c:strRef>
              <c:f>Sheet19!$A$4280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Sheet19!$B$4280</c:f>
            </c:strRef>
          </c:xVal>
          <c:yVal>
            <c:numRef>
              <c:f>Sheet19!$C$4280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79"/>
          <c:order val="4279"/>
          <c:tx>
            <c:strRef>
              <c:f>Sheet19!$A$4281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Sheet19!$B$4281</c:f>
            </c:strRef>
          </c:xVal>
          <c:yVal>
            <c:numRef>
              <c:f>Sheet19!$C$4281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80"/>
          <c:order val="4280"/>
          <c:tx>
            <c:strRef>
              <c:f>Sheet19!$A$4282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Sheet19!$B$4282</c:f>
            </c:strRef>
          </c:xVal>
          <c:yVal>
            <c:numRef>
              <c:f>Sheet19!$C$4282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81"/>
          <c:order val="4281"/>
          <c:tx>
            <c:strRef>
              <c:f>Sheet19!$A$4283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Sheet19!$B$4283</c:f>
            </c:strRef>
          </c:xVal>
          <c:yVal>
            <c:numRef>
              <c:f>Sheet19!$C$4283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82"/>
          <c:order val="4282"/>
          <c:tx>
            <c:strRef>
              <c:f>Sheet19!$A$4284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Sheet19!$B$4284</c:f>
            </c:strRef>
          </c:xVal>
          <c:yVal>
            <c:numRef>
              <c:f>Sheet19!$C$4284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83"/>
          <c:order val="4283"/>
          <c:tx>
            <c:strRef>
              <c:f>Sheet19!$A$4285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Sheet19!$B$4285</c:f>
            </c:strRef>
          </c:xVal>
          <c:yVal>
            <c:numRef>
              <c:f>Sheet19!$C$4285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84"/>
          <c:order val="4284"/>
          <c:tx>
            <c:strRef>
              <c:f>Sheet19!$A$4286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Sheet19!$B$4286</c:f>
            </c:strRef>
          </c:xVal>
          <c:yVal>
            <c:numRef>
              <c:f>Sheet19!$C$4286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85"/>
          <c:order val="4285"/>
          <c:tx>
            <c:strRef>
              <c:f>Sheet19!$A$4287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Sheet19!$B$4287</c:f>
            </c:strRef>
          </c:xVal>
          <c:yVal>
            <c:numRef>
              <c:f>Sheet19!$C$4287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86"/>
          <c:order val="4286"/>
          <c:tx>
            <c:strRef>
              <c:f>Sheet19!$A$4288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Sheet19!$B$4288</c:f>
            </c:strRef>
          </c:xVal>
          <c:yVal>
            <c:numRef>
              <c:f>Sheet19!$C$4288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87"/>
          <c:order val="4287"/>
          <c:tx>
            <c:strRef>
              <c:f>Sheet19!$A$4289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Sheet19!$B$4289</c:f>
            </c:strRef>
          </c:xVal>
          <c:yVal>
            <c:numRef>
              <c:f>Sheet19!$C$4289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88"/>
          <c:order val="4288"/>
          <c:tx>
            <c:strRef>
              <c:f>Sheet19!$A$4290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Sheet19!$B$4290</c:f>
            </c:strRef>
          </c:xVal>
          <c:yVal>
            <c:numRef>
              <c:f>Sheet19!$C$4290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89"/>
          <c:order val="4289"/>
          <c:tx>
            <c:strRef>
              <c:f>Sheet19!$A$4291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Sheet19!$B$4291</c:f>
            </c:strRef>
          </c:xVal>
          <c:yVal>
            <c:numRef>
              <c:f>Sheet19!$C$4291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90"/>
          <c:order val="4290"/>
          <c:tx>
            <c:strRef>
              <c:f>Sheet19!$A$4292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Sheet19!$B$4292</c:f>
            </c:strRef>
          </c:xVal>
          <c:yVal>
            <c:numRef>
              <c:f>Sheet19!$C$4292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91"/>
          <c:order val="4291"/>
          <c:tx>
            <c:strRef>
              <c:f>Sheet19!$A$4293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Sheet19!$B$4293</c:f>
            </c:strRef>
          </c:xVal>
          <c:yVal>
            <c:numRef>
              <c:f>Sheet19!$C$4293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92"/>
          <c:order val="4292"/>
          <c:tx>
            <c:strRef>
              <c:f>Sheet19!$A$4294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Sheet19!$B$4294</c:f>
            </c:strRef>
          </c:xVal>
          <c:yVal>
            <c:numRef>
              <c:f>Sheet19!$C$4294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93"/>
          <c:order val="4293"/>
          <c:tx>
            <c:strRef>
              <c:f>Sheet19!$A$4295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Sheet19!$B$4295</c:f>
            </c:strRef>
          </c:xVal>
          <c:yVal>
            <c:numRef>
              <c:f>Sheet19!$C$4295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94"/>
          <c:order val="4294"/>
          <c:tx>
            <c:strRef>
              <c:f>Sheet19!$A$4296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Sheet19!$B$4296</c:f>
            </c:strRef>
          </c:xVal>
          <c:yVal>
            <c:numRef>
              <c:f>Sheet19!$C$4296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95"/>
          <c:order val="4295"/>
          <c:tx>
            <c:strRef>
              <c:f>Sheet19!$A$4297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Sheet19!$B$4297</c:f>
            </c:strRef>
          </c:xVal>
          <c:yVal>
            <c:numRef>
              <c:f>Sheet19!$C$4297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96"/>
          <c:order val="4296"/>
          <c:tx>
            <c:strRef>
              <c:f>Sheet19!$A$4298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Sheet19!$B$4298</c:f>
            </c:strRef>
          </c:xVal>
          <c:yVal>
            <c:numRef>
              <c:f>Sheet19!$C$4298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97"/>
          <c:order val="4297"/>
          <c:tx>
            <c:strRef>
              <c:f>Sheet19!$A$4299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Sheet19!$B$4299</c:f>
            </c:strRef>
          </c:xVal>
          <c:yVal>
            <c:numRef>
              <c:f>Sheet19!$C$4299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98"/>
          <c:order val="4298"/>
          <c:tx>
            <c:strRef>
              <c:f>Sheet19!$A$4300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Sheet19!$B$4300</c:f>
            </c:strRef>
          </c:xVal>
          <c:yVal>
            <c:numRef>
              <c:f>Sheet19!$C$4300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99"/>
          <c:order val="4299"/>
          <c:tx>
            <c:strRef>
              <c:f>Sheet19!$A$4301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Sheet19!$B$4301</c:f>
            </c:strRef>
          </c:xVal>
          <c:yVal>
            <c:numRef>
              <c:f>Sheet19!$C$4301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00"/>
          <c:order val="4300"/>
          <c:tx>
            <c:strRef>
              <c:f>Sheet19!$A$4302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Sheet19!$B$4302</c:f>
            </c:strRef>
          </c:xVal>
          <c:yVal>
            <c:numRef>
              <c:f>Sheet19!$C$4302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01"/>
          <c:order val="4301"/>
          <c:tx>
            <c:strRef>
              <c:f>Sheet19!$A$4303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Sheet19!$B$4303</c:f>
            </c:strRef>
          </c:xVal>
          <c:yVal>
            <c:numRef>
              <c:f>Sheet19!$C$4303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02"/>
          <c:order val="4302"/>
          <c:tx>
            <c:strRef>
              <c:f>Sheet19!$A$4304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Sheet19!$B$4304</c:f>
            </c:strRef>
          </c:xVal>
          <c:yVal>
            <c:numRef>
              <c:f>Sheet19!$C$4304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03"/>
          <c:order val="4303"/>
          <c:tx>
            <c:strRef>
              <c:f>Sheet19!$A$4305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Sheet19!$B$4305</c:f>
            </c:strRef>
          </c:xVal>
          <c:yVal>
            <c:numRef>
              <c:f>Sheet19!$C$4305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04"/>
          <c:order val="4304"/>
          <c:tx>
            <c:strRef>
              <c:f>Sheet19!$A$4306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Sheet19!$B$4306</c:f>
            </c:strRef>
          </c:xVal>
          <c:yVal>
            <c:numRef>
              <c:f>Sheet19!$C$4306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05"/>
          <c:order val="4305"/>
          <c:tx>
            <c:strRef>
              <c:f>Sheet19!$A$4307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Sheet19!$B$4307</c:f>
            </c:strRef>
          </c:xVal>
          <c:yVal>
            <c:numRef>
              <c:f>Sheet19!$C$4307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06"/>
          <c:order val="4306"/>
          <c:tx>
            <c:strRef>
              <c:f>Sheet19!$A$4308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Sheet19!$B$4308</c:f>
            </c:strRef>
          </c:xVal>
          <c:yVal>
            <c:numRef>
              <c:f>Sheet19!$C$4308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07"/>
          <c:order val="4307"/>
          <c:tx>
            <c:strRef>
              <c:f>Sheet19!$A$4309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Sheet19!$B$4309</c:f>
            </c:strRef>
          </c:xVal>
          <c:yVal>
            <c:numRef>
              <c:f>Sheet19!$C$4309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08"/>
          <c:order val="4308"/>
          <c:tx>
            <c:strRef>
              <c:f>Sheet19!$A$4310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Sheet19!$B$4310</c:f>
            </c:strRef>
          </c:xVal>
          <c:yVal>
            <c:numRef>
              <c:f>Sheet19!$C$4310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09"/>
          <c:order val="4309"/>
          <c:tx>
            <c:strRef>
              <c:f>Sheet19!$A$4311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Sheet19!$B$4311</c:f>
            </c:strRef>
          </c:xVal>
          <c:yVal>
            <c:numRef>
              <c:f>Sheet19!$C$4311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10"/>
          <c:order val="4310"/>
          <c:tx>
            <c:strRef>
              <c:f>Sheet19!$A$4312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Sheet19!$B$4312</c:f>
            </c:strRef>
          </c:xVal>
          <c:yVal>
            <c:numRef>
              <c:f>Sheet19!$C$4312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11"/>
          <c:order val="4311"/>
          <c:tx>
            <c:strRef>
              <c:f>Sheet19!$A$4313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Sheet19!$B$4313</c:f>
            </c:strRef>
          </c:xVal>
          <c:yVal>
            <c:numRef>
              <c:f>Sheet19!$C$4313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12"/>
          <c:order val="4312"/>
          <c:tx>
            <c:strRef>
              <c:f>Sheet19!$A$4314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Sheet19!$B$4314</c:f>
            </c:strRef>
          </c:xVal>
          <c:yVal>
            <c:numRef>
              <c:f>Sheet19!$C$4314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13"/>
          <c:order val="4313"/>
          <c:tx>
            <c:strRef>
              <c:f>Sheet19!$A$4315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Sheet19!$B$4315</c:f>
            </c:strRef>
          </c:xVal>
          <c:yVal>
            <c:numRef>
              <c:f>Sheet19!$C$4315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14"/>
          <c:order val="4314"/>
          <c:tx>
            <c:strRef>
              <c:f>Sheet19!$A$4316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Sheet19!$B$4316</c:f>
            </c:strRef>
          </c:xVal>
          <c:yVal>
            <c:numRef>
              <c:f>Sheet19!$C$4316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15"/>
          <c:order val="4315"/>
          <c:tx>
            <c:strRef>
              <c:f>Sheet19!$A$4317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Sheet19!$B$4317</c:f>
            </c:strRef>
          </c:xVal>
          <c:yVal>
            <c:numRef>
              <c:f>Sheet19!$C$4317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16"/>
          <c:order val="4316"/>
          <c:tx>
            <c:strRef>
              <c:f>Sheet19!$A$4318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Sheet19!$B$4318</c:f>
            </c:strRef>
          </c:xVal>
          <c:yVal>
            <c:numRef>
              <c:f>Sheet19!$C$4318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17"/>
          <c:order val="4317"/>
          <c:tx>
            <c:strRef>
              <c:f>Sheet19!$A$4319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Sheet19!$B$4319</c:f>
            </c:strRef>
          </c:xVal>
          <c:yVal>
            <c:numRef>
              <c:f>Sheet19!$C$4319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18"/>
          <c:order val="4318"/>
          <c:tx>
            <c:strRef>
              <c:f>Sheet19!$A$4320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Sheet19!$B$4320</c:f>
            </c:strRef>
          </c:xVal>
          <c:yVal>
            <c:numRef>
              <c:f>Sheet19!$C$4320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19"/>
          <c:order val="4319"/>
          <c:tx>
            <c:strRef>
              <c:f>Sheet19!$A$4321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Sheet19!$B$4321</c:f>
            </c:strRef>
          </c:xVal>
          <c:yVal>
            <c:numRef>
              <c:f>Sheet19!$C$4321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20"/>
          <c:order val="4320"/>
          <c:tx>
            <c:strRef>
              <c:f>Sheet19!$A$4322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Sheet19!$B$4322</c:f>
            </c:strRef>
          </c:xVal>
          <c:yVal>
            <c:numRef>
              <c:f>Sheet19!$C$4322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21"/>
          <c:order val="4321"/>
          <c:tx>
            <c:strRef>
              <c:f>Sheet19!$A$4323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Sheet19!$B$4323</c:f>
            </c:strRef>
          </c:xVal>
          <c:yVal>
            <c:numRef>
              <c:f>Sheet19!$C$4323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22"/>
          <c:order val="4322"/>
          <c:tx>
            <c:strRef>
              <c:f>Sheet19!$A$4324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Sheet19!$B$4324</c:f>
            </c:strRef>
          </c:xVal>
          <c:yVal>
            <c:numRef>
              <c:f>Sheet19!$C$4324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23"/>
          <c:order val="4323"/>
          <c:tx>
            <c:strRef>
              <c:f>Sheet19!$A$4325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Sheet19!$B$4325</c:f>
            </c:strRef>
          </c:xVal>
          <c:yVal>
            <c:numRef>
              <c:f>Sheet19!$C$4325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24"/>
          <c:order val="4324"/>
          <c:tx>
            <c:strRef>
              <c:f>Sheet19!$A$4326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Sheet19!$B$4326</c:f>
            </c:strRef>
          </c:xVal>
          <c:yVal>
            <c:numRef>
              <c:f>Sheet19!$C$4326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25"/>
          <c:order val="4325"/>
          <c:tx>
            <c:strRef>
              <c:f>Sheet19!$A$4327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Sheet19!$B$4327</c:f>
            </c:strRef>
          </c:xVal>
          <c:yVal>
            <c:numRef>
              <c:f>Sheet19!$C$4327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26"/>
          <c:order val="4326"/>
          <c:tx>
            <c:strRef>
              <c:f>Sheet19!$A$4328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Sheet19!$B$4328</c:f>
            </c:strRef>
          </c:xVal>
          <c:yVal>
            <c:numRef>
              <c:f>Sheet19!$C$4328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27"/>
          <c:order val="4327"/>
          <c:tx>
            <c:strRef>
              <c:f>Sheet19!$A$4329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Sheet19!$B$4329</c:f>
            </c:strRef>
          </c:xVal>
          <c:yVal>
            <c:numRef>
              <c:f>Sheet19!$C$4329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28"/>
          <c:order val="4328"/>
          <c:tx>
            <c:strRef>
              <c:f>Sheet19!$A$4330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Sheet19!$B$4330</c:f>
            </c:strRef>
          </c:xVal>
          <c:yVal>
            <c:numRef>
              <c:f>Sheet19!$C$4330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29"/>
          <c:order val="4329"/>
          <c:tx>
            <c:strRef>
              <c:f>Sheet19!$A$4331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Sheet19!$B$4331</c:f>
            </c:strRef>
          </c:xVal>
          <c:yVal>
            <c:numRef>
              <c:f>Sheet19!$C$4331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30"/>
          <c:order val="4330"/>
          <c:tx>
            <c:strRef>
              <c:f>Sheet19!$A$4332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Sheet19!$B$4332</c:f>
            </c:strRef>
          </c:xVal>
          <c:yVal>
            <c:numRef>
              <c:f>Sheet19!$C$4332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31"/>
          <c:order val="4331"/>
          <c:tx>
            <c:strRef>
              <c:f>Sheet19!$A$4333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Sheet19!$B$4333</c:f>
            </c:strRef>
          </c:xVal>
          <c:yVal>
            <c:numRef>
              <c:f>Sheet19!$C$4333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32"/>
          <c:order val="4332"/>
          <c:tx>
            <c:strRef>
              <c:f>Sheet19!$A$4334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Sheet19!$B$4334</c:f>
            </c:strRef>
          </c:xVal>
          <c:yVal>
            <c:numRef>
              <c:f>Sheet19!$C$4334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33"/>
          <c:order val="4333"/>
          <c:tx>
            <c:strRef>
              <c:f>Sheet19!$A$4335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Sheet19!$B$4335</c:f>
            </c:strRef>
          </c:xVal>
          <c:yVal>
            <c:numRef>
              <c:f>Sheet19!$C$4335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34"/>
          <c:order val="4334"/>
          <c:tx>
            <c:strRef>
              <c:f>Sheet19!$A$4336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Sheet19!$B$4336</c:f>
            </c:strRef>
          </c:xVal>
          <c:yVal>
            <c:numRef>
              <c:f>Sheet19!$C$4336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35"/>
          <c:order val="4335"/>
          <c:tx>
            <c:strRef>
              <c:f>Sheet19!$A$4337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Sheet19!$B$4337</c:f>
            </c:strRef>
          </c:xVal>
          <c:yVal>
            <c:numRef>
              <c:f>Sheet19!$C$4337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36"/>
          <c:order val="4336"/>
          <c:tx>
            <c:strRef>
              <c:f>Sheet19!$A$4338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Sheet19!$B$4338</c:f>
            </c:strRef>
          </c:xVal>
          <c:yVal>
            <c:numRef>
              <c:f>Sheet19!$C$4338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37"/>
          <c:order val="4337"/>
          <c:tx>
            <c:strRef>
              <c:f>Sheet19!$A$4339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Sheet19!$B$4339</c:f>
            </c:strRef>
          </c:xVal>
          <c:yVal>
            <c:numRef>
              <c:f>Sheet19!$C$4339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38"/>
          <c:order val="4338"/>
          <c:tx>
            <c:strRef>
              <c:f>Sheet19!$A$4340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Sheet19!$B$4340</c:f>
            </c:strRef>
          </c:xVal>
          <c:yVal>
            <c:numRef>
              <c:f>Sheet19!$C$4340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39"/>
          <c:order val="4339"/>
          <c:tx>
            <c:strRef>
              <c:f>Sheet19!$A$4341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Sheet19!$B$4341</c:f>
            </c:strRef>
          </c:xVal>
          <c:yVal>
            <c:numRef>
              <c:f>Sheet19!$C$4341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40"/>
          <c:order val="4340"/>
          <c:tx>
            <c:strRef>
              <c:f>Sheet19!$A$4342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Sheet19!$B$4342</c:f>
            </c:strRef>
          </c:xVal>
          <c:yVal>
            <c:numRef>
              <c:f>Sheet19!$C$4342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41"/>
          <c:order val="4341"/>
          <c:tx>
            <c:strRef>
              <c:f>Sheet19!$A$4343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Sheet19!$B$4343</c:f>
            </c:strRef>
          </c:xVal>
          <c:yVal>
            <c:numRef>
              <c:f>Sheet19!$C$4343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42"/>
          <c:order val="4342"/>
          <c:tx>
            <c:strRef>
              <c:f>Sheet19!$A$4344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Sheet19!$B$4344</c:f>
            </c:strRef>
          </c:xVal>
          <c:yVal>
            <c:numRef>
              <c:f>Sheet19!$C$4344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43"/>
          <c:order val="4343"/>
          <c:tx>
            <c:strRef>
              <c:f>Sheet19!$A$4345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Sheet19!$B$4345</c:f>
            </c:strRef>
          </c:xVal>
          <c:yVal>
            <c:numRef>
              <c:f>Sheet19!$C$4345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44"/>
          <c:order val="4344"/>
          <c:tx>
            <c:strRef>
              <c:f>Sheet19!$A$4346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Sheet19!$B$4346</c:f>
            </c:strRef>
          </c:xVal>
          <c:yVal>
            <c:numRef>
              <c:f>Sheet19!$C$4346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45"/>
          <c:order val="4345"/>
          <c:tx>
            <c:strRef>
              <c:f>Sheet19!$A$4347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Sheet19!$B$4347</c:f>
            </c:strRef>
          </c:xVal>
          <c:yVal>
            <c:numRef>
              <c:f>Sheet19!$C$4347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46"/>
          <c:order val="4346"/>
          <c:tx>
            <c:strRef>
              <c:f>Sheet19!$A$4348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Sheet19!$B$4348</c:f>
            </c:strRef>
          </c:xVal>
          <c:yVal>
            <c:numRef>
              <c:f>Sheet19!$C$4348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47"/>
          <c:order val="4347"/>
          <c:tx>
            <c:strRef>
              <c:f>Sheet19!$A$4349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Sheet19!$B$4349</c:f>
            </c:strRef>
          </c:xVal>
          <c:yVal>
            <c:numRef>
              <c:f>Sheet19!$C$4349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48"/>
          <c:order val="4348"/>
          <c:tx>
            <c:strRef>
              <c:f>Sheet19!$A$4350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Sheet19!$B$4350</c:f>
            </c:strRef>
          </c:xVal>
          <c:yVal>
            <c:numRef>
              <c:f>Sheet19!$C$4350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49"/>
          <c:order val="4349"/>
          <c:tx>
            <c:strRef>
              <c:f>Sheet19!$A$4351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Sheet19!$B$4351</c:f>
            </c:strRef>
          </c:xVal>
          <c:yVal>
            <c:numRef>
              <c:f>Sheet19!$C$4351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50"/>
          <c:order val="4350"/>
          <c:tx>
            <c:strRef>
              <c:f>Sheet19!$A$4352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Sheet19!$B$4352</c:f>
            </c:strRef>
          </c:xVal>
          <c:yVal>
            <c:numRef>
              <c:f>Sheet19!$C$4352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51"/>
          <c:order val="4351"/>
          <c:tx>
            <c:strRef>
              <c:f>Sheet19!$A$4353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Sheet19!$B$4353</c:f>
            </c:strRef>
          </c:xVal>
          <c:yVal>
            <c:numRef>
              <c:f>Sheet19!$C$4353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52"/>
          <c:order val="4352"/>
          <c:tx>
            <c:strRef>
              <c:f>Sheet19!$A$4354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Sheet19!$B$4354</c:f>
            </c:strRef>
          </c:xVal>
          <c:yVal>
            <c:numRef>
              <c:f>Sheet19!$C$4354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53"/>
          <c:order val="4353"/>
          <c:tx>
            <c:strRef>
              <c:f>Sheet19!$A$4355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Sheet19!$B$4355</c:f>
            </c:strRef>
          </c:xVal>
          <c:yVal>
            <c:numRef>
              <c:f>Sheet19!$C$4355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54"/>
          <c:order val="4354"/>
          <c:tx>
            <c:strRef>
              <c:f>Sheet19!$A$4356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Sheet19!$B$4356</c:f>
            </c:strRef>
          </c:xVal>
          <c:yVal>
            <c:numRef>
              <c:f>Sheet19!$C$4356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55"/>
          <c:order val="4355"/>
          <c:tx>
            <c:strRef>
              <c:f>Sheet19!$A$4357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Sheet19!$B$4357</c:f>
            </c:strRef>
          </c:xVal>
          <c:yVal>
            <c:numRef>
              <c:f>Sheet19!$C$4357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56"/>
          <c:order val="4356"/>
          <c:tx>
            <c:strRef>
              <c:f>Sheet19!$A$4358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Sheet19!$B$4358</c:f>
            </c:strRef>
          </c:xVal>
          <c:yVal>
            <c:numRef>
              <c:f>Sheet19!$C$4358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57"/>
          <c:order val="4357"/>
          <c:tx>
            <c:strRef>
              <c:f>Sheet19!$A$4359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Sheet19!$B$4359</c:f>
            </c:strRef>
          </c:xVal>
          <c:yVal>
            <c:numRef>
              <c:f>Sheet19!$C$4359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58"/>
          <c:order val="4358"/>
          <c:tx>
            <c:strRef>
              <c:f>Sheet19!$A$4360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Sheet19!$B$4360</c:f>
            </c:strRef>
          </c:xVal>
          <c:yVal>
            <c:numRef>
              <c:f>Sheet19!$C$4360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59"/>
          <c:order val="4359"/>
          <c:tx>
            <c:strRef>
              <c:f>Sheet19!$A$4361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Sheet19!$B$4361</c:f>
            </c:strRef>
          </c:xVal>
          <c:yVal>
            <c:numRef>
              <c:f>Sheet19!$C$4361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60"/>
          <c:order val="4360"/>
          <c:tx>
            <c:strRef>
              <c:f>Sheet19!$A$4362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Sheet19!$B$4362</c:f>
            </c:strRef>
          </c:xVal>
          <c:yVal>
            <c:numRef>
              <c:f>Sheet19!$C$4362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61"/>
          <c:order val="4361"/>
          <c:tx>
            <c:strRef>
              <c:f>Sheet19!$A$4363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Sheet19!$B$4363</c:f>
            </c:strRef>
          </c:xVal>
          <c:yVal>
            <c:numRef>
              <c:f>Sheet19!$C$4363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62"/>
          <c:order val="4362"/>
          <c:tx>
            <c:strRef>
              <c:f>Sheet19!$A$4364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Sheet19!$B$4364</c:f>
            </c:strRef>
          </c:xVal>
          <c:yVal>
            <c:numRef>
              <c:f>Sheet19!$C$4364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63"/>
          <c:order val="4363"/>
          <c:tx>
            <c:strRef>
              <c:f>Sheet19!$A$4365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Sheet19!$B$4365</c:f>
            </c:strRef>
          </c:xVal>
          <c:yVal>
            <c:numRef>
              <c:f>Sheet19!$C$4365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64"/>
          <c:order val="4364"/>
          <c:tx>
            <c:strRef>
              <c:f>Sheet19!$A$4366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Sheet19!$B$4366</c:f>
            </c:strRef>
          </c:xVal>
          <c:yVal>
            <c:numRef>
              <c:f>Sheet19!$C$4366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65"/>
          <c:order val="4365"/>
          <c:tx>
            <c:strRef>
              <c:f>Sheet19!$A$4367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Sheet19!$B$4367</c:f>
            </c:strRef>
          </c:xVal>
          <c:yVal>
            <c:numRef>
              <c:f>Sheet19!$C$4367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66"/>
          <c:order val="4366"/>
          <c:tx>
            <c:strRef>
              <c:f>Sheet19!$A$4368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Sheet19!$B$4368</c:f>
            </c:strRef>
          </c:xVal>
          <c:yVal>
            <c:numRef>
              <c:f>Sheet19!$C$4368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67"/>
          <c:order val="4367"/>
          <c:tx>
            <c:strRef>
              <c:f>Sheet19!$A$4369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Sheet19!$B$4369</c:f>
            </c:strRef>
          </c:xVal>
          <c:yVal>
            <c:numRef>
              <c:f>Sheet19!$C$4369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68"/>
          <c:order val="4368"/>
          <c:tx>
            <c:strRef>
              <c:f>Sheet19!$A$4370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Sheet19!$B$4370</c:f>
            </c:strRef>
          </c:xVal>
          <c:yVal>
            <c:numRef>
              <c:f>Sheet19!$C$4370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69"/>
          <c:order val="4369"/>
          <c:tx>
            <c:strRef>
              <c:f>Sheet19!$A$4371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Sheet19!$B$4371</c:f>
            </c:strRef>
          </c:xVal>
          <c:yVal>
            <c:numRef>
              <c:f>Sheet19!$C$4371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70"/>
          <c:order val="4370"/>
          <c:tx>
            <c:strRef>
              <c:f>Sheet19!$A$4372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Sheet19!$B$4372</c:f>
            </c:strRef>
          </c:xVal>
          <c:yVal>
            <c:numRef>
              <c:f>Sheet19!$C$4372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71"/>
          <c:order val="4371"/>
          <c:tx>
            <c:strRef>
              <c:f>Sheet19!$A$4373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Sheet19!$B$4373</c:f>
            </c:strRef>
          </c:xVal>
          <c:yVal>
            <c:numRef>
              <c:f>Sheet19!$C$4373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72"/>
          <c:order val="4372"/>
          <c:tx>
            <c:strRef>
              <c:f>Sheet19!$A$4374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Sheet19!$B$4374</c:f>
            </c:strRef>
          </c:xVal>
          <c:yVal>
            <c:numRef>
              <c:f>Sheet19!$C$4374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73"/>
          <c:order val="4373"/>
          <c:tx>
            <c:strRef>
              <c:f>Sheet19!$A$4375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Sheet19!$B$4375</c:f>
            </c:strRef>
          </c:xVal>
          <c:yVal>
            <c:numRef>
              <c:f>Sheet19!$C$4375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74"/>
          <c:order val="4374"/>
          <c:tx>
            <c:strRef>
              <c:f>Sheet19!$A$4376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Sheet19!$B$4376</c:f>
            </c:strRef>
          </c:xVal>
          <c:yVal>
            <c:numRef>
              <c:f>Sheet19!$C$4376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75"/>
          <c:order val="4375"/>
          <c:tx>
            <c:strRef>
              <c:f>Sheet19!$A$4377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Sheet19!$B$4377</c:f>
            </c:strRef>
          </c:xVal>
          <c:yVal>
            <c:numRef>
              <c:f>Sheet19!$C$4377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76"/>
          <c:order val="4376"/>
          <c:tx>
            <c:strRef>
              <c:f>Sheet19!$A$4378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Sheet19!$B$4378</c:f>
            </c:strRef>
          </c:xVal>
          <c:yVal>
            <c:numRef>
              <c:f>Sheet19!$C$4378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77"/>
          <c:order val="4377"/>
          <c:tx>
            <c:strRef>
              <c:f>Sheet19!$A$4379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Sheet19!$B$4379</c:f>
            </c:strRef>
          </c:xVal>
          <c:yVal>
            <c:numRef>
              <c:f>Sheet19!$C$4379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78"/>
          <c:order val="4378"/>
          <c:tx>
            <c:strRef>
              <c:f>Sheet19!$A$4380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Sheet19!$B$4380</c:f>
            </c:strRef>
          </c:xVal>
          <c:yVal>
            <c:numRef>
              <c:f>Sheet19!$C$4380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79"/>
          <c:order val="4379"/>
          <c:tx>
            <c:strRef>
              <c:f>Sheet19!$A$4381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Sheet19!$B$4381</c:f>
            </c:strRef>
          </c:xVal>
          <c:yVal>
            <c:numRef>
              <c:f>Sheet19!$C$4381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80"/>
          <c:order val="4380"/>
          <c:tx>
            <c:strRef>
              <c:f>Sheet19!$A$4382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Sheet19!$B$4382</c:f>
            </c:strRef>
          </c:xVal>
          <c:yVal>
            <c:numRef>
              <c:f>Sheet19!$C$4382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81"/>
          <c:order val="4381"/>
          <c:tx>
            <c:strRef>
              <c:f>Sheet19!$A$4383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Sheet19!$B$4383</c:f>
            </c:strRef>
          </c:xVal>
          <c:yVal>
            <c:numRef>
              <c:f>Sheet19!$C$4383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82"/>
          <c:order val="4382"/>
          <c:tx>
            <c:strRef>
              <c:f>Sheet19!$A$4384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Sheet19!$B$4384</c:f>
            </c:strRef>
          </c:xVal>
          <c:yVal>
            <c:numRef>
              <c:f>Sheet19!$C$4384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83"/>
          <c:order val="4383"/>
          <c:tx>
            <c:strRef>
              <c:f>Sheet19!$A$4385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Sheet19!$B$4385</c:f>
            </c:strRef>
          </c:xVal>
          <c:yVal>
            <c:numRef>
              <c:f>Sheet19!$C$4385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84"/>
          <c:order val="4384"/>
          <c:tx>
            <c:strRef>
              <c:f>Sheet19!$A$4386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Sheet19!$B$4386</c:f>
            </c:strRef>
          </c:xVal>
          <c:yVal>
            <c:numRef>
              <c:f>Sheet19!$C$4386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85"/>
          <c:order val="4385"/>
          <c:tx>
            <c:strRef>
              <c:f>Sheet19!$A$4387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Sheet19!$B$4387</c:f>
            </c:strRef>
          </c:xVal>
          <c:yVal>
            <c:numRef>
              <c:f>Sheet19!$C$4387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86"/>
          <c:order val="4386"/>
          <c:tx>
            <c:strRef>
              <c:f>Sheet19!$A$4388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Sheet19!$B$4388</c:f>
            </c:strRef>
          </c:xVal>
          <c:yVal>
            <c:numRef>
              <c:f>Sheet19!$C$4388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87"/>
          <c:order val="4387"/>
          <c:tx>
            <c:strRef>
              <c:f>Sheet19!$A$4389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Sheet19!$B$4389</c:f>
            </c:strRef>
          </c:xVal>
          <c:yVal>
            <c:numRef>
              <c:f>Sheet19!$C$4389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88"/>
          <c:order val="4388"/>
          <c:tx>
            <c:strRef>
              <c:f>Sheet19!$A$4390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Sheet19!$B$4390</c:f>
            </c:strRef>
          </c:xVal>
          <c:yVal>
            <c:numRef>
              <c:f>Sheet19!$C$4390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89"/>
          <c:order val="4389"/>
          <c:tx>
            <c:strRef>
              <c:f>Sheet19!$A$4391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Sheet19!$B$4391</c:f>
            </c:strRef>
          </c:xVal>
          <c:yVal>
            <c:numRef>
              <c:f>Sheet19!$C$4391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90"/>
          <c:order val="4390"/>
          <c:tx>
            <c:strRef>
              <c:f>Sheet19!$A$4392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Sheet19!$B$4392</c:f>
            </c:strRef>
          </c:xVal>
          <c:yVal>
            <c:numRef>
              <c:f>Sheet19!$C$4392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91"/>
          <c:order val="4391"/>
          <c:tx>
            <c:strRef>
              <c:f>Sheet19!$A$4393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Sheet19!$B$4393</c:f>
            </c:strRef>
          </c:xVal>
          <c:yVal>
            <c:numRef>
              <c:f>Sheet19!$C$4393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92"/>
          <c:order val="4392"/>
          <c:tx>
            <c:strRef>
              <c:f>Sheet19!$A$4394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Sheet19!$B$4394</c:f>
            </c:strRef>
          </c:xVal>
          <c:yVal>
            <c:numRef>
              <c:f>Sheet19!$C$4394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93"/>
          <c:order val="4393"/>
          <c:tx>
            <c:strRef>
              <c:f>Sheet19!$A$4395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Sheet19!$B$4395</c:f>
            </c:strRef>
          </c:xVal>
          <c:yVal>
            <c:numRef>
              <c:f>Sheet19!$C$4395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94"/>
          <c:order val="4394"/>
          <c:tx>
            <c:strRef>
              <c:f>Sheet19!$A$4396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Sheet19!$B$4396</c:f>
            </c:strRef>
          </c:xVal>
          <c:yVal>
            <c:numRef>
              <c:f>Sheet19!$C$4396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95"/>
          <c:order val="4395"/>
          <c:tx>
            <c:strRef>
              <c:f>Sheet19!$A$4397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Sheet19!$B$4397</c:f>
            </c:strRef>
          </c:xVal>
          <c:yVal>
            <c:numRef>
              <c:f>Sheet19!$C$4397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96"/>
          <c:order val="4396"/>
          <c:tx>
            <c:strRef>
              <c:f>Sheet19!$A$4398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Sheet19!$B$4398</c:f>
            </c:strRef>
          </c:xVal>
          <c:yVal>
            <c:numRef>
              <c:f>Sheet19!$C$4398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97"/>
          <c:order val="4397"/>
          <c:tx>
            <c:strRef>
              <c:f>Sheet19!$A$4399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Sheet19!$B$4399</c:f>
            </c:strRef>
          </c:xVal>
          <c:yVal>
            <c:numRef>
              <c:f>Sheet19!$C$4399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98"/>
          <c:order val="4398"/>
          <c:tx>
            <c:strRef>
              <c:f>Sheet19!$A$4400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Sheet19!$B$4400</c:f>
            </c:strRef>
          </c:xVal>
          <c:yVal>
            <c:numRef>
              <c:f>Sheet19!$C$4400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99"/>
          <c:order val="4399"/>
          <c:tx>
            <c:strRef>
              <c:f>Sheet19!$A$4401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Sheet19!$B$4401</c:f>
            </c:strRef>
          </c:xVal>
          <c:yVal>
            <c:numRef>
              <c:f>Sheet19!$C$4401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00"/>
          <c:order val="4400"/>
          <c:tx>
            <c:strRef>
              <c:f>Sheet19!$A$4402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Sheet19!$B$4402</c:f>
            </c:strRef>
          </c:xVal>
          <c:yVal>
            <c:numRef>
              <c:f>Sheet19!$C$4402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01"/>
          <c:order val="4401"/>
          <c:tx>
            <c:strRef>
              <c:f>Sheet19!$A$4403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Sheet19!$B$4403</c:f>
            </c:strRef>
          </c:xVal>
          <c:yVal>
            <c:numRef>
              <c:f>Sheet19!$C$4403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02"/>
          <c:order val="4402"/>
          <c:tx>
            <c:strRef>
              <c:f>Sheet19!$A$4404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Sheet19!$B$4404</c:f>
            </c:strRef>
          </c:xVal>
          <c:yVal>
            <c:numRef>
              <c:f>Sheet19!$C$4404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03"/>
          <c:order val="4403"/>
          <c:tx>
            <c:strRef>
              <c:f>Sheet19!$A$4405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Sheet19!$B$4405</c:f>
            </c:strRef>
          </c:xVal>
          <c:yVal>
            <c:numRef>
              <c:f>Sheet19!$C$4405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04"/>
          <c:order val="4404"/>
          <c:tx>
            <c:strRef>
              <c:f>Sheet19!$A$4406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Sheet19!$B$4406</c:f>
            </c:strRef>
          </c:xVal>
          <c:yVal>
            <c:numRef>
              <c:f>Sheet19!$C$4406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05"/>
          <c:order val="4405"/>
          <c:tx>
            <c:strRef>
              <c:f>Sheet19!$A$4407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Sheet19!$B$4407</c:f>
            </c:strRef>
          </c:xVal>
          <c:yVal>
            <c:numRef>
              <c:f>Sheet19!$C$4407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06"/>
          <c:order val="4406"/>
          <c:tx>
            <c:strRef>
              <c:f>Sheet19!$A$4408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Sheet19!$B$4408</c:f>
            </c:strRef>
          </c:xVal>
          <c:yVal>
            <c:numRef>
              <c:f>Sheet19!$C$4408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07"/>
          <c:order val="4407"/>
          <c:tx>
            <c:strRef>
              <c:f>Sheet19!$A$4409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Sheet19!$B$4409</c:f>
            </c:strRef>
          </c:xVal>
          <c:yVal>
            <c:numRef>
              <c:f>Sheet19!$C$4409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08"/>
          <c:order val="4408"/>
          <c:tx>
            <c:strRef>
              <c:f>Sheet19!$A$4410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Sheet19!$B$4410</c:f>
            </c:strRef>
          </c:xVal>
          <c:yVal>
            <c:numRef>
              <c:f>Sheet19!$C$4410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09"/>
          <c:order val="4409"/>
          <c:tx>
            <c:strRef>
              <c:f>Sheet19!$A$4411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Sheet19!$B$4411</c:f>
            </c:strRef>
          </c:xVal>
          <c:yVal>
            <c:numRef>
              <c:f>Sheet19!$C$4411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10"/>
          <c:order val="4410"/>
          <c:tx>
            <c:strRef>
              <c:f>Sheet19!$A$4412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Sheet19!$B$4412</c:f>
            </c:strRef>
          </c:xVal>
          <c:yVal>
            <c:numRef>
              <c:f>Sheet19!$C$4412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11"/>
          <c:order val="4411"/>
          <c:tx>
            <c:strRef>
              <c:f>Sheet19!$A$4413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Sheet19!$B$4413</c:f>
            </c:strRef>
          </c:xVal>
          <c:yVal>
            <c:numRef>
              <c:f>Sheet19!$C$4413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12"/>
          <c:order val="4412"/>
          <c:tx>
            <c:strRef>
              <c:f>Sheet19!$A$4414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Sheet19!$B$4414</c:f>
            </c:strRef>
          </c:xVal>
          <c:yVal>
            <c:numRef>
              <c:f>Sheet19!$C$4414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13"/>
          <c:order val="4413"/>
          <c:tx>
            <c:strRef>
              <c:f>Sheet19!$A$4415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Sheet19!$B$4415</c:f>
            </c:strRef>
          </c:xVal>
          <c:yVal>
            <c:numRef>
              <c:f>Sheet19!$C$4415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14"/>
          <c:order val="4414"/>
          <c:tx>
            <c:strRef>
              <c:f>Sheet19!$A$4416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Sheet19!$B$4416</c:f>
            </c:strRef>
          </c:xVal>
          <c:yVal>
            <c:numRef>
              <c:f>Sheet19!$C$4416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15"/>
          <c:order val="4415"/>
          <c:tx>
            <c:strRef>
              <c:f>Sheet19!$A$4417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Sheet19!$B$4417</c:f>
            </c:strRef>
          </c:xVal>
          <c:yVal>
            <c:numRef>
              <c:f>Sheet19!$C$4417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16"/>
          <c:order val="4416"/>
          <c:tx>
            <c:strRef>
              <c:f>Sheet19!$A$4418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Sheet19!$B$4418</c:f>
            </c:strRef>
          </c:xVal>
          <c:yVal>
            <c:numRef>
              <c:f>Sheet19!$C$4418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17"/>
          <c:order val="4417"/>
          <c:tx>
            <c:strRef>
              <c:f>Sheet19!$A$4419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Sheet19!$B$4419</c:f>
            </c:strRef>
          </c:xVal>
          <c:yVal>
            <c:numRef>
              <c:f>Sheet19!$C$4419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18"/>
          <c:order val="4418"/>
          <c:tx>
            <c:strRef>
              <c:f>Sheet19!$A$4420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Sheet19!$B$4420</c:f>
            </c:strRef>
          </c:xVal>
          <c:yVal>
            <c:numRef>
              <c:f>Sheet19!$C$4420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19"/>
          <c:order val="4419"/>
          <c:tx>
            <c:strRef>
              <c:f>Sheet19!$A$4421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Sheet19!$B$4421</c:f>
            </c:strRef>
          </c:xVal>
          <c:yVal>
            <c:numRef>
              <c:f>Sheet19!$C$4421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20"/>
          <c:order val="4420"/>
          <c:tx>
            <c:strRef>
              <c:f>Sheet19!$A$4422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Sheet19!$B$4422</c:f>
            </c:strRef>
          </c:xVal>
          <c:yVal>
            <c:numRef>
              <c:f>Sheet19!$C$4422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21"/>
          <c:order val="4421"/>
          <c:tx>
            <c:strRef>
              <c:f>Sheet19!$A$4423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Sheet19!$B$4423</c:f>
            </c:strRef>
          </c:xVal>
          <c:yVal>
            <c:numRef>
              <c:f>Sheet19!$C$4423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22"/>
          <c:order val="4422"/>
          <c:tx>
            <c:strRef>
              <c:f>Sheet19!$A$4424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Sheet19!$B$4424</c:f>
            </c:strRef>
          </c:xVal>
          <c:yVal>
            <c:numRef>
              <c:f>Sheet19!$C$4424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23"/>
          <c:order val="4423"/>
          <c:tx>
            <c:strRef>
              <c:f>Sheet19!$A$4425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Sheet19!$B$4425</c:f>
            </c:strRef>
          </c:xVal>
          <c:yVal>
            <c:numRef>
              <c:f>Sheet19!$C$4425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24"/>
          <c:order val="4424"/>
          <c:tx>
            <c:strRef>
              <c:f>Sheet19!$A$4426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Sheet19!$B$4426</c:f>
            </c:strRef>
          </c:xVal>
          <c:yVal>
            <c:numRef>
              <c:f>Sheet19!$C$4426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25"/>
          <c:order val="4425"/>
          <c:tx>
            <c:strRef>
              <c:f>Sheet19!$A$4427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Sheet19!$B$4427</c:f>
            </c:strRef>
          </c:xVal>
          <c:yVal>
            <c:numRef>
              <c:f>Sheet19!$C$4427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26"/>
          <c:order val="4426"/>
          <c:tx>
            <c:strRef>
              <c:f>Sheet19!$A$4428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Sheet19!$B$4428</c:f>
            </c:strRef>
          </c:xVal>
          <c:yVal>
            <c:numRef>
              <c:f>Sheet19!$C$4428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27"/>
          <c:order val="4427"/>
          <c:tx>
            <c:strRef>
              <c:f>Sheet19!$A$4429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Sheet19!$B$4429</c:f>
            </c:strRef>
          </c:xVal>
          <c:yVal>
            <c:numRef>
              <c:f>Sheet19!$C$4429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28"/>
          <c:order val="4428"/>
          <c:tx>
            <c:strRef>
              <c:f>Sheet19!$A$4430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Sheet19!$B$4430</c:f>
            </c:strRef>
          </c:xVal>
          <c:yVal>
            <c:numRef>
              <c:f>Sheet19!$C$4430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29"/>
          <c:order val="4429"/>
          <c:tx>
            <c:strRef>
              <c:f>Sheet19!$A$4431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Sheet19!$B$4431</c:f>
            </c:strRef>
          </c:xVal>
          <c:yVal>
            <c:numRef>
              <c:f>Sheet19!$C$4431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30"/>
          <c:order val="4430"/>
          <c:tx>
            <c:strRef>
              <c:f>Sheet19!$A$4432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Sheet19!$B$4432</c:f>
            </c:strRef>
          </c:xVal>
          <c:yVal>
            <c:numRef>
              <c:f>Sheet19!$C$4432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31"/>
          <c:order val="4431"/>
          <c:tx>
            <c:strRef>
              <c:f>Sheet19!$A$4433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Sheet19!$B$4433</c:f>
            </c:strRef>
          </c:xVal>
          <c:yVal>
            <c:numRef>
              <c:f>Sheet19!$C$4433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32"/>
          <c:order val="4432"/>
          <c:tx>
            <c:strRef>
              <c:f>Sheet19!$A$4434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Sheet19!$B$4434</c:f>
            </c:strRef>
          </c:xVal>
          <c:yVal>
            <c:numRef>
              <c:f>Sheet19!$C$4434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33"/>
          <c:order val="4433"/>
          <c:tx>
            <c:strRef>
              <c:f>Sheet19!$A$4435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Sheet19!$B$4435</c:f>
            </c:strRef>
          </c:xVal>
          <c:yVal>
            <c:numRef>
              <c:f>Sheet19!$C$4435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34"/>
          <c:order val="4434"/>
          <c:tx>
            <c:strRef>
              <c:f>Sheet19!$A$4436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Sheet19!$B$4436</c:f>
            </c:strRef>
          </c:xVal>
          <c:yVal>
            <c:numRef>
              <c:f>Sheet19!$C$4436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35"/>
          <c:order val="4435"/>
          <c:tx>
            <c:strRef>
              <c:f>Sheet19!$A$4437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Sheet19!$B$4437</c:f>
            </c:strRef>
          </c:xVal>
          <c:yVal>
            <c:numRef>
              <c:f>Sheet19!$C$4437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36"/>
          <c:order val="4436"/>
          <c:tx>
            <c:strRef>
              <c:f>Sheet19!$A$4438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Sheet19!$B$4438</c:f>
            </c:strRef>
          </c:xVal>
          <c:yVal>
            <c:numRef>
              <c:f>Sheet19!$C$4438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37"/>
          <c:order val="4437"/>
          <c:tx>
            <c:strRef>
              <c:f>Sheet19!$A$4439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Sheet19!$B$4439</c:f>
            </c:strRef>
          </c:xVal>
          <c:yVal>
            <c:numRef>
              <c:f>Sheet19!$C$4439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38"/>
          <c:order val="4438"/>
          <c:tx>
            <c:strRef>
              <c:f>Sheet19!$A$4440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Sheet19!$B$4440</c:f>
            </c:strRef>
          </c:xVal>
          <c:yVal>
            <c:numRef>
              <c:f>Sheet19!$C$4440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39"/>
          <c:order val="4439"/>
          <c:tx>
            <c:strRef>
              <c:f>Sheet19!$A$4441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Sheet19!$B$4441</c:f>
            </c:strRef>
          </c:xVal>
          <c:yVal>
            <c:numRef>
              <c:f>Sheet19!$C$4441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40"/>
          <c:order val="4440"/>
          <c:tx>
            <c:strRef>
              <c:f>Sheet19!$A$4442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Sheet19!$B$4442</c:f>
            </c:strRef>
          </c:xVal>
          <c:yVal>
            <c:numRef>
              <c:f>Sheet19!$C$4442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41"/>
          <c:order val="4441"/>
          <c:tx>
            <c:strRef>
              <c:f>Sheet19!$A$4443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Sheet19!$B$4443</c:f>
            </c:strRef>
          </c:xVal>
          <c:yVal>
            <c:numRef>
              <c:f>Sheet19!$C$4443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42"/>
          <c:order val="4442"/>
          <c:tx>
            <c:strRef>
              <c:f>Sheet19!$A$4444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Sheet19!$B$4444</c:f>
            </c:strRef>
          </c:xVal>
          <c:yVal>
            <c:numRef>
              <c:f>Sheet19!$C$4444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43"/>
          <c:order val="4443"/>
          <c:tx>
            <c:strRef>
              <c:f>Sheet19!$A$4445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Sheet19!$B$4445</c:f>
            </c:strRef>
          </c:xVal>
          <c:yVal>
            <c:numRef>
              <c:f>Sheet19!$C$4445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44"/>
          <c:order val="4444"/>
          <c:tx>
            <c:strRef>
              <c:f>Sheet19!$A$4446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Sheet19!$B$4446</c:f>
            </c:strRef>
          </c:xVal>
          <c:yVal>
            <c:numRef>
              <c:f>Sheet19!$C$4446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45"/>
          <c:order val="4445"/>
          <c:tx>
            <c:strRef>
              <c:f>Sheet19!$A$4447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Sheet19!$B$4447</c:f>
            </c:strRef>
          </c:xVal>
          <c:yVal>
            <c:numRef>
              <c:f>Sheet19!$C$4447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46"/>
          <c:order val="4446"/>
          <c:tx>
            <c:strRef>
              <c:f>Sheet19!$A$4448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Sheet19!$B$4448</c:f>
            </c:strRef>
          </c:xVal>
          <c:yVal>
            <c:numRef>
              <c:f>Sheet19!$C$4448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47"/>
          <c:order val="4447"/>
          <c:tx>
            <c:strRef>
              <c:f>Sheet19!$A$4449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Sheet19!$B$4449</c:f>
            </c:strRef>
          </c:xVal>
          <c:yVal>
            <c:numRef>
              <c:f>Sheet19!$C$4449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48"/>
          <c:order val="4448"/>
          <c:tx>
            <c:strRef>
              <c:f>Sheet19!$A$4450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Sheet19!$B$4450</c:f>
            </c:strRef>
          </c:xVal>
          <c:yVal>
            <c:numRef>
              <c:f>Sheet19!$C$4450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49"/>
          <c:order val="4449"/>
          <c:tx>
            <c:strRef>
              <c:f>Sheet19!$A$4451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Sheet19!$B$4451</c:f>
            </c:strRef>
          </c:xVal>
          <c:yVal>
            <c:numRef>
              <c:f>Sheet19!$C$4451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50"/>
          <c:order val="4450"/>
          <c:tx>
            <c:strRef>
              <c:f>Sheet19!$A$4452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Sheet19!$B$4452</c:f>
            </c:strRef>
          </c:xVal>
          <c:yVal>
            <c:numRef>
              <c:f>Sheet19!$C$4452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51"/>
          <c:order val="4451"/>
          <c:tx>
            <c:strRef>
              <c:f>Sheet19!$A$4453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Sheet19!$B$4453</c:f>
            </c:strRef>
          </c:xVal>
          <c:yVal>
            <c:numRef>
              <c:f>Sheet19!$C$4453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52"/>
          <c:order val="4452"/>
          <c:tx>
            <c:strRef>
              <c:f>Sheet19!$A$4454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Sheet19!$B$4454</c:f>
            </c:strRef>
          </c:xVal>
          <c:yVal>
            <c:numRef>
              <c:f>Sheet19!$C$4454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53"/>
          <c:order val="4453"/>
          <c:tx>
            <c:strRef>
              <c:f>Sheet19!$A$4455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Sheet19!$B$4455</c:f>
            </c:strRef>
          </c:xVal>
          <c:yVal>
            <c:numRef>
              <c:f>Sheet19!$C$4455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54"/>
          <c:order val="4454"/>
          <c:tx>
            <c:strRef>
              <c:f>Sheet19!$A$4456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Sheet19!$B$4456</c:f>
            </c:strRef>
          </c:xVal>
          <c:yVal>
            <c:numRef>
              <c:f>Sheet19!$C$4456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55"/>
          <c:order val="4455"/>
          <c:tx>
            <c:strRef>
              <c:f>Sheet19!$A$4457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Sheet19!$B$4457</c:f>
            </c:strRef>
          </c:xVal>
          <c:yVal>
            <c:numRef>
              <c:f>Sheet19!$C$4457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56"/>
          <c:order val="4456"/>
          <c:tx>
            <c:strRef>
              <c:f>Sheet19!$A$4458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Sheet19!$B$4458</c:f>
            </c:strRef>
          </c:xVal>
          <c:yVal>
            <c:numRef>
              <c:f>Sheet19!$C$4458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57"/>
          <c:order val="4457"/>
          <c:tx>
            <c:strRef>
              <c:f>Sheet19!$A$4459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Sheet19!$B$4459</c:f>
            </c:strRef>
          </c:xVal>
          <c:yVal>
            <c:numRef>
              <c:f>Sheet19!$C$4459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58"/>
          <c:order val="4458"/>
          <c:tx>
            <c:strRef>
              <c:f>Sheet19!$A$4460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Sheet19!$B$4460</c:f>
            </c:strRef>
          </c:xVal>
          <c:yVal>
            <c:numRef>
              <c:f>Sheet19!$C$4460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59"/>
          <c:order val="4459"/>
          <c:tx>
            <c:strRef>
              <c:f>Sheet19!$A$4461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Sheet19!$B$4461</c:f>
            </c:strRef>
          </c:xVal>
          <c:yVal>
            <c:numRef>
              <c:f>Sheet19!$C$4461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60"/>
          <c:order val="4460"/>
          <c:tx>
            <c:strRef>
              <c:f>Sheet19!$A$4462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Sheet19!$B$4462</c:f>
            </c:strRef>
          </c:xVal>
          <c:yVal>
            <c:numRef>
              <c:f>Sheet19!$C$4462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61"/>
          <c:order val="4461"/>
          <c:tx>
            <c:strRef>
              <c:f>Sheet19!$A$4463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Sheet19!$B$4463</c:f>
            </c:strRef>
          </c:xVal>
          <c:yVal>
            <c:numRef>
              <c:f>Sheet19!$C$4463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62"/>
          <c:order val="4462"/>
          <c:tx>
            <c:strRef>
              <c:f>Sheet19!$A$4464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Sheet19!$B$4464</c:f>
            </c:strRef>
          </c:xVal>
          <c:yVal>
            <c:numRef>
              <c:f>Sheet19!$C$4464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63"/>
          <c:order val="4463"/>
          <c:tx>
            <c:strRef>
              <c:f>Sheet19!$A$4465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Sheet19!$B$4465</c:f>
            </c:strRef>
          </c:xVal>
          <c:yVal>
            <c:numRef>
              <c:f>Sheet19!$C$4465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64"/>
          <c:order val="4464"/>
          <c:tx>
            <c:strRef>
              <c:f>Sheet19!$A$4466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Sheet19!$B$4466</c:f>
            </c:strRef>
          </c:xVal>
          <c:yVal>
            <c:numRef>
              <c:f>Sheet19!$C$4466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65"/>
          <c:order val="4465"/>
          <c:tx>
            <c:strRef>
              <c:f>Sheet19!$A$4467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Sheet19!$B$4467</c:f>
            </c:strRef>
          </c:xVal>
          <c:yVal>
            <c:numRef>
              <c:f>Sheet19!$C$4467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66"/>
          <c:order val="4466"/>
          <c:tx>
            <c:strRef>
              <c:f>Sheet19!$A$4468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Sheet19!$B$4468</c:f>
            </c:strRef>
          </c:xVal>
          <c:yVal>
            <c:numRef>
              <c:f>Sheet19!$C$4468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67"/>
          <c:order val="4467"/>
          <c:tx>
            <c:strRef>
              <c:f>Sheet19!$A$4469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Sheet19!$B$4469</c:f>
            </c:strRef>
          </c:xVal>
          <c:yVal>
            <c:numRef>
              <c:f>Sheet19!$C$4469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68"/>
          <c:order val="4468"/>
          <c:tx>
            <c:strRef>
              <c:f>Sheet19!$A$4470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Sheet19!$B$4470</c:f>
            </c:strRef>
          </c:xVal>
          <c:yVal>
            <c:numRef>
              <c:f>Sheet19!$C$4470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69"/>
          <c:order val="4469"/>
          <c:tx>
            <c:strRef>
              <c:f>Sheet19!$A$4471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Sheet19!$B$4471</c:f>
            </c:strRef>
          </c:xVal>
          <c:yVal>
            <c:numRef>
              <c:f>Sheet19!$C$4471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70"/>
          <c:order val="4470"/>
          <c:tx>
            <c:strRef>
              <c:f>Sheet19!$A$4472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Sheet19!$B$4472</c:f>
            </c:strRef>
          </c:xVal>
          <c:yVal>
            <c:numRef>
              <c:f>Sheet19!$C$4472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71"/>
          <c:order val="4471"/>
          <c:tx>
            <c:strRef>
              <c:f>Sheet19!$A$4473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Sheet19!$B$4473</c:f>
            </c:strRef>
          </c:xVal>
          <c:yVal>
            <c:numRef>
              <c:f>Sheet19!$C$4473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72"/>
          <c:order val="4472"/>
          <c:tx>
            <c:strRef>
              <c:f>Sheet19!$A$4474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Sheet19!$B$4474</c:f>
            </c:strRef>
          </c:xVal>
          <c:yVal>
            <c:numRef>
              <c:f>Sheet19!$C$4474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73"/>
          <c:order val="4473"/>
          <c:tx>
            <c:strRef>
              <c:f>Sheet19!$A$4475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Sheet19!$B$4475</c:f>
            </c:strRef>
          </c:xVal>
          <c:yVal>
            <c:numRef>
              <c:f>Sheet19!$C$4475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74"/>
          <c:order val="4474"/>
          <c:tx>
            <c:strRef>
              <c:f>Sheet19!$A$4476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Sheet19!$B$4476</c:f>
            </c:strRef>
          </c:xVal>
          <c:yVal>
            <c:numRef>
              <c:f>Sheet19!$C$4476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75"/>
          <c:order val="4475"/>
          <c:tx>
            <c:strRef>
              <c:f>Sheet19!$A$4477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Sheet19!$B$4477</c:f>
            </c:strRef>
          </c:xVal>
          <c:yVal>
            <c:numRef>
              <c:f>Sheet19!$C$4477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76"/>
          <c:order val="4476"/>
          <c:tx>
            <c:strRef>
              <c:f>Sheet19!$A$4478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Sheet19!$B$4478</c:f>
            </c:strRef>
          </c:xVal>
          <c:yVal>
            <c:numRef>
              <c:f>Sheet19!$C$4478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77"/>
          <c:order val="4477"/>
          <c:tx>
            <c:strRef>
              <c:f>Sheet19!$A$4479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Sheet19!$B$4479</c:f>
            </c:strRef>
          </c:xVal>
          <c:yVal>
            <c:numRef>
              <c:f>Sheet19!$C$4479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78"/>
          <c:order val="4478"/>
          <c:tx>
            <c:strRef>
              <c:f>Sheet19!$A$4480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Sheet19!$B$4480</c:f>
            </c:strRef>
          </c:xVal>
          <c:yVal>
            <c:numRef>
              <c:f>Sheet19!$C$4480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79"/>
          <c:order val="4479"/>
          <c:tx>
            <c:strRef>
              <c:f>Sheet19!$A$4481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Sheet19!$B$4481</c:f>
            </c:strRef>
          </c:xVal>
          <c:yVal>
            <c:numRef>
              <c:f>Sheet19!$C$4481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80"/>
          <c:order val="4480"/>
          <c:tx>
            <c:strRef>
              <c:f>Sheet19!$A$4482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Sheet19!$B$4482</c:f>
            </c:strRef>
          </c:xVal>
          <c:yVal>
            <c:numRef>
              <c:f>Sheet19!$C$4482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81"/>
          <c:order val="4481"/>
          <c:tx>
            <c:strRef>
              <c:f>Sheet19!$A$4483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Sheet19!$B$4483</c:f>
            </c:strRef>
          </c:xVal>
          <c:yVal>
            <c:numRef>
              <c:f>Sheet19!$C$4483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82"/>
          <c:order val="4482"/>
          <c:tx>
            <c:strRef>
              <c:f>Sheet19!$A$4484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Sheet19!$B$4484</c:f>
            </c:strRef>
          </c:xVal>
          <c:yVal>
            <c:numRef>
              <c:f>Sheet19!$C$4484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83"/>
          <c:order val="4483"/>
          <c:tx>
            <c:strRef>
              <c:f>Sheet19!$A$4485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Sheet19!$B$4485</c:f>
            </c:strRef>
          </c:xVal>
          <c:yVal>
            <c:numRef>
              <c:f>Sheet19!$C$4485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84"/>
          <c:order val="4484"/>
          <c:tx>
            <c:strRef>
              <c:f>Sheet19!$A$4486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Sheet19!$B$4486</c:f>
            </c:strRef>
          </c:xVal>
          <c:yVal>
            <c:numRef>
              <c:f>Sheet19!$C$4486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85"/>
          <c:order val="4485"/>
          <c:tx>
            <c:strRef>
              <c:f>Sheet19!$A$4487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Sheet19!$B$4487</c:f>
            </c:strRef>
          </c:xVal>
          <c:yVal>
            <c:numRef>
              <c:f>Sheet19!$C$4487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86"/>
          <c:order val="4486"/>
          <c:tx>
            <c:strRef>
              <c:f>Sheet19!$A$4488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Sheet19!$B$4488</c:f>
            </c:strRef>
          </c:xVal>
          <c:yVal>
            <c:numRef>
              <c:f>Sheet19!$C$4488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87"/>
          <c:order val="4487"/>
          <c:tx>
            <c:strRef>
              <c:f>Sheet19!$A$4489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Sheet19!$B$4489</c:f>
            </c:strRef>
          </c:xVal>
          <c:yVal>
            <c:numRef>
              <c:f>Sheet19!$C$4489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88"/>
          <c:order val="4488"/>
          <c:tx>
            <c:strRef>
              <c:f>Sheet19!$A$4490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Sheet19!$B$4490</c:f>
            </c:strRef>
          </c:xVal>
          <c:yVal>
            <c:numRef>
              <c:f>Sheet19!$C$4490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89"/>
          <c:order val="4489"/>
          <c:tx>
            <c:strRef>
              <c:f>Sheet19!$A$4491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Sheet19!$B$4491</c:f>
            </c:strRef>
          </c:xVal>
          <c:yVal>
            <c:numRef>
              <c:f>Sheet19!$C$4491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90"/>
          <c:order val="4490"/>
          <c:tx>
            <c:strRef>
              <c:f>Sheet19!$A$4492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Sheet19!$B$4492</c:f>
            </c:strRef>
          </c:xVal>
          <c:yVal>
            <c:numRef>
              <c:f>Sheet19!$C$4492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91"/>
          <c:order val="4491"/>
          <c:tx>
            <c:strRef>
              <c:f>Sheet19!$A$4493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Sheet19!$B$4493</c:f>
            </c:strRef>
          </c:xVal>
          <c:yVal>
            <c:numRef>
              <c:f>Sheet19!$C$4493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92"/>
          <c:order val="4492"/>
          <c:tx>
            <c:strRef>
              <c:f>Sheet19!$A$4494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Sheet19!$B$4494</c:f>
            </c:strRef>
          </c:xVal>
          <c:yVal>
            <c:numRef>
              <c:f>Sheet19!$C$4494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93"/>
          <c:order val="4493"/>
          <c:tx>
            <c:strRef>
              <c:f>Sheet19!$A$4495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Sheet19!$B$4495</c:f>
            </c:strRef>
          </c:xVal>
          <c:yVal>
            <c:numRef>
              <c:f>Sheet19!$C$4495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94"/>
          <c:order val="4494"/>
          <c:tx>
            <c:strRef>
              <c:f>Sheet19!$A$4496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Sheet19!$B$4496</c:f>
            </c:strRef>
          </c:xVal>
          <c:yVal>
            <c:numRef>
              <c:f>Sheet19!$C$4496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95"/>
          <c:order val="4495"/>
          <c:tx>
            <c:strRef>
              <c:f>Sheet19!$A$4497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Sheet19!$B$4497</c:f>
            </c:strRef>
          </c:xVal>
          <c:yVal>
            <c:numRef>
              <c:f>Sheet19!$C$4497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96"/>
          <c:order val="4496"/>
          <c:tx>
            <c:strRef>
              <c:f>Sheet19!$A$4498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Sheet19!$B$4498</c:f>
            </c:strRef>
          </c:xVal>
          <c:yVal>
            <c:numRef>
              <c:f>Sheet19!$C$4498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97"/>
          <c:order val="4497"/>
          <c:tx>
            <c:strRef>
              <c:f>Sheet19!$A$4499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Sheet19!$B$4499</c:f>
            </c:strRef>
          </c:xVal>
          <c:yVal>
            <c:numRef>
              <c:f>Sheet19!$C$4499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98"/>
          <c:order val="4498"/>
          <c:tx>
            <c:strRef>
              <c:f>Sheet19!$A$4500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Sheet19!$B$4500</c:f>
            </c:strRef>
          </c:xVal>
          <c:yVal>
            <c:numRef>
              <c:f>Sheet19!$C$4500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99"/>
          <c:order val="4499"/>
          <c:tx>
            <c:strRef>
              <c:f>Sheet19!$A$4501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Sheet19!$B$4501</c:f>
            </c:strRef>
          </c:xVal>
          <c:yVal>
            <c:numRef>
              <c:f>Sheet19!$C$4501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00"/>
          <c:order val="4500"/>
          <c:tx>
            <c:strRef>
              <c:f>Sheet19!$A$4502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Sheet19!$B$4502</c:f>
            </c:strRef>
          </c:xVal>
          <c:yVal>
            <c:numRef>
              <c:f>Sheet19!$C$4502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01"/>
          <c:order val="4501"/>
          <c:tx>
            <c:strRef>
              <c:f>Sheet19!$A$4503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Sheet19!$B$4503</c:f>
            </c:strRef>
          </c:xVal>
          <c:yVal>
            <c:numRef>
              <c:f>Sheet19!$C$4503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02"/>
          <c:order val="4502"/>
          <c:tx>
            <c:strRef>
              <c:f>Sheet19!$A$4504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Sheet19!$B$4504</c:f>
            </c:strRef>
          </c:xVal>
          <c:yVal>
            <c:numRef>
              <c:f>Sheet19!$C$4504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03"/>
          <c:order val="4503"/>
          <c:tx>
            <c:strRef>
              <c:f>Sheet19!$A$4505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Sheet19!$B$4505</c:f>
            </c:strRef>
          </c:xVal>
          <c:yVal>
            <c:numRef>
              <c:f>Sheet19!$C$4505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04"/>
          <c:order val="4504"/>
          <c:tx>
            <c:strRef>
              <c:f>Sheet19!$A$4506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Sheet19!$B$4506</c:f>
            </c:strRef>
          </c:xVal>
          <c:yVal>
            <c:numRef>
              <c:f>Sheet19!$C$4506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05"/>
          <c:order val="4505"/>
          <c:tx>
            <c:strRef>
              <c:f>Sheet19!$A$4507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Sheet19!$B$4507</c:f>
            </c:strRef>
          </c:xVal>
          <c:yVal>
            <c:numRef>
              <c:f>Sheet19!$C$4507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06"/>
          <c:order val="4506"/>
          <c:tx>
            <c:strRef>
              <c:f>Sheet19!$A$4508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Sheet19!$B$4508</c:f>
            </c:strRef>
          </c:xVal>
          <c:yVal>
            <c:numRef>
              <c:f>Sheet19!$C$4508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07"/>
          <c:order val="4507"/>
          <c:tx>
            <c:strRef>
              <c:f>Sheet19!$A$4509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Sheet19!$B$4509</c:f>
            </c:strRef>
          </c:xVal>
          <c:yVal>
            <c:numRef>
              <c:f>Sheet19!$C$4509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08"/>
          <c:order val="4508"/>
          <c:tx>
            <c:strRef>
              <c:f>Sheet19!$A$4510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Sheet19!$B$4510</c:f>
            </c:strRef>
          </c:xVal>
          <c:yVal>
            <c:numRef>
              <c:f>Sheet19!$C$4510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09"/>
          <c:order val="4509"/>
          <c:tx>
            <c:strRef>
              <c:f>Sheet19!$A$4511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Sheet19!$B$4511</c:f>
            </c:strRef>
          </c:xVal>
          <c:yVal>
            <c:numRef>
              <c:f>Sheet19!$C$4511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10"/>
          <c:order val="4510"/>
          <c:tx>
            <c:strRef>
              <c:f>Sheet19!$A$4512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Sheet19!$B$4512</c:f>
            </c:strRef>
          </c:xVal>
          <c:yVal>
            <c:numRef>
              <c:f>Sheet19!$C$4512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11"/>
          <c:order val="4511"/>
          <c:tx>
            <c:strRef>
              <c:f>Sheet19!$A$4513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Sheet19!$B$4513</c:f>
            </c:strRef>
          </c:xVal>
          <c:yVal>
            <c:numRef>
              <c:f>Sheet19!$C$4513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12"/>
          <c:order val="4512"/>
          <c:tx>
            <c:strRef>
              <c:f>Sheet19!$A$4514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Sheet19!$B$4514</c:f>
            </c:strRef>
          </c:xVal>
          <c:yVal>
            <c:numRef>
              <c:f>Sheet19!$C$4514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13"/>
          <c:order val="4513"/>
          <c:tx>
            <c:strRef>
              <c:f>Sheet19!$A$4515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Sheet19!$B$4515</c:f>
            </c:strRef>
          </c:xVal>
          <c:yVal>
            <c:numRef>
              <c:f>Sheet19!$C$4515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14"/>
          <c:order val="4514"/>
          <c:tx>
            <c:strRef>
              <c:f>Sheet19!$A$4516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Sheet19!$B$4516</c:f>
            </c:strRef>
          </c:xVal>
          <c:yVal>
            <c:numRef>
              <c:f>Sheet19!$C$4516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15"/>
          <c:order val="4515"/>
          <c:tx>
            <c:strRef>
              <c:f>Sheet19!$A$4517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Sheet19!$B$4517</c:f>
            </c:strRef>
          </c:xVal>
          <c:yVal>
            <c:numRef>
              <c:f>Sheet19!$C$4517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16"/>
          <c:order val="4516"/>
          <c:tx>
            <c:strRef>
              <c:f>Sheet19!$A$4518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Sheet19!$B$4518</c:f>
            </c:strRef>
          </c:xVal>
          <c:yVal>
            <c:numRef>
              <c:f>Sheet19!$C$4518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17"/>
          <c:order val="4517"/>
          <c:tx>
            <c:strRef>
              <c:f>Sheet19!$A$4519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Sheet19!$B$4519</c:f>
            </c:strRef>
          </c:xVal>
          <c:yVal>
            <c:numRef>
              <c:f>Sheet19!$C$4519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18"/>
          <c:order val="4518"/>
          <c:tx>
            <c:strRef>
              <c:f>Sheet19!$A$4520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Sheet19!$B$4520</c:f>
            </c:strRef>
          </c:xVal>
          <c:yVal>
            <c:numRef>
              <c:f>Sheet19!$C$4520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19"/>
          <c:order val="4519"/>
          <c:tx>
            <c:strRef>
              <c:f>Sheet19!$A$4521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Sheet19!$B$4521</c:f>
            </c:strRef>
          </c:xVal>
          <c:yVal>
            <c:numRef>
              <c:f>Sheet19!$C$4521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20"/>
          <c:order val="4520"/>
          <c:tx>
            <c:strRef>
              <c:f>Sheet19!$A$4522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Sheet19!$B$4522</c:f>
            </c:strRef>
          </c:xVal>
          <c:yVal>
            <c:numRef>
              <c:f>Sheet19!$C$4522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21"/>
          <c:order val="4521"/>
          <c:tx>
            <c:strRef>
              <c:f>Sheet19!$A$4523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Sheet19!$B$4523</c:f>
            </c:strRef>
          </c:xVal>
          <c:yVal>
            <c:numRef>
              <c:f>Sheet19!$C$4523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22"/>
          <c:order val="4522"/>
          <c:tx>
            <c:strRef>
              <c:f>Sheet19!$A$4524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Sheet19!$B$4524</c:f>
            </c:strRef>
          </c:xVal>
          <c:yVal>
            <c:numRef>
              <c:f>Sheet19!$C$4524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23"/>
          <c:order val="4523"/>
          <c:tx>
            <c:strRef>
              <c:f>Sheet19!$A$4525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Sheet19!$B$4525</c:f>
            </c:strRef>
          </c:xVal>
          <c:yVal>
            <c:numRef>
              <c:f>Sheet19!$C$4525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24"/>
          <c:order val="4524"/>
          <c:tx>
            <c:strRef>
              <c:f>Sheet19!$A$4526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Sheet19!$B$4526</c:f>
            </c:strRef>
          </c:xVal>
          <c:yVal>
            <c:numRef>
              <c:f>Sheet19!$C$4526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25"/>
          <c:order val="4525"/>
          <c:tx>
            <c:strRef>
              <c:f>Sheet19!$A$4527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Sheet19!$B$4527</c:f>
            </c:strRef>
          </c:xVal>
          <c:yVal>
            <c:numRef>
              <c:f>Sheet19!$C$4527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26"/>
          <c:order val="4526"/>
          <c:tx>
            <c:strRef>
              <c:f>Sheet19!$A$4528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Sheet19!$B$4528</c:f>
            </c:strRef>
          </c:xVal>
          <c:yVal>
            <c:numRef>
              <c:f>Sheet19!$C$4528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27"/>
          <c:order val="4527"/>
          <c:tx>
            <c:strRef>
              <c:f>Sheet19!$A$4529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Sheet19!$B$4529</c:f>
            </c:strRef>
          </c:xVal>
          <c:yVal>
            <c:numRef>
              <c:f>Sheet19!$C$4529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28"/>
          <c:order val="4528"/>
          <c:tx>
            <c:strRef>
              <c:f>Sheet19!$A$4530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Sheet19!$B$4530</c:f>
            </c:strRef>
          </c:xVal>
          <c:yVal>
            <c:numRef>
              <c:f>Sheet19!$C$4530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29"/>
          <c:order val="4529"/>
          <c:tx>
            <c:strRef>
              <c:f>Sheet19!$A$4531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Sheet19!$B$4531</c:f>
            </c:strRef>
          </c:xVal>
          <c:yVal>
            <c:numRef>
              <c:f>Sheet19!$C$4531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30"/>
          <c:order val="4530"/>
          <c:tx>
            <c:strRef>
              <c:f>Sheet19!$A$4532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Sheet19!$B$4532</c:f>
            </c:strRef>
          </c:xVal>
          <c:yVal>
            <c:numRef>
              <c:f>Sheet19!$C$4532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31"/>
          <c:order val="4531"/>
          <c:tx>
            <c:strRef>
              <c:f>Sheet19!$A$4533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Sheet19!$B$4533</c:f>
            </c:strRef>
          </c:xVal>
          <c:yVal>
            <c:numRef>
              <c:f>Sheet19!$C$4533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32"/>
          <c:order val="4532"/>
          <c:tx>
            <c:strRef>
              <c:f>Sheet19!$A$4534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Sheet19!$B$4534</c:f>
            </c:strRef>
          </c:xVal>
          <c:yVal>
            <c:numRef>
              <c:f>Sheet19!$C$4534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33"/>
          <c:order val="4533"/>
          <c:tx>
            <c:strRef>
              <c:f>Sheet19!$A$4535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Sheet19!$B$4535</c:f>
            </c:strRef>
          </c:xVal>
          <c:yVal>
            <c:numRef>
              <c:f>Sheet19!$C$4535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34"/>
          <c:order val="4534"/>
          <c:tx>
            <c:strRef>
              <c:f>Sheet19!$A$4536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Sheet19!$B$4536</c:f>
            </c:strRef>
          </c:xVal>
          <c:yVal>
            <c:numRef>
              <c:f>Sheet19!$C$4536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35"/>
          <c:order val="4535"/>
          <c:tx>
            <c:strRef>
              <c:f>Sheet19!$A$4537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Sheet19!$B$4537</c:f>
            </c:strRef>
          </c:xVal>
          <c:yVal>
            <c:numRef>
              <c:f>Sheet19!$C$4537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36"/>
          <c:order val="4536"/>
          <c:tx>
            <c:strRef>
              <c:f>Sheet19!$A$4538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Sheet19!$B$4538</c:f>
            </c:strRef>
          </c:xVal>
          <c:yVal>
            <c:numRef>
              <c:f>Sheet19!$C$4538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37"/>
          <c:order val="4537"/>
          <c:tx>
            <c:strRef>
              <c:f>Sheet19!$A$4539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Sheet19!$B$4539</c:f>
            </c:strRef>
          </c:xVal>
          <c:yVal>
            <c:numRef>
              <c:f>Sheet19!$C$4539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38"/>
          <c:order val="4538"/>
          <c:tx>
            <c:strRef>
              <c:f>Sheet19!$A$4540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Sheet19!$B$4540</c:f>
            </c:strRef>
          </c:xVal>
          <c:yVal>
            <c:numRef>
              <c:f>Sheet19!$C$4540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39"/>
          <c:order val="4539"/>
          <c:tx>
            <c:strRef>
              <c:f>Sheet19!$A$4541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Sheet19!$B$4541</c:f>
            </c:strRef>
          </c:xVal>
          <c:yVal>
            <c:numRef>
              <c:f>Sheet19!$C$4541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40"/>
          <c:order val="4540"/>
          <c:tx>
            <c:strRef>
              <c:f>Sheet19!$A$4542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Sheet19!$B$4542</c:f>
            </c:strRef>
          </c:xVal>
          <c:yVal>
            <c:numRef>
              <c:f>Sheet19!$C$4542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41"/>
          <c:order val="4541"/>
          <c:tx>
            <c:strRef>
              <c:f>Sheet19!$A$4543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Sheet19!$B$4543</c:f>
            </c:strRef>
          </c:xVal>
          <c:yVal>
            <c:numRef>
              <c:f>Sheet19!$C$4543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42"/>
          <c:order val="4542"/>
          <c:tx>
            <c:strRef>
              <c:f>Sheet19!$A$4544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Sheet19!$B$4544</c:f>
            </c:strRef>
          </c:xVal>
          <c:yVal>
            <c:numRef>
              <c:f>Sheet19!$C$4544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43"/>
          <c:order val="4543"/>
          <c:tx>
            <c:strRef>
              <c:f>Sheet19!$A$4545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Sheet19!$B$4545</c:f>
            </c:strRef>
          </c:xVal>
          <c:yVal>
            <c:numRef>
              <c:f>Sheet19!$C$4545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44"/>
          <c:order val="4544"/>
          <c:tx>
            <c:strRef>
              <c:f>Sheet19!$A$4546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Sheet19!$B$4546</c:f>
            </c:strRef>
          </c:xVal>
          <c:yVal>
            <c:numRef>
              <c:f>Sheet19!$C$4546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45"/>
          <c:order val="4545"/>
          <c:tx>
            <c:strRef>
              <c:f>Sheet19!$A$4547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Sheet19!$B$4547</c:f>
            </c:strRef>
          </c:xVal>
          <c:yVal>
            <c:numRef>
              <c:f>Sheet19!$C$4547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46"/>
          <c:order val="4546"/>
          <c:tx>
            <c:strRef>
              <c:f>Sheet19!$A$4548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Sheet19!$B$4548</c:f>
            </c:strRef>
          </c:xVal>
          <c:yVal>
            <c:numRef>
              <c:f>Sheet19!$C$4548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47"/>
          <c:order val="4547"/>
          <c:tx>
            <c:strRef>
              <c:f>Sheet19!$A$4549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Sheet19!$B$4549</c:f>
            </c:strRef>
          </c:xVal>
          <c:yVal>
            <c:numRef>
              <c:f>Sheet19!$C$4549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48"/>
          <c:order val="4548"/>
          <c:tx>
            <c:strRef>
              <c:f>Sheet19!$A$4550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Sheet19!$B$4550</c:f>
            </c:strRef>
          </c:xVal>
          <c:yVal>
            <c:numRef>
              <c:f>Sheet19!$C$4550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49"/>
          <c:order val="4549"/>
          <c:tx>
            <c:strRef>
              <c:f>Sheet19!$A$4551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Sheet19!$B$4551</c:f>
            </c:strRef>
          </c:xVal>
          <c:yVal>
            <c:numRef>
              <c:f>Sheet19!$C$4551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50"/>
          <c:order val="4550"/>
          <c:tx>
            <c:strRef>
              <c:f>Sheet19!$A$4552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Sheet19!$B$4552</c:f>
            </c:strRef>
          </c:xVal>
          <c:yVal>
            <c:numRef>
              <c:f>Sheet19!$C$4552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51"/>
          <c:order val="4551"/>
          <c:tx>
            <c:strRef>
              <c:f>Sheet19!$A$4553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Sheet19!$B$4553</c:f>
            </c:strRef>
          </c:xVal>
          <c:yVal>
            <c:numRef>
              <c:f>Sheet19!$C$4553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52"/>
          <c:order val="4552"/>
          <c:tx>
            <c:strRef>
              <c:f>Sheet19!$A$4554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Sheet19!$B$4554</c:f>
            </c:strRef>
          </c:xVal>
          <c:yVal>
            <c:numRef>
              <c:f>Sheet19!$C$4554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53"/>
          <c:order val="4553"/>
          <c:tx>
            <c:strRef>
              <c:f>Sheet19!$A$4555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Sheet19!$B$4555</c:f>
            </c:strRef>
          </c:xVal>
          <c:yVal>
            <c:numRef>
              <c:f>Sheet19!$C$4555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54"/>
          <c:order val="4554"/>
          <c:tx>
            <c:strRef>
              <c:f>Sheet19!$A$4556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Sheet19!$B$4556</c:f>
            </c:strRef>
          </c:xVal>
          <c:yVal>
            <c:numRef>
              <c:f>Sheet19!$C$4556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55"/>
          <c:order val="4555"/>
          <c:tx>
            <c:strRef>
              <c:f>Sheet19!$A$4557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Sheet19!$B$4557</c:f>
            </c:strRef>
          </c:xVal>
          <c:yVal>
            <c:numRef>
              <c:f>Sheet19!$C$4557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56"/>
          <c:order val="4556"/>
          <c:tx>
            <c:strRef>
              <c:f>Sheet19!$A$4558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Sheet19!$B$4558</c:f>
            </c:strRef>
          </c:xVal>
          <c:yVal>
            <c:numRef>
              <c:f>Sheet19!$C$4558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57"/>
          <c:order val="4557"/>
          <c:tx>
            <c:strRef>
              <c:f>Sheet19!$A$4559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Sheet19!$B$4559</c:f>
            </c:strRef>
          </c:xVal>
          <c:yVal>
            <c:numRef>
              <c:f>Sheet19!$C$4559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58"/>
          <c:order val="4558"/>
          <c:tx>
            <c:strRef>
              <c:f>Sheet19!$A$4560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Sheet19!$B$4560</c:f>
            </c:strRef>
          </c:xVal>
          <c:yVal>
            <c:numRef>
              <c:f>Sheet19!$C$4560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59"/>
          <c:order val="4559"/>
          <c:tx>
            <c:strRef>
              <c:f>Sheet19!$A$4561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Sheet19!$B$4561</c:f>
            </c:strRef>
          </c:xVal>
          <c:yVal>
            <c:numRef>
              <c:f>Sheet19!$C$4561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60"/>
          <c:order val="4560"/>
          <c:tx>
            <c:strRef>
              <c:f>Sheet19!$A$4562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Sheet19!$B$4562</c:f>
            </c:strRef>
          </c:xVal>
          <c:yVal>
            <c:numRef>
              <c:f>Sheet19!$C$4562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61"/>
          <c:order val="4561"/>
          <c:tx>
            <c:strRef>
              <c:f>Sheet19!$A$4563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Sheet19!$B$4563</c:f>
            </c:strRef>
          </c:xVal>
          <c:yVal>
            <c:numRef>
              <c:f>Sheet19!$C$4563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62"/>
          <c:order val="4562"/>
          <c:tx>
            <c:strRef>
              <c:f>Sheet19!$A$4564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Sheet19!$B$4564</c:f>
            </c:strRef>
          </c:xVal>
          <c:yVal>
            <c:numRef>
              <c:f>Sheet19!$C$4564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63"/>
          <c:order val="4563"/>
          <c:tx>
            <c:strRef>
              <c:f>Sheet19!$A$4565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Sheet19!$B$4565</c:f>
            </c:strRef>
          </c:xVal>
          <c:yVal>
            <c:numRef>
              <c:f>Sheet19!$C$4565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64"/>
          <c:order val="4564"/>
          <c:tx>
            <c:strRef>
              <c:f>Sheet19!$A$4566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Sheet19!$B$4566</c:f>
            </c:strRef>
          </c:xVal>
          <c:yVal>
            <c:numRef>
              <c:f>Sheet19!$C$4566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65"/>
          <c:order val="4565"/>
          <c:tx>
            <c:strRef>
              <c:f>Sheet19!$A$4567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Sheet19!$B$4567</c:f>
            </c:strRef>
          </c:xVal>
          <c:yVal>
            <c:numRef>
              <c:f>Sheet19!$C$4567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66"/>
          <c:order val="4566"/>
          <c:tx>
            <c:strRef>
              <c:f>Sheet19!$A$4568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Sheet19!$B$4568</c:f>
            </c:strRef>
          </c:xVal>
          <c:yVal>
            <c:numRef>
              <c:f>Sheet19!$C$4568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67"/>
          <c:order val="4567"/>
          <c:tx>
            <c:strRef>
              <c:f>Sheet19!$A$4569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Sheet19!$B$4569</c:f>
            </c:strRef>
          </c:xVal>
          <c:yVal>
            <c:numRef>
              <c:f>Sheet19!$C$4569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68"/>
          <c:order val="4568"/>
          <c:tx>
            <c:strRef>
              <c:f>Sheet19!$A$4570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Sheet19!$B$4570</c:f>
            </c:strRef>
          </c:xVal>
          <c:yVal>
            <c:numRef>
              <c:f>Sheet19!$C$4570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69"/>
          <c:order val="4569"/>
          <c:tx>
            <c:strRef>
              <c:f>Sheet19!$A$4571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Sheet19!$B$4571</c:f>
            </c:strRef>
          </c:xVal>
          <c:yVal>
            <c:numRef>
              <c:f>Sheet19!$C$4571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70"/>
          <c:order val="4570"/>
          <c:tx>
            <c:strRef>
              <c:f>Sheet19!$A$4572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Sheet19!$B$4572</c:f>
            </c:strRef>
          </c:xVal>
          <c:yVal>
            <c:numRef>
              <c:f>Sheet19!$C$4572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71"/>
          <c:order val="4571"/>
          <c:tx>
            <c:strRef>
              <c:f>Sheet19!$A$4573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Sheet19!$B$4573</c:f>
            </c:strRef>
          </c:xVal>
          <c:yVal>
            <c:numRef>
              <c:f>Sheet19!$C$4573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72"/>
          <c:order val="4572"/>
          <c:tx>
            <c:strRef>
              <c:f>Sheet19!$A$4574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Sheet19!$B$4574</c:f>
            </c:strRef>
          </c:xVal>
          <c:yVal>
            <c:numRef>
              <c:f>Sheet19!$C$4574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73"/>
          <c:order val="4573"/>
          <c:tx>
            <c:strRef>
              <c:f>Sheet19!$A$4575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Sheet19!$B$4575</c:f>
            </c:strRef>
          </c:xVal>
          <c:yVal>
            <c:numRef>
              <c:f>Sheet19!$C$4575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74"/>
          <c:order val="4574"/>
          <c:tx>
            <c:strRef>
              <c:f>Sheet19!$A$4576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Sheet19!$B$4576</c:f>
            </c:strRef>
          </c:xVal>
          <c:yVal>
            <c:numRef>
              <c:f>Sheet19!$C$4576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75"/>
          <c:order val="4575"/>
          <c:tx>
            <c:strRef>
              <c:f>Sheet19!$A$4577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Sheet19!$B$4577</c:f>
            </c:strRef>
          </c:xVal>
          <c:yVal>
            <c:numRef>
              <c:f>Sheet19!$C$4577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76"/>
          <c:order val="4576"/>
          <c:tx>
            <c:strRef>
              <c:f>Sheet19!$A$4578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Sheet19!$B$4578</c:f>
            </c:strRef>
          </c:xVal>
          <c:yVal>
            <c:numRef>
              <c:f>Sheet19!$C$4578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77"/>
          <c:order val="4577"/>
          <c:tx>
            <c:strRef>
              <c:f>Sheet19!$A$4579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Sheet19!$B$4579</c:f>
            </c:strRef>
          </c:xVal>
          <c:yVal>
            <c:numRef>
              <c:f>Sheet19!$C$4579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78"/>
          <c:order val="4578"/>
          <c:tx>
            <c:strRef>
              <c:f>Sheet19!$A$4580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Sheet19!$B$4580</c:f>
            </c:strRef>
          </c:xVal>
          <c:yVal>
            <c:numRef>
              <c:f>Sheet19!$C$4580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79"/>
          <c:order val="4579"/>
          <c:tx>
            <c:strRef>
              <c:f>Sheet19!$A$4581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Sheet19!$B$4581</c:f>
            </c:strRef>
          </c:xVal>
          <c:yVal>
            <c:numRef>
              <c:f>Sheet19!$C$4581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80"/>
          <c:order val="4580"/>
          <c:tx>
            <c:strRef>
              <c:f>Sheet19!$A$4582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Sheet19!$B$4582</c:f>
            </c:strRef>
          </c:xVal>
          <c:yVal>
            <c:numRef>
              <c:f>Sheet19!$C$4582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81"/>
          <c:order val="4581"/>
          <c:tx>
            <c:strRef>
              <c:f>Sheet19!$A$4583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Sheet19!$B$4583</c:f>
            </c:strRef>
          </c:xVal>
          <c:yVal>
            <c:numRef>
              <c:f>Sheet19!$C$4583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82"/>
          <c:order val="4582"/>
          <c:tx>
            <c:strRef>
              <c:f>Sheet19!$A$4584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Sheet19!$B$4584</c:f>
            </c:strRef>
          </c:xVal>
          <c:yVal>
            <c:numRef>
              <c:f>Sheet19!$C$4584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83"/>
          <c:order val="4583"/>
          <c:tx>
            <c:strRef>
              <c:f>Sheet19!$A$4585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Sheet19!$B$4585</c:f>
            </c:strRef>
          </c:xVal>
          <c:yVal>
            <c:numRef>
              <c:f>Sheet19!$C$4585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84"/>
          <c:order val="4584"/>
          <c:tx>
            <c:strRef>
              <c:f>Sheet19!$A$4586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Sheet19!$B$4586</c:f>
            </c:strRef>
          </c:xVal>
          <c:yVal>
            <c:numRef>
              <c:f>Sheet19!$C$4586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85"/>
          <c:order val="4585"/>
          <c:tx>
            <c:strRef>
              <c:f>Sheet19!$A$4587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Sheet19!$B$4587</c:f>
            </c:strRef>
          </c:xVal>
          <c:yVal>
            <c:numRef>
              <c:f>Sheet19!$C$4587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86"/>
          <c:order val="4586"/>
          <c:tx>
            <c:strRef>
              <c:f>Sheet19!$A$4588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Sheet19!$B$4588</c:f>
            </c:strRef>
          </c:xVal>
          <c:yVal>
            <c:numRef>
              <c:f>Sheet19!$C$4588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87"/>
          <c:order val="4587"/>
          <c:tx>
            <c:strRef>
              <c:f>Sheet19!$A$4589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Sheet19!$B$4589</c:f>
            </c:strRef>
          </c:xVal>
          <c:yVal>
            <c:numRef>
              <c:f>Sheet19!$C$4589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88"/>
          <c:order val="4588"/>
          <c:tx>
            <c:strRef>
              <c:f>Sheet19!$A$4590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Sheet19!$B$4590</c:f>
            </c:strRef>
          </c:xVal>
          <c:yVal>
            <c:numRef>
              <c:f>Sheet19!$C$4590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89"/>
          <c:order val="4589"/>
          <c:tx>
            <c:strRef>
              <c:f>Sheet19!$A$4591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Sheet19!$B$4591</c:f>
            </c:strRef>
          </c:xVal>
          <c:yVal>
            <c:numRef>
              <c:f>Sheet19!$C$4591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90"/>
          <c:order val="4590"/>
          <c:tx>
            <c:strRef>
              <c:f>Sheet19!$A$4592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Sheet19!$B$4592</c:f>
            </c:strRef>
          </c:xVal>
          <c:yVal>
            <c:numRef>
              <c:f>Sheet19!$C$4592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91"/>
          <c:order val="4591"/>
          <c:tx>
            <c:strRef>
              <c:f>Sheet19!$A$4593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Sheet19!$B$4593</c:f>
            </c:strRef>
          </c:xVal>
          <c:yVal>
            <c:numRef>
              <c:f>Sheet19!$C$4593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92"/>
          <c:order val="4592"/>
          <c:tx>
            <c:strRef>
              <c:f>Sheet19!$A$4594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Sheet19!$B$4594</c:f>
            </c:strRef>
          </c:xVal>
          <c:yVal>
            <c:numRef>
              <c:f>Sheet19!$C$4594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93"/>
          <c:order val="4593"/>
          <c:tx>
            <c:strRef>
              <c:f>Sheet19!$A$4595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Sheet19!$B$4595</c:f>
            </c:strRef>
          </c:xVal>
          <c:yVal>
            <c:numRef>
              <c:f>Sheet19!$C$4595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94"/>
          <c:order val="4594"/>
          <c:tx>
            <c:strRef>
              <c:f>Sheet19!$A$4596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Sheet19!$B$4596</c:f>
            </c:strRef>
          </c:xVal>
          <c:yVal>
            <c:numRef>
              <c:f>Sheet19!$C$4596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95"/>
          <c:order val="4595"/>
          <c:tx>
            <c:strRef>
              <c:f>Sheet19!$A$4597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Sheet19!$B$4597</c:f>
            </c:strRef>
          </c:xVal>
          <c:yVal>
            <c:numRef>
              <c:f>Sheet19!$C$4597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96"/>
          <c:order val="4596"/>
          <c:tx>
            <c:strRef>
              <c:f>Sheet19!$A$4598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Sheet19!$B$4598</c:f>
            </c:strRef>
          </c:xVal>
          <c:yVal>
            <c:numRef>
              <c:f>Sheet19!$C$4598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97"/>
          <c:order val="4597"/>
          <c:tx>
            <c:strRef>
              <c:f>Sheet19!$A$4599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Sheet19!$B$4599</c:f>
            </c:strRef>
          </c:xVal>
          <c:yVal>
            <c:numRef>
              <c:f>Sheet19!$C$4599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98"/>
          <c:order val="4598"/>
          <c:tx>
            <c:strRef>
              <c:f>Sheet19!$A$4600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Sheet19!$B$4600</c:f>
            </c:strRef>
          </c:xVal>
          <c:yVal>
            <c:numRef>
              <c:f>Sheet19!$C$4600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99"/>
          <c:order val="4599"/>
          <c:tx>
            <c:strRef>
              <c:f>Sheet19!$A$4601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Sheet19!$B$4601</c:f>
            </c:strRef>
          </c:xVal>
          <c:yVal>
            <c:numRef>
              <c:f>Sheet19!$C$4601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00"/>
          <c:order val="4600"/>
          <c:tx>
            <c:strRef>
              <c:f>Sheet19!$A$4602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Sheet19!$B$4602</c:f>
            </c:strRef>
          </c:xVal>
          <c:yVal>
            <c:numRef>
              <c:f>Sheet19!$C$4602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01"/>
          <c:order val="4601"/>
          <c:tx>
            <c:strRef>
              <c:f>Sheet19!$A$4603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Sheet19!$B$4603</c:f>
            </c:strRef>
          </c:xVal>
          <c:yVal>
            <c:numRef>
              <c:f>Sheet19!$C$4603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02"/>
          <c:order val="4602"/>
          <c:tx>
            <c:strRef>
              <c:f>Sheet19!$A$4604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Sheet19!$B$4604</c:f>
            </c:strRef>
          </c:xVal>
          <c:yVal>
            <c:numRef>
              <c:f>Sheet19!$C$4604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03"/>
          <c:order val="4603"/>
          <c:tx>
            <c:strRef>
              <c:f>Sheet19!$A$4605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Sheet19!$B$4605</c:f>
            </c:strRef>
          </c:xVal>
          <c:yVal>
            <c:numRef>
              <c:f>Sheet19!$C$4605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04"/>
          <c:order val="4604"/>
          <c:tx>
            <c:strRef>
              <c:f>Sheet19!$A$4606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Sheet19!$B$4606</c:f>
            </c:strRef>
          </c:xVal>
          <c:yVal>
            <c:numRef>
              <c:f>Sheet19!$C$4606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05"/>
          <c:order val="4605"/>
          <c:tx>
            <c:strRef>
              <c:f>Sheet19!$A$4607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Sheet19!$B$4607</c:f>
            </c:strRef>
          </c:xVal>
          <c:yVal>
            <c:numRef>
              <c:f>Sheet19!$C$4607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06"/>
          <c:order val="4606"/>
          <c:tx>
            <c:strRef>
              <c:f>Sheet19!$A$4608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Sheet19!$B$4608</c:f>
            </c:strRef>
          </c:xVal>
          <c:yVal>
            <c:numRef>
              <c:f>Sheet19!$C$4608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07"/>
          <c:order val="4607"/>
          <c:tx>
            <c:strRef>
              <c:f>Sheet19!$A$4609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Sheet19!$B$4609</c:f>
            </c:strRef>
          </c:xVal>
          <c:yVal>
            <c:numRef>
              <c:f>Sheet19!$C$4609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08"/>
          <c:order val="4608"/>
          <c:tx>
            <c:strRef>
              <c:f>Sheet19!$A$4610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Sheet19!$B$4610</c:f>
            </c:strRef>
          </c:xVal>
          <c:yVal>
            <c:numRef>
              <c:f>Sheet19!$C$4610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09"/>
          <c:order val="4609"/>
          <c:tx>
            <c:strRef>
              <c:f>Sheet19!$A$4611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Sheet19!$B$4611</c:f>
            </c:strRef>
          </c:xVal>
          <c:yVal>
            <c:numRef>
              <c:f>Sheet19!$C$4611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10"/>
          <c:order val="4610"/>
          <c:tx>
            <c:strRef>
              <c:f>Sheet19!$A$4612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Sheet19!$B$4612</c:f>
            </c:strRef>
          </c:xVal>
          <c:yVal>
            <c:numRef>
              <c:f>Sheet19!$C$4612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11"/>
          <c:order val="4611"/>
          <c:tx>
            <c:strRef>
              <c:f>Sheet19!$A$4613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Sheet19!$B$4613</c:f>
            </c:strRef>
          </c:xVal>
          <c:yVal>
            <c:numRef>
              <c:f>Sheet19!$C$4613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12"/>
          <c:order val="4612"/>
          <c:tx>
            <c:strRef>
              <c:f>Sheet19!$A$4614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Sheet19!$B$4614</c:f>
            </c:strRef>
          </c:xVal>
          <c:yVal>
            <c:numRef>
              <c:f>Sheet19!$C$4614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13"/>
          <c:order val="4613"/>
          <c:tx>
            <c:strRef>
              <c:f>Sheet19!$A$4615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Sheet19!$B$4615</c:f>
            </c:strRef>
          </c:xVal>
          <c:yVal>
            <c:numRef>
              <c:f>Sheet19!$C$4615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14"/>
          <c:order val="4614"/>
          <c:tx>
            <c:strRef>
              <c:f>Sheet19!$A$4616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Sheet19!$B$4616</c:f>
            </c:strRef>
          </c:xVal>
          <c:yVal>
            <c:numRef>
              <c:f>Sheet19!$C$4616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15"/>
          <c:order val="4615"/>
          <c:tx>
            <c:strRef>
              <c:f>Sheet19!$A$4617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Sheet19!$B$4617</c:f>
            </c:strRef>
          </c:xVal>
          <c:yVal>
            <c:numRef>
              <c:f>Sheet19!$C$4617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16"/>
          <c:order val="4616"/>
          <c:tx>
            <c:strRef>
              <c:f>Sheet19!$A$4618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Sheet19!$B$4618</c:f>
            </c:strRef>
          </c:xVal>
          <c:yVal>
            <c:numRef>
              <c:f>Sheet19!$C$4618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17"/>
          <c:order val="4617"/>
          <c:tx>
            <c:strRef>
              <c:f>Sheet19!$A$4619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Sheet19!$B$4619</c:f>
            </c:strRef>
          </c:xVal>
          <c:yVal>
            <c:numRef>
              <c:f>Sheet19!$C$4619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18"/>
          <c:order val="4618"/>
          <c:tx>
            <c:strRef>
              <c:f>Sheet19!$A$4620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Sheet19!$B$4620</c:f>
            </c:strRef>
          </c:xVal>
          <c:yVal>
            <c:numRef>
              <c:f>Sheet19!$C$4620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19"/>
          <c:order val="4619"/>
          <c:tx>
            <c:strRef>
              <c:f>Sheet19!$A$4621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Sheet19!$B$4621</c:f>
            </c:strRef>
          </c:xVal>
          <c:yVal>
            <c:numRef>
              <c:f>Sheet19!$C$4621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20"/>
          <c:order val="4620"/>
          <c:tx>
            <c:strRef>
              <c:f>Sheet19!$A$4622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Sheet19!$B$4622</c:f>
            </c:strRef>
          </c:xVal>
          <c:yVal>
            <c:numRef>
              <c:f>Sheet19!$C$4622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21"/>
          <c:order val="4621"/>
          <c:tx>
            <c:strRef>
              <c:f>Sheet19!$A$4623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Sheet19!$B$4623</c:f>
            </c:strRef>
          </c:xVal>
          <c:yVal>
            <c:numRef>
              <c:f>Sheet19!$C$4623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22"/>
          <c:order val="4622"/>
          <c:tx>
            <c:strRef>
              <c:f>Sheet19!$A$4624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Sheet19!$B$4624</c:f>
            </c:strRef>
          </c:xVal>
          <c:yVal>
            <c:numRef>
              <c:f>Sheet19!$C$4624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23"/>
          <c:order val="4623"/>
          <c:tx>
            <c:strRef>
              <c:f>Sheet19!$A$4625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Sheet19!$B$4625</c:f>
            </c:strRef>
          </c:xVal>
          <c:yVal>
            <c:numRef>
              <c:f>Sheet19!$C$4625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24"/>
          <c:order val="4624"/>
          <c:tx>
            <c:strRef>
              <c:f>Sheet19!$A$4626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Sheet19!$B$4626</c:f>
            </c:strRef>
          </c:xVal>
          <c:yVal>
            <c:numRef>
              <c:f>Sheet19!$C$4626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25"/>
          <c:order val="4625"/>
          <c:tx>
            <c:strRef>
              <c:f>Sheet19!$A$4627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Sheet19!$B$4627</c:f>
            </c:strRef>
          </c:xVal>
          <c:yVal>
            <c:numRef>
              <c:f>Sheet19!$C$4627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26"/>
          <c:order val="4626"/>
          <c:tx>
            <c:strRef>
              <c:f>Sheet19!$A$4628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Sheet19!$B$4628</c:f>
            </c:strRef>
          </c:xVal>
          <c:yVal>
            <c:numRef>
              <c:f>Sheet19!$C$4628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27"/>
          <c:order val="4627"/>
          <c:tx>
            <c:strRef>
              <c:f>Sheet19!$A$4629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Sheet19!$B$4629</c:f>
            </c:strRef>
          </c:xVal>
          <c:yVal>
            <c:numRef>
              <c:f>Sheet19!$C$4629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28"/>
          <c:order val="4628"/>
          <c:tx>
            <c:strRef>
              <c:f>Sheet19!$A$4630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Sheet19!$B$4630</c:f>
            </c:strRef>
          </c:xVal>
          <c:yVal>
            <c:numRef>
              <c:f>Sheet19!$C$4630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29"/>
          <c:order val="4629"/>
          <c:tx>
            <c:strRef>
              <c:f>Sheet19!$A$4631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Sheet19!$B$4631</c:f>
            </c:strRef>
          </c:xVal>
          <c:yVal>
            <c:numRef>
              <c:f>Sheet19!$C$4631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30"/>
          <c:order val="4630"/>
          <c:tx>
            <c:strRef>
              <c:f>Sheet19!$A$4632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Sheet19!$B$4632</c:f>
            </c:strRef>
          </c:xVal>
          <c:yVal>
            <c:numRef>
              <c:f>Sheet19!$C$4632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31"/>
          <c:order val="4631"/>
          <c:tx>
            <c:strRef>
              <c:f>Sheet19!$A$4633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Sheet19!$B$4633</c:f>
            </c:strRef>
          </c:xVal>
          <c:yVal>
            <c:numRef>
              <c:f>Sheet19!$C$4633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32"/>
          <c:order val="4632"/>
          <c:tx>
            <c:strRef>
              <c:f>Sheet19!$A$4634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Sheet19!$B$4634</c:f>
            </c:strRef>
          </c:xVal>
          <c:yVal>
            <c:numRef>
              <c:f>Sheet19!$C$4634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33"/>
          <c:order val="4633"/>
          <c:tx>
            <c:strRef>
              <c:f>Sheet19!$A$4635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Sheet19!$B$4635</c:f>
            </c:strRef>
          </c:xVal>
          <c:yVal>
            <c:numRef>
              <c:f>Sheet19!$C$4635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34"/>
          <c:order val="4634"/>
          <c:tx>
            <c:strRef>
              <c:f>Sheet19!$A$4636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Sheet19!$B$4636</c:f>
            </c:strRef>
          </c:xVal>
          <c:yVal>
            <c:numRef>
              <c:f>Sheet19!$C$4636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35"/>
          <c:order val="4635"/>
          <c:tx>
            <c:strRef>
              <c:f>Sheet19!$A$4637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Sheet19!$B$4637</c:f>
            </c:strRef>
          </c:xVal>
          <c:yVal>
            <c:numRef>
              <c:f>Sheet19!$C$4637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36"/>
          <c:order val="4636"/>
          <c:tx>
            <c:strRef>
              <c:f>Sheet19!$A$4638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Sheet19!$B$4638</c:f>
            </c:strRef>
          </c:xVal>
          <c:yVal>
            <c:numRef>
              <c:f>Sheet19!$C$4638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37"/>
          <c:order val="4637"/>
          <c:tx>
            <c:strRef>
              <c:f>Sheet19!$A$4639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Sheet19!$B$4639</c:f>
            </c:strRef>
          </c:xVal>
          <c:yVal>
            <c:numRef>
              <c:f>Sheet19!$C$4639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38"/>
          <c:order val="4638"/>
          <c:tx>
            <c:strRef>
              <c:f>Sheet19!$A$4640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Sheet19!$B$4640</c:f>
            </c:strRef>
          </c:xVal>
          <c:yVal>
            <c:numRef>
              <c:f>Sheet19!$C$4640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39"/>
          <c:order val="4639"/>
          <c:tx>
            <c:strRef>
              <c:f>Sheet19!$A$4641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Sheet19!$B$4641</c:f>
            </c:strRef>
          </c:xVal>
          <c:yVal>
            <c:numRef>
              <c:f>Sheet19!$C$4641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40"/>
          <c:order val="4640"/>
          <c:tx>
            <c:strRef>
              <c:f>Sheet19!$A$4642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Sheet19!$B$4642</c:f>
            </c:strRef>
          </c:xVal>
          <c:yVal>
            <c:numRef>
              <c:f>Sheet19!$C$4642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41"/>
          <c:order val="4641"/>
          <c:tx>
            <c:strRef>
              <c:f>Sheet19!$A$4643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Sheet19!$B$4643</c:f>
            </c:strRef>
          </c:xVal>
          <c:yVal>
            <c:numRef>
              <c:f>Sheet19!$C$4643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42"/>
          <c:order val="4642"/>
          <c:tx>
            <c:strRef>
              <c:f>Sheet19!$A$4644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Sheet19!$B$4644</c:f>
            </c:strRef>
          </c:xVal>
          <c:yVal>
            <c:numRef>
              <c:f>Sheet19!$C$4644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43"/>
          <c:order val="4643"/>
          <c:tx>
            <c:strRef>
              <c:f>Sheet19!$A$4645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Sheet19!$B$4645</c:f>
            </c:strRef>
          </c:xVal>
          <c:yVal>
            <c:numRef>
              <c:f>Sheet19!$C$4645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44"/>
          <c:order val="4644"/>
          <c:tx>
            <c:strRef>
              <c:f>Sheet19!$A$4646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Sheet19!$B$4646</c:f>
            </c:strRef>
          </c:xVal>
          <c:yVal>
            <c:numRef>
              <c:f>Sheet19!$C$4646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45"/>
          <c:order val="4645"/>
          <c:tx>
            <c:strRef>
              <c:f>Sheet19!$A$4647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Sheet19!$B$4647</c:f>
            </c:strRef>
          </c:xVal>
          <c:yVal>
            <c:numRef>
              <c:f>Sheet19!$C$4647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46"/>
          <c:order val="4646"/>
          <c:tx>
            <c:strRef>
              <c:f>Sheet19!$A$4648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Sheet19!$B$4648</c:f>
            </c:strRef>
          </c:xVal>
          <c:yVal>
            <c:numRef>
              <c:f>Sheet19!$C$4648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47"/>
          <c:order val="4647"/>
          <c:tx>
            <c:strRef>
              <c:f>Sheet19!$A$4649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Sheet19!$B$4649</c:f>
            </c:strRef>
          </c:xVal>
          <c:yVal>
            <c:numRef>
              <c:f>Sheet19!$C$4649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48"/>
          <c:order val="4648"/>
          <c:tx>
            <c:strRef>
              <c:f>Sheet19!$A$4650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Sheet19!$B$4650</c:f>
            </c:strRef>
          </c:xVal>
          <c:yVal>
            <c:numRef>
              <c:f>Sheet19!$C$4650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49"/>
          <c:order val="4649"/>
          <c:tx>
            <c:strRef>
              <c:f>Sheet19!$A$4651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Sheet19!$B$4651</c:f>
            </c:strRef>
          </c:xVal>
          <c:yVal>
            <c:numRef>
              <c:f>Sheet19!$C$4651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50"/>
          <c:order val="4650"/>
          <c:tx>
            <c:strRef>
              <c:f>Sheet19!$A$4652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Sheet19!$B$4652</c:f>
            </c:strRef>
          </c:xVal>
          <c:yVal>
            <c:numRef>
              <c:f>Sheet19!$C$4652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51"/>
          <c:order val="4651"/>
          <c:tx>
            <c:strRef>
              <c:f>Sheet19!$A$4653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Sheet19!$B$4653</c:f>
            </c:strRef>
          </c:xVal>
          <c:yVal>
            <c:numRef>
              <c:f>Sheet19!$C$4653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52"/>
          <c:order val="4652"/>
          <c:tx>
            <c:strRef>
              <c:f>Sheet19!$A$4654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Sheet19!$B$4654</c:f>
            </c:strRef>
          </c:xVal>
          <c:yVal>
            <c:numRef>
              <c:f>Sheet19!$C$4654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53"/>
          <c:order val="4653"/>
          <c:tx>
            <c:strRef>
              <c:f>Sheet19!$A$4655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Sheet19!$B$4655</c:f>
            </c:strRef>
          </c:xVal>
          <c:yVal>
            <c:numRef>
              <c:f>Sheet19!$C$4655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54"/>
          <c:order val="4654"/>
          <c:tx>
            <c:strRef>
              <c:f>Sheet19!$A$4656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Sheet19!$B$4656</c:f>
            </c:strRef>
          </c:xVal>
          <c:yVal>
            <c:numRef>
              <c:f>Sheet19!$C$4656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55"/>
          <c:order val="4655"/>
          <c:tx>
            <c:strRef>
              <c:f>Sheet19!$A$4657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Sheet19!$B$4657</c:f>
            </c:strRef>
          </c:xVal>
          <c:yVal>
            <c:numRef>
              <c:f>Sheet19!$C$4657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56"/>
          <c:order val="4656"/>
          <c:tx>
            <c:strRef>
              <c:f>Sheet19!$A$4658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Sheet19!$B$4658</c:f>
            </c:strRef>
          </c:xVal>
          <c:yVal>
            <c:numRef>
              <c:f>Sheet19!$C$4658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57"/>
          <c:order val="4657"/>
          <c:tx>
            <c:strRef>
              <c:f>Sheet19!$A$4659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Sheet19!$B$4659</c:f>
            </c:strRef>
          </c:xVal>
          <c:yVal>
            <c:numRef>
              <c:f>Sheet19!$C$4659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58"/>
          <c:order val="4658"/>
          <c:tx>
            <c:strRef>
              <c:f>Sheet19!$A$4660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Sheet19!$B$4660</c:f>
            </c:strRef>
          </c:xVal>
          <c:yVal>
            <c:numRef>
              <c:f>Sheet19!$C$4660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59"/>
          <c:order val="4659"/>
          <c:tx>
            <c:strRef>
              <c:f>Sheet19!$A$4661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Sheet19!$B$4661</c:f>
            </c:strRef>
          </c:xVal>
          <c:yVal>
            <c:numRef>
              <c:f>Sheet19!$C$4661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60"/>
          <c:order val="4660"/>
          <c:tx>
            <c:strRef>
              <c:f>Sheet19!$A$4662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Sheet19!$B$4662</c:f>
            </c:strRef>
          </c:xVal>
          <c:yVal>
            <c:numRef>
              <c:f>Sheet19!$C$4662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61"/>
          <c:order val="4661"/>
          <c:tx>
            <c:strRef>
              <c:f>Sheet19!$A$4663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Sheet19!$B$4663</c:f>
            </c:strRef>
          </c:xVal>
          <c:yVal>
            <c:numRef>
              <c:f>Sheet19!$C$4663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62"/>
          <c:order val="4662"/>
          <c:tx>
            <c:strRef>
              <c:f>Sheet19!$A$4664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Sheet19!$B$4664</c:f>
            </c:strRef>
          </c:xVal>
          <c:yVal>
            <c:numRef>
              <c:f>Sheet19!$C$4664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63"/>
          <c:order val="4663"/>
          <c:tx>
            <c:strRef>
              <c:f>Sheet19!$A$4665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Sheet19!$B$4665</c:f>
            </c:strRef>
          </c:xVal>
          <c:yVal>
            <c:numRef>
              <c:f>Sheet19!$C$4665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64"/>
          <c:order val="4664"/>
          <c:tx>
            <c:strRef>
              <c:f>Sheet19!$A$4666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Sheet19!$B$4666</c:f>
            </c:strRef>
          </c:xVal>
          <c:yVal>
            <c:numRef>
              <c:f>Sheet19!$C$4666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65"/>
          <c:order val="4665"/>
          <c:tx>
            <c:strRef>
              <c:f>Sheet19!$A$4667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Sheet19!$B$4667</c:f>
            </c:strRef>
          </c:xVal>
          <c:yVal>
            <c:numRef>
              <c:f>Sheet19!$C$4667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66"/>
          <c:order val="4666"/>
          <c:tx>
            <c:strRef>
              <c:f>Sheet19!$A$4668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Sheet19!$B$4668</c:f>
            </c:strRef>
          </c:xVal>
          <c:yVal>
            <c:numRef>
              <c:f>Sheet19!$C$4668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67"/>
          <c:order val="4667"/>
          <c:tx>
            <c:strRef>
              <c:f>Sheet19!$A$4669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Sheet19!$B$4669</c:f>
            </c:strRef>
          </c:xVal>
          <c:yVal>
            <c:numRef>
              <c:f>Sheet19!$C$4669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68"/>
          <c:order val="4668"/>
          <c:tx>
            <c:strRef>
              <c:f>Sheet19!$A$4670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Sheet19!$B$4670</c:f>
            </c:strRef>
          </c:xVal>
          <c:yVal>
            <c:numRef>
              <c:f>Sheet19!$C$4670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69"/>
          <c:order val="4669"/>
          <c:tx>
            <c:strRef>
              <c:f>Sheet19!$A$4671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Sheet19!$B$4671</c:f>
            </c:strRef>
          </c:xVal>
          <c:yVal>
            <c:numRef>
              <c:f>Sheet19!$C$4671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70"/>
          <c:order val="4670"/>
          <c:tx>
            <c:strRef>
              <c:f>Sheet19!$A$4672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Sheet19!$B$4672</c:f>
            </c:strRef>
          </c:xVal>
          <c:yVal>
            <c:numRef>
              <c:f>Sheet19!$C$4672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71"/>
          <c:order val="4671"/>
          <c:tx>
            <c:strRef>
              <c:f>Sheet19!$A$4673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Sheet19!$B$4673</c:f>
            </c:strRef>
          </c:xVal>
          <c:yVal>
            <c:numRef>
              <c:f>Sheet19!$C$4673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72"/>
          <c:order val="4672"/>
          <c:tx>
            <c:strRef>
              <c:f>Sheet19!$A$4674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Sheet19!$B$4674</c:f>
            </c:strRef>
          </c:xVal>
          <c:yVal>
            <c:numRef>
              <c:f>Sheet19!$C$4674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73"/>
          <c:order val="4673"/>
          <c:tx>
            <c:strRef>
              <c:f>Sheet19!$A$4675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Sheet19!$B$4675</c:f>
            </c:strRef>
          </c:xVal>
          <c:yVal>
            <c:numRef>
              <c:f>Sheet19!$C$4675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74"/>
          <c:order val="4674"/>
          <c:tx>
            <c:strRef>
              <c:f>Sheet19!$A$4676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Sheet19!$B$4676</c:f>
            </c:strRef>
          </c:xVal>
          <c:yVal>
            <c:numRef>
              <c:f>Sheet19!$C$4676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75"/>
          <c:order val="4675"/>
          <c:tx>
            <c:strRef>
              <c:f>Sheet19!$A$4677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Sheet19!$B$4677</c:f>
            </c:strRef>
          </c:xVal>
          <c:yVal>
            <c:numRef>
              <c:f>Sheet19!$C$4677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76"/>
          <c:order val="4676"/>
          <c:tx>
            <c:strRef>
              <c:f>Sheet19!$A$4678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Sheet19!$B$4678</c:f>
            </c:strRef>
          </c:xVal>
          <c:yVal>
            <c:numRef>
              <c:f>Sheet19!$C$4678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77"/>
          <c:order val="4677"/>
          <c:tx>
            <c:strRef>
              <c:f>Sheet19!$A$4679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Sheet19!$B$4679</c:f>
            </c:strRef>
          </c:xVal>
          <c:yVal>
            <c:numRef>
              <c:f>Sheet19!$C$4679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78"/>
          <c:order val="4678"/>
          <c:tx>
            <c:strRef>
              <c:f>Sheet19!$A$4680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Sheet19!$B$4680</c:f>
            </c:strRef>
          </c:xVal>
          <c:yVal>
            <c:numRef>
              <c:f>Sheet19!$C$4680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79"/>
          <c:order val="4679"/>
          <c:tx>
            <c:strRef>
              <c:f>Sheet19!$A$4681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Sheet19!$B$4681</c:f>
            </c:strRef>
          </c:xVal>
          <c:yVal>
            <c:numRef>
              <c:f>Sheet19!$C$4681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80"/>
          <c:order val="4680"/>
          <c:tx>
            <c:strRef>
              <c:f>Sheet19!$A$4682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Sheet19!$B$4682</c:f>
            </c:strRef>
          </c:xVal>
          <c:yVal>
            <c:numRef>
              <c:f>Sheet19!$C$4682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81"/>
          <c:order val="4681"/>
          <c:tx>
            <c:strRef>
              <c:f>Sheet19!$A$4683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Sheet19!$B$4683</c:f>
            </c:strRef>
          </c:xVal>
          <c:yVal>
            <c:numRef>
              <c:f>Sheet19!$C$4683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82"/>
          <c:order val="4682"/>
          <c:tx>
            <c:strRef>
              <c:f>Sheet19!$A$4684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Sheet19!$B$4684</c:f>
            </c:strRef>
          </c:xVal>
          <c:yVal>
            <c:numRef>
              <c:f>Sheet19!$C$4684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83"/>
          <c:order val="4683"/>
          <c:tx>
            <c:strRef>
              <c:f>Sheet19!$A$4685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Sheet19!$B$4685</c:f>
            </c:strRef>
          </c:xVal>
          <c:yVal>
            <c:numRef>
              <c:f>Sheet19!$C$4685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84"/>
          <c:order val="4684"/>
          <c:tx>
            <c:strRef>
              <c:f>Sheet19!$A$4686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Sheet19!$B$4686</c:f>
            </c:strRef>
          </c:xVal>
          <c:yVal>
            <c:numRef>
              <c:f>Sheet19!$C$4686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85"/>
          <c:order val="4685"/>
          <c:tx>
            <c:strRef>
              <c:f>Sheet19!$A$4687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Sheet19!$B$4687</c:f>
            </c:strRef>
          </c:xVal>
          <c:yVal>
            <c:numRef>
              <c:f>Sheet19!$C$4687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86"/>
          <c:order val="4686"/>
          <c:tx>
            <c:strRef>
              <c:f>Sheet19!$A$4688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Sheet19!$B$4688</c:f>
            </c:strRef>
          </c:xVal>
          <c:yVal>
            <c:numRef>
              <c:f>Sheet19!$C$4688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87"/>
          <c:order val="4687"/>
          <c:tx>
            <c:strRef>
              <c:f>Sheet19!$A$4689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Sheet19!$B$4689</c:f>
            </c:strRef>
          </c:xVal>
          <c:yVal>
            <c:numRef>
              <c:f>Sheet19!$C$4689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88"/>
          <c:order val="4688"/>
          <c:tx>
            <c:strRef>
              <c:f>Sheet19!$A$4690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Sheet19!$B$4690</c:f>
            </c:strRef>
          </c:xVal>
          <c:yVal>
            <c:numRef>
              <c:f>Sheet19!$C$4690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89"/>
          <c:order val="4689"/>
          <c:tx>
            <c:strRef>
              <c:f>Sheet19!$A$4691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Sheet19!$B$4691</c:f>
            </c:strRef>
          </c:xVal>
          <c:yVal>
            <c:numRef>
              <c:f>Sheet19!$C$4691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90"/>
          <c:order val="4690"/>
          <c:tx>
            <c:strRef>
              <c:f>Sheet19!$A$4692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Sheet19!$B$4692</c:f>
            </c:strRef>
          </c:xVal>
          <c:yVal>
            <c:numRef>
              <c:f>Sheet19!$C$4692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91"/>
          <c:order val="4691"/>
          <c:tx>
            <c:strRef>
              <c:f>Sheet19!$A$4693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Sheet19!$B$4693</c:f>
            </c:strRef>
          </c:xVal>
          <c:yVal>
            <c:numRef>
              <c:f>Sheet19!$C$4693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92"/>
          <c:order val="4692"/>
          <c:tx>
            <c:strRef>
              <c:f>Sheet19!$A$4694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Sheet19!$B$4694</c:f>
            </c:strRef>
          </c:xVal>
          <c:yVal>
            <c:numRef>
              <c:f>Sheet19!$C$4694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93"/>
          <c:order val="4693"/>
          <c:tx>
            <c:strRef>
              <c:f>Sheet19!$A$4695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Sheet19!$B$4695</c:f>
            </c:strRef>
          </c:xVal>
          <c:yVal>
            <c:numRef>
              <c:f>Sheet19!$C$4695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94"/>
          <c:order val="4694"/>
          <c:tx>
            <c:strRef>
              <c:f>Sheet19!$A$4696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Sheet19!$B$4696</c:f>
            </c:strRef>
          </c:xVal>
          <c:yVal>
            <c:numRef>
              <c:f>Sheet19!$C$4696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95"/>
          <c:order val="4695"/>
          <c:tx>
            <c:strRef>
              <c:f>Sheet19!$A$4697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Sheet19!$B$4697</c:f>
            </c:strRef>
          </c:xVal>
          <c:yVal>
            <c:numRef>
              <c:f>Sheet19!$C$4697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96"/>
          <c:order val="4696"/>
          <c:tx>
            <c:strRef>
              <c:f>Sheet19!$A$4698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Sheet19!$B$4698</c:f>
            </c:strRef>
          </c:xVal>
          <c:yVal>
            <c:numRef>
              <c:f>Sheet19!$C$4698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97"/>
          <c:order val="4697"/>
          <c:tx>
            <c:strRef>
              <c:f>Sheet19!$A$4699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Sheet19!$B$4699</c:f>
            </c:strRef>
          </c:xVal>
          <c:yVal>
            <c:numRef>
              <c:f>Sheet19!$C$4699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98"/>
          <c:order val="4698"/>
          <c:tx>
            <c:strRef>
              <c:f>Sheet19!$A$4700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Sheet19!$B$4700</c:f>
            </c:strRef>
          </c:xVal>
          <c:yVal>
            <c:numRef>
              <c:f>Sheet19!$C$4700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99"/>
          <c:order val="4699"/>
          <c:tx>
            <c:strRef>
              <c:f>Sheet19!$A$4701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Sheet19!$B$4701</c:f>
            </c:strRef>
          </c:xVal>
          <c:yVal>
            <c:numRef>
              <c:f>Sheet19!$C$4701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00"/>
          <c:order val="4700"/>
          <c:tx>
            <c:strRef>
              <c:f>Sheet19!$A$4702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Sheet19!$B$4702</c:f>
            </c:strRef>
          </c:xVal>
          <c:yVal>
            <c:numRef>
              <c:f>Sheet19!$C$4702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01"/>
          <c:order val="4701"/>
          <c:tx>
            <c:strRef>
              <c:f>Sheet19!$A$4703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Sheet19!$B$4703</c:f>
            </c:strRef>
          </c:xVal>
          <c:yVal>
            <c:numRef>
              <c:f>Sheet19!$C$4703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02"/>
          <c:order val="4702"/>
          <c:tx>
            <c:strRef>
              <c:f>Sheet19!$A$4704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Sheet19!$B$4704</c:f>
            </c:strRef>
          </c:xVal>
          <c:yVal>
            <c:numRef>
              <c:f>Sheet19!$C$4704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03"/>
          <c:order val="4703"/>
          <c:tx>
            <c:strRef>
              <c:f>Sheet19!$A$4705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Sheet19!$B$4705</c:f>
            </c:strRef>
          </c:xVal>
          <c:yVal>
            <c:numRef>
              <c:f>Sheet19!$C$4705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04"/>
          <c:order val="4704"/>
          <c:tx>
            <c:strRef>
              <c:f>Sheet19!$A$4706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Sheet19!$B$4706</c:f>
            </c:strRef>
          </c:xVal>
          <c:yVal>
            <c:numRef>
              <c:f>Sheet19!$C$4706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05"/>
          <c:order val="4705"/>
          <c:tx>
            <c:strRef>
              <c:f>Sheet19!$A$4707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Sheet19!$B$4707</c:f>
            </c:strRef>
          </c:xVal>
          <c:yVal>
            <c:numRef>
              <c:f>Sheet19!$C$4707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06"/>
          <c:order val="4706"/>
          <c:tx>
            <c:strRef>
              <c:f>Sheet19!$A$4708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Sheet19!$B$4708</c:f>
            </c:strRef>
          </c:xVal>
          <c:yVal>
            <c:numRef>
              <c:f>Sheet19!$C$4708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07"/>
          <c:order val="4707"/>
          <c:tx>
            <c:strRef>
              <c:f>Sheet19!$A$4709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Sheet19!$B$4709</c:f>
            </c:strRef>
          </c:xVal>
          <c:yVal>
            <c:numRef>
              <c:f>Sheet19!$C$4709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08"/>
          <c:order val="4708"/>
          <c:tx>
            <c:strRef>
              <c:f>Sheet19!$A$4710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Sheet19!$B$4710</c:f>
            </c:strRef>
          </c:xVal>
          <c:yVal>
            <c:numRef>
              <c:f>Sheet19!$C$4710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09"/>
          <c:order val="4709"/>
          <c:tx>
            <c:strRef>
              <c:f>Sheet19!$A$4711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Sheet19!$B$4711</c:f>
            </c:strRef>
          </c:xVal>
          <c:yVal>
            <c:numRef>
              <c:f>Sheet19!$C$4711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10"/>
          <c:order val="4710"/>
          <c:tx>
            <c:strRef>
              <c:f>Sheet19!$A$4712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Sheet19!$B$4712</c:f>
            </c:strRef>
          </c:xVal>
          <c:yVal>
            <c:numRef>
              <c:f>Sheet19!$C$4712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11"/>
          <c:order val="4711"/>
          <c:tx>
            <c:strRef>
              <c:f>Sheet19!$A$4713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Sheet19!$B$4713</c:f>
            </c:strRef>
          </c:xVal>
          <c:yVal>
            <c:numRef>
              <c:f>Sheet19!$C$4713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12"/>
          <c:order val="4712"/>
          <c:tx>
            <c:strRef>
              <c:f>Sheet19!$A$4714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Sheet19!$B$4714</c:f>
            </c:strRef>
          </c:xVal>
          <c:yVal>
            <c:numRef>
              <c:f>Sheet19!$C$4714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13"/>
          <c:order val="4713"/>
          <c:tx>
            <c:strRef>
              <c:f>Sheet19!$A$4715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Sheet19!$B$4715</c:f>
            </c:strRef>
          </c:xVal>
          <c:yVal>
            <c:numRef>
              <c:f>Sheet19!$C$4715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14"/>
          <c:order val="4714"/>
          <c:tx>
            <c:strRef>
              <c:f>Sheet19!$A$4716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Sheet19!$B$4716</c:f>
            </c:strRef>
          </c:xVal>
          <c:yVal>
            <c:numRef>
              <c:f>Sheet19!$C$4716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15"/>
          <c:order val="4715"/>
          <c:tx>
            <c:strRef>
              <c:f>Sheet19!$A$4717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Sheet19!$B$4717</c:f>
            </c:strRef>
          </c:xVal>
          <c:yVal>
            <c:numRef>
              <c:f>Sheet19!$C$4717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16"/>
          <c:order val="4716"/>
          <c:tx>
            <c:strRef>
              <c:f>Sheet19!$A$4718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Sheet19!$B$4718</c:f>
            </c:strRef>
          </c:xVal>
          <c:yVal>
            <c:numRef>
              <c:f>Sheet19!$C$4718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17"/>
          <c:order val="4717"/>
          <c:tx>
            <c:strRef>
              <c:f>Sheet19!$A$4719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Sheet19!$B$4719</c:f>
            </c:strRef>
          </c:xVal>
          <c:yVal>
            <c:numRef>
              <c:f>Sheet19!$C$4719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18"/>
          <c:order val="4718"/>
          <c:tx>
            <c:strRef>
              <c:f>Sheet19!$A$4720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Sheet19!$B$4720</c:f>
            </c:strRef>
          </c:xVal>
          <c:yVal>
            <c:numRef>
              <c:f>Sheet19!$C$4720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19"/>
          <c:order val="4719"/>
          <c:tx>
            <c:strRef>
              <c:f>Sheet19!$A$4721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Sheet19!$B$4721</c:f>
            </c:strRef>
          </c:xVal>
          <c:yVal>
            <c:numRef>
              <c:f>Sheet19!$C$4721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20"/>
          <c:order val="4720"/>
          <c:tx>
            <c:strRef>
              <c:f>Sheet19!$A$4722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Sheet19!$B$4722</c:f>
            </c:strRef>
          </c:xVal>
          <c:yVal>
            <c:numRef>
              <c:f>Sheet19!$C$4722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21"/>
          <c:order val="4721"/>
          <c:tx>
            <c:strRef>
              <c:f>Sheet19!$A$4723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Sheet19!$B$4723</c:f>
            </c:strRef>
          </c:xVal>
          <c:yVal>
            <c:numRef>
              <c:f>Sheet19!$C$4723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22"/>
          <c:order val="4722"/>
          <c:tx>
            <c:strRef>
              <c:f>Sheet19!$A$4724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Sheet19!$B$4724</c:f>
            </c:strRef>
          </c:xVal>
          <c:yVal>
            <c:numRef>
              <c:f>Sheet19!$C$4724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23"/>
          <c:order val="4723"/>
          <c:tx>
            <c:strRef>
              <c:f>Sheet19!$A$4725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Sheet19!$B$4725</c:f>
            </c:strRef>
          </c:xVal>
          <c:yVal>
            <c:numRef>
              <c:f>Sheet19!$C$4725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24"/>
          <c:order val="4724"/>
          <c:tx>
            <c:strRef>
              <c:f>Sheet19!$A$4726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Sheet19!$B$4726</c:f>
            </c:strRef>
          </c:xVal>
          <c:yVal>
            <c:numRef>
              <c:f>Sheet19!$C$4726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25"/>
          <c:order val="4725"/>
          <c:tx>
            <c:strRef>
              <c:f>Sheet19!$A$4727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Sheet19!$B$4727</c:f>
            </c:strRef>
          </c:xVal>
          <c:yVal>
            <c:numRef>
              <c:f>Sheet19!$C$4727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26"/>
          <c:order val="4726"/>
          <c:tx>
            <c:strRef>
              <c:f>Sheet19!$A$4728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Sheet19!$B$4728</c:f>
            </c:strRef>
          </c:xVal>
          <c:yVal>
            <c:numRef>
              <c:f>Sheet19!$C$4728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27"/>
          <c:order val="4727"/>
          <c:tx>
            <c:strRef>
              <c:f>Sheet19!$A$4729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Sheet19!$B$4729</c:f>
            </c:strRef>
          </c:xVal>
          <c:yVal>
            <c:numRef>
              <c:f>Sheet19!$C$4729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28"/>
          <c:order val="4728"/>
          <c:tx>
            <c:strRef>
              <c:f>Sheet19!$A$4730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Sheet19!$B$4730</c:f>
            </c:strRef>
          </c:xVal>
          <c:yVal>
            <c:numRef>
              <c:f>Sheet19!$C$4730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29"/>
          <c:order val="4729"/>
          <c:tx>
            <c:strRef>
              <c:f>Sheet19!$A$4731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Sheet19!$B$4731</c:f>
            </c:strRef>
          </c:xVal>
          <c:yVal>
            <c:numRef>
              <c:f>Sheet19!$C$4731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30"/>
          <c:order val="4730"/>
          <c:tx>
            <c:strRef>
              <c:f>Sheet19!$A$4732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Sheet19!$B$4732</c:f>
            </c:strRef>
          </c:xVal>
          <c:yVal>
            <c:numRef>
              <c:f>Sheet19!$C$4732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31"/>
          <c:order val="4731"/>
          <c:tx>
            <c:strRef>
              <c:f>Sheet19!$A$4733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Sheet19!$B$4733</c:f>
            </c:strRef>
          </c:xVal>
          <c:yVal>
            <c:numRef>
              <c:f>Sheet19!$C$4733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32"/>
          <c:order val="4732"/>
          <c:tx>
            <c:strRef>
              <c:f>Sheet19!$A$4734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Sheet19!$B$4734</c:f>
            </c:strRef>
          </c:xVal>
          <c:yVal>
            <c:numRef>
              <c:f>Sheet19!$C$4734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33"/>
          <c:order val="4733"/>
          <c:tx>
            <c:strRef>
              <c:f>Sheet19!$A$4735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Sheet19!$B$4735</c:f>
            </c:strRef>
          </c:xVal>
          <c:yVal>
            <c:numRef>
              <c:f>Sheet19!$C$4735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34"/>
          <c:order val="4734"/>
          <c:tx>
            <c:strRef>
              <c:f>Sheet19!$A$4736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Sheet19!$B$4736</c:f>
            </c:strRef>
          </c:xVal>
          <c:yVal>
            <c:numRef>
              <c:f>Sheet19!$C$4736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35"/>
          <c:order val="4735"/>
          <c:tx>
            <c:strRef>
              <c:f>Sheet19!$A$4737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Sheet19!$B$4737</c:f>
            </c:strRef>
          </c:xVal>
          <c:yVal>
            <c:numRef>
              <c:f>Sheet19!$C$4737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36"/>
          <c:order val="4736"/>
          <c:tx>
            <c:strRef>
              <c:f>Sheet19!$A$4738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Sheet19!$B$4738</c:f>
            </c:strRef>
          </c:xVal>
          <c:yVal>
            <c:numRef>
              <c:f>Sheet19!$C$4738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37"/>
          <c:order val="4737"/>
          <c:tx>
            <c:strRef>
              <c:f>Sheet19!$A$4739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Sheet19!$B$4739</c:f>
            </c:strRef>
          </c:xVal>
          <c:yVal>
            <c:numRef>
              <c:f>Sheet19!$C$4739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38"/>
          <c:order val="4738"/>
          <c:tx>
            <c:strRef>
              <c:f>Sheet19!$A$4740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Sheet19!$B$4740</c:f>
            </c:strRef>
          </c:xVal>
          <c:yVal>
            <c:numRef>
              <c:f>Sheet19!$C$4740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39"/>
          <c:order val="4739"/>
          <c:tx>
            <c:strRef>
              <c:f>Sheet19!$A$4741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Sheet19!$B$4741</c:f>
            </c:strRef>
          </c:xVal>
          <c:yVal>
            <c:numRef>
              <c:f>Sheet19!$C$4741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40"/>
          <c:order val="4740"/>
          <c:tx>
            <c:strRef>
              <c:f>Sheet19!$A$4742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Sheet19!$B$4742</c:f>
            </c:strRef>
          </c:xVal>
          <c:yVal>
            <c:numRef>
              <c:f>Sheet19!$C$4742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41"/>
          <c:order val="4741"/>
          <c:tx>
            <c:strRef>
              <c:f>Sheet19!$A$4743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Sheet19!$B$4743</c:f>
            </c:strRef>
          </c:xVal>
          <c:yVal>
            <c:numRef>
              <c:f>Sheet19!$C$4743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42"/>
          <c:order val="4742"/>
          <c:tx>
            <c:strRef>
              <c:f>Sheet19!$A$4744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Sheet19!$B$4744</c:f>
            </c:strRef>
          </c:xVal>
          <c:yVal>
            <c:numRef>
              <c:f>Sheet19!$C$4744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43"/>
          <c:order val="4743"/>
          <c:tx>
            <c:strRef>
              <c:f>Sheet19!$A$4745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Sheet19!$B$4745</c:f>
            </c:strRef>
          </c:xVal>
          <c:yVal>
            <c:numRef>
              <c:f>Sheet19!$C$4745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44"/>
          <c:order val="4744"/>
          <c:tx>
            <c:strRef>
              <c:f>Sheet19!$A$4746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Sheet19!$B$4746</c:f>
            </c:strRef>
          </c:xVal>
          <c:yVal>
            <c:numRef>
              <c:f>Sheet19!$C$4746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45"/>
          <c:order val="4745"/>
          <c:tx>
            <c:strRef>
              <c:f>Sheet19!$A$4747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Sheet19!$B$4747</c:f>
            </c:strRef>
          </c:xVal>
          <c:yVal>
            <c:numRef>
              <c:f>Sheet19!$C$4747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46"/>
          <c:order val="4746"/>
          <c:tx>
            <c:strRef>
              <c:f>Sheet19!$A$4748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Sheet19!$B$4748</c:f>
            </c:strRef>
          </c:xVal>
          <c:yVal>
            <c:numRef>
              <c:f>Sheet19!$C$4748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47"/>
          <c:order val="4747"/>
          <c:tx>
            <c:strRef>
              <c:f>Sheet19!$A$4749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Sheet19!$B$4749</c:f>
            </c:strRef>
          </c:xVal>
          <c:yVal>
            <c:numRef>
              <c:f>Sheet19!$C$4749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48"/>
          <c:order val="4748"/>
          <c:tx>
            <c:strRef>
              <c:f>Sheet19!$A$4750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Sheet19!$B$4750</c:f>
            </c:strRef>
          </c:xVal>
          <c:yVal>
            <c:numRef>
              <c:f>Sheet19!$C$4750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49"/>
          <c:order val="4749"/>
          <c:tx>
            <c:strRef>
              <c:f>Sheet19!$A$4751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Sheet19!$B$4751</c:f>
            </c:strRef>
          </c:xVal>
          <c:yVal>
            <c:numRef>
              <c:f>Sheet19!$C$4751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50"/>
          <c:order val="4750"/>
          <c:tx>
            <c:strRef>
              <c:f>Sheet19!$A$4752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Sheet19!$B$4752</c:f>
            </c:strRef>
          </c:xVal>
          <c:yVal>
            <c:numRef>
              <c:f>Sheet19!$C$4752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51"/>
          <c:order val="4751"/>
          <c:tx>
            <c:strRef>
              <c:f>Sheet19!$A$4753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Sheet19!$B$4753</c:f>
            </c:strRef>
          </c:xVal>
          <c:yVal>
            <c:numRef>
              <c:f>Sheet19!$C$4753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52"/>
          <c:order val="4752"/>
          <c:tx>
            <c:strRef>
              <c:f>Sheet19!$A$4754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Sheet19!$B$4754</c:f>
            </c:strRef>
          </c:xVal>
          <c:yVal>
            <c:numRef>
              <c:f>Sheet19!$C$4754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53"/>
          <c:order val="4753"/>
          <c:tx>
            <c:strRef>
              <c:f>Sheet19!$A$4755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Sheet19!$B$4755</c:f>
            </c:strRef>
          </c:xVal>
          <c:yVal>
            <c:numRef>
              <c:f>Sheet19!$C$4755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54"/>
          <c:order val="4754"/>
          <c:tx>
            <c:strRef>
              <c:f>Sheet19!$A$4756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Sheet19!$B$4756</c:f>
            </c:strRef>
          </c:xVal>
          <c:yVal>
            <c:numRef>
              <c:f>Sheet19!$C$4756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55"/>
          <c:order val="4755"/>
          <c:tx>
            <c:strRef>
              <c:f>Sheet19!$A$4757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Sheet19!$B$4757</c:f>
            </c:strRef>
          </c:xVal>
          <c:yVal>
            <c:numRef>
              <c:f>Sheet19!$C$4757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56"/>
          <c:order val="4756"/>
          <c:tx>
            <c:strRef>
              <c:f>Sheet19!$A$4758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Sheet19!$B$4758</c:f>
            </c:strRef>
          </c:xVal>
          <c:yVal>
            <c:numRef>
              <c:f>Sheet19!$C$4758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57"/>
          <c:order val="4757"/>
          <c:tx>
            <c:strRef>
              <c:f>Sheet19!$A$4759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Sheet19!$B$4759</c:f>
            </c:strRef>
          </c:xVal>
          <c:yVal>
            <c:numRef>
              <c:f>Sheet19!$C$4759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58"/>
          <c:order val="4758"/>
          <c:tx>
            <c:strRef>
              <c:f>Sheet19!$A$4760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Sheet19!$B$4760</c:f>
            </c:strRef>
          </c:xVal>
          <c:yVal>
            <c:numRef>
              <c:f>Sheet19!$C$4760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59"/>
          <c:order val="4759"/>
          <c:tx>
            <c:strRef>
              <c:f>Sheet19!$A$4761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Sheet19!$B$4761</c:f>
            </c:strRef>
          </c:xVal>
          <c:yVal>
            <c:numRef>
              <c:f>Sheet19!$C$4761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60"/>
          <c:order val="4760"/>
          <c:tx>
            <c:strRef>
              <c:f>Sheet19!$A$4762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Sheet19!$B$4762</c:f>
            </c:strRef>
          </c:xVal>
          <c:yVal>
            <c:numRef>
              <c:f>Sheet19!$C$4762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61"/>
          <c:order val="4761"/>
          <c:tx>
            <c:strRef>
              <c:f>Sheet19!$A$4763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Sheet19!$B$4763</c:f>
            </c:strRef>
          </c:xVal>
          <c:yVal>
            <c:numRef>
              <c:f>Sheet19!$C$4763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62"/>
          <c:order val="4762"/>
          <c:tx>
            <c:strRef>
              <c:f>Sheet19!$A$4764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Sheet19!$B$4764</c:f>
            </c:strRef>
          </c:xVal>
          <c:yVal>
            <c:numRef>
              <c:f>Sheet19!$C$4764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63"/>
          <c:order val="4763"/>
          <c:tx>
            <c:strRef>
              <c:f>Sheet19!$A$4765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Sheet19!$B$4765</c:f>
            </c:strRef>
          </c:xVal>
          <c:yVal>
            <c:numRef>
              <c:f>Sheet19!$C$4765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64"/>
          <c:order val="4764"/>
          <c:tx>
            <c:strRef>
              <c:f>Sheet19!$A$4766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Sheet19!$B$4766</c:f>
            </c:strRef>
          </c:xVal>
          <c:yVal>
            <c:numRef>
              <c:f>Sheet19!$C$4766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65"/>
          <c:order val="4765"/>
          <c:tx>
            <c:strRef>
              <c:f>Sheet19!$A$4767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Sheet19!$B$4767</c:f>
            </c:strRef>
          </c:xVal>
          <c:yVal>
            <c:numRef>
              <c:f>Sheet19!$C$4767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66"/>
          <c:order val="4766"/>
          <c:tx>
            <c:strRef>
              <c:f>Sheet19!$A$4768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Sheet19!$B$4768</c:f>
            </c:strRef>
          </c:xVal>
          <c:yVal>
            <c:numRef>
              <c:f>Sheet19!$C$4768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67"/>
          <c:order val="4767"/>
          <c:tx>
            <c:strRef>
              <c:f>Sheet19!$A$4769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Sheet19!$B$4769</c:f>
            </c:strRef>
          </c:xVal>
          <c:yVal>
            <c:numRef>
              <c:f>Sheet19!$C$4769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68"/>
          <c:order val="4768"/>
          <c:tx>
            <c:strRef>
              <c:f>Sheet19!$A$4770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Sheet19!$B$4770</c:f>
            </c:strRef>
          </c:xVal>
          <c:yVal>
            <c:numRef>
              <c:f>Sheet19!$C$4770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69"/>
          <c:order val="4769"/>
          <c:tx>
            <c:strRef>
              <c:f>Sheet19!$A$4771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Sheet19!$B$4771</c:f>
            </c:strRef>
          </c:xVal>
          <c:yVal>
            <c:numRef>
              <c:f>Sheet19!$C$4771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70"/>
          <c:order val="4770"/>
          <c:tx>
            <c:strRef>
              <c:f>Sheet19!$A$4772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Sheet19!$B$4772</c:f>
            </c:strRef>
          </c:xVal>
          <c:yVal>
            <c:numRef>
              <c:f>Sheet19!$C$4772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71"/>
          <c:order val="4771"/>
          <c:tx>
            <c:strRef>
              <c:f>Sheet19!$A$4773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Sheet19!$B$4773</c:f>
            </c:strRef>
          </c:xVal>
          <c:yVal>
            <c:numRef>
              <c:f>Sheet19!$C$4773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72"/>
          <c:order val="4772"/>
          <c:tx>
            <c:strRef>
              <c:f>Sheet19!$A$4774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Sheet19!$B$4774</c:f>
            </c:strRef>
          </c:xVal>
          <c:yVal>
            <c:numRef>
              <c:f>Sheet19!$C$4774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73"/>
          <c:order val="4773"/>
          <c:tx>
            <c:strRef>
              <c:f>Sheet19!$A$4775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Sheet19!$B$4775</c:f>
            </c:strRef>
          </c:xVal>
          <c:yVal>
            <c:numRef>
              <c:f>Sheet19!$C$4775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74"/>
          <c:order val="4774"/>
          <c:tx>
            <c:strRef>
              <c:f>Sheet19!$A$4776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Sheet19!$B$4776</c:f>
            </c:strRef>
          </c:xVal>
          <c:yVal>
            <c:numRef>
              <c:f>Sheet19!$C$4776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75"/>
          <c:order val="4775"/>
          <c:tx>
            <c:strRef>
              <c:f>Sheet19!$A$4777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Sheet19!$B$4777</c:f>
            </c:strRef>
          </c:xVal>
          <c:yVal>
            <c:numRef>
              <c:f>Sheet19!$C$4777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76"/>
          <c:order val="4776"/>
          <c:tx>
            <c:strRef>
              <c:f>Sheet19!$A$4778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Sheet19!$B$4778</c:f>
            </c:strRef>
          </c:xVal>
          <c:yVal>
            <c:numRef>
              <c:f>Sheet19!$C$4778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77"/>
          <c:order val="4777"/>
          <c:tx>
            <c:strRef>
              <c:f>Sheet19!$A$4779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Sheet19!$B$4779</c:f>
            </c:strRef>
          </c:xVal>
          <c:yVal>
            <c:numRef>
              <c:f>Sheet19!$C$4779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78"/>
          <c:order val="4778"/>
          <c:tx>
            <c:strRef>
              <c:f>Sheet19!$A$4780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Sheet19!$B$4780</c:f>
            </c:strRef>
          </c:xVal>
          <c:yVal>
            <c:numRef>
              <c:f>Sheet19!$C$4780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79"/>
          <c:order val="4779"/>
          <c:tx>
            <c:strRef>
              <c:f>Sheet19!$A$4781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Sheet19!$B$4781</c:f>
            </c:strRef>
          </c:xVal>
          <c:yVal>
            <c:numRef>
              <c:f>Sheet19!$C$4781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80"/>
          <c:order val="4780"/>
          <c:tx>
            <c:strRef>
              <c:f>Sheet19!$A$4782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Sheet19!$B$4782</c:f>
            </c:strRef>
          </c:xVal>
          <c:yVal>
            <c:numRef>
              <c:f>Sheet19!$C$4782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81"/>
          <c:order val="4781"/>
          <c:tx>
            <c:strRef>
              <c:f>Sheet19!$A$4783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Sheet19!$B$4783</c:f>
            </c:strRef>
          </c:xVal>
          <c:yVal>
            <c:numRef>
              <c:f>Sheet19!$C$4783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82"/>
          <c:order val="4782"/>
          <c:tx>
            <c:strRef>
              <c:f>Sheet19!$A$4784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Sheet19!$B$4784</c:f>
            </c:strRef>
          </c:xVal>
          <c:yVal>
            <c:numRef>
              <c:f>Sheet19!$C$4784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83"/>
          <c:order val="4783"/>
          <c:tx>
            <c:strRef>
              <c:f>Sheet19!$A$4785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Sheet19!$B$4785</c:f>
            </c:strRef>
          </c:xVal>
          <c:yVal>
            <c:numRef>
              <c:f>Sheet19!$C$4785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84"/>
          <c:order val="4784"/>
          <c:tx>
            <c:strRef>
              <c:f>Sheet19!$A$4786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Sheet19!$B$4786</c:f>
            </c:strRef>
          </c:xVal>
          <c:yVal>
            <c:numRef>
              <c:f>Sheet19!$C$4786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85"/>
          <c:order val="4785"/>
          <c:tx>
            <c:strRef>
              <c:f>Sheet19!$A$4787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Sheet19!$B$4787</c:f>
            </c:strRef>
          </c:xVal>
          <c:yVal>
            <c:numRef>
              <c:f>Sheet19!$C$4787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86"/>
          <c:order val="4786"/>
          <c:tx>
            <c:strRef>
              <c:f>Sheet19!$A$4788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Sheet19!$B$4788</c:f>
            </c:strRef>
          </c:xVal>
          <c:yVal>
            <c:numRef>
              <c:f>Sheet19!$C$4788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87"/>
          <c:order val="4787"/>
          <c:tx>
            <c:strRef>
              <c:f>Sheet19!$A$4789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Sheet19!$B$4789</c:f>
            </c:strRef>
          </c:xVal>
          <c:yVal>
            <c:numRef>
              <c:f>Sheet19!$C$4789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88"/>
          <c:order val="4788"/>
          <c:tx>
            <c:strRef>
              <c:f>Sheet19!$A$4790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Sheet19!$B$4790</c:f>
            </c:strRef>
          </c:xVal>
          <c:yVal>
            <c:numRef>
              <c:f>Sheet19!$C$4790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89"/>
          <c:order val="4789"/>
          <c:tx>
            <c:strRef>
              <c:f>Sheet19!$A$4791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Sheet19!$B$4791</c:f>
            </c:strRef>
          </c:xVal>
          <c:yVal>
            <c:numRef>
              <c:f>Sheet19!$C$4791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90"/>
          <c:order val="4790"/>
          <c:tx>
            <c:strRef>
              <c:f>Sheet19!$A$4792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Sheet19!$B$4792</c:f>
            </c:strRef>
          </c:xVal>
          <c:yVal>
            <c:numRef>
              <c:f>Sheet19!$C$4792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91"/>
          <c:order val="4791"/>
          <c:tx>
            <c:strRef>
              <c:f>Sheet19!$A$4793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Sheet19!$B$4793</c:f>
            </c:strRef>
          </c:xVal>
          <c:yVal>
            <c:numRef>
              <c:f>Sheet19!$C$4793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92"/>
          <c:order val="4792"/>
          <c:tx>
            <c:strRef>
              <c:f>Sheet19!$A$4794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Sheet19!$B$4794</c:f>
            </c:strRef>
          </c:xVal>
          <c:yVal>
            <c:numRef>
              <c:f>Sheet19!$C$4794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93"/>
          <c:order val="4793"/>
          <c:tx>
            <c:strRef>
              <c:f>Sheet19!$A$4795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Sheet19!$B$4795</c:f>
            </c:strRef>
          </c:xVal>
          <c:yVal>
            <c:numRef>
              <c:f>Sheet19!$C$4795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94"/>
          <c:order val="4794"/>
          <c:tx>
            <c:strRef>
              <c:f>Sheet19!$A$4796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Sheet19!$B$4796</c:f>
            </c:strRef>
          </c:xVal>
          <c:yVal>
            <c:numRef>
              <c:f>Sheet19!$C$4796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95"/>
          <c:order val="4795"/>
          <c:tx>
            <c:strRef>
              <c:f>Sheet19!$A$4797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Sheet19!$B$4797</c:f>
            </c:strRef>
          </c:xVal>
          <c:yVal>
            <c:numRef>
              <c:f>Sheet19!$C$4797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96"/>
          <c:order val="4796"/>
          <c:tx>
            <c:strRef>
              <c:f>Sheet19!$A$4798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Sheet19!$B$4798</c:f>
            </c:strRef>
          </c:xVal>
          <c:yVal>
            <c:numRef>
              <c:f>Sheet19!$C$4798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97"/>
          <c:order val="4797"/>
          <c:tx>
            <c:strRef>
              <c:f>Sheet19!$A$4799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Sheet19!$B$4799</c:f>
            </c:strRef>
          </c:xVal>
          <c:yVal>
            <c:numRef>
              <c:f>Sheet19!$C$4799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98"/>
          <c:order val="4798"/>
          <c:tx>
            <c:strRef>
              <c:f>Sheet19!$A$4800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Sheet19!$B$4800</c:f>
            </c:strRef>
          </c:xVal>
          <c:yVal>
            <c:numRef>
              <c:f>Sheet19!$C$4800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99"/>
          <c:order val="4799"/>
          <c:tx>
            <c:strRef>
              <c:f>Sheet19!$A$4801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Sheet19!$B$4801</c:f>
            </c:strRef>
          </c:xVal>
          <c:yVal>
            <c:numRef>
              <c:f>Sheet19!$C$4801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00"/>
          <c:order val="4800"/>
          <c:tx>
            <c:strRef>
              <c:f>Sheet19!$A$4802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Sheet19!$B$4802</c:f>
            </c:strRef>
          </c:xVal>
          <c:yVal>
            <c:numRef>
              <c:f>Sheet19!$C$4802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01"/>
          <c:order val="4801"/>
          <c:tx>
            <c:strRef>
              <c:f>Sheet19!$A$4803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Sheet19!$B$4803</c:f>
            </c:strRef>
          </c:xVal>
          <c:yVal>
            <c:numRef>
              <c:f>Sheet19!$C$4803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02"/>
          <c:order val="4802"/>
          <c:tx>
            <c:strRef>
              <c:f>Sheet19!$A$4804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Sheet19!$B$4804</c:f>
            </c:strRef>
          </c:xVal>
          <c:yVal>
            <c:numRef>
              <c:f>Sheet19!$C$4804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03"/>
          <c:order val="4803"/>
          <c:tx>
            <c:strRef>
              <c:f>Sheet19!$A$4805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Sheet19!$B$4805</c:f>
            </c:strRef>
          </c:xVal>
          <c:yVal>
            <c:numRef>
              <c:f>Sheet19!$C$4805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04"/>
          <c:order val="4804"/>
          <c:tx>
            <c:strRef>
              <c:f>Sheet19!$A$4806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Sheet19!$B$4806</c:f>
            </c:strRef>
          </c:xVal>
          <c:yVal>
            <c:numRef>
              <c:f>Sheet19!$C$4806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05"/>
          <c:order val="4805"/>
          <c:tx>
            <c:strRef>
              <c:f>Sheet19!$A$4807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Sheet19!$B$4807</c:f>
            </c:strRef>
          </c:xVal>
          <c:yVal>
            <c:numRef>
              <c:f>Sheet19!$C$4807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06"/>
          <c:order val="4806"/>
          <c:tx>
            <c:strRef>
              <c:f>Sheet19!$A$4808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Sheet19!$B$4808</c:f>
            </c:strRef>
          </c:xVal>
          <c:yVal>
            <c:numRef>
              <c:f>Sheet19!$C$4808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07"/>
          <c:order val="4807"/>
          <c:tx>
            <c:strRef>
              <c:f>Sheet19!$A$4809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Sheet19!$B$4809</c:f>
            </c:strRef>
          </c:xVal>
          <c:yVal>
            <c:numRef>
              <c:f>Sheet19!$C$4809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08"/>
          <c:order val="4808"/>
          <c:tx>
            <c:strRef>
              <c:f>Sheet19!$A$4810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Sheet19!$B$4810</c:f>
            </c:strRef>
          </c:xVal>
          <c:yVal>
            <c:numRef>
              <c:f>Sheet19!$C$4810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09"/>
          <c:order val="4809"/>
          <c:tx>
            <c:strRef>
              <c:f>Sheet19!$A$4811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Sheet19!$B$4811</c:f>
            </c:strRef>
          </c:xVal>
          <c:yVal>
            <c:numRef>
              <c:f>Sheet19!$C$4811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10"/>
          <c:order val="4810"/>
          <c:tx>
            <c:strRef>
              <c:f>Sheet19!$A$4812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Sheet19!$B$4812</c:f>
            </c:strRef>
          </c:xVal>
          <c:yVal>
            <c:numRef>
              <c:f>Sheet19!$C$4812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11"/>
          <c:order val="4811"/>
          <c:tx>
            <c:strRef>
              <c:f>Sheet19!$A$4813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Sheet19!$B$4813</c:f>
            </c:strRef>
          </c:xVal>
          <c:yVal>
            <c:numRef>
              <c:f>Sheet19!$C$4813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12"/>
          <c:order val="4812"/>
          <c:tx>
            <c:strRef>
              <c:f>Sheet19!$A$4814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Sheet19!$B$4814</c:f>
            </c:strRef>
          </c:xVal>
          <c:yVal>
            <c:numRef>
              <c:f>Sheet19!$C$4814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13"/>
          <c:order val="4813"/>
          <c:tx>
            <c:strRef>
              <c:f>Sheet19!$A$4815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Sheet19!$B$4815</c:f>
            </c:strRef>
          </c:xVal>
          <c:yVal>
            <c:numRef>
              <c:f>Sheet19!$C$4815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14"/>
          <c:order val="4814"/>
          <c:tx>
            <c:strRef>
              <c:f>Sheet19!$A$4816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Sheet19!$B$4816</c:f>
            </c:strRef>
          </c:xVal>
          <c:yVal>
            <c:numRef>
              <c:f>Sheet19!$C$4816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15"/>
          <c:order val="4815"/>
          <c:tx>
            <c:strRef>
              <c:f>Sheet19!$A$4817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Sheet19!$B$4817</c:f>
            </c:strRef>
          </c:xVal>
          <c:yVal>
            <c:numRef>
              <c:f>Sheet19!$C$4817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16"/>
          <c:order val="4816"/>
          <c:tx>
            <c:strRef>
              <c:f>Sheet19!$A$4818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Sheet19!$B$4818</c:f>
            </c:strRef>
          </c:xVal>
          <c:yVal>
            <c:numRef>
              <c:f>Sheet19!$C$4818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17"/>
          <c:order val="4817"/>
          <c:tx>
            <c:strRef>
              <c:f>Sheet19!$A$4819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Sheet19!$B$4819</c:f>
            </c:strRef>
          </c:xVal>
          <c:yVal>
            <c:numRef>
              <c:f>Sheet19!$C$4819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18"/>
          <c:order val="4818"/>
          <c:tx>
            <c:strRef>
              <c:f>Sheet19!$A$4820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Sheet19!$B$4820</c:f>
            </c:strRef>
          </c:xVal>
          <c:yVal>
            <c:numRef>
              <c:f>Sheet19!$C$4820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19"/>
          <c:order val="4819"/>
          <c:tx>
            <c:strRef>
              <c:f>Sheet19!$A$4821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Sheet19!$B$4821</c:f>
            </c:strRef>
          </c:xVal>
          <c:yVal>
            <c:numRef>
              <c:f>Sheet19!$C$4821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20"/>
          <c:order val="4820"/>
          <c:tx>
            <c:strRef>
              <c:f>Sheet19!$A$4822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Sheet19!$B$4822</c:f>
            </c:strRef>
          </c:xVal>
          <c:yVal>
            <c:numRef>
              <c:f>Sheet19!$C$4822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21"/>
          <c:order val="4821"/>
          <c:tx>
            <c:strRef>
              <c:f>Sheet19!$A$4823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Sheet19!$B$4823</c:f>
            </c:strRef>
          </c:xVal>
          <c:yVal>
            <c:numRef>
              <c:f>Sheet19!$C$4823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22"/>
          <c:order val="4822"/>
          <c:tx>
            <c:strRef>
              <c:f>Sheet19!$A$4824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Sheet19!$B$4824</c:f>
            </c:strRef>
          </c:xVal>
          <c:yVal>
            <c:numRef>
              <c:f>Sheet19!$C$4824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23"/>
          <c:order val="4823"/>
          <c:tx>
            <c:strRef>
              <c:f>Sheet19!$A$4825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Sheet19!$B$4825</c:f>
            </c:strRef>
          </c:xVal>
          <c:yVal>
            <c:numRef>
              <c:f>Sheet19!$C$4825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24"/>
          <c:order val="4824"/>
          <c:tx>
            <c:strRef>
              <c:f>Sheet19!$A$4826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Sheet19!$B$4826</c:f>
            </c:strRef>
          </c:xVal>
          <c:yVal>
            <c:numRef>
              <c:f>Sheet19!$C$4826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25"/>
          <c:order val="4825"/>
          <c:tx>
            <c:strRef>
              <c:f>Sheet19!$A$4827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Sheet19!$B$4827</c:f>
            </c:strRef>
          </c:xVal>
          <c:yVal>
            <c:numRef>
              <c:f>Sheet19!$C$4827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26"/>
          <c:order val="4826"/>
          <c:tx>
            <c:strRef>
              <c:f>Sheet19!$A$4828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Sheet19!$B$4828</c:f>
            </c:strRef>
          </c:xVal>
          <c:yVal>
            <c:numRef>
              <c:f>Sheet19!$C$4828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27"/>
          <c:order val="4827"/>
          <c:tx>
            <c:strRef>
              <c:f>Sheet19!$A$4829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Sheet19!$B$4829</c:f>
            </c:strRef>
          </c:xVal>
          <c:yVal>
            <c:numRef>
              <c:f>Sheet19!$C$4829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28"/>
          <c:order val="4828"/>
          <c:tx>
            <c:strRef>
              <c:f>Sheet19!$A$4830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Sheet19!$B$4830</c:f>
            </c:strRef>
          </c:xVal>
          <c:yVal>
            <c:numRef>
              <c:f>Sheet19!$C$4830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29"/>
          <c:order val="4829"/>
          <c:tx>
            <c:strRef>
              <c:f>Sheet19!$A$4831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Sheet19!$B$4831</c:f>
            </c:strRef>
          </c:xVal>
          <c:yVal>
            <c:numRef>
              <c:f>Sheet19!$C$4831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30"/>
          <c:order val="4830"/>
          <c:tx>
            <c:strRef>
              <c:f>Sheet19!$A$4832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Sheet19!$B$4832</c:f>
            </c:strRef>
          </c:xVal>
          <c:yVal>
            <c:numRef>
              <c:f>Sheet19!$C$4832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31"/>
          <c:order val="4831"/>
          <c:tx>
            <c:strRef>
              <c:f>Sheet19!$A$4833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Sheet19!$B$4833</c:f>
            </c:strRef>
          </c:xVal>
          <c:yVal>
            <c:numRef>
              <c:f>Sheet19!$C$4833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32"/>
          <c:order val="4832"/>
          <c:tx>
            <c:strRef>
              <c:f>Sheet19!$A$4834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Sheet19!$B$4834</c:f>
            </c:strRef>
          </c:xVal>
          <c:yVal>
            <c:numRef>
              <c:f>Sheet19!$C$4834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33"/>
          <c:order val="4833"/>
          <c:tx>
            <c:strRef>
              <c:f>Sheet19!$A$4835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Sheet19!$B$4835</c:f>
            </c:strRef>
          </c:xVal>
          <c:yVal>
            <c:numRef>
              <c:f>Sheet19!$C$4835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34"/>
          <c:order val="4834"/>
          <c:tx>
            <c:strRef>
              <c:f>Sheet19!$A$4836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Sheet19!$B$4836</c:f>
            </c:strRef>
          </c:xVal>
          <c:yVal>
            <c:numRef>
              <c:f>Sheet19!$C$4836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35"/>
          <c:order val="4835"/>
          <c:tx>
            <c:strRef>
              <c:f>Sheet19!$A$4837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Sheet19!$B$4837</c:f>
            </c:strRef>
          </c:xVal>
          <c:yVal>
            <c:numRef>
              <c:f>Sheet19!$C$4837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36"/>
          <c:order val="4836"/>
          <c:tx>
            <c:strRef>
              <c:f>Sheet19!$A$4838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Sheet19!$B$4838</c:f>
            </c:strRef>
          </c:xVal>
          <c:yVal>
            <c:numRef>
              <c:f>Sheet19!$C$4838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37"/>
          <c:order val="4837"/>
          <c:tx>
            <c:strRef>
              <c:f>Sheet19!$A$4839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Sheet19!$B$4839</c:f>
            </c:strRef>
          </c:xVal>
          <c:yVal>
            <c:numRef>
              <c:f>Sheet19!$C$4839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38"/>
          <c:order val="4838"/>
          <c:tx>
            <c:strRef>
              <c:f>Sheet19!$A$4840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Sheet19!$B$4840</c:f>
            </c:strRef>
          </c:xVal>
          <c:yVal>
            <c:numRef>
              <c:f>Sheet19!$C$4840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39"/>
          <c:order val="4839"/>
          <c:tx>
            <c:strRef>
              <c:f>Sheet19!$A$4841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Sheet19!$B$4841</c:f>
            </c:strRef>
          </c:xVal>
          <c:yVal>
            <c:numRef>
              <c:f>Sheet19!$C$4841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40"/>
          <c:order val="4840"/>
          <c:tx>
            <c:strRef>
              <c:f>Sheet19!$A$4842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Sheet19!$B$4842</c:f>
            </c:strRef>
          </c:xVal>
          <c:yVal>
            <c:numRef>
              <c:f>Sheet19!$C$4842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41"/>
          <c:order val="4841"/>
          <c:tx>
            <c:strRef>
              <c:f>Sheet19!$A$4843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Sheet19!$B$4843</c:f>
            </c:strRef>
          </c:xVal>
          <c:yVal>
            <c:numRef>
              <c:f>Sheet19!$C$4843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42"/>
          <c:order val="4842"/>
          <c:tx>
            <c:strRef>
              <c:f>Sheet19!$A$4844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Sheet19!$B$4844</c:f>
            </c:strRef>
          </c:xVal>
          <c:yVal>
            <c:numRef>
              <c:f>Sheet19!$C$4844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43"/>
          <c:order val="4843"/>
          <c:tx>
            <c:strRef>
              <c:f>Sheet19!$A$4845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Sheet19!$B$4845</c:f>
            </c:strRef>
          </c:xVal>
          <c:yVal>
            <c:numRef>
              <c:f>Sheet19!$C$4845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44"/>
          <c:order val="4844"/>
          <c:tx>
            <c:strRef>
              <c:f>Sheet19!$A$4846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Sheet19!$B$4846</c:f>
            </c:strRef>
          </c:xVal>
          <c:yVal>
            <c:numRef>
              <c:f>Sheet19!$C$4846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45"/>
          <c:order val="4845"/>
          <c:tx>
            <c:strRef>
              <c:f>Sheet19!$A$4847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Sheet19!$B$4847</c:f>
            </c:strRef>
          </c:xVal>
          <c:yVal>
            <c:numRef>
              <c:f>Sheet19!$C$4847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46"/>
          <c:order val="4846"/>
          <c:tx>
            <c:strRef>
              <c:f>Sheet19!$A$4848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Sheet19!$B$4848</c:f>
            </c:strRef>
          </c:xVal>
          <c:yVal>
            <c:numRef>
              <c:f>Sheet19!$C$4848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47"/>
          <c:order val="4847"/>
          <c:tx>
            <c:strRef>
              <c:f>Sheet19!$A$4849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Sheet19!$B$4849</c:f>
            </c:strRef>
          </c:xVal>
          <c:yVal>
            <c:numRef>
              <c:f>Sheet19!$C$4849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48"/>
          <c:order val="4848"/>
          <c:tx>
            <c:strRef>
              <c:f>Sheet19!$A$4850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Sheet19!$B$4850</c:f>
            </c:strRef>
          </c:xVal>
          <c:yVal>
            <c:numRef>
              <c:f>Sheet19!$C$4850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49"/>
          <c:order val="4849"/>
          <c:tx>
            <c:strRef>
              <c:f>Sheet19!$A$4851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Sheet19!$B$4851</c:f>
            </c:strRef>
          </c:xVal>
          <c:yVal>
            <c:numRef>
              <c:f>Sheet19!$C$4851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50"/>
          <c:order val="4850"/>
          <c:tx>
            <c:strRef>
              <c:f>Sheet19!$A$4852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Sheet19!$B$4852</c:f>
            </c:strRef>
          </c:xVal>
          <c:yVal>
            <c:numRef>
              <c:f>Sheet19!$C$4852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51"/>
          <c:order val="4851"/>
          <c:tx>
            <c:strRef>
              <c:f>Sheet19!$A$4853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Sheet19!$B$4853</c:f>
            </c:strRef>
          </c:xVal>
          <c:yVal>
            <c:numRef>
              <c:f>Sheet19!$C$4853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52"/>
          <c:order val="4852"/>
          <c:tx>
            <c:strRef>
              <c:f>Sheet19!$A$4854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Sheet19!$B$4854</c:f>
            </c:strRef>
          </c:xVal>
          <c:yVal>
            <c:numRef>
              <c:f>Sheet19!$C$4854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53"/>
          <c:order val="4853"/>
          <c:tx>
            <c:strRef>
              <c:f>Sheet19!$A$4855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Sheet19!$B$4855</c:f>
            </c:strRef>
          </c:xVal>
          <c:yVal>
            <c:numRef>
              <c:f>Sheet19!$C$4855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54"/>
          <c:order val="4854"/>
          <c:tx>
            <c:strRef>
              <c:f>Sheet19!$A$4856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Sheet19!$B$4856</c:f>
            </c:strRef>
          </c:xVal>
          <c:yVal>
            <c:numRef>
              <c:f>Sheet19!$C$4856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55"/>
          <c:order val="4855"/>
          <c:tx>
            <c:strRef>
              <c:f>Sheet19!$A$4857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Sheet19!$B$4857</c:f>
            </c:strRef>
          </c:xVal>
          <c:yVal>
            <c:numRef>
              <c:f>Sheet19!$C$4857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56"/>
          <c:order val="4856"/>
          <c:tx>
            <c:strRef>
              <c:f>Sheet19!$A$4858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Sheet19!$B$4858</c:f>
            </c:strRef>
          </c:xVal>
          <c:yVal>
            <c:numRef>
              <c:f>Sheet19!$C$4858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57"/>
          <c:order val="4857"/>
          <c:tx>
            <c:strRef>
              <c:f>Sheet19!$A$4859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Sheet19!$B$4859</c:f>
            </c:strRef>
          </c:xVal>
          <c:yVal>
            <c:numRef>
              <c:f>Sheet19!$C$4859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58"/>
          <c:order val="4858"/>
          <c:tx>
            <c:strRef>
              <c:f>Sheet19!$A$4860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Sheet19!$B$4860</c:f>
            </c:strRef>
          </c:xVal>
          <c:yVal>
            <c:numRef>
              <c:f>Sheet19!$C$4860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59"/>
          <c:order val="4859"/>
          <c:tx>
            <c:strRef>
              <c:f>Sheet19!$A$4861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Sheet19!$B$4861</c:f>
            </c:strRef>
          </c:xVal>
          <c:yVal>
            <c:numRef>
              <c:f>Sheet19!$C$4861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60"/>
          <c:order val="4860"/>
          <c:tx>
            <c:strRef>
              <c:f>Sheet19!$A$4862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Sheet19!$B$4862</c:f>
            </c:strRef>
          </c:xVal>
          <c:yVal>
            <c:numRef>
              <c:f>Sheet19!$C$4862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61"/>
          <c:order val="4861"/>
          <c:tx>
            <c:strRef>
              <c:f>Sheet19!$A$4863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Sheet19!$B$4863</c:f>
            </c:strRef>
          </c:xVal>
          <c:yVal>
            <c:numRef>
              <c:f>Sheet19!$C$4863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62"/>
          <c:order val="4862"/>
          <c:tx>
            <c:strRef>
              <c:f>Sheet19!$A$4864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Sheet19!$B$4864</c:f>
            </c:strRef>
          </c:xVal>
          <c:yVal>
            <c:numRef>
              <c:f>Sheet19!$C$4864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63"/>
          <c:order val="4863"/>
          <c:tx>
            <c:strRef>
              <c:f>Sheet19!$A$4865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Sheet19!$B$4865</c:f>
            </c:strRef>
          </c:xVal>
          <c:yVal>
            <c:numRef>
              <c:f>Sheet19!$C$4865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64"/>
          <c:order val="4864"/>
          <c:tx>
            <c:strRef>
              <c:f>Sheet19!$A$4866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Sheet19!$B$4866</c:f>
            </c:strRef>
          </c:xVal>
          <c:yVal>
            <c:numRef>
              <c:f>Sheet19!$C$4866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65"/>
          <c:order val="4865"/>
          <c:tx>
            <c:strRef>
              <c:f>Sheet19!$A$4867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Sheet19!$B$4867</c:f>
            </c:strRef>
          </c:xVal>
          <c:yVal>
            <c:numRef>
              <c:f>Sheet19!$C$4867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66"/>
          <c:order val="4866"/>
          <c:tx>
            <c:strRef>
              <c:f>Sheet19!$A$4868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Sheet19!$B$4868</c:f>
            </c:strRef>
          </c:xVal>
          <c:yVal>
            <c:numRef>
              <c:f>Sheet19!$C$4868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67"/>
          <c:order val="4867"/>
          <c:tx>
            <c:strRef>
              <c:f>Sheet19!$A$4869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Sheet19!$B$4869</c:f>
            </c:strRef>
          </c:xVal>
          <c:yVal>
            <c:numRef>
              <c:f>Sheet19!$C$4869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68"/>
          <c:order val="4868"/>
          <c:tx>
            <c:strRef>
              <c:f>Sheet19!$A$4870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Sheet19!$B$4870</c:f>
            </c:strRef>
          </c:xVal>
          <c:yVal>
            <c:numRef>
              <c:f>Sheet19!$C$4870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69"/>
          <c:order val="4869"/>
          <c:tx>
            <c:strRef>
              <c:f>Sheet19!$A$4871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Sheet19!$B$4871</c:f>
            </c:strRef>
          </c:xVal>
          <c:yVal>
            <c:numRef>
              <c:f>Sheet19!$C$4871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70"/>
          <c:order val="4870"/>
          <c:tx>
            <c:strRef>
              <c:f>Sheet19!$A$4872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Sheet19!$B$4872</c:f>
            </c:strRef>
          </c:xVal>
          <c:yVal>
            <c:numRef>
              <c:f>Sheet19!$C$4872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71"/>
          <c:order val="4871"/>
          <c:tx>
            <c:strRef>
              <c:f>Sheet19!$A$4873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Sheet19!$B$4873</c:f>
            </c:strRef>
          </c:xVal>
          <c:yVal>
            <c:numRef>
              <c:f>Sheet19!$C$4873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72"/>
          <c:order val="4872"/>
          <c:tx>
            <c:strRef>
              <c:f>Sheet19!$A$4874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Sheet19!$B$4874</c:f>
            </c:strRef>
          </c:xVal>
          <c:yVal>
            <c:numRef>
              <c:f>Sheet19!$C$4874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73"/>
          <c:order val="4873"/>
          <c:tx>
            <c:strRef>
              <c:f>Sheet19!$A$4875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Sheet19!$B$4875</c:f>
            </c:strRef>
          </c:xVal>
          <c:yVal>
            <c:numRef>
              <c:f>Sheet19!$C$4875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74"/>
          <c:order val="4874"/>
          <c:tx>
            <c:strRef>
              <c:f>Sheet19!$A$4876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Sheet19!$B$4876</c:f>
            </c:strRef>
          </c:xVal>
          <c:yVal>
            <c:numRef>
              <c:f>Sheet19!$C$4876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75"/>
          <c:order val="4875"/>
          <c:tx>
            <c:strRef>
              <c:f>Sheet19!$A$4877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Sheet19!$B$4877</c:f>
            </c:strRef>
          </c:xVal>
          <c:yVal>
            <c:numRef>
              <c:f>Sheet19!$C$4877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76"/>
          <c:order val="4876"/>
          <c:tx>
            <c:strRef>
              <c:f>Sheet19!$A$4878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Sheet19!$B$4878</c:f>
            </c:strRef>
          </c:xVal>
          <c:yVal>
            <c:numRef>
              <c:f>Sheet19!$C$4878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77"/>
          <c:order val="4877"/>
          <c:tx>
            <c:strRef>
              <c:f>Sheet19!$A$4879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Sheet19!$B$4879</c:f>
            </c:strRef>
          </c:xVal>
          <c:yVal>
            <c:numRef>
              <c:f>Sheet19!$C$4879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78"/>
          <c:order val="4878"/>
          <c:tx>
            <c:strRef>
              <c:f>Sheet19!$A$4880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Sheet19!$B$4880</c:f>
            </c:strRef>
          </c:xVal>
          <c:yVal>
            <c:numRef>
              <c:f>Sheet19!$C$4880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79"/>
          <c:order val="4879"/>
          <c:tx>
            <c:strRef>
              <c:f>Sheet19!$A$4881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Sheet19!$B$4881</c:f>
            </c:strRef>
          </c:xVal>
          <c:yVal>
            <c:numRef>
              <c:f>Sheet19!$C$4881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80"/>
          <c:order val="4880"/>
          <c:tx>
            <c:strRef>
              <c:f>Sheet19!$A$4882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Sheet19!$B$4882</c:f>
            </c:strRef>
          </c:xVal>
          <c:yVal>
            <c:numRef>
              <c:f>Sheet19!$C$4882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81"/>
          <c:order val="4881"/>
          <c:tx>
            <c:strRef>
              <c:f>Sheet19!$A$4883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Sheet19!$B$4883</c:f>
            </c:strRef>
          </c:xVal>
          <c:yVal>
            <c:numRef>
              <c:f>Sheet19!$C$4883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82"/>
          <c:order val="4882"/>
          <c:tx>
            <c:strRef>
              <c:f>Sheet19!$A$4884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Sheet19!$B$4884</c:f>
            </c:strRef>
          </c:xVal>
          <c:yVal>
            <c:numRef>
              <c:f>Sheet19!$C$4884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83"/>
          <c:order val="4883"/>
          <c:tx>
            <c:strRef>
              <c:f>Sheet19!$A$4885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Sheet19!$B$4885</c:f>
            </c:strRef>
          </c:xVal>
          <c:yVal>
            <c:numRef>
              <c:f>Sheet19!$C$4885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84"/>
          <c:order val="4884"/>
          <c:tx>
            <c:strRef>
              <c:f>Sheet19!$A$4886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Sheet19!$B$4886</c:f>
            </c:strRef>
          </c:xVal>
          <c:yVal>
            <c:numRef>
              <c:f>Sheet19!$C$4886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85"/>
          <c:order val="4885"/>
          <c:tx>
            <c:strRef>
              <c:f>Sheet19!$A$4887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Sheet19!$B$4887</c:f>
            </c:strRef>
          </c:xVal>
          <c:yVal>
            <c:numRef>
              <c:f>Sheet19!$C$4887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86"/>
          <c:order val="4886"/>
          <c:tx>
            <c:strRef>
              <c:f>Sheet19!$A$4888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Sheet19!$B$4888</c:f>
            </c:strRef>
          </c:xVal>
          <c:yVal>
            <c:numRef>
              <c:f>Sheet19!$C$4888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87"/>
          <c:order val="4887"/>
          <c:tx>
            <c:strRef>
              <c:f>Sheet19!$A$4889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Sheet19!$B$4889</c:f>
            </c:strRef>
          </c:xVal>
          <c:yVal>
            <c:numRef>
              <c:f>Sheet19!$C$4889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88"/>
          <c:order val="4888"/>
          <c:tx>
            <c:strRef>
              <c:f>Sheet19!$A$4890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Sheet19!$B$4890</c:f>
            </c:strRef>
          </c:xVal>
          <c:yVal>
            <c:numRef>
              <c:f>Sheet19!$C$4890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89"/>
          <c:order val="4889"/>
          <c:tx>
            <c:strRef>
              <c:f>Sheet19!$A$4891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Sheet19!$B$4891</c:f>
            </c:strRef>
          </c:xVal>
          <c:yVal>
            <c:numRef>
              <c:f>Sheet19!$C$4891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90"/>
          <c:order val="4890"/>
          <c:tx>
            <c:strRef>
              <c:f>Sheet19!$A$4892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Sheet19!$B$4892</c:f>
            </c:strRef>
          </c:xVal>
          <c:yVal>
            <c:numRef>
              <c:f>Sheet19!$C$4892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91"/>
          <c:order val="4891"/>
          <c:tx>
            <c:strRef>
              <c:f>Sheet19!$A$4893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Sheet19!$B$4893</c:f>
            </c:strRef>
          </c:xVal>
          <c:yVal>
            <c:numRef>
              <c:f>Sheet19!$C$4893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92"/>
          <c:order val="4892"/>
          <c:tx>
            <c:strRef>
              <c:f>Sheet19!$A$4894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Sheet19!$B$4894</c:f>
            </c:strRef>
          </c:xVal>
          <c:yVal>
            <c:numRef>
              <c:f>Sheet19!$C$4894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93"/>
          <c:order val="4893"/>
          <c:tx>
            <c:strRef>
              <c:f>Sheet19!$A$4895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Sheet19!$B$4895</c:f>
            </c:strRef>
          </c:xVal>
          <c:yVal>
            <c:numRef>
              <c:f>Sheet19!$C$4895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94"/>
          <c:order val="4894"/>
          <c:tx>
            <c:strRef>
              <c:f>Sheet19!$A$4896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Sheet19!$B$4896</c:f>
            </c:strRef>
          </c:xVal>
          <c:yVal>
            <c:numRef>
              <c:f>Sheet19!$C$4896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95"/>
          <c:order val="4895"/>
          <c:tx>
            <c:strRef>
              <c:f>Sheet19!$A$4897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Sheet19!$B$4897</c:f>
            </c:strRef>
          </c:xVal>
          <c:yVal>
            <c:numRef>
              <c:f>Sheet19!$C$4897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96"/>
          <c:order val="4896"/>
          <c:tx>
            <c:strRef>
              <c:f>Sheet19!$A$4898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Sheet19!$B$4898</c:f>
            </c:strRef>
          </c:xVal>
          <c:yVal>
            <c:numRef>
              <c:f>Sheet19!$C$4898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97"/>
          <c:order val="4897"/>
          <c:tx>
            <c:strRef>
              <c:f>Sheet19!$A$4899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Sheet19!$B$4899</c:f>
            </c:strRef>
          </c:xVal>
          <c:yVal>
            <c:numRef>
              <c:f>Sheet19!$C$4899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98"/>
          <c:order val="4898"/>
          <c:tx>
            <c:strRef>
              <c:f>Sheet19!$A$4900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Sheet19!$B$4900</c:f>
            </c:strRef>
          </c:xVal>
          <c:yVal>
            <c:numRef>
              <c:f>Sheet19!$C$4900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99"/>
          <c:order val="4899"/>
          <c:tx>
            <c:strRef>
              <c:f>Sheet19!$A$4901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Sheet19!$B$4901</c:f>
            </c:strRef>
          </c:xVal>
          <c:yVal>
            <c:numRef>
              <c:f>Sheet19!$C$4901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00"/>
          <c:order val="4900"/>
          <c:tx>
            <c:strRef>
              <c:f>Sheet19!$A$4902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Sheet19!$B$4902</c:f>
            </c:strRef>
          </c:xVal>
          <c:yVal>
            <c:numRef>
              <c:f>Sheet19!$C$4902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01"/>
          <c:order val="4901"/>
          <c:tx>
            <c:strRef>
              <c:f>Sheet19!$A$4903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Sheet19!$B$4903</c:f>
            </c:strRef>
          </c:xVal>
          <c:yVal>
            <c:numRef>
              <c:f>Sheet19!$C$4903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02"/>
          <c:order val="4902"/>
          <c:tx>
            <c:strRef>
              <c:f>Sheet19!$A$4904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Sheet19!$B$4904</c:f>
            </c:strRef>
          </c:xVal>
          <c:yVal>
            <c:numRef>
              <c:f>Sheet19!$C$4904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03"/>
          <c:order val="4903"/>
          <c:tx>
            <c:strRef>
              <c:f>Sheet19!$A$4905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Sheet19!$B$4905</c:f>
            </c:strRef>
          </c:xVal>
          <c:yVal>
            <c:numRef>
              <c:f>Sheet19!$C$4905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04"/>
          <c:order val="4904"/>
          <c:tx>
            <c:strRef>
              <c:f>Sheet19!$A$4906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Sheet19!$B$4906</c:f>
            </c:strRef>
          </c:xVal>
          <c:yVal>
            <c:numRef>
              <c:f>Sheet19!$C$4906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05"/>
          <c:order val="4905"/>
          <c:tx>
            <c:strRef>
              <c:f>Sheet19!$A$4907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Sheet19!$B$4907</c:f>
            </c:strRef>
          </c:xVal>
          <c:yVal>
            <c:numRef>
              <c:f>Sheet19!$C$4907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06"/>
          <c:order val="4906"/>
          <c:tx>
            <c:strRef>
              <c:f>Sheet19!$A$4908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Sheet19!$B$4908</c:f>
            </c:strRef>
          </c:xVal>
          <c:yVal>
            <c:numRef>
              <c:f>Sheet19!$C$4908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07"/>
          <c:order val="4907"/>
          <c:tx>
            <c:strRef>
              <c:f>Sheet19!$A$4909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Sheet19!$B$4909</c:f>
            </c:strRef>
          </c:xVal>
          <c:yVal>
            <c:numRef>
              <c:f>Sheet19!$C$4909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08"/>
          <c:order val="4908"/>
          <c:tx>
            <c:strRef>
              <c:f>Sheet19!$A$4910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Sheet19!$B$4910</c:f>
            </c:strRef>
          </c:xVal>
          <c:yVal>
            <c:numRef>
              <c:f>Sheet19!$C$4910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09"/>
          <c:order val="4909"/>
          <c:tx>
            <c:strRef>
              <c:f>Sheet19!$A$4911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Sheet19!$B$4911</c:f>
            </c:strRef>
          </c:xVal>
          <c:yVal>
            <c:numRef>
              <c:f>Sheet19!$C$4911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10"/>
          <c:order val="4910"/>
          <c:tx>
            <c:strRef>
              <c:f>Sheet19!$A$4912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Sheet19!$B$4912</c:f>
            </c:strRef>
          </c:xVal>
          <c:yVal>
            <c:numRef>
              <c:f>Sheet19!$C$4912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11"/>
          <c:order val="4911"/>
          <c:tx>
            <c:strRef>
              <c:f>Sheet19!$A$4913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Sheet19!$B$4913</c:f>
            </c:strRef>
          </c:xVal>
          <c:yVal>
            <c:numRef>
              <c:f>Sheet19!$C$4913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12"/>
          <c:order val="4912"/>
          <c:tx>
            <c:strRef>
              <c:f>Sheet19!$A$4914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Sheet19!$B$4914</c:f>
            </c:strRef>
          </c:xVal>
          <c:yVal>
            <c:numRef>
              <c:f>Sheet19!$C$4914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13"/>
          <c:order val="4913"/>
          <c:tx>
            <c:strRef>
              <c:f>Sheet19!$A$4915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Sheet19!$B$4915</c:f>
            </c:strRef>
          </c:xVal>
          <c:yVal>
            <c:numRef>
              <c:f>Sheet19!$C$4915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14"/>
          <c:order val="4914"/>
          <c:tx>
            <c:strRef>
              <c:f>Sheet19!$A$4916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Sheet19!$B$4916</c:f>
            </c:strRef>
          </c:xVal>
          <c:yVal>
            <c:numRef>
              <c:f>Sheet19!$C$4916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15"/>
          <c:order val="4915"/>
          <c:tx>
            <c:strRef>
              <c:f>Sheet19!$A$4917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Sheet19!$B$4917</c:f>
            </c:strRef>
          </c:xVal>
          <c:yVal>
            <c:numRef>
              <c:f>Sheet19!$C$4917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16"/>
          <c:order val="4916"/>
          <c:tx>
            <c:strRef>
              <c:f>Sheet19!$A$4918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Sheet19!$B$4918</c:f>
            </c:strRef>
          </c:xVal>
          <c:yVal>
            <c:numRef>
              <c:f>Sheet19!$C$4918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17"/>
          <c:order val="4917"/>
          <c:tx>
            <c:strRef>
              <c:f>Sheet19!$A$4919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Sheet19!$B$4919</c:f>
            </c:strRef>
          </c:xVal>
          <c:yVal>
            <c:numRef>
              <c:f>Sheet19!$C$4919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18"/>
          <c:order val="4918"/>
          <c:tx>
            <c:strRef>
              <c:f>Sheet19!$A$4920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Sheet19!$B$4920</c:f>
            </c:strRef>
          </c:xVal>
          <c:yVal>
            <c:numRef>
              <c:f>Sheet19!$C$4920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19"/>
          <c:order val="4919"/>
          <c:tx>
            <c:strRef>
              <c:f>Sheet19!$A$4921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Sheet19!$B$4921</c:f>
            </c:strRef>
          </c:xVal>
          <c:yVal>
            <c:numRef>
              <c:f>Sheet19!$C$4921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20"/>
          <c:order val="4920"/>
          <c:tx>
            <c:strRef>
              <c:f>Sheet19!$A$4922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Sheet19!$B$4922</c:f>
            </c:strRef>
          </c:xVal>
          <c:yVal>
            <c:numRef>
              <c:f>Sheet19!$C$4922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21"/>
          <c:order val="4921"/>
          <c:tx>
            <c:strRef>
              <c:f>Sheet19!$A$4923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Sheet19!$B$4923</c:f>
            </c:strRef>
          </c:xVal>
          <c:yVal>
            <c:numRef>
              <c:f>Sheet19!$C$4923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22"/>
          <c:order val="4922"/>
          <c:tx>
            <c:strRef>
              <c:f>Sheet19!$A$4924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Sheet19!$B$4924</c:f>
            </c:strRef>
          </c:xVal>
          <c:yVal>
            <c:numRef>
              <c:f>Sheet19!$C$4924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23"/>
          <c:order val="4923"/>
          <c:tx>
            <c:strRef>
              <c:f>Sheet19!$A$4925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Sheet19!$B$4925</c:f>
            </c:strRef>
          </c:xVal>
          <c:yVal>
            <c:numRef>
              <c:f>Sheet19!$C$4925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24"/>
          <c:order val="4924"/>
          <c:tx>
            <c:strRef>
              <c:f>Sheet19!$A$4926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Sheet19!$B$4926</c:f>
            </c:strRef>
          </c:xVal>
          <c:yVal>
            <c:numRef>
              <c:f>Sheet19!$C$4926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25"/>
          <c:order val="4925"/>
          <c:tx>
            <c:strRef>
              <c:f>Sheet19!$A$4927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Sheet19!$B$4927</c:f>
            </c:strRef>
          </c:xVal>
          <c:yVal>
            <c:numRef>
              <c:f>Sheet19!$C$4927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26"/>
          <c:order val="4926"/>
          <c:tx>
            <c:strRef>
              <c:f>Sheet19!$A$4928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Sheet19!$B$4928</c:f>
            </c:strRef>
          </c:xVal>
          <c:yVal>
            <c:numRef>
              <c:f>Sheet19!$C$4928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27"/>
          <c:order val="4927"/>
          <c:tx>
            <c:strRef>
              <c:f>Sheet19!$A$4929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Sheet19!$B$4929</c:f>
            </c:strRef>
          </c:xVal>
          <c:yVal>
            <c:numRef>
              <c:f>Sheet19!$C$4929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28"/>
          <c:order val="4928"/>
          <c:tx>
            <c:strRef>
              <c:f>Sheet19!$A$4930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Sheet19!$B$4930</c:f>
            </c:strRef>
          </c:xVal>
          <c:yVal>
            <c:numRef>
              <c:f>Sheet19!$C$4930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29"/>
          <c:order val="4929"/>
          <c:tx>
            <c:strRef>
              <c:f>Sheet19!$A$4931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Sheet19!$B$4931</c:f>
            </c:strRef>
          </c:xVal>
          <c:yVal>
            <c:numRef>
              <c:f>Sheet19!$C$4931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30"/>
          <c:order val="4930"/>
          <c:tx>
            <c:strRef>
              <c:f>Sheet19!$A$4932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Sheet19!$B$4932</c:f>
            </c:strRef>
          </c:xVal>
          <c:yVal>
            <c:numRef>
              <c:f>Sheet19!$C$4932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31"/>
          <c:order val="4931"/>
          <c:tx>
            <c:strRef>
              <c:f>Sheet19!$A$4933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Sheet19!$B$4933</c:f>
            </c:strRef>
          </c:xVal>
          <c:yVal>
            <c:numRef>
              <c:f>Sheet19!$C$4933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32"/>
          <c:order val="4932"/>
          <c:tx>
            <c:strRef>
              <c:f>Sheet19!$A$4934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Sheet19!$B$4934</c:f>
            </c:strRef>
          </c:xVal>
          <c:yVal>
            <c:numRef>
              <c:f>Sheet19!$C$4934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33"/>
          <c:order val="4933"/>
          <c:tx>
            <c:strRef>
              <c:f>Sheet19!$A$4935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Sheet19!$B$4935</c:f>
            </c:strRef>
          </c:xVal>
          <c:yVal>
            <c:numRef>
              <c:f>Sheet19!$C$4935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34"/>
          <c:order val="4934"/>
          <c:tx>
            <c:strRef>
              <c:f>Sheet19!$A$4936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Sheet19!$B$4936</c:f>
            </c:strRef>
          </c:xVal>
          <c:yVal>
            <c:numRef>
              <c:f>Sheet19!$C$4936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35"/>
          <c:order val="4935"/>
          <c:tx>
            <c:strRef>
              <c:f>Sheet19!$A$4937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Sheet19!$B$4937</c:f>
            </c:strRef>
          </c:xVal>
          <c:yVal>
            <c:numRef>
              <c:f>Sheet19!$C$4937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36"/>
          <c:order val="4936"/>
          <c:tx>
            <c:strRef>
              <c:f>Sheet19!$A$4938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Sheet19!$B$4938</c:f>
            </c:strRef>
          </c:xVal>
          <c:yVal>
            <c:numRef>
              <c:f>Sheet19!$C$4938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37"/>
          <c:order val="4937"/>
          <c:tx>
            <c:strRef>
              <c:f>Sheet19!$A$4939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Sheet19!$B$4939</c:f>
            </c:strRef>
          </c:xVal>
          <c:yVal>
            <c:numRef>
              <c:f>Sheet19!$C$4939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38"/>
          <c:order val="4938"/>
          <c:tx>
            <c:strRef>
              <c:f>Sheet19!$A$4940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Sheet19!$B$4940</c:f>
            </c:strRef>
          </c:xVal>
          <c:yVal>
            <c:numRef>
              <c:f>Sheet19!$C$4940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39"/>
          <c:order val="4939"/>
          <c:tx>
            <c:strRef>
              <c:f>Sheet19!$A$4941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Sheet19!$B$4941</c:f>
            </c:strRef>
          </c:xVal>
          <c:yVal>
            <c:numRef>
              <c:f>Sheet19!$C$4941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40"/>
          <c:order val="4940"/>
          <c:tx>
            <c:strRef>
              <c:f>Sheet19!$A$4942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Sheet19!$B$4942</c:f>
            </c:strRef>
          </c:xVal>
          <c:yVal>
            <c:numRef>
              <c:f>Sheet19!$C$4942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41"/>
          <c:order val="4941"/>
          <c:tx>
            <c:strRef>
              <c:f>Sheet19!$A$4943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Sheet19!$B$4943</c:f>
            </c:strRef>
          </c:xVal>
          <c:yVal>
            <c:numRef>
              <c:f>Sheet19!$C$4943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42"/>
          <c:order val="4942"/>
          <c:tx>
            <c:strRef>
              <c:f>Sheet19!$A$4944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Sheet19!$B$4944</c:f>
            </c:strRef>
          </c:xVal>
          <c:yVal>
            <c:numRef>
              <c:f>Sheet19!$C$4944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43"/>
          <c:order val="4943"/>
          <c:tx>
            <c:strRef>
              <c:f>Sheet19!$A$4945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Sheet19!$B$4945</c:f>
            </c:strRef>
          </c:xVal>
          <c:yVal>
            <c:numRef>
              <c:f>Sheet19!$C$4945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44"/>
          <c:order val="4944"/>
          <c:tx>
            <c:strRef>
              <c:f>Sheet19!$A$4946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Sheet19!$B$4946</c:f>
            </c:strRef>
          </c:xVal>
          <c:yVal>
            <c:numRef>
              <c:f>Sheet19!$C$4946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45"/>
          <c:order val="4945"/>
          <c:tx>
            <c:strRef>
              <c:f>Sheet19!$A$4947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Sheet19!$B$4947</c:f>
            </c:strRef>
          </c:xVal>
          <c:yVal>
            <c:numRef>
              <c:f>Sheet19!$C$4947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46"/>
          <c:order val="4946"/>
          <c:tx>
            <c:strRef>
              <c:f>Sheet19!$A$4948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Sheet19!$B$4948</c:f>
            </c:strRef>
          </c:xVal>
          <c:yVal>
            <c:numRef>
              <c:f>Sheet19!$C$4948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47"/>
          <c:order val="4947"/>
          <c:tx>
            <c:strRef>
              <c:f>Sheet19!$A$4949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Sheet19!$B$4949</c:f>
            </c:strRef>
          </c:xVal>
          <c:yVal>
            <c:numRef>
              <c:f>Sheet19!$C$4949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48"/>
          <c:order val="4948"/>
          <c:tx>
            <c:strRef>
              <c:f>Sheet19!$A$4950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Sheet19!$B$4950</c:f>
            </c:strRef>
          </c:xVal>
          <c:yVal>
            <c:numRef>
              <c:f>Sheet19!$C$4950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49"/>
          <c:order val="4949"/>
          <c:tx>
            <c:strRef>
              <c:f>Sheet19!$A$4951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Sheet19!$B$4951</c:f>
            </c:strRef>
          </c:xVal>
          <c:yVal>
            <c:numRef>
              <c:f>Sheet19!$C$4951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50"/>
          <c:order val="4950"/>
          <c:tx>
            <c:strRef>
              <c:f>Sheet19!$A$4952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Sheet19!$B$4952</c:f>
            </c:strRef>
          </c:xVal>
          <c:yVal>
            <c:numRef>
              <c:f>Sheet19!$C$4952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51"/>
          <c:order val="4951"/>
          <c:tx>
            <c:strRef>
              <c:f>Sheet19!$A$4953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Sheet19!$B$4953</c:f>
            </c:strRef>
          </c:xVal>
          <c:yVal>
            <c:numRef>
              <c:f>Sheet19!$C$4953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52"/>
          <c:order val="4952"/>
          <c:tx>
            <c:strRef>
              <c:f>Sheet19!$A$4954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Sheet19!$B$4954</c:f>
            </c:strRef>
          </c:xVal>
          <c:yVal>
            <c:numRef>
              <c:f>Sheet19!$C$4954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53"/>
          <c:order val="4953"/>
          <c:tx>
            <c:strRef>
              <c:f>Sheet19!$A$4955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Sheet19!$B$4955</c:f>
            </c:strRef>
          </c:xVal>
          <c:yVal>
            <c:numRef>
              <c:f>Sheet19!$C$4955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54"/>
          <c:order val="4954"/>
          <c:tx>
            <c:strRef>
              <c:f>Sheet19!$A$4956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Sheet19!$B$4956</c:f>
            </c:strRef>
          </c:xVal>
          <c:yVal>
            <c:numRef>
              <c:f>Sheet19!$C$4956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55"/>
          <c:order val="4955"/>
          <c:tx>
            <c:strRef>
              <c:f>Sheet19!$A$4957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Sheet19!$B$4957</c:f>
            </c:strRef>
          </c:xVal>
          <c:yVal>
            <c:numRef>
              <c:f>Sheet19!$C$4957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56"/>
          <c:order val="4956"/>
          <c:tx>
            <c:strRef>
              <c:f>Sheet19!$A$4958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Sheet19!$B$4958</c:f>
            </c:strRef>
          </c:xVal>
          <c:yVal>
            <c:numRef>
              <c:f>Sheet19!$C$4958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57"/>
          <c:order val="4957"/>
          <c:tx>
            <c:strRef>
              <c:f>Sheet19!$A$4959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Sheet19!$B$4959</c:f>
            </c:strRef>
          </c:xVal>
          <c:yVal>
            <c:numRef>
              <c:f>Sheet19!$C$4959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58"/>
          <c:order val="4958"/>
          <c:tx>
            <c:strRef>
              <c:f>Sheet19!$A$4960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Sheet19!$B$4960</c:f>
            </c:strRef>
          </c:xVal>
          <c:yVal>
            <c:numRef>
              <c:f>Sheet19!$C$4960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59"/>
          <c:order val="4959"/>
          <c:tx>
            <c:strRef>
              <c:f>Sheet19!$A$4961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Sheet19!$B$4961</c:f>
            </c:strRef>
          </c:xVal>
          <c:yVal>
            <c:numRef>
              <c:f>Sheet19!$C$4961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60"/>
          <c:order val="4960"/>
          <c:tx>
            <c:strRef>
              <c:f>Sheet19!$A$4962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Sheet19!$B$4962</c:f>
            </c:strRef>
          </c:xVal>
          <c:yVal>
            <c:numRef>
              <c:f>Sheet19!$C$4962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61"/>
          <c:order val="4961"/>
          <c:tx>
            <c:strRef>
              <c:f>Sheet19!$A$4963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Sheet19!$B$4963</c:f>
            </c:strRef>
          </c:xVal>
          <c:yVal>
            <c:numRef>
              <c:f>Sheet19!$C$4963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62"/>
          <c:order val="4962"/>
          <c:tx>
            <c:strRef>
              <c:f>Sheet19!$A$4964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Sheet19!$B$4964</c:f>
            </c:strRef>
          </c:xVal>
          <c:yVal>
            <c:numRef>
              <c:f>Sheet19!$C$4964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63"/>
          <c:order val="4963"/>
          <c:tx>
            <c:strRef>
              <c:f>Sheet19!$A$4965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Sheet19!$B$4965</c:f>
            </c:strRef>
          </c:xVal>
          <c:yVal>
            <c:numRef>
              <c:f>Sheet19!$C$4965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64"/>
          <c:order val="4964"/>
          <c:tx>
            <c:strRef>
              <c:f>Sheet19!$A$4966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Sheet19!$B$4966</c:f>
            </c:strRef>
          </c:xVal>
          <c:yVal>
            <c:numRef>
              <c:f>Sheet19!$C$4966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65"/>
          <c:order val="4965"/>
          <c:tx>
            <c:strRef>
              <c:f>Sheet19!$A$4967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Sheet19!$B$4967</c:f>
            </c:strRef>
          </c:xVal>
          <c:yVal>
            <c:numRef>
              <c:f>Sheet19!$C$4967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66"/>
          <c:order val="4966"/>
          <c:tx>
            <c:strRef>
              <c:f>Sheet19!$A$4968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Sheet19!$B$4968</c:f>
            </c:strRef>
          </c:xVal>
          <c:yVal>
            <c:numRef>
              <c:f>Sheet19!$C$4968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67"/>
          <c:order val="4967"/>
          <c:tx>
            <c:strRef>
              <c:f>Sheet19!$A$4969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Sheet19!$B$4969</c:f>
            </c:strRef>
          </c:xVal>
          <c:yVal>
            <c:numRef>
              <c:f>Sheet19!$C$4969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68"/>
          <c:order val="4968"/>
          <c:tx>
            <c:strRef>
              <c:f>Sheet19!$A$4970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Sheet19!$B$4970</c:f>
            </c:strRef>
          </c:xVal>
          <c:yVal>
            <c:numRef>
              <c:f>Sheet19!$C$4970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69"/>
          <c:order val="4969"/>
          <c:tx>
            <c:strRef>
              <c:f>Sheet19!$A$4971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Sheet19!$B$4971</c:f>
            </c:strRef>
          </c:xVal>
          <c:yVal>
            <c:numRef>
              <c:f>Sheet19!$C$4971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70"/>
          <c:order val="4970"/>
          <c:tx>
            <c:strRef>
              <c:f>Sheet19!$A$4972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Sheet19!$B$4972</c:f>
            </c:strRef>
          </c:xVal>
          <c:yVal>
            <c:numRef>
              <c:f>Sheet19!$C$4972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71"/>
          <c:order val="4971"/>
          <c:tx>
            <c:strRef>
              <c:f>Sheet19!$A$4973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Sheet19!$B$4973</c:f>
            </c:strRef>
          </c:xVal>
          <c:yVal>
            <c:numRef>
              <c:f>Sheet19!$C$4973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72"/>
          <c:order val="4972"/>
          <c:tx>
            <c:strRef>
              <c:f>Sheet19!$A$4974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Sheet19!$B$4974</c:f>
            </c:strRef>
          </c:xVal>
          <c:yVal>
            <c:numRef>
              <c:f>Sheet19!$C$4974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73"/>
          <c:order val="4973"/>
          <c:tx>
            <c:strRef>
              <c:f>Sheet19!$A$4975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Sheet19!$B$4975</c:f>
            </c:strRef>
          </c:xVal>
          <c:yVal>
            <c:numRef>
              <c:f>Sheet19!$C$4975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74"/>
          <c:order val="4974"/>
          <c:tx>
            <c:strRef>
              <c:f>Sheet19!$A$4976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Sheet19!$B$4976</c:f>
            </c:strRef>
          </c:xVal>
          <c:yVal>
            <c:numRef>
              <c:f>Sheet19!$C$4976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75"/>
          <c:order val="4975"/>
          <c:tx>
            <c:strRef>
              <c:f>Sheet19!$A$4977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Sheet19!$B$4977</c:f>
            </c:strRef>
          </c:xVal>
          <c:yVal>
            <c:numRef>
              <c:f>Sheet19!$C$4977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76"/>
          <c:order val="4976"/>
          <c:tx>
            <c:strRef>
              <c:f>Sheet19!$A$4978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Sheet19!$B$4978</c:f>
            </c:strRef>
          </c:xVal>
          <c:yVal>
            <c:numRef>
              <c:f>Sheet19!$C$4978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77"/>
          <c:order val="4977"/>
          <c:tx>
            <c:strRef>
              <c:f>Sheet19!$A$4979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Sheet19!$B$4979</c:f>
            </c:strRef>
          </c:xVal>
          <c:yVal>
            <c:numRef>
              <c:f>Sheet19!$C$4979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78"/>
          <c:order val="4978"/>
          <c:tx>
            <c:strRef>
              <c:f>Sheet19!$A$4980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Sheet19!$B$4980</c:f>
            </c:strRef>
          </c:xVal>
          <c:yVal>
            <c:numRef>
              <c:f>Sheet19!$C$4980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79"/>
          <c:order val="4979"/>
          <c:tx>
            <c:strRef>
              <c:f>Sheet19!$A$4981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Sheet19!$B$4981</c:f>
            </c:strRef>
          </c:xVal>
          <c:yVal>
            <c:numRef>
              <c:f>Sheet19!$C$4981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80"/>
          <c:order val="4980"/>
          <c:tx>
            <c:strRef>
              <c:f>Sheet19!$A$4982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Sheet19!$B$4982</c:f>
            </c:strRef>
          </c:xVal>
          <c:yVal>
            <c:numRef>
              <c:f>Sheet19!$C$4982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81"/>
          <c:order val="4981"/>
          <c:tx>
            <c:strRef>
              <c:f>Sheet19!$A$4983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Sheet19!$B$4983</c:f>
            </c:strRef>
          </c:xVal>
          <c:yVal>
            <c:numRef>
              <c:f>Sheet19!$C$4983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82"/>
          <c:order val="4982"/>
          <c:tx>
            <c:strRef>
              <c:f>Sheet19!$A$4984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Sheet19!$B$4984</c:f>
            </c:strRef>
          </c:xVal>
          <c:yVal>
            <c:numRef>
              <c:f>Sheet19!$C$4984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83"/>
          <c:order val="4983"/>
          <c:tx>
            <c:strRef>
              <c:f>Sheet19!$A$4985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Sheet19!$B$4985</c:f>
            </c:strRef>
          </c:xVal>
          <c:yVal>
            <c:numRef>
              <c:f>Sheet19!$C$4985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84"/>
          <c:order val="4984"/>
          <c:tx>
            <c:strRef>
              <c:f>Sheet19!$A$4986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Sheet19!$B$4986</c:f>
            </c:strRef>
          </c:xVal>
          <c:yVal>
            <c:numRef>
              <c:f>Sheet19!$C$4986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85"/>
          <c:order val="4985"/>
          <c:tx>
            <c:strRef>
              <c:f>Sheet19!$A$4987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Sheet19!$B$4987</c:f>
            </c:strRef>
          </c:xVal>
          <c:yVal>
            <c:numRef>
              <c:f>Sheet19!$C$4987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86"/>
          <c:order val="4986"/>
          <c:tx>
            <c:strRef>
              <c:f>Sheet19!$A$4988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Sheet19!$B$4988</c:f>
            </c:strRef>
          </c:xVal>
          <c:yVal>
            <c:numRef>
              <c:f>Sheet19!$C$4988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87"/>
          <c:order val="4987"/>
          <c:tx>
            <c:strRef>
              <c:f>Sheet19!$A$4989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Sheet19!$B$4989</c:f>
            </c:strRef>
          </c:xVal>
          <c:yVal>
            <c:numRef>
              <c:f>Sheet19!$C$4989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88"/>
          <c:order val="4988"/>
          <c:tx>
            <c:strRef>
              <c:f>Sheet19!$A$4990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Sheet19!$B$4990</c:f>
            </c:strRef>
          </c:xVal>
          <c:yVal>
            <c:numRef>
              <c:f>Sheet19!$C$4990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89"/>
          <c:order val="4989"/>
          <c:tx>
            <c:strRef>
              <c:f>Sheet19!$A$4991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Sheet19!$B$4991</c:f>
            </c:strRef>
          </c:xVal>
          <c:yVal>
            <c:numRef>
              <c:f>Sheet19!$C$4991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90"/>
          <c:order val="4990"/>
          <c:tx>
            <c:strRef>
              <c:f>Sheet19!$A$4992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Sheet19!$B$4992</c:f>
            </c:strRef>
          </c:xVal>
          <c:yVal>
            <c:numRef>
              <c:f>Sheet19!$C$4992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91"/>
          <c:order val="4991"/>
          <c:tx>
            <c:strRef>
              <c:f>Sheet19!$A$4993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Sheet19!$B$4993</c:f>
            </c:strRef>
          </c:xVal>
          <c:yVal>
            <c:numRef>
              <c:f>Sheet19!$C$4993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92"/>
          <c:order val="4992"/>
          <c:tx>
            <c:strRef>
              <c:f>Sheet19!$A$4994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Sheet19!$B$4994</c:f>
            </c:strRef>
          </c:xVal>
          <c:yVal>
            <c:numRef>
              <c:f>Sheet19!$C$4994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93"/>
          <c:order val="4993"/>
          <c:tx>
            <c:strRef>
              <c:f>Sheet19!$A$4995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Sheet19!$B$4995</c:f>
            </c:strRef>
          </c:xVal>
          <c:yVal>
            <c:numRef>
              <c:f>Sheet19!$C$4995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94"/>
          <c:order val="4994"/>
          <c:tx>
            <c:strRef>
              <c:f>Sheet19!$A$4996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Sheet19!$B$4996</c:f>
            </c:strRef>
          </c:xVal>
          <c:yVal>
            <c:numRef>
              <c:f>Sheet19!$C$4996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95"/>
          <c:order val="4995"/>
          <c:tx>
            <c:strRef>
              <c:f>Sheet19!$A$4997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Sheet19!$B$4997</c:f>
            </c:strRef>
          </c:xVal>
          <c:yVal>
            <c:numRef>
              <c:f>Sheet19!$C$4997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96"/>
          <c:order val="4996"/>
          <c:tx>
            <c:strRef>
              <c:f>Sheet19!$A$4998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Sheet19!$B$4998</c:f>
            </c:strRef>
          </c:xVal>
          <c:yVal>
            <c:numRef>
              <c:f>Sheet19!$C$4998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97"/>
          <c:order val="4997"/>
          <c:tx>
            <c:strRef>
              <c:f>Sheet19!$A$4999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Sheet19!$B$4999</c:f>
            </c:strRef>
          </c:xVal>
          <c:yVal>
            <c:numRef>
              <c:f>Sheet19!$C$4999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98"/>
          <c:order val="4998"/>
          <c:tx>
            <c:strRef>
              <c:f>Sheet19!$A$5000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Sheet19!$B$5000</c:f>
            </c:strRef>
          </c:xVal>
          <c:yVal>
            <c:numRef>
              <c:f>Sheet19!$C$5000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99"/>
          <c:order val="4999"/>
          <c:tx>
            <c:strRef>
              <c:f>Sheet19!$A$5001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Sheet19!$B$5001</c:f>
            </c:strRef>
          </c:xVal>
          <c:yVal>
            <c:numRef>
              <c:f>Sheet19!$C$5001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axId val="1915624894"/>
        <c:axId val="1337364706"/>
      </c:bubbleChart>
      <c:valAx>
        <c:axId val="19156248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product_interest_score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7364706"/>
      </c:valAx>
      <c:valAx>
        <c:axId val="13373647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total_balance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56248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FREQUENCY vs. Age Buckets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Age!$C$1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Age!$B$2:$B$10</c:f>
            </c:strRef>
          </c:cat>
          <c:val>
            <c:numRef>
              <c:f>Age!$C$2:$C$10</c:f>
              <c:numCache/>
            </c:numRef>
          </c:val>
        </c:ser>
        <c:axId val="237954038"/>
        <c:axId val="589811124"/>
      </c:barChart>
      <c:catAx>
        <c:axId val="237954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Buckets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9811124"/>
      </c:catAx>
      <c:valAx>
        <c:axId val="5898111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7954038"/>
      </c:valAx>
      <c:lineChart>
        <c:varyColors val="0"/>
        <c:ser>
          <c:idx val="1"/>
          <c:order val="1"/>
          <c:tx>
            <c:strRef>
              <c:f>Age!$D$1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Age!$B$2:$B$10</c:f>
            </c:strRef>
          </c:cat>
          <c:val>
            <c:numRef>
              <c:f>Age!$D$2:$D$10</c:f>
              <c:numCache/>
            </c:numRef>
          </c:val>
          <c:smooth val="0"/>
        </c:ser>
        <c:axId val="1042085134"/>
        <c:axId val="1510000028"/>
      </c:lineChart>
      <c:catAx>
        <c:axId val="104208513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0000028"/>
      </c:catAx>
      <c:valAx>
        <c:axId val="1510000028"/>
        <c:scaling>
          <c:orientation val="minMax"/>
          <c:max val="0.6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208513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FREQUENCY vs. Income Bucket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Income!$C$1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Income!$B$2:$B$9</c:f>
            </c:strRef>
          </c:cat>
          <c:val>
            <c:numRef>
              <c:f>Income!$C$2:$C$9</c:f>
              <c:numCache/>
            </c:numRef>
          </c:val>
        </c:ser>
        <c:axId val="2011475232"/>
        <c:axId val="409292466"/>
      </c:barChart>
      <c:catAx>
        <c:axId val="2011475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 Bucket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9292466"/>
      </c:catAx>
      <c:valAx>
        <c:axId val="409292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14752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FREQUENCY vs. Region Bucket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Region!$D$1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Region!$C$2:$C$9</c:f>
            </c:strRef>
          </c:cat>
          <c:val>
            <c:numRef>
              <c:f>Region!$D$2:$D$9</c:f>
              <c:numCache/>
            </c:numRef>
          </c:val>
        </c:ser>
        <c:axId val="1710763266"/>
        <c:axId val="1956134934"/>
      </c:barChart>
      <c:catAx>
        <c:axId val="1710763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 Bucket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6134934"/>
      </c:catAx>
      <c:valAx>
        <c:axId val="19561349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07632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942975</xdr:colOff>
      <xdr:row>4960</xdr:row>
      <xdr:rowOff>28575</xdr:rowOff>
    </xdr:from>
    <xdr:ext cx="9944100" cy="6143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762000</xdr:colOff>
      <xdr:row>4973</xdr:row>
      <xdr:rowOff>28575</xdr:rowOff>
    </xdr:from>
    <xdr:ext cx="9944100" cy="61436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942975</xdr:colOff>
      <xdr:row>0</xdr:row>
      <xdr:rowOff>28575</xdr:rowOff>
    </xdr:from>
    <xdr:ext cx="9944100" cy="61436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942975</xdr:colOff>
      <xdr:row>31</xdr:row>
      <xdr:rowOff>161925</xdr:rowOff>
    </xdr:from>
    <xdr:ext cx="9944100" cy="61436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904875</xdr:colOff>
      <xdr:row>64</xdr:row>
      <xdr:rowOff>9525</xdr:rowOff>
    </xdr:from>
    <xdr:ext cx="9944100" cy="61436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942975</xdr:colOff>
      <xdr:row>0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219075</xdr:colOff>
      <xdr:row>0</xdr:row>
      <xdr:rowOff>95250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245" sheet="TOP QUARTILE CUST"/>
  </cacheSource>
  <cacheFields>
    <cacheField name="customer_id" numFmtId="0">
      <sharedItems containsSemiMixedTypes="0" containsString="0" containsNumber="1" containsInteger="1">
        <n v="100001.0"/>
        <n v="100002.0"/>
        <n v="100010.0"/>
        <n v="100019.0"/>
        <n v="100025.0"/>
        <n v="100026.0"/>
        <n v="100027.0"/>
        <n v="100033.0"/>
        <n v="100034.0"/>
        <n v="100035.0"/>
        <n v="100042.0"/>
        <n v="100044.0"/>
        <n v="100045.0"/>
        <n v="100046.0"/>
        <n v="100047.0"/>
        <n v="100050.0"/>
        <n v="100055.0"/>
        <n v="100061.0"/>
        <n v="100065.0"/>
        <n v="100068.0"/>
        <n v="100069.0"/>
        <n v="100073.0"/>
        <n v="100080.0"/>
        <n v="100083.0"/>
        <n v="100086.0"/>
        <n v="100088.0"/>
        <n v="100098.0"/>
        <n v="100104.0"/>
        <n v="100105.0"/>
        <n v="100108.0"/>
        <n v="100114.0"/>
        <n v="100115.0"/>
        <n v="100122.0"/>
        <n v="100123.0"/>
        <n v="100126.0"/>
        <n v="100128.0"/>
        <n v="100130.0"/>
        <n v="100135.0"/>
        <n v="100140.0"/>
        <n v="100141.0"/>
        <n v="100145.0"/>
        <n v="100147.0"/>
        <n v="100149.0"/>
        <n v="100154.0"/>
        <n v="100160.0"/>
        <n v="100164.0"/>
        <n v="100165.0"/>
        <n v="100169.0"/>
        <n v="100175.0"/>
        <n v="100189.0"/>
        <n v="100190.0"/>
        <n v="100200.0"/>
        <n v="100204.0"/>
        <n v="100205.0"/>
        <n v="100221.0"/>
        <n v="100225.0"/>
        <n v="100236.0"/>
        <n v="100243.0"/>
        <n v="100246.0"/>
        <n v="100260.0"/>
        <n v="100265.0"/>
        <n v="100275.0"/>
        <n v="100277.0"/>
        <n v="100279.0"/>
        <n v="100293.0"/>
        <n v="100295.0"/>
        <n v="100300.0"/>
        <n v="100301.0"/>
        <n v="100306.0"/>
        <n v="100309.0"/>
        <n v="100311.0"/>
        <n v="100318.0"/>
        <n v="100320.0"/>
        <n v="100321.0"/>
        <n v="100326.0"/>
        <n v="100350.0"/>
        <n v="100353.0"/>
        <n v="100358.0"/>
        <n v="100363.0"/>
        <n v="100368.0"/>
        <n v="100369.0"/>
        <n v="100371.0"/>
        <n v="100374.0"/>
        <n v="100379.0"/>
        <n v="100380.0"/>
        <n v="100383.0"/>
        <n v="100388.0"/>
        <n v="100401.0"/>
        <n v="100410.0"/>
        <n v="100411.0"/>
        <n v="100414.0"/>
        <n v="100421.0"/>
        <n v="100422.0"/>
        <n v="100423.0"/>
        <n v="100433.0"/>
        <n v="100434.0"/>
        <n v="100442.0"/>
        <n v="100444.0"/>
        <n v="100449.0"/>
        <n v="100454.0"/>
        <n v="100457.0"/>
        <n v="100458.0"/>
        <n v="100461.0"/>
        <n v="100463.0"/>
        <n v="100465.0"/>
        <n v="100466.0"/>
        <n v="100472.0"/>
        <n v="100474.0"/>
        <n v="100475.0"/>
        <n v="100476.0"/>
        <n v="100478.0"/>
        <n v="100481.0"/>
        <n v="100484.0"/>
        <n v="100486.0"/>
        <n v="100489.0"/>
        <n v="100492.0"/>
        <n v="100495.0"/>
        <n v="100496.0"/>
        <n v="100497.0"/>
        <n v="100503.0"/>
        <n v="100506.0"/>
        <n v="100514.0"/>
        <n v="100517.0"/>
        <n v="100527.0"/>
        <n v="100530.0"/>
        <n v="100534.0"/>
        <n v="100537.0"/>
        <n v="100540.0"/>
        <n v="100545.0"/>
        <n v="100552.0"/>
        <n v="100557.0"/>
        <n v="100558.0"/>
        <n v="100559.0"/>
        <n v="100560.0"/>
        <n v="100564.0"/>
        <n v="100565.0"/>
        <n v="100568.0"/>
        <n v="100570.0"/>
        <n v="100595.0"/>
        <n v="100603.0"/>
        <n v="100607.0"/>
        <n v="100613.0"/>
        <n v="100614.0"/>
        <n v="100616.0"/>
        <n v="100617.0"/>
        <n v="100618.0"/>
        <n v="100629.0"/>
        <n v="100640.0"/>
        <n v="100642.0"/>
        <n v="100645.0"/>
        <n v="100654.0"/>
        <n v="100665.0"/>
        <n v="100677.0"/>
        <n v="100678.0"/>
        <n v="100684.0"/>
        <n v="100690.0"/>
        <n v="100694.0"/>
        <n v="100701.0"/>
        <n v="100706.0"/>
        <n v="100711.0"/>
        <n v="100717.0"/>
        <n v="100732.0"/>
        <n v="100733.0"/>
        <n v="100740.0"/>
        <n v="100743.0"/>
        <n v="100744.0"/>
        <n v="100746.0"/>
        <n v="100748.0"/>
        <n v="100757.0"/>
        <n v="100767.0"/>
        <n v="100770.0"/>
        <n v="100777.0"/>
        <n v="100784.0"/>
        <n v="100786.0"/>
        <n v="100788.0"/>
        <n v="100789.0"/>
        <n v="100790.0"/>
        <n v="100791.0"/>
        <n v="100799.0"/>
        <n v="100806.0"/>
        <n v="100808.0"/>
        <n v="100809.0"/>
        <n v="100811.0"/>
        <n v="100812.0"/>
        <n v="100814.0"/>
        <n v="100823.0"/>
        <n v="100827.0"/>
        <n v="100832.0"/>
        <n v="100834.0"/>
        <n v="100835.0"/>
        <n v="100841.0"/>
        <n v="100847.0"/>
        <n v="100855.0"/>
        <n v="100858.0"/>
        <n v="100859.0"/>
        <n v="100864.0"/>
        <n v="100865.0"/>
        <n v="100879.0"/>
        <n v="100881.0"/>
        <n v="100882.0"/>
        <n v="100884.0"/>
        <n v="100895.0"/>
        <n v="100896.0"/>
        <n v="100902.0"/>
        <n v="100903.0"/>
        <n v="100904.0"/>
        <n v="100909.0"/>
        <n v="100916.0"/>
        <n v="100920.0"/>
        <n v="100921.0"/>
        <n v="100928.0"/>
        <n v="100936.0"/>
        <n v="100937.0"/>
        <n v="100942.0"/>
        <n v="100944.0"/>
        <n v="100945.0"/>
        <n v="100957.0"/>
        <n v="100960.0"/>
        <n v="100969.0"/>
        <n v="100973.0"/>
        <n v="100977.0"/>
        <n v="100982.0"/>
        <n v="100987.0"/>
        <n v="100989.0"/>
        <n v="100990.0"/>
        <n v="100991.0"/>
        <n v="100996.0"/>
        <n v="100997.0"/>
        <n v="101007.0"/>
        <n v="101009.0"/>
        <n v="101013.0"/>
        <n v="101015.0"/>
        <n v="101020.0"/>
        <n v="101023.0"/>
        <n v="101033.0"/>
        <n v="101034.0"/>
        <n v="101036.0"/>
        <n v="101037.0"/>
        <n v="101038.0"/>
        <n v="101040.0"/>
        <n v="101043.0"/>
        <n v="101048.0"/>
        <n v="101055.0"/>
        <n v="101056.0"/>
        <n v="101057.0"/>
        <n v="101058.0"/>
        <n v="101059.0"/>
        <n v="101061.0"/>
        <n v="101062.0"/>
        <n v="101069.0"/>
        <n v="101074.0"/>
        <n v="101081.0"/>
        <n v="101083.0"/>
        <n v="101084.0"/>
        <n v="101085.0"/>
        <n v="101087.0"/>
        <n v="101094.0"/>
        <n v="101097.0"/>
        <n v="101098.0"/>
        <n v="101106.0"/>
        <n v="101109.0"/>
        <n v="101110.0"/>
        <n v="101118.0"/>
        <n v="101120.0"/>
        <n v="101127.0"/>
        <n v="101128.0"/>
        <n v="101129.0"/>
        <n v="101133.0"/>
        <n v="101137.0"/>
        <n v="101139.0"/>
        <n v="101140.0"/>
        <n v="101142.0"/>
        <n v="101148.0"/>
        <n v="101150.0"/>
        <n v="101151.0"/>
        <n v="101160.0"/>
        <n v="101163.0"/>
        <n v="101164.0"/>
        <n v="101169.0"/>
        <n v="101174.0"/>
        <n v="101176.0"/>
        <n v="101180.0"/>
        <n v="101181.0"/>
        <n v="101187.0"/>
        <n v="101188.0"/>
        <n v="101189.0"/>
        <n v="101191.0"/>
        <n v="101201.0"/>
        <n v="101206.0"/>
        <n v="101207.0"/>
        <n v="101214.0"/>
        <n v="101216.0"/>
        <n v="101217.0"/>
        <n v="101226.0"/>
        <n v="101234.0"/>
        <n v="101241.0"/>
        <n v="101250.0"/>
        <n v="101252.0"/>
        <n v="101255.0"/>
        <n v="101256.0"/>
        <n v="101258.0"/>
        <n v="101259.0"/>
        <n v="101267.0"/>
        <n v="101270.0"/>
        <n v="101272.0"/>
        <n v="101282.0"/>
        <n v="101283.0"/>
        <n v="101286.0"/>
        <n v="101288.0"/>
        <n v="101298.0"/>
        <n v="101300.0"/>
        <n v="101312.0"/>
        <n v="101314.0"/>
        <n v="101317.0"/>
        <n v="101319.0"/>
        <n v="101320.0"/>
        <n v="101330.0"/>
        <n v="101333.0"/>
        <n v="101334.0"/>
        <n v="101338.0"/>
        <n v="101339.0"/>
        <n v="101340.0"/>
        <n v="101354.0"/>
        <n v="101358.0"/>
        <n v="101360.0"/>
        <n v="101361.0"/>
        <n v="101362.0"/>
        <n v="101366.0"/>
        <n v="101367.0"/>
        <n v="101383.0"/>
        <n v="101387.0"/>
        <n v="101396.0"/>
        <n v="101398.0"/>
        <n v="101399.0"/>
        <n v="101403.0"/>
        <n v="101408.0"/>
        <n v="101411.0"/>
        <n v="101412.0"/>
        <n v="101413.0"/>
        <n v="101416.0"/>
        <n v="101421.0"/>
        <n v="101422.0"/>
        <n v="101424.0"/>
        <n v="101426.0"/>
        <n v="101427.0"/>
        <n v="101428.0"/>
        <n v="101430.0"/>
        <n v="101431.0"/>
        <n v="101434.0"/>
        <n v="101441.0"/>
        <n v="101443.0"/>
        <n v="101447.0"/>
        <n v="101450.0"/>
        <n v="101459.0"/>
        <n v="101462.0"/>
        <n v="101465.0"/>
        <n v="101466.0"/>
        <n v="101467.0"/>
        <n v="101468.0"/>
        <n v="101471.0"/>
        <n v="101474.0"/>
        <n v="101475.0"/>
        <n v="101476.0"/>
        <n v="101490.0"/>
        <n v="101495.0"/>
        <n v="101503.0"/>
        <n v="101507.0"/>
        <n v="101513.0"/>
        <n v="101523.0"/>
        <n v="101524.0"/>
        <n v="101525.0"/>
        <n v="101529.0"/>
        <n v="101532.0"/>
        <n v="101538.0"/>
        <n v="101539.0"/>
        <n v="101545.0"/>
        <n v="101547.0"/>
        <n v="101550.0"/>
        <n v="101554.0"/>
        <n v="101560.0"/>
        <n v="101561.0"/>
        <n v="101563.0"/>
        <n v="101576.0"/>
        <n v="101580.0"/>
        <n v="101587.0"/>
        <n v="101594.0"/>
        <n v="101599.0"/>
        <n v="101600.0"/>
        <n v="101605.0"/>
        <n v="101609.0"/>
        <n v="101623.0"/>
        <n v="101626.0"/>
        <n v="101628.0"/>
        <n v="101631.0"/>
        <n v="101632.0"/>
        <n v="101635.0"/>
        <n v="101636.0"/>
        <n v="101642.0"/>
        <n v="101650.0"/>
        <n v="101653.0"/>
        <n v="101664.0"/>
        <n v="101666.0"/>
        <n v="101668.0"/>
        <n v="101670.0"/>
        <n v="101674.0"/>
        <n v="101683.0"/>
        <n v="101687.0"/>
        <n v="101689.0"/>
        <n v="101695.0"/>
        <n v="101696.0"/>
        <n v="101703.0"/>
        <n v="101704.0"/>
        <n v="101707.0"/>
        <n v="101711.0"/>
        <n v="101718.0"/>
        <n v="101722.0"/>
        <n v="101731.0"/>
        <n v="101737.0"/>
        <n v="101745.0"/>
        <n v="101747.0"/>
        <n v="101748.0"/>
        <n v="101755.0"/>
        <n v="101756.0"/>
        <n v="101758.0"/>
        <n v="101759.0"/>
        <n v="101771.0"/>
        <n v="101788.0"/>
        <n v="101791.0"/>
        <n v="101793.0"/>
        <n v="101797.0"/>
        <n v="101798.0"/>
        <n v="101799.0"/>
        <n v="101803.0"/>
        <n v="101809.0"/>
        <n v="101810.0"/>
        <n v="101813.0"/>
        <n v="101816.0"/>
        <n v="101817.0"/>
        <n v="101824.0"/>
        <n v="101826.0"/>
        <n v="101828.0"/>
        <n v="101844.0"/>
        <n v="101848.0"/>
        <n v="101850.0"/>
        <n v="101852.0"/>
        <n v="101859.0"/>
        <n v="101861.0"/>
        <n v="101864.0"/>
        <n v="101870.0"/>
        <n v="101872.0"/>
        <n v="101873.0"/>
        <n v="101875.0"/>
        <n v="101876.0"/>
        <n v="101877.0"/>
        <n v="101880.0"/>
        <n v="101890.0"/>
        <n v="101906.0"/>
        <n v="101907.0"/>
        <n v="101916.0"/>
        <n v="101928.0"/>
        <n v="101933.0"/>
        <n v="101937.0"/>
        <n v="101941.0"/>
        <n v="101943.0"/>
        <n v="101944.0"/>
        <n v="101949.0"/>
        <n v="101952.0"/>
        <n v="101954.0"/>
        <n v="101956.0"/>
        <n v="101962.0"/>
        <n v="101963.0"/>
        <n v="101966.0"/>
        <n v="101969.0"/>
        <n v="101970.0"/>
        <n v="101973.0"/>
        <n v="101976.0"/>
        <n v="101977.0"/>
        <n v="101984.0"/>
        <n v="101985.0"/>
        <n v="101986.0"/>
        <n v="101990.0"/>
        <n v="101992.0"/>
        <n v="101994.0"/>
        <n v="102005.0"/>
        <n v="102012.0"/>
        <n v="102021.0"/>
        <n v="102024.0"/>
        <n v="102025.0"/>
        <n v="102028.0"/>
        <n v="102033.0"/>
        <n v="102036.0"/>
        <n v="102041.0"/>
        <n v="102043.0"/>
        <n v="102046.0"/>
        <n v="102047.0"/>
        <n v="102049.0"/>
        <n v="102052.0"/>
        <n v="102057.0"/>
        <n v="102061.0"/>
        <n v="102073.0"/>
        <n v="102074.0"/>
        <n v="102075.0"/>
        <n v="102076.0"/>
        <n v="102079.0"/>
        <n v="102083.0"/>
        <n v="102094.0"/>
        <n v="102097.0"/>
        <n v="102098.0"/>
        <n v="102106.0"/>
        <n v="102108.0"/>
        <n v="102111.0"/>
        <n v="102112.0"/>
        <n v="102117.0"/>
        <n v="102119.0"/>
        <n v="102121.0"/>
        <n v="102125.0"/>
        <n v="102128.0"/>
        <n v="102133.0"/>
        <n v="102140.0"/>
        <n v="102141.0"/>
        <n v="102143.0"/>
        <n v="102147.0"/>
        <n v="102149.0"/>
        <n v="102154.0"/>
        <n v="102155.0"/>
        <n v="102156.0"/>
        <n v="102160.0"/>
        <n v="102162.0"/>
        <n v="102172.0"/>
        <n v="102173.0"/>
        <n v="102174.0"/>
        <n v="102176.0"/>
        <n v="102178.0"/>
        <n v="102187.0"/>
        <n v="102206.0"/>
        <n v="102213.0"/>
        <n v="102225.0"/>
        <n v="102226.0"/>
        <n v="102227.0"/>
        <n v="102228.0"/>
        <n v="102229.0"/>
        <n v="102231.0"/>
        <n v="102246.0"/>
        <n v="102247.0"/>
        <n v="102259.0"/>
        <n v="102265.0"/>
        <n v="102269.0"/>
        <n v="102273.0"/>
        <n v="102276.0"/>
        <n v="102279.0"/>
        <n v="102281.0"/>
        <n v="102282.0"/>
        <n v="102290.0"/>
        <n v="102291.0"/>
        <n v="102297.0"/>
        <n v="102300.0"/>
        <n v="102306.0"/>
        <n v="102312.0"/>
        <n v="102313.0"/>
        <n v="102323.0"/>
        <n v="102325.0"/>
        <n v="102337.0"/>
        <n v="102338.0"/>
        <n v="102341.0"/>
        <n v="102349.0"/>
        <n v="102351.0"/>
        <n v="102362.0"/>
        <n v="102363.0"/>
        <n v="102364.0"/>
        <n v="102368.0"/>
        <n v="102370.0"/>
        <n v="102382.0"/>
        <n v="102384.0"/>
        <n v="102385.0"/>
        <n v="102386.0"/>
        <n v="102390.0"/>
        <n v="102391.0"/>
        <n v="102397.0"/>
        <n v="102403.0"/>
        <n v="102419.0"/>
        <n v="102422.0"/>
        <n v="102423.0"/>
        <n v="102424.0"/>
        <n v="102428.0"/>
        <n v="102435.0"/>
        <n v="102437.0"/>
        <n v="102441.0"/>
        <n v="102444.0"/>
        <n v="102453.0"/>
        <n v="102455.0"/>
        <n v="102457.0"/>
        <n v="102458.0"/>
        <n v="102460.0"/>
        <n v="102461.0"/>
        <n v="102466.0"/>
        <n v="102471.0"/>
        <n v="102473.0"/>
        <n v="102483.0"/>
        <n v="102484.0"/>
        <n v="102488.0"/>
        <n v="102490.0"/>
        <n v="102500.0"/>
        <n v="102502.0"/>
        <n v="102504.0"/>
        <n v="102510.0"/>
        <n v="102511.0"/>
        <n v="102512.0"/>
        <n v="102515.0"/>
        <n v="102516.0"/>
        <n v="102519.0"/>
        <n v="102521.0"/>
        <n v="102530.0"/>
        <n v="102533.0"/>
        <n v="102534.0"/>
        <n v="102536.0"/>
        <n v="102539.0"/>
        <n v="102540.0"/>
        <n v="102544.0"/>
        <n v="102545.0"/>
        <n v="102547.0"/>
        <n v="102552.0"/>
        <n v="102556.0"/>
        <n v="102569.0"/>
        <n v="102573.0"/>
        <n v="102574.0"/>
        <n v="102576.0"/>
        <n v="102582.0"/>
        <n v="102584.0"/>
        <n v="102586.0"/>
        <n v="102587.0"/>
        <n v="102588.0"/>
        <n v="102594.0"/>
        <n v="102598.0"/>
        <n v="102599.0"/>
        <n v="102601.0"/>
        <n v="102602.0"/>
        <n v="102603.0"/>
        <n v="102604.0"/>
        <n v="102605.0"/>
        <n v="102607.0"/>
        <n v="102610.0"/>
        <n v="102616.0"/>
        <n v="102620.0"/>
        <n v="102625.0"/>
        <n v="102626.0"/>
        <n v="102628.0"/>
        <n v="102634.0"/>
        <n v="102636.0"/>
        <n v="102637.0"/>
        <n v="102638.0"/>
        <n v="102647.0"/>
        <n v="102652.0"/>
        <n v="102654.0"/>
        <n v="102655.0"/>
        <n v="102661.0"/>
        <n v="102666.0"/>
        <n v="102667.0"/>
        <n v="102669.0"/>
        <n v="102683.0"/>
        <n v="102685.0"/>
        <n v="102690.0"/>
        <n v="102691.0"/>
        <n v="102692.0"/>
        <n v="102699.0"/>
        <n v="102701.0"/>
        <n v="102706.0"/>
        <n v="102708.0"/>
        <n v="102711.0"/>
        <n v="102714.0"/>
        <n v="102715.0"/>
        <n v="102717.0"/>
        <n v="102718.0"/>
        <n v="102719.0"/>
        <n v="102720.0"/>
        <n v="102725.0"/>
        <n v="102726.0"/>
        <n v="102733.0"/>
        <n v="102740.0"/>
        <n v="102744.0"/>
        <n v="102748.0"/>
        <n v="102751.0"/>
        <n v="102752.0"/>
        <n v="102758.0"/>
        <n v="102762.0"/>
        <n v="102763.0"/>
        <n v="102765.0"/>
        <n v="102768.0"/>
        <n v="102775.0"/>
        <n v="102779.0"/>
        <n v="102787.0"/>
        <n v="102788.0"/>
        <n v="102789.0"/>
        <n v="102792.0"/>
        <n v="102793.0"/>
        <n v="102798.0"/>
        <n v="102800.0"/>
        <n v="102803.0"/>
        <n v="102804.0"/>
        <n v="102807.0"/>
        <n v="102809.0"/>
        <n v="102818.0"/>
        <n v="102819.0"/>
        <n v="102822.0"/>
        <n v="102823.0"/>
        <n v="102829.0"/>
        <n v="102837.0"/>
        <n v="102843.0"/>
        <n v="102851.0"/>
        <n v="102852.0"/>
        <n v="102857.0"/>
        <n v="102858.0"/>
        <n v="102860.0"/>
        <n v="102862.0"/>
        <n v="102863.0"/>
        <n v="102866.0"/>
        <n v="102873.0"/>
        <n v="102874.0"/>
        <n v="102879.0"/>
        <n v="102880.0"/>
        <n v="102882.0"/>
        <n v="102885.0"/>
        <n v="102890.0"/>
        <n v="102894.0"/>
        <n v="102896.0"/>
        <n v="102913.0"/>
        <n v="102923.0"/>
        <n v="102927.0"/>
        <n v="102931.0"/>
        <n v="102938.0"/>
        <n v="102961.0"/>
        <n v="102962.0"/>
        <n v="102965.0"/>
        <n v="102977.0"/>
        <n v="102981.0"/>
        <n v="102982.0"/>
        <n v="102984.0"/>
        <n v="102985.0"/>
        <n v="102988.0"/>
        <n v="102994.0"/>
        <n v="102998.0"/>
        <n v="103000.0"/>
        <n v="103005.0"/>
        <n v="103011.0"/>
        <n v="103014.0"/>
        <n v="103023.0"/>
        <n v="103027.0"/>
        <n v="103029.0"/>
        <n v="103032.0"/>
        <n v="103033.0"/>
        <n v="103041.0"/>
        <n v="103045.0"/>
        <n v="103047.0"/>
        <n v="103048.0"/>
        <n v="103049.0"/>
        <n v="103051.0"/>
        <n v="103062.0"/>
        <n v="103067.0"/>
        <n v="103070.0"/>
        <n v="103074.0"/>
        <n v="103080.0"/>
        <n v="103084.0"/>
        <n v="103090.0"/>
        <n v="103091.0"/>
        <n v="103092.0"/>
        <n v="103099.0"/>
        <n v="103101.0"/>
        <n v="103106.0"/>
        <n v="103111.0"/>
        <n v="103114.0"/>
        <n v="103115.0"/>
        <n v="103117.0"/>
        <n v="103130.0"/>
        <n v="103134.0"/>
        <n v="103138.0"/>
        <n v="103142.0"/>
        <n v="103146.0"/>
        <n v="103147.0"/>
        <n v="103150.0"/>
        <n v="103151.0"/>
        <n v="103155.0"/>
        <n v="103157.0"/>
        <n v="103161.0"/>
        <n v="103164.0"/>
        <n v="103172.0"/>
        <n v="103173.0"/>
        <n v="103177.0"/>
        <n v="103183.0"/>
        <n v="103185.0"/>
        <n v="103190.0"/>
        <n v="103195.0"/>
        <n v="103196.0"/>
        <n v="103197.0"/>
        <n v="103198.0"/>
        <n v="103202.0"/>
        <n v="103204.0"/>
        <n v="103205.0"/>
        <n v="103211.0"/>
        <n v="103217.0"/>
        <n v="103218.0"/>
        <n v="103220.0"/>
        <n v="103223.0"/>
        <n v="103225.0"/>
        <n v="103228.0"/>
        <n v="103230.0"/>
        <n v="103232.0"/>
        <n v="103235.0"/>
        <n v="103237.0"/>
        <n v="103238.0"/>
        <n v="103242.0"/>
        <n v="103248.0"/>
        <n v="103254.0"/>
        <n v="103257.0"/>
        <n v="103259.0"/>
        <n v="103263.0"/>
        <n v="103264.0"/>
        <n v="103269.0"/>
        <n v="103280.0"/>
        <n v="103290.0"/>
        <n v="103293.0"/>
        <n v="103295.0"/>
        <n v="103301.0"/>
        <n v="103305.0"/>
        <n v="103309.0"/>
        <n v="103319.0"/>
        <n v="103323.0"/>
        <n v="103326.0"/>
        <n v="103327.0"/>
        <n v="103328.0"/>
        <n v="103333.0"/>
        <n v="103340.0"/>
        <n v="103345.0"/>
        <n v="103349.0"/>
        <n v="103354.0"/>
        <n v="103355.0"/>
        <n v="103359.0"/>
        <n v="103367.0"/>
        <n v="103372.0"/>
        <n v="103380.0"/>
        <n v="103384.0"/>
        <n v="103395.0"/>
        <n v="103408.0"/>
        <n v="103412.0"/>
        <n v="103413.0"/>
        <n v="103415.0"/>
        <n v="103418.0"/>
        <n v="103419.0"/>
        <n v="103421.0"/>
        <n v="103426.0"/>
        <n v="103428.0"/>
        <n v="103437.0"/>
        <n v="103444.0"/>
        <n v="103446.0"/>
        <n v="103455.0"/>
        <n v="103458.0"/>
        <n v="103463.0"/>
        <n v="103465.0"/>
        <n v="103467.0"/>
        <n v="103469.0"/>
        <n v="103476.0"/>
        <n v="103484.0"/>
        <n v="103487.0"/>
        <n v="103490.0"/>
        <n v="103496.0"/>
        <n v="103497.0"/>
        <n v="103504.0"/>
        <n v="103507.0"/>
        <n v="103508.0"/>
        <n v="103509.0"/>
        <n v="103513.0"/>
        <n v="103516.0"/>
        <n v="103518.0"/>
        <n v="103525.0"/>
        <n v="103526.0"/>
        <n v="103536.0"/>
        <n v="103538.0"/>
        <n v="103545.0"/>
        <n v="103552.0"/>
        <n v="103557.0"/>
        <n v="103559.0"/>
        <n v="103560.0"/>
        <n v="103562.0"/>
        <n v="103567.0"/>
        <n v="103573.0"/>
        <n v="103579.0"/>
        <n v="103589.0"/>
        <n v="103596.0"/>
        <n v="103597.0"/>
        <n v="103603.0"/>
        <n v="103605.0"/>
        <n v="103606.0"/>
        <n v="103608.0"/>
        <n v="103613.0"/>
        <n v="103614.0"/>
        <n v="103628.0"/>
        <n v="103637.0"/>
        <n v="103642.0"/>
        <n v="103648.0"/>
        <n v="103658.0"/>
        <n v="103662.0"/>
        <n v="103666.0"/>
        <n v="103674.0"/>
        <n v="103677.0"/>
        <n v="103678.0"/>
        <n v="103684.0"/>
        <n v="103686.0"/>
        <n v="103689.0"/>
        <n v="103693.0"/>
        <n v="103700.0"/>
        <n v="103703.0"/>
        <n v="103704.0"/>
        <n v="103705.0"/>
        <n v="103706.0"/>
        <n v="103711.0"/>
        <n v="103712.0"/>
        <n v="103713.0"/>
        <n v="103715.0"/>
        <n v="103719.0"/>
        <n v="103723.0"/>
        <n v="103727.0"/>
        <n v="103733.0"/>
        <n v="103739.0"/>
        <n v="103754.0"/>
        <n v="103758.0"/>
        <n v="103765.0"/>
        <n v="103768.0"/>
        <n v="103772.0"/>
        <n v="103773.0"/>
        <n v="103776.0"/>
        <n v="103777.0"/>
        <n v="103779.0"/>
        <n v="103785.0"/>
        <n v="103796.0"/>
        <n v="103797.0"/>
        <n v="103798.0"/>
        <n v="103812.0"/>
        <n v="103813.0"/>
        <n v="103814.0"/>
        <n v="103816.0"/>
        <n v="103819.0"/>
        <n v="103820.0"/>
        <n v="103825.0"/>
        <n v="103827.0"/>
        <n v="103829.0"/>
        <n v="103832.0"/>
        <n v="103833.0"/>
        <n v="103841.0"/>
        <n v="103842.0"/>
        <n v="103849.0"/>
        <n v="103850.0"/>
        <n v="103851.0"/>
        <n v="103854.0"/>
        <n v="103857.0"/>
        <n v="103863.0"/>
        <n v="103868.0"/>
        <n v="103869.0"/>
        <n v="103873.0"/>
        <n v="103876.0"/>
        <n v="103879.0"/>
        <n v="103885.0"/>
        <n v="103887.0"/>
        <n v="103899.0"/>
        <n v="103907.0"/>
        <n v="103908.0"/>
        <n v="103910.0"/>
        <n v="103911.0"/>
        <n v="103913.0"/>
        <n v="103914.0"/>
        <n v="103916.0"/>
        <n v="103917.0"/>
        <n v="103919.0"/>
        <n v="103921.0"/>
        <n v="103924.0"/>
        <n v="103928.0"/>
        <n v="103930.0"/>
        <n v="103933.0"/>
        <n v="103936.0"/>
        <n v="103937.0"/>
        <n v="103938.0"/>
        <n v="103940.0"/>
        <n v="103945.0"/>
        <n v="103946.0"/>
        <n v="103951.0"/>
        <n v="103952.0"/>
        <n v="103955.0"/>
        <n v="103962.0"/>
        <n v="103967.0"/>
        <n v="103974.0"/>
        <n v="103976.0"/>
        <n v="103979.0"/>
        <n v="103991.0"/>
        <n v="103994.0"/>
        <n v="104002.0"/>
        <n v="104003.0"/>
        <n v="104010.0"/>
        <n v="104012.0"/>
        <n v="104013.0"/>
        <n v="104018.0"/>
        <n v="104021.0"/>
        <n v="104022.0"/>
        <n v="104028.0"/>
        <n v="104029.0"/>
        <n v="104030.0"/>
        <n v="104033.0"/>
        <n v="104040.0"/>
        <n v="104042.0"/>
        <n v="104043.0"/>
        <n v="104044.0"/>
        <n v="104048.0"/>
        <n v="104052.0"/>
        <n v="104053.0"/>
        <n v="104057.0"/>
        <n v="104065.0"/>
        <n v="104068.0"/>
        <n v="104069.0"/>
        <n v="104070.0"/>
        <n v="104071.0"/>
        <n v="104074.0"/>
        <n v="104086.0"/>
        <n v="104090.0"/>
        <n v="104091.0"/>
        <n v="104092.0"/>
        <n v="104097.0"/>
        <n v="104099.0"/>
        <n v="104102.0"/>
        <n v="104105.0"/>
        <n v="104107.0"/>
        <n v="104108.0"/>
        <n v="104111.0"/>
        <n v="104113.0"/>
        <n v="104116.0"/>
        <n v="104135.0"/>
        <n v="104138.0"/>
        <n v="104141.0"/>
        <n v="104142.0"/>
        <n v="104149.0"/>
        <n v="104154.0"/>
        <n v="104155.0"/>
        <n v="104156.0"/>
        <n v="104158.0"/>
        <n v="104164.0"/>
        <n v="104165.0"/>
        <n v="104169.0"/>
        <n v="104170.0"/>
        <n v="104171.0"/>
        <n v="104172.0"/>
        <n v="104176.0"/>
        <n v="104177.0"/>
        <n v="104183.0"/>
        <n v="104184.0"/>
        <n v="104190.0"/>
        <n v="104192.0"/>
        <n v="104193.0"/>
        <n v="104203.0"/>
        <n v="104204.0"/>
        <n v="104206.0"/>
        <n v="104208.0"/>
        <n v="104209.0"/>
        <n v="104213.0"/>
        <n v="104217.0"/>
        <n v="104218.0"/>
        <n v="104222.0"/>
        <n v="104224.0"/>
        <n v="104227.0"/>
        <n v="104228.0"/>
        <n v="104230.0"/>
        <n v="104234.0"/>
        <n v="104235.0"/>
        <n v="104239.0"/>
        <n v="104241.0"/>
        <n v="104247.0"/>
        <n v="104250.0"/>
        <n v="104252.0"/>
        <n v="104257.0"/>
        <n v="104268.0"/>
        <n v="104273.0"/>
        <n v="104280.0"/>
        <n v="104285.0"/>
        <n v="104286.0"/>
        <n v="104288.0"/>
        <n v="104289.0"/>
        <n v="104293.0"/>
        <n v="104296.0"/>
        <n v="104297.0"/>
        <n v="104298.0"/>
        <n v="104299.0"/>
        <n v="104303.0"/>
        <n v="104311.0"/>
        <n v="104321.0"/>
        <n v="104329.0"/>
        <n v="104331.0"/>
        <n v="104339.0"/>
        <n v="104340.0"/>
        <n v="104341.0"/>
        <n v="104344.0"/>
        <n v="104358.0"/>
        <n v="104359.0"/>
        <n v="104367.0"/>
        <n v="104384.0"/>
        <n v="104392.0"/>
        <n v="104394.0"/>
        <n v="104400.0"/>
        <n v="104403.0"/>
        <n v="104408.0"/>
        <n v="104410.0"/>
        <n v="104416.0"/>
        <n v="104419.0"/>
        <n v="104423.0"/>
        <n v="104428.0"/>
        <n v="104434.0"/>
        <n v="104439.0"/>
        <n v="104464.0"/>
        <n v="104473.0"/>
        <n v="104474.0"/>
        <n v="104475.0"/>
        <n v="104478.0"/>
        <n v="104479.0"/>
        <n v="104482.0"/>
        <n v="104483.0"/>
        <n v="104486.0"/>
        <n v="104487.0"/>
        <n v="104494.0"/>
        <n v="104508.0"/>
        <n v="104510.0"/>
        <n v="104519.0"/>
        <n v="104520.0"/>
        <n v="104522.0"/>
        <n v="104531.0"/>
        <n v="104538.0"/>
        <n v="104539.0"/>
        <n v="104540.0"/>
        <n v="104542.0"/>
        <n v="104549.0"/>
        <n v="104553.0"/>
        <n v="104554.0"/>
        <n v="104557.0"/>
        <n v="104563.0"/>
        <n v="104564.0"/>
        <n v="104567.0"/>
        <n v="104570.0"/>
        <n v="104575.0"/>
        <n v="104576.0"/>
        <n v="104579.0"/>
        <n v="104580.0"/>
        <n v="104589.0"/>
        <n v="104592.0"/>
        <n v="104594.0"/>
        <n v="104599.0"/>
        <n v="104604.0"/>
        <n v="104606.0"/>
        <n v="104608.0"/>
        <n v="104611.0"/>
        <n v="104615.0"/>
        <n v="104617.0"/>
        <n v="104619.0"/>
        <n v="104622.0"/>
        <n v="104630.0"/>
        <n v="104632.0"/>
        <n v="104634.0"/>
        <n v="104635.0"/>
        <n v="104636.0"/>
        <n v="104638.0"/>
        <n v="104642.0"/>
        <n v="104644.0"/>
        <n v="104647.0"/>
        <n v="104648.0"/>
        <n v="104653.0"/>
        <n v="104661.0"/>
        <n v="104668.0"/>
        <n v="104670.0"/>
        <n v="104679.0"/>
        <n v="104683.0"/>
        <n v="104684.0"/>
        <n v="104697.0"/>
        <n v="104698.0"/>
        <n v="104700.0"/>
        <n v="104704.0"/>
        <n v="104709.0"/>
        <n v="104713.0"/>
        <n v="104721.0"/>
        <n v="104732.0"/>
        <n v="104733.0"/>
        <n v="104734.0"/>
        <n v="104738.0"/>
        <n v="104739.0"/>
        <n v="104741.0"/>
        <n v="104754.0"/>
        <n v="104759.0"/>
        <n v="104762.0"/>
        <n v="104763.0"/>
        <n v="104769.0"/>
        <n v="104775.0"/>
        <n v="104791.0"/>
        <n v="104792.0"/>
        <n v="104798.0"/>
        <n v="104800.0"/>
        <n v="104802.0"/>
        <n v="104803.0"/>
        <n v="104804.0"/>
        <n v="104812.0"/>
        <n v="104816.0"/>
        <n v="104829.0"/>
        <n v="104831.0"/>
        <n v="104837.0"/>
        <n v="104839.0"/>
        <n v="104845.0"/>
        <n v="104847.0"/>
        <n v="104848.0"/>
        <n v="104854.0"/>
        <n v="104855.0"/>
        <n v="104861.0"/>
        <n v="104862.0"/>
        <n v="104864.0"/>
        <n v="104865.0"/>
        <n v="104873.0"/>
        <n v="104878.0"/>
        <n v="104879.0"/>
        <n v="104884.0"/>
        <n v="104888.0"/>
        <n v="104889.0"/>
        <n v="104895.0"/>
        <n v="104897.0"/>
        <n v="104916.0"/>
        <n v="104917.0"/>
        <n v="104918.0"/>
        <n v="104921.0"/>
        <n v="104924.0"/>
        <n v="104931.0"/>
        <n v="104932.0"/>
        <n v="104933.0"/>
        <n v="104934.0"/>
        <n v="104935.0"/>
        <n v="104937.0"/>
        <n v="104940.0"/>
        <n v="104941.0"/>
        <n v="104942.0"/>
        <n v="104951.0"/>
        <n v="104954.0"/>
        <n v="104955.0"/>
        <n v="104956.0"/>
        <n v="104958.0"/>
        <n v="104976.0"/>
        <n v="104979.0"/>
        <n v="104982.0"/>
        <n v="104994.0"/>
      </sharedItems>
    </cacheField>
    <cacheField name="age" numFmtId="0">
      <sharedItems containsSemiMixedTypes="0" containsString="0" containsNumber="1" containsInteger="1">
        <n v="69.0"/>
        <n v="46.0"/>
        <n v="36.0"/>
        <n v="20.0"/>
        <n v="47.0"/>
        <n v="55.0"/>
        <n v="19.0"/>
        <n v="39.0"/>
        <n v="78.0"/>
        <n v="61.0"/>
        <n v="45.0"/>
        <n v="33.0"/>
        <n v="32.0"/>
        <n v="79.0"/>
        <n v="68.0"/>
        <n v="56.0"/>
        <n v="77.0"/>
        <n v="75.0"/>
        <n v="26.0"/>
        <n v="37.0"/>
        <n v="25.0"/>
        <n v="31.0"/>
        <n v="67.0"/>
        <n v="21.0"/>
        <n v="35.0"/>
        <n v="53.0"/>
        <n v="57.0"/>
        <n v="41.0"/>
        <n v="43.0"/>
        <n v="62.0"/>
        <n v="24.0"/>
        <n v="34.0"/>
        <n v="52.0"/>
        <n v="50.0"/>
        <n v="29.0"/>
        <n v="72.0"/>
        <n v="40.0"/>
        <n v="18.0"/>
        <n v="66.0"/>
        <n v="74.0"/>
        <n v="76.0"/>
        <n v="49.0"/>
        <n v="70.0"/>
        <n v="73.0"/>
        <n v="23.0"/>
        <n v="65.0"/>
        <n v="54.0"/>
        <n v="42.0"/>
        <n v="63.0"/>
        <n v="64.0"/>
        <n v="48.0"/>
        <n v="80.0"/>
        <n v="59.0"/>
        <n v="22.0"/>
        <n v="60.0"/>
        <n v="51.0"/>
        <n v="58.0"/>
        <n v="71.0"/>
        <n v="38.0"/>
        <n v="27.0"/>
        <n v="30.0"/>
        <n v="28.0"/>
        <n v="44.0"/>
      </sharedItems>
    </cacheField>
    <cacheField name="income" numFmtId="0">
      <sharedItems containsSemiMixedTypes="0" containsString="0" containsNumber="1" containsInteger="1">
        <n v="24000.0"/>
        <n v="15000.0"/>
        <n v="62000.0"/>
        <n v="32000.0"/>
        <n v="26000.0"/>
        <n v="9000.0"/>
        <n v="42000.0"/>
        <n v="25000.0"/>
        <n v="48000.0"/>
        <n v="12000.0"/>
        <n v="28000.0"/>
        <n v="11000.0"/>
        <n v="18000.0"/>
        <n v="13000.0"/>
        <n v="57000.0"/>
        <n v="34000.0"/>
        <n v="20000.0"/>
        <n v="47000.0"/>
        <n v="97000.0"/>
        <n v="30000.0"/>
        <n v="36000.0"/>
        <n v="21000.0"/>
        <n v="16000.0"/>
        <n v="14000.0"/>
        <n v="10000.0"/>
        <n v="68000.0"/>
        <n v="35000.0"/>
        <n v="71000.0"/>
        <n v="44000.0"/>
        <n v="33000.0"/>
        <n v="37000.0"/>
        <n v="56000.0"/>
        <n v="58000.0"/>
        <n v="5000.0"/>
        <n v="85000.0"/>
        <n v="51000.0"/>
        <n v="95000.0"/>
        <n v="17000.0"/>
        <n v="54000.0"/>
        <n v="88000.0"/>
        <n v="29000.0"/>
        <n v="8000.0"/>
        <n v="39000.0"/>
        <n v="19000.0"/>
        <n v="64000.0"/>
        <n v="75000.0"/>
        <n v="63000.0"/>
        <n v="23000.0"/>
        <n v="27000.0"/>
        <n v="50000.0"/>
        <n v="22000.0"/>
        <n v="53000.0"/>
        <n v="7000.0"/>
        <n v="31000.0"/>
        <n v="45000.0"/>
        <n v="6000.0"/>
        <n v="69000.0"/>
        <n v="41000.0"/>
        <n v="55000.0"/>
        <n v="59000.0"/>
        <n v="52000.0"/>
        <n v="40000.0"/>
        <n v="73000.0"/>
        <n v="49000.0"/>
        <n v="60000.0"/>
        <n v="61000.0"/>
        <n v="82000.0"/>
        <n v="46000.0"/>
        <n v="110000.0"/>
        <n v="83000.0"/>
        <n v="38000.0"/>
        <n v="43000.0"/>
        <n v="72000.0"/>
        <n v="127000.0"/>
        <n v="79000.0"/>
        <n v="89000.0"/>
        <n v="90000.0"/>
        <n v="76000.0"/>
        <n v="130000.0"/>
        <n v="93000.0"/>
        <n v="153000.0"/>
        <n v="98000.0"/>
        <n v="78000.0"/>
        <n v="66000.0"/>
        <n v="102000.0"/>
        <n v="65000.0"/>
        <n v="84000.0"/>
        <n v="74000.0"/>
        <n v="106000.0"/>
        <n v="118000.0"/>
        <n v="70000.0"/>
        <n v="171000.0"/>
        <n v="67000.0"/>
      </sharedItems>
    </cacheField>
    <cacheField name="region" numFmtId="0">
      <sharedItems>
        <s v="SA"/>
        <s v="NSW"/>
        <s v="VIC"/>
        <s v="QLD"/>
        <s v="WA"/>
        <s v="TAS"/>
        <s v="NT"/>
        <s v="ACT"/>
      </sharedItems>
    </cacheField>
    <cacheField name="total_balance" numFmtId="0">
      <sharedItems containsSemiMixedTypes="0" containsString="0" containsNumber="1">
        <n v="6129.6"/>
        <n v="6597.25"/>
        <n v="12178.59"/>
        <n v="988.93"/>
        <n v="14720.45"/>
        <n v="25486.57"/>
        <n v="24207.26"/>
        <n v="24750.32"/>
        <n v="17455.09"/>
        <n v="4415.64"/>
        <n v="54406.43"/>
        <n v="2190.7"/>
        <n v="8413.91"/>
        <n v="27402.29"/>
        <n v="19674.12"/>
        <n v="26560.24"/>
        <n v="4726.67"/>
        <n v="6735.42"/>
        <n v="59439.03"/>
        <n v="27162.17"/>
        <n v="463.37"/>
        <n v="38037.0"/>
        <n v="27060.3"/>
        <n v="14124.49"/>
        <n v="73568.24"/>
        <n v="11813.16"/>
        <n v="21028.18"/>
        <n v="10108.5"/>
        <n v="2187.79"/>
        <n v="23485.38"/>
        <n v="627.69"/>
        <n v="4498.48"/>
        <n v="6765.56"/>
        <n v="48263.99"/>
        <n v="18249.05"/>
        <n v="1546.17"/>
        <n v="60535.81"/>
        <n v="26705.43"/>
        <n v="17172.39"/>
        <n v="60830.2"/>
        <n v="3890.16"/>
        <n v="15535.65"/>
        <n v="14407.2"/>
        <n v="13415.44"/>
        <n v="39805.93"/>
        <n v="11316.3"/>
        <n v="16054.83"/>
        <n v="54360.61"/>
        <n v="8019.86"/>
        <n v="7131.01"/>
        <n v="4013.63"/>
        <n v="7719.37"/>
        <n v="19811.43"/>
        <n v="3174.77"/>
        <n v="70089.34"/>
        <n v="35080.48"/>
        <n v="2241.6"/>
        <n v="3042.0"/>
        <n v="14492.13"/>
        <n v="3285.3"/>
        <n v="16461.8"/>
        <n v="5688.64"/>
        <n v="29360.17"/>
        <n v="36713.29"/>
        <n v="2707.69"/>
        <n v="50110.76"/>
        <n v="14708.73"/>
        <n v="35326.23"/>
        <n v="9085.18"/>
        <n v="31471.81"/>
        <n v="53128.45"/>
        <n v="1879.87"/>
        <n v="19161.53"/>
        <n v="5321.53"/>
        <n v="75861.95"/>
        <n v="23409.99"/>
        <n v="7743.08"/>
        <n v="28730.44"/>
        <n v="12552.48"/>
        <n v="2009.53"/>
        <n v="11619.73"/>
        <n v="3856.86"/>
        <n v="44245.96"/>
        <n v="6821.4"/>
        <n v="32148.31"/>
        <n v="2008.25"/>
        <n v="5105.3"/>
        <n v="27144.95"/>
        <n v="8772.08"/>
        <n v="76312.56"/>
        <n v="821.58"/>
        <n v="23797.8"/>
        <n v="29746.26"/>
        <n v="877.7"/>
        <n v="22693.2"/>
        <n v="34169.14"/>
        <n v="749.75"/>
        <n v="33170.6"/>
        <n v="2631.5"/>
        <n v="21756.64"/>
        <n v="43840.71"/>
        <n v="33161.9"/>
        <n v="765.94"/>
        <n v="45743.2"/>
        <n v="81017.05"/>
        <n v="32973.0"/>
        <n v="37323.81"/>
        <n v="29502.78"/>
        <n v="31451.27"/>
        <n v="1931.76"/>
        <n v="32287.59"/>
        <n v="11729.34"/>
        <n v="35103.76"/>
        <n v="14840.16"/>
        <n v="5967.33"/>
        <n v="10380.42"/>
        <n v="249.75"/>
        <n v="3782.76"/>
        <n v="34320.37"/>
        <n v="4124.98"/>
        <n v="4630.39"/>
        <n v="33091.12"/>
        <n v="28682.51"/>
        <n v="4650.68"/>
        <n v="2603.17"/>
        <n v="25909.03"/>
        <n v="11714.82"/>
        <n v="1728.69"/>
        <n v="6778.3"/>
        <n v="4077.45"/>
        <n v="19802.4"/>
        <n v="876.89"/>
        <n v="3748.42"/>
        <n v="11339.13"/>
        <n v="43489.41"/>
        <n v="5718.17"/>
        <n v="6399.16"/>
        <n v="34836.75"/>
        <n v="1017.13"/>
        <n v="42621.1"/>
        <n v="22311.52"/>
        <n v="4136.77"/>
        <n v="8784.42"/>
        <n v="5605.91"/>
        <n v="19180.31"/>
        <n v="7675.13"/>
        <n v="47435.09"/>
        <n v="3343.71"/>
        <n v="55721.49"/>
        <n v="7398.32"/>
        <n v="11609.2"/>
        <n v="6519.58"/>
        <n v="82283.77"/>
        <n v="16913.63"/>
        <n v="37760.27"/>
        <n v="22776.44"/>
        <n v="29013.68"/>
        <n v="3589.53"/>
        <n v="20447.51"/>
        <n v="39224.01"/>
        <n v="22604.18"/>
        <n v="17296.42"/>
        <n v="14767.52"/>
        <n v="75382.29"/>
        <n v="7508.06"/>
        <n v="17713.12"/>
        <n v="3035.75"/>
        <n v="7874.67"/>
        <n v="7574.21"/>
        <n v="42781.79"/>
        <n v="13566.42"/>
        <n v="45870.32"/>
        <n v="7200.58"/>
        <n v="6348.74"/>
        <n v="10380.28"/>
        <n v="3732.6"/>
        <n v="4528.45"/>
        <n v="50094.7"/>
        <n v="1057.48"/>
        <n v="7347.49"/>
        <n v="53981.49"/>
        <n v="7301.58"/>
        <n v="22517.27"/>
        <n v="30914.35"/>
        <n v="3434.78"/>
        <n v="3797.36"/>
        <n v="8693.3"/>
        <n v="32970.03"/>
        <n v="20209.29"/>
        <n v="30474.49"/>
        <n v="62934.32"/>
        <n v="18818.4"/>
        <n v="66582.89"/>
        <n v="7463.13"/>
        <n v="32212.19"/>
        <n v="8232.12"/>
        <n v="21337.47"/>
        <n v="3035.52"/>
        <n v="28666.52"/>
        <n v="13768.98"/>
        <n v="22640.06"/>
        <n v="57744.33"/>
        <n v="10549.64"/>
        <n v="55129.03"/>
        <n v="64253.95"/>
        <n v="69454.81"/>
        <n v="57278.46"/>
        <n v="10297.7"/>
        <n v="73215.6"/>
        <n v="9897.07"/>
        <n v="5221.99"/>
        <n v="1272.99"/>
        <n v="100000.0"/>
        <n v="4945.31"/>
        <n v="34815.52"/>
        <n v="33892.77"/>
        <n v="10562.76"/>
        <n v="53388.52"/>
        <n v="44473.95"/>
        <n v="1391.23"/>
        <n v="44638.37"/>
        <n v="39670.64"/>
        <n v="6841.86"/>
        <n v="51433.78"/>
        <n v="27024.63"/>
        <n v="7598.92"/>
        <n v="2428.04"/>
        <n v="43041.71"/>
        <n v="56749.15"/>
        <n v="1788.09"/>
        <n v="6596.14"/>
        <n v="1538.84"/>
        <n v="10087.66"/>
        <n v="10035.31"/>
        <n v="2436.85"/>
        <n v="57225.95"/>
        <n v="51279.22"/>
        <n v="7885.62"/>
        <n v="30450.55"/>
        <n v="22159.25"/>
        <n v="22405.76"/>
        <n v="16965.13"/>
        <n v="47937.47"/>
        <n v="9756.22"/>
        <n v="52230.88"/>
        <n v="21108.43"/>
        <n v="48759.03"/>
        <n v="23268.29"/>
        <n v="8804.42"/>
        <n v="50265.18"/>
        <n v="783.74"/>
        <n v="33379.37"/>
        <n v="5536.68"/>
        <n v="15376.87"/>
        <n v="10278.35"/>
        <n v="18695.82"/>
        <n v="43847.97"/>
        <n v="8509.51"/>
        <n v="43724.16"/>
        <n v="14300.05"/>
        <n v="3729.03"/>
        <n v="7597.45"/>
        <n v="908.37"/>
        <n v="11660.63"/>
        <n v="27157.31"/>
        <n v="15837.08"/>
        <n v="29361.98"/>
        <n v="1287.39"/>
        <n v="24804.98"/>
        <n v="35466.49"/>
        <n v="47083.17"/>
        <n v="15660.93"/>
        <n v="6333.02"/>
        <n v="20759.84"/>
        <n v="1799.69"/>
        <n v="72452.14"/>
        <n v="7205.82"/>
        <n v="1363.16"/>
        <n v="19900.4"/>
        <n v="1074.47"/>
        <n v="11999.25"/>
        <n v="40144.29"/>
        <n v="4288.93"/>
        <n v="32386.13"/>
        <n v="27991.41"/>
        <n v="13367.91"/>
        <n v="46367.8"/>
        <n v="12851.52"/>
        <n v="52520.3"/>
        <n v="9099.27"/>
        <n v="21303.13"/>
        <n v="13405.49"/>
        <n v="3561.52"/>
        <n v="1440.38"/>
        <n v="2323.12"/>
        <n v="60282.6"/>
        <n v="24881.38"/>
        <n v="45590.72"/>
        <n v="67858.67"/>
        <n v="21055.58"/>
        <n v="21706.77"/>
        <n v="1698.3"/>
        <n v="716.39"/>
        <n v="9352.84"/>
        <n v="68770.29"/>
        <n v="22876.82"/>
        <n v="8017.53"/>
        <n v="12900.87"/>
        <n v="52173.87"/>
        <n v="6327.68"/>
        <n v="25372.3"/>
        <n v="4545.14"/>
        <n v="34660.33"/>
        <n v="44434.96"/>
        <n v="16553.29"/>
        <n v="2550.48"/>
        <n v="54433.79"/>
        <n v="32803.35"/>
        <n v="4698.79"/>
        <n v="6928.54"/>
        <n v="14892.51"/>
        <n v="75021.22"/>
        <n v="77345.82"/>
        <n v="31501.93"/>
        <n v="89466.14"/>
        <n v="48623.79"/>
        <n v="24938.03"/>
        <n v="2747.86"/>
        <n v="55127.0"/>
        <n v="49701.65"/>
        <n v="30356.11"/>
        <n v="19494.31"/>
        <n v="6995.58"/>
        <n v="1825.3"/>
        <n v="13093.81"/>
        <n v="73225.07"/>
        <n v="8443.08"/>
        <n v="44939.74"/>
        <n v="66037.21"/>
        <n v="8584.61"/>
        <n v="7667.17"/>
        <n v="82198.25"/>
        <n v="41870.79"/>
        <n v="3495.78"/>
        <n v="8570.53"/>
        <n v="11395.2"/>
        <n v="15641.9"/>
        <n v="9591.25"/>
        <n v="13276.05"/>
        <n v="43234.36"/>
        <n v="15813.74"/>
        <n v="29008.67"/>
        <n v="8779.52"/>
        <n v="635.42"/>
        <n v="3300.24"/>
        <n v="3060.35"/>
        <n v="89501.28"/>
        <n v="73127.86"/>
        <n v="1640.71"/>
        <n v="22152.73"/>
        <n v="2965.43"/>
        <n v="25874.78"/>
        <n v="31270.77"/>
        <n v="23641.79"/>
        <n v="17563.89"/>
        <n v="19987.45"/>
        <n v="4879.49"/>
        <n v="2486.41"/>
        <n v="13822.48"/>
        <n v="11479.09"/>
        <n v="15189.18"/>
        <n v="2183.94"/>
        <n v="8540.85"/>
        <n v="19689.48"/>
        <n v="1926.55"/>
        <n v="1593.56"/>
        <n v="837.2"/>
        <n v="15652.57"/>
        <n v="62970.59"/>
        <n v="12710.03"/>
        <n v="17013.15"/>
        <n v="4205.72"/>
        <n v="31156.65"/>
        <n v="16573.79"/>
        <n v="42784.36"/>
        <n v="8408.99"/>
        <n v="9802.22"/>
        <n v="4001.07"/>
        <n v="44034.27"/>
        <n v="17800.21"/>
        <n v="9074.39"/>
        <n v="16350.27"/>
        <n v="30909.75"/>
        <n v="8812.77"/>
        <n v="20413.28"/>
        <n v="6851.23"/>
        <n v="9959.77"/>
        <n v="38509.9"/>
        <n v="23901.22"/>
        <n v="13425.21"/>
        <n v="9284.03"/>
        <n v="24446.05"/>
        <n v="10028.76"/>
        <n v="4534.02"/>
        <n v="52854.89"/>
        <n v="2584.03"/>
        <n v="45132.9"/>
        <n v="11730.22"/>
        <n v="5813.98"/>
        <n v="48397.11"/>
        <n v="39363.34"/>
        <n v="1575.23"/>
        <n v="11082.15"/>
        <n v="21383.79"/>
        <n v="20374.53"/>
        <n v="52288.13"/>
        <n v="36904.19"/>
        <n v="12898.71"/>
        <n v="2391.71"/>
        <n v="13346.59"/>
        <n v="39473.56"/>
        <n v="5846.37"/>
        <n v="20440.33"/>
        <n v="41365.16"/>
        <n v="19472.64"/>
        <n v="54875.16"/>
        <n v="14972.62"/>
        <n v="9382.48"/>
        <n v="91657.25"/>
        <n v="67.57"/>
        <n v="18194.45"/>
        <n v="3495.96"/>
        <n v="15950.31"/>
        <n v="21199.88"/>
        <n v="6877.3"/>
        <n v="23914.93"/>
        <n v="55843.04"/>
        <n v="55747.15"/>
        <n v="24553.97"/>
        <n v="38909.99"/>
        <n v="28167.67"/>
        <n v="992.62"/>
        <n v="16924.93"/>
        <n v="27781.1"/>
        <n v="3962.85"/>
        <n v="36258.63"/>
        <n v="5006.92"/>
        <n v="1804.32"/>
        <n v="19245.28"/>
        <n v="21895.06"/>
        <n v="65795.04"/>
        <n v="21265.44"/>
        <n v="21394.91"/>
        <n v="26398.52"/>
        <n v="9993.88"/>
        <n v="54694.11"/>
        <n v="555.04"/>
        <n v="17487.22"/>
        <n v="45907.98"/>
        <n v="48479.09"/>
        <n v="4595.32"/>
        <n v="9058.18"/>
        <n v="33514.05"/>
        <n v="4014.94"/>
        <n v="39726.32"/>
        <n v="5645.59"/>
        <n v="27908.27"/>
        <n v="1397.75"/>
        <n v="18538.99"/>
        <n v="845.3"/>
        <n v="662.9"/>
        <n v="16255.36"/>
        <n v="5814.84"/>
        <n v="10239.67"/>
        <n v="9960.23"/>
        <n v="11561.04"/>
        <n v="31897.18"/>
        <n v="14101.05"/>
        <n v="970.8"/>
        <n v="41328.94"/>
        <n v="9612.75"/>
        <n v="3569.52"/>
        <n v="15107.89"/>
        <n v="80145.59"/>
        <n v="9232.95"/>
        <n v="3082.34"/>
        <n v="62920.03"/>
        <n v="8305.54"/>
        <n v="2238.89"/>
        <n v="19329.96"/>
        <n v="10678.0"/>
        <n v="15981.9"/>
        <n v="6786.43"/>
        <n v="90279.94"/>
        <n v="2896.96"/>
        <n v="16693.98"/>
        <n v="1034.65"/>
        <n v="3801.06"/>
        <n v="3004.84"/>
        <n v="6604.08"/>
        <n v="1758.5"/>
        <n v="50121.83"/>
        <n v="17551.91"/>
        <n v="10306.76"/>
        <n v="50396.24"/>
        <n v="62751.38"/>
        <n v="16747.91"/>
        <n v="25157.6"/>
        <n v="14754.06"/>
        <n v="58673.67"/>
        <n v="19948.13"/>
        <n v="44202.4"/>
        <n v="5115.53"/>
        <n v="4831.29"/>
        <n v="38893.85"/>
        <n v="35736.89"/>
        <n v="19461.69"/>
        <n v="34286.75"/>
        <n v="153.61"/>
        <n v="21558.73"/>
        <n v="64411.04"/>
        <n v="1398.33"/>
        <n v="11198.97"/>
        <n v="71721.83"/>
        <n v="7411.28"/>
        <n v="26095.06"/>
        <n v="31899.26"/>
        <n v="46170.43"/>
        <n v="25820.18"/>
        <n v="11437.58"/>
        <n v="44302.04"/>
        <n v="60362.9"/>
        <n v="2478.37"/>
        <n v="16878.81"/>
        <n v="3688.41"/>
        <n v="21795.88"/>
        <n v="11220.78"/>
        <n v="30125.51"/>
        <n v="47312.12"/>
        <n v="5140.4"/>
        <n v="23155.48"/>
        <n v="8533.79"/>
        <n v="37899.06"/>
        <n v="67825.0"/>
        <n v="52295.67"/>
        <n v="10000.77"/>
        <n v="11336.34"/>
        <n v="30092.69"/>
        <n v="5209.67"/>
        <n v="10840.61"/>
        <n v="34714.75"/>
        <n v="39339.47"/>
        <n v="31377.24"/>
        <n v="35835.46"/>
        <n v="8548.93"/>
        <n v="17528.92"/>
        <n v="6257.95"/>
        <n v="2328.02"/>
        <n v="805.35"/>
        <n v="14059.54"/>
        <n v="61183.81"/>
        <n v="12754.87"/>
        <n v="42230.85"/>
        <n v="65363.82"/>
        <n v="38925.87"/>
        <n v="80268.63"/>
        <n v="3723.74"/>
        <n v="27632.93"/>
        <n v="20065.7"/>
        <n v="23328.69"/>
        <n v="21483.79"/>
        <n v="16629.07"/>
        <n v="1316.45"/>
        <n v="6339.11"/>
        <n v="19155.43"/>
        <n v="2046.89"/>
        <n v="22399.65"/>
        <n v="7517.87"/>
        <n v="24181.03"/>
        <n v="42846.48"/>
        <n v="37414.61"/>
        <n v="14086.02"/>
        <n v="13690.27"/>
        <n v="31859.84"/>
        <n v="463.53"/>
        <n v="16328.56"/>
        <n v="2152.37"/>
        <n v="18384.03"/>
        <n v="44023.65"/>
        <n v="28977.84"/>
        <n v="10421.69"/>
        <n v="3906.01"/>
        <n v="10810.67"/>
        <n v="31530.68"/>
        <n v="34869.84"/>
        <n v="58517.35"/>
        <n v="41122.85"/>
        <n v="28839.5"/>
        <n v="5431.47"/>
        <n v="2604.74"/>
        <n v="5626.57"/>
        <n v="8732.8"/>
        <n v="20353.89"/>
        <n v="37280.08"/>
        <n v="12894.34"/>
        <n v="67365.96"/>
        <n v="47848.79"/>
        <n v="9069.07"/>
        <n v="3289.79"/>
        <n v="5652.69"/>
        <n v="18725.22"/>
        <n v="21021.5"/>
        <n v="62595.15"/>
        <n v="59792.69"/>
        <n v="13838.18"/>
        <n v="1624.61"/>
        <n v="37403.02"/>
        <n v="12117.51"/>
        <n v="1418.03"/>
        <n v="34293.73"/>
        <n v="9691.7"/>
        <n v="13949.53"/>
        <n v="2630.75"/>
        <n v="30526.12"/>
        <n v="9585.19"/>
        <n v="8096.33"/>
        <n v="38725.26"/>
        <n v="10227.35"/>
        <n v="330.25"/>
        <n v="37068.78"/>
        <n v="44450.73"/>
        <n v="13255.78"/>
        <n v="52204.26"/>
        <n v="8738.24"/>
        <n v="25784.95"/>
        <n v="23.29"/>
        <n v="3250.95"/>
        <n v="7441.7"/>
        <n v="22362.83"/>
        <n v="32271.59"/>
        <n v="12349.63"/>
        <n v="47191.93"/>
        <n v="17148.13"/>
        <n v="12736.44"/>
        <n v="12303.05"/>
        <n v="19503.63"/>
        <n v="10449.06"/>
        <n v="50803.43"/>
        <n v="2062.7"/>
        <n v="20118.7"/>
        <n v="12780.63"/>
        <n v="7930.12"/>
        <n v="84476.69"/>
        <n v="14961.57"/>
        <n v="4293.7"/>
        <n v="2203.78"/>
        <n v="50498.26"/>
        <n v="856.86"/>
        <n v="10069.79"/>
        <n v="7201.3"/>
        <n v="3605.19"/>
        <n v="5049.26"/>
        <n v="2034.24"/>
        <n v="38281.66"/>
        <n v="60651.08"/>
        <n v="80752.15"/>
        <n v="14762.95"/>
        <n v="18725.79"/>
        <n v="9639.7"/>
        <n v="87571.24"/>
        <n v="4586.07"/>
        <n v="5303.1"/>
        <n v="43904.88"/>
        <n v="16963.76"/>
        <n v="30250.6"/>
        <n v="18213.34"/>
        <n v="39765.42"/>
        <n v="6938.47"/>
        <n v="10753.33"/>
        <n v="39343.31"/>
        <n v="25138.83"/>
        <n v="3659.17"/>
        <n v="18136.36"/>
        <n v="16862.2"/>
        <n v="3733.94"/>
        <n v="27624.04"/>
        <n v="14792.45"/>
        <n v="19265.2"/>
        <n v="12632.42"/>
        <n v="22802.0"/>
        <n v="33539.99"/>
        <n v="62761.74"/>
        <n v="35390.31"/>
        <n v="16040.84"/>
        <n v="1763.31"/>
        <n v="14566.18"/>
        <n v="4350.27"/>
        <n v="3253.53"/>
        <n v="6820.07"/>
        <n v="6858.84"/>
        <n v="25674.75"/>
        <n v="7828.17"/>
        <n v="37407.2"/>
        <n v="32140.07"/>
        <n v="14085.83"/>
        <n v="12351.45"/>
        <n v="5211.73"/>
        <n v="30091.66"/>
        <n v="31531.49"/>
        <n v="11214.93"/>
        <n v="1951.77"/>
        <n v="32840.94"/>
        <n v="5708.85"/>
        <n v="5562.51"/>
        <n v="71936.61"/>
        <n v="25898.44"/>
        <n v="21641.79"/>
        <n v="31001.83"/>
        <n v="4590.31"/>
        <n v="1915.89"/>
        <n v="14437.95"/>
        <n v="14131.83"/>
        <n v="13422.85"/>
        <n v="3824.45"/>
        <n v="20857.2"/>
        <n v="4519.97"/>
        <n v="7418.44"/>
        <n v="46685.08"/>
        <n v="35665.51"/>
        <n v="24666.98"/>
        <n v="8560.32"/>
        <n v="9776.87"/>
        <n v="42441.24"/>
        <n v="43504.32"/>
        <n v="6256.39"/>
        <n v="55037.39"/>
        <n v="3397.75"/>
        <n v="28809.64"/>
        <n v="41088.83"/>
        <n v="31847.06"/>
        <n v="3728.56"/>
        <n v="76473.95"/>
        <n v="12683.57"/>
        <n v="34372.56"/>
        <n v="16926.36"/>
        <n v="29033.78"/>
        <n v="44071.21"/>
        <n v="45557.83"/>
        <n v="14179.44"/>
        <n v="23309.67"/>
        <n v="5382.49"/>
        <n v="19597.16"/>
        <n v="2892.63"/>
        <n v="34303.09"/>
        <n v="30705.55"/>
        <n v="13100.78"/>
        <n v="23957.01"/>
        <n v="5076.97"/>
        <n v="19442.76"/>
        <n v="17819.17"/>
        <n v="34957.39"/>
        <n v="8512.65"/>
        <n v="4795.08"/>
        <n v="4694.06"/>
        <n v="41957.04"/>
        <n v="2193.87"/>
        <n v="1850.6"/>
        <n v="14815.6"/>
        <n v="11084.8"/>
        <n v="19856.88"/>
        <n v="40845.45"/>
        <n v="4217.53"/>
        <n v="8087.2"/>
        <n v="32282.75"/>
        <n v="18875.23"/>
        <n v="7211.5"/>
        <n v="30707.33"/>
        <n v="25289.85"/>
        <n v="9571.82"/>
        <n v="6707.49"/>
        <n v="20837.6"/>
        <n v="13503.46"/>
        <n v="716.59"/>
        <n v="11492.31"/>
        <n v="65293.55"/>
        <n v="918.54"/>
        <n v="34593.31"/>
        <n v="36247.93"/>
        <n v="25943.71"/>
        <n v="7257.03"/>
        <n v="1360.6"/>
        <n v="57975.26"/>
        <n v="14904.45"/>
        <n v="15178.11"/>
        <n v="32310.55"/>
        <n v="20718.7"/>
        <n v="2970.72"/>
        <n v="2944.53"/>
        <n v="19099.35"/>
        <n v="791.7"/>
        <n v="1899.14"/>
        <n v="13623.87"/>
        <n v="16213.46"/>
        <n v="25518.35"/>
        <n v="35.29"/>
        <n v="31096.32"/>
        <n v="9761.3"/>
        <n v="4646.53"/>
        <n v="23898.57"/>
        <n v="35441.1"/>
        <n v="47352.37"/>
        <n v="6903.5"/>
        <n v="2148.08"/>
        <n v="16871.43"/>
        <n v="15784.64"/>
        <n v="65926.07"/>
        <n v="23987.02"/>
        <n v="22804.1"/>
        <n v="7306.11"/>
        <n v="10376.87"/>
        <n v="43434.47"/>
        <n v="15850.19"/>
        <n v="19925.82"/>
        <n v="63185.06"/>
        <n v="2610.05"/>
        <n v="41182.17"/>
        <n v="4327.24"/>
        <n v="1609.46"/>
        <n v="33285.49"/>
        <n v="38435.7"/>
        <n v="3691.91"/>
        <n v="10225.75"/>
        <n v="43333.28"/>
        <n v="4920.37"/>
        <n v="36174.23"/>
        <n v="37022.63"/>
        <n v="13340.99"/>
        <n v="86891.66"/>
        <n v="7086.51"/>
        <n v="5475.79"/>
        <n v="16337.61"/>
        <n v="6158.02"/>
        <n v="33777.32"/>
        <n v="25868.16"/>
        <n v="7001.68"/>
        <n v="10671.27"/>
        <n v="294.5"/>
        <n v="2486.64"/>
        <n v="8567.18"/>
        <n v="6132.33"/>
        <n v="25463.0"/>
        <n v="23708.61"/>
        <n v="23255.11"/>
        <n v="9118.01"/>
        <n v="11966.91"/>
        <n v="27250.91"/>
        <n v="3011.27"/>
        <n v="3529.88"/>
        <n v="2435.61"/>
        <n v="36108.33"/>
        <n v="6231.58"/>
        <n v="3139.54"/>
        <n v="28271.86"/>
        <n v="4922.49"/>
        <n v="8101.54"/>
        <n v="13673.62"/>
        <n v="13323.1"/>
        <n v="11927.12"/>
        <n v="23242.14"/>
        <n v="9814.47"/>
        <n v="3043.03"/>
        <n v="1354.47"/>
        <n v="1458.52"/>
        <n v="85476.9"/>
        <n v="32823.33"/>
        <n v="27739.2"/>
        <n v="63040.99"/>
        <n v="13133.65"/>
        <n v="1507.18"/>
        <n v="55199.31"/>
        <n v="9484.78"/>
        <n v="43358.42"/>
        <n v="14756.7"/>
        <n v="27491.59"/>
        <n v="41401.51"/>
        <n v="13901.45"/>
        <n v="9771.18"/>
        <n v="1792.15"/>
        <n v="18021.95"/>
        <n v="6550.66"/>
        <n v="2987.16"/>
        <n v="31409.23"/>
        <n v="10445.19"/>
        <n v="6999.84"/>
        <n v="17470.99"/>
        <n v="22546.7"/>
        <n v="11981.35"/>
        <n v="261.23"/>
        <n v="24387.05"/>
        <n v="57170.3"/>
        <n v="42178.38"/>
        <n v="47020.3"/>
        <n v="2053.89"/>
        <n v="16860.01"/>
        <n v="5362.0"/>
        <n v="37056.5"/>
        <n v="38360.52"/>
        <n v="53647.69"/>
        <n v="58826.07"/>
        <n v="41113.31"/>
        <n v="39063.71"/>
        <n v="600.58"/>
        <n v="37768.22"/>
        <n v="30751.46"/>
        <n v="20024.96"/>
        <n v="35493.28"/>
        <n v="12361.16"/>
        <n v="2790.16"/>
        <n v="3226.46"/>
        <n v="3102.14"/>
        <n v="1265.63"/>
        <n v="32702.52"/>
        <n v="3161.77"/>
        <n v="5417.33"/>
        <n v="89545.81"/>
        <n v="2028.7"/>
        <n v="20898.17"/>
        <n v="41919.05"/>
        <n v="9595.01"/>
        <n v="4034.71"/>
        <n v="2630.01"/>
        <n v="1232.54"/>
        <n v="42093.83"/>
        <n v="61174.32"/>
        <n v="3433.42"/>
        <n v="57170.99"/>
        <n v="3316.07"/>
        <n v="4308.57"/>
        <n v="4377.72"/>
        <n v="42515.72"/>
        <n v="6052.6"/>
        <n v="14440.63"/>
        <n v="38217.85"/>
        <n v="20530.11"/>
        <n v="10631.94"/>
        <n v="10265.03"/>
        <n v="19850.62"/>
        <n v="46742.87"/>
        <n v="58248.48"/>
        <n v="15637.02"/>
        <n v="7259.45"/>
        <n v="10370.39"/>
        <n v="35477.49"/>
        <n v="16712.64"/>
        <n v="32994.09"/>
        <n v="16591.95"/>
        <n v="34797.94"/>
        <n v="38319.98"/>
        <n v="3818.39"/>
        <n v="13365.63"/>
        <n v="38255.33"/>
        <n v="70854.64"/>
        <n v="2730.2"/>
        <n v="3660.05"/>
        <n v="49909.1"/>
        <n v="3866.17"/>
        <n v="21294.76"/>
        <n v="3016.47"/>
        <n v="33100.14"/>
        <n v="72934.71"/>
        <n v="10493.48"/>
        <n v="8044.38"/>
        <n v="11952.95"/>
        <n v="21694.75"/>
        <n v="16041.52"/>
        <n v="60981.29"/>
        <n v="9100.67"/>
        <n v="12186.73"/>
        <n v="4613.99"/>
        <n v="39182.48"/>
        <n v="5168.02"/>
        <n v="33108.11"/>
        <n v="15513.4"/>
        <n v="20416.16"/>
        <n v="10069.65"/>
        <n v="3390.55"/>
        <n v="30414.32"/>
        <n v="49335.33"/>
        <n v="7834.83"/>
        <n v="1834.32"/>
        <n v="17001.51"/>
        <n v="20067.02"/>
        <n v="44865.57"/>
        <n v="8215.36"/>
        <n v="10139.49"/>
        <n v="48094.5"/>
        <n v="2536.4"/>
        <n v="11103.78"/>
        <n v="49849.65"/>
        <n v="2436.34"/>
        <n v="1478.11"/>
        <n v="7838.17"/>
        <n v="13443.44"/>
        <n v="2874.47"/>
        <n v="595.12"/>
        <n v="4011.69"/>
        <n v="44037.81"/>
        <n v="25225.68"/>
        <n v="32754.02"/>
        <n v="94407.48"/>
        <n v="18385.79"/>
        <n v="1018.1"/>
        <n v="6072.18"/>
        <n v="61289.72"/>
        <n v="2347.24"/>
        <n v="9136.74"/>
        <n v="3415.25"/>
        <n v="3996.16"/>
        <n v="21403.16"/>
        <n v="13621.16"/>
        <n v="3312.63"/>
        <n v="7737.51"/>
        <n v="10016.23"/>
        <n v="24421.13"/>
        <n v="14059.03"/>
        <n v="5850.41"/>
        <n v="7007.26"/>
        <n v="45378.92"/>
        <n v="53671.35"/>
        <n v="21948.04"/>
        <n v="6151.54"/>
        <n v="10489.2"/>
        <n v="731.8"/>
        <n v="31630.94"/>
        <n v="8890.72"/>
        <n v="1773.93"/>
        <n v="8104.8"/>
        <n v="58058.55"/>
        <n v="32647.3"/>
        <n v="2252.1"/>
        <n v="36585.68"/>
        <n v="2962.35"/>
        <n v="5616.11"/>
        <n v="31597.13"/>
        <n v="29150.19"/>
        <n v="76713.65"/>
        <n v="9385.71"/>
        <n v="6647.5"/>
        <n v="54523.62"/>
        <n v="10888.7"/>
        <n v="48519.44"/>
        <n v="32687.6"/>
        <n v="89164.03"/>
        <n v="82492.13"/>
        <n v="7538.1"/>
        <n v="4475.84"/>
        <n v="45668.96"/>
        <n v="33276.03"/>
        <n v="14096.49"/>
        <n v="38252.05"/>
        <n v="2959.57"/>
        <n v="32878.69"/>
        <n v="39075.86"/>
        <n v="78158.95"/>
        <n v="4333.39"/>
        <n v="33279.98"/>
        <n v="11447.38"/>
        <n v="19418.2"/>
        <n v="355.54"/>
        <n v="1063.82"/>
        <n v="27052.55"/>
        <n v="817.7"/>
        <n v="20481.55"/>
        <n v="66362.4"/>
        <n v="3048.05"/>
        <n v="23416.05"/>
        <n v="16775.54"/>
        <n v="11230.34"/>
        <n v="34087.34"/>
        <n v="31838.8"/>
        <n v="16670.56"/>
        <n v="2980.53"/>
        <n v="34181.12"/>
        <n v="4321.4"/>
        <n v="395.96"/>
        <n v="5177.69"/>
        <n v="483.91"/>
        <n v="17345.04"/>
        <n v="6129.36"/>
        <n v="1374.33"/>
        <n v="52207.28"/>
        <n v="99731.78"/>
        <n v="39296.97"/>
        <n v="3784.34"/>
        <n v="23526.97"/>
        <n v="60173.83"/>
        <n v="1882.24"/>
        <n v="34388.6"/>
        <n v="8393.33"/>
        <n v="1707.31"/>
        <n v="16038.38"/>
        <n v="1782.08"/>
        <n v="11888.89"/>
        <n v="10049.71"/>
        <n v="24234.03"/>
        <n v="11461.42"/>
        <n v="5921.1"/>
        <n v="1222.04"/>
        <n v="23232.57"/>
        <n v="20767.58"/>
        <n v="8199.71"/>
        <n v="13139.32"/>
        <n v="48781.44"/>
        <n v="18764.2"/>
        <n v="17289.05"/>
        <n v="209.64"/>
        <n v="29942.29"/>
        <n v="6001.25"/>
        <n v="7396.2"/>
        <n v="16839.0"/>
        <n v="9302.87"/>
        <n v="28972.02"/>
        <n v="254.0"/>
        <n v="583.22"/>
        <n v="4737.66"/>
        <n v="48041.72"/>
        <n v="8217.45"/>
        <n v="31688.03"/>
        <n v="14188.53"/>
        <n v="6299.83"/>
        <n v="28951.65"/>
        <n v="49428.93"/>
        <n v="14080.96"/>
        <n v="18317.3"/>
        <n v="31866.44"/>
        <n v="60015.38"/>
        <n v="24284.74"/>
        <n v="50596.89"/>
        <n v="2932.68"/>
        <n v="53089.79"/>
        <n v="72588.75"/>
        <n v="24263.26"/>
        <n v="21520.97"/>
        <n v="560.09"/>
        <n v="2709.57"/>
        <n v="21943.97"/>
        <n v="4545.69"/>
        <n v="1345.02"/>
        <n v="68630.42"/>
        <n v="79858.63"/>
        <n v="22261.37"/>
        <n v="13869.3"/>
        <n v="32239.79"/>
        <n v="13411.52"/>
        <n v="11114.19"/>
        <n v="10278.93"/>
        <n v="37669.31"/>
        <n v="37272.42"/>
        <n v="33591.43"/>
        <n v="842.85"/>
        <n v="85850.53"/>
        <n v="6345.9"/>
        <n v="21914.18"/>
        <n v="16268.71"/>
        <n v="47098.55"/>
        <n v="25875.74"/>
        <n v="629.42"/>
        <n v="6511.68"/>
        <n v="17701.52"/>
        <n v="37753.52"/>
        <n v="6240.4"/>
        <n v="12571.39"/>
        <n v="30451.77"/>
        <n v="17701.65"/>
        <n v="16876.83"/>
        <n v="27707.3"/>
        <n v="12477.71"/>
        <n v="26407.86"/>
        <n v="59256.24"/>
        <n v="37757.76"/>
        <n v="27511.22"/>
        <n v="21436.5"/>
        <n v="14335.0"/>
        <n v="603.17"/>
        <n v="24814.62"/>
        <n v="3573.85"/>
        <n v="29999.33"/>
        <n v="28773.39"/>
        <n v="28774.07"/>
        <n v="38696.37"/>
        <n v="26859.4"/>
        <n v="9448.76"/>
        <n v="27038.96"/>
        <n v="5920.81"/>
        <n v="29353.87"/>
        <n v="44423.57"/>
        <n v="62722.59"/>
        <n v="4514.7"/>
        <n v="30271.97"/>
        <n v="17269.72"/>
        <n v="35856.65"/>
        <n v="48599.32"/>
        <n v="19506.86"/>
        <n v="20485.77"/>
        <n v="30037.65"/>
        <n v="28127.36"/>
        <n v="52321.38"/>
        <n v="2587.24"/>
        <n v="38959.64"/>
        <n v="14791.91"/>
        <n v="26808.12"/>
        <n v="59753.3"/>
        <n v="4099.65"/>
        <n v="31210.72"/>
        <n v="49722.35"/>
        <n v="15657.67"/>
        <n v="1860.02"/>
        <n v="12705.57"/>
        <n v="4235.4"/>
        <n v="20727.85"/>
        <n v="9252.21"/>
        <n v="4796.14"/>
        <n v="774.01"/>
        <n v="13409.55"/>
        <n v="17079.51"/>
        <n v="42757.18"/>
        <n v="3513.82"/>
        <n v="5953.27"/>
        <n v="51983.08"/>
        <n v="6144.54"/>
        <n v="7505.75"/>
        <n v="24610.8"/>
        <n v="25712.51"/>
        <n v="22120.03"/>
        <n v="5569.36"/>
        <n v="679.01"/>
        <n v="59073.12"/>
        <n v="10308.48"/>
      </sharedItems>
    </cacheField>
    <cacheField name="num_products" numFmtId="0">
      <sharedItems containsSemiMixedTypes="0" containsString="0" containsNumber="1" containsInteger="1">
        <n v="2.0"/>
        <n v="1.0"/>
        <n v="4.0"/>
        <n v="5.0"/>
        <n v="3.0"/>
      </sharedItems>
    </cacheField>
    <cacheField name="monthly_transactions" numFmtId="0">
      <sharedItems containsSemiMixedTypes="0" containsString="0" containsNumber="1" containsInteger="1">
        <n v="26.0"/>
        <n v="15.0"/>
        <n v="12.0"/>
        <n v="24.0"/>
        <n v="13.0"/>
        <n v="25.0"/>
        <n v="16.0"/>
        <n v="27.0"/>
        <n v="22.0"/>
        <n v="19.0"/>
        <n v="23.0"/>
        <n v="20.0"/>
        <n v="28.0"/>
        <n v="21.0"/>
        <n v="29.0"/>
        <n v="17.0"/>
        <n v="18.0"/>
        <n v="14.0"/>
        <n v="30.0"/>
        <n v="37.0"/>
        <n v="11.0"/>
        <n v="9.0"/>
        <n v="10.0"/>
        <n v="31.0"/>
        <n v="33.0"/>
        <n v="8.0"/>
        <n v="36.0"/>
        <n v="32.0"/>
        <n v="38.0"/>
        <n v="7.0"/>
      </sharedItems>
    </cacheField>
    <cacheField name="digital_logins_month" numFmtId="0">
      <sharedItems containsSemiMixedTypes="0" containsString="0" containsNumber="1" containsInteger="1">
        <n v="4.0"/>
        <n v="8.0"/>
        <n v="5.0"/>
        <n v="7.0"/>
        <n v="11.0"/>
        <n v="19.0"/>
        <n v="9.0"/>
        <n v="6.0"/>
        <n v="3.0"/>
        <n v="2.0"/>
        <n v="16.0"/>
        <n v="1.0"/>
        <n v="22.0"/>
        <n v="21.0"/>
        <n v="12.0"/>
        <n v="17.0"/>
        <n v="24.0"/>
        <n v="14.0"/>
        <n v="13.0"/>
        <n v="20.0"/>
        <n v="10.0"/>
        <n v="18.0"/>
        <n v="15.0"/>
        <n v="26.0"/>
        <n v="0.0"/>
        <n v="27.0"/>
      </sharedItems>
    </cacheField>
    <cacheField name="preferred_channel" numFmtId="0">
      <sharedItems>
        <s v="Internet"/>
        <s v="Branch"/>
        <s v="Mobile"/>
      </sharedItems>
    </cacheField>
    <cacheField name="product_interest_score" numFmtId="0">
      <sharedItems containsSemiMixedTypes="0" containsString="0" containsNumber="1">
        <n v="0.909"/>
        <n v="0.824"/>
        <n v="0.915"/>
        <n v="0.893"/>
        <n v="0.926"/>
        <n v="1.0"/>
        <n v="0.901"/>
        <n v="0.844"/>
        <n v="0.883"/>
        <n v="0.841"/>
        <n v="0.996"/>
        <n v="0.862"/>
        <n v="0.956"/>
        <n v="0.908"/>
        <n v="0.994"/>
        <n v="0.963"/>
        <n v="0.867"/>
        <n v="0.829"/>
        <n v="0.859"/>
        <n v="0.953"/>
        <n v="0.852"/>
        <n v="0.964"/>
        <n v="0.836"/>
        <n v="0.983"/>
        <n v="0.982"/>
        <n v="0.828"/>
        <n v="0.907"/>
        <n v="0.986"/>
        <n v="0.898"/>
        <n v="0.935"/>
        <n v="0.916"/>
        <n v="0.878"/>
        <n v="0.933"/>
        <n v="0.934"/>
        <n v="0.922"/>
        <n v="0.988"/>
        <n v="0.923"/>
        <n v="0.971"/>
        <n v="0.82"/>
        <n v="0.868"/>
        <n v="0.849"/>
        <n v="0.864"/>
        <n v="0.857"/>
        <n v="0.991"/>
        <n v="0.817"/>
        <n v="0.919"/>
        <n v="0.831"/>
        <n v="0.88"/>
        <n v="0.928"/>
        <n v="0.946"/>
        <n v="0.874"/>
        <n v="0.985"/>
        <n v="0.975"/>
        <n v="0.992"/>
        <n v="0.826"/>
        <n v="0.911"/>
        <n v="0.842"/>
        <n v="0.929"/>
        <n v="0.877"/>
        <n v="0.951"/>
        <n v="0.966"/>
        <n v="0.962"/>
        <n v="0.89"/>
        <n v="0.961"/>
        <n v="0.955"/>
        <n v="0.881"/>
        <n v="0.979"/>
        <n v="0.981"/>
        <n v="0.954"/>
        <n v="0.903"/>
        <n v="0.984"/>
        <n v="0.995"/>
        <n v="0.871"/>
        <n v="0.968"/>
        <n v="0.97"/>
        <n v="0.825"/>
        <n v="0.999"/>
        <n v="0.959"/>
        <n v="0.855"/>
        <n v="0.913"/>
        <n v="0.887"/>
        <n v="0.865"/>
        <n v="0.863"/>
        <n v="0.834"/>
        <n v="0.899"/>
        <n v="0.918"/>
        <n v="0.894"/>
        <n v="0.854"/>
        <n v="0.847"/>
        <n v="0.845"/>
        <n v="0.851"/>
        <n v="0.997"/>
        <n v="0.892"/>
        <n v="0.856"/>
        <n v="0.945"/>
        <n v="0.897"/>
        <n v="0.943"/>
        <n v="0.858"/>
        <n v="0.977"/>
        <n v="0.823"/>
        <n v="0.914"/>
        <n v="0.853"/>
        <n v="0.84"/>
        <n v="0.839"/>
        <n v="0.882"/>
        <n v="0.886"/>
        <n v="0.942"/>
        <n v="0.846"/>
        <n v="0.939"/>
        <n v="0.976"/>
        <n v="0.96"/>
        <n v="0.91"/>
        <n v="0.891"/>
        <n v="0.936"/>
        <n v="0.832"/>
        <n v="0.818"/>
        <n v="0.94"/>
        <n v="0.872"/>
        <n v="0.952"/>
        <n v="0.969"/>
        <n v="0.888"/>
        <n v="0.987"/>
        <n v="0.876"/>
        <n v="0.944"/>
        <n v="0.972"/>
        <n v="0.949"/>
        <n v="0.993"/>
        <n v="0.905"/>
        <n v="0.895"/>
        <n v="0.87"/>
        <n v="0.904"/>
        <n v="0.835"/>
        <n v="0.927"/>
        <n v="0.906"/>
        <n v="0.938"/>
        <n v="0.822"/>
        <n v="0.98"/>
        <n v="0.902"/>
        <n v="0.848"/>
        <n v="0.965"/>
        <n v="0.884"/>
        <n v="0.967"/>
        <n v="0.885"/>
        <n v="0.83"/>
        <n v="0.821"/>
        <n v="0.941"/>
        <n v="0.931"/>
        <n v="0.932"/>
        <n v="0.924"/>
        <n v="0.99"/>
        <n v="0.819"/>
        <n v="0.912"/>
        <n v="0.973"/>
        <n v="0.843"/>
        <n v="0.957"/>
        <n v="0.873"/>
        <n v="0.92"/>
        <n v="0.998"/>
        <n v="0.948"/>
        <n v="0.875"/>
        <n v="0.958"/>
        <n v="0.869"/>
        <n v="0.921"/>
        <n v="0.9"/>
        <n v="0.937"/>
        <n v="0.974"/>
        <n v="0.947"/>
        <n v="0.93"/>
        <n v="0.95"/>
        <n v="0.989"/>
        <n v="0.861"/>
        <n v="0.896"/>
        <n v="0.917"/>
        <n v="0.86"/>
        <n v="0.837"/>
        <n v="0.85"/>
        <n v="0.827"/>
        <n v="0.838"/>
        <n v="0.879"/>
        <n v="0.833"/>
        <n v="0.889"/>
        <n v="0.978"/>
        <n v="0.866"/>
      </sharedItems>
    </cacheField>
    <cacheField name="churn_risk_score" numFmtId="0">
      <sharedItems containsSemiMixedTypes="0" containsString="0" containsNumber="1">
        <n v="0.711"/>
        <n v="0.551"/>
        <n v="0.825"/>
        <n v="0.924"/>
        <n v="0.616"/>
        <n v="0.37"/>
        <n v="0.181"/>
        <n v="0.152"/>
        <n v="0.216"/>
        <n v="0.997"/>
        <n v="0.304"/>
        <n v="0.296"/>
        <n v="0.321"/>
        <n v="0.826"/>
        <n v="0.626"/>
        <n v="0.0"/>
        <n v="0.79"/>
        <n v="0.092"/>
        <n v="0.802"/>
        <n v="0.513"/>
        <n v="0.497"/>
        <n v="0.013"/>
        <n v="0.853"/>
        <n v="0.956"/>
        <n v="0.834"/>
        <n v="0.476"/>
        <n v="0.754"/>
        <n v="0.323"/>
        <n v="0.426"/>
        <n v="0.331"/>
        <n v="0.785"/>
        <n v="0.782"/>
        <n v="0.805"/>
        <n v="0.586"/>
        <n v="0.074"/>
        <n v="0.384"/>
        <n v="0.249"/>
        <n v="0.57"/>
        <n v="0.367"/>
        <n v="0.096"/>
        <n v="0.053"/>
        <n v="0.726"/>
        <n v="0.286"/>
        <n v="0.352"/>
        <n v="0.751"/>
        <n v="0.1"/>
        <n v="0.607"/>
        <n v="0.192"/>
        <n v="0.756"/>
        <n v="0.617"/>
        <n v="0.601"/>
        <n v="0.381"/>
        <n v="0.241"/>
        <n v="0.094"/>
        <n v="0.335"/>
        <n v="0.363"/>
        <n v="0.724"/>
        <n v="0.277"/>
        <n v="0.205"/>
        <n v="0.707"/>
        <n v="0.827"/>
        <n v="0.545"/>
        <n v="0.196"/>
        <n v="0.157"/>
        <n v="0.674"/>
        <n v="0.633"/>
        <n v="0.734"/>
        <n v="0.577"/>
        <n v="0.562"/>
        <n v="0.899"/>
        <n v="0.549"/>
        <n v="0.186"/>
        <n v="0.767"/>
        <n v="0.469"/>
        <n v="0.362"/>
        <n v="0.302"/>
        <n v="0.579"/>
        <n v="0.828"/>
        <n v="0.836"/>
        <n v="0.42"/>
        <n v="0.539"/>
        <n v="0.909"/>
        <n v="0.371"/>
        <n v="0.016"/>
        <n v="0.353"/>
        <n v="0.758"/>
        <n v="0.728"/>
        <n v="0.91"/>
        <n v="0.507"/>
        <n v="0.695"/>
        <n v="0.61"/>
        <n v="0.3"/>
        <n v="0.779"/>
        <n v="0.374"/>
        <n v="0.293"/>
        <n v="0.875"/>
        <n v="0.028"/>
        <n v="0.759"/>
        <n v="0.794"/>
        <n v="0.408"/>
        <n v="0.077"/>
        <n v="0.768"/>
        <n v="0.126"/>
        <n v="0.903"/>
        <n v="0.978"/>
        <n v="0.439"/>
        <n v="0.638"/>
        <n v="0.596"/>
        <n v="0.041"/>
        <n v="0.764"/>
        <n v="0.337"/>
        <n v="0.801"/>
        <n v="0.301"/>
        <n v="0.446"/>
        <n v="0.736"/>
        <n v="0.606"/>
        <n v="0.646"/>
        <n v="0.004"/>
        <n v="0.888"/>
        <n v="0.914"/>
        <n v="0.474"/>
        <n v="0.844"/>
        <n v="0.781"/>
        <n v="0.246"/>
        <n v="0.387"/>
        <n v="0.48"/>
        <n v="0.511"/>
        <n v="0.515"/>
        <n v="0.413"/>
        <n v="0.068"/>
        <n v="0.889"/>
        <n v="0.46"/>
        <n v="0.203"/>
        <n v="0.257"/>
        <n v="0.84"/>
        <n v="0.843"/>
        <n v="0.21"/>
        <n v="0.973"/>
        <n v="0.563"/>
        <n v="0.035"/>
        <n v="0.057"/>
        <n v="0.879"/>
        <n v="0.198"/>
        <n v="0.569"/>
        <n v="0.2"/>
        <n v="0.743"/>
        <n v="0.43"/>
        <n v="0.027"/>
        <n v="0.443"/>
        <n v="0.201"/>
        <n v="0.94"/>
        <n v="0.53"/>
        <n v="0.012"/>
        <n v="0.597"/>
        <n v="0.824"/>
        <n v="0.285"/>
        <n v="0.454"/>
        <n v="0.793"/>
        <n v="0.151"/>
        <n v="0.848"/>
        <n v="0.05"/>
        <n v="0.866"/>
        <n v="0.682"/>
        <n v="0.365"/>
        <n v="0.58"/>
        <n v="0.648"/>
        <n v="0.396"/>
        <n v="0.958"/>
        <n v="0.762"/>
        <n v="0.615"/>
        <n v="0.411"/>
        <n v="0.349"/>
        <n v="0.273"/>
        <n v="0.412"/>
        <n v="0.653"/>
        <n v="0.043"/>
        <n v="0.06"/>
        <n v="0.548"/>
        <n v="0.509"/>
        <n v="0.182"/>
        <n v="0.528"/>
        <n v="0.83"/>
        <n v="0.153"/>
        <n v="0.527"/>
        <n v="0.211"/>
        <n v="0.438"/>
        <n v="0.346"/>
        <n v="0.78"/>
        <n v="0.312"/>
        <n v="0.505"/>
        <n v="0.87"/>
        <n v="0.039"/>
        <n v="0.393"/>
        <n v="0.066"/>
        <n v="0.07"/>
        <n v="0.532"/>
        <n v="0.219"/>
        <n v="0.93"/>
        <n v="0.557"/>
        <n v="0.174"/>
        <n v="0.765"/>
        <n v="0.288"/>
        <n v="0.239"/>
        <n v="0.284"/>
        <n v="0.654"/>
        <n v="0.31"/>
        <n v="0.591"/>
        <n v="0.54"/>
        <n v="0.069"/>
        <n v="0.847"/>
        <n v="0.373"/>
        <n v="0.268"/>
        <n v="0.884"/>
        <n v="0.116"/>
        <n v="0.187"/>
        <n v="0.103"/>
        <n v="0.815"/>
        <n v="0.839"/>
        <n v="0.054"/>
        <n v="0.472"/>
        <n v="0.52"/>
        <n v="0.929"/>
        <n v="0.587"/>
        <n v="0.676"/>
        <n v="0.317"/>
        <n v="0.243"/>
        <n v="0.665"/>
        <n v="0.797"/>
        <n v="0.26"/>
        <n v="0.546"/>
        <n v="0.861"/>
        <n v="0.555"/>
        <n v="0.156"/>
        <n v="0.414"/>
        <n v="0.878"/>
        <n v="0.421"/>
        <n v="0.459"/>
        <n v="0.019"/>
        <n v="0.075"/>
        <n v="0.451"/>
        <n v="0.712"/>
        <n v="0.662"/>
        <n v="0.687"/>
        <n v="0.101"/>
        <n v="0.379"/>
        <n v="0.269"/>
        <n v="0.098"/>
        <n v="0.281"/>
        <n v="0.006"/>
        <n v="0.823"/>
        <n v="0.147"/>
        <n v="0.342"/>
        <n v="0.35"/>
        <n v="0.177"/>
        <n v="0.222"/>
        <n v="0.842"/>
        <n v="0.547"/>
        <n v="0.516"/>
        <n v="0.084"/>
        <n v="0.333"/>
        <n v="0.322"/>
        <n v="0.74"/>
        <n v="0.64"/>
        <n v="0.416"/>
        <n v="0.259"/>
        <n v="0.127"/>
        <n v="0.565"/>
        <n v="0.44"/>
        <n v="0.233"/>
        <n v="0.002"/>
        <n v="0.452"/>
        <n v="0.817"/>
        <n v="0.165"/>
        <n v="0.208"/>
        <n v="0.114"/>
        <n v="0.314"/>
        <n v="0.585"/>
        <n v="0.684"/>
        <n v="0.029"/>
        <n v="0.791"/>
        <n v="0.432"/>
        <n v="0.391"/>
        <n v="0.315"/>
        <n v="0.235"/>
        <n v="0.456"/>
        <n v="0.778"/>
        <n v="0.966"/>
        <n v="0.071"/>
        <n v="0.954"/>
        <n v="0.265"/>
        <n v="0.313"/>
        <n v="0.248"/>
        <n v="0.772"/>
        <n v="0.427"/>
        <n v="0.338"/>
        <n v="0.939"/>
        <n v="0.232"/>
        <n v="0.998"/>
        <n v="0.149"/>
        <n v="0.612"/>
        <n v="0.868"/>
        <n v="0.188"/>
        <n v="0.581"/>
        <n v="0.044"/>
        <n v="0.445"/>
        <n v="0.032"/>
        <n v="0.062"/>
        <n v="0.318"/>
        <n v="0.895"/>
        <n v="0.08"/>
        <n v="0.882"/>
        <n v="0.6"/>
        <n v="0.729"/>
        <n v="0.403"/>
        <n v="0.471"/>
        <n v="0.39"/>
        <n v="0.519"/>
        <n v="0.433"/>
        <n v="0.487"/>
        <n v="0.339"/>
        <n v="0.104"/>
        <n v="0.634"/>
        <n v="0.194"/>
        <n v="0.583"/>
        <n v="0.195"/>
        <n v="0.689"/>
        <n v="0.592"/>
        <n v="0.807"/>
        <n v="0.835"/>
        <n v="0.183"/>
        <n v="0.571"/>
        <n v="0.784"/>
        <n v="0.803"/>
        <n v="0.667"/>
        <n v="0.176"/>
        <n v="0.714"/>
        <n v="0.372"/>
        <n v="0.278"/>
        <n v="0.124"/>
        <n v="0.073"/>
        <n v="0.796"/>
        <n v="0.886"/>
        <n v="0.573"/>
        <n v="0.503"/>
        <n v="0.355"/>
        <n v="0.215"/>
        <n v="0.361"/>
        <n v="0.795"/>
        <n v="0.887"/>
        <n v="0.223"/>
        <n v="0.544"/>
        <n v="0.66"/>
        <n v="0.716"/>
        <n v="0.059"/>
        <n v="0.483"/>
        <n v="0.254"/>
        <n v="0.88"/>
        <n v="0.912"/>
        <n v="0.931"/>
        <n v="0.163"/>
        <n v="0.71"/>
        <n v="0.046"/>
        <n v="0.422"/>
        <n v="0.991"/>
        <n v="0.214"/>
        <n v="0.582"/>
        <n v="0.307"/>
        <n v="0.963"/>
        <n v="0.008"/>
        <n v="0.347"/>
        <n v="0.655"/>
        <n v="0.4"/>
        <n v="0.893"/>
        <n v="0.957"/>
        <n v="0.148"/>
        <n v="0.045"/>
        <n v="0.197"/>
        <n v="0.049"/>
        <n v="0.946"/>
        <n v="0.121"/>
        <n v="0.869"/>
        <n v="0.311"/>
        <n v="0.326"/>
        <n v="0.245"/>
        <n v="0.234"/>
        <n v="0.543"/>
        <n v="0.761"/>
        <n v="0.079"/>
        <n v="0.775"/>
        <n v="0.702"/>
        <n v="0.526"/>
        <n v="0.236"/>
        <n v="0.228"/>
        <n v="0.499"/>
        <n v="0.405"/>
        <n v="0.316"/>
        <n v="0.512"/>
        <n v="0.099"/>
        <n v="0.479"/>
        <n v="0.713"/>
        <n v="0.118"/>
        <n v="0.28"/>
        <n v="0.979"/>
        <n v="0.902"/>
        <n v="0.846"/>
        <n v="0.832"/>
        <n v="0.837"/>
        <n v="0.386"/>
        <n v="0.464"/>
        <n v="0.786"/>
        <n v="0.423"/>
        <n v="0.508"/>
        <n v="0.673"/>
        <n v="0.031"/>
        <n v="0.407"/>
        <n v="0.792"/>
        <n v="0.813"/>
        <n v="0.804"/>
        <n v="0.376"/>
        <n v="0.473"/>
        <n v="0.905"/>
        <n v="0.009"/>
        <n v="0.087"/>
        <n v="0.862"/>
        <n v="0.164"/>
        <n v="0.119"/>
        <n v="0.137"/>
        <n v="0.34"/>
        <n v="0.67"/>
        <n v="0.357"/>
        <n v="0.55"/>
        <n v="0.747"/>
        <n v="0.763"/>
        <n v="0.575"/>
        <n v="0.771"/>
        <n v="0.77"/>
        <n v="0.089"/>
        <n v="0.364"/>
        <n v="0.166"/>
        <n v="0.974"/>
        <n v="0.904"/>
        <n v="0.699"/>
        <n v="0.63"/>
        <n v="0.652"/>
        <n v="0.624"/>
        <n v="0.434"/>
        <n v="0.964"/>
        <n v="0.078"/>
        <n v="0.238"/>
        <n v="0.496"/>
        <n v="0.738"/>
        <n v="0.366"/>
        <n v="0.047"/>
        <n v="0.289"/>
        <n v="0.642"/>
        <n v="0.225"/>
        <n v="0.741"/>
        <n v="0.777"/>
        <n v="0.161"/>
        <n v="0.521"/>
        <n v="0.594"/>
        <n v="0.808"/>
        <n v="0.977"/>
        <n v="0.501"/>
        <n v="0.25"/>
        <n v="0.461"/>
        <n v="0.855"/>
        <n v="0.345"/>
        <n v="0.744"/>
        <n v="0.727"/>
        <n v="0.709"/>
        <n v="0.692"/>
        <n v="0.356"/>
        <n v="0.932"/>
        <n v="0.27"/>
        <n v="0.811"/>
        <n v="0.158"/>
        <n v="0.635"/>
        <n v="0.271"/>
        <n v="0.256"/>
        <n v="0.859"/>
        <n v="0.324"/>
        <n v="0.377"/>
        <n v="0.206"/>
        <n v="0.135"/>
        <n v="0.007"/>
        <n v="0.475"/>
        <n v="0.209"/>
        <n v="0.448"/>
        <n v="0.226"/>
        <n v="0.885"/>
        <n v="0.155"/>
        <n v="0.961"/>
        <n v="0.935"/>
        <n v="0.92"/>
        <n v="0.12"/>
        <n v="0.864"/>
        <n v="0.821"/>
        <n v="0.556"/>
        <n v="0.82"/>
        <n v="0.401"/>
        <n v="0.113"/>
        <n v="0.169"/>
        <n v="0.945"/>
        <n v="0.812"/>
        <n v="0.739"/>
        <n v="0.525"/>
        <n v="0.063"/>
        <n v="0.647"/>
        <n v="0.639"/>
        <n v="0.706"/>
        <n v="0.375"/>
        <n v="0.105"/>
        <n v="0.435"/>
        <n v="0.097"/>
        <n v="0.819"/>
        <n v="0.383"/>
        <n v="0.399"/>
        <n v="0.733"/>
        <n v="0.915"/>
        <n v="0.419"/>
        <n v="0.463"/>
        <n v="0.144"/>
        <n v="0.172"/>
        <n v="0.325"/>
        <n v="0.567"/>
        <n v="0.162"/>
        <n v="0.881"/>
        <n v="0.415"/>
        <n v="0.919"/>
        <n v="0.937"/>
        <n v="0.178"/>
        <n v="0.076"/>
        <n v="0.944"/>
        <n v="0.523"/>
        <n v="0.082"/>
        <n v="0.457"/>
        <n v="0.664"/>
        <n v="0.327"/>
        <n v="0.175"/>
        <n v="0.492"/>
        <n v="0.493"/>
        <n v="0.851"/>
        <n v="0.093"/>
        <n v="0.328"/>
        <n v="0.263"/>
        <n v="0.504"/>
        <n v="0.287"/>
        <n v="0.011"/>
        <n v="0.417"/>
        <n v="0.65"/>
        <n v="0.502"/>
        <n v="0.732"/>
        <n v="0.81"/>
        <n v="0.255"/>
        <n v="0.468"/>
        <n v="0.506"/>
        <n v="0.275"/>
        <n v="0.095"/>
        <n v="0.136"/>
        <n v="0.143"/>
        <n v="0.686"/>
        <n v="0.276"/>
        <n v="0.385"/>
        <n v="0.221"/>
        <n v="0.787"/>
        <n v="0.486"/>
        <n v="0.559"/>
        <n v="0.392"/>
        <n v="0.605"/>
        <n v="0.261"/>
        <n v="0.627"/>
        <n v="0.681"/>
        <n v="0.131"/>
        <n v="0.227"/>
        <n v="0.091"/>
        <n v="0.856"/>
        <n v="0.541"/>
        <n v="0.603"/>
        <n v="0.698"/>
        <n v="0.13"/>
        <n v="0.857"/>
        <n v="0.877"/>
        <n v="0.941"/>
        <n v="0.252"/>
        <n v="0.034"/>
        <n v="0.231"/>
        <n v="0.75"/>
        <n v="0.242"/>
        <n v="0.894"/>
        <n v="0.553"/>
        <n v="0.703"/>
        <n v="0.86"/>
        <n v="0.748"/>
        <n v="0.023"/>
        <n v="0.056"/>
        <n v="0.933"/>
        <n v="0.024"/>
        <n v="0.595"/>
        <n v="0.258"/>
        <n v="0.697"/>
        <n v="0.649"/>
        <n v="0.916"/>
        <n v="0.297"/>
        <n v="0.985"/>
        <n v="0.948"/>
        <n v="0.671"/>
        <n v="0.142"/>
        <n v="0.637"/>
        <n v="0.987"/>
        <n v="0.993"/>
        <n v="0.394"/>
        <n v="0.891"/>
        <n v="0.625"/>
        <n v="0.482"/>
        <n v="0.309"/>
        <n v="0.898"/>
        <n v="0.001"/>
        <n v="0.308"/>
        <n v="0.766"/>
        <n v="0.858"/>
        <n v="0.36"/>
        <n v="0.56"/>
        <n v="0.554"/>
        <n v="0.02"/>
        <n v="0.354"/>
        <n v="0.085"/>
        <n v="0.584"/>
        <n v="0.934"/>
        <n v="0.749"/>
        <n v="0.32"/>
        <n v="0.533"/>
        <n v="0.721"/>
        <n v="0.722"/>
        <n v="0.925"/>
        <n v="0.715"/>
        <n v="0.437"/>
        <n v="0.033"/>
        <n v="0.306"/>
        <n v="0.89"/>
        <n v="0.185"/>
        <n v="0.614"/>
        <n v="0.359"/>
        <n v="0.264"/>
        <n v="0.088"/>
        <n v="0.841"/>
        <n v="0.892"/>
        <n v="0.189"/>
        <n v="0.867"/>
        <n v="0.921"/>
        <n v="0.489"/>
        <n v="0.224"/>
        <n v="0.658"/>
        <n v="0.048"/>
        <n v="0.949"/>
        <n v="0.959"/>
        <n v="0.678"/>
        <n v="0.845"/>
        <n v="0.332"/>
        <n v="0.514"/>
        <n v="0.03"/>
        <n v="0.14"/>
        <n v="0.369"/>
        <n v="0.704"/>
        <n v="0.972"/>
        <n v="0.568"/>
        <n v="0.679"/>
        <n v="0.602"/>
        <n v="0.537"/>
        <n v="0.108"/>
        <n v="0.111"/>
        <n v="0.102"/>
        <n v="0.622"/>
        <n v="0.368"/>
        <n v="0.938"/>
        <n v="0.589"/>
        <n v="0.204"/>
        <n v="0.036"/>
        <n v="0.788"/>
        <n v="0.404"/>
        <n v="0.745"/>
        <n v="0.666"/>
        <n v="0.005"/>
        <n v="0.955"/>
        <n v="0.294"/>
        <n v="0.295"/>
        <n v="0.336"/>
        <n v="0.402"/>
        <n v="0.923"/>
      </sharedItems>
    </cacheField>
    <cacheField name="QUARTILE" numFmtId="0">
      <sharedItems>
        <s v="TOP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242" sheet="BOTTOM QUARTILE CUST"/>
  </cacheSource>
  <cacheFields>
    <cacheField name="customer_id" numFmtId="0">
      <sharedItems containsSemiMixedTypes="0" containsString="0" containsNumber="1" containsInteger="1">
        <n v="100000.0"/>
        <n v="100014.0"/>
        <n v="100017.0"/>
        <n v="100018.0"/>
        <n v="100028.0"/>
        <n v="100041.0"/>
        <n v="100043.0"/>
        <n v="100048.0"/>
        <n v="100051.0"/>
        <n v="100057.0"/>
        <n v="100067.0"/>
        <n v="100070.0"/>
        <n v="100071.0"/>
        <n v="100072.0"/>
        <n v="100074.0"/>
        <n v="100077.0"/>
        <n v="100079.0"/>
        <n v="100090.0"/>
        <n v="100091.0"/>
        <n v="100093.0"/>
        <n v="100094.0"/>
        <n v="100095.0"/>
        <n v="100101.0"/>
        <n v="100113.0"/>
        <n v="100120.0"/>
        <n v="100125.0"/>
        <n v="100133.0"/>
        <n v="100136.0"/>
        <n v="100137.0"/>
        <n v="100138.0"/>
        <n v="100139.0"/>
        <n v="100142.0"/>
        <n v="100144.0"/>
        <n v="100148.0"/>
        <n v="100150.0"/>
        <n v="100151.0"/>
        <n v="100153.0"/>
        <n v="100158.0"/>
        <n v="100163.0"/>
        <n v="100168.0"/>
        <n v="100170.0"/>
        <n v="100173.0"/>
        <n v="100174.0"/>
        <n v="100176.0"/>
        <n v="100180.0"/>
        <n v="100181.0"/>
        <n v="100183.0"/>
        <n v="100191.0"/>
        <n v="100195.0"/>
        <n v="100196.0"/>
        <n v="100198.0"/>
        <n v="100201.0"/>
        <n v="100206.0"/>
        <n v="100211.0"/>
        <n v="100216.0"/>
        <n v="100222.0"/>
        <n v="100227.0"/>
        <n v="100228.0"/>
        <n v="100229.0"/>
        <n v="100231.0"/>
        <n v="100232.0"/>
        <n v="100233.0"/>
        <n v="100257.0"/>
        <n v="100258.0"/>
        <n v="100259.0"/>
        <n v="100261.0"/>
        <n v="100266.0"/>
        <n v="100268.0"/>
        <n v="100269.0"/>
        <n v="100270.0"/>
        <n v="100276.0"/>
        <n v="100283.0"/>
        <n v="100284.0"/>
        <n v="100288.0"/>
        <n v="100290.0"/>
        <n v="100297.0"/>
        <n v="100298.0"/>
        <n v="100304.0"/>
        <n v="100310.0"/>
        <n v="100315.0"/>
        <n v="100319.0"/>
        <n v="100322.0"/>
        <n v="100324.0"/>
        <n v="100327.0"/>
        <n v="100328.0"/>
        <n v="100338.0"/>
        <n v="100344.0"/>
        <n v="100352.0"/>
        <n v="100354.0"/>
        <n v="100362.0"/>
        <n v="100364.0"/>
        <n v="100365.0"/>
        <n v="100366.0"/>
        <n v="100367.0"/>
        <n v="100375.0"/>
        <n v="100376.0"/>
        <n v="100377.0"/>
        <n v="100384.0"/>
        <n v="100387.0"/>
        <n v="100391.0"/>
        <n v="100395.0"/>
        <n v="100400.0"/>
        <n v="100403.0"/>
        <n v="100404.0"/>
        <n v="100405.0"/>
        <n v="100406.0"/>
        <n v="100409.0"/>
        <n v="100418.0"/>
        <n v="100419.0"/>
        <n v="100426.0"/>
        <n v="100438.0"/>
        <n v="100439.0"/>
        <n v="100440.0"/>
        <n v="100447.0"/>
        <n v="100451.0"/>
        <n v="100455.0"/>
        <n v="100468.0"/>
        <n v="100469.0"/>
        <n v="100471.0"/>
        <n v="100473.0"/>
        <n v="100477.0"/>
        <n v="100480.0"/>
        <n v="100482.0"/>
        <n v="100488.0"/>
        <n v="100490.0"/>
        <n v="100491.0"/>
        <n v="100494.0"/>
        <n v="100498.0"/>
        <n v="100499.0"/>
        <n v="100504.0"/>
        <n v="100512.0"/>
        <n v="100513.0"/>
        <n v="100515.0"/>
        <n v="100518.0"/>
        <n v="100523.0"/>
        <n v="100524.0"/>
        <n v="100529.0"/>
        <n v="100539.0"/>
        <n v="100544.0"/>
        <n v="100550.0"/>
        <n v="100551.0"/>
        <n v="100556.0"/>
        <n v="100574.0"/>
        <n v="100575.0"/>
        <n v="100576.0"/>
        <n v="100577.0"/>
        <n v="100580.0"/>
        <n v="100581.0"/>
        <n v="100584.0"/>
        <n v="100586.0"/>
        <n v="100588.0"/>
        <n v="100589.0"/>
        <n v="100590.0"/>
        <n v="100599.0"/>
        <n v="100619.0"/>
        <n v="100620.0"/>
        <n v="100623.0"/>
        <n v="100628.0"/>
        <n v="100631.0"/>
        <n v="100639.0"/>
        <n v="100648.0"/>
        <n v="100649.0"/>
        <n v="100655.0"/>
        <n v="100658.0"/>
        <n v="100661.0"/>
        <n v="100668.0"/>
        <n v="100680.0"/>
        <n v="100686.0"/>
        <n v="100687.0"/>
        <n v="100688.0"/>
        <n v="100689.0"/>
        <n v="100703.0"/>
        <n v="100707.0"/>
        <n v="100712.0"/>
        <n v="100716.0"/>
        <n v="100725.0"/>
        <n v="100726.0"/>
        <n v="100727.0"/>
        <n v="100728.0"/>
        <n v="100729.0"/>
        <n v="100730.0"/>
        <n v="100735.0"/>
        <n v="100741.0"/>
        <n v="100745.0"/>
        <n v="100747.0"/>
        <n v="100749.0"/>
        <n v="100750.0"/>
        <n v="100751.0"/>
        <n v="100758.0"/>
        <n v="100759.0"/>
        <n v="100761.0"/>
        <n v="100762.0"/>
        <n v="100764.0"/>
        <n v="100771.0"/>
        <n v="100772.0"/>
        <n v="100779.0"/>
        <n v="100781.0"/>
        <n v="100783.0"/>
        <n v="100794.0"/>
        <n v="100798.0"/>
        <n v="100813.0"/>
        <n v="100815.0"/>
        <n v="100824.0"/>
        <n v="100825.0"/>
        <n v="100826.0"/>
        <n v="100828.0"/>
        <n v="100831.0"/>
        <n v="100842.0"/>
        <n v="100846.0"/>
        <n v="100852.0"/>
        <n v="100853.0"/>
        <n v="100862.0"/>
        <n v="100867.0"/>
        <n v="100870.0"/>
        <n v="100872.0"/>
        <n v="100873.0"/>
        <n v="100875.0"/>
        <n v="100877.0"/>
        <n v="100885.0"/>
        <n v="100886.0"/>
        <n v="100892.0"/>
        <n v="100894.0"/>
        <n v="100908.0"/>
        <n v="100910.0"/>
        <n v="100911.0"/>
        <n v="100923.0"/>
        <n v="100924.0"/>
        <n v="100930.0"/>
        <n v="100931.0"/>
        <n v="100932.0"/>
        <n v="100934.0"/>
        <n v="100941.0"/>
        <n v="100943.0"/>
        <n v="100946.0"/>
        <n v="100949.0"/>
        <n v="100955.0"/>
        <n v="100962.0"/>
        <n v="100965.0"/>
        <n v="100971.0"/>
        <n v="100974.0"/>
        <n v="100975.0"/>
        <n v="100976.0"/>
        <n v="100979.0"/>
        <n v="100985.0"/>
        <n v="100986.0"/>
        <n v="100993.0"/>
        <n v="100994.0"/>
        <n v="100995.0"/>
        <n v="101002.0"/>
        <n v="101004.0"/>
        <n v="101005.0"/>
        <n v="101006.0"/>
        <n v="101008.0"/>
        <n v="101010.0"/>
        <n v="101012.0"/>
        <n v="101019.0"/>
        <n v="101024.0"/>
        <n v="101025.0"/>
        <n v="101027.0"/>
        <n v="101028.0"/>
        <n v="101030.0"/>
        <n v="101035.0"/>
        <n v="101044.0"/>
        <n v="101046.0"/>
        <n v="101047.0"/>
        <n v="101051.0"/>
        <n v="101052.0"/>
        <n v="101060.0"/>
        <n v="101064.0"/>
        <n v="101065.0"/>
        <n v="101068.0"/>
        <n v="101075.0"/>
        <n v="101080.0"/>
        <n v="101088.0"/>
        <n v="101089.0"/>
        <n v="101090.0"/>
        <n v="101091.0"/>
        <n v="101092.0"/>
        <n v="101100.0"/>
        <n v="101103.0"/>
        <n v="101104.0"/>
        <n v="101105.0"/>
        <n v="101113.0"/>
        <n v="101116.0"/>
        <n v="101117.0"/>
        <n v="101119.0"/>
        <n v="101124.0"/>
        <n v="101130.0"/>
        <n v="101131.0"/>
        <n v="101135.0"/>
        <n v="101155.0"/>
        <n v="101156.0"/>
        <n v="101157.0"/>
        <n v="101165.0"/>
        <n v="101171.0"/>
        <n v="101182.0"/>
        <n v="101183.0"/>
        <n v="101184.0"/>
        <n v="101190.0"/>
        <n v="101192.0"/>
        <n v="101194.0"/>
        <n v="101195.0"/>
        <n v="101196.0"/>
        <n v="101198.0"/>
        <n v="101199.0"/>
        <n v="101202.0"/>
        <n v="101208.0"/>
        <n v="101215.0"/>
        <n v="101220.0"/>
        <n v="101224.0"/>
        <n v="101233.0"/>
        <n v="101236.0"/>
        <n v="101239.0"/>
        <n v="101243.0"/>
        <n v="101245.0"/>
        <n v="101248.0"/>
        <n v="101260.0"/>
        <n v="101275.0"/>
        <n v="101277.0"/>
        <n v="101289.0"/>
        <n v="101305.0"/>
        <n v="101307.0"/>
        <n v="101308.0"/>
        <n v="101309.0"/>
        <n v="101315.0"/>
        <n v="101322.0"/>
        <n v="101324.0"/>
        <n v="101328.0"/>
        <n v="101329.0"/>
        <n v="101336.0"/>
        <n v="101343.0"/>
        <n v="101345.0"/>
        <n v="101349.0"/>
        <n v="101356.0"/>
        <n v="101369.0"/>
        <n v="101373.0"/>
        <n v="101374.0"/>
        <n v="101375.0"/>
        <n v="101376.0"/>
        <n v="101377.0"/>
        <n v="101380.0"/>
        <n v="101384.0"/>
        <n v="101385.0"/>
        <n v="101388.0"/>
        <n v="101389.0"/>
        <n v="101394.0"/>
        <n v="101397.0"/>
        <n v="101402.0"/>
        <n v="101404.0"/>
        <n v="101406.0"/>
        <n v="101410.0"/>
        <n v="101420.0"/>
        <n v="101425.0"/>
        <n v="101438.0"/>
        <n v="101452.0"/>
        <n v="101453.0"/>
        <n v="101456.0"/>
        <n v="101457.0"/>
        <n v="101460.0"/>
        <n v="101469.0"/>
        <n v="101477.0"/>
        <n v="101482.0"/>
        <n v="101486.0"/>
        <n v="101496.0"/>
        <n v="101497.0"/>
        <n v="101498.0"/>
        <n v="101500.0"/>
        <n v="101501.0"/>
        <n v="101504.0"/>
        <n v="101512.0"/>
        <n v="101515.0"/>
        <n v="101518.0"/>
        <n v="101519.0"/>
        <n v="101521.0"/>
        <n v="101535.0"/>
        <n v="101536.0"/>
        <n v="101537.0"/>
        <n v="101546.0"/>
        <n v="101549.0"/>
        <n v="101551.0"/>
        <n v="101553.0"/>
        <n v="101558.0"/>
        <n v="101565.0"/>
        <n v="101569.0"/>
        <n v="101577.0"/>
        <n v="101581.0"/>
        <n v="101584.0"/>
        <n v="101591.0"/>
        <n v="101603.0"/>
        <n v="101608.0"/>
        <n v="101610.0"/>
        <n v="101620.0"/>
        <n v="101621.0"/>
        <n v="101625.0"/>
        <n v="101629.0"/>
        <n v="101637.0"/>
        <n v="101638.0"/>
        <n v="101640.0"/>
        <n v="101645.0"/>
        <n v="101647.0"/>
        <n v="101658.0"/>
        <n v="101659.0"/>
        <n v="101660.0"/>
        <n v="101663.0"/>
        <n v="101665.0"/>
        <n v="101667.0"/>
        <n v="101672.0"/>
        <n v="101677.0"/>
        <n v="101678.0"/>
        <n v="101679.0"/>
        <n v="101682.0"/>
        <n v="101686.0"/>
        <n v="101690.0"/>
        <n v="101692.0"/>
        <n v="101694.0"/>
        <n v="101699.0"/>
        <n v="101706.0"/>
        <n v="101709.0"/>
        <n v="101710.0"/>
        <n v="101712.0"/>
        <n v="101715.0"/>
        <n v="101720.0"/>
        <n v="101723.0"/>
        <n v="101729.0"/>
        <n v="101732.0"/>
        <n v="101739.0"/>
        <n v="101742.0"/>
        <n v="101743.0"/>
        <n v="101744.0"/>
        <n v="101749.0"/>
        <n v="101750.0"/>
        <n v="101757.0"/>
        <n v="101762.0"/>
        <n v="101769.0"/>
        <n v="101770.0"/>
        <n v="101772.0"/>
        <n v="101773.0"/>
        <n v="101774.0"/>
        <n v="101779.0"/>
        <n v="101783.0"/>
        <n v="101796.0"/>
        <n v="101802.0"/>
        <n v="101804.0"/>
        <n v="101807.0"/>
        <n v="101808.0"/>
        <n v="101811.0"/>
        <n v="101812.0"/>
        <n v="101814.0"/>
        <n v="101815.0"/>
        <n v="101818.0"/>
        <n v="101819.0"/>
        <n v="101820.0"/>
        <n v="101823.0"/>
        <n v="101827.0"/>
        <n v="101831.0"/>
        <n v="101832.0"/>
        <n v="101834.0"/>
        <n v="101835.0"/>
        <n v="101836.0"/>
        <n v="101839.0"/>
        <n v="101840.0"/>
        <n v="101847.0"/>
        <n v="101851.0"/>
        <n v="101854.0"/>
        <n v="101857.0"/>
        <n v="101860.0"/>
        <n v="101868.0"/>
        <n v="101874.0"/>
        <n v="101878.0"/>
        <n v="101883.0"/>
        <n v="101884.0"/>
        <n v="101885.0"/>
        <n v="101887.0"/>
        <n v="101889.0"/>
        <n v="101893.0"/>
        <n v="101897.0"/>
        <n v="101903.0"/>
        <n v="101904.0"/>
        <n v="101909.0"/>
        <n v="101911.0"/>
        <n v="101922.0"/>
        <n v="101936.0"/>
        <n v="101938.0"/>
        <n v="101940.0"/>
        <n v="101947.0"/>
        <n v="101950.0"/>
        <n v="101964.0"/>
        <n v="101971.0"/>
        <n v="101972.0"/>
        <n v="101979.0"/>
        <n v="101982.0"/>
        <n v="101987.0"/>
        <n v="101989.0"/>
        <n v="101995.0"/>
        <n v="101996.0"/>
        <n v="102002.0"/>
        <n v="102006.0"/>
        <n v="102007.0"/>
        <n v="102008.0"/>
        <n v="102010.0"/>
        <n v="102011.0"/>
        <n v="102019.0"/>
        <n v="102026.0"/>
        <n v="102027.0"/>
        <n v="102030.0"/>
        <n v="102031.0"/>
        <n v="102034.0"/>
        <n v="102038.0"/>
        <n v="102040.0"/>
        <n v="102048.0"/>
        <n v="102051.0"/>
        <n v="102056.0"/>
        <n v="102058.0"/>
        <n v="102060.0"/>
        <n v="102062.0"/>
        <n v="102064.0"/>
        <n v="102066.0"/>
        <n v="102069.0"/>
        <n v="102077.0"/>
        <n v="102080.0"/>
        <n v="102089.0"/>
        <n v="102100.0"/>
        <n v="102102.0"/>
        <n v="102104.0"/>
        <n v="102110.0"/>
        <n v="102115.0"/>
        <n v="102118.0"/>
        <n v="102122.0"/>
        <n v="102129.0"/>
        <n v="102130.0"/>
        <n v="102135.0"/>
        <n v="102137.0"/>
        <n v="102138.0"/>
        <n v="102145.0"/>
        <n v="102148.0"/>
        <n v="102153.0"/>
        <n v="102163.0"/>
        <n v="102167.0"/>
        <n v="102171.0"/>
        <n v="102180.0"/>
        <n v="102182.0"/>
        <n v="102191.0"/>
        <n v="102195.0"/>
        <n v="102199.0"/>
        <n v="102200.0"/>
        <n v="102205.0"/>
        <n v="102216.0"/>
        <n v="102224.0"/>
        <n v="102230.0"/>
        <n v="102232.0"/>
        <n v="102233.0"/>
        <n v="102239.0"/>
        <n v="102241.0"/>
        <n v="102245.0"/>
        <n v="102248.0"/>
        <n v="102250.0"/>
        <n v="102254.0"/>
        <n v="102262.0"/>
        <n v="102271.0"/>
        <n v="102272.0"/>
        <n v="102275.0"/>
        <n v="102280.0"/>
        <n v="102283.0"/>
        <n v="102284.0"/>
        <n v="102286.0"/>
        <n v="102303.0"/>
        <n v="102304.0"/>
        <n v="102307.0"/>
        <n v="102309.0"/>
        <n v="102311.0"/>
        <n v="102314.0"/>
        <n v="102315.0"/>
        <n v="102316.0"/>
        <n v="102317.0"/>
        <n v="102335.0"/>
        <n v="102336.0"/>
        <n v="102339.0"/>
        <n v="102340.0"/>
        <n v="102343.0"/>
        <n v="102346.0"/>
        <n v="102350.0"/>
        <n v="102352.0"/>
        <n v="102355.0"/>
        <n v="102359.0"/>
        <n v="102361.0"/>
        <n v="102367.0"/>
        <n v="102375.0"/>
        <n v="102378.0"/>
        <n v="102379.0"/>
        <n v="102387.0"/>
        <n v="102388.0"/>
        <n v="102389.0"/>
        <n v="102392.0"/>
        <n v="102395.0"/>
        <n v="102400.0"/>
        <n v="102405.0"/>
        <n v="102406.0"/>
        <n v="102408.0"/>
        <n v="102409.0"/>
        <n v="102410.0"/>
        <n v="102413.0"/>
        <n v="102414.0"/>
        <n v="102429.0"/>
        <n v="102436.0"/>
        <n v="102440.0"/>
        <n v="102447.0"/>
        <n v="102454.0"/>
        <n v="102465.0"/>
        <n v="102469.0"/>
        <n v="102479.0"/>
        <n v="102480.0"/>
        <n v="102481.0"/>
        <n v="102485.0"/>
        <n v="102486.0"/>
        <n v="102487.0"/>
        <n v="102489.0"/>
        <n v="102491.0"/>
        <n v="102498.0"/>
        <n v="102503.0"/>
        <n v="102507.0"/>
        <n v="102508.0"/>
        <n v="102514.0"/>
        <n v="102517.0"/>
        <n v="102522.0"/>
        <n v="102526.0"/>
        <n v="102531.0"/>
        <n v="102537.0"/>
        <n v="102542.0"/>
        <n v="102543.0"/>
        <n v="102549.0"/>
        <n v="102551.0"/>
        <n v="102553.0"/>
        <n v="102557.0"/>
        <n v="102559.0"/>
        <n v="102560.0"/>
        <n v="102561.0"/>
        <n v="102568.0"/>
        <n v="102571.0"/>
        <n v="102572.0"/>
        <n v="102578.0"/>
        <n v="102581.0"/>
        <n v="102591.0"/>
        <n v="102614.0"/>
        <n v="102615.0"/>
        <n v="102618.0"/>
        <n v="102623.0"/>
        <n v="102631.0"/>
        <n v="102642.0"/>
        <n v="102643.0"/>
        <n v="102644.0"/>
        <n v="102651.0"/>
        <n v="102659.0"/>
        <n v="102662.0"/>
        <n v="102665.0"/>
        <n v="102670.0"/>
        <n v="102672.0"/>
        <n v="102675.0"/>
        <n v="102676.0"/>
        <n v="102682.0"/>
        <n v="102688.0"/>
        <n v="102696.0"/>
        <n v="102697.0"/>
        <n v="102700.0"/>
        <n v="102707.0"/>
        <n v="102712.0"/>
        <n v="102723.0"/>
        <n v="102727.0"/>
        <n v="102731.0"/>
        <n v="102732.0"/>
        <n v="102734.0"/>
        <n v="102735.0"/>
        <n v="102739.0"/>
        <n v="102742.0"/>
        <n v="102745.0"/>
        <n v="102746.0"/>
        <n v="102747.0"/>
        <n v="102749.0"/>
        <n v="102750.0"/>
        <n v="102756.0"/>
        <n v="102759.0"/>
        <n v="102761.0"/>
        <n v="102767.0"/>
        <n v="102771.0"/>
        <n v="102777.0"/>
        <n v="102780.0"/>
        <n v="102782.0"/>
        <n v="102784.0"/>
        <n v="102790.0"/>
        <n v="102794.0"/>
        <n v="102795.0"/>
        <n v="102799.0"/>
        <n v="102802.0"/>
        <n v="102806.0"/>
        <n v="102808.0"/>
        <n v="102813.0"/>
        <n v="102816.0"/>
        <n v="102826.0"/>
        <n v="102827.0"/>
        <n v="102828.0"/>
        <n v="102834.0"/>
        <n v="102838.0"/>
        <n v="102839.0"/>
        <n v="102841.0"/>
        <n v="102844.0"/>
        <n v="102849.0"/>
        <n v="102850.0"/>
        <n v="102855.0"/>
        <n v="102856.0"/>
        <n v="102859.0"/>
        <n v="102861.0"/>
        <n v="102864.0"/>
        <n v="102865.0"/>
        <n v="102867.0"/>
        <n v="102876.0"/>
        <n v="102878.0"/>
        <n v="102884.0"/>
        <n v="102888.0"/>
        <n v="102891.0"/>
        <n v="102893.0"/>
        <n v="102895.0"/>
        <n v="102899.0"/>
        <n v="102900.0"/>
        <n v="102901.0"/>
        <n v="102902.0"/>
        <n v="102903.0"/>
        <n v="102904.0"/>
        <n v="102908.0"/>
        <n v="102909.0"/>
        <n v="102912.0"/>
        <n v="102917.0"/>
        <n v="102920.0"/>
        <n v="102924.0"/>
        <n v="102926.0"/>
        <n v="102929.0"/>
        <n v="102933.0"/>
        <n v="102934.0"/>
        <n v="102937.0"/>
        <n v="102945.0"/>
        <n v="102946.0"/>
        <n v="102947.0"/>
        <n v="102949.0"/>
        <n v="102950.0"/>
        <n v="102952.0"/>
        <n v="102953.0"/>
        <n v="102954.0"/>
        <n v="102964.0"/>
        <n v="102966.0"/>
        <n v="102969.0"/>
        <n v="102975.0"/>
        <n v="102976.0"/>
        <n v="102987.0"/>
        <n v="102989.0"/>
        <n v="102990.0"/>
        <n v="102996.0"/>
        <n v="103003.0"/>
        <n v="103004.0"/>
        <n v="103006.0"/>
        <n v="103007.0"/>
        <n v="103009.0"/>
        <n v="103018.0"/>
        <n v="103021.0"/>
        <n v="103024.0"/>
        <n v="103025.0"/>
        <n v="103035.0"/>
        <n v="103036.0"/>
        <n v="103042.0"/>
        <n v="103044.0"/>
        <n v="103046.0"/>
        <n v="103050.0"/>
        <n v="103054.0"/>
        <n v="103058.0"/>
        <n v="103061.0"/>
        <n v="103063.0"/>
        <n v="103065.0"/>
        <n v="103069.0"/>
        <n v="103072.0"/>
        <n v="103075.0"/>
        <n v="103081.0"/>
        <n v="103082.0"/>
        <n v="103083.0"/>
        <n v="103085.0"/>
        <n v="103086.0"/>
        <n v="103087.0"/>
        <n v="103096.0"/>
        <n v="103100.0"/>
        <n v="103102.0"/>
        <n v="103120.0"/>
        <n v="103122.0"/>
        <n v="103123.0"/>
        <n v="103125.0"/>
        <n v="103126.0"/>
        <n v="103127.0"/>
        <n v="103135.0"/>
        <n v="103136.0"/>
        <n v="103145.0"/>
        <n v="103149.0"/>
        <n v="103153.0"/>
        <n v="103158.0"/>
        <n v="103159.0"/>
        <n v="103160.0"/>
        <n v="103167.0"/>
        <n v="103174.0"/>
        <n v="103184.0"/>
        <n v="103187.0"/>
        <n v="103189.0"/>
        <n v="103192.0"/>
        <n v="103193.0"/>
        <n v="103200.0"/>
        <n v="103207.0"/>
        <n v="103214.0"/>
        <n v="103215.0"/>
        <n v="103227.0"/>
        <n v="103239.0"/>
        <n v="103243.0"/>
        <n v="103244.0"/>
        <n v="103247.0"/>
        <n v="103249.0"/>
        <n v="103250.0"/>
        <n v="103253.0"/>
        <n v="103255.0"/>
        <n v="103256.0"/>
        <n v="103260.0"/>
        <n v="103261.0"/>
        <n v="103262.0"/>
        <n v="103274.0"/>
        <n v="103275.0"/>
        <n v="103281.0"/>
        <n v="103283.0"/>
        <n v="103286.0"/>
        <n v="103289.0"/>
        <n v="103291.0"/>
        <n v="103294.0"/>
        <n v="103303.0"/>
        <n v="103306.0"/>
        <n v="103312.0"/>
        <n v="103314.0"/>
        <n v="103322.0"/>
        <n v="103336.0"/>
        <n v="103341.0"/>
        <n v="103347.0"/>
        <n v="103348.0"/>
        <n v="103353.0"/>
        <n v="103356.0"/>
        <n v="103370.0"/>
        <n v="103377.0"/>
        <n v="103379.0"/>
        <n v="103387.0"/>
        <n v="103391.0"/>
        <n v="103392.0"/>
        <n v="103402.0"/>
        <n v="103404.0"/>
        <n v="103414.0"/>
        <n v="103416.0"/>
        <n v="103417.0"/>
        <n v="103422.0"/>
        <n v="103425.0"/>
        <n v="103429.0"/>
        <n v="103430.0"/>
        <n v="103431.0"/>
        <n v="103434.0"/>
        <n v="103439.0"/>
        <n v="103442.0"/>
        <n v="103445.0"/>
        <n v="103452.0"/>
        <n v="103461.0"/>
        <n v="103466.0"/>
        <n v="103468.0"/>
        <n v="103470.0"/>
        <n v="103473.0"/>
        <n v="103474.0"/>
        <n v="103478.0"/>
        <n v="103479.0"/>
        <n v="103481.0"/>
        <n v="103492.0"/>
        <n v="103499.0"/>
        <n v="103501.0"/>
        <n v="103502.0"/>
        <n v="103503.0"/>
        <n v="103506.0"/>
        <n v="103510.0"/>
        <n v="103511.0"/>
        <n v="103512.0"/>
        <n v="103515.0"/>
        <n v="103523.0"/>
        <n v="103529.0"/>
        <n v="103540.0"/>
        <n v="103541.0"/>
        <n v="103547.0"/>
        <n v="103550.0"/>
        <n v="103564.0"/>
        <n v="103565.0"/>
        <n v="103566.0"/>
        <n v="103569.0"/>
        <n v="103570.0"/>
        <n v="103575.0"/>
        <n v="103578.0"/>
        <n v="103583.0"/>
        <n v="103591.0"/>
        <n v="103599.0"/>
        <n v="103610.0"/>
        <n v="103616.0"/>
        <n v="103617.0"/>
        <n v="103620.0"/>
        <n v="103627.0"/>
        <n v="103630.0"/>
        <n v="103632.0"/>
        <n v="103638.0"/>
        <n v="103643.0"/>
        <n v="103645.0"/>
        <n v="103646.0"/>
        <n v="103647.0"/>
        <n v="103653.0"/>
        <n v="103655.0"/>
        <n v="103656.0"/>
        <n v="103659.0"/>
        <n v="103661.0"/>
        <n v="103665.0"/>
        <n v="103668.0"/>
        <n v="103672.0"/>
        <n v="103673.0"/>
        <n v="103679.0"/>
        <n v="103680.0"/>
        <n v="103681.0"/>
        <n v="103685.0"/>
        <n v="103687.0"/>
        <n v="103697.0"/>
        <n v="103699.0"/>
        <n v="103707.0"/>
        <n v="103721.0"/>
        <n v="103722.0"/>
        <n v="103724.0"/>
        <n v="103729.0"/>
        <n v="103730.0"/>
        <n v="103731.0"/>
        <n v="103735.0"/>
        <n v="103737.0"/>
        <n v="103743.0"/>
        <n v="103747.0"/>
        <n v="103752.0"/>
        <n v="103756.0"/>
        <n v="103763.0"/>
        <n v="103764.0"/>
        <n v="103766.0"/>
        <n v="103774.0"/>
        <n v="103775.0"/>
        <n v="103778.0"/>
        <n v="103780.0"/>
        <n v="103781.0"/>
        <n v="103789.0"/>
        <n v="103793.0"/>
        <n v="103794.0"/>
        <n v="103801.0"/>
        <n v="103804.0"/>
        <n v="103805.0"/>
        <n v="103806.0"/>
        <n v="103807.0"/>
        <n v="103808.0"/>
        <n v="103809.0"/>
        <n v="103811.0"/>
        <n v="103818.0"/>
        <n v="103826.0"/>
        <n v="103836.0"/>
        <n v="103837.0"/>
        <n v="103839.0"/>
        <n v="103843.0"/>
        <n v="103844.0"/>
        <n v="103847.0"/>
        <n v="103848.0"/>
        <n v="103861.0"/>
        <n v="103862.0"/>
        <n v="103880.0"/>
        <n v="103889.0"/>
        <n v="103891.0"/>
        <n v="103894.0"/>
        <n v="103895.0"/>
        <n v="103900.0"/>
        <n v="103901.0"/>
        <n v="103902.0"/>
        <n v="103904.0"/>
        <n v="103918.0"/>
        <n v="103922.0"/>
        <n v="103923.0"/>
        <n v="103943.0"/>
        <n v="103944.0"/>
        <n v="103949.0"/>
        <n v="103950.0"/>
        <n v="103953.0"/>
        <n v="103954.0"/>
        <n v="103958.0"/>
        <n v="103963.0"/>
        <n v="103965.0"/>
        <n v="103968.0"/>
        <n v="103970.0"/>
        <n v="103971.0"/>
        <n v="103972.0"/>
        <n v="103980.0"/>
        <n v="103983.0"/>
        <n v="103984.0"/>
        <n v="103995.0"/>
        <n v="104001.0"/>
        <n v="104007.0"/>
        <n v="104015.0"/>
        <n v="104019.0"/>
        <n v="104025.0"/>
        <n v="104034.0"/>
        <n v="104037.0"/>
        <n v="104039.0"/>
        <n v="104045.0"/>
        <n v="104049.0"/>
        <n v="104058.0"/>
        <n v="104059.0"/>
        <n v="104061.0"/>
        <n v="104063.0"/>
        <n v="104066.0"/>
        <n v="104076.0"/>
        <n v="104082.0"/>
        <n v="104083.0"/>
        <n v="104096.0"/>
        <n v="104098.0"/>
        <n v="104106.0"/>
        <n v="104115.0"/>
        <n v="104117.0"/>
        <n v="104121.0"/>
        <n v="104124.0"/>
        <n v="104126.0"/>
        <n v="104127.0"/>
        <n v="104131.0"/>
        <n v="104132.0"/>
        <n v="104133.0"/>
        <n v="104145.0"/>
        <n v="104151.0"/>
        <n v="104153.0"/>
        <n v="104160.0"/>
        <n v="104162.0"/>
        <n v="104163.0"/>
        <n v="104166.0"/>
        <n v="104179.0"/>
        <n v="104180.0"/>
        <n v="104181.0"/>
        <n v="104185.0"/>
        <n v="104187.0"/>
        <n v="104191.0"/>
        <n v="104195.0"/>
        <n v="104211.0"/>
        <n v="104214.0"/>
        <n v="104223.0"/>
        <n v="104225.0"/>
        <n v="104226.0"/>
        <n v="104229.0"/>
        <n v="104233.0"/>
        <n v="104242.0"/>
        <n v="104243.0"/>
        <n v="104245.0"/>
        <n v="104251.0"/>
        <n v="104254.0"/>
        <n v="104255.0"/>
        <n v="104256.0"/>
        <n v="104258.0"/>
        <n v="104265.0"/>
        <n v="104267.0"/>
        <n v="104270.0"/>
        <n v="104274.0"/>
        <n v="104277.0"/>
        <n v="104290.0"/>
        <n v="104300.0"/>
        <n v="104310.0"/>
        <n v="104313.0"/>
        <n v="104314.0"/>
        <n v="104317.0"/>
        <n v="104318.0"/>
        <n v="104320.0"/>
        <n v="104323.0"/>
        <n v="104324.0"/>
        <n v="104325.0"/>
        <n v="104327.0"/>
        <n v="104328.0"/>
        <n v="104334.0"/>
        <n v="104336.0"/>
        <n v="104338.0"/>
        <n v="104347.0"/>
        <n v="104349.0"/>
        <n v="104360.0"/>
        <n v="104363.0"/>
        <n v="104364.0"/>
        <n v="104368.0"/>
        <n v="104369.0"/>
        <n v="104372.0"/>
        <n v="104381.0"/>
        <n v="104386.0"/>
        <n v="104390.0"/>
        <n v="104395.0"/>
        <n v="104396.0"/>
        <n v="104399.0"/>
        <n v="104407.0"/>
        <n v="104409.0"/>
        <n v="104412.0"/>
        <n v="104413.0"/>
        <n v="104417.0"/>
        <n v="104426.0"/>
        <n v="104430.0"/>
        <n v="104438.0"/>
        <n v="104442.0"/>
        <n v="104444.0"/>
        <n v="104448.0"/>
        <n v="104449.0"/>
        <n v="104450.0"/>
        <n v="104455.0"/>
        <n v="104456.0"/>
        <n v="104460.0"/>
        <n v="104462.0"/>
        <n v="104468.0"/>
        <n v="104481.0"/>
        <n v="104489.0"/>
        <n v="104491.0"/>
        <n v="104495.0"/>
        <n v="104496.0"/>
        <n v="104498.0"/>
        <n v="104500.0"/>
        <n v="104502.0"/>
        <n v="104505.0"/>
        <n v="104507.0"/>
        <n v="104511.0"/>
        <n v="104512.0"/>
        <n v="104515.0"/>
        <n v="104518.0"/>
        <n v="104523.0"/>
        <n v="104524.0"/>
        <n v="104533.0"/>
        <n v="104535.0"/>
        <n v="104547.0"/>
        <n v="104558.0"/>
        <n v="104562.0"/>
        <n v="104578.0"/>
        <n v="104581.0"/>
        <n v="104587.0"/>
        <n v="104588.0"/>
        <n v="104593.0"/>
        <n v="104602.0"/>
        <n v="104613.0"/>
        <n v="104616.0"/>
        <n v="104620.0"/>
        <n v="104621.0"/>
        <n v="104623.0"/>
        <n v="104627.0"/>
        <n v="104629.0"/>
        <n v="104639.0"/>
        <n v="104640.0"/>
        <n v="104643.0"/>
        <n v="104645.0"/>
        <n v="104651.0"/>
        <n v="104652.0"/>
        <n v="104655.0"/>
        <n v="104671.0"/>
        <n v="104672.0"/>
        <n v="104676.0"/>
        <n v="104677.0"/>
        <n v="104678.0"/>
        <n v="104680.0"/>
        <n v="104685.0"/>
        <n v="104689.0"/>
        <n v="104691.0"/>
        <n v="104692.0"/>
        <n v="104695.0"/>
        <n v="104696.0"/>
        <n v="104707.0"/>
        <n v="104712.0"/>
        <n v="104722.0"/>
        <n v="104723.0"/>
        <n v="104724.0"/>
        <n v="104730.0"/>
        <n v="104735.0"/>
        <n v="104736.0"/>
        <n v="104737.0"/>
        <n v="104747.0"/>
        <n v="104751.0"/>
        <n v="104753.0"/>
        <n v="104757.0"/>
        <n v="104758.0"/>
        <n v="104761.0"/>
        <n v="104766.0"/>
        <n v="104768.0"/>
        <n v="104771.0"/>
        <n v="104772.0"/>
        <n v="104774.0"/>
        <n v="104776.0"/>
        <n v="104781.0"/>
        <n v="104784.0"/>
        <n v="104787.0"/>
        <n v="104788.0"/>
        <n v="104789.0"/>
        <n v="104790.0"/>
        <n v="104801.0"/>
        <n v="104805.0"/>
        <n v="104809.0"/>
        <n v="104810.0"/>
        <n v="104814.0"/>
        <n v="104818.0"/>
        <n v="104820.0"/>
        <n v="104821.0"/>
        <n v="104826.0"/>
        <n v="104835.0"/>
        <n v="104840.0"/>
        <n v="104850.0"/>
        <n v="104857.0"/>
        <n v="104859.0"/>
        <n v="104868.0"/>
        <n v="104869.0"/>
        <n v="104875.0"/>
        <n v="104876.0"/>
        <n v="104877.0"/>
        <n v="104880.0"/>
        <n v="104893.0"/>
        <n v="104898.0"/>
        <n v="104904.0"/>
        <n v="104906.0"/>
        <n v="104907.0"/>
        <n v="104908.0"/>
        <n v="104910.0"/>
        <n v="104911.0"/>
        <n v="104912.0"/>
        <n v="104920.0"/>
        <n v="104927.0"/>
        <n v="104938.0"/>
        <n v="104943.0"/>
        <n v="104945.0"/>
        <n v="104947.0"/>
        <n v="104948.0"/>
        <n v="104950.0"/>
        <n v="104953.0"/>
        <n v="104960.0"/>
        <n v="104965.0"/>
        <n v="104968.0"/>
        <n v="104969.0"/>
        <n v="104973.0"/>
        <n v="104977.0"/>
        <n v="104983.0"/>
        <n v="104985.0"/>
        <n v="104988.0"/>
        <n v="104989.0"/>
        <n v="104991.0"/>
        <n v="104993.0"/>
      </sharedItems>
    </cacheField>
    <cacheField name="age" numFmtId="0">
      <sharedItems containsSemiMixedTypes="0" containsString="0" containsNumber="1" containsInteger="1">
        <n v="56.0"/>
        <n v="41.0"/>
        <n v="57.0"/>
        <n v="77.0"/>
        <n v="59.0"/>
        <n v="64.0"/>
        <n v="61.0"/>
        <n v="68.0"/>
        <n v="67.0"/>
        <n v="43.0"/>
        <n v="70.0"/>
        <n v="19.0"/>
        <n v="45.0"/>
        <n v="24.0"/>
        <n v="78.0"/>
        <n v="79.0"/>
        <n v="23.0"/>
        <n v="21.0"/>
        <n v="71.0"/>
        <n v="51.0"/>
        <n v="74.0"/>
        <n v="18.0"/>
        <n v="26.0"/>
        <n v="80.0"/>
        <n v="52.0"/>
        <n v="76.0"/>
        <n v="22.0"/>
        <n v="65.0"/>
        <n v="54.0"/>
        <n v="44.0"/>
        <n v="20.0"/>
        <n v="32.0"/>
        <n v="30.0"/>
        <n v="49.0"/>
        <n v="69.0"/>
        <n v="60.0"/>
        <n v="37.0"/>
        <n v="47.0"/>
        <n v="50.0"/>
        <n v="58.0"/>
        <n v="66.0"/>
        <n v="36.0"/>
        <n v="28.0"/>
        <n v="55.0"/>
        <n v="33.0"/>
        <n v="29.0"/>
        <n v="53.0"/>
        <n v="38.0"/>
        <n v="39.0"/>
        <n v="72.0"/>
        <n v="46.0"/>
        <n v="63.0"/>
        <n v="48.0"/>
        <n v="62.0"/>
        <n v="25.0"/>
        <n v="75.0"/>
        <n v="73.0"/>
        <n v="27.0"/>
        <n v="40.0"/>
        <n v="42.0"/>
        <n v="31.0"/>
        <n v="34.0"/>
        <n v="35.0"/>
      </sharedItems>
    </cacheField>
    <cacheField name="income" numFmtId="0">
      <sharedItems containsSemiMixedTypes="0" containsString="0" containsNumber="1" containsInteger="1">
        <n v="25000.0"/>
        <n v="20000.0"/>
        <n v="14000.0"/>
        <n v="11000.0"/>
        <n v="54000.0"/>
        <n v="12000.0"/>
        <n v="24000.0"/>
        <n v="19000.0"/>
        <n v="38000.0"/>
        <n v="29000.0"/>
        <n v="17000.0"/>
        <n v="10000.0"/>
        <n v="15000.0"/>
        <n v="39000.0"/>
        <n v="18000.0"/>
        <n v="32000.0"/>
        <n v="56000.0"/>
        <n v="13000.0"/>
        <n v="34000.0"/>
        <n v="70000.0"/>
        <n v="41000.0"/>
        <n v="30000.0"/>
        <n v="27000.0"/>
        <n v="93000.0"/>
        <n v="46000.0"/>
        <n v="22000.0"/>
        <n v="35000.0"/>
        <n v="21000.0"/>
        <n v="49000.0"/>
        <n v="44000.0"/>
        <n v="23000.0"/>
        <n v="16000.0"/>
        <n v="9000.0"/>
        <n v="33000.0"/>
        <n v="36000.0"/>
        <n v="28000.0"/>
        <n v="78000.0"/>
        <n v="8000.0"/>
        <n v="79000.0"/>
        <n v="7000.0"/>
        <n v="40000.0"/>
        <n v="42000.0"/>
        <n v="37000.0"/>
        <n v="31000.0"/>
        <n v="5000.0"/>
        <n v="53000.0"/>
        <n v="43000.0"/>
        <n v="6000.0"/>
        <n v="48000.0"/>
        <n v="77000.0"/>
        <n v="47000.0"/>
        <n v="26000.0"/>
        <n v="58000.0"/>
        <n v="55000.0"/>
        <n v="75000.0"/>
        <n v="50000.0"/>
        <n v="74000.0"/>
        <n v="45000.0"/>
        <n v="89000.0"/>
        <n v="67000.0"/>
        <n v="61000.0"/>
        <n v="73000.0"/>
        <n v="88000.0"/>
        <n v="52000.0"/>
        <n v="68000.0"/>
        <n v="99000.0"/>
        <n v="65000.0"/>
        <n v="51000.0"/>
        <n v="63000.0"/>
        <n v="60000.0"/>
        <n v="59000.0"/>
        <n v="81000.0"/>
        <n v="90000.0"/>
        <n v="76000.0"/>
        <n v="105000.0"/>
        <n v="57000.0"/>
        <n v="71000.0"/>
      </sharedItems>
    </cacheField>
    <cacheField name="region" numFmtId="0">
      <sharedItems>
        <s v="WA"/>
        <s v="VIC"/>
        <s v="NSW"/>
        <s v="QLD"/>
        <s v="ACT"/>
        <s v="SA"/>
        <s v="TAS"/>
        <s v="NT"/>
      </sharedItems>
    </cacheField>
    <cacheField name="total_balance" numFmtId="0">
      <sharedItems containsSemiMixedTypes="0" containsString="0" containsNumber="1">
        <n v="47556.32"/>
        <n v="5832.74"/>
        <n v="45152.95"/>
        <n v="28599.28"/>
        <n v="11991.11"/>
        <n v="9532.48"/>
        <n v="4790.87"/>
        <n v="10750.08"/>
        <n v="1277.15"/>
        <n v="7414.89"/>
        <n v="21103.3"/>
        <n v="63867.74"/>
        <n v="8445.35"/>
        <n v="4208.96"/>
        <n v="24273.68"/>
        <n v="25118.79"/>
        <n v="49820.61"/>
        <n v="21193.61"/>
        <n v="23140.31"/>
        <n v="547.12"/>
        <n v="45876.89"/>
        <n v="8253.01"/>
        <n v="820.58"/>
        <n v="17119.63"/>
        <n v="16112.15"/>
        <n v="6267.22"/>
        <n v="79179.91"/>
        <n v="23682.56"/>
        <n v="8215.08"/>
        <n v="2196.68"/>
        <n v="17053.3"/>
        <n v="11688.4"/>
        <n v="17111.94"/>
        <n v="13620.66"/>
        <n v="3582.25"/>
        <n v="12452.94"/>
        <n v="13445.3"/>
        <n v="10872.04"/>
        <n v="11929.02"/>
        <n v="2108.17"/>
        <n v="2339.99"/>
        <n v="22781.03"/>
        <n v="6167.25"/>
        <n v="15911.43"/>
        <n v="12520.19"/>
        <n v="21384.83"/>
        <n v="36767.58"/>
        <n v="11802.85"/>
        <n v="39974.13"/>
        <n v="18695.44"/>
        <n v="32743.76"/>
        <n v="9659.76"/>
        <n v="70241.1"/>
        <n v="2312.46"/>
        <n v="7617.85"/>
        <n v="11416.66"/>
        <n v="8426.19"/>
        <n v="25817.56"/>
        <n v="316.39"/>
        <n v="20513.58"/>
        <n v="4114.72"/>
        <n v="7211.09"/>
        <n v="28453.72"/>
        <n v="2516.67"/>
        <n v="9239.65"/>
        <n v="5967.47"/>
        <n v="5083.02"/>
        <n v="14714.13"/>
        <n v="17851.67"/>
        <n v="1239.32"/>
        <n v="2196.2"/>
        <n v="24090.11"/>
        <n v="22402.67"/>
        <n v="8086.52"/>
        <n v="273.49"/>
        <n v="75113.82"/>
        <n v="4875.32"/>
        <n v="18438.43"/>
        <n v="5306.23"/>
        <n v="13707.43"/>
        <n v="20704.6"/>
        <n v="15634.93"/>
        <n v="3178.11"/>
        <n v="5408.2"/>
        <n v="8780.53"/>
        <n v="14867.31"/>
        <n v="10576.72"/>
        <n v="24401.16"/>
        <n v="17144.47"/>
        <n v="42931.17"/>
        <n v="4686.81"/>
        <n v="58979.45"/>
        <n v="42787.15"/>
        <n v="5604.38"/>
        <n v="11227.18"/>
        <n v="15261.8"/>
        <n v="62149.46"/>
        <n v="2359.04"/>
        <n v="25374.8"/>
        <n v="8882.77"/>
        <n v="29431.63"/>
        <n v="15458.07"/>
        <n v="5266.74"/>
        <n v="59884.6"/>
        <n v="561.61"/>
        <n v="3004.03"/>
        <n v="15439.09"/>
        <n v="1513.86"/>
        <n v="5100.21"/>
        <n v="11284.54"/>
        <n v="397.71"/>
        <n v="23448.03"/>
        <n v="54519.67"/>
        <n v="36801.45"/>
        <n v="7838.64"/>
        <n v="26977.25"/>
        <n v="22611.97"/>
        <n v="17687.41"/>
        <n v="10960.36"/>
        <n v="23837.32"/>
        <n v="1144.97"/>
        <n v="17444.03"/>
        <n v="445.71"/>
        <n v="3801.79"/>
        <n v="28272.41"/>
        <n v="29854.02"/>
        <n v="55694.71"/>
        <n v="8165.88"/>
        <n v="2006.63"/>
        <n v="21628.91"/>
        <n v="26607.43"/>
        <n v="29879.29"/>
        <n v="16914.89"/>
        <n v="2254.36"/>
        <n v="20758.49"/>
        <n v="7238.16"/>
        <n v="11329.61"/>
        <n v="15740.45"/>
        <n v="2865.15"/>
        <n v="8455.08"/>
        <n v="13189.28"/>
        <n v="8537.59"/>
        <n v="13998.52"/>
        <n v="20357.82"/>
        <n v="3752.15"/>
        <n v="39383.88"/>
        <n v="18428.76"/>
        <n v="20154.62"/>
        <n v="9048.61"/>
        <n v="38254.58"/>
        <n v="33895.4"/>
        <n v="38194.99"/>
        <n v="19666.52"/>
        <n v="1614.04"/>
        <n v="22612.15"/>
        <n v="59087.84"/>
        <n v="27852.72"/>
        <n v="23394.21"/>
        <n v="523.77"/>
        <n v="4990.39"/>
        <n v="11130.1"/>
        <n v="14471.05"/>
        <n v="3073.82"/>
        <n v="20328.27"/>
        <n v="20720.47"/>
        <n v="8173.32"/>
        <n v="16040.83"/>
        <n v="18397.27"/>
        <n v="8532.06"/>
        <n v="4141.33"/>
        <n v="8547.01"/>
        <n v="3958.81"/>
        <n v="92923.04"/>
        <n v="2893.0"/>
        <n v="41755.78"/>
        <n v="39392.37"/>
        <n v="345.94"/>
        <n v="6924.25"/>
        <n v="11034.76"/>
        <n v="14290.27"/>
        <n v="4007.53"/>
        <n v="13299.57"/>
        <n v="1379.54"/>
        <n v="22745.95"/>
        <n v="11731.09"/>
        <n v="1165.35"/>
        <n v="35818.43"/>
        <n v="924.39"/>
        <n v="14388.21"/>
        <n v="5653.55"/>
        <n v="7532.27"/>
        <n v="5624.8"/>
        <n v="354.98"/>
        <n v="20467.59"/>
        <n v="10688.75"/>
        <n v="590.67"/>
        <n v="14534.59"/>
        <n v="11703.5"/>
        <n v="41695.13"/>
        <n v="42466.97"/>
        <n v="63339.22"/>
        <n v="9956.21"/>
        <n v="17014.11"/>
        <n v="17558.3"/>
        <n v="9228.19"/>
        <n v="22087.88"/>
        <n v="10187.59"/>
        <n v="31506.69"/>
        <n v="9308.13"/>
        <n v="15309.11"/>
        <n v="16215.82"/>
        <n v="2170.62"/>
        <n v="5693.21"/>
        <n v="46456.29"/>
        <n v="36916.96"/>
        <n v="18002.74"/>
        <n v="13533.19"/>
        <n v="7173.49"/>
        <n v="783.82"/>
        <n v="16797.14"/>
        <n v="13253.85"/>
        <n v="15412.57"/>
        <n v="9740.49"/>
        <n v="44108.64"/>
        <n v="14832.45"/>
        <n v="5112.15"/>
        <n v="4194.9"/>
        <n v="19261.82"/>
        <n v="2809.1"/>
        <n v="8406.8"/>
        <n v="2063.33"/>
        <n v="27983.75"/>
        <n v="13796.04"/>
        <n v="31624.85"/>
        <n v="13163.95"/>
        <n v="22160.35"/>
        <n v="16620.75"/>
        <n v="20843.91"/>
        <n v="4853.81"/>
        <n v="25073.19"/>
        <n v="24289.79"/>
        <n v="8769.05"/>
        <n v="20755.89"/>
        <n v="7656.76"/>
        <n v="3276.52"/>
        <n v="447.77"/>
        <n v="14953.11"/>
        <n v="5762.57"/>
        <n v="26375.17"/>
        <n v="8437.13"/>
        <n v="6613.07"/>
        <n v="1530.95"/>
        <n v="13623.77"/>
        <n v="40602.32"/>
        <n v="4553.14"/>
        <n v="8045.07"/>
        <n v="1433.2"/>
        <n v="8552.71"/>
        <n v="21098.1"/>
        <n v="593.98"/>
        <n v="15756.79"/>
        <n v="6875.37"/>
        <n v="17777.52"/>
        <n v="1358.74"/>
        <n v="5729.04"/>
        <n v="5206.14"/>
        <n v="5749.8"/>
        <n v="35851.85"/>
        <n v="5030.64"/>
        <n v="60803.65"/>
        <n v="43048.16"/>
        <n v="11376.92"/>
        <n v="2846.99"/>
        <n v="3448.75"/>
        <n v="13949.07"/>
        <n v="39690.9"/>
        <n v="22264.17"/>
        <n v="36960.51"/>
        <n v="38189.18"/>
        <n v="8079.44"/>
        <n v="12149.09"/>
        <n v="15245.97"/>
        <n v="17512.09"/>
        <n v="4414.92"/>
        <n v="15831.39"/>
        <n v="16696.41"/>
        <n v="39685.51"/>
        <n v="5931.14"/>
        <n v="22239.43"/>
        <n v="93400.81"/>
        <n v="22625.31"/>
        <n v="26021.11"/>
        <n v="22973.39"/>
        <n v="23651.66"/>
        <n v="21728.73"/>
        <n v="3269.9"/>
        <n v="258.82"/>
        <n v="2330.21"/>
        <n v="23805.58"/>
        <n v="9089.44"/>
        <n v="13986.14"/>
        <n v="1609.34"/>
        <n v="22933.3"/>
        <n v="5091.62"/>
        <n v="6523.66"/>
        <n v="3703.41"/>
        <n v="4752.22"/>
        <n v="1588.13"/>
        <n v="62321.27"/>
        <n v="100000.0"/>
        <n v="11809.07"/>
        <n v="12657.71"/>
        <n v="10818.56"/>
        <n v="3879.73"/>
        <n v="2367.49"/>
        <n v="5054.41"/>
        <n v="10338.07"/>
        <n v="20840.17"/>
        <n v="27164.1"/>
        <n v="27807.96"/>
        <n v="6602.14"/>
        <n v="6491.94"/>
        <n v="4721.61"/>
        <n v="1836.96"/>
        <n v="16440.32"/>
        <n v="18631.37"/>
        <n v="192.65"/>
        <n v="3423.78"/>
        <n v="19107.18"/>
        <n v="42130.47"/>
        <n v="36019.93"/>
        <n v="10413.47"/>
        <n v="4377.73"/>
        <n v="9854.19"/>
        <n v="1361.09"/>
        <n v="3295.28"/>
        <n v="7905.46"/>
        <n v="17475.28"/>
        <n v="7623.13"/>
        <n v="18863.93"/>
        <n v="9009.02"/>
        <n v="13822.23"/>
        <n v="21205.33"/>
        <n v="7637.4"/>
        <n v="3380.5"/>
        <n v="10081.15"/>
        <n v="5312.3"/>
        <n v="3907.48"/>
        <n v="19105.89"/>
        <n v="10019.47"/>
        <n v="10273.58"/>
        <n v="1347.85"/>
        <n v="20035.38"/>
        <n v="6821.18"/>
        <n v="6486.63"/>
        <n v="8180.62"/>
        <n v="48804.95"/>
        <n v="12551.48"/>
        <n v="329.63"/>
        <n v="448.3"/>
        <n v="22245.27"/>
        <n v="14386.94"/>
        <n v="16970.09"/>
        <n v="6573.21"/>
        <n v="36294.72"/>
        <n v="20664.96"/>
        <n v="11012.71"/>
        <n v="52071.52"/>
        <n v="24571.75"/>
        <n v="9352.78"/>
        <n v="7693.21"/>
        <n v="6735.14"/>
        <n v="5305.38"/>
        <n v="30788.11"/>
        <n v="1023.84"/>
        <n v="16232.82"/>
        <n v="419.34"/>
        <n v="11790.2"/>
        <n v="3575.59"/>
        <n v="21812.65"/>
        <n v="12345.71"/>
        <n v="9945.67"/>
        <n v="17370.46"/>
        <n v="7883.38"/>
        <n v="3640.52"/>
        <n v="5178.59"/>
        <n v="29271.84"/>
        <n v="18882.16"/>
        <n v="13419.84"/>
        <n v="144.01"/>
        <n v="8022.91"/>
        <n v="7234.92"/>
        <n v="19401.54"/>
        <n v="1517.6"/>
        <n v="20866.09"/>
        <n v="706.8"/>
        <n v="23463.39"/>
        <n v="6809.46"/>
        <n v="24618.69"/>
        <n v="46932.91"/>
        <n v="4665.9"/>
        <n v="3290.01"/>
        <n v="15821.8"/>
        <n v="6773.89"/>
        <n v="18181.24"/>
        <n v="21918.44"/>
        <n v="5552.58"/>
        <n v="11148.91"/>
        <n v="29758.29"/>
        <n v="12712.95"/>
        <n v="32009.77"/>
        <n v="4128.72"/>
        <n v="4067.55"/>
        <n v="26801.09"/>
        <n v="1505.22"/>
        <n v="2107.49"/>
        <n v="20095.47"/>
        <n v="14016.3"/>
        <n v="12167.21"/>
        <n v="256.42"/>
        <n v="9572.94"/>
        <n v="7029.98"/>
        <n v="12410.42"/>
        <n v="24499.28"/>
        <n v="12961.48"/>
        <n v="15448.79"/>
        <n v="11184.3"/>
        <n v="15160.04"/>
        <n v="6392.66"/>
        <n v="25337.56"/>
        <n v="8216.05"/>
        <n v="4322.59"/>
        <n v="10380.98"/>
        <n v="17222.16"/>
        <n v="18451.78"/>
        <n v="6342.73"/>
        <n v="10262.15"/>
        <n v="760.66"/>
        <n v="858.91"/>
        <n v="13152.06"/>
        <n v="21040.69"/>
        <n v="39964.99"/>
        <n v="4494.22"/>
        <n v="85095.79"/>
        <n v="12479.72"/>
        <n v="6832.3"/>
        <n v="19070.76"/>
        <n v="30683.26"/>
        <n v="6273.22"/>
        <n v="17674.18"/>
        <n v="18578.96"/>
        <n v="2598.51"/>
        <n v="13911.43"/>
        <n v="12277.68"/>
        <n v="2312.64"/>
        <n v="12379.2"/>
        <n v="5297.76"/>
        <n v="708.09"/>
        <n v="31511.43"/>
        <n v="698.94"/>
        <n v="21181.94"/>
        <n v="15432.23"/>
        <n v="17092.95"/>
        <n v="4064.62"/>
        <n v="12884.41"/>
        <n v="795.44"/>
        <n v="18940.65"/>
        <n v="10781.73"/>
        <n v="3324.59"/>
        <n v="23714.78"/>
        <n v="8576.23"/>
        <n v="43098.08"/>
        <n v="24002.1"/>
        <n v="11899.23"/>
        <n v="1742.82"/>
        <n v="48354.35"/>
        <n v="14360.39"/>
        <n v="2392.28"/>
        <n v="7855.6"/>
        <n v="8342.82"/>
        <n v="5614.37"/>
        <n v="21828.3"/>
        <n v="25933.37"/>
        <n v="9624.39"/>
        <n v="2833.09"/>
        <n v="17682.25"/>
        <n v="4896.65"/>
        <n v="6533.86"/>
        <n v="15122.0"/>
        <n v="2449.21"/>
        <n v="7905.26"/>
        <n v="1966.34"/>
        <n v="72870.68"/>
        <n v="12264.52"/>
        <n v="3563.93"/>
        <n v="19813.28"/>
        <n v="6791.77"/>
        <n v="6723.74"/>
        <n v="8572.36"/>
        <n v="10777.56"/>
        <n v="2854.42"/>
        <n v="11159.3"/>
        <n v="19659.18"/>
        <n v="13471.95"/>
        <n v="19657.66"/>
        <n v="5674.38"/>
        <n v="12389.51"/>
        <n v="7966.83"/>
        <n v="11750.94"/>
        <n v="7021.34"/>
        <n v="855.29"/>
        <n v="3093.31"/>
        <n v="5922.69"/>
        <n v="9564.49"/>
        <n v="24367.62"/>
        <n v="23297.67"/>
        <n v="2369.54"/>
        <n v="2930.07"/>
        <n v="4564.85"/>
        <n v="4756.79"/>
        <n v="29239.56"/>
        <n v="7796.73"/>
        <n v="19092.7"/>
        <n v="8705.8"/>
        <n v="4989.7"/>
        <n v="14356.77"/>
        <n v="2256.26"/>
        <n v="27825.66"/>
        <n v="4335.01"/>
        <n v="1691.22"/>
        <n v="22394.68"/>
        <n v="12223.76"/>
        <n v="10631.37"/>
        <n v="10340.11"/>
        <n v="21163.31"/>
        <n v="5683.79"/>
        <n v="622.79"/>
        <n v="26659.24"/>
        <n v="5900.92"/>
        <n v="3836.66"/>
        <n v="8953.41"/>
        <n v="5934.3"/>
        <n v="1774.88"/>
        <n v="16089.11"/>
        <n v="20551.92"/>
        <n v="3110.17"/>
        <n v="15603.19"/>
        <n v="16823.0"/>
        <n v="37781.53"/>
        <n v="25774.79"/>
        <n v="24128.66"/>
        <n v="9529.2"/>
        <n v="5739.01"/>
        <n v="283.73"/>
        <n v="24478.92"/>
        <n v="15392.44"/>
        <n v="21106.03"/>
        <n v="10992.14"/>
        <n v="3438.12"/>
        <n v="15336.64"/>
        <n v="4123.51"/>
        <n v="1158.3"/>
        <n v="16147.47"/>
        <n v="20850.81"/>
        <n v="3520.33"/>
        <n v="3991.04"/>
        <n v="12397.87"/>
        <n v="43041.96"/>
        <n v="6239.36"/>
        <n v="9630.0"/>
        <n v="697.1"/>
        <n v="6411.83"/>
        <n v="91994.92"/>
        <n v="22581.56"/>
        <n v="5613.72"/>
        <n v="44349.57"/>
        <n v="18461.59"/>
        <n v="2634.25"/>
        <n v="23985.03"/>
        <n v="3957.78"/>
        <n v="5549.89"/>
        <n v="55638.04"/>
        <n v="18746.73"/>
        <n v="3601.03"/>
        <n v="20375.09"/>
        <n v="30717.47"/>
        <n v="10294.21"/>
        <n v="23623.04"/>
        <n v="288.64"/>
        <n v="18491.18"/>
        <n v="10675.64"/>
        <n v="9345.91"/>
        <n v="41720.44"/>
        <n v="16732.0"/>
        <n v="14820.39"/>
        <n v="25130.65"/>
        <n v="23805.98"/>
        <n v="20047.25"/>
        <n v="32562.78"/>
        <n v="77487.88"/>
        <n v="2913.12"/>
        <n v="33974.17"/>
        <n v="5038.42"/>
        <n v="7508.69"/>
        <n v="839.36"/>
        <n v="81301.79"/>
        <n v="6973.85"/>
        <n v="19411.48"/>
        <n v="12552.51"/>
        <n v="49550.36"/>
        <n v="10444.55"/>
        <n v="6284.57"/>
        <n v="677.3"/>
        <n v="8883.46"/>
        <n v="27716.01"/>
        <n v="9490.46"/>
        <n v="10008.28"/>
        <n v="9632.8"/>
        <n v="11207.15"/>
        <n v="14819.39"/>
        <n v="26532.0"/>
        <n v="2941.59"/>
        <n v="3543.56"/>
        <n v="10572.51"/>
        <n v="8252.5"/>
        <n v="6187.09"/>
        <n v="9344.31"/>
        <n v="10392.51"/>
        <n v="27588.39"/>
        <n v="5658.78"/>
        <n v="15409.36"/>
        <n v="10438.91"/>
        <n v="17878.61"/>
        <n v="56001.95"/>
        <n v="25856.49"/>
        <n v="51896.97"/>
        <n v="2745.79"/>
        <n v="3583.05"/>
        <n v="8496.14"/>
        <n v="3395.97"/>
        <n v="6320.36"/>
        <n v="14869.62"/>
        <n v="19218.02"/>
        <n v="60717.6"/>
        <n v="61410.57"/>
        <n v="9148.31"/>
        <n v="16989.21"/>
        <n v="11827.89"/>
        <n v="2618.26"/>
        <n v="760.28"/>
        <n v="56809.14"/>
        <n v="353.01"/>
        <n v="10004.17"/>
        <n v="5546.21"/>
        <n v="37716.25"/>
        <n v="7844.66"/>
        <n v="2785.4"/>
        <n v="23690.43"/>
        <n v="14316.31"/>
        <n v="3378.63"/>
        <n v="3584.53"/>
        <n v="5004.35"/>
        <n v="25774.94"/>
        <n v="18589.58"/>
        <n v="19637.78"/>
        <n v="1190.04"/>
        <n v="10724.42"/>
        <n v="4162.06"/>
        <n v="12744.3"/>
        <n v="12633.72"/>
        <n v="10683.55"/>
        <n v="4811.78"/>
        <n v="22398.68"/>
        <n v="5913.04"/>
        <n v="3257.71"/>
        <n v="8609.77"/>
        <n v="3063.07"/>
        <n v="20887.43"/>
        <n v="444.31"/>
        <n v="31105.63"/>
        <n v="33464.07"/>
        <n v="19357.45"/>
        <n v="3863.05"/>
        <n v="18596.92"/>
        <n v="23193.43"/>
        <n v="14570.59"/>
        <n v="28925.7"/>
        <n v="10036.38"/>
        <n v="19427.05"/>
        <n v="24234.36"/>
        <n v="13753.53"/>
        <n v="3754.12"/>
        <n v="25375.14"/>
        <n v="10049.23"/>
        <n v="21193.56"/>
        <n v="5353.89"/>
        <n v="14440.89"/>
        <n v="4670.98"/>
        <n v="18758.99"/>
        <n v="26187.48"/>
        <n v="52289.15"/>
        <n v="12152.55"/>
        <n v="10492.9"/>
        <n v="8819.01"/>
        <n v="32493.0"/>
        <n v="12948.46"/>
        <n v="46177.56"/>
        <n v="7720.65"/>
        <n v="4052.35"/>
        <n v="4479.48"/>
        <n v="4396.52"/>
        <n v="1568.6"/>
        <n v="27324.05"/>
        <n v="3340.62"/>
        <n v="27614.33"/>
        <n v="28077.7"/>
        <n v="22778.88"/>
        <n v="9202.68"/>
        <n v="24786.46"/>
        <n v="2790.36"/>
        <n v="2194.85"/>
        <n v="10644.96"/>
        <n v="66309.54"/>
        <n v="10226.88"/>
        <n v="9044.91"/>
        <n v="6886.67"/>
        <n v="18402.69"/>
        <n v="38974.81"/>
        <n v="1994.05"/>
        <n v="6772.94"/>
        <n v="17573.16"/>
        <n v="21080.0"/>
        <n v="35770.89"/>
        <n v="58016.41"/>
        <n v="14590.81"/>
        <n v="14609.95"/>
        <n v="31090.43"/>
        <n v="23094.32"/>
        <n v="59964.09"/>
        <n v="1628.66"/>
        <n v="2593.5"/>
        <n v="1403.24"/>
        <n v="47681.58"/>
        <n v="6615.97"/>
        <n v="500.5"/>
        <n v="1468.7"/>
        <n v="29303.97"/>
        <n v="12114.31"/>
        <n v="23699.55"/>
        <n v="9977.94"/>
        <n v="14252.9"/>
        <n v="25247.23"/>
        <n v="32918.28"/>
        <n v="55743.83"/>
        <n v="87988.94"/>
        <n v="17055.49"/>
        <n v="28261.78"/>
        <n v="6670.42"/>
        <n v="19303.77"/>
        <n v="19312.78"/>
        <n v="9154.99"/>
        <n v="17637.87"/>
        <n v="46642.93"/>
        <n v="799.71"/>
        <n v="4386.55"/>
        <n v="31663.67"/>
        <n v="12633.78"/>
        <n v="77292.64"/>
        <n v="3592.08"/>
        <n v="9401.39"/>
        <n v="11862.83"/>
        <n v="2996.81"/>
        <n v="11713.9"/>
        <n v="19227.75"/>
        <n v="65848.64"/>
        <n v="42006.24"/>
        <n v="19388.99"/>
        <n v="1650.82"/>
        <n v="13757.28"/>
        <n v="17544.86"/>
        <n v="11904.26"/>
        <n v="5057.3"/>
        <n v="14107.77"/>
        <n v="13652.99"/>
        <n v="7679.57"/>
        <n v="63280.48"/>
        <n v="4782.36"/>
        <n v="16509.6"/>
        <n v="17881.98"/>
        <n v="8539.92"/>
        <n v="118.29"/>
        <n v="2033.98"/>
        <n v="76254.02"/>
        <n v="28304.07"/>
        <n v="18436.54"/>
        <n v="15809.4"/>
        <n v="439.61"/>
        <n v="5474.4"/>
        <n v="15658.92"/>
        <n v="4633.13"/>
        <n v="3508.11"/>
        <n v="17830.87"/>
        <n v="51653.59"/>
        <n v="17248.92"/>
        <n v="5865.4"/>
        <n v="8.46"/>
        <n v="34435.84"/>
        <n v="26278.29"/>
        <n v="62546.77"/>
        <n v="11038.5"/>
        <n v="5843.34"/>
        <n v="5779.6"/>
        <n v="2556.96"/>
        <n v="27792.43"/>
        <n v="3674.41"/>
        <n v="24418.61"/>
        <n v="7776.06"/>
        <n v="38261.48"/>
        <n v="1262.63"/>
        <n v="9381.49"/>
        <n v="1043.4"/>
        <n v="6934.17"/>
        <n v="1030.41"/>
        <n v="16930.29"/>
        <n v="7324.36"/>
        <n v="26107.79"/>
        <n v="1443.85"/>
        <n v="67047.03"/>
        <n v="3785.81"/>
        <n v="8818.71"/>
        <n v="11359.7"/>
        <n v="13059.19"/>
        <n v="5006.49"/>
        <n v="8022.92"/>
        <n v="1437.48"/>
        <n v="43382.21"/>
        <n v="335.59"/>
        <n v="11732.15"/>
        <n v="3734.58"/>
        <n v="16504.09"/>
        <n v="10145.9"/>
        <n v="24277.05"/>
        <n v="23987.2"/>
        <n v="14140.07"/>
        <n v="4414.86"/>
        <n v="21387.38"/>
        <n v="8376.27"/>
        <n v="90780.5"/>
        <n v="25107.56"/>
        <n v="11452.93"/>
        <n v="19104.23"/>
        <n v="12569.91"/>
        <n v="4464.1"/>
        <n v="2745.17"/>
        <n v="11329.59"/>
        <n v="1061.75"/>
        <n v="29185.48"/>
        <n v="8693.57"/>
        <n v="25292.77"/>
        <n v="15680.93"/>
        <n v="23980.36"/>
        <n v="19604.86"/>
        <n v="8685.97"/>
        <n v="5644.28"/>
        <n v="4824.31"/>
        <n v="18145.46"/>
        <n v="11518.87"/>
        <n v="20534.84"/>
        <n v="3992.93"/>
        <n v="12674.26"/>
        <n v="42652.12"/>
        <n v="19861.81"/>
        <n v="26383.35"/>
        <n v="8371.9"/>
        <n v="1919.05"/>
        <n v="8174.84"/>
        <n v="3024.41"/>
        <n v="18077.78"/>
        <n v="31987.43"/>
        <n v="4211.51"/>
        <n v="25557.16"/>
        <n v="788.58"/>
        <n v="18081.26"/>
        <n v="1337.85"/>
        <n v="11847.06"/>
        <n v="84163.11"/>
        <n v="26241.18"/>
        <n v="2917.73"/>
        <n v="22427.47"/>
        <n v="34731.49"/>
        <n v="13060.71"/>
        <n v="30357.76"/>
        <n v="23179.72"/>
        <n v="15053.44"/>
        <n v="15646.3"/>
        <n v="20568.15"/>
        <n v="7880.08"/>
        <n v="4525.45"/>
        <n v="11193.41"/>
        <n v="93.03"/>
        <n v="191.8"/>
        <n v="17686.36"/>
        <n v="4035.3"/>
        <n v="15013.15"/>
        <n v="1867.99"/>
        <n v="18842.16"/>
        <n v="9996.08"/>
        <n v="984.34"/>
        <n v="8146.07"/>
        <n v="23753.59"/>
        <n v="31153.62"/>
        <n v="5361.21"/>
        <n v="20097.15"/>
        <n v="13585.5"/>
        <n v="60773.44"/>
        <n v="2803.62"/>
        <n v="13489.8"/>
        <n v="8170.62"/>
        <n v="9196.27"/>
        <n v="29439.25"/>
        <n v="837.38"/>
        <n v="35359.0"/>
        <n v="39259.43"/>
        <n v="15677.63"/>
        <n v="2663.12"/>
        <n v="11894.19"/>
        <n v="26394.11"/>
        <n v="33823.09"/>
        <n v="33635.31"/>
        <n v="3707.71"/>
        <n v="26774.31"/>
        <n v="12139.45"/>
        <n v="85753.92"/>
        <n v="26524.33"/>
        <n v="364.64"/>
        <n v="34072.69"/>
        <n v="4476.29"/>
        <n v="11772.14"/>
        <n v="8037.99"/>
        <n v="4590.32"/>
        <n v="17120.63"/>
        <n v="6090.53"/>
        <n v="6625.95"/>
        <n v="25661.79"/>
        <n v="17008.96"/>
        <n v="1525.63"/>
        <n v="10235.01"/>
        <n v="15444.76"/>
        <n v="22832.4"/>
        <n v="15658.52"/>
        <n v="4836.69"/>
        <n v="12833.95"/>
        <n v="5829.24"/>
        <n v="8648.8"/>
        <n v="43271.1"/>
        <n v="61969.94"/>
        <n v="59957.75"/>
        <n v="14250.75"/>
        <n v="16778.33"/>
        <n v="10164.96"/>
        <n v="36426.9"/>
        <n v="12709.79"/>
        <n v="6990.08"/>
        <n v="1998.54"/>
        <n v="2944.95"/>
        <n v="2829.3"/>
        <n v="8319.04"/>
        <n v="16849.05"/>
        <n v="32430.49"/>
        <n v="9277.35"/>
        <n v="13561.04"/>
        <n v="4231.68"/>
        <n v="2167.82"/>
        <n v="11564.41"/>
        <n v="5943.47"/>
        <n v="17365.36"/>
        <n v="8289.49"/>
        <n v="21987.39"/>
        <n v="3849.33"/>
        <n v="5890.41"/>
        <n v="16105.58"/>
        <n v="6224.62"/>
        <n v="14414.12"/>
        <n v="3807.74"/>
        <n v="47073.32"/>
        <n v="9437.93"/>
        <n v="27195.25"/>
        <n v="11268.72"/>
        <n v="15781.33"/>
        <n v="17019.11"/>
        <n v="154.01"/>
        <n v="18836.25"/>
        <n v="19683.69"/>
        <n v="42106.0"/>
        <n v="3461.55"/>
        <n v="56852.7"/>
        <n v="20325.34"/>
        <n v="12948.94"/>
        <n v="424.35"/>
        <n v="2535.56"/>
        <n v="5936.32"/>
        <n v="51496.92"/>
        <n v="25197.32"/>
        <n v="54624.88"/>
        <n v="725.46"/>
        <n v="23652.47"/>
        <n v="38201.5"/>
        <n v="7429.33"/>
        <n v="1200.61"/>
        <n v="22481.98"/>
        <n v="24759.94"/>
        <n v="2210.14"/>
        <n v="2063.16"/>
        <n v="21006.11"/>
        <n v="7655.43"/>
        <n v="633.16"/>
        <n v="24039.3"/>
        <n v="12032.39"/>
        <n v="2912.32"/>
        <n v="9162.51"/>
        <n v="27053.46"/>
        <n v="4201.0"/>
        <n v="14271.01"/>
        <n v="16204.33"/>
        <n v="54001.06"/>
        <n v="3013.07"/>
        <n v="10163.36"/>
        <n v="13648.55"/>
        <n v="5690.21"/>
        <n v="17283.38"/>
        <n v="19607.9"/>
        <n v="39283.29"/>
        <n v="16073.68"/>
        <n v="4510.56"/>
        <n v="62740.18"/>
        <n v="1213.62"/>
        <n v="4699.63"/>
        <n v="16296.25"/>
        <n v="4291.36"/>
        <n v="50693.65"/>
        <n v="8818.94"/>
        <n v="10782.89"/>
        <n v="29227.38"/>
        <n v="79268.8"/>
        <n v="13564.01"/>
        <n v="24835.11"/>
        <n v="15370.72"/>
        <n v="7786.06"/>
        <n v="642.15"/>
        <n v="34823.06"/>
        <n v="1635.45"/>
        <n v="20432.96"/>
        <n v="18879.33"/>
        <n v="31026.69"/>
        <n v="26268.91"/>
        <n v="5427.2"/>
        <n v="3218.1"/>
        <n v="2430.26"/>
        <n v="13715.37"/>
        <n v="24774.98"/>
        <n v="11800.73"/>
        <n v="4362.05"/>
        <n v="67997.53"/>
        <n v="31639.13"/>
        <n v="3906.83"/>
        <n v="2726.55"/>
        <n v="12484.84"/>
        <n v="72724.5"/>
        <n v="12681.61"/>
        <n v="11276.64"/>
        <n v="2775.56"/>
        <n v="2367.27"/>
        <n v="12293.11"/>
        <n v="8767.72"/>
        <n v="4276.67"/>
        <n v="14656.39"/>
        <n v="32144.54"/>
        <n v="3653.33"/>
        <n v="10212.06"/>
        <n v="22799.77"/>
        <n v="289.11"/>
        <n v="11681.45"/>
        <n v="33815.24"/>
        <n v="27345.47"/>
        <n v="4495.38"/>
        <n v="11238.58"/>
        <n v="3870.32"/>
        <n v="2688.85"/>
        <n v="14366.78"/>
        <n v="29645.66"/>
        <n v="15772.66"/>
        <n v="4630.09"/>
        <n v="10350.51"/>
        <n v="5035.62"/>
        <n v="818.75"/>
        <n v="14274.85"/>
        <n v="8696.33"/>
        <n v="43842.7"/>
        <n v="28902.83"/>
        <n v="7793.89"/>
        <n v="8277.78"/>
        <n v="26721.46"/>
        <n v="43697.69"/>
        <n v="5244.15"/>
        <n v="15933.59"/>
        <n v="27275.4"/>
        <n v="76561.31"/>
        <n v="2351.63"/>
        <n v="2544.89"/>
        <n v="2116.01"/>
        <n v="2413.0"/>
        <n v="25160.68"/>
        <n v="20197.68"/>
        <n v="2907.44"/>
        <n v="7300.81"/>
        <n v="4948.72"/>
        <n v="14601.78"/>
        <n v="2095.48"/>
        <n v="16672.27"/>
        <n v="6453.0"/>
        <n v="13834.3"/>
        <n v="15382.3"/>
        <n v="823.44"/>
        <n v="9386.62"/>
        <n v="21233.12"/>
        <n v="38896.56"/>
        <n v="1746.65"/>
        <n v="5677.75"/>
        <n v="2114.2"/>
        <n v="37018.04"/>
        <n v="1656.1"/>
        <n v="59562.58"/>
        <n v="6157.5"/>
        <n v="7584.65"/>
        <n v="28463.77"/>
        <n v="12645.41"/>
        <n v="22780.86"/>
        <n v="6085.67"/>
        <n v="10194.22"/>
        <n v="21946.36"/>
        <n v="11090.45"/>
        <n v="39280.0"/>
        <n v="10378.24"/>
        <n v="11447.93"/>
        <n v="27141.95"/>
        <n v="12327.55"/>
        <n v="17156.23"/>
        <n v="93.18"/>
        <n v="3132.89"/>
        <n v="965.73"/>
        <n v="2917.58"/>
        <n v="1862.83"/>
        <n v="8633.96"/>
        <n v="48468.7"/>
        <n v="6171.21"/>
        <n v="26981.59"/>
        <n v="36181.34"/>
        <n v="10228.0"/>
        <n v="43920.72"/>
        <n v="19711.18"/>
        <n v="18006.76"/>
        <n v="1050.29"/>
        <n v="1246.67"/>
        <n v="6542.88"/>
        <n v="3116.77"/>
        <n v="8048.35"/>
        <n v="180.88"/>
        <n v="22196.05"/>
        <n v="6481.58"/>
        <n v="5904.71"/>
        <n v="13309.46"/>
        <n v="3314.77"/>
        <n v="2116.76"/>
        <n v="7827.46"/>
        <n v="7422.03"/>
        <n v="14587.44"/>
        <n v="9681.75"/>
        <n v="48889.02"/>
        <n v="5066.45"/>
        <n v="33770.19"/>
        <n v="4623.74"/>
        <n v="26317.17"/>
        <n v="10370.16"/>
        <n v="37019.69"/>
        <n v="602.12"/>
        <n v="18602.88"/>
        <n v="7949.39"/>
        <n v="17003.81"/>
        <n v="11586.68"/>
        <n v="46772.37"/>
        <n v="93500.81"/>
        <n v="1108.24"/>
        <n v="583.86"/>
        <n v="29147.48"/>
        <n v="40.27"/>
        <n v="16180.4"/>
        <n v="38252.64"/>
        <n v="1155.48"/>
        <n v="3218.35"/>
        <n v="3530.22"/>
        <n v="25873.32"/>
        <n v="61437.61"/>
        <n v="16503.71"/>
        <n v="48518.46"/>
        <n v="60845.56"/>
        <n v="18962.94"/>
        <n v="2192.17"/>
        <n v="29562.24"/>
        <n v="8267.85"/>
        <n v="1700.59"/>
        <n v="3478.56"/>
        <n v="585.45"/>
        <n v="2641.58"/>
        <n v="11801.92"/>
        <n v="29715.2"/>
        <n v="5365.38"/>
        <n v="3290.19"/>
        <n v="1674.96"/>
        <n v="4182.5"/>
        <n v="11056.76"/>
        <n v="3040.57"/>
        <n v="14053.39"/>
        <n v="3838.67"/>
        <n v="21667.06"/>
        <n v="9261.77"/>
        <n v="14651.41"/>
        <n v="25978.4"/>
        <n v="1373.64"/>
        <n v="184.35"/>
        <n v="28719.86"/>
        <n v="6332.35"/>
        <n v="18111.36"/>
        <n v="15453.34"/>
        <n v="10331.19"/>
        <n v="7147.19"/>
        <n v="17125.9"/>
        <n v="472.5"/>
        <n v="16049.29"/>
      </sharedItems>
    </cacheField>
    <cacheField name="num_products" numFmtId="0">
      <sharedItems containsSemiMixedTypes="0" containsString="0" containsNumber="1" containsInteger="1">
        <n v="2.0"/>
        <n v="1.0"/>
        <n v="4.0"/>
        <n v="5.0"/>
        <n v="3.0"/>
      </sharedItems>
    </cacheField>
    <cacheField name="monthly_transactions" numFmtId="0">
      <sharedItems containsSemiMixedTypes="0" containsString="0" containsNumber="1" containsInteger="1">
        <n v="23.0"/>
        <n v="21.0"/>
        <n v="25.0"/>
        <n v="17.0"/>
        <n v="14.0"/>
        <n v="16.0"/>
        <n v="18.0"/>
        <n v="15.0"/>
        <n v="26.0"/>
        <n v="22.0"/>
        <n v="20.0"/>
        <n v="29.0"/>
        <n v="24.0"/>
        <n v="28.0"/>
        <n v="27.0"/>
        <n v="12.0"/>
        <n v="19.0"/>
        <n v="11.0"/>
        <n v="31.0"/>
        <n v="30.0"/>
        <n v="36.0"/>
        <n v="13.0"/>
        <n v="9.0"/>
        <n v="8.0"/>
        <n v="32.0"/>
        <n v="10.0"/>
        <n v="35.0"/>
        <n v="34.0"/>
      </sharedItems>
    </cacheField>
    <cacheField name="digital_logins_month" numFmtId="0">
      <sharedItems containsSemiMixedTypes="0" containsString="0" containsNumber="1" containsInteger="1">
        <n v="2.0"/>
        <n v="11.0"/>
        <n v="3.0"/>
        <n v="12.0"/>
        <n v="5.0"/>
        <n v="9.0"/>
        <n v="6.0"/>
        <n v="4.0"/>
        <n v="10.0"/>
        <n v="19.0"/>
        <n v="17.0"/>
        <n v="24.0"/>
        <n v="8.0"/>
        <n v="14.0"/>
        <n v="7.0"/>
        <n v="15.0"/>
        <n v="13.0"/>
        <n v="16.0"/>
        <n v="1.0"/>
        <n v="18.0"/>
        <n v="20.0"/>
        <n v="0.0"/>
        <n v="21.0"/>
      </sharedItems>
    </cacheField>
    <cacheField name="preferred_channel" numFmtId="0">
      <sharedItems>
        <s v="Branch"/>
        <s v="Internet"/>
        <s v="Mobile"/>
      </sharedItems>
    </cacheField>
    <cacheField name="product_interest_score" numFmtId="0">
      <sharedItems containsSemiMixedTypes="0" containsString="0" containsNumber="1">
        <n v="0.191"/>
        <n v="0.149"/>
        <n v="0.216"/>
        <n v="0.176"/>
        <n v="0.217"/>
        <n v="0.055"/>
        <n v="0.113"/>
        <n v="0.101"/>
        <n v="0.091"/>
        <n v="0.289"/>
        <n v="0.123"/>
        <n v="0.258"/>
        <n v="0.23"/>
        <n v="0.171"/>
        <n v="0.121"/>
        <n v="0.281"/>
        <n v="0.15"/>
        <n v="0.313"/>
        <n v="0.167"/>
        <n v="0.274"/>
        <n v="0.148"/>
        <n v="0.254"/>
        <n v="0.26"/>
        <n v="0.224"/>
        <n v="0.193"/>
        <n v="0.298"/>
        <n v="0.278"/>
        <n v="0.057"/>
        <n v="0.157"/>
        <n v="0.243"/>
        <n v="0.189"/>
        <n v="0.177"/>
        <n v="0.082"/>
        <n v="0.073"/>
        <n v="0.257"/>
        <n v="0.132"/>
        <n v="0.119"/>
        <n v="0.014"/>
        <n v="0.071"/>
        <n v="0.056"/>
        <n v="0.226"/>
        <n v="0.253"/>
        <n v="0.064"/>
        <n v="0.011"/>
        <n v="0.017"/>
        <n v="0.208"/>
        <n v="0.12"/>
        <n v="0.117"/>
        <n v="0.182"/>
        <n v="0.144"/>
        <n v="0.21"/>
        <n v="0.168"/>
        <n v="0.151"/>
        <n v="0.05"/>
        <n v="0.293"/>
        <n v="0.135"/>
        <n v="0.239"/>
        <n v="0.131"/>
        <n v="0.114"/>
        <n v="0.286"/>
        <n v="0.116"/>
        <n v="0.283"/>
        <n v="0.133"/>
        <n v="0.129"/>
        <n v="0.154"/>
        <n v="0.146"/>
        <n v="0.195"/>
        <n v="0.063"/>
        <n v="0.184"/>
        <n v="0.221"/>
        <n v="0.099"/>
        <n v="0.075"/>
        <n v="0.277"/>
        <n v="0.172"/>
        <n v="0.22"/>
        <n v="0.104"/>
        <n v="0.308"/>
        <n v="0.212"/>
        <n v="0.236"/>
        <n v="0.242"/>
        <n v="0.134"/>
        <n v="0.301"/>
        <n v="0.314"/>
        <n v="0.118"/>
        <n v="0.092"/>
        <n v="0.204"/>
        <n v="0.218"/>
        <n v="0.142"/>
        <n v="0.062"/>
        <n v="0.036"/>
        <n v="0.124"/>
        <n v="0.085"/>
        <n v="0.229"/>
        <n v="0.311"/>
        <n v="0.24"/>
        <n v="0.048"/>
        <n v="0.162"/>
        <n v="0.266"/>
        <n v="0.159"/>
        <n v="0.275"/>
        <n v="0.093"/>
        <n v="0.246"/>
        <n v="0.084"/>
        <n v="0.249"/>
        <n v="0.103"/>
        <n v="0.06"/>
        <n v="0.115"/>
        <n v="0.096"/>
        <n v="0.261"/>
        <n v="0.109"/>
        <n v="0.233"/>
        <n v="0.106"/>
        <n v="0.202"/>
        <n v="0.026"/>
        <n v="0.072"/>
        <n v="0.037"/>
        <n v="0.276"/>
        <n v="0.309"/>
        <n v="0.139"/>
        <n v="0.027"/>
        <n v="0.307"/>
        <n v="0.255"/>
        <n v="0.297"/>
        <n v="0.288"/>
        <n v="0.29"/>
        <n v="0.079"/>
        <n v="0.14"/>
        <n v="0.312"/>
        <n v="0.008"/>
        <n v="0.052"/>
        <n v="0.223"/>
        <n v="0.194"/>
        <n v="0.161"/>
        <n v="0.219"/>
        <n v="0.244"/>
        <n v="0.081"/>
        <n v="0.097"/>
        <n v="0.127"/>
        <n v="0.265"/>
        <n v="0.211"/>
        <n v="0.295"/>
        <n v="0.19"/>
        <n v="0.305"/>
        <n v="0.225"/>
        <n v="0.111"/>
        <n v="0.302"/>
        <n v="0.28"/>
        <n v="0.001"/>
        <n v="0.046"/>
        <n v="0.272"/>
        <n v="0.053"/>
        <n v="0.145"/>
        <n v="0.291"/>
        <n v="0.264"/>
        <n v="0.262"/>
        <n v="0.273"/>
        <n v="0.076"/>
        <n v="0.299"/>
        <n v="0.292"/>
        <n v="0.152"/>
        <n v="0.271"/>
        <n v="0.294"/>
        <n v="0.078"/>
        <n v="0.173"/>
        <n v="0.269"/>
        <n v="0.183"/>
        <n v="0.248"/>
        <n v="0.138"/>
        <n v="0.031"/>
        <n v="0.251"/>
        <n v="0.164"/>
        <n v="0.175"/>
        <n v="0.054"/>
        <n v="0.198"/>
        <n v="0.156"/>
        <n v="0.235"/>
        <n v="0.238"/>
        <n v="0.165"/>
        <n v="0.185"/>
        <n v="0.007"/>
        <n v="0.089"/>
        <n v="0.147"/>
        <n v="0.155"/>
        <n v="0.068"/>
        <n v="0.047"/>
        <n v="0.206"/>
        <n v="0.215"/>
        <n v="0.306"/>
        <n v="0.166"/>
        <n v="0.296"/>
        <n v="0.105"/>
        <n v="0.247"/>
        <n v="0.303"/>
        <n v="0.231"/>
        <n v="0.232"/>
        <n v="0.153"/>
        <n v="0.013"/>
        <n v="0.077"/>
        <n v="0.287"/>
        <n v="0.2"/>
        <n v="0.018"/>
        <n v="0.227"/>
        <n v="0.214"/>
        <n v="0.04"/>
        <n v="0.141"/>
        <n v="0.228"/>
        <n v="0.222"/>
        <n v="0.199"/>
        <n v="0.267"/>
        <n v="0.174"/>
        <n v="0.02"/>
        <n v="0.201"/>
        <n v="0.241"/>
        <n v="0.259"/>
        <n v="0.069"/>
        <n v="0.197"/>
        <n v="0.107"/>
        <n v="0.098"/>
        <n v="0.006"/>
        <n v="0.012"/>
        <n v="0.27"/>
        <n v="0.044"/>
        <n v="0.17"/>
        <n v="0.285"/>
        <n v="0.08"/>
        <n v="0.186"/>
        <n v="0.209"/>
        <n v="0.083"/>
        <n v="0.256"/>
        <n v="0.252"/>
        <n v="0.282"/>
        <n v="0.169"/>
        <n v="0.234"/>
        <n v="0.088"/>
        <n v="0.021"/>
        <n v="0.1"/>
        <n v="0.022"/>
        <n v="0.18"/>
        <n v="0.061"/>
        <n v="0.07"/>
        <n v="0.137"/>
        <n v="0.004"/>
        <n v="0.304"/>
        <n v="0.122"/>
        <n v="0.3"/>
        <n v="0.268"/>
        <n v="0.279"/>
        <n v="0.086"/>
        <n v="0.179"/>
        <n v="0.196"/>
        <n v="0.188"/>
        <n v="0.192"/>
        <n v="0.31"/>
        <n v="0.143"/>
        <n v="0.016"/>
        <n v="0.041"/>
        <n v="0.203"/>
        <n v="0.263"/>
        <n v="0.13"/>
        <n v="0.187"/>
        <n v="0.025"/>
        <n v="0.035"/>
        <n v="0.0"/>
        <n v="0.108"/>
        <n v="0.163"/>
        <n v="0.112"/>
        <n v="0.237"/>
        <n v="0.11"/>
        <n v="0.039"/>
        <n v="0.25"/>
        <n v="0.023"/>
        <n v="0.094"/>
        <n v="0.207"/>
        <n v="0.128"/>
        <n v="0.066"/>
        <n v="0.245"/>
        <n v="0.058"/>
        <n v="0.205"/>
        <n v="0.136"/>
        <n v="0.158"/>
        <n v="0.126"/>
        <n v="0.125"/>
        <n v="0.284"/>
        <n v="0.087"/>
        <n v="0.01"/>
        <n v="0.09"/>
        <n v="0.032"/>
        <n v="0.074"/>
        <n v="0.095"/>
        <n v="0.181"/>
        <n v="0.16"/>
        <n v="0.213"/>
        <n v="0.067"/>
        <n v="0.059"/>
        <n v="0.178"/>
        <n v="0.042"/>
        <n v="0.002"/>
        <n v="0.024"/>
        <n v="0.102"/>
        <n v="0.028"/>
        <n v="0.051"/>
        <n v="0.065"/>
        <n v="0.03"/>
      </sharedItems>
    </cacheField>
    <cacheField name="churn_risk_score" numFmtId="0">
      <sharedItems containsSemiMixedTypes="0" containsString="0" containsNumber="1">
        <n v="0.677"/>
        <n v="0.398"/>
        <n v="0.873"/>
        <n v="0.059"/>
        <n v="0.945"/>
        <n v="0.581"/>
        <n v="0.936"/>
        <n v="0.951"/>
        <n v="0.177"/>
        <n v="0.139"/>
        <n v="0.638"/>
        <n v="0.305"/>
        <n v="0.589"/>
        <n v="0.97"/>
        <n v="0.184"/>
        <n v="0.843"/>
        <n v="0.334"/>
        <n v="0.273"/>
        <n v="0.447"/>
        <n v="0.653"/>
        <n v="0.0"/>
        <n v="0.449"/>
        <n v="0.669"/>
        <n v="0.471"/>
        <n v="0.688"/>
        <n v="0.31"/>
        <n v="0.206"/>
        <n v="0.827"/>
        <n v="0.374"/>
        <n v="0.359"/>
        <n v="0.173"/>
        <n v="0.176"/>
        <n v="0.011"/>
        <n v="0.634"/>
        <n v="0.04"/>
        <n v="0.318"/>
        <n v="0.914"/>
        <n v="0.234"/>
        <n v="0.007"/>
        <n v="0.579"/>
        <n v="0.618"/>
        <n v="0.027"/>
        <n v="0.344"/>
        <n v="0.666"/>
        <n v="0.07"/>
        <n v="0.223"/>
        <n v="0.83"/>
        <n v="0.203"/>
        <n v="0.845"/>
        <n v="0.706"/>
        <n v="0.681"/>
        <n v="0.391"/>
        <n v="0.097"/>
        <n v="0.89"/>
        <n v="0.05"/>
        <n v="0.963"/>
        <n v="0.523"/>
        <n v="0.296"/>
        <n v="0.138"/>
        <n v="0.468"/>
        <n v="0.247"/>
        <n v="0.409"/>
        <n v="0.23"/>
        <n v="0.546"/>
        <n v="0.768"/>
        <n v="0.187"/>
        <n v="0.213"/>
        <n v="0.709"/>
        <n v="0.452"/>
        <n v="0.813"/>
        <n v="0.892"/>
        <n v="0.131"/>
        <n v="0.958"/>
        <n v="0.372"/>
        <n v="0.428"/>
        <n v="0.531"/>
        <n v="0.82"/>
        <n v="0.602"/>
        <n v="0.492"/>
        <n v="0.667"/>
        <n v="0.386"/>
        <n v="0.805"/>
        <n v="0.402"/>
        <n v="0.297"/>
        <n v="0.63"/>
        <n v="0.16"/>
        <n v="0.77"/>
        <n v="0.716"/>
        <n v="0.137"/>
        <n v="0.012"/>
        <n v="0.074"/>
        <n v="0.863"/>
        <n v="0.004"/>
        <n v="0.079"/>
        <n v="0.356"/>
        <n v="0.501"/>
        <n v="0.451"/>
        <n v="0.253"/>
        <n v="0.048"/>
        <n v="0.818"/>
        <n v="0.132"/>
        <n v="0.413"/>
        <n v="0.025"/>
        <n v="0.411"/>
        <n v="0.329"/>
        <n v="0.34"/>
        <n v="0.675"/>
        <n v="0.293"/>
        <n v="0.25"/>
        <n v="0.29"/>
        <n v="0.639"/>
        <n v="0.168"/>
        <n v="0.687"/>
        <n v="0.924"/>
        <n v="0.987"/>
        <n v="0.882"/>
        <n v="0.155"/>
        <n v="0.758"/>
        <n v="0.972"/>
        <n v="0.453"/>
        <n v="0.955"/>
        <n v="0.778"/>
        <n v="0.205"/>
        <n v="0.325"/>
        <n v="0.511"/>
        <n v="0.367"/>
        <n v="0.853"/>
        <n v="0.376"/>
        <n v="0.017"/>
        <n v="0.13"/>
        <n v="0.12"/>
        <n v="0.425"/>
        <n v="0.591"/>
        <n v="0.362"/>
        <n v="0.067"/>
        <n v="0.207"/>
        <n v="0.762"/>
        <n v="0.503"/>
        <n v="0.068"/>
        <n v="0.831"/>
        <n v="0.992"/>
        <n v="0.188"/>
        <n v="0.902"/>
        <n v="0.91"/>
        <n v="0.181"/>
        <n v="0.809"/>
        <n v="0.158"/>
        <n v="0.671"/>
        <n v="0.48"/>
        <n v="0.748"/>
        <n v="0.562"/>
        <n v="0.573"/>
        <n v="0.759"/>
        <n v="0.299"/>
        <n v="0.743"/>
        <n v="0.016"/>
        <n v="0.983"/>
        <n v="0.656"/>
        <n v="0.039"/>
        <n v="0.152"/>
        <n v="0.327"/>
        <n v="0.525"/>
        <n v="0.806"/>
        <n v="0.564"/>
        <n v="0.317"/>
        <n v="0.083"/>
        <n v="0.479"/>
        <n v="0.162"/>
        <n v="0.201"/>
        <n v="0.096"/>
        <n v="0.107"/>
        <n v="0.023"/>
        <n v="0.566"/>
        <n v="0.358"/>
        <n v="0.306"/>
        <n v="0.263"/>
        <n v="0.504"/>
        <n v="0.701"/>
        <n v="0.607"/>
        <n v="0.58"/>
        <n v="0.937"/>
        <n v="0.76"/>
        <n v="0.583"/>
        <n v="0.614"/>
        <n v="0.377"/>
        <n v="0.974"/>
        <n v="0.53"/>
        <n v="0.493"/>
        <n v="0.567"/>
        <n v="0.015"/>
        <n v="0.87"/>
        <n v="0.839"/>
        <n v="0.917"/>
        <n v="0.335"/>
        <n v="0.948"/>
        <n v="0.086"/>
        <n v="0.392"/>
        <n v="0.852"/>
        <n v="0.612"/>
        <n v="0.832"/>
        <n v="0.578"/>
        <n v="0.047"/>
        <n v="0.509"/>
        <n v="0.052"/>
        <n v="0.064"/>
        <n v="0.915"/>
        <n v="0.33"/>
        <n v="0.842"/>
        <n v="0.556"/>
        <n v="0.769"/>
        <n v="0.652"/>
        <n v="0.849"/>
        <n v="0.771"/>
        <n v="0.316"/>
        <n v="0.315"/>
        <n v="0.704"/>
        <n v="0.876"/>
        <n v="0.616"/>
        <n v="0.365"/>
        <n v="0.403"/>
        <n v="0.879"/>
        <n v="0.929"/>
        <n v="0.711"/>
        <n v="0.884"/>
        <n v="0.904"/>
        <n v="0.348"/>
        <n v="0.415"/>
        <n v="0.094"/>
        <n v="0.486"/>
        <n v="0.45"/>
        <n v="0.03"/>
        <n v="0.714"/>
        <n v="0.332"/>
        <n v="0.379"/>
        <n v="0.921"/>
        <n v="0.276"/>
        <n v="0.741"/>
        <n v="0.947"/>
        <n v="0.171"/>
        <n v="0.129"/>
        <n v="0.326"/>
        <n v="0.363"/>
        <n v="0.198"/>
        <n v="0.394"/>
        <n v="0.745"/>
        <n v="0.536"/>
        <n v="0.742"/>
        <n v="0.061"/>
        <n v="0.002"/>
        <n v="0.812"/>
        <n v="0.568"/>
        <n v="0.209"/>
        <n v="0.091"/>
        <n v="0.888"/>
        <n v="0.111"/>
        <n v="0.448"/>
        <n v="0.149"/>
        <n v="0.041"/>
        <n v="0.815"/>
        <n v="0.419"/>
        <n v="0.997"/>
        <n v="0.128"/>
        <n v="0.533"/>
        <n v="0.571"/>
        <n v="0.781"/>
        <n v="0.756"/>
        <n v="0.935"/>
        <n v="0.036"/>
        <n v="0.446"/>
        <n v="0.988"/>
        <n v="0.295"/>
        <n v="0.754"/>
        <n v="0.264"/>
        <n v="0.396"/>
        <n v="0.288"/>
        <n v="0.723"/>
        <n v="0.59"/>
        <n v="0.422"/>
        <n v="0.528"/>
        <n v="0.549"/>
        <n v="0.32"/>
        <n v="0.003"/>
        <n v="0.572"/>
        <n v="0.243"/>
        <n v="0.38"/>
        <n v="0.473"/>
        <n v="0.875"/>
        <n v="0.627"/>
        <n v="0.284"/>
        <n v="0.897"/>
        <n v="0.39"/>
        <n v="0.069"/>
        <n v="0.495"/>
        <n v="0.47"/>
        <n v="0.789"/>
        <n v="0.751"/>
        <n v="0.345"/>
        <n v="0.491"/>
        <n v="0.865"/>
        <n v="0.157"/>
        <n v="0.663"/>
        <n v="0.303"/>
        <n v="0.279"/>
        <n v="0.256"/>
        <n v="0.26"/>
        <n v="0.95"/>
        <n v="0.71"/>
        <n v="0.147"/>
        <n v="0.154"/>
        <n v="0.949"/>
        <n v="0.099"/>
        <n v="0.695"/>
        <n v="0.99"/>
        <n v="0.383"/>
        <n v="0.995"/>
        <n v="0.088"/>
        <n v="0.5"/>
        <n v="0.312"/>
        <n v="0.85"/>
        <n v="0.551"/>
        <n v="0.792"/>
        <n v="0.062"/>
        <n v="0.703"/>
        <n v="0.051"/>
        <n v="0.747"/>
        <n v="0.787"/>
        <n v="0.399"/>
        <n v="0.202"/>
        <n v="0.407"/>
        <n v="0.794"/>
        <n v="0.939"/>
        <n v="0.238"/>
        <n v="0.194"/>
        <n v="0.494"/>
        <n v="0.726"/>
        <n v="0.535"/>
        <n v="0.54"/>
        <n v="0.28"/>
        <n v="0.378"/>
        <n v="0.738"/>
        <n v="0.371"/>
        <n v="0.331"/>
        <n v="0.369"/>
        <n v="0.698"/>
        <n v="0.166"/>
        <n v="0.692"/>
        <n v="0.328"/>
        <n v="0.878"/>
        <n v="0.901"/>
        <n v="0.944"/>
        <n v="0.081"/>
        <n v="0.996"/>
        <n v="0.959"/>
        <n v="0.082"/>
        <n v="0.592"/>
        <n v="0.14"/>
        <n v="0.183"/>
        <n v="0.783"/>
        <n v="0.116"/>
        <n v="0.658"/>
        <n v="0.104"/>
        <n v="0.871"/>
        <n v="0.851"/>
        <n v="0.274"/>
        <n v="0.101"/>
        <n v="0.893"/>
        <n v="0.483"/>
        <n v="0.903"/>
        <n v="0.608"/>
        <n v="0.673"/>
        <n v="0.66"/>
        <n v="0.975"/>
        <n v="0.72"/>
        <n v="0.454"/>
        <n v="0.078"/>
        <n v="0.053"/>
        <n v="0.136"/>
        <n v="0.757"/>
        <n v="0.626"/>
        <n v="0.798"/>
        <n v="0.765"/>
        <n v="0.686"/>
        <n v="0.456"/>
        <n v="0.141"/>
        <n v="0.802"/>
        <n v="0.115"/>
        <n v="0.518"/>
        <n v="0.172"/>
        <n v="0.458"/>
        <n v="0.333"/>
        <n v="0.593"/>
        <n v="0.197"/>
        <n v="0.869"/>
        <n v="0.444"/>
        <n v="0.712"/>
        <n v="0.217"/>
        <n v="0.404"/>
        <n v="0.416"/>
        <n v="1.0"/>
        <n v="0.218"/>
        <n v="0.484"/>
        <n v="0.828"/>
        <n v="0.421"/>
        <n v="0.381"/>
        <n v="0.797"/>
        <n v="0.836"/>
        <n v="0.672"/>
        <n v="0.644"/>
        <n v="0.86"/>
        <n v="0.441"/>
        <n v="0.502"/>
        <n v="0.242"/>
        <n v="0.175"/>
        <n v="0.055"/>
        <n v="0.267"/>
        <n v="0.668"/>
        <n v="0.558"/>
        <n v="0.841"/>
        <n v="0.275"/>
        <n v="0.15"/>
        <n v="0.195"/>
        <n v="0.221"/>
        <n v="0.3"/>
        <n v="0.952"/>
        <n v="0.119"/>
        <n v="0.735"/>
        <n v="0.076"/>
        <n v="0.795"/>
        <n v="0.513"/>
        <n v="0.423"/>
        <n v="0.056"/>
        <n v="0.21"/>
        <n v="0.043"/>
        <n v="0.174"/>
        <n v="0.226"/>
        <n v="0.88"/>
        <n v="0.005"/>
        <n v="0.283"/>
        <n v="0.541"/>
        <n v="0.324"/>
        <n v="0.246"/>
        <n v="0.721"/>
        <n v="0.357"/>
        <n v="0.729"/>
        <n v="0.971"/>
        <n v="0.06"/>
        <n v="0.891"/>
        <n v="0.631"/>
        <n v="0.405"/>
        <n v="0.159"/>
        <n v="0.397"/>
        <n v="0.696"/>
        <n v="0.867"/>
        <n v="0.026"/>
        <n v="0.52"/>
        <n v="0.151"/>
        <n v="0.724"/>
        <n v="0.826"/>
        <n v="0.693"/>
        <n v="0.62"/>
        <n v="0.464"/>
        <n v="0.322"/>
        <n v="0.165"/>
        <n v="0.105"/>
        <n v="0.633"/>
        <n v="0.034"/>
        <n v="0.51"/>
        <n v="0.298"/>
        <n v="0.659"/>
        <n v="0.784"/>
        <n v="0.898"/>
        <n v="0.6"/>
        <n v="0.585"/>
        <n v="0.24"/>
        <n v="0.307"/>
        <n v="0.858"/>
        <n v="0.106"/>
        <n v="0.55"/>
        <n v="0.42"/>
        <n v="0.542"/>
        <n v="0.271"/>
        <n v="0.103"/>
        <n v="0.085"/>
        <n v="0.145"/>
        <n v="0.478"/>
        <n v="0.506"/>
        <n v="0.824"/>
        <n v="0.266"/>
        <n v="0.69"/>
        <n v="0.786"/>
        <n v="0.734"/>
        <n v="0.557"/>
        <n v="0.488"/>
        <n v="0.67"/>
        <n v="0.563"/>
        <n v="0.552"/>
        <n v="0.033"/>
        <n v="0.773"/>
        <n v="0.565"/>
        <n v="0.788"/>
        <n v="0.46"/>
        <n v="0.384"/>
        <n v="0.309"/>
        <n v="0.822"/>
        <n v="0.126"/>
        <n v="0.516"/>
        <n v="0.868"/>
        <n v="0.761"/>
        <n v="0.498"/>
        <n v="0.455"/>
        <n v="0.512"/>
        <n v="0.156"/>
        <n v="0.808"/>
        <n v="0.231"/>
        <n v="0.991"/>
        <n v="0.894"/>
        <n v="0.628"/>
        <n v="0.084"/>
        <n v="0.485"/>
        <n v="0.308"/>
        <n v="0.072"/>
        <n v="0.044"/>
        <n v="0.782"/>
        <n v="0.225"/>
        <n v="0.385"/>
        <n v="0.393"/>
        <n v="0.255"/>
        <n v="0.112"/>
        <n v="0.123"/>
        <n v="0.035"/>
        <n v="0.282"/>
        <n v="0.674"/>
        <n v="0.366"/>
        <n v="0.311"/>
        <n v="0.682"/>
        <n v="0.923"/>
        <n v="0.766"/>
        <n v="0.763"/>
        <n v="0.066"/>
        <n v="0.705"/>
        <n v="0.135"/>
        <n v="0.956"/>
        <n v="0.463"/>
        <n v="0.537"/>
        <n v="0.584"/>
        <n v="0.637"/>
        <n v="0.057"/>
        <n v="0.847"/>
        <n v="0.548"/>
        <n v="0.265"/>
        <n v="0.624"/>
        <n v="0.927"/>
        <n v="0.125"/>
        <n v="0.075"/>
        <n v="0.642"/>
        <n v="0.248"/>
        <n v="0.907"/>
        <n v="0.57"/>
        <n v="0.01"/>
        <n v="0.477"/>
        <n v="0.889"/>
        <n v="0.224"/>
        <n v="0.192"/>
        <n v="0.191"/>
        <n v="0.643"/>
        <n v="0.373"/>
        <n v="0.361"/>
        <n v="0.497"/>
        <n v="0.43"/>
        <n v="0.439"/>
        <n v="0.545"/>
        <n v="0.161"/>
        <n v="0.699"/>
        <n v="0.291"/>
        <n v="0.437"/>
        <n v="0.905"/>
        <n v="0.803"/>
        <n v="0.931"/>
        <n v="0.133"/>
        <n v="0.17"/>
        <n v="0.189"/>
        <n v="0.252"/>
        <n v="0.44"/>
        <n v="0.227"/>
        <n v="0.215"/>
        <n v="0.862"/>
        <n v="0.08"/>
        <n v="0.029"/>
        <n v="0.339"/>
        <n v="0.261"/>
        <n v="0.906"/>
        <n v="0.817"/>
        <n v="0.18"/>
        <n v="0.121"/>
        <n v="0.343"/>
        <n v="0.244"/>
        <n v="0.249"/>
        <n v="0.341"/>
        <n v="0.268"/>
        <n v="0.395"/>
        <n v="0.093"/>
        <n v="0.127"/>
        <n v="0.163"/>
        <n v="0.943"/>
        <n v="0.603"/>
        <n v="0.211"/>
        <n v="0.314"/>
        <n v="0.834"/>
        <n v="0.598"/>
        <n v="0.414"/>
        <n v="0.1"/>
        <n v="0.986"/>
        <n v="0.521"/>
        <n v="0.661"/>
        <n v="0.553"/>
        <n v="0.476"/>
        <n v="0.313"/>
        <n v="0.774"/>
        <n v="0.74"/>
        <n v="0.964"/>
        <n v="0.737"/>
        <n v="0.054"/>
        <n v="0.526"/>
        <n v="0.859"/>
        <n v="0.779"/>
        <n v="0.508"/>
        <n v="0.918"/>
        <n v="0.146"/>
        <n v="0.353"/>
        <n v="0.182"/>
        <n v="0.459"/>
        <n v="0.829"/>
        <n v="0.985"/>
        <n v="0.895"/>
        <n v="0.866"/>
        <n v="0.251"/>
        <n v="0.725"/>
        <n v="0.775"/>
        <n v="0.605"/>
        <n v="0.732"/>
        <n v="0.042"/>
        <n v="0.611"/>
        <n v="0.587"/>
        <n v="0.024"/>
        <n v="0.654"/>
        <n v="0.038"/>
        <n v="0.84"/>
        <n v="0.285"/>
        <n v="0.321"/>
        <n v="0.342"/>
        <n v="0.304"/>
        <n v="0.426"/>
        <n v="0.254"/>
        <n v="0.006"/>
        <n v="0.597"/>
        <n v="0.629"/>
        <n v="0.665"/>
        <n v="0.844"/>
        <n v="0.989"/>
        <n v="0.527"/>
        <n v="0.595"/>
        <n v="0.657"/>
        <n v="0.19"/>
        <n v="0.78"/>
        <n v="0.233"/>
        <n v="0.534"/>
        <n v="0.96"/>
        <n v="0.676"/>
        <n v="0.547"/>
        <n v="0.727"/>
        <n v="0.219"/>
        <n v="0.75"/>
        <n v="0.582"/>
        <n v="0.615"/>
        <n v="0.519"/>
        <n v="0.269"/>
        <n v="0.229"/>
        <n v="0.063"/>
        <n v="0.984"/>
        <n v="0.855"/>
        <n v="0.7"/>
        <n v="0.352"/>
        <n v="0.487"/>
        <n v="0.408"/>
        <n v="0.143"/>
        <n v="0.073"/>
        <n v="0.933"/>
        <n v="0.685"/>
        <n v="0.287"/>
        <n v="0.028"/>
        <n v="0.715"/>
        <n v="0.144"/>
        <n v="0.538"/>
        <n v="0.481"/>
        <n v="0.554"/>
      </sharedItems>
    </cacheField>
    <cacheField name="QUARTILE" numFmtId="0">
      <sharedItems>
        <s v="BOTTOM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5001" sheet="CBA Digital Banking Case Study "/>
  </cacheSource>
  <cacheFields>
    <cacheField name="customer_id" numFmtId="0">
      <sharedItems containsSemiMixedTypes="0" containsString="0" containsNumber="1" containsInteger="1">
        <n v="100000.0"/>
        <n v="100001.0"/>
        <n v="100002.0"/>
        <n v="100003.0"/>
        <n v="100004.0"/>
        <n v="100005.0"/>
        <n v="100006.0"/>
        <n v="100007.0"/>
        <n v="100008.0"/>
        <n v="100009.0"/>
        <n v="100010.0"/>
        <n v="100011.0"/>
        <n v="100012.0"/>
        <n v="100013.0"/>
        <n v="100014.0"/>
        <n v="100015.0"/>
        <n v="100016.0"/>
        <n v="100017.0"/>
        <n v="100018.0"/>
        <n v="100019.0"/>
        <n v="100020.0"/>
        <n v="100021.0"/>
        <n v="100022.0"/>
        <n v="100023.0"/>
        <n v="100024.0"/>
        <n v="100025.0"/>
        <n v="100026.0"/>
        <n v="100027.0"/>
        <n v="100028.0"/>
        <n v="100029.0"/>
        <n v="100030.0"/>
        <n v="100031.0"/>
        <n v="100032.0"/>
        <n v="100033.0"/>
        <n v="100034.0"/>
        <n v="100035.0"/>
        <n v="100036.0"/>
        <n v="100037.0"/>
        <n v="100038.0"/>
        <n v="100039.0"/>
        <n v="100040.0"/>
        <n v="100041.0"/>
        <n v="100042.0"/>
        <n v="100043.0"/>
        <n v="100044.0"/>
        <n v="100045.0"/>
        <n v="100046.0"/>
        <n v="100047.0"/>
        <n v="100048.0"/>
        <n v="100049.0"/>
        <n v="100050.0"/>
        <n v="100051.0"/>
        <n v="100052.0"/>
        <n v="100053.0"/>
        <n v="100054.0"/>
        <n v="100055.0"/>
        <n v="100056.0"/>
        <n v="100057.0"/>
        <n v="100058.0"/>
        <n v="100059.0"/>
        <n v="100060.0"/>
        <n v="100061.0"/>
        <n v="100062.0"/>
        <n v="100063.0"/>
        <n v="100064.0"/>
        <n v="100065.0"/>
        <n v="100066.0"/>
        <n v="100067.0"/>
        <n v="100068.0"/>
        <n v="100069.0"/>
        <n v="100070.0"/>
        <n v="100071.0"/>
        <n v="100072.0"/>
        <n v="100073.0"/>
        <n v="100074.0"/>
        <n v="100075.0"/>
        <n v="100076.0"/>
        <n v="100077.0"/>
        <n v="100078.0"/>
        <n v="100079.0"/>
        <n v="100080.0"/>
        <n v="100081.0"/>
        <n v="100082.0"/>
        <n v="100083.0"/>
        <n v="100084.0"/>
        <n v="100085.0"/>
        <n v="100086.0"/>
        <n v="100087.0"/>
        <n v="100088.0"/>
        <n v="100089.0"/>
        <n v="100090.0"/>
        <n v="100091.0"/>
        <n v="100092.0"/>
        <n v="100093.0"/>
        <n v="100094.0"/>
        <n v="100095.0"/>
        <n v="100096.0"/>
        <n v="100097.0"/>
        <n v="100098.0"/>
        <n v="100099.0"/>
        <n v="100100.0"/>
        <n v="100101.0"/>
        <n v="100102.0"/>
        <n v="100103.0"/>
        <n v="100104.0"/>
        <n v="100105.0"/>
        <n v="100106.0"/>
        <n v="100107.0"/>
        <n v="100108.0"/>
        <n v="100109.0"/>
        <n v="100110.0"/>
        <n v="100111.0"/>
        <n v="100112.0"/>
        <n v="100113.0"/>
        <n v="100114.0"/>
        <n v="100115.0"/>
        <n v="100116.0"/>
        <n v="100117.0"/>
        <n v="100118.0"/>
        <n v="100119.0"/>
        <n v="100120.0"/>
        <n v="100121.0"/>
        <n v="100122.0"/>
        <n v="100123.0"/>
        <n v="100124.0"/>
        <n v="100125.0"/>
        <n v="100126.0"/>
        <n v="100127.0"/>
        <n v="100128.0"/>
        <n v="100129.0"/>
        <n v="100130.0"/>
        <n v="100131.0"/>
        <n v="100132.0"/>
        <n v="100133.0"/>
        <n v="100134.0"/>
        <n v="100135.0"/>
        <n v="100136.0"/>
        <n v="100137.0"/>
        <n v="100138.0"/>
        <n v="100139.0"/>
        <n v="100140.0"/>
        <n v="100141.0"/>
        <n v="100142.0"/>
        <n v="100143.0"/>
        <n v="100144.0"/>
        <n v="100145.0"/>
        <n v="100146.0"/>
        <n v="100147.0"/>
        <n v="100148.0"/>
        <n v="100149.0"/>
        <n v="100150.0"/>
        <n v="100151.0"/>
        <n v="100152.0"/>
        <n v="100153.0"/>
        <n v="100154.0"/>
        <n v="100155.0"/>
        <n v="100156.0"/>
        <n v="100157.0"/>
        <n v="100158.0"/>
        <n v="100159.0"/>
        <n v="100160.0"/>
        <n v="100161.0"/>
        <n v="100162.0"/>
        <n v="100163.0"/>
        <n v="100164.0"/>
        <n v="100165.0"/>
        <n v="100166.0"/>
        <n v="100167.0"/>
        <n v="100168.0"/>
        <n v="100169.0"/>
        <n v="100170.0"/>
        <n v="100171.0"/>
        <n v="100172.0"/>
        <n v="100173.0"/>
        <n v="100174.0"/>
        <n v="100175.0"/>
        <n v="100176.0"/>
        <n v="100177.0"/>
        <n v="100178.0"/>
        <n v="100179.0"/>
        <n v="100180.0"/>
        <n v="100181.0"/>
        <n v="100182.0"/>
        <n v="100183.0"/>
        <n v="100184.0"/>
        <n v="100185.0"/>
        <n v="100186.0"/>
        <n v="100187.0"/>
        <n v="100188.0"/>
        <n v="100189.0"/>
        <n v="100190.0"/>
        <n v="100191.0"/>
        <n v="100192.0"/>
        <n v="100193.0"/>
        <n v="100194.0"/>
        <n v="100195.0"/>
        <n v="100196.0"/>
        <n v="100197.0"/>
        <n v="100198.0"/>
        <n v="100199.0"/>
        <n v="100200.0"/>
        <n v="100201.0"/>
        <n v="100202.0"/>
        <n v="100203.0"/>
        <n v="100204.0"/>
        <n v="100205.0"/>
        <n v="100206.0"/>
        <n v="100207.0"/>
        <n v="100208.0"/>
        <n v="100209.0"/>
        <n v="100210.0"/>
        <n v="100211.0"/>
        <n v="100212.0"/>
        <n v="100213.0"/>
        <n v="100214.0"/>
        <n v="100215.0"/>
        <n v="100216.0"/>
        <n v="100217.0"/>
        <n v="100218.0"/>
        <n v="100219.0"/>
        <n v="100220.0"/>
        <n v="100221.0"/>
        <n v="100222.0"/>
        <n v="100223.0"/>
        <n v="100224.0"/>
        <n v="100225.0"/>
        <n v="100226.0"/>
        <n v="100227.0"/>
        <n v="100228.0"/>
        <n v="100229.0"/>
        <n v="100230.0"/>
        <n v="100231.0"/>
        <n v="100232.0"/>
        <n v="100233.0"/>
        <n v="100234.0"/>
        <n v="100235.0"/>
        <n v="100236.0"/>
        <n v="100237.0"/>
        <n v="100238.0"/>
        <n v="100239.0"/>
        <n v="100240.0"/>
        <n v="100241.0"/>
        <n v="100242.0"/>
        <n v="100243.0"/>
        <n v="100244.0"/>
        <n v="100245.0"/>
        <n v="100246.0"/>
        <n v="100247.0"/>
        <n v="100248.0"/>
        <n v="100249.0"/>
        <n v="100250.0"/>
        <n v="100251.0"/>
        <n v="100252.0"/>
        <n v="100253.0"/>
        <n v="100254.0"/>
        <n v="100255.0"/>
        <n v="100256.0"/>
        <n v="100257.0"/>
        <n v="100258.0"/>
        <n v="100259.0"/>
        <n v="100260.0"/>
        <n v="100261.0"/>
        <n v="100262.0"/>
        <n v="100263.0"/>
        <n v="100264.0"/>
        <n v="100265.0"/>
        <n v="100266.0"/>
        <n v="100267.0"/>
        <n v="100268.0"/>
        <n v="100269.0"/>
        <n v="100270.0"/>
        <n v="100271.0"/>
        <n v="100272.0"/>
        <n v="100273.0"/>
        <n v="100274.0"/>
        <n v="100275.0"/>
        <n v="100276.0"/>
        <n v="100277.0"/>
        <n v="100278.0"/>
        <n v="100279.0"/>
        <n v="100280.0"/>
        <n v="100281.0"/>
        <n v="100282.0"/>
        <n v="100283.0"/>
        <n v="100284.0"/>
        <n v="100285.0"/>
        <n v="100286.0"/>
        <n v="100287.0"/>
        <n v="100288.0"/>
        <n v="100289.0"/>
        <n v="100290.0"/>
        <n v="100291.0"/>
        <n v="100292.0"/>
        <n v="100293.0"/>
        <n v="100294.0"/>
        <n v="100295.0"/>
        <n v="100296.0"/>
        <n v="100297.0"/>
        <n v="100298.0"/>
        <n v="100299.0"/>
        <n v="100300.0"/>
        <n v="100301.0"/>
        <n v="100302.0"/>
        <n v="100303.0"/>
        <n v="100304.0"/>
        <n v="100305.0"/>
        <n v="100306.0"/>
        <n v="100307.0"/>
        <n v="100308.0"/>
        <n v="100309.0"/>
        <n v="100310.0"/>
        <n v="100311.0"/>
        <n v="100312.0"/>
        <n v="100313.0"/>
        <n v="100314.0"/>
        <n v="100315.0"/>
        <n v="100316.0"/>
        <n v="100317.0"/>
        <n v="100318.0"/>
        <n v="100319.0"/>
        <n v="100320.0"/>
        <n v="100321.0"/>
        <n v="100322.0"/>
        <n v="100323.0"/>
        <n v="100324.0"/>
        <n v="100325.0"/>
        <n v="100326.0"/>
        <n v="100327.0"/>
        <n v="100328.0"/>
        <n v="100329.0"/>
        <n v="100330.0"/>
        <n v="100331.0"/>
        <n v="100332.0"/>
        <n v="100333.0"/>
        <n v="100334.0"/>
        <n v="100335.0"/>
        <n v="100336.0"/>
        <n v="100337.0"/>
        <n v="100338.0"/>
        <n v="100339.0"/>
        <n v="100340.0"/>
        <n v="100341.0"/>
        <n v="100342.0"/>
        <n v="100343.0"/>
        <n v="100344.0"/>
        <n v="100345.0"/>
        <n v="100346.0"/>
        <n v="100347.0"/>
        <n v="100348.0"/>
        <n v="100349.0"/>
        <n v="100350.0"/>
        <n v="100351.0"/>
        <n v="100352.0"/>
        <n v="100353.0"/>
        <n v="100354.0"/>
        <n v="100355.0"/>
        <n v="100356.0"/>
        <n v="100357.0"/>
        <n v="100358.0"/>
        <n v="100359.0"/>
        <n v="100360.0"/>
        <n v="100361.0"/>
        <n v="100362.0"/>
        <n v="100363.0"/>
        <n v="100364.0"/>
        <n v="100365.0"/>
        <n v="100366.0"/>
        <n v="100367.0"/>
        <n v="100368.0"/>
        <n v="100369.0"/>
        <n v="100370.0"/>
        <n v="100371.0"/>
        <n v="100372.0"/>
        <n v="100373.0"/>
        <n v="100374.0"/>
        <n v="100375.0"/>
        <n v="100376.0"/>
        <n v="100377.0"/>
        <n v="100378.0"/>
        <n v="100379.0"/>
        <n v="100380.0"/>
        <n v="100381.0"/>
        <n v="100382.0"/>
        <n v="100383.0"/>
        <n v="100384.0"/>
        <n v="100385.0"/>
        <n v="100386.0"/>
        <n v="100387.0"/>
        <n v="100388.0"/>
        <n v="100389.0"/>
        <n v="100390.0"/>
        <n v="100391.0"/>
        <n v="100392.0"/>
        <n v="100393.0"/>
        <n v="100394.0"/>
        <n v="100395.0"/>
        <n v="100396.0"/>
        <n v="100397.0"/>
        <n v="100398.0"/>
        <n v="100399.0"/>
        <n v="100400.0"/>
        <n v="100401.0"/>
        <n v="100402.0"/>
        <n v="100403.0"/>
        <n v="100404.0"/>
        <n v="100405.0"/>
        <n v="100406.0"/>
        <n v="100407.0"/>
        <n v="100408.0"/>
        <n v="100409.0"/>
        <n v="100410.0"/>
        <n v="100411.0"/>
        <n v="100412.0"/>
        <n v="100413.0"/>
        <n v="100414.0"/>
        <n v="100415.0"/>
        <n v="100416.0"/>
        <n v="100417.0"/>
        <n v="100418.0"/>
        <n v="100419.0"/>
        <n v="100420.0"/>
        <n v="100421.0"/>
        <n v="100422.0"/>
        <n v="100423.0"/>
        <n v="100424.0"/>
        <n v="100425.0"/>
        <n v="100426.0"/>
        <n v="100427.0"/>
        <n v="100428.0"/>
        <n v="100429.0"/>
        <n v="100430.0"/>
        <n v="100431.0"/>
        <n v="100432.0"/>
        <n v="100433.0"/>
        <n v="100434.0"/>
        <n v="100435.0"/>
        <n v="100436.0"/>
        <n v="100437.0"/>
        <n v="100438.0"/>
        <n v="100439.0"/>
        <n v="100440.0"/>
        <n v="100441.0"/>
        <n v="100442.0"/>
        <n v="100443.0"/>
        <n v="100444.0"/>
        <n v="100445.0"/>
        <n v="100446.0"/>
        <n v="100447.0"/>
        <n v="100448.0"/>
        <n v="100449.0"/>
        <n v="100450.0"/>
        <n v="100451.0"/>
        <n v="100452.0"/>
        <n v="100453.0"/>
        <n v="100454.0"/>
        <n v="100455.0"/>
        <n v="100456.0"/>
        <n v="100457.0"/>
        <n v="100458.0"/>
        <n v="100459.0"/>
        <n v="100460.0"/>
        <n v="100461.0"/>
        <n v="100462.0"/>
        <n v="100463.0"/>
        <n v="100464.0"/>
        <n v="100465.0"/>
        <n v="100466.0"/>
        <n v="100467.0"/>
        <n v="100468.0"/>
        <n v="100469.0"/>
        <n v="100470.0"/>
        <n v="100471.0"/>
        <n v="100472.0"/>
        <n v="100473.0"/>
        <n v="100474.0"/>
        <n v="100475.0"/>
        <n v="100476.0"/>
        <n v="100477.0"/>
        <n v="100478.0"/>
        <n v="100479.0"/>
        <n v="100480.0"/>
        <n v="100481.0"/>
        <n v="100482.0"/>
        <n v="100483.0"/>
        <n v="100484.0"/>
        <n v="100485.0"/>
        <n v="100486.0"/>
        <n v="100487.0"/>
        <n v="100488.0"/>
        <n v="100489.0"/>
        <n v="100490.0"/>
        <n v="100491.0"/>
        <n v="100492.0"/>
        <n v="100493.0"/>
        <n v="100494.0"/>
        <n v="100495.0"/>
        <n v="100496.0"/>
        <n v="100497.0"/>
        <n v="100498.0"/>
        <n v="100499.0"/>
        <n v="100500.0"/>
        <n v="100501.0"/>
        <n v="100502.0"/>
        <n v="100503.0"/>
        <n v="100504.0"/>
        <n v="100505.0"/>
        <n v="100506.0"/>
        <n v="100507.0"/>
        <n v="100508.0"/>
        <n v="100509.0"/>
        <n v="100510.0"/>
        <n v="100511.0"/>
        <n v="100512.0"/>
        <n v="100513.0"/>
        <n v="100514.0"/>
        <n v="100515.0"/>
        <n v="100516.0"/>
        <n v="100517.0"/>
        <n v="100518.0"/>
        <n v="100519.0"/>
        <n v="100520.0"/>
        <n v="100521.0"/>
        <n v="100522.0"/>
        <n v="100523.0"/>
        <n v="100524.0"/>
        <n v="100525.0"/>
        <n v="100526.0"/>
        <n v="100527.0"/>
        <n v="100528.0"/>
        <n v="100529.0"/>
        <n v="100530.0"/>
        <n v="100531.0"/>
        <n v="100532.0"/>
        <n v="100533.0"/>
        <n v="100534.0"/>
        <n v="100535.0"/>
        <n v="100536.0"/>
        <n v="100537.0"/>
        <n v="100538.0"/>
        <n v="100539.0"/>
        <n v="100540.0"/>
        <n v="100541.0"/>
        <n v="100542.0"/>
        <n v="100543.0"/>
        <n v="100544.0"/>
        <n v="100545.0"/>
        <n v="100546.0"/>
        <n v="100547.0"/>
        <n v="100548.0"/>
        <n v="100549.0"/>
        <n v="100550.0"/>
        <n v="100551.0"/>
        <n v="100552.0"/>
        <n v="100553.0"/>
        <n v="100554.0"/>
        <n v="100555.0"/>
        <n v="100556.0"/>
        <n v="100557.0"/>
        <n v="100558.0"/>
        <n v="100559.0"/>
        <n v="100560.0"/>
        <n v="100561.0"/>
        <n v="100562.0"/>
        <n v="100563.0"/>
        <n v="100564.0"/>
        <n v="100565.0"/>
        <n v="100566.0"/>
        <n v="100567.0"/>
        <n v="100568.0"/>
        <n v="100569.0"/>
        <n v="100570.0"/>
        <n v="100571.0"/>
        <n v="100572.0"/>
        <n v="100573.0"/>
        <n v="100574.0"/>
        <n v="100575.0"/>
        <n v="100576.0"/>
        <n v="100577.0"/>
        <n v="100578.0"/>
        <n v="100579.0"/>
        <n v="100580.0"/>
        <n v="100581.0"/>
        <n v="100582.0"/>
        <n v="100583.0"/>
        <n v="100584.0"/>
        <n v="100585.0"/>
        <n v="100586.0"/>
        <n v="100587.0"/>
        <n v="100588.0"/>
        <n v="100589.0"/>
        <n v="100590.0"/>
        <n v="100591.0"/>
        <n v="100592.0"/>
        <n v="100593.0"/>
        <n v="100594.0"/>
        <n v="100595.0"/>
        <n v="100596.0"/>
        <n v="100597.0"/>
        <n v="100598.0"/>
        <n v="100599.0"/>
        <n v="100600.0"/>
        <n v="100601.0"/>
        <n v="100602.0"/>
        <n v="100603.0"/>
        <n v="100604.0"/>
        <n v="100605.0"/>
        <n v="100606.0"/>
        <n v="100607.0"/>
        <n v="100608.0"/>
        <n v="100609.0"/>
        <n v="100610.0"/>
        <n v="100611.0"/>
        <n v="100612.0"/>
        <n v="100613.0"/>
        <n v="100614.0"/>
        <n v="100615.0"/>
        <n v="100616.0"/>
        <n v="100617.0"/>
        <n v="100618.0"/>
        <n v="100619.0"/>
        <n v="100620.0"/>
        <n v="100621.0"/>
        <n v="100622.0"/>
        <n v="100623.0"/>
        <n v="100624.0"/>
        <n v="100625.0"/>
        <n v="100626.0"/>
        <n v="100627.0"/>
        <n v="100628.0"/>
        <n v="100629.0"/>
        <n v="100630.0"/>
        <n v="100631.0"/>
        <n v="100632.0"/>
        <n v="100633.0"/>
        <n v="100634.0"/>
        <n v="100635.0"/>
        <n v="100636.0"/>
        <n v="100637.0"/>
        <n v="100638.0"/>
        <n v="100639.0"/>
        <n v="100640.0"/>
        <n v="100641.0"/>
        <n v="100642.0"/>
        <n v="100643.0"/>
        <n v="100644.0"/>
        <n v="100645.0"/>
        <n v="100646.0"/>
        <n v="100647.0"/>
        <n v="100648.0"/>
        <n v="100649.0"/>
        <n v="100650.0"/>
        <n v="100651.0"/>
        <n v="100652.0"/>
        <n v="100653.0"/>
        <n v="100654.0"/>
        <n v="100655.0"/>
        <n v="100656.0"/>
        <n v="100657.0"/>
        <n v="100658.0"/>
        <n v="100659.0"/>
        <n v="100660.0"/>
        <n v="100661.0"/>
        <n v="100662.0"/>
        <n v="100663.0"/>
        <n v="100664.0"/>
        <n v="100665.0"/>
        <n v="100666.0"/>
        <n v="100667.0"/>
        <n v="100668.0"/>
        <n v="100669.0"/>
        <n v="100670.0"/>
        <n v="100671.0"/>
        <n v="100672.0"/>
        <n v="100673.0"/>
        <n v="100674.0"/>
        <n v="100675.0"/>
        <n v="100676.0"/>
        <n v="100677.0"/>
        <n v="100678.0"/>
        <n v="100679.0"/>
        <n v="100680.0"/>
        <n v="100681.0"/>
        <n v="100682.0"/>
        <n v="100683.0"/>
        <n v="100684.0"/>
        <n v="100685.0"/>
        <n v="100686.0"/>
        <n v="100687.0"/>
        <n v="100688.0"/>
        <n v="100689.0"/>
        <n v="100690.0"/>
        <n v="100691.0"/>
        <n v="100692.0"/>
        <n v="100693.0"/>
        <n v="100694.0"/>
        <n v="100695.0"/>
        <n v="100696.0"/>
        <n v="100697.0"/>
        <n v="100698.0"/>
        <n v="100699.0"/>
        <n v="100700.0"/>
        <n v="100701.0"/>
        <n v="100702.0"/>
        <n v="100703.0"/>
        <n v="100704.0"/>
        <n v="100705.0"/>
        <n v="100706.0"/>
        <n v="100707.0"/>
        <n v="100708.0"/>
        <n v="100709.0"/>
        <n v="100710.0"/>
        <n v="100711.0"/>
        <n v="100712.0"/>
        <n v="100713.0"/>
        <n v="100714.0"/>
        <n v="100715.0"/>
        <n v="100716.0"/>
        <n v="100717.0"/>
        <n v="100718.0"/>
        <n v="100719.0"/>
        <n v="100720.0"/>
        <n v="100721.0"/>
        <n v="100722.0"/>
        <n v="100723.0"/>
        <n v="100724.0"/>
        <n v="100725.0"/>
        <n v="100726.0"/>
        <n v="100727.0"/>
        <n v="100728.0"/>
        <n v="100729.0"/>
        <n v="100730.0"/>
        <n v="100731.0"/>
        <n v="100732.0"/>
        <n v="100733.0"/>
        <n v="100734.0"/>
        <n v="100735.0"/>
        <n v="100736.0"/>
        <n v="100737.0"/>
        <n v="100738.0"/>
        <n v="100739.0"/>
        <n v="100740.0"/>
        <n v="100741.0"/>
        <n v="100742.0"/>
        <n v="100743.0"/>
        <n v="100744.0"/>
        <n v="100745.0"/>
        <n v="100746.0"/>
        <n v="100747.0"/>
        <n v="100748.0"/>
        <n v="100749.0"/>
        <n v="100750.0"/>
        <n v="100751.0"/>
        <n v="100752.0"/>
        <n v="100753.0"/>
        <n v="100754.0"/>
        <n v="100755.0"/>
        <n v="100756.0"/>
        <n v="100757.0"/>
        <n v="100758.0"/>
        <n v="100759.0"/>
        <n v="100760.0"/>
        <n v="100761.0"/>
        <n v="100762.0"/>
        <n v="100763.0"/>
        <n v="100764.0"/>
        <n v="100765.0"/>
        <n v="100766.0"/>
        <n v="100767.0"/>
        <n v="100768.0"/>
        <n v="100769.0"/>
        <n v="100770.0"/>
        <n v="100771.0"/>
        <n v="100772.0"/>
        <n v="100773.0"/>
        <n v="100774.0"/>
        <n v="100775.0"/>
        <n v="100776.0"/>
        <n v="100777.0"/>
        <n v="100778.0"/>
        <n v="100779.0"/>
        <n v="100780.0"/>
        <n v="100781.0"/>
        <n v="100782.0"/>
        <n v="100783.0"/>
        <n v="100784.0"/>
        <n v="100785.0"/>
        <n v="100786.0"/>
        <n v="100787.0"/>
        <n v="100788.0"/>
        <n v="100789.0"/>
        <n v="100790.0"/>
        <n v="100791.0"/>
        <n v="100792.0"/>
        <n v="100793.0"/>
        <n v="100794.0"/>
        <n v="100795.0"/>
        <n v="100796.0"/>
        <n v="100797.0"/>
        <n v="100798.0"/>
        <n v="100799.0"/>
        <n v="100800.0"/>
        <n v="100801.0"/>
        <n v="100802.0"/>
        <n v="100803.0"/>
        <n v="100804.0"/>
        <n v="100805.0"/>
        <n v="100806.0"/>
        <n v="100807.0"/>
        <n v="100808.0"/>
        <n v="100809.0"/>
        <n v="100810.0"/>
        <n v="100811.0"/>
        <n v="100812.0"/>
        <n v="100813.0"/>
        <n v="100814.0"/>
        <n v="100815.0"/>
        <n v="100816.0"/>
        <n v="100817.0"/>
        <n v="100818.0"/>
        <n v="100819.0"/>
        <n v="100820.0"/>
        <n v="100821.0"/>
        <n v="100822.0"/>
        <n v="100823.0"/>
        <n v="100824.0"/>
        <n v="100825.0"/>
        <n v="100826.0"/>
        <n v="100827.0"/>
        <n v="100828.0"/>
        <n v="100829.0"/>
        <n v="100830.0"/>
        <n v="100831.0"/>
        <n v="100832.0"/>
        <n v="100833.0"/>
        <n v="100834.0"/>
        <n v="100835.0"/>
        <n v="100836.0"/>
        <n v="100837.0"/>
        <n v="100838.0"/>
        <n v="100839.0"/>
        <n v="100840.0"/>
        <n v="100841.0"/>
        <n v="100842.0"/>
        <n v="100843.0"/>
        <n v="100844.0"/>
        <n v="100845.0"/>
        <n v="100846.0"/>
        <n v="100847.0"/>
        <n v="100848.0"/>
        <n v="100849.0"/>
        <n v="100850.0"/>
        <n v="100851.0"/>
        <n v="100852.0"/>
        <n v="100853.0"/>
        <n v="100854.0"/>
        <n v="100855.0"/>
        <n v="100856.0"/>
        <n v="100857.0"/>
        <n v="100858.0"/>
        <n v="100859.0"/>
        <n v="100860.0"/>
        <n v="100861.0"/>
        <n v="100862.0"/>
        <n v="100863.0"/>
        <n v="100864.0"/>
        <n v="100865.0"/>
        <n v="100866.0"/>
        <n v="100867.0"/>
        <n v="100868.0"/>
        <n v="100869.0"/>
        <n v="100870.0"/>
        <n v="100871.0"/>
        <n v="100872.0"/>
        <n v="100873.0"/>
        <n v="100874.0"/>
        <n v="100875.0"/>
        <n v="100876.0"/>
        <n v="100877.0"/>
        <n v="100878.0"/>
        <n v="100879.0"/>
        <n v="100880.0"/>
        <n v="100881.0"/>
        <n v="100882.0"/>
        <n v="100883.0"/>
        <n v="100884.0"/>
        <n v="100885.0"/>
        <n v="100886.0"/>
        <n v="100887.0"/>
        <n v="100888.0"/>
        <n v="100889.0"/>
        <n v="100890.0"/>
        <n v="100891.0"/>
        <n v="100892.0"/>
        <n v="100893.0"/>
        <n v="100894.0"/>
        <n v="100895.0"/>
        <n v="100896.0"/>
        <n v="100897.0"/>
        <n v="100898.0"/>
        <n v="100899.0"/>
        <n v="100900.0"/>
        <n v="100901.0"/>
        <n v="100902.0"/>
        <n v="100903.0"/>
        <n v="100904.0"/>
        <n v="100905.0"/>
        <n v="100906.0"/>
        <n v="100907.0"/>
        <n v="100908.0"/>
        <n v="100909.0"/>
        <n v="100910.0"/>
        <n v="100911.0"/>
        <n v="100912.0"/>
        <n v="100913.0"/>
        <n v="100914.0"/>
        <n v="100915.0"/>
        <n v="100916.0"/>
        <n v="100917.0"/>
        <n v="100918.0"/>
        <n v="100919.0"/>
        <n v="100920.0"/>
        <n v="100921.0"/>
        <n v="100922.0"/>
        <n v="100923.0"/>
        <n v="100924.0"/>
        <n v="100925.0"/>
        <n v="100926.0"/>
        <n v="100927.0"/>
        <n v="100928.0"/>
        <n v="100929.0"/>
        <n v="100930.0"/>
        <n v="100931.0"/>
        <n v="100932.0"/>
        <n v="100933.0"/>
        <n v="100934.0"/>
        <n v="100935.0"/>
        <n v="100936.0"/>
        <n v="100937.0"/>
        <n v="100938.0"/>
        <n v="100939.0"/>
        <n v="100940.0"/>
        <n v="100941.0"/>
        <n v="100942.0"/>
        <n v="100943.0"/>
        <n v="100944.0"/>
        <n v="100945.0"/>
        <n v="100946.0"/>
        <n v="100947.0"/>
        <n v="100948.0"/>
        <n v="100949.0"/>
        <n v="100950.0"/>
        <n v="100951.0"/>
        <n v="100952.0"/>
        <n v="100953.0"/>
        <n v="100954.0"/>
        <n v="100955.0"/>
        <n v="100956.0"/>
        <n v="100957.0"/>
        <n v="100958.0"/>
        <n v="100959.0"/>
        <n v="100960.0"/>
        <n v="100961.0"/>
        <n v="100962.0"/>
        <n v="100963.0"/>
        <n v="100964.0"/>
        <n v="100965.0"/>
        <n v="100966.0"/>
        <n v="100967.0"/>
        <n v="100968.0"/>
        <n v="100969.0"/>
        <n v="100970.0"/>
        <n v="100971.0"/>
        <n v="100972.0"/>
        <n v="100973.0"/>
        <n v="100974.0"/>
        <n v="100975.0"/>
        <n v="100976.0"/>
        <n v="100977.0"/>
        <n v="100978.0"/>
        <n v="100979.0"/>
        <n v="100980.0"/>
        <n v="100981.0"/>
        <n v="100982.0"/>
        <n v="100983.0"/>
        <n v="100984.0"/>
        <n v="100985.0"/>
        <n v="100986.0"/>
        <n v="100987.0"/>
        <n v="100988.0"/>
        <n v="100989.0"/>
        <n v="100990.0"/>
        <n v="100991.0"/>
        <n v="100992.0"/>
        <n v="100993.0"/>
        <n v="100994.0"/>
        <n v="100995.0"/>
        <n v="100996.0"/>
        <n v="100997.0"/>
        <n v="100998.0"/>
        <n v="100999.0"/>
        <n v="101000.0"/>
        <n v="101001.0"/>
        <n v="101002.0"/>
        <n v="101003.0"/>
        <n v="101004.0"/>
        <n v="101005.0"/>
        <n v="101006.0"/>
        <n v="101007.0"/>
        <n v="101008.0"/>
        <n v="101009.0"/>
        <n v="101010.0"/>
        <n v="101011.0"/>
        <n v="101012.0"/>
        <n v="101013.0"/>
        <n v="101014.0"/>
        <n v="101015.0"/>
        <n v="101016.0"/>
        <n v="101017.0"/>
        <n v="101018.0"/>
        <n v="101019.0"/>
        <n v="101020.0"/>
        <n v="101021.0"/>
        <n v="101022.0"/>
        <n v="101023.0"/>
        <n v="101024.0"/>
        <n v="101025.0"/>
        <n v="101026.0"/>
        <n v="101027.0"/>
        <n v="101028.0"/>
        <n v="101029.0"/>
        <n v="101030.0"/>
        <n v="101031.0"/>
        <n v="101032.0"/>
        <n v="101033.0"/>
        <n v="101034.0"/>
        <n v="101035.0"/>
        <n v="101036.0"/>
        <n v="101037.0"/>
        <n v="101038.0"/>
        <n v="101039.0"/>
        <n v="101040.0"/>
        <n v="101041.0"/>
        <n v="101042.0"/>
        <n v="101043.0"/>
        <n v="101044.0"/>
        <n v="101045.0"/>
        <n v="101046.0"/>
        <n v="101047.0"/>
        <n v="101048.0"/>
        <n v="101049.0"/>
        <n v="101050.0"/>
        <n v="101051.0"/>
        <n v="101052.0"/>
        <n v="101053.0"/>
        <n v="101054.0"/>
        <n v="101055.0"/>
        <n v="101056.0"/>
        <n v="101057.0"/>
        <n v="101058.0"/>
        <n v="101059.0"/>
        <n v="101060.0"/>
        <n v="101061.0"/>
        <n v="101062.0"/>
        <n v="101063.0"/>
        <n v="101064.0"/>
        <n v="101065.0"/>
        <n v="101066.0"/>
        <n v="101067.0"/>
        <n v="101068.0"/>
        <n v="101069.0"/>
        <n v="101070.0"/>
        <n v="101071.0"/>
        <n v="101072.0"/>
        <n v="101073.0"/>
        <n v="101074.0"/>
        <n v="101075.0"/>
        <n v="101076.0"/>
        <n v="101077.0"/>
        <n v="101078.0"/>
        <n v="101079.0"/>
        <n v="101080.0"/>
        <n v="101081.0"/>
        <n v="101082.0"/>
        <n v="101083.0"/>
        <n v="101084.0"/>
        <n v="101085.0"/>
        <n v="101086.0"/>
        <n v="101087.0"/>
        <n v="101088.0"/>
        <n v="101089.0"/>
        <n v="101090.0"/>
        <n v="101091.0"/>
        <n v="101092.0"/>
        <n v="101093.0"/>
        <n v="101094.0"/>
        <n v="101095.0"/>
        <n v="101096.0"/>
        <n v="101097.0"/>
        <n v="101098.0"/>
        <n v="101099.0"/>
        <n v="101100.0"/>
        <n v="101101.0"/>
        <n v="101102.0"/>
        <n v="101103.0"/>
        <n v="101104.0"/>
        <n v="101105.0"/>
        <n v="101106.0"/>
        <n v="101107.0"/>
        <n v="101108.0"/>
        <n v="101109.0"/>
        <n v="101110.0"/>
        <n v="101111.0"/>
        <n v="101112.0"/>
        <n v="101113.0"/>
        <n v="101114.0"/>
        <n v="101115.0"/>
        <n v="101116.0"/>
        <n v="101117.0"/>
        <n v="101118.0"/>
        <n v="101119.0"/>
        <n v="101120.0"/>
        <n v="101121.0"/>
        <n v="101122.0"/>
        <n v="101123.0"/>
        <n v="101124.0"/>
        <n v="101125.0"/>
        <n v="101126.0"/>
        <n v="101127.0"/>
        <n v="101128.0"/>
        <n v="101129.0"/>
        <n v="101130.0"/>
        <n v="101131.0"/>
        <n v="101132.0"/>
        <n v="101133.0"/>
        <n v="101134.0"/>
        <n v="101135.0"/>
        <n v="101136.0"/>
        <n v="101137.0"/>
        <n v="101138.0"/>
        <n v="101139.0"/>
        <n v="101140.0"/>
        <n v="101141.0"/>
        <n v="101142.0"/>
        <n v="101143.0"/>
        <n v="101144.0"/>
        <n v="101145.0"/>
        <n v="101146.0"/>
        <n v="101147.0"/>
        <n v="101148.0"/>
        <n v="101149.0"/>
        <n v="101150.0"/>
        <n v="101151.0"/>
        <n v="101152.0"/>
        <n v="101153.0"/>
        <n v="101154.0"/>
        <n v="101155.0"/>
        <n v="101156.0"/>
        <n v="101157.0"/>
        <n v="101158.0"/>
        <n v="101159.0"/>
        <n v="101160.0"/>
        <n v="101161.0"/>
        <n v="101162.0"/>
        <n v="101163.0"/>
        <n v="101164.0"/>
        <n v="101165.0"/>
        <n v="101166.0"/>
        <n v="101167.0"/>
        <n v="101168.0"/>
        <n v="101169.0"/>
        <n v="101170.0"/>
        <n v="101171.0"/>
        <n v="101172.0"/>
        <n v="101173.0"/>
        <n v="101174.0"/>
        <n v="101175.0"/>
        <n v="101176.0"/>
        <n v="101177.0"/>
        <n v="101178.0"/>
        <n v="101179.0"/>
        <n v="101180.0"/>
        <n v="101181.0"/>
        <n v="101182.0"/>
        <n v="101183.0"/>
        <n v="101184.0"/>
        <n v="101185.0"/>
        <n v="101186.0"/>
        <n v="101187.0"/>
        <n v="101188.0"/>
        <n v="101189.0"/>
        <n v="101190.0"/>
        <n v="101191.0"/>
        <n v="101192.0"/>
        <n v="101193.0"/>
        <n v="101194.0"/>
        <n v="101195.0"/>
        <n v="101196.0"/>
        <n v="101197.0"/>
        <n v="101198.0"/>
        <n v="101199.0"/>
        <n v="101200.0"/>
        <n v="101201.0"/>
        <n v="101202.0"/>
        <n v="101203.0"/>
        <n v="101204.0"/>
        <n v="101205.0"/>
        <n v="101206.0"/>
        <n v="101207.0"/>
        <n v="101208.0"/>
        <n v="101209.0"/>
        <n v="101210.0"/>
        <n v="101211.0"/>
        <n v="101212.0"/>
        <n v="101213.0"/>
        <n v="101214.0"/>
        <n v="101215.0"/>
        <n v="101216.0"/>
        <n v="101217.0"/>
        <n v="101218.0"/>
        <n v="101219.0"/>
        <n v="101220.0"/>
        <n v="101221.0"/>
        <n v="101222.0"/>
        <n v="101223.0"/>
        <n v="101224.0"/>
        <n v="101225.0"/>
        <n v="101226.0"/>
        <n v="101227.0"/>
        <n v="101228.0"/>
        <n v="101229.0"/>
        <n v="101230.0"/>
        <n v="101231.0"/>
        <n v="101232.0"/>
        <n v="101233.0"/>
        <n v="101234.0"/>
        <n v="101235.0"/>
        <n v="101236.0"/>
        <n v="101237.0"/>
        <n v="101238.0"/>
        <n v="101239.0"/>
        <n v="101240.0"/>
        <n v="101241.0"/>
        <n v="101242.0"/>
        <n v="101243.0"/>
        <n v="101244.0"/>
        <n v="101245.0"/>
        <n v="101246.0"/>
        <n v="101247.0"/>
        <n v="101248.0"/>
        <n v="101249.0"/>
        <n v="101250.0"/>
        <n v="101251.0"/>
        <n v="101252.0"/>
        <n v="101253.0"/>
        <n v="101254.0"/>
        <n v="101255.0"/>
        <n v="101256.0"/>
        <n v="101257.0"/>
        <n v="101258.0"/>
        <n v="101259.0"/>
        <n v="101260.0"/>
        <n v="101261.0"/>
        <n v="101262.0"/>
        <n v="101263.0"/>
        <n v="101264.0"/>
        <n v="101265.0"/>
        <n v="101266.0"/>
        <n v="101267.0"/>
        <n v="101268.0"/>
        <n v="101269.0"/>
        <n v="101270.0"/>
        <n v="101271.0"/>
        <n v="101272.0"/>
        <n v="101273.0"/>
        <n v="101274.0"/>
        <n v="101275.0"/>
        <n v="101276.0"/>
        <n v="101277.0"/>
        <n v="101278.0"/>
        <n v="101279.0"/>
        <n v="101280.0"/>
        <n v="101281.0"/>
        <n v="101282.0"/>
        <n v="101283.0"/>
        <n v="101284.0"/>
        <n v="101285.0"/>
        <n v="101286.0"/>
        <n v="101287.0"/>
        <n v="101288.0"/>
        <n v="101289.0"/>
        <n v="101290.0"/>
        <n v="101291.0"/>
        <n v="101292.0"/>
        <n v="101293.0"/>
        <n v="101294.0"/>
        <n v="101295.0"/>
        <n v="101296.0"/>
        <n v="101297.0"/>
        <n v="101298.0"/>
        <n v="101299.0"/>
        <n v="101300.0"/>
        <n v="101301.0"/>
        <n v="101302.0"/>
        <n v="101303.0"/>
        <n v="101304.0"/>
        <n v="101305.0"/>
        <n v="101306.0"/>
        <n v="101307.0"/>
        <n v="101308.0"/>
        <n v="101309.0"/>
        <n v="101310.0"/>
        <n v="101311.0"/>
        <n v="101312.0"/>
        <n v="101313.0"/>
        <n v="101314.0"/>
        <n v="101315.0"/>
        <n v="101316.0"/>
        <n v="101317.0"/>
        <n v="101318.0"/>
        <n v="101319.0"/>
        <n v="101320.0"/>
        <n v="101321.0"/>
        <n v="101322.0"/>
        <n v="101323.0"/>
        <n v="101324.0"/>
        <n v="101325.0"/>
        <n v="101326.0"/>
        <n v="101327.0"/>
        <n v="101328.0"/>
        <n v="101329.0"/>
        <n v="101330.0"/>
        <n v="101331.0"/>
        <n v="101332.0"/>
        <n v="101333.0"/>
        <n v="101334.0"/>
        <n v="101335.0"/>
        <n v="101336.0"/>
        <n v="101337.0"/>
        <n v="101338.0"/>
        <n v="101339.0"/>
        <n v="101340.0"/>
        <n v="101341.0"/>
        <n v="101342.0"/>
        <n v="101343.0"/>
        <n v="101344.0"/>
        <n v="101345.0"/>
        <n v="101346.0"/>
        <n v="101347.0"/>
        <n v="101348.0"/>
        <n v="101349.0"/>
        <n v="101350.0"/>
        <n v="101351.0"/>
        <n v="101352.0"/>
        <n v="101353.0"/>
        <n v="101354.0"/>
        <n v="101355.0"/>
        <n v="101356.0"/>
        <n v="101357.0"/>
        <n v="101358.0"/>
        <n v="101359.0"/>
        <n v="101360.0"/>
        <n v="101361.0"/>
        <n v="101362.0"/>
        <n v="101363.0"/>
        <n v="101364.0"/>
        <n v="101365.0"/>
        <n v="101366.0"/>
        <n v="101367.0"/>
        <n v="101368.0"/>
        <n v="101369.0"/>
        <n v="101370.0"/>
        <n v="101371.0"/>
        <n v="101372.0"/>
        <n v="101373.0"/>
        <n v="101374.0"/>
        <n v="101375.0"/>
        <n v="101376.0"/>
        <n v="101377.0"/>
        <n v="101378.0"/>
        <n v="101379.0"/>
        <n v="101380.0"/>
        <n v="101381.0"/>
        <n v="101382.0"/>
        <n v="101383.0"/>
        <n v="101384.0"/>
        <n v="101385.0"/>
        <n v="101386.0"/>
        <n v="101387.0"/>
        <n v="101388.0"/>
        <n v="101389.0"/>
        <n v="101390.0"/>
        <n v="101391.0"/>
        <n v="101392.0"/>
        <n v="101393.0"/>
        <n v="101394.0"/>
        <n v="101395.0"/>
        <n v="101396.0"/>
        <n v="101397.0"/>
        <n v="101398.0"/>
        <n v="101399.0"/>
        <n v="101400.0"/>
        <n v="101401.0"/>
        <n v="101402.0"/>
        <n v="101403.0"/>
        <n v="101404.0"/>
        <n v="101405.0"/>
        <n v="101406.0"/>
        <n v="101407.0"/>
        <n v="101408.0"/>
        <n v="101409.0"/>
        <n v="101410.0"/>
        <n v="101411.0"/>
        <n v="101412.0"/>
        <n v="101413.0"/>
        <n v="101414.0"/>
        <n v="101415.0"/>
        <n v="101416.0"/>
        <n v="101417.0"/>
        <n v="101418.0"/>
        <n v="101419.0"/>
        <n v="101420.0"/>
        <n v="101421.0"/>
        <n v="101422.0"/>
        <n v="101423.0"/>
        <n v="101424.0"/>
        <n v="101425.0"/>
        <n v="101426.0"/>
        <n v="101427.0"/>
        <n v="101428.0"/>
        <n v="101429.0"/>
        <n v="101430.0"/>
        <n v="101431.0"/>
        <n v="101432.0"/>
        <n v="101433.0"/>
        <n v="101434.0"/>
        <n v="101435.0"/>
        <n v="101436.0"/>
        <n v="101437.0"/>
        <n v="101438.0"/>
        <n v="101439.0"/>
        <n v="101440.0"/>
        <n v="101441.0"/>
        <n v="101442.0"/>
        <n v="101443.0"/>
        <n v="101444.0"/>
        <n v="101445.0"/>
        <n v="101446.0"/>
        <n v="101447.0"/>
        <n v="101448.0"/>
        <n v="101449.0"/>
        <n v="101450.0"/>
        <n v="101451.0"/>
        <n v="101452.0"/>
        <n v="101453.0"/>
        <n v="101454.0"/>
        <n v="101455.0"/>
        <n v="101456.0"/>
        <n v="101457.0"/>
        <n v="101458.0"/>
        <n v="101459.0"/>
        <n v="101460.0"/>
        <n v="101461.0"/>
        <n v="101462.0"/>
        <n v="101463.0"/>
        <n v="101464.0"/>
        <n v="101465.0"/>
        <n v="101466.0"/>
        <n v="101467.0"/>
        <n v="101468.0"/>
        <n v="101469.0"/>
        <n v="101470.0"/>
        <n v="101471.0"/>
        <n v="101472.0"/>
        <n v="101473.0"/>
        <n v="101474.0"/>
        <n v="101475.0"/>
        <n v="101476.0"/>
        <n v="101477.0"/>
        <n v="101478.0"/>
        <n v="101479.0"/>
        <n v="101480.0"/>
        <n v="101481.0"/>
        <n v="101482.0"/>
        <n v="101483.0"/>
        <n v="101484.0"/>
        <n v="101485.0"/>
        <n v="101486.0"/>
        <n v="101487.0"/>
        <n v="101488.0"/>
        <n v="101489.0"/>
        <n v="101490.0"/>
        <n v="101491.0"/>
        <n v="101492.0"/>
        <n v="101493.0"/>
        <n v="101494.0"/>
        <n v="101495.0"/>
        <n v="101496.0"/>
        <n v="101497.0"/>
        <n v="101498.0"/>
        <n v="101499.0"/>
        <n v="101500.0"/>
        <n v="101501.0"/>
        <n v="101502.0"/>
        <n v="101503.0"/>
        <n v="101504.0"/>
        <n v="101505.0"/>
        <n v="101506.0"/>
        <n v="101507.0"/>
        <n v="101508.0"/>
        <n v="101509.0"/>
        <n v="101510.0"/>
        <n v="101511.0"/>
        <n v="101512.0"/>
        <n v="101513.0"/>
        <n v="101514.0"/>
        <n v="101515.0"/>
        <n v="101516.0"/>
        <n v="101517.0"/>
        <n v="101518.0"/>
        <n v="101519.0"/>
        <n v="101520.0"/>
        <n v="101521.0"/>
        <n v="101522.0"/>
        <n v="101523.0"/>
        <n v="101524.0"/>
        <n v="101525.0"/>
        <n v="101526.0"/>
        <n v="101527.0"/>
        <n v="101528.0"/>
        <n v="101529.0"/>
        <n v="101530.0"/>
        <n v="101531.0"/>
        <n v="101532.0"/>
        <n v="101533.0"/>
        <n v="101534.0"/>
        <n v="101535.0"/>
        <n v="101536.0"/>
        <n v="101537.0"/>
        <n v="101538.0"/>
        <n v="101539.0"/>
        <n v="101540.0"/>
        <n v="101541.0"/>
        <n v="101542.0"/>
        <n v="101543.0"/>
        <n v="101544.0"/>
        <n v="101545.0"/>
        <n v="101546.0"/>
        <n v="101547.0"/>
        <n v="101548.0"/>
        <n v="101549.0"/>
        <n v="101550.0"/>
        <n v="101551.0"/>
        <n v="101552.0"/>
        <n v="101553.0"/>
        <n v="101554.0"/>
        <n v="101555.0"/>
        <n v="101556.0"/>
        <n v="101557.0"/>
        <n v="101558.0"/>
        <n v="101559.0"/>
        <n v="101560.0"/>
        <n v="101561.0"/>
        <n v="101562.0"/>
        <n v="101563.0"/>
        <n v="101564.0"/>
        <n v="101565.0"/>
        <n v="101566.0"/>
        <n v="101567.0"/>
        <n v="101568.0"/>
        <n v="101569.0"/>
        <n v="101570.0"/>
        <n v="101571.0"/>
        <n v="101572.0"/>
        <n v="101573.0"/>
        <n v="101574.0"/>
        <n v="101575.0"/>
        <n v="101576.0"/>
        <n v="101577.0"/>
        <n v="101578.0"/>
        <n v="101579.0"/>
        <n v="101580.0"/>
        <n v="101581.0"/>
        <n v="101582.0"/>
        <n v="101583.0"/>
        <n v="101584.0"/>
        <n v="101585.0"/>
        <n v="101586.0"/>
        <n v="101587.0"/>
        <n v="101588.0"/>
        <n v="101589.0"/>
        <n v="101590.0"/>
        <n v="101591.0"/>
        <n v="101592.0"/>
        <n v="101593.0"/>
        <n v="101594.0"/>
        <n v="101595.0"/>
        <n v="101596.0"/>
        <n v="101597.0"/>
        <n v="101598.0"/>
        <n v="101599.0"/>
        <n v="101600.0"/>
        <n v="101601.0"/>
        <n v="101602.0"/>
        <n v="101603.0"/>
        <n v="101604.0"/>
        <n v="101605.0"/>
        <n v="101606.0"/>
        <n v="101607.0"/>
        <n v="101608.0"/>
        <n v="101609.0"/>
        <n v="101610.0"/>
        <n v="101611.0"/>
        <n v="101612.0"/>
        <n v="101613.0"/>
        <n v="101614.0"/>
        <n v="101615.0"/>
        <n v="101616.0"/>
        <n v="101617.0"/>
        <n v="101618.0"/>
        <n v="101619.0"/>
        <n v="101620.0"/>
        <n v="101621.0"/>
        <n v="101622.0"/>
        <n v="101623.0"/>
        <n v="101624.0"/>
        <n v="101625.0"/>
        <n v="101626.0"/>
        <n v="101627.0"/>
        <n v="101628.0"/>
        <n v="101629.0"/>
        <n v="101630.0"/>
        <n v="101631.0"/>
        <n v="101632.0"/>
        <n v="101633.0"/>
        <n v="101634.0"/>
        <n v="101635.0"/>
        <n v="101636.0"/>
        <n v="101637.0"/>
        <n v="101638.0"/>
        <n v="101639.0"/>
        <n v="101640.0"/>
        <n v="101641.0"/>
        <n v="101642.0"/>
        <n v="101643.0"/>
        <n v="101644.0"/>
        <n v="101645.0"/>
        <n v="101646.0"/>
        <n v="101647.0"/>
        <n v="101648.0"/>
        <n v="101649.0"/>
        <n v="101650.0"/>
        <n v="101651.0"/>
        <n v="101652.0"/>
        <n v="101653.0"/>
        <n v="101654.0"/>
        <n v="101655.0"/>
        <n v="101656.0"/>
        <n v="101657.0"/>
        <n v="101658.0"/>
        <n v="101659.0"/>
        <n v="101660.0"/>
        <n v="101661.0"/>
        <n v="101662.0"/>
        <n v="101663.0"/>
        <n v="101664.0"/>
        <n v="101665.0"/>
        <n v="101666.0"/>
        <n v="101667.0"/>
        <n v="101668.0"/>
        <n v="101669.0"/>
        <n v="101670.0"/>
        <n v="101671.0"/>
        <n v="101672.0"/>
        <n v="101673.0"/>
        <n v="101674.0"/>
        <n v="101675.0"/>
        <n v="101676.0"/>
        <n v="101677.0"/>
        <n v="101678.0"/>
        <n v="101679.0"/>
        <n v="101680.0"/>
        <n v="101681.0"/>
        <n v="101682.0"/>
        <n v="101683.0"/>
        <n v="101684.0"/>
        <n v="101685.0"/>
        <n v="101686.0"/>
        <n v="101687.0"/>
        <n v="101688.0"/>
        <n v="101689.0"/>
        <n v="101690.0"/>
        <n v="101691.0"/>
        <n v="101692.0"/>
        <n v="101693.0"/>
        <n v="101694.0"/>
        <n v="101695.0"/>
        <n v="101696.0"/>
        <n v="101697.0"/>
        <n v="101698.0"/>
        <n v="101699.0"/>
        <n v="101700.0"/>
        <n v="101701.0"/>
        <n v="101702.0"/>
        <n v="101703.0"/>
        <n v="101704.0"/>
        <n v="101705.0"/>
        <n v="101706.0"/>
        <n v="101707.0"/>
        <n v="101708.0"/>
        <n v="101709.0"/>
        <n v="101710.0"/>
        <n v="101711.0"/>
        <n v="101712.0"/>
        <n v="101713.0"/>
        <n v="101714.0"/>
        <n v="101715.0"/>
        <n v="101716.0"/>
        <n v="101717.0"/>
        <n v="101718.0"/>
        <n v="101719.0"/>
        <n v="101720.0"/>
        <n v="101721.0"/>
        <n v="101722.0"/>
        <n v="101723.0"/>
        <n v="101724.0"/>
        <n v="101725.0"/>
        <n v="101726.0"/>
        <n v="101727.0"/>
        <n v="101728.0"/>
        <n v="101729.0"/>
        <n v="101730.0"/>
        <n v="101731.0"/>
        <n v="101732.0"/>
        <n v="101733.0"/>
        <n v="101734.0"/>
        <n v="101735.0"/>
        <n v="101736.0"/>
        <n v="101737.0"/>
        <n v="101738.0"/>
        <n v="101739.0"/>
        <n v="101740.0"/>
        <n v="101741.0"/>
        <n v="101742.0"/>
        <n v="101743.0"/>
        <n v="101744.0"/>
        <n v="101745.0"/>
        <n v="101746.0"/>
        <n v="101747.0"/>
        <n v="101748.0"/>
        <n v="101749.0"/>
        <n v="101750.0"/>
        <n v="101751.0"/>
        <n v="101752.0"/>
        <n v="101753.0"/>
        <n v="101754.0"/>
        <n v="101755.0"/>
        <n v="101756.0"/>
        <n v="101757.0"/>
        <n v="101758.0"/>
        <n v="101759.0"/>
        <n v="101760.0"/>
        <n v="101761.0"/>
        <n v="101762.0"/>
        <n v="101763.0"/>
        <n v="101764.0"/>
        <n v="101765.0"/>
        <n v="101766.0"/>
        <n v="101767.0"/>
        <n v="101768.0"/>
        <n v="101769.0"/>
        <n v="101770.0"/>
        <n v="101771.0"/>
        <n v="101772.0"/>
        <n v="101773.0"/>
        <n v="101774.0"/>
        <n v="101775.0"/>
        <n v="101776.0"/>
        <n v="101777.0"/>
        <n v="101778.0"/>
        <n v="101779.0"/>
        <n v="101780.0"/>
        <n v="101781.0"/>
        <n v="101782.0"/>
        <n v="101783.0"/>
        <n v="101784.0"/>
        <n v="101785.0"/>
        <n v="101786.0"/>
        <n v="101787.0"/>
        <n v="101788.0"/>
        <n v="101789.0"/>
        <n v="101790.0"/>
        <n v="101791.0"/>
        <n v="101792.0"/>
        <n v="101793.0"/>
        <n v="101794.0"/>
        <n v="101795.0"/>
        <n v="101796.0"/>
        <n v="101797.0"/>
        <n v="101798.0"/>
        <n v="101799.0"/>
        <n v="101800.0"/>
        <n v="101801.0"/>
        <n v="101802.0"/>
        <n v="101803.0"/>
        <n v="101804.0"/>
        <n v="101805.0"/>
        <n v="101806.0"/>
        <n v="101807.0"/>
        <n v="101808.0"/>
        <n v="101809.0"/>
        <n v="101810.0"/>
        <n v="101811.0"/>
        <n v="101812.0"/>
        <n v="101813.0"/>
        <n v="101814.0"/>
        <n v="101815.0"/>
        <n v="101816.0"/>
        <n v="101817.0"/>
        <n v="101818.0"/>
        <n v="101819.0"/>
        <n v="101820.0"/>
        <n v="101821.0"/>
        <n v="101822.0"/>
        <n v="101823.0"/>
        <n v="101824.0"/>
        <n v="101825.0"/>
        <n v="101826.0"/>
        <n v="101827.0"/>
        <n v="101828.0"/>
        <n v="101829.0"/>
        <n v="101830.0"/>
        <n v="101831.0"/>
        <n v="101832.0"/>
        <n v="101833.0"/>
        <n v="101834.0"/>
        <n v="101835.0"/>
        <n v="101836.0"/>
        <n v="101837.0"/>
        <n v="101838.0"/>
        <n v="101839.0"/>
        <n v="101840.0"/>
        <n v="101841.0"/>
        <n v="101842.0"/>
        <n v="101843.0"/>
        <n v="101844.0"/>
        <n v="101845.0"/>
        <n v="101846.0"/>
        <n v="101847.0"/>
        <n v="101848.0"/>
        <n v="101849.0"/>
        <n v="101850.0"/>
        <n v="101851.0"/>
        <n v="101852.0"/>
        <n v="101853.0"/>
        <n v="101854.0"/>
        <n v="101855.0"/>
        <n v="101856.0"/>
        <n v="101857.0"/>
        <n v="101858.0"/>
        <n v="101859.0"/>
        <n v="101860.0"/>
        <n v="101861.0"/>
        <n v="101862.0"/>
        <n v="101863.0"/>
        <n v="101864.0"/>
        <n v="101865.0"/>
        <n v="101866.0"/>
        <n v="101867.0"/>
        <n v="101868.0"/>
        <n v="101869.0"/>
        <n v="101870.0"/>
        <n v="101871.0"/>
        <n v="101872.0"/>
        <n v="101873.0"/>
        <n v="101874.0"/>
        <n v="101875.0"/>
        <n v="101876.0"/>
        <n v="101877.0"/>
        <n v="101878.0"/>
        <n v="101879.0"/>
        <n v="101880.0"/>
        <n v="101881.0"/>
        <n v="101882.0"/>
        <n v="101883.0"/>
        <n v="101884.0"/>
        <n v="101885.0"/>
        <n v="101886.0"/>
        <n v="101887.0"/>
        <n v="101888.0"/>
        <n v="101889.0"/>
        <n v="101890.0"/>
        <n v="101891.0"/>
        <n v="101892.0"/>
        <n v="101893.0"/>
        <n v="101894.0"/>
        <n v="101895.0"/>
        <n v="101896.0"/>
        <n v="101897.0"/>
        <n v="101898.0"/>
        <n v="101899.0"/>
        <n v="101900.0"/>
        <n v="101901.0"/>
        <n v="101902.0"/>
        <n v="101903.0"/>
        <n v="101904.0"/>
        <n v="101905.0"/>
        <n v="101906.0"/>
        <n v="101907.0"/>
        <n v="101908.0"/>
        <n v="101909.0"/>
        <n v="101910.0"/>
        <n v="101911.0"/>
        <n v="101912.0"/>
        <n v="101913.0"/>
        <n v="101914.0"/>
        <n v="101915.0"/>
        <n v="101916.0"/>
        <n v="101917.0"/>
        <n v="101918.0"/>
        <n v="101919.0"/>
        <n v="101920.0"/>
        <n v="101921.0"/>
        <n v="101922.0"/>
        <n v="101923.0"/>
        <n v="101924.0"/>
        <n v="101925.0"/>
        <n v="101926.0"/>
        <n v="101927.0"/>
        <n v="101928.0"/>
        <n v="101929.0"/>
        <n v="101930.0"/>
        <n v="101931.0"/>
        <n v="101932.0"/>
        <n v="101933.0"/>
        <n v="101934.0"/>
        <n v="101935.0"/>
        <n v="101936.0"/>
        <n v="101937.0"/>
        <n v="101938.0"/>
        <n v="101939.0"/>
        <n v="101940.0"/>
        <n v="101941.0"/>
        <n v="101942.0"/>
        <n v="101943.0"/>
        <n v="101944.0"/>
        <n v="101945.0"/>
        <n v="101946.0"/>
        <n v="101947.0"/>
        <n v="101948.0"/>
        <n v="101949.0"/>
        <n v="101950.0"/>
        <n v="101951.0"/>
        <n v="101952.0"/>
        <n v="101953.0"/>
        <n v="101954.0"/>
        <n v="101955.0"/>
        <n v="101956.0"/>
        <n v="101957.0"/>
        <n v="101958.0"/>
        <n v="101959.0"/>
        <n v="101960.0"/>
        <n v="101961.0"/>
        <n v="101962.0"/>
        <n v="101963.0"/>
        <n v="101964.0"/>
        <n v="101965.0"/>
        <n v="101966.0"/>
        <n v="101967.0"/>
        <n v="101968.0"/>
        <n v="101969.0"/>
        <n v="101970.0"/>
        <n v="101971.0"/>
        <n v="101972.0"/>
        <n v="101973.0"/>
        <n v="101974.0"/>
        <n v="101975.0"/>
        <n v="101976.0"/>
        <n v="101977.0"/>
        <n v="101978.0"/>
        <n v="101979.0"/>
        <n v="101980.0"/>
        <n v="101981.0"/>
        <n v="101982.0"/>
        <n v="101983.0"/>
        <n v="101984.0"/>
        <n v="101985.0"/>
        <n v="101986.0"/>
        <n v="101987.0"/>
        <n v="101988.0"/>
        <n v="101989.0"/>
        <n v="101990.0"/>
        <n v="101991.0"/>
        <n v="101992.0"/>
        <n v="101993.0"/>
        <n v="101994.0"/>
        <n v="101995.0"/>
        <n v="101996.0"/>
        <n v="101997.0"/>
        <n v="101998.0"/>
        <n v="101999.0"/>
        <n v="102000.0"/>
        <n v="102001.0"/>
        <n v="102002.0"/>
        <n v="102003.0"/>
        <n v="102004.0"/>
        <n v="102005.0"/>
        <n v="102006.0"/>
        <n v="102007.0"/>
        <n v="102008.0"/>
        <n v="102009.0"/>
        <n v="102010.0"/>
        <n v="102011.0"/>
        <n v="102012.0"/>
        <n v="102013.0"/>
        <n v="102014.0"/>
        <n v="102015.0"/>
        <n v="102016.0"/>
        <n v="102017.0"/>
        <n v="102018.0"/>
        <n v="102019.0"/>
        <n v="102020.0"/>
        <n v="102021.0"/>
        <n v="102022.0"/>
        <n v="102023.0"/>
        <n v="102024.0"/>
        <n v="102025.0"/>
        <n v="102026.0"/>
        <n v="102027.0"/>
        <n v="102028.0"/>
        <n v="102029.0"/>
        <n v="102030.0"/>
        <n v="102031.0"/>
        <n v="102032.0"/>
        <n v="102033.0"/>
        <n v="102034.0"/>
        <n v="102035.0"/>
        <n v="102036.0"/>
        <n v="102037.0"/>
        <n v="102038.0"/>
        <n v="102039.0"/>
        <n v="102040.0"/>
        <n v="102041.0"/>
        <n v="102042.0"/>
        <n v="102043.0"/>
        <n v="102044.0"/>
        <n v="102045.0"/>
        <n v="102046.0"/>
        <n v="102047.0"/>
        <n v="102048.0"/>
        <n v="102049.0"/>
        <n v="102050.0"/>
        <n v="102051.0"/>
        <n v="102052.0"/>
        <n v="102053.0"/>
        <n v="102054.0"/>
        <n v="102055.0"/>
        <n v="102056.0"/>
        <n v="102057.0"/>
        <n v="102058.0"/>
        <n v="102059.0"/>
        <n v="102060.0"/>
        <n v="102061.0"/>
        <n v="102062.0"/>
        <n v="102063.0"/>
        <n v="102064.0"/>
        <n v="102065.0"/>
        <n v="102066.0"/>
        <n v="102067.0"/>
        <n v="102068.0"/>
        <n v="102069.0"/>
        <n v="102070.0"/>
        <n v="102071.0"/>
        <n v="102072.0"/>
        <n v="102073.0"/>
        <n v="102074.0"/>
        <n v="102075.0"/>
        <n v="102076.0"/>
        <n v="102077.0"/>
        <n v="102078.0"/>
        <n v="102079.0"/>
        <n v="102080.0"/>
        <n v="102081.0"/>
        <n v="102082.0"/>
        <n v="102083.0"/>
        <n v="102084.0"/>
        <n v="102085.0"/>
        <n v="102086.0"/>
        <n v="102087.0"/>
        <n v="102088.0"/>
        <n v="102089.0"/>
        <n v="102090.0"/>
        <n v="102091.0"/>
        <n v="102092.0"/>
        <n v="102093.0"/>
        <n v="102094.0"/>
        <n v="102095.0"/>
        <n v="102096.0"/>
        <n v="102097.0"/>
        <n v="102098.0"/>
        <n v="102099.0"/>
        <n v="102100.0"/>
        <n v="102101.0"/>
        <n v="102102.0"/>
        <n v="102103.0"/>
        <n v="102104.0"/>
        <n v="102105.0"/>
        <n v="102106.0"/>
        <n v="102107.0"/>
        <n v="102108.0"/>
        <n v="102109.0"/>
        <n v="102110.0"/>
        <n v="102111.0"/>
        <n v="102112.0"/>
        <n v="102113.0"/>
        <n v="102114.0"/>
        <n v="102115.0"/>
        <n v="102116.0"/>
        <n v="102117.0"/>
        <n v="102118.0"/>
        <n v="102119.0"/>
        <n v="102120.0"/>
        <n v="102121.0"/>
        <n v="102122.0"/>
        <n v="102123.0"/>
        <n v="102124.0"/>
        <n v="102125.0"/>
        <n v="102126.0"/>
        <n v="102127.0"/>
        <n v="102128.0"/>
        <n v="102129.0"/>
        <n v="102130.0"/>
        <n v="102131.0"/>
        <n v="102132.0"/>
        <n v="102133.0"/>
        <n v="102134.0"/>
        <n v="102135.0"/>
        <n v="102136.0"/>
        <n v="102137.0"/>
        <n v="102138.0"/>
        <n v="102139.0"/>
        <n v="102140.0"/>
        <n v="102141.0"/>
        <n v="102142.0"/>
        <n v="102143.0"/>
        <n v="102144.0"/>
        <n v="102145.0"/>
        <n v="102146.0"/>
        <n v="102147.0"/>
        <n v="102148.0"/>
        <n v="102149.0"/>
        <n v="102150.0"/>
        <n v="102151.0"/>
        <n v="102152.0"/>
        <n v="102153.0"/>
        <n v="102154.0"/>
        <n v="102155.0"/>
        <n v="102156.0"/>
        <n v="102157.0"/>
        <n v="102158.0"/>
        <n v="102159.0"/>
        <n v="102160.0"/>
        <n v="102161.0"/>
        <n v="102162.0"/>
        <n v="102163.0"/>
        <n v="102164.0"/>
        <n v="102165.0"/>
        <n v="102166.0"/>
        <n v="102167.0"/>
        <n v="102168.0"/>
        <n v="102169.0"/>
        <n v="102170.0"/>
        <n v="102171.0"/>
        <n v="102172.0"/>
        <n v="102173.0"/>
        <n v="102174.0"/>
        <n v="102175.0"/>
        <n v="102176.0"/>
        <n v="102177.0"/>
        <n v="102178.0"/>
        <n v="102179.0"/>
        <n v="102180.0"/>
        <n v="102181.0"/>
        <n v="102182.0"/>
        <n v="102183.0"/>
        <n v="102184.0"/>
        <n v="102185.0"/>
        <n v="102186.0"/>
        <n v="102187.0"/>
        <n v="102188.0"/>
        <n v="102189.0"/>
        <n v="102190.0"/>
        <n v="102191.0"/>
        <n v="102192.0"/>
        <n v="102193.0"/>
        <n v="102194.0"/>
        <n v="102195.0"/>
        <n v="102196.0"/>
        <n v="102197.0"/>
        <n v="102198.0"/>
        <n v="102199.0"/>
        <n v="102200.0"/>
        <n v="102201.0"/>
        <n v="102202.0"/>
        <n v="102203.0"/>
        <n v="102204.0"/>
        <n v="102205.0"/>
        <n v="102206.0"/>
        <n v="102207.0"/>
        <n v="102208.0"/>
        <n v="102209.0"/>
        <n v="102210.0"/>
        <n v="102211.0"/>
        <n v="102212.0"/>
        <n v="102213.0"/>
        <n v="102214.0"/>
        <n v="102215.0"/>
        <n v="102216.0"/>
        <n v="102217.0"/>
        <n v="102218.0"/>
        <n v="102219.0"/>
        <n v="102220.0"/>
        <n v="102221.0"/>
        <n v="102222.0"/>
        <n v="102223.0"/>
        <n v="102224.0"/>
        <n v="102225.0"/>
        <n v="102226.0"/>
        <n v="102227.0"/>
        <n v="102228.0"/>
        <n v="102229.0"/>
        <n v="102230.0"/>
        <n v="102231.0"/>
        <n v="102232.0"/>
        <n v="102233.0"/>
        <n v="102234.0"/>
        <n v="102235.0"/>
        <n v="102236.0"/>
        <n v="102237.0"/>
        <n v="102238.0"/>
        <n v="102239.0"/>
        <n v="102240.0"/>
        <n v="102241.0"/>
        <n v="102242.0"/>
        <n v="102243.0"/>
        <n v="102244.0"/>
        <n v="102245.0"/>
        <n v="102246.0"/>
        <n v="102247.0"/>
        <n v="102248.0"/>
        <n v="102249.0"/>
        <n v="102250.0"/>
        <n v="102251.0"/>
        <n v="102252.0"/>
        <n v="102253.0"/>
        <n v="102254.0"/>
        <n v="102255.0"/>
        <n v="102256.0"/>
        <n v="102257.0"/>
        <n v="102258.0"/>
        <n v="102259.0"/>
        <n v="102260.0"/>
        <n v="102261.0"/>
        <n v="102262.0"/>
        <n v="102263.0"/>
        <n v="102264.0"/>
        <n v="102265.0"/>
        <n v="102266.0"/>
        <n v="102267.0"/>
        <n v="102268.0"/>
        <n v="102269.0"/>
        <n v="102270.0"/>
        <n v="102271.0"/>
        <n v="102272.0"/>
        <n v="102273.0"/>
        <n v="102274.0"/>
        <n v="102275.0"/>
        <n v="102276.0"/>
        <n v="102277.0"/>
        <n v="102278.0"/>
        <n v="102279.0"/>
        <n v="102280.0"/>
        <n v="102281.0"/>
        <n v="102282.0"/>
        <n v="102283.0"/>
        <n v="102284.0"/>
        <n v="102285.0"/>
        <n v="102286.0"/>
        <n v="102287.0"/>
        <n v="102288.0"/>
        <n v="102289.0"/>
        <n v="102290.0"/>
        <n v="102291.0"/>
        <n v="102292.0"/>
        <n v="102293.0"/>
        <n v="102294.0"/>
        <n v="102295.0"/>
        <n v="102296.0"/>
        <n v="102297.0"/>
        <n v="102298.0"/>
        <n v="102299.0"/>
        <n v="102300.0"/>
        <n v="102301.0"/>
        <n v="102302.0"/>
        <n v="102303.0"/>
        <n v="102304.0"/>
        <n v="102305.0"/>
        <n v="102306.0"/>
        <n v="102307.0"/>
        <n v="102308.0"/>
        <n v="102309.0"/>
        <n v="102310.0"/>
        <n v="102311.0"/>
        <n v="102312.0"/>
        <n v="102313.0"/>
        <n v="102314.0"/>
        <n v="102315.0"/>
        <n v="102316.0"/>
        <n v="102317.0"/>
        <n v="102318.0"/>
        <n v="102319.0"/>
        <n v="102320.0"/>
        <n v="102321.0"/>
        <n v="102322.0"/>
        <n v="102323.0"/>
        <n v="102324.0"/>
        <n v="102325.0"/>
        <n v="102326.0"/>
        <n v="102327.0"/>
        <n v="102328.0"/>
        <n v="102329.0"/>
        <n v="102330.0"/>
        <n v="102331.0"/>
        <n v="102332.0"/>
        <n v="102333.0"/>
        <n v="102334.0"/>
        <n v="102335.0"/>
        <n v="102336.0"/>
        <n v="102337.0"/>
        <n v="102338.0"/>
        <n v="102339.0"/>
        <n v="102340.0"/>
        <n v="102341.0"/>
        <n v="102342.0"/>
        <n v="102343.0"/>
        <n v="102344.0"/>
        <n v="102345.0"/>
        <n v="102346.0"/>
        <n v="102347.0"/>
        <n v="102348.0"/>
        <n v="102349.0"/>
        <n v="102350.0"/>
        <n v="102351.0"/>
        <n v="102352.0"/>
        <n v="102353.0"/>
        <n v="102354.0"/>
        <n v="102355.0"/>
        <n v="102356.0"/>
        <n v="102357.0"/>
        <n v="102358.0"/>
        <n v="102359.0"/>
        <n v="102360.0"/>
        <n v="102361.0"/>
        <n v="102362.0"/>
        <n v="102363.0"/>
        <n v="102364.0"/>
        <n v="102365.0"/>
        <n v="102366.0"/>
        <n v="102367.0"/>
        <n v="102368.0"/>
        <n v="102369.0"/>
        <n v="102370.0"/>
        <n v="102371.0"/>
        <n v="102372.0"/>
        <n v="102373.0"/>
        <n v="102374.0"/>
        <n v="102375.0"/>
        <n v="102376.0"/>
        <n v="102377.0"/>
        <n v="102378.0"/>
        <n v="102379.0"/>
        <n v="102380.0"/>
        <n v="102381.0"/>
        <n v="102382.0"/>
        <n v="102383.0"/>
        <n v="102384.0"/>
        <n v="102385.0"/>
        <n v="102386.0"/>
        <n v="102387.0"/>
        <n v="102388.0"/>
        <n v="102389.0"/>
        <n v="102390.0"/>
        <n v="102391.0"/>
        <n v="102392.0"/>
        <n v="102393.0"/>
        <n v="102394.0"/>
        <n v="102395.0"/>
        <n v="102396.0"/>
        <n v="102397.0"/>
        <n v="102398.0"/>
        <n v="102399.0"/>
        <n v="102400.0"/>
        <n v="102401.0"/>
        <n v="102402.0"/>
        <n v="102403.0"/>
        <n v="102404.0"/>
        <n v="102405.0"/>
        <n v="102406.0"/>
        <n v="102407.0"/>
        <n v="102408.0"/>
        <n v="102409.0"/>
        <n v="102410.0"/>
        <n v="102411.0"/>
        <n v="102412.0"/>
        <n v="102413.0"/>
        <n v="102414.0"/>
        <n v="102415.0"/>
        <n v="102416.0"/>
        <n v="102417.0"/>
        <n v="102418.0"/>
        <n v="102419.0"/>
        <n v="102420.0"/>
        <n v="102421.0"/>
        <n v="102422.0"/>
        <n v="102423.0"/>
        <n v="102424.0"/>
        <n v="102425.0"/>
        <n v="102426.0"/>
        <n v="102427.0"/>
        <n v="102428.0"/>
        <n v="102429.0"/>
        <n v="102430.0"/>
        <n v="102431.0"/>
        <n v="102432.0"/>
        <n v="102433.0"/>
        <n v="102434.0"/>
        <n v="102435.0"/>
        <n v="102436.0"/>
        <n v="102437.0"/>
        <n v="102438.0"/>
        <n v="102439.0"/>
        <n v="102440.0"/>
        <n v="102441.0"/>
        <n v="102442.0"/>
        <n v="102443.0"/>
        <n v="102444.0"/>
        <n v="102445.0"/>
        <n v="102446.0"/>
        <n v="102447.0"/>
        <n v="102448.0"/>
        <n v="102449.0"/>
        <n v="102450.0"/>
        <n v="102451.0"/>
        <n v="102452.0"/>
        <n v="102453.0"/>
        <n v="102454.0"/>
        <n v="102455.0"/>
        <n v="102456.0"/>
        <n v="102457.0"/>
        <n v="102458.0"/>
        <n v="102459.0"/>
        <n v="102460.0"/>
        <n v="102461.0"/>
        <n v="102462.0"/>
        <n v="102463.0"/>
        <n v="102464.0"/>
        <n v="102465.0"/>
        <n v="102466.0"/>
        <n v="102467.0"/>
        <n v="102468.0"/>
        <n v="102469.0"/>
        <n v="102470.0"/>
        <n v="102471.0"/>
        <n v="102472.0"/>
        <n v="102473.0"/>
        <n v="102474.0"/>
        <n v="102475.0"/>
        <n v="102476.0"/>
        <n v="102477.0"/>
        <n v="102478.0"/>
        <n v="102479.0"/>
        <n v="102480.0"/>
        <n v="102481.0"/>
        <n v="102482.0"/>
        <n v="102483.0"/>
        <n v="102484.0"/>
        <n v="102485.0"/>
        <n v="102486.0"/>
        <n v="102487.0"/>
        <n v="102488.0"/>
        <n v="102489.0"/>
        <n v="102490.0"/>
        <n v="102491.0"/>
        <n v="102492.0"/>
        <n v="102493.0"/>
        <n v="102494.0"/>
        <n v="102495.0"/>
        <n v="102496.0"/>
        <n v="102497.0"/>
        <n v="102498.0"/>
        <n v="102499.0"/>
        <n v="102500.0"/>
        <n v="102501.0"/>
        <n v="102502.0"/>
        <n v="102503.0"/>
        <n v="102504.0"/>
        <n v="102505.0"/>
        <n v="102506.0"/>
        <n v="102507.0"/>
        <n v="102508.0"/>
        <n v="102509.0"/>
        <n v="102510.0"/>
        <n v="102511.0"/>
        <n v="102512.0"/>
        <n v="102513.0"/>
        <n v="102514.0"/>
        <n v="102515.0"/>
        <n v="102516.0"/>
        <n v="102517.0"/>
        <n v="102518.0"/>
        <n v="102519.0"/>
        <n v="102520.0"/>
        <n v="102521.0"/>
        <n v="102522.0"/>
        <n v="102523.0"/>
        <n v="102524.0"/>
        <n v="102525.0"/>
        <n v="102526.0"/>
        <n v="102527.0"/>
        <n v="102528.0"/>
        <n v="102529.0"/>
        <n v="102530.0"/>
        <n v="102531.0"/>
        <n v="102532.0"/>
        <n v="102533.0"/>
        <n v="102534.0"/>
        <n v="102535.0"/>
        <n v="102536.0"/>
        <n v="102537.0"/>
        <n v="102538.0"/>
        <n v="102539.0"/>
        <n v="102540.0"/>
        <n v="102541.0"/>
        <n v="102542.0"/>
        <n v="102543.0"/>
        <n v="102544.0"/>
        <n v="102545.0"/>
        <n v="102546.0"/>
        <n v="102547.0"/>
        <n v="102548.0"/>
        <n v="102549.0"/>
        <n v="102550.0"/>
        <n v="102551.0"/>
        <n v="102552.0"/>
        <n v="102553.0"/>
        <n v="102554.0"/>
        <n v="102555.0"/>
        <n v="102556.0"/>
        <n v="102557.0"/>
        <n v="102558.0"/>
        <n v="102559.0"/>
        <n v="102560.0"/>
        <n v="102561.0"/>
        <n v="102562.0"/>
        <n v="102563.0"/>
        <n v="102564.0"/>
        <n v="102565.0"/>
        <n v="102566.0"/>
        <n v="102567.0"/>
        <n v="102568.0"/>
        <n v="102569.0"/>
        <n v="102570.0"/>
        <n v="102571.0"/>
        <n v="102572.0"/>
        <n v="102573.0"/>
        <n v="102574.0"/>
        <n v="102575.0"/>
        <n v="102576.0"/>
        <n v="102577.0"/>
        <n v="102578.0"/>
        <n v="102579.0"/>
        <n v="102580.0"/>
        <n v="102581.0"/>
        <n v="102582.0"/>
        <n v="102583.0"/>
        <n v="102584.0"/>
        <n v="102585.0"/>
        <n v="102586.0"/>
        <n v="102587.0"/>
        <n v="102588.0"/>
        <n v="102589.0"/>
        <n v="102590.0"/>
        <n v="102591.0"/>
        <n v="102592.0"/>
        <n v="102593.0"/>
        <n v="102594.0"/>
        <n v="102595.0"/>
        <n v="102596.0"/>
        <n v="102597.0"/>
        <n v="102598.0"/>
        <n v="102599.0"/>
        <n v="102600.0"/>
        <n v="102601.0"/>
        <n v="102602.0"/>
        <n v="102603.0"/>
        <n v="102604.0"/>
        <n v="102605.0"/>
        <n v="102606.0"/>
        <n v="102607.0"/>
        <n v="102608.0"/>
        <n v="102609.0"/>
        <n v="102610.0"/>
        <n v="102611.0"/>
        <n v="102612.0"/>
        <n v="102613.0"/>
        <n v="102614.0"/>
        <n v="102615.0"/>
        <n v="102616.0"/>
        <n v="102617.0"/>
        <n v="102618.0"/>
        <n v="102619.0"/>
        <n v="102620.0"/>
        <n v="102621.0"/>
        <n v="102622.0"/>
        <n v="102623.0"/>
        <n v="102624.0"/>
        <n v="102625.0"/>
        <n v="102626.0"/>
        <n v="102627.0"/>
        <n v="102628.0"/>
        <n v="102629.0"/>
        <n v="102630.0"/>
        <n v="102631.0"/>
        <n v="102632.0"/>
        <n v="102633.0"/>
        <n v="102634.0"/>
        <n v="102635.0"/>
        <n v="102636.0"/>
        <n v="102637.0"/>
        <n v="102638.0"/>
        <n v="102639.0"/>
        <n v="102640.0"/>
        <n v="102641.0"/>
        <n v="102642.0"/>
        <n v="102643.0"/>
        <n v="102644.0"/>
        <n v="102645.0"/>
        <n v="102646.0"/>
        <n v="102647.0"/>
        <n v="102648.0"/>
        <n v="102649.0"/>
        <n v="102650.0"/>
        <n v="102651.0"/>
        <n v="102652.0"/>
        <n v="102653.0"/>
        <n v="102654.0"/>
        <n v="102655.0"/>
        <n v="102656.0"/>
        <n v="102657.0"/>
        <n v="102658.0"/>
        <n v="102659.0"/>
        <n v="102660.0"/>
        <n v="102661.0"/>
        <n v="102662.0"/>
        <n v="102663.0"/>
        <n v="102664.0"/>
        <n v="102665.0"/>
        <n v="102666.0"/>
        <n v="102667.0"/>
        <n v="102668.0"/>
        <n v="102669.0"/>
        <n v="102670.0"/>
        <n v="102671.0"/>
        <n v="102672.0"/>
        <n v="102673.0"/>
        <n v="102674.0"/>
        <n v="102675.0"/>
        <n v="102676.0"/>
        <n v="102677.0"/>
        <n v="102678.0"/>
        <n v="102679.0"/>
        <n v="102680.0"/>
        <n v="102681.0"/>
        <n v="102682.0"/>
        <n v="102683.0"/>
        <n v="102684.0"/>
        <n v="102685.0"/>
        <n v="102686.0"/>
        <n v="102687.0"/>
        <n v="102688.0"/>
        <n v="102689.0"/>
        <n v="102690.0"/>
        <n v="102691.0"/>
        <n v="102692.0"/>
        <n v="102693.0"/>
        <n v="102694.0"/>
        <n v="102695.0"/>
        <n v="102696.0"/>
        <n v="102697.0"/>
        <n v="102698.0"/>
        <n v="102699.0"/>
        <n v="102700.0"/>
        <n v="102701.0"/>
        <n v="102702.0"/>
        <n v="102703.0"/>
        <n v="102704.0"/>
        <n v="102705.0"/>
        <n v="102706.0"/>
        <n v="102707.0"/>
        <n v="102708.0"/>
        <n v="102709.0"/>
        <n v="102710.0"/>
        <n v="102711.0"/>
        <n v="102712.0"/>
        <n v="102713.0"/>
        <n v="102714.0"/>
        <n v="102715.0"/>
        <n v="102716.0"/>
        <n v="102717.0"/>
        <n v="102718.0"/>
        <n v="102719.0"/>
        <n v="102720.0"/>
        <n v="102721.0"/>
        <n v="102722.0"/>
        <n v="102723.0"/>
        <n v="102724.0"/>
        <n v="102725.0"/>
        <n v="102726.0"/>
        <n v="102727.0"/>
        <n v="102728.0"/>
        <n v="102729.0"/>
        <n v="102730.0"/>
        <n v="102731.0"/>
        <n v="102732.0"/>
        <n v="102733.0"/>
        <n v="102734.0"/>
        <n v="102735.0"/>
        <n v="102736.0"/>
        <n v="102737.0"/>
        <n v="102738.0"/>
        <n v="102739.0"/>
        <n v="102740.0"/>
        <n v="102741.0"/>
        <n v="102742.0"/>
        <n v="102743.0"/>
        <n v="102744.0"/>
        <n v="102745.0"/>
        <n v="102746.0"/>
        <n v="102747.0"/>
        <n v="102748.0"/>
        <n v="102749.0"/>
        <n v="102750.0"/>
        <n v="102751.0"/>
        <n v="102752.0"/>
        <n v="102753.0"/>
        <n v="102754.0"/>
        <n v="102755.0"/>
        <n v="102756.0"/>
        <n v="102757.0"/>
        <n v="102758.0"/>
        <n v="102759.0"/>
        <n v="102760.0"/>
        <n v="102761.0"/>
        <n v="102762.0"/>
        <n v="102763.0"/>
        <n v="102764.0"/>
        <n v="102765.0"/>
        <n v="102766.0"/>
        <n v="102767.0"/>
        <n v="102768.0"/>
        <n v="102769.0"/>
        <n v="102770.0"/>
        <n v="102771.0"/>
        <n v="102772.0"/>
        <n v="102773.0"/>
        <n v="102774.0"/>
        <n v="102775.0"/>
        <n v="102776.0"/>
        <n v="102777.0"/>
        <n v="102778.0"/>
        <n v="102779.0"/>
        <n v="102780.0"/>
        <n v="102781.0"/>
        <n v="102782.0"/>
        <n v="102783.0"/>
        <n v="102784.0"/>
        <n v="102785.0"/>
        <n v="102786.0"/>
        <n v="102787.0"/>
        <n v="102788.0"/>
        <n v="102789.0"/>
        <n v="102790.0"/>
        <n v="102791.0"/>
        <n v="102792.0"/>
        <n v="102793.0"/>
        <n v="102794.0"/>
        <n v="102795.0"/>
        <n v="102796.0"/>
        <n v="102797.0"/>
        <n v="102798.0"/>
        <n v="102799.0"/>
        <n v="102800.0"/>
        <n v="102801.0"/>
        <n v="102802.0"/>
        <n v="102803.0"/>
        <n v="102804.0"/>
        <n v="102805.0"/>
        <n v="102806.0"/>
        <n v="102807.0"/>
        <n v="102808.0"/>
        <n v="102809.0"/>
        <n v="102810.0"/>
        <n v="102811.0"/>
        <n v="102812.0"/>
        <n v="102813.0"/>
        <n v="102814.0"/>
        <n v="102815.0"/>
        <n v="102816.0"/>
        <n v="102817.0"/>
        <n v="102818.0"/>
        <n v="102819.0"/>
        <n v="102820.0"/>
        <n v="102821.0"/>
        <n v="102822.0"/>
        <n v="102823.0"/>
        <n v="102824.0"/>
        <n v="102825.0"/>
        <n v="102826.0"/>
        <n v="102827.0"/>
        <n v="102828.0"/>
        <n v="102829.0"/>
        <n v="102830.0"/>
        <n v="102831.0"/>
        <n v="102832.0"/>
        <n v="102833.0"/>
        <n v="102834.0"/>
        <n v="102835.0"/>
        <n v="102836.0"/>
        <n v="102837.0"/>
        <n v="102838.0"/>
        <n v="102839.0"/>
        <n v="102840.0"/>
        <n v="102841.0"/>
        <n v="102842.0"/>
        <n v="102843.0"/>
        <n v="102844.0"/>
        <n v="102845.0"/>
        <n v="102846.0"/>
        <n v="102847.0"/>
        <n v="102848.0"/>
        <n v="102849.0"/>
        <n v="102850.0"/>
        <n v="102851.0"/>
        <n v="102852.0"/>
        <n v="102853.0"/>
        <n v="102854.0"/>
        <n v="102855.0"/>
        <n v="102856.0"/>
        <n v="102857.0"/>
        <n v="102858.0"/>
        <n v="102859.0"/>
        <n v="102860.0"/>
        <n v="102861.0"/>
        <n v="102862.0"/>
        <n v="102863.0"/>
        <n v="102864.0"/>
        <n v="102865.0"/>
        <n v="102866.0"/>
        <n v="102867.0"/>
        <n v="102868.0"/>
        <n v="102869.0"/>
        <n v="102870.0"/>
        <n v="102871.0"/>
        <n v="102872.0"/>
        <n v="102873.0"/>
        <n v="102874.0"/>
        <n v="102875.0"/>
        <n v="102876.0"/>
        <n v="102877.0"/>
        <n v="102878.0"/>
        <n v="102879.0"/>
        <n v="102880.0"/>
        <n v="102881.0"/>
        <n v="102882.0"/>
        <n v="102883.0"/>
        <n v="102884.0"/>
        <n v="102885.0"/>
        <n v="102886.0"/>
        <n v="102887.0"/>
        <n v="102888.0"/>
        <n v="102889.0"/>
        <n v="102890.0"/>
        <n v="102891.0"/>
        <n v="102892.0"/>
        <n v="102893.0"/>
        <n v="102894.0"/>
        <n v="102895.0"/>
        <n v="102896.0"/>
        <n v="102897.0"/>
        <n v="102898.0"/>
        <n v="102899.0"/>
        <n v="102900.0"/>
        <n v="102901.0"/>
        <n v="102902.0"/>
        <n v="102903.0"/>
        <n v="102904.0"/>
        <n v="102905.0"/>
        <n v="102906.0"/>
        <n v="102907.0"/>
        <n v="102908.0"/>
        <n v="102909.0"/>
        <n v="102910.0"/>
        <n v="102911.0"/>
        <n v="102912.0"/>
        <n v="102913.0"/>
        <n v="102914.0"/>
        <n v="102915.0"/>
        <n v="102916.0"/>
        <n v="102917.0"/>
        <n v="102918.0"/>
        <n v="102919.0"/>
        <n v="102920.0"/>
        <n v="102921.0"/>
        <n v="102922.0"/>
        <n v="102923.0"/>
        <n v="102924.0"/>
        <n v="102925.0"/>
        <n v="102926.0"/>
        <n v="102927.0"/>
        <n v="102928.0"/>
        <n v="102929.0"/>
        <n v="102930.0"/>
        <n v="102931.0"/>
        <n v="102932.0"/>
        <n v="102933.0"/>
        <n v="102934.0"/>
        <n v="102935.0"/>
        <n v="102936.0"/>
        <n v="102937.0"/>
        <n v="102938.0"/>
        <n v="102939.0"/>
        <n v="102940.0"/>
        <n v="102941.0"/>
        <n v="102942.0"/>
        <n v="102943.0"/>
        <n v="102944.0"/>
        <n v="102945.0"/>
        <n v="102946.0"/>
        <n v="102947.0"/>
        <n v="102948.0"/>
        <n v="102949.0"/>
        <n v="102950.0"/>
        <n v="102951.0"/>
        <n v="102952.0"/>
        <n v="102953.0"/>
        <n v="102954.0"/>
        <n v="102955.0"/>
        <n v="102956.0"/>
        <n v="102957.0"/>
        <n v="102958.0"/>
        <n v="102959.0"/>
        <n v="102960.0"/>
        <n v="102961.0"/>
        <n v="102962.0"/>
        <n v="102963.0"/>
        <n v="102964.0"/>
        <n v="102965.0"/>
        <n v="102966.0"/>
        <n v="102967.0"/>
        <n v="102968.0"/>
        <n v="102969.0"/>
        <n v="102970.0"/>
        <n v="102971.0"/>
        <n v="102972.0"/>
        <n v="102973.0"/>
        <n v="102974.0"/>
        <n v="102975.0"/>
        <n v="102976.0"/>
        <n v="102977.0"/>
        <n v="102978.0"/>
        <n v="102979.0"/>
        <n v="102980.0"/>
        <n v="102981.0"/>
        <n v="102982.0"/>
        <n v="102983.0"/>
        <n v="102984.0"/>
        <n v="102985.0"/>
        <n v="102986.0"/>
        <n v="102987.0"/>
        <n v="102988.0"/>
        <n v="102989.0"/>
        <n v="102990.0"/>
        <n v="102991.0"/>
        <n v="102992.0"/>
        <n v="102993.0"/>
        <n v="102994.0"/>
        <n v="102995.0"/>
        <n v="102996.0"/>
        <n v="102997.0"/>
        <n v="102998.0"/>
        <n v="102999.0"/>
        <n v="103000.0"/>
        <n v="103001.0"/>
        <n v="103002.0"/>
        <n v="103003.0"/>
        <n v="103004.0"/>
        <n v="103005.0"/>
        <n v="103006.0"/>
        <n v="103007.0"/>
        <n v="103008.0"/>
        <n v="103009.0"/>
        <n v="103010.0"/>
        <n v="103011.0"/>
        <n v="103012.0"/>
        <n v="103013.0"/>
        <n v="103014.0"/>
        <n v="103015.0"/>
        <n v="103016.0"/>
        <n v="103017.0"/>
        <n v="103018.0"/>
        <n v="103019.0"/>
        <n v="103020.0"/>
        <n v="103021.0"/>
        <n v="103022.0"/>
        <n v="103023.0"/>
        <n v="103024.0"/>
        <n v="103025.0"/>
        <n v="103026.0"/>
        <n v="103027.0"/>
        <n v="103028.0"/>
        <n v="103029.0"/>
        <n v="103030.0"/>
        <n v="103031.0"/>
        <n v="103032.0"/>
        <n v="103033.0"/>
        <n v="103034.0"/>
        <n v="103035.0"/>
        <n v="103036.0"/>
        <n v="103037.0"/>
        <n v="103038.0"/>
        <n v="103039.0"/>
        <n v="103040.0"/>
        <n v="103041.0"/>
        <n v="103042.0"/>
        <n v="103043.0"/>
        <n v="103044.0"/>
        <n v="103045.0"/>
        <n v="103046.0"/>
        <n v="103047.0"/>
        <n v="103048.0"/>
        <n v="103049.0"/>
        <n v="103050.0"/>
        <n v="103051.0"/>
        <n v="103052.0"/>
        <n v="103053.0"/>
        <n v="103054.0"/>
        <n v="103055.0"/>
        <n v="103056.0"/>
        <n v="103057.0"/>
        <n v="103058.0"/>
        <n v="103059.0"/>
        <n v="103060.0"/>
        <n v="103061.0"/>
        <n v="103062.0"/>
        <n v="103063.0"/>
        <n v="103064.0"/>
        <n v="103065.0"/>
        <n v="103066.0"/>
        <n v="103067.0"/>
        <n v="103068.0"/>
        <n v="103069.0"/>
        <n v="103070.0"/>
        <n v="103071.0"/>
        <n v="103072.0"/>
        <n v="103073.0"/>
        <n v="103074.0"/>
        <n v="103075.0"/>
        <n v="103076.0"/>
        <n v="103077.0"/>
        <n v="103078.0"/>
        <n v="103079.0"/>
        <n v="103080.0"/>
        <n v="103081.0"/>
        <n v="103082.0"/>
        <n v="103083.0"/>
        <n v="103084.0"/>
        <n v="103085.0"/>
        <n v="103086.0"/>
        <n v="103087.0"/>
        <n v="103088.0"/>
        <n v="103089.0"/>
        <n v="103090.0"/>
        <n v="103091.0"/>
        <n v="103092.0"/>
        <n v="103093.0"/>
        <n v="103094.0"/>
        <n v="103095.0"/>
        <n v="103096.0"/>
        <n v="103097.0"/>
        <n v="103098.0"/>
        <n v="103099.0"/>
        <n v="103100.0"/>
        <n v="103101.0"/>
        <n v="103102.0"/>
        <n v="103103.0"/>
        <n v="103104.0"/>
        <n v="103105.0"/>
        <n v="103106.0"/>
        <n v="103107.0"/>
        <n v="103108.0"/>
        <n v="103109.0"/>
        <n v="103110.0"/>
        <n v="103111.0"/>
        <n v="103112.0"/>
        <n v="103113.0"/>
        <n v="103114.0"/>
        <n v="103115.0"/>
        <n v="103116.0"/>
        <n v="103117.0"/>
        <n v="103118.0"/>
        <n v="103119.0"/>
        <n v="103120.0"/>
        <n v="103121.0"/>
        <n v="103122.0"/>
        <n v="103123.0"/>
        <n v="103124.0"/>
        <n v="103125.0"/>
        <n v="103126.0"/>
        <n v="103127.0"/>
        <n v="103128.0"/>
        <n v="103129.0"/>
        <n v="103130.0"/>
        <n v="103131.0"/>
        <n v="103132.0"/>
        <n v="103133.0"/>
        <n v="103134.0"/>
        <n v="103135.0"/>
        <n v="103136.0"/>
        <n v="103137.0"/>
        <n v="103138.0"/>
        <n v="103139.0"/>
        <n v="103140.0"/>
        <n v="103141.0"/>
        <n v="103142.0"/>
        <n v="103143.0"/>
        <n v="103144.0"/>
        <n v="103145.0"/>
        <n v="103146.0"/>
        <n v="103147.0"/>
        <n v="103148.0"/>
        <n v="103149.0"/>
        <n v="103150.0"/>
        <n v="103151.0"/>
        <n v="103152.0"/>
        <n v="103153.0"/>
        <n v="103154.0"/>
        <n v="103155.0"/>
        <n v="103156.0"/>
        <n v="103157.0"/>
        <n v="103158.0"/>
        <n v="103159.0"/>
        <n v="103160.0"/>
        <n v="103161.0"/>
        <n v="103162.0"/>
        <n v="103163.0"/>
        <n v="103164.0"/>
        <n v="103165.0"/>
        <n v="103166.0"/>
        <n v="103167.0"/>
        <n v="103168.0"/>
        <n v="103169.0"/>
        <n v="103170.0"/>
        <n v="103171.0"/>
        <n v="103172.0"/>
        <n v="103173.0"/>
        <n v="103174.0"/>
        <n v="103175.0"/>
        <n v="103176.0"/>
        <n v="103177.0"/>
        <n v="103178.0"/>
        <n v="103179.0"/>
        <n v="103180.0"/>
        <n v="103181.0"/>
        <n v="103182.0"/>
        <n v="103183.0"/>
        <n v="103184.0"/>
        <n v="103185.0"/>
        <n v="103186.0"/>
        <n v="103187.0"/>
        <n v="103188.0"/>
        <n v="103189.0"/>
        <n v="103190.0"/>
        <n v="103191.0"/>
        <n v="103192.0"/>
        <n v="103193.0"/>
        <n v="103194.0"/>
        <n v="103195.0"/>
        <n v="103196.0"/>
        <n v="103197.0"/>
        <n v="103198.0"/>
        <n v="103199.0"/>
        <n v="103200.0"/>
        <n v="103201.0"/>
        <n v="103202.0"/>
        <n v="103203.0"/>
        <n v="103204.0"/>
        <n v="103205.0"/>
        <n v="103206.0"/>
        <n v="103207.0"/>
        <n v="103208.0"/>
        <n v="103209.0"/>
        <n v="103210.0"/>
        <n v="103211.0"/>
        <n v="103212.0"/>
        <n v="103213.0"/>
        <n v="103214.0"/>
        <n v="103215.0"/>
        <n v="103216.0"/>
        <n v="103217.0"/>
        <n v="103218.0"/>
        <n v="103219.0"/>
        <n v="103220.0"/>
        <n v="103221.0"/>
        <n v="103222.0"/>
        <n v="103223.0"/>
        <n v="103224.0"/>
        <n v="103225.0"/>
        <n v="103226.0"/>
        <n v="103227.0"/>
        <n v="103228.0"/>
        <n v="103229.0"/>
        <n v="103230.0"/>
        <n v="103231.0"/>
        <n v="103232.0"/>
        <n v="103233.0"/>
        <n v="103234.0"/>
        <n v="103235.0"/>
        <n v="103236.0"/>
        <n v="103237.0"/>
        <n v="103238.0"/>
        <n v="103239.0"/>
        <n v="103240.0"/>
        <n v="103241.0"/>
        <n v="103242.0"/>
        <n v="103243.0"/>
        <n v="103244.0"/>
        <n v="103245.0"/>
        <n v="103246.0"/>
        <n v="103247.0"/>
        <n v="103248.0"/>
        <n v="103249.0"/>
        <n v="103250.0"/>
        <n v="103251.0"/>
        <n v="103252.0"/>
        <n v="103253.0"/>
        <n v="103254.0"/>
        <n v="103255.0"/>
        <n v="103256.0"/>
        <n v="103257.0"/>
        <n v="103258.0"/>
        <n v="103259.0"/>
        <n v="103260.0"/>
        <n v="103261.0"/>
        <n v="103262.0"/>
        <n v="103263.0"/>
        <n v="103264.0"/>
        <n v="103265.0"/>
        <n v="103266.0"/>
        <n v="103267.0"/>
        <n v="103268.0"/>
        <n v="103269.0"/>
        <n v="103270.0"/>
        <n v="103271.0"/>
        <n v="103272.0"/>
        <n v="103273.0"/>
        <n v="103274.0"/>
        <n v="103275.0"/>
        <n v="103276.0"/>
        <n v="103277.0"/>
        <n v="103278.0"/>
        <n v="103279.0"/>
        <n v="103280.0"/>
        <n v="103281.0"/>
        <n v="103282.0"/>
        <n v="103283.0"/>
        <n v="103284.0"/>
        <n v="103285.0"/>
        <n v="103286.0"/>
        <n v="103287.0"/>
        <n v="103288.0"/>
        <n v="103289.0"/>
        <n v="103290.0"/>
        <n v="103291.0"/>
        <n v="103292.0"/>
        <n v="103293.0"/>
        <n v="103294.0"/>
        <n v="103295.0"/>
        <n v="103296.0"/>
        <n v="103297.0"/>
        <n v="103298.0"/>
        <n v="103299.0"/>
        <n v="103300.0"/>
        <n v="103301.0"/>
        <n v="103302.0"/>
        <n v="103303.0"/>
        <n v="103304.0"/>
        <n v="103305.0"/>
        <n v="103306.0"/>
        <n v="103307.0"/>
        <n v="103308.0"/>
        <n v="103309.0"/>
        <n v="103310.0"/>
        <n v="103311.0"/>
        <n v="103312.0"/>
        <n v="103313.0"/>
        <n v="103314.0"/>
        <n v="103315.0"/>
        <n v="103316.0"/>
        <n v="103317.0"/>
        <n v="103318.0"/>
        <n v="103319.0"/>
        <n v="103320.0"/>
        <n v="103321.0"/>
        <n v="103322.0"/>
        <n v="103323.0"/>
        <n v="103324.0"/>
        <n v="103325.0"/>
        <n v="103326.0"/>
        <n v="103327.0"/>
        <n v="103328.0"/>
        <n v="103329.0"/>
        <n v="103330.0"/>
        <n v="103331.0"/>
        <n v="103332.0"/>
        <n v="103333.0"/>
        <n v="103334.0"/>
        <n v="103335.0"/>
        <n v="103336.0"/>
        <n v="103337.0"/>
        <n v="103338.0"/>
        <n v="103339.0"/>
        <n v="103340.0"/>
        <n v="103341.0"/>
        <n v="103342.0"/>
        <n v="103343.0"/>
        <n v="103344.0"/>
        <n v="103345.0"/>
        <n v="103346.0"/>
        <n v="103347.0"/>
        <n v="103348.0"/>
        <n v="103349.0"/>
        <n v="103350.0"/>
        <n v="103351.0"/>
        <n v="103352.0"/>
        <n v="103353.0"/>
        <n v="103354.0"/>
        <n v="103355.0"/>
        <n v="103356.0"/>
        <n v="103357.0"/>
        <n v="103358.0"/>
        <n v="103359.0"/>
        <n v="103360.0"/>
        <n v="103361.0"/>
        <n v="103362.0"/>
        <n v="103363.0"/>
        <n v="103364.0"/>
        <n v="103365.0"/>
        <n v="103366.0"/>
        <n v="103367.0"/>
        <n v="103368.0"/>
        <n v="103369.0"/>
        <n v="103370.0"/>
        <n v="103371.0"/>
        <n v="103372.0"/>
        <n v="103373.0"/>
        <n v="103374.0"/>
        <n v="103375.0"/>
        <n v="103376.0"/>
        <n v="103377.0"/>
        <n v="103378.0"/>
        <n v="103379.0"/>
        <n v="103380.0"/>
        <n v="103381.0"/>
        <n v="103382.0"/>
        <n v="103383.0"/>
        <n v="103384.0"/>
        <n v="103385.0"/>
        <n v="103386.0"/>
        <n v="103387.0"/>
        <n v="103388.0"/>
        <n v="103389.0"/>
        <n v="103390.0"/>
        <n v="103391.0"/>
        <n v="103392.0"/>
        <n v="103393.0"/>
        <n v="103394.0"/>
        <n v="103395.0"/>
        <n v="103396.0"/>
        <n v="103397.0"/>
        <n v="103398.0"/>
        <n v="103399.0"/>
        <n v="103400.0"/>
        <n v="103401.0"/>
        <n v="103402.0"/>
        <n v="103403.0"/>
        <n v="103404.0"/>
        <n v="103405.0"/>
        <n v="103406.0"/>
        <n v="103407.0"/>
        <n v="103408.0"/>
        <n v="103409.0"/>
        <n v="103410.0"/>
        <n v="103411.0"/>
        <n v="103412.0"/>
        <n v="103413.0"/>
        <n v="103414.0"/>
        <n v="103415.0"/>
        <n v="103416.0"/>
        <n v="103417.0"/>
        <n v="103418.0"/>
        <n v="103419.0"/>
        <n v="103420.0"/>
        <n v="103421.0"/>
        <n v="103422.0"/>
        <n v="103423.0"/>
        <n v="103424.0"/>
        <n v="103425.0"/>
        <n v="103426.0"/>
        <n v="103427.0"/>
        <n v="103428.0"/>
        <n v="103429.0"/>
        <n v="103430.0"/>
        <n v="103431.0"/>
        <n v="103432.0"/>
        <n v="103433.0"/>
        <n v="103434.0"/>
        <n v="103435.0"/>
        <n v="103436.0"/>
        <n v="103437.0"/>
        <n v="103438.0"/>
        <n v="103439.0"/>
        <n v="103440.0"/>
        <n v="103441.0"/>
        <n v="103442.0"/>
        <n v="103443.0"/>
        <n v="103444.0"/>
        <n v="103445.0"/>
        <n v="103446.0"/>
        <n v="103447.0"/>
        <n v="103448.0"/>
        <n v="103449.0"/>
        <n v="103450.0"/>
        <n v="103451.0"/>
        <n v="103452.0"/>
        <n v="103453.0"/>
        <n v="103454.0"/>
        <n v="103455.0"/>
        <n v="103456.0"/>
        <n v="103457.0"/>
        <n v="103458.0"/>
        <n v="103459.0"/>
        <n v="103460.0"/>
        <n v="103461.0"/>
        <n v="103462.0"/>
        <n v="103463.0"/>
        <n v="103464.0"/>
        <n v="103465.0"/>
        <n v="103466.0"/>
        <n v="103467.0"/>
        <n v="103468.0"/>
        <n v="103469.0"/>
        <n v="103470.0"/>
        <n v="103471.0"/>
        <n v="103472.0"/>
        <n v="103473.0"/>
        <n v="103474.0"/>
        <n v="103475.0"/>
        <n v="103476.0"/>
        <n v="103477.0"/>
        <n v="103478.0"/>
        <n v="103479.0"/>
        <n v="103480.0"/>
        <n v="103481.0"/>
        <n v="103482.0"/>
        <n v="103483.0"/>
        <n v="103484.0"/>
        <n v="103485.0"/>
        <n v="103486.0"/>
        <n v="103487.0"/>
        <n v="103488.0"/>
        <n v="103489.0"/>
        <n v="103490.0"/>
        <n v="103491.0"/>
        <n v="103492.0"/>
        <n v="103493.0"/>
        <n v="103494.0"/>
        <n v="103495.0"/>
        <n v="103496.0"/>
        <n v="103497.0"/>
        <n v="103498.0"/>
        <n v="103499.0"/>
        <n v="103500.0"/>
        <n v="103501.0"/>
        <n v="103502.0"/>
        <n v="103503.0"/>
        <n v="103504.0"/>
        <n v="103505.0"/>
        <n v="103506.0"/>
        <n v="103507.0"/>
        <n v="103508.0"/>
        <n v="103509.0"/>
        <n v="103510.0"/>
        <n v="103511.0"/>
        <n v="103512.0"/>
        <n v="103513.0"/>
        <n v="103514.0"/>
        <n v="103515.0"/>
        <n v="103516.0"/>
        <n v="103517.0"/>
        <n v="103518.0"/>
        <n v="103519.0"/>
        <n v="103520.0"/>
        <n v="103521.0"/>
        <n v="103522.0"/>
        <n v="103523.0"/>
        <n v="103524.0"/>
        <n v="103525.0"/>
        <n v="103526.0"/>
        <n v="103527.0"/>
        <n v="103528.0"/>
        <n v="103529.0"/>
        <n v="103530.0"/>
        <n v="103531.0"/>
        <n v="103532.0"/>
        <n v="103533.0"/>
        <n v="103534.0"/>
        <n v="103535.0"/>
        <n v="103536.0"/>
        <n v="103537.0"/>
        <n v="103538.0"/>
        <n v="103539.0"/>
        <n v="103540.0"/>
        <n v="103541.0"/>
        <n v="103542.0"/>
        <n v="103543.0"/>
        <n v="103544.0"/>
        <n v="103545.0"/>
        <n v="103546.0"/>
        <n v="103547.0"/>
        <n v="103548.0"/>
        <n v="103549.0"/>
        <n v="103550.0"/>
        <n v="103551.0"/>
        <n v="103552.0"/>
        <n v="103553.0"/>
        <n v="103554.0"/>
        <n v="103555.0"/>
        <n v="103556.0"/>
        <n v="103557.0"/>
        <n v="103558.0"/>
        <n v="103559.0"/>
        <n v="103560.0"/>
        <n v="103561.0"/>
        <n v="103562.0"/>
        <n v="103563.0"/>
        <n v="103564.0"/>
        <n v="103565.0"/>
        <n v="103566.0"/>
        <n v="103567.0"/>
        <n v="103568.0"/>
        <n v="103569.0"/>
        <n v="103570.0"/>
        <n v="103571.0"/>
        <n v="103572.0"/>
        <n v="103573.0"/>
        <n v="103574.0"/>
        <n v="103575.0"/>
        <n v="103576.0"/>
        <n v="103577.0"/>
        <n v="103578.0"/>
        <n v="103579.0"/>
        <n v="103580.0"/>
        <n v="103581.0"/>
        <n v="103582.0"/>
        <n v="103583.0"/>
        <n v="103584.0"/>
        <n v="103585.0"/>
        <n v="103586.0"/>
        <n v="103587.0"/>
        <n v="103588.0"/>
        <n v="103589.0"/>
        <n v="103590.0"/>
        <n v="103591.0"/>
        <n v="103592.0"/>
        <n v="103593.0"/>
        <n v="103594.0"/>
        <n v="103595.0"/>
        <n v="103596.0"/>
        <n v="103597.0"/>
        <n v="103598.0"/>
        <n v="103599.0"/>
        <n v="103600.0"/>
        <n v="103601.0"/>
        <n v="103602.0"/>
        <n v="103603.0"/>
        <n v="103604.0"/>
        <n v="103605.0"/>
        <n v="103606.0"/>
        <n v="103607.0"/>
        <n v="103608.0"/>
        <n v="103609.0"/>
        <n v="103610.0"/>
        <n v="103611.0"/>
        <n v="103612.0"/>
        <n v="103613.0"/>
        <n v="103614.0"/>
        <n v="103615.0"/>
        <n v="103616.0"/>
        <n v="103617.0"/>
        <n v="103618.0"/>
        <n v="103619.0"/>
        <n v="103620.0"/>
        <n v="103621.0"/>
        <n v="103622.0"/>
        <n v="103623.0"/>
        <n v="103624.0"/>
        <n v="103625.0"/>
        <n v="103626.0"/>
        <n v="103627.0"/>
        <n v="103628.0"/>
        <n v="103629.0"/>
        <n v="103630.0"/>
        <n v="103631.0"/>
        <n v="103632.0"/>
        <n v="103633.0"/>
        <n v="103634.0"/>
        <n v="103635.0"/>
        <n v="103636.0"/>
        <n v="103637.0"/>
        <n v="103638.0"/>
        <n v="103639.0"/>
        <n v="103640.0"/>
        <n v="103641.0"/>
        <n v="103642.0"/>
        <n v="103643.0"/>
        <n v="103644.0"/>
        <n v="103645.0"/>
        <n v="103646.0"/>
        <n v="103647.0"/>
        <n v="103648.0"/>
        <n v="103649.0"/>
        <n v="103650.0"/>
        <n v="103651.0"/>
        <n v="103652.0"/>
        <n v="103653.0"/>
        <n v="103654.0"/>
        <n v="103655.0"/>
        <n v="103656.0"/>
        <n v="103657.0"/>
        <n v="103658.0"/>
        <n v="103659.0"/>
        <n v="103660.0"/>
        <n v="103661.0"/>
        <n v="103662.0"/>
        <n v="103663.0"/>
        <n v="103664.0"/>
        <n v="103665.0"/>
        <n v="103666.0"/>
        <n v="103667.0"/>
        <n v="103668.0"/>
        <n v="103669.0"/>
        <n v="103670.0"/>
        <n v="103671.0"/>
        <n v="103672.0"/>
        <n v="103673.0"/>
        <n v="103674.0"/>
        <n v="103675.0"/>
        <n v="103676.0"/>
        <n v="103677.0"/>
        <n v="103678.0"/>
        <n v="103679.0"/>
        <n v="103680.0"/>
        <n v="103681.0"/>
        <n v="103682.0"/>
        <n v="103683.0"/>
        <n v="103684.0"/>
        <n v="103685.0"/>
        <n v="103686.0"/>
        <n v="103687.0"/>
        <n v="103688.0"/>
        <n v="103689.0"/>
        <n v="103690.0"/>
        <n v="103691.0"/>
        <n v="103692.0"/>
        <n v="103693.0"/>
        <n v="103694.0"/>
        <n v="103695.0"/>
        <n v="103696.0"/>
        <n v="103697.0"/>
        <n v="103698.0"/>
        <n v="103699.0"/>
        <n v="103700.0"/>
        <n v="103701.0"/>
        <n v="103702.0"/>
        <n v="103703.0"/>
        <n v="103704.0"/>
        <n v="103705.0"/>
        <n v="103706.0"/>
        <n v="103707.0"/>
        <n v="103708.0"/>
        <n v="103709.0"/>
        <n v="103710.0"/>
        <n v="103711.0"/>
        <n v="103712.0"/>
        <n v="103713.0"/>
        <n v="103714.0"/>
        <n v="103715.0"/>
        <n v="103716.0"/>
        <n v="103717.0"/>
        <n v="103718.0"/>
        <n v="103719.0"/>
        <n v="103720.0"/>
        <n v="103721.0"/>
        <n v="103722.0"/>
        <n v="103723.0"/>
        <n v="103724.0"/>
        <n v="103725.0"/>
        <n v="103726.0"/>
        <n v="103727.0"/>
        <n v="103728.0"/>
        <n v="103729.0"/>
        <n v="103730.0"/>
        <n v="103731.0"/>
        <n v="103732.0"/>
        <n v="103733.0"/>
        <n v="103734.0"/>
        <n v="103735.0"/>
        <n v="103736.0"/>
        <n v="103737.0"/>
        <n v="103738.0"/>
        <n v="103739.0"/>
        <n v="103740.0"/>
        <n v="103741.0"/>
        <n v="103742.0"/>
        <n v="103743.0"/>
        <n v="103744.0"/>
        <n v="103745.0"/>
        <n v="103746.0"/>
        <n v="103747.0"/>
        <n v="103748.0"/>
        <n v="103749.0"/>
        <n v="103750.0"/>
        <n v="103751.0"/>
        <n v="103752.0"/>
        <n v="103753.0"/>
        <n v="103754.0"/>
        <n v="103755.0"/>
        <n v="103756.0"/>
        <n v="103757.0"/>
        <n v="103758.0"/>
        <n v="103759.0"/>
        <n v="103760.0"/>
        <n v="103761.0"/>
        <n v="103762.0"/>
        <n v="103763.0"/>
        <n v="103764.0"/>
        <n v="103765.0"/>
        <n v="103766.0"/>
        <n v="103767.0"/>
        <n v="103768.0"/>
        <n v="103769.0"/>
        <n v="103770.0"/>
        <n v="103771.0"/>
        <n v="103772.0"/>
        <n v="103773.0"/>
        <n v="103774.0"/>
        <n v="103775.0"/>
        <n v="103776.0"/>
        <n v="103777.0"/>
        <n v="103778.0"/>
        <n v="103779.0"/>
        <n v="103780.0"/>
        <n v="103781.0"/>
        <n v="103782.0"/>
        <n v="103783.0"/>
        <n v="103784.0"/>
        <n v="103785.0"/>
        <n v="103786.0"/>
        <n v="103787.0"/>
        <n v="103788.0"/>
        <n v="103789.0"/>
        <n v="103790.0"/>
        <n v="103791.0"/>
        <n v="103792.0"/>
        <n v="103793.0"/>
        <n v="103794.0"/>
        <n v="103795.0"/>
        <n v="103796.0"/>
        <n v="103797.0"/>
        <n v="103798.0"/>
        <n v="103799.0"/>
        <n v="103800.0"/>
        <n v="103801.0"/>
        <n v="103802.0"/>
        <n v="103803.0"/>
        <n v="103804.0"/>
        <n v="103805.0"/>
        <n v="103806.0"/>
        <n v="103807.0"/>
        <n v="103808.0"/>
        <n v="103809.0"/>
        <n v="103810.0"/>
        <n v="103811.0"/>
        <n v="103812.0"/>
        <n v="103813.0"/>
        <n v="103814.0"/>
        <n v="103815.0"/>
        <n v="103816.0"/>
        <n v="103817.0"/>
        <n v="103818.0"/>
        <n v="103819.0"/>
        <n v="103820.0"/>
        <n v="103821.0"/>
        <n v="103822.0"/>
        <n v="103823.0"/>
        <n v="103824.0"/>
        <n v="103825.0"/>
        <n v="103826.0"/>
        <n v="103827.0"/>
        <n v="103828.0"/>
        <n v="103829.0"/>
        <n v="103830.0"/>
        <n v="103831.0"/>
        <n v="103832.0"/>
        <n v="103833.0"/>
        <n v="103834.0"/>
        <n v="103835.0"/>
        <n v="103836.0"/>
        <n v="103837.0"/>
        <n v="103838.0"/>
        <n v="103839.0"/>
        <n v="103840.0"/>
        <n v="103841.0"/>
        <n v="103842.0"/>
        <n v="103843.0"/>
        <n v="103844.0"/>
        <n v="103845.0"/>
        <n v="103846.0"/>
        <n v="103847.0"/>
        <n v="103848.0"/>
        <n v="103849.0"/>
        <n v="103850.0"/>
        <n v="103851.0"/>
        <n v="103852.0"/>
        <n v="103853.0"/>
        <n v="103854.0"/>
        <n v="103855.0"/>
        <n v="103856.0"/>
        <n v="103857.0"/>
        <n v="103858.0"/>
        <n v="103859.0"/>
        <n v="103860.0"/>
        <n v="103861.0"/>
        <n v="103862.0"/>
        <n v="103863.0"/>
        <n v="103864.0"/>
        <n v="103865.0"/>
        <n v="103866.0"/>
        <n v="103867.0"/>
        <n v="103868.0"/>
        <n v="103869.0"/>
        <n v="103870.0"/>
        <n v="103871.0"/>
        <n v="103872.0"/>
        <n v="103873.0"/>
        <n v="103874.0"/>
        <n v="103875.0"/>
        <n v="103876.0"/>
        <n v="103877.0"/>
        <n v="103878.0"/>
        <n v="103879.0"/>
        <n v="103880.0"/>
        <n v="103881.0"/>
        <n v="103882.0"/>
        <n v="103883.0"/>
        <n v="103884.0"/>
        <n v="103885.0"/>
        <n v="103886.0"/>
        <n v="103887.0"/>
        <n v="103888.0"/>
        <n v="103889.0"/>
        <n v="103890.0"/>
        <n v="103891.0"/>
        <n v="103892.0"/>
        <n v="103893.0"/>
        <n v="103894.0"/>
        <n v="103895.0"/>
        <n v="103896.0"/>
        <n v="103897.0"/>
        <n v="103898.0"/>
        <n v="103899.0"/>
        <n v="103900.0"/>
        <n v="103901.0"/>
        <n v="103902.0"/>
        <n v="103903.0"/>
        <n v="103904.0"/>
        <n v="103905.0"/>
        <n v="103906.0"/>
        <n v="103907.0"/>
        <n v="103908.0"/>
        <n v="103909.0"/>
        <n v="103910.0"/>
        <n v="103911.0"/>
        <n v="103912.0"/>
        <n v="103913.0"/>
        <n v="103914.0"/>
        <n v="103915.0"/>
        <n v="103916.0"/>
        <n v="103917.0"/>
        <n v="103918.0"/>
        <n v="103919.0"/>
        <n v="103920.0"/>
        <n v="103921.0"/>
        <n v="103922.0"/>
        <n v="103923.0"/>
        <n v="103924.0"/>
        <n v="103925.0"/>
        <n v="103926.0"/>
        <n v="103927.0"/>
        <n v="103928.0"/>
        <n v="103929.0"/>
        <n v="103930.0"/>
        <n v="103931.0"/>
        <n v="103932.0"/>
        <n v="103933.0"/>
        <n v="103934.0"/>
        <n v="103935.0"/>
        <n v="103936.0"/>
        <n v="103937.0"/>
        <n v="103938.0"/>
        <n v="103939.0"/>
        <n v="103940.0"/>
        <n v="103941.0"/>
        <n v="103942.0"/>
        <n v="103943.0"/>
        <n v="103944.0"/>
        <n v="103945.0"/>
        <n v="103946.0"/>
        <n v="103947.0"/>
        <n v="103948.0"/>
        <n v="103949.0"/>
        <n v="103950.0"/>
        <n v="103951.0"/>
        <n v="103952.0"/>
        <n v="103953.0"/>
        <n v="103954.0"/>
        <n v="103955.0"/>
        <n v="103956.0"/>
        <n v="103957.0"/>
        <n v="103958.0"/>
        <n v="103959.0"/>
        <n v="103960.0"/>
        <n v="103961.0"/>
        <n v="103962.0"/>
        <n v="103963.0"/>
        <n v="103964.0"/>
        <n v="103965.0"/>
        <n v="103966.0"/>
        <n v="103967.0"/>
        <n v="103968.0"/>
        <n v="103969.0"/>
        <n v="103970.0"/>
        <n v="103971.0"/>
        <n v="103972.0"/>
        <n v="103973.0"/>
        <n v="103974.0"/>
        <n v="103975.0"/>
        <n v="103976.0"/>
        <n v="103977.0"/>
        <n v="103978.0"/>
        <n v="103979.0"/>
        <n v="103980.0"/>
        <n v="103981.0"/>
        <n v="103982.0"/>
        <n v="103983.0"/>
        <n v="103984.0"/>
        <n v="103985.0"/>
        <n v="103986.0"/>
        <n v="103987.0"/>
        <n v="103988.0"/>
        <n v="103989.0"/>
        <n v="103990.0"/>
        <n v="103991.0"/>
        <n v="103992.0"/>
        <n v="103993.0"/>
        <n v="103994.0"/>
        <n v="103995.0"/>
        <n v="103996.0"/>
        <n v="103997.0"/>
        <n v="103998.0"/>
        <n v="103999.0"/>
        <n v="104000.0"/>
        <n v="104001.0"/>
        <n v="104002.0"/>
        <n v="104003.0"/>
        <n v="104004.0"/>
        <n v="104005.0"/>
        <n v="104006.0"/>
        <n v="104007.0"/>
        <n v="104008.0"/>
        <n v="104009.0"/>
        <n v="104010.0"/>
        <n v="104011.0"/>
        <n v="104012.0"/>
        <n v="104013.0"/>
        <n v="104014.0"/>
        <n v="104015.0"/>
        <n v="104016.0"/>
        <n v="104017.0"/>
        <n v="104018.0"/>
        <n v="104019.0"/>
        <n v="104020.0"/>
        <n v="104021.0"/>
        <n v="104022.0"/>
        <n v="104023.0"/>
        <n v="104024.0"/>
        <n v="104025.0"/>
        <n v="104026.0"/>
        <n v="104027.0"/>
        <n v="104028.0"/>
        <n v="104029.0"/>
        <n v="104030.0"/>
        <n v="104031.0"/>
        <n v="104032.0"/>
        <n v="104033.0"/>
        <n v="104034.0"/>
        <n v="104035.0"/>
        <n v="104036.0"/>
        <n v="104037.0"/>
        <n v="104038.0"/>
        <n v="104039.0"/>
        <n v="104040.0"/>
        <n v="104041.0"/>
        <n v="104042.0"/>
        <n v="104043.0"/>
        <n v="104044.0"/>
        <n v="104045.0"/>
        <n v="104046.0"/>
        <n v="104047.0"/>
        <n v="104048.0"/>
        <n v="104049.0"/>
        <n v="104050.0"/>
        <n v="104051.0"/>
        <n v="104052.0"/>
        <n v="104053.0"/>
        <n v="104054.0"/>
        <n v="104055.0"/>
        <n v="104056.0"/>
        <n v="104057.0"/>
        <n v="104058.0"/>
        <n v="104059.0"/>
        <n v="104060.0"/>
        <n v="104061.0"/>
        <n v="104062.0"/>
        <n v="104063.0"/>
        <n v="104064.0"/>
        <n v="104065.0"/>
        <n v="104066.0"/>
        <n v="104067.0"/>
        <n v="104068.0"/>
        <n v="104069.0"/>
        <n v="104070.0"/>
        <n v="104071.0"/>
        <n v="104072.0"/>
        <n v="104073.0"/>
        <n v="104074.0"/>
        <n v="104075.0"/>
        <n v="104076.0"/>
        <n v="104077.0"/>
        <n v="104078.0"/>
        <n v="104079.0"/>
        <n v="104080.0"/>
        <n v="104081.0"/>
        <n v="104082.0"/>
        <n v="104083.0"/>
        <n v="104084.0"/>
        <n v="104085.0"/>
        <n v="104086.0"/>
        <n v="104087.0"/>
        <n v="104088.0"/>
        <n v="104089.0"/>
        <n v="104090.0"/>
        <n v="104091.0"/>
        <n v="104092.0"/>
        <n v="104093.0"/>
        <n v="104094.0"/>
        <n v="104095.0"/>
        <n v="104096.0"/>
        <n v="104097.0"/>
        <n v="104098.0"/>
        <n v="104099.0"/>
        <n v="104100.0"/>
        <n v="104101.0"/>
        <n v="104102.0"/>
        <n v="104103.0"/>
        <n v="104104.0"/>
        <n v="104105.0"/>
        <n v="104106.0"/>
        <n v="104107.0"/>
        <n v="104108.0"/>
        <n v="104109.0"/>
        <n v="104110.0"/>
        <n v="104111.0"/>
        <n v="104112.0"/>
        <n v="104113.0"/>
        <n v="104114.0"/>
        <n v="104115.0"/>
        <n v="104116.0"/>
        <n v="104117.0"/>
        <n v="104118.0"/>
        <n v="104119.0"/>
        <n v="104120.0"/>
        <n v="104121.0"/>
        <n v="104122.0"/>
        <n v="104123.0"/>
        <n v="104124.0"/>
        <n v="104125.0"/>
        <n v="104126.0"/>
        <n v="104127.0"/>
        <n v="104128.0"/>
        <n v="104129.0"/>
        <n v="104130.0"/>
        <n v="104131.0"/>
        <n v="104132.0"/>
        <n v="104133.0"/>
        <n v="104134.0"/>
        <n v="104135.0"/>
        <n v="104136.0"/>
        <n v="104137.0"/>
        <n v="104138.0"/>
        <n v="104139.0"/>
        <n v="104140.0"/>
        <n v="104141.0"/>
        <n v="104142.0"/>
        <n v="104143.0"/>
        <n v="104144.0"/>
        <n v="104145.0"/>
        <n v="104146.0"/>
        <n v="104147.0"/>
        <n v="104148.0"/>
        <n v="104149.0"/>
        <n v="104150.0"/>
        <n v="104151.0"/>
        <n v="104152.0"/>
        <n v="104153.0"/>
        <n v="104154.0"/>
        <n v="104155.0"/>
        <n v="104156.0"/>
        <n v="104157.0"/>
        <n v="104158.0"/>
        <n v="104159.0"/>
        <n v="104160.0"/>
        <n v="104161.0"/>
        <n v="104162.0"/>
        <n v="104163.0"/>
        <n v="104164.0"/>
        <n v="104165.0"/>
        <n v="104166.0"/>
        <n v="104167.0"/>
        <n v="104168.0"/>
        <n v="104169.0"/>
        <n v="104170.0"/>
        <n v="104171.0"/>
        <n v="104172.0"/>
        <n v="104173.0"/>
        <n v="104174.0"/>
        <n v="104175.0"/>
        <n v="104176.0"/>
        <n v="104177.0"/>
        <n v="104178.0"/>
        <n v="104179.0"/>
        <n v="104180.0"/>
        <n v="104181.0"/>
        <n v="104182.0"/>
        <n v="104183.0"/>
        <n v="104184.0"/>
        <n v="104185.0"/>
        <n v="104186.0"/>
        <n v="104187.0"/>
        <n v="104188.0"/>
        <n v="104189.0"/>
        <n v="104190.0"/>
        <n v="104191.0"/>
        <n v="104192.0"/>
        <n v="104193.0"/>
        <n v="104194.0"/>
        <n v="104195.0"/>
        <n v="104196.0"/>
        <n v="104197.0"/>
        <n v="104198.0"/>
        <n v="104199.0"/>
        <n v="104200.0"/>
        <n v="104201.0"/>
        <n v="104202.0"/>
        <n v="104203.0"/>
        <n v="104204.0"/>
        <n v="104205.0"/>
        <n v="104206.0"/>
        <n v="104207.0"/>
        <n v="104208.0"/>
        <n v="104209.0"/>
        <n v="104210.0"/>
        <n v="104211.0"/>
        <n v="104212.0"/>
        <n v="104213.0"/>
        <n v="104214.0"/>
        <n v="104215.0"/>
        <n v="104216.0"/>
        <n v="104217.0"/>
        <n v="104218.0"/>
        <n v="104219.0"/>
        <n v="104220.0"/>
        <n v="104221.0"/>
        <n v="104222.0"/>
        <n v="104223.0"/>
        <n v="104224.0"/>
        <n v="104225.0"/>
        <n v="104226.0"/>
        <n v="104227.0"/>
        <n v="104228.0"/>
        <n v="104229.0"/>
        <n v="104230.0"/>
        <n v="104231.0"/>
        <n v="104232.0"/>
        <n v="104233.0"/>
        <n v="104234.0"/>
        <n v="104235.0"/>
        <n v="104236.0"/>
        <n v="104237.0"/>
        <n v="104238.0"/>
        <n v="104239.0"/>
        <n v="104240.0"/>
        <n v="104241.0"/>
        <n v="104242.0"/>
        <n v="104243.0"/>
        <n v="104244.0"/>
        <n v="104245.0"/>
        <n v="104246.0"/>
        <n v="104247.0"/>
        <n v="104248.0"/>
        <n v="104249.0"/>
        <n v="104250.0"/>
        <n v="104251.0"/>
        <n v="104252.0"/>
        <n v="104253.0"/>
        <n v="104254.0"/>
        <n v="104255.0"/>
        <n v="104256.0"/>
        <n v="104257.0"/>
        <n v="104258.0"/>
        <n v="104259.0"/>
        <n v="104260.0"/>
        <n v="104261.0"/>
        <n v="104262.0"/>
        <n v="104263.0"/>
        <n v="104264.0"/>
        <n v="104265.0"/>
        <n v="104266.0"/>
        <n v="104267.0"/>
        <n v="104268.0"/>
        <n v="104269.0"/>
        <n v="104270.0"/>
        <n v="104271.0"/>
        <n v="104272.0"/>
        <n v="104273.0"/>
        <n v="104274.0"/>
        <n v="104275.0"/>
        <n v="104276.0"/>
        <n v="104277.0"/>
        <n v="104278.0"/>
        <n v="104279.0"/>
        <n v="104280.0"/>
        <n v="104281.0"/>
        <n v="104282.0"/>
        <n v="104283.0"/>
        <n v="104284.0"/>
        <n v="104285.0"/>
        <n v="104286.0"/>
        <n v="104287.0"/>
        <n v="104288.0"/>
        <n v="104289.0"/>
        <n v="104290.0"/>
        <n v="104291.0"/>
        <n v="104292.0"/>
        <n v="104293.0"/>
        <n v="104294.0"/>
        <n v="104295.0"/>
        <n v="104296.0"/>
        <n v="104297.0"/>
        <n v="104298.0"/>
        <n v="104299.0"/>
        <n v="104300.0"/>
        <n v="104301.0"/>
        <n v="104302.0"/>
        <n v="104303.0"/>
        <n v="104304.0"/>
        <n v="104305.0"/>
        <n v="104306.0"/>
        <n v="104307.0"/>
        <n v="104308.0"/>
        <n v="104309.0"/>
        <n v="104310.0"/>
        <n v="104311.0"/>
        <n v="104312.0"/>
        <n v="104313.0"/>
        <n v="104314.0"/>
        <n v="104315.0"/>
        <n v="104316.0"/>
        <n v="104317.0"/>
        <n v="104318.0"/>
        <n v="104319.0"/>
        <n v="104320.0"/>
        <n v="104321.0"/>
        <n v="104322.0"/>
        <n v="104323.0"/>
        <n v="104324.0"/>
        <n v="104325.0"/>
        <n v="104326.0"/>
        <n v="104327.0"/>
        <n v="104328.0"/>
        <n v="104329.0"/>
        <n v="104330.0"/>
        <n v="104331.0"/>
        <n v="104332.0"/>
        <n v="104333.0"/>
        <n v="104334.0"/>
        <n v="104335.0"/>
        <n v="104336.0"/>
        <n v="104337.0"/>
        <n v="104338.0"/>
        <n v="104339.0"/>
        <n v="104340.0"/>
        <n v="104341.0"/>
        <n v="104342.0"/>
        <n v="104343.0"/>
        <n v="104344.0"/>
        <n v="104345.0"/>
        <n v="104346.0"/>
        <n v="104347.0"/>
        <n v="104348.0"/>
        <n v="104349.0"/>
        <n v="104350.0"/>
        <n v="104351.0"/>
        <n v="104352.0"/>
        <n v="104353.0"/>
        <n v="104354.0"/>
        <n v="104355.0"/>
        <n v="104356.0"/>
        <n v="104357.0"/>
        <n v="104358.0"/>
        <n v="104359.0"/>
        <n v="104360.0"/>
        <n v="104361.0"/>
        <n v="104362.0"/>
        <n v="104363.0"/>
        <n v="104364.0"/>
        <n v="104365.0"/>
        <n v="104366.0"/>
        <n v="104367.0"/>
        <n v="104368.0"/>
        <n v="104369.0"/>
        <n v="104370.0"/>
        <n v="104371.0"/>
        <n v="104372.0"/>
        <n v="104373.0"/>
        <n v="104374.0"/>
        <n v="104375.0"/>
        <n v="104376.0"/>
        <n v="104377.0"/>
        <n v="104378.0"/>
        <n v="104379.0"/>
        <n v="104380.0"/>
        <n v="104381.0"/>
        <n v="104382.0"/>
        <n v="104383.0"/>
        <n v="104384.0"/>
        <n v="104385.0"/>
        <n v="104386.0"/>
        <n v="104387.0"/>
        <n v="104388.0"/>
        <n v="104389.0"/>
        <n v="104390.0"/>
        <n v="104391.0"/>
        <n v="104392.0"/>
        <n v="104393.0"/>
        <n v="104394.0"/>
        <n v="104395.0"/>
        <n v="104396.0"/>
        <n v="104397.0"/>
        <n v="104398.0"/>
        <n v="104399.0"/>
        <n v="104400.0"/>
        <n v="104401.0"/>
        <n v="104402.0"/>
        <n v="104403.0"/>
        <n v="104404.0"/>
        <n v="104405.0"/>
        <n v="104406.0"/>
        <n v="104407.0"/>
        <n v="104408.0"/>
        <n v="104409.0"/>
        <n v="104410.0"/>
        <n v="104411.0"/>
        <n v="104412.0"/>
        <n v="104413.0"/>
        <n v="104414.0"/>
        <n v="104415.0"/>
        <n v="104416.0"/>
        <n v="104417.0"/>
        <n v="104418.0"/>
        <n v="104419.0"/>
        <n v="104420.0"/>
        <n v="104421.0"/>
        <n v="104422.0"/>
        <n v="104423.0"/>
        <n v="104424.0"/>
        <n v="104425.0"/>
        <n v="104426.0"/>
        <n v="104427.0"/>
        <n v="104428.0"/>
        <n v="104429.0"/>
        <n v="104430.0"/>
        <n v="104431.0"/>
        <n v="104432.0"/>
        <n v="104433.0"/>
        <n v="104434.0"/>
        <n v="104435.0"/>
        <n v="104436.0"/>
        <n v="104437.0"/>
        <n v="104438.0"/>
        <n v="104439.0"/>
        <n v="104440.0"/>
        <n v="104441.0"/>
        <n v="104442.0"/>
        <n v="104443.0"/>
        <n v="104444.0"/>
        <n v="104445.0"/>
        <n v="104446.0"/>
        <n v="104447.0"/>
        <n v="104448.0"/>
        <n v="104449.0"/>
        <n v="104450.0"/>
        <n v="104451.0"/>
        <n v="104452.0"/>
        <n v="104453.0"/>
        <n v="104454.0"/>
        <n v="104455.0"/>
        <n v="104456.0"/>
        <n v="104457.0"/>
        <n v="104458.0"/>
        <n v="104459.0"/>
        <n v="104460.0"/>
        <n v="104461.0"/>
        <n v="104462.0"/>
        <n v="104463.0"/>
        <n v="104464.0"/>
        <n v="104465.0"/>
        <n v="104466.0"/>
        <n v="104467.0"/>
        <n v="104468.0"/>
        <n v="104469.0"/>
        <n v="104470.0"/>
        <n v="104471.0"/>
        <n v="104472.0"/>
        <n v="104473.0"/>
        <n v="104474.0"/>
        <n v="104475.0"/>
        <n v="104476.0"/>
        <n v="104477.0"/>
        <n v="104478.0"/>
        <n v="104479.0"/>
        <n v="104480.0"/>
        <n v="104481.0"/>
        <n v="104482.0"/>
        <n v="104483.0"/>
        <n v="104484.0"/>
        <n v="104485.0"/>
        <n v="104486.0"/>
        <n v="104487.0"/>
        <n v="104488.0"/>
        <n v="104489.0"/>
        <n v="104490.0"/>
        <n v="104491.0"/>
        <n v="104492.0"/>
        <n v="104493.0"/>
        <n v="104494.0"/>
        <n v="104495.0"/>
        <n v="104496.0"/>
        <n v="104497.0"/>
        <n v="104498.0"/>
        <n v="104499.0"/>
        <n v="104500.0"/>
        <n v="104501.0"/>
        <n v="104502.0"/>
        <n v="104503.0"/>
        <n v="104504.0"/>
        <n v="104505.0"/>
        <n v="104506.0"/>
        <n v="104507.0"/>
        <n v="104508.0"/>
        <n v="104509.0"/>
        <n v="104510.0"/>
        <n v="104511.0"/>
        <n v="104512.0"/>
        <n v="104513.0"/>
        <n v="104514.0"/>
        <n v="104515.0"/>
        <n v="104516.0"/>
        <n v="104517.0"/>
        <n v="104518.0"/>
        <n v="104519.0"/>
        <n v="104520.0"/>
        <n v="104521.0"/>
        <n v="104522.0"/>
        <n v="104523.0"/>
        <n v="104524.0"/>
        <n v="104525.0"/>
        <n v="104526.0"/>
        <n v="104527.0"/>
        <n v="104528.0"/>
        <n v="104529.0"/>
        <n v="104530.0"/>
        <n v="104531.0"/>
        <n v="104532.0"/>
        <n v="104533.0"/>
        <n v="104534.0"/>
        <n v="104535.0"/>
        <n v="104536.0"/>
        <n v="104537.0"/>
        <n v="104538.0"/>
        <n v="104539.0"/>
        <n v="104540.0"/>
        <n v="104541.0"/>
        <n v="104542.0"/>
        <n v="104543.0"/>
        <n v="104544.0"/>
        <n v="104545.0"/>
        <n v="104546.0"/>
        <n v="104547.0"/>
        <n v="104548.0"/>
        <n v="104549.0"/>
        <n v="104550.0"/>
        <n v="104551.0"/>
        <n v="104552.0"/>
        <n v="104553.0"/>
        <n v="104554.0"/>
        <n v="104555.0"/>
        <n v="104556.0"/>
        <n v="104557.0"/>
        <n v="104558.0"/>
        <n v="104559.0"/>
        <n v="104560.0"/>
        <n v="104561.0"/>
        <n v="104562.0"/>
        <n v="104563.0"/>
        <n v="104564.0"/>
        <n v="104565.0"/>
        <n v="104566.0"/>
        <n v="104567.0"/>
        <n v="104568.0"/>
        <n v="104569.0"/>
        <n v="104570.0"/>
        <n v="104571.0"/>
        <n v="104572.0"/>
        <n v="104573.0"/>
        <n v="104574.0"/>
        <n v="104575.0"/>
        <n v="104576.0"/>
        <n v="104577.0"/>
        <n v="104578.0"/>
        <n v="104579.0"/>
        <n v="104580.0"/>
        <n v="104581.0"/>
        <n v="104582.0"/>
        <n v="104583.0"/>
        <n v="104584.0"/>
        <n v="104585.0"/>
        <n v="104586.0"/>
        <n v="104587.0"/>
        <n v="104588.0"/>
        <n v="104589.0"/>
        <n v="104590.0"/>
        <n v="104591.0"/>
        <n v="104592.0"/>
        <n v="104593.0"/>
        <n v="104594.0"/>
        <n v="104595.0"/>
        <n v="104596.0"/>
        <n v="104597.0"/>
        <n v="104598.0"/>
        <n v="104599.0"/>
        <n v="104600.0"/>
        <n v="104601.0"/>
        <n v="104602.0"/>
        <n v="104603.0"/>
        <n v="104604.0"/>
        <n v="104605.0"/>
        <n v="104606.0"/>
        <n v="104607.0"/>
        <n v="104608.0"/>
        <n v="104609.0"/>
        <n v="104610.0"/>
        <n v="104611.0"/>
        <n v="104612.0"/>
        <n v="104613.0"/>
        <n v="104614.0"/>
        <n v="104615.0"/>
        <n v="104616.0"/>
        <n v="104617.0"/>
        <n v="104618.0"/>
        <n v="104619.0"/>
        <n v="104620.0"/>
        <n v="104621.0"/>
        <n v="104622.0"/>
        <n v="104623.0"/>
        <n v="104624.0"/>
        <n v="104625.0"/>
        <n v="104626.0"/>
        <n v="104627.0"/>
        <n v="104628.0"/>
        <n v="104629.0"/>
        <n v="104630.0"/>
        <n v="104631.0"/>
        <n v="104632.0"/>
        <n v="104633.0"/>
        <n v="104634.0"/>
        <n v="104635.0"/>
        <n v="104636.0"/>
        <n v="104637.0"/>
        <n v="104638.0"/>
        <n v="104639.0"/>
        <n v="104640.0"/>
        <n v="104641.0"/>
        <n v="104642.0"/>
        <n v="104643.0"/>
        <n v="104644.0"/>
        <n v="104645.0"/>
        <n v="104646.0"/>
        <n v="104647.0"/>
        <n v="104648.0"/>
        <n v="104649.0"/>
        <n v="104650.0"/>
        <n v="104651.0"/>
        <n v="104652.0"/>
        <n v="104653.0"/>
        <n v="104654.0"/>
        <n v="104655.0"/>
        <n v="104656.0"/>
        <n v="104657.0"/>
        <n v="104658.0"/>
        <n v="104659.0"/>
        <n v="104660.0"/>
        <n v="104661.0"/>
        <n v="104662.0"/>
        <n v="104663.0"/>
        <n v="104664.0"/>
        <n v="104665.0"/>
        <n v="104666.0"/>
        <n v="104667.0"/>
        <n v="104668.0"/>
        <n v="104669.0"/>
        <n v="104670.0"/>
        <n v="104671.0"/>
        <n v="104672.0"/>
        <n v="104673.0"/>
        <n v="104674.0"/>
        <n v="104675.0"/>
        <n v="104676.0"/>
        <n v="104677.0"/>
        <n v="104678.0"/>
        <n v="104679.0"/>
        <n v="104680.0"/>
        <n v="104681.0"/>
        <n v="104682.0"/>
        <n v="104683.0"/>
        <n v="104684.0"/>
        <n v="104685.0"/>
        <n v="104686.0"/>
        <n v="104687.0"/>
        <n v="104688.0"/>
        <n v="104689.0"/>
        <n v="104690.0"/>
        <n v="104691.0"/>
        <n v="104692.0"/>
        <n v="104693.0"/>
        <n v="104694.0"/>
        <n v="104695.0"/>
        <n v="104696.0"/>
        <n v="104697.0"/>
        <n v="104698.0"/>
        <n v="104699.0"/>
        <n v="104700.0"/>
        <n v="104701.0"/>
        <n v="104702.0"/>
        <n v="104703.0"/>
        <n v="104704.0"/>
        <n v="104705.0"/>
        <n v="104706.0"/>
        <n v="104707.0"/>
        <n v="104708.0"/>
        <n v="104709.0"/>
        <n v="104710.0"/>
        <n v="104711.0"/>
        <n v="104712.0"/>
        <n v="104713.0"/>
        <n v="104714.0"/>
        <n v="104715.0"/>
        <n v="104716.0"/>
        <n v="104717.0"/>
        <n v="104718.0"/>
        <n v="104719.0"/>
        <n v="104720.0"/>
        <n v="104721.0"/>
        <n v="104722.0"/>
        <n v="104723.0"/>
        <n v="104724.0"/>
        <n v="104725.0"/>
        <n v="104726.0"/>
        <n v="104727.0"/>
        <n v="104728.0"/>
        <n v="104729.0"/>
        <n v="104730.0"/>
        <n v="104731.0"/>
        <n v="104732.0"/>
        <n v="104733.0"/>
        <n v="104734.0"/>
        <n v="104735.0"/>
        <n v="104736.0"/>
        <n v="104737.0"/>
        <n v="104738.0"/>
        <n v="104739.0"/>
        <n v="104740.0"/>
        <n v="104741.0"/>
        <n v="104742.0"/>
        <n v="104743.0"/>
        <n v="104744.0"/>
        <n v="104745.0"/>
        <n v="104746.0"/>
        <n v="104747.0"/>
        <n v="104748.0"/>
        <n v="104749.0"/>
        <n v="104750.0"/>
        <n v="104751.0"/>
        <n v="104752.0"/>
        <n v="104753.0"/>
        <n v="104754.0"/>
        <n v="104755.0"/>
        <n v="104756.0"/>
        <n v="104757.0"/>
        <n v="104758.0"/>
        <n v="104759.0"/>
        <n v="104760.0"/>
        <n v="104761.0"/>
        <n v="104762.0"/>
        <n v="104763.0"/>
        <n v="104764.0"/>
        <n v="104765.0"/>
        <n v="104766.0"/>
        <n v="104767.0"/>
        <n v="104768.0"/>
        <n v="104769.0"/>
        <n v="104770.0"/>
        <n v="104771.0"/>
        <n v="104772.0"/>
        <n v="104773.0"/>
        <n v="104774.0"/>
        <n v="104775.0"/>
        <n v="104776.0"/>
        <n v="104777.0"/>
        <n v="104778.0"/>
        <n v="104779.0"/>
        <n v="104780.0"/>
        <n v="104781.0"/>
        <n v="104782.0"/>
        <n v="104783.0"/>
        <n v="104784.0"/>
        <n v="104785.0"/>
        <n v="104786.0"/>
        <n v="104787.0"/>
        <n v="104788.0"/>
        <n v="104789.0"/>
        <n v="104790.0"/>
        <n v="104791.0"/>
        <n v="104792.0"/>
        <n v="104793.0"/>
        <n v="104794.0"/>
        <n v="104795.0"/>
        <n v="104796.0"/>
        <n v="104797.0"/>
        <n v="104798.0"/>
        <n v="104799.0"/>
        <n v="104800.0"/>
        <n v="104801.0"/>
        <n v="104802.0"/>
        <n v="104803.0"/>
        <n v="104804.0"/>
        <n v="104805.0"/>
        <n v="104806.0"/>
        <n v="104807.0"/>
        <n v="104808.0"/>
        <n v="104809.0"/>
        <n v="104810.0"/>
        <n v="104811.0"/>
        <n v="104812.0"/>
        <n v="104813.0"/>
        <n v="104814.0"/>
        <n v="104815.0"/>
        <n v="104816.0"/>
        <n v="104817.0"/>
        <n v="104818.0"/>
        <n v="104819.0"/>
        <n v="104820.0"/>
        <n v="104821.0"/>
        <n v="104822.0"/>
        <n v="104823.0"/>
        <n v="104824.0"/>
        <n v="104825.0"/>
        <n v="104826.0"/>
        <n v="104827.0"/>
        <n v="104828.0"/>
        <n v="104829.0"/>
        <n v="104830.0"/>
        <n v="104831.0"/>
        <n v="104832.0"/>
        <n v="104833.0"/>
        <n v="104834.0"/>
        <n v="104835.0"/>
        <n v="104836.0"/>
        <n v="104837.0"/>
        <n v="104838.0"/>
        <n v="104839.0"/>
        <n v="104840.0"/>
        <n v="104841.0"/>
        <n v="104842.0"/>
        <n v="104843.0"/>
        <n v="104844.0"/>
        <n v="104845.0"/>
        <n v="104846.0"/>
        <n v="104847.0"/>
        <n v="104848.0"/>
        <n v="104849.0"/>
        <n v="104850.0"/>
        <n v="104851.0"/>
        <n v="104852.0"/>
        <n v="104853.0"/>
        <n v="104854.0"/>
        <n v="104855.0"/>
        <n v="104856.0"/>
        <n v="104857.0"/>
        <n v="104858.0"/>
        <n v="104859.0"/>
        <n v="104860.0"/>
        <n v="104861.0"/>
        <n v="104862.0"/>
        <n v="104863.0"/>
        <n v="104864.0"/>
        <n v="104865.0"/>
        <n v="104866.0"/>
        <n v="104867.0"/>
        <n v="104868.0"/>
        <n v="104869.0"/>
        <n v="104870.0"/>
        <n v="104871.0"/>
        <n v="104872.0"/>
        <n v="104873.0"/>
        <n v="104874.0"/>
        <n v="104875.0"/>
        <n v="104876.0"/>
        <n v="104877.0"/>
        <n v="104878.0"/>
        <n v="104879.0"/>
        <n v="104880.0"/>
        <n v="104881.0"/>
        <n v="104882.0"/>
        <n v="104883.0"/>
        <n v="104884.0"/>
        <n v="104885.0"/>
        <n v="104886.0"/>
        <n v="104887.0"/>
        <n v="104888.0"/>
        <n v="104889.0"/>
        <n v="104890.0"/>
        <n v="104891.0"/>
        <n v="104892.0"/>
        <n v="104893.0"/>
        <n v="104894.0"/>
        <n v="104895.0"/>
        <n v="104896.0"/>
        <n v="104897.0"/>
        <n v="104898.0"/>
        <n v="104899.0"/>
        <n v="104900.0"/>
        <n v="104901.0"/>
        <n v="104902.0"/>
        <n v="104903.0"/>
        <n v="104904.0"/>
        <n v="104905.0"/>
        <n v="104906.0"/>
        <n v="104907.0"/>
        <n v="104908.0"/>
        <n v="104909.0"/>
        <n v="104910.0"/>
        <n v="104911.0"/>
        <n v="104912.0"/>
        <n v="104913.0"/>
        <n v="104914.0"/>
        <n v="104915.0"/>
        <n v="104916.0"/>
        <n v="104917.0"/>
        <n v="104918.0"/>
        <n v="104919.0"/>
        <n v="104920.0"/>
        <n v="104921.0"/>
        <n v="104922.0"/>
        <n v="104923.0"/>
        <n v="104924.0"/>
        <n v="104925.0"/>
        <n v="104926.0"/>
        <n v="104927.0"/>
        <n v="104928.0"/>
        <n v="104929.0"/>
        <n v="104930.0"/>
        <n v="104931.0"/>
        <n v="104932.0"/>
        <n v="104933.0"/>
        <n v="104934.0"/>
        <n v="104935.0"/>
        <n v="104936.0"/>
        <n v="104937.0"/>
        <n v="104938.0"/>
        <n v="104939.0"/>
        <n v="104940.0"/>
        <n v="104941.0"/>
        <n v="104942.0"/>
        <n v="104943.0"/>
        <n v="104944.0"/>
        <n v="104945.0"/>
        <n v="104946.0"/>
        <n v="104947.0"/>
        <n v="104948.0"/>
        <n v="104949.0"/>
        <n v="104950.0"/>
        <n v="104951.0"/>
        <n v="104952.0"/>
        <n v="104953.0"/>
        <n v="104954.0"/>
        <n v="104955.0"/>
        <n v="104956.0"/>
        <n v="104957.0"/>
        <n v="104958.0"/>
        <n v="104959.0"/>
        <n v="104960.0"/>
        <n v="104961.0"/>
        <n v="104962.0"/>
        <n v="104963.0"/>
        <n v="104964.0"/>
        <n v="104965.0"/>
        <n v="104966.0"/>
        <n v="104967.0"/>
        <n v="104968.0"/>
        <n v="104969.0"/>
        <n v="104970.0"/>
        <n v="104971.0"/>
        <n v="104972.0"/>
        <n v="104973.0"/>
        <n v="104974.0"/>
        <n v="104975.0"/>
        <n v="104976.0"/>
        <n v="104977.0"/>
        <n v="104978.0"/>
        <n v="104979.0"/>
        <n v="104980.0"/>
        <n v="104981.0"/>
        <n v="104982.0"/>
        <n v="104983.0"/>
        <n v="104984.0"/>
        <n v="104985.0"/>
        <n v="104986.0"/>
        <n v="104987.0"/>
        <n v="104988.0"/>
        <n v="104989.0"/>
        <n v="104990.0"/>
        <n v="104991.0"/>
        <n v="104992.0"/>
        <n v="104993.0"/>
        <n v="104994.0"/>
        <n v="104995.0"/>
        <n v="104996.0"/>
        <n v="104997.0"/>
        <n v="104998.0"/>
        <n v="104999.0"/>
      </sharedItems>
    </cacheField>
    <cacheField name="age" numFmtId="0">
      <sharedItems containsSemiMixedTypes="0" containsString="0" containsNumber="1" containsInteger="1">
        <n v="56.0"/>
        <n v="69.0"/>
        <n v="46.0"/>
        <n v="32.0"/>
        <n v="60.0"/>
        <n v="25.0"/>
        <n v="78.0"/>
        <n v="38.0"/>
        <n v="75.0"/>
        <n v="36.0"/>
        <n v="40.0"/>
        <n v="28.0"/>
        <n v="41.0"/>
        <n v="70.0"/>
        <n v="53.0"/>
        <n v="57.0"/>
        <n v="20.0"/>
        <n v="39.0"/>
        <n v="19.0"/>
        <n v="61.0"/>
        <n v="47.0"/>
        <n v="55.0"/>
        <n v="77.0"/>
        <n v="50.0"/>
        <n v="29.0"/>
        <n v="42.0"/>
        <n v="66.0"/>
        <n v="44.0"/>
        <n v="76.0"/>
        <n v="80.0"/>
        <n v="59.0"/>
        <n v="45.0"/>
        <n v="33.0"/>
        <n v="79.0"/>
        <n v="64.0"/>
        <n v="68.0"/>
        <n v="72.0"/>
        <n v="74.0"/>
        <n v="54.0"/>
        <n v="24.0"/>
        <n v="26.0"/>
        <n v="35.0"/>
        <n v="21.0"/>
        <n v="31.0"/>
        <n v="67.0"/>
        <n v="43.0"/>
        <n v="37.0"/>
        <n v="52.0"/>
        <n v="34.0"/>
        <n v="23.0"/>
        <n v="71.0"/>
        <n v="51.0"/>
        <n v="27.0"/>
        <n v="48.0"/>
        <n v="65.0"/>
        <n v="62.0"/>
        <n v="58.0"/>
        <n v="18.0"/>
        <n v="22.0"/>
        <n v="30.0"/>
        <n v="49.0"/>
        <n v="73.0"/>
        <n v="63.0"/>
      </sharedItems>
    </cacheField>
    <cacheField name="income" numFmtId="0">
      <sharedItems containsSemiMixedTypes="0" containsString="0" containsNumber="1" containsInteger="1">
        <n v="25000.0"/>
        <n v="24000.0"/>
        <n v="15000.0"/>
        <n v="27000.0"/>
        <n v="55000.0"/>
        <n v="39000.0"/>
        <n v="11000.0"/>
        <n v="78000.0"/>
        <n v="35000.0"/>
        <n v="62000.0"/>
        <n v="33000.0"/>
        <n v="28000.0"/>
        <n v="20000.0"/>
        <n v="8000.0"/>
        <n v="29000.0"/>
        <n v="14000.0"/>
        <n v="32000.0"/>
        <n v="19000.0"/>
        <n v="41000.0"/>
        <n v="17000.0"/>
        <n v="44000.0"/>
        <n v="26000.0"/>
        <n v="9000.0"/>
        <n v="54000.0"/>
        <n v="13000.0"/>
        <n v="42000.0"/>
        <n v="48000.0"/>
        <n v="83000.0"/>
        <n v="12000.0"/>
        <n v="18000.0"/>
        <n v="31000.0"/>
        <n v="57000.0"/>
        <n v="38000.0"/>
        <n v="6000.0"/>
        <n v="7000.0"/>
        <n v="34000.0"/>
        <n v="22000.0"/>
        <n v="40000.0"/>
        <n v="21000.0"/>
        <n v="47000.0"/>
        <n v="10000.0"/>
        <n v="58000.0"/>
        <n v="36000.0"/>
        <n v="97000.0"/>
        <n v="30000.0"/>
        <n v="45000.0"/>
        <n v="16000.0"/>
        <n v="56000.0"/>
        <n v="70000.0"/>
        <n v="68000.0"/>
        <n v="71000.0"/>
        <n v="93000.0"/>
        <n v="49000.0"/>
        <n v="53000.0"/>
        <n v="37000.0"/>
        <n v="23000.0"/>
        <n v="46000.0"/>
        <n v="43000.0"/>
        <n v="5000.0"/>
        <n v="50000.0"/>
        <n v="179000.0"/>
        <n v="85000.0"/>
        <n v="60000.0"/>
        <n v="61000.0"/>
        <n v="52000.0"/>
        <n v="51000.0"/>
        <n v="95000.0"/>
        <n v="88000.0"/>
        <n v="87000.0"/>
        <n v="64000.0"/>
        <n v="75000.0"/>
        <n v="79000.0"/>
        <n v="63000.0"/>
        <n v="59000.0"/>
        <n v="77000.0"/>
        <n v="82000.0"/>
        <n v="69000.0"/>
        <n v="84000.0"/>
        <n v="102000.0"/>
        <n v="73000.0"/>
        <n v="98000.0"/>
        <n v="86000.0"/>
        <n v="74000.0"/>
        <n v="101000.0"/>
        <n v="89000.0"/>
        <n v="67000.0"/>
        <n v="72000.0"/>
        <n v="66000.0"/>
        <n v="110000.0"/>
        <n v="127000.0"/>
        <n v="99000.0"/>
        <n v="90000.0"/>
        <n v="115000.0"/>
        <n v="76000.0"/>
        <n v="65000.0"/>
        <n v="125000.0"/>
        <n v="141000.0"/>
        <n v="130000.0"/>
        <n v="117000.0"/>
        <n v="153000.0"/>
        <n v="104000.0"/>
        <n v="250000.0"/>
        <n v="111000.0"/>
        <n v="121000.0"/>
        <n v="81000.0"/>
        <n v="92000.0"/>
        <n v="80000.0"/>
        <n v="94000.0"/>
        <n v="116000.0"/>
        <n v="105000.0"/>
        <n v="108000.0"/>
        <n v="106000.0"/>
        <n v="118000.0"/>
        <n v="171000.0"/>
      </sharedItems>
    </cacheField>
    <cacheField name="region" numFmtId="0">
      <sharedItems>
        <s v="WA"/>
        <s v="SA"/>
        <s v="NSW"/>
        <s v="TAS"/>
        <s v="VIC"/>
        <s v="QLD"/>
        <s v="ACT"/>
        <s v="NT"/>
      </sharedItems>
    </cacheField>
    <cacheField name="total_balance" numFmtId="0">
      <sharedItems containsSemiMixedTypes="0" containsString="0" containsNumber="1">
        <n v="47556.32"/>
        <n v="6129.6"/>
        <n v="6597.25"/>
        <n v="10653.0"/>
        <n v="3003.4"/>
        <n v="14155.99"/>
        <n v="21874.39"/>
        <n v="30835.63"/>
        <n v="24858.03"/>
        <n v="3194.83"/>
        <n v="12178.59"/>
        <n v="787.01"/>
        <n v="359.17"/>
        <n v="11601.03"/>
        <n v="5832.74"/>
        <n v="22999.85"/>
        <n v="25764.54"/>
        <n v="45152.95"/>
        <n v="28599.28"/>
        <n v="988.93"/>
        <n v="9292.3"/>
        <n v="6377.22"/>
        <n v="9759.52"/>
        <n v="3488.87"/>
        <n v="2056.26"/>
        <n v="14720.45"/>
        <n v="25486.57"/>
        <n v="24207.26"/>
        <n v="11991.11"/>
        <n v="14774.57"/>
        <n v="14527.0"/>
        <n v="23525.23"/>
        <n v="982.23"/>
        <n v="24750.32"/>
        <n v="17455.09"/>
        <n v="4415.64"/>
        <n v="1006.06"/>
        <n v="2297.62"/>
        <n v="14875.82"/>
        <n v="28410.14"/>
        <n v="8149.06"/>
        <n v="9532.48"/>
        <n v="54406.43"/>
        <n v="4790.87"/>
        <n v="2190.7"/>
        <n v="8413.91"/>
        <n v="27402.29"/>
        <n v="19674.12"/>
        <n v="10750.08"/>
        <n v="66907.23"/>
        <n v="26560.24"/>
        <n v="1277.15"/>
        <n v="27300.95"/>
        <n v="486.64"/>
        <n v="21014.93"/>
        <n v="4726.67"/>
        <n v="23843.67"/>
        <n v="7414.89"/>
        <n v="41272.36"/>
        <n v="8217.01"/>
        <n v="19335.68"/>
        <n v="6735.42"/>
        <n v="49831.75"/>
        <n v="30373.3"/>
        <n v="5575.84"/>
        <n v="59439.03"/>
        <n v="8837.11"/>
        <n v="21103.3"/>
        <n v="27162.17"/>
        <n v="463.37"/>
        <n v="63867.74"/>
        <n v="8445.35"/>
        <n v="4208.96"/>
        <n v="38037.0"/>
        <n v="24273.68"/>
        <n v="1814.76"/>
        <n v="2489.61"/>
        <n v="25118.79"/>
        <n v="1554.55"/>
        <n v="49820.61"/>
        <n v="27060.3"/>
        <n v="8174.17"/>
        <n v="9017.79"/>
        <n v="14124.49"/>
        <n v="8956.06"/>
        <n v="30600.39"/>
        <n v="73568.24"/>
        <n v="17566.49"/>
        <n v="11813.16"/>
        <n v="5040.49"/>
        <n v="21193.61"/>
        <n v="23140.31"/>
        <n v="23115.76"/>
        <n v="547.12"/>
        <n v="45876.89"/>
        <n v="8253.01"/>
        <n v="27264.51"/>
        <n v="28526.24"/>
        <n v="21028.18"/>
        <n v="10046.12"/>
        <n v="18749.48"/>
        <n v="820.58"/>
        <n v="28700.94"/>
        <n v="2098.07"/>
        <n v="10108.5"/>
        <n v="2187.79"/>
        <n v="36289.24"/>
        <n v="15983.6"/>
        <n v="23485.38"/>
        <n v="22950.73"/>
        <n v="36853.42"/>
        <n v="2844.4"/>
        <n v="21560.21"/>
        <n v="17119.63"/>
        <n v="627.69"/>
        <n v="4498.48"/>
        <n v="6227.79"/>
        <n v="1506.47"/>
        <n v="8761.41"/>
        <n v="551.59"/>
        <n v="16112.15"/>
        <n v="4752.48"/>
        <n v="6765.56"/>
        <n v="48263.99"/>
        <n v="13975.94"/>
        <n v="6267.22"/>
        <n v="18249.05"/>
        <n v="4504.7"/>
        <n v="1546.17"/>
        <n v="422.56"/>
        <n v="60535.81"/>
        <n v="25791.4"/>
        <n v="32183.57"/>
        <n v="79179.91"/>
        <n v="53656.04"/>
        <n v="26705.43"/>
        <n v="23682.56"/>
        <n v="8215.08"/>
        <n v="2196.68"/>
        <n v="17053.3"/>
        <n v="17172.39"/>
        <n v="60830.2"/>
        <n v="11688.4"/>
        <n v="23475.83"/>
        <n v="17111.94"/>
        <n v="3890.16"/>
        <n v="17932.91"/>
        <n v="15535.65"/>
        <n v="13620.66"/>
        <n v="14407.2"/>
        <n v="3582.25"/>
        <n v="12452.94"/>
        <n v="18610.49"/>
        <n v="13445.3"/>
        <n v="13415.44"/>
        <n v="1613.74"/>
        <n v="4233.54"/>
        <n v="7741.88"/>
        <n v="10872.04"/>
        <n v="18024.96"/>
        <n v="39805.93"/>
        <n v="3467.19"/>
        <n v="304.06"/>
        <n v="11929.02"/>
        <n v="11316.3"/>
        <n v="16054.83"/>
        <n v="35821.81"/>
        <n v="32426.22"/>
        <n v="2108.17"/>
        <n v="54360.61"/>
        <n v="2339.99"/>
        <n v="20133.64"/>
        <n v="22319.62"/>
        <n v="22781.03"/>
        <n v="6167.25"/>
        <n v="8019.86"/>
        <n v="15911.43"/>
        <n v="4452.56"/>
        <n v="410.39"/>
        <n v="16517.32"/>
        <n v="12520.19"/>
        <n v="21384.83"/>
        <n v="3172.9"/>
        <n v="36767.58"/>
        <n v="3161.67"/>
        <n v="44391.29"/>
        <n v="11939.34"/>
        <n v="15961.5"/>
        <n v="45379.4"/>
        <n v="7131.01"/>
        <n v="4013.63"/>
        <n v="11802.85"/>
        <n v="5604.0"/>
        <n v="15008.91"/>
        <n v="6438.79"/>
        <n v="39974.13"/>
        <n v="18695.44"/>
        <n v="4.81"/>
        <n v="32743.76"/>
        <n v="8015.89"/>
        <n v="7719.37"/>
        <n v="9659.76"/>
        <n v="19899.24"/>
        <n v="11670.1"/>
        <n v="19811.43"/>
        <n v="3174.77"/>
        <n v="70241.1"/>
        <n v="26157.52"/>
        <n v="5759.17"/>
        <n v="25759.4"/>
        <n v="17114.52"/>
        <n v="2312.46"/>
        <n v="3925.08"/>
        <n v="843.71"/>
        <n v="33134.58"/>
        <n v="16046.06"/>
        <n v="7617.85"/>
        <n v="2701.39"/>
        <n v="13234.75"/>
        <n v="14899.82"/>
        <n v="24209.78"/>
        <n v="70089.34"/>
        <n v="11416.66"/>
        <n v="10418.67"/>
        <n v="9238.49"/>
        <n v="35080.48"/>
        <n v="3399.57"/>
        <n v="8426.19"/>
        <n v="25817.56"/>
        <n v="316.39"/>
        <n v="6832.37"/>
        <n v="20513.58"/>
        <n v="4114.72"/>
        <n v="7211.09"/>
        <n v="13312.39"/>
        <n v="10964.44"/>
        <n v="2241.6"/>
        <n v="55688.47"/>
        <n v="906.07"/>
        <n v="27705.32"/>
        <n v="1482.03"/>
        <n v="12595.78"/>
        <n v="3857.41"/>
        <n v="3042.0"/>
        <n v="2691.16"/>
        <n v="12058.33"/>
        <n v="14492.13"/>
        <n v="2863.2"/>
        <n v="77645.14"/>
        <n v="5961.81"/>
        <n v="12280.86"/>
        <n v="4873.8"/>
        <n v="13621.31"/>
        <n v="28213.1"/>
        <n v="14725.35"/>
        <n v="6727.61"/>
        <n v="5710.93"/>
        <n v="28453.72"/>
        <n v="2516.67"/>
        <n v="9239.65"/>
        <n v="3285.3"/>
        <n v="5967.47"/>
        <n v="3313.61"/>
        <n v="43567.13"/>
        <n v="26328.22"/>
        <n v="16461.8"/>
        <n v="5083.02"/>
        <n v="14276.26"/>
        <n v="14714.13"/>
        <n v="17851.67"/>
        <n v="1239.32"/>
        <n v="72165.89"/>
        <n v="12526.19"/>
        <n v="52218.05"/>
        <n v="197.13"/>
        <n v="5688.64"/>
        <n v="2196.2"/>
        <n v="29360.17"/>
        <n v="7716.93"/>
        <n v="36713.29"/>
        <n v="35721.76"/>
        <n v="22040.05"/>
        <n v="21919.22"/>
        <n v="24090.11"/>
        <n v="22402.67"/>
        <n v="9784.82"/>
        <n v="22966.2"/>
        <n v="45539.71"/>
        <n v="8086.52"/>
        <n v="57968.13"/>
        <n v="273.49"/>
        <n v="8587.45"/>
        <n v="2833.54"/>
        <n v="2707.69"/>
        <n v="33794.47"/>
        <n v="50110.76"/>
        <n v="30079.79"/>
        <n v="75113.82"/>
        <n v="4875.32"/>
        <n v="3035.07"/>
        <n v="14708.73"/>
        <n v="35326.23"/>
        <n v="813.09"/>
        <n v="100000.0"/>
        <n v="18438.43"/>
        <n v="77209.32"/>
        <n v="9085.18"/>
        <n v="12250.66"/>
        <n v="27915.7"/>
        <n v="31471.81"/>
        <n v="5306.23"/>
        <n v="53128.45"/>
        <n v="40411.85"/>
        <n v="367.46"/>
        <n v="2752.35"/>
        <n v="13707.43"/>
        <n v="12359.14"/>
        <n v="24646.82"/>
        <n v="1879.87"/>
        <n v="20704.6"/>
        <n v="19161.53"/>
        <n v="5321.53"/>
        <n v="15634.93"/>
        <n v="5025.9"/>
        <n v="3178.11"/>
        <n v="17025.75"/>
        <n v="75861.95"/>
        <n v="5408.2"/>
        <n v="8780.53"/>
        <n v="5929.7"/>
        <n v="6197.46"/>
        <n v="10356.74"/>
        <n v="24203.54"/>
        <n v="791.55"/>
        <n v="62988.95"/>
        <n v="947.7"/>
        <n v="42615.23"/>
        <n v="44957.79"/>
        <n v="14867.31"/>
        <n v="2946.74"/>
        <n v="16654.9"/>
        <n v="19811.24"/>
        <n v="39004.64"/>
        <n v="16009.99"/>
        <n v="10576.72"/>
        <n v="36439.16"/>
        <n v="79215.65"/>
        <n v="20718.57"/>
        <n v="41491.0"/>
        <n v="18262.67"/>
        <n v="23409.99"/>
        <n v="23305.76"/>
        <n v="24401.16"/>
        <n v="7743.08"/>
        <n v="17144.47"/>
        <n v="18034.72"/>
        <n v="7568.82"/>
        <n v="8611.12"/>
        <n v="28730.44"/>
        <n v="17480.14"/>
        <n v="3231.83"/>
        <n v="36358.41"/>
        <n v="42931.17"/>
        <n v="12552.48"/>
        <n v="4686.81"/>
        <n v="58979.45"/>
        <n v="42787.15"/>
        <n v="5604.38"/>
        <n v="2009.53"/>
        <n v="11619.73"/>
        <n v="22564.76"/>
        <n v="3856.86"/>
        <n v="14398.56"/>
        <n v="11082.16"/>
        <n v="44245.96"/>
        <n v="11227.18"/>
        <n v="15261.8"/>
        <n v="62149.46"/>
        <n v="7124.69"/>
        <n v="6821.4"/>
        <n v="32148.31"/>
        <n v="6501.84"/>
        <n v="35659.86"/>
        <n v="2008.25"/>
        <n v="2359.04"/>
        <n v="46318.14"/>
        <n v="15565.92"/>
        <n v="25374.8"/>
        <n v="5105.3"/>
        <n v="3637.02"/>
        <n v="36030.65"/>
        <n v="8882.77"/>
        <n v="12140.59"/>
        <n v="567.41"/>
        <n v="9751.32"/>
        <n v="29431.63"/>
        <n v="34438.16"/>
        <n v="23996.61"/>
        <n v="23564.78"/>
        <n v="14114.08"/>
        <n v="15458.07"/>
        <n v="27144.95"/>
        <n v="5681.82"/>
        <n v="5266.74"/>
        <n v="59884.6"/>
        <n v="561.61"/>
        <n v="3004.03"/>
        <n v="16894.87"/>
        <n v="26775.61"/>
        <n v="15439.09"/>
        <n v="8772.08"/>
        <n v="76312.56"/>
        <n v="24337.97"/>
        <n v="35603.44"/>
        <n v="821.58"/>
        <n v="5381.66"/>
        <n v="9373.57"/>
        <n v="4032.57"/>
        <n v="1513.86"/>
        <n v="5100.21"/>
        <n v="15255.76"/>
        <n v="23797.8"/>
        <n v="29746.26"/>
        <n v="877.7"/>
        <n v="11171.84"/>
        <n v="2606.99"/>
        <n v="11284.54"/>
        <n v="11382.37"/>
        <n v="13791.54"/>
        <n v="44666.9"/>
        <n v="32704.91"/>
        <n v="20251.67"/>
        <n v="43327.43"/>
        <n v="22693.2"/>
        <n v="34169.14"/>
        <n v="16592.09"/>
        <n v="14898.0"/>
        <n v="25754.14"/>
        <n v="397.71"/>
        <n v="23448.03"/>
        <n v="54519.67"/>
        <n v="25031.22"/>
        <n v="749.75"/>
        <n v="9492.63"/>
        <n v="33170.6"/>
        <n v="63693.62"/>
        <n v="9245.9"/>
        <n v="36801.45"/>
        <n v="39874.07"/>
        <n v="2631.5"/>
        <n v="37388.6"/>
        <n v="7838.64"/>
        <n v="17990.53"/>
        <n v="15485.5"/>
        <n v="21756.64"/>
        <n v="26977.25"/>
        <n v="11627.86"/>
        <n v="43840.71"/>
        <n v="33161.9"/>
        <n v="30781.55"/>
        <n v="12258.9"/>
        <n v="765.94"/>
        <n v="13555.57"/>
        <n v="45743.2"/>
        <n v="4225.54"/>
        <n v="81017.05"/>
        <n v="32973.0"/>
        <n v="24745.75"/>
        <n v="22611.97"/>
        <n v="17687.41"/>
        <n v="25507.25"/>
        <n v="10960.36"/>
        <n v="37323.81"/>
        <n v="23837.32"/>
        <n v="29502.78"/>
        <n v="31451.27"/>
        <n v="1931.76"/>
        <n v="1144.97"/>
        <n v="32287.59"/>
        <n v="6005.46"/>
        <n v="17444.03"/>
        <n v="11729.34"/>
        <n v="445.71"/>
        <n v="822.3"/>
        <n v="35103.76"/>
        <n v="18713.42"/>
        <n v="14840.16"/>
        <n v="57774.21"/>
        <n v="3801.79"/>
        <n v="5967.33"/>
        <n v="28272.41"/>
        <n v="29854.02"/>
        <n v="10380.42"/>
        <n v="60309.9"/>
        <n v="55694.71"/>
        <n v="249.75"/>
        <n v="3782.76"/>
        <n v="34320.37"/>
        <n v="8165.88"/>
        <n v="2006.63"/>
        <n v="30742.27"/>
        <n v="12124.11"/>
        <n v="13561.66"/>
        <n v="4124.98"/>
        <n v="21628.91"/>
        <n v="16025.4"/>
        <n v="4630.39"/>
        <n v="8320.36"/>
        <n v="18170.38"/>
        <n v="51771.31"/>
        <n v="50608.88"/>
        <n v="6790.9"/>
        <n v="26607.43"/>
        <n v="29879.29"/>
        <n v="33091.12"/>
        <n v="16914.89"/>
        <n v="211.27"/>
        <n v="28682.51"/>
        <n v="2254.36"/>
        <n v="2485.69"/>
        <n v="18609.05"/>
        <n v="82112.79"/>
        <n v="5555.68"/>
        <n v="20758.49"/>
        <n v="7238.16"/>
        <n v="45798.53"/>
        <n v="18004.26"/>
        <n v="4650.68"/>
        <n v="6079.78"/>
        <n v="11329.61"/>
        <n v="2603.17"/>
        <n v="1640.12"/>
        <n v="22792.52"/>
        <n v="10456.79"/>
        <n v="25909.03"/>
        <n v="2331.98"/>
        <n v="18825.28"/>
        <n v="11714.82"/>
        <n v="1194.97"/>
        <n v="15740.45"/>
        <n v="1728.69"/>
        <n v="35172.66"/>
        <n v="19991.14"/>
        <n v="16282.24"/>
        <n v="2865.15"/>
        <n v="6778.3"/>
        <n v="13579.99"/>
        <n v="20063.32"/>
        <n v="4047.97"/>
        <n v="178.12"/>
        <n v="8455.08"/>
        <n v="13189.28"/>
        <n v="4077.45"/>
        <n v="13551.99"/>
        <n v="8264.48"/>
        <n v="12142.68"/>
        <n v="8537.59"/>
        <n v="19802.4"/>
        <n v="876.89"/>
        <n v="3748.42"/>
        <n v="11339.13"/>
        <n v="8810.35"/>
        <n v="9939.5"/>
        <n v="32568.41"/>
        <n v="43489.41"/>
        <n v="5718.17"/>
        <n v="36205.52"/>
        <n v="12278.95"/>
        <n v="6399.16"/>
        <n v="84611.63"/>
        <n v="34836.75"/>
        <n v="3683.04"/>
        <n v="3106.02"/>
        <n v="13998.52"/>
        <n v="20357.82"/>
        <n v="3752.15"/>
        <n v="39383.88"/>
        <n v="15186.32"/>
        <n v="10584.61"/>
        <n v="18428.76"/>
        <n v="20154.62"/>
        <n v="874.51"/>
        <n v="9048.61"/>
        <n v="1270.36"/>
        <n v="38254.58"/>
        <n v="99290.34"/>
        <n v="33895.4"/>
        <n v="38194.99"/>
        <n v="19666.52"/>
        <n v="51104.59"/>
        <n v="727.86"/>
        <n v="29110.65"/>
        <n v="22216.34"/>
        <n v="1017.13"/>
        <n v="15704.09"/>
        <n v="14474.62"/>
        <n v="23522.89"/>
        <n v="1614.04"/>
        <n v="32723.73"/>
        <n v="3002.59"/>
        <n v="10848.55"/>
        <n v="42621.1"/>
        <n v="16443.79"/>
        <n v="9547.52"/>
        <n v="988.05"/>
        <n v="22311.52"/>
        <n v="86170.71"/>
        <n v="48562.15"/>
        <n v="25267.1"/>
        <n v="2225.18"/>
        <n v="5474.01"/>
        <n v="4136.77"/>
        <n v="8784.42"/>
        <n v="5371.12"/>
        <n v="5605.91"/>
        <n v="19180.31"/>
        <n v="7675.13"/>
        <n v="22612.15"/>
        <n v="59087.84"/>
        <n v="20348.64"/>
        <n v="27858.86"/>
        <n v="27852.72"/>
        <n v="8030.54"/>
        <n v="301.42"/>
        <n v="1132.42"/>
        <n v="6627.39"/>
        <n v="23394.21"/>
        <n v="47435.09"/>
        <n v="63785.5"/>
        <n v="523.77"/>
        <n v="92278.66"/>
        <n v="7786.83"/>
        <n v="37024.61"/>
        <n v="3976.23"/>
        <n v="1299.27"/>
        <n v="9507.74"/>
        <n v="39169.33"/>
        <n v="4990.39"/>
        <n v="3343.71"/>
        <n v="48115.48"/>
        <n v="55721.49"/>
        <n v="252.55"/>
        <n v="25997.62"/>
        <n v="7398.32"/>
        <n v="9390.61"/>
        <n v="12663.74"/>
        <n v="11130.1"/>
        <n v="14471.05"/>
        <n v="17462.79"/>
        <n v="12532.04"/>
        <n v="24183.96"/>
        <n v="25359.68"/>
        <n v="11609.2"/>
        <n v="3073.82"/>
        <n v="20468.55"/>
        <n v="29652.29"/>
        <n v="20328.27"/>
        <n v="17737.3"/>
        <n v="5212.03"/>
        <n v="20720.47"/>
        <n v="8155.04"/>
        <n v="50404.59"/>
        <n v="21210.16"/>
        <n v="6519.58"/>
        <n v="12808.32"/>
        <n v="37491.69"/>
        <n v="8173.32"/>
        <n v="14907.37"/>
        <n v="22768.07"/>
        <n v="28091.56"/>
        <n v="3820.6"/>
        <n v="16655.19"/>
        <n v="48653.85"/>
        <n v="69066.52"/>
        <n v="21350.71"/>
        <n v="82283.77"/>
        <n v="16913.63"/>
        <n v="11689.62"/>
        <n v="16040.83"/>
        <n v="2459.46"/>
        <n v="10273.79"/>
        <n v="12264.74"/>
        <n v="37760.27"/>
        <n v="28430.03"/>
        <n v="18397.27"/>
        <n v="8532.06"/>
        <n v="4141.33"/>
        <n v="8547.01"/>
        <n v="22776.44"/>
        <n v="6104.37"/>
        <n v="11133.44"/>
        <n v="9780.31"/>
        <n v="29013.68"/>
        <n v="43046.62"/>
        <n v="24037.56"/>
        <n v="8358.92"/>
        <n v="11354.17"/>
        <n v="3094.52"/>
        <n v="3680.8"/>
        <n v="3589.53"/>
        <n v="2798.73"/>
        <n v="3958.81"/>
        <n v="4530.19"/>
        <n v="2372.2"/>
        <n v="20447.51"/>
        <n v="92923.04"/>
        <n v="42270.19"/>
        <n v="933.51"/>
        <n v="11000.3"/>
        <n v="39224.01"/>
        <n v="2893.0"/>
        <n v="37630.86"/>
        <n v="17964.14"/>
        <n v="53559.7"/>
        <n v="41755.78"/>
        <n v="22604.18"/>
        <n v="21448.52"/>
        <n v="4794.71"/>
        <n v="2483.01"/>
        <n v="10736.32"/>
        <n v="4130.15"/>
        <n v="2160.99"/>
        <n v="7200.09"/>
        <n v="39392.37"/>
        <n v="345.94"/>
        <n v="6924.25"/>
        <n v="11034.76"/>
        <n v="14290.27"/>
        <n v="4007.53"/>
        <n v="66607.44"/>
        <n v="17296.42"/>
        <n v="14767.52"/>
        <n v="177.23"/>
        <n v="13299.57"/>
        <n v="36362.56"/>
        <n v="4960.11"/>
        <n v="8652.85"/>
        <n v="415.72"/>
        <n v="75382.29"/>
        <n v="1379.54"/>
        <n v="45699.05"/>
        <n v="7508.06"/>
        <n v="17713.12"/>
        <n v="22745.95"/>
        <n v="3035.75"/>
        <n v="11731.09"/>
        <n v="7874.67"/>
        <n v="1165.35"/>
        <n v="35818.43"/>
        <n v="924.39"/>
        <n v="21183.48"/>
        <n v="7539.81"/>
        <n v="4267.07"/>
        <n v="21997.42"/>
        <n v="17091.58"/>
        <n v="7574.21"/>
        <n v="14388.21"/>
        <n v="5653.55"/>
        <n v="39857.42"/>
        <n v="7532.27"/>
        <n v="5624.8"/>
        <n v="27873.12"/>
        <n v="354.98"/>
        <n v="6239.82"/>
        <n v="9412.72"/>
        <n v="42781.79"/>
        <n v="60092.15"/>
        <n v="25209.31"/>
        <n v="13566.42"/>
        <n v="20467.59"/>
        <n v="10688.75"/>
        <n v="7099.98"/>
        <n v="60191.78"/>
        <n v="2452.17"/>
        <n v="8505.0"/>
        <n v="45870.32"/>
        <n v="25684.97"/>
        <n v="590.67"/>
        <n v="467.41"/>
        <n v="14534.59"/>
        <n v="13242.78"/>
        <n v="11703.5"/>
        <n v="7200.58"/>
        <n v="86307.89"/>
        <n v="6348.74"/>
        <n v="13468.47"/>
        <n v="10380.28"/>
        <n v="3732.6"/>
        <n v="4528.45"/>
        <n v="50094.7"/>
        <n v="39078.0"/>
        <n v="4438.99"/>
        <n v="41695.13"/>
        <n v="4693.85"/>
        <n v="19699.23"/>
        <n v="1695.49"/>
        <n v="42466.97"/>
        <n v="1057.48"/>
        <n v="16191.05"/>
        <n v="30256.35"/>
        <n v="2484.86"/>
        <n v="10366.42"/>
        <n v="857.11"/>
        <n v="22961.47"/>
        <n v="7347.49"/>
        <n v="16392.14"/>
        <n v="53981.49"/>
        <n v="7301.58"/>
        <n v="996.99"/>
        <n v="22517.27"/>
        <n v="30914.35"/>
        <n v="63339.22"/>
        <n v="3434.78"/>
        <n v="9956.21"/>
        <n v="37176.0"/>
        <n v="32887.98"/>
        <n v="19605.69"/>
        <n v="6276.92"/>
        <n v="6682.49"/>
        <n v="2647.85"/>
        <n v="50983.44"/>
        <n v="3797.36"/>
        <n v="17014.11"/>
        <n v="17558.3"/>
        <n v="9228.19"/>
        <n v="8693.3"/>
        <n v="22087.88"/>
        <n v="9830.19"/>
        <n v="5890.52"/>
        <n v="10187.59"/>
        <n v="32970.03"/>
        <n v="67911.34"/>
        <n v="20209.29"/>
        <n v="30474.49"/>
        <n v="15221.02"/>
        <n v="19607.15"/>
        <n v="88601.92"/>
        <n v="11539.98"/>
        <n v="1371.03"/>
        <n v="62934.32"/>
        <n v="31506.69"/>
        <n v="10160.27"/>
        <n v="80791.51"/>
        <n v="8478.77"/>
        <n v="9308.13"/>
        <n v="18818.4"/>
        <n v="6413.68"/>
        <n v="23984.45"/>
        <n v="3317.56"/>
        <n v="2286.35"/>
        <n v="15309.11"/>
        <n v="16215.82"/>
        <n v="2255.65"/>
        <n v="66582.89"/>
        <n v="17032.86"/>
        <n v="3274.75"/>
        <n v="7463.13"/>
        <n v="32212.19"/>
        <n v="14814.49"/>
        <n v="4168.75"/>
        <n v="2170.62"/>
        <n v="11269.57"/>
        <n v="8232.12"/>
        <n v="21337.47"/>
        <n v="51871.32"/>
        <n v="5693.21"/>
        <n v="38652.72"/>
        <n v="50630.4"/>
        <n v="46456.29"/>
        <n v="60763.33"/>
        <n v="36916.96"/>
        <n v="18002.74"/>
        <n v="10547.44"/>
        <n v="13533.19"/>
        <n v="41210.38"/>
        <n v="7173.49"/>
        <n v="3469.5"/>
        <n v="3035.52"/>
        <n v="35088.65"/>
        <n v="28666.52"/>
        <n v="13768.98"/>
        <n v="6428.13"/>
        <n v="22640.06"/>
        <n v="783.82"/>
        <n v="16797.14"/>
        <n v="10164.09"/>
        <n v="76207.06"/>
        <n v="14167.66"/>
        <n v="16071.2"/>
        <n v="24921.1"/>
        <n v="13253.85"/>
        <n v="5086.72"/>
        <n v="15412.57"/>
        <n v="57744.33"/>
        <n v="10549.64"/>
        <n v="22766.26"/>
        <n v="76365.36"/>
        <n v="35430.0"/>
        <n v="21519.46"/>
        <n v="26635.86"/>
        <n v="55129.03"/>
        <n v="64253.95"/>
        <n v="69454.81"/>
        <n v="19650.83"/>
        <n v="9713.29"/>
        <n v="2857.86"/>
        <n v="9740.49"/>
        <n v="57278.46"/>
        <n v="44108.64"/>
        <n v="14832.45"/>
        <n v="15400.88"/>
        <n v="7390.0"/>
        <n v="12121.34"/>
        <n v="25066.66"/>
        <n v="10297.7"/>
        <n v="4164.7"/>
        <n v="15567.98"/>
        <n v="5106.54"/>
        <n v="73215.6"/>
        <n v="9897.07"/>
        <n v="48084.6"/>
        <n v="5112.15"/>
        <n v="4194.9"/>
        <n v="19189.24"/>
        <n v="30226.19"/>
        <n v="16729.48"/>
        <n v="5221.99"/>
        <n v="772.62"/>
        <n v="19261.82"/>
        <n v="2809.1"/>
        <n v="8406.8"/>
        <n v="22526.95"/>
        <n v="2063.33"/>
        <n v="2722.16"/>
        <n v="1272.99"/>
        <n v="9790.31"/>
        <n v="47245.68"/>
        <n v="6951.07"/>
        <n v="27983.75"/>
        <n v="4945.31"/>
        <n v="13796.04"/>
        <n v="34815.52"/>
        <n v="33892.77"/>
        <n v="31624.85"/>
        <n v="34715.27"/>
        <n v="4751.75"/>
        <n v="13163.95"/>
        <n v="13266.78"/>
        <n v="44237.07"/>
        <n v="7044.89"/>
        <n v="53617.23"/>
        <n v="11985.7"/>
        <n v="22160.35"/>
        <n v="6263.64"/>
        <n v="10562.76"/>
        <n v="24743.76"/>
        <n v="14379.44"/>
        <n v="53388.52"/>
        <n v="26721.53"/>
        <n v="16620.75"/>
        <n v="43548.98"/>
        <n v="21905.74"/>
        <n v="20843.91"/>
        <n v="5657.11"/>
        <n v="10045.81"/>
        <n v="22996.24"/>
        <n v="44473.95"/>
        <n v="7582.72"/>
        <n v="4853.81"/>
        <n v="18013.07"/>
        <n v="1391.23"/>
        <n v="25073.19"/>
        <n v="24289.79"/>
        <n v="8769.05"/>
        <n v="44638.37"/>
        <n v="13950.38"/>
        <n v="20755.89"/>
        <n v="4703.78"/>
        <n v="10803.04"/>
        <n v="39670.64"/>
        <n v="4789.0"/>
        <n v="9904.77"/>
        <n v="7656.76"/>
        <n v="3276.52"/>
        <n v="6841.86"/>
        <n v="5299.43"/>
        <n v="51433.78"/>
        <n v="27024.63"/>
        <n v="7598.92"/>
        <n v="28822.54"/>
        <n v="447.77"/>
        <n v="14953.11"/>
        <n v="5762.57"/>
        <n v="2428.04"/>
        <n v="43041.71"/>
        <n v="4446.39"/>
        <n v="34563.43"/>
        <n v="10662.2"/>
        <n v="287.88"/>
        <n v="26375.17"/>
        <n v="18144.63"/>
        <n v="8437.13"/>
        <n v="6613.07"/>
        <n v="1530.95"/>
        <n v="56749.15"/>
        <n v="13623.77"/>
        <n v="1788.09"/>
        <n v="40602.32"/>
        <n v="6537.7"/>
        <n v="4553.14"/>
        <n v="6596.14"/>
        <n v="16628.49"/>
        <n v="1538.84"/>
        <n v="13146.22"/>
        <n v="45218.01"/>
        <n v="4169.33"/>
        <n v="8045.07"/>
        <n v="10087.66"/>
        <n v="17648.45"/>
        <n v="50329.0"/>
        <n v="10035.31"/>
        <n v="1433.2"/>
        <n v="8552.71"/>
        <n v="4216.53"/>
        <n v="21098.1"/>
        <n v="593.98"/>
        <n v="6904.25"/>
        <n v="15756.79"/>
        <n v="6496.17"/>
        <n v="16014.44"/>
        <n v="2436.85"/>
        <n v="57225.95"/>
        <n v="6875.37"/>
        <n v="51279.22"/>
        <n v="7885.62"/>
        <n v="30450.55"/>
        <n v="5652.23"/>
        <n v="22159.25"/>
        <n v="7822.85"/>
        <n v="14232.71"/>
        <n v="22405.76"/>
        <n v="17777.52"/>
        <n v="17173.68"/>
        <n v="1358.74"/>
        <n v="5729.04"/>
        <n v="16965.13"/>
        <n v="369.74"/>
        <n v="5770.83"/>
        <n v="5206.14"/>
        <n v="5749.8"/>
        <n v="15340.59"/>
        <n v="17443.58"/>
        <n v="47937.47"/>
        <n v="9756.22"/>
        <n v="52230.88"/>
        <n v="21108.43"/>
        <n v="48759.03"/>
        <n v="35851.85"/>
        <n v="23268.29"/>
        <n v="8804.42"/>
        <n v="5517.98"/>
        <n v="5030.64"/>
        <n v="60803.65"/>
        <n v="63676.86"/>
        <n v="25807.42"/>
        <n v="43048.16"/>
        <n v="50265.18"/>
        <n v="14330.62"/>
        <n v="19834.28"/>
        <n v="10851.64"/>
        <n v="10842.57"/>
        <n v="783.74"/>
        <n v="11376.92"/>
        <n v="22385.88"/>
        <n v="10963.01"/>
        <n v="41178.61"/>
        <n v="8086.2"/>
        <n v="2846.99"/>
        <n v="33379.37"/>
        <n v="22413.96"/>
        <n v="5536.68"/>
        <n v="15376.87"/>
        <n v="10278.35"/>
        <n v="55891.71"/>
        <n v="18695.82"/>
        <n v="3448.75"/>
        <n v="13949.07"/>
        <n v="39690.9"/>
        <n v="22264.17"/>
        <n v="36960.51"/>
        <n v="5764.29"/>
        <n v="43847.97"/>
        <n v="28179.91"/>
        <n v="26106.37"/>
        <n v="8509.51"/>
        <n v="43724.16"/>
        <n v="20321.08"/>
        <n v="38189.18"/>
        <n v="8956.12"/>
        <n v="3148.34"/>
        <n v="8079.44"/>
        <n v="12149.09"/>
        <n v="15245.97"/>
        <n v="14300.05"/>
        <n v="15795.57"/>
        <n v="36865.99"/>
        <n v="3729.03"/>
        <n v="7597.45"/>
        <n v="43894.08"/>
        <n v="16440.45"/>
        <n v="17512.09"/>
        <n v="13004.15"/>
        <n v="15924.63"/>
        <n v="4414.92"/>
        <n v="15831.39"/>
        <n v="16696.41"/>
        <n v="908.37"/>
        <n v="31835.46"/>
        <n v="10099.37"/>
        <n v="3337.06"/>
        <n v="39685.51"/>
        <n v="4412.27"/>
        <n v="50707.35"/>
        <n v="11660.63"/>
        <n v="27157.31"/>
        <n v="15837.08"/>
        <n v="5931.14"/>
        <n v="22239.43"/>
        <n v="63360.11"/>
        <n v="29361.98"/>
        <n v="18527.73"/>
        <n v="93400.81"/>
        <n v="6166.59"/>
        <n v="1287.39"/>
        <n v="653.17"/>
        <n v="24804.98"/>
        <n v="35466.49"/>
        <n v="20162.67"/>
        <n v="47083.17"/>
        <n v="23944.98"/>
        <n v="9271.04"/>
        <n v="3999.73"/>
        <n v="51711.56"/>
        <n v="2187.31"/>
        <n v="15660.93"/>
        <n v="7537.78"/>
        <n v="6333.02"/>
        <n v="20759.84"/>
        <n v="5259.45"/>
        <n v="49625.89"/>
        <n v="10419.0"/>
        <n v="22625.31"/>
        <n v="26021.11"/>
        <n v="22973.39"/>
        <n v="46743.58"/>
        <n v="5256.69"/>
        <n v="1799.69"/>
        <n v="1141.27"/>
        <n v="42049.15"/>
        <n v="72452.14"/>
        <n v="7205.82"/>
        <n v="23651.66"/>
        <n v="179.05"/>
        <n v="4180.66"/>
        <n v="23376.9"/>
        <n v="1363.16"/>
        <n v="12641.42"/>
        <n v="21728.73"/>
        <n v="29045.11"/>
        <n v="12095.98"/>
        <n v="19900.4"/>
        <n v="15512.13"/>
        <n v="1074.47"/>
        <n v="27158.39"/>
        <n v="3783.59"/>
        <n v="646.45"/>
        <n v="11999.25"/>
        <n v="40144.29"/>
        <n v="3269.9"/>
        <n v="258.82"/>
        <n v="2330.21"/>
        <n v="9040.42"/>
        <n v="17358.2"/>
        <n v="4288.93"/>
        <n v="32386.13"/>
        <n v="27991.41"/>
        <n v="23805.58"/>
        <n v="13367.91"/>
        <n v="9089.44"/>
        <n v="9418.85"/>
        <n v="13986.14"/>
        <n v="1609.34"/>
        <n v="22933.3"/>
        <n v="8662.1"/>
        <n v="5091.62"/>
        <n v="6523.66"/>
        <n v="3976.2"/>
        <n v="46367.8"/>
        <n v="3703.41"/>
        <n v="42899.0"/>
        <n v="16984.02"/>
        <n v="40416.05"/>
        <n v="12851.52"/>
        <n v="52520.3"/>
        <n v="4752.22"/>
        <n v="16179.77"/>
        <n v="2689.81"/>
        <n v="11855.91"/>
        <n v="16874.92"/>
        <n v="18611.61"/>
        <n v="9099.27"/>
        <n v="1588.13"/>
        <n v="21303.13"/>
        <n v="13405.49"/>
        <n v="2944.0"/>
        <n v="54938.72"/>
        <n v="62321.27"/>
        <n v="38843.22"/>
        <n v="37141.11"/>
        <n v="2077.7"/>
        <n v="10229.21"/>
        <n v="3561.52"/>
        <n v="33437.09"/>
        <n v="5116.71"/>
        <n v="14938.36"/>
        <n v="2739.69"/>
        <n v="12873.65"/>
        <n v="16335.31"/>
        <n v="11809.07"/>
        <n v="1440.38"/>
        <n v="13269.4"/>
        <n v="12657.71"/>
        <n v="6065.94"/>
        <n v="50919.04"/>
        <n v="10818.56"/>
        <n v="39919.04"/>
        <n v="2323.12"/>
        <n v="7680.26"/>
        <n v="3879.73"/>
        <n v="10498.86"/>
        <n v="2367.49"/>
        <n v="11633.36"/>
        <n v="8735.11"/>
        <n v="5054.41"/>
        <n v="20554.47"/>
        <n v="60282.6"/>
        <n v="4641.5"/>
        <n v="24881.38"/>
        <n v="27125.46"/>
        <n v="13787.91"/>
        <n v="45590.72"/>
        <n v="67858.67"/>
        <n v="8996.07"/>
        <n v="21055.58"/>
        <n v="21706.77"/>
        <n v="10338.07"/>
        <n v="7619.09"/>
        <n v="54284.64"/>
        <n v="31211.2"/>
        <n v="2431.26"/>
        <n v="2554.03"/>
        <n v="51160.59"/>
        <n v="1698.3"/>
        <n v="23322.07"/>
        <n v="5143.27"/>
        <n v="716.39"/>
        <n v="1229.8"/>
        <n v="9352.84"/>
        <n v="1615.28"/>
        <n v="18158.48"/>
        <n v="20840.17"/>
        <n v="9351.13"/>
        <n v="27164.1"/>
        <n v="13468.56"/>
        <n v="11250.4"/>
        <n v="10450.82"/>
        <n v="11281.24"/>
        <n v="68770.29"/>
        <n v="22876.82"/>
        <n v="7572.86"/>
        <n v="26474.65"/>
        <n v="8017.53"/>
        <n v="2686.98"/>
        <n v="12900.87"/>
        <n v="27807.96"/>
        <n v="9485.37"/>
        <n v="40677.76"/>
        <n v="9786.26"/>
        <n v="8610.71"/>
        <n v="13173.83"/>
        <n v="32717.82"/>
        <n v="32693.89"/>
        <n v="52173.87"/>
        <n v="1774.33"/>
        <n v="6327.68"/>
        <n v="29198.65"/>
        <n v="16538.21"/>
        <n v="16402.12"/>
        <n v="3635.6"/>
        <n v="6602.14"/>
        <n v="14735.05"/>
        <n v="6491.94"/>
        <n v="4721.61"/>
        <n v="1836.96"/>
        <n v="3385.56"/>
        <n v="29295.31"/>
        <n v="25372.3"/>
        <n v="938.35"/>
        <n v="4545.14"/>
        <n v="16440.32"/>
        <n v="7790.69"/>
        <n v="34660.33"/>
        <n v="30741.35"/>
        <n v="44434.96"/>
        <n v="16553.29"/>
        <n v="8679.65"/>
        <n v="18631.37"/>
        <n v="1867.25"/>
        <n v="192.65"/>
        <n v="344.83"/>
        <n v="10469.54"/>
        <n v="5177.42"/>
        <n v="3423.78"/>
        <n v="19107.18"/>
        <n v="3914.29"/>
        <n v="15811.74"/>
        <n v="2550.48"/>
        <n v="54433.79"/>
        <n v="6899.31"/>
        <n v="42130.47"/>
        <n v="6655.72"/>
        <n v="32803.35"/>
        <n v="4698.79"/>
        <n v="6928.54"/>
        <n v="4275.63"/>
        <n v="6137.57"/>
        <n v="36019.93"/>
        <n v="20379.35"/>
        <n v="10413.47"/>
        <n v="71171.79"/>
        <n v="12504.59"/>
        <n v="69971.78"/>
        <n v="4377.73"/>
        <n v="47001.59"/>
        <n v="278.37"/>
        <n v="15762.49"/>
        <n v="11000.08"/>
        <n v="14892.51"/>
        <n v="16123.85"/>
        <n v="9854.19"/>
        <n v="75021.22"/>
        <n v="65269.82"/>
        <n v="77345.82"/>
        <n v="31501.93"/>
        <n v="89466.14"/>
        <n v="44579.3"/>
        <n v="10754.78"/>
        <n v="30721.62"/>
        <n v="48623.79"/>
        <n v="24938.03"/>
        <n v="10990.72"/>
        <n v="1361.09"/>
        <n v="33182.75"/>
        <n v="61043.04"/>
        <n v="9002.87"/>
        <n v="3295.28"/>
        <n v="7905.46"/>
        <n v="17475.28"/>
        <n v="7623.13"/>
        <n v="18863.93"/>
        <n v="68135.6"/>
        <n v="22217.82"/>
        <n v="9009.02"/>
        <n v="54900.4"/>
        <n v="16677.41"/>
        <n v="2747.86"/>
        <n v="13822.23"/>
        <n v="21205.33"/>
        <n v="36434.61"/>
        <n v="55127.0"/>
        <n v="7637.4"/>
        <n v="3380.5"/>
        <n v="1533.92"/>
        <n v="26815.3"/>
        <n v="31710.35"/>
        <n v="10531.42"/>
        <n v="10081.15"/>
        <n v="61685.6"/>
        <n v="49701.65"/>
        <n v="5312.3"/>
        <n v="30356.11"/>
        <n v="19494.31"/>
        <n v="3349.98"/>
        <n v="8825.09"/>
        <n v="3907.48"/>
        <n v="6995.58"/>
        <n v="19105.89"/>
        <n v="9408.57"/>
        <n v="10019.47"/>
        <n v="15515.25"/>
        <n v="1825.3"/>
        <n v="26849.17"/>
        <n v="10273.58"/>
        <n v="13093.81"/>
        <n v="73225.07"/>
        <n v="8443.08"/>
        <n v="20894.93"/>
        <n v="9968.2"/>
        <n v="44939.74"/>
        <n v="37514.51"/>
        <n v="5531.53"/>
        <n v="23536.6"/>
        <n v="1347.85"/>
        <n v="66037.21"/>
        <n v="8584.61"/>
        <n v="35657.12"/>
        <n v="7667.17"/>
        <n v="20035.38"/>
        <n v="82198.25"/>
        <n v="41870.79"/>
        <n v="3495.78"/>
        <n v="15858.84"/>
        <n v="8570.53"/>
        <n v="11395.2"/>
        <n v="8164.87"/>
        <n v="8188.24"/>
        <n v="15641.9"/>
        <n v="4262.97"/>
        <n v="15417.65"/>
        <n v="6541.36"/>
        <n v="6821.18"/>
        <n v="26845.4"/>
        <n v="600.81"/>
        <n v="9591.25"/>
        <n v="10469.25"/>
        <n v="13276.05"/>
        <n v="22113.4"/>
        <n v="9230.77"/>
        <n v="4794.03"/>
        <n v="43234.36"/>
        <n v="79307.03"/>
        <n v="404.35"/>
        <n v="15813.74"/>
        <n v="8361.96"/>
        <n v="6486.63"/>
        <n v="8180.62"/>
        <n v="20370.78"/>
        <n v="4232.11"/>
        <n v="48804.95"/>
        <n v="12551.48"/>
        <n v="7877.95"/>
        <n v="29008.67"/>
        <n v="329.63"/>
        <n v="11307.5"/>
        <n v="8779.52"/>
        <n v="8256.14"/>
        <n v="8221.76"/>
        <n v="635.42"/>
        <n v="3300.24"/>
        <n v="3060.35"/>
        <n v="89501.28"/>
        <n v="448.3"/>
        <n v="3656.2"/>
        <n v="73127.86"/>
        <n v="19791.03"/>
        <n v="11981.01"/>
        <n v="1640.71"/>
        <n v="22152.73"/>
        <n v="2965.43"/>
        <n v="22245.27"/>
        <n v="77433.46"/>
        <n v="15184.57"/>
        <n v="4818.12"/>
        <n v="19631.72"/>
        <n v="14386.94"/>
        <n v="15234.53"/>
        <n v="13005.85"/>
        <n v="22401.25"/>
        <n v="16970.09"/>
        <n v="86848.55"/>
        <n v="34958.31"/>
        <n v="6149.49"/>
        <n v="25874.78"/>
        <n v="4823.61"/>
        <n v="30497.01"/>
        <n v="3192.99"/>
        <n v="12832.12"/>
        <n v="31270.77"/>
        <n v="6573.21"/>
        <n v="36294.72"/>
        <n v="20664.96"/>
        <n v="10134.09"/>
        <n v="11012.71"/>
        <n v="52071.52"/>
        <n v="4912.67"/>
        <n v="23641.79"/>
        <n v="24571.75"/>
        <n v="51136.57"/>
        <n v="24976.91"/>
        <n v="17563.89"/>
        <n v="46562.68"/>
        <n v="35337.28"/>
        <n v="25230.38"/>
        <n v="662.42"/>
        <n v="9352.78"/>
        <n v="19987.45"/>
        <n v="14773.38"/>
        <n v="7693.21"/>
        <n v="3119.61"/>
        <n v="16103.78"/>
        <n v="6735.14"/>
        <n v="5305.38"/>
        <n v="10181.82"/>
        <n v="30788.11"/>
        <n v="13382.89"/>
        <n v="4879.49"/>
        <n v="2486.41"/>
        <n v="13822.48"/>
        <n v="31633.19"/>
        <n v="21158.12"/>
        <n v="5283.19"/>
        <n v="11479.09"/>
        <n v="38652.23"/>
        <n v="3911.93"/>
        <n v="15189.18"/>
        <n v="8808.32"/>
        <n v="2651.89"/>
        <n v="1023.84"/>
        <n v="16232.82"/>
        <n v="419.34"/>
        <n v="2183.94"/>
        <n v="8540.85"/>
        <n v="889.91"/>
        <n v="10231.36"/>
        <n v="2793.63"/>
        <n v="8611.75"/>
        <n v="31323.71"/>
        <n v="19689.48"/>
        <n v="11790.2"/>
        <n v="1926.55"/>
        <n v="19306.98"/>
        <n v="3575.59"/>
        <n v="1593.56"/>
        <n v="21812.65"/>
        <n v="48621.99"/>
        <n v="12345.71"/>
        <n v="837.2"/>
        <n v="42454.95"/>
        <n v="1386.44"/>
        <n v="40425.45"/>
        <n v="9945.67"/>
        <n v="9095.04"/>
        <n v="15652.57"/>
        <n v="62970.59"/>
        <n v="45801.38"/>
        <n v="12710.03"/>
        <n v="23802.93"/>
        <n v="17370.46"/>
        <n v="23648.24"/>
        <n v="35360.17"/>
        <n v="702.06"/>
        <n v="7883.38"/>
        <n v="64044.85"/>
        <n v="59650.92"/>
        <n v="225.69"/>
        <n v="4498.91"/>
        <n v="13577.99"/>
        <n v="17013.15"/>
        <n v="3640.52"/>
        <n v="44949.75"/>
        <n v="5260.16"/>
        <n v="4205.72"/>
        <n v="5178.59"/>
        <n v="50420.22"/>
        <n v="24270.14"/>
        <n v="29271.84"/>
        <n v="9465.34"/>
        <n v="47976.86"/>
        <n v="31156.65"/>
        <n v="27773.73"/>
        <n v="70768.05"/>
        <n v="9120.34"/>
        <n v="18882.16"/>
        <n v="48143.3"/>
        <n v="31297.8"/>
        <n v="16573.79"/>
        <n v="1585.49"/>
        <n v="21152.68"/>
        <n v="14954.41"/>
        <n v="4071.24"/>
        <n v="42784.36"/>
        <n v="8408.99"/>
        <n v="9803.47"/>
        <n v="22319.33"/>
        <n v="13419.84"/>
        <n v="1870.42"/>
        <n v="9802.22"/>
        <n v="1984.61"/>
        <n v="4232.96"/>
        <n v="144.01"/>
        <n v="4001.07"/>
        <n v="8022.91"/>
        <n v="15453.27"/>
        <n v="50334.69"/>
        <n v="15544.79"/>
        <n v="24456.56"/>
        <n v="8853.28"/>
        <n v="27856.78"/>
        <n v="19376.37"/>
        <n v="12316.1"/>
        <n v="4307.69"/>
        <n v="7234.92"/>
        <n v="19401.54"/>
        <n v="11104.48"/>
        <n v="44034.27"/>
        <n v="5353.41"/>
        <n v="1517.6"/>
        <n v="17800.21"/>
        <n v="43440.06"/>
        <n v="9074.39"/>
        <n v="20866.09"/>
        <n v="5264.02"/>
        <n v="16350.27"/>
        <n v="30909.75"/>
        <n v="40352.88"/>
        <n v="2221.29"/>
        <n v="8812.77"/>
        <n v="20413.28"/>
        <n v="706.8"/>
        <n v="23463.39"/>
        <n v="15016.96"/>
        <n v="6809.46"/>
        <n v="33710.67"/>
        <n v="6851.23"/>
        <n v="95154.88"/>
        <n v="33896.67"/>
        <n v="24618.69"/>
        <n v="1266.2"/>
        <n v="46932.91"/>
        <n v="31218.22"/>
        <n v="5201.99"/>
        <n v="9959.77"/>
        <n v="6256.76"/>
        <n v="83230.25"/>
        <n v="38509.9"/>
        <n v="53249.68"/>
        <n v="31096.55"/>
        <n v="12188.93"/>
        <n v="4599.19"/>
        <n v="4665.9"/>
        <n v="3290.01"/>
        <n v="15821.8"/>
        <n v="50506.21"/>
        <n v="96067.72"/>
        <n v="6773.89"/>
        <n v="23901.22"/>
        <n v="18181.24"/>
        <n v="13425.21"/>
        <n v="21918.44"/>
        <n v="9284.03"/>
        <n v="57821.96"/>
        <n v="24446.05"/>
        <n v="28064.83"/>
        <n v="5552.58"/>
        <n v="3692.45"/>
        <n v="10028.76"/>
        <n v="29106.24"/>
        <n v="55870.83"/>
        <n v="11148.91"/>
        <n v="29758.29"/>
        <n v="12712.95"/>
        <n v="6997.63"/>
        <n v="26885.03"/>
        <n v="32009.77"/>
        <n v="4534.02"/>
        <n v="7281.75"/>
        <n v="13655.1"/>
        <n v="4128.72"/>
        <n v="52854.89"/>
        <n v="17897.14"/>
        <n v="2584.03"/>
        <n v="4067.55"/>
        <n v="61737.38"/>
        <n v="26801.09"/>
        <n v="26515.66"/>
        <n v="1505.22"/>
        <n v="45132.9"/>
        <n v="11730.22"/>
        <n v="21559.57"/>
        <n v="64222.73"/>
        <n v="2107.49"/>
        <n v="13166.28"/>
        <n v="1017.71"/>
        <n v="13844.77"/>
        <n v="5813.98"/>
        <n v="48397.11"/>
        <n v="10166.33"/>
        <n v="20095.47"/>
        <n v="39363.34"/>
        <n v="82321.82"/>
        <n v="14016.3"/>
        <n v="12167.21"/>
        <n v="1575.23"/>
        <n v="256.42"/>
        <n v="18770.83"/>
        <n v="1354.11"/>
        <n v="9572.94"/>
        <n v="72.26"/>
        <n v="19102.06"/>
        <n v="11082.15"/>
        <n v="2716.87"/>
        <n v="7029.98"/>
        <n v="16863.63"/>
        <n v="21383.79"/>
        <n v="12410.42"/>
        <n v="32588.64"/>
        <n v="2385.59"/>
        <n v="1766.7"/>
        <n v="905.06"/>
        <n v="15350.0"/>
        <n v="24499.28"/>
        <n v="2797.23"/>
        <n v="20374.53"/>
        <n v="12961.48"/>
        <n v="87393.27"/>
        <n v="25279.67"/>
        <n v="21428.12"/>
        <n v="16900.33"/>
        <n v="78704.98"/>
        <n v="15448.79"/>
        <n v="12146.12"/>
        <n v="12402.21"/>
        <n v="11184.3"/>
        <n v="15160.04"/>
        <n v="6392.66"/>
        <n v="52288.13"/>
        <n v="13475.92"/>
        <n v="36904.19"/>
        <n v="12898.71"/>
        <n v="25337.56"/>
        <n v="8216.05"/>
        <n v="19606.29"/>
        <n v="13797.91"/>
        <n v="9149.31"/>
        <n v="42666.34"/>
        <n v="2391.71"/>
        <n v="13346.59"/>
        <n v="4322.59"/>
        <n v="39473.56"/>
        <n v="5846.37"/>
        <n v="20071.33"/>
        <n v="3619.97"/>
        <n v="10380.98"/>
        <n v="45923.55"/>
        <n v="3631.98"/>
        <n v="21765.07"/>
        <n v="4575.95"/>
        <n v="10748.49"/>
        <n v="15557.41"/>
        <n v="17222.16"/>
        <n v="18451.78"/>
        <n v="20440.33"/>
        <n v="6342.73"/>
        <n v="10262.15"/>
        <n v="760.66"/>
        <n v="29285.72"/>
        <n v="36292.31"/>
        <n v="4443.8"/>
        <n v="4499.0"/>
        <n v="858.91"/>
        <n v="70388.69"/>
        <n v="32920.64"/>
        <n v="8947.73"/>
        <n v="13152.06"/>
        <n v="6905.29"/>
        <n v="18188.49"/>
        <n v="25267.98"/>
        <n v="11861.28"/>
        <n v="41365.16"/>
        <n v="14555.84"/>
        <n v="3115.62"/>
        <n v="19472.64"/>
        <n v="12406.52"/>
        <n v="54875.16"/>
        <n v="9948.12"/>
        <n v="10312.27"/>
        <n v="21040.69"/>
        <n v="14972.62"/>
        <n v="9382.48"/>
        <n v="91657.25"/>
        <n v="7196.04"/>
        <n v="6501.55"/>
        <n v="39964.99"/>
        <n v="67.57"/>
        <n v="4494.22"/>
        <n v="17853.76"/>
        <n v="3545.5"/>
        <n v="85095.79"/>
        <n v="12479.72"/>
        <n v="18194.45"/>
        <n v="3495.96"/>
        <n v="6832.3"/>
        <n v="19070.76"/>
        <n v="15950.31"/>
        <n v="30683.26"/>
        <n v="6273.22"/>
        <n v="21199.88"/>
        <n v="6877.3"/>
        <n v="17674.18"/>
        <n v="18578.96"/>
        <n v="2598.51"/>
        <n v="15909.5"/>
        <n v="240.2"/>
        <n v="13911.43"/>
        <n v="23914.93"/>
        <n v="1512.43"/>
        <n v="55843.04"/>
        <n v="12277.68"/>
        <n v="55747.15"/>
        <n v="2272.3"/>
        <n v="59875.72"/>
        <n v="2312.64"/>
        <n v="12379.2"/>
        <n v="55609.86"/>
        <n v="5297.76"/>
        <n v="708.09"/>
        <n v="31511.43"/>
        <n v="18121.05"/>
        <n v="14427.69"/>
        <n v="698.94"/>
        <n v="21181.94"/>
        <n v="3765.75"/>
        <n v="53530.07"/>
        <n v="23149.86"/>
        <n v="24553.97"/>
        <n v="5294.43"/>
        <n v="42531.31"/>
        <n v="15432.23"/>
        <n v="38909.99"/>
        <n v="6320.19"/>
        <n v="28167.67"/>
        <n v="17092.95"/>
        <n v="992.62"/>
        <n v="10395.39"/>
        <n v="4064.62"/>
        <n v="8899.93"/>
        <n v="9669.13"/>
        <n v="12884.41"/>
        <n v="18340.34"/>
        <n v="16924.93"/>
        <n v="795.44"/>
        <n v="27781.1"/>
        <n v="59590.83"/>
        <n v="8575.12"/>
        <n v="3962.85"/>
        <n v="15530.64"/>
        <n v="24409.7"/>
        <n v="22720.36"/>
        <n v="18940.65"/>
        <n v="3161.92"/>
        <n v="36258.63"/>
        <n v="11089.34"/>
        <n v="5006.92"/>
        <n v="1804.32"/>
        <n v="10781.73"/>
        <n v="19245.28"/>
        <n v="21895.06"/>
        <n v="65795.04"/>
        <n v="3324.59"/>
        <n v="85053.21"/>
        <n v="21265.44"/>
        <n v="12111.12"/>
        <n v="43819.84"/>
        <n v="23714.78"/>
        <n v="8576.23"/>
        <n v="43098.08"/>
        <n v="21969.17"/>
        <n v="24002.1"/>
        <n v="45342.41"/>
        <n v="11899.23"/>
        <n v="21394.91"/>
        <n v="27305.46"/>
        <n v="12100.53"/>
        <n v="1742.82"/>
        <n v="29519.11"/>
        <n v="979.95"/>
        <n v="25310.89"/>
        <n v="48354.35"/>
        <n v="8522.61"/>
        <n v="2153.08"/>
        <n v="5301.82"/>
        <n v="16523.59"/>
        <n v="57175.05"/>
        <n v="14360.39"/>
        <n v="2392.28"/>
        <n v="19765.57"/>
        <n v="26398.52"/>
        <n v="9993.88"/>
        <n v="25567.75"/>
        <n v="7855.6"/>
        <n v="31126.49"/>
        <n v="8342.82"/>
        <n v="5917.16"/>
        <n v="42269.3"/>
        <n v="15902.42"/>
        <n v="6713.83"/>
        <n v="54694.11"/>
        <n v="23478.65"/>
        <n v="4987.19"/>
        <n v="19071.67"/>
        <n v="40859.7"/>
        <n v="23824.63"/>
        <n v="5614.37"/>
        <n v="20930.74"/>
        <n v="19307.49"/>
        <n v="34389.93"/>
        <n v="3923.52"/>
        <n v="24055.12"/>
        <n v="555.04"/>
        <n v="23826.09"/>
        <n v="64597.37"/>
        <n v="3832.61"/>
        <n v="7458.98"/>
        <n v="17487.22"/>
        <n v="26364.87"/>
        <n v="8443.22"/>
        <n v="21828.3"/>
        <n v="45907.98"/>
        <n v="25933.37"/>
        <n v="24828.14"/>
        <n v="9624.39"/>
        <n v="48479.09"/>
        <n v="6495.86"/>
        <n v="4595.32"/>
        <n v="9058.18"/>
        <n v="21005.37"/>
        <n v="39563.42"/>
        <n v="2833.09"/>
        <n v="33618.91"/>
        <n v="33514.05"/>
        <n v="17682.25"/>
        <n v="28596.4"/>
        <n v="4014.94"/>
        <n v="3716.62"/>
        <n v="39726.32"/>
        <n v="13789.02"/>
        <n v="5645.59"/>
        <n v="23341.91"/>
        <n v="44489.38"/>
        <n v="20010.99"/>
        <n v="8534.13"/>
        <n v="13203.45"/>
        <n v="27908.27"/>
        <n v="1397.75"/>
        <n v="4896.65"/>
        <n v="12419.63"/>
        <n v="18538.99"/>
        <n v="8285.04"/>
        <n v="7087.58"/>
        <n v="845.3"/>
        <n v="662.9"/>
        <n v="6533.86"/>
        <n v="15122.0"/>
        <n v="16255.36"/>
        <n v="13625.46"/>
        <n v="10548.61"/>
        <n v="5814.84"/>
        <n v="10239.67"/>
        <n v="2987.64"/>
        <n v="2449.21"/>
        <n v="7131.88"/>
        <n v="7905.26"/>
        <n v="55120.58"/>
        <n v="9960.23"/>
        <n v="11561.04"/>
        <n v="31897.18"/>
        <n v="1966.34"/>
        <n v="4025.52"/>
        <n v="72870.68"/>
        <n v="14101.05"/>
        <n v="906.43"/>
        <n v="970.8"/>
        <n v="47554.94"/>
        <n v="41328.94"/>
        <n v="12264.52"/>
        <n v="3563.93"/>
        <n v="35472.65"/>
        <n v="7849.01"/>
        <n v="10862.1"/>
        <n v="22944.06"/>
        <n v="8720.5"/>
        <n v="19813.28"/>
        <n v="43305.69"/>
        <n v="31927.8"/>
        <n v="9612.75"/>
        <n v="6791.77"/>
        <n v="6723.74"/>
        <n v="8572.36"/>
        <n v="13605.29"/>
        <n v="10777.56"/>
        <n v="2854.42"/>
        <n v="3569.52"/>
        <n v="8399.28"/>
        <n v="16513.65"/>
        <n v="17962.34"/>
        <n v="13318.7"/>
        <n v="26847.53"/>
        <n v="26730.95"/>
        <n v="11159.3"/>
        <n v="2657.85"/>
        <n v="15107.89"/>
        <n v="9608.16"/>
        <n v="2968.21"/>
        <n v="80145.59"/>
        <n v="9232.95"/>
        <n v="19659.18"/>
        <n v="13471.95"/>
        <n v="3082.34"/>
        <n v="1142.92"/>
        <n v="19657.66"/>
        <n v="5674.38"/>
        <n v="5585.13"/>
        <n v="62920.03"/>
        <n v="12389.51"/>
        <n v="597.35"/>
        <n v="8305.54"/>
        <n v="17565.05"/>
        <n v="7966.83"/>
        <n v="544.38"/>
        <n v="11750.94"/>
        <n v="2238.89"/>
        <n v="19307.52"/>
        <n v="19329.96"/>
        <n v="769.81"/>
        <n v="6868.58"/>
        <n v="10678.0"/>
        <n v="15981.9"/>
        <n v="7021.34"/>
        <n v="6786.43"/>
        <n v="81508.68"/>
        <n v="855.29"/>
        <n v="90279.94"/>
        <n v="978.59"/>
        <n v="6803.14"/>
        <n v="13612.16"/>
        <n v="3093.31"/>
        <n v="2896.96"/>
        <n v="5922.69"/>
        <n v="72617.63"/>
        <n v="9564.49"/>
        <n v="16693.98"/>
        <n v="24367.62"/>
        <n v="27113.12"/>
        <n v="23297.67"/>
        <n v="8217.44"/>
        <n v="2369.54"/>
        <n v="6617.82"/>
        <n v="4721.92"/>
        <n v="2930.07"/>
        <n v="496.04"/>
        <n v="54891.95"/>
        <n v="50774.86"/>
        <n v="1034.65"/>
        <n v="3801.06"/>
        <n v="3004.84"/>
        <n v="6604.08"/>
        <n v="4564.85"/>
        <n v="58321.25"/>
        <n v="1758.5"/>
        <n v="4756.79"/>
        <n v="1683.36"/>
        <n v="78629.57"/>
        <n v="50121.83"/>
        <n v="25220.15"/>
        <n v="11101.58"/>
        <n v="4218.82"/>
        <n v="5007.46"/>
        <n v="11705.24"/>
        <n v="29239.56"/>
        <n v="6150.34"/>
        <n v="7444.24"/>
        <n v="18323.03"/>
        <n v="5429.07"/>
        <n v="17551.91"/>
        <n v="9792.08"/>
        <n v="699.45"/>
        <n v="10306.76"/>
        <n v="50396.24"/>
        <n v="6937.66"/>
        <n v="7796.73"/>
        <n v="1364.31"/>
        <n v="19092.7"/>
        <n v="37841.64"/>
        <n v="8705.8"/>
        <n v="5495.2"/>
        <n v="62751.38"/>
        <n v="27335.53"/>
        <n v="16747.91"/>
        <n v="7292.16"/>
        <n v="4989.7"/>
        <n v="25157.6"/>
        <n v="14754.06"/>
        <n v="14704.39"/>
        <n v="1531.35"/>
        <n v="14356.77"/>
        <n v="34603.21"/>
        <n v="58673.67"/>
        <n v="2256.26"/>
        <n v="19948.13"/>
        <n v="16802.68"/>
        <n v="44202.4"/>
        <n v="27825.66"/>
        <n v="67198.35"/>
        <n v="64393.79"/>
        <n v="5115.53"/>
        <n v="25845.22"/>
        <n v="15122.72"/>
        <n v="4831.29"/>
        <n v="4335.01"/>
        <n v="1691.22"/>
        <n v="31748.17"/>
        <n v="7846.18"/>
        <n v="38893.85"/>
        <n v="18745.97"/>
        <n v="22394.68"/>
        <n v="6897.01"/>
        <n v="12223.76"/>
        <n v="10631.37"/>
        <n v="5375.6"/>
        <n v="35736.89"/>
        <n v="19461.69"/>
        <n v="763.01"/>
        <n v="34286.75"/>
        <n v="2241.83"/>
        <n v="10340.11"/>
        <n v="16937.95"/>
        <n v="153.61"/>
        <n v="21163.31"/>
        <n v="21558.73"/>
        <n v="21141.33"/>
        <n v="3569.81"/>
        <n v="5907.09"/>
        <n v="5683.79"/>
        <n v="64411.04"/>
        <n v="1398.33"/>
        <n v="11198.97"/>
        <n v="40998.26"/>
        <n v="29347.14"/>
        <n v="34569.17"/>
        <n v="71721.83"/>
        <n v="9796.35"/>
        <n v="7411.28"/>
        <n v="622.79"/>
        <n v="3250.83"/>
        <n v="16511.4"/>
        <n v="3431.45"/>
        <n v="26659.24"/>
        <n v="758.87"/>
        <n v="6008.27"/>
        <n v="23778.61"/>
        <n v="5900.92"/>
        <n v="26095.06"/>
        <n v="31899.26"/>
        <n v="8366.01"/>
        <n v="46170.43"/>
        <n v="1050.72"/>
        <n v="25820.18"/>
        <n v="471.97"/>
        <n v="3836.66"/>
        <n v="87778.19"/>
        <n v="8953.41"/>
        <n v="34351.53"/>
        <n v="9434.88"/>
        <n v="36655.19"/>
        <n v="67300.91"/>
        <n v="11437.58"/>
        <n v="16390.05"/>
        <n v="19811.64"/>
        <n v="54616.59"/>
        <n v="5934.3"/>
        <n v="18896.34"/>
        <n v="7852.56"/>
        <n v="4890.74"/>
        <n v="1774.88"/>
        <n v="19389.13"/>
        <n v="42755.91"/>
        <n v="8658.56"/>
        <n v="16089.11"/>
        <n v="20551.92"/>
        <n v="10710.91"/>
        <n v="46732.74"/>
        <n v="9012.03"/>
        <n v="2670.88"/>
        <n v="3110.17"/>
        <n v="44302.04"/>
        <n v="88470.38"/>
        <n v="6819.91"/>
        <n v="3100.42"/>
        <n v="13163.8"/>
        <n v="24724.97"/>
        <n v="18955.78"/>
        <n v="60362.9"/>
        <n v="34050.58"/>
        <n v="40646.91"/>
        <n v="15603.19"/>
        <n v="7928.38"/>
        <n v="24195.53"/>
        <n v="11562.58"/>
        <n v="6786.65"/>
        <n v="3303.88"/>
        <n v="15010.2"/>
        <n v="18040.54"/>
        <n v="16823.0"/>
        <n v="2478.37"/>
        <n v="16878.81"/>
        <n v="3688.41"/>
        <n v="21795.88"/>
        <n v="11220.78"/>
        <n v="37781.53"/>
        <n v="30125.51"/>
        <n v="25774.79"/>
        <n v="24128.66"/>
        <n v="16441.81"/>
        <n v="1261.22"/>
        <n v="21312.62"/>
        <n v="12581.76"/>
        <n v="12680.77"/>
        <n v="9529.2"/>
        <n v="52921.49"/>
        <n v="5739.01"/>
        <n v="7613.34"/>
        <n v="65958.8"/>
        <n v="33230.81"/>
        <n v="283.73"/>
        <n v="47312.12"/>
        <n v="5140.4"/>
        <n v="24478.92"/>
        <n v="16107.2"/>
        <n v="15392.44"/>
        <n v="25311.39"/>
        <n v="4643.22"/>
        <n v="3463.87"/>
        <n v="21106.03"/>
        <n v="6866.13"/>
        <n v="72954.91"/>
        <n v="12011.79"/>
        <n v="2366.6"/>
        <n v="23155.48"/>
        <n v="7310.26"/>
        <n v="3217.17"/>
        <n v="10992.14"/>
        <n v="66608.6"/>
        <n v="10601.21"/>
        <n v="8533.79"/>
        <n v="11758.06"/>
        <n v="243.79"/>
        <n v="2856.67"/>
        <n v="37899.06"/>
        <n v="76365.56"/>
        <n v="3438.12"/>
        <n v="15336.64"/>
        <n v="67825.0"/>
        <n v="3405.84"/>
        <n v="4123.51"/>
        <n v="52295.67"/>
        <n v="24462.27"/>
        <n v="3296.71"/>
        <n v="10000.77"/>
        <n v="1158.3"/>
        <n v="11336.34"/>
        <n v="30092.69"/>
        <n v="16147.47"/>
        <n v="20850.81"/>
        <n v="7914.85"/>
        <n v="3520.33"/>
        <n v="264.07"/>
        <n v="34442.32"/>
        <n v="20248.03"/>
        <n v="5209.67"/>
        <n v="10840.61"/>
        <n v="32333.61"/>
        <n v="15474.14"/>
        <n v="7138.07"/>
        <n v="6217.23"/>
        <n v="4908.14"/>
        <n v="34714.75"/>
        <n v="17438.8"/>
        <n v="24699.44"/>
        <n v="39339.47"/>
        <n v="86644.48"/>
        <n v="5739.88"/>
        <n v="3991.04"/>
        <n v="12397.87"/>
        <n v="714.02"/>
        <n v="31377.24"/>
        <n v="43041.96"/>
        <n v="23169.77"/>
        <n v="6239.36"/>
        <n v="2628.51"/>
        <n v="9630.0"/>
        <n v="35835.46"/>
        <n v="8548.93"/>
        <n v="697.1"/>
        <n v="6411.83"/>
        <n v="91994.92"/>
        <n v="22581.56"/>
        <n v="46223.4"/>
        <n v="29821.12"/>
        <n v="15517.78"/>
        <n v="3219.55"/>
        <n v="8573.99"/>
        <n v="17528.92"/>
        <n v="40901.94"/>
        <n v="6257.95"/>
        <n v="2584.57"/>
        <n v="16366.6"/>
        <n v="3883.86"/>
        <n v="18850.73"/>
        <n v="6117.5"/>
        <n v="5252.32"/>
        <n v="10189.22"/>
        <n v="17988.27"/>
        <n v="15763.13"/>
        <n v="5613.72"/>
        <n v="44349.57"/>
        <n v="2328.02"/>
        <n v="805.35"/>
        <n v="18461.59"/>
        <n v="2634.25"/>
        <n v="14059.54"/>
        <n v="60636.84"/>
        <n v="23985.03"/>
        <n v="19218.26"/>
        <n v="17104.16"/>
        <n v="3957.78"/>
        <n v="11335.5"/>
        <n v="8386.93"/>
        <n v="61183.81"/>
        <n v="5549.89"/>
        <n v="12754.87"/>
        <n v="55638.04"/>
        <n v="31135.07"/>
        <n v="66773.04"/>
        <n v="18746.73"/>
        <n v="8122.91"/>
        <n v="35048.83"/>
        <n v="6890.87"/>
        <n v="3601.03"/>
        <n v="24503.17"/>
        <n v="20375.09"/>
        <n v="42230.85"/>
        <n v="65363.82"/>
        <n v="38925.87"/>
        <n v="1237.97"/>
        <n v="21843.47"/>
        <n v="30717.47"/>
        <n v="80268.63"/>
        <n v="9389.24"/>
        <n v="3723.74"/>
        <n v="38337.35"/>
        <n v="7638.88"/>
        <n v="18236.11"/>
        <n v="9882.48"/>
        <n v="10294.21"/>
        <n v="26370.06"/>
        <n v="8971.89"/>
        <n v="23623.04"/>
        <n v="288.64"/>
        <n v="7850.41"/>
        <n v="7685.15"/>
        <n v="27632.93"/>
        <n v="7553.8"/>
        <n v="20065.7"/>
        <n v="23328.69"/>
        <n v="21483.79"/>
        <n v="18491.18"/>
        <n v="10675.64"/>
        <n v="9345.91"/>
        <n v="16629.07"/>
        <n v="1316.45"/>
        <n v="41720.44"/>
        <n v="34895.43"/>
        <n v="8504.73"/>
        <n v="16732.0"/>
        <n v="53832.03"/>
        <n v="6339.11"/>
        <n v="27131.24"/>
        <n v="1727.11"/>
        <n v="14820.39"/>
        <n v="43077.98"/>
        <n v="16046.27"/>
        <n v="19155.43"/>
        <n v="47641.07"/>
        <n v="25130.65"/>
        <n v="23805.98"/>
        <n v="17656.35"/>
        <n v="20047.25"/>
        <n v="32562.78"/>
        <n v="77487.88"/>
        <n v="31726.67"/>
        <n v="24588.33"/>
        <n v="2913.12"/>
        <n v="33974.17"/>
        <n v="26635.7"/>
        <n v="29431.14"/>
        <n v="5255.8"/>
        <n v="46752.58"/>
        <n v="2046.89"/>
        <n v="5850.2"/>
        <n v="21754.84"/>
        <n v="22399.65"/>
        <n v="7517.87"/>
        <n v="24181.03"/>
        <n v="9818.19"/>
        <n v="3.51"/>
        <n v="3549.21"/>
        <n v="42846.48"/>
        <n v="5038.42"/>
        <n v="2396.18"/>
        <n v="22926.7"/>
        <n v="11621.62"/>
        <n v="31850.72"/>
        <n v="39529.75"/>
        <n v="37414.61"/>
        <n v="7508.69"/>
        <n v="14086.02"/>
        <n v="21004.54"/>
        <n v="7771.66"/>
        <n v="839.36"/>
        <n v="13690.27"/>
        <n v="258.02"/>
        <n v="60174.58"/>
        <n v="31859.84"/>
        <n v="4264.11"/>
        <n v="6781.52"/>
        <n v="81301.79"/>
        <n v="9353.68"/>
        <n v="30623.85"/>
        <n v="11841.27"/>
        <n v="39916.12"/>
        <n v="24331.27"/>
        <n v="463.53"/>
        <n v="6973.85"/>
        <n v="16328.56"/>
        <n v="52120.9"/>
        <n v="2152.37"/>
        <n v="18384.03"/>
        <n v="7195.79"/>
        <n v="44023.65"/>
        <n v="28977.84"/>
        <n v="9231.27"/>
        <n v="3656.91"/>
        <n v="231.29"/>
        <n v="19411.48"/>
        <n v="10421.69"/>
        <n v="7559.62"/>
        <n v="84675.29"/>
        <n v="12552.51"/>
        <n v="27713.03"/>
        <n v="3906.01"/>
        <n v="270.93"/>
        <n v="10810.67"/>
        <n v="21912.23"/>
        <n v="14128.65"/>
        <n v="44230.45"/>
        <n v="11382.49"/>
        <n v="7450.36"/>
        <n v="49550.36"/>
        <n v="10444.55"/>
        <n v="6284.57"/>
        <n v="2055.3"/>
        <n v="31530.68"/>
        <n v="34869.84"/>
        <n v="677.3"/>
        <n v="8883.46"/>
        <n v="27716.01"/>
        <n v="58517.35"/>
        <n v="9490.46"/>
        <n v="41122.85"/>
        <n v="10008.28"/>
        <n v="3956.7"/>
        <n v="69.04"/>
        <n v="8014.96"/>
        <n v="9511.58"/>
        <n v="58051.23"/>
        <n v="4615.21"/>
        <n v="9632.8"/>
        <n v="509.52"/>
        <n v="28839.5"/>
        <n v="49335.34"/>
        <n v="5431.47"/>
        <n v="11207.15"/>
        <n v="2604.74"/>
        <n v="12206.86"/>
        <n v="2862.23"/>
        <n v="14819.39"/>
        <n v="26532.0"/>
        <n v="16119.28"/>
        <n v="5626.57"/>
        <n v="8732.8"/>
        <n v="20353.89"/>
        <n v="17820.04"/>
        <n v="2941.59"/>
        <n v="37280.08"/>
        <n v="12894.34"/>
        <n v="3543.56"/>
        <n v="2621.01"/>
        <n v="67365.96"/>
        <n v="6612.77"/>
        <n v="47848.79"/>
        <n v="10572.51"/>
        <n v="9752.65"/>
        <n v="24141.48"/>
        <n v="198.65"/>
        <n v="8252.5"/>
        <n v="7209.23"/>
        <n v="40513.94"/>
        <n v="15063.19"/>
        <n v="9069.07"/>
        <n v="6187.09"/>
        <n v="17856.85"/>
        <n v="3289.79"/>
        <n v="5652.69"/>
        <n v="6951.82"/>
        <n v="18725.22"/>
        <n v="9344.31"/>
        <n v="14095.62"/>
        <n v="21021.5"/>
        <n v="62595.15"/>
        <n v="28949.56"/>
        <n v="10392.51"/>
        <n v="27588.39"/>
        <n v="59792.69"/>
        <n v="13838.18"/>
        <n v="10569.51"/>
        <n v="1624.61"/>
        <n v="44581.19"/>
        <n v="5658.78"/>
        <n v="1321.9"/>
        <n v="15409.36"/>
        <n v="37403.02"/>
        <n v="10438.91"/>
        <n v="30563.38"/>
        <n v="36206.13"/>
        <n v="12117.51"/>
        <n v="17878.61"/>
        <n v="15267.63"/>
        <n v="56001.95"/>
        <n v="25856.49"/>
        <n v="51896.97"/>
        <n v="4969.48"/>
        <n v="7428.14"/>
        <n v="1471.07"/>
        <n v="13859.26"/>
        <n v="41417.36"/>
        <n v="7915.64"/>
        <n v="2745.79"/>
        <n v="1418.03"/>
        <n v="11866.05"/>
        <n v="3583.05"/>
        <n v="8496.14"/>
        <n v="34293.73"/>
        <n v="9691.7"/>
        <n v="18825.55"/>
        <n v="13949.53"/>
        <n v="25354.82"/>
        <n v="3395.97"/>
        <n v="50625.14"/>
        <n v="20635.87"/>
        <n v="6320.36"/>
        <n v="2630.75"/>
        <n v="3243.92"/>
        <n v="30526.12"/>
        <n v="17739.98"/>
        <n v="9585.19"/>
        <n v="8096.33"/>
        <n v="38725.26"/>
        <n v="41550.87"/>
        <n v="17410.2"/>
        <n v="14869.62"/>
        <n v="33905.15"/>
        <n v="27672.77"/>
        <n v="10227.35"/>
        <n v="1727.26"/>
        <n v="29263.52"/>
        <n v="3695.32"/>
        <n v="330.25"/>
        <n v="37068.78"/>
        <n v="17267.03"/>
        <n v="44450.73"/>
        <n v="13255.78"/>
        <n v="52204.26"/>
        <n v="8738.24"/>
        <n v="25784.95"/>
        <n v="7161.7"/>
        <n v="23.29"/>
        <n v="9552.48"/>
        <n v="26770.32"/>
        <n v="3250.95"/>
        <n v="14055.95"/>
        <n v="4773.3"/>
        <n v="1551.11"/>
        <n v="19218.02"/>
        <n v="60717.6"/>
        <n v="7441.7"/>
        <n v="17380.79"/>
        <n v="61410.57"/>
        <n v="21024.08"/>
        <n v="22362.83"/>
        <n v="3942.9"/>
        <n v="13569.49"/>
        <n v="9148.31"/>
        <n v="12733.71"/>
        <n v="32271.59"/>
        <n v="12349.63"/>
        <n v="1298.25"/>
        <n v="47191.93"/>
        <n v="15741.07"/>
        <n v="51670.96"/>
        <n v="16989.21"/>
        <n v="1443.59"/>
        <n v="16098.09"/>
        <n v="17148.13"/>
        <n v="4824.62"/>
        <n v="12736.44"/>
        <n v="12303.05"/>
        <n v="19503.63"/>
        <n v="6011.67"/>
        <n v="17433.44"/>
        <n v="5513.81"/>
        <n v="11827.89"/>
        <n v="2618.26"/>
        <n v="760.28"/>
        <n v="7730.53"/>
        <n v="6419.86"/>
        <n v="10449.06"/>
        <n v="65394.24"/>
        <n v="14772.49"/>
        <n v="16111.84"/>
        <n v="56809.14"/>
        <n v="50803.43"/>
        <n v="43102.61"/>
        <n v="2062.7"/>
        <n v="20118.7"/>
        <n v="33015.51"/>
        <n v="36105.98"/>
        <n v="17250.6"/>
        <n v="353.01"/>
        <n v="72773.54"/>
        <n v="12780.63"/>
        <n v="10004.17"/>
        <n v="10048.84"/>
        <n v="11038.19"/>
        <n v="5546.21"/>
        <n v="7930.12"/>
        <n v="84476.69"/>
        <n v="9182.63"/>
        <n v="14961.57"/>
        <n v="37716.25"/>
        <n v="14991.3"/>
        <n v="7844.66"/>
        <n v="14836.29"/>
        <n v="2422.71"/>
        <n v="2785.4"/>
        <n v="23690.43"/>
        <n v="49889.6"/>
        <n v="25869.06"/>
        <n v="1550.87"/>
        <n v="10313.27"/>
        <n v="51.14"/>
        <n v="14316.31"/>
        <n v="4293.7"/>
        <n v="40521.3"/>
        <n v="2203.78"/>
        <n v="28.69"/>
        <n v="11998.46"/>
        <n v="3378.63"/>
        <n v="26787.18"/>
        <n v="50498.26"/>
        <n v="856.86"/>
        <n v="10069.79"/>
        <n v="26385.58"/>
        <n v="61232.16"/>
        <n v="3584.53"/>
        <n v="5004.35"/>
        <n v="3363.91"/>
        <n v="7201.3"/>
        <n v="25774.94"/>
        <n v="3605.19"/>
        <n v="14856.58"/>
        <n v="6272.58"/>
        <n v="35344.75"/>
        <n v="132.28"/>
        <n v="5049.26"/>
        <n v="18589.58"/>
        <n v="2034.24"/>
        <n v="12558.89"/>
        <n v="11461.37"/>
        <n v="38281.66"/>
        <n v="19637.78"/>
        <n v="20416.48"/>
        <n v="60651.08"/>
        <n v="80752.15"/>
        <n v="21191.37"/>
        <n v="14762.95"/>
        <n v="18725.79"/>
        <n v="9639.7"/>
        <n v="87571.24"/>
        <n v="24417.04"/>
        <n v="6878.19"/>
        <n v="1190.04"/>
        <n v="915.06"/>
        <n v="4586.07"/>
        <n v="5303.1"/>
        <n v="10724.42"/>
        <n v="4837.51"/>
        <n v="19934.32"/>
        <n v="4746.24"/>
        <n v="4162.06"/>
        <n v="12744.3"/>
        <n v="43904.88"/>
        <n v="12633.72"/>
        <n v="10683.55"/>
        <n v="17259.5"/>
        <n v="5946.94"/>
        <n v="8721.68"/>
        <n v="4811.78"/>
        <n v="16963.76"/>
        <n v="23906.05"/>
        <n v="22398.68"/>
        <n v="5882.53"/>
        <n v="30250.6"/>
        <n v="5913.04"/>
        <n v="3257.71"/>
        <n v="8609.77"/>
        <n v="18213.34"/>
        <n v="3063.07"/>
        <n v="20887.43"/>
        <n v="39765.42"/>
        <n v="6938.47"/>
        <n v="11964.25"/>
        <n v="5183.46"/>
        <n v="8965.21"/>
        <n v="444.31"/>
        <n v="61482.27"/>
        <n v="10753.33"/>
        <n v="31105.63"/>
        <n v="3078.03"/>
        <n v="33464.07"/>
        <n v="39343.31"/>
        <n v="25138.83"/>
        <n v="46703.89"/>
        <n v="3659.17"/>
        <n v="12943.67"/>
        <n v="19357.45"/>
        <n v="18136.36"/>
        <n v="39471.52"/>
        <n v="4859.05"/>
        <n v="3863.05"/>
        <n v="5843.94"/>
        <n v="44429.33"/>
        <n v="56613.54"/>
        <n v="16862.2"/>
        <n v="13917.9"/>
        <n v="18596.92"/>
        <n v="19158.28"/>
        <n v="3733.94"/>
        <n v="23193.43"/>
        <n v="12042.42"/>
        <n v="14570.59"/>
        <n v="615.71"/>
        <n v="28925.7"/>
        <n v="36088.14"/>
        <n v="19321.26"/>
        <n v="27624.04"/>
        <n v="14792.45"/>
        <n v="19265.2"/>
        <n v="10036.38"/>
        <n v="31392.26"/>
        <n v="12632.42"/>
        <n v="22802.0"/>
        <n v="19427.05"/>
        <n v="24234.36"/>
        <n v="30762.44"/>
        <n v="14378.06"/>
        <n v="33539.99"/>
        <n v="13753.53"/>
        <n v="62761.74"/>
        <n v="27940.78"/>
        <n v="3754.12"/>
        <n v="35390.31"/>
        <n v="16040.84"/>
        <n v="83287.99"/>
        <n v="25375.14"/>
        <n v="1763.31"/>
        <n v="10049.23"/>
        <n v="14566.18"/>
        <n v="36528.71"/>
        <n v="26138.25"/>
        <n v="9220.4"/>
        <n v="21193.56"/>
        <n v="17203.45"/>
        <n v="2694.7"/>
        <n v="5353.89"/>
        <n v="8344.35"/>
        <n v="4350.27"/>
        <n v="3253.53"/>
        <n v="1199.2"/>
        <n v="41287.52"/>
        <n v="6820.07"/>
        <n v="6858.84"/>
        <n v="4619.18"/>
        <n v="12902.28"/>
        <n v="14440.89"/>
        <n v="4670.98"/>
        <n v="18758.99"/>
        <n v="25674.75"/>
        <n v="9362.99"/>
        <n v="17611.32"/>
        <n v="13955.23"/>
        <n v="4351.89"/>
        <n v="26187.48"/>
        <n v="32334.59"/>
        <n v="20927.6"/>
        <n v="7828.17"/>
        <n v="52289.15"/>
        <n v="12152.55"/>
        <n v="6181.61"/>
        <n v="10492.9"/>
        <n v="23557.99"/>
        <n v="37407.2"/>
        <n v="8819.01"/>
        <n v="5295.58"/>
        <n v="19696.38"/>
        <n v="50820.68"/>
        <n v="4049.51"/>
        <n v="32493.0"/>
        <n v="12948.46"/>
        <n v="32140.07"/>
        <n v="14085.83"/>
        <n v="9474.7"/>
        <n v="23863.36"/>
        <n v="46177.56"/>
        <n v="7720.65"/>
        <n v="12351.45"/>
        <n v="5211.73"/>
        <n v="4052.35"/>
        <n v="30091.66"/>
        <n v="4479.48"/>
        <n v="31531.49"/>
        <n v="11214.93"/>
        <n v="4396.52"/>
        <n v="1951.77"/>
        <n v="1568.6"/>
        <n v="36086.93"/>
        <n v="11517.11"/>
        <n v="62.58"/>
        <n v="41552.28"/>
        <n v="41898.58"/>
        <n v="32840.94"/>
        <n v="5708.85"/>
        <n v="9328.29"/>
        <n v="27324.05"/>
        <n v="13441.54"/>
        <n v="3340.62"/>
        <n v="5562.51"/>
        <n v="71936.61"/>
        <n v="3274.23"/>
        <n v="25898.44"/>
        <n v="13002.46"/>
        <n v="27614.33"/>
        <n v="21641.79"/>
        <n v="11566.65"/>
        <n v="8736.35"/>
        <n v="28077.7"/>
        <n v="7805.85"/>
        <n v="31001.83"/>
        <n v="22778.88"/>
        <n v="17239.33"/>
        <n v="9202.68"/>
        <n v="4590.31"/>
        <n v="24786.46"/>
        <n v="1915.89"/>
        <n v="70495.97"/>
        <n v="77026.01"/>
        <n v="2790.36"/>
        <n v="2194.85"/>
        <n v="10644.96"/>
        <n v="66309.54"/>
        <n v="10226.88"/>
        <n v="9044.91"/>
        <n v="24319.9"/>
        <n v="3938.1"/>
        <n v="9029.87"/>
        <n v="6886.67"/>
        <n v="18402.69"/>
        <n v="3552.72"/>
        <n v="15912.52"/>
        <n v="38974.81"/>
        <n v="14437.95"/>
        <n v="23008.43"/>
        <n v="1564.59"/>
        <n v="11920.61"/>
        <n v="1994.05"/>
        <n v="18298.92"/>
        <n v="6599.39"/>
        <n v="6772.94"/>
        <n v="1597.47"/>
        <n v="7428.17"/>
        <n v="14131.83"/>
        <n v="17573.16"/>
        <n v="1379.83"/>
        <n v="21080.0"/>
        <n v="13422.85"/>
        <n v="15396.59"/>
        <n v="35770.89"/>
        <n v="8377.89"/>
        <n v="3824.45"/>
        <n v="16050.77"/>
        <n v="58016.41"/>
        <n v="14590.81"/>
        <n v="35665.37"/>
        <n v="28296.52"/>
        <n v="14609.95"/>
        <n v="20857.2"/>
        <n v="10440.43"/>
        <n v="15127.22"/>
        <n v="14156.52"/>
        <n v="24696.23"/>
        <n v="10552.02"/>
        <n v="2102.04"/>
        <n v="31090.43"/>
        <n v="23094.32"/>
        <n v="59964.09"/>
        <n v="11197.38"/>
        <n v="1628.66"/>
        <n v="2593.5"/>
        <n v="29684.28"/>
        <n v="1403.24"/>
        <n v="47681.58"/>
        <n v="6615.97"/>
        <n v="45828.76"/>
        <n v="29700.81"/>
        <n v="40990.05"/>
        <n v="4816.98"/>
        <n v="18111.64"/>
        <n v="1965.25"/>
        <n v="4519.97"/>
        <n v="7418.44"/>
        <n v="27004.08"/>
        <n v="500.5"/>
        <n v="46685.08"/>
        <n v="1468.7"/>
        <n v="9447.82"/>
        <n v="1691.33"/>
        <n v="29303.97"/>
        <n v="3047.06"/>
        <n v="43214.23"/>
        <n v="15109.9"/>
        <n v="59312.92"/>
        <n v="6859.98"/>
        <n v="12114.31"/>
        <n v="23699.55"/>
        <n v="35665.51"/>
        <n v="10941.39"/>
        <n v="44592.74"/>
        <n v="2510.97"/>
        <n v="24666.98"/>
        <n v="8560.32"/>
        <n v="2136.91"/>
        <n v="9776.87"/>
        <n v="42441.24"/>
        <n v="78781.59"/>
        <n v="9977.94"/>
        <n v="43504.32"/>
        <n v="14252.9"/>
        <n v="25247.23"/>
        <n v="928.66"/>
        <n v="16297.8"/>
        <n v="1454.9"/>
        <n v="6256.39"/>
        <n v="16731.78"/>
        <n v="32918.28"/>
        <n v="16460.27"/>
        <n v="55037.39"/>
        <n v="33249.66"/>
        <n v="3397.75"/>
        <n v="9851.81"/>
        <n v="22081.67"/>
        <n v="55743.83"/>
        <n v="87988.94"/>
        <n v="28809.64"/>
        <n v="17055.49"/>
        <n v="28261.78"/>
        <n v="6383.08"/>
        <n v="6670.42"/>
        <n v="21246.53"/>
        <n v="41088.83"/>
        <n v="70004.55"/>
        <n v="8350.79"/>
        <n v="31847.06"/>
        <n v="38147.56"/>
        <n v="19519.39"/>
        <n v="8541.7"/>
        <n v="19303.77"/>
        <n v="17562.99"/>
        <n v="18654.78"/>
        <n v="19312.78"/>
        <n v="37553.96"/>
        <n v="3728.56"/>
        <n v="9154.99"/>
        <n v="17637.87"/>
        <n v="6662.73"/>
        <n v="76473.95"/>
        <n v="6107.43"/>
        <n v="12683.57"/>
        <n v="41970.86"/>
        <n v="1669.02"/>
        <n v="34372.56"/>
        <n v="16926.36"/>
        <n v="646.37"/>
        <n v="46642.93"/>
        <n v="799.71"/>
        <n v="14481.11"/>
        <n v="1005.48"/>
        <n v="1477.24"/>
        <n v="43643.54"/>
        <n v="29033.78"/>
        <n v="4386.55"/>
        <n v="19376.33"/>
        <n v="31663.67"/>
        <n v="44071.21"/>
        <n v="12633.78"/>
        <n v="45557.83"/>
        <n v="14179.44"/>
        <n v="23309.67"/>
        <n v="77292.64"/>
        <n v="5382.49"/>
        <n v="3690.99"/>
        <n v="8371.58"/>
        <n v="3592.08"/>
        <n v="6686.05"/>
        <n v="27172.44"/>
        <n v="12983.53"/>
        <n v="9401.39"/>
        <n v="9200.24"/>
        <n v="4326.59"/>
        <n v="11862.83"/>
        <n v="19597.16"/>
        <n v="2996.81"/>
        <n v="72100.23"/>
        <n v="11713.9"/>
        <n v="59115.2"/>
        <n v="2892.63"/>
        <n v="29152.88"/>
        <n v="19227.75"/>
        <n v="34303.09"/>
        <n v="18359.74"/>
        <n v="65848.64"/>
        <n v="19719.88"/>
        <n v="30705.55"/>
        <n v="42006.24"/>
        <n v="25076.11"/>
        <n v="14856.69"/>
        <n v="6371.54"/>
        <n v="38550.57"/>
        <n v="13100.78"/>
        <n v="19388.99"/>
        <n v="1650.82"/>
        <n v="13757.28"/>
        <n v="23957.01"/>
        <n v="17544.86"/>
        <n v="11904.26"/>
        <n v="5057.3"/>
        <n v="7411.72"/>
        <n v="24121.12"/>
        <n v="5076.97"/>
        <n v="19442.76"/>
        <n v="17819.17"/>
        <n v="70411.43"/>
        <n v="1254.15"/>
        <n v="2288.53"/>
        <n v="14107.77"/>
        <n v="14977.84"/>
        <n v="814.93"/>
        <n v="34957.39"/>
        <n v="13652.99"/>
        <n v="8512.65"/>
        <n v="7679.57"/>
        <n v="39524.3"/>
        <n v="4381.36"/>
        <n v="3497.02"/>
        <n v="4795.08"/>
        <n v="19617.79"/>
        <n v="33312.85"/>
        <n v="8038.79"/>
        <n v="3810.19"/>
        <n v="4694.06"/>
        <n v="19308.77"/>
        <n v="5648.19"/>
        <n v="41957.04"/>
        <n v="2193.87"/>
        <n v="658.08"/>
        <n v="1850.6"/>
        <n v="37369.76"/>
        <n v="21066.82"/>
        <n v="63280.48"/>
        <n v="8198.4"/>
        <n v="4782.36"/>
        <n v="16509.6"/>
        <n v="15436.38"/>
        <n v="17881.98"/>
        <n v="8539.92"/>
        <n v="118.29"/>
        <n v="713.2"/>
        <n v="21802.56"/>
        <n v="14815.6"/>
        <n v="34408.65"/>
        <n v="7145.21"/>
        <n v="33799.11"/>
        <n v="11084.8"/>
        <n v="2033.98"/>
        <n v="76254.02"/>
        <n v="14346.17"/>
        <n v="19856.88"/>
        <n v="22221.63"/>
        <n v="9001.27"/>
        <n v="27529.12"/>
        <n v="40845.45"/>
        <n v="9793.91"/>
        <n v="21400.55"/>
        <n v="28304.07"/>
        <n v="4217.53"/>
        <n v="8087.2"/>
        <n v="2303.63"/>
        <n v="18436.54"/>
        <n v="32282.75"/>
        <n v="18875.23"/>
        <n v="3963.75"/>
        <n v="15809.4"/>
        <n v="36028.22"/>
        <n v="7211.5"/>
        <n v="35753.54"/>
        <n v="30707.33"/>
        <n v="439.61"/>
        <n v="5474.4"/>
        <n v="15658.92"/>
        <n v="25289.85"/>
        <n v="42493.89"/>
        <n v="20491.02"/>
        <n v="9571.82"/>
        <n v="4082.2"/>
        <n v="28545.32"/>
        <n v="4633.13"/>
        <n v="23777.12"/>
        <n v="3998.59"/>
        <n v="1909.39"/>
        <n v="5783.0"/>
        <n v="6707.49"/>
        <n v="20837.6"/>
        <n v="3508.11"/>
        <n v="53273.08"/>
        <n v="16164.95"/>
        <n v="13503.46"/>
        <n v="11407.78"/>
        <n v="16721.95"/>
        <n v="454.05"/>
        <n v="92276.9"/>
        <n v="16307.4"/>
        <n v="716.59"/>
        <n v="17830.87"/>
        <n v="11492.31"/>
        <n v="486.63"/>
        <n v="51653.59"/>
        <n v="212.46"/>
        <n v="17248.92"/>
        <n v="65293.55"/>
        <n v="5425.8"/>
        <n v="5865.4"/>
        <n v="8.46"/>
        <n v="1373.1"/>
        <n v="918.54"/>
        <n v="34593.31"/>
        <n v="36247.93"/>
        <n v="25943.71"/>
        <n v="8700.3"/>
        <n v="34435.84"/>
        <n v="15520.77"/>
        <n v="7257.03"/>
        <n v="11499.35"/>
        <n v="1360.6"/>
        <n v="57975.26"/>
        <n v="19305.23"/>
        <n v="26278.29"/>
        <n v="22576.28"/>
        <n v="22037.35"/>
        <n v="348.23"/>
        <n v="14904.45"/>
        <n v="34486.9"/>
        <n v="910.8"/>
        <n v="62546.77"/>
        <n v="11038.5"/>
        <n v="6846.86"/>
        <n v="15178.11"/>
        <n v="32310.55"/>
        <n v="12877.81"/>
        <n v="20718.7"/>
        <n v="13859.52"/>
        <n v="19953.93"/>
        <n v="2970.72"/>
        <n v="788.61"/>
        <n v="2944.53"/>
        <n v="6732.91"/>
        <n v="5843.34"/>
        <n v="19099.35"/>
        <n v="12172.06"/>
        <n v="791.7"/>
        <n v="709.76"/>
        <n v="1899.14"/>
        <n v="8710.69"/>
        <n v="124.04"/>
        <n v="13623.87"/>
        <n v="8946.68"/>
        <n v="16213.46"/>
        <n v="25518.35"/>
        <n v="5779.6"/>
        <n v="3417.75"/>
        <n v="6516.09"/>
        <n v="35.29"/>
        <n v="2556.96"/>
        <n v="27792.43"/>
        <n v="5041.33"/>
        <n v="3674.41"/>
        <n v="31096.32"/>
        <n v="24418.61"/>
        <n v="7776.06"/>
        <n v="8031.63"/>
        <n v="16581.7"/>
        <n v="38261.48"/>
        <n v="9761.3"/>
        <n v="1262.63"/>
        <n v="9381.49"/>
        <n v="4646.53"/>
        <n v="56005.62"/>
        <n v="23898.57"/>
        <n v="1043.4"/>
        <n v="6934.17"/>
        <n v="1030.41"/>
        <n v="35441.1"/>
        <n v="47352.37"/>
        <n v="2381.97"/>
        <n v="11606.73"/>
        <n v="53730.65"/>
        <n v="3138.03"/>
        <n v="6903.5"/>
        <n v="7256.01"/>
        <n v="610.39"/>
        <n v="738.95"/>
        <n v="61064.19"/>
        <n v="16930.29"/>
        <n v="7324.36"/>
        <n v="9518.01"/>
        <n v="25094.3"/>
        <n v="9130.45"/>
        <n v="5169.21"/>
        <n v="2148.08"/>
        <n v="26107.79"/>
        <n v="3982.8"/>
        <n v="1443.85"/>
        <n v="11135.8"/>
        <n v="807.5"/>
        <n v="67047.03"/>
        <n v="19739.25"/>
        <n v="3313.93"/>
        <n v="3785.81"/>
        <n v="16871.43"/>
        <n v="8818.71"/>
        <n v="29768.03"/>
        <n v="15784.64"/>
        <n v="11359.7"/>
        <n v="65926.07"/>
        <n v="9909.84"/>
        <n v="10236.89"/>
        <n v="21918.66"/>
        <n v="33159.81"/>
        <n v="19681.49"/>
        <n v="23987.02"/>
        <n v="9333.99"/>
        <n v="13059.19"/>
        <n v="4388.89"/>
        <n v="22804.1"/>
        <n v="5006.49"/>
        <n v="25.15"/>
        <n v="54290.06"/>
        <n v="7306.11"/>
        <n v="4378.85"/>
        <n v="6243.5"/>
        <n v="8022.92"/>
        <n v="12869.87"/>
        <n v="1437.48"/>
        <n v="1082.22"/>
        <n v="6931.97"/>
        <n v="7012.9"/>
        <n v="2503.24"/>
        <n v="10376.87"/>
        <n v="6682.3"/>
        <n v="528.02"/>
        <n v="43382.21"/>
        <n v="43434.47"/>
        <n v="4693.75"/>
        <n v="3555.57"/>
        <n v="15850.19"/>
        <n v="19925.82"/>
        <n v="63185.06"/>
        <n v="9475.36"/>
        <n v="19257.19"/>
        <n v="42104.39"/>
        <n v="11955.06"/>
        <n v="2610.05"/>
        <n v="9478.54"/>
        <n v="2936.78"/>
        <n v="335.59"/>
        <n v="27850.52"/>
        <n v="5447.3"/>
        <n v="40.18"/>
        <n v="41182.17"/>
        <n v="11732.15"/>
        <n v="5458.76"/>
        <n v="6097.65"/>
        <n v="5502.9"/>
        <n v="4327.24"/>
        <n v="36805.5"/>
        <n v="3734.58"/>
        <n v="16504.09"/>
        <n v="1609.46"/>
        <n v="59724.11"/>
        <n v="18492.2"/>
        <n v="46692.36"/>
        <n v="10145.9"/>
        <n v="33285.49"/>
        <n v="38435.7"/>
        <n v="24277.05"/>
        <n v="1951.1"/>
        <n v="324.22"/>
        <n v="3691.91"/>
        <n v="2513.46"/>
        <n v="25829.7"/>
        <n v="16284.02"/>
        <n v="14928.89"/>
        <n v="5830.25"/>
        <n v="3359.09"/>
        <n v="4627.24"/>
        <n v="10225.75"/>
        <n v="26952.49"/>
        <n v="5874.45"/>
        <n v="23987.2"/>
        <n v="13526.27"/>
        <n v="43333.28"/>
        <n v="5303.14"/>
        <n v="11987.92"/>
        <n v="2033.23"/>
        <n v="8163.97"/>
        <n v="14140.07"/>
        <n v="26390.68"/>
        <n v="4414.86"/>
        <n v="4920.37"/>
        <n v="19970.52"/>
        <n v="9640.16"/>
        <n v="13159.26"/>
        <n v="36174.23"/>
        <n v="13826.31"/>
        <n v="21139.78"/>
        <n v="21387.38"/>
        <n v="32553.25"/>
        <n v="20329.93"/>
        <n v="1340.11"/>
        <n v="8376.27"/>
        <n v="90780.5"/>
        <n v="4375.82"/>
        <n v="17673.04"/>
        <n v="37022.63"/>
        <n v="17664.79"/>
        <n v="9312.91"/>
        <n v="1672.6"/>
        <n v="8977.84"/>
        <n v="4019.51"/>
        <n v="64813.65"/>
        <n v="25107.56"/>
        <n v="27676.6"/>
        <n v="11452.93"/>
        <n v="2329.89"/>
        <n v="6204.46"/>
        <n v="6014.3"/>
        <n v="13340.99"/>
        <n v="12360.04"/>
        <n v="11362.32"/>
        <n v="13702.69"/>
        <n v="86891.66"/>
        <n v="7086.51"/>
        <n v="19104.23"/>
        <n v="5475.79"/>
        <n v="12569.91"/>
        <n v="4464.1"/>
        <n v="16337.61"/>
        <n v="6158.02"/>
        <n v="749.65"/>
        <n v="33777.32"/>
        <n v="2745.17"/>
        <n v="9178.55"/>
        <n v="12970.27"/>
        <n v="11329.59"/>
        <n v="25868.16"/>
        <n v="18165.29"/>
        <n v="7001.68"/>
        <n v="1061.75"/>
        <n v="29185.48"/>
        <n v="8693.57"/>
        <n v="44095.51"/>
        <n v="10052.41"/>
        <n v="25292.77"/>
        <n v="56123.64"/>
        <n v="21062.41"/>
        <n v="10671.27"/>
        <n v="16758.8"/>
        <n v="15680.93"/>
        <n v="17580.86"/>
        <n v="3175.69"/>
        <n v="23980.36"/>
        <n v="3134.09"/>
        <n v="294.5"/>
        <n v="19604.86"/>
        <n v="2486.64"/>
        <n v="29429.35"/>
        <n v="40193.23"/>
        <n v="57912.96"/>
        <n v="21841.29"/>
        <n v="13156.18"/>
        <n v="8685.97"/>
        <n v="13503.2"/>
        <n v="4223.12"/>
        <n v="8567.18"/>
        <n v="25312.04"/>
        <n v="4903.26"/>
        <n v="6132.33"/>
        <n v="27672.22"/>
        <n v="3916.31"/>
        <n v="5644.28"/>
        <n v="354.07"/>
        <n v="25463.0"/>
        <n v="19241.65"/>
        <n v="23708.61"/>
        <n v="4824.31"/>
        <n v="23255.11"/>
        <n v="18145.46"/>
        <n v="9118.01"/>
        <n v="11518.87"/>
        <n v="16782.91"/>
        <n v="13596.41"/>
        <n v="20534.84"/>
        <n v="3992.93"/>
        <n v="15561.47"/>
        <n v="11966.91"/>
        <n v="12361.55"/>
        <n v="12674.26"/>
        <n v="42652.12"/>
        <n v="34144.04"/>
        <n v="19861.81"/>
        <n v="25209.94"/>
        <n v="874.91"/>
        <n v="27250.91"/>
        <n v="13317.05"/>
        <n v="7647.11"/>
        <n v="3011.27"/>
        <n v="1563.75"/>
        <n v="918.48"/>
        <n v="3529.88"/>
        <n v="612.15"/>
        <n v="26383.35"/>
        <n v="5716.72"/>
        <n v="9200.76"/>
        <n v="34600.07"/>
        <n v="2435.61"/>
        <n v="36108.33"/>
        <n v="20407.51"/>
        <n v="8371.9"/>
        <n v="2506.89"/>
        <n v="1919.05"/>
        <n v="8174.84"/>
        <n v="3024.41"/>
        <n v="6231.58"/>
        <n v="1088.19"/>
        <n v="18077.78"/>
        <n v="3139.54"/>
        <n v="28271.86"/>
        <n v="4922.49"/>
        <n v="31987.43"/>
        <n v="4211.51"/>
        <n v="25557.16"/>
        <n v="8101.54"/>
        <n v="17499.14"/>
        <n v="788.58"/>
        <n v="13673.62"/>
        <n v="3219.53"/>
        <n v="13323.1"/>
        <n v="3048.09"/>
        <n v="11492.68"/>
        <n v="2344.63"/>
        <n v="4967.98"/>
        <n v="18081.26"/>
        <n v="75152.28"/>
        <n v="11927.12"/>
        <n v="23242.14"/>
        <n v="15505.58"/>
        <n v="13797.37"/>
        <n v="1337.85"/>
        <n v="3116.65"/>
        <n v="42921.5"/>
        <n v="10558.23"/>
        <n v="19055.59"/>
        <n v="15025.41"/>
        <n v="9524.7"/>
        <n v="9814.47"/>
        <n v="16214.53"/>
        <n v="3043.03"/>
        <n v="9796.26"/>
        <n v="11847.06"/>
        <n v="84163.11"/>
        <n v="8660.47"/>
        <n v="20689.04"/>
        <n v="2956.44"/>
        <n v="1354.47"/>
        <n v="41043.07"/>
        <n v="26241.18"/>
        <n v="7639.83"/>
        <n v="14046.91"/>
        <n v="2917.73"/>
        <n v="24562.6"/>
        <n v="1458.52"/>
        <n v="28296.6"/>
        <n v="15830.05"/>
        <n v="6538.18"/>
        <n v="39693.45"/>
        <n v="85476.9"/>
        <n v="5869.96"/>
        <n v="32823.33"/>
        <n v="27739.2"/>
        <n v="27502.35"/>
        <n v="63040.99"/>
        <n v="13334.67"/>
        <n v="22427.47"/>
        <n v="34731.49"/>
        <n v="13060.71"/>
        <n v="13133.65"/>
        <n v="7673.72"/>
        <n v="30357.76"/>
        <n v="23179.72"/>
        <n v="11998.23"/>
        <n v="10871.68"/>
        <n v="1507.18"/>
        <n v="130.45"/>
        <n v="15053.44"/>
        <n v="10808.28"/>
        <n v="31796.31"/>
        <n v="15646.3"/>
        <n v="55199.31"/>
        <n v="4366.62"/>
        <n v="92406.37"/>
        <n v="7074.14"/>
        <n v="20568.15"/>
        <n v="13937.23"/>
        <n v="8912.51"/>
        <n v="3000.4"/>
        <n v="2896.68"/>
        <n v="24861.61"/>
        <n v="9484.78"/>
        <n v="65037.27"/>
        <n v="7880.08"/>
        <n v="82116.67"/>
        <n v="4598.91"/>
        <n v="2169.85"/>
        <n v="7495.9"/>
        <n v="43358.42"/>
        <n v="14756.7"/>
        <n v="2915.55"/>
        <n v="4525.45"/>
        <n v="7457.85"/>
        <n v="17840.1"/>
        <n v="8080.69"/>
        <n v="27491.59"/>
        <n v="19157.55"/>
        <n v="41401.51"/>
        <n v="13901.45"/>
        <n v="8044.7"/>
        <n v="8789.75"/>
        <n v="11193.41"/>
        <n v="33122.96"/>
        <n v="1856.26"/>
        <n v="9771.18"/>
        <n v="1792.15"/>
        <n v="3000.32"/>
        <n v="93.03"/>
        <n v="191.8"/>
        <n v="9570.0"/>
        <n v="33126.8"/>
        <n v="17686.36"/>
        <n v="20152.45"/>
        <n v="14648.13"/>
        <n v="34273.0"/>
        <n v="42468.49"/>
        <n v="37907.86"/>
        <n v="33440.33"/>
        <n v="4035.3"/>
        <n v="18021.95"/>
        <n v="17453.29"/>
        <n v="15013.15"/>
        <n v="13109.81"/>
        <n v="1867.99"/>
        <n v="2155.34"/>
        <n v="46513.3"/>
        <n v="19895.13"/>
        <n v="6084.83"/>
        <n v="6550.66"/>
        <n v="18842.16"/>
        <n v="10449.02"/>
        <n v="11643.72"/>
        <n v="1251.34"/>
        <n v="2987.16"/>
        <n v="9996.08"/>
        <n v="24058.56"/>
        <n v="984.34"/>
        <n v="8146.07"/>
        <n v="23753.59"/>
        <n v="31409.23"/>
        <n v="4219.87"/>
        <n v="26297.13"/>
        <n v="62205.67"/>
        <n v="47462.76"/>
        <n v="31153.62"/>
        <n v="24918.6"/>
        <n v="5361.21"/>
        <n v="20097.15"/>
        <n v="20615.75"/>
        <n v="10445.19"/>
        <n v="13585.5"/>
        <n v="23685.27"/>
        <n v="60773.44"/>
        <n v="6999.84"/>
        <n v="5656.89"/>
        <n v="18416.36"/>
        <n v="2803.62"/>
        <n v="17470.99"/>
        <n v="1860.99"/>
        <n v="13489.8"/>
        <n v="19373.5"/>
        <n v="1453.77"/>
        <n v="4637.46"/>
        <n v="8170.62"/>
        <n v="9196.27"/>
        <n v="22546.7"/>
        <n v="15058.85"/>
        <n v="9628.85"/>
        <n v="11981.35"/>
        <n v="261.23"/>
        <n v="29439.25"/>
        <n v="837.38"/>
        <n v="35359.0"/>
        <n v="15573.95"/>
        <n v="15007.87"/>
        <n v="24387.05"/>
        <n v="39259.43"/>
        <n v="57170.3"/>
        <n v="15677.63"/>
        <n v="3265.87"/>
        <n v="42178.38"/>
        <n v="830.45"/>
        <n v="32936.27"/>
        <n v="22815.05"/>
        <n v="47020.3"/>
        <n v="45550.66"/>
        <n v="1092.38"/>
        <n v="18803.8"/>
        <n v="2663.12"/>
        <n v="1634.37"/>
        <n v="11894.19"/>
        <n v="2053.89"/>
        <n v="26031.89"/>
        <n v="69437.15"/>
        <n v="16860.01"/>
        <n v="5362.0"/>
        <n v="37056.5"/>
        <n v="38360.52"/>
        <n v="26394.11"/>
        <n v="19097.11"/>
        <n v="40467.65"/>
        <n v="3565.6"/>
        <n v="53647.69"/>
        <n v="58826.07"/>
        <n v="41113.31"/>
        <n v="5771.3"/>
        <n v="39063.71"/>
        <n v="13768.69"/>
        <n v="18073.92"/>
        <n v="36726.85"/>
        <n v="600.58"/>
        <n v="9017.91"/>
        <n v="33823.09"/>
        <n v="33635.31"/>
        <n v="37768.22"/>
        <n v="3707.71"/>
        <n v="24475.8"/>
        <n v="3168.27"/>
        <n v="30751.46"/>
        <n v="5624.09"/>
        <n v="26774.31"/>
        <n v="12139.45"/>
        <n v="85753.92"/>
        <n v="17344.96"/>
        <n v="20024.96"/>
        <n v="9182.49"/>
        <n v="26524.33"/>
        <n v="13659.41"/>
        <n v="364.64"/>
        <n v="18759.56"/>
        <n v="35493.28"/>
        <n v="5404.75"/>
        <n v="4996.52"/>
        <n v="18775.13"/>
        <n v="34072.69"/>
        <n v="5743.52"/>
        <n v="53842.35"/>
        <n v="52452.32"/>
        <n v="4476.29"/>
        <n v="6124.65"/>
        <n v="24119.42"/>
        <n v="60620.19"/>
        <n v="24749.4"/>
        <n v="11772.14"/>
        <n v="3702.54"/>
        <n v="12361.16"/>
        <n v="18667.1"/>
        <n v="8037.99"/>
        <n v="14277.52"/>
        <n v="2790.16"/>
        <n v="12036.47"/>
        <n v="1903.27"/>
        <n v="1006.69"/>
        <n v="38931.8"/>
        <n v="4590.32"/>
        <n v="17120.63"/>
        <n v="3226.46"/>
        <n v="6090.53"/>
        <n v="8967.64"/>
        <n v="3102.14"/>
        <n v="941.04"/>
        <n v="41937.42"/>
        <n v="238.07"/>
        <n v="1265.63"/>
        <n v="32702.52"/>
        <n v="6625.95"/>
        <n v="25661.79"/>
        <n v="3161.77"/>
        <n v="5417.33"/>
        <n v="17008.96"/>
        <n v="89545.81"/>
        <n v="1525.63"/>
        <n v="10235.01"/>
        <n v="880.73"/>
        <n v="4443.54"/>
        <n v="47604.67"/>
        <n v="2028.7"/>
        <n v="38878.07"/>
        <n v="3915.51"/>
        <n v="39578.87"/>
        <n v="15444.76"/>
        <n v="42108.59"/>
        <n v="3290.5"/>
        <n v="28712.76"/>
        <n v="22832.4"/>
        <n v="15658.52"/>
        <n v="33276.55"/>
        <n v="20898.17"/>
        <n v="41919.05"/>
        <n v="9595.01"/>
        <n v="17828.22"/>
        <n v="40897.07"/>
        <n v="4836.69"/>
        <n v="13300.58"/>
        <n v="64751.91"/>
        <n v="12833.95"/>
        <n v="5829.24"/>
        <n v="8648.8"/>
        <n v="43271.1"/>
        <n v="61969.94"/>
        <n v="59957.75"/>
        <n v="24009.07"/>
        <n v="14250.75"/>
        <n v="4034.71"/>
        <n v="2630.01"/>
        <n v="1232.54"/>
        <n v="357.47"/>
        <n v="42093.83"/>
        <n v="33118.68"/>
        <n v="16778.33"/>
        <n v="61174.32"/>
        <n v="21290.54"/>
        <n v="12493.87"/>
        <n v="3301.52"/>
        <n v="14496.63"/>
        <n v="3433.42"/>
        <n v="10164.96"/>
        <n v="57170.99"/>
        <n v="8370.37"/>
        <n v="3316.07"/>
        <n v="17464.46"/>
        <n v="18444.37"/>
        <n v="4308.57"/>
        <n v="4377.72"/>
        <n v="91222.67"/>
        <n v="5575.27"/>
        <n v="36426.9"/>
        <n v="12709.79"/>
        <n v="11418.21"/>
        <n v="6990.08"/>
        <n v="29729.0"/>
        <n v="42515.72"/>
        <n v="6052.6"/>
        <n v="1998.54"/>
        <n v="2944.95"/>
        <n v="31481.76"/>
        <n v="11447.88"/>
        <n v="2829.3"/>
        <n v="8319.04"/>
        <n v="14440.63"/>
        <n v="38217.85"/>
        <n v="20530.11"/>
        <n v="3872.49"/>
        <n v="3456.2"/>
        <n v="10631.94"/>
        <n v="1563.4"/>
        <n v="28177.11"/>
        <n v="10265.03"/>
        <n v="8402.15"/>
        <n v="14230.64"/>
        <n v="24685.67"/>
        <n v="16849.05"/>
        <n v="32430.49"/>
        <n v="19850.62"/>
        <n v="31020.58"/>
        <n v="23866.08"/>
        <n v="4291.68"/>
        <n v="1075.49"/>
        <n v="46742.87"/>
        <n v="58248.48"/>
        <n v="25960.71"/>
        <n v="25762.01"/>
        <n v="6298.24"/>
        <n v="15637.02"/>
        <n v="97174.59"/>
        <n v="38778.79"/>
        <n v="7259.45"/>
        <n v="7163.4"/>
        <n v="13216.59"/>
        <n v="10370.39"/>
        <n v="9277.35"/>
        <n v="19722.03"/>
        <n v="231.18"/>
        <n v="28822.58"/>
        <n v="26945.55"/>
        <n v="35477.49"/>
        <n v="36833.79"/>
        <n v="16712.64"/>
        <n v="30289.28"/>
        <n v="13561.04"/>
        <n v="60536.14"/>
        <n v="4231.68"/>
        <n v="49447.81"/>
        <n v="5982.42"/>
        <n v="2167.82"/>
        <n v="11564.41"/>
        <n v="19085.94"/>
        <n v="5253.02"/>
        <n v="16229.44"/>
        <n v="32994.09"/>
        <n v="5943.47"/>
        <n v="17365.36"/>
        <n v="8289.49"/>
        <n v="15090.6"/>
        <n v="21987.39"/>
        <n v="8628.66"/>
        <n v="16591.95"/>
        <n v="34797.94"/>
        <n v="25829.52"/>
        <n v="38319.98"/>
        <n v="3818.39"/>
        <n v="5034.81"/>
        <n v="13365.63"/>
        <n v="38255.33"/>
        <n v="4403.12"/>
        <n v="70854.64"/>
        <n v="2730.2"/>
        <n v="3849.33"/>
        <n v="3660.05"/>
        <n v="17638.07"/>
        <n v="49909.1"/>
        <n v="5890.41"/>
        <n v="16105.58"/>
        <n v="3866.17"/>
        <n v="19946.59"/>
        <n v="2630.58"/>
        <n v="13518.36"/>
        <n v="21294.76"/>
        <n v="17308.53"/>
        <n v="3016.47"/>
        <n v="3519.79"/>
        <n v="22257.73"/>
        <n v="33100.14"/>
        <n v="47735.52"/>
        <n v="33598.44"/>
        <n v="72934.71"/>
        <n v="10493.48"/>
        <n v="8044.38"/>
        <n v="571.78"/>
        <n v="11952.95"/>
        <n v="21074.97"/>
        <n v="33792.22"/>
        <n v="6224.62"/>
        <n v="14414.12"/>
        <n v="21694.75"/>
        <n v="16041.52"/>
        <n v="6404.68"/>
        <n v="31820.41"/>
        <n v="3807.74"/>
        <n v="47073.32"/>
        <n v="60981.29"/>
        <n v="9100.67"/>
        <n v="9437.93"/>
        <n v="27195.25"/>
        <n v="12186.73"/>
        <n v="580.55"/>
        <n v="50483.78"/>
        <n v="11268.72"/>
        <n v="4550.44"/>
        <n v="16223.49"/>
        <n v="4941.2"/>
        <n v="4613.99"/>
        <n v="15781.33"/>
        <n v="9920.13"/>
        <n v="17019.11"/>
        <n v="39182.48"/>
        <n v="154.01"/>
        <n v="1037.57"/>
        <n v="18836.25"/>
        <n v="19683.69"/>
        <n v="42106.0"/>
        <n v="19834.15"/>
        <n v="5168.02"/>
        <n v="12641.65"/>
        <n v="33108.11"/>
        <n v="51233.58"/>
        <n v="5407.72"/>
        <n v="15513.4"/>
        <n v="3461.55"/>
        <n v="13743.29"/>
        <n v="1888.72"/>
        <n v="56852.7"/>
        <n v="20325.34"/>
        <n v="38512.69"/>
        <n v="4034.15"/>
        <n v="23692.78"/>
        <n v="43604.92"/>
        <n v="17157.52"/>
        <n v="20416.16"/>
        <n v="10473.86"/>
        <n v="22463.89"/>
        <n v="10069.65"/>
        <n v="12948.94"/>
        <n v="2172.02"/>
        <n v="156.78"/>
        <n v="1134.61"/>
        <n v="4276.78"/>
        <n v="12198.33"/>
        <n v="424.35"/>
        <n v="3390.55"/>
        <n v="30414.32"/>
        <n v="28723.69"/>
        <n v="31187.28"/>
        <n v="50903.57"/>
        <n v="2535.56"/>
        <n v="3561.97"/>
        <n v="8115.91"/>
        <n v="49335.33"/>
        <n v="29875.61"/>
        <n v="7834.83"/>
        <n v="1834.32"/>
        <n v="19162.06"/>
        <n v="5936.32"/>
        <n v="15149.56"/>
        <n v="56878.55"/>
        <n v="17001.51"/>
        <n v="51496.92"/>
        <n v="9985.81"/>
        <n v="20067.02"/>
        <n v="44865.57"/>
        <n v="17734.02"/>
        <n v="19084.98"/>
        <n v="25197.32"/>
        <n v="42759.69"/>
        <n v="1846.25"/>
        <n v="8215.36"/>
        <n v="10139.49"/>
        <n v="48094.5"/>
        <n v="62474.92"/>
        <n v="2565.32"/>
        <n v="2536.4"/>
        <n v="54624.88"/>
        <n v="7013.06"/>
        <n v="5536.54"/>
        <n v="725.46"/>
        <n v="6448.12"/>
        <n v="23652.47"/>
        <n v="11103.78"/>
        <n v="14549.4"/>
        <n v="49849.65"/>
        <n v="2436.34"/>
        <n v="1478.11"/>
        <n v="38201.5"/>
        <n v="29820.28"/>
        <n v="6123.28"/>
        <n v="7838.17"/>
        <n v="7429.33"/>
        <n v="20871.62"/>
        <n v="1263.3"/>
        <n v="13443.44"/>
        <n v="2874.47"/>
        <n v="34266.94"/>
        <n v="9582.11"/>
        <n v="14997.41"/>
        <n v="595.12"/>
        <n v="1200.61"/>
        <n v="22481.98"/>
        <n v="29114.65"/>
        <n v="24759.94"/>
        <n v="26713.44"/>
        <n v="2210.14"/>
        <n v="23647.54"/>
        <n v="4011.69"/>
        <n v="2063.16"/>
        <n v="28307.12"/>
        <n v="44037.81"/>
        <n v="25225.68"/>
        <n v="32754.02"/>
        <n v="94407.48"/>
        <n v="2894.87"/>
        <n v="67135.51"/>
        <n v="18385.79"/>
        <n v="33560.03"/>
        <n v="21006.11"/>
        <n v="16881.16"/>
        <n v="24322.19"/>
        <n v="7720.86"/>
        <n v="51612.02"/>
        <n v="2449.97"/>
        <n v="7655.43"/>
        <n v="633.16"/>
        <n v="6330.5"/>
        <n v="4923.46"/>
        <n v="1018.1"/>
        <n v="13536.58"/>
        <n v="12646.16"/>
        <n v="1618.68"/>
        <n v="6072.18"/>
        <n v="61289.72"/>
        <n v="2347.24"/>
        <n v="7277.41"/>
        <n v="730.43"/>
        <n v="3224.21"/>
        <n v="24039.3"/>
        <n v="9136.74"/>
        <n v="12032.39"/>
        <n v="3415.25"/>
        <n v="22922.9"/>
        <n v="27847.99"/>
        <n v="3996.16"/>
        <n v="920.74"/>
        <n v="1688.1"/>
        <n v="21403.16"/>
        <n v="2912.32"/>
        <n v="13621.16"/>
        <n v="3312.63"/>
        <n v="3730.16"/>
        <n v="87.4"/>
        <n v="7737.51"/>
        <n v="1881.76"/>
        <n v="10016.23"/>
        <n v="18215.34"/>
        <n v="9162.51"/>
        <n v="24421.13"/>
        <n v="27053.46"/>
        <n v="23854.49"/>
        <n v="55201.68"/>
        <n v="5417.66"/>
        <n v="4201.0"/>
        <n v="18817.38"/>
        <n v="18071.29"/>
        <n v="14271.01"/>
        <n v="87.25"/>
        <n v="16204.33"/>
        <n v="54001.06"/>
        <n v="8146.67"/>
        <n v="68591.44"/>
        <n v="8824.64"/>
        <n v="3013.07"/>
        <n v="10163.36"/>
        <n v="13648.55"/>
        <n v="19856.12"/>
        <n v="14059.03"/>
        <n v="15388.41"/>
        <n v="487.23"/>
        <n v="5850.41"/>
        <n v="7441.48"/>
        <n v="86992.8"/>
        <n v="7007.26"/>
        <n v="45378.92"/>
        <n v="7269.28"/>
        <n v="2020.96"/>
        <n v="5690.21"/>
        <n v="6371.86"/>
        <n v="76561.54"/>
        <n v="22435.05"/>
        <n v="53671.35"/>
        <n v="36035.59"/>
        <n v="17283.38"/>
        <n v="22502.49"/>
        <n v="19607.9"/>
        <n v="21948.04"/>
        <n v="6151.54"/>
        <n v="10489.2"/>
        <n v="17959.97"/>
        <n v="731.8"/>
        <n v="13187.86"/>
        <n v="39283.29"/>
        <n v="13559.96"/>
        <n v="16073.68"/>
        <n v="4510.56"/>
        <n v="31630.94"/>
        <n v="8890.72"/>
        <n v="62740.18"/>
        <n v="49538.9"/>
        <n v="1773.93"/>
        <n v="8104.8"/>
        <n v="58058.55"/>
        <n v="32647.3"/>
        <n v="48423.68"/>
        <n v="16998.51"/>
        <n v="13093.83"/>
        <n v="2252.1"/>
        <n v="36585.68"/>
        <n v="27340.94"/>
        <n v="1213.62"/>
        <n v="4699.63"/>
        <n v="16296.25"/>
        <n v="23065.75"/>
        <n v="2962.35"/>
        <n v="5616.11"/>
        <n v="4291.36"/>
        <n v="4969.15"/>
        <n v="50693.65"/>
        <n v="25162.92"/>
        <n v="26720.16"/>
        <n v="31597.13"/>
        <n v="8818.94"/>
        <n v="29150.19"/>
        <n v="76713.65"/>
        <n v="23972.69"/>
        <n v="10782.89"/>
        <n v="25200.97"/>
        <n v="46211.28"/>
        <n v="2756.79"/>
        <n v="6165.72"/>
        <n v="50339.4"/>
        <n v="58461.87"/>
        <n v="13238.36"/>
        <n v="9385.71"/>
        <n v="6647.5"/>
        <n v="13813.07"/>
        <n v="54523.62"/>
        <n v="3245.9"/>
        <n v="10888.7"/>
        <n v="48519.44"/>
        <n v="8588.58"/>
        <n v="29227.38"/>
        <n v="9861.67"/>
        <n v="32687.6"/>
        <n v="79268.8"/>
        <n v="9814.64"/>
        <n v="37299.34"/>
        <n v="89164.03"/>
        <n v="82492.13"/>
        <n v="11375.14"/>
        <n v="13301.35"/>
        <n v="7230.92"/>
        <n v="7538.1"/>
        <n v="13564.01"/>
        <n v="4475.84"/>
        <n v="24835.11"/>
        <n v="15370.72"/>
        <n v="45668.96"/>
        <n v="33276.03"/>
        <n v="7786.06"/>
        <n v="14096.49"/>
        <n v="27767.12"/>
        <n v="4293.59"/>
        <n v="642.15"/>
        <n v="38252.05"/>
        <n v="2959.57"/>
        <n v="44038.77"/>
        <n v="48977.21"/>
        <n v="12349.68"/>
        <n v="32878.69"/>
        <n v="9025.72"/>
        <n v="39075.86"/>
        <n v="34823.06"/>
        <n v="1635.45"/>
        <n v="17474.29"/>
        <n v="20432.96"/>
        <n v="17.15"/>
        <n v="78158.95"/>
        <n v="10436.64"/>
        <n v="14568.99"/>
        <n v="4333.39"/>
        <n v="18879.33"/>
        <n v="33279.98"/>
        <n v="17632.59"/>
        <n v="31026.69"/>
        <n v="26268.91"/>
        <n v="5427.2"/>
        <n v="11447.38"/>
        <n v="3218.1"/>
        <n v="856.81"/>
        <n v="1302.91"/>
        <n v="57119.38"/>
        <n v="83386.7"/>
        <n v="1995.91"/>
        <n v="8165.18"/>
        <n v="2430.26"/>
        <n v="35942.94"/>
        <n v="13715.37"/>
        <n v="19418.2"/>
        <n v="15526.7"/>
        <n v="24774.98"/>
        <n v="7687.74"/>
        <n v="2958.25"/>
        <n v="355.54"/>
        <n v="11800.73"/>
        <n v="47683.37"/>
        <n v="7284.54"/>
        <n v="4362.05"/>
        <n v="52085.36"/>
        <n v="2228.66"/>
        <n v="1063.82"/>
        <n v="42307.7"/>
        <n v="24140.17"/>
        <n v="10966.0"/>
        <n v="27914.29"/>
        <n v="27052.55"/>
        <n v="817.7"/>
        <n v="22555.48"/>
        <n v="20481.55"/>
        <n v="66362.4"/>
        <n v="67997.53"/>
        <n v="9489.85"/>
        <n v="17824.25"/>
        <n v="3048.05"/>
        <n v="1375.35"/>
        <n v="11340.16"/>
        <n v="23416.05"/>
        <n v="16775.54"/>
        <n v="11230.34"/>
        <n v="34087.34"/>
        <n v="31639.13"/>
        <n v="26331.04"/>
        <n v="1603.22"/>
        <n v="31838.8"/>
        <n v="50370.42"/>
        <n v="1225.64"/>
        <n v="10272.3"/>
        <n v="89058.41"/>
        <n v="18287.79"/>
        <n v="14413.55"/>
        <n v="3906.83"/>
        <n v="16670.56"/>
        <n v="11562.23"/>
        <n v="2726.55"/>
        <n v="12484.84"/>
        <n v="3592.09"/>
        <n v="26235.88"/>
        <n v="72724.5"/>
        <n v="12681.61"/>
        <n v="20013.47"/>
        <n v="11276.64"/>
        <n v="2980.53"/>
        <n v="70504.82"/>
        <n v="2775.56"/>
        <n v="2367.27"/>
        <n v="12293.11"/>
        <n v="21510.85"/>
        <n v="8767.72"/>
        <n v="4276.67"/>
        <n v="34181.12"/>
        <n v="9022.96"/>
        <n v="4321.4"/>
        <n v="9085.28"/>
        <n v="4830.08"/>
        <n v="14656.39"/>
        <n v="22069.85"/>
        <n v="32144.54"/>
        <n v="5164.07"/>
        <n v="3653.33"/>
        <n v="395.96"/>
        <n v="5177.69"/>
        <n v="483.91"/>
        <n v="8476.89"/>
        <n v="3149.3"/>
        <n v="17345.04"/>
        <n v="9681.3"/>
        <n v="1965.17"/>
        <n v="10212.06"/>
        <n v="4697.95"/>
        <n v="22799.77"/>
        <n v="9064.86"/>
        <n v="3180.62"/>
        <n v="8603.41"/>
        <n v="5081.81"/>
        <n v="31771.05"/>
        <n v="81928.01"/>
        <n v="516.44"/>
        <n v="23424.96"/>
        <n v="6129.36"/>
        <n v="1374.33"/>
        <n v="289.11"/>
        <n v="42574.26"/>
        <n v="8726.94"/>
        <n v="11681.45"/>
        <n v="4155.19"/>
        <n v="30024.55"/>
        <n v="52207.28"/>
        <n v="33815.24"/>
        <n v="27345.47"/>
        <n v="8150.34"/>
        <n v="1333.28"/>
        <n v="4495.38"/>
        <n v="11841.08"/>
        <n v="62562.37"/>
        <n v="25664.23"/>
        <n v="35238.16"/>
        <n v="6495.05"/>
        <n v="23029.06"/>
        <n v="39673.63"/>
        <n v="13055.91"/>
        <n v="11238.58"/>
        <n v="25416.82"/>
        <n v="16415.6"/>
        <n v="99731.78"/>
        <n v="11071.28"/>
        <n v="3870.32"/>
        <n v="12770.72"/>
        <n v="5362.95"/>
        <n v="16476.68"/>
        <n v="2688.85"/>
        <n v="59905.16"/>
        <n v="39296.97"/>
        <n v="3381.76"/>
        <n v="3784.34"/>
        <n v="14366.78"/>
        <n v="29645.66"/>
        <n v="4945.63"/>
        <n v="1258.19"/>
        <n v="15772.66"/>
        <n v="23526.97"/>
        <n v="5603.95"/>
        <n v="26923.62"/>
        <n v="60173.83"/>
        <n v="2948.54"/>
        <n v="14309.04"/>
        <n v="1170.43"/>
        <n v="4630.09"/>
        <n v="1882.24"/>
        <n v="10350.51"/>
        <n v="34388.6"/>
        <n v="17213.83"/>
        <n v="5035.62"/>
        <n v="818.75"/>
        <n v="16121.76"/>
        <n v="2849.64"/>
        <n v="8393.33"/>
        <n v="14274.85"/>
        <n v="46812.5"/>
        <n v="1707.31"/>
        <n v="22089.04"/>
        <n v="283.63"/>
        <n v="19880.1"/>
        <n v="16038.38"/>
        <n v="33412.08"/>
        <n v="15171.32"/>
        <n v="8696.33"/>
        <n v="5561.26"/>
        <n v="1782.08"/>
        <n v="15297.71"/>
        <n v="43842.7"/>
        <n v="14461.59"/>
        <n v="26872.58"/>
        <n v="7088.83"/>
        <n v="11888.89"/>
        <n v="7849.1"/>
        <n v="2314.19"/>
        <n v="10790.97"/>
        <n v="28902.83"/>
        <n v="10049.71"/>
        <n v="21006.69"/>
        <n v="28427.28"/>
        <n v="7793.89"/>
        <n v="31941.75"/>
        <n v="8277.78"/>
        <n v="5032.05"/>
        <n v="4460.47"/>
        <n v="26721.46"/>
        <n v="43697.69"/>
        <n v="5244.15"/>
        <n v="1781.88"/>
        <n v="7530.76"/>
        <n v="21449.96"/>
        <n v="9193.78"/>
        <n v="15933.59"/>
        <n v="27275.4"/>
        <n v="10501.15"/>
        <n v="7074.99"/>
        <n v="76561.31"/>
        <n v="4538.76"/>
        <n v="2351.63"/>
        <n v="27792.45"/>
        <n v="24234.03"/>
        <n v="33338.09"/>
        <n v="8419.41"/>
        <n v="53417.3"/>
        <n v="2544.89"/>
        <n v="614.9"/>
        <n v="7149.62"/>
        <n v="31922.98"/>
        <n v="22354.82"/>
        <n v="11461.42"/>
        <n v="5921.1"/>
        <n v="1222.04"/>
        <n v="8234.86"/>
        <n v="12324.45"/>
        <n v="23232.57"/>
        <n v="20767.58"/>
        <n v="58879.84"/>
        <n v="2116.01"/>
        <n v="8199.71"/>
        <n v="13139.32"/>
        <n v="22215.47"/>
        <n v="13681.83"/>
        <n v="48781.44"/>
        <n v="18764.2"/>
        <n v="809.47"/>
        <n v="2413.0"/>
        <n v="28007.51"/>
        <n v="25160.68"/>
        <n v="3332.83"/>
        <n v="1214.3"/>
        <n v="17289.05"/>
        <n v="20197.68"/>
        <n v="2907.44"/>
        <n v="12834.61"/>
        <n v="7300.81"/>
        <n v="53561.77"/>
        <n v="4948.72"/>
        <n v="26429.67"/>
        <n v="14601.78"/>
        <n v="231.76"/>
        <n v="14554.71"/>
        <n v="2095.48"/>
        <n v="21521.1"/>
        <n v="16672.27"/>
        <n v="209.64"/>
        <n v="4580.54"/>
        <n v="29942.29"/>
        <n v="6453.0"/>
        <n v="13834.3"/>
        <n v="7479.29"/>
        <n v="50899.98"/>
        <n v="15382.3"/>
        <n v="23825.97"/>
        <n v="1743.34"/>
        <n v="823.44"/>
        <n v="6001.25"/>
        <n v="7396.2"/>
        <n v="23274.57"/>
        <n v="16839.0"/>
        <n v="9386.62"/>
        <n v="21233.12"/>
        <n v="3572.15"/>
        <n v="1311.9"/>
        <n v="38552.28"/>
        <n v="16599.79"/>
        <n v="20944.81"/>
        <n v="7341.5"/>
        <n v="9302.87"/>
        <n v="1719.16"/>
        <n v="38896.56"/>
        <n v="17951.32"/>
        <n v="1746.65"/>
        <n v="32646.93"/>
        <n v="11743.89"/>
        <n v="28972.02"/>
        <n v="254.0"/>
        <n v="583.22"/>
        <n v="3745.47"/>
        <n v="4737.66"/>
        <n v="28874.7"/>
        <n v="24530.79"/>
        <n v="19146.84"/>
        <n v="43231.94"/>
        <n v="5677.75"/>
        <n v="46952.68"/>
        <n v="48041.72"/>
        <n v="11392.4"/>
        <n v="1982.85"/>
        <n v="25933.45"/>
        <n v="8217.45"/>
        <n v="31688.03"/>
        <n v="3575.13"/>
        <n v="15509.5"/>
        <n v="14188.53"/>
        <n v="2114.2"/>
        <n v="9030.16"/>
        <n v="1771.28"/>
        <n v="12500.06"/>
        <n v="37018.04"/>
        <n v="6299.83"/>
        <n v="28951.65"/>
        <n v="4052.79"/>
        <n v="22400.9"/>
        <n v="49428.93"/>
        <n v="7829.12"/>
        <n v="46134.2"/>
        <n v="14080.96"/>
        <n v="7619.5"/>
        <n v="45365.26"/>
        <n v="651.23"/>
        <n v="568.38"/>
        <n v="18317.3"/>
        <n v="31866.44"/>
        <n v="27849.98"/>
        <n v="1656.1"/>
        <n v="60015.38"/>
        <n v="24284.74"/>
        <n v="59562.58"/>
        <n v="7982.64"/>
        <n v="23679.43"/>
        <n v="39313.51"/>
        <n v="9575.7"/>
        <n v="66968.26"/>
        <n v="6157.5"/>
        <n v="7584.65"/>
        <n v="50596.89"/>
        <n v="69905.6"/>
        <n v="6714.93"/>
        <n v="2932.68"/>
        <n v="28463.77"/>
        <n v="53089.79"/>
        <n v="18361.53"/>
        <n v="20130.82"/>
        <n v="28789.12"/>
        <n v="3323.09"/>
        <n v="72588.75"/>
        <n v="9061.5"/>
        <n v="19790.16"/>
        <n v="12645.41"/>
        <n v="12629.04"/>
        <n v="24263.26"/>
        <n v="21520.97"/>
        <n v="31603.32"/>
        <n v="560.09"/>
        <n v="33259.66"/>
        <n v="7132.81"/>
        <n v="2709.57"/>
        <n v="2405.74"/>
        <n v="22780.86"/>
        <n v="21943.97"/>
        <n v="6085.67"/>
        <n v="4545.69"/>
        <n v="14929.15"/>
        <n v="1345.02"/>
        <n v="10194.22"/>
        <n v="21946.36"/>
        <n v="68630.42"/>
        <n v="11090.45"/>
        <n v="4468.47"/>
        <n v="34005.03"/>
        <n v="27267.15"/>
        <n v="39280.0"/>
        <n v="4834.27"/>
        <n v="10378.24"/>
        <n v="79858.63"/>
        <n v="3440.51"/>
        <n v="22261.37"/>
        <n v="5414.78"/>
        <n v="13869.3"/>
        <n v="32239.79"/>
        <n v="13411.52"/>
        <n v="32744.58"/>
        <n v="11114.19"/>
        <n v="11447.93"/>
        <n v="3235.78"/>
        <n v="10278.93"/>
        <n v="27141.95"/>
        <n v="37669.31"/>
        <n v="12327.55"/>
        <n v="18051.55"/>
        <n v="37272.42"/>
        <n v="33591.43"/>
        <n v="21442.75"/>
        <n v="33750.92"/>
        <n v="17156.23"/>
        <n v="93.18"/>
        <n v="842.85"/>
        <n v="78049.77"/>
        <n v="3132.89"/>
        <n v="10367.63"/>
        <n v="54304.9"/>
        <n v="4339.24"/>
        <n v="37131.25"/>
        <n v="34104.4"/>
        <n v="85850.53"/>
        <n v="6616.85"/>
        <n v="7576.23"/>
        <n v="46635.75"/>
        <n v="5333.53"/>
        <n v="15877.08"/>
        <n v="24575.21"/>
        <n v="6345.9"/>
        <n v="55746.07"/>
        <n v="21914.18"/>
        <n v="965.73"/>
        <n v="2917.58"/>
        <n v="4233.73"/>
        <n v="5619.62"/>
        <n v="26236.91"/>
        <n v="1862.83"/>
        <n v="8633.96"/>
        <n v="48468.7"/>
        <n v="16268.71"/>
        <n v="6171.21"/>
        <n v="62957.3"/>
        <n v="5602.64"/>
        <n v="47098.55"/>
        <n v="25875.74"/>
        <n v="26981.59"/>
        <n v="28958.23"/>
        <n v="14127.46"/>
        <n v="33702.5"/>
        <n v="36181.34"/>
        <n v="8940.96"/>
        <n v="10228.0"/>
        <n v="43920.72"/>
        <n v="14877.41"/>
        <n v="40339.63"/>
        <n v="19711.18"/>
        <n v="18006.76"/>
        <n v="629.42"/>
        <n v="6511.68"/>
        <n v="13945.42"/>
        <n v="17701.52"/>
        <n v="19908.55"/>
        <n v="25191.32"/>
        <n v="21355.85"/>
        <n v="37753.52"/>
        <n v="7004.5"/>
        <n v="20520.44"/>
        <n v="1050.29"/>
        <n v="13085.84"/>
        <n v="6240.4"/>
        <n v="9589.35"/>
        <n v="8759.64"/>
        <n v="1246.67"/>
        <n v="12571.39"/>
        <n v="7103.12"/>
        <n v="26647.19"/>
        <n v="15872.1"/>
        <n v="7867.53"/>
        <n v="1877.58"/>
        <n v="4863.3"/>
        <n v="30451.77"/>
        <n v="6542.88"/>
        <n v="3116.77"/>
        <n v="8048.35"/>
        <n v="17543.47"/>
        <n v="24311.68"/>
        <n v="9799.71"/>
        <n v="13788.97"/>
        <n v="12136.33"/>
        <n v="180.88"/>
        <n v="10070.4"/>
        <n v="17701.65"/>
        <n v="16876.83"/>
        <n v="27707.3"/>
        <n v="22196.05"/>
        <n v="6481.58"/>
        <n v="5904.71"/>
        <n v="12477.71"/>
        <n v="26407.86"/>
        <n v="1970.51"/>
        <n v="59256.24"/>
        <n v="15668.14"/>
        <n v="7317.44"/>
        <n v="23643.65"/>
        <n v="915.14"/>
        <n v="13248.36"/>
        <n v="13309.46"/>
        <n v="3534.15"/>
        <n v="36327.74"/>
        <n v="31872.48"/>
        <n v="3314.77"/>
        <n v="9045.7"/>
        <n v="2116.76"/>
        <n v="37757.76"/>
        <n v="7811.14"/>
        <n v="11571.97"/>
        <n v="7827.46"/>
        <n v="7422.03"/>
        <n v="27511.22"/>
        <n v="27532.13"/>
        <n v="14587.44"/>
        <n v="21436.5"/>
        <n v="14335.0"/>
        <n v="580.12"/>
        <n v="1365.71"/>
        <n v="9681.75"/>
        <n v="27705.61"/>
        <n v="48889.02"/>
        <n v="603.17"/>
        <n v="9178.27"/>
        <n v="5066.45"/>
        <n v="33770.19"/>
        <n v="37411.92"/>
        <n v="4623.74"/>
        <n v="24814.62"/>
        <n v="26317.17"/>
        <n v="3897.38"/>
        <n v="11372.48"/>
        <n v="19369.47"/>
        <n v="528.25"/>
        <n v="10370.16"/>
        <n v="3367.38"/>
        <n v="15613.2"/>
        <n v="37019.69"/>
        <n v="14878.45"/>
        <n v="732.94"/>
        <n v="602.12"/>
        <n v="18602.88"/>
        <n v="7949.39"/>
        <n v="17003.81"/>
        <n v="3573.85"/>
        <n v="29999.33"/>
        <n v="39425.34"/>
        <n v="44005.19"/>
        <n v="7250.26"/>
        <n v="21619.5"/>
        <n v="6543.5"/>
        <n v="28773.39"/>
        <n v="2568.6"/>
        <n v="28774.07"/>
        <n v="11586.68"/>
        <n v="38696.37"/>
        <n v="26859.4"/>
        <n v="9448.76"/>
        <n v="46772.37"/>
        <n v="6663.0"/>
        <n v="68218.07"/>
        <n v="29151.8"/>
        <n v="93500.81"/>
        <n v="1108.24"/>
        <n v="6405.1"/>
        <n v="27038.96"/>
        <n v="51085.06"/>
        <n v="583.86"/>
        <n v="0.19"/>
        <n v="5920.81"/>
        <n v="38316.36"/>
        <n v="29147.48"/>
        <n v="8318.72"/>
        <n v="40.27"/>
        <n v="16180.4"/>
        <n v="5435.01"/>
        <n v="27377.65"/>
        <n v="11824.44"/>
        <n v="22701.5"/>
        <n v="38252.64"/>
        <n v="15347.06"/>
        <n v="8188.12"/>
        <n v="29353.87"/>
        <n v="6162.79"/>
        <n v="44423.57"/>
        <n v="1482.14"/>
        <n v="36093.08"/>
        <n v="1920.43"/>
        <n v="1155.48"/>
        <n v="9027.78"/>
        <n v="62722.59"/>
        <n v="82071.0"/>
        <n v="4514.7"/>
        <n v="3218.35"/>
        <n v="8706.74"/>
        <n v="8222.23"/>
        <n v="28508.43"/>
        <n v="11739.7"/>
        <n v="30271.97"/>
        <n v="27623.2"/>
        <n v="17269.72"/>
        <n v="35856.65"/>
        <n v="4354.36"/>
        <n v="3530.22"/>
        <n v="27777.98"/>
        <n v="5615.38"/>
        <n v="55.97"/>
        <n v="48599.32"/>
        <n v="19506.86"/>
        <n v="11773.5"/>
        <n v="25873.32"/>
        <n v="8109.25"/>
        <n v="61437.61"/>
        <n v="1421.76"/>
        <n v="20485.77"/>
        <n v="30037.65"/>
        <n v="12664.61"/>
        <n v="28127.36"/>
        <n v="52321.38"/>
        <n v="27251.08"/>
        <n v="7402.93"/>
        <n v="16503.71"/>
        <n v="48518.46"/>
        <n v="11923.96"/>
        <n v="22895.12"/>
        <n v="12529.02"/>
        <n v="2587.24"/>
        <n v="1207.69"/>
        <n v="60845.56"/>
        <n v="18962.94"/>
        <n v="2192.17"/>
        <n v="38959.64"/>
        <n v="14791.91"/>
        <n v="29562.24"/>
        <n v="2710.81"/>
        <n v="47483.86"/>
        <n v="17858.1"/>
        <n v="26808.12"/>
        <n v="637.65"/>
        <n v="7575.63"/>
        <n v="6224.35"/>
        <n v="59753.3"/>
        <n v="4099.65"/>
        <n v="24555.18"/>
        <n v="873.89"/>
        <n v="4405.06"/>
        <n v="8267.85"/>
        <n v="31646.75"/>
        <n v="31210.72"/>
        <n v="60983.45"/>
        <n v="49722.35"/>
        <n v="1700.59"/>
        <n v="35423.58"/>
        <n v="11999.46"/>
        <n v="40181.32"/>
        <n v="1870.53"/>
        <n v="34606.04"/>
        <n v="3478.56"/>
        <n v="8124.56"/>
        <n v="585.45"/>
        <n v="2641.58"/>
        <n v="11801.92"/>
        <n v="34112.19"/>
        <n v="29715.2"/>
        <n v="5365.38"/>
        <n v="3290.19"/>
        <n v="9861.79"/>
        <n v="42957.55"/>
        <n v="1917.56"/>
        <n v="15657.67"/>
        <n v="1860.02"/>
        <n v="12705.57"/>
        <n v="2711.62"/>
        <n v="1674.96"/>
        <n v="4235.4"/>
        <n v="5894.3"/>
        <n v="6466.61"/>
        <n v="20727.85"/>
        <n v="1131.02"/>
        <n v="1685.23"/>
        <n v="4182.5"/>
        <n v="41124.36"/>
        <n v="19809.78"/>
        <n v="26214.07"/>
        <n v="9252.21"/>
        <n v="4796.14"/>
        <n v="774.01"/>
        <n v="13409.55"/>
        <n v="17079.51"/>
        <n v="45461.07"/>
        <n v="42757.18"/>
        <n v="11056.76"/>
        <n v="11018.3"/>
        <n v="3513.82"/>
        <n v="5953.27"/>
        <n v="51983.08"/>
        <n v="3040.57"/>
        <n v="69282.45"/>
        <n v="14053.39"/>
        <n v="12198.44"/>
        <n v="3838.67"/>
        <n v="21667.06"/>
        <n v="12318.0"/>
        <n v="9261.77"/>
        <n v="6144.54"/>
        <n v="1376.0"/>
        <n v="14651.41"/>
        <n v="7505.75"/>
        <n v="24610.8"/>
        <n v="25712.51"/>
        <n v="8072.55"/>
        <n v="22120.03"/>
        <n v="5986.33"/>
        <n v="25978.4"/>
        <n v="324.16"/>
        <n v="3288.27"/>
        <n v="5620.98"/>
        <n v="29650.42"/>
        <n v="1373.64"/>
        <n v="4166.51"/>
        <n v="8882.79"/>
        <n v="184.35"/>
        <n v="28719.86"/>
        <n v="16424.39"/>
        <n v="46188.04"/>
        <n v="630.45"/>
        <n v="6332.35"/>
        <n v="26279.6"/>
        <n v="22487.8"/>
        <n v="5569.36"/>
        <n v="18111.36"/>
        <n v="31574.07"/>
        <n v="679.01"/>
        <n v="25290.63"/>
        <n v="5809.64"/>
        <n v="59073.12"/>
        <n v="15453.34"/>
        <n v="679.12"/>
        <n v="10331.19"/>
        <n v="67812.19"/>
        <n v="26214.31"/>
        <n v="7147.19"/>
        <n v="17125.9"/>
        <n v="18280.93"/>
        <n v="472.5"/>
        <n v="3940.58"/>
        <n v="16049.29"/>
        <n v="10308.48"/>
        <n v="4215.35"/>
        <n v="29626.94"/>
        <n v="13427.51"/>
        <n v="7420.5"/>
        <n v="3527.04"/>
      </sharedItems>
    </cacheField>
    <cacheField name="num_products" numFmtId="0">
      <sharedItems containsSemiMixedTypes="0" containsString="0" containsNumber="1" containsInteger="1">
        <n v="2.0"/>
        <n v="3.0"/>
        <n v="5.0"/>
        <n v="1.0"/>
        <n v="4.0"/>
      </sharedItems>
    </cacheField>
    <cacheField name="monthly_transactions" numFmtId="0">
      <sharedItems containsSemiMixedTypes="0" containsString="0" containsNumber="1" containsInteger="1">
        <n v="23.0"/>
        <n v="26.0"/>
        <n v="15.0"/>
        <n v="24.0"/>
        <n v="21.0"/>
        <n v="17.0"/>
        <n v="18.0"/>
        <n v="16.0"/>
        <n v="14.0"/>
        <n v="12.0"/>
        <n v="20.0"/>
        <n v="19.0"/>
        <n v="25.0"/>
        <n v="31.0"/>
        <n v="27.0"/>
        <n v="13.0"/>
        <n v="30.0"/>
        <n v="29.0"/>
        <n v="22.0"/>
        <n v="10.0"/>
        <n v="28.0"/>
        <n v="11.0"/>
        <n v="9.0"/>
        <n v="32.0"/>
        <n v="8.0"/>
        <n v="35.0"/>
        <n v="37.0"/>
        <n v="36.0"/>
        <n v="33.0"/>
        <n v="34.0"/>
        <n v="7.0"/>
        <n v="38.0"/>
        <n v="5.0"/>
      </sharedItems>
    </cacheField>
    <cacheField name="digital_logins_month" numFmtId="0">
      <sharedItems containsSemiMixedTypes="0" containsString="0" containsNumber="1" containsInteger="1">
        <n v="2.0"/>
        <n v="4.0"/>
        <n v="8.0"/>
        <n v="5.0"/>
        <n v="12.0"/>
        <n v="6.0"/>
        <n v="13.0"/>
        <n v="15.0"/>
        <n v="25.0"/>
        <n v="11.0"/>
        <n v="3.0"/>
        <n v="7.0"/>
        <n v="9.0"/>
        <n v="21.0"/>
        <n v="10.0"/>
        <n v="19.0"/>
        <n v="16.0"/>
        <n v="1.0"/>
        <n v="22.0"/>
        <n v="17.0"/>
        <n v="24.0"/>
        <n v="0.0"/>
        <n v="20.0"/>
        <n v="14.0"/>
        <n v="18.0"/>
        <n v="23.0"/>
        <n v="26.0"/>
        <n v="27.0"/>
        <n v="28.0"/>
      </sharedItems>
    </cacheField>
    <cacheField name="preferred_channel" numFmtId="0">
      <sharedItems>
        <s v="Branch"/>
        <s v="Internet"/>
        <s v="Mobile"/>
      </sharedItems>
    </cacheField>
    <cacheField name="product_interest_score" numFmtId="0">
      <sharedItems containsSemiMixedTypes="0" containsString="0" containsNumber="1">
        <n v="0.191"/>
        <n v="0.909"/>
        <n v="0.824"/>
        <n v="0.552"/>
        <n v="0.565"/>
        <n v="0.468"/>
        <n v="0.616"/>
        <n v="0.695"/>
        <n v="0.632"/>
        <n v="0.729"/>
        <n v="0.915"/>
        <n v="0.693"/>
        <n v="0.441"/>
        <n v="0.664"/>
        <n v="0.149"/>
        <n v="0.465"/>
        <n v="0.786"/>
        <n v="0.216"/>
        <n v="0.176"/>
        <n v="0.893"/>
        <n v="0.618"/>
        <n v="0.671"/>
        <n v="0.572"/>
        <n v="0.539"/>
        <n v="0.812"/>
        <n v="0.926"/>
        <n v="1.0"/>
        <n v="0.901"/>
        <n v="0.217"/>
        <n v="0.343"/>
        <n v="0.749"/>
        <n v="0.486"/>
        <n v="0.844"/>
        <n v="0.883"/>
        <n v="0.841"/>
        <n v="0.355"/>
        <n v="0.378"/>
        <n v="0.359"/>
        <n v="0.751"/>
        <n v="0.365"/>
        <n v="0.055"/>
        <n v="0.113"/>
        <n v="0.996"/>
        <n v="0.862"/>
        <n v="0.956"/>
        <n v="0.101"/>
        <n v="0.569"/>
        <n v="0.908"/>
        <n v="0.091"/>
        <n v="0.517"/>
        <n v="0.5"/>
        <n v="0.445"/>
        <n v="0.289"/>
        <n v="0.595"/>
        <n v="0.396"/>
        <n v="0.673"/>
        <n v="0.994"/>
        <n v="0.701"/>
        <n v="0.562"/>
        <n v="0.594"/>
        <n v="0.675"/>
        <n v="0.123"/>
        <n v="0.963"/>
        <n v="0.258"/>
        <n v="0.23"/>
        <n v="0.171"/>
        <n v="0.121"/>
        <n v="0.814"/>
        <n v="0.338"/>
        <n v="0.281"/>
        <n v="0.434"/>
        <n v="0.15"/>
        <n v="0.867"/>
        <n v="0.592"/>
        <n v="0.502"/>
        <n v="0.829"/>
        <n v="0.721"/>
        <n v="0.859"/>
        <n v="0.704"/>
        <n v="0.313"/>
        <n v="0.167"/>
        <n v="0.773"/>
        <n v="0.274"/>
        <n v="0.148"/>
        <n v="0.254"/>
        <n v="0.77"/>
        <n v="0.758"/>
        <n v="0.953"/>
        <n v="0.44"/>
        <n v="0.26"/>
        <n v="0.808"/>
        <n v="0.462"/>
        <n v="0.852"/>
        <n v="0.344"/>
        <n v="0.964"/>
        <n v="0.497"/>
        <n v="0.807"/>
        <n v="0.781"/>
        <n v="0.224"/>
        <n v="0.836"/>
        <n v="0.983"/>
        <n v="0.816"/>
        <n v="0.605"/>
        <n v="0.67"/>
        <n v="0.193"/>
        <n v="0.333"/>
        <n v="0.322"/>
        <n v="0.298"/>
        <n v="0.982"/>
        <n v="0.32"/>
        <n v="0.828"/>
        <n v="0.429"/>
        <n v="0.65"/>
        <n v="0.278"/>
        <n v="0.356"/>
        <n v="0.907"/>
        <n v="0.057"/>
        <n v="0.157"/>
        <n v="0.243"/>
        <n v="0.986"/>
        <n v="0.189"/>
        <n v="0.799"/>
        <n v="0.177"/>
        <n v="0.557"/>
        <n v="0.898"/>
        <n v="0.935"/>
        <n v="0.082"/>
        <n v="0.073"/>
        <n v="0.759"/>
        <n v="0.257"/>
        <n v="0.916"/>
        <n v="0.381"/>
        <n v="0.327"/>
        <n v="0.132"/>
        <n v="0.737"/>
        <n v="0.757"/>
        <n v="0.719"/>
        <n v="0.119"/>
        <n v="0.878"/>
        <n v="0.413"/>
        <n v="0.57"/>
        <n v="0.014"/>
        <n v="0.071"/>
        <n v="0.537"/>
        <n v="0.576"/>
        <n v="0.056"/>
        <n v="0.226"/>
        <n v="0.253"/>
        <n v="0.725"/>
        <n v="0.457"/>
        <n v="0.064"/>
        <n v="0.011"/>
        <n v="0.543"/>
        <n v="0.726"/>
        <n v="0.481"/>
        <n v="0.683"/>
        <n v="0.408"/>
        <n v="0.778"/>
        <n v="0.933"/>
        <n v="0.934"/>
        <n v="0.017"/>
        <n v="0.696"/>
        <n v="0.564"/>
        <n v="0.687"/>
        <n v="0.208"/>
        <n v="0.12"/>
        <n v="0.776"/>
        <n v="0.922"/>
        <n v="0.455"/>
        <n v="0.988"/>
        <n v="0.117"/>
        <n v="0.526"/>
        <n v="0.803"/>
        <n v="0.796"/>
        <n v="0.542"/>
        <n v="0.182"/>
        <n v="0.609"/>
        <n v="0.559"/>
        <n v="0.379"/>
        <n v="0.144"/>
        <n v="0.738"/>
        <n v="0.593"/>
        <n v="0.923"/>
        <n v="0.21"/>
        <n v="0.435"/>
        <n v="0.971"/>
        <n v="0.7"/>
        <n v="0.168"/>
        <n v="0.151"/>
        <n v="0.05"/>
        <n v="0.56"/>
        <n v="0.293"/>
        <n v="0.135"/>
        <n v="0.742"/>
        <n v="0.753"/>
        <n v="0.745"/>
        <n v="0.354"/>
        <n v="0.52"/>
        <n v="0.686"/>
        <n v="0.713"/>
        <n v="0.8"/>
        <n v="0.801"/>
        <n v="0.82"/>
        <n v="0.46"/>
        <n v="0.464"/>
        <n v="0.707"/>
        <n v="0.43"/>
        <n v="0.446"/>
        <n v="0.665"/>
        <n v="0.409"/>
        <n v="0.239"/>
        <n v="0.131"/>
        <n v="0.114"/>
        <n v="0.868"/>
        <n v="0.286"/>
        <n v="0.387"/>
        <n v="0.717"/>
        <n v="0.116"/>
        <n v="0.283"/>
        <n v="0.133"/>
        <n v="0.129"/>
        <n v="0.522"/>
        <n v="0.541"/>
        <n v="0.747"/>
        <n v="0.154"/>
        <n v="0.678"/>
        <n v="0.777"/>
        <n v="0.532"/>
        <n v="0.472"/>
        <n v="0.146"/>
        <n v="0.195"/>
        <n v="0.518"/>
        <n v="0.583"/>
        <n v="0.063"/>
        <n v="0.656"/>
        <n v="0.184"/>
        <n v="0.438"/>
        <n v="0.509"/>
        <n v="0.346"/>
        <n v="0.221"/>
        <n v="0.383"/>
        <n v="0.849"/>
        <n v="0.864"/>
        <n v="0.485"/>
        <n v="0.099"/>
        <n v="0.769"/>
        <n v="0.857"/>
        <n v="0.606"/>
        <n v="0.551"/>
        <n v="0.075"/>
        <n v="0.376"/>
        <n v="0.277"/>
        <n v="0.81"/>
        <n v="0.991"/>
        <n v="0.172"/>
        <n v="0.22"/>
        <n v="0.104"/>
        <n v="0.308"/>
        <n v="0.805"/>
        <n v="0.458"/>
        <n v="0.339"/>
        <n v="0.651"/>
        <n v="0.444"/>
        <n v="0.479"/>
        <n v="0.806"/>
        <n v="0.449"/>
        <n v="0.602"/>
        <n v="0.317"/>
        <n v="0.76"/>
        <n v="0.212"/>
        <n v="0.512"/>
        <n v="0.41"/>
        <n v="0.625"/>
        <n v="0.817"/>
        <n v="0.55"/>
        <n v="0.919"/>
        <n v="0.236"/>
        <n v="0.578"/>
        <n v="0.577"/>
        <n v="0.437"/>
        <n v="0.727"/>
        <n v="0.47"/>
        <n v="0.242"/>
        <n v="0.831"/>
        <n v="0.134"/>
        <n v="0.301"/>
        <n v="0.314"/>
        <n v="0.118"/>
        <n v="0.88"/>
        <n v="0.676"/>
        <n v="0.928"/>
        <n v="0.685"/>
        <n v="0.092"/>
        <n v="0.204"/>
        <n v="0.418"/>
        <n v="0.946"/>
        <n v="0.782"/>
        <n v="0.554"/>
        <n v="0.874"/>
        <n v="0.218"/>
        <n v="0.735"/>
        <n v="0.142"/>
        <n v="0.062"/>
        <n v="0.036"/>
        <n v="0.697"/>
        <n v="0.124"/>
        <n v="0.985"/>
        <n v="0.085"/>
        <n v="0.229"/>
        <n v="0.311"/>
        <n v="0.24"/>
        <n v="0.492"/>
        <n v="0.536"/>
        <n v="0.975"/>
        <n v="0.633"/>
        <n v="0.369"/>
        <n v="0.503"/>
        <n v="0.048"/>
        <n v="0.162"/>
        <n v="0.992"/>
        <n v="0.826"/>
        <n v="0.404"/>
        <n v="0.36"/>
        <n v="0.266"/>
        <n v="0.588"/>
        <n v="0.567"/>
        <n v="0.466"/>
        <n v="0.582"/>
        <n v="0.911"/>
        <n v="0.33"/>
        <n v="0.159"/>
        <n v="0.842"/>
        <n v="0.548"/>
        <n v="0.384"/>
        <n v="0.275"/>
        <n v="0.45"/>
        <n v="0.929"/>
        <n v="0.59"/>
        <n v="0.877"/>
        <n v="0.093"/>
        <n v="0.951"/>
        <n v="0.496"/>
        <n v="0.791"/>
        <n v="0.966"/>
        <n v="0.622"/>
        <n v="0.962"/>
        <n v="0.574"/>
        <n v="0.89"/>
        <n v="0.761"/>
        <n v="0.246"/>
        <n v="0.961"/>
        <n v="0.955"/>
        <n v="0.881"/>
        <n v="0.979"/>
        <n v="0.638"/>
        <n v="0.084"/>
        <n v="0.981"/>
        <n v="0.363"/>
        <n v="0.954"/>
        <n v="0.903"/>
        <n v="0.984"/>
        <n v="0.249"/>
        <n v="0.995"/>
        <n v="0.103"/>
        <n v="0.471"/>
        <n v="0.456"/>
        <n v="0.06"/>
        <n v="0.399"/>
        <n v="0.535"/>
        <n v="0.728"/>
        <n v="0.386"/>
        <n v="0.115"/>
        <n v="0.871"/>
        <n v="0.096"/>
        <n v="0.774"/>
        <n v="0.345"/>
        <n v="0.373"/>
        <n v="0.968"/>
        <n v="0.734"/>
        <n v="0.97"/>
        <n v="0.493"/>
        <n v="0.513"/>
        <n v="0.6"/>
        <n v="0.553"/>
        <n v="0.825"/>
        <n v="0.999"/>
        <n v="0.431"/>
        <n v="0.54"/>
        <n v="0.959"/>
        <n v="0.657"/>
        <n v="0.788"/>
        <n v="0.395"/>
        <n v="0.261"/>
        <n v="0.109"/>
        <n v="0.732"/>
        <n v="0.716"/>
        <n v="0.519"/>
        <n v="0.233"/>
        <n v="0.607"/>
        <n v="0.855"/>
        <n v="0.106"/>
        <n v="0.202"/>
        <n v="0.585"/>
        <n v="0.026"/>
        <n v="0.072"/>
        <n v="0.523"/>
        <n v="0.699"/>
        <n v="0.037"/>
        <n v="0.72"/>
        <n v="0.276"/>
        <n v="0.645"/>
        <n v="0.309"/>
        <n v="0.139"/>
        <n v="0.614"/>
        <n v="0.744"/>
        <n v="0.316"/>
        <n v="0.913"/>
        <n v="0.027"/>
        <n v="0.427"/>
        <n v="0.672"/>
        <n v="0.405"/>
        <n v="0.499"/>
        <n v="0.887"/>
        <n v="0.789"/>
        <n v="0.694"/>
        <n v="0.865"/>
        <n v="0.863"/>
        <n v="0.524"/>
        <n v="0.669"/>
        <n v="0.307"/>
        <n v="0.648"/>
        <n v="0.563"/>
        <n v="0.591"/>
        <n v="0.629"/>
        <n v="0.255"/>
        <n v="0.58"/>
        <n v="0.367"/>
        <n v="0.613"/>
        <n v="0.328"/>
        <n v="0.766"/>
        <n v="0.627"/>
        <n v="0.297"/>
        <n v="0.288"/>
        <n v="0.643"/>
        <n v="0.663"/>
        <n v="0.706"/>
        <n v="0.29"/>
        <n v="0.079"/>
        <n v="0.804"/>
        <n v="0.642"/>
        <n v="0.454"/>
        <n v="0.14"/>
        <n v="0.415"/>
        <n v="0.691"/>
        <n v="0.388"/>
        <n v="0.653"/>
        <n v="0.39"/>
        <n v="0.834"/>
        <n v="0.703"/>
        <n v="0.508"/>
        <n v="0.312"/>
        <n v="0.008"/>
        <n v="0.052"/>
        <n v="0.724"/>
        <n v="0.899"/>
        <n v="0.37"/>
        <n v="0.558"/>
        <n v="0.223"/>
        <n v="0.69"/>
        <n v="0.918"/>
        <n v="0.194"/>
        <n v="0.428"/>
        <n v="0.894"/>
        <n v="0.659"/>
        <n v="0.549"/>
        <n v="0.765"/>
        <n v="0.161"/>
        <n v="0.219"/>
        <n v="0.244"/>
        <n v="0.689"/>
        <n v="0.081"/>
        <n v="0.619"/>
        <n v="0.315"/>
        <n v="0.097"/>
        <n v="0.64"/>
        <n v="0.854"/>
        <n v="0.847"/>
        <n v="0.845"/>
        <n v="0.127"/>
        <n v="0.265"/>
        <n v="0.733"/>
        <n v="0.66"/>
        <n v="0.211"/>
        <n v="0.792"/>
        <n v="0.357"/>
        <n v="0.748"/>
        <n v="0.623"/>
        <n v="0.506"/>
        <n v="0.692"/>
        <n v="0.785"/>
        <n v="0.723"/>
        <n v="0.494"/>
        <n v="0.851"/>
        <n v="0.997"/>
        <n v="0.892"/>
        <n v="0.447"/>
        <n v="0.655"/>
        <n v="0.425"/>
        <n v="0.398"/>
        <n v="0.856"/>
        <n v="0.361"/>
        <n v="0.945"/>
        <n v="0.897"/>
        <n v="0.295"/>
        <n v="0.19"/>
        <n v="0.483"/>
        <n v="0.784"/>
        <n v="0.341"/>
        <n v="0.487"/>
        <n v="0.943"/>
        <n v="0.305"/>
        <n v="0.225"/>
        <n v="0.111"/>
        <n v="0.858"/>
        <n v="0.767"/>
        <n v="0.601"/>
        <n v="0.666"/>
        <n v="0.358"/>
        <n v="0.302"/>
        <n v="0.795"/>
        <n v="0.75"/>
        <n v="0.977"/>
        <n v="0.584"/>
        <n v="0.545"/>
        <n v="0.4"/>
        <n v="0.823"/>
        <n v="0.28"/>
        <n v="0.391"/>
        <n v="0.001"/>
        <n v="0.599"/>
        <n v="0.377"/>
        <n v="0.046"/>
        <n v="0.272"/>
        <n v="0.914"/>
        <n v="0.417"/>
        <n v="0.451"/>
        <n v="0.372"/>
        <n v="0.662"/>
        <n v="0.853"/>
        <n v="0.741"/>
        <n v="0.84"/>
        <n v="0.443"/>
        <n v="0.635"/>
        <n v="0.426"/>
        <n v="0.839"/>
        <n v="0.546"/>
        <n v="0.882"/>
        <n v="0.053"/>
        <n v="0.53"/>
        <n v="0.145"/>
        <n v="0.886"/>
        <n v="0.544"/>
        <n v="0.291"/>
        <n v="0.942"/>
        <n v="0.264"/>
        <n v="0.262"/>
        <n v="0.452"/>
        <n v="0.511"/>
        <n v="0.802"/>
        <n v="0.846"/>
        <n v="0.771"/>
        <n v="0.939"/>
        <n v="0.611"/>
        <n v="0.763"/>
        <n v="0.636"/>
        <n v="0.273"/>
        <n v="0.394"/>
        <n v="0.076"/>
        <n v="0.976"/>
        <n v="0.679"/>
        <n v="0.561"/>
        <n v="0.566"/>
        <n v="0.299"/>
        <n v="0.477"/>
        <n v="0.292"/>
        <n v="0.152"/>
        <n v="0.96"/>
        <n v="0.271"/>
        <n v="0.294"/>
        <n v="0.078"/>
        <n v="0.91"/>
        <n v="0.891"/>
        <n v="0.416"/>
        <n v="0.401"/>
        <n v="0.936"/>
        <n v="0.392"/>
        <n v="0.832"/>
        <n v="0.173"/>
        <n v="0.269"/>
        <n v="0.48"/>
        <n v="0.183"/>
        <n v="0.637"/>
        <n v="0.818"/>
        <n v="0.248"/>
        <n v="0.61"/>
        <n v="0.534"/>
        <n v="0.478"/>
        <n v="0.138"/>
        <n v="0.432"/>
        <n v="0.031"/>
        <n v="0.94"/>
        <n v="0.872"/>
        <n v="0.251"/>
        <n v="0.952"/>
        <n v="0.164"/>
        <n v="0.175"/>
        <n v="0.714"/>
        <n v="0.718"/>
        <n v="0.612"/>
        <n v="0.054"/>
        <n v="0.797"/>
        <n v="0.34"/>
        <n v="0.198"/>
        <n v="0.969"/>
        <n v="0.681"/>
        <n v="0.156"/>
        <n v="0.453"/>
        <n v="0.888"/>
        <n v="0.731"/>
        <n v="0.235"/>
        <n v="0.555"/>
        <n v="0.238"/>
        <n v="0.987"/>
        <n v="0.165"/>
        <n v="0.38"/>
        <n v="0.739"/>
        <n v="0.624"/>
        <n v="0.185"/>
        <n v="0.775"/>
        <n v="0.736"/>
        <n v="0.329"/>
        <n v="0.809"/>
        <n v="0.007"/>
        <n v="0.089"/>
        <n v="0.754"/>
        <n v="0.147"/>
        <n v="0.688"/>
        <n v="0.579"/>
        <n v="0.422"/>
        <n v="0.155"/>
        <n v="0.068"/>
        <n v="0.876"/>
        <n v="0.047"/>
        <n v="0.944"/>
        <n v="0.206"/>
        <n v="0.215"/>
        <n v="0.658"/>
        <n v="0.348"/>
        <n v="0.972"/>
        <n v="0.949"/>
        <n v="0.484"/>
        <n v="0.993"/>
        <n v="0.306"/>
        <n v="0.166"/>
        <n v="0.905"/>
        <n v="0.794"/>
        <n v="0.296"/>
        <n v="0.105"/>
        <n v="0.895"/>
        <n v="0.644"/>
        <n v="0.247"/>
        <n v="0.461"/>
        <n v="0.87"/>
        <n v="0.525"/>
        <n v="0.303"/>
        <n v="0.815"/>
        <n v="0.35"/>
        <n v="0.411"/>
        <n v="0.904"/>
        <n v="0.514"/>
        <n v="0.835"/>
        <n v="0.515"/>
        <n v="0.337"/>
        <n v="0.334"/>
        <n v="0.811"/>
        <n v="0.927"/>
        <n v="0.407"/>
        <n v="0.362"/>
        <n v="0.698"/>
        <n v="0.342"/>
        <n v="0.906"/>
        <n v="0.531"/>
        <n v="0.231"/>
        <n v="0.232"/>
        <n v="0.351"/>
        <n v="0.938"/>
        <n v="0.153"/>
        <n v="0.013"/>
        <n v="0.597"/>
        <n v="0.077"/>
        <n v="0.473"/>
        <n v="0.822"/>
        <n v="0.98"/>
        <n v="0.318"/>
        <n v="0.287"/>
        <n v="0.2"/>
        <n v="0.641"/>
        <n v="0.476"/>
        <n v="0.902"/>
        <n v="0.018"/>
        <n v="0.227"/>
        <n v="0.62"/>
        <n v="0.214"/>
        <n v="0.848"/>
        <n v="0.608"/>
        <n v="0.965"/>
        <n v="0.768"/>
        <n v="0.04"/>
        <n v="0.538"/>
        <n v="0.141"/>
        <n v="0.884"/>
        <n v="0.967"/>
        <n v="0.573"/>
        <n v="0.228"/>
        <n v="0.222"/>
        <n v="0.677"/>
        <n v="0.885"/>
        <n v="0.397"/>
        <n v="0.199"/>
        <n v="0.711"/>
        <n v="0.83"/>
        <n v="0.267"/>
        <n v="0.821"/>
        <n v="0.941"/>
        <n v="0.174"/>
        <n v="0.366"/>
        <n v="0.02"/>
        <n v="0.598"/>
        <n v="0.684"/>
        <n v="0.201"/>
        <n v="0.332"/>
        <n v="0.626"/>
        <n v="0.241"/>
        <n v="0.259"/>
        <n v="0.321"/>
        <n v="0.705"/>
        <n v="0.069"/>
        <n v="0.74"/>
        <n v="0.764"/>
        <n v="0.197"/>
        <n v="0.51"/>
        <n v="0.621"/>
        <n v="0.521"/>
        <n v="0.931"/>
        <n v="0.527"/>
        <n v="0.403"/>
        <n v="0.326"/>
        <n v="0.649"/>
        <n v="0.63"/>
        <n v="0.107"/>
        <n v="0.098"/>
        <n v="0.385"/>
        <n v="0.006"/>
        <n v="0.932"/>
        <n v="0.012"/>
        <n v="0.375"/>
        <n v="0.652"/>
        <n v="0.27"/>
        <n v="0.73"/>
        <n v="0.924"/>
        <n v="0.412"/>
        <n v="0.571"/>
        <n v="0.99"/>
        <n v="0.044"/>
        <n v="0.556"/>
        <n v="0.819"/>
        <n v="0.495"/>
        <n v="0.324"/>
        <n v="0.17"/>
        <n v="0.712"/>
        <n v="0.285"/>
        <n v="0.912"/>
        <n v="0.08"/>
        <n v="0.973"/>
        <n v="0.186"/>
        <n v="0.843"/>
        <n v="0.575"/>
        <n v="0.209"/>
        <n v="0.634"/>
        <n v="0.475"/>
        <n v="0.957"/>
        <n v="0.083"/>
        <n v="0.256"/>
        <n v="0.793"/>
        <n v="0.779"/>
        <n v="0.252"/>
        <n v="0.628"/>
        <n v="0.71"/>
        <n v="0.282"/>
        <n v="0.873"/>
        <n v="0.169"/>
        <n v="0.234"/>
        <n v="0.088"/>
        <n v="0.021"/>
        <n v="0.469"/>
        <n v="0.682"/>
        <n v="0.467"/>
        <n v="0.1"/>
        <n v="0.92"/>
        <n v="0.463"/>
        <n v="0.78"/>
        <n v="0.998"/>
        <n v="0.948"/>
        <n v="0.783"/>
        <n v="0.875"/>
        <n v="0.709"/>
        <n v="0.68"/>
        <n v="0.504"/>
        <n v="0.722"/>
        <n v="0.631"/>
        <n v="0.958"/>
        <n v="0.022"/>
        <n v="0.596"/>
        <n v="0.18"/>
        <n v="0.061"/>
        <n v="0.568"/>
        <n v="0.587"/>
        <n v="0.439"/>
        <n v="0.869"/>
        <n v="0.374"/>
        <n v="0.604"/>
        <n v="0.07"/>
        <n v="0.921"/>
        <n v="0.756"/>
        <n v="0.491"/>
        <n v="0.137"/>
        <n v="0.498"/>
        <n v="0.004"/>
        <n v="0.603"/>
        <n v="0.752"/>
        <n v="0.304"/>
        <n v="0.772"/>
        <n v="0.9"/>
        <n v="0.122"/>
        <n v="0.3"/>
        <n v="0.268"/>
        <n v="0.414"/>
        <n v="0.937"/>
        <n v="0.279"/>
        <n v="0.353"/>
        <n v="0.086"/>
        <n v="0.974"/>
        <n v="0.787"/>
        <n v="0.402"/>
        <n v="0.667"/>
        <n v="0.661"/>
        <n v="0.639"/>
        <n v="0.424"/>
        <n v="0.482"/>
        <n v="0.617"/>
        <n v="0.436"/>
        <n v="0.179"/>
        <n v="0.715"/>
        <n v="0.947"/>
        <n v="0.798"/>
        <n v="0.421"/>
        <n v="0.196"/>
        <n v="0.93"/>
        <n v="0.188"/>
        <n v="0.95"/>
        <n v="0.989"/>
        <n v="0.406"/>
        <n v="0.192"/>
        <n v="0.31"/>
        <n v="0.331"/>
        <n v="0.143"/>
        <n v="0.433"/>
        <n v="0.861"/>
        <n v="0.654"/>
        <n v="0.336"/>
        <n v="0.016"/>
        <n v="0.041"/>
        <n v="0.474"/>
        <n v="0.203"/>
        <n v="0.263"/>
        <n v="0.349"/>
        <n v="0.13"/>
        <n v="0.489"/>
        <n v="0.442"/>
        <n v="0.187"/>
        <n v="0.025"/>
        <n v="0.448"/>
        <n v="0.035"/>
        <n v="0.743"/>
        <n v="0.419"/>
        <n v="0.0"/>
        <n v="0.674"/>
        <n v="0.615"/>
        <n v="0.896"/>
        <n v="0.108"/>
        <n v="0.163"/>
        <n v="0.813"/>
        <n v="0.917"/>
        <n v="0.581"/>
        <n v="0.86"/>
        <n v="0.533"/>
        <n v="0.837"/>
        <n v="0.762"/>
        <n v="0.85"/>
        <n v="0.112"/>
        <n v="0.586"/>
        <n v="0.516"/>
        <n v="0.237"/>
        <n v="0.11"/>
        <n v="0.039"/>
        <n v="0.25"/>
        <n v="0.827"/>
        <n v="0.501"/>
        <n v="0.023"/>
        <n v="0.488"/>
        <n v="0.094"/>
        <n v="0.207"/>
        <n v="0.128"/>
        <n v="0.066"/>
        <n v="0.245"/>
        <n v="0.058"/>
        <n v="0.205"/>
        <n v="0.323"/>
        <n v="0.368"/>
        <n v="0.364"/>
        <n v="0.136"/>
        <n v="0.838"/>
        <n v="0.646"/>
        <n v="0.708"/>
        <n v="0.879"/>
        <n v="0.158"/>
        <n v="0.505"/>
        <n v="0.755"/>
        <n v="0.389"/>
        <n v="0.79"/>
        <n v="0.126"/>
        <n v="0.125"/>
        <n v="0.49"/>
        <n v="0.284"/>
        <n v="0.319"/>
        <n v="0.347"/>
        <n v="0.746"/>
        <n v="0.42"/>
        <n v="0.352"/>
        <n v="0.087"/>
        <n v="0.01"/>
        <n v="0.09"/>
        <n v="0.382"/>
        <n v="0.833"/>
        <n v="0.032"/>
        <n v="0.074"/>
        <n v="0.889"/>
        <n v="0.978"/>
        <n v="0.095"/>
        <n v="0.647"/>
        <n v="0.181"/>
        <n v="0.16"/>
        <n v="0.213"/>
        <n v="0.866"/>
        <n v="0.067"/>
        <n v="0.371"/>
        <n v="0.059"/>
        <n v="0.507"/>
        <n v="0.528"/>
        <n v="0.335"/>
        <n v="0.393"/>
        <n v="0.178"/>
        <n v="0.042"/>
        <n v="0.002"/>
        <n v="0.702"/>
        <n v="0.024"/>
        <n v="0.102"/>
        <n v="0.028"/>
        <n v="0.423"/>
        <n v="0.051"/>
        <n v="0.065"/>
        <n v="0.529"/>
        <n v="0.03"/>
      </sharedItems>
    </cacheField>
    <cacheField name="churn_risk_score" numFmtId="0">
      <sharedItems containsSemiMixedTypes="0" containsString="0" containsNumber="1">
        <n v="0.677"/>
        <n v="0.711"/>
        <n v="0.551"/>
        <n v="0.889"/>
        <n v="0.346"/>
        <n v="0.008"/>
        <n v="0.376"/>
        <n v="0.775"/>
        <n v="0.077"/>
        <n v="0.713"/>
        <n v="0.825"/>
        <n v="0.428"/>
        <n v="0.195"/>
        <n v="0.256"/>
        <n v="0.398"/>
        <n v="0.932"/>
        <n v="0.285"/>
        <n v="0.873"/>
        <n v="0.059"/>
        <n v="0.924"/>
        <n v="0.223"/>
        <n v="0.168"/>
        <n v="0.0"/>
        <n v="0.266"/>
        <n v="0.617"/>
        <n v="0.616"/>
        <n v="0.37"/>
        <n v="0.181"/>
        <n v="0.945"/>
        <n v="0.271"/>
        <n v="0.378"/>
        <n v="0.481"/>
        <n v="0.74"/>
        <n v="0.152"/>
        <n v="0.216"/>
        <n v="0.997"/>
        <n v="0.444"/>
        <n v="0.109"/>
        <n v="0.867"/>
        <n v="0.733"/>
        <n v="0.581"/>
        <n v="0.304"/>
        <n v="0.936"/>
        <n v="0.296"/>
        <n v="0.321"/>
        <n v="0.826"/>
        <n v="0.626"/>
        <n v="0.951"/>
        <n v="0.545"/>
        <n v="0.177"/>
        <n v="0.282"/>
        <n v="0.817"/>
        <n v="0.831"/>
        <n v="0.79"/>
        <n v="0.554"/>
        <n v="0.139"/>
        <n v="0.031"/>
        <n v="0.126"/>
        <n v="0.805"/>
        <n v="0.092"/>
        <n v="0.659"/>
        <n v="0.695"/>
        <n v="0.105"/>
        <n v="0.802"/>
        <n v="0.898"/>
        <n v="0.638"/>
        <n v="0.513"/>
        <n v="0.497"/>
        <n v="0.305"/>
        <n v="0.589"/>
        <n v="0.97"/>
        <n v="0.013"/>
        <n v="0.184"/>
        <n v="0.524"/>
        <n v="0.209"/>
        <n v="0.843"/>
        <n v="0.72"/>
        <n v="0.334"/>
        <n v="0.853"/>
        <n v="0.094"/>
        <n v="0.288"/>
        <n v="0.956"/>
        <n v="0.557"/>
        <n v="0.771"/>
        <n v="0.834"/>
        <n v="0.31"/>
        <n v="0.476"/>
        <n v="0.797"/>
        <n v="0.273"/>
        <n v="0.447"/>
        <n v="0.153"/>
        <n v="0.653"/>
        <n v="0.449"/>
        <n v="0.929"/>
        <n v="0.847"/>
        <n v="0.754"/>
        <n v="0.091"/>
        <n v="0.52"/>
        <n v="0.669"/>
        <n v="0.051"/>
        <n v="0.097"/>
        <n v="0.323"/>
        <n v="0.777"/>
        <n v="0.457"/>
        <n v="0.084"/>
        <n v="0.804"/>
        <n v="0.448"/>
        <n v="0.471"/>
        <n v="0.426"/>
        <n v="0.331"/>
        <n v="0.886"/>
        <n v="0.974"/>
        <n v="0.688"/>
        <n v="0.586"/>
        <n v="0.785"/>
        <n v="0.782"/>
        <n v="0.083"/>
        <n v="0.171"/>
        <n v="0.78"/>
        <n v="0.074"/>
        <n v="0.402"/>
        <n v="0.765"/>
        <n v="0.206"/>
        <n v="0.455"/>
        <n v="0.384"/>
        <n v="0.827"/>
        <n v="0.374"/>
        <n v="0.359"/>
        <n v="0.173"/>
        <n v="0.249"/>
        <n v="0.57"/>
        <n v="0.176"/>
        <n v="0.655"/>
        <n v="0.011"/>
        <n v="0.367"/>
        <n v="0.466"/>
        <n v="0.096"/>
        <n v="0.634"/>
        <n v="0.053"/>
        <n v="0.04"/>
        <n v="0.318"/>
        <n v="0.738"/>
        <n v="0.914"/>
        <n v="0.726"/>
        <n v="0.251"/>
        <n v="0.234"/>
        <n v="0.278"/>
        <n v="0.22"/>
        <n v="0.058"/>
        <n v="0.007"/>
        <n v="0.286"/>
        <n v="0.352"/>
        <n v="0.845"/>
        <n v="0.579"/>
        <n v="0.751"/>
        <n v="0.618"/>
        <n v="0.043"/>
        <n v="0.1"/>
        <n v="0.027"/>
        <n v="0.519"/>
        <n v="0.453"/>
        <n v="0.344"/>
        <n v="0.666"/>
        <n v="0.392"/>
        <n v="0.07"/>
        <n v="0.642"/>
        <n v="0.83"/>
        <n v="0.761"/>
        <n v="0.364"/>
        <n v="0.276"/>
        <n v="0.607"/>
        <n v="0.76"/>
        <n v="0.723"/>
        <n v="0.203"/>
        <n v="0.056"/>
        <n v="0.192"/>
        <n v="0.484"/>
        <n v="0.756"/>
        <n v="0.706"/>
        <n v="0.036"/>
        <n v="0.904"/>
        <n v="0.813"/>
        <n v="0.903"/>
        <n v="0.681"/>
        <n v="0.224"/>
        <n v="0.114"/>
        <n v="0.499"/>
        <n v="0.391"/>
        <n v="0.654"/>
        <n v="0.503"/>
        <n v="0.075"/>
        <n v="0.67"/>
        <n v="0.755"/>
        <n v="0.89"/>
        <n v="0.05"/>
        <n v="0.963"/>
        <n v="0.95"/>
        <n v="0.523"/>
        <n v="0.138"/>
        <n v="0.824"/>
        <n v="0.605"/>
        <n v="0.601"/>
        <n v="0.394"/>
        <n v="0.762"/>
        <n v="0.297"/>
        <n v="0.328"/>
        <n v="0.381"/>
        <n v="0.856"/>
        <n v="0.729"/>
        <n v="0.241"/>
        <n v="0.243"/>
        <n v="0.625"/>
        <n v="0.15"/>
        <n v="0.88"/>
        <n v="0.385"/>
        <n v="0.314"/>
        <n v="0.696"/>
        <n v="0.468"/>
        <n v="0.247"/>
        <n v="0.409"/>
        <n v="0.23"/>
        <n v="0.368"/>
        <n v="0.692"/>
        <n v="0.335"/>
        <n v="0.546"/>
        <n v="0.901"/>
        <n v="0.768"/>
        <n v="0.187"/>
        <n v="0.213"/>
        <n v="0.595"/>
        <n v="0.397"/>
        <n v="0.104"/>
        <n v="0.363"/>
        <n v="0.709"/>
        <n v="0.724"/>
        <n v="0.115"/>
        <n v="0.277"/>
        <n v="0.193"/>
        <n v="0.459"/>
        <n v="0.461"/>
        <n v="0.452"/>
        <n v="0.389"/>
        <n v="0.552"/>
        <n v="0.507"/>
        <n v="0.892"/>
        <n v="0.555"/>
        <n v="0.131"/>
        <n v="0.532"/>
        <n v="0.662"/>
        <n v="0.958"/>
        <n v="0.207"/>
        <n v="0.205"/>
        <n v="0.707"/>
        <n v="0.753"/>
        <n v="0.576"/>
        <n v="0.372"/>
        <n v="0.861"/>
        <n v="0.482"/>
        <n v="0.196"/>
        <n v="0.39"/>
        <n v="0.639"/>
        <n v="0.155"/>
        <n v="0.531"/>
        <n v="0.776"/>
        <n v="0.157"/>
        <n v="0.82"/>
        <n v="0.674"/>
        <n v="0.633"/>
        <n v="0.602"/>
        <n v="0.245"/>
        <n v="0.492"/>
        <n v="0.734"/>
        <n v="0.667"/>
        <n v="0.66"/>
        <n v="0.615"/>
        <n v="0.191"/>
        <n v="0.791"/>
        <n v="0.386"/>
        <n v="0.792"/>
        <n v="0.406"/>
        <n v="0.274"/>
        <n v="0.08"/>
        <n v="0.708"/>
        <n v="0.975"/>
        <n v="0.577"/>
        <n v="0.766"/>
        <n v="0.562"/>
        <n v="0.647"/>
        <n v="0.246"/>
        <n v="0.899"/>
        <n v="0.864"/>
        <n v="0.835"/>
        <n v="0.672"/>
        <n v="0.63"/>
        <n v="0.16"/>
        <n v="0.77"/>
        <n v="0.716"/>
        <n v="0.549"/>
        <n v="0.186"/>
        <n v="0.816"/>
        <n v="0.611"/>
        <n v="0.767"/>
        <n v="0.137"/>
        <n v="0.012"/>
        <n v="0.469"/>
        <n v="0.362"/>
        <n v="0.064"/>
        <n v="0.693"/>
        <n v="0.302"/>
        <n v="0.863"/>
        <n v="0.063"/>
        <n v="0.004"/>
        <n v="0.472"/>
        <n v="0.079"/>
        <n v="0.429"/>
        <n v="0.419"/>
        <n v="0.541"/>
        <n v="0.356"/>
        <n v="0.017"/>
        <n v="0.501"/>
        <n v="0.828"/>
        <n v="0.231"/>
        <n v="0.451"/>
        <n v="0.253"/>
        <n v="0.048"/>
        <n v="0.818"/>
        <n v="0.759"/>
        <n v="0.132"/>
        <n v="0.836"/>
        <n v="0.416"/>
        <n v="0.42"/>
        <n v="0.343"/>
        <n v="0.418"/>
        <n v="0.317"/>
        <n v="0.539"/>
        <n v="0.909"/>
        <n v="0.431"/>
        <n v="0.13"/>
        <n v="0.413"/>
        <n v="0.437"/>
        <n v="0.006"/>
        <n v="0.41"/>
        <n v="0.371"/>
        <n v="0.016"/>
        <n v="0.773"/>
        <n v="0.025"/>
        <n v="0.411"/>
        <n v="0.718"/>
        <n v="0.353"/>
        <n v="0.366"/>
        <n v="0.758"/>
        <n v="0.35"/>
        <n v="0.263"/>
        <n v="0.728"/>
        <n v="0.182"/>
        <n v="0.329"/>
        <n v="0.232"/>
        <n v="0.91"/>
        <n v="0.34"/>
        <n v="0.918"/>
        <n v="0.233"/>
        <n v="0.174"/>
        <n v="0.941"/>
        <n v="0.61"/>
        <n v="0.682"/>
        <n v="0.3"/>
        <n v="0.779"/>
        <n v="0.697"/>
        <n v="0.675"/>
        <n v="0.293"/>
        <n v="0.908"/>
        <n v="0.25"/>
        <n v="0.29"/>
        <n v="0.875"/>
        <n v="0.028"/>
        <n v="0.687"/>
        <n v="0.03"/>
        <n v="0.794"/>
        <n v="0.408"/>
        <n v="0.987"/>
        <n v="0.882"/>
        <n v="0.795"/>
        <n v="0.972"/>
        <n v="0.021"/>
        <n v="0.587"/>
        <n v="0.934"/>
        <n v="0.978"/>
        <n v="0.942"/>
        <n v="0.699"/>
        <n v="0.502"/>
        <n v="0.955"/>
        <n v="0.778"/>
        <n v="0.439"/>
        <n v="0.407"/>
        <n v="0.325"/>
        <n v="0.456"/>
        <n v="0.035"/>
        <n v="0.511"/>
        <n v="0.872"/>
        <n v="0.885"/>
        <n v="0.596"/>
        <n v="0.584"/>
        <n v="0.041"/>
        <n v="0.268"/>
        <n v="0.848"/>
        <n v="0.648"/>
        <n v="0.764"/>
        <n v="0.837"/>
        <n v="0.337"/>
        <n v="0.676"/>
        <n v="0.801"/>
        <n v="0.272"/>
        <n v="0.009"/>
        <n v="0.258"/>
        <n v="0.307"/>
        <n v="0.301"/>
        <n v="0.799"/>
        <n v="0.156"/>
        <n v="0.446"/>
        <n v="0.736"/>
        <n v="0.606"/>
        <n v="0.646"/>
        <n v="0.888"/>
        <n v="0.248"/>
        <n v="0.12"/>
        <n v="0.425"/>
        <n v="0.591"/>
        <n v="0.537"/>
        <n v="0.154"/>
        <n v="0.067"/>
        <n v="0.267"/>
        <n v="0.574"/>
        <n v="0.069"/>
        <n v="0.55"/>
        <n v="0.393"/>
        <n v="0.887"/>
        <n v="0.022"/>
        <n v="0.474"/>
        <n v="0.51"/>
        <n v="0.561"/>
        <n v="0.896"/>
        <n v="0.062"/>
        <n v="0.944"/>
        <n v="0.9"/>
        <n v="0.844"/>
        <n v="0.781"/>
        <n v="0.387"/>
        <n v="0.48"/>
        <n v="0.068"/>
        <n v="0.992"/>
        <n v="0.287"/>
        <n v="0.188"/>
        <n v="0.144"/>
        <n v="0.902"/>
        <n v="0.717"/>
        <n v="0.161"/>
        <n v="0.684"/>
        <n v="0.178"/>
        <n v="0.757"/>
        <n v="0.412"/>
        <n v="0.515"/>
        <n v="0.628"/>
        <n v="0.906"/>
        <n v="0.931"/>
        <n v="0.279"/>
        <n v="0.809"/>
        <n v="0.158"/>
        <n v="0.598"/>
        <n v="0.671"/>
        <n v="0.578"/>
        <n v="0.339"/>
        <n v="0.46"/>
        <n v="0.373"/>
        <n v="0.486"/>
        <n v="0.547"/>
        <n v="0.748"/>
        <n v="0.163"/>
        <n v="0.32"/>
        <n v="0.225"/>
        <n v="0.573"/>
        <n v="0.911"/>
        <n v="0.857"/>
        <n v="0.072"/>
        <n v="0.727"/>
        <n v="0.257"/>
        <n v="0.725"/>
        <n v="0.613"/>
        <n v="0.84"/>
        <n v="0.299"/>
        <n v="0.784"/>
        <n v="0.743"/>
        <n v="0.583"/>
        <n v="0.752"/>
        <n v="0.627"/>
        <n v="0.21"/>
        <n v="0.436"/>
        <n v="0.281"/>
        <n v="0.166"/>
        <n v="0.982"/>
        <n v="0.983"/>
        <n v="0.656"/>
        <n v="0.039"/>
        <n v="0.327"/>
        <n v="0.11"/>
        <n v="0.973"/>
        <n v="0.563"/>
        <n v="0.525"/>
        <n v="0.806"/>
        <n v="0.349"/>
        <n v="0.057"/>
        <n v="0.879"/>
        <n v="0.564"/>
        <n v="0.198"/>
        <n v="0.569"/>
        <n v="0.479"/>
        <n v="0.135"/>
        <n v="0.229"/>
        <n v="0.645"/>
        <n v="0.2"/>
        <n v="0.162"/>
        <n v="0.201"/>
        <n v="0.107"/>
        <n v="0.023"/>
        <n v="0.396"/>
        <n v="0.624"/>
        <n v="0.43"/>
        <n v="0.566"/>
        <n v="0.358"/>
        <n v="0.651"/>
        <n v="0.478"/>
        <n v="0.952"/>
        <n v="0.443"/>
        <n v="0.94"/>
        <n v="0.53"/>
        <n v="0.309"/>
        <n v="0.306"/>
        <n v="0.774"/>
        <n v="0.597"/>
        <n v="0.382"/>
        <n v="0.925"/>
        <n v="0.143"/>
        <n v="0.454"/>
        <n v="0.793"/>
        <n v="0.504"/>
        <n v="0.151"/>
        <n v="0.701"/>
        <n v="0.744"/>
        <n v="0.841"/>
        <n v="0.58"/>
        <n v="0.937"/>
        <n v="0.803"/>
        <n v="0.866"/>
        <n v="0.227"/>
        <n v="0.055"/>
        <n v="0.678"/>
        <n v="0.812"/>
        <n v="0.865"/>
        <n v="0.614"/>
        <n v="0.377"/>
        <n v="0.365"/>
        <n v="0.823"/>
        <n v="0.435"/>
        <n v="0.265"/>
        <n v="0.197"/>
        <n v="0.954"/>
        <n v="0.71"/>
        <n v="0.493"/>
        <n v="0.567"/>
        <n v="0.874"/>
        <n v="0.015"/>
        <n v="0.87"/>
        <n v="0.146"/>
        <n v="0.641"/>
        <n v="0.839"/>
        <n v="0.984"/>
        <n v="0.917"/>
        <n v="0.544"/>
        <n v="0.538"/>
        <n v="0.134"/>
        <n v="0.966"/>
        <n v="0.979"/>
        <n v="0.45"/>
        <n v="0.172"/>
        <n v="0.284"/>
        <n v="0.06"/>
        <n v="0.948"/>
        <n v="0.086"/>
        <n v="0.121"/>
        <n v="0.123"/>
        <n v="0.548"/>
        <n v="0.046"/>
        <n v="0.852"/>
        <n v="0.509"/>
        <n v="0.702"/>
        <n v="0.612"/>
        <n v="0.832"/>
        <n v="0.528"/>
        <n v="0.047"/>
        <n v="0.741"/>
        <n v="0.664"/>
        <n v="0.405"/>
        <n v="0.953"/>
        <n v="0.351"/>
        <n v="0.052"/>
        <n v="0.252"/>
        <n v="0.64"/>
        <n v="0.915"/>
        <n v="0.33"/>
        <n v="0.527"/>
        <n v="0.244"/>
        <n v="0.842"/>
        <n v="0.211"/>
        <n v="0.967"/>
        <n v="0.308"/>
        <n v="0.556"/>
        <n v="0.769"/>
        <n v="0.438"/>
        <n v="0.312"/>
        <n v="0.652"/>
        <n v="0.849"/>
        <n v="0.316"/>
        <n v="0.315"/>
        <n v="0.704"/>
        <n v="0.505"/>
        <n v="0.876"/>
        <n v="0.712"/>
        <n v="0.632"/>
        <n v="0.395"/>
        <n v="0.403"/>
        <n v="0.066"/>
        <n v="0.219"/>
        <n v="0.819"/>
        <n v="0.884"/>
        <n v="0.93"/>
        <n v="0.311"/>
        <n v="0.218"/>
        <n v="0.348"/>
        <n v="0.415"/>
        <n v="0.239"/>
        <n v="0.269"/>
        <n v="0.928"/>
        <n v="0.714"/>
        <n v="0.629"/>
        <n v="0.332"/>
        <n v="0.54"/>
        <n v="0.379"/>
        <n v="0.921"/>
        <n v="0.964"/>
        <n v="0.933"/>
        <n v="0.185"/>
        <n v="0.947"/>
        <n v="0.242"/>
        <n v="0.292"/>
        <n v="0.129"/>
        <n v="0.326"/>
        <n v="0.116"/>
        <n v="0.807"/>
        <n v="0.441"/>
        <n v="0.103"/>
        <n v="0.745"/>
        <n v="0.815"/>
        <n v="0.536"/>
        <n v="0.054"/>
        <n v="0.739"/>
        <n v="0.686"/>
        <n v="0.742"/>
        <n v="0.061"/>
        <n v="0.002"/>
        <n v="0.798"/>
        <n v="0.568"/>
        <n v="0.965"/>
        <n v="0.665"/>
        <n v="0.082"/>
        <n v="0.26"/>
        <n v="0.111"/>
        <n v="0.926"/>
        <n v="0.149"/>
        <n v="0.098"/>
        <n v="0.414"/>
        <n v="0.336"/>
        <n v="0.878"/>
        <n v="0.421"/>
        <n v="0.477"/>
        <n v="0.49"/>
        <n v="0.019"/>
        <n v="0.747"/>
        <n v="0.475"/>
        <n v="0.635"/>
        <n v="0.088"/>
        <n v="0.463"/>
        <n v="0.128"/>
        <n v="0.214"/>
        <n v="0.533"/>
        <n v="0.881"/>
        <n v="0.571"/>
        <n v="0.045"/>
        <n v="0.001"/>
        <n v="0.101"/>
        <n v="0.788"/>
        <n v="0.295"/>
        <n v="0.808"/>
        <n v="0.811"/>
        <n v="0.02"/>
        <n v="0.962"/>
        <n v="0.029"/>
        <n v="0.165"/>
        <n v="0.935"/>
        <n v="0.147"/>
        <n v="0.986"/>
        <n v="0.342"/>
        <n v="0.095"/>
        <n v="0.988"/>
        <n v="0.96"/>
        <n v="0.264"/>
        <n v="0.222"/>
        <n v="0.643"/>
        <n v="0.516"/>
        <n v="0.388"/>
        <n v="0.217"/>
        <n v="0.333"/>
        <n v="0.401"/>
        <n v="0.322"/>
        <n v="0.259"/>
        <n v="0.542"/>
        <n v="0.59"/>
        <n v="0.422"/>
        <n v="0.127"/>
        <n v="0.003"/>
        <n v="0.572"/>
        <n v="0.565"/>
        <n v="0.38"/>
        <n v="0.473"/>
        <n v="0.44"/>
        <n v="0.026"/>
        <n v="0.113"/>
        <n v="0.208"/>
        <n v="0.603"/>
        <n v="0.521"/>
        <n v="0.6"/>
        <n v="0.897"/>
        <n v="0.585"/>
        <n v="0.913"/>
        <n v="0.108"/>
        <n v="0.772"/>
        <n v="0.432"/>
        <n v="0.235"/>
        <n v="0.495"/>
        <n v="0.47"/>
        <n v="0.789"/>
        <n v="0.92"/>
        <n v="0.854"/>
        <n v="0.071"/>
        <n v="0.313"/>
        <n v="0.345"/>
        <n v="0.685"/>
        <n v="0.491"/>
        <n v="0.483"/>
        <n v="0.357"/>
        <n v="0.112"/>
        <n v="0.09"/>
        <n v="0.663"/>
        <n v="0.303"/>
        <n v="0.427"/>
        <n v="0.338"/>
        <n v="0.024"/>
        <n v="0.851"/>
        <n v="0.939"/>
        <n v="0.125"/>
        <n v="0.998"/>
        <n v="0.175"/>
        <n v="0.65"/>
        <n v="0.518"/>
        <n v="0.19"/>
        <n v="0.868"/>
        <n v="0.044"/>
        <n v="0.949"/>
        <n v="0.871"/>
        <n v="0.833"/>
        <n v="0.283"/>
        <n v="0.099"/>
        <n v="0.722"/>
        <n v="0.467"/>
        <n v="0.404"/>
        <n v="0.27"/>
        <n v="0.894"/>
        <n v="0.445"/>
        <n v="0.032"/>
        <n v="0.298"/>
        <n v="0.543"/>
        <n v="0.99"/>
        <n v="0.895"/>
        <n v="0.498"/>
        <n v="0.383"/>
        <n v="0.995"/>
        <n v="0.822"/>
        <n v="0.5"/>
        <n v="0.859"/>
        <n v="0.85"/>
        <n v="0.8"/>
        <n v="0.255"/>
        <n v="0.927"/>
        <n v="0.604"/>
        <n v="0.102"/>
        <n v="0.703"/>
        <n v="0.433"/>
        <n v="0.787"/>
        <n v="0.399"/>
        <n v="0.487"/>
        <n v="0.078"/>
        <n v="0.194"/>
        <n v="0.202"/>
        <n v="0.62"/>
        <n v="0.238"/>
        <n v="0.69"/>
        <n v="0.689"/>
        <n v="0.494"/>
        <n v="0.592"/>
        <n v="0.462"/>
        <n v="0.735"/>
        <n v="0.991"/>
        <n v="0.535"/>
        <n v="0.28"/>
        <n v="0.183"/>
        <n v="0.56"/>
        <n v="0.369"/>
        <n v="0.698"/>
        <n v="0.124"/>
        <n v="0.081"/>
        <n v="0.996"/>
        <n v="0.959"/>
        <n v="0.668"/>
        <n v="0.073"/>
        <n v="0.355"/>
        <n v="0.796"/>
        <n v="0.14"/>
        <n v="0.042"/>
        <n v="0.783"/>
        <n v="0.594"/>
        <n v="0.215"/>
        <n v="0.361"/>
        <n v="0.658"/>
        <n v="0.86"/>
        <n v="0.673"/>
        <n v="0.622"/>
        <n v="0.715"/>
        <n v="0.018"/>
        <n v="0.424"/>
        <n v="0.721"/>
        <n v="0.75"/>
        <n v="0.893"/>
        <n v="0.226"/>
        <n v="0.221"/>
        <n v="0.608"/>
        <n v="0.786"/>
        <n v="0.118"/>
        <n v="0.087"/>
        <n v="0.341"/>
        <n v="0.254"/>
        <n v="0.912"/>
        <n v="0.582"/>
        <n v="0.623"/>
        <n v="0.262"/>
        <n v="0.496"/>
        <n v="0.136"/>
        <n v="0.347"/>
        <n v="0.423"/>
        <n v="0.869"/>
        <n v="0.065"/>
        <n v="0.4"/>
        <n v="0.141"/>
        <n v="0.957"/>
        <n v="0.148"/>
        <n v="0.458"/>
        <n v="0.049"/>
        <n v="0.946"/>
        <n v="0.319"/>
        <n v="0.593"/>
        <n v="0.005"/>
        <n v="0.119"/>
        <n v="1.0"/>
        <n v="0.526"/>
        <n v="0.81"/>
        <n v="0.236"/>
        <n v="0.228"/>
        <n v="0.814"/>
        <n v="0.943"/>
        <n v="0.508"/>
        <n v="0.512"/>
        <n v="0.858"/>
        <n v="0.465"/>
        <n v="0.076"/>
        <n v="0.294"/>
        <n v="0.644"/>
        <n v="0.167"/>
        <n v="0.657"/>
        <n v="0.159"/>
        <n v="0.846"/>
        <n v="0.609"/>
        <n v="0.558"/>
        <n v="0.705"/>
        <n v="0.464"/>
        <n v="0.275"/>
        <n v="0.719"/>
        <n v="0.375"/>
        <n v="0.189"/>
        <n v="0.291"/>
        <n v="0.905"/>
        <n v="0.862"/>
        <n v="0.73"/>
        <n v="0.164"/>
        <n v="0.529"/>
        <n v="0.994"/>
        <n v="0.763"/>
        <n v="0.575"/>
        <n v="0.324"/>
        <n v="0.089"/>
        <n v="0.971"/>
        <n v="0.891"/>
        <n v="0.631"/>
        <n v="0.434"/>
        <n v="0.289"/>
        <n v="0.514"/>
        <n v="0.683"/>
        <n v="0.599"/>
        <n v="0.838"/>
        <n v="0.737"/>
        <n v="0.977"/>
        <n v="0.133"/>
        <n v="0.033"/>
        <n v="0.961"/>
        <n v="0.522"/>
        <n v="0.855"/>
        <n v="0.732"/>
        <n v="0.034"/>
        <n v="0.621"/>
        <n v="0.24"/>
        <n v="0.989"/>
        <n v="0.106"/>
        <n v="0.038"/>
        <n v="0.085"/>
        <n v="0.145"/>
        <n v="0.506"/>
        <n v="0.517"/>
        <n v="0.488"/>
        <n v="0.919"/>
        <n v="0.559"/>
        <n v="0.98"/>
        <n v="0.821"/>
        <n v="0.553"/>
        <n v="0.169"/>
        <n v="0.485"/>
        <n v="0.179"/>
        <n v="0.68"/>
        <n v="0.907"/>
        <n v="0.829"/>
        <n v="0.093"/>
        <n v="0.354"/>
        <n v="0.679"/>
        <n v="0.923"/>
        <n v="0.36"/>
        <n v="0.637"/>
        <n v="0.142"/>
        <n v="0.237"/>
        <n v="0.636"/>
        <n v="0.01"/>
        <n v="0.417"/>
        <n v="0.534"/>
        <n v="0.694"/>
        <n v="0.17"/>
        <n v="0.261"/>
        <n v="0.18"/>
        <n v="0.661"/>
        <n v="0.877"/>
        <n v="0.691"/>
        <n v="0.489"/>
        <n v="0.922"/>
        <n v="0.649"/>
        <n v="0.916"/>
        <n v="0.117"/>
        <n v="0.985"/>
        <n v="0.588"/>
        <n v="0.993"/>
        <n v="0.204"/>
        <n v="0.749"/>
        <n v="0.746"/>
        <n v="0.619"/>
        <n v="0.938"/>
        <n v="0.7"/>
      </sharedItems>
    </cacheField>
    <cacheField name="QUARTILE">
      <sharedItems containsMixedTypes="1" containsNumber="1" containsInteger="1">
        <s v="BOTTOM"/>
        <s v="TOP"/>
        <n v="0.0"/>
      </sharedItems>
    </cacheField>
    <cacheField name="Preferred Channel" numFmtId="0">
      <sharedItems containsSemiMixedTypes="0" containsString="0" containsNumber="1" containsInteger="1">
        <n v="1.0"/>
        <n v="2.0"/>
        <n v="3.0"/>
      </sharedItems>
    </cacheField>
    <cacheField name="Age Bucket" numFmtId="0">
      <sharedItems>
        <s v="Gen X"/>
        <s v="Baby Boomer"/>
        <s v="Millenial"/>
        <s v="Silent"/>
      </sharedItems>
    </cacheField>
    <cacheField name="Income Bucket" numFmtId="0">
      <sharedItems>
        <s v="Low Income"/>
        <s v="Medium Income"/>
        <s v="High Income"/>
        <s v="Highest Incom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RawPivot" cacheId="2" dataCaption="" compact="0" compactData="0">
  <location ref="A1:J6" firstHeaderRow="0" firstDataRow="1" firstDataCol="1"/>
  <pivotFields>
    <pivotField name="custom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region" axis="axisCol" compact="0" outline="0" multipleItemSelectionAllowed="1" showAll="0" sortType="ascending">
      <items>
        <item x="6"/>
        <item x="2"/>
        <item x="7"/>
        <item x="5"/>
        <item x="1"/>
        <item x="3"/>
        <item x="4"/>
        <item x="0"/>
        <item t="default"/>
      </items>
    </pivotField>
    <pivotField name="total_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t="default"/>
      </items>
    </pivotField>
    <pivotField name="num_produ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hly_transac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igital_logins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preferred_channel" compact="0" outline="0" multipleItemSelectionAllowed="1" showAll="0">
      <items>
        <item x="0"/>
        <item x="1"/>
        <item x="2"/>
        <item t="default"/>
      </items>
    </pivotField>
    <pivotField name="product_interest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t="default"/>
      </items>
    </pivotField>
    <pivotField name="churn_risk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t="default"/>
      </items>
    </pivotField>
    <pivotField name="QUARTILE" axis="axisRow" compact="0" outline="0" multipleItemSelectionAllowed="1" showAll="0" sortType="ascending">
      <items>
        <item x="2"/>
        <item x="0"/>
        <item x="1"/>
        <item t="default"/>
      </items>
    </pivotField>
    <pivotField name="Preferred Channel" compact="0" outline="0" multipleItemSelectionAllowed="1" showAll="0">
      <items>
        <item x="0"/>
        <item x="1"/>
        <item x="2"/>
        <item t="default"/>
      </items>
    </pivotField>
    <pivotField name="Age Bucket" compact="0" outline="0" multipleItemSelectionAllowed="1" showAll="0">
      <items>
        <item x="0"/>
        <item x="1"/>
        <item x="2"/>
        <item x="3"/>
        <item t="default"/>
      </items>
    </pivotField>
    <pivotField name="Income Bucket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1"/>
  </rowFields>
  <colFields>
    <field x="3"/>
  </colFields>
  <dataFields>
    <dataField name="COUNT of customer_id" fld="0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eresfordresearch.com/age-range-by-generation/" TargetMode="External"/><Relationship Id="rId2" Type="http://schemas.openxmlformats.org/officeDocument/2006/relationships/hyperlink" Target="https://www.ato.gov.au/tax-rates-and-codes/tax-rates-australian-residents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3" max="13" width="15.5"/>
    <col customWidth="1" min="14" max="14" width="11.13"/>
    <col customWidth="1" min="15" max="15" width="12.88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3" t="s">
        <v>11</v>
      </c>
      <c r="K1" s="2" t="s">
        <v>12</v>
      </c>
      <c r="L1" s="4" t="s">
        <v>13</v>
      </c>
      <c r="M1" s="4" t="s">
        <v>14</v>
      </c>
      <c r="N1" s="4" t="s">
        <v>15</v>
      </c>
      <c r="O1" s="4" t="s">
        <v>16</v>
      </c>
    </row>
    <row r="2" hidden="1">
      <c r="A2" s="1">
        <v>100000.0</v>
      </c>
      <c r="B2" s="1">
        <v>56.0</v>
      </c>
      <c r="C2" s="1">
        <v>25000.0</v>
      </c>
      <c r="D2" s="1" t="s">
        <v>17</v>
      </c>
      <c r="E2" s="1">
        <v>47556.32</v>
      </c>
      <c r="F2" s="1">
        <v>2.0</v>
      </c>
      <c r="G2" s="1">
        <v>23.0</v>
      </c>
      <c r="H2" s="1">
        <v>2.0</v>
      </c>
      <c r="I2" s="1" t="s">
        <v>18</v>
      </c>
      <c r="J2" s="1">
        <v>0.191</v>
      </c>
      <c r="K2" s="1">
        <v>0.677</v>
      </c>
      <c r="L2" s="6" t="str">
        <f>if(J2&gt;QUARTILE!$B$3, "TOP", if(J2&lt;QUARTILE!$B$4, "BOTTOM", 0))</f>
        <v>BOTTOM</v>
      </c>
      <c r="M2" s="6">
        <f t="shared" ref="M2:M5001" si="1">if(I2="branch", 1, if(I2="Internet", 2, 3))</f>
        <v>1</v>
      </c>
      <c r="N2" s="6" t="str">
        <f t="shared" ref="N2:N5001" si="2">if(B2&lt;16, "Gen Z", if(B2&lt;31, "Millenial", if(B2&lt;61, "Gen X", if(B2&lt;80, "Baby Boomer", "Silent"))))</f>
        <v>Gen X</v>
      </c>
      <c r="O2" s="6" t="str">
        <f t="shared" ref="O2:O5001" si="3">if(C2&lt;45000, "Low Income", if(C2&lt;135000, "Medium Income", if(C2&lt;190000, "High Income", "Highest Income")))</f>
        <v>Low Income</v>
      </c>
    </row>
    <row r="3" hidden="1">
      <c r="A3" s="1">
        <v>100001.0</v>
      </c>
      <c r="B3" s="1">
        <v>69.0</v>
      </c>
      <c r="C3" s="1">
        <v>24000.0</v>
      </c>
      <c r="D3" s="1" t="s">
        <v>21</v>
      </c>
      <c r="E3" s="1">
        <v>6129.6</v>
      </c>
      <c r="F3" s="1">
        <v>2.0</v>
      </c>
      <c r="G3" s="1">
        <v>26.0</v>
      </c>
      <c r="H3" s="1">
        <v>4.0</v>
      </c>
      <c r="I3" s="1" t="s">
        <v>22</v>
      </c>
      <c r="J3" s="1">
        <v>0.909</v>
      </c>
      <c r="K3" s="1">
        <v>0.711</v>
      </c>
      <c r="L3" s="6" t="str">
        <f>if(J3&gt;QUARTILE!$B$3, "TOP", if(J3&lt;QUARTILE!$B$4, "BOTTOM", 0))</f>
        <v>TOP</v>
      </c>
      <c r="M3" s="6">
        <f t="shared" si="1"/>
        <v>2</v>
      </c>
      <c r="N3" s="6" t="str">
        <f t="shared" si="2"/>
        <v>Baby Boomer</v>
      </c>
      <c r="O3" s="6" t="str">
        <f t="shared" si="3"/>
        <v>Low Income</v>
      </c>
    </row>
    <row r="4" hidden="1">
      <c r="A4" s="1">
        <v>100002.0</v>
      </c>
      <c r="B4" s="1">
        <v>46.0</v>
      </c>
      <c r="C4" s="1">
        <v>15000.0</v>
      </c>
      <c r="D4" s="1" t="s">
        <v>23</v>
      </c>
      <c r="E4" s="1">
        <v>6597.25</v>
      </c>
      <c r="F4" s="1">
        <v>2.0</v>
      </c>
      <c r="G4" s="1">
        <v>15.0</v>
      </c>
      <c r="H4" s="1">
        <v>8.0</v>
      </c>
      <c r="I4" s="1" t="s">
        <v>22</v>
      </c>
      <c r="J4" s="1">
        <v>0.824</v>
      </c>
      <c r="K4" s="1">
        <v>0.551</v>
      </c>
      <c r="L4" s="6" t="str">
        <f>if(J4&gt;QUARTILE!$B$3, "TOP", if(J4&lt;QUARTILE!$B$4, "BOTTOM", 0))</f>
        <v>TOP</v>
      </c>
      <c r="M4" s="6">
        <f t="shared" si="1"/>
        <v>2</v>
      </c>
      <c r="N4" s="6" t="str">
        <f t="shared" si="2"/>
        <v>Gen X</v>
      </c>
      <c r="O4" s="6" t="str">
        <f t="shared" si="3"/>
        <v>Low Income</v>
      </c>
    </row>
    <row r="5" hidden="1">
      <c r="A5" s="1">
        <v>100003.0</v>
      </c>
      <c r="B5" s="1">
        <v>32.0</v>
      </c>
      <c r="C5" s="1">
        <v>27000.0</v>
      </c>
      <c r="D5" s="1" t="s">
        <v>17</v>
      </c>
      <c r="E5" s="1">
        <v>10653.0</v>
      </c>
      <c r="F5" s="1">
        <v>2.0</v>
      </c>
      <c r="G5" s="1">
        <v>24.0</v>
      </c>
      <c r="H5" s="1">
        <v>5.0</v>
      </c>
      <c r="I5" s="1" t="s">
        <v>22</v>
      </c>
      <c r="J5" s="1">
        <v>0.552</v>
      </c>
      <c r="K5" s="1">
        <v>0.889</v>
      </c>
      <c r="L5" s="6">
        <f>if(J5&gt;QUARTILE!$B$3, "TOP", if(J5&lt;QUARTILE!$B$4, "BOTTOM", 0))</f>
        <v>0</v>
      </c>
      <c r="M5" s="6">
        <f t="shared" si="1"/>
        <v>2</v>
      </c>
      <c r="N5" s="6" t="str">
        <f t="shared" si="2"/>
        <v>Gen X</v>
      </c>
      <c r="O5" s="6" t="str">
        <f t="shared" si="3"/>
        <v>Low Income</v>
      </c>
    </row>
    <row r="6" hidden="1">
      <c r="A6" s="1">
        <v>100004.0</v>
      </c>
      <c r="B6" s="1">
        <v>60.0</v>
      </c>
      <c r="C6" s="1">
        <v>55000.0</v>
      </c>
      <c r="D6" s="1" t="s">
        <v>24</v>
      </c>
      <c r="E6" s="1">
        <v>3003.4</v>
      </c>
      <c r="F6" s="1">
        <v>3.0</v>
      </c>
      <c r="G6" s="1">
        <v>21.0</v>
      </c>
      <c r="H6" s="1">
        <v>2.0</v>
      </c>
      <c r="I6" s="1" t="s">
        <v>22</v>
      </c>
      <c r="J6" s="1">
        <v>0.565</v>
      </c>
      <c r="K6" s="1">
        <v>0.346</v>
      </c>
      <c r="L6" s="6">
        <f>if(J6&gt;QUARTILE!$B$3, "TOP", if(J6&lt;QUARTILE!$B$4, "BOTTOM", 0))</f>
        <v>0</v>
      </c>
      <c r="M6" s="6">
        <f t="shared" si="1"/>
        <v>2</v>
      </c>
      <c r="N6" s="6" t="str">
        <f t="shared" si="2"/>
        <v>Gen X</v>
      </c>
      <c r="O6" s="6" t="str">
        <f t="shared" si="3"/>
        <v>Medium Income</v>
      </c>
    </row>
    <row r="7" hidden="1">
      <c r="A7" s="1">
        <v>100005.0</v>
      </c>
      <c r="B7" s="1">
        <v>25.0</v>
      </c>
      <c r="C7" s="1">
        <v>15000.0</v>
      </c>
      <c r="D7" s="1" t="s">
        <v>24</v>
      </c>
      <c r="E7" s="1">
        <v>14155.99</v>
      </c>
      <c r="F7" s="1">
        <v>5.0</v>
      </c>
      <c r="G7" s="1">
        <v>17.0</v>
      </c>
      <c r="H7" s="1">
        <v>12.0</v>
      </c>
      <c r="I7" s="1" t="s">
        <v>18</v>
      </c>
      <c r="J7" s="1">
        <v>0.468</v>
      </c>
      <c r="K7" s="1">
        <v>0.008</v>
      </c>
      <c r="L7" s="6">
        <f>if(J7&gt;QUARTILE!$B$3, "TOP", if(J7&lt;QUARTILE!$B$4, "BOTTOM", 0))</f>
        <v>0</v>
      </c>
      <c r="M7" s="6">
        <f t="shared" si="1"/>
        <v>1</v>
      </c>
      <c r="N7" s="6" t="str">
        <f t="shared" si="2"/>
        <v>Millenial</v>
      </c>
      <c r="O7" s="6" t="str">
        <f t="shared" si="3"/>
        <v>Low Income</v>
      </c>
    </row>
    <row r="8" hidden="1">
      <c r="A8" s="1">
        <v>100006.0</v>
      </c>
      <c r="B8" s="1">
        <v>78.0</v>
      </c>
      <c r="C8" s="1">
        <v>39000.0</v>
      </c>
      <c r="D8" s="1" t="s">
        <v>21</v>
      </c>
      <c r="E8" s="1">
        <v>21874.39</v>
      </c>
      <c r="F8" s="1">
        <v>2.0</v>
      </c>
      <c r="G8" s="1">
        <v>18.0</v>
      </c>
      <c r="H8" s="1">
        <v>5.0</v>
      </c>
      <c r="I8" s="1" t="s">
        <v>22</v>
      </c>
      <c r="J8" s="1">
        <v>0.616</v>
      </c>
      <c r="K8" s="1">
        <v>0.376</v>
      </c>
      <c r="L8" s="6">
        <f>if(J8&gt;QUARTILE!$B$3, "TOP", if(J8&lt;QUARTILE!$B$4, "BOTTOM", 0))</f>
        <v>0</v>
      </c>
      <c r="M8" s="6">
        <f t="shared" si="1"/>
        <v>2</v>
      </c>
      <c r="N8" s="6" t="str">
        <f t="shared" si="2"/>
        <v>Baby Boomer</v>
      </c>
      <c r="O8" s="6" t="str">
        <f t="shared" si="3"/>
        <v>Low Income</v>
      </c>
    </row>
    <row r="9" hidden="1">
      <c r="A9" s="1">
        <v>100007.0</v>
      </c>
      <c r="B9" s="1">
        <v>38.0</v>
      </c>
      <c r="C9" s="1">
        <v>11000.0</v>
      </c>
      <c r="D9" s="1" t="s">
        <v>25</v>
      </c>
      <c r="E9" s="1">
        <v>30835.63</v>
      </c>
      <c r="F9" s="1">
        <v>2.0</v>
      </c>
      <c r="G9" s="1">
        <v>16.0</v>
      </c>
      <c r="H9" s="1">
        <v>6.0</v>
      </c>
      <c r="I9" s="1" t="s">
        <v>18</v>
      </c>
      <c r="J9" s="1">
        <v>0.695</v>
      </c>
      <c r="K9" s="1">
        <v>0.775</v>
      </c>
      <c r="L9" s="6">
        <f>if(J9&gt;QUARTILE!$B$3, "TOP", if(J9&lt;QUARTILE!$B$4, "BOTTOM", 0))</f>
        <v>0</v>
      </c>
      <c r="M9" s="6">
        <f t="shared" si="1"/>
        <v>1</v>
      </c>
      <c r="N9" s="6" t="str">
        <f t="shared" si="2"/>
        <v>Gen X</v>
      </c>
      <c r="O9" s="6" t="str">
        <f t="shared" si="3"/>
        <v>Low Income</v>
      </c>
    </row>
    <row r="10" hidden="1">
      <c r="A10" s="1">
        <v>100008.0</v>
      </c>
      <c r="B10" s="1">
        <v>56.0</v>
      </c>
      <c r="C10" s="1">
        <v>78000.0</v>
      </c>
      <c r="D10" s="1" t="s">
        <v>25</v>
      </c>
      <c r="E10" s="1">
        <v>24858.03</v>
      </c>
      <c r="F10" s="1">
        <v>2.0</v>
      </c>
      <c r="G10" s="1">
        <v>14.0</v>
      </c>
      <c r="H10" s="1">
        <v>5.0</v>
      </c>
      <c r="I10" s="1" t="s">
        <v>22</v>
      </c>
      <c r="J10" s="1">
        <v>0.632</v>
      </c>
      <c r="K10" s="1">
        <v>0.077</v>
      </c>
      <c r="L10" s="6">
        <f>if(J10&gt;QUARTILE!$B$3, "TOP", if(J10&lt;QUARTILE!$B$4, "BOTTOM", 0))</f>
        <v>0</v>
      </c>
      <c r="M10" s="6">
        <f t="shared" si="1"/>
        <v>2</v>
      </c>
      <c r="N10" s="6" t="str">
        <f t="shared" si="2"/>
        <v>Gen X</v>
      </c>
      <c r="O10" s="6" t="str">
        <f t="shared" si="3"/>
        <v>Medium Income</v>
      </c>
    </row>
    <row r="11" hidden="1">
      <c r="A11" s="1">
        <v>100009.0</v>
      </c>
      <c r="B11" s="1">
        <v>75.0</v>
      </c>
      <c r="C11" s="1">
        <v>35000.0</v>
      </c>
      <c r="D11" s="1" t="s">
        <v>23</v>
      </c>
      <c r="E11" s="1">
        <v>3194.83</v>
      </c>
      <c r="F11" s="1">
        <v>5.0</v>
      </c>
      <c r="G11" s="1">
        <v>17.0</v>
      </c>
      <c r="H11" s="1">
        <v>2.0</v>
      </c>
      <c r="I11" s="1" t="s">
        <v>22</v>
      </c>
      <c r="J11" s="1">
        <v>0.729</v>
      </c>
      <c r="K11" s="1">
        <v>0.713</v>
      </c>
      <c r="L11" s="6">
        <f>if(J11&gt;QUARTILE!$B$3, "TOP", if(J11&lt;QUARTILE!$B$4, "BOTTOM", 0))</f>
        <v>0</v>
      </c>
      <c r="M11" s="6">
        <f t="shared" si="1"/>
        <v>2</v>
      </c>
      <c r="N11" s="6" t="str">
        <f t="shared" si="2"/>
        <v>Baby Boomer</v>
      </c>
      <c r="O11" s="6" t="str">
        <f t="shared" si="3"/>
        <v>Low Income</v>
      </c>
    </row>
    <row r="12" hidden="1">
      <c r="A12" s="1">
        <v>100010.0</v>
      </c>
      <c r="B12" s="1">
        <v>36.0</v>
      </c>
      <c r="C12" s="1">
        <v>62000.0</v>
      </c>
      <c r="D12" s="1" t="s">
        <v>23</v>
      </c>
      <c r="E12" s="1">
        <v>12178.59</v>
      </c>
      <c r="F12" s="1">
        <v>1.0</v>
      </c>
      <c r="G12" s="1">
        <v>12.0</v>
      </c>
      <c r="H12" s="1">
        <v>5.0</v>
      </c>
      <c r="I12" s="1" t="s">
        <v>22</v>
      </c>
      <c r="J12" s="1">
        <v>0.915</v>
      </c>
      <c r="K12" s="1">
        <v>0.825</v>
      </c>
      <c r="L12" s="6" t="str">
        <f>if(J12&gt;QUARTILE!$B$3, "TOP", if(J12&lt;QUARTILE!$B$4, "BOTTOM", 0))</f>
        <v>TOP</v>
      </c>
      <c r="M12" s="6">
        <f t="shared" si="1"/>
        <v>2</v>
      </c>
      <c r="N12" s="6" t="str">
        <f t="shared" si="2"/>
        <v>Gen X</v>
      </c>
      <c r="O12" s="6" t="str">
        <f t="shared" si="3"/>
        <v>Medium Income</v>
      </c>
    </row>
    <row r="13" hidden="1">
      <c r="A13" s="1">
        <v>100011.0</v>
      </c>
      <c r="B13" s="1">
        <v>40.0</v>
      </c>
      <c r="C13" s="1">
        <v>33000.0</v>
      </c>
      <c r="D13" s="1" t="s">
        <v>25</v>
      </c>
      <c r="E13" s="1">
        <v>787.01</v>
      </c>
      <c r="F13" s="1">
        <v>2.0</v>
      </c>
      <c r="G13" s="1">
        <v>20.0</v>
      </c>
      <c r="H13" s="1">
        <v>13.0</v>
      </c>
      <c r="I13" s="1" t="s">
        <v>22</v>
      </c>
      <c r="J13" s="1">
        <v>0.693</v>
      </c>
      <c r="K13" s="1">
        <v>0.428</v>
      </c>
      <c r="L13" s="6">
        <f>if(J13&gt;QUARTILE!$B$3, "TOP", if(J13&lt;QUARTILE!$B$4, "BOTTOM", 0))</f>
        <v>0</v>
      </c>
      <c r="M13" s="6">
        <f t="shared" si="1"/>
        <v>2</v>
      </c>
      <c r="N13" s="6" t="str">
        <f t="shared" si="2"/>
        <v>Gen X</v>
      </c>
      <c r="O13" s="6" t="str">
        <f t="shared" si="3"/>
        <v>Low Income</v>
      </c>
    </row>
    <row r="14" hidden="1">
      <c r="A14" s="1">
        <v>100012.0</v>
      </c>
      <c r="B14" s="1">
        <v>28.0</v>
      </c>
      <c r="C14" s="1">
        <v>28000.0</v>
      </c>
      <c r="D14" s="1" t="s">
        <v>25</v>
      </c>
      <c r="E14" s="1">
        <v>359.17</v>
      </c>
      <c r="F14" s="1">
        <v>2.0</v>
      </c>
      <c r="G14" s="1">
        <v>17.0</v>
      </c>
      <c r="H14" s="1">
        <v>15.0</v>
      </c>
      <c r="I14" s="1" t="s">
        <v>18</v>
      </c>
      <c r="J14" s="1">
        <v>0.441</v>
      </c>
      <c r="K14" s="1">
        <v>0.195</v>
      </c>
      <c r="L14" s="6">
        <f>if(J14&gt;QUARTILE!$B$3, "TOP", if(J14&lt;QUARTILE!$B$4, "BOTTOM", 0))</f>
        <v>0</v>
      </c>
      <c r="M14" s="6">
        <f t="shared" si="1"/>
        <v>1</v>
      </c>
      <c r="N14" s="6" t="str">
        <f t="shared" si="2"/>
        <v>Millenial</v>
      </c>
      <c r="O14" s="6" t="str">
        <f t="shared" si="3"/>
        <v>Low Income</v>
      </c>
    </row>
    <row r="15" hidden="1">
      <c r="A15" s="1">
        <v>100013.0</v>
      </c>
      <c r="B15" s="1">
        <v>28.0</v>
      </c>
      <c r="C15" s="1">
        <v>35000.0</v>
      </c>
      <c r="D15" s="1" t="s">
        <v>23</v>
      </c>
      <c r="E15" s="1">
        <v>11601.03</v>
      </c>
      <c r="F15" s="1">
        <v>2.0</v>
      </c>
      <c r="G15" s="1">
        <v>15.0</v>
      </c>
      <c r="H15" s="1">
        <v>25.0</v>
      </c>
      <c r="I15" s="1" t="s">
        <v>26</v>
      </c>
      <c r="J15" s="1">
        <v>0.664</v>
      </c>
      <c r="K15" s="1">
        <v>0.256</v>
      </c>
      <c r="L15" s="6">
        <f>if(J15&gt;QUARTILE!$B$3, "TOP", if(J15&lt;QUARTILE!$B$4, "BOTTOM", 0))</f>
        <v>0</v>
      </c>
      <c r="M15" s="6">
        <f t="shared" si="1"/>
        <v>3</v>
      </c>
      <c r="N15" s="6" t="str">
        <f t="shared" si="2"/>
        <v>Millenial</v>
      </c>
      <c r="O15" s="6" t="str">
        <f t="shared" si="3"/>
        <v>Low Income</v>
      </c>
    </row>
    <row r="16" hidden="1">
      <c r="A16" s="1">
        <v>100014.0</v>
      </c>
      <c r="B16" s="1">
        <v>41.0</v>
      </c>
      <c r="C16" s="1">
        <v>20000.0</v>
      </c>
      <c r="D16" s="1" t="s">
        <v>25</v>
      </c>
      <c r="E16" s="1">
        <v>5832.74</v>
      </c>
      <c r="F16" s="1">
        <v>1.0</v>
      </c>
      <c r="G16" s="1">
        <v>21.0</v>
      </c>
      <c r="H16" s="1">
        <v>11.0</v>
      </c>
      <c r="I16" s="1" t="s">
        <v>18</v>
      </c>
      <c r="J16" s="1">
        <v>0.149</v>
      </c>
      <c r="K16" s="1">
        <v>0.398</v>
      </c>
      <c r="L16" s="6" t="str">
        <f>if(J16&gt;QUARTILE!$B$3, "TOP", if(J16&lt;QUARTILE!$B$4, "BOTTOM", 0))</f>
        <v>BOTTOM</v>
      </c>
      <c r="M16" s="6">
        <f t="shared" si="1"/>
        <v>1</v>
      </c>
      <c r="N16" s="6" t="str">
        <f t="shared" si="2"/>
        <v>Gen X</v>
      </c>
      <c r="O16" s="6" t="str">
        <f t="shared" si="3"/>
        <v>Low Income</v>
      </c>
    </row>
    <row r="17" hidden="1">
      <c r="A17" s="1">
        <v>100015.0</v>
      </c>
      <c r="B17" s="1">
        <v>70.0</v>
      </c>
      <c r="C17" s="1">
        <v>8000.0</v>
      </c>
      <c r="D17" s="1" t="s">
        <v>23</v>
      </c>
      <c r="E17" s="1">
        <v>22999.85</v>
      </c>
      <c r="F17" s="1">
        <v>2.0</v>
      </c>
      <c r="G17" s="1">
        <v>19.0</v>
      </c>
      <c r="H17" s="1">
        <v>8.0</v>
      </c>
      <c r="I17" s="1" t="s">
        <v>22</v>
      </c>
      <c r="J17" s="1">
        <v>0.465</v>
      </c>
      <c r="K17" s="1">
        <v>0.932</v>
      </c>
      <c r="L17" s="6">
        <f>if(J17&gt;QUARTILE!$B$3, "TOP", if(J17&lt;QUARTILE!$B$4, "BOTTOM", 0))</f>
        <v>0</v>
      </c>
      <c r="M17" s="6">
        <f t="shared" si="1"/>
        <v>2</v>
      </c>
      <c r="N17" s="6" t="str">
        <f t="shared" si="2"/>
        <v>Baby Boomer</v>
      </c>
      <c r="O17" s="6" t="str">
        <f t="shared" si="3"/>
        <v>Low Income</v>
      </c>
    </row>
    <row r="18" hidden="1">
      <c r="A18" s="1">
        <v>100016.0</v>
      </c>
      <c r="B18" s="1">
        <v>53.0</v>
      </c>
      <c r="C18" s="1">
        <v>29000.0</v>
      </c>
      <c r="D18" s="1" t="s">
        <v>17</v>
      </c>
      <c r="E18" s="1">
        <v>25764.54</v>
      </c>
      <c r="F18" s="1">
        <v>1.0</v>
      </c>
      <c r="G18" s="1">
        <v>21.0</v>
      </c>
      <c r="H18" s="1">
        <v>5.0</v>
      </c>
      <c r="I18" s="1" t="s">
        <v>22</v>
      </c>
      <c r="J18" s="1">
        <v>0.786</v>
      </c>
      <c r="K18" s="1">
        <v>0.285</v>
      </c>
      <c r="L18" s="6">
        <f>if(J18&gt;QUARTILE!$B$3, "TOP", if(J18&lt;QUARTILE!$B$4, "BOTTOM", 0))</f>
        <v>0</v>
      </c>
      <c r="M18" s="6">
        <f t="shared" si="1"/>
        <v>2</v>
      </c>
      <c r="N18" s="6" t="str">
        <f t="shared" si="2"/>
        <v>Gen X</v>
      </c>
      <c r="O18" s="6" t="str">
        <f t="shared" si="3"/>
        <v>Low Income</v>
      </c>
    </row>
    <row r="19" hidden="1">
      <c r="A19" s="1">
        <v>100017.0</v>
      </c>
      <c r="B19" s="1">
        <v>57.0</v>
      </c>
      <c r="C19" s="1">
        <v>14000.0</v>
      </c>
      <c r="D19" s="1" t="s">
        <v>23</v>
      </c>
      <c r="E19" s="1">
        <v>45152.95</v>
      </c>
      <c r="F19" s="1">
        <v>1.0</v>
      </c>
      <c r="G19" s="1">
        <v>23.0</v>
      </c>
      <c r="H19" s="1">
        <v>3.0</v>
      </c>
      <c r="I19" s="1" t="s">
        <v>18</v>
      </c>
      <c r="J19" s="1">
        <v>0.216</v>
      </c>
      <c r="K19" s="1">
        <v>0.873</v>
      </c>
      <c r="L19" s="6" t="str">
        <f>if(J19&gt;QUARTILE!$B$3, "TOP", if(J19&lt;QUARTILE!$B$4, "BOTTOM", 0))</f>
        <v>BOTTOM</v>
      </c>
      <c r="M19" s="6">
        <f t="shared" si="1"/>
        <v>1</v>
      </c>
      <c r="N19" s="6" t="str">
        <f t="shared" si="2"/>
        <v>Gen X</v>
      </c>
      <c r="O19" s="6" t="str">
        <f t="shared" si="3"/>
        <v>Low Income</v>
      </c>
    </row>
    <row r="20" hidden="1">
      <c r="A20" s="1">
        <v>100018.0</v>
      </c>
      <c r="B20" s="1">
        <v>41.0</v>
      </c>
      <c r="C20" s="1">
        <v>11000.0</v>
      </c>
      <c r="D20" s="1" t="s">
        <v>27</v>
      </c>
      <c r="E20" s="1">
        <v>28599.28</v>
      </c>
      <c r="F20" s="1">
        <v>4.0</v>
      </c>
      <c r="G20" s="1">
        <v>25.0</v>
      </c>
      <c r="H20" s="1">
        <v>12.0</v>
      </c>
      <c r="I20" s="1" t="s">
        <v>18</v>
      </c>
      <c r="J20" s="1">
        <v>0.176</v>
      </c>
      <c r="K20" s="1">
        <v>0.059</v>
      </c>
      <c r="L20" s="6" t="str">
        <f>if(J20&gt;QUARTILE!$B$3, "TOP", if(J20&lt;QUARTILE!$B$4, "BOTTOM", 0))</f>
        <v>BOTTOM</v>
      </c>
      <c r="M20" s="6">
        <f t="shared" si="1"/>
        <v>1</v>
      </c>
      <c r="N20" s="6" t="str">
        <f t="shared" si="2"/>
        <v>Gen X</v>
      </c>
      <c r="O20" s="6" t="str">
        <f t="shared" si="3"/>
        <v>Low Income</v>
      </c>
    </row>
    <row r="21" hidden="1">
      <c r="A21" s="1">
        <v>100019.0</v>
      </c>
      <c r="B21" s="1">
        <v>20.0</v>
      </c>
      <c r="C21" s="1">
        <v>32000.0</v>
      </c>
      <c r="D21" s="1" t="s">
        <v>25</v>
      </c>
      <c r="E21" s="1">
        <v>988.93</v>
      </c>
      <c r="F21" s="1">
        <v>4.0</v>
      </c>
      <c r="G21" s="1">
        <v>26.0</v>
      </c>
      <c r="H21" s="1">
        <v>7.0</v>
      </c>
      <c r="I21" s="1" t="s">
        <v>22</v>
      </c>
      <c r="J21" s="1">
        <v>0.893</v>
      </c>
      <c r="K21" s="1">
        <v>0.924</v>
      </c>
      <c r="L21" s="6" t="str">
        <f>if(J21&gt;QUARTILE!$B$3, "TOP", if(J21&lt;QUARTILE!$B$4, "BOTTOM", 0))</f>
        <v>TOP</v>
      </c>
      <c r="M21" s="6">
        <f t="shared" si="1"/>
        <v>2</v>
      </c>
      <c r="N21" s="6" t="str">
        <f t="shared" si="2"/>
        <v>Millenial</v>
      </c>
      <c r="O21" s="6" t="str">
        <f t="shared" si="3"/>
        <v>Low Income</v>
      </c>
    </row>
    <row r="22" hidden="1">
      <c r="A22" s="1">
        <v>100020.0</v>
      </c>
      <c r="B22" s="1">
        <v>39.0</v>
      </c>
      <c r="C22" s="1">
        <v>19000.0</v>
      </c>
      <c r="D22" s="1" t="s">
        <v>23</v>
      </c>
      <c r="E22" s="1">
        <v>9292.3</v>
      </c>
      <c r="F22" s="1">
        <v>2.0</v>
      </c>
      <c r="G22" s="1">
        <v>16.0</v>
      </c>
      <c r="H22" s="1">
        <v>9.0</v>
      </c>
      <c r="I22" s="1" t="s">
        <v>22</v>
      </c>
      <c r="J22" s="1">
        <v>0.618</v>
      </c>
      <c r="K22" s="1">
        <v>0.223</v>
      </c>
      <c r="L22" s="6">
        <f>if(J22&gt;QUARTILE!$B$3, "TOP", if(J22&lt;QUARTILE!$B$4, "BOTTOM", 0))</f>
        <v>0</v>
      </c>
      <c r="M22" s="6">
        <f t="shared" si="1"/>
        <v>2</v>
      </c>
      <c r="N22" s="6" t="str">
        <f t="shared" si="2"/>
        <v>Gen X</v>
      </c>
      <c r="O22" s="6" t="str">
        <f t="shared" si="3"/>
        <v>Low Income</v>
      </c>
    </row>
    <row r="23" hidden="1">
      <c r="A23" s="1">
        <v>100021.0</v>
      </c>
      <c r="B23" s="1">
        <v>70.0</v>
      </c>
      <c r="C23" s="1">
        <v>41000.0</v>
      </c>
      <c r="D23" s="1" t="s">
        <v>24</v>
      </c>
      <c r="E23" s="1">
        <v>6377.22</v>
      </c>
      <c r="F23" s="1">
        <v>3.0</v>
      </c>
      <c r="G23" s="1">
        <v>25.0</v>
      </c>
      <c r="H23" s="1">
        <v>5.0</v>
      </c>
      <c r="I23" s="1" t="s">
        <v>22</v>
      </c>
      <c r="J23" s="1">
        <v>0.671</v>
      </c>
      <c r="K23" s="1">
        <v>0.168</v>
      </c>
      <c r="L23" s="6">
        <f>if(J23&gt;QUARTILE!$B$3, "TOP", if(J23&lt;QUARTILE!$B$4, "BOTTOM", 0))</f>
        <v>0</v>
      </c>
      <c r="M23" s="6">
        <f t="shared" si="1"/>
        <v>2</v>
      </c>
      <c r="N23" s="6" t="str">
        <f t="shared" si="2"/>
        <v>Baby Boomer</v>
      </c>
      <c r="O23" s="6" t="str">
        <f t="shared" si="3"/>
        <v>Low Income</v>
      </c>
    </row>
    <row r="24" hidden="1">
      <c r="A24" s="1">
        <v>100022.0</v>
      </c>
      <c r="B24" s="1">
        <v>19.0</v>
      </c>
      <c r="C24" s="1">
        <v>14000.0</v>
      </c>
      <c r="D24" s="1" t="s">
        <v>25</v>
      </c>
      <c r="E24" s="1">
        <v>9759.52</v>
      </c>
      <c r="F24" s="1">
        <v>4.0</v>
      </c>
      <c r="G24" s="1">
        <v>18.0</v>
      </c>
      <c r="H24" s="1">
        <v>21.0</v>
      </c>
      <c r="I24" s="1" t="s">
        <v>26</v>
      </c>
      <c r="J24" s="1">
        <v>0.572</v>
      </c>
      <c r="K24" s="1">
        <v>0.0</v>
      </c>
      <c r="L24" s="6">
        <f>if(J24&gt;QUARTILE!$B$3, "TOP", if(J24&lt;QUARTILE!$B$4, "BOTTOM", 0))</f>
        <v>0</v>
      </c>
      <c r="M24" s="6">
        <f t="shared" si="1"/>
        <v>3</v>
      </c>
      <c r="N24" s="6" t="str">
        <f t="shared" si="2"/>
        <v>Millenial</v>
      </c>
      <c r="O24" s="6" t="str">
        <f t="shared" si="3"/>
        <v>Low Income</v>
      </c>
    </row>
    <row r="25" hidden="1">
      <c r="A25" s="1">
        <v>100023.0</v>
      </c>
      <c r="B25" s="1">
        <v>41.0</v>
      </c>
      <c r="C25" s="1">
        <v>17000.0</v>
      </c>
      <c r="D25" s="1" t="s">
        <v>25</v>
      </c>
      <c r="E25" s="1">
        <v>3488.87</v>
      </c>
      <c r="F25" s="1">
        <v>4.0</v>
      </c>
      <c r="G25" s="1">
        <v>31.0</v>
      </c>
      <c r="H25" s="1">
        <v>10.0</v>
      </c>
      <c r="I25" s="1" t="s">
        <v>22</v>
      </c>
      <c r="J25" s="1">
        <v>0.539</v>
      </c>
      <c r="K25" s="1">
        <v>0.266</v>
      </c>
      <c r="L25" s="6">
        <f>if(J25&gt;QUARTILE!$B$3, "TOP", if(J25&lt;QUARTILE!$B$4, "BOTTOM", 0))</f>
        <v>0</v>
      </c>
      <c r="M25" s="6">
        <f t="shared" si="1"/>
        <v>2</v>
      </c>
      <c r="N25" s="6" t="str">
        <f t="shared" si="2"/>
        <v>Gen X</v>
      </c>
      <c r="O25" s="6" t="str">
        <f t="shared" si="3"/>
        <v>Low Income</v>
      </c>
    </row>
    <row r="26" hidden="1">
      <c r="A26" s="1">
        <v>100024.0</v>
      </c>
      <c r="B26" s="1">
        <v>61.0</v>
      </c>
      <c r="C26" s="1">
        <v>44000.0</v>
      </c>
      <c r="D26" s="1" t="s">
        <v>23</v>
      </c>
      <c r="E26" s="1">
        <v>2056.26</v>
      </c>
      <c r="F26" s="1">
        <v>3.0</v>
      </c>
      <c r="G26" s="1">
        <v>27.0</v>
      </c>
      <c r="H26" s="1">
        <v>4.0</v>
      </c>
      <c r="I26" s="1" t="s">
        <v>22</v>
      </c>
      <c r="J26" s="1">
        <v>0.812</v>
      </c>
      <c r="K26" s="1">
        <v>0.617</v>
      </c>
      <c r="L26" s="6">
        <f>if(J26&gt;QUARTILE!$B$3, "TOP", if(J26&lt;QUARTILE!$B$4, "BOTTOM", 0))</f>
        <v>0</v>
      </c>
      <c r="M26" s="6">
        <f t="shared" si="1"/>
        <v>2</v>
      </c>
      <c r="N26" s="6" t="str">
        <f t="shared" si="2"/>
        <v>Baby Boomer</v>
      </c>
      <c r="O26" s="6" t="str">
        <f t="shared" si="3"/>
        <v>Low Income</v>
      </c>
    </row>
    <row r="27" hidden="1">
      <c r="A27" s="1">
        <v>100025.0</v>
      </c>
      <c r="B27" s="1">
        <v>47.0</v>
      </c>
      <c r="C27" s="1">
        <v>26000.0</v>
      </c>
      <c r="D27" s="1" t="s">
        <v>25</v>
      </c>
      <c r="E27" s="1">
        <v>14720.45</v>
      </c>
      <c r="F27" s="1">
        <v>5.0</v>
      </c>
      <c r="G27" s="1">
        <v>26.0</v>
      </c>
      <c r="H27" s="1">
        <v>11.0</v>
      </c>
      <c r="I27" s="1" t="s">
        <v>22</v>
      </c>
      <c r="J27" s="1">
        <v>0.926</v>
      </c>
      <c r="K27" s="1">
        <v>0.616</v>
      </c>
      <c r="L27" s="6" t="str">
        <f>if(J27&gt;QUARTILE!$B$3, "TOP", if(J27&lt;QUARTILE!$B$4, "BOTTOM", 0))</f>
        <v>TOP</v>
      </c>
      <c r="M27" s="6">
        <f t="shared" si="1"/>
        <v>2</v>
      </c>
      <c r="N27" s="6" t="str">
        <f t="shared" si="2"/>
        <v>Gen X</v>
      </c>
      <c r="O27" s="6" t="str">
        <f t="shared" si="3"/>
        <v>Low Income</v>
      </c>
    </row>
    <row r="28" hidden="1">
      <c r="A28" s="1">
        <v>100026.0</v>
      </c>
      <c r="B28" s="1">
        <v>55.0</v>
      </c>
      <c r="C28" s="1">
        <v>9000.0</v>
      </c>
      <c r="D28" s="1" t="s">
        <v>23</v>
      </c>
      <c r="E28" s="1">
        <v>25486.57</v>
      </c>
      <c r="F28" s="1">
        <v>2.0</v>
      </c>
      <c r="G28" s="1">
        <v>24.0</v>
      </c>
      <c r="H28" s="1">
        <v>4.0</v>
      </c>
      <c r="I28" s="1" t="s">
        <v>22</v>
      </c>
      <c r="J28" s="1">
        <v>1.0</v>
      </c>
      <c r="K28" s="1">
        <v>0.37</v>
      </c>
      <c r="L28" s="6" t="str">
        <f>if(J28&gt;QUARTILE!$B$3, "TOP", if(J28&lt;QUARTILE!$B$4, "BOTTOM", 0))</f>
        <v>TOP</v>
      </c>
      <c r="M28" s="6">
        <f t="shared" si="1"/>
        <v>2</v>
      </c>
      <c r="N28" s="6" t="str">
        <f t="shared" si="2"/>
        <v>Gen X</v>
      </c>
      <c r="O28" s="6" t="str">
        <f t="shared" si="3"/>
        <v>Low Income</v>
      </c>
    </row>
    <row r="29" hidden="1">
      <c r="A29" s="1">
        <v>100027.0</v>
      </c>
      <c r="B29" s="1">
        <v>19.0</v>
      </c>
      <c r="C29" s="1">
        <v>26000.0</v>
      </c>
      <c r="D29" s="1" t="s">
        <v>25</v>
      </c>
      <c r="E29" s="1">
        <v>24207.26</v>
      </c>
      <c r="F29" s="1">
        <v>5.0</v>
      </c>
      <c r="G29" s="1">
        <v>13.0</v>
      </c>
      <c r="H29" s="1">
        <v>19.0</v>
      </c>
      <c r="I29" s="1" t="s">
        <v>22</v>
      </c>
      <c r="J29" s="1">
        <v>0.901</v>
      </c>
      <c r="K29" s="1">
        <v>0.181</v>
      </c>
      <c r="L29" s="6" t="str">
        <f>if(J29&gt;QUARTILE!$B$3, "TOP", if(J29&lt;QUARTILE!$B$4, "BOTTOM", 0))</f>
        <v>TOP</v>
      </c>
      <c r="M29" s="6">
        <f t="shared" si="1"/>
        <v>2</v>
      </c>
      <c r="N29" s="6" t="str">
        <f t="shared" si="2"/>
        <v>Millenial</v>
      </c>
      <c r="O29" s="6" t="str">
        <f t="shared" si="3"/>
        <v>Low Income</v>
      </c>
    </row>
    <row r="30" hidden="1">
      <c r="A30" s="1">
        <v>100028.0</v>
      </c>
      <c r="B30" s="1">
        <v>77.0</v>
      </c>
      <c r="C30" s="1">
        <v>54000.0</v>
      </c>
      <c r="D30" s="1" t="s">
        <v>25</v>
      </c>
      <c r="E30" s="1">
        <v>11991.11</v>
      </c>
      <c r="F30" s="1">
        <v>5.0</v>
      </c>
      <c r="G30" s="1">
        <v>17.0</v>
      </c>
      <c r="H30" s="1">
        <v>5.0</v>
      </c>
      <c r="I30" s="1" t="s">
        <v>22</v>
      </c>
      <c r="J30" s="1">
        <v>0.217</v>
      </c>
      <c r="K30" s="1">
        <v>0.945</v>
      </c>
      <c r="L30" s="6" t="str">
        <f>if(J30&gt;QUARTILE!$B$3, "TOP", if(J30&lt;QUARTILE!$B$4, "BOTTOM", 0))</f>
        <v>BOTTOM</v>
      </c>
      <c r="M30" s="6">
        <f t="shared" si="1"/>
        <v>2</v>
      </c>
      <c r="N30" s="6" t="str">
        <f t="shared" si="2"/>
        <v>Baby Boomer</v>
      </c>
      <c r="O30" s="6" t="str">
        <f t="shared" si="3"/>
        <v>Medium Income</v>
      </c>
    </row>
    <row r="31" hidden="1">
      <c r="A31" s="1">
        <v>100029.0</v>
      </c>
      <c r="B31" s="1">
        <v>38.0</v>
      </c>
      <c r="C31" s="1">
        <v>17000.0</v>
      </c>
      <c r="D31" s="1" t="s">
        <v>17</v>
      </c>
      <c r="E31" s="1">
        <v>14774.57</v>
      </c>
      <c r="F31" s="1">
        <v>1.0</v>
      </c>
      <c r="G31" s="1">
        <v>16.0</v>
      </c>
      <c r="H31" s="1">
        <v>10.0</v>
      </c>
      <c r="I31" s="1" t="s">
        <v>22</v>
      </c>
      <c r="J31" s="1">
        <v>0.343</v>
      </c>
      <c r="K31" s="1">
        <v>0.271</v>
      </c>
      <c r="L31" s="6">
        <f>if(J31&gt;QUARTILE!$B$3, "TOP", if(J31&lt;QUARTILE!$B$4, "BOTTOM", 0))</f>
        <v>0</v>
      </c>
      <c r="M31" s="6">
        <f t="shared" si="1"/>
        <v>2</v>
      </c>
      <c r="N31" s="6" t="str">
        <f t="shared" si="2"/>
        <v>Gen X</v>
      </c>
      <c r="O31" s="6" t="str">
        <f t="shared" si="3"/>
        <v>Low Income</v>
      </c>
    </row>
    <row r="32" hidden="1">
      <c r="A32" s="1">
        <v>100030.0</v>
      </c>
      <c r="B32" s="1">
        <v>50.0</v>
      </c>
      <c r="C32" s="1">
        <v>32000.0</v>
      </c>
      <c r="D32" s="1" t="s">
        <v>27</v>
      </c>
      <c r="E32" s="1">
        <v>14527.0</v>
      </c>
      <c r="F32" s="1">
        <v>1.0</v>
      </c>
      <c r="G32" s="1">
        <v>12.0</v>
      </c>
      <c r="H32" s="1">
        <v>3.0</v>
      </c>
      <c r="I32" s="1" t="s">
        <v>22</v>
      </c>
      <c r="J32" s="1">
        <v>0.749</v>
      </c>
      <c r="K32" s="1">
        <v>0.378</v>
      </c>
      <c r="L32" s="6">
        <f>if(J32&gt;QUARTILE!$B$3, "TOP", if(J32&lt;QUARTILE!$B$4, "BOTTOM", 0))</f>
        <v>0</v>
      </c>
      <c r="M32" s="6">
        <f t="shared" si="1"/>
        <v>2</v>
      </c>
      <c r="N32" s="6" t="str">
        <f t="shared" si="2"/>
        <v>Gen X</v>
      </c>
      <c r="O32" s="6" t="str">
        <f t="shared" si="3"/>
        <v>Low Income</v>
      </c>
    </row>
    <row r="33" hidden="1">
      <c r="A33" s="1">
        <v>100031.0</v>
      </c>
      <c r="B33" s="1">
        <v>29.0</v>
      </c>
      <c r="C33" s="1">
        <v>13000.0</v>
      </c>
      <c r="D33" s="1" t="s">
        <v>23</v>
      </c>
      <c r="E33" s="1">
        <v>23525.23</v>
      </c>
      <c r="F33" s="1">
        <v>2.0</v>
      </c>
      <c r="G33" s="1">
        <v>17.0</v>
      </c>
      <c r="H33" s="1">
        <v>8.0</v>
      </c>
      <c r="I33" s="1" t="s">
        <v>22</v>
      </c>
      <c r="J33" s="1">
        <v>0.468</v>
      </c>
      <c r="K33" s="1">
        <v>0.481</v>
      </c>
      <c r="L33" s="6">
        <f>if(J33&gt;QUARTILE!$B$3, "TOP", if(J33&lt;QUARTILE!$B$4, "BOTTOM", 0))</f>
        <v>0</v>
      </c>
      <c r="M33" s="6">
        <f t="shared" si="1"/>
        <v>2</v>
      </c>
      <c r="N33" s="6" t="str">
        <f t="shared" si="2"/>
        <v>Millenial</v>
      </c>
      <c r="O33" s="6" t="str">
        <f t="shared" si="3"/>
        <v>Low Income</v>
      </c>
    </row>
    <row r="34" hidden="1">
      <c r="A34" s="1">
        <v>100032.0</v>
      </c>
      <c r="B34" s="1">
        <v>75.0</v>
      </c>
      <c r="C34" s="1">
        <v>20000.0</v>
      </c>
      <c r="D34" s="1" t="s">
        <v>23</v>
      </c>
      <c r="E34" s="1">
        <v>982.23</v>
      </c>
      <c r="F34" s="1">
        <v>3.0</v>
      </c>
      <c r="G34" s="1">
        <v>17.0</v>
      </c>
      <c r="H34" s="1">
        <v>6.0</v>
      </c>
      <c r="I34" s="1" t="s">
        <v>22</v>
      </c>
      <c r="J34" s="1">
        <v>0.486</v>
      </c>
      <c r="K34" s="1">
        <v>0.74</v>
      </c>
      <c r="L34" s="6">
        <f>if(J34&gt;QUARTILE!$B$3, "TOP", if(J34&lt;QUARTILE!$B$4, "BOTTOM", 0))</f>
        <v>0</v>
      </c>
      <c r="M34" s="6">
        <f t="shared" si="1"/>
        <v>2</v>
      </c>
      <c r="N34" s="6" t="str">
        <f t="shared" si="2"/>
        <v>Baby Boomer</v>
      </c>
      <c r="O34" s="6" t="str">
        <f t="shared" si="3"/>
        <v>Low Income</v>
      </c>
    </row>
    <row r="35" hidden="1">
      <c r="A35" s="1">
        <v>100033.0</v>
      </c>
      <c r="B35" s="1">
        <v>39.0</v>
      </c>
      <c r="C35" s="1">
        <v>42000.0</v>
      </c>
      <c r="D35" s="1" t="s">
        <v>25</v>
      </c>
      <c r="E35" s="1">
        <v>24750.32</v>
      </c>
      <c r="F35" s="1">
        <v>1.0</v>
      </c>
      <c r="G35" s="1">
        <v>25.0</v>
      </c>
      <c r="H35" s="1">
        <v>5.0</v>
      </c>
      <c r="I35" s="1" t="s">
        <v>22</v>
      </c>
      <c r="J35" s="1">
        <v>0.844</v>
      </c>
      <c r="K35" s="1">
        <v>0.152</v>
      </c>
      <c r="L35" s="6" t="str">
        <f>if(J35&gt;QUARTILE!$B$3, "TOP", if(J35&lt;QUARTILE!$B$4, "BOTTOM", 0))</f>
        <v>TOP</v>
      </c>
      <c r="M35" s="6">
        <f t="shared" si="1"/>
        <v>2</v>
      </c>
      <c r="N35" s="6" t="str">
        <f t="shared" si="2"/>
        <v>Gen X</v>
      </c>
      <c r="O35" s="6" t="str">
        <f t="shared" si="3"/>
        <v>Low Income</v>
      </c>
    </row>
    <row r="36" hidden="1">
      <c r="A36" s="1">
        <v>100034.0</v>
      </c>
      <c r="B36" s="1">
        <v>78.0</v>
      </c>
      <c r="C36" s="1">
        <v>25000.0</v>
      </c>
      <c r="D36" s="1" t="s">
        <v>23</v>
      </c>
      <c r="E36" s="1">
        <v>17455.09</v>
      </c>
      <c r="F36" s="1">
        <v>4.0</v>
      </c>
      <c r="G36" s="1">
        <v>16.0</v>
      </c>
      <c r="H36" s="1">
        <v>5.0</v>
      </c>
      <c r="I36" s="1" t="s">
        <v>22</v>
      </c>
      <c r="J36" s="1">
        <v>0.883</v>
      </c>
      <c r="K36" s="1">
        <v>0.216</v>
      </c>
      <c r="L36" s="6" t="str">
        <f>if(J36&gt;QUARTILE!$B$3, "TOP", if(J36&lt;QUARTILE!$B$4, "BOTTOM", 0))</f>
        <v>TOP</v>
      </c>
      <c r="M36" s="6">
        <f t="shared" si="1"/>
        <v>2</v>
      </c>
      <c r="N36" s="6" t="str">
        <f t="shared" si="2"/>
        <v>Baby Boomer</v>
      </c>
      <c r="O36" s="6" t="str">
        <f t="shared" si="3"/>
        <v>Low Income</v>
      </c>
    </row>
    <row r="37" hidden="1">
      <c r="A37" s="1">
        <v>100035.0</v>
      </c>
      <c r="B37" s="1">
        <v>61.0</v>
      </c>
      <c r="C37" s="1">
        <v>48000.0</v>
      </c>
      <c r="D37" s="1" t="s">
        <v>23</v>
      </c>
      <c r="E37" s="1">
        <v>4415.64</v>
      </c>
      <c r="F37" s="1">
        <v>2.0</v>
      </c>
      <c r="G37" s="1">
        <v>25.0</v>
      </c>
      <c r="H37" s="1">
        <v>7.0</v>
      </c>
      <c r="I37" s="1" t="s">
        <v>22</v>
      </c>
      <c r="J37" s="1">
        <v>0.841</v>
      </c>
      <c r="K37" s="1">
        <v>0.997</v>
      </c>
      <c r="L37" s="6" t="str">
        <f>if(J37&gt;QUARTILE!$B$3, "TOP", if(J37&lt;QUARTILE!$B$4, "BOTTOM", 0))</f>
        <v>TOP</v>
      </c>
      <c r="M37" s="6">
        <f t="shared" si="1"/>
        <v>2</v>
      </c>
      <c r="N37" s="6" t="str">
        <f t="shared" si="2"/>
        <v>Baby Boomer</v>
      </c>
      <c r="O37" s="6" t="str">
        <f t="shared" si="3"/>
        <v>Medium Income</v>
      </c>
    </row>
    <row r="38" hidden="1">
      <c r="A38" s="1">
        <v>100036.0</v>
      </c>
      <c r="B38" s="1">
        <v>42.0</v>
      </c>
      <c r="C38" s="1">
        <v>28000.0</v>
      </c>
      <c r="D38" s="1" t="s">
        <v>17</v>
      </c>
      <c r="E38" s="1">
        <v>1006.06</v>
      </c>
      <c r="F38" s="1">
        <v>5.0</v>
      </c>
      <c r="G38" s="1">
        <v>14.0</v>
      </c>
      <c r="H38" s="1">
        <v>16.0</v>
      </c>
      <c r="I38" s="1" t="s">
        <v>22</v>
      </c>
      <c r="J38" s="1">
        <v>0.355</v>
      </c>
      <c r="K38" s="1">
        <v>0.775</v>
      </c>
      <c r="L38" s="6">
        <f>if(J38&gt;QUARTILE!$B$3, "TOP", if(J38&lt;QUARTILE!$B$4, "BOTTOM", 0))</f>
        <v>0</v>
      </c>
      <c r="M38" s="6">
        <f t="shared" si="1"/>
        <v>2</v>
      </c>
      <c r="N38" s="6" t="str">
        <f t="shared" si="2"/>
        <v>Gen X</v>
      </c>
      <c r="O38" s="6" t="str">
        <f t="shared" si="3"/>
        <v>Low Income</v>
      </c>
    </row>
    <row r="39" hidden="1">
      <c r="A39" s="1">
        <v>100037.0</v>
      </c>
      <c r="B39" s="1">
        <v>66.0</v>
      </c>
      <c r="C39" s="1">
        <v>83000.0</v>
      </c>
      <c r="D39" s="1" t="s">
        <v>23</v>
      </c>
      <c r="E39" s="1">
        <v>2297.62</v>
      </c>
      <c r="F39" s="1">
        <v>2.0</v>
      </c>
      <c r="G39" s="1">
        <v>30.0</v>
      </c>
      <c r="H39" s="1">
        <v>2.0</v>
      </c>
      <c r="I39" s="1" t="s">
        <v>22</v>
      </c>
      <c r="J39" s="1">
        <v>0.378</v>
      </c>
      <c r="K39" s="1">
        <v>0.444</v>
      </c>
      <c r="L39" s="6">
        <f>if(J39&gt;QUARTILE!$B$3, "TOP", if(J39&lt;QUARTILE!$B$4, "BOTTOM", 0))</f>
        <v>0</v>
      </c>
      <c r="M39" s="6">
        <f t="shared" si="1"/>
        <v>2</v>
      </c>
      <c r="N39" s="6" t="str">
        <f t="shared" si="2"/>
        <v>Baby Boomer</v>
      </c>
      <c r="O39" s="6" t="str">
        <f t="shared" si="3"/>
        <v>Medium Income</v>
      </c>
    </row>
    <row r="40" hidden="1">
      <c r="A40" s="1">
        <v>100038.0</v>
      </c>
      <c r="B40" s="1">
        <v>44.0</v>
      </c>
      <c r="C40" s="1">
        <v>9000.0</v>
      </c>
      <c r="D40" s="1" t="s">
        <v>17</v>
      </c>
      <c r="E40" s="1">
        <v>14875.82</v>
      </c>
      <c r="F40" s="1">
        <v>1.0</v>
      </c>
      <c r="G40" s="1">
        <v>19.0</v>
      </c>
      <c r="H40" s="1">
        <v>10.0</v>
      </c>
      <c r="I40" s="1" t="s">
        <v>22</v>
      </c>
      <c r="J40" s="1">
        <v>0.359</v>
      </c>
      <c r="K40" s="1">
        <v>0.109</v>
      </c>
      <c r="L40" s="6">
        <f>if(J40&gt;QUARTILE!$B$3, "TOP", if(J40&lt;QUARTILE!$B$4, "BOTTOM", 0))</f>
        <v>0</v>
      </c>
      <c r="M40" s="6">
        <f t="shared" si="1"/>
        <v>2</v>
      </c>
      <c r="N40" s="6" t="str">
        <f t="shared" si="2"/>
        <v>Gen X</v>
      </c>
      <c r="O40" s="6" t="str">
        <f t="shared" si="3"/>
        <v>Low Income</v>
      </c>
    </row>
    <row r="41" hidden="1">
      <c r="A41" s="1">
        <v>100039.0</v>
      </c>
      <c r="B41" s="1">
        <v>76.0</v>
      </c>
      <c r="C41" s="1">
        <v>19000.0</v>
      </c>
      <c r="D41" s="1" t="s">
        <v>23</v>
      </c>
      <c r="E41" s="1">
        <v>28410.14</v>
      </c>
      <c r="F41" s="1">
        <v>3.0</v>
      </c>
      <c r="G41" s="1">
        <v>12.0</v>
      </c>
      <c r="H41" s="1">
        <v>3.0</v>
      </c>
      <c r="I41" s="1" t="s">
        <v>22</v>
      </c>
      <c r="J41" s="1">
        <v>0.751</v>
      </c>
      <c r="K41" s="1">
        <v>0.867</v>
      </c>
      <c r="L41" s="6">
        <f>if(J41&gt;QUARTILE!$B$3, "TOP", if(J41&lt;QUARTILE!$B$4, "BOTTOM", 0))</f>
        <v>0</v>
      </c>
      <c r="M41" s="6">
        <f t="shared" si="1"/>
        <v>2</v>
      </c>
      <c r="N41" s="6" t="str">
        <f t="shared" si="2"/>
        <v>Baby Boomer</v>
      </c>
      <c r="O41" s="6" t="str">
        <f t="shared" si="3"/>
        <v>Low Income</v>
      </c>
    </row>
    <row r="42">
      <c r="A42" s="1">
        <v>100040.0</v>
      </c>
      <c r="B42" s="1">
        <v>80.0</v>
      </c>
      <c r="C42" s="1">
        <v>11000.0</v>
      </c>
      <c r="D42" s="1" t="s">
        <v>30</v>
      </c>
      <c r="E42" s="1">
        <v>8149.06</v>
      </c>
      <c r="F42" s="1">
        <v>5.0</v>
      </c>
      <c r="G42" s="1">
        <v>29.0</v>
      </c>
      <c r="H42" s="1">
        <v>5.0</v>
      </c>
      <c r="I42" s="1" t="s">
        <v>22</v>
      </c>
      <c r="J42" s="1">
        <v>0.365</v>
      </c>
      <c r="K42" s="1">
        <v>0.733</v>
      </c>
      <c r="L42" s="6">
        <f>if(J42&gt;QUARTILE!$B$3, "TOP", if(J42&lt;QUARTILE!$B$4, "BOTTOM", 0))</f>
        <v>0</v>
      </c>
      <c r="M42" s="6">
        <f t="shared" si="1"/>
        <v>2</v>
      </c>
      <c r="N42" s="6" t="str">
        <f t="shared" si="2"/>
        <v>Silent</v>
      </c>
      <c r="O42" s="6" t="str">
        <f t="shared" si="3"/>
        <v>Low Income</v>
      </c>
    </row>
    <row r="43" hidden="1">
      <c r="A43" s="1">
        <v>100041.0</v>
      </c>
      <c r="B43" s="1">
        <v>59.0</v>
      </c>
      <c r="C43" s="1">
        <v>12000.0</v>
      </c>
      <c r="D43" s="1" t="s">
        <v>27</v>
      </c>
      <c r="E43" s="1">
        <v>9532.48</v>
      </c>
      <c r="F43" s="1">
        <v>3.0</v>
      </c>
      <c r="G43" s="1">
        <v>17.0</v>
      </c>
      <c r="H43" s="1">
        <v>9.0</v>
      </c>
      <c r="I43" s="1" t="s">
        <v>22</v>
      </c>
      <c r="J43" s="1">
        <v>0.055</v>
      </c>
      <c r="K43" s="1">
        <v>0.581</v>
      </c>
      <c r="L43" s="6" t="str">
        <f>if(J43&gt;QUARTILE!$B$3, "TOP", if(J43&lt;QUARTILE!$B$4, "BOTTOM", 0))</f>
        <v>BOTTOM</v>
      </c>
      <c r="M43" s="6">
        <f t="shared" si="1"/>
        <v>2</v>
      </c>
      <c r="N43" s="6" t="str">
        <f t="shared" si="2"/>
        <v>Gen X</v>
      </c>
      <c r="O43" s="6" t="str">
        <f t="shared" si="3"/>
        <v>Low Income</v>
      </c>
    </row>
    <row r="44" hidden="1">
      <c r="A44" s="1">
        <v>100042.0</v>
      </c>
      <c r="B44" s="1">
        <v>45.0</v>
      </c>
      <c r="C44" s="1">
        <v>12000.0</v>
      </c>
      <c r="D44" s="1" t="s">
        <v>27</v>
      </c>
      <c r="E44" s="1">
        <v>54406.43</v>
      </c>
      <c r="F44" s="1">
        <v>2.0</v>
      </c>
      <c r="G44" s="1">
        <v>27.0</v>
      </c>
      <c r="H44" s="1">
        <v>9.0</v>
      </c>
      <c r="I44" s="1" t="s">
        <v>18</v>
      </c>
      <c r="J44" s="1">
        <v>0.901</v>
      </c>
      <c r="K44" s="1">
        <v>0.304</v>
      </c>
      <c r="L44" s="6" t="str">
        <f>if(J44&gt;QUARTILE!$B$3, "TOP", if(J44&lt;QUARTILE!$B$4, "BOTTOM", 0))</f>
        <v>TOP</v>
      </c>
      <c r="M44" s="6">
        <f t="shared" si="1"/>
        <v>1</v>
      </c>
      <c r="N44" s="6" t="str">
        <f t="shared" si="2"/>
        <v>Gen X</v>
      </c>
      <c r="O44" s="6" t="str">
        <f t="shared" si="3"/>
        <v>Low Income</v>
      </c>
    </row>
    <row r="45" hidden="1">
      <c r="A45" s="1">
        <v>100043.0</v>
      </c>
      <c r="B45" s="1">
        <v>77.0</v>
      </c>
      <c r="C45" s="1">
        <v>24000.0</v>
      </c>
      <c r="D45" s="1" t="s">
        <v>23</v>
      </c>
      <c r="E45" s="1">
        <v>4790.87</v>
      </c>
      <c r="F45" s="1">
        <v>3.0</v>
      </c>
      <c r="G45" s="1">
        <v>14.0</v>
      </c>
      <c r="H45" s="1">
        <v>6.0</v>
      </c>
      <c r="I45" s="1" t="s">
        <v>22</v>
      </c>
      <c r="J45" s="1">
        <v>0.113</v>
      </c>
      <c r="K45" s="1">
        <v>0.936</v>
      </c>
      <c r="L45" s="6" t="str">
        <f>if(J45&gt;QUARTILE!$B$3, "TOP", if(J45&lt;QUARTILE!$B$4, "BOTTOM", 0))</f>
        <v>BOTTOM</v>
      </c>
      <c r="M45" s="6">
        <f t="shared" si="1"/>
        <v>2</v>
      </c>
      <c r="N45" s="6" t="str">
        <f t="shared" si="2"/>
        <v>Baby Boomer</v>
      </c>
      <c r="O45" s="6" t="str">
        <f t="shared" si="3"/>
        <v>Low Income</v>
      </c>
    </row>
    <row r="46" hidden="1">
      <c r="A46" s="1">
        <v>100044.0</v>
      </c>
      <c r="B46" s="1">
        <v>33.0</v>
      </c>
      <c r="C46" s="1">
        <v>25000.0</v>
      </c>
      <c r="D46" s="1" t="s">
        <v>17</v>
      </c>
      <c r="E46" s="1">
        <v>2190.7</v>
      </c>
      <c r="F46" s="1">
        <v>3.0</v>
      </c>
      <c r="G46" s="1">
        <v>22.0</v>
      </c>
      <c r="H46" s="1">
        <v>7.0</v>
      </c>
      <c r="I46" s="1" t="s">
        <v>22</v>
      </c>
      <c r="J46" s="1">
        <v>0.996</v>
      </c>
      <c r="K46" s="1">
        <v>0.296</v>
      </c>
      <c r="L46" s="6" t="str">
        <f>if(J46&gt;QUARTILE!$B$3, "TOP", if(J46&lt;QUARTILE!$B$4, "BOTTOM", 0))</f>
        <v>TOP</v>
      </c>
      <c r="M46" s="6">
        <f t="shared" si="1"/>
        <v>2</v>
      </c>
      <c r="N46" s="6" t="str">
        <f t="shared" si="2"/>
        <v>Gen X</v>
      </c>
      <c r="O46" s="6" t="str">
        <f t="shared" si="3"/>
        <v>Low Income</v>
      </c>
    </row>
    <row r="47" hidden="1">
      <c r="A47" s="1">
        <v>100045.0</v>
      </c>
      <c r="B47" s="1">
        <v>32.0</v>
      </c>
      <c r="C47" s="1">
        <v>28000.0</v>
      </c>
      <c r="D47" s="1" t="s">
        <v>17</v>
      </c>
      <c r="E47" s="1">
        <v>8413.91</v>
      </c>
      <c r="F47" s="1">
        <v>2.0</v>
      </c>
      <c r="G47" s="1">
        <v>19.0</v>
      </c>
      <c r="H47" s="1">
        <v>6.0</v>
      </c>
      <c r="I47" s="1" t="s">
        <v>22</v>
      </c>
      <c r="J47" s="1">
        <v>0.862</v>
      </c>
      <c r="K47" s="1">
        <v>0.321</v>
      </c>
      <c r="L47" s="6" t="str">
        <f>if(J47&gt;QUARTILE!$B$3, "TOP", if(J47&lt;QUARTILE!$B$4, "BOTTOM", 0))</f>
        <v>TOP</v>
      </c>
      <c r="M47" s="6">
        <f t="shared" si="1"/>
        <v>2</v>
      </c>
      <c r="N47" s="6" t="str">
        <f t="shared" si="2"/>
        <v>Gen X</v>
      </c>
      <c r="O47" s="6" t="str">
        <f t="shared" si="3"/>
        <v>Low Income</v>
      </c>
    </row>
    <row r="48" hidden="1">
      <c r="A48" s="1">
        <v>100046.0</v>
      </c>
      <c r="B48" s="1">
        <v>79.0</v>
      </c>
      <c r="C48" s="1">
        <v>11000.0</v>
      </c>
      <c r="D48" s="1" t="s">
        <v>27</v>
      </c>
      <c r="E48" s="1">
        <v>27402.29</v>
      </c>
      <c r="F48" s="1">
        <v>5.0</v>
      </c>
      <c r="G48" s="1">
        <v>22.0</v>
      </c>
      <c r="H48" s="1">
        <v>3.0</v>
      </c>
      <c r="I48" s="1" t="s">
        <v>22</v>
      </c>
      <c r="J48" s="1">
        <v>0.956</v>
      </c>
      <c r="K48" s="1">
        <v>0.826</v>
      </c>
      <c r="L48" s="6" t="str">
        <f>if(J48&gt;QUARTILE!$B$3, "TOP", if(J48&lt;QUARTILE!$B$4, "BOTTOM", 0))</f>
        <v>TOP</v>
      </c>
      <c r="M48" s="6">
        <f t="shared" si="1"/>
        <v>2</v>
      </c>
      <c r="N48" s="6" t="str">
        <f t="shared" si="2"/>
        <v>Baby Boomer</v>
      </c>
      <c r="O48" s="6" t="str">
        <f t="shared" si="3"/>
        <v>Low Income</v>
      </c>
    </row>
    <row r="49" hidden="1">
      <c r="A49" s="1">
        <v>100047.0</v>
      </c>
      <c r="B49" s="1">
        <v>79.0</v>
      </c>
      <c r="C49" s="1">
        <v>18000.0</v>
      </c>
      <c r="D49" s="1" t="s">
        <v>25</v>
      </c>
      <c r="E49" s="1">
        <v>19674.12</v>
      </c>
      <c r="F49" s="1">
        <v>3.0</v>
      </c>
      <c r="G49" s="1">
        <v>23.0</v>
      </c>
      <c r="H49" s="1">
        <v>2.0</v>
      </c>
      <c r="I49" s="1" t="s">
        <v>22</v>
      </c>
      <c r="J49" s="1">
        <v>0.883</v>
      </c>
      <c r="K49" s="1">
        <v>0.626</v>
      </c>
      <c r="L49" s="6" t="str">
        <f>if(J49&gt;QUARTILE!$B$3, "TOP", if(J49&lt;QUARTILE!$B$4, "BOTTOM", 0))</f>
        <v>TOP</v>
      </c>
      <c r="M49" s="6">
        <f t="shared" si="1"/>
        <v>2</v>
      </c>
      <c r="N49" s="6" t="str">
        <f t="shared" si="2"/>
        <v>Baby Boomer</v>
      </c>
      <c r="O49" s="6" t="str">
        <f t="shared" si="3"/>
        <v>Low Income</v>
      </c>
    </row>
    <row r="50" hidden="1">
      <c r="A50" s="1">
        <v>100048.0</v>
      </c>
      <c r="B50" s="1">
        <v>64.0</v>
      </c>
      <c r="C50" s="1">
        <v>12000.0</v>
      </c>
      <c r="D50" s="1" t="s">
        <v>27</v>
      </c>
      <c r="E50" s="1">
        <v>10750.08</v>
      </c>
      <c r="F50" s="1">
        <v>3.0</v>
      </c>
      <c r="G50" s="1">
        <v>16.0</v>
      </c>
      <c r="H50" s="1">
        <v>6.0</v>
      </c>
      <c r="I50" s="1" t="s">
        <v>22</v>
      </c>
      <c r="J50" s="1">
        <v>0.101</v>
      </c>
      <c r="K50" s="1">
        <v>0.951</v>
      </c>
      <c r="L50" s="6" t="str">
        <f>if(J50&gt;QUARTILE!$B$3, "TOP", if(J50&lt;QUARTILE!$B$4, "BOTTOM", 0))</f>
        <v>BOTTOM</v>
      </c>
      <c r="M50" s="6">
        <f t="shared" si="1"/>
        <v>2</v>
      </c>
      <c r="N50" s="6" t="str">
        <f t="shared" si="2"/>
        <v>Baby Boomer</v>
      </c>
      <c r="O50" s="6" t="str">
        <f t="shared" si="3"/>
        <v>Low Income</v>
      </c>
    </row>
    <row r="51" hidden="1">
      <c r="A51" s="1">
        <v>100049.0</v>
      </c>
      <c r="B51" s="1">
        <v>79.0</v>
      </c>
      <c r="C51" s="1">
        <v>39000.0</v>
      </c>
      <c r="D51" s="1" t="s">
        <v>23</v>
      </c>
      <c r="E51" s="1">
        <v>66907.23</v>
      </c>
      <c r="F51" s="1">
        <v>2.0</v>
      </c>
      <c r="G51" s="1">
        <v>21.0</v>
      </c>
      <c r="H51" s="1">
        <v>7.0</v>
      </c>
      <c r="I51" s="1" t="s">
        <v>18</v>
      </c>
      <c r="J51" s="1">
        <v>0.569</v>
      </c>
      <c r="K51" s="1">
        <v>0.545</v>
      </c>
      <c r="L51" s="6">
        <f>if(J51&gt;QUARTILE!$B$3, "TOP", if(J51&lt;QUARTILE!$B$4, "BOTTOM", 0))</f>
        <v>0</v>
      </c>
      <c r="M51" s="6">
        <f t="shared" si="1"/>
        <v>1</v>
      </c>
      <c r="N51" s="6" t="str">
        <f t="shared" si="2"/>
        <v>Baby Boomer</v>
      </c>
      <c r="O51" s="6" t="str">
        <f t="shared" si="3"/>
        <v>Low Income</v>
      </c>
    </row>
    <row r="52" hidden="1">
      <c r="A52" s="1">
        <v>100050.0</v>
      </c>
      <c r="B52" s="1">
        <v>68.0</v>
      </c>
      <c r="C52" s="1">
        <v>13000.0</v>
      </c>
      <c r="D52" s="1" t="s">
        <v>27</v>
      </c>
      <c r="E52" s="1">
        <v>26560.24</v>
      </c>
      <c r="F52" s="1">
        <v>4.0</v>
      </c>
      <c r="G52" s="1">
        <v>16.0</v>
      </c>
      <c r="H52" s="1">
        <v>6.0</v>
      </c>
      <c r="I52" s="1" t="s">
        <v>22</v>
      </c>
      <c r="J52" s="1">
        <v>0.908</v>
      </c>
      <c r="K52" s="1">
        <v>0.0</v>
      </c>
      <c r="L52" s="6" t="str">
        <f>if(J52&gt;QUARTILE!$B$3, "TOP", if(J52&lt;QUARTILE!$B$4, "BOTTOM", 0))</f>
        <v>TOP</v>
      </c>
      <c r="M52" s="6">
        <f t="shared" si="1"/>
        <v>2</v>
      </c>
      <c r="N52" s="6" t="str">
        <f t="shared" si="2"/>
        <v>Baby Boomer</v>
      </c>
      <c r="O52" s="6" t="str">
        <f t="shared" si="3"/>
        <v>Low Income</v>
      </c>
    </row>
    <row r="53" hidden="1">
      <c r="A53" s="1">
        <v>100051.0</v>
      </c>
      <c r="B53" s="1">
        <v>61.0</v>
      </c>
      <c r="C53" s="1">
        <v>19000.0</v>
      </c>
      <c r="D53" s="1" t="s">
        <v>17</v>
      </c>
      <c r="E53" s="1">
        <v>1277.15</v>
      </c>
      <c r="F53" s="1">
        <v>3.0</v>
      </c>
      <c r="G53" s="1">
        <v>16.0</v>
      </c>
      <c r="H53" s="1">
        <v>6.0</v>
      </c>
      <c r="I53" s="1" t="s">
        <v>22</v>
      </c>
      <c r="J53" s="1">
        <v>0.091</v>
      </c>
      <c r="K53" s="1">
        <v>0.177</v>
      </c>
      <c r="L53" s="6" t="str">
        <f>if(J53&gt;QUARTILE!$B$3, "TOP", if(J53&lt;QUARTILE!$B$4, "BOTTOM", 0))</f>
        <v>BOTTOM</v>
      </c>
      <c r="M53" s="6">
        <f t="shared" si="1"/>
        <v>2</v>
      </c>
      <c r="N53" s="6" t="str">
        <f t="shared" si="2"/>
        <v>Baby Boomer</v>
      </c>
      <c r="O53" s="6" t="str">
        <f t="shared" si="3"/>
        <v>Low Income</v>
      </c>
    </row>
    <row r="54" hidden="1">
      <c r="A54" s="1">
        <v>100052.0</v>
      </c>
      <c r="B54" s="1">
        <v>72.0</v>
      </c>
      <c r="C54" s="1">
        <v>31000.0</v>
      </c>
      <c r="D54" s="1" t="s">
        <v>25</v>
      </c>
      <c r="E54" s="1">
        <v>27300.95</v>
      </c>
      <c r="F54" s="1">
        <v>1.0</v>
      </c>
      <c r="G54" s="1">
        <v>15.0</v>
      </c>
      <c r="H54" s="1">
        <v>4.0</v>
      </c>
      <c r="I54" s="1" t="s">
        <v>22</v>
      </c>
      <c r="J54" s="1">
        <v>0.355</v>
      </c>
      <c r="K54" s="1">
        <v>0.282</v>
      </c>
      <c r="L54" s="6">
        <f>if(J54&gt;QUARTILE!$B$3, "TOP", if(J54&lt;QUARTILE!$B$4, "BOTTOM", 0))</f>
        <v>0</v>
      </c>
      <c r="M54" s="6">
        <f t="shared" si="1"/>
        <v>2</v>
      </c>
      <c r="N54" s="6" t="str">
        <f t="shared" si="2"/>
        <v>Baby Boomer</v>
      </c>
      <c r="O54" s="6" t="str">
        <f t="shared" si="3"/>
        <v>Low Income</v>
      </c>
    </row>
    <row r="55" hidden="1">
      <c r="A55" s="1">
        <v>100053.0</v>
      </c>
      <c r="B55" s="1">
        <v>69.0</v>
      </c>
      <c r="C55" s="1">
        <v>15000.0</v>
      </c>
      <c r="D55" s="1" t="s">
        <v>23</v>
      </c>
      <c r="E55" s="1">
        <v>486.64</v>
      </c>
      <c r="F55" s="1">
        <v>5.0</v>
      </c>
      <c r="G55" s="1">
        <v>16.0</v>
      </c>
      <c r="H55" s="1">
        <v>2.0</v>
      </c>
      <c r="I55" s="1" t="s">
        <v>22</v>
      </c>
      <c r="J55" s="1">
        <v>0.517</v>
      </c>
      <c r="K55" s="1">
        <v>0.817</v>
      </c>
      <c r="L55" s="6">
        <f>if(J55&gt;QUARTILE!$B$3, "TOP", if(J55&lt;QUARTILE!$B$4, "BOTTOM", 0))</f>
        <v>0</v>
      </c>
      <c r="M55" s="6">
        <f t="shared" si="1"/>
        <v>2</v>
      </c>
      <c r="N55" s="6" t="str">
        <f t="shared" si="2"/>
        <v>Baby Boomer</v>
      </c>
      <c r="O55" s="6" t="str">
        <f t="shared" si="3"/>
        <v>Low Income</v>
      </c>
    </row>
    <row r="56" hidden="1">
      <c r="A56" s="1">
        <v>100054.0</v>
      </c>
      <c r="B56" s="1">
        <v>74.0</v>
      </c>
      <c r="C56" s="1">
        <v>33000.0</v>
      </c>
      <c r="D56" s="1" t="s">
        <v>25</v>
      </c>
      <c r="E56" s="1">
        <v>21014.93</v>
      </c>
      <c r="F56" s="1">
        <v>3.0</v>
      </c>
      <c r="G56" s="1">
        <v>22.0</v>
      </c>
      <c r="H56" s="1">
        <v>7.0</v>
      </c>
      <c r="I56" s="1" t="s">
        <v>22</v>
      </c>
      <c r="J56" s="1">
        <v>0.5</v>
      </c>
      <c r="K56" s="1">
        <v>0.831</v>
      </c>
      <c r="L56" s="6">
        <f>if(J56&gt;QUARTILE!$B$3, "TOP", if(J56&lt;QUARTILE!$B$4, "BOTTOM", 0))</f>
        <v>0</v>
      </c>
      <c r="M56" s="6">
        <f t="shared" si="1"/>
        <v>2</v>
      </c>
      <c r="N56" s="6" t="str">
        <f t="shared" si="2"/>
        <v>Baby Boomer</v>
      </c>
      <c r="O56" s="6" t="str">
        <f t="shared" si="3"/>
        <v>Low Income</v>
      </c>
    </row>
    <row r="57" hidden="1">
      <c r="A57" s="1">
        <v>100055.0</v>
      </c>
      <c r="B57" s="1">
        <v>20.0</v>
      </c>
      <c r="C57" s="1">
        <v>57000.0</v>
      </c>
      <c r="D57" s="1" t="s">
        <v>27</v>
      </c>
      <c r="E57" s="1">
        <v>4726.67</v>
      </c>
      <c r="F57" s="1">
        <v>2.0</v>
      </c>
      <c r="G57" s="1">
        <v>23.0</v>
      </c>
      <c r="H57" s="1">
        <v>16.0</v>
      </c>
      <c r="I57" s="1" t="s">
        <v>18</v>
      </c>
      <c r="J57" s="1">
        <v>1.0</v>
      </c>
      <c r="K57" s="1">
        <v>0.79</v>
      </c>
      <c r="L57" s="6" t="str">
        <f>if(J57&gt;QUARTILE!$B$3, "TOP", if(J57&lt;QUARTILE!$B$4, "BOTTOM", 0))</f>
        <v>TOP</v>
      </c>
      <c r="M57" s="6">
        <f t="shared" si="1"/>
        <v>1</v>
      </c>
      <c r="N57" s="6" t="str">
        <f t="shared" si="2"/>
        <v>Millenial</v>
      </c>
      <c r="O57" s="6" t="str">
        <f t="shared" si="3"/>
        <v>Medium Income</v>
      </c>
    </row>
    <row r="58" hidden="1">
      <c r="A58" s="1">
        <v>100056.0</v>
      </c>
      <c r="B58" s="1">
        <v>54.0</v>
      </c>
      <c r="C58" s="1">
        <v>25000.0</v>
      </c>
      <c r="D58" s="1" t="s">
        <v>23</v>
      </c>
      <c r="E58" s="1">
        <v>23843.67</v>
      </c>
      <c r="F58" s="1">
        <v>1.0</v>
      </c>
      <c r="G58" s="1">
        <v>23.0</v>
      </c>
      <c r="H58" s="1">
        <v>3.0</v>
      </c>
      <c r="I58" s="1" t="s">
        <v>22</v>
      </c>
      <c r="J58" s="1">
        <v>0.445</v>
      </c>
      <c r="K58" s="1">
        <v>0.554</v>
      </c>
      <c r="L58" s="6">
        <f>if(J58&gt;QUARTILE!$B$3, "TOP", if(J58&lt;QUARTILE!$B$4, "BOTTOM", 0))</f>
        <v>0</v>
      </c>
      <c r="M58" s="6">
        <f t="shared" si="1"/>
        <v>2</v>
      </c>
      <c r="N58" s="6" t="str">
        <f t="shared" si="2"/>
        <v>Gen X</v>
      </c>
      <c r="O58" s="6" t="str">
        <f t="shared" si="3"/>
        <v>Low Income</v>
      </c>
    </row>
    <row r="59" hidden="1">
      <c r="A59" s="1">
        <v>100057.0</v>
      </c>
      <c r="B59" s="1">
        <v>68.0</v>
      </c>
      <c r="C59" s="1">
        <v>38000.0</v>
      </c>
      <c r="D59" s="1" t="s">
        <v>23</v>
      </c>
      <c r="E59" s="1">
        <v>7414.89</v>
      </c>
      <c r="F59" s="1">
        <v>2.0</v>
      </c>
      <c r="G59" s="1">
        <v>17.0</v>
      </c>
      <c r="H59" s="1">
        <v>4.0</v>
      </c>
      <c r="I59" s="1" t="s">
        <v>22</v>
      </c>
      <c r="J59" s="1">
        <v>0.289</v>
      </c>
      <c r="K59" s="1">
        <v>0.139</v>
      </c>
      <c r="L59" s="6" t="str">
        <f>if(J59&gt;QUARTILE!$B$3, "TOP", if(J59&lt;QUARTILE!$B$4, "BOTTOM", 0))</f>
        <v>BOTTOM</v>
      </c>
      <c r="M59" s="6">
        <f t="shared" si="1"/>
        <v>2</v>
      </c>
      <c r="N59" s="6" t="str">
        <f t="shared" si="2"/>
        <v>Baby Boomer</v>
      </c>
      <c r="O59" s="6" t="str">
        <f t="shared" si="3"/>
        <v>Low Income</v>
      </c>
    </row>
    <row r="60" hidden="1">
      <c r="A60" s="1">
        <v>100058.0</v>
      </c>
      <c r="B60" s="1">
        <v>24.0</v>
      </c>
      <c r="C60" s="1">
        <v>6000.0</v>
      </c>
      <c r="D60" s="1" t="s">
        <v>23</v>
      </c>
      <c r="E60" s="1">
        <v>41272.36</v>
      </c>
      <c r="F60" s="1">
        <v>3.0</v>
      </c>
      <c r="G60" s="1">
        <v>18.0</v>
      </c>
      <c r="H60" s="1">
        <v>9.0</v>
      </c>
      <c r="I60" s="1" t="s">
        <v>18</v>
      </c>
      <c r="J60" s="1">
        <v>0.595</v>
      </c>
      <c r="K60" s="1">
        <v>0.031</v>
      </c>
      <c r="L60" s="6">
        <f>if(J60&gt;QUARTILE!$B$3, "TOP", if(J60&lt;QUARTILE!$B$4, "BOTTOM", 0))</f>
        <v>0</v>
      </c>
      <c r="M60" s="6">
        <f t="shared" si="1"/>
        <v>1</v>
      </c>
      <c r="N60" s="6" t="str">
        <f t="shared" si="2"/>
        <v>Millenial</v>
      </c>
      <c r="O60" s="6" t="str">
        <f t="shared" si="3"/>
        <v>Low Income</v>
      </c>
    </row>
    <row r="61" hidden="1">
      <c r="A61" s="1">
        <v>100059.0</v>
      </c>
      <c r="B61" s="1">
        <v>38.0</v>
      </c>
      <c r="C61" s="1">
        <v>17000.0</v>
      </c>
      <c r="D61" s="1" t="s">
        <v>17</v>
      </c>
      <c r="E61" s="1">
        <v>8217.01</v>
      </c>
      <c r="F61" s="1">
        <v>1.0</v>
      </c>
      <c r="G61" s="1">
        <v>24.0</v>
      </c>
      <c r="H61" s="1">
        <v>13.0</v>
      </c>
      <c r="I61" s="1" t="s">
        <v>22</v>
      </c>
      <c r="J61" s="1">
        <v>0.396</v>
      </c>
      <c r="K61" s="1">
        <v>0.126</v>
      </c>
      <c r="L61" s="6">
        <f>if(J61&gt;QUARTILE!$B$3, "TOP", if(J61&lt;QUARTILE!$B$4, "BOTTOM", 0))</f>
        <v>0</v>
      </c>
      <c r="M61" s="6">
        <f t="shared" si="1"/>
        <v>2</v>
      </c>
      <c r="N61" s="6" t="str">
        <f t="shared" si="2"/>
        <v>Gen X</v>
      </c>
      <c r="O61" s="6" t="str">
        <f t="shared" si="3"/>
        <v>Low Income</v>
      </c>
    </row>
    <row r="62" hidden="1">
      <c r="A62" s="1">
        <v>100060.0</v>
      </c>
      <c r="B62" s="1">
        <v>26.0</v>
      </c>
      <c r="C62" s="1">
        <v>25000.0</v>
      </c>
      <c r="D62" s="1" t="s">
        <v>23</v>
      </c>
      <c r="E62" s="1">
        <v>19335.68</v>
      </c>
      <c r="F62" s="1">
        <v>5.0</v>
      </c>
      <c r="G62" s="1">
        <v>22.0</v>
      </c>
      <c r="H62" s="1">
        <v>11.0</v>
      </c>
      <c r="I62" s="1" t="s">
        <v>18</v>
      </c>
      <c r="J62" s="1">
        <v>0.673</v>
      </c>
      <c r="K62" s="1">
        <v>0.805</v>
      </c>
      <c r="L62" s="6">
        <f>if(J62&gt;QUARTILE!$B$3, "TOP", if(J62&lt;QUARTILE!$B$4, "BOTTOM", 0))</f>
        <v>0</v>
      </c>
      <c r="M62" s="6">
        <f t="shared" si="1"/>
        <v>1</v>
      </c>
      <c r="N62" s="6" t="str">
        <f t="shared" si="2"/>
        <v>Millenial</v>
      </c>
      <c r="O62" s="6" t="str">
        <f t="shared" si="3"/>
        <v>Low Income</v>
      </c>
    </row>
    <row r="63" hidden="1">
      <c r="A63" s="1">
        <v>100061.0</v>
      </c>
      <c r="B63" s="1">
        <v>56.0</v>
      </c>
      <c r="C63" s="1">
        <v>12000.0</v>
      </c>
      <c r="D63" s="1" t="s">
        <v>27</v>
      </c>
      <c r="E63" s="1">
        <v>6735.42</v>
      </c>
      <c r="F63" s="1">
        <v>5.0</v>
      </c>
      <c r="G63" s="1">
        <v>12.0</v>
      </c>
      <c r="H63" s="1">
        <v>4.0</v>
      </c>
      <c r="I63" s="1" t="s">
        <v>22</v>
      </c>
      <c r="J63" s="1">
        <v>0.994</v>
      </c>
      <c r="K63" s="1">
        <v>0.092</v>
      </c>
      <c r="L63" s="6" t="str">
        <f>if(J63&gt;QUARTILE!$B$3, "TOP", if(J63&lt;QUARTILE!$B$4, "BOTTOM", 0))</f>
        <v>TOP</v>
      </c>
      <c r="M63" s="6">
        <f t="shared" si="1"/>
        <v>2</v>
      </c>
      <c r="N63" s="6" t="str">
        <f t="shared" si="2"/>
        <v>Gen X</v>
      </c>
      <c r="O63" s="6" t="str">
        <f t="shared" si="3"/>
        <v>Low Income</v>
      </c>
    </row>
    <row r="64" hidden="1">
      <c r="A64" s="1">
        <v>100062.0</v>
      </c>
      <c r="B64" s="1">
        <v>35.0</v>
      </c>
      <c r="C64" s="1">
        <v>25000.0</v>
      </c>
      <c r="D64" s="1" t="s">
        <v>25</v>
      </c>
      <c r="E64" s="1">
        <v>49831.75</v>
      </c>
      <c r="F64" s="1">
        <v>5.0</v>
      </c>
      <c r="G64" s="1">
        <v>19.0</v>
      </c>
      <c r="H64" s="1">
        <v>9.0</v>
      </c>
      <c r="I64" s="1" t="s">
        <v>18</v>
      </c>
      <c r="J64" s="1">
        <v>0.701</v>
      </c>
      <c r="K64" s="1">
        <v>0.659</v>
      </c>
      <c r="L64" s="6">
        <f>if(J64&gt;QUARTILE!$B$3, "TOP", if(J64&lt;QUARTILE!$B$4, "BOTTOM", 0))</f>
        <v>0</v>
      </c>
      <c r="M64" s="6">
        <f t="shared" si="1"/>
        <v>1</v>
      </c>
      <c r="N64" s="6" t="str">
        <f t="shared" si="2"/>
        <v>Gen X</v>
      </c>
      <c r="O64" s="6" t="str">
        <f t="shared" si="3"/>
        <v>Low Income</v>
      </c>
    </row>
    <row r="65" hidden="1">
      <c r="A65" s="1">
        <v>100063.0</v>
      </c>
      <c r="B65" s="1">
        <v>21.0</v>
      </c>
      <c r="C65" s="1">
        <v>42000.0</v>
      </c>
      <c r="D65" s="1" t="s">
        <v>27</v>
      </c>
      <c r="E65" s="1">
        <v>30373.3</v>
      </c>
      <c r="F65" s="1">
        <v>4.0</v>
      </c>
      <c r="G65" s="1">
        <v>10.0</v>
      </c>
      <c r="H65" s="1">
        <v>8.0</v>
      </c>
      <c r="I65" s="1" t="s">
        <v>18</v>
      </c>
      <c r="J65" s="1">
        <v>0.562</v>
      </c>
      <c r="K65" s="1">
        <v>0.695</v>
      </c>
      <c r="L65" s="6">
        <f>if(J65&gt;QUARTILE!$B$3, "TOP", if(J65&lt;QUARTILE!$B$4, "BOTTOM", 0))</f>
        <v>0</v>
      </c>
      <c r="M65" s="6">
        <f t="shared" si="1"/>
        <v>1</v>
      </c>
      <c r="N65" s="6" t="str">
        <f t="shared" si="2"/>
        <v>Millenial</v>
      </c>
      <c r="O65" s="6" t="str">
        <f t="shared" si="3"/>
        <v>Low Income</v>
      </c>
    </row>
    <row r="66" hidden="1">
      <c r="A66" s="1">
        <v>100064.0</v>
      </c>
      <c r="B66" s="1">
        <v>42.0</v>
      </c>
      <c r="C66" s="1">
        <v>7000.0</v>
      </c>
      <c r="D66" s="1" t="s">
        <v>30</v>
      </c>
      <c r="E66" s="1">
        <v>5575.84</v>
      </c>
      <c r="F66" s="1">
        <v>2.0</v>
      </c>
      <c r="G66" s="1">
        <v>17.0</v>
      </c>
      <c r="H66" s="1">
        <v>8.0</v>
      </c>
      <c r="I66" s="1" t="s">
        <v>22</v>
      </c>
      <c r="J66" s="1">
        <v>0.594</v>
      </c>
      <c r="K66" s="1">
        <v>0.105</v>
      </c>
      <c r="L66" s="6">
        <f>if(J66&gt;QUARTILE!$B$3, "TOP", if(J66&lt;QUARTILE!$B$4, "BOTTOM", 0))</f>
        <v>0</v>
      </c>
      <c r="M66" s="6">
        <f t="shared" si="1"/>
        <v>2</v>
      </c>
      <c r="N66" s="6" t="str">
        <f t="shared" si="2"/>
        <v>Gen X</v>
      </c>
      <c r="O66" s="6" t="str">
        <f t="shared" si="3"/>
        <v>Low Income</v>
      </c>
    </row>
    <row r="67" hidden="1">
      <c r="A67" s="1">
        <v>100065.0</v>
      </c>
      <c r="B67" s="1">
        <v>77.0</v>
      </c>
      <c r="C67" s="1">
        <v>11000.0</v>
      </c>
      <c r="D67" s="1" t="s">
        <v>23</v>
      </c>
      <c r="E67" s="1">
        <v>59439.03</v>
      </c>
      <c r="F67" s="1">
        <v>3.0</v>
      </c>
      <c r="G67" s="1">
        <v>20.0</v>
      </c>
      <c r="H67" s="1">
        <v>1.0</v>
      </c>
      <c r="I67" s="1" t="s">
        <v>18</v>
      </c>
      <c r="J67" s="1">
        <v>1.0</v>
      </c>
      <c r="K67" s="1">
        <v>0.802</v>
      </c>
      <c r="L67" s="6" t="str">
        <f>if(J67&gt;QUARTILE!$B$3, "TOP", if(J67&lt;QUARTILE!$B$4, "BOTTOM", 0))</f>
        <v>TOP</v>
      </c>
      <c r="M67" s="6">
        <f t="shared" si="1"/>
        <v>1</v>
      </c>
      <c r="N67" s="6" t="str">
        <f t="shared" si="2"/>
        <v>Baby Boomer</v>
      </c>
      <c r="O67" s="6" t="str">
        <f t="shared" si="3"/>
        <v>Low Income</v>
      </c>
    </row>
    <row r="68" hidden="1">
      <c r="A68" s="1">
        <v>100066.0</v>
      </c>
      <c r="B68" s="1">
        <v>31.0</v>
      </c>
      <c r="C68" s="1">
        <v>25000.0</v>
      </c>
      <c r="D68" s="1" t="s">
        <v>23</v>
      </c>
      <c r="E68" s="1">
        <v>8837.11</v>
      </c>
      <c r="F68" s="1">
        <v>1.0</v>
      </c>
      <c r="G68" s="1">
        <v>19.0</v>
      </c>
      <c r="H68" s="1">
        <v>7.0</v>
      </c>
      <c r="I68" s="1" t="s">
        <v>22</v>
      </c>
      <c r="J68" s="1">
        <v>0.675</v>
      </c>
      <c r="K68" s="1">
        <v>0.898</v>
      </c>
      <c r="L68" s="6">
        <f>if(J68&gt;QUARTILE!$B$3, "TOP", if(J68&lt;QUARTILE!$B$4, "BOTTOM", 0))</f>
        <v>0</v>
      </c>
      <c r="M68" s="6">
        <f t="shared" si="1"/>
        <v>2</v>
      </c>
      <c r="N68" s="6" t="str">
        <f t="shared" si="2"/>
        <v>Gen X</v>
      </c>
      <c r="O68" s="6" t="str">
        <f t="shared" si="3"/>
        <v>Low Income</v>
      </c>
    </row>
    <row r="69" hidden="1">
      <c r="A69" s="1">
        <v>100067.0</v>
      </c>
      <c r="B69" s="1">
        <v>67.0</v>
      </c>
      <c r="C69" s="1">
        <v>29000.0</v>
      </c>
      <c r="D69" s="1" t="s">
        <v>17</v>
      </c>
      <c r="E69" s="1">
        <v>21103.3</v>
      </c>
      <c r="F69" s="1">
        <v>2.0</v>
      </c>
      <c r="G69" s="1">
        <v>16.0</v>
      </c>
      <c r="H69" s="1">
        <v>5.0</v>
      </c>
      <c r="I69" s="1" t="s">
        <v>22</v>
      </c>
      <c r="J69" s="1">
        <v>0.123</v>
      </c>
      <c r="K69" s="1">
        <v>0.638</v>
      </c>
      <c r="L69" s="6" t="str">
        <f>if(J69&gt;QUARTILE!$B$3, "TOP", if(J69&lt;QUARTILE!$B$4, "BOTTOM", 0))</f>
        <v>BOTTOM</v>
      </c>
      <c r="M69" s="6">
        <f t="shared" si="1"/>
        <v>2</v>
      </c>
      <c r="N69" s="6" t="str">
        <f t="shared" si="2"/>
        <v>Baby Boomer</v>
      </c>
      <c r="O69" s="6" t="str">
        <f t="shared" si="3"/>
        <v>Low Income</v>
      </c>
    </row>
    <row r="70" hidden="1">
      <c r="A70" s="1">
        <v>100068.0</v>
      </c>
      <c r="B70" s="1">
        <v>75.0</v>
      </c>
      <c r="C70" s="1">
        <v>34000.0</v>
      </c>
      <c r="D70" s="1" t="s">
        <v>23</v>
      </c>
      <c r="E70" s="1">
        <v>27162.17</v>
      </c>
      <c r="F70" s="1">
        <v>3.0</v>
      </c>
      <c r="G70" s="1">
        <v>26.0</v>
      </c>
      <c r="H70" s="1">
        <v>7.0</v>
      </c>
      <c r="I70" s="1" t="s">
        <v>22</v>
      </c>
      <c r="J70" s="1">
        <v>0.963</v>
      </c>
      <c r="K70" s="1">
        <v>0.513</v>
      </c>
      <c r="L70" s="6" t="str">
        <f>if(J70&gt;QUARTILE!$B$3, "TOP", if(J70&lt;QUARTILE!$B$4, "BOTTOM", 0))</f>
        <v>TOP</v>
      </c>
      <c r="M70" s="6">
        <f t="shared" si="1"/>
        <v>2</v>
      </c>
      <c r="N70" s="6" t="str">
        <f t="shared" si="2"/>
        <v>Baby Boomer</v>
      </c>
      <c r="O70" s="6" t="str">
        <f t="shared" si="3"/>
        <v>Low Income</v>
      </c>
    </row>
    <row r="71" hidden="1">
      <c r="A71" s="1">
        <v>100069.0</v>
      </c>
      <c r="B71" s="1">
        <v>26.0</v>
      </c>
      <c r="C71" s="1">
        <v>24000.0</v>
      </c>
      <c r="D71" s="1" t="s">
        <v>23</v>
      </c>
      <c r="E71" s="1">
        <v>463.37</v>
      </c>
      <c r="F71" s="1">
        <v>4.0</v>
      </c>
      <c r="G71" s="1">
        <v>20.0</v>
      </c>
      <c r="H71" s="1">
        <v>22.0</v>
      </c>
      <c r="I71" s="1" t="s">
        <v>26</v>
      </c>
      <c r="J71" s="1">
        <v>0.841</v>
      </c>
      <c r="K71" s="1">
        <v>0.497</v>
      </c>
      <c r="L71" s="6" t="str">
        <f>if(J71&gt;QUARTILE!$B$3, "TOP", if(J71&lt;QUARTILE!$B$4, "BOTTOM", 0))</f>
        <v>TOP</v>
      </c>
      <c r="M71" s="6">
        <f t="shared" si="1"/>
        <v>3</v>
      </c>
      <c r="N71" s="6" t="str">
        <f t="shared" si="2"/>
        <v>Millenial</v>
      </c>
      <c r="O71" s="6" t="str">
        <f t="shared" si="3"/>
        <v>Low Income</v>
      </c>
    </row>
    <row r="72" hidden="1">
      <c r="A72" s="1">
        <v>100070.0</v>
      </c>
      <c r="B72" s="1">
        <v>43.0</v>
      </c>
      <c r="C72" s="1">
        <v>29000.0</v>
      </c>
      <c r="D72" s="1" t="s">
        <v>17</v>
      </c>
      <c r="E72" s="1">
        <v>63867.74</v>
      </c>
      <c r="F72" s="1">
        <v>3.0</v>
      </c>
      <c r="G72" s="1">
        <v>18.0</v>
      </c>
      <c r="H72" s="1">
        <v>10.0</v>
      </c>
      <c r="I72" s="1" t="s">
        <v>18</v>
      </c>
      <c r="J72" s="1">
        <v>0.258</v>
      </c>
      <c r="K72" s="1">
        <v>0.305</v>
      </c>
      <c r="L72" s="6" t="str">
        <f>if(J72&gt;QUARTILE!$B$3, "TOP", if(J72&lt;QUARTILE!$B$4, "BOTTOM", 0))</f>
        <v>BOTTOM</v>
      </c>
      <c r="M72" s="6">
        <f t="shared" si="1"/>
        <v>1</v>
      </c>
      <c r="N72" s="6" t="str">
        <f t="shared" si="2"/>
        <v>Gen X</v>
      </c>
      <c r="O72" s="6" t="str">
        <f t="shared" si="3"/>
        <v>Low Income</v>
      </c>
    </row>
    <row r="73" hidden="1">
      <c r="A73" s="1">
        <v>100071.0</v>
      </c>
      <c r="B73" s="1">
        <v>70.0</v>
      </c>
      <c r="C73" s="1">
        <v>38000.0</v>
      </c>
      <c r="D73" s="1" t="s">
        <v>30</v>
      </c>
      <c r="E73" s="1">
        <v>8445.35</v>
      </c>
      <c r="F73" s="1">
        <v>2.0</v>
      </c>
      <c r="G73" s="1">
        <v>15.0</v>
      </c>
      <c r="H73" s="1">
        <v>3.0</v>
      </c>
      <c r="I73" s="1" t="s">
        <v>22</v>
      </c>
      <c r="J73" s="1">
        <v>0.23</v>
      </c>
      <c r="K73" s="1">
        <v>0.589</v>
      </c>
      <c r="L73" s="6" t="str">
        <f>if(J73&gt;QUARTILE!$B$3, "TOP", if(J73&lt;QUARTILE!$B$4, "BOTTOM", 0))</f>
        <v>BOTTOM</v>
      </c>
      <c r="M73" s="6">
        <f t="shared" si="1"/>
        <v>2</v>
      </c>
      <c r="N73" s="6" t="str">
        <f t="shared" si="2"/>
        <v>Baby Boomer</v>
      </c>
      <c r="O73" s="6" t="str">
        <f t="shared" si="3"/>
        <v>Low Income</v>
      </c>
    </row>
    <row r="74" hidden="1">
      <c r="A74" s="1">
        <v>100072.0</v>
      </c>
      <c r="B74" s="1">
        <v>19.0</v>
      </c>
      <c r="C74" s="1">
        <v>17000.0</v>
      </c>
      <c r="D74" s="1" t="s">
        <v>25</v>
      </c>
      <c r="E74" s="1">
        <v>4208.96</v>
      </c>
      <c r="F74" s="1">
        <v>3.0</v>
      </c>
      <c r="G74" s="1">
        <v>26.0</v>
      </c>
      <c r="H74" s="1">
        <v>19.0</v>
      </c>
      <c r="I74" s="1" t="s">
        <v>18</v>
      </c>
      <c r="J74" s="1">
        <v>0.171</v>
      </c>
      <c r="K74" s="1">
        <v>0.97</v>
      </c>
      <c r="L74" s="6" t="str">
        <f>if(J74&gt;QUARTILE!$B$3, "TOP", if(J74&lt;QUARTILE!$B$4, "BOTTOM", 0))</f>
        <v>BOTTOM</v>
      </c>
      <c r="M74" s="6">
        <f t="shared" si="1"/>
        <v>1</v>
      </c>
      <c r="N74" s="6" t="str">
        <f t="shared" si="2"/>
        <v>Millenial</v>
      </c>
      <c r="O74" s="6" t="str">
        <f t="shared" si="3"/>
        <v>Low Income</v>
      </c>
    </row>
    <row r="75" hidden="1">
      <c r="A75" s="1">
        <v>100073.0</v>
      </c>
      <c r="B75" s="1">
        <v>37.0</v>
      </c>
      <c r="C75" s="1">
        <v>15000.0</v>
      </c>
      <c r="D75" s="1" t="s">
        <v>23</v>
      </c>
      <c r="E75" s="1">
        <v>38037.0</v>
      </c>
      <c r="F75" s="1">
        <v>1.0</v>
      </c>
      <c r="G75" s="1">
        <v>28.0</v>
      </c>
      <c r="H75" s="1">
        <v>11.0</v>
      </c>
      <c r="I75" s="1" t="s">
        <v>22</v>
      </c>
      <c r="J75" s="1">
        <v>1.0</v>
      </c>
      <c r="K75" s="1">
        <v>0.013</v>
      </c>
      <c r="L75" s="6" t="str">
        <f>if(J75&gt;QUARTILE!$B$3, "TOP", if(J75&lt;QUARTILE!$B$4, "BOTTOM", 0))</f>
        <v>TOP</v>
      </c>
      <c r="M75" s="6">
        <f t="shared" si="1"/>
        <v>2</v>
      </c>
      <c r="N75" s="6" t="str">
        <f t="shared" si="2"/>
        <v>Gen X</v>
      </c>
      <c r="O75" s="6" t="str">
        <f t="shared" si="3"/>
        <v>Low Income</v>
      </c>
    </row>
    <row r="76" hidden="1">
      <c r="A76" s="1">
        <v>100074.0</v>
      </c>
      <c r="B76" s="1">
        <v>45.0</v>
      </c>
      <c r="C76" s="1">
        <v>20000.0</v>
      </c>
      <c r="D76" s="1" t="s">
        <v>25</v>
      </c>
      <c r="E76" s="1">
        <v>24273.68</v>
      </c>
      <c r="F76" s="1">
        <v>4.0</v>
      </c>
      <c r="G76" s="1">
        <v>17.0</v>
      </c>
      <c r="H76" s="1">
        <v>17.0</v>
      </c>
      <c r="I76" s="1" t="s">
        <v>18</v>
      </c>
      <c r="J76" s="1">
        <v>0.121</v>
      </c>
      <c r="K76" s="1">
        <v>0.184</v>
      </c>
      <c r="L76" s="6" t="str">
        <f>if(J76&gt;QUARTILE!$B$3, "TOP", if(J76&lt;QUARTILE!$B$4, "BOTTOM", 0))</f>
        <v>BOTTOM</v>
      </c>
      <c r="M76" s="6">
        <f t="shared" si="1"/>
        <v>1</v>
      </c>
      <c r="N76" s="6" t="str">
        <f t="shared" si="2"/>
        <v>Gen X</v>
      </c>
      <c r="O76" s="6" t="str">
        <f t="shared" si="3"/>
        <v>Low Income</v>
      </c>
    </row>
    <row r="77" hidden="1">
      <c r="A77" s="1">
        <v>100075.0</v>
      </c>
      <c r="B77" s="1">
        <v>64.0</v>
      </c>
      <c r="C77" s="1">
        <v>25000.0</v>
      </c>
      <c r="D77" s="1" t="s">
        <v>23</v>
      </c>
      <c r="E77" s="1">
        <v>1814.76</v>
      </c>
      <c r="F77" s="1">
        <v>1.0</v>
      </c>
      <c r="G77" s="1">
        <v>13.0</v>
      </c>
      <c r="H77" s="1">
        <v>4.0</v>
      </c>
      <c r="I77" s="1" t="s">
        <v>22</v>
      </c>
      <c r="J77" s="1">
        <v>0.814</v>
      </c>
      <c r="K77" s="1">
        <v>0.524</v>
      </c>
      <c r="L77" s="6">
        <f>if(J77&gt;QUARTILE!$B$3, "TOP", if(J77&lt;QUARTILE!$B$4, "BOTTOM", 0))</f>
        <v>0</v>
      </c>
      <c r="M77" s="6">
        <f t="shared" si="1"/>
        <v>2</v>
      </c>
      <c r="N77" s="6" t="str">
        <f t="shared" si="2"/>
        <v>Baby Boomer</v>
      </c>
      <c r="O77" s="6" t="str">
        <f t="shared" si="3"/>
        <v>Low Income</v>
      </c>
    </row>
    <row r="78" hidden="1">
      <c r="A78" s="1">
        <v>100076.0</v>
      </c>
      <c r="B78" s="1">
        <v>77.0</v>
      </c>
      <c r="C78" s="1">
        <v>15000.0</v>
      </c>
      <c r="D78" s="1" t="s">
        <v>27</v>
      </c>
      <c r="E78" s="1">
        <v>2489.61</v>
      </c>
      <c r="F78" s="1">
        <v>4.0</v>
      </c>
      <c r="G78" s="1">
        <v>22.0</v>
      </c>
      <c r="H78" s="1">
        <v>10.0</v>
      </c>
      <c r="I78" s="1" t="s">
        <v>22</v>
      </c>
      <c r="J78" s="1">
        <v>0.338</v>
      </c>
      <c r="K78" s="1">
        <v>0.209</v>
      </c>
      <c r="L78" s="6">
        <f>if(J78&gt;QUARTILE!$B$3, "TOP", if(J78&lt;QUARTILE!$B$4, "BOTTOM", 0))</f>
        <v>0</v>
      </c>
      <c r="M78" s="6">
        <f t="shared" si="1"/>
        <v>2</v>
      </c>
      <c r="N78" s="6" t="str">
        <f t="shared" si="2"/>
        <v>Baby Boomer</v>
      </c>
      <c r="O78" s="6" t="str">
        <f t="shared" si="3"/>
        <v>Low Income</v>
      </c>
    </row>
    <row r="79" hidden="1">
      <c r="A79" s="1">
        <v>100077.0</v>
      </c>
      <c r="B79" s="1">
        <v>24.0</v>
      </c>
      <c r="C79" s="1">
        <v>17000.0</v>
      </c>
      <c r="D79" s="1" t="s">
        <v>27</v>
      </c>
      <c r="E79" s="1">
        <v>25118.79</v>
      </c>
      <c r="F79" s="1">
        <v>4.0</v>
      </c>
      <c r="G79" s="1">
        <v>22.0</v>
      </c>
      <c r="H79" s="1">
        <v>24.0</v>
      </c>
      <c r="I79" s="1" t="s">
        <v>26</v>
      </c>
      <c r="J79" s="1">
        <v>0.281</v>
      </c>
      <c r="K79" s="1">
        <v>0.843</v>
      </c>
      <c r="L79" s="6" t="str">
        <f>if(J79&gt;QUARTILE!$B$3, "TOP", if(J79&lt;QUARTILE!$B$4, "BOTTOM", 0))</f>
        <v>BOTTOM</v>
      </c>
      <c r="M79" s="6">
        <f t="shared" si="1"/>
        <v>3</v>
      </c>
      <c r="N79" s="6" t="str">
        <f t="shared" si="2"/>
        <v>Millenial</v>
      </c>
      <c r="O79" s="6" t="str">
        <f t="shared" si="3"/>
        <v>Low Income</v>
      </c>
    </row>
    <row r="80" hidden="1">
      <c r="A80" s="1">
        <v>100078.0</v>
      </c>
      <c r="B80" s="1">
        <v>61.0</v>
      </c>
      <c r="C80" s="1">
        <v>28000.0</v>
      </c>
      <c r="D80" s="1" t="s">
        <v>17</v>
      </c>
      <c r="E80" s="1">
        <v>1554.55</v>
      </c>
      <c r="F80" s="1">
        <v>3.0</v>
      </c>
      <c r="G80" s="1">
        <v>24.0</v>
      </c>
      <c r="H80" s="1">
        <v>9.0</v>
      </c>
      <c r="I80" s="1" t="s">
        <v>22</v>
      </c>
      <c r="J80" s="1">
        <v>0.434</v>
      </c>
      <c r="K80" s="1">
        <v>0.72</v>
      </c>
      <c r="L80" s="6">
        <f>if(J80&gt;QUARTILE!$B$3, "TOP", if(J80&lt;QUARTILE!$B$4, "BOTTOM", 0))</f>
        <v>0</v>
      </c>
      <c r="M80" s="6">
        <f t="shared" si="1"/>
        <v>2</v>
      </c>
      <c r="N80" s="6" t="str">
        <f t="shared" si="2"/>
        <v>Baby Boomer</v>
      </c>
      <c r="O80" s="6" t="str">
        <f t="shared" si="3"/>
        <v>Low Income</v>
      </c>
    </row>
    <row r="81" hidden="1">
      <c r="A81" s="1">
        <v>100079.0</v>
      </c>
      <c r="B81" s="1">
        <v>78.0</v>
      </c>
      <c r="C81" s="1">
        <v>24000.0</v>
      </c>
      <c r="D81" s="1" t="s">
        <v>23</v>
      </c>
      <c r="E81" s="1">
        <v>49820.61</v>
      </c>
      <c r="F81" s="1">
        <v>1.0</v>
      </c>
      <c r="G81" s="1">
        <v>17.0</v>
      </c>
      <c r="H81" s="1">
        <v>4.0</v>
      </c>
      <c r="I81" s="1" t="s">
        <v>18</v>
      </c>
      <c r="J81" s="1">
        <v>0.15</v>
      </c>
      <c r="K81" s="1">
        <v>0.334</v>
      </c>
      <c r="L81" s="6" t="str">
        <f>if(J81&gt;QUARTILE!$B$3, "TOP", if(J81&lt;QUARTILE!$B$4, "BOTTOM", 0))</f>
        <v>BOTTOM</v>
      </c>
      <c r="M81" s="6">
        <f t="shared" si="1"/>
        <v>1</v>
      </c>
      <c r="N81" s="6" t="str">
        <f t="shared" si="2"/>
        <v>Baby Boomer</v>
      </c>
      <c r="O81" s="6" t="str">
        <f t="shared" si="3"/>
        <v>Low Income</v>
      </c>
    </row>
    <row r="82" hidden="1">
      <c r="A82" s="1">
        <v>100080.0</v>
      </c>
      <c r="B82" s="1">
        <v>25.0</v>
      </c>
      <c r="C82" s="1">
        <v>20000.0</v>
      </c>
      <c r="D82" s="1" t="s">
        <v>25</v>
      </c>
      <c r="E82" s="1">
        <v>27060.3</v>
      </c>
      <c r="F82" s="1">
        <v>4.0</v>
      </c>
      <c r="G82" s="1">
        <v>20.0</v>
      </c>
      <c r="H82" s="1">
        <v>16.0</v>
      </c>
      <c r="I82" s="1" t="s">
        <v>22</v>
      </c>
      <c r="J82" s="1">
        <v>0.867</v>
      </c>
      <c r="K82" s="1">
        <v>0.853</v>
      </c>
      <c r="L82" s="6" t="str">
        <f>if(J82&gt;QUARTILE!$B$3, "TOP", if(J82&lt;QUARTILE!$B$4, "BOTTOM", 0))</f>
        <v>TOP</v>
      </c>
      <c r="M82" s="6">
        <f t="shared" si="1"/>
        <v>2</v>
      </c>
      <c r="N82" s="6" t="str">
        <f t="shared" si="2"/>
        <v>Millenial</v>
      </c>
      <c r="O82" s="6" t="str">
        <f t="shared" si="3"/>
        <v>Low Income</v>
      </c>
    </row>
    <row r="83" hidden="1">
      <c r="A83" s="1">
        <v>100081.0</v>
      </c>
      <c r="B83" s="1">
        <v>64.0</v>
      </c>
      <c r="C83" s="1">
        <v>8000.0</v>
      </c>
      <c r="D83" s="1" t="s">
        <v>23</v>
      </c>
      <c r="E83" s="1">
        <v>8174.17</v>
      </c>
      <c r="F83" s="1">
        <v>4.0</v>
      </c>
      <c r="G83" s="1">
        <v>18.0</v>
      </c>
      <c r="H83" s="1">
        <v>2.0</v>
      </c>
      <c r="I83" s="1" t="s">
        <v>22</v>
      </c>
      <c r="J83" s="1">
        <v>0.592</v>
      </c>
      <c r="K83" s="1">
        <v>0.094</v>
      </c>
      <c r="L83" s="6">
        <f>if(J83&gt;QUARTILE!$B$3, "TOP", if(J83&lt;QUARTILE!$B$4, "BOTTOM", 0))</f>
        <v>0</v>
      </c>
      <c r="M83" s="6">
        <f t="shared" si="1"/>
        <v>2</v>
      </c>
      <c r="N83" s="6" t="str">
        <f t="shared" si="2"/>
        <v>Baby Boomer</v>
      </c>
      <c r="O83" s="6" t="str">
        <f t="shared" si="3"/>
        <v>Low Income</v>
      </c>
    </row>
    <row r="84" hidden="1">
      <c r="A84" s="1">
        <v>100082.0</v>
      </c>
      <c r="B84" s="1">
        <v>52.0</v>
      </c>
      <c r="C84" s="1">
        <v>22000.0</v>
      </c>
      <c r="D84" s="1" t="s">
        <v>25</v>
      </c>
      <c r="E84" s="1">
        <v>9017.79</v>
      </c>
      <c r="F84" s="1">
        <v>3.0</v>
      </c>
      <c r="G84" s="1">
        <v>20.0</v>
      </c>
      <c r="H84" s="1">
        <v>2.0</v>
      </c>
      <c r="I84" s="1" t="s">
        <v>22</v>
      </c>
      <c r="J84" s="1">
        <v>0.502</v>
      </c>
      <c r="K84" s="1">
        <v>0.288</v>
      </c>
      <c r="L84" s="6">
        <f>if(J84&gt;QUARTILE!$B$3, "TOP", if(J84&lt;QUARTILE!$B$4, "BOTTOM", 0))</f>
        <v>0</v>
      </c>
      <c r="M84" s="6">
        <f t="shared" si="1"/>
        <v>2</v>
      </c>
      <c r="N84" s="6" t="str">
        <f t="shared" si="2"/>
        <v>Gen X</v>
      </c>
      <c r="O84" s="6" t="str">
        <f t="shared" si="3"/>
        <v>Low Income</v>
      </c>
    </row>
    <row r="85" hidden="1">
      <c r="A85" s="1">
        <v>100083.0</v>
      </c>
      <c r="B85" s="1">
        <v>31.0</v>
      </c>
      <c r="C85" s="1">
        <v>12000.0</v>
      </c>
      <c r="D85" s="1" t="s">
        <v>17</v>
      </c>
      <c r="E85" s="1">
        <v>14124.49</v>
      </c>
      <c r="F85" s="1">
        <v>2.0</v>
      </c>
      <c r="G85" s="1">
        <v>13.0</v>
      </c>
      <c r="H85" s="1">
        <v>9.0</v>
      </c>
      <c r="I85" s="1" t="s">
        <v>22</v>
      </c>
      <c r="J85" s="1">
        <v>0.829</v>
      </c>
      <c r="K85" s="1">
        <v>0.956</v>
      </c>
      <c r="L85" s="6" t="str">
        <f>if(J85&gt;QUARTILE!$B$3, "TOP", if(J85&lt;QUARTILE!$B$4, "BOTTOM", 0))</f>
        <v>TOP</v>
      </c>
      <c r="M85" s="6">
        <f t="shared" si="1"/>
        <v>2</v>
      </c>
      <c r="N85" s="6" t="str">
        <f t="shared" si="2"/>
        <v>Gen X</v>
      </c>
      <c r="O85" s="6" t="str">
        <f t="shared" si="3"/>
        <v>Low Income</v>
      </c>
    </row>
    <row r="86" hidden="1">
      <c r="A86" s="1">
        <v>100084.0</v>
      </c>
      <c r="B86" s="1">
        <v>34.0</v>
      </c>
      <c r="C86" s="1">
        <v>40000.0</v>
      </c>
      <c r="D86" s="1" t="s">
        <v>23</v>
      </c>
      <c r="E86" s="1">
        <v>8956.06</v>
      </c>
      <c r="F86" s="1">
        <v>2.0</v>
      </c>
      <c r="G86" s="1">
        <v>20.0</v>
      </c>
      <c r="H86" s="1">
        <v>9.0</v>
      </c>
      <c r="I86" s="1" t="s">
        <v>22</v>
      </c>
      <c r="J86" s="1">
        <v>0.569</v>
      </c>
      <c r="K86" s="1">
        <v>0.557</v>
      </c>
      <c r="L86" s="6">
        <f>if(J86&gt;QUARTILE!$B$3, "TOP", if(J86&lt;QUARTILE!$B$4, "BOTTOM", 0))</f>
        <v>0</v>
      </c>
      <c r="M86" s="6">
        <f t="shared" si="1"/>
        <v>2</v>
      </c>
      <c r="N86" s="6" t="str">
        <f t="shared" si="2"/>
        <v>Gen X</v>
      </c>
      <c r="O86" s="6" t="str">
        <f t="shared" si="3"/>
        <v>Low Income</v>
      </c>
    </row>
    <row r="87" hidden="1">
      <c r="A87" s="1">
        <v>100085.0</v>
      </c>
      <c r="B87" s="1">
        <v>53.0</v>
      </c>
      <c r="C87" s="1">
        <v>18000.0</v>
      </c>
      <c r="D87" s="1" t="s">
        <v>27</v>
      </c>
      <c r="E87" s="1">
        <v>30600.39</v>
      </c>
      <c r="F87" s="1">
        <v>5.0</v>
      </c>
      <c r="G87" s="1">
        <v>19.0</v>
      </c>
      <c r="H87" s="1">
        <v>0.0</v>
      </c>
      <c r="I87" s="1" t="s">
        <v>18</v>
      </c>
      <c r="J87" s="1">
        <v>0.695</v>
      </c>
      <c r="K87" s="1">
        <v>0.771</v>
      </c>
      <c r="L87" s="6">
        <f>if(J87&gt;QUARTILE!$B$3, "TOP", if(J87&lt;QUARTILE!$B$4, "BOTTOM", 0))</f>
        <v>0</v>
      </c>
      <c r="M87" s="6">
        <f t="shared" si="1"/>
        <v>1</v>
      </c>
      <c r="N87" s="6" t="str">
        <f t="shared" si="2"/>
        <v>Gen X</v>
      </c>
      <c r="O87" s="6" t="str">
        <f t="shared" si="3"/>
        <v>Low Income</v>
      </c>
    </row>
    <row r="88" hidden="1">
      <c r="A88" s="1">
        <v>100086.0</v>
      </c>
      <c r="B88" s="1">
        <v>67.0</v>
      </c>
      <c r="C88" s="1">
        <v>12000.0</v>
      </c>
      <c r="D88" s="1" t="s">
        <v>27</v>
      </c>
      <c r="E88" s="1">
        <v>73568.24</v>
      </c>
      <c r="F88" s="1">
        <v>5.0</v>
      </c>
      <c r="G88" s="1">
        <v>23.0</v>
      </c>
      <c r="H88" s="1">
        <v>7.0</v>
      </c>
      <c r="I88" s="1" t="s">
        <v>18</v>
      </c>
      <c r="J88" s="1">
        <v>0.915</v>
      </c>
      <c r="K88" s="1">
        <v>0.834</v>
      </c>
      <c r="L88" s="6" t="str">
        <f>if(J88&gt;QUARTILE!$B$3, "TOP", if(J88&lt;QUARTILE!$B$4, "BOTTOM", 0))</f>
        <v>TOP</v>
      </c>
      <c r="M88" s="6">
        <f t="shared" si="1"/>
        <v>1</v>
      </c>
      <c r="N88" s="6" t="str">
        <f t="shared" si="2"/>
        <v>Baby Boomer</v>
      </c>
      <c r="O88" s="6" t="str">
        <f t="shared" si="3"/>
        <v>Low Income</v>
      </c>
    </row>
    <row r="89" hidden="1">
      <c r="A89" s="1">
        <v>100087.0</v>
      </c>
      <c r="B89" s="1">
        <v>57.0</v>
      </c>
      <c r="C89" s="1">
        <v>21000.0</v>
      </c>
      <c r="D89" s="1" t="s">
        <v>24</v>
      </c>
      <c r="E89" s="1">
        <v>17566.49</v>
      </c>
      <c r="F89" s="1">
        <v>4.0</v>
      </c>
      <c r="G89" s="1">
        <v>22.0</v>
      </c>
      <c r="H89" s="1">
        <v>4.0</v>
      </c>
      <c r="I89" s="1" t="s">
        <v>22</v>
      </c>
      <c r="J89" s="1">
        <v>0.721</v>
      </c>
      <c r="K89" s="1">
        <v>0.31</v>
      </c>
      <c r="L89" s="6">
        <f>if(J89&gt;QUARTILE!$B$3, "TOP", if(J89&lt;QUARTILE!$B$4, "BOTTOM", 0))</f>
        <v>0</v>
      </c>
      <c r="M89" s="6">
        <f t="shared" si="1"/>
        <v>2</v>
      </c>
      <c r="N89" s="6" t="str">
        <f t="shared" si="2"/>
        <v>Gen X</v>
      </c>
      <c r="O89" s="6" t="str">
        <f t="shared" si="3"/>
        <v>Low Income</v>
      </c>
    </row>
    <row r="90" hidden="1">
      <c r="A90" s="1">
        <v>100088.0</v>
      </c>
      <c r="B90" s="1">
        <v>21.0</v>
      </c>
      <c r="C90" s="1">
        <v>47000.0</v>
      </c>
      <c r="D90" s="1" t="s">
        <v>27</v>
      </c>
      <c r="E90" s="1">
        <v>11813.16</v>
      </c>
      <c r="F90" s="1">
        <v>2.0</v>
      </c>
      <c r="G90" s="1">
        <v>24.0</v>
      </c>
      <c r="H90" s="1">
        <v>21.0</v>
      </c>
      <c r="I90" s="1" t="s">
        <v>26</v>
      </c>
      <c r="J90" s="1">
        <v>0.859</v>
      </c>
      <c r="K90" s="1">
        <v>0.476</v>
      </c>
      <c r="L90" s="6" t="str">
        <f>if(J90&gt;QUARTILE!$B$3, "TOP", if(J90&lt;QUARTILE!$B$4, "BOTTOM", 0))</f>
        <v>TOP</v>
      </c>
      <c r="M90" s="6">
        <f t="shared" si="1"/>
        <v>3</v>
      </c>
      <c r="N90" s="6" t="str">
        <f t="shared" si="2"/>
        <v>Millenial</v>
      </c>
      <c r="O90" s="6" t="str">
        <f t="shared" si="3"/>
        <v>Medium Income</v>
      </c>
    </row>
    <row r="91" hidden="1">
      <c r="A91" s="1">
        <v>100089.0</v>
      </c>
      <c r="B91" s="1">
        <v>19.0</v>
      </c>
      <c r="C91" s="1">
        <v>32000.0</v>
      </c>
      <c r="D91" s="1" t="s">
        <v>17</v>
      </c>
      <c r="E91" s="1">
        <v>5040.49</v>
      </c>
      <c r="F91" s="1">
        <v>4.0</v>
      </c>
      <c r="G91" s="1">
        <v>20.0</v>
      </c>
      <c r="H91" s="1">
        <v>20.0</v>
      </c>
      <c r="I91" s="1" t="s">
        <v>18</v>
      </c>
      <c r="J91" s="1">
        <v>0.704</v>
      </c>
      <c r="K91" s="1">
        <v>0.797</v>
      </c>
      <c r="L91" s="6">
        <f>if(J91&gt;QUARTILE!$B$3, "TOP", if(J91&lt;QUARTILE!$B$4, "BOTTOM", 0))</f>
        <v>0</v>
      </c>
      <c r="M91" s="6">
        <f t="shared" si="1"/>
        <v>1</v>
      </c>
      <c r="N91" s="6" t="str">
        <f t="shared" si="2"/>
        <v>Millenial</v>
      </c>
      <c r="O91" s="6" t="str">
        <f t="shared" si="3"/>
        <v>Low Income</v>
      </c>
    </row>
    <row r="92" hidden="1">
      <c r="A92" s="1">
        <v>100090.0</v>
      </c>
      <c r="B92" s="1">
        <v>79.0</v>
      </c>
      <c r="C92" s="1">
        <v>25000.0</v>
      </c>
      <c r="D92" s="1" t="s">
        <v>25</v>
      </c>
      <c r="E92" s="1">
        <v>21193.61</v>
      </c>
      <c r="F92" s="1">
        <v>1.0</v>
      </c>
      <c r="G92" s="1">
        <v>17.0</v>
      </c>
      <c r="H92" s="1">
        <v>4.0</v>
      </c>
      <c r="I92" s="1" t="s">
        <v>22</v>
      </c>
      <c r="J92" s="1">
        <v>0.313</v>
      </c>
      <c r="K92" s="1">
        <v>0.273</v>
      </c>
      <c r="L92" s="6" t="str">
        <f>if(J92&gt;QUARTILE!$B$3, "TOP", if(J92&lt;QUARTILE!$B$4, "BOTTOM", 0))</f>
        <v>BOTTOM</v>
      </c>
      <c r="M92" s="6">
        <f t="shared" si="1"/>
        <v>2</v>
      </c>
      <c r="N92" s="6" t="str">
        <f t="shared" si="2"/>
        <v>Baby Boomer</v>
      </c>
      <c r="O92" s="6" t="str">
        <f t="shared" si="3"/>
        <v>Low Income</v>
      </c>
    </row>
    <row r="93" hidden="1">
      <c r="A93" s="1">
        <v>100091.0</v>
      </c>
      <c r="B93" s="1">
        <v>23.0</v>
      </c>
      <c r="C93" s="1">
        <v>10000.0</v>
      </c>
      <c r="D93" s="1" t="s">
        <v>23</v>
      </c>
      <c r="E93" s="1">
        <v>23140.31</v>
      </c>
      <c r="F93" s="1">
        <v>2.0</v>
      </c>
      <c r="G93" s="1">
        <v>20.0</v>
      </c>
      <c r="H93" s="1">
        <v>17.0</v>
      </c>
      <c r="I93" s="1" t="s">
        <v>22</v>
      </c>
      <c r="J93" s="1">
        <v>0.167</v>
      </c>
      <c r="K93" s="1">
        <v>0.447</v>
      </c>
      <c r="L93" s="6" t="str">
        <f>if(J93&gt;QUARTILE!$B$3, "TOP", if(J93&lt;QUARTILE!$B$4, "BOTTOM", 0))</f>
        <v>BOTTOM</v>
      </c>
      <c r="M93" s="6">
        <f t="shared" si="1"/>
        <v>2</v>
      </c>
      <c r="N93" s="6" t="str">
        <f t="shared" si="2"/>
        <v>Millenial</v>
      </c>
      <c r="O93" s="6" t="str">
        <f t="shared" si="3"/>
        <v>Low Income</v>
      </c>
    </row>
    <row r="94" hidden="1">
      <c r="A94" s="1">
        <v>100092.0</v>
      </c>
      <c r="B94" s="1">
        <v>71.0</v>
      </c>
      <c r="C94" s="1">
        <v>58000.0</v>
      </c>
      <c r="D94" s="1" t="s">
        <v>25</v>
      </c>
      <c r="E94" s="1">
        <v>23115.76</v>
      </c>
      <c r="F94" s="1">
        <v>2.0</v>
      </c>
      <c r="G94" s="1">
        <v>17.0</v>
      </c>
      <c r="H94" s="1">
        <v>5.0</v>
      </c>
      <c r="I94" s="1" t="s">
        <v>22</v>
      </c>
      <c r="J94" s="1">
        <v>0.773</v>
      </c>
      <c r="K94" s="1">
        <v>0.153</v>
      </c>
      <c r="L94" s="6">
        <f>if(J94&gt;QUARTILE!$B$3, "TOP", if(J94&lt;QUARTILE!$B$4, "BOTTOM", 0))</f>
        <v>0</v>
      </c>
      <c r="M94" s="6">
        <f t="shared" si="1"/>
        <v>2</v>
      </c>
      <c r="N94" s="6" t="str">
        <f t="shared" si="2"/>
        <v>Baby Boomer</v>
      </c>
      <c r="O94" s="6" t="str">
        <f t="shared" si="3"/>
        <v>Medium Income</v>
      </c>
    </row>
    <row r="95" hidden="1">
      <c r="A95" s="1">
        <v>100093.0</v>
      </c>
      <c r="B95" s="1">
        <v>59.0</v>
      </c>
      <c r="C95" s="1">
        <v>15000.0</v>
      </c>
      <c r="D95" s="1" t="s">
        <v>25</v>
      </c>
      <c r="E95" s="1">
        <v>547.12</v>
      </c>
      <c r="F95" s="1">
        <v>2.0</v>
      </c>
      <c r="G95" s="1">
        <v>18.0</v>
      </c>
      <c r="H95" s="1">
        <v>3.0</v>
      </c>
      <c r="I95" s="1" t="s">
        <v>22</v>
      </c>
      <c r="J95" s="1">
        <v>0.274</v>
      </c>
      <c r="K95" s="1">
        <v>0.653</v>
      </c>
      <c r="L95" s="6" t="str">
        <f>if(J95&gt;QUARTILE!$B$3, "TOP", if(J95&lt;QUARTILE!$B$4, "BOTTOM", 0))</f>
        <v>BOTTOM</v>
      </c>
      <c r="M95" s="6">
        <f t="shared" si="1"/>
        <v>2</v>
      </c>
      <c r="N95" s="6" t="str">
        <f t="shared" si="2"/>
        <v>Gen X</v>
      </c>
      <c r="O95" s="6" t="str">
        <f t="shared" si="3"/>
        <v>Low Income</v>
      </c>
    </row>
    <row r="96" hidden="1">
      <c r="A96" s="1">
        <v>100094.0</v>
      </c>
      <c r="B96" s="1">
        <v>21.0</v>
      </c>
      <c r="C96" s="1">
        <v>39000.0</v>
      </c>
      <c r="D96" s="1" t="s">
        <v>27</v>
      </c>
      <c r="E96" s="1">
        <v>45876.89</v>
      </c>
      <c r="F96" s="1">
        <v>5.0</v>
      </c>
      <c r="G96" s="1">
        <v>23.0</v>
      </c>
      <c r="H96" s="1">
        <v>11.0</v>
      </c>
      <c r="I96" s="1" t="s">
        <v>22</v>
      </c>
      <c r="J96" s="1">
        <v>0.148</v>
      </c>
      <c r="K96" s="1">
        <v>0.0</v>
      </c>
      <c r="L96" s="6" t="str">
        <f>if(J96&gt;QUARTILE!$B$3, "TOP", if(J96&lt;QUARTILE!$B$4, "BOTTOM", 0))</f>
        <v>BOTTOM</v>
      </c>
      <c r="M96" s="6">
        <f t="shared" si="1"/>
        <v>2</v>
      </c>
      <c r="N96" s="6" t="str">
        <f t="shared" si="2"/>
        <v>Millenial</v>
      </c>
      <c r="O96" s="6" t="str">
        <f t="shared" si="3"/>
        <v>Low Income</v>
      </c>
    </row>
    <row r="97" hidden="1">
      <c r="A97" s="1">
        <v>100095.0</v>
      </c>
      <c r="B97" s="1">
        <v>71.0</v>
      </c>
      <c r="C97" s="1">
        <v>18000.0</v>
      </c>
      <c r="D97" s="1" t="s">
        <v>27</v>
      </c>
      <c r="E97" s="1">
        <v>8253.01</v>
      </c>
      <c r="F97" s="1">
        <v>3.0</v>
      </c>
      <c r="G97" s="1">
        <v>29.0</v>
      </c>
      <c r="H97" s="1">
        <v>4.0</v>
      </c>
      <c r="I97" s="1" t="s">
        <v>22</v>
      </c>
      <c r="J97" s="1">
        <v>0.254</v>
      </c>
      <c r="K97" s="1">
        <v>0.449</v>
      </c>
      <c r="L97" s="6" t="str">
        <f>if(J97&gt;QUARTILE!$B$3, "TOP", if(J97&lt;QUARTILE!$B$4, "BOTTOM", 0))</f>
        <v>BOTTOM</v>
      </c>
      <c r="M97" s="6">
        <f t="shared" si="1"/>
        <v>2</v>
      </c>
      <c r="N97" s="6" t="str">
        <f t="shared" si="2"/>
        <v>Baby Boomer</v>
      </c>
      <c r="O97" s="6" t="str">
        <f t="shared" si="3"/>
        <v>Low Income</v>
      </c>
    </row>
    <row r="98" hidden="1">
      <c r="A98" s="1">
        <v>100096.0</v>
      </c>
      <c r="B98" s="1">
        <v>46.0</v>
      </c>
      <c r="C98" s="1">
        <v>36000.0</v>
      </c>
      <c r="D98" s="1" t="s">
        <v>25</v>
      </c>
      <c r="E98" s="1">
        <v>27264.51</v>
      </c>
      <c r="F98" s="1">
        <v>3.0</v>
      </c>
      <c r="G98" s="1">
        <v>23.0</v>
      </c>
      <c r="H98" s="1">
        <v>9.0</v>
      </c>
      <c r="I98" s="1" t="s">
        <v>22</v>
      </c>
      <c r="J98" s="1">
        <v>0.77</v>
      </c>
      <c r="K98" s="1">
        <v>0.929</v>
      </c>
      <c r="L98" s="6">
        <f>if(J98&gt;QUARTILE!$B$3, "TOP", if(J98&lt;QUARTILE!$B$4, "BOTTOM", 0))</f>
        <v>0</v>
      </c>
      <c r="M98" s="6">
        <f t="shared" si="1"/>
        <v>2</v>
      </c>
      <c r="N98" s="6" t="str">
        <f t="shared" si="2"/>
        <v>Gen X</v>
      </c>
      <c r="O98" s="6" t="str">
        <f t="shared" si="3"/>
        <v>Low Income</v>
      </c>
    </row>
    <row r="99">
      <c r="A99" s="1">
        <v>100097.0</v>
      </c>
      <c r="B99" s="1">
        <v>80.0</v>
      </c>
      <c r="C99" s="1">
        <v>48000.0</v>
      </c>
      <c r="D99" s="1" t="s">
        <v>23</v>
      </c>
      <c r="E99" s="1">
        <v>28526.24</v>
      </c>
      <c r="F99" s="1">
        <v>5.0</v>
      </c>
      <c r="G99" s="1">
        <v>20.0</v>
      </c>
      <c r="H99" s="1">
        <v>3.0</v>
      </c>
      <c r="I99" s="1" t="s">
        <v>22</v>
      </c>
      <c r="J99" s="1">
        <v>0.758</v>
      </c>
      <c r="K99" s="1">
        <v>0.847</v>
      </c>
      <c r="L99" s="6">
        <f>if(J99&gt;QUARTILE!$B$3, "TOP", if(J99&lt;QUARTILE!$B$4, "BOTTOM", 0))</f>
        <v>0</v>
      </c>
      <c r="M99" s="6">
        <f t="shared" si="1"/>
        <v>2</v>
      </c>
      <c r="N99" s="6" t="str">
        <f t="shared" si="2"/>
        <v>Silent</v>
      </c>
      <c r="O99" s="6" t="str">
        <f t="shared" si="3"/>
        <v>Medium Income</v>
      </c>
    </row>
    <row r="100" hidden="1">
      <c r="A100" s="1">
        <v>100098.0</v>
      </c>
      <c r="B100" s="1">
        <v>35.0</v>
      </c>
      <c r="C100" s="1">
        <v>32000.0</v>
      </c>
      <c r="D100" s="1" t="s">
        <v>23</v>
      </c>
      <c r="E100" s="1">
        <v>21028.18</v>
      </c>
      <c r="F100" s="1">
        <v>5.0</v>
      </c>
      <c r="G100" s="1">
        <v>22.0</v>
      </c>
      <c r="H100" s="1">
        <v>12.0</v>
      </c>
      <c r="I100" s="1" t="s">
        <v>18</v>
      </c>
      <c r="J100" s="1">
        <v>0.953</v>
      </c>
      <c r="K100" s="1">
        <v>0.754</v>
      </c>
      <c r="L100" s="6" t="str">
        <f>if(J100&gt;QUARTILE!$B$3, "TOP", if(J100&lt;QUARTILE!$B$4, "BOTTOM", 0))</f>
        <v>TOP</v>
      </c>
      <c r="M100" s="6">
        <f t="shared" si="1"/>
        <v>1</v>
      </c>
      <c r="N100" s="6" t="str">
        <f t="shared" si="2"/>
        <v>Gen X</v>
      </c>
      <c r="O100" s="6" t="str">
        <f t="shared" si="3"/>
        <v>Low Income</v>
      </c>
    </row>
    <row r="101" hidden="1">
      <c r="A101" s="1">
        <v>100099.0</v>
      </c>
      <c r="B101" s="1">
        <v>43.0</v>
      </c>
      <c r="C101" s="1">
        <v>35000.0</v>
      </c>
      <c r="D101" s="1" t="s">
        <v>27</v>
      </c>
      <c r="E101" s="1">
        <v>10046.12</v>
      </c>
      <c r="F101" s="1">
        <v>5.0</v>
      </c>
      <c r="G101" s="1">
        <v>10.0</v>
      </c>
      <c r="H101" s="1">
        <v>9.0</v>
      </c>
      <c r="I101" s="1" t="s">
        <v>22</v>
      </c>
      <c r="J101" s="1">
        <v>0.675</v>
      </c>
      <c r="K101" s="1">
        <v>0.091</v>
      </c>
      <c r="L101" s="6">
        <f>if(J101&gt;QUARTILE!$B$3, "TOP", if(J101&lt;QUARTILE!$B$4, "BOTTOM", 0))</f>
        <v>0</v>
      </c>
      <c r="M101" s="6">
        <f t="shared" si="1"/>
        <v>2</v>
      </c>
      <c r="N101" s="6" t="str">
        <f t="shared" si="2"/>
        <v>Gen X</v>
      </c>
      <c r="O101" s="6" t="str">
        <f t="shared" si="3"/>
        <v>Low Income</v>
      </c>
    </row>
    <row r="102" hidden="1">
      <c r="A102" s="1">
        <v>100100.0</v>
      </c>
      <c r="B102" s="1">
        <v>61.0</v>
      </c>
      <c r="C102" s="1">
        <v>21000.0</v>
      </c>
      <c r="D102" s="1" t="s">
        <v>27</v>
      </c>
      <c r="E102" s="1">
        <v>18749.48</v>
      </c>
      <c r="F102" s="1">
        <v>3.0</v>
      </c>
      <c r="G102" s="1">
        <v>19.0</v>
      </c>
      <c r="H102" s="1">
        <v>11.0</v>
      </c>
      <c r="I102" s="1" t="s">
        <v>22</v>
      </c>
      <c r="J102" s="1">
        <v>0.44</v>
      </c>
      <c r="K102" s="1">
        <v>0.52</v>
      </c>
      <c r="L102" s="6">
        <f>if(J102&gt;QUARTILE!$B$3, "TOP", if(J102&lt;QUARTILE!$B$4, "BOTTOM", 0))</f>
        <v>0</v>
      </c>
      <c r="M102" s="6">
        <f t="shared" si="1"/>
        <v>2</v>
      </c>
      <c r="N102" s="6" t="str">
        <f t="shared" si="2"/>
        <v>Baby Boomer</v>
      </c>
      <c r="O102" s="6" t="str">
        <f t="shared" si="3"/>
        <v>Low Income</v>
      </c>
    </row>
    <row r="103" hidden="1">
      <c r="A103" s="1">
        <v>100101.0</v>
      </c>
      <c r="B103" s="1">
        <v>51.0</v>
      </c>
      <c r="C103" s="1">
        <v>17000.0</v>
      </c>
      <c r="D103" s="1" t="s">
        <v>27</v>
      </c>
      <c r="E103" s="1">
        <v>820.58</v>
      </c>
      <c r="F103" s="1">
        <v>4.0</v>
      </c>
      <c r="G103" s="1">
        <v>24.0</v>
      </c>
      <c r="H103" s="1">
        <v>5.0</v>
      </c>
      <c r="I103" s="1" t="s">
        <v>22</v>
      </c>
      <c r="J103" s="1">
        <v>0.26</v>
      </c>
      <c r="K103" s="1">
        <v>0.669</v>
      </c>
      <c r="L103" s="6" t="str">
        <f>if(J103&gt;QUARTILE!$B$3, "TOP", if(J103&lt;QUARTILE!$B$4, "BOTTOM", 0))</f>
        <v>BOTTOM</v>
      </c>
      <c r="M103" s="6">
        <f t="shared" si="1"/>
        <v>2</v>
      </c>
      <c r="N103" s="6" t="str">
        <f t="shared" si="2"/>
        <v>Gen X</v>
      </c>
      <c r="O103" s="6" t="str">
        <f t="shared" si="3"/>
        <v>Low Income</v>
      </c>
    </row>
    <row r="104" hidden="1">
      <c r="A104" s="1">
        <v>100102.0</v>
      </c>
      <c r="B104" s="1">
        <v>27.0</v>
      </c>
      <c r="C104" s="1">
        <v>24000.0</v>
      </c>
      <c r="D104" s="1" t="s">
        <v>25</v>
      </c>
      <c r="E104" s="1">
        <v>28700.94</v>
      </c>
      <c r="F104" s="1">
        <v>5.0</v>
      </c>
      <c r="G104" s="1">
        <v>18.0</v>
      </c>
      <c r="H104" s="1">
        <v>11.0</v>
      </c>
      <c r="I104" s="1" t="s">
        <v>18</v>
      </c>
      <c r="J104" s="1">
        <v>0.808</v>
      </c>
      <c r="K104" s="1">
        <v>0.051</v>
      </c>
      <c r="L104" s="6">
        <f>if(J104&gt;QUARTILE!$B$3, "TOP", if(J104&lt;QUARTILE!$B$4, "BOTTOM", 0))</f>
        <v>0</v>
      </c>
      <c r="M104" s="6">
        <f t="shared" si="1"/>
        <v>1</v>
      </c>
      <c r="N104" s="6" t="str">
        <f t="shared" si="2"/>
        <v>Millenial</v>
      </c>
      <c r="O104" s="6" t="str">
        <f t="shared" si="3"/>
        <v>Low Income</v>
      </c>
    </row>
    <row r="105" hidden="1">
      <c r="A105" s="1">
        <v>100103.0</v>
      </c>
      <c r="B105" s="1">
        <v>79.0</v>
      </c>
      <c r="C105" s="1">
        <v>18000.0</v>
      </c>
      <c r="D105" s="1" t="s">
        <v>23</v>
      </c>
      <c r="E105" s="1">
        <v>2098.07</v>
      </c>
      <c r="F105" s="1">
        <v>4.0</v>
      </c>
      <c r="G105" s="1">
        <v>18.0</v>
      </c>
      <c r="H105" s="1">
        <v>2.0</v>
      </c>
      <c r="I105" s="1" t="s">
        <v>22</v>
      </c>
      <c r="J105" s="1">
        <v>0.462</v>
      </c>
      <c r="K105" s="1">
        <v>0.097</v>
      </c>
      <c r="L105" s="6">
        <f>if(J105&gt;QUARTILE!$B$3, "TOP", if(J105&lt;QUARTILE!$B$4, "BOTTOM", 0))</f>
        <v>0</v>
      </c>
      <c r="M105" s="6">
        <f t="shared" si="1"/>
        <v>2</v>
      </c>
      <c r="N105" s="6" t="str">
        <f t="shared" si="2"/>
        <v>Baby Boomer</v>
      </c>
      <c r="O105" s="6" t="str">
        <f t="shared" si="3"/>
        <v>Low Income</v>
      </c>
    </row>
    <row r="106" hidden="1">
      <c r="A106" s="1">
        <v>100104.0</v>
      </c>
      <c r="B106" s="1">
        <v>53.0</v>
      </c>
      <c r="C106" s="1">
        <v>97000.0</v>
      </c>
      <c r="D106" s="1" t="s">
        <v>27</v>
      </c>
      <c r="E106" s="1">
        <v>10108.5</v>
      </c>
      <c r="F106" s="1">
        <v>4.0</v>
      </c>
      <c r="G106" s="1">
        <v>22.0</v>
      </c>
      <c r="H106" s="1">
        <v>6.0</v>
      </c>
      <c r="I106" s="1" t="s">
        <v>22</v>
      </c>
      <c r="J106" s="1">
        <v>0.915</v>
      </c>
      <c r="K106" s="1">
        <v>0.0</v>
      </c>
      <c r="L106" s="6" t="str">
        <f>if(J106&gt;QUARTILE!$B$3, "TOP", if(J106&lt;QUARTILE!$B$4, "BOTTOM", 0))</f>
        <v>TOP</v>
      </c>
      <c r="M106" s="6">
        <f t="shared" si="1"/>
        <v>2</v>
      </c>
      <c r="N106" s="6" t="str">
        <f t="shared" si="2"/>
        <v>Gen X</v>
      </c>
      <c r="O106" s="6" t="str">
        <f t="shared" si="3"/>
        <v>Medium Income</v>
      </c>
    </row>
    <row r="107" hidden="1">
      <c r="A107" s="1">
        <v>100105.0</v>
      </c>
      <c r="B107" s="1">
        <v>31.0</v>
      </c>
      <c r="C107" s="1">
        <v>12000.0</v>
      </c>
      <c r="D107" s="1" t="s">
        <v>27</v>
      </c>
      <c r="E107" s="1">
        <v>2187.79</v>
      </c>
      <c r="F107" s="1">
        <v>1.0</v>
      </c>
      <c r="G107" s="1">
        <v>15.0</v>
      </c>
      <c r="H107" s="1">
        <v>11.0</v>
      </c>
      <c r="I107" s="1" t="s">
        <v>22</v>
      </c>
      <c r="J107" s="1">
        <v>0.852</v>
      </c>
      <c r="K107" s="1">
        <v>0.323</v>
      </c>
      <c r="L107" s="6" t="str">
        <f>if(J107&gt;QUARTILE!$B$3, "TOP", if(J107&lt;QUARTILE!$B$4, "BOTTOM", 0))</f>
        <v>TOP</v>
      </c>
      <c r="M107" s="6">
        <f t="shared" si="1"/>
        <v>2</v>
      </c>
      <c r="N107" s="6" t="str">
        <f t="shared" si="2"/>
        <v>Gen X</v>
      </c>
      <c r="O107" s="6" t="str">
        <f t="shared" si="3"/>
        <v>Low Income</v>
      </c>
    </row>
    <row r="108" hidden="1">
      <c r="A108" s="1">
        <v>100106.0</v>
      </c>
      <c r="B108" s="1">
        <v>48.0</v>
      </c>
      <c r="C108" s="1">
        <v>40000.0</v>
      </c>
      <c r="D108" s="1" t="s">
        <v>25</v>
      </c>
      <c r="E108" s="1">
        <v>36289.24</v>
      </c>
      <c r="F108" s="1">
        <v>3.0</v>
      </c>
      <c r="G108" s="1">
        <v>16.0</v>
      </c>
      <c r="H108" s="1">
        <v>10.0</v>
      </c>
      <c r="I108" s="1" t="s">
        <v>18</v>
      </c>
      <c r="J108" s="1">
        <v>0.502</v>
      </c>
      <c r="K108" s="1">
        <v>0.777</v>
      </c>
      <c r="L108" s="6">
        <f>if(J108&gt;QUARTILE!$B$3, "TOP", if(J108&lt;QUARTILE!$B$4, "BOTTOM", 0))</f>
        <v>0</v>
      </c>
      <c r="M108" s="6">
        <f t="shared" si="1"/>
        <v>1</v>
      </c>
      <c r="N108" s="6" t="str">
        <f t="shared" si="2"/>
        <v>Gen X</v>
      </c>
      <c r="O108" s="6" t="str">
        <f t="shared" si="3"/>
        <v>Low Income</v>
      </c>
    </row>
    <row r="109" hidden="1">
      <c r="A109" s="1">
        <v>100107.0</v>
      </c>
      <c r="B109" s="1">
        <v>65.0</v>
      </c>
      <c r="C109" s="1">
        <v>30000.0</v>
      </c>
      <c r="D109" s="1" t="s">
        <v>27</v>
      </c>
      <c r="E109" s="1">
        <v>15983.6</v>
      </c>
      <c r="F109" s="1">
        <v>4.0</v>
      </c>
      <c r="G109" s="1">
        <v>28.0</v>
      </c>
      <c r="H109" s="1">
        <v>3.0</v>
      </c>
      <c r="I109" s="1" t="s">
        <v>22</v>
      </c>
      <c r="J109" s="1">
        <v>0.344</v>
      </c>
      <c r="K109" s="1">
        <v>0.457</v>
      </c>
      <c r="L109" s="6">
        <f>if(J109&gt;QUARTILE!$B$3, "TOP", if(J109&lt;QUARTILE!$B$4, "BOTTOM", 0))</f>
        <v>0</v>
      </c>
      <c r="M109" s="6">
        <f t="shared" si="1"/>
        <v>2</v>
      </c>
      <c r="N109" s="6" t="str">
        <f t="shared" si="2"/>
        <v>Baby Boomer</v>
      </c>
      <c r="O109" s="6" t="str">
        <f t="shared" si="3"/>
        <v>Low Income</v>
      </c>
    </row>
    <row r="110" hidden="1">
      <c r="A110" s="1">
        <v>100108.0</v>
      </c>
      <c r="B110" s="1">
        <v>32.0</v>
      </c>
      <c r="C110" s="1">
        <v>25000.0</v>
      </c>
      <c r="D110" s="1" t="s">
        <v>25</v>
      </c>
      <c r="E110" s="1">
        <v>23485.38</v>
      </c>
      <c r="F110" s="1">
        <v>3.0</v>
      </c>
      <c r="G110" s="1">
        <v>23.0</v>
      </c>
      <c r="H110" s="1">
        <v>9.0</v>
      </c>
      <c r="I110" s="1" t="s">
        <v>22</v>
      </c>
      <c r="J110" s="1">
        <v>0.964</v>
      </c>
      <c r="K110" s="1">
        <v>0.853</v>
      </c>
      <c r="L110" s="6" t="str">
        <f>if(J110&gt;QUARTILE!$B$3, "TOP", if(J110&lt;QUARTILE!$B$4, "BOTTOM", 0))</f>
        <v>TOP</v>
      </c>
      <c r="M110" s="6">
        <f t="shared" si="1"/>
        <v>2</v>
      </c>
      <c r="N110" s="6" t="str">
        <f t="shared" si="2"/>
        <v>Gen X</v>
      </c>
      <c r="O110" s="6" t="str">
        <f t="shared" si="3"/>
        <v>Low Income</v>
      </c>
    </row>
    <row r="111" hidden="1">
      <c r="A111" s="1">
        <v>100109.0</v>
      </c>
      <c r="B111" s="1">
        <v>25.0</v>
      </c>
      <c r="C111" s="1">
        <v>54000.0</v>
      </c>
      <c r="D111" s="1" t="s">
        <v>27</v>
      </c>
      <c r="E111" s="1">
        <v>22950.73</v>
      </c>
      <c r="F111" s="1">
        <v>3.0</v>
      </c>
      <c r="G111" s="1">
        <v>18.0</v>
      </c>
      <c r="H111" s="1">
        <v>10.0</v>
      </c>
      <c r="I111" s="1" t="s">
        <v>22</v>
      </c>
      <c r="J111" s="1">
        <v>0.497</v>
      </c>
      <c r="K111" s="1">
        <v>0.084</v>
      </c>
      <c r="L111" s="6">
        <f>if(J111&gt;QUARTILE!$B$3, "TOP", if(J111&lt;QUARTILE!$B$4, "BOTTOM", 0))</f>
        <v>0</v>
      </c>
      <c r="M111" s="6">
        <f t="shared" si="1"/>
        <v>2</v>
      </c>
      <c r="N111" s="6" t="str">
        <f t="shared" si="2"/>
        <v>Millenial</v>
      </c>
      <c r="O111" s="6" t="str">
        <f t="shared" si="3"/>
        <v>Medium Income</v>
      </c>
    </row>
    <row r="112" hidden="1">
      <c r="A112" s="1">
        <v>100110.0</v>
      </c>
      <c r="B112" s="1">
        <v>31.0</v>
      </c>
      <c r="C112" s="1">
        <v>26000.0</v>
      </c>
      <c r="D112" s="1" t="s">
        <v>17</v>
      </c>
      <c r="E112" s="1">
        <v>36853.42</v>
      </c>
      <c r="F112" s="1">
        <v>1.0</v>
      </c>
      <c r="G112" s="1">
        <v>20.0</v>
      </c>
      <c r="H112" s="1">
        <v>19.0</v>
      </c>
      <c r="I112" s="1" t="s">
        <v>22</v>
      </c>
      <c r="J112" s="1">
        <v>0.807</v>
      </c>
      <c r="K112" s="1">
        <v>0.0</v>
      </c>
      <c r="L112" s="6">
        <f>if(J112&gt;QUARTILE!$B$3, "TOP", if(J112&lt;QUARTILE!$B$4, "BOTTOM", 0))</f>
        <v>0</v>
      </c>
      <c r="M112" s="6">
        <f t="shared" si="1"/>
        <v>2</v>
      </c>
      <c r="N112" s="6" t="str">
        <f t="shared" si="2"/>
        <v>Gen X</v>
      </c>
      <c r="O112" s="6" t="str">
        <f t="shared" si="3"/>
        <v>Low Income</v>
      </c>
    </row>
    <row r="113" hidden="1">
      <c r="A113" s="1">
        <v>100111.0</v>
      </c>
      <c r="B113" s="1">
        <v>40.0</v>
      </c>
      <c r="C113" s="1">
        <v>15000.0</v>
      </c>
      <c r="D113" s="1" t="s">
        <v>27</v>
      </c>
      <c r="E113" s="1">
        <v>2844.4</v>
      </c>
      <c r="F113" s="1">
        <v>3.0</v>
      </c>
      <c r="G113" s="1">
        <v>22.0</v>
      </c>
      <c r="H113" s="1">
        <v>7.0</v>
      </c>
      <c r="I113" s="1" t="s">
        <v>22</v>
      </c>
      <c r="J113" s="1">
        <v>0.378</v>
      </c>
      <c r="K113" s="1">
        <v>0.804</v>
      </c>
      <c r="L113" s="6">
        <f>if(J113&gt;QUARTILE!$B$3, "TOP", if(J113&lt;QUARTILE!$B$4, "BOTTOM", 0))</f>
        <v>0</v>
      </c>
      <c r="M113" s="6">
        <f t="shared" si="1"/>
        <v>2</v>
      </c>
      <c r="N113" s="6" t="str">
        <f t="shared" si="2"/>
        <v>Gen X</v>
      </c>
      <c r="O113" s="6" t="str">
        <f t="shared" si="3"/>
        <v>Low Income</v>
      </c>
    </row>
    <row r="114" hidden="1">
      <c r="A114" s="1">
        <v>100112.0</v>
      </c>
      <c r="B114" s="1">
        <v>77.0</v>
      </c>
      <c r="C114" s="1">
        <v>26000.0</v>
      </c>
      <c r="D114" s="1" t="s">
        <v>25</v>
      </c>
      <c r="E114" s="1">
        <v>21560.21</v>
      </c>
      <c r="F114" s="1">
        <v>4.0</v>
      </c>
      <c r="G114" s="1">
        <v>20.0</v>
      </c>
      <c r="H114" s="1">
        <v>13.0</v>
      </c>
      <c r="I114" s="1" t="s">
        <v>18</v>
      </c>
      <c r="J114" s="1">
        <v>0.781</v>
      </c>
      <c r="K114" s="1">
        <v>0.448</v>
      </c>
      <c r="L114" s="6">
        <f>if(J114&gt;QUARTILE!$B$3, "TOP", if(J114&lt;QUARTILE!$B$4, "BOTTOM", 0))</f>
        <v>0</v>
      </c>
      <c r="M114" s="6">
        <f t="shared" si="1"/>
        <v>1</v>
      </c>
      <c r="N114" s="6" t="str">
        <f t="shared" si="2"/>
        <v>Baby Boomer</v>
      </c>
      <c r="O114" s="6" t="str">
        <f t="shared" si="3"/>
        <v>Low Income</v>
      </c>
    </row>
    <row r="115" hidden="1">
      <c r="A115" s="1">
        <v>100113.0</v>
      </c>
      <c r="B115" s="1">
        <v>74.0</v>
      </c>
      <c r="C115" s="1">
        <v>20000.0</v>
      </c>
      <c r="D115" s="1" t="s">
        <v>25</v>
      </c>
      <c r="E115" s="1">
        <v>17119.63</v>
      </c>
      <c r="F115" s="1">
        <v>2.0</v>
      </c>
      <c r="G115" s="1">
        <v>28.0</v>
      </c>
      <c r="H115" s="1">
        <v>4.0</v>
      </c>
      <c r="I115" s="1" t="s">
        <v>22</v>
      </c>
      <c r="J115" s="1">
        <v>0.224</v>
      </c>
      <c r="K115" s="1">
        <v>0.471</v>
      </c>
      <c r="L115" s="6" t="str">
        <f>if(J115&gt;QUARTILE!$B$3, "TOP", if(J115&lt;QUARTILE!$B$4, "BOTTOM", 0))</f>
        <v>BOTTOM</v>
      </c>
      <c r="M115" s="6">
        <f t="shared" si="1"/>
        <v>2</v>
      </c>
      <c r="N115" s="6" t="str">
        <f t="shared" si="2"/>
        <v>Baby Boomer</v>
      </c>
      <c r="O115" s="6" t="str">
        <f t="shared" si="3"/>
        <v>Low Income</v>
      </c>
    </row>
    <row r="116" hidden="1">
      <c r="A116" s="1">
        <v>100114.0</v>
      </c>
      <c r="B116" s="1">
        <v>79.0</v>
      </c>
      <c r="C116" s="1">
        <v>30000.0</v>
      </c>
      <c r="D116" s="1" t="s">
        <v>27</v>
      </c>
      <c r="E116" s="1">
        <v>627.69</v>
      </c>
      <c r="F116" s="1">
        <v>4.0</v>
      </c>
      <c r="G116" s="1">
        <v>28.0</v>
      </c>
      <c r="H116" s="1">
        <v>6.0</v>
      </c>
      <c r="I116" s="1" t="s">
        <v>22</v>
      </c>
      <c r="J116" s="1">
        <v>0.836</v>
      </c>
      <c r="K116" s="1">
        <v>0.426</v>
      </c>
      <c r="L116" s="6" t="str">
        <f>if(J116&gt;QUARTILE!$B$3, "TOP", if(J116&lt;QUARTILE!$B$4, "BOTTOM", 0))</f>
        <v>TOP</v>
      </c>
      <c r="M116" s="6">
        <f t="shared" si="1"/>
        <v>2</v>
      </c>
      <c r="N116" s="6" t="str">
        <f t="shared" si="2"/>
        <v>Baby Boomer</v>
      </c>
      <c r="O116" s="6" t="str">
        <f t="shared" si="3"/>
        <v>Low Income</v>
      </c>
    </row>
    <row r="117" hidden="1">
      <c r="A117" s="1">
        <v>100115.0</v>
      </c>
      <c r="B117" s="1">
        <v>57.0</v>
      </c>
      <c r="C117" s="1">
        <v>36000.0</v>
      </c>
      <c r="D117" s="1" t="s">
        <v>27</v>
      </c>
      <c r="E117" s="1">
        <v>4498.48</v>
      </c>
      <c r="F117" s="1">
        <v>4.0</v>
      </c>
      <c r="G117" s="1">
        <v>20.0</v>
      </c>
      <c r="H117" s="1">
        <v>7.0</v>
      </c>
      <c r="I117" s="1" t="s">
        <v>22</v>
      </c>
      <c r="J117" s="1">
        <v>0.983</v>
      </c>
      <c r="K117" s="1">
        <v>0.331</v>
      </c>
      <c r="L117" s="6" t="str">
        <f>if(J117&gt;QUARTILE!$B$3, "TOP", if(J117&lt;QUARTILE!$B$4, "BOTTOM", 0))</f>
        <v>TOP</v>
      </c>
      <c r="M117" s="6">
        <f t="shared" si="1"/>
        <v>2</v>
      </c>
      <c r="N117" s="6" t="str">
        <f t="shared" si="2"/>
        <v>Gen X</v>
      </c>
      <c r="O117" s="6" t="str">
        <f t="shared" si="3"/>
        <v>Low Income</v>
      </c>
    </row>
    <row r="118" hidden="1">
      <c r="A118" s="1">
        <v>100116.0</v>
      </c>
      <c r="B118" s="1">
        <v>38.0</v>
      </c>
      <c r="C118" s="1">
        <v>13000.0</v>
      </c>
      <c r="D118" s="1" t="s">
        <v>25</v>
      </c>
      <c r="E118" s="1">
        <v>6227.79</v>
      </c>
      <c r="F118" s="1">
        <v>3.0</v>
      </c>
      <c r="G118" s="1">
        <v>14.0</v>
      </c>
      <c r="H118" s="1">
        <v>12.0</v>
      </c>
      <c r="I118" s="1" t="s">
        <v>18</v>
      </c>
      <c r="J118" s="1">
        <v>0.816</v>
      </c>
      <c r="K118" s="1">
        <v>0.886</v>
      </c>
      <c r="L118" s="6">
        <f>if(J118&gt;QUARTILE!$B$3, "TOP", if(J118&lt;QUARTILE!$B$4, "BOTTOM", 0))</f>
        <v>0</v>
      </c>
      <c r="M118" s="6">
        <f t="shared" si="1"/>
        <v>1</v>
      </c>
      <c r="N118" s="6" t="str">
        <f t="shared" si="2"/>
        <v>Gen X</v>
      </c>
      <c r="O118" s="6" t="str">
        <f t="shared" si="3"/>
        <v>Low Income</v>
      </c>
    </row>
    <row r="119" hidden="1">
      <c r="A119" s="1">
        <v>100117.0</v>
      </c>
      <c r="B119" s="1">
        <v>33.0</v>
      </c>
      <c r="C119" s="1">
        <v>45000.0</v>
      </c>
      <c r="D119" s="1" t="s">
        <v>27</v>
      </c>
      <c r="E119" s="1">
        <v>1506.47</v>
      </c>
      <c r="F119" s="1">
        <v>4.0</v>
      </c>
      <c r="G119" s="1">
        <v>18.0</v>
      </c>
      <c r="H119" s="1">
        <v>13.0</v>
      </c>
      <c r="I119" s="1" t="s">
        <v>22</v>
      </c>
      <c r="J119" s="1">
        <v>0.359</v>
      </c>
      <c r="K119" s="1">
        <v>0.471</v>
      </c>
      <c r="L119" s="6">
        <f>if(J119&gt;QUARTILE!$B$3, "TOP", if(J119&lt;QUARTILE!$B$4, "BOTTOM", 0))</f>
        <v>0</v>
      </c>
      <c r="M119" s="6">
        <f t="shared" si="1"/>
        <v>2</v>
      </c>
      <c r="N119" s="6" t="str">
        <f t="shared" si="2"/>
        <v>Gen X</v>
      </c>
      <c r="O119" s="6" t="str">
        <f t="shared" si="3"/>
        <v>Medium Income</v>
      </c>
    </row>
    <row r="120" hidden="1">
      <c r="A120" s="1">
        <v>100118.0</v>
      </c>
      <c r="B120" s="1">
        <v>62.0</v>
      </c>
      <c r="C120" s="1">
        <v>19000.0</v>
      </c>
      <c r="D120" s="1" t="s">
        <v>23</v>
      </c>
      <c r="E120" s="1">
        <v>8761.41</v>
      </c>
      <c r="F120" s="1">
        <v>2.0</v>
      </c>
      <c r="G120" s="1">
        <v>13.0</v>
      </c>
      <c r="H120" s="1">
        <v>4.0</v>
      </c>
      <c r="I120" s="1" t="s">
        <v>22</v>
      </c>
      <c r="J120" s="1">
        <v>0.605</v>
      </c>
      <c r="K120" s="1">
        <v>0.974</v>
      </c>
      <c r="L120" s="6">
        <f>if(J120&gt;QUARTILE!$B$3, "TOP", if(J120&lt;QUARTILE!$B$4, "BOTTOM", 0))</f>
        <v>0</v>
      </c>
      <c r="M120" s="6">
        <f t="shared" si="1"/>
        <v>2</v>
      </c>
      <c r="N120" s="6" t="str">
        <f t="shared" si="2"/>
        <v>Baby Boomer</v>
      </c>
      <c r="O120" s="6" t="str">
        <f t="shared" si="3"/>
        <v>Low Income</v>
      </c>
    </row>
    <row r="121" hidden="1">
      <c r="A121" s="1">
        <v>100119.0</v>
      </c>
      <c r="B121" s="1">
        <v>35.0</v>
      </c>
      <c r="C121" s="1">
        <v>29000.0</v>
      </c>
      <c r="D121" s="1" t="s">
        <v>24</v>
      </c>
      <c r="E121" s="1">
        <v>551.59</v>
      </c>
      <c r="F121" s="1">
        <v>3.0</v>
      </c>
      <c r="G121" s="1">
        <v>21.0</v>
      </c>
      <c r="H121" s="1">
        <v>11.0</v>
      </c>
      <c r="I121" s="1" t="s">
        <v>22</v>
      </c>
      <c r="J121" s="1">
        <v>0.67</v>
      </c>
      <c r="K121" s="1">
        <v>0.847</v>
      </c>
      <c r="L121" s="6">
        <f>if(J121&gt;QUARTILE!$B$3, "TOP", if(J121&lt;QUARTILE!$B$4, "BOTTOM", 0))</f>
        <v>0</v>
      </c>
      <c r="M121" s="6">
        <f t="shared" si="1"/>
        <v>2</v>
      </c>
      <c r="N121" s="6" t="str">
        <f t="shared" si="2"/>
        <v>Gen X</v>
      </c>
      <c r="O121" s="6" t="str">
        <f t="shared" si="3"/>
        <v>Low Income</v>
      </c>
    </row>
    <row r="122" hidden="1">
      <c r="A122" s="1">
        <v>100120.0</v>
      </c>
      <c r="B122" s="1">
        <v>64.0</v>
      </c>
      <c r="C122" s="1">
        <v>32000.0</v>
      </c>
      <c r="D122" s="1" t="s">
        <v>17</v>
      </c>
      <c r="E122" s="1">
        <v>16112.15</v>
      </c>
      <c r="F122" s="1">
        <v>5.0</v>
      </c>
      <c r="G122" s="1">
        <v>15.0</v>
      </c>
      <c r="H122" s="1">
        <v>5.0</v>
      </c>
      <c r="I122" s="1" t="s">
        <v>22</v>
      </c>
      <c r="J122" s="1">
        <v>0.193</v>
      </c>
      <c r="K122" s="1">
        <v>0.688</v>
      </c>
      <c r="L122" s="6" t="str">
        <f>if(J122&gt;QUARTILE!$B$3, "TOP", if(J122&lt;QUARTILE!$B$4, "BOTTOM", 0))</f>
        <v>BOTTOM</v>
      </c>
      <c r="M122" s="6">
        <f t="shared" si="1"/>
        <v>2</v>
      </c>
      <c r="N122" s="6" t="str">
        <f t="shared" si="2"/>
        <v>Baby Boomer</v>
      </c>
      <c r="O122" s="6" t="str">
        <f t="shared" si="3"/>
        <v>Low Income</v>
      </c>
    </row>
    <row r="123" hidden="1">
      <c r="A123" s="1">
        <v>100121.0</v>
      </c>
      <c r="B123" s="1">
        <v>70.0</v>
      </c>
      <c r="C123" s="1">
        <v>27000.0</v>
      </c>
      <c r="D123" s="1" t="s">
        <v>25</v>
      </c>
      <c r="E123" s="1">
        <v>4752.48</v>
      </c>
      <c r="F123" s="1">
        <v>4.0</v>
      </c>
      <c r="G123" s="1">
        <v>23.0</v>
      </c>
      <c r="H123" s="1">
        <v>6.0</v>
      </c>
      <c r="I123" s="1" t="s">
        <v>22</v>
      </c>
      <c r="J123" s="1">
        <v>0.333</v>
      </c>
      <c r="K123" s="1">
        <v>0.586</v>
      </c>
      <c r="L123" s="6">
        <f>if(J123&gt;QUARTILE!$B$3, "TOP", if(J123&lt;QUARTILE!$B$4, "BOTTOM", 0))</f>
        <v>0</v>
      </c>
      <c r="M123" s="6">
        <f t="shared" si="1"/>
        <v>2</v>
      </c>
      <c r="N123" s="6" t="str">
        <f t="shared" si="2"/>
        <v>Baby Boomer</v>
      </c>
      <c r="O123" s="6" t="str">
        <f t="shared" si="3"/>
        <v>Low Income</v>
      </c>
    </row>
    <row r="124" hidden="1">
      <c r="A124" s="1">
        <v>100122.0</v>
      </c>
      <c r="B124" s="1">
        <v>41.0</v>
      </c>
      <c r="C124" s="1">
        <v>21000.0</v>
      </c>
      <c r="D124" s="1" t="s">
        <v>25</v>
      </c>
      <c r="E124" s="1">
        <v>6765.56</v>
      </c>
      <c r="F124" s="1">
        <v>4.0</v>
      </c>
      <c r="G124" s="1">
        <v>23.0</v>
      </c>
      <c r="H124" s="1">
        <v>17.0</v>
      </c>
      <c r="I124" s="1" t="s">
        <v>22</v>
      </c>
      <c r="J124" s="1">
        <v>0.852</v>
      </c>
      <c r="K124" s="1">
        <v>0.785</v>
      </c>
      <c r="L124" s="6" t="str">
        <f>if(J124&gt;QUARTILE!$B$3, "TOP", if(J124&lt;QUARTILE!$B$4, "BOTTOM", 0))</f>
        <v>TOP</v>
      </c>
      <c r="M124" s="6">
        <f t="shared" si="1"/>
        <v>2</v>
      </c>
      <c r="N124" s="6" t="str">
        <f t="shared" si="2"/>
        <v>Gen X</v>
      </c>
      <c r="O124" s="6" t="str">
        <f t="shared" si="3"/>
        <v>Low Income</v>
      </c>
    </row>
    <row r="125" hidden="1">
      <c r="A125" s="1">
        <v>100123.0</v>
      </c>
      <c r="B125" s="1">
        <v>43.0</v>
      </c>
      <c r="C125" s="1">
        <v>16000.0</v>
      </c>
      <c r="D125" s="1" t="s">
        <v>23</v>
      </c>
      <c r="E125" s="1">
        <v>48263.99</v>
      </c>
      <c r="F125" s="1">
        <v>1.0</v>
      </c>
      <c r="G125" s="1">
        <v>16.0</v>
      </c>
      <c r="H125" s="1">
        <v>6.0</v>
      </c>
      <c r="I125" s="1" t="s">
        <v>18</v>
      </c>
      <c r="J125" s="1">
        <v>1.0</v>
      </c>
      <c r="K125" s="1">
        <v>0.782</v>
      </c>
      <c r="L125" s="6" t="str">
        <f>if(J125&gt;QUARTILE!$B$3, "TOP", if(J125&lt;QUARTILE!$B$4, "BOTTOM", 0))</f>
        <v>TOP</v>
      </c>
      <c r="M125" s="6">
        <f t="shared" si="1"/>
        <v>1</v>
      </c>
      <c r="N125" s="6" t="str">
        <f t="shared" si="2"/>
        <v>Gen X</v>
      </c>
      <c r="O125" s="6" t="str">
        <f t="shared" si="3"/>
        <v>Low Income</v>
      </c>
    </row>
    <row r="126" hidden="1">
      <c r="A126" s="1">
        <v>100124.0</v>
      </c>
      <c r="B126" s="1">
        <v>42.0</v>
      </c>
      <c r="C126" s="1">
        <v>19000.0</v>
      </c>
      <c r="D126" s="1" t="s">
        <v>23</v>
      </c>
      <c r="E126" s="1">
        <v>13975.94</v>
      </c>
      <c r="F126" s="1">
        <v>5.0</v>
      </c>
      <c r="G126" s="1">
        <v>16.0</v>
      </c>
      <c r="H126" s="1">
        <v>13.0</v>
      </c>
      <c r="I126" s="1" t="s">
        <v>22</v>
      </c>
      <c r="J126" s="1">
        <v>0.322</v>
      </c>
      <c r="K126" s="1">
        <v>0.083</v>
      </c>
      <c r="L126" s="6">
        <f>if(J126&gt;QUARTILE!$B$3, "TOP", if(J126&lt;QUARTILE!$B$4, "BOTTOM", 0))</f>
        <v>0</v>
      </c>
      <c r="M126" s="6">
        <f t="shared" si="1"/>
        <v>2</v>
      </c>
      <c r="N126" s="6" t="str">
        <f t="shared" si="2"/>
        <v>Gen X</v>
      </c>
      <c r="O126" s="6" t="str">
        <f t="shared" si="3"/>
        <v>Low Income</v>
      </c>
    </row>
    <row r="127" hidden="1">
      <c r="A127" s="1">
        <v>100125.0</v>
      </c>
      <c r="B127" s="1">
        <v>77.0</v>
      </c>
      <c r="C127" s="1">
        <v>56000.0</v>
      </c>
      <c r="D127" s="1" t="s">
        <v>23</v>
      </c>
      <c r="E127" s="1">
        <v>6267.22</v>
      </c>
      <c r="F127" s="1">
        <v>5.0</v>
      </c>
      <c r="G127" s="1">
        <v>18.0</v>
      </c>
      <c r="H127" s="1">
        <v>8.0</v>
      </c>
      <c r="I127" s="1" t="s">
        <v>22</v>
      </c>
      <c r="J127" s="1">
        <v>0.298</v>
      </c>
      <c r="K127" s="1">
        <v>0.31</v>
      </c>
      <c r="L127" s="6" t="str">
        <f>if(J127&gt;QUARTILE!$B$3, "TOP", if(J127&lt;QUARTILE!$B$4, "BOTTOM", 0))</f>
        <v>BOTTOM</v>
      </c>
      <c r="M127" s="6">
        <f t="shared" si="1"/>
        <v>2</v>
      </c>
      <c r="N127" s="6" t="str">
        <f t="shared" si="2"/>
        <v>Baby Boomer</v>
      </c>
      <c r="O127" s="6" t="str">
        <f t="shared" si="3"/>
        <v>Medium Income</v>
      </c>
    </row>
    <row r="128" hidden="1">
      <c r="A128" s="1">
        <v>100126.0</v>
      </c>
      <c r="B128" s="1">
        <v>77.0</v>
      </c>
      <c r="C128" s="1">
        <v>13000.0</v>
      </c>
      <c r="D128" s="1" t="s">
        <v>27</v>
      </c>
      <c r="E128" s="1">
        <v>18249.05</v>
      </c>
      <c r="F128" s="1">
        <v>2.0</v>
      </c>
      <c r="G128" s="1">
        <v>15.0</v>
      </c>
      <c r="H128" s="1">
        <v>7.0</v>
      </c>
      <c r="I128" s="1" t="s">
        <v>22</v>
      </c>
      <c r="J128" s="1">
        <v>0.982</v>
      </c>
      <c r="K128" s="1">
        <v>0.805</v>
      </c>
      <c r="L128" s="6" t="str">
        <f>if(J128&gt;QUARTILE!$B$3, "TOP", if(J128&lt;QUARTILE!$B$4, "BOTTOM", 0))</f>
        <v>TOP</v>
      </c>
      <c r="M128" s="6">
        <f t="shared" si="1"/>
        <v>2</v>
      </c>
      <c r="N128" s="6" t="str">
        <f t="shared" si="2"/>
        <v>Baby Boomer</v>
      </c>
      <c r="O128" s="6" t="str">
        <f t="shared" si="3"/>
        <v>Low Income</v>
      </c>
    </row>
    <row r="129" hidden="1">
      <c r="A129" s="1">
        <v>100127.0</v>
      </c>
      <c r="B129" s="1">
        <v>77.0</v>
      </c>
      <c r="C129" s="1">
        <v>14000.0</v>
      </c>
      <c r="D129" s="1" t="s">
        <v>17</v>
      </c>
      <c r="E129" s="1">
        <v>4504.7</v>
      </c>
      <c r="F129" s="1">
        <v>5.0</v>
      </c>
      <c r="G129" s="1">
        <v>21.0</v>
      </c>
      <c r="H129" s="1">
        <v>7.0</v>
      </c>
      <c r="I129" s="1" t="s">
        <v>22</v>
      </c>
      <c r="J129" s="1">
        <v>0.32</v>
      </c>
      <c r="K129" s="1">
        <v>0.171</v>
      </c>
      <c r="L129" s="6">
        <f>if(J129&gt;QUARTILE!$B$3, "TOP", if(J129&lt;QUARTILE!$B$4, "BOTTOM", 0))</f>
        <v>0</v>
      </c>
      <c r="M129" s="6">
        <f t="shared" si="1"/>
        <v>2</v>
      </c>
      <c r="N129" s="6" t="str">
        <f t="shared" si="2"/>
        <v>Baby Boomer</v>
      </c>
      <c r="O129" s="6" t="str">
        <f t="shared" si="3"/>
        <v>Low Income</v>
      </c>
    </row>
    <row r="130" hidden="1">
      <c r="A130" s="1">
        <v>100128.0</v>
      </c>
      <c r="B130" s="1">
        <v>62.0</v>
      </c>
      <c r="C130" s="1">
        <v>14000.0</v>
      </c>
      <c r="D130" s="1" t="s">
        <v>25</v>
      </c>
      <c r="E130" s="1">
        <v>1546.17</v>
      </c>
      <c r="F130" s="1">
        <v>1.0</v>
      </c>
      <c r="G130" s="1">
        <v>24.0</v>
      </c>
      <c r="H130" s="1">
        <v>4.0</v>
      </c>
      <c r="I130" s="1" t="s">
        <v>22</v>
      </c>
      <c r="J130" s="1">
        <v>0.828</v>
      </c>
      <c r="K130" s="1">
        <v>0.586</v>
      </c>
      <c r="L130" s="6" t="str">
        <f>if(J130&gt;QUARTILE!$B$3, "TOP", if(J130&lt;QUARTILE!$B$4, "BOTTOM", 0))</f>
        <v>TOP</v>
      </c>
      <c r="M130" s="6">
        <f t="shared" si="1"/>
        <v>2</v>
      </c>
      <c r="N130" s="6" t="str">
        <f t="shared" si="2"/>
        <v>Baby Boomer</v>
      </c>
      <c r="O130" s="6" t="str">
        <f t="shared" si="3"/>
        <v>Low Income</v>
      </c>
    </row>
    <row r="131" hidden="1">
      <c r="A131" s="1">
        <v>100129.0</v>
      </c>
      <c r="B131" s="1">
        <v>58.0</v>
      </c>
      <c r="C131" s="1">
        <v>24000.0</v>
      </c>
      <c r="D131" s="1" t="s">
        <v>25</v>
      </c>
      <c r="E131" s="1">
        <v>422.56</v>
      </c>
      <c r="F131" s="1">
        <v>2.0</v>
      </c>
      <c r="G131" s="1">
        <v>23.0</v>
      </c>
      <c r="H131" s="1">
        <v>7.0</v>
      </c>
      <c r="I131" s="1" t="s">
        <v>22</v>
      </c>
      <c r="J131" s="1">
        <v>0.429</v>
      </c>
      <c r="K131" s="1">
        <v>0.78</v>
      </c>
      <c r="L131" s="6">
        <f>if(J131&gt;QUARTILE!$B$3, "TOP", if(J131&lt;QUARTILE!$B$4, "BOTTOM", 0))</f>
        <v>0</v>
      </c>
      <c r="M131" s="6">
        <f t="shared" si="1"/>
        <v>2</v>
      </c>
      <c r="N131" s="6" t="str">
        <f t="shared" si="2"/>
        <v>Gen X</v>
      </c>
      <c r="O131" s="6" t="str">
        <f t="shared" si="3"/>
        <v>Low Income</v>
      </c>
    </row>
    <row r="132" hidden="1">
      <c r="A132" s="1">
        <v>100130.0</v>
      </c>
      <c r="B132" s="1">
        <v>46.0</v>
      </c>
      <c r="C132" s="1">
        <v>9000.0</v>
      </c>
      <c r="D132" s="1" t="s">
        <v>25</v>
      </c>
      <c r="E132" s="1">
        <v>60535.81</v>
      </c>
      <c r="F132" s="1">
        <v>5.0</v>
      </c>
      <c r="G132" s="1">
        <v>22.0</v>
      </c>
      <c r="H132" s="1">
        <v>12.0</v>
      </c>
      <c r="I132" s="1" t="s">
        <v>18</v>
      </c>
      <c r="J132" s="1">
        <v>1.0</v>
      </c>
      <c r="K132" s="1">
        <v>0.074</v>
      </c>
      <c r="L132" s="6" t="str">
        <f>if(J132&gt;QUARTILE!$B$3, "TOP", if(J132&lt;QUARTILE!$B$4, "BOTTOM", 0))</f>
        <v>TOP</v>
      </c>
      <c r="M132" s="6">
        <f t="shared" si="1"/>
        <v>1</v>
      </c>
      <c r="N132" s="6" t="str">
        <f t="shared" si="2"/>
        <v>Gen X</v>
      </c>
      <c r="O132" s="6" t="str">
        <f t="shared" si="3"/>
        <v>Low Income</v>
      </c>
    </row>
    <row r="133" hidden="1">
      <c r="A133" s="1">
        <v>100131.0</v>
      </c>
      <c r="B133" s="1">
        <v>32.0</v>
      </c>
      <c r="C133" s="1">
        <v>10000.0</v>
      </c>
      <c r="D133" s="1" t="s">
        <v>23</v>
      </c>
      <c r="E133" s="1">
        <v>25791.4</v>
      </c>
      <c r="F133" s="1">
        <v>2.0</v>
      </c>
      <c r="G133" s="1">
        <v>24.0</v>
      </c>
      <c r="H133" s="1">
        <v>12.0</v>
      </c>
      <c r="I133" s="1" t="s">
        <v>18</v>
      </c>
      <c r="J133" s="1">
        <v>0.65</v>
      </c>
      <c r="K133" s="1">
        <v>0.402</v>
      </c>
      <c r="L133" s="6">
        <f>if(J133&gt;QUARTILE!$B$3, "TOP", if(J133&lt;QUARTILE!$B$4, "BOTTOM", 0))</f>
        <v>0</v>
      </c>
      <c r="M133" s="6">
        <f t="shared" si="1"/>
        <v>1</v>
      </c>
      <c r="N133" s="6" t="str">
        <f t="shared" si="2"/>
        <v>Gen X</v>
      </c>
      <c r="O133" s="6" t="str">
        <f t="shared" si="3"/>
        <v>Low Income</v>
      </c>
    </row>
    <row r="134" hidden="1">
      <c r="A134" s="1">
        <v>100132.0</v>
      </c>
      <c r="B134" s="1">
        <v>62.0</v>
      </c>
      <c r="C134" s="1">
        <v>19000.0</v>
      </c>
      <c r="D134" s="1" t="s">
        <v>23</v>
      </c>
      <c r="E134" s="1">
        <v>32183.57</v>
      </c>
      <c r="F134" s="1">
        <v>5.0</v>
      </c>
      <c r="G134" s="1">
        <v>28.0</v>
      </c>
      <c r="H134" s="1">
        <v>6.0</v>
      </c>
      <c r="I134" s="1" t="s">
        <v>18</v>
      </c>
      <c r="J134" s="1">
        <v>0.565</v>
      </c>
      <c r="K134" s="1">
        <v>0.765</v>
      </c>
      <c r="L134" s="6">
        <f>if(J134&gt;QUARTILE!$B$3, "TOP", if(J134&lt;QUARTILE!$B$4, "BOTTOM", 0))</f>
        <v>0</v>
      </c>
      <c r="M134" s="6">
        <f t="shared" si="1"/>
        <v>1</v>
      </c>
      <c r="N134" s="6" t="str">
        <f t="shared" si="2"/>
        <v>Baby Boomer</v>
      </c>
      <c r="O134" s="6" t="str">
        <f t="shared" si="3"/>
        <v>Low Income</v>
      </c>
    </row>
    <row r="135" hidden="1">
      <c r="A135" s="1">
        <v>100133.0</v>
      </c>
      <c r="B135" s="1">
        <v>18.0</v>
      </c>
      <c r="C135" s="1">
        <v>10000.0</v>
      </c>
      <c r="D135" s="1" t="s">
        <v>27</v>
      </c>
      <c r="E135" s="1">
        <v>79179.91</v>
      </c>
      <c r="F135" s="1">
        <v>5.0</v>
      </c>
      <c r="G135" s="1">
        <v>26.0</v>
      </c>
      <c r="H135" s="1">
        <v>11.0</v>
      </c>
      <c r="I135" s="1" t="s">
        <v>18</v>
      </c>
      <c r="J135" s="1">
        <v>0.278</v>
      </c>
      <c r="K135" s="1">
        <v>0.206</v>
      </c>
      <c r="L135" s="6" t="str">
        <f>if(J135&gt;QUARTILE!$B$3, "TOP", if(J135&lt;QUARTILE!$B$4, "BOTTOM", 0))</f>
        <v>BOTTOM</v>
      </c>
      <c r="M135" s="6">
        <f t="shared" si="1"/>
        <v>1</v>
      </c>
      <c r="N135" s="6" t="str">
        <f t="shared" si="2"/>
        <v>Millenial</v>
      </c>
      <c r="O135" s="6" t="str">
        <f t="shared" si="3"/>
        <v>Low Income</v>
      </c>
    </row>
    <row r="136" hidden="1">
      <c r="A136" s="1">
        <v>100134.0</v>
      </c>
      <c r="B136" s="1">
        <v>42.0</v>
      </c>
      <c r="C136" s="1">
        <v>11000.0</v>
      </c>
      <c r="D136" s="1" t="s">
        <v>21</v>
      </c>
      <c r="E136" s="1">
        <v>53656.04</v>
      </c>
      <c r="F136" s="1">
        <v>5.0</v>
      </c>
      <c r="G136" s="1">
        <v>19.0</v>
      </c>
      <c r="H136" s="1">
        <v>13.0</v>
      </c>
      <c r="I136" s="1" t="s">
        <v>18</v>
      </c>
      <c r="J136" s="1">
        <v>0.356</v>
      </c>
      <c r="K136" s="1">
        <v>0.455</v>
      </c>
      <c r="L136" s="6">
        <f>if(J136&gt;QUARTILE!$B$3, "TOP", if(J136&lt;QUARTILE!$B$4, "BOTTOM", 0))</f>
        <v>0</v>
      </c>
      <c r="M136" s="6">
        <f t="shared" si="1"/>
        <v>1</v>
      </c>
      <c r="N136" s="6" t="str">
        <f t="shared" si="2"/>
        <v>Gen X</v>
      </c>
      <c r="O136" s="6" t="str">
        <f t="shared" si="3"/>
        <v>Low Income</v>
      </c>
    </row>
    <row r="137" hidden="1">
      <c r="A137" s="1">
        <v>100135.0</v>
      </c>
      <c r="B137" s="1">
        <v>24.0</v>
      </c>
      <c r="C137" s="1">
        <v>10000.0</v>
      </c>
      <c r="D137" s="1" t="s">
        <v>25</v>
      </c>
      <c r="E137" s="1">
        <v>26705.43</v>
      </c>
      <c r="F137" s="1">
        <v>4.0</v>
      </c>
      <c r="G137" s="1">
        <v>26.0</v>
      </c>
      <c r="H137" s="1">
        <v>17.0</v>
      </c>
      <c r="I137" s="1" t="s">
        <v>22</v>
      </c>
      <c r="J137" s="1">
        <v>0.907</v>
      </c>
      <c r="K137" s="1">
        <v>0.384</v>
      </c>
      <c r="L137" s="6" t="str">
        <f>if(J137&gt;QUARTILE!$B$3, "TOP", if(J137&lt;QUARTILE!$B$4, "BOTTOM", 0))</f>
        <v>TOP</v>
      </c>
      <c r="M137" s="6">
        <f t="shared" si="1"/>
        <v>2</v>
      </c>
      <c r="N137" s="6" t="str">
        <f t="shared" si="2"/>
        <v>Millenial</v>
      </c>
      <c r="O137" s="6" t="str">
        <f t="shared" si="3"/>
        <v>Low Income</v>
      </c>
    </row>
    <row r="138" hidden="1">
      <c r="A138" s="1">
        <v>100136.0</v>
      </c>
      <c r="B138" s="1">
        <v>26.0</v>
      </c>
      <c r="C138" s="1">
        <v>13000.0</v>
      </c>
      <c r="D138" s="1" t="s">
        <v>27</v>
      </c>
      <c r="E138" s="1">
        <v>23682.56</v>
      </c>
      <c r="F138" s="1">
        <v>5.0</v>
      </c>
      <c r="G138" s="1">
        <v>14.0</v>
      </c>
      <c r="H138" s="1">
        <v>14.0</v>
      </c>
      <c r="I138" s="1" t="s">
        <v>22</v>
      </c>
      <c r="J138" s="1">
        <v>0.057</v>
      </c>
      <c r="K138" s="1">
        <v>0.827</v>
      </c>
      <c r="L138" s="6" t="str">
        <f>if(J138&gt;QUARTILE!$B$3, "TOP", if(J138&lt;QUARTILE!$B$4, "BOTTOM", 0))</f>
        <v>BOTTOM</v>
      </c>
      <c r="M138" s="6">
        <f t="shared" si="1"/>
        <v>2</v>
      </c>
      <c r="N138" s="6" t="str">
        <f t="shared" si="2"/>
        <v>Millenial</v>
      </c>
      <c r="O138" s="6" t="str">
        <f t="shared" si="3"/>
        <v>Low Income</v>
      </c>
    </row>
    <row r="139" hidden="1">
      <c r="A139" s="1">
        <v>100137.0</v>
      </c>
      <c r="B139" s="1">
        <v>41.0</v>
      </c>
      <c r="C139" s="1">
        <v>34000.0</v>
      </c>
      <c r="D139" s="1" t="s">
        <v>21</v>
      </c>
      <c r="E139" s="1">
        <v>8215.08</v>
      </c>
      <c r="F139" s="1">
        <v>4.0</v>
      </c>
      <c r="G139" s="1">
        <v>21.0</v>
      </c>
      <c r="H139" s="1">
        <v>10.0</v>
      </c>
      <c r="I139" s="1" t="s">
        <v>22</v>
      </c>
      <c r="J139" s="1">
        <v>0.157</v>
      </c>
      <c r="K139" s="1">
        <v>0.374</v>
      </c>
      <c r="L139" s="6" t="str">
        <f>if(J139&gt;QUARTILE!$B$3, "TOP", if(J139&lt;QUARTILE!$B$4, "BOTTOM", 0))</f>
        <v>BOTTOM</v>
      </c>
      <c r="M139" s="6">
        <f t="shared" si="1"/>
        <v>2</v>
      </c>
      <c r="N139" s="6" t="str">
        <f t="shared" si="2"/>
        <v>Gen X</v>
      </c>
      <c r="O139" s="6" t="str">
        <f t="shared" si="3"/>
        <v>Low Income</v>
      </c>
    </row>
    <row r="140" hidden="1">
      <c r="A140" s="1">
        <v>100138.0</v>
      </c>
      <c r="B140" s="1">
        <v>18.0</v>
      </c>
      <c r="C140" s="1">
        <v>39000.0</v>
      </c>
      <c r="D140" s="1" t="s">
        <v>23</v>
      </c>
      <c r="E140" s="1">
        <v>2196.68</v>
      </c>
      <c r="F140" s="1">
        <v>3.0</v>
      </c>
      <c r="G140" s="1">
        <v>17.0</v>
      </c>
      <c r="H140" s="1">
        <v>8.0</v>
      </c>
      <c r="I140" s="1" t="s">
        <v>22</v>
      </c>
      <c r="J140" s="1">
        <v>0.243</v>
      </c>
      <c r="K140" s="1">
        <v>0.359</v>
      </c>
      <c r="L140" s="6" t="str">
        <f>if(J140&gt;QUARTILE!$B$3, "TOP", if(J140&lt;QUARTILE!$B$4, "BOTTOM", 0))</f>
        <v>BOTTOM</v>
      </c>
      <c r="M140" s="6">
        <f t="shared" si="1"/>
        <v>2</v>
      </c>
      <c r="N140" s="6" t="str">
        <f t="shared" si="2"/>
        <v>Millenial</v>
      </c>
      <c r="O140" s="6" t="str">
        <f t="shared" si="3"/>
        <v>Low Income</v>
      </c>
    </row>
    <row r="141" hidden="1">
      <c r="A141" s="1">
        <v>100139.0</v>
      </c>
      <c r="B141" s="1">
        <v>61.0</v>
      </c>
      <c r="C141" s="1">
        <v>70000.0</v>
      </c>
      <c r="D141" s="1" t="s">
        <v>27</v>
      </c>
      <c r="E141" s="1">
        <v>17053.3</v>
      </c>
      <c r="F141" s="1">
        <v>1.0</v>
      </c>
      <c r="G141" s="1">
        <v>27.0</v>
      </c>
      <c r="H141" s="1">
        <v>6.0</v>
      </c>
      <c r="I141" s="1" t="s">
        <v>22</v>
      </c>
      <c r="J141" s="1">
        <v>0.171</v>
      </c>
      <c r="K141" s="1">
        <v>0.173</v>
      </c>
      <c r="L141" s="6" t="str">
        <f>if(J141&gt;QUARTILE!$B$3, "TOP", if(J141&lt;QUARTILE!$B$4, "BOTTOM", 0))</f>
        <v>BOTTOM</v>
      </c>
      <c r="M141" s="6">
        <f t="shared" si="1"/>
        <v>2</v>
      </c>
      <c r="N141" s="6" t="str">
        <f t="shared" si="2"/>
        <v>Baby Boomer</v>
      </c>
      <c r="O141" s="6" t="str">
        <f t="shared" si="3"/>
        <v>Medium Income</v>
      </c>
    </row>
    <row r="142" hidden="1">
      <c r="A142" s="1">
        <v>100140.0</v>
      </c>
      <c r="B142" s="1">
        <v>25.0</v>
      </c>
      <c r="C142" s="1">
        <v>68000.0</v>
      </c>
      <c r="D142" s="1" t="s">
        <v>27</v>
      </c>
      <c r="E142" s="1">
        <v>17172.39</v>
      </c>
      <c r="F142" s="1">
        <v>2.0</v>
      </c>
      <c r="G142" s="1">
        <v>15.0</v>
      </c>
      <c r="H142" s="1">
        <v>24.0</v>
      </c>
      <c r="I142" s="1" t="s">
        <v>26</v>
      </c>
      <c r="J142" s="1">
        <v>0.986</v>
      </c>
      <c r="K142" s="1">
        <v>0.249</v>
      </c>
      <c r="L142" s="6" t="str">
        <f>if(J142&gt;QUARTILE!$B$3, "TOP", if(J142&lt;QUARTILE!$B$4, "BOTTOM", 0))</f>
        <v>TOP</v>
      </c>
      <c r="M142" s="6">
        <f t="shared" si="1"/>
        <v>3</v>
      </c>
      <c r="N142" s="6" t="str">
        <f t="shared" si="2"/>
        <v>Millenial</v>
      </c>
      <c r="O142" s="6" t="str">
        <f t="shared" si="3"/>
        <v>Medium Income</v>
      </c>
    </row>
    <row r="143" hidden="1">
      <c r="A143" s="1">
        <v>100141.0</v>
      </c>
      <c r="B143" s="1">
        <v>41.0</v>
      </c>
      <c r="C143" s="1">
        <v>35000.0</v>
      </c>
      <c r="D143" s="1" t="s">
        <v>27</v>
      </c>
      <c r="E143" s="1">
        <v>60830.2</v>
      </c>
      <c r="F143" s="1">
        <v>2.0</v>
      </c>
      <c r="G143" s="1">
        <v>20.0</v>
      </c>
      <c r="H143" s="1">
        <v>9.0</v>
      </c>
      <c r="I143" s="1" t="s">
        <v>18</v>
      </c>
      <c r="J143" s="1">
        <v>1.0</v>
      </c>
      <c r="K143" s="1">
        <v>0.57</v>
      </c>
      <c r="L143" s="6" t="str">
        <f>if(J143&gt;QUARTILE!$B$3, "TOP", if(J143&lt;QUARTILE!$B$4, "BOTTOM", 0))</f>
        <v>TOP</v>
      </c>
      <c r="M143" s="6">
        <f t="shared" si="1"/>
        <v>1</v>
      </c>
      <c r="N143" s="6" t="str">
        <f t="shared" si="2"/>
        <v>Gen X</v>
      </c>
      <c r="O143" s="6" t="str">
        <f t="shared" si="3"/>
        <v>Low Income</v>
      </c>
    </row>
    <row r="144">
      <c r="A144" s="1">
        <v>100142.0</v>
      </c>
      <c r="B144" s="1">
        <v>80.0</v>
      </c>
      <c r="C144" s="1">
        <v>41000.0</v>
      </c>
      <c r="D144" s="1" t="s">
        <v>23</v>
      </c>
      <c r="E144" s="1">
        <v>11688.4</v>
      </c>
      <c r="F144" s="1">
        <v>3.0</v>
      </c>
      <c r="G144" s="1">
        <v>20.0</v>
      </c>
      <c r="H144" s="1">
        <v>4.0</v>
      </c>
      <c r="I144" s="1" t="s">
        <v>22</v>
      </c>
      <c r="J144" s="1">
        <v>0.189</v>
      </c>
      <c r="K144" s="1">
        <v>0.176</v>
      </c>
      <c r="L144" s="6" t="str">
        <f>if(J144&gt;QUARTILE!$B$3, "TOP", if(J144&lt;QUARTILE!$B$4, "BOTTOM", 0))</f>
        <v>BOTTOM</v>
      </c>
      <c r="M144" s="6">
        <f t="shared" si="1"/>
        <v>2</v>
      </c>
      <c r="N144" s="6" t="str">
        <f t="shared" si="2"/>
        <v>Silent</v>
      </c>
      <c r="O144" s="6" t="str">
        <f t="shared" si="3"/>
        <v>Low Income</v>
      </c>
    </row>
    <row r="145" hidden="1">
      <c r="A145" s="1">
        <v>100143.0</v>
      </c>
      <c r="B145" s="1">
        <v>28.0</v>
      </c>
      <c r="C145" s="1">
        <v>24000.0</v>
      </c>
      <c r="D145" s="1" t="s">
        <v>27</v>
      </c>
      <c r="E145" s="1">
        <v>23475.83</v>
      </c>
      <c r="F145" s="1">
        <v>5.0</v>
      </c>
      <c r="G145" s="1">
        <v>26.0</v>
      </c>
      <c r="H145" s="1">
        <v>14.0</v>
      </c>
      <c r="I145" s="1" t="s">
        <v>22</v>
      </c>
      <c r="J145" s="1">
        <v>0.799</v>
      </c>
      <c r="K145" s="1">
        <v>0.655</v>
      </c>
      <c r="L145" s="6">
        <f>if(J145&gt;QUARTILE!$B$3, "TOP", if(J145&lt;QUARTILE!$B$4, "BOTTOM", 0))</f>
        <v>0</v>
      </c>
      <c r="M145" s="6">
        <f t="shared" si="1"/>
        <v>2</v>
      </c>
      <c r="N145" s="6" t="str">
        <f t="shared" si="2"/>
        <v>Millenial</v>
      </c>
      <c r="O145" s="6" t="str">
        <f t="shared" si="3"/>
        <v>Low Income</v>
      </c>
    </row>
    <row r="146" hidden="1">
      <c r="A146" s="1">
        <v>100144.0</v>
      </c>
      <c r="B146" s="1">
        <v>68.0</v>
      </c>
      <c r="C146" s="1">
        <v>30000.0</v>
      </c>
      <c r="D146" s="1" t="s">
        <v>17</v>
      </c>
      <c r="E146" s="1">
        <v>17111.94</v>
      </c>
      <c r="F146" s="1">
        <v>1.0</v>
      </c>
      <c r="G146" s="1">
        <v>21.0</v>
      </c>
      <c r="H146" s="1">
        <v>7.0</v>
      </c>
      <c r="I146" s="1" t="s">
        <v>22</v>
      </c>
      <c r="J146" s="1">
        <v>0.177</v>
      </c>
      <c r="K146" s="1">
        <v>0.011</v>
      </c>
      <c r="L146" s="6" t="str">
        <f>if(J146&gt;QUARTILE!$B$3, "TOP", if(J146&lt;QUARTILE!$B$4, "BOTTOM", 0))</f>
        <v>BOTTOM</v>
      </c>
      <c r="M146" s="6">
        <f t="shared" si="1"/>
        <v>2</v>
      </c>
      <c r="N146" s="6" t="str">
        <f t="shared" si="2"/>
        <v>Baby Boomer</v>
      </c>
      <c r="O146" s="6" t="str">
        <f t="shared" si="3"/>
        <v>Low Income</v>
      </c>
    </row>
    <row r="147" hidden="1">
      <c r="A147" s="1">
        <v>100145.0</v>
      </c>
      <c r="B147" s="1">
        <v>34.0</v>
      </c>
      <c r="C147" s="1">
        <v>71000.0</v>
      </c>
      <c r="D147" s="1" t="s">
        <v>23</v>
      </c>
      <c r="E147" s="1">
        <v>3890.16</v>
      </c>
      <c r="F147" s="1">
        <v>3.0</v>
      </c>
      <c r="G147" s="1">
        <v>21.0</v>
      </c>
      <c r="H147" s="1">
        <v>8.0</v>
      </c>
      <c r="I147" s="1" t="s">
        <v>22</v>
      </c>
      <c r="J147" s="1">
        <v>1.0</v>
      </c>
      <c r="K147" s="1">
        <v>0.367</v>
      </c>
      <c r="L147" s="6" t="str">
        <f>if(J147&gt;QUARTILE!$B$3, "TOP", if(J147&lt;QUARTILE!$B$4, "BOTTOM", 0))</f>
        <v>TOP</v>
      </c>
      <c r="M147" s="6">
        <f t="shared" si="1"/>
        <v>2</v>
      </c>
      <c r="N147" s="6" t="str">
        <f t="shared" si="2"/>
        <v>Gen X</v>
      </c>
      <c r="O147" s="6" t="str">
        <f t="shared" si="3"/>
        <v>Medium Income</v>
      </c>
    </row>
    <row r="148" hidden="1">
      <c r="A148" s="1">
        <v>100146.0</v>
      </c>
      <c r="B148" s="1">
        <v>25.0</v>
      </c>
      <c r="C148" s="1">
        <v>28000.0</v>
      </c>
      <c r="D148" s="1" t="s">
        <v>25</v>
      </c>
      <c r="E148" s="1">
        <v>17932.91</v>
      </c>
      <c r="F148" s="1">
        <v>3.0</v>
      </c>
      <c r="G148" s="1">
        <v>16.0</v>
      </c>
      <c r="H148" s="1">
        <v>19.0</v>
      </c>
      <c r="I148" s="1" t="s">
        <v>18</v>
      </c>
      <c r="J148" s="1">
        <v>0.557</v>
      </c>
      <c r="K148" s="1">
        <v>0.466</v>
      </c>
      <c r="L148" s="6">
        <f>if(J148&gt;QUARTILE!$B$3, "TOP", if(J148&lt;QUARTILE!$B$4, "BOTTOM", 0))</f>
        <v>0</v>
      </c>
      <c r="M148" s="6">
        <f t="shared" si="1"/>
        <v>1</v>
      </c>
      <c r="N148" s="6" t="str">
        <f t="shared" si="2"/>
        <v>Millenial</v>
      </c>
      <c r="O148" s="6" t="str">
        <f t="shared" si="3"/>
        <v>Low Income</v>
      </c>
    </row>
    <row r="149" hidden="1">
      <c r="A149" s="1">
        <v>100147.0</v>
      </c>
      <c r="B149" s="1">
        <v>52.0</v>
      </c>
      <c r="C149" s="1">
        <v>44000.0</v>
      </c>
      <c r="D149" s="1" t="s">
        <v>23</v>
      </c>
      <c r="E149" s="1">
        <v>15535.65</v>
      </c>
      <c r="F149" s="1">
        <v>2.0</v>
      </c>
      <c r="G149" s="1">
        <v>16.0</v>
      </c>
      <c r="H149" s="1">
        <v>6.0</v>
      </c>
      <c r="I149" s="1" t="s">
        <v>22</v>
      </c>
      <c r="J149" s="1">
        <v>0.898</v>
      </c>
      <c r="K149" s="1">
        <v>0.096</v>
      </c>
      <c r="L149" s="6" t="str">
        <f>if(J149&gt;QUARTILE!$B$3, "TOP", if(J149&lt;QUARTILE!$B$4, "BOTTOM", 0))</f>
        <v>TOP</v>
      </c>
      <c r="M149" s="6">
        <f t="shared" si="1"/>
        <v>2</v>
      </c>
      <c r="N149" s="6" t="str">
        <f t="shared" si="2"/>
        <v>Gen X</v>
      </c>
      <c r="O149" s="6" t="str">
        <f t="shared" si="3"/>
        <v>Low Income</v>
      </c>
    </row>
    <row r="150" hidden="1">
      <c r="A150" s="1">
        <v>100148.0</v>
      </c>
      <c r="B150" s="1">
        <v>52.0</v>
      </c>
      <c r="C150" s="1">
        <v>13000.0</v>
      </c>
      <c r="D150" s="1" t="s">
        <v>17</v>
      </c>
      <c r="E150" s="1">
        <v>13620.66</v>
      </c>
      <c r="F150" s="1">
        <v>4.0</v>
      </c>
      <c r="G150" s="1">
        <v>21.0</v>
      </c>
      <c r="H150" s="1">
        <v>2.0</v>
      </c>
      <c r="I150" s="1" t="s">
        <v>22</v>
      </c>
      <c r="J150" s="1">
        <v>0.171</v>
      </c>
      <c r="K150" s="1">
        <v>0.634</v>
      </c>
      <c r="L150" s="6" t="str">
        <f>if(J150&gt;QUARTILE!$B$3, "TOP", if(J150&lt;QUARTILE!$B$4, "BOTTOM", 0))</f>
        <v>BOTTOM</v>
      </c>
      <c r="M150" s="6">
        <f t="shared" si="1"/>
        <v>2</v>
      </c>
      <c r="N150" s="6" t="str">
        <f t="shared" si="2"/>
        <v>Gen X</v>
      </c>
      <c r="O150" s="6" t="str">
        <f t="shared" si="3"/>
        <v>Low Income</v>
      </c>
    </row>
    <row r="151" hidden="1">
      <c r="A151" s="1">
        <v>100149.0</v>
      </c>
      <c r="B151" s="1">
        <v>50.0</v>
      </c>
      <c r="C151" s="1">
        <v>15000.0</v>
      </c>
      <c r="D151" s="1" t="s">
        <v>25</v>
      </c>
      <c r="E151" s="1">
        <v>14407.2</v>
      </c>
      <c r="F151" s="1">
        <v>4.0</v>
      </c>
      <c r="G151" s="1">
        <v>29.0</v>
      </c>
      <c r="H151" s="1">
        <v>7.0</v>
      </c>
      <c r="I151" s="1" t="s">
        <v>22</v>
      </c>
      <c r="J151" s="1">
        <v>0.935</v>
      </c>
      <c r="K151" s="1">
        <v>0.053</v>
      </c>
      <c r="L151" s="6" t="str">
        <f>if(J151&gt;QUARTILE!$B$3, "TOP", if(J151&lt;QUARTILE!$B$4, "BOTTOM", 0))</f>
        <v>TOP</v>
      </c>
      <c r="M151" s="6">
        <f t="shared" si="1"/>
        <v>2</v>
      </c>
      <c r="N151" s="6" t="str">
        <f t="shared" si="2"/>
        <v>Gen X</v>
      </c>
      <c r="O151" s="6" t="str">
        <f t="shared" si="3"/>
        <v>Low Income</v>
      </c>
    </row>
    <row r="152" hidden="1">
      <c r="A152" s="1">
        <v>100150.0</v>
      </c>
      <c r="B152" s="1">
        <v>76.0</v>
      </c>
      <c r="C152" s="1">
        <v>27000.0</v>
      </c>
      <c r="D152" s="1" t="s">
        <v>17</v>
      </c>
      <c r="E152" s="1">
        <v>3582.25</v>
      </c>
      <c r="F152" s="1">
        <v>5.0</v>
      </c>
      <c r="G152" s="1">
        <v>15.0</v>
      </c>
      <c r="H152" s="1">
        <v>5.0</v>
      </c>
      <c r="I152" s="1" t="s">
        <v>22</v>
      </c>
      <c r="J152" s="1">
        <v>0.082</v>
      </c>
      <c r="K152" s="1">
        <v>0.04</v>
      </c>
      <c r="L152" s="6" t="str">
        <f>if(J152&gt;QUARTILE!$B$3, "TOP", if(J152&lt;QUARTILE!$B$4, "BOTTOM", 0))</f>
        <v>BOTTOM</v>
      </c>
      <c r="M152" s="6">
        <f t="shared" si="1"/>
        <v>2</v>
      </c>
      <c r="N152" s="6" t="str">
        <f t="shared" si="2"/>
        <v>Baby Boomer</v>
      </c>
      <c r="O152" s="6" t="str">
        <f t="shared" si="3"/>
        <v>Low Income</v>
      </c>
    </row>
    <row r="153" hidden="1">
      <c r="A153" s="1">
        <v>100151.0</v>
      </c>
      <c r="B153" s="1">
        <v>22.0</v>
      </c>
      <c r="C153" s="1">
        <v>24000.0</v>
      </c>
      <c r="D153" s="1" t="s">
        <v>25</v>
      </c>
      <c r="E153" s="1">
        <v>12452.94</v>
      </c>
      <c r="F153" s="1">
        <v>5.0</v>
      </c>
      <c r="G153" s="1">
        <v>21.0</v>
      </c>
      <c r="H153" s="1">
        <v>15.0</v>
      </c>
      <c r="I153" s="1" t="s">
        <v>18</v>
      </c>
      <c r="J153" s="1">
        <v>0.073</v>
      </c>
      <c r="K153" s="1">
        <v>0.318</v>
      </c>
      <c r="L153" s="6" t="str">
        <f>if(J153&gt;QUARTILE!$B$3, "TOP", if(J153&lt;QUARTILE!$B$4, "BOTTOM", 0))</f>
        <v>BOTTOM</v>
      </c>
      <c r="M153" s="6">
        <f t="shared" si="1"/>
        <v>1</v>
      </c>
      <c r="N153" s="6" t="str">
        <f t="shared" si="2"/>
        <v>Millenial</v>
      </c>
      <c r="O153" s="6" t="str">
        <f t="shared" si="3"/>
        <v>Low Income</v>
      </c>
    </row>
    <row r="154" hidden="1">
      <c r="A154" s="1">
        <v>100152.0</v>
      </c>
      <c r="B154" s="1">
        <v>59.0</v>
      </c>
      <c r="C154" s="1">
        <v>15000.0</v>
      </c>
      <c r="D154" s="1" t="s">
        <v>23</v>
      </c>
      <c r="E154" s="1">
        <v>18610.49</v>
      </c>
      <c r="F154" s="1">
        <v>3.0</v>
      </c>
      <c r="G154" s="1">
        <v>23.0</v>
      </c>
      <c r="H154" s="1">
        <v>3.0</v>
      </c>
      <c r="I154" s="1" t="s">
        <v>22</v>
      </c>
      <c r="J154" s="1">
        <v>0.759</v>
      </c>
      <c r="K154" s="1">
        <v>0.738</v>
      </c>
      <c r="L154" s="6">
        <f>if(J154&gt;QUARTILE!$B$3, "TOP", if(J154&lt;QUARTILE!$B$4, "BOTTOM", 0))</f>
        <v>0</v>
      </c>
      <c r="M154" s="6">
        <f t="shared" si="1"/>
        <v>2</v>
      </c>
      <c r="N154" s="6" t="str">
        <f t="shared" si="2"/>
        <v>Gen X</v>
      </c>
      <c r="O154" s="6" t="str">
        <f t="shared" si="3"/>
        <v>Low Income</v>
      </c>
    </row>
    <row r="155" hidden="1">
      <c r="A155" s="1">
        <v>100153.0</v>
      </c>
      <c r="B155" s="1">
        <v>56.0</v>
      </c>
      <c r="C155" s="1">
        <v>93000.0</v>
      </c>
      <c r="D155" s="1" t="s">
        <v>23</v>
      </c>
      <c r="E155" s="1">
        <v>13445.3</v>
      </c>
      <c r="F155" s="1">
        <v>5.0</v>
      </c>
      <c r="G155" s="1">
        <v>12.0</v>
      </c>
      <c r="H155" s="1">
        <v>2.0</v>
      </c>
      <c r="I155" s="1" t="s">
        <v>22</v>
      </c>
      <c r="J155" s="1">
        <v>0.257</v>
      </c>
      <c r="K155" s="1">
        <v>0.914</v>
      </c>
      <c r="L155" s="6" t="str">
        <f>if(J155&gt;QUARTILE!$B$3, "TOP", if(J155&lt;QUARTILE!$B$4, "BOTTOM", 0))</f>
        <v>BOTTOM</v>
      </c>
      <c r="M155" s="6">
        <f t="shared" si="1"/>
        <v>2</v>
      </c>
      <c r="N155" s="6" t="str">
        <f t="shared" si="2"/>
        <v>Gen X</v>
      </c>
      <c r="O155" s="6" t="str">
        <f t="shared" si="3"/>
        <v>Medium Income</v>
      </c>
    </row>
    <row r="156" hidden="1">
      <c r="A156" s="1">
        <v>100154.0</v>
      </c>
      <c r="B156" s="1">
        <v>75.0</v>
      </c>
      <c r="C156" s="1">
        <v>24000.0</v>
      </c>
      <c r="D156" s="1" t="s">
        <v>23</v>
      </c>
      <c r="E156" s="1">
        <v>13415.44</v>
      </c>
      <c r="F156" s="1">
        <v>4.0</v>
      </c>
      <c r="G156" s="1">
        <v>24.0</v>
      </c>
      <c r="H156" s="1">
        <v>6.0</v>
      </c>
      <c r="I156" s="1" t="s">
        <v>22</v>
      </c>
      <c r="J156" s="1">
        <v>0.916</v>
      </c>
      <c r="K156" s="1">
        <v>0.726</v>
      </c>
      <c r="L156" s="6" t="str">
        <f>if(J156&gt;QUARTILE!$B$3, "TOP", if(J156&lt;QUARTILE!$B$4, "BOTTOM", 0))</f>
        <v>TOP</v>
      </c>
      <c r="M156" s="6">
        <f t="shared" si="1"/>
        <v>2</v>
      </c>
      <c r="N156" s="6" t="str">
        <f t="shared" si="2"/>
        <v>Baby Boomer</v>
      </c>
      <c r="O156" s="6" t="str">
        <f t="shared" si="3"/>
        <v>Low Income</v>
      </c>
    </row>
    <row r="157" hidden="1">
      <c r="A157" s="1">
        <v>100155.0</v>
      </c>
      <c r="B157" s="1">
        <v>58.0</v>
      </c>
      <c r="C157" s="1">
        <v>17000.0</v>
      </c>
      <c r="D157" s="1" t="s">
        <v>23</v>
      </c>
      <c r="E157" s="1">
        <v>1613.74</v>
      </c>
      <c r="F157" s="1">
        <v>1.0</v>
      </c>
      <c r="G157" s="1">
        <v>23.0</v>
      </c>
      <c r="H157" s="1">
        <v>5.0</v>
      </c>
      <c r="I157" s="1" t="s">
        <v>22</v>
      </c>
      <c r="J157" s="1">
        <v>0.671</v>
      </c>
      <c r="K157" s="1">
        <v>0.466</v>
      </c>
      <c r="L157" s="6">
        <f>if(J157&gt;QUARTILE!$B$3, "TOP", if(J157&lt;QUARTILE!$B$4, "BOTTOM", 0))</f>
        <v>0</v>
      </c>
      <c r="M157" s="6">
        <f t="shared" si="1"/>
        <v>2</v>
      </c>
      <c r="N157" s="6" t="str">
        <f t="shared" si="2"/>
        <v>Gen X</v>
      </c>
      <c r="O157" s="6" t="str">
        <f t="shared" si="3"/>
        <v>Low Income</v>
      </c>
    </row>
    <row r="158" hidden="1">
      <c r="A158" s="1">
        <v>100156.0</v>
      </c>
      <c r="B158" s="1">
        <v>45.0</v>
      </c>
      <c r="C158" s="1">
        <v>24000.0</v>
      </c>
      <c r="D158" s="1" t="s">
        <v>25</v>
      </c>
      <c r="E158" s="1">
        <v>4233.54</v>
      </c>
      <c r="F158" s="1">
        <v>2.0</v>
      </c>
      <c r="G158" s="1">
        <v>21.0</v>
      </c>
      <c r="H158" s="1">
        <v>17.0</v>
      </c>
      <c r="I158" s="1" t="s">
        <v>22</v>
      </c>
      <c r="J158" s="1">
        <v>0.381</v>
      </c>
      <c r="K158" s="1">
        <v>0.273</v>
      </c>
      <c r="L158" s="6">
        <f>if(J158&gt;QUARTILE!$B$3, "TOP", if(J158&lt;QUARTILE!$B$4, "BOTTOM", 0))</f>
        <v>0</v>
      </c>
      <c r="M158" s="6">
        <f t="shared" si="1"/>
        <v>2</v>
      </c>
      <c r="N158" s="6" t="str">
        <f t="shared" si="2"/>
        <v>Gen X</v>
      </c>
      <c r="O158" s="6" t="str">
        <f t="shared" si="3"/>
        <v>Low Income</v>
      </c>
    </row>
    <row r="159" hidden="1">
      <c r="A159" s="1">
        <v>100157.0</v>
      </c>
      <c r="B159" s="1">
        <v>24.0</v>
      </c>
      <c r="C159" s="1">
        <v>22000.0</v>
      </c>
      <c r="D159" s="1" t="s">
        <v>23</v>
      </c>
      <c r="E159" s="1">
        <v>7741.88</v>
      </c>
      <c r="F159" s="1">
        <v>4.0</v>
      </c>
      <c r="G159" s="1">
        <v>19.0</v>
      </c>
      <c r="H159" s="1">
        <v>12.0</v>
      </c>
      <c r="I159" s="1" t="s">
        <v>18</v>
      </c>
      <c r="J159" s="1">
        <v>0.327</v>
      </c>
      <c r="K159" s="1">
        <v>0.251</v>
      </c>
      <c r="L159" s="6">
        <f>if(J159&gt;QUARTILE!$B$3, "TOP", if(J159&lt;QUARTILE!$B$4, "BOTTOM", 0))</f>
        <v>0</v>
      </c>
      <c r="M159" s="6">
        <f t="shared" si="1"/>
        <v>1</v>
      </c>
      <c r="N159" s="6" t="str">
        <f t="shared" si="2"/>
        <v>Millenial</v>
      </c>
      <c r="O159" s="6" t="str">
        <f t="shared" si="3"/>
        <v>Low Income</v>
      </c>
    </row>
    <row r="160" hidden="1">
      <c r="A160" s="1">
        <v>100158.0</v>
      </c>
      <c r="B160" s="1">
        <v>26.0</v>
      </c>
      <c r="C160" s="1">
        <v>25000.0</v>
      </c>
      <c r="D160" s="1" t="s">
        <v>25</v>
      </c>
      <c r="E160" s="1">
        <v>10872.04</v>
      </c>
      <c r="F160" s="1">
        <v>5.0</v>
      </c>
      <c r="G160" s="1">
        <v>22.0</v>
      </c>
      <c r="H160" s="1">
        <v>11.0</v>
      </c>
      <c r="I160" s="1" t="s">
        <v>18</v>
      </c>
      <c r="J160" s="1">
        <v>0.132</v>
      </c>
      <c r="K160" s="1">
        <v>0.234</v>
      </c>
      <c r="L160" s="6" t="str">
        <f>if(J160&gt;QUARTILE!$B$3, "TOP", if(J160&lt;QUARTILE!$B$4, "BOTTOM", 0))</f>
        <v>BOTTOM</v>
      </c>
      <c r="M160" s="6">
        <f t="shared" si="1"/>
        <v>1</v>
      </c>
      <c r="N160" s="6" t="str">
        <f t="shared" si="2"/>
        <v>Millenial</v>
      </c>
      <c r="O160" s="6" t="str">
        <f t="shared" si="3"/>
        <v>Low Income</v>
      </c>
    </row>
    <row r="161" hidden="1">
      <c r="A161" s="1">
        <v>100159.0</v>
      </c>
      <c r="B161" s="1">
        <v>25.0</v>
      </c>
      <c r="C161" s="1">
        <v>8000.0</v>
      </c>
      <c r="D161" s="1" t="s">
        <v>25</v>
      </c>
      <c r="E161" s="1">
        <v>18024.96</v>
      </c>
      <c r="F161" s="1">
        <v>2.0</v>
      </c>
      <c r="G161" s="1">
        <v>20.0</v>
      </c>
      <c r="H161" s="1">
        <v>12.0</v>
      </c>
      <c r="I161" s="1" t="s">
        <v>22</v>
      </c>
      <c r="J161" s="1">
        <v>0.737</v>
      </c>
      <c r="K161" s="1">
        <v>0.278</v>
      </c>
      <c r="L161" s="6">
        <f>if(J161&gt;QUARTILE!$B$3, "TOP", if(J161&lt;QUARTILE!$B$4, "BOTTOM", 0))</f>
        <v>0</v>
      </c>
      <c r="M161" s="6">
        <f t="shared" si="1"/>
        <v>2</v>
      </c>
      <c r="N161" s="6" t="str">
        <f t="shared" si="2"/>
        <v>Millenial</v>
      </c>
      <c r="O161" s="6" t="str">
        <f t="shared" si="3"/>
        <v>Low Income</v>
      </c>
    </row>
    <row r="162" hidden="1">
      <c r="A162" s="1">
        <v>100160.0</v>
      </c>
      <c r="B162" s="1">
        <v>29.0</v>
      </c>
      <c r="C162" s="1">
        <v>48000.0</v>
      </c>
      <c r="D162" s="1" t="s">
        <v>25</v>
      </c>
      <c r="E162" s="1">
        <v>39805.93</v>
      </c>
      <c r="F162" s="1">
        <v>2.0</v>
      </c>
      <c r="G162" s="1">
        <v>16.0</v>
      </c>
      <c r="H162" s="1">
        <v>14.0</v>
      </c>
      <c r="I162" s="1" t="s">
        <v>22</v>
      </c>
      <c r="J162" s="1">
        <v>1.0</v>
      </c>
      <c r="K162" s="1">
        <v>0.0</v>
      </c>
      <c r="L162" s="6" t="str">
        <f>if(J162&gt;QUARTILE!$B$3, "TOP", if(J162&lt;QUARTILE!$B$4, "BOTTOM", 0))</f>
        <v>TOP</v>
      </c>
      <c r="M162" s="6">
        <f t="shared" si="1"/>
        <v>2</v>
      </c>
      <c r="N162" s="6" t="str">
        <f t="shared" si="2"/>
        <v>Millenial</v>
      </c>
      <c r="O162" s="6" t="str">
        <f t="shared" si="3"/>
        <v>Medium Income</v>
      </c>
    </row>
    <row r="163" hidden="1">
      <c r="A163" s="1">
        <v>100161.0</v>
      </c>
      <c r="B163" s="1">
        <v>51.0</v>
      </c>
      <c r="C163" s="1">
        <v>49000.0</v>
      </c>
      <c r="D163" s="1" t="s">
        <v>27</v>
      </c>
      <c r="E163" s="1">
        <v>3467.19</v>
      </c>
      <c r="F163" s="1">
        <v>3.0</v>
      </c>
      <c r="G163" s="1">
        <v>21.0</v>
      </c>
      <c r="H163" s="1">
        <v>7.0</v>
      </c>
      <c r="I163" s="1" t="s">
        <v>22</v>
      </c>
      <c r="J163" s="1">
        <v>0.757</v>
      </c>
      <c r="K163" s="1">
        <v>0.22</v>
      </c>
      <c r="L163" s="6">
        <f>if(J163&gt;QUARTILE!$B$3, "TOP", if(J163&lt;QUARTILE!$B$4, "BOTTOM", 0))</f>
        <v>0</v>
      </c>
      <c r="M163" s="6">
        <f t="shared" si="1"/>
        <v>2</v>
      </c>
      <c r="N163" s="6" t="str">
        <f t="shared" si="2"/>
        <v>Gen X</v>
      </c>
      <c r="O163" s="6" t="str">
        <f t="shared" si="3"/>
        <v>Medium Income</v>
      </c>
    </row>
    <row r="164" hidden="1">
      <c r="A164" s="1">
        <v>100162.0</v>
      </c>
      <c r="B164" s="1">
        <v>50.0</v>
      </c>
      <c r="C164" s="1">
        <v>53000.0</v>
      </c>
      <c r="D164" s="1" t="s">
        <v>27</v>
      </c>
      <c r="E164" s="1">
        <v>304.06</v>
      </c>
      <c r="F164" s="1">
        <v>5.0</v>
      </c>
      <c r="G164" s="1">
        <v>21.0</v>
      </c>
      <c r="H164" s="1">
        <v>9.0</v>
      </c>
      <c r="I164" s="1" t="s">
        <v>22</v>
      </c>
      <c r="J164" s="1">
        <v>0.719</v>
      </c>
      <c r="K164" s="1">
        <v>0.058</v>
      </c>
      <c r="L164" s="6">
        <f>if(J164&gt;QUARTILE!$B$3, "TOP", if(J164&lt;QUARTILE!$B$4, "BOTTOM", 0))</f>
        <v>0</v>
      </c>
      <c r="M164" s="6">
        <f t="shared" si="1"/>
        <v>2</v>
      </c>
      <c r="N164" s="6" t="str">
        <f t="shared" si="2"/>
        <v>Gen X</v>
      </c>
      <c r="O164" s="6" t="str">
        <f t="shared" si="3"/>
        <v>Medium Income</v>
      </c>
    </row>
    <row r="165" hidden="1">
      <c r="A165" s="1">
        <v>100163.0</v>
      </c>
      <c r="B165" s="1">
        <v>65.0</v>
      </c>
      <c r="C165" s="1">
        <v>27000.0</v>
      </c>
      <c r="D165" s="1" t="s">
        <v>30</v>
      </c>
      <c r="E165" s="1">
        <v>11929.02</v>
      </c>
      <c r="F165" s="1">
        <v>3.0</v>
      </c>
      <c r="G165" s="1">
        <v>20.0</v>
      </c>
      <c r="H165" s="1">
        <v>6.0</v>
      </c>
      <c r="I165" s="1" t="s">
        <v>22</v>
      </c>
      <c r="J165" s="1">
        <v>0.119</v>
      </c>
      <c r="K165" s="1">
        <v>0.007</v>
      </c>
      <c r="L165" s="6" t="str">
        <f>if(J165&gt;QUARTILE!$B$3, "TOP", if(J165&lt;QUARTILE!$B$4, "BOTTOM", 0))</f>
        <v>BOTTOM</v>
      </c>
      <c r="M165" s="6">
        <f t="shared" si="1"/>
        <v>2</v>
      </c>
      <c r="N165" s="6" t="str">
        <f t="shared" si="2"/>
        <v>Baby Boomer</v>
      </c>
      <c r="O165" s="6" t="str">
        <f t="shared" si="3"/>
        <v>Low Income</v>
      </c>
    </row>
    <row r="166" hidden="1">
      <c r="A166" s="1">
        <v>100164.0</v>
      </c>
      <c r="B166" s="1">
        <v>72.0</v>
      </c>
      <c r="C166" s="1">
        <v>33000.0</v>
      </c>
      <c r="D166" s="1" t="s">
        <v>23</v>
      </c>
      <c r="E166" s="1">
        <v>11316.3</v>
      </c>
      <c r="F166" s="1">
        <v>2.0</v>
      </c>
      <c r="G166" s="1">
        <v>17.0</v>
      </c>
      <c r="H166" s="1">
        <v>4.0</v>
      </c>
      <c r="I166" s="1" t="s">
        <v>22</v>
      </c>
      <c r="J166" s="1">
        <v>0.878</v>
      </c>
      <c r="K166" s="1">
        <v>0.286</v>
      </c>
      <c r="L166" s="6" t="str">
        <f>if(J166&gt;QUARTILE!$B$3, "TOP", if(J166&lt;QUARTILE!$B$4, "BOTTOM", 0))</f>
        <v>TOP</v>
      </c>
      <c r="M166" s="6">
        <f t="shared" si="1"/>
        <v>2</v>
      </c>
      <c r="N166" s="6" t="str">
        <f t="shared" si="2"/>
        <v>Baby Boomer</v>
      </c>
      <c r="O166" s="6" t="str">
        <f t="shared" si="3"/>
        <v>Low Income</v>
      </c>
    </row>
    <row r="167" hidden="1">
      <c r="A167" s="1">
        <v>100165.0</v>
      </c>
      <c r="B167" s="1">
        <v>40.0</v>
      </c>
      <c r="C167" s="1">
        <v>13000.0</v>
      </c>
      <c r="D167" s="1" t="s">
        <v>25</v>
      </c>
      <c r="E167" s="1">
        <v>16054.83</v>
      </c>
      <c r="F167" s="1">
        <v>3.0</v>
      </c>
      <c r="G167" s="1">
        <v>15.0</v>
      </c>
      <c r="H167" s="1">
        <v>13.0</v>
      </c>
      <c r="I167" s="1" t="s">
        <v>22</v>
      </c>
      <c r="J167" s="1">
        <v>1.0</v>
      </c>
      <c r="K167" s="1">
        <v>0.352</v>
      </c>
      <c r="L167" s="6" t="str">
        <f>if(J167&gt;QUARTILE!$B$3, "TOP", if(J167&lt;QUARTILE!$B$4, "BOTTOM", 0))</f>
        <v>TOP</v>
      </c>
      <c r="M167" s="6">
        <f t="shared" si="1"/>
        <v>2</v>
      </c>
      <c r="N167" s="6" t="str">
        <f t="shared" si="2"/>
        <v>Gen X</v>
      </c>
      <c r="O167" s="6" t="str">
        <f t="shared" si="3"/>
        <v>Low Income</v>
      </c>
    </row>
    <row r="168" hidden="1">
      <c r="A168" s="1">
        <v>100166.0</v>
      </c>
      <c r="B168" s="1">
        <v>79.0</v>
      </c>
      <c r="C168" s="1">
        <v>36000.0</v>
      </c>
      <c r="D168" s="1" t="s">
        <v>25</v>
      </c>
      <c r="E168" s="1">
        <v>35821.81</v>
      </c>
      <c r="F168" s="1">
        <v>5.0</v>
      </c>
      <c r="G168" s="1">
        <v>13.0</v>
      </c>
      <c r="H168" s="1">
        <v>6.0</v>
      </c>
      <c r="I168" s="1" t="s">
        <v>18</v>
      </c>
      <c r="J168" s="1">
        <v>0.413</v>
      </c>
      <c r="K168" s="1">
        <v>0.777</v>
      </c>
      <c r="L168" s="6">
        <f>if(J168&gt;QUARTILE!$B$3, "TOP", if(J168&lt;QUARTILE!$B$4, "BOTTOM", 0))</f>
        <v>0</v>
      </c>
      <c r="M168" s="6">
        <f t="shared" si="1"/>
        <v>1</v>
      </c>
      <c r="N168" s="6" t="str">
        <f t="shared" si="2"/>
        <v>Baby Boomer</v>
      </c>
      <c r="O168" s="6" t="str">
        <f t="shared" si="3"/>
        <v>Low Income</v>
      </c>
    </row>
    <row r="169" hidden="1">
      <c r="A169" s="1">
        <v>100167.0</v>
      </c>
      <c r="B169" s="1">
        <v>41.0</v>
      </c>
      <c r="C169" s="1">
        <v>26000.0</v>
      </c>
      <c r="D169" s="1" t="s">
        <v>25</v>
      </c>
      <c r="E169" s="1">
        <v>32426.22</v>
      </c>
      <c r="F169" s="1">
        <v>4.0</v>
      </c>
      <c r="G169" s="1">
        <v>25.0</v>
      </c>
      <c r="H169" s="1">
        <v>9.0</v>
      </c>
      <c r="I169" s="1" t="s">
        <v>18</v>
      </c>
      <c r="J169" s="1">
        <v>0.57</v>
      </c>
      <c r="K169" s="1">
        <v>0.845</v>
      </c>
      <c r="L169" s="6">
        <f>if(J169&gt;QUARTILE!$B$3, "TOP", if(J169&lt;QUARTILE!$B$4, "BOTTOM", 0))</f>
        <v>0</v>
      </c>
      <c r="M169" s="6">
        <f t="shared" si="1"/>
        <v>1</v>
      </c>
      <c r="N169" s="6" t="str">
        <f t="shared" si="2"/>
        <v>Gen X</v>
      </c>
      <c r="O169" s="6" t="str">
        <f t="shared" si="3"/>
        <v>Low Income</v>
      </c>
    </row>
    <row r="170" hidden="1">
      <c r="A170" s="1">
        <v>100168.0</v>
      </c>
      <c r="B170" s="1">
        <v>54.0</v>
      </c>
      <c r="C170" s="1">
        <v>17000.0</v>
      </c>
      <c r="D170" s="1" t="s">
        <v>27</v>
      </c>
      <c r="E170" s="1">
        <v>2108.17</v>
      </c>
      <c r="F170" s="1">
        <v>1.0</v>
      </c>
      <c r="G170" s="1">
        <v>24.0</v>
      </c>
      <c r="H170" s="1">
        <v>5.0</v>
      </c>
      <c r="I170" s="1" t="s">
        <v>22</v>
      </c>
      <c r="J170" s="1">
        <v>0.014</v>
      </c>
      <c r="K170" s="1">
        <v>0.579</v>
      </c>
      <c r="L170" s="6" t="str">
        <f>if(J170&gt;QUARTILE!$B$3, "TOP", if(J170&lt;QUARTILE!$B$4, "BOTTOM", 0))</f>
        <v>BOTTOM</v>
      </c>
      <c r="M170" s="6">
        <f t="shared" si="1"/>
        <v>2</v>
      </c>
      <c r="N170" s="6" t="str">
        <f t="shared" si="2"/>
        <v>Gen X</v>
      </c>
      <c r="O170" s="6" t="str">
        <f t="shared" si="3"/>
        <v>Low Income</v>
      </c>
    </row>
    <row r="171" hidden="1">
      <c r="A171" s="1">
        <v>100169.0</v>
      </c>
      <c r="B171" s="1">
        <v>52.0</v>
      </c>
      <c r="C171" s="1">
        <v>37000.0</v>
      </c>
      <c r="D171" s="1" t="s">
        <v>25</v>
      </c>
      <c r="E171" s="1">
        <v>54360.61</v>
      </c>
      <c r="F171" s="1">
        <v>4.0</v>
      </c>
      <c r="G171" s="1">
        <v>13.0</v>
      </c>
      <c r="H171" s="1">
        <v>4.0</v>
      </c>
      <c r="I171" s="1" t="s">
        <v>18</v>
      </c>
      <c r="J171" s="1">
        <v>0.982</v>
      </c>
      <c r="K171" s="1">
        <v>0.751</v>
      </c>
      <c r="L171" s="6" t="str">
        <f>if(J171&gt;QUARTILE!$B$3, "TOP", if(J171&lt;QUARTILE!$B$4, "BOTTOM", 0))</f>
        <v>TOP</v>
      </c>
      <c r="M171" s="6">
        <f t="shared" si="1"/>
        <v>1</v>
      </c>
      <c r="N171" s="6" t="str">
        <f t="shared" si="2"/>
        <v>Gen X</v>
      </c>
      <c r="O171" s="6" t="str">
        <f t="shared" si="3"/>
        <v>Low Income</v>
      </c>
    </row>
    <row r="172" hidden="1">
      <c r="A172" s="1">
        <v>100170.0</v>
      </c>
      <c r="B172" s="1">
        <v>61.0</v>
      </c>
      <c r="C172" s="1">
        <v>38000.0</v>
      </c>
      <c r="D172" s="1" t="s">
        <v>25</v>
      </c>
      <c r="E172" s="1">
        <v>2339.99</v>
      </c>
      <c r="F172" s="1">
        <v>2.0</v>
      </c>
      <c r="G172" s="1">
        <v>19.0</v>
      </c>
      <c r="H172" s="1">
        <v>4.0</v>
      </c>
      <c r="I172" s="1" t="s">
        <v>22</v>
      </c>
      <c r="J172" s="1">
        <v>0.071</v>
      </c>
      <c r="K172" s="1">
        <v>0.618</v>
      </c>
      <c r="L172" s="6" t="str">
        <f>if(J172&gt;QUARTILE!$B$3, "TOP", if(J172&lt;QUARTILE!$B$4, "BOTTOM", 0))</f>
        <v>BOTTOM</v>
      </c>
      <c r="M172" s="6">
        <f t="shared" si="1"/>
        <v>2</v>
      </c>
      <c r="N172" s="6" t="str">
        <f t="shared" si="2"/>
        <v>Baby Boomer</v>
      </c>
      <c r="O172" s="6" t="str">
        <f t="shared" si="3"/>
        <v>Low Income</v>
      </c>
    </row>
    <row r="173" hidden="1">
      <c r="A173" s="1">
        <v>100171.0</v>
      </c>
      <c r="B173" s="1">
        <v>57.0</v>
      </c>
      <c r="C173" s="1">
        <v>23000.0</v>
      </c>
      <c r="D173" s="1" t="s">
        <v>25</v>
      </c>
      <c r="E173" s="1">
        <v>20133.64</v>
      </c>
      <c r="F173" s="1">
        <v>4.0</v>
      </c>
      <c r="G173" s="1">
        <v>19.0</v>
      </c>
      <c r="H173" s="1">
        <v>6.0</v>
      </c>
      <c r="I173" s="1" t="s">
        <v>22</v>
      </c>
      <c r="J173" s="1">
        <v>0.537</v>
      </c>
      <c r="K173" s="1">
        <v>0.448</v>
      </c>
      <c r="L173" s="6">
        <f>if(J173&gt;QUARTILE!$B$3, "TOP", if(J173&lt;QUARTILE!$B$4, "BOTTOM", 0))</f>
        <v>0</v>
      </c>
      <c r="M173" s="6">
        <f t="shared" si="1"/>
        <v>2</v>
      </c>
      <c r="N173" s="6" t="str">
        <f t="shared" si="2"/>
        <v>Gen X</v>
      </c>
      <c r="O173" s="6" t="str">
        <f t="shared" si="3"/>
        <v>Low Income</v>
      </c>
    </row>
    <row r="174" hidden="1">
      <c r="A174" s="1">
        <v>100172.0</v>
      </c>
      <c r="B174" s="1">
        <v>39.0</v>
      </c>
      <c r="C174" s="1">
        <v>29000.0</v>
      </c>
      <c r="D174" s="1" t="s">
        <v>31</v>
      </c>
      <c r="E174" s="1">
        <v>22319.62</v>
      </c>
      <c r="F174" s="1">
        <v>3.0</v>
      </c>
      <c r="G174" s="1">
        <v>23.0</v>
      </c>
      <c r="H174" s="1">
        <v>11.0</v>
      </c>
      <c r="I174" s="1" t="s">
        <v>18</v>
      </c>
      <c r="J174" s="1">
        <v>0.576</v>
      </c>
      <c r="K174" s="1">
        <v>0.043</v>
      </c>
      <c r="L174" s="6">
        <f>if(J174&gt;QUARTILE!$B$3, "TOP", if(J174&lt;QUARTILE!$B$4, "BOTTOM", 0))</f>
        <v>0</v>
      </c>
      <c r="M174" s="6">
        <f t="shared" si="1"/>
        <v>1</v>
      </c>
      <c r="N174" s="6" t="str">
        <f t="shared" si="2"/>
        <v>Gen X</v>
      </c>
      <c r="O174" s="6" t="str">
        <f t="shared" si="3"/>
        <v>Low Income</v>
      </c>
    </row>
    <row r="175" hidden="1">
      <c r="A175" s="1">
        <v>100173.0</v>
      </c>
      <c r="B175" s="1">
        <v>44.0</v>
      </c>
      <c r="C175" s="1">
        <v>12000.0</v>
      </c>
      <c r="D175" s="1" t="s">
        <v>21</v>
      </c>
      <c r="E175" s="1">
        <v>22781.03</v>
      </c>
      <c r="F175" s="1">
        <v>5.0</v>
      </c>
      <c r="G175" s="1">
        <v>22.0</v>
      </c>
      <c r="H175" s="1">
        <v>13.0</v>
      </c>
      <c r="I175" s="1" t="s">
        <v>22</v>
      </c>
      <c r="J175" s="1">
        <v>0.056</v>
      </c>
      <c r="K175" s="1">
        <v>0.0</v>
      </c>
      <c r="L175" s="6" t="str">
        <f>if(J175&gt;QUARTILE!$B$3, "TOP", if(J175&lt;QUARTILE!$B$4, "BOTTOM", 0))</f>
        <v>BOTTOM</v>
      </c>
      <c r="M175" s="6">
        <f t="shared" si="1"/>
        <v>2</v>
      </c>
      <c r="N175" s="6" t="str">
        <f t="shared" si="2"/>
        <v>Gen X</v>
      </c>
      <c r="O175" s="6" t="str">
        <f t="shared" si="3"/>
        <v>Low Income</v>
      </c>
    </row>
    <row r="176" hidden="1">
      <c r="A176" s="1">
        <v>100174.0</v>
      </c>
      <c r="B176" s="1">
        <v>52.0</v>
      </c>
      <c r="C176" s="1">
        <v>46000.0</v>
      </c>
      <c r="D176" s="1" t="s">
        <v>23</v>
      </c>
      <c r="E176" s="1">
        <v>6167.25</v>
      </c>
      <c r="F176" s="1">
        <v>4.0</v>
      </c>
      <c r="G176" s="1">
        <v>19.0</v>
      </c>
      <c r="H176" s="1">
        <v>5.0</v>
      </c>
      <c r="I176" s="1" t="s">
        <v>22</v>
      </c>
      <c r="J176" s="1">
        <v>0.226</v>
      </c>
      <c r="K176" s="1">
        <v>0.0</v>
      </c>
      <c r="L176" s="6" t="str">
        <f>if(J176&gt;QUARTILE!$B$3, "TOP", if(J176&lt;QUARTILE!$B$4, "BOTTOM", 0))</f>
        <v>BOTTOM</v>
      </c>
      <c r="M176" s="6">
        <f t="shared" si="1"/>
        <v>2</v>
      </c>
      <c r="N176" s="6" t="str">
        <f t="shared" si="2"/>
        <v>Gen X</v>
      </c>
      <c r="O176" s="6" t="str">
        <f t="shared" si="3"/>
        <v>Medium Income</v>
      </c>
    </row>
    <row r="177" hidden="1">
      <c r="A177" s="1">
        <v>100175.0</v>
      </c>
      <c r="B177" s="1">
        <v>18.0</v>
      </c>
      <c r="C177" s="1">
        <v>13000.0</v>
      </c>
      <c r="D177" s="1" t="s">
        <v>23</v>
      </c>
      <c r="E177" s="1">
        <v>8019.86</v>
      </c>
      <c r="F177" s="1">
        <v>4.0</v>
      </c>
      <c r="G177" s="1">
        <v>22.0</v>
      </c>
      <c r="H177" s="1">
        <v>20.0</v>
      </c>
      <c r="I177" s="1" t="s">
        <v>18</v>
      </c>
      <c r="J177" s="1">
        <v>0.841</v>
      </c>
      <c r="K177" s="1">
        <v>0.1</v>
      </c>
      <c r="L177" s="6" t="str">
        <f>if(J177&gt;QUARTILE!$B$3, "TOP", if(J177&lt;QUARTILE!$B$4, "BOTTOM", 0))</f>
        <v>TOP</v>
      </c>
      <c r="M177" s="6">
        <f t="shared" si="1"/>
        <v>1</v>
      </c>
      <c r="N177" s="6" t="str">
        <f t="shared" si="2"/>
        <v>Millenial</v>
      </c>
      <c r="O177" s="6" t="str">
        <f t="shared" si="3"/>
        <v>Low Income</v>
      </c>
    </row>
    <row r="178" hidden="1">
      <c r="A178" s="1">
        <v>100176.0</v>
      </c>
      <c r="B178" s="1">
        <v>52.0</v>
      </c>
      <c r="C178" s="1">
        <v>14000.0</v>
      </c>
      <c r="D178" s="1" t="s">
        <v>17</v>
      </c>
      <c r="E178" s="1">
        <v>15911.43</v>
      </c>
      <c r="F178" s="1">
        <v>5.0</v>
      </c>
      <c r="G178" s="1">
        <v>17.0</v>
      </c>
      <c r="H178" s="1">
        <v>6.0</v>
      </c>
      <c r="I178" s="1" t="s">
        <v>22</v>
      </c>
      <c r="J178" s="1">
        <v>0.253</v>
      </c>
      <c r="K178" s="1">
        <v>0.027</v>
      </c>
      <c r="L178" s="6" t="str">
        <f>if(J178&gt;QUARTILE!$B$3, "TOP", if(J178&lt;QUARTILE!$B$4, "BOTTOM", 0))</f>
        <v>BOTTOM</v>
      </c>
      <c r="M178" s="6">
        <f t="shared" si="1"/>
        <v>2</v>
      </c>
      <c r="N178" s="6" t="str">
        <f t="shared" si="2"/>
        <v>Gen X</v>
      </c>
      <c r="O178" s="6" t="str">
        <f t="shared" si="3"/>
        <v>Low Income</v>
      </c>
    </row>
    <row r="179" hidden="1">
      <c r="A179" s="1">
        <v>100177.0</v>
      </c>
      <c r="B179" s="1">
        <v>54.0</v>
      </c>
      <c r="C179" s="1">
        <v>23000.0</v>
      </c>
      <c r="D179" s="1" t="s">
        <v>31</v>
      </c>
      <c r="E179" s="1">
        <v>4452.56</v>
      </c>
      <c r="F179" s="1">
        <v>3.0</v>
      </c>
      <c r="G179" s="1">
        <v>15.0</v>
      </c>
      <c r="H179" s="1">
        <v>8.0</v>
      </c>
      <c r="I179" s="1" t="s">
        <v>22</v>
      </c>
      <c r="J179" s="1">
        <v>0.725</v>
      </c>
      <c r="K179" s="1">
        <v>0.195</v>
      </c>
      <c r="L179" s="6">
        <f>if(J179&gt;QUARTILE!$B$3, "TOP", if(J179&lt;QUARTILE!$B$4, "BOTTOM", 0))</f>
        <v>0</v>
      </c>
      <c r="M179" s="6">
        <f t="shared" si="1"/>
        <v>2</v>
      </c>
      <c r="N179" s="6" t="str">
        <f t="shared" si="2"/>
        <v>Gen X</v>
      </c>
      <c r="O179" s="6" t="str">
        <f t="shared" si="3"/>
        <v>Low Income</v>
      </c>
    </row>
    <row r="180" hidden="1">
      <c r="A180" s="1">
        <v>100178.0</v>
      </c>
      <c r="B180" s="1">
        <v>64.0</v>
      </c>
      <c r="C180" s="1">
        <v>43000.0</v>
      </c>
      <c r="D180" s="1" t="s">
        <v>23</v>
      </c>
      <c r="E180" s="1">
        <v>410.39</v>
      </c>
      <c r="F180" s="1">
        <v>1.0</v>
      </c>
      <c r="G180" s="1">
        <v>18.0</v>
      </c>
      <c r="H180" s="1">
        <v>6.0</v>
      </c>
      <c r="I180" s="1" t="s">
        <v>22</v>
      </c>
      <c r="J180" s="1">
        <v>0.799</v>
      </c>
      <c r="K180" s="1">
        <v>0.519</v>
      </c>
      <c r="L180" s="6">
        <f>if(J180&gt;QUARTILE!$B$3, "TOP", if(J180&lt;QUARTILE!$B$4, "BOTTOM", 0))</f>
        <v>0</v>
      </c>
      <c r="M180" s="6">
        <f t="shared" si="1"/>
        <v>2</v>
      </c>
      <c r="N180" s="6" t="str">
        <f t="shared" si="2"/>
        <v>Baby Boomer</v>
      </c>
      <c r="O180" s="6" t="str">
        <f t="shared" si="3"/>
        <v>Low Income</v>
      </c>
    </row>
    <row r="181" hidden="1">
      <c r="A181" s="1">
        <v>100179.0</v>
      </c>
      <c r="B181" s="1">
        <v>31.0</v>
      </c>
      <c r="C181" s="1">
        <v>43000.0</v>
      </c>
      <c r="D181" s="1" t="s">
        <v>25</v>
      </c>
      <c r="E181" s="1">
        <v>16517.32</v>
      </c>
      <c r="F181" s="1">
        <v>4.0</v>
      </c>
      <c r="G181" s="1">
        <v>14.0</v>
      </c>
      <c r="H181" s="1">
        <v>11.0</v>
      </c>
      <c r="I181" s="1" t="s">
        <v>18</v>
      </c>
      <c r="J181" s="1">
        <v>0.457</v>
      </c>
      <c r="K181" s="1">
        <v>0.453</v>
      </c>
      <c r="L181" s="6">
        <f>if(J181&gt;QUARTILE!$B$3, "TOP", if(J181&lt;QUARTILE!$B$4, "BOTTOM", 0))</f>
        <v>0</v>
      </c>
      <c r="M181" s="6">
        <f t="shared" si="1"/>
        <v>1</v>
      </c>
      <c r="N181" s="6" t="str">
        <f t="shared" si="2"/>
        <v>Gen X</v>
      </c>
      <c r="O181" s="6" t="str">
        <f t="shared" si="3"/>
        <v>Low Income</v>
      </c>
    </row>
    <row r="182" hidden="1">
      <c r="A182" s="1">
        <v>100180.0</v>
      </c>
      <c r="B182" s="1">
        <v>20.0</v>
      </c>
      <c r="C182" s="1">
        <v>22000.0</v>
      </c>
      <c r="D182" s="1" t="s">
        <v>24</v>
      </c>
      <c r="E182" s="1">
        <v>12520.19</v>
      </c>
      <c r="F182" s="1">
        <v>2.0</v>
      </c>
      <c r="G182" s="1">
        <v>21.0</v>
      </c>
      <c r="H182" s="1">
        <v>11.0</v>
      </c>
      <c r="I182" s="1" t="s">
        <v>22</v>
      </c>
      <c r="J182" s="1">
        <v>0.064</v>
      </c>
      <c r="K182" s="1">
        <v>0.344</v>
      </c>
      <c r="L182" s="6" t="str">
        <f>if(J182&gt;QUARTILE!$B$3, "TOP", if(J182&lt;QUARTILE!$B$4, "BOTTOM", 0))</f>
        <v>BOTTOM</v>
      </c>
      <c r="M182" s="6">
        <f t="shared" si="1"/>
        <v>2</v>
      </c>
      <c r="N182" s="6" t="str">
        <f t="shared" si="2"/>
        <v>Millenial</v>
      </c>
      <c r="O182" s="6" t="str">
        <f t="shared" si="3"/>
        <v>Low Income</v>
      </c>
    </row>
    <row r="183" hidden="1">
      <c r="A183" s="1">
        <v>100181.0</v>
      </c>
      <c r="B183" s="1">
        <v>18.0</v>
      </c>
      <c r="C183" s="1">
        <v>35000.0</v>
      </c>
      <c r="D183" s="1" t="s">
        <v>27</v>
      </c>
      <c r="E183" s="1">
        <v>21384.83</v>
      </c>
      <c r="F183" s="1">
        <v>3.0</v>
      </c>
      <c r="G183" s="1">
        <v>21.0</v>
      </c>
      <c r="H183" s="1">
        <v>19.0</v>
      </c>
      <c r="I183" s="1" t="s">
        <v>18</v>
      </c>
      <c r="J183" s="1">
        <v>0.011</v>
      </c>
      <c r="K183" s="1">
        <v>0.666</v>
      </c>
      <c r="L183" s="6" t="str">
        <f>if(J183&gt;QUARTILE!$B$3, "TOP", if(J183&lt;QUARTILE!$B$4, "BOTTOM", 0))</f>
        <v>BOTTOM</v>
      </c>
      <c r="M183" s="6">
        <f t="shared" si="1"/>
        <v>1</v>
      </c>
      <c r="N183" s="6" t="str">
        <f t="shared" si="2"/>
        <v>Millenial</v>
      </c>
      <c r="O183" s="6" t="str">
        <f t="shared" si="3"/>
        <v>Low Income</v>
      </c>
    </row>
    <row r="184" hidden="1">
      <c r="A184" s="1">
        <v>100182.0</v>
      </c>
      <c r="B184" s="1">
        <v>22.0</v>
      </c>
      <c r="C184" s="1">
        <v>8000.0</v>
      </c>
      <c r="D184" s="1" t="s">
        <v>23</v>
      </c>
      <c r="E184" s="1">
        <v>3172.9</v>
      </c>
      <c r="F184" s="1">
        <v>3.0</v>
      </c>
      <c r="G184" s="1">
        <v>17.0</v>
      </c>
      <c r="H184" s="1">
        <v>8.0</v>
      </c>
      <c r="I184" s="1" t="s">
        <v>22</v>
      </c>
      <c r="J184" s="1">
        <v>0.543</v>
      </c>
      <c r="K184" s="1">
        <v>0.392</v>
      </c>
      <c r="L184" s="6">
        <f>if(J184&gt;QUARTILE!$B$3, "TOP", if(J184&lt;QUARTILE!$B$4, "BOTTOM", 0))</f>
        <v>0</v>
      </c>
      <c r="M184" s="6">
        <f t="shared" si="1"/>
        <v>2</v>
      </c>
      <c r="N184" s="6" t="str">
        <f t="shared" si="2"/>
        <v>Millenial</v>
      </c>
      <c r="O184" s="6" t="str">
        <f t="shared" si="3"/>
        <v>Low Income</v>
      </c>
    </row>
    <row r="185" hidden="1">
      <c r="A185" s="1">
        <v>100183.0</v>
      </c>
      <c r="B185" s="1">
        <v>43.0</v>
      </c>
      <c r="C185" s="1">
        <v>14000.0</v>
      </c>
      <c r="D185" s="1" t="s">
        <v>27</v>
      </c>
      <c r="E185" s="1">
        <v>36767.58</v>
      </c>
      <c r="F185" s="1">
        <v>4.0</v>
      </c>
      <c r="G185" s="1">
        <v>19.0</v>
      </c>
      <c r="H185" s="1">
        <v>13.0</v>
      </c>
      <c r="I185" s="1" t="s">
        <v>22</v>
      </c>
      <c r="J185" s="1">
        <v>0.171</v>
      </c>
      <c r="K185" s="1">
        <v>0.07</v>
      </c>
      <c r="L185" s="6" t="str">
        <f>if(J185&gt;QUARTILE!$B$3, "TOP", if(J185&lt;QUARTILE!$B$4, "BOTTOM", 0))</f>
        <v>BOTTOM</v>
      </c>
      <c r="M185" s="6">
        <f t="shared" si="1"/>
        <v>2</v>
      </c>
      <c r="N185" s="6" t="str">
        <f t="shared" si="2"/>
        <v>Gen X</v>
      </c>
      <c r="O185" s="6" t="str">
        <f t="shared" si="3"/>
        <v>Low Income</v>
      </c>
    </row>
    <row r="186" hidden="1">
      <c r="A186" s="1">
        <v>100184.0</v>
      </c>
      <c r="B186" s="1">
        <v>72.0</v>
      </c>
      <c r="C186" s="1">
        <v>14000.0</v>
      </c>
      <c r="D186" s="1" t="s">
        <v>24</v>
      </c>
      <c r="E186" s="1">
        <v>3161.67</v>
      </c>
      <c r="F186" s="1">
        <v>5.0</v>
      </c>
      <c r="G186" s="1">
        <v>25.0</v>
      </c>
      <c r="H186" s="1">
        <v>5.0</v>
      </c>
      <c r="I186" s="1" t="s">
        <v>22</v>
      </c>
      <c r="J186" s="1">
        <v>0.726</v>
      </c>
      <c r="K186" s="1">
        <v>0.642</v>
      </c>
      <c r="L186" s="6">
        <f>if(J186&gt;QUARTILE!$B$3, "TOP", if(J186&lt;QUARTILE!$B$4, "BOTTOM", 0))</f>
        <v>0</v>
      </c>
      <c r="M186" s="6">
        <f t="shared" si="1"/>
        <v>2</v>
      </c>
      <c r="N186" s="6" t="str">
        <f t="shared" si="2"/>
        <v>Baby Boomer</v>
      </c>
      <c r="O186" s="6" t="str">
        <f t="shared" si="3"/>
        <v>Low Income</v>
      </c>
    </row>
    <row r="187">
      <c r="A187" s="1">
        <v>100185.0</v>
      </c>
      <c r="B187" s="1">
        <v>80.0</v>
      </c>
      <c r="C187" s="1">
        <v>47000.0</v>
      </c>
      <c r="D187" s="1" t="s">
        <v>17</v>
      </c>
      <c r="E187" s="1">
        <v>44391.29</v>
      </c>
      <c r="F187" s="1">
        <v>4.0</v>
      </c>
      <c r="G187" s="1">
        <v>20.0</v>
      </c>
      <c r="H187" s="1">
        <v>7.0</v>
      </c>
      <c r="I187" s="1" t="s">
        <v>18</v>
      </c>
      <c r="J187" s="1">
        <v>0.481</v>
      </c>
      <c r="K187" s="1">
        <v>0.83</v>
      </c>
      <c r="L187" s="6">
        <f>if(J187&gt;QUARTILE!$B$3, "TOP", if(J187&lt;QUARTILE!$B$4, "BOTTOM", 0))</f>
        <v>0</v>
      </c>
      <c r="M187" s="6">
        <f t="shared" si="1"/>
        <v>1</v>
      </c>
      <c r="N187" s="6" t="str">
        <f t="shared" si="2"/>
        <v>Silent</v>
      </c>
      <c r="O187" s="6" t="str">
        <f t="shared" si="3"/>
        <v>Medium Income</v>
      </c>
    </row>
    <row r="188" hidden="1">
      <c r="A188" s="1">
        <v>100186.0</v>
      </c>
      <c r="B188" s="1">
        <v>31.0</v>
      </c>
      <c r="C188" s="1">
        <v>33000.0</v>
      </c>
      <c r="D188" s="1" t="s">
        <v>27</v>
      </c>
      <c r="E188" s="1">
        <v>11939.34</v>
      </c>
      <c r="F188" s="1">
        <v>4.0</v>
      </c>
      <c r="G188" s="1">
        <v>20.0</v>
      </c>
      <c r="H188" s="1">
        <v>8.0</v>
      </c>
      <c r="I188" s="1" t="s">
        <v>22</v>
      </c>
      <c r="J188" s="1">
        <v>0.683</v>
      </c>
      <c r="K188" s="1">
        <v>0.761</v>
      </c>
      <c r="L188" s="6">
        <f>if(J188&gt;QUARTILE!$B$3, "TOP", if(J188&lt;QUARTILE!$B$4, "BOTTOM", 0))</f>
        <v>0</v>
      </c>
      <c r="M188" s="6">
        <f t="shared" si="1"/>
        <v>2</v>
      </c>
      <c r="N188" s="6" t="str">
        <f t="shared" si="2"/>
        <v>Gen X</v>
      </c>
      <c r="O188" s="6" t="str">
        <f t="shared" si="3"/>
        <v>Low Income</v>
      </c>
    </row>
    <row r="189" hidden="1">
      <c r="A189" s="1">
        <v>100187.0</v>
      </c>
      <c r="B189" s="1">
        <v>56.0</v>
      </c>
      <c r="C189" s="1">
        <v>25000.0</v>
      </c>
      <c r="D189" s="1" t="s">
        <v>27</v>
      </c>
      <c r="E189" s="1">
        <v>15961.5</v>
      </c>
      <c r="F189" s="1">
        <v>5.0</v>
      </c>
      <c r="G189" s="1">
        <v>18.0</v>
      </c>
      <c r="H189" s="1">
        <v>6.0</v>
      </c>
      <c r="I189" s="1" t="s">
        <v>22</v>
      </c>
      <c r="J189" s="1">
        <v>0.408</v>
      </c>
      <c r="K189" s="1">
        <v>0.364</v>
      </c>
      <c r="L189" s="6">
        <f>if(J189&gt;QUARTILE!$B$3, "TOP", if(J189&lt;QUARTILE!$B$4, "BOTTOM", 0))</f>
        <v>0</v>
      </c>
      <c r="M189" s="6">
        <f t="shared" si="1"/>
        <v>2</v>
      </c>
      <c r="N189" s="6" t="str">
        <f t="shared" si="2"/>
        <v>Gen X</v>
      </c>
      <c r="O189" s="6" t="str">
        <f t="shared" si="3"/>
        <v>Low Income</v>
      </c>
    </row>
    <row r="190" hidden="1">
      <c r="A190" s="1">
        <v>100188.0</v>
      </c>
      <c r="B190" s="1">
        <v>44.0</v>
      </c>
      <c r="C190" s="1">
        <v>26000.0</v>
      </c>
      <c r="D190" s="1" t="s">
        <v>23</v>
      </c>
      <c r="E190" s="1">
        <v>45379.4</v>
      </c>
      <c r="F190" s="1">
        <v>2.0</v>
      </c>
      <c r="G190" s="1">
        <v>18.0</v>
      </c>
      <c r="H190" s="1">
        <v>12.0</v>
      </c>
      <c r="I190" s="1" t="s">
        <v>22</v>
      </c>
      <c r="J190" s="1">
        <v>0.778</v>
      </c>
      <c r="K190" s="1">
        <v>0.276</v>
      </c>
      <c r="L190" s="6">
        <f>if(J190&gt;QUARTILE!$B$3, "TOP", if(J190&lt;QUARTILE!$B$4, "BOTTOM", 0))</f>
        <v>0</v>
      </c>
      <c r="M190" s="6">
        <f t="shared" si="1"/>
        <v>2</v>
      </c>
      <c r="N190" s="6" t="str">
        <f t="shared" si="2"/>
        <v>Gen X</v>
      </c>
      <c r="O190" s="6" t="str">
        <f t="shared" si="3"/>
        <v>Low Income</v>
      </c>
    </row>
    <row r="191" hidden="1">
      <c r="A191" s="1">
        <v>100189.0</v>
      </c>
      <c r="B191" s="1">
        <v>26.0</v>
      </c>
      <c r="C191" s="1">
        <v>56000.0</v>
      </c>
      <c r="D191" s="1" t="s">
        <v>17</v>
      </c>
      <c r="E191" s="1">
        <v>7131.01</v>
      </c>
      <c r="F191" s="1">
        <v>5.0</v>
      </c>
      <c r="G191" s="1">
        <v>19.0</v>
      </c>
      <c r="H191" s="1">
        <v>17.0</v>
      </c>
      <c r="I191" s="1" t="s">
        <v>18</v>
      </c>
      <c r="J191" s="1">
        <v>0.933</v>
      </c>
      <c r="K191" s="1">
        <v>0.0</v>
      </c>
      <c r="L191" s="6" t="str">
        <f>if(J191&gt;QUARTILE!$B$3, "TOP", if(J191&lt;QUARTILE!$B$4, "BOTTOM", 0))</f>
        <v>TOP</v>
      </c>
      <c r="M191" s="6">
        <f t="shared" si="1"/>
        <v>1</v>
      </c>
      <c r="N191" s="6" t="str">
        <f t="shared" si="2"/>
        <v>Millenial</v>
      </c>
      <c r="O191" s="6" t="str">
        <f t="shared" si="3"/>
        <v>Medium Income</v>
      </c>
    </row>
    <row r="192" hidden="1">
      <c r="A192" s="1">
        <v>100190.0</v>
      </c>
      <c r="B192" s="1">
        <v>32.0</v>
      </c>
      <c r="C192" s="1">
        <v>20000.0</v>
      </c>
      <c r="D192" s="1" t="s">
        <v>23</v>
      </c>
      <c r="E192" s="1">
        <v>4013.63</v>
      </c>
      <c r="F192" s="1">
        <v>4.0</v>
      </c>
      <c r="G192" s="1">
        <v>19.0</v>
      </c>
      <c r="H192" s="1">
        <v>10.0</v>
      </c>
      <c r="I192" s="1" t="s">
        <v>22</v>
      </c>
      <c r="J192" s="1">
        <v>0.934</v>
      </c>
      <c r="K192" s="1">
        <v>0.607</v>
      </c>
      <c r="L192" s="6" t="str">
        <f>if(J192&gt;QUARTILE!$B$3, "TOP", if(J192&lt;QUARTILE!$B$4, "BOTTOM", 0))</f>
        <v>TOP</v>
      </c>
      <c r="M192" s="6">
        <f t="shared" si="1"/>
        <v>2</v>
      </c>
      <c r="N192" s="6" t="str">
        <f t="shared" si="2"/>
        <v>Gen X</v>
      </c>
      <c r="O192" s="6" t="str">
        <f t="shared" si="3"/>
        <v>Low Income</v>
      </c>
    </row>
    <row r="193" hidden="1">
      <c r="A193" s="1">
        <v>100191.0</v>
      </c>
      <c r="B193" s="1">
        <v>32.0</v>
      </c>
      <c r="C193" s="1">
        <v>10000.0</v>
      </c>
      <c r="D193" s="1" t="s">
        <v>24</v>
      </c>
      <c r="E193" s="1">
        <v>11802.85</v>
      </c>
      <c r="F193" s="1">
        <v>1.0</v>
      </c>
      <c r="G193" s="1">
        <v>22.0</v>
      </c>
      <c r="H193" s="1">
        <v>14.0</v>
      </c>
      <c r="I193" s="1" t="s">
        <v>22</v>
      </c>
      <c r="J193" s="1">
        <v>0.017</v>
      </c>
      <c r="K193" s="1">
        <v>0.223</v>
      </c>
      <c r="L193" s="6" t="str">
        <f>if(J193&gt;QUARTILE!$B$3, "TOP", if(J193&lt;QUARTILE!$B$4, "BOTTOM", 0))</f>
        <v>BOTTOM</v>
      </c>
      <c r="M193" s="6">
        <f t="shared" si="1"/>
        <v>2</v>
      </c>
      <c r="N193" s="6" t="str">
        <f t="shared" si="2"/>
        <v>Gen X</v>
      </c>
      <c r="O193" s="6" t="str">
        <f t="shared" si="3"/>
        <v>Low Income</v>
      </c>
    </row>
    <row r="194" hidden="1">
      <c r="A194" s="1">
        <v>100192.0</v>
      </c>
      <c r="B194" s="1">
        <v>43.0</v>
      </c>
      <c r="C194" s="1">
        <v>42000.0</v>
      </c>
      <c r="D194" s="1" t="s">
        <v>25</v>
      </c>
      <c r="E194" s="1">
        <v>5604.0</v>
      </c>
      <c r="F194" s="1">
        <v>5.0</v>
      </c>
      <c r="G194" s="1">
        <v>20.0</v>
      </c>
      <c r="H194" s="1">
        <v>6.0</v>
      </c>
      <c r="I194" s="1" t="s">
        <v>22</v>
      </c>
      <c r="J194" s="1">
        <v>0.696</v>
      </c>
      <c r="K194" s="1">
        <v>0.634</v>
      </c>
      <c r="L194" s="6">
        <f>if(J194&gt;QUARTILE!$B$3, "TOP", if(J194&lt;QUARTILE!$B$4, "BOTTOM", 0))</f>
        <v>0</v>
      </c>
      <c r="M194" s="6">
        <f t="shared" si="1"/>
        <v>2</v>
      </c>
      <c r="N194" s="6" t="str">
        <f t="shared" si="2"/>
        <v>Gen X</v>
      </c>
      <c r="O194" s="6" t="str">
        <f t="shared" si="3"/>
        <v>Low Income</v>
      </c>
    </row>
    <row r="195" hidden="1">
      <c r="A195" s="1">
        <v>100193.0</v>
      </c>
      <c r="B195" s="1">
        <v>59.0</v>
      </c>
      <c r="C195" s="1">
        <v>25000.0</v>
      </c>
      <c r="D195" s="1" t="s">
        <v>17</v>
      </c>
      <c r="E195" s="1">
        <v>15008.91</v>
      </c>
      <c r="F195" s="1">
        <v>2.0</v>
      </c>
      <c r="G195" s="1">
        <v>15.0</v>
      </c>
      <c r="H195" s="1">
        <v>5.0</v>
      </c>
      <c r="I195" s="1" t="s">
        <v>22</v>
      </c>
      <c r="J195" s="1">
        <v>0.564</v>
      </c>
      <c r="K195" s="1">
        <v>0.76</v>
      </c>
      <c r="L195" s="6">
        <f>if(J195&gt;QUARTILE!$B$3, "TOP", if(J195&lt;QUARTILE!$B$4, "BOTTOM", 0))</f>
        <v>0</v>
      </c>
      <c r="M195" s="6">
        <f t="shared" si="1"/>
        <v>2</v>
      </c>
      <c r="N195" s="6" t="str">
        <f t="shared" si="2"/>
        <v>Gen X</v>
      </c>
      <c r="O195" s="6" t="str">
        <f t="shared" si="3"/>
        <v>Low Income</v>
      </c>
    </row>
    <row r="196" hidden="1">
      <c r="A196" s="1">
        <v>100194.0</v>
      </c>
      <c r="B196" s="1">
        <v>77.0</v>
      </c>
      <c r="C196" s="1">
        <v>39000.0</v>
      </c>
      <c r="D196" s="1" t="s">
        <v>23</v>
      </c>
      <c r="E196" s="1">
        <v>6438.79</v>
      </c>
      <c r="F196" s="1">
        <v>5.0</v>
      </c>
      <c r="G196" s="1">
        <v>20.0</v>
      </c>
      <c r="H196" s="1">
        <v>2.0</v>
      </c>
      <c r="I196" s="1" t="s">
        <v>22</v>
      </c>
      <c r="J196" s="1">
        <v>0.687</v>
      </c>
      <c r="K196" s="1">
        <v>0.83</v>
      </c>
      <c r="L196" s="6">
        <f>if(J196&gt;QUARTILE!$B$3, "TOP", if(J196&lt;QUARTILE!$B$4, "BOTTOM", 0))</f>
        <v>0</v>
      </c>
      <c r="M196" s="6">
        <f t="shared" si="1"/>
        <v>2</v>
      </c>
      <c r="N196" s="6" t="str">
        <f t="shared" si="2"/>
        <v>Baby Boomer</v>
      </c>
      <c r="O196" s="6" t="str">
        <f t="shared" si="3"/>
        <v>Low Income</v>
      </c>
    </row>
    <row r="197" hidden="1">
      <c r="A197" s="1">
        <v>100195.0</v>
      </c>
      <c r="B197" s="1">
        <v>30.0</v>
      </c>
      <c r="C197" s="1">
        <v>21000.0</v>
      </c>
      <c r="D197" s="1" t="s">
        <v>25</v>
      </c>
      <c r="E197" s="1">
        <v>39974.13</v>
      </c>
      <c r="F197" s="1">
        <v>5.0</v>
      </c>
      <c r="G197" s="1">
        <v>19.0</v>
      </c>
      <c r="H197" s="1">
        <v>10.0</v>
      </c>
      <c r="I197" s="1" t="s">
        <v>18</v>
      </c>
      <c r="J197" s="1">
        <v>0.208</v>
      </c>
      <c r="K197" s="1">
        <v>0.398</v>
      </c>
      <c r="L197" s="6" t="str">
        <f>if(J197&gt;QUARTILE!$B$3, "TOP", if(J197&lt;QUARTILE!$B$4, "BOTTOM", 0))</f>
        <v>BOTTOM</v>
      </c>
      <c r="M197" s="6">
        <f t="shared" si="1"/>
        <v>1</v>
      </c>
      <c r="N197" s="6" t="str">
        <f t="shared" si="2"/>
        <v>Millenial</v>
      </c>
      <c r="O197" s="6" t="str">
        <f t="shared" si="3"/>
        <v>Low Income</v>
      </c>
    </row>
    <row r="198" hidden="1">
      <c r="A198" s="1">
        <v>100196.0</v>
      </c>
      <c r="B198" s="1">
        <v>68.0</v>
      </c>
      <c r="C198" s="1">
        <v>13000.0</v>
      </c>
      <c r="D198" s="1" t="s">
        <v>23</v>
      </c>
      <c r="E198" s="1">
        <v>18695.44</v>
      </c>
      <c r="F198" s="1">
        <v>3.0</v>
      </c>
      <c r="G198" s="1">
        <v>11.0</v>
      </c>
      <c r="H198" s="1">
        <v>7.0</v>
      </c>
      <c r="I198" s="1" t="s">
        <v>22</v>
      </c>
      <c r="J198" s="1">
        <v>0.12</v>
      </c>
      <c r="K198" s="1">
        <v>0.83</v>
      </c>
      <c r="L198" s="6" t="str">
        <f>if(J198&gt;QUARTILE!$B$3, "TOP", if(J198&lt;QUARTILE!$B$4, "BOTTOM", 0))</f>
        <v>BOTTOM</v>
      </c>
      <c r="M198" s="6">
        <f t="shared" si="1"/>
        <v>2</v>
      </c>
      <c r="N198" s="6" t="str">
        <f t="shared" si="2"/>
        <v>Baby Boomer</v>
      </c>
      <c r="O198" s="6" t="str">
        <f t="shared" si="3"/>
        <v>Low Income</v>
      </c>
    </row>
    <row r="199">
      <c r="A199" s="1">
        <v>100197.0</v>
      </c>
      <c r="B199" s="1">
        <v>80.0</v>
      </c>
      <c r="C199" s="1">
        <v>28000.0</v>
      </c>
      <c r="D199" s="1" t="s">
        <v>27</v>
      </c>
      <c r="E199" s="1">
        <v>4.81</v>
      </c>
      <c r="F199" s="1">
        <v>3.0</v>
      </c>
      <c r="G199" s="1">
        <v>25.0</v>
      </c>
      <c r="H199" s="1">
        <v>2.0</v>
      </c>
      <c r="I199" s="1" t="s">
        <v>22</v>
      </c>
      <c r="J199" s="1">
        <v>0.497</v>
      </c>
      <c r="K199" s="1">
        <v>0.723</v>
      </c>
      <c r="L199" s="6">
        <f>if(J199&gt;QUARTILE!$B$3, "TOP", if(J199&lt;QUARTILE!$B$4, "BOTTOM", 0))</f>
        <v>0</v>
      </c>
      <c r="M199" s="6">
        <f t="shared" si="1"/>
        <v>2</v>
      </c>
      <c r="N199" s="6" t="str">
        <f t="shared" si="2"/>
        <v>Silent</v>
      </c>
      <c r="O199" s="6" t="str">
        <f t="shared" si="3"/>
        <v>Low Income</v>
      </c>
    </row>
    <row r="200" hidden="1">
      <c r="A200" s="1">
        <v>100198.0</v>
      </c>
      <c r="B200" s="1">
        <v>49.0</v>
      </c>
      <c r="C200" s="1">
        <v>22000.0</v>
      </c>
      <c r="D200" s="1" t="s">
        <v>17</v>
      </c>
      <c r="E200" s="1">
        <v>32743.76</v>
      </c>
      <c r="F200" s="1">
        <v>4.0</v>
      </c>
      <c r="G200" s="1">
        <v>23.0</v>
      </c>
      <c r="H200" s="1">
        <v>3.0</v>
      </c>
      <c r="I200" s="1" t="s">
        <v>18</v>
      </c>
      <c r="J200" s="1">
        <v>0.157</v>
      </c>
      <c r="K200" s="1">
        <v>0.203</v>
      </c>
      <c r="L200" s="6" t="str">
        <f>if(J200&gt;QUARTILE!$B$3, "TOP", if(J200&lt;QUARTILE!$B$4, "BOTTOM", 0))</f>
        <v>BOTTOM</v>
      </c>
      <c r="M200" s="6">
        <f t="shared" si="1"/>
        <v>1</v>
      </c>
      <c r="N200" s="6" t="str">
        <f t="shared" si="2"/>
        <v>Gen X</v>
      </c>
      <c r="O200" s="6" t="str">
        <f t="shared" si="3"/>
        <v>Low Income</v>
      </c>
    </row>
    <row r="201" hidden="1">
      <c r="A201" s="1">
        <v>100199.0</v>
      </c>
      <c r="B201" s="1">
        <v>56.0</v>
      </c>
      <c r="C201" s="1">
        <v>25000.0</v>
      </c>
      <c r="D201" s="1" t="s">
        <v>27</v>
      </c>
      <c r="E201" s="1">
        <v>8015.89</v>
      </c>
      <c r="F201" s="1">
        <v>4.0</v>
      </c>
      <c r="G201" s="1">
        <v>23.0</v>
      </c>
      <c r="H201" s="1">
        <v>3.0</v>
      </c>
      <c r="I201" s="1" t="s">
        <v>22</v>
      </c>
      <c r="J201" s="1">
        <v>0.776</v>
      </c>
      <c r="K201" s="1">
        <v>0.056</v>
      </c>
      <c r="L201" s="6">
        <f>if(J201&gt;QUARTILE!$B$3, "TOP", if(J201&lt;QUARTILE!$B$4, "BOTTOM", 0))</f>
        <v>0</v>
      </c>
      <c r="M201" s="6">
        <f t="shared" si="1"/>
        <v>2</v>
      </c>
      <c r="N201" s="6" t="str">
        <f t="shared" si="2"/>
        <v>Gen X</v>
      </c>
      <c r="O201" s="6" t="str">
        <f t="shared" si="3"/>
        <v>Low Income</v>
      </c>
    </row>
    <row r="202" hidden="1">
      <c r="A202" s="1">
        <v>100200.0</v>
      </c>
      <c r="B202" s="1">
        <v>66.0</v>
      </c>
      <c r="C202" s="1">
        <v>58000.0</v>
      </c>
      <c r="D202" s="1" t="s">
        <v>25</v>
      </c>
      <c r="E202" s="1">
        <v>7719.37</v>
      </c>
      <c r="F202" s="1">
        <v>5.0</v>
      </c>
      <c r="G202" s="1">
        <v>19.0</v>
      </c>
      <c r="H202" s="1">
        <v>2.0</v>
      </c>
      <c r="I202" s="1" t="s">
        <v>22</v>
      </c>
      <c r="J202" s="1">
        <v>0.922</v>
      </c>
      <c r="K202" s="1">
        <v>0.192</v>
      </c>
      <c r="L202" s="6" t="str">
        <f>if(J202&gt;QUARTILE!$B$3, "TOP", if(J202&lt;QUARTILE!$B$4, "BOTTOM", 0))</f>
        <v>TOP</v>
      </c>
      <c r="M202" s="6">
        <f t="shared" si="1"/>
        <v>2</v>
      </c>
      <c r="N202" s="6" t="str">
        <f t="shared" si="2"/>
        <v>Baby Boomer</v>
      </c>
      <c r="O202" s="6" t="str">
        <f t="shared" si="3"/>
        <v>Medium Income</v>
      </c>
    </row>
    <row r="203" hidden="1">
      <c r="A203" s="1">
        <v>100201.0</v>
      </c>
      <c r="B203" s="1">
        <v>69.0</v>
      </c>
      <c r="C203" s="1">
        <v>11000.0</v>
      </c>
      <c r="D203" s="1" t="s">
        <v>23</v>
      </c>
      <c r="E203" s="1">
        <v>9659.76</v>
      </c>
      <c r="F203" s="1">
        <v>1.0</v>
      </c>
      <c r="G203" s="1">
        <v>16.0</v>
      </c>
      <c r="H203" s="1">
        <v>7.0</v>
      </c>
      <c r="I203" s="1" t="s">
        <v>22</v>
      </c>
      <c r="J203" s="1">
        <v>0.167</v>
      </c>
      <c r="K203" s="1">
        <v>0.845</v>
      </c>
      <c r="L203" s="6" t="str">
        <f>if(J203&gt;QUARTILE!$B$3, "TOP", if(J203&lt;QUARTILE!$B$4, "BOTTOM", 0))</f>
        <v>BOTTOM</v>
      </c>
      <c r="M203" s="6">
        <f t="shared" si="1"/>
        <v>2</v>
      </c>
      <c r="N203" s="6" t="str">
        <f t="shared" si="2"/>
        <v>Baby Boomer</v>
      </c>
      <c r="O203" s="6" t="str">
        <f t="shared" si="3"/>
        <v>Low Income</v>
      </c>
    </row>
    <row r="204" hidden="1">
      <c r="A204" s="1">
        <v>100202.0</v>
      </c>
      <c r="B204" s="1">
        <v>78.0</v>
      </c>
      <c r="C204" s="1">
        <v>26000.0</v>
      </c>
      <c r="D204" s="1" t="s">
        <v>24</v>
      </c>
      <c r="E204" s="1">
        <v>19899.24</v>
      </c>
      <c r="F204" s="1">
        <v>4.0</v>
      </c>
      <c r="G204" s="1">
        <v>23.0</v>
      </c>
      <c r="H204" s="1">
        <v>3.0</v>
      </c>
      <c r="I204" s="1" t="s">
        <v>22</v>
      </c>
      <c r="J204" s="1">
        <v>0.455</v>
      </c>
      <c r="K204" s="1">
        <v>0.484</v>
      </c>
      <c r="L204" s="6">
        <f>if(J204&gt;QUARTILE!$B$3, "TOP", if(J204&lt;QUARTILE!$B$4, "BOTTOM", 0))</f>
        <v>0</v>
      </c>
      <c r="M204" s="6">
        <f t="shared" si="1"/>
        <v>2</v>
      </c>
      <c r="N204" s="6" t="str">
        <f t="shared" si="2"/>
        <v>Baby Boomer</v>
      </c>
      <c r="O204" s="6" t="str">
        <f t="shared" si="3"/>
        <v>Low Income</v>
      </c>
    </row>
    <row r="205" hidden="1">
      <c r="A205" s="1">
        <v>100203.0</v>
      </c>
      <c r="B205" s="1">
        <v>49.0</v>
      </c>
      <c r="C205" s="1">
        <v>13000.0</v>
      </c>
      <c r="D205" s="1" t="s">
        <v>27</v>
      </c>
      <c r="E205" s="1">
        <v>11670.1</v>
      </c>
      <c r="F205" s="1">
        <v>5.0</v>
      </c>
      <c r="G205" s="1">
        <v>26.0</v>
      </c>
      <c r="H205" s="1">
        <v>7.0</v>
      </c>
      <c r="I205" s="1" t="s">
        <v>22</v>
      </c>
      <c r="J205" s="1">
        <v>0.595</v>
      </c>
      <c r="K205" s="1">
        <v>0.616</v>
      </c>
      <c r="L205" s="6">
        <f>if(J205&gt;QUARTILE!$B$3, "TOP", if(J205&lt;QUARTILE!$B$4, "BOTTOM", 0))</f>
        <v>0</v>
      </c>
      <c r="M205" s="6">
        <f t="shared" si="1"/>
        <v>2</v>
      </c>
      <c r="N205" s="6" t="str">
        <f t="shared" si="2"/>
        <v>Gen X</v>
      </c>
      <c r="O205" s="6" t="str">
        <f t="shared" si="3"/>
        <v>Low Income</v>
      </c>
    </row>
    <row r="206" hidden="1">
      <c r="A206" s="1">
        <v>100204.0</v>
      </c>
      <c r="B206" s="1">
        <v>21.0</v>
      </c>
      <c r="C206" s="1">
        <v>5000.0</v>
      </c>
      <c r="D206" s="1" t="s">
        <v>27</v>
      </c>
      <c r="E206" s="1">
        <v>19811.43</v>
      </c>
      <c r="F206" s="1">
        <v>5.0</v>
      </c>
      <c r="G206" s="1">
        <v>18.0</v>
      </c>
      <c r="H206" s="1">
        <v>9.0</v>
      </c>
      <c r="I206" s="1" t="s">
        <v>22</v>
      </c>
      <c r="J206" s="1">
        <v>0.859</v>
      </c>
      <c r="K206" s="1">
        <v>0.756</v>
      </c>
      <c r="L206" s="6" t="str">
        <f>if(J206&gt;QUARTILE!$B$3, "TOP", if(J206&lt;QUARTILE!$B$4, "BOTTOM", 0))</f>
        <v>TOP</v>
      </c>
      <c r="M206" s="6">
        <f t="shared" si="1"/>
        <v>2</v>
      </c>
      <c r="N206" s="6" t="str">
        <f t="shared" si="2"/>
        <v>Millenial</v>
      </c>
      <c r="O206" s="6" t="str">
        <f t="shared" si="3"/>
        <v>Low Income</v>
      </c>
    </row>
    <row r="207" hidden="1">
      <c r="A207" s="1">
        <v>100205.0</v>
      </c>
      <c r="B207" s="1">
        <v>47.0</v>
      </c>
      <c r="C207" s="1">
        <v>21000.0</v>
      </c>
      <c r="D207" s="1" t="s">
        <v>17</v>
      </c>
      <c r="E207" s="1">
        <v>3174.77</v>
      </c>
      <c r="F207" s="1">
        <v>5.0</v>
      </c>
      <c r="G207" s="1">
        <v>25.0</v>
      </c>
      <c r="H207" s="1">
        <v>12.0</v>
      </c>
      <c r="I207" s="1" t="s">
        <v>22</v>
      </c>
      <c r="J207" s="1">
        <v>0.988</v>
      </c>
      <c r="K207" s="1">
        <v>0.617</v>
      </c>
      <c r="L207" s="6" t="str">
        <f>if(J207&gt;QUARTILE!$B$3, "TOP", if(J207&lt;QUARTILE!$B$4, "BOTTOM", 0))</f>
        <v>TOP</v>
      </c>
      <c r="M207" s="6">
        <f t="shared" si="1"/>
        <v>2</v>
      </c>
      <c r="N207" s="6" t="str">
        <f t="shared" si="2"/>
        <v>Gen X</v>
      </c>
      <c r="O207" s="6" t="str">
        <f t="shared" si="3"/>
        <v>Low Income</v>
      </c>
    </row>
    <row r="208" hidden="1">
      <c r="A208" s="1">
        <v>100206.0</v>
      </c>
      <c r="B208" s="1">
        <v>54.0</v>
      </c>
      <c r="C208" s="1">
        <v>22000.0</v>
      </c>
      <c r="D208" s="1" t="s">
        <v>27</v>
      </c>
      <c r="E208" s="1">
        <v>70241.1</v>
      </c>
      <c r="F208" s="1">
        <v>5.0</v>
      </c>
      <c r="G208" s="1">
        <v>23.0</v>
      </c>
      <c r="H208" s="1">
        <v>5.0</v>
      </c>
      <c r="I208" s="1" t="s">
        <v>18</v>
      </c>
      <c r="J208" s="1">
        <v>0.117</v>
      </c>
      <c r="K208" s="1">
        <v>0.706</v>
      </c>
      <c r="L208" s="6" t="str">
        <f>if(J208&gt;QUARTILE!$B$3, "TOP", if(J208&lt;QUARTILE!$B$4, "BOTTOM", 0))</f>
        <v>BOTTOM</v>
      </c>
      <c r="M208" s="6">
        <f t="shared" si="1"/>
        <v>1</v>
      </c>
      <c r="N208" s="6" t="str">
        <f t="shared" si="2"/>
        <v>Gen X</v>
      </c>
      <c r="O208" s="6" t="str">
        <f t="shared" si="3"/>
        <v>Low Income</v>
      </c>
    </row>
    <row r="209" hidden="1">
      <c r="A209" s="1">
        <v>100207.0</v>
      </c>
      <c r="B209" s="1">
        <v>40.0</v>
      </c>
      <c r="C209" s="1">
        <v>32000.0</v>
      </c>
      <c r="D209" s="1" t="s">
        <v>25</v>
      </c>
      <c r="E209" s="1">
        <v>26157.52</v>
      </c>
      <c r="F209" s="1">
        <v>5.0</v>
      </c>
      <c r="G209" s="1">
        <v>28.0</v>
      </c>
      <c r="H209" s="1">
        <v>9.0</v>
      </c>
      <c r="I209" s="1" t="s">
        <v>22</v>
      </c>
      <c r="J209" s="1">
        <v>0.526</v>
      </c>
      <c r="K209" s="1">
        <v>0.036</v>
      </c>
      <c r="L209" s="6">
        <f>if(J209&gt;QUARTILE!$B$3, "TOP", if(J209&lt;QUARTILE!$B$4, "BOTTOM", 0))</f>
        <v>0</v>
      </c>
      <c r="M209" s="6">
        <f t="shared" si="1"/>
        <v>2</v>
      </c>
      <c r="N209" s="6" t="str">
        <f t="shared" si="2"/>
        <v>Gen X</v>
      </c>
      <c r="O209" s="6" t="str">
        <f t="shared" si="3"/>
        <v>Low Income</v>
      </c>
    </row>
    <row r="210" hidden="1">
      <c r="A210" s="1">
        <v>100208.0</v>
      </c>
      <c r="B210" s="1">
        <v>56.0</v>
      </c>
      <c r="C210" s="1">
        <v>19000.0</v>
      </c>
      <c r="D210" s="1" t="s">
        <v>27</v>
      </c>
      <c r="E210" s="1">
        <v>5759.17</v>
      </c>
      <c r="F210" s="1">
        <v>3.0</v>
      </c>
      <c r="G210" s="1">
        <v>19.0</v>
      </c>
      <c r="H210" s="1">
        <v>1.0</v>
      </c>
      <c r="I210" s="1" t="s">
        <v>22</v>
      </c>
      <c r="J210" s="1">
        <v>0.803</v>
      </c>
      <c r="K210" s="1">
        <v>0.904</v>
      </c>
      <c r="L210" s="6">
        <f>if(J210&gt;QUARTILE!$B$3, "TOP", if(J210&lt;QUARTILE!$B$4, "BOTTOM", 0))</f>
        <v>0</v>
      </c>
      <c r="M210" s="6">
        <f t="shared" si="1"/>
        <v>2</v>
      </c>
      <c r="N210" s="6" t="str">
        <f t="shared" si="2"/>
        <v>Gen X</v>
      </c>
      <c r="O210" s="6" t="str">
        <f t="shared" si="3"/>
        <v>Low Income</v>
      </c>
    </row>
    <row r="211" hidden="1">
      <c r="A211" s="1">
        <v>100209.0</v>
      </c>
      <c r="B211" s="1">
        <v>62.0</v>
      </c>
      <c r="C211" s="1">
        <v>9000.0</v>
      </c>
      <c r="D211" s="1" t="s">
        <v>27</v>
      </c>
      <c r="E211" s="1">
        <v>25759.4</v>
      </c>
      <c r="F211" s="1">
        <v>2.0</v>
      </c>
      <c r="G211" s="1">
        <v>24.0</v>
      </c>
      <c r="H211" s="1">
        <v>6.0</v>
      </c>
      <c r="I211" s="1" t="s">
        <v>22</v>
      </c>
      <c r="J211" s="1">
        <v>0.796</v>
      </c>
      <c r="K211" s="1">
        <v>0.813</v>
      </c>
      <c r="L211" s="6">
        <f>if(J211&gt;QUARTILE!$B$3, "TOP", if(J211&lt;QUARTILE!$B$4, "BOTTOM", 0))</f>
        <v>0</v>
      </c>
      <c r="M211" s="6">
        <f t="shared" si="1"/>
        <v>2</v>
      </c>
      <c r="N211" s="6" t="str">
        <f t="shared" si="2"/>
        <v>Baby Boomer</v>
      </c>
      <c r="O211" s="6" t="str">
        <f t="shared" si="3"/>
        <v>Low Income</v>
      </c>
    </row>
    <row r="212" hidden="1">
      <c r="A212" s="1">
        <v>100210.0</v>
      </c>
      <c r="B212" s="1">
        <v>32.0</v>
      </c>
      <c r="C212" s="1">
        <v>13000.0</v>
      </c>
      <c r="D212" s="1" t="s">
        <v>17</v>
      </c>
      <c r="E212" s="1">
        <v>17114.52</v>
      </c>
      <c r="F212" s="1">
        <v>2.0</v>
      </c>
      <c r="G212" s="1">
        <v>13.0</v>
      </c>
      <c r="H212" s="1">
        <v>6.0</v>
      </c>
      <c r="I212" s="1" t="s">
        <v>22</v>
      </c>
      <c r="J212" s="1">
        <v>0.542</v>
      </c>
      <c r="K212" s="1">
        <v>0.903</v>
      </c>
      <c r="L212" s="6">
        <f>if(J212&gt;QUARTILE!$B$3, "TOP", if(J212&lt;QUARTILE!$B$4, "BOTTOM", 0))</f>
        <v>0</v>
      </c>
      <c r="M212" s="6">
        <f t="shared" si="1"/>
        <v>2</v>
      </c>
      <c r="N212" s="6" t="str">
        <f t="shared" si="2"/>
        <v>Gen X</v>
      </c>
      <c r="O212" s="6" t="str">
        <f t="shared" si="3"/>
        <v>Low Income</v>
      </c>
    </row>
    <row r="213" hidden="1">
      <c r="A213" s="1">
        <v>100211.0</v>
      </c>
      <c r="B213" s="1">
        <v>60.0</v>
      </c>
      <c r="C213" s="1">
        <v>49000.0</v>
      </c>
      <c r="D213" s="1" t="s">
        <v>17</v>
      </c>
      <c r="E213" s="1">
        <v>2312.46</v>
      </c>
      <c r="F213" s="1">
        <v>5.0</v>
      </c>
      <c r="G213" s="1">
        <v>19.0</v>
      </c>
      <c r="H213" s="1">
        <v>6.0</v>
      </c>
      <c r="I213" s="1" t="s">
        <v>22</v>
      </c>
      <c r="J213" s="1">
        <v>0.182</v>
      </c>
      <c r="K213" s="1">
        <v>0.681</v>
      </c>
      <c r="L213" s="6" t="str">
        <f>if(J213&gt;QUARTILE!$B$3, "TOP", if(J213&lt;QUARTILE!$B$4, "BOTTOM", 0))</f>
        <v>BOTTOM</v>
      </c>
      <c r="M213" s="6">
        <f t="shared" si="1"/>
        <v>2</v>
      </c>
      <c r="N213" s="6" t="str">
        <f t="shared" si="2"/>
        <v>Gen X</v>
      </c>
      <c r="O213" s="6" t="str">
        <f t="shared" si="3"/>
        <v>Medium Income</v>
      </c>
    </row>
    <row r="214" hidden="1">
      <c r="A214" s="1">
        <v>100212.0</v>
      </c>
      <c r="B214" s="1">
        <v>46.0</v>
      </c>
      <c r="C214" s="1">
        <v>13000.0</v>
      </c>
      <c r="D214" s="1" t="s">
        <v>23</v>
      </c>
      <c r="E214" s="1">
        <v>3925.08</v>
      </c>
      <c r="F214" s="1">
        <v>4.0</v>
      </c>
      <c r="G214" s="1">
        <v>19.0</v>
      </c>
      <c r="H214" s="1">
        <v>8.0</v>
      </c>
      <c r="I214" s="1" t="s">
        <v>22</v>
      </c>
      <c r="J214" s="1">
        <v>0.609</v>
      </c>
      <c r="K214" s="1">
        <v>0.224</v>
      </c>
      <c r="L214" s="6">
        <f>if(J214&gt;QUARTILE!$B$3, "TOP", if(J214&lt;QUARTILE!$B$4, "BOTTOM", 0))</f>
        <v>0</v>
      </c>
      <c r="M214" s="6">
        <f t="shared" si="1"/>
        <v>2</v>
      </c>
      <c r="N214" s="6" t="str">
        <f t="shared" si="2"/>
        <v>Gen X</v>
      </c>
      <c r="O214" s="6" t="str">
        <f t="shared" si="3"/>
        <v>Low Income</v>
      </c>
    </row>
    <row r="215" hidden="1">
      <c r="A215" s="1">
        <v>100213.0</v>
      </c>
      <c r="B215" s="1">
        <v>53.0</v>
      </c>
      <c r="C215" s="1">
        <v>57000.0</v>
      </c>
      <c r="D215" s="1" t="s">
        <v>25</v>
      </c>
      <c r="E215" s="1">
        <v>843.71</v>
      </c>
      <c r="F215" s="1">
        <v>1.0</v>
      </c>
      <c r="G215" s="1">
        <v>18.0</v>
      </c>
      <c r="H215" s="1">
        <v>5.0</v>
      </c>
      <c r="I215" s="1" t="s">
        <v>22</v>
      </c>
      <c r="J215" s="1">
        <v>0.542</v>
      </c>
      <c r="K215" s="1">
        <v>0.114</v>
      </c>
      <c r="L215" s="6">
        <f>if(J215&gt;QUARTILE!$B$3, "TOP", if(J215&lt;QUARTILE!$B$4, "BOTTOM", 0))</f>
        <v>0</v>
      </c>
      <c r="M215" s="6">
        <f t="shared" si="1"/>
        <v>2</v>
      </c>
      <c r="N215" s="6" t="str">
        <f t="shared" si="2"/>
        <v>Gen X</v>
      </c>
      <c r="O215" s="6" t="str">
        <f t="shared" si="3"/>
        <v>Medium Income</v>
      </c>
    </row>
    <row r="216" hidden="1">
      <c r="A216" s="1">
        <v>100214.0</v>
      </c>
      <c r="B216" s="1">
        <v>30.0</v>
      </c>
      <c r="C216" s="1">
        <v>41000.0</v>
      </c>
      <c r="D216" s="1" t="s">
        <v>23</v>
      </c>
      <c r="E216" s="1">
        <v>33134.58</v>
      </c>
      <c r="F216" s="1">
        <v>5.0</v>
      </c>
      <c r="G216" s="1">
        <v>27.0</v>
      </c>
      <c r="H216" s="1">
        <v>9.0</v>
      </c>
      <c r="I216" s="1" t="s">
        <v>18</v>
      </c>
      <c r="J216" s="1">
        <v>0.559</v>
      </c>
      <c r="K216" s="1">
        <v>0.0</v>
      </c>
      <c r="L216" s="6">
        <f>if(J216&gt;QUARTILE!$B$3, "TOP", if(J216&lt;QUARTILE!$B$4, "BOTTOM", 0))</f>
        <v>0</v>
      </c>
      <c r="M216" s="6">
        <f t="shared" si="1"/>
        <v>1</v>
      </c>
      <c r="N216" s="6" t="str">
        <f t="shared" si="2"/>
        <v>Millenial</v>
      </c>
      <c r="O216" s="6" t="str">
        <f t="shared" si="3"/>
        <v>Low Income</v>
      </c>
    </row>
    <row r="217" hidden="1">
      <c r="A217" s="1">
        <v>100215.0</v>
      </c>
      <c r="B217" s="1">
        <v>49.0</v>
      </c>
      <c r="C217" s="1">
        <v>18000.0</v>
      </c>
      <c r="D217" s="1" t="s">
        <v>23</v>
      </c>
      <c r="E217" s="1">
        <v>16046.06</v>
      </c>
      <c r="F217" s="1">
        <v>1.0</v>
      </c>
      <c r="G217" s="1">
        <v>23.0</v>
      </c>
      <c r="H217" s="1">
        <v>6.0</v>
      </c>
      <c r="I217" s="1" t="s">
        <v>22</v>
      </c>
      <c r="J217" s="1">
        <v>0.379</v>
      </c>
      <c r="K217" s="1">
        <v>0.499</v>
      </c>
      <c r="L217" s="6">
        <f>if(J217&gt;QUARTILE!$B$3, "TOP", if(J217&lt;QUARTILE!$B$4, "BOTTOM", 0))</f>
        <v>0</v>
      </c>
      <c r="M217" s="6">
        <f t="shared" si="1"/>
        <v>2</v>
      </c>
      <c r="N217" s="6" t="str">
        <f t="shared" si="2"/>
        <v>Gen X</v>
      </c>
      <c r="O217" s="6" t="str">
        <f t="shared" si="3"/>
        <v>Low Income</v>
      </c>
    </row>
    <row r="218" hidden="1">
      <c r="A218" s="1">
        <v>100216.0</v>
      </c>
      <c r="B218" s="1">
        <v>24.0</v>
      </c>
      <c r="C218" s="1">
        <v>14000.0</v>
      </c>
      <c r="D218" s="1" t="s">
        <v>27</v>
      </c>
      <c r="E218" s="1">
        <v>7617.85</v>
      </c>
      <c r="F218" s="1">
        <v>3.0</v>
      </c>
      <c r="G218" s="1">
        <v>20.0</v>
      </c>
      <c r="H218" s="1">
        <v>12.0</v>
      </c>
      <c r="I218" s="1" t="s">
        <v>22</v>
      </c>
      <c r="J218" s="1">
        <v>0.144</v>
      </c>
      <c r="K218" s="1">
        <v>0.391</v>
      </c>
      <c r="L218" s="6" t="str">
        <f>if(J218&gt;QUARTILE!$B$3, "TOP", if(J218&lt;QUARTILE!$B$4, "BOTTOM", 0))</f>
        <v>BOTTOM</v>
      </c>
      <c r="M218" s="6">
        <f t="shared" si="1"/>
        <v>2</v>
      </c>
      <c r="N218" s="6" t="str">
        <f t="shared" si="2"/>
        <v>Millenial</v>
      </c>
      <c r="O218" s="6" t="str">
        <f t="shared" si="3"/>
        <v>Low Income</v>
      </c>
    </row>
    <row r="219" hidden="1">
      <c r="A219" s="1">
        <v>100217.0</v>
      </c>
      <c r="B219" s="1">
        <v>76.0</v>
      </c>
      <c r="C219" s="1">
        <v>41000.0</v>
      </c>
      <c r="D219" s="1" t="s">
        <v>17</v>
      </c>
      <c r="E219" s="1">
        <v>2701.39</v>
      </c>
      <c r="F219" s="1">
        <v>2.0</v>
      </c>
      <c r="G219" s="1">
        <v>14.0</v>
      </c>
      <c r="H219" s="1">
        <v>0.0</v>
      </c>
      <c r="I219" s="1" t="s">
        <v>22</v>
      </c>
      <c r="J219" s="1">
        <v>0.738</v>
      </c>
      <c r="K219" s="1">
        <v>0.654</v>
      </c>
      <c r="L219" s="6">
        <f>if(J219&gt;QUARTILE!$B$3, "TOP", if(J219&lt;QUARTILE!$B$4, "BOTTOM", 0))</f>
        <v>0</v>
      </c>
      <c r="M219" s="6">
        <f t="shared" si="1"/>
        <v>2</v>
      </c>
      <c r="N219" s="6" t="str">
        <f t="shared" si="2"/>
        <v>Baby Boomer</v>
      </c>
      <c r="O219" s="6" t="str">
        <f t="shared" si="3"/>
        <v>Low Income</v>
      </c>
    </row>
    <row r="220" hidden="1">
      <c r="A220" s="1">
        <v>100218.0</v>
      </c>
      <c r="B220" s="1">
        <v>68.0</v>
      </c>
      <c r="C220" s="1">
        <v>19000.0</v>
      </c>
      <c r="D220" s="1" t="s">
        <v>23</v>
      </c>
      <c r="E220" s="1">
        <v>13234.75</v>
      </c>
      <c r="F220" s="1">
        <v>3.0</v>
      </c>
      <c r="G220" s="1">
        <v>22.0</v>
      </c>
      <c r="H220" s="1">
        <v>4.0</v>
      </c>
      <c r="I220" s="1" t="s">
        <v>22</v>
      </c>
      <c r="J220" s="1">
        <v>0.758</v>
      </c>
      <c r="K220" s="1">
        <v>0.503</v>
      </c>
      <c r="L220" s="6">
        <f>if(J220&gt;QUARTILE!$B$3, "TOP", if(J220&lt;QUARTILE!$B$4, "BOTTOM", 0))</f>
        <v>0</v>
      </c>
      <c r="M220" s="6">
        <f t="shared" si="1"/>
        <v>2</v>
      </c>
      <c r="N220" s="6" t="str">
        <f t="shared" si="2"/>
        <v>Baby Boomer</v>
      </c>
      <c r="O220" s="6" t="str">
        <f t="shared" si="3"/>
        <v>Low Income</v>
      </c>
    </row>
    <row r="221" hidden="1">
      <c r="A221" s="1">
        <v>100219.0</v>
      </c>
      <c r="B221" s="1">
        <v>39.0</v>
      </c>
      <c r="C221" s="1">
        <v>9000.0</v>
      </c>
      <c r="D221" s="1" t="s">
        <v>25</v>
      </c>
      <c r="E221" s="1">
        <v>14899.82</v>
      </c>
      <c r="F221" s="1">
        <v>4.0</v>
      </c>
      <c r="G221" s="1">
        <v>12.0</v>
      </c>
      <c r="H221" s="1">
        <v>14.0</v>
      </c>
      <c r="I221" s="1" t="s">
        <v>18</v>
      </c>
      <c r="J221" s="1">
        <v>0.593</v>
      </c>
      <c r="K221" s="1">
        <v>0.075</v>
      </c>
      <c r="L221" s="6">
        <f>if(J221&gt;QUARTILE!$B$3, "TOP", if(J221&lt;QUARTILE!$B$4, "BOTTOM", 0))</f>
        <v>0</v>
      </c>
      <c r="M221" s="6">
        <f t="shared" si="1"/>
        <v>1</v>
      </c>
      <c r="N221" s="6" t="str">
        <f t="shared" si="2"/>
        <v>Gen X</v>
      </c>
      <c r="O221" s="6" t="str">
        <f t="shared" si="3"/>
        <v>Low Income</v>
      </c>
    </row>
    <row r="222" hidden="1">
      <c r="A222" s="1">
        <v>100220.0</v>
      </c>
      <c r="B222" s="1">
        <v>45.0</v>
      </c>
      <c r="C222" s="1">
        <v>31000.0</v>
      </c>
      <c r="D222" s="1" t="s">
        <v>21</v>
      </c>
      <c r="E222" s="1">
        <v>24209.78</v>
      </c>
      <c r="F222" s="1">
        <v>4.0</v>
      </c>
      <c r="G222" s="1">
        <v>19.0</v>
      </c>
      <c r="H222" s="1">
        <v>12.0</v>
      </c>
      <c r="I222" s="1" t="s">
        <v>18</v>
      </c>
      <c r="J222" s="1">
        <v>0.355</v>
      </c>
      <c r="K222" s="1">
        <v>0.0</v>
      </c>
      <c r="L222" s="6">
        <f>if(J222&gt;QUARTILE!$B$3, "TOP", if(J222&lt;QUARTILE!$B$4, "BOTTOM", 0))</f>
        <v>0</v>
      </c>
      <c r="M222" s="6">
        <f t="shared" si="1"/>
        <v>1</v>
      </c>
      <c r="N222" s="6" t="str">
        <f t="shared" si="2"/>
        <v>Gen X</v>
      </c>
      <c r="O222" s="6" t="str">
        <f t="shared" si="3"/>
        <v>Low Income</v>
      </c>
    </row>
    <row r="223" hidden="1">
      <c r="A223" s="1">
        <v>100221.0</v>
      </c>
      <c r="B223" s="1">
        <v>19.0</v>
      </c>
      <c r="C223" s="1">
        <v>28000.0</v>
      </c>
      <c r="D223" s="1" t="s">
        <v>17</v>
      </c>
      <c r="E223" s="1">
        <v>70089.34</v>
      </c>
      <c r="F223" s="1">
        <v>5.0</v>
      </c>
      <c r="G223" s="1">
        <v>29.0</v>
      </c>
      <c r="H223" s="1">
        <v>20.0</v>
      </c>
      <c r="I223" s="1" t="s">
        <v>22</v>
      </c>
      <c r="J223" s="1">
        <v>0.923</v>
      </c>
      <c r="K223" s="1">
        <v>0.0</v>
      </c>
      <c r="L223" s="6" t="str">
        <f>if(J223&gt;QUARTILE!$B$3, "TOP", if(J223&lt;QUARTILE!$B$4, "BOTTOM", 0))</f>
        <v>TOP</v>
      </c>
      <c r="M223" s="6">
        <f t="shared" si="1"/>
        <v>2</v>
      </c>
      <c r="N223" s="6" t="str">
        <f t="shared" si="2"/>
        <v>Millenial</v>
      </c>
      <c r="O223" s="6" t="str">
        <f t="shared" si="3"/>
        <v>Low Income</v>
      </c>
    </row>
    <row r="224" hidden="1">
      <c r="A224" s="1">
        <v>100222.0</v>
      </c>
      <c r="B224" s="1">
        <v>59.0</v>
      </c>
      <c r="C224" s="1">
        <v>44000.0</v>
      </c>
      <c r="D224" s="1" t="s">
        <v>25</v>
      </c>
      <c r="E224" s="1">
        <v>11416.66</v>
      </c>
      <c r="F224" s="1">
        <v>4.0</v>
      </c>
      <c r="G224" s="1">
        <v>16.0</v>
      </c>
      <c r="H224" s="1">
        <v>5.0</v>
      </c>
      <c r="I224" s="1" t="s">
        <v>22</v>
      </c>
      <c r="J224" s="1">
        <v>0.21</v>
      </c>
      <c r="K224" s="1">
        <v>0.097</v>
      </c>
      <c r="L224" s="6" t="str">
        <f>if(J224&gt;QUARTILE!$B$3, "TOP", if(J224&lt;QUARTILE!$B$4, "BOTTOM", 0))</f>
        <v>BOTTOM</v>
      </c>
      <c r="M224" s="6">
        <f t="shared" si="1"/>
        <v>2</v>
      </c>
      <c r="N224" s="6" t="str">
        <f t="shared" si="2"/>
        <v>Gen X</v>
      </c>
      <c r="O224" s="6" t="str">
        <f t="shared" si="3"/>
        <v>Low Income</v>
      </c>
    </row>
    <row r="225" hidden="1">
      <c r="A225" s="1">
        <v>100223.0</v>
      </c>
      <c r="B225" s="1">
        <v>62.0</v>
      </c>
      <c r="C225" s="1">
        <v>27000.0</v>
      </c>
      <c r="D225" s="1" t="s">
        <v>27</v>
      </c>
      <c r="E225" s="1">
        <v>10418.67</v>
      </c>
      <c r="F225" s="1">
        <v>4.0</v>
      </c>
      <c r="G225" s="1">
        <v>20.0</v>
      </c>
      <c r="H225" s="1">
        <v>4.0</v>
      </c>
      <c r="I225" s="1" t="s">
        <v>22</v>
      </c>
      <c r="J225" s="1">
        <v>0.435</v>
      </c>
      <c r="K225" s="1">
        <v>0.67</v>
      </c>
      <c r="L225" s="6">
        <f>if(J225&gt;QUARTILE!$B$3, "TOP", if(J225&lt;QUARTILE!$B$4, "BOTTOM", 0))</f>
        <v>0</v>
      </c>
      <c r="M225" s="6">
        <f t="shared" si="1"/>
        <v>2</v>
      </c>
      <c r="N225" s="6" t="str">
        <f t="shared" si="2"/>
        <v>Baby Boomer</v>
      </c>
      <c r="O225" s="6" t="str">
        <f t="shared" si="3"/>
        <v>Low Income</v>
      </c>
    </row>
    <row r="226" hidden="1">
      <c r="A226" s="1">
        <v>100224.0</v>
      </c>
      <c r="B226" s="1">
        <v>79.0</v>
      </c>
      <c r="C226" s="1">
        <v>16000.0</v>
      </c>
      <c r="D226" s="1" t="s">
        <v>25</v>
      </c>
      <c r="E226" s="1">
        <v>9238.49</v>
      </c>
      <c r="F226" s="1">
        <v>3.0</v>
      </c>
      <c r="G226" s="1">
        <v>17.0</v>
      </c>
      <c r="H226" s="1">
        <v>8.0</v>
      </c>
      <c r="I226" s="1" t="s">
        <v>22</v>
      </c>
      <c r="J226" s="1">
        <v>0.704</v>
      </c>
      <c r="K226" s="1">
        <v>0.285</v>
      </c>
      <c r="L226" s="6">
        <f>if(J226&gt;QUARTILE!$B$3, "TOP", if(J226&lt;QUARTILE!$B$4, "BOTTOM", 0))</f>
        <v>0</v>
      </c>
      <c r="M226" s="6">
        <f t="shared" si="1"/>
        <v>2</v>
      </c>
      <c r="N226" s="6" t="str">
        <f t="shared" si="2"/>
        <v>Baby Boomer</v>
      </c>
      <c r="O226" s="6" t="str">
        <f t="shared" si="3"/>
        <v>Low Income</v>
      </c>
    </row>
    <row r="227" hidden="1">
      <c r="A227" s="1">
        <v>100225.0</v>
      </c>
      <c r="B227" s="1">
        <v>74.0</v>
      </c>
      <c r="C227" s="1">
        <v>47000.0</v>
      </c>
      <c r="D227" s="1" t="s">
        <v>23</v>
      </c>
      <c r="E227" s="1">
        <v>35080.48</v>
      </c>
      <c r="F227" s="1">
        <v>1.0</v>
      </c>
      <c r="G227" s="1">
        <v>27.0</v>
      </c>
      <c r="H227" s="1">
        <v>5.0</v>
      </c>
      <c r="I227" s="1" t="s">
        <v>18</v>
      </c>
      <c r="J227" s="1">
        <v>0.971</v>
      </c>
      <c r="K227" s="1">
        <v>0.0</v>
      </c>
      <c r="L227" s="6" t="str">
        <f>if(J227&gt;QUARTILE!$B$3, "TOP", if(J227&lt;QUARTILE!$B$4, "BOTTOM", 0))</f>
        <v>TOP</v>
      </c>
      <c r="M227" s="6">
        <f t="shared" si="1"/>
        <v>1</v>
      </c>
      <c r="N227" s="6" t="str">
        <f t="shared" si="2"/>
        <v>Baby Boomer</v>
      </c>
      <c r="O227" s="6" t="str">
        <f t="shared" si="3"/>
        <v>Medium Income</v>
      </c>
    </row>
    <row r="228" hidden="1">
      <c r="A228" s="1">
        <v>100226.0</v>
      </c>
      <c r="B228" s="1">
        <v>70.0</v>
      </c>
      <c r="C228" s="1">
        <v>50000.0</v>
      </c>
      <c r="D228" s="1" t="s">
        <v>23</v>
      </c>
      <c r="E228" s="1">
        <v>3399.57</v>
      </c>
      <c r="F228" s="1">
        <v>2.0</v>
      </c>
      <c r="G228" s="1">
        <v>27.0</v>
      </c>
      <c r="H228" s="1">
        <v>6.0</v>
      </c>
      <c r="I228" s="1" t="s">
        <v>22</v>
      </c>
      <c r="J228" s="1">
        <v>0.7</v>
      </c>
      <c r="K228" s="1">
        <v>0.755</v>
      </c>
      <c r="L228" s="6">
        <f>if(J228&gt;QUARTILE!$B$3, "TOP", if(J228&lt;QUARTILE!$B$4, "BOTTOM", 0))</f>
        <v>0</v>
      </c>
      <c r="M228" s="6">
        <f t="shared" si="1"/>
        <v>2</v>
      </c>
      <c r="N228" s="6" t="str">
        <f t="shared" si="2"/>
        <v>Baby Boomer</v>
      </c>
      <c r="O228" s="6" t="str">
        <f t="shared" si="3"/>
        <v>Medium Income</v>
      </c>
    </row>
    <row r="229" hidden="1">
      <c r="A229" s="1">
        <v>100227.0</v>
      </c>
      <c r="B229" s="1">
        <v>23.0</v>
      </c>
      <c r="C229" s="1">
        <v>25000.0</v>
      </c>
      <c r="D229" s="1" t="s">
        <v>23</v>
      </c>
      <c r="E229" s="1">
        <v>8426.19</v>
      </c>
      <c r="F229" s="1">
        <v>4.0</v>
      </c>
      <c r="G229" s="1">
        <v>23.0</v>
      </c>
      <c r="H229" s="1">
        <v>13.0</v>
      </c>
      <c r="I229" s="1" t="s">
        <v>22</v>
      </c>
      <c r="J229" s="1">
        <v>0.168</v>
      </c>
      <c r="K229" s="1">
        <v>0.89</v>
      </c>
      <c r="L229" s="6" t="str">
        <f>if(J229&gt;QUARTILE!$B$3, "TOP", if(J229&lt;QUARTILE!$B$4, "BOTTOM", 0))</f>
        <v>BOTTOM</v>
      </c>
      <c r="M229" s="6">
        <f t="shared" si="1"/>
        <v>2</v>
      </c>
      <c r="N229" s="6" t="str">
        <f t="shared" si="2"/>
        <v>Millenial</v>
      </c>
      <c r="O229" s="6" t="str">
        <f t="shared" si="3"/>
        <v>Low Income</v>
      </c>
    </row>
    <row r="230" hidden="1">
      <c r="A230" s="1">
        <v>100228.0</v>
      </c>
      <c r="B230" s="1">
        <v>45.0</v>
      </c>
      <c r="C230" s="1">
        <v>23000.0</v>
      </c>
      <c r="D230" s="1" t="s">
        <v>25</v>
      </c>
      <c r="E230" s="1">
        <v>25817.56</v>
      </c>
      <c r="F230" s="1">
        <v>4.0</v>
      </c>
      <c r="G230" s="1">
        <v>19.0</v>
      </c>
      <c r="H230" s="1">
        <v>4.0</v>
      </c>
      <c r="I230" s="1" t="s">
        <v>22</v>
      </c>
      <c r="J230" s="1">
        <v>0.151</v>
      </c>
      <c r="K230" s="1">
        <v>0.05</v>
      </c>
      <c r="L230" s="6" t="str">
        <f>if(J230&gt;QUARTILE!$B$3, "TOP", if(J230&lt;QUARTILE!$B$4, "BOTTOM", 0))</f>
        <v>BOTTOM</v>
      </c>
      <c r="M230" s="6">
        <f t="shared" si="1"/>
        <v>2</v>
      </c>
      <c r="N230" s="6" t="str">
        <f t="shared" si="2"/>
        <v>Gen X</v>
      </c>
      <c r="O230" s="6" t="str">
        <f t="shared" si="3"/>
        <v>Low Income</v>
      </c>
    </row>
    <row r="231" hidden="1">
      <c r="A231" s="1">
        <v>100229.0</v>
      </c>
      <c r="B231" s="1">
        <v>45.0</v>
      </c>
      <c r="C231" s="1">
        <v>10000.0</v>
      </c>
      <c r="D231" s="1" t="s">
        <v>24</v>
      </c>
      <c r="E231" s="1">
        <v>316.39</v>
      </c>
      <c r="F231" s="1">
        <v>3.0</v>
      </c>
      <c r="G231" s="1">
        <v>22.0</v>
      </c>
      <c r="H231" s="1">
        <v>14.0</v>
      </c>
      <c r="I231" s="1" t="s">
        <v>18</v>
      </c>
      <c r="J231" s="1">
        <v>0.05</v>
      </c>
      <c r="K231" s="1">
        <v>0.963</v>
      </c>
      <c r="L231" s="6" t="str">
        <f>if(J231&gt;QUARTILE!$B$3, "TOP", if(J231&lt;QUARTILE!$B$4, "BOTTOM", 0))</f>
        <v>BOTTOM</v>
      </c>
      <c r="M231" s="6">
        <f t="shared" si="1"/>
        <v>1</v>
      </c>
      <c r="N231" s="6" t="str">
        <f t="shared" si="2"/>
        <v>Gen X</v>
      </c>
      <c r="O231" s="6" t="str">
        <f t="shared" si="3"/>
        <v>Low Income</v>
      </c>
    </row>
    <row r="232" hidden="1">
      <c r="A232" s="1">
        <v>100230.0</v>
      </c>
      <c r="B232" s="1">
        <v>61.0</v>
      </c>
      <c r="C232" s="1">
        <v>15000.0</v>
      </c>
      <c r="D232" s="1" t="s">
        <v>17</v>
      </c>
      <c r="E232" s="1">
        <v>6832.37</v>
      </c>
      <c r="F232" s="1">
        <v>2.0</v>
      </c>
      <c r="G232" s="1">
        <v>18.0</v>
      </c>
      <c r="H232" s="1">
        <v>4.0</v>
      </c>
      <c r="I232" s="1" t="s">
        <v>22</v>
      </c>
      <c r="J232" s="1">
        <v>0.56</v>
      </c>
      <c r="K232" s="1">
        <v>0.95</v>
      </c>
      <c r="L232" s="6">
        <f>if(J232&gt;QUARTILE!$B$3, "TOP", if(J232&lt;QUARTILE!$B$4, "BOTTOM", 0))</f>
        <v>0</v>
      </c>
      <c r="M232" s="6">
        <f t="shared" si="1"/>
        <v>2</v>
      </c>
      <c r="N232" s="6" t="str">
        <f t="shared" si="2"/>
        <v>Baby Boomer</v>
      </c>
      <c r="O232" s="6" t="str">
        <f t="shared" si="3"/>
        <v>Low Income</v>
      </c>
    </row>
    <row r="233" hidden="1">
      <c r="A233" s="1">
        <v>100231.0</v>
      </c>
      <c r="B233" s="1">
        <v>61.0</v>
      </c>
      <c r="C233" s="1">
        <v>35000.0</v>
      </c>
      <c r="D233" s="1" t="s">
        <v>25</v>
      </c>
      <c r="E233" s="1">
        <v>20513.58</v>
      </c>
      <c r="F233" s="1">
        <v>3.0</v>
      </c>
      <c r="G233" s="1">
        <v>25.0</v>
      </c>
      <c r="H233" s="1">
        <v>7.0</v>
      </c>
      <c r="I233" s="1" t="s">
        <v>22</v>
      </c>
      <c r="J233" s="1">
        <v>0.293</v>
      </c>
      <c r="K233" s="1">
        <v>0.523</v>
      </c>
      <c r="L233" s="6" t="str">
        <f>if(J233&gt;QUARTILE!$B$3, "TOP", if(J233&lt;QUARTILE!$B$4, "BOTTOM", 0))</f>
        <v>BOTTOM</v>
      </c>
      <c r="M233" s="6">
        <f t="shared" si="1"/>
        <v>2</v>
      </c>
      <c r="N233" s="6" t="str">
        <f t="shared" si="2"/>
        <v>Baby Boomer</v>
      </c>
      <c r="O233" s="6" t="str">
        <f t="shared" si="3"/>
        <v>Low Income</v>
      </c>
    </row>
    <row r="234" hidden="1">
      <c r="A234" s="1">
        <v>100232.0</v>
      </c>
      <c r="B234" s="1">
        <v>37.0</v>
      </c>
      <c r="C234" s="1">
        <v>16000.0</v>
      </c>
      <c r="D234" s="1" t="s">
        <v>25</v>
      </c>
      <c r="E234" s="1">
        <v>4114.72</v>
      </c>
      <c r="F234" s="1">
        <v>1.0</v>
      </c>
      <c r="G234" s="1">
        <v>20.0</v>
      </c>
      <c r="H234" s="1">
        <v>8.0</v>
      </c>
      <c r="I234" s="1" t="s">
        <v>22</v>
      </c>
      <c r="J234" s="1">
        <v>0.21</v>
      </c>
      <c r="K234" s="1">
        <v>0.296</v>
      </c>
      <c r="L234" s="6" t="str">
        <f>if(J234&gt;QUARTILE!$B$3, "TOP", if(J234&lt;QUARTILE!$B$4, "BOTTOM", 0))</f>
        <v>BOTTOM</v>
      </c>
      <c r="M234" s="6">
        <f t="shared" si="1"/>
        <v>2</v>
      </c>
      <c r="N234" s="6" t="str">
        <f t="shared" si="2"/>
        <v>Gen X</v>
      </c>
      <c r="O234" s="6" t="str">
        <f t="shared" si="3"/>
        <v>Low Income</v>
      </c>
    </row>
    <row r="235" hidden="1">
      <c r="A235" s="1">
        <v>100233.0</v>
      </c>
      <c r="B235" s="1">
        <v>47.0</v>
      </c>
      <c r="C235" s="1">
        <v>9000.0</v>
      </c>
      <c r="D235" s="1" t="s">
        <v>23</v>
      </c>
      <c r="E235" s="1">
        <v>7211.09</v>
      </c>
      <c r="F235" s="1">
        <v>3.0</v>
      </c>
      <c r="G235" s="1">
        <v>22.0</v>
      </c>
      <c r="H235" s="1">
        <v>9.0</v>
      </c>
      <c r="I235" s="1" t="s">
        <v>22</v>
      </c>
      <c r="J235" s="1">
        <v>0.135</v>
      </c>
      <c r="K235" s="1">
        <v>0.138</v>
      </c>
      <c r="L235" s="6" t="str">
        <f>if(J235&gt;QUARTILE!$B$3, "TOP", if(J235&lt;QUARTILE!$B$4, "BOTTOM", 0))</f>
        <v>BOTTOM</v>
      </c>
      <c r="M235" s="6">
        <f t="shared" si="1"/>
        <v>2</v>
      </c>
      <c r="N235" s="6" t="str">
        <f t="shared" si="2"/>
        <v>Gen X</v>
      </c>
      <c r="O235" s="6" t="str">
        <f t="shared" si="3"/>
        <v>Low Income</v>
      </c>
    </row>
    <row r="236" hidden="1">
      <c r="A236" s="1">
        <v>100234.0</v>
      </c>
      <c r="B236" s="1">
        <v>79.0</v>
      </c>
      <c r="C236" s="1">
        <v>179000.0</v>
      </c>
      <c r="D236" s="1" t="s">
        <v>27</v>
      </c>
      <c r="E236" s="1">
        <v>13312.39</v>
      </c>
      <c r="F236" s="1">
        <v>2.0</v>
      </c>
      <c r="G236" s="1">
        <v>19.0</v>
      </c>
      <c r="H236" s="1">
        <v>3.0</v>
      </c>
      <c r="I236" s="1" t="s">
        <v>22</v>
      </c>
      <c r="J236" s="1">
        <v>0.742</v>
      </c>
      <c r="K236" s="1">
        <v>0.824</v>
      </c>
      <c r="L236" s="6">
        <f>if(J236&gt;QUARTILE!$B$3, "TOP", if(J236&lt;QUARTILE!$B$4, "BOTTOM", 0))</f>
        <v>0</v>
      </c>
      <c r="M236" s="6">
        <f t="shared" si="1"/>
        <v>2</v>
      </c>
      <c r="N236" s="6" t="str">
        <f t="shared" si="2"/>
        <v>Baby Boomer</v>
      </c>
      <c r="O236" s="6" t="str">
        <f t="shared" si="3"/>
        <v>High Income</v>
      </c>
    </row>
    <row r="237" hidden="1">
      <c r="A237" s="1">
        <v>100235.0</v>
      </c>
      <c r="B237" s="1">
        <v>28.0</v>
      </c>
      <c r="C237" s="1">
        <v>9000.0</v>
      </c>
      <c r="D237" s="1" t="s">
        <v>17</v>
      </c>
      <c r="E237" s="1">
        <v>10964.44</v>
      </c>
      <c r="F237" s="1">
        <v>2.0</v>
      </c>
      <c r="G237" s="1">
        <v>20.0</v>
      </c>
      <c r="H237" s="1">
        <v>18.0</v>
      </c>
      <c r="I237" s="1" t="s">
        <v>18</v>
      </c>
      <c r="J237" s="1">
        <v>0.753</v>
      </c>
      <c r="K237" s="1">
        <v>0.605</v>
      </c>
      <c r="L237" s="6">
        <f>if(J237&gt;QUARTILE!$B$3, "TOP", if(J237&lt;QUARTILE!$B$4, "BOTTOM", 0))</f>
        <v>0</v>
      </c>
      <c r="M237" s="6">
        <f t="shared" si="1"/>
        <v>1</v>
      </c>
      <c r="N237" s="6" t="str">
        <f t="shared" si="2"/>
        <v>Millenial</v>
      </c>
      <c r="O237" s="6" t="str">
        <f t="shared" si="3"/>
        <v>Low Income</v>
      </c>
    </row>
    <row r="238" hidden="1">
      <c r="A238" s="1">
        <v>100236.0</v>
      </c>
      <c r="B238" s="1">
        <v>75.0</v>
      </c>
      <c r="C238" s="1">
        <v>85000.0</v>
      </c>
      <c r="D238" s="1" t="s">
        <v>23</v>
      </c>
      <c r="E238" s="1">
        <v>2241.6</v>
      </c>
      <c r="F238" s="1">
        <v>4.0</v>
      </c>
      <c r="G238" s="1">
        <v>26.0</v>
      </c>
      <c r="H238" s="1">
        <v>5.0</v>
      </c>
      <c r="I238" s="1" t="s">
        <v>22</v>
      </c>
      <c r="J238" s="1">
        <v>1.0</v>
      </c>
      <c r="K238" s="1">
        <v>0.601</v>
      </c>
      <c r="L238" s="6" t="str">
        <f>if(J238&gt;QUARTILE!$B$3, "TOP", if(J238&lt;QUARTILE!$B$4, "BOTTOM", 0))</f>
        <v>TOP</v>
      </c>
      <c r="M238" s="6">
        <f t="shared" si="1"/>
        <v>2</v>
      </c>
      <c r="N238" s="6" t="str">
        <f t="shared" si="2"/>
        <v>Baby Boomer</v>
      </c>
      <c r="O238" s="6" t="str">
        <f t="shared" si="3"/>
        <v>Medium Income</v>
      </c>
    </row>
    <row r="239" hidden="1">
      <c r="A239" s="1">
        <v>100237.0</v>
      </c>
      <c r="B239" s="1">
        <v>72.0</v>
      </c>
      <c r="C239" s="1">
        <v>18000.0</v>
      </c>
      <c r="D239" s="1" t="s">
        <v>23</v>
      </c>
      <c r="E239" s="1">
        <v>55688.47</v>
      </c>
      <c r="F239" s="1">
        <v>1.0</v>
      </c>
      <c r="G239" s="1">
        <v>24.0</v>
      </c>
      <c r="H239" s="1">
        <v>6.0</v>
      </c>
      <c r="I239" s="1" t="s">
        <v>18</v>
      </c>
      <c r="J239" s="1">
        <v>0.745</v>
      </c>
      <c r="K239" s="1">
        <v>0.761</v>
      </c>
      <c r="L239" s="6">
        <f>if(J239&gt;QUARTILE!$B$3, "TOP", if(J239&lt;QUARTILE!$B$4, "BOTTOM", 0))</f>
        <v>0</v>
      </c>
      <c r="M239" s="6">
        <f t="shared" si="1"/>
        <v>1</v>
      </c>
      <c r="N239" s="6" t="str">
        <f t="shared" si="2"/>
        <v>Baby Boomer</v>
      </c>
      <c r="O239" s="6" t="str">
        <f t="shared" si="3"/>
        <v>Low Income</v>
      </c>
    </row>
    <row r="240" hidden="1">
      <c r="A240" s="1">
        <v>100238.0</v>
      </c>
      <c r="B240" s="1">
        <v>45.0</v>
      </c>
      <c r="C240" s="1">
        <v>21000.0</v>
      </c>
      <c r="D240" s="1" t="s">
        <v>27</v>
      </c>
      <c r="E240" s="1">
        <v>906.07</v>
      </c>
      <c r="F240" s="1">
        <v>5.0</v>
      </c>
      <c r="G240" s="1">
        <v>18.0</v>
      </c>
      <c r="H240" s="1">
        <v>15.0</v>
      </c>
      <c r="I240" s="1" t="s">
        <v>22</v>
      </c>
      <c r="J240" s="1">
        <v>0.354</v>
      </c>
      <c r="K240" s="1">
        <v>0.394</v>
      </c>
      <c r="L240" s="6">
        <f>if(J240&gt;QUARTILE!$B$3, "TOP", if(J240&lt;QUARTILE!$B$4, "BOTTOM", 0))</f>
        <v>0</v>
      </c>
      <c r="M240" s="6">
        <f t="shared" si="1"/>
        <v>2</v>
      </c>
      <c r="N240" s="6" t="str">
        <f t="shared" si="2"/>
        <v>Gen X</v>
      </c>
      <c r="O240" s="6" t="str">
        <f t="shared" si="3"/>
        <v>Low Income</v>
      </c>
    </row>
    <row r="241" hidden="1">
      <c r="A241" s="1">
        <v>100239.0</v>
      </c>
      <c r="B241" s="1">
        <v>42.0</v>
      </c>
      <c r="C241" s="1">
        <v>15000.0</v>
      </c>
      <c r="D241" s="1" t="s">
        <v>25</v>
      </c>
      <c r="E241" s="1">
        <v>27705.32</v>
      </c>
      <c r="F241" s="1">
        <v>4.0</v>
      </c>
      <c r="G241" s="1">
        <v>23.0</v>
      </c>
      <c r="H241" s="1">
        <v>9.0</v>
      </c>
      <c r="I241" s="1" t="s">
        <v>22</v>
      </c>
      <c r="J241" s="1">
        <v>0.52</v>
      </c>
      <c r="K241" s="1">
        <v>0.318</v>
      </c>
      <c r="L241" s="6">
        <f>if(J241&gt;QUARTILE!$B$3, "TOP", if(J241&lt;QUARTILE!$B$4, "BOTTOM", 0))</f>
        <v>0</v>
      </c>
      <c r="M241" s="6">
        <f t="shared" si="1"/>
        <v>2</v>
      </c>
      <c r="N241" s="6" t="str">
        <f t="shared" si="2"/>
        <v>Gen X</v>
      </c>
      <c r="O241" s="6" t="str">
        <f t="shared" si="3"/>
        <v>Low Income</v>
      </c>
    </row>
    <row r="242" hidden="1">
      <c r="A242" s="1">
        <v>100240.0</v>
      </c>
      <c r="B242" s="1">
        <v>56.0</v>
      </c>
      <c r="C242" s="1">
        <v>35000.0</v>
      </c>
      <c r="D242" s="1" t="s">
        <v>25</v>
      </c>
      <c r="E242" s="1">
        <v>1482.03</v>
      </c>
      <c r="F242" s="1">
        <v>3.0</v>
      </c>
      <c r="G242" s="1">
        <v>22.0</v>
      </c>
      <c r="H242" s="1">
        <v>7.0</v>
      </c>
      <c r="I242" s="1" t="s">
        <v>22</v>
      </c>
      <c r="J242" s="1">
        <v>0.686</v>
      </c>
      <c r="K242" s="1">
        <v>0.762</v>
      </c>
      <c r="L242" s="6">
        <f>if(J242&gt;QUARTILE!$B$3, "TOP", if(J242&lt;QUARTILE!$B$4, "BOTTOM", 0))</f>
        <v>0</v>
      </c>
      <c r="M242" s="6">
        <f t="shared" si="1"/>
        <v>2</v>
      </c>
      <c r="N242" s="6" t="str">
        <f t="shared" si="2"/>
        <v>Gen X</v>
      </c>
      <c r="O242" s="6" t="str">
        <f t="shared" si="3"/>
        <v>Low Income</v>
      </c>
    </row>
    <row r="243" hidden="1">
      <c r="A243" s="1">
        <v>100241.0</v>
      </c>
      <c r="B243" s="1">
        <v>79.0</v>
      </c>
      <c r="C243" s="1">
        <v>9000.0</v>
      </c>
      <c r="D243" s="1" t="s">
        <v>27</v>
      </c>
      <c r="E243" s="1">
        <v>12595.78</v>
      </c>
      <c r="F243" s="1">
        <v>3.0</v>
      </c>
      <c r="G243" s="1">
        <v>20.0</v>
      </c>
      <c r="H243" s="1">
        <v>3.0</v>
      </c>
      <c r="I243" s="1" t="s">
        <v>22</v>
      </c>
      <c r="J243" s="1">
        <v>0.713</v>
      </c>
      <c r="K243" s="1">
        <v>0.297</v>
      </c>
      <c r="L243" s="6">
        <f>if(J243&gt;QUARTILE!$B$3, "TOP", if(J243&lt;QUARTILE!$B$4, "BOTTOM", 0))</f>
        <v>0</v>
      </c>
      <c r="M243" s="6">
        <f t="shared" si="1"/>
        <v>2</v>
      </c>
      <c r="N243" s="6" t="str">
        <f t="shared" si="2"/>
        <v>Baby Boomer</v>
      </c>
      <c r="O243" s="6" t="str">
        <f t="shared" si="3"/>
        <v>Low Income</v>
      </c>
    </row>
    <row r="244" hidden="1">
      <c r="A244" s="1">
        <v>100242.0</v>
      </c>
      <c r="B244" s="1">
        <v>50.0</v>
      </c>
      <c r="C244" s="1">
        <v>7000.0</v>
      </c>
      <c r="D244" s="1" t="s">
        <v>25</v>
      </c>
      <c r="E244" s="1">
        <v>3857.41</v>
      </c>
      <c r="F244" s="1">
        <v>2.0</v>
      </c>
      <c r="G244" s="1">
        <v>20.0</v>
      </c>
      <c r="H244" s="1">
        <v>8.0</v>
      </c>
      <c r="I244" s="1" t="s">
        <v>22</v>
      </c>
      <c r="J244" s="1">
        <v>0.695</v>
      </c>
      <c r="K244" s="1">
        <v>0.328</v>
      </c>
      <c r="L244" s="6">
        <f>if(J244&gt;QUARTILE!$B$3, "TOP", if(J244&lt;QUARTILE!$B$4, "BOTTOM", 0))</f>
        <v>0</v>
      </c>
      <c r="M244" s="6">
        <f t="shared" si="1"/>
        <v>2</v>
      </c>
      <c r="N244" s="6" t="str">
        <f t="shared" si="2"/>
        <v>Gen X</v>
      </c>
      <c r="O244" s="6" t="str">
        <f t="shared" si="3"/>
        <v>Low Income</v>
      </c>
    </row>
    <row r="245" hidden="1">
      <c r="A245" s="1">
        <v>100243.0</v>
      </c>
      <c r="B245" s="1">
        <v>18.0</v>
      </c>
      <c r="C245" s="1">
        <v>58000.0</v>
      </c>
      <c r="D245" s="1" t="s">
        <v>23</v>
      </c>
      <c r="E245" s="1">
        <v>3042.0</v>
      </c>
      <c r="F245" s="1">
        <v>2.0</v>
      </c>
      <c r="G245" s="1">
        <v>26.0</v>
      </c>
      <c r="H245" s="1">
        <v>7.0</v>
      </c>
      <c r="I245" s="1" t="s">
        <v>22</v>
      </c>
      <c r="J245" s="1">
        <v>1.0</v>
      </c>
      <c r="K245" s="1">
        <v>0.381</v>
      </c>
      <c r="L245" s="6" t="str">
        <f>if(J245&gt;QUARTILE!$B$3, "TOP", if(J245&lt;QUARTILE!$B$4, "BOTTOM", 0))</f>
        <v>TOP</v>
      </c>
      <c r="M245" s="6">
        <f t="shared" si="1"/>
        <v>2</v>
      </c>
      <c r="N245" s="6" t="str">
        <f t="shared" si="2"/>
        <v>Millenial</v>
      </c>
      <c r="O245" s="6" t="str">
        <f t="shared" si="3"/>
        <v>Medium Income</v>
      </c>
    </row>
    <row r="246" hidden="1">
      <c r="A246" s="1">
        <v>100244.0</v>
      </c>
      <c r="B246" s="1">
        <v>74.0</v>
      </c>
      <c r="C246" s="1">
        <v>14000.0</v>
      </c>
      <c r="D246" s="1" t="s">
        <v>25</v>
      </c>
      <c r="E246" s="1">
        <v>2691.16</v>
      </c>
      <c r="F246" s="1">
        <v>2.0</v>
      </c>
      <c r="G246" s="1">
        <v>28.0</v>
      </c>
      <c r="H246" s="1">
        <v>8.0</v>
      </c>
      <c r="I246" s="1" t="s">
        <v>22</v>
      </c>
      <c r="J246" s="1">
        <v>0.8</v>
      </c>
      <c r="K246" s="1">
        <v>0.856</v>
      </c>
      <c r="L246" s="6">
        <f>if(J246&gt;QUARTILE!$B$3, "TOP", if(J246&lt;QUARTILE!$B$4, "BOTTOM", 0))</f>
        <v>0</v>
      </c>
      <c r="M246" s="6">
        <f t="shared" si="1"/>
        <v>2</v>
      </c>
      <c r="N246" s="6" t="str">
        <f t="shared" si="2"/>
        <v>Baby Boomer</v>
      </c>
      <c r="O246" s="6" t="str">
        <f t="shared" si="3"/>
        <v>Low Income</v>
      </c>
    </row>
    <row r="247" hidden="1">
      <c r="A247" s="1">
        <v>100245.0</v>
      </c>
      <c r="B247" s="1">
        <v>44.0</v>
      </c>
      <c r="C247" s="1">
        <v>34000.0</v>
      </c>
      <c r="D247" s="1" t="s">
        <v>25</v>
      </c>
      <c r="E247" s="1">
        <v>12058.33</v>
      </c>
      <c r="F247" s="1">
        <v>5.0</v>
      </c>
      <c r="G247" s="1">
        <v>18.0</v>
      </c>
      <c r="H247" s="1">
        <v>9.0</v>
      </c>
      <c r="I247" s="1" t="s">
        <v>22</v>
      </c>
      <c r="J247" s="1">
        <v>0.801</v>
      </c>
      <c r="K247" s="1">
        <v>0.729</v>
      </c>
      <c r="L247" s="6">
        <f>if(J247&gt;QUARTILE!$B$3, "TOP", if(J247&lt;QUARTILE!$B$4, "BOTTOM", 0))</f>
        <v>0</v>
      </c>
      <c r="M247" s="6">
        <f t="shared" si="1"/>
        <v>2</v>
      </c>
      <c r="N247" s="6" t="str">
        <f t="shared" si="2"/>
        <v>Gen X</v>
      </c>
      <c r="O247" s="6" t="str">
        <f t="shared" si="3"/>
        <v>Low Income</v>
      </c>
    </row>
    <row r="248" hidden="1">
      <c r="A248" s="1">
        <v>100246.0</v>
      </c>
      <c r="B248" s="1">
        <v>79.0</v>
      </c>
      <c r="C248" s="1">
        <v>11000.0</v>
      </c>
      <c r="D248" s="1" t="s">
        <v>21</v>
      </c>
      <c r="E248" s="1">
        <v>14492.13</v>
      </c>
      <c r="F248" s="1">
        <v>5.0</v>
      </c>
      <c r="G248" s="1">
        <v>20.0</v>
      </c>
      <c r="H248" s="1">
        <v>4.0</v>
      </c>
      <c r="I248" s="1" t="s">
        <v>22</v>
      </c>
      <c r="J248" s="1">
        <v>0.82</v>
      </c>
      <c r="K248" s="1">
        <v>0.241</v>
      </c>
      <c r="L248" s="6" t="str">
        <f>if(J248&gt;QUARTILE!$B$3, "TOP", if(J248&lt;QUARTILE!$B$4, "BOTTOM", 0))</f>
        <v>TOP</v>
      </c>
      <c r="M248" s="6">
        <f t="shared" si="1"/>
        <v>2</v>
      </c>
      <c r="N248" s="6" t="str">
        <f t="shared" si="2"/>
        <v>Baby Boomer</v>
      </c>
      <c r="O248" s="6" t="str">
        <f t="shared" si="3"/>
        <v>Low Income</v>
      </c>
    </row>
    <row r="249" hidden="1">
      <c r="A249" s="1">
        <v>100247.0</v>
      </c>
      <c r="B249" s="1">
        <v>74.0</v>
      </c>
      <c r="C249" s="1">
        <v>34000.0</v>
      </c>
      <c r="D249" s="1" t="s">
        <v>30</v>
      </c>
      <c r="E249" s="1">
        <v>2863.2</v>
      </c>
      <c r="F249" s="1">
        <v>4.0</v>
      </c>
      <c r="G249" s="1">
        <v>24.0</v>
      </c>
      <c r="H249" s="1">
        <v>6.0</v>
      </c>
      <c r="I249" s="1" t="s">
        <v>22</v>
      </c>
      <c r="J249" s="1">
        <v>0.46</v>
      </c>
      <c r="K249" s="1">
        <v>0.094</v>
      </c>
      <c r="L249" s="6">
        <f>if(J249&gt;QUARTILE!$B$3, "TOP", if(J249&lt;QUARTILE!$B$4, "BOTTOM", 0))</f>
        <v>0</v>
      </c>
      <c r="M249" s="6">
        <f t="shared" si="1"/>
        <v>2</v>
      </c>
      <c r="N249" s="6" t="str">
        <f t="shared" si="2"/>
        <v>Baby Boomer</v>
      </c>
      <c r="O249" s="6" t="str">
        <f t="shared" si="3"/>
        <v>Low Income</v>
      </c>
    </row>
    <row r="250" hidden="1">
      <c r="A250" s="1">
        <v>100248.0</v>
      </c>
      <c r="B250" s="1">
        <v>69.0</v>
      </c>
      <c r="C250" s="1">
        <v>60000.0</v>
      </c>
      <c r="D250" s="1" t="s">
        <v>21</v>
      </c>
      <c r="E250" s="1">
        <v>77645.14</v>
      </c>
      <c r="F250" s="1">
        <v>5.0</v>
      </c>
      <c r="G250" s="1">
        <v>30.0</v>
      </c>
      <c r="H250" s="1">
        <v>10.0</v>
      </c>
      <c r="I250" s="1" t="s">
        <v>18</v>
      </c>
      <c r="J250" s="1">
        <v>0.464</v>
      </c>
      <c r="K250" s="1">
        <v>0.243</v>
      </c>
      <c r="L250" s="6">
        <f>if(J250&gt;QUARTILE!$B$3, "TOP", if(J250&lt;QUARTILE!$B$4, "BOTTOM", 0))</f>
        <v>0</v>
      </c>
      <c r="M250" s="6">
        <f t="shared" si="1"/>
        <v>1</v>
      </c>
      <c r="N250" s="6" t="str">
        <f t="shared" si="2"/>
        <v>Baby Boomer</v>
      </c>
      <c r="O250" s="6" t="str">
        <f t="shared" si="3"/>
        <v>Medium Income</v>
      </c>
    </row>
    <row r="251" hidden="1">
      <c r="A251" s="1">
        <v>100249.0</v>
      </c>
      <c r="B251" s="1">
        <v>30.0</v>
      </c>
      <c r="C251" s="1">
        <v>16000.0</v>
      </c>
      <c r="D251" s="1" t="s">
        <v>27</v>
      </c>
      <c r="E251" s="1">
        <v>5961.81</v>
      </c>
      <c r="F251" s="1">
        <v>2.0</v>
      </c>
      <c r="G251" s="1">
        <v>21.0</v>
      </c>
      <c r="H251" s="1">
        <v>9.0</v>
      </c>
      <c r="I251" s="1" t="s">
        <v>22</v>
      </c>
      <c r="J251" s="1">
        <v>0.816</v>
      </c>
      <c r="K251" s="1">
        <v>0.625</v>
      </c>
      <c r="L251" s="6">
        <f>if(J251&gt;QUARTILE!$B$3, "TOP", if(J251&lt;QUARTILE!$B$4, "BOTTOM", 0))</f>
        <v>0</v>
      </c>
      <c r="M251" s="6">
        <f t="shared" si="1"/>
        <v>2</v>
      </c>
      <c r="N251" s="6" t="str">
        <f t="shared" si="2"/>
        <v>Millenial</v>
      </c>
      <c r="O251" s="6" t="str">
        <f t="shared" si="3"/>
        <v>Low Income</v>
      </c>
    </row>
    <row r="252" hidden="1">
      <c r="A252" s="1">
        <v>100250.0</v>
      </c>
      <c r="B252" s="1">
        <v>58.0</v>
      </c>
      <c r="C252" s="1">
        <v>7000.0</v>
      </c>
      <c r="D252" s="1" t="s">
        <v>27</v>
      </c>
      <c r="E252" s="1">
        <v>12280.86</v>
      </c>
      <c r="F252" s="1">
        <v>4.0</v>
      </c>
      <c r="G252" s="1">
        <v>22.0</v>
      </c>
      <c r="H252" s="1">
        <v>3.0</v>
      </c>
      <c r="I252" s="1" t="s">
        <v>22</v>
      </c>
      <c r="J252" s="1">
        <v>0.464</v>
      </c>
      <c r="K252" s="1">
        <v>0.626</v>
      </c>
      <c r="L252" s="6">
        <f>if(J252&gt;QUARTILE!$B$3, "TOP", if(J252&lt;QUARTILE!$B$4, "BOTTOM", 0))</f>
        <v>0</v>
      </c>
      <c r="M252" s="6">
        <f t="shared" si="1"/>
        <v>2</v>
      </c>
      <c r="N252" s="6" t="str">
        <f t="shared" si="2"/>
        <v>Gen X</v>
      </c>
      <c r="O252" s="6" t="str">
        <f t="shared" si="3"/>
        <v>Low Income</v>
      </c>
    </row>
    <row r="253" hidden="1">
      <c r="A253" s="1">
        <v>100251.0</v>
      </c>
      <c r="B253" s="1">
        <v>20.0</v>
      </c>
      <c r="C253" s="1">
        <v>61000.0</v>
      </c>
      <c r="D253" s="1" t="s">
        <v>27</v>
      </c>
      <c r="E253" s="1">
        <v>4873.8</v>
      </c>
      <c r="F253" s="1">
        <v>4.0</v>
      </c>
      <c r="G253" s="1">
        <v>19.0</v>
      </c>
      <c r="H253" s="1">
        <v>20.0</v>
      </c>
      <c r="I253" s="1" t="s">
        <v>22</v>
      </c>
      <c r="J253" s="1">
        <v>0.707</v>
      </c>
      <c r="K253" s="1">
        <v>0.15</v>
      </c>
      <c r="L253" s="6">
        <f>if(J253&gt;QUARTILE!$B$3, "TOP", if(J253&lt;QUARTILE!$B$4, "BOTTOM", 0))</f>
        <v>0</v>
      </c>
      <c r="M253" s="6">
        <f t="shared" si="1"/>
        <v>2</v>
      </c>
      <c r="N253" s="6" t="str">
        <f t="shared" si="2"/>
        <v>Millenial</v>
      </c>
      <c r="O253" s="6" t="str">
        <f t="shared" si="3"/>
        <v>Medium Income</v>
      </c>
    </row>
    <row r="254" hidden="1">
      <c r="A254" s="1">
        <v>100252.0</v>
      </c>
      <c r="B254" s="1">
        <v>56.0</v>
      </c>
      <c r="C254" s="1">
        <v>38000.0</v>
      </c>
      <c r="D254" s="1" t="s">
        <v>24</v>
      </c>
      <c r="E254" s="1">
        <v>13621.31</v>
      </c>
      <c r="F254" s="1">
        <v>1.0</v>
      </c>
      <c r="G254" s="1">
        <v>24.0</v>
      </c>
      <c r="H254" s="1">
        <v>10.0</v>
      </c>
      <c r="I254" s="1" t="s">
        <v>22</v>
      </c>
      <c r="J254" s="1">
        <v>0.43</v>
      </c>
      <c r="K254" s="1">
        <v>0.249</v>
      </c>
      <c r="L254" s="6">
        <f>if(J254&gt;QUARTILE!$B$3, "TOP", if(J254&lt;QUARTILE!$B$4, "BOTTOM", 0))</f>
        <v>0</v>
      </c>
      <c r="M254" s="6">
        <f t="shared" si="1"/>
        <v>2</v>
      </c>
      <c r="N254" s="6" t="str">
        <f t="shared" si="2"/>
        <v>Gen X</v>
      </c>
      <c r="O254" s="6" t="str">
        <f t="shared" si="3"/>
        <v>Low Income</v>
      </c>
    </row>
    <row r="255" hidden="1">
      <c r="A255" s="1">
        <v>100253.0</v>
      </c>
      <c r="B255" s="1">
        <v>23.0</v>
      </c>
      <c r="C255" s="1">
        <v>17000.0</v>
      </c>
      <c r="D255" s="1" t="s">
        <v>23</v>
      </c>
      <c r="E255" s="1">
        <v>28213.1</v>
      </c>
      <c r="F255" s="1">
        <v>5.0</v>
      </c>
      <c r="G255" s="1">
        <v>17.0</v>
      </c>
      <c r="H255" s="1">
        <v>14.0</v>
      </c>
      <c r="I255" s="1" t="s">
        <v>22</v>
      </c>
      <c r="J255" s="1">
        <v>0.446</v>
      </c>
      <c r="K255" s="1">
        <v>0.88</v>
      </c>
      <c r="L255" s="6">
        <f>if(J255&gt;QUARTILE!$B$3, "TOP", if(J255&lt;QUARTILE!$B$4, "BOTTOM", 0))</f>
        <v>0</v>
      </c>
      <c r="M255" s="6">
        <f t="shared" si="1"/>
        <v>2</v>
      </c>
      <c r="N255" s="6" t="str">
        <f t="shared" si="2"/>
        <v>Millenial</v>
      </c>
      <c r="O255" s="6" t="str">
        <f t="shared" si="3"/>
        <v>Low Income</v>
      </c>
    </row>
    <row r="256" hidden="1">
      <c r="A256" s="1">
        <v>100254.0</v>
      </c>
      <c r="B256" s="1">
        <v>25.0</v>
      </c>
      <c r="C256" s="1">
        <v>19000.0</v>
      </c>
      <c r="D256" s="1" t="s">
        <v>25</v>
      </c>
      <c r="E256" s="1">
        <v>14725.35</v>
      </c>
      <c r="F256" s="1">
        <v>3.0</v>
      </c>
      <c r="G256" s="1">
        <v>17.0</v>
      </c>
      <c r="H256" s="1">
        <v>11.0</v>
      </c>
      <c r="I256" s="1" t="s">
        <v>18</v>
      </c>
      <c r="J256" s="1">
        <v>0.721</v>
      </c>
      <c r="K256" s="1">
        <v>0.385</v>
      </c>
      <c r="L256" s="6">
        <f>if(J256&gt;QUARTILE!$B$3, "TOP", if(J256&lt;QUARTILE!$B$4, "BOTTOM", 0))</f>
        <v>0</v>
      </c>
      <c r="M256" s="6">
        <f t="shared" si="1"/>
        <v>1</v>
      </c>
      <c r="N256" s="6" t="str">
        <f t="shared" si="2"/>
        <v>Millenial</v>
      </c>
      <c r="O256" s="6" t="str">
        <f t="shared" si="3"/>
        <v>Low Income</v>
      </c>
    </row>
    <row r="257" hidden="1">
      <c r="A257" s="1">
        <v>100255.0</v>
      </c>
      <c r="B257" s="1">
        <v>44.0</v>
      </c>
      <c r="C257" s="1">
        <v>11000.0</v>
      </c>
      <c r="D257" s="1" t="s">
        <v>27</v>
      </c>
      <c r="E257" s="1">
        <v>6727.61</v>
      </c>
      <c r="F257" s="1">
        <v>3.0</v>
      </c>
      <c r="G257" s="1">
        <v>18.0</v>
      </c>
      <c r="H257" s="1">
        <v>10.0</v>
      </c>
      <c r="I257" s="1" t="s">
        <v>22</v>
      </c>
      <c r="J257" s="1">
        <v>0.665</v>
      </c>
      <c r="K257" s="1">
        <v>0.314</v>
      </c>
      <c r="L257" s="6">
        <f>if(J257&gt;QUARTILE!$B$3, "TOP", if(J257&lt;QUARTILE!$B$4, "BOTTOM", 0))</f>
        <v>0</v>
      </c>
      <c r="M257" s="6">
        <f t="shared" si="1"/>
        <v>2</v>
      </c>
      <c r="N257" s="6" t="str">
        <f t="shared" si="2"/>
        <v>Gen X</v>
      </c>
      <c r="O257" s="6" t="str">
        <f t="shared" si="3"/>
        <v>Low Income</v>
      </c>
    </row>
    <row r="258" hidden="1">
      <c r="A258" s="1">
        <v>100256.0</v>
      </c>
      <c r="B258" s="1">
        <v>26.0</v>
      </c>
      <c r="C258" s="1">
        <v>52000.0</v>
      </c>
      <c r="D258" s="1" t="s">
        <v>27</v>
      </c>
      <c r="E258" s="1">
        <v>5710.93</v>
      </c>
      <c r="F258" s="1">
        <v>1.0</v>
      </c>
      <c r="G258" s="1">
        <v>24.0</v>
      </c>
      <c r="H258" s="1">
        <v>12.0</v>
      </c>
      <c r="I258" s="1" t="s">
        <v>22</v>
      </c>
      <c r="J258" s="1">
        <v>0.409</v>
      </c>
      <c r="K258" s="1">
        <v>0.696</v>
      </c>
      <c r="L258" s="6">
        <f>if(J258&gt;QUARTILE!$B$3, "TOP", if(J258&lt;QUARTILE!$B$4, "BOTTOM", 0))</f>
        <v>0</v>
      </c>
      <c r="M258" s="6">
        <f t="shared" si="1"/>
        <v>2</v>
      </c>
      <c r="N258" s="6" t="str">
        <f t="shared" si="2"/>
        <v>Millenial</v>
      </c>
      <c r="O258" s="6" t="str">
        <f t="shared" si="3"/>
        <v>Medium Income</v>
      </c>
    </row>
    <row r="259" hidden="1">
      <c r="A259" s="1">
        <v>100257.0</v>
      </c>
      <c r="B259" s="1">
        <v>79.0</v>
      </c>
      <c r="C259" s="1">
        <v>16000.0</v>
      </c>
      <c r="D259" s="1" t="s">
        <v>23</v>
      </c>
      <c r="E259" s="1">
        <v>28453.72</v>
      </c>
      <c r="F259" s="1">
        <v>2.0</v>
      </c>
      <c r="G259" s="1">
        <v>24.0</v>
      </c>
      <c r="H259" s="1">
        <v>7.0</v>
      </c>
      <c r="I259" s="1" t="s">
        <v>22</v>
      </c>
      <c r="J259" s="1">
        <v>0.239</v>
      </c>
      <c r="K259" s="1">
        <v>0.468</v>
      </c>
      <c r="L259" s="6" t="str">
        <f>if(J259&gt;QUARTILE!$B$3, "TOP", if(J259&lt;QUARTILE!$B$4, "BOTTOM", 0))</f>
        <v>BOTTOM</v>
      </c>
      <c r="M259" s="6">
        <f t="shared" si="1"/>
        <v>2</v>
      </c>
      <c r="N259" s="6" t="str">
        <f t="shared" si="2"/>
        <v>Baby Boomer</v>
      </c>
      <c r="O259" s="6" t="str">
        <f t="shared" si="3"/>
        <v>Low Income</v>
      </c>
    </row>
    <row r="260" hidden="1">
      <c r="A260" s="1">
        <v>100258.0</v>
      </c>
      <c r="B260" s="1">
        <v>54.0</v>
      </c>
      <c r="C260" s="1">
        <v>9000.0</v>
      </c>
      <c r="D260" s="1" t="s">
        <v>27</v>
      </c>
      <c r="E260" s="1">
        <v>2516.67</v>
      </c>
      <c r="F260" s="1">
        <v>1.0</v>
      </c>
      <c r="G260" s="1">
        <v>18.0</v>
      </c>
      <c r="H260" s="1">
        <v>4.0</v>
      </c>
      <c r="I260" s="1" t="s">
        <v>22</v>
      </c>
      <c r="J260" s="1">
        <v>0.131</v>
      </c>
      <c r="K260" s="1">
        <v>0.247</v>
      </c>
      <c r="L260" s="6" t="str">
        <f>if(J260&gt;QUARTILE!$B$3, "TOP", if(J260&lt;QUARTILE!$B$4, "BOTTOM", 0))</f>
        <v>BOTTOM</v>
      </c>
      <c r="M260" s="6">
        <f t="shared" si="1"/>
        <v>2</v>
      </c>
      <c r="N260" s="6" t="str">
        <f t="shared" si="2"/>
        <v>Gen X</v>
      </c>
      <c r="O260" s="6" t="str">
        <f t="shared" si="3"/>
        <v>Low Income</v>
      </c>
    </row>
    <row r="261" hidden="1">
      <c r="A261" s="1">
        <v>100259.0</v>
      </c>
      <c r="B261" s="1">
        <v>50.0</v>
      </c>
      <c r="C261" s="1">
        <v>25000.0</v>
      </c>
      <c r="D261" s="1" t="s">
        <v>17</v>
      </c>
      <c r="E261" s="1">
        <v>9239.65</v>
      </c>
      <c r="F261" s="1">
        <v>2.0</v>
      </c>
      <c r="G261" s="1">
        <v>17.0</v>
      </c>
      <c r="H261" s="1">
        <v>9.0</v>
      </c>
      <c r="I261" s="1" t="s">
        <v>22</v>
      </c>
      <c r="J261" s="1">
        <v>0.114</v>
      </c>
      <c r="K261" s="1">
        <v>0.409</v>
      </c>
      <c r="L261" s="6" t="str">
        <f>if(J261&gt;QUARTILE!$B$3, "TOP", if(J261&lt;QUARTILE!$B$4, "BOTTOM", 0))</f>
        <v>BOTTOM</v>
      </c>
      <c r="M261" s="6">
        <f t="shared" si="1"/>
        <v>2</v>
      </c>
      <c r="N261" s="6" t="str">
        <f t="shared" si="2"/>
        <v>Gen X</v>
      </c>
      <c r="O261" s="6" t="str">
        <f t="shared" si="3"/>
        <v>Low Income</v>
      </c>
    </row>
    <row r="262" hidden="1">
      <c r="A262" s="1">
        <v>100260.0</v>
      </c>
      <c r="B262" s="1">
        <v>68.0</v>
      </c>
      <c r="C262" s="1">
        <v>13000.0</v>
      </c>
      <c r="D262" s="1" t="s">
        <v>25</v>
      </c>
      <c r="E262" s="1">
        <v>3285.3</v>
      </c>
      <c r="F262" s="1">
        <v>5.0</v>
      </c>
      <c r="G262" s="1">
        <v>29.0</v>
      </c>
      <c r="H262" s="1">
        <v>7.0</v>
      </c>
      <c r="I262" s="1" t="s">
        <v>22</v>
      </c>
      <c r="J262" s="1">
        <v>0.868</v>
      </c>
      <c r="K262" s="1">
        <v>0.094</v>
      </c>
      <c r="L262" s="6" t="str">
        <f>if(J262&gt;QUARTILE!$B$3, "TOP", if(J262&lt;QUARTILE!$B$4, "BOTTOM", 0))</f>
        <v>TOP</v>
      </c>
      <c r="M262" s="6">
        <f t="shared" si="1"/>
        <v>2</v>
      </c>
      <c r="N262" s="6" t="str">
        <f t="shared" si="2"/>
        <v>Baby Boomer</v>
      </c>
      <c r="O262" s="6" t="str">
        <f t="shared" si="3"/>
        <v>Low Income</v>
      </c>
    </row>
    <row r="263" hidden="1">
      <c r="A263" s="1">
        <v>100261.0</v>
      </c>
      <c r="B263" s="1">
        <v>59.0</v>
      </c>
      <c r="C263" s="1">
        <v>12000.0</v>
      </c>
      <c r="D263" s="1" t="s">
        <v>17</v>
      </c>
      <c r="E263" s="1">
        <v>5967.47</v>
      </c>
      <c r="F263" s="1">
        <v>5.0</v>
      </c>
      <c r="G263" s="1">
        <v>19.0</v>
      </c>
      <c r="H263" s="1">
        <v>6.0</v>
      </c>
      <c r="I263" s="1" t="s">
        <v>22</v>
      </c>
      <c r="J263" s="1">
        <v>0.286</v>
      </c>
      <c r="K263" s="1">
        <v>0.23</v>
      </c>
      <c r="L263" s="6" t="str">
        <f>if(J263&gt;QUARTILE!$B$3, "TOP", if(J263&lt;QUARTILE!$B$4, "BOTTOM", 0))</f>
        <v>BOTTOM</v>
      </c>
      <c r="M263" s="6">
        <f t="shared" si="1"/>
        <v>2</v>
      </c>
      <c r="N263" s="6" t="str">
        <f t="shared" si="2"/>
        <v>Gen X</v>
      </c>
      <c r="O263" s="6" t="str">
        <f t="shared" si="3"/>
        <v>Low Income</v>
      </c>
    </row>
    <row r="264" hidden="1">
      <c r="A264" s="1">
        <v>100262.0</v>
      </c>
      <c r="B264" s="1">
        <v>61.0</v>
      </c>
      <c r="C264" s="1">
        <v>17000.0</v>
      </c>
      <c r="D264" s="1" t="s">
        <v>25</v>
      </c>
      <c r="E264" s="1">
        <v>3313.61</v>
      </c>
      <c r="F264" s="1">
        <v>4.0</v>
      </c>
      <c r="G264" s="1">
        <v>25.0</v>
      </c>
      <c r="H264" s="1">
        <v>1.0</v>
      </c>
      <c r="I264" s="1" t="s">
        <v>22</v>
      </c>
      <c r="J264" s="1">
        <v>0.729</v>
      </c>
      <c r="K264" s="1">
        <v>0.368</v>
      </c>
      <c r="L264" s="6">
        <f>if(J264&gt;QUARTILE!$B$3, "TOP", if(J264&lt;QUARTILE!$B$4, "BOTTOM", 0))</f>
        <v>0</v>
      </c>
      <c r="M264" s="6">
        <f t="shared" si="1"/>
        <v>2</v>
      </c>
      <c r="N264" s="6" t="str">
        <f t="shared" si="2"/>
        <v>Baby Boomer</v>
      </c>
      <c r="O264" s="6" t="str">
        <f t="shared" si="3"/>
        <v>Low Income</v>
      </c>
    </row>
    <row r="265" hidden="1">
      <c r="A265" s="1">
        <v>100263.0</v>
      </c>
      <c r="B265" s="1">
        <v>41.0</v>
      </c>
      <c r="C265" s="1">
        <v>23000.0</v>
      </c>
      <c r="D265" s="1" t="s">
        <v>24</v>
      </c>
      <c r="E265" s="1">
        <v>43567.13</v>
      </c>
      <c r="F265" s="1">
        <v>4.0</v>
      </c>
      <c r="G265" s="1">
        <v>17.0</v>
      </c>
      <c r="H265" s="1">
        <v>14.0</v>
      </c>
      <c r="I265" s="1" t="s">
        <v>18</v>
      </c>
      <c r="J265" s="1">
        <v>0.387</v>
      </c>
      <c r="K265" s="1">
        <v>0.368</v>
      </c>
      <c r="L265" s="6">
        <f>if(J265&gt;QUARTILE!$B$3, "TOP", if(J265&lt;QUARTILE!$B$4, "BOTTOM", 0))</f>
        <v>0</v>
      </c>
      <c r="M265" s="6">
        <f t="shared" si="1"/>
        <v>1</v>
      </c>
      <c r="N265" s="6" t="str">
        <f t="shared" si="2"/>
        <v>Gen X</v>
      </c>
      <c r="O265" s="6" t="str">
        <f t="shared" si="3"/>
        <v>Low Income</v>
      </c>
    </row>
    <row r="266" hidden="1">
      <c r="A266" s="1">
        <v>100264.0</v>
      </c>
      <c r="B266" s="1">
        <v>32.0</v>
      </c>
      <c r="C266" s="1">
        <v>10000.0</v>
      </c>
      <c r="D266" s="1" t="s">
        <v>25</v>
      </c>
      <c r="E266" s="1">
        <v>26328.22</v>
      </c>
      <c r="F266" s="1">
        <v>4.0</v>
      </c>
      <c r="G266" s="1">
        <v>12.0</v>
      </c>
      <c r="H266" s="1">
        <v>11.0</v>
      </c>
      <c r="I266" s="1" t="s">
        <v>22</v>
      </c>
      <c r="J266" s="1">
        <v>0.717</v>
      </c>
      <c r="K266" s="1">
        <v>0.692</v>
      </c>
      <c r="L266" s="6">
        <f>if(J266&gt;QUARTILE!$B$3, "TOP", if(J266&lt;QUARTILE!$B$4, "BOTTOM", 0))</f>
        <v>0</v>
      </c>
      <c r="M266" s="6">
        <f t="shared" si="1"/>
        <v>2</v>
      </c>
      <c r="N266" s="6" t="str">
        <f t="shared" si="2"/>
        <v>Gen X</v>
      </c>
      <c r="O266" s="6" t="str">
        <f t="shared" si="3"/>
        <v>Low Income</v>
      </c>
    </row>
    <row r="267" hidden="1">
      <c r="A267" s="1">
        <v>100265.0</v>
      </c>
      <c r="B267" s="1">
        <v>76.0</v>
      </c>
      <c r="C267" s="1">
        <v>51000.0</v>
      </c>
      <c r="D267" s="1" t="s">
        <v>27</v>
      </c>
      <c r="E267" s="1">
        <v>16461.8</v>
      </c>
      <c r="F267" s="1">
        <v>4.0</v>
      </c>
      <c r="G267" s="1">
        <v>16.0</v>
      </c>
      <c r="H267" s="1">
        <v>3.0</v>
      </c>
      <c r="I267" s="1" t="s">
        <v>22</v>
      </c>
      <c r="J267" s="1">
        <v>1.0</v>
      </c>
      <c r="K267" s="1">
        <v>0.335</v>
      </c>
      <c r="L267" s="6" t="str">
        <f>if(J267&gt;QUARTILE!$B$3, "TOP", if(J267&lt;QUARTILE!$B$4, "BOTTOM", 0))</f>
        <v>TOP</v>
      </c>
      <c r="M267" s="6">
        <f t="shared" si="1"/>
        <v>2</v>
      </c>
      <c r="N267" s="6" t="str">
        <f t="shared" si="2"/>
        <v>Baby Boomer</v>
      </c>
      <c r="O267" s="6" t="str">
        <f t="shared" si="3"/>
        <v>Medium Income</v>
      </c>
    </row>
    <row r="268" hidden="1">
      <c r="A268" s="1">
        <v>100266.0</v>
      </c>
      <c r="B268" s="1">
        <v>71.0</v>
      </c>
      <c r="C268" s="1">
        <v>33000.0</v>
      </c>
      <c r="D268" s="1" t="s">
        <v>23</v>
      </c>
      <c r="E268" s="1">
        <v>5083.02</v>
      </c>
      <c r="F268" s="1">
        <v>3.0</v>
      </c>
      <c r="G268" s="1">
        <v>20.0</v>
      </c>
      <c r="H268" s="1">
        <v>3.0</v>
      </c>
      <c r="I268" s="1" t="s">
        <v>22</v>
      </c>
      <c r="J268" s="1">
        <v>0.116</v>
      </c>
      <c r="K268" s="1">
        <v>0.546</v>
      </c>
      <c r="L268" s="6" t="str">
        <f>if(J268&gt;QUARTILE!$B$3, "TOP", if(J268&lt;QUARTILE!$B$4, "BOTTOM", 0))</f>
        <v>BOTTOM</v>
      </c>
      <c r="M268" s="6">
        <f t="shared" si="1"/>
        <v>2</v>
      </c>
      <c r="N268" s="6" t="str">
        <f t="shared" si="2"/>
        <v>Baby Boomer</v>
      </c>
      <c r="O268" s="6" t="str">
        <f t="shared" si="3"/>
        <v>Low Income</v>
      </c>
    </row>
    <row r="269" hidden="1">
      <c r="A269" s="1">
        <v>100267.0</v>
      </c>
      <c r="B269" s="1">
        <v>49.0</v>
      </c>
      <c r="C269" s="1">
        <v>18000.0</v>
      </c>
      <c r="D269" s="1" t="s">
        <v>23</v>
      </c>
      <c r="E269" s="1">
        <v>14276.26</v>
      </c>
      <c r="F269" s="1">
        <v>4.0</v>
      </c>
      <c r="G269" s="1">
        <v>19.0</v>
      </c>
      <c r="H269" s="1">
        <v>6.0</v>
      </c>
      <c r="I269" s="1" t="s">
        <v>22</v>
      </c>
      <c r="J269" s="1">
        <v>0.704</v>
      </c>
      <c r="K269" s="1">
        <v>0.901</v>
      </c>
      <c r="L269" s="6">
        <f>if(J269&gt;QUARTILE!$B$3, "TOP", if(J269&lt;QUARTILE!$B$4, "BOTTOM", 0))</f>
        <v>0</v>
      </c>
      <c r="M269" s="6">
        <f t="shared" si="1"/>
        <v>2</v>
      </c>
      <c r="N269" s="6" t="str">
        <f t="shared" si="2"/>
        <v>Gen X</v>
      </c>
      <c r="O269" s="6" t="str">
        <f t="shared" si="3"/>
        <v>Low Income</v>
      </c>
    </row>
    <row r="270" hidden="1">
      <c r="A270" s="1">
        <v>100268.0</v>
      </c>
      <c r="B270" s="1">
        <v>49.0</v>
      </c>
      <c r="C270" s="1">
        <v>13000.0</v>
      </c>
      <c r="D270" s="1" t="s">
        <v>27</v>
      </c>
      <c r="E270" s="1">
        <v>14714.13</v>
      </c>
      <c r="F270" s="1">
        <v>4.0</v>
      </c>
      <c r="G270" s="1">
        <v>17.0</v>
      </c>
      <c r="H270" s="1">
        <v>10.0</v>
      </c>
      <c r="I270" s="1" t="s">
        <v>22</v>
      </c>
      <c r="J270" s="1">
        <v>0.283</v>
      </c>
      <c r="K270" s="1">
        <v>0.768</v>
      </c>
      <c r="L270" s="6" t="str">
        <f>if(J270&gt;QUARTILE!$B$3, "TOP", if(J270&lt;QUARTILE!$B$4, "BOTTOM", 0))</f>
        <v>BOTTOM</v>
      </c>
      <c r="M270" s="6">
        <f t="shared" si="1"/>
        <v>2</v>
      </c>
      <c r="N270" s="6" t="str">
        <f t="shared" si="2"/>
        <v>Gen X</v>
      </c>
      <c r="O270" s="6" t="str">
        <f t="shared" si="3"/>
        <v>Low Income</v>
      </c>
    </row>
    <row r="271" hidden="1">
      <c r="A271" s="1">
        <v>100269.0</v>
      </c>
      <c r="B271" s="1">
        <v>41.0</v>
      </c>
      <c r="C271" s="1">
        <v>21000.0</v>
      </c>
      <c r="D271" s="1" t="s">
        <v>25</v>
      </c>
      <c r="E271" s="1">
        <v>17851.67</v>
      </c>
      <c r="F271" s="1">
        <v>4.0</v>
      </c>
      <c r="G271" s="1">
        <v>24.0</v>
      </c>
      <c r="H271" s="1">
        <v>9.0</v>
      </c>
      <c r="I271" s="1" t="s">
        <v>22</v>
      </c>
      <c r="J271" s="1">
        <v>0.133</v>
      </c>
      <c r="K271" s="1">
        <v>0.187</v>
      </c>
      <c r="L271" s="6" t="str">
        <f>if(J271&gt;QUARTILE!$B$3, "TOP", if(J271&lt;QUARTILE!$B$4, "BOTTOM", 0))</f>
        <v>BOTTOM</v>
      </c>
      <c r="M271" s="6">
        <f t="shared" si="1"/>
        <v>2</v>
      </c>
      <c r="N271" s="6" t="str">
        <f t="shared" si="2"/>
        <v>Gen X</v>
      </c>
      <c r="O271" s="6" t="str">
        <f t="shared" si="3"/>
        <v>Low Income</v>
      </c>
    </row>
    <row r="272" hidden="1">
      <c r="A272" s="1">
        <v>100270.0</v>
      </c>
      <c r="B272" s="1">
        <v>58.0</v>
      </c>
      <c r="C272" s="1">
        <v>38000.0</v>
      </c>
      <c r="D272" s="1" t="s">
        <v>25</v>
      </c>
      <c r="E272" s="1">
        <v>1239.32</v>
      </c>
      <c r="F272" s="1">
        <v>2.0</v>
      </c>
      <c r="G272" s="1">
        <v>17.0</v>
      </c>
      <c r="H272" s="1">
        <v>10.0</v>
      </c>
      <c r="I272" s="1" t="s">
        <v>22</v>
      </c>
      <c r="J272" s="1">
        <v>0.129</v>
      </c>
      <c r="K272" s="1">
        <v>0.213</v>
      </c>
      <c r="L272" s="6" t="str">
        <f>if(J272&gt;QUARTILE!$B$3, "TOP", if(J272&lt;QUARTILE!$B$4, "BOTTOM", 0))</f>
        <v>BOTTOM</v>
      </c>
      <c r="M272" s="6">
        <f t="shared" si="1"/>
        <v>2</v>
      </c>
      <c r="N272" s="6" t="str">
        <f t="shared" si="2"/>
        <v>Gen X</v>
      </c>
      <c r="O272" s="6" t="str">
        <f t="shared" si="3"/>
        <v>Low Income</v>
      </c>
    </row>
    <row r="273" hidden="1">
      <c r="A273" s="1">
        <v>100271.0</v>
      </c>
      <c r="B273" s="1">
        <v>69.0</v>
      </c>
      <c r="C273" s="1">
        <v>34000.0</v>
      </c>
      <c r="D273" s="1" t="s">
        <v>23</v>
      </c>
      <c r="E273" s="1">
        <v>72165.89</v>
      </c>
      <c r="F273" s="1">
        <v>4.0</v>
      </c>
      <c r="G273" s="1">
        <v>16.0</v>
      </c>
      <c r="H273" s="1">
        <v>4.0</v>
      </c>
      <c r="I273" s="1" t="s">
        <v>18</v>
      </c>
      <c r="J273" s="1">
        <v>0.522</v>
      </c>
      <c r="K273" s="1">
        <v>0.513</v>
      </c>
      <c r="L273" s="6">
        <f>if(J273&gt;QUARTILE!$B$3, "TOP", if(J273&lt;QUARTILE!$B$4, "BOTTOM", 0))</f>
        <v>0</v>
      </c>
      <c r="M273" s="6">
        <f t="shared" si="1"/>
        <v>1</v>
      </c>
      <c r="N273" s="6" t="str">
        <f t="shared" si="2"/>
        <v>Baby Boomer</v>
      </c>
      <c r="O273" s="6" t="str">
        <f t="shared" si="3"/>
        <v>Low Income</v>
      </c>
    </row>
    <row r="274" hidden="1">
      <c r="A274" s="1">
        <v>100272.0</v>
      </c>
      <c r="B274" s="1">
        <v>66.0</v>
      </c>
      <c r="C274" s="1">
        <v>42000.0</v>
      </c>
      <c r="D274" s="1" t="s">
        <v>17</v>
      </c>
      <c r="E274" s="1">
        <v>12526.19</v>
      </c>
      <c r="F274" s="1">
        <v>1.0</v>
      </c>
      <c r="G274" s="1">
        <v>19.0</v>
      </c>
      <c r="H274" s="1">
        <v>3.0</v>
      </c>
      <c r="I274" s="1" t="s">
        <v>22</v>
      </c>
      <c r="J274" s="1">
        <v>0.541</v>
      </c>
      <c r="K274" s="1">
        <v>0.595</v>
      </c>
      <c r="L274" s="6">
        <f>if(J274&gt;QUARTILE!$B$3, "TOP", if(J274&lt;QUARTILE!$B$4, "BOTTOM", 0))</f>
        <v>0</v>
      </c>
      <c r="M274" s="6">
        <f t="shared" si="1"/>
        <v>2</v>
      </c>
      <c r="N274" s="6" t="str">
        <f t="shared" si="2"/>
        <v>Baby Boomer</v>
      </c>
      <c r="O274" s="6" t="str">
        <f t="shared" si="3"/>
        <v>Low Income</v>
      </c>
    </row>
    <row r="275" hidden="1">
      <c r="A275" s="1">
        <v>100273.0</v>
      </c>
      <c r="B275" s="1">
        <v>79.0</v>
      </c>
      <c r="C275" s="1">
        <v>17000.0</v>
      </c>
      <c r="D275" s="1" t="s">
        <v>17</v>
      </c>
      <c r="E275" s="1">
        <v>52218.05</v>
      </c>
      <c r="F275" s="1">
        <v>4.0</v>
      </c>
      <c r="G275" s="1">
        <v>23.0</v>
      </c>
      <c r="H275" s="1">
        <v>4.0</v>
      </c>
      <c r="I275" s="1" t="s">
        <v>18</v>
      </c>
      <c r="J275" s="1">
        <v>0.747</v>
      </c>
      <c r="K275" s="1">
        <v>0.397</v>
      </c>
      <c r="L275" s="6">
        <f>if(J275&gt;QUARTILE!$B$3, "TOP", if(J275&lt;QUARTILE!$B$4, "BOTTOM", 0))</f>
        <v>0</v>
      </c>
      <c r="M275" s="6">
        <f t="shared" si="1"/>
        <v>1</v>
      </c>
      <c r="N275" s="6" t="str">
        <f t="shared" si="2"/>
        <v>Baby Boomer</v>
      </c>
      <c r="O275" s="6" t="str">
        <f t="shared" si="3"/>
        <v>Low Income</v>
      </c>
    </row>
    <row r="276" hidden="1">
      <c r="A276" s="1">
        <v>100274.0</v>
      </c>
      <c r="B276" s="1">
        <v>66.0</v>
      </c>
      <c r="C276" s="1">
        <v>5000.0</v>
      </c>
      <c r="D276" s="1" t="s">
        <v>23</v>
      </c>
      <c r="E276" s="1">
        <v>197.13</v>
      </c>
      <c r="F276" s="1">
        <v>4.0</v>
      </c>
      <c r="G276" s="1">
        <v>15.0</v>
      </c>
      <c r="H276" s="1">
        <v>4.0</v>
      </c>
      <c r="I276" s="1" t="s">
        <v>22</v>
      </c>
      <c r="J276" s="1">
        <v>0.618</v>
      </c>
      <c r="K276" s="1">
        <v>0.104</v>
      </c>
      <c r="L276" s="6">
        <f>if(J276&gt;QUARTILE!$B$3, "TOP", if(J276&lt;QUARTILE!$B$4, "BOTTOM", 0))</f>
        <v>0</v>
      </c>
      <c r="M276" s="6">
        <f t="shared" si="1"/>
        <v>2</v>
      </c>
      <c r="N276" s="6" t="str">
        <f t="shared" si="2"/>
        <v>Baby Boomer</v>
      </c>
      <c r="O276" s="6" t="str">
        <f t="shared" si="3"/>
        <v>Low Income</v>
      </c>
    </row>
    <row r="277" hidden="1">
      <c r="A277" s="1">
        <v>100275.0</v>
      </c>
      <c r="B277" s="1">
        <v>75.0</v>
      </c>
      <c r="C277" s="1">
        <v>47000.0</v>
      </c>
      <c r="D277" s="1" t="s">
        <v>27</v>
      </c>
      <c r="E277" s="1">
        <v>5688.64</v>
      </c>
      <c r="F277" s="1">
        <v>3.0</v>
      </c>
      <c r="G277" s="1">
        <v>17.0</v>
      </c>
      <c r="H277" s="1">
        <v>7.0</v>
      </c>
      <c r="I277" s="1" t="s">
        <v>22</v>
      </c>
      <c r="J277" s="1">
        <v>0.898</v>
      </c>
      <c r="K277" s="1">
        <v>0.363</v>
      </c>
      <c r="L277" s="6" t="str">
        <f>if(J277&gt;QUARTILE!$B$3, "TOP", if(J277&lt;QUARTILE!$B$4, "BOTTOM", 0))</f>
        <v>TOP</v>
      </c>
      <c r="M277" s="6">
        <f t="shared" si="1"/>
        <v>2</v>
      </c>
      <c r="N277" s="6" t="str">
        <f t="shared" si="2"/>
        <v>Baby Boomer</v>
      </c>
      <c r="O277" s="6" t="str">
        <f t="shared" si="3"/>
        <v>Medium Income</v>
      </c>
    </row>
    <row r="278" hidden="1">
      <c r="A278" s="1">
        <v>100276.0</v>
      </c>
      <c r="B278" s="1">
        <v>69.0</v>
      </c>
      <c r="C278" s="1">
        <v>20000.0</v>
      </c>
      <c r="D278" s="1" t="s">
        <v>17</v>
      </c>
      <c r="E278" s="1">
        <v>2196.2</v>
      </c>
      <c r="F278" s="1">
        <v>4.0</v>
      </c>
      <c r="G278" s="1">
        <v>23.0</v>
      </c>
      <c r="H278" s="1">
        <v>3.0</v>
      </c>
      <c r="I278" s="1" t="s">
        <v>22</v>
      </c>
      <c r="J278" s="1">
        <v>0.154</v>
      </c>
      <c r="K278" s="1">
        <v>0.709</v>
      </c>
      <c r="L278" s="6" t="str">
        <f>if(J278&gt;QUARTILE!$B$3, "TOP", if(J278&lt;QUARTILE!$B$4, "BOTTOM", 0))</f>
        <v>BOTTOM</v>
      </c>
      <c r="M278" s="6">
        <f t="shared" si="1"/>
        <v>2</v>
      </c>
      <c r="N278" s="6" t="str">
        <f t="shared" si="2"/>
        <v>Baby Boomer</v>
      </c>
      <c r="O278" s="6" t="str">
        <f t="shared" si="3"/>
        <v>Low Income</v>
      </c>
    </row>
    <row r="279" hidden="1">
      <c r="A279" s="1">
        <v>100277.0</v>
      </c>
      <c r="B279" s="1">
        <v>29.0</v>
      </c>
      <c r="C279" s="1">
        <v>33000.0</v>
      </c>
      <c r="D279" s="1" t="s">
        <v>27</v>
      </c>
      <c r="E279" s="1">
        <v>29360.17</v>
      </c>
      <c r="F279" s="1">
        <v>2.0</v>
      </c>
      <c r="G279" s="1">
        <v>15.0</v>
      </c>
      <c r="H279" s="1">
        <v>18.0</v>
      </c>
      <c r="I279" s="1" t="s">
        <v>22</v>
      </c>
      <c r="J279" s="1">
        <v>0.829</v>
      </c>
      <c r="K279" s="1">
        <v>0.724</v>
      </c>
      <c r="L279" s="6" t="str">
        <f>if(J279&gt;QUARTILE!$B$3, "TOP", if(J279&lt;QUARTILE!$B$4, "BOTTOM", 0))</f>
        <v>TOP</v>
      </c>
      <c r="M279" s="6">
        <f t="shared" si="1"/>
        <v>2</v>
      </c>
      <c r="N279" s="6" t="str">
        <f t="shared" si="2"/>
        <v>Millenial</v>
      </c>
      <c r="O279" s="6" t="str">
        <f t="shared" si="3"/>
        <v>Low Income</v>
      </c>
    </row>
    <row r="280" hidden="1">
      <c r="A280" s="1">
        <v>100278.0</v>
      </c>
      <c r="B280" s="1">
        <v>79.0</v>
      </c>
      <c r="C280" s="1">
        <v>60000.0</v>
      </c>
      <c r="D280" s="1" t="s">
        <v>23</v>
      </c>
      <c r="E280" s="1">
        <v>7716.93</v>
      </c>
      <c r="F280" s="1">
        <v>5.0</v>
      </c>
      <c r="G280" s="1">
        <v>26.0</v>
      </c>
      <c r="H280" s="1">
        <v>4.0</v>
      </c>
      <c r="I280" s="1" t="s">
        <v>22</v>
      </c>
      <c r="J280" s="1">
        <v>0.678</v>
      </c>
      <c r="K280" s="1">
        <v>0.115</v>
      </c>
      <c r="L280" s="6">
        <f>if(J280&gt;QUARTILE!$B$3, "TOP", if(J280&lt;QUARTILE!$B$4, "BOTTOM", 0))</f>
        <v>0</v>
      </c>
      <c r="M280" s="6">
        <f t="shared" si="1"/>
        <v>2</v>
      </c>
      <c r="N280" s="6" t="str">
        <f t="shared" si="2"/>
        <v>Baby Boomer</v>
      </c>
      <c r="O280" s="6" t="str">
        <f t="shared" si="3"/>
        <v>Medium Income</v>
      </c>
    </row>
    <row r="281" hidden="1">
      <c r="A281" s="1">
        <v>100279.0</v>
      </c>
      <c r="B281" s="1">
        <v>56.0</v>
      </c>
      <c r="C281" s="1">
        <v>95000.0</v>
      </c>
      <c r="D281" s="1" t="s">
        <v>27</v>
      </c>
      <c r="E281" s="1">
        <v>36713.29</v>
      </c>
      <c r="F281" s="1">
        <v>4.0</v>
      </c>
      <c r="G281" s="1">
        <v>26.0</v>
      </c>
      <c r="H281" s="1">
        <v>7.0</v>
      </c>
      <c r="I281" s="1" t="s">
        <v>18</v>
      </c>
      <c r="J281" s="1">
        <v>1.0</v>
      </c>
      <c r="K281" s="1">
        <v>0.277</v>
      </c>
      <c r="L281" s="6" t="str">
        <f>if(J281&gt;QUARTILE!$B$3, "TOP", if(J281&lt;QUARTILE!$B$4, "BOTTOM", 0))</f>
        <v>TOP</v>
      </c>
      <c r="M281" s="6">
        <f t="shared" si="1"/>
        <v>1</v>
      </c>
      <c r="N281" s="6" t="str">
        <f t="shared" si="2"/>
        <v>Gen X</v>
      </c>
      <c r="O281" s="6" t="str">
        <f t="shared" si="3"/>
        <v>Medium Income</v>
      </c>
    </row>
    <row r="282" hidden="1">
      <c r="A282" s="1">
        <v>100280.0</v>
      </c>
      <c r="B282" s="1">
        <v>19.0</v>
      </c>
      <c r="C282" s="1">
        <v>15000.0</v>
      </c>
      <c r="D282" s="1" t="s">
        <v>23</v>
      </c>
      <c r="E282" s="1">
        <v>35721.76</v>
      </c>
      <c r="F282" s="1">
        <v>4.0</v>
      </c>
      <c r="G282" s="1">
        <v>28.0</v>
      </c>
      <c r="H282" s="1">
        <v>21.0</v>
      </c>
      <c r="I282" s="1" t="s">
        <v>26</v>
      </c>
      <c r="J282" s="1">
        <v>0.777</v>
      </c>
      <c r="K282" s="1">
        <v>0.193</v>
      </c>
      <c r="L282" s="6">
        <f>if(J282&gt;QUARTILE!$B$3, "TOP", if(J282&lt;QUARTILE!$B$4, "BOTTOM", 0))</f>
        <v>0</v>
      </c>
      <c r="M282" s="6">
        <f t="shared" si="1"/>
        <v>3</v>
      </c>
      <c r="N282" s="6" t="str">
        <f t="shared" si="2"/>
        <v>Millenial</v>
      </c>
      <c r="O282" s="6" t="str">
        <f t="shared" si="3"/>
        <v>Low Income</v>
      </c>
    </row>
    <row r="283" hidden="1">
      <c r="A283" s="1">
        <v>100281.0</v>
      </c>
      <c r="B283" s="1">
        <v>20.0</v>
      </c>
      <c r="C283" s="1">
        <v>24000.0</v>
      </c>
      <c r="D283" s="1" t="s">
        <v>23</v>
      </c>
      <c r="E283" s="1">
        <v>22040.05</v>
      </c>
      <c r="F283" s="1">
        <v>4.0</v>
      </c>
      <c r="G283" s="1">
        <v>15.0</v>
      </c>
      <c r="H283" s="1">
        <v>14.0</v>
      </c>
      <c r="I283" s="1" t="s">
        <v>22</v>
      </c>
      <c r="J283" s="1">
        <v>0.532</v>
      </c>
      <c r="K283" s="1">
        <v>0.459</v>
      </c>
      <c r="L283" s="6">
        <f>if(J283&gt;QUARTILE!$B$3, "TOP", if(J283&lt;QUARTILE!$B$4, "BOTTOM", 0))</f>
        <v>0</v>
      </c>
      <c r="M283" s="6">
        <f t="shared" si="1"/>
        <v>2</v>
      </c>
      <c r="N283" s="6" t="str">
        <f t="shared" si="2"/>
        <v>Millenial</v>
      </c>
      <c r="O283" s="6" t="str">
        <f t="shared" si="3"/>
        <v>Low Income</v>
      </c>
    </row>
    <row r="284" hidden="1">
      <c r="A284" s="1">
        <v>100282.0</v>
      </c>
      <c r="B284" s="1">
        <v>66.0</v>
      </c>
      <c r="C284" s="1">
        <v>50000.0</v>
      </c>
      <c r="D284" s="1" t="s">
        <v>23</v>
      </c>
      <c r="E284" s="1">
        <v>21919.22</v>
      </c>
      <c r="F284" s="1">
        <v>3.0</v>
      </c>
      <c r="G284" s="1">
        <v>21.0</v>
      </c>
      <c r="H284" s="1">
        <v>6.0</v>
      </c>
      <c r="I284" s="1" t="s">
        <v>22</v>
      </c>
      <c r="J284" s="1">
        <v>0.472</v>
      </c>
      <c r="K284" s="1">
        <v>0.461</v>
      </c>
      <c r="L284" s="6">
        <f>if(J284&gt;QUARTILE!$B$3, "TOP", if(J284&lt;QUARTILE!$B$4, "BOTTOM", 0))</f>
        <v>0</v>
      </c>
      <c r="M284" s="6">
        <f t="shared" si="1"/>
        <v>2</v>
      </c>
      <c r="N284" s="6" t="str">
        <f t="shared" si="2"/>
        <v>Baby Boomer</v>
      </c>
      <c r="O284" s="6" t="str">
        <f t="shared" si="3"/>
        <v>Medium Income</v>
      </c>
    </row>
    <row r="285" hidden="1">
      <c r="A285" s="1">
        <v>100283.0</v>
      </c>
      <c r="B285" s="1">
        <v>54.0</v>
      </c>
      <c r="C285" s="1">
        <v>13000.0</v>
      </c>
      <c r="D285" s="1" t="s">
        <v>25</v>
      </c>
      <c r="E285" s="1">
        <v>24090.11</v>
      </c>
      <c r="F285" s="1">
        <v>5.0</v>
      </c>
      <c r="G285" s="1">
        <v>19.0</v>
      </c>
      <c r="H285" s="1">
        <v>7.0</v>
      </c>
      <c r="I285" s="1" t="s">
        <v>22</v>
      </c>
      <c r="J285" s="1">
        <v>0.146</v>
      </c>
      <c r="K285" s="1">
        <v>0.452</v>
      </c>
      <c r="L285" s="6" t="str">
        <f>if(J285&gt;QUARTILE!$B$3, "TOP", if(J285&lt;QUARTILE!$B$4, "BOTTOM", 0))</f>
        <v>BOTTOM</v>
      </c>
      <c r="M285" s="6">
        <f t="shared" si="1"/>
        <v>2</v>
      </c>
      <c r="N285" s="6" t="str">
        <f t="shared" si="2"/>
        <v>Gen X</v>
      </c>
      <c r="O285" s="6" t="str">
        <f t="shared" si="3"/>
        <v>Low Income</v>
      </c>
    </row>
    <row r="286" hidden="1">
      <c r="A286" s="1">
        <v>100284.0</v>
      </c>
      <c r="B286" s="1">
        <v>66.0</v>
      </c>
      <c r="C286" s="1">
        <v>16000.0</v>
      </c>
      <c r="D286" s="1" t="s">
        <v>23</v>
      </c>
      <c r="E286" s="1">
        <v>22402.67</v>
      </c>
      <c r="F286" s="1">
        <v>3.0</v>
      </c>
      <c r="G286" s="1">
        <v>31.0</v>
      </c>
      <c r="H286" s="1">
        <v>8.0</v>
      </c>
      <c r="I286" s="1" t="s">
        <v>22</v>
      </c>
      <c r="J286" s="1">
        <v>0.195</v>
      </c>
      <c r="K286" s="1">
        <v>0.813</v>
      </c>
      <c r="L286" s="6" t="str">
        <f>if(J286&gt;QUARTILE!$B$3, "TOP", if(J286&lt;QUARTILE!$B$4, "BOTTOM", 0))</f>
        <v>BOTTOM</v>
      </c>
      <c r="M286" s="6">
        <f t="shared" si="1"/>
        <v>2</v>
      </c>
      <c r="N286" s="6" t="str">
        <f t="shared" si="2"/>
        <v>Baby Boomer</v>
      </c>
      <c r="O286" s="6" t="str">
        <f t="shared" si="3"/>
        <v>Low Income</v>
      </c>
    </row>
    <row r="287" hidden="1">
      <c r="A287" s="1">
        <v>100285.0</v>
      </c>
      <c r="B287" s="1">
        <v>73.0</v>
      </c>
      <c r="C287" s="1">
        <v>15000.0</v>
      </c>
      <c r="D287" s="1" t="s">
        <v>24</v>
      </c>
      <c r="E287" s="1">
        <v>9784.82</v>
      </c>
      <c r="F287" s="1">
        <v>3.0</v>
      </c>
      <c r="G287" s="1">
        <v>29.0</v>
      </c>
      <c r="H287" s="1">
        <v>6.0</v>
      </c>
      <c r="I287" s="1" t="s">
        <v>22</v>
      </c>
      <c r="J287" s="1">
        <v>0.518</v>
      </c>
      <c r="K287" s="1">
        <v>0.389</v>
      </c>
      <c r="L287" s="6">
        <f>if(J287&gt;QUARTILE!$B$3, "TOP", if(J287&lt;QUARTILE!$B$4, "BOTTOM", 0))</f>
        <v>0</v>
      </c>
      <c r="M287" s="6">
        <f t="shared" si="1"/>
        <v>2</v>
      </c>
      <c r="N287" s="6" t="str">
        <f t="shared" si="2"/>
        <v>Baby Boomer</v>
      </c>
      <c r="O287" s="6" t="str">
        <f t="shared" si="3"/>
        <v>Low Income</v>
      </c>
    </row>
    <row r="288" hidden="1">
      <c r="A288" s="1">
        <v>100286.0</v>
      </c>
      <c r="B288" s="1">
        <v>34.0</v>
      </c>
      <c r="C288" s="1">
        <v>22000.0</v>
      </c>
      <c r="D288" s="1" t="s">
        <v>25</v>
      </c>
      <c r="E288" s="1">
        <v>22966.2</v>
      </c>
      <c r="F288" s="1">
        <v>3.0</v>
      </c>
      <c r="G288" s="1">
        <v>21.0</v>
      </c>
      <c r="H288" s="1">
        <v>8.0</v>
      </c>
      <c r="I288" s="1" t="s">
        <v>22</v>
      </c>
      <c r="J288" s="1">
        <v>0.583</v>
      </c>
      <c r="K288" s="1">
        <v>0.552</v>
      </c>
      <c r="L288" s="6">
        <f>if(J288&gt;QUARTILE!$B$3, "TOP", if(J288&lt;QUARTILE!$B$4, "BOTTOM", 0))</f>
        <v>0</v>
      </c>
      <c r="M288" s="6">
        <f t="shared" si="1"/>
        <v>2</v>
      </c>
      <c r="N288" s="6" t="str">
        <f t="shared" si="2"/>
        <v>Gen X</v>
      </c>
      <c r="O288" s="6" t="str">
        <f t="shared" si="3"/>
        <v>Low Income</v>
      </c>
    </row>
    <row r="289" hidden="1">
      <c r="A289" s="1">
        <v>100287.0</v>
      </c>
      <c r="B289" s="1">
        <v>76.0</v>
      </c>
      <c r="C289" s="1">
        <v>19000.0</v>
      </c>
      <c r="D289" s="1" t="s">
        <v>23</v>
      </c>
      <c r="E289" s="1">
        <v>45539.71</v>
      </c>
      <c r="F289" s="1">
        <v>2.0</v>
      </c>
      <c r="G289" s="1">
        <v>14.0</v>
      </c>
      <c r="H289" s="1">
        <v>3.0</v>
      </c>
      <c r="I289" s="1" t="s">
        <v>18</v>
      </c>
      <c r="J289" s="1">
        <v>0.618</v>
      </c>
      <c r="K289" s="1">
        <v>0.507</v>
      </c>
      <c r="L289" s="6">
        <f>if(J289&gt;QUARTILE!$B$3, "TOP", if(J289&lt;QUARTILE!$B$4, "BOTTOM", 0))</f>
        <v>0</v>
      </c>
      <c r="M289" s="6">
        <f t="shared" si="1"/>
        <v>1</v>
      </c>
      <c r="N289" s="6" t="str">
        <f t="shared" si="2"/>
        <v>Baby Boomer</v>
      </c>
      <c r="O289" s="6" t="str">
        <f t="shared" si="3"/>
        <v>Low Income</v>
      </c>
    </row>
    <row r="290" hidden="1">
      <c r="A290" s="1">
        <v>100288.0</v>
      </c>
      <c r="B290" s="1">
        <v>66.0</v>
      </c>
      <c r="C290" s="1">
        <v>15000.0</v>
      </c>
      <c r="D290" s="1" t="s">
        <v>25</v>
      </c>
      <c r="E290" s="1">
        <v>8086.52</v>
      </c>
      <c r="F290" s="1">
        <v>5.0</v>
      </c>
      <c r="G290" s="1">
        <v>30.0</v>
      </c>
      <c r="H290" s="1">
        <v>8.0</v>
      </c>
      <c r="I290" s="1" t="s">
        <v>22</v>
      </c>
      <c r="J290" s="1">
        <v>0.063</v>
      </c>
      <c r="K290" s="1">
        <v>0.892</v>
      </c>
      <c r="L290" s="6" t="str">
        <f>if(J290&gt;QUARTILE!$B$3, "TOP", if(J290&lt;QUARTILE!$B$4, "BOTTOM", 0))</f>
        <v>BOTTOM</v>
      </c>
      <c r="M290" s="6">
        <f t="shared" si="1"/>
        <v>2</v>
      </c>
      <c r="N290" s="6" t="str">
        <f t="shared" si="2"/>
        <v>Baby Boomer</v>
      </c>
      <c r="O290" s="6" t="str">
        <f t="shared" si="3"/>
        <v>Low Income</v>
      </c>
    </row>
    <row r="291" hidden="1">
      <c r="A291" s="1">
        <v>100289.0</v>
      </c>
      <c r="B291" s="1">
        <v>19.0</v>
      </c>
      <c r="C291" s="1">
        <v>12000.0</v>
      </c>
      <c r="D291" s="1" t="s">
        <v>23</v>
      </c>
      <c r="E291" s="1">
        <v>57968.13</v>
      </c>
      <c r="F291" s="1">
        <v>2.0</v>
      </c>
      <c r="G291" s="1">
        <v>23.0</v>
      </c>
      <c r="H291" s="1">
        <v>12.0</v>
      </c>
      <c r="I291" s="1" t="s">
        <v>22</v>
      </c>
      <c r="J291" s="1">
        <v>0.656</v>
      </c>
      <c r="K291" s="1">
        <v>0.555</v>
      </c>
      <c r="L291" s="6">
        <f>if(J291&gt;QUARTILE!$B$3, "TOP", if(J291&lt;QUARTILE!$B$4, "BOTTOM", 0))</f>
        <v>0</v>
      </c>
      <c r="M291" s="6">
        <f t="shared" si="1"/>
        <v>2</v>
      </c>
      <c r="N291" s="6" t="str">
        <f t="shared" si="2"/>
        <v>Millenial</v>
      </c>
      <c r="O291" s="6" t="str">
        <f t="shared" si="3"/>
        <v>Low Income</v>
      </c>
    </row>
    <row r="292" hidden="1">
      <c r="A292" s="1">
        <v>100290.0</v>
      </c>
      <c r="B292" s="1">
        <v>19.0</v>
      </c>
      <c r="C292" s="1">
        <v>36000.0</v>
      </c>
      <c r="D292" s="1" t="s">
        <v>25</v>
      </c>
      <c r="E292" s="1">
        <v>273.49</v>
      </c>
      <c r="F292" s="1">
        <v>2.0</v>
      </c>
      <c r="G292" s="1">
        <v>28.0</v>
      </c>
      <c r="H292" s="1">
        <v>16.0</v>
      </c>
      <c r="I292" s="1" t="s">
        <v>22</v>
      </c>
      <c r="J292" s="1">
        <v>0.184</v>
      </c>
      <c r="K292" s="1">
        <v>0.131</v>
      </c>
      <c r="L292" s="6" t="str">
        <f>if(J292&gt;QUARTILE!$B$3, "TOP", if(J292&lt;QUARTILE!$B$4, "BOTTOM", 0))</f>
        <v>BOTTOM</v>
      </c>
      <c r="M292" s="6">
        <f t="shared" si="1"/>
        <v>2</v>
      </c>
      <c r="N292" s="6" t="str">
        <f t="shared" si="2"/>
        <v>Millenial</v>
      </c>
      <c r="O292" s="6" t="str">
        <f t="shared" si="3"/>
        <v>Low Income</v>
      </c>
    </row>
    <row r="293" hidden="1">
      <c r="A293" s="1">
        <v>100291.0</v>
      </c>
      <c r="B293" s="1">
        <v>45.0</v>
      </c>
      <c r="C293" s="1">
        <v>49000.0</v>
      </c>
      <c r="D293" s="1" t="s">
        <v>25</v>
      </c>
      <c r="E293" s="1">
        <v>8587.45</v>
      </c>
      <c r="F293" s="1">
        <v>5.0</v>
      </c>
      <c r="G293" s="1">
        <v>19.0</v>
      </c>
      <c r="H293" s="1">
        <v>12.0</v>
      </c>
      <c r="I293" s="1" t="s">
        <v>22</v>
      </c>
      <c r="J293" s="1">
        <v>0.616</v>
      </c>
      <c r="K293" s="1">
        <v>0.532</v>
      </c>
      <c r="L293" s="6">
        <f>if(J293&gt;QUARTILE!$B$3, "TOP", if(J293&lt;QUARTILE!$B$4, "BOTTOM", 0))</f>
        <v>0</v>
      </c>
      <c r="M293" s="6">
        <f t="shared" si="1"/>
        <v>2</v>
      </c>
      <c r="N293" s="6" t="str">
        <f t="shared" si="2"/>
        <v>Gen X</v>
      </c>
      <c r="O293" s="6" t="str">
        <f t="shared" si="3"/>
        <v>Medium Income</v>
      </c>
    </row>
    <row r="294" hidden="1">
      <c r="A294" s="1">
        <v>100292.0</v>
      </c>
      <c r="B294" s="1">
        <v>71.0</v>
      </c>
      <c r="C294" s="1">
        <v>54000.0</v>
      </c>
      <c r="D294" s="1" t="s">
        <v>23</v>
      </c>
      <c r="E294" s="1">
        <v>2833.54</v>
      </c>
      <c r="F294" s="1">
        <v>2.0</v>
      </c>
      <c r="G294" s="1">
        <v>24.0</v>
      </c>
      <c r="H294" s="1">
        <v>6.0</v>
      </c>
      <c r="I294" s="1" t="s">
        <v>22</v>
      </c>
      <c r="J294" s="1">
        <v>0.438</v>
      </c>
      <c r="K294" s="1">
        <v>0.662</v>
      </c>
      <c r="L294" s="6">
        <f>if(J294&gt;QUARTILE!$B$3, "TOP", if(J294&lt;QUARTILE!$B$4, "BOTTOM", 0))</f>
        <v>0</v>
      </c>
      <c r="M294" s="6">
        <f t="shared" si="1"/>
        <v>2</v>
      </c>
      <c r="N294" s="6" t="str">
        <f t="shared" si="2"/>
        <v>Baby Boomer</v>
      </c>
      <c r="O294" s="6" t="str">
        <f t="shared" si="3"/>
        <v>Medium Income</v>
      </c>
    </row>
    <row r="295" hidden="1">
      <c r="A295" s="1">
        <v>100293.0</v>
      </c>
      <c r="B295" s="1">
        <v>40.0</v>
      </c>
      <c r="C295" s="1">
        <v>17000.0</v>
      </c>
      <c r="D295" s="1" t="s">
        <v>23</v>
      </c>
      <c r="E295" s="1">
        <v>2707.69</v>
      </c>
      <c r="F295" s="1">
        <v>5.0</v>
      </c>
      <c r="G295" s="1">
        <v>22.0</v>
      </c>
      <c r="H295" s="1">
        <v>16.0</v>
      </c>
      <c r="I295" s="1" t="s">
        <v>18</v>
      </c>
      <c r="J295" s="1">
        <v>1.0</v>
      </c>
      <c r="K295" s="1">
        <v>0.0</v>
      </c>
      <c r="L295" s="6" t="str">
        <f>if(J295&gt;QUARTILE!$B$3, "TOP", if(J295&lt;QUARTILE!$B$4, "BOTTOM", 0))</f>
        <v>TOP</v>
      </c>
      <c r="M295" s="6">
        <f t="shared" si="1"/>
        <v>1</v>
      </c>
      <c r="N295" s="6" t="str">
        <f t="shared" si="2"/>
        <v>Gen X</v>
      </c>
      <c r="O295" s="6" t="str">
        <f t="shared" si="3"/>
        <v>Low Income</v>
      </c>
    </row>
    <row r="296" hidden="1">
      <c r="A296" s="1">
        <v>100294.0</v>
      </c>
      <c r="B296" s="1">
        <v>54.0</v>
      </c>
      <c r="C296" s="1">
        <v>37000.0</v>
      </c>
      <c r="D296" s="1" t="s">
        <v>25</v>
      </c>
      <c r="E296" s="1">
        <v>33794.47</v>
      </c>
      <c r="F296" s="1">
        <v>4.0</v>
      </c>
      <c r="G296" s="1">
        <v>26.0</v>
      </c>
      <c r="H296" s="1">
        <v>8.0</v>
      </c>
      <c r="I296" s="1" t="s">
        <v>18</v>
      </c>
      <c r="J296" s="1">
        <v>0.509</v>
      </c>
      <c r="K296" s="1">
        <v>0.0</v>
      </c>
      <c r="L296" s="6">
        <f>if(J296&gt;QUARTILE!$B$3, "TOP", if(J296&lt;QUARTILE!$B$4, "BOTTOM", 0))</f>
        <v>0</v>
      </c>
      <c r="M296" s="6">
        <f t="shared" si="1"/>
        <v>1</v>
      </c>
      <c r="N296" s="6" t="str">
        <f t="shared" si="2"/>
        <v>Gen X</v>
      </c>
      <c r="O296" s="6" t="str">
        <f t="shared" si="3"/>
        <v>Low Income</v>
      </c>
    </row>
    <row r="297" hidden="1">
      <c r="A297" s="1">
        <v>100295.0</v>
      </c>
      <c r="B297" s="1">
        <v>49.0</v>
      </c>
      <c r="C297" s="1">
        <v>25000.0</v>
      </c>
      <c r="D297" s="1" t="s">
        <v>23</v>
      </c>
      <c r="E297" s="1">
        <v>50110.76</v>
      </c>
      <c r="F297" s="1">
        <v>3.0</v>
      </c>
      <c r="G297" s="1">
        <v>28.0</v>
      </c>
      <c r="H297" s="1">
        <v>4.0</v>
      </c>
      <c r="I297" s="1" t="s">
        <v>18</v>
      </c>
      <c r="J297" s="1">
        <v>0.971</v>
      </c>
      <c r="K297" s="1">
        <v>0.0</v>
      </c>
      <c r="L297" s="6" t="str">
        <f>if(J297&gt;QUARTILE!$B$3, "TOP", if(J297&lt;QUARTILE!$B$4, "BOTTOM", 0))</f>
        <v>TOP</v>
      </c>
      <c r="M297" s="6">
        <f t="shared" si="1"/>
        <v>1</v>
      </c>
      <c r="N297" s="6" t="str">
        <f t="shared" si="2"/>
        <v>Gen X</v>
      </c>
      <c r="O297" s="6" t="str">
        <f t="shared" si="3"/>
        <v>Low Income</v>
      </c>
    </row>
    <row r="298" hidden="1">
      <c r="A298" s="1">
        <v>100296.0</v>
      </c>
      <c r="B298" s="1">
        <v>50.0</v>
      </c>
      <c r="C298" s="1">
        <v>16000.0</v>
      </c>
      <c r="D298" s="1" t="s">
        <v>27</v>
      </c>
      <c r="E298" s="1">
        <v>30079.79</v>
      </c>
      <c r="F298" s="1">
        <v>2.0</v>
      </c>
      <c r="G298" s="1">
        <v>14.0</v>
      </c>
      <c r="H298" s="1">
        <v>4.0</v>
      </c>
      <c r="I298" s="1" t="s">
        <v>18</v>
      </c>
      <c r="J298" s="1">
        <v>0.346</v>
      </c>
      <c r="K298" s="1">
        <v>0.0</v>
      </c>
      <c r="L298" s="6">
        <f>if(J298&gt;QUARTILE!$B$3, "TOP", if(J298&lt;QUARTILE!$B$4, "BOTTOM", 0))</f>
        <v>0</v>
      </c>
      <c r="M298" s="6">
        <f t="shared" si="1"/>
        <v>1</v>
      </c>
      <c r="N298" s="6" t="str">
        <f t="shared" si="2"/>
        <v>Gen X</v>
      </c>
      <c r="O298" s="6" t="str">
        <f t="shared" si="3"/>
        <v>Low Income</v>
      </c>
    </row>
    <row r="299" hidden="1">
      <c r="A299" s="1">
        <v>100297.0</v>
      </c>
      <c r="B299" s="1">
        <v>18.0</v>
      </c>
      <c r="C299" s="1">
        <v>34000.0</v>
      </c>
      <c r="D299" s="1" t="s">
        <v>27</v>
      </c>
      <c r="E299" s="1">
        <v>75113.82</v>
      </c>
      <c r="F299" s="1">
        <v>5.0</v>
      </c>
      <c r="G299" s="1">
        <v>27.0</v>
      </c>
      <c r="H299" s="1">
        <v>12.0</v>
      </c>
      <c r="I299" s="1" t="s">
        <v>22</v>
      </c>
      <c r="J299" s="1">
        <v>0.289</v>
      </c>
      <c r="K299" s="1">
        <v>0.0</v>
      </c>
      <c r="L299" s="6" t="str">
        <f>if(J299&gt;QUARTILE!$B$3, "TOP", if(J299&lt;QUARTILE!$B$4, "BOTTOM", 0))</f>
        <v>BOTTOM</v>
      </c>
      <c r="M299" s="6">
        <f t="shared" si="1"/>
        <v>2</v>
      </c>
      <c r="N299" s="6" t="str">
        <f t="shared" si="2"/>
        <v>Millenial</v>
      </c>
      <c r="O299" s="6" t="str">
        <f t="shared" si="3"/>
        <v>Low Income</v>
      </c>
    </row>
    <row r="300" hidden="1">
      <c r="A300" s="1">
        <v>100298.0</v>
      </c>
      <c r="B300" s="1">
        <v>36.0</v>
      </c>
      <c r="C300" s="1">
        <v>15000.0</v>
      </c>
      <c r="D300" s="1" t="s">
        <v>27</v>
      </c>
      <c r="E300" s="1">
        <v>4875.32</v>
      </c>
      <c r="F300" s="1">
        <v>1.0</v>
      </c>
      <c r="G300" s="1">
        <v>19.0</v>
      </c>
      <c r="H300" s="1">
        <v>10.0</v>
      </c>
      <c r="I300" s="1" t="s">
        <v>22</v>
      </c>
      <c r="J300" s="1">
        <v>0.221</v>
      </c>
      <c r="K300" s="1">
        <v>0.958</v>
      </c>
      <c r="L300" s="6" t="str">
        <f>if(J300&gt;QUARTILE!$B$3, "TOP", if(J300&lt;QUARTILE!$B$4, "BOTTOM", 0))</f>
        <v>BOTTOM</v>
      </c>
      <c r="M300" s="6">
        <f t="shared" si="1"/>
        <v>2</v>
      </c>
      <c r="N300" s="6" t="str">
        <f t="shared" si="2"/>
        <v>Gen X</v>
      </c>
      <c r="O300" s="6" t="str">
        <f t="shared" si="3"/>
        <v>Low Income</v>
      </c>
    </row>
    <row r="301" hidden="1">
      <c r="A301" s="1">
        <v>100299.0</v>
      </c>
      <c r="B301" s="1">
        <v>79.0</v>
      </c>
      <c r="C301" s="1">
        <v>18000.0</v>
      </c>
      <c r="D301" s="1" t="s">
        <v>25</v>
      </c>
      <c r="E301" s="1">
        <v>3035.07</v>
      </c>
      <c r="F301" s="1">
        <v>2.0</v>
      </c>
      <c r="G301" s="1">
        <v>17.0</v>
      </c>
      <c r="H301" s="1">
        <v>2.0</v>
      </c>
      <c r="I301" s="1" t="s">
        <v>22</v>
      </c>
      <c r="J301" s="1">
        <v>0.383</v>
      </c>
      <c r="K301" s="1">
        <v>0.207</v>
      </c>
      <c r="L301" s="6">
        <f>if(J301&gt;QUARTILE!$B$3, "TOP", if(J301&lt;QUARTILE!$B$4, "BOTTOM", 0))</f>
        <v>0</v>
      </c>
      <c r="M301" s="6">
        <f t="shared" si="1"/>
        <v>2</v>
      </c>
      <c r="N301" s="6" t="str">
        <f t="shared" si="2"/>
        <v>Baby Boomer</v>
      </c>
      <c r="O301" s="6" t="str">
        <f t="shared" si="3"/>
        <v>Low Income</v>
      </c>
    </row>
    <row r="302" hidden="1">
      <c r="A302" s="1">
        <v>100300.0</v>
      </c>
      <c r="B302" s="1">
        <v>19.0</v>
      </c>
      <c r="C302" s="1">
        <v>10000.0</v>
      </c>
      <c r="D302" s="1" t="s">
        <v>27</v>
      </c>
      <c r="E302" s="1">
        <v>14708.73</v>
      </c>
      <c r="F302" s="1">
        <v>2.0</v>
      </c>
      <c r="G302" s="1">
        <v>23.0</v>
      </c>
      <c r="H302" s="1">
        <v>19.0</v>
      </c>
      <c r="I302" s="1" t="s">
        <v>22</v>
      </c>
      <c r="J302" s="1">
        <v>0.849</v>
      </c>
      <c r="K302" s="1">
        <v>0.205</v>
      </c>
      <c r="L302" s="6" t="str">
        <f>if(J302&gt;QUARTILE!$B$3, "TOP", if(J302&lt;QUARTILE!$B$4, "BOTTOM", 0))</f>
        <v>TOP</v>
      </c>
      <c r="M302" s="6">
        <f t="shared" si="1"/>
        <v>2</v>
      </c>
      <c r="N302" s="6" t="str">
        <f t="shared" si="2"/>
        <v>Millenial</v>
      </c>
      <c r="O302" s="6" t="str">
        <f t="shared" si="3"/>
        <v>Low Income</v>
      </c>
    </row>
    <row r="303" hidden="1">
      <c r="A303" s="1">
        <v>100301.0</v>
      </c>
      <c r="B303" s="1">
        <v>70.0</v>
      </c>
      <c r="C303" s="1">
        <v>17000.0</v>
      </c>
      <c r="D303" s="1" t="s">
        <v>24</v>
      </c>
      <c r="E303" s="1">
        <v>35326.23</v>
      </c>
      <c r="F303" s="1">
        <v>5.0</v>
      </c>
      <c r="G303" s="1">
        <v>20.0</v>
      </c>
      <c r="H303" s="1">
        <v>3.0</v>
      </c>
      <c r="I303" s="1" t="s">
        <v>18</v>
      </c>
      <c r="J303" s="1">
        <v>0.864</v>
      </c>
      <c r="K303" s="1">
        <v>0.707</v>
      </c>
      <c r="L303" s="6" t="str">
        <f>if(J303&gt;QUARTILE!$B$3, "TOP", if(J303&lt;QUARTILE!$B$4, "BOTTOM", 0))</f>
        <v>TOP</v>
      </c>
      <c r="M303" s="6">
        <f t="shared" si="1"/>
        <v>1</v>
      </c>
      <c r="N303" s="6" t="str">
        <f t="shared" si="2"/>
        <v>Baby Boomer</v>
      </c>
      <c r="O303" s="6" t="str">
        <f t="shared" si="3"/>
        <v>Low Income</v>
      </c>
    </row>
    <row r="304" hidden="1">
      <c r="A304" s="1">
        <v>100302.0</v>
      </c>
      <c r="B304" s="1">
        <v>61.0</v>
      </c>
      <c r="C304" s="1">
        <v>26000.0</v>
      </c>
      <c r="D304" s="1" t="s">
        <v>23</v>
      </c>
      <c r="E304" s="1">
        <v>813.09</v>
      </c>
      <c r="F304" s="1">
        <v>1.0</v>
      </c>
      <c r="G304" s="1">
        <v>22.0</v>
      </c>
      <c r="H304" s="1">
        <v>3.0</v>
      </c>
      <c r="I304" s="1" t="s">
        <v>22</v>
      </c>
      <c r="J304" s="1">
        <v>0.485</v>
      </c>
      <c r="K304" s="1">
        <v>0.753</v>
      </c>
      <c r="L304" s="6">
        <f>if(J304&gt;QUARTILE!$B$3, "TOP", if(J304&lt;QUARTILE!$B$4, "BOTTOM", 0))</f>
        <v>0</v>
      </c>
      <c r="M304" s="6">
        <f t="shared" si="1"/>
        <v>2</v>
      </c>
      <c r="N304" s="6" t="str">
        <f t="shared" si="2"/>
        <v>Baby Boomer</v>
      </c>
      <c r="O304" s="6" t="str">
        <f t="shared" si="3"/>
        <v>Low Income</v>
      </c>
    </row>
    <row r="305" hidden="1">
      <c r="A305" s="1">
        <v>100303.0</v>
      </c>
      <c r="B305" s="1">
        <v>43.0</v>
      </c>
      <c r="C305" s="1">
        <v>56000.0</v>
      </c>
      <c r="D305" s="1" t="s">
        <v>23</v>
      </c>
      <c r="E305" s="1">
        <v>100000.0</v>
      </c>
      <c r="F305" s="1">
        <v>1.0</v>
      </c>
      <c r="G305" s="1">
        <v>22.0</v>
      </c>
      <c r="H305" s="1">
        <v>6.0</v>
      </c>
      <c r="I305" s="1" t="s">
        <v>18</v>
      </c>
      <c r="J305" s="1">
        <v>0.438</v>
      </c>
      <c r="K305" s="1">
        <v>0.576</v>
      </c>
      <c r="L305" s="6">
        <f>if(J305&gt;QUARTILE!$B$3, "TOP", if(J305&lt;QUARTILE!$B$4, "BOTTOM", 0))</f>
        <v>0</v>
      </c>
      <c r="M305" s="6">
        <f t="shared" si="1"/>
        <v>1</v>
      </c>
      <c r="N305" s="6" t="str">
        <f t="shared" si="2"/>
        <v>Gen X</v>
      </c>
      <c r="O305" s="6" t="str">
        <f t="shared" si="3"/>
        <v>Medium Income</v>
      </c>
    </row>
    <row r="306" hidden="1">
      <c r="A306" s="1">
        <v>100304.0</v>
      </c>
      <c r="B306" s="1">
        <v>49.0</v>
      </c>
      <c r="C306" s="1">
        <v>18000.0</v>
      </c>
      <c r="D306" s="1" t="s">
        <v>23</v>
      </c>
      <c r="E306" s="1">
        <v>18438.43</v>
      </c>
      <c r="F306" s="1">
        <v>4.0</v>
      </c>
      <c r="G306" s="1">
        <v>21.0</v>
      </c>
      <c r="H306" s="1">
        <v>12.0</v>
      </c>
      <c r="I306" s="1" t="s">
        <v>18</v>
      </c>
      <c r="J306" s="1">
        <v>0.099</v>
      </c>
      <c r="K306" s="1">
        <v>0.372</v>
      </c>
      <c r="L306" s="6" t="str">
        <f>if(J306&gt;QUARTILE!$B$3, "TOP", if(J306&lt;QUARTILE!$B$4, "BOTTOM", 0))</f>
        <v>BOTTOM</v>
      </c>
      <c r="M306" s="6">
        <f t="shared" si="1"/>
        <v>1</v>
      </c>
      <c r="N306" s="6" t="str">
        <f t="shared" si="2"/>
        <v>Gen X</v>
      </c>
      <c r="O306" s="6" t="str">
        <f t="shared" si="3"/>
        <v>Low Income</v>
      </c>
    </row>
    <row r="307" hidden="1">
      <c r="A307" s="1">
        <v>100305.0</v>
      </c>
      <c r="B307" s="1">
        <v>23.0</v>
      </c>
      <c r="C307" s="1">
        <v>12000.0</v>
      </c>
      <c r="D307" s="1" t="s">
        <v>23</v>
      </c>
      <c r="E307" s="1">
        <v>77209.32</v>
      </c>
      <c r="F307" s="1">
        <v>2.0</v>
      </c>
      <c r="G307" s="1">
        <v>15.0</v>
      </c>
      <c r="H307" s="1">
        <v>10.0</v>
      </c>
      <c r="I307" s="1" t="s">
        <v>18</v>
      </c>
      <c r="J307" s="1">
        <v>0.769</v>
      </c>
      <c r="K307" s="1">
        <v>0.0</v>
      </c>
      <c r="L307" s="6">
        <f>if(J307&gt;QUARTILE!$B$3, "TOP", if(J307&lt;QUARTILE!$B$4, "BOTTOM", 0))</f>
        <v>0</v>
      </c>
      <c r="M307" s="6">
        <f t="shared" si="1"/>
        <v>1</v>
      </c>
      <c r="N307" s="6" t="str">
        <f t="shared" si="2"/>
        <v>Millenial</v>
      </c>
      <c r="O307" s="6" t="str">
        <f t="shared" si="3"/>
        <v>Low Income</v>
      </c>
    </row>
    <row r="308" hidden="1">
      <c r="A308" s="1">
        <v>100306.0</v>
      </c>
      <c r="B308" s="1">
        <v>49.0</v>
      </c>
      <c r="C308" s="1">
        <v>54000.0</v>
      </c>
      <c r="D308" s="1" t="s">
        <v>23</v>
      </c>
      <c r="E308" s="1">
        <v>9085.18</v>
      </c>
      <c r="F308" s="1">
        <v>3.0</v>
      </c>
      <c r="G308" s="1">
        <v>24.0</v>
      </c>
      <c r="H308" s="1">
        <v>10.0</v>
      </c>
      <c r="I308" s="1" t="s">
        <v>22</v>
      </c>
      <c r="J308" s="1">
        <v>0.857</v>
      </c>
      <c r="K308" s="1">
        <v>0.827</v>
      </c>
      <c r="L308" s="6" t="str">
        <f>if(J308&gt;QUARTILE!$B$3, "TOP", if(J308&lt;QUARTILE!$B$4, "BOTTOM", 0))</f>
        <v>TOP</v>
      </c>
      <c r="M308" s="6">
        <f t="shared" si="1"/>
        <v>2</v>
      </c>
      <c r="N308" s="6" t="str">
        <f t="shared" si="2"/>
        <v>Gen X</v>
      </c>
      <c r="O308" s="6" t="str">
        <f t="shared" si="3"/>
        <v>Medium Income</v>
      </c>
    </row>
    <row r="309" hidden="1">
      <c r="A309" s="1">
        <v>100307.0</v>
      </c>
      <c r="B309" s="1">
        <v>72.0</v>
      </c>
      <c r="C309" s="1">
        <v>16000.0</v>
      </c>
      <c r="D309" s="1" t="s">
        <v>27</v>
      </c>
      <c r="E309" s="1">
        <v>12250.66</v>
      </c>
      <c r="F309" s="1">
        <v>2.0</v>
      </c>
      <c r="G309" s="1">
        <v>20.0</v>
      </c>
      <c r="H309" s="1">
        <v>3.0</v>
      </c>
      <c r="I309" s="1" t="s">
        <v>22</v>
      </c>
      <c r="J309" s="1">
        <v>0.606</v>
      </c>
      <c r="K309" s="1">
        <v>0.861</v>
      </c>
      <c r="L309" s="6">
        <f>if(J309&gt;QUARTILE!$B$3, "TOP", if(J309&lt;QUARTILE!$B$4, "BOTTOM", 0))</f>
        <v>0</v>
      </c>
      <c r="M309" s="6">
        <f t="shared" si="1"/>
        <v>2</v>
      </c>
      <c r="N309" s="6" t="str">
        <f t="shared" si="2"/>
        <v>Baby Boomer</v>
      </c>
      <c r="O309" s="6" t="str">
        <f t="shared" si="3"/>
        <v>Low Income</v>
      </c>
    </row>
    <row r="310" hidden="1">
      <c r="A310" s="1">
        <v>100308.0</v>
      </c>
      <c r="B310" s="1">
        <v>21.0</v>
      </c>
      <c r="C310" s="1">
        <v>8000.0</v>
      </c>
      <c r="D310" s="1" t="s">
        <v>25</v>
      </c>
      <c r="E310" s="1">
        <v>27915.7</v>
      </c>
      <c r="F310" s="1">
        <v>3.0</v>
      </c>
      <c r="G310" s="1">
        <v>19.0</v>
      </c>
      <c r="H310" s="1">
        <v>7.0</v>
      </c>
      <c r="I310" s="1" t="s">
        <v>22</v>
      </c>
      <c r="J310" s="1">
        <v>0.551</v>
      </c>
      <c r="K310" s="1">
        <v>0.482</v>
      </c>
      <c r="L310" s="6">
        <f>if(J310&gt;QUARTILE!$B$3, "TOP", if(J310&lt;QUARTILE!$B$4, "BOTTOM", 0))</f>
        <v>0</v>
      </c>
      <c r="M310" s="6">
        <f t="shared" si="1"/>
        <v>2</v>
      </c>
      <c r="N310" s="6" t="str">
        <f t="shared" si="2"/>
        <v>Millenial</v>
      </c>
      <c r="O310" s="6" t="str">
        <f t="shared" si="3"/>
        <v>Low Income</v>
      </c>
    </row>
    <row r="311" hidden="1">
      <c r="A311" s="1">
        <v>100309.0</v>
      </c>
      <c r="B311" s="1">
        <v>72.0</v>
      </c>
      <c r="C311" s="1">
        <v>24000.0</v>
      </c>
      <c r="D311" s="1" t="s">
        <v>31</v>
      </c>
      <c r="E311" s="1">
        <v>31471.81</v>
      </c>
      <c r="F311" s="1">
        <v>3.0</v>
      </c>
      <c r="G311" s="1">
        <v>20.0</v>
      </c>
      <c r="H311" s="1">
        <v>3.0</v>
      </c>
      <c r="I311" s="1" t="s">
        <v>18</v>
      </c>
      <c r="J311" s="1">
        <v>1.0</v>
      </c>
      <c r="K311" s="1">
        <v>0.545</v>
      </c>
      <c r="L311" s="6" t="str">
        <f>if(J311&gt;QUARTILE!$B$3, "TOP", if(J311&lt;QUARTILE!$B$4, "BOTTOM", 0))</f>
        <v>TOP</v>
      </c>
      <c r="M311" s="6">
        <f t="shared" si="1"/>
        <v>1</v>
      </c>
      <c r="N311" s="6" t="str">
        <f t="shared" si="2"/>
        <v>Baby Boomer</v>
      </c>
      <c r="O311" s="6" t="str">
        <f t="shared" si="3"/>
        <v>Low Income</v>
      </c>
    </row>
    <row r="312" hidden="1">
      <c r="A312" s="1">
        <v>100310.0</v>
      </c>
      <c r="B312" s="1">
        <v>28.0</v>
      </c>
      <c r="C312" s="1">
        <v>18000.0</v>
      </c>
      <c r="D312" s="1" t="s">
        <v>23</v>
      </c>
      <c r="E312" s="1">
        <v>5306.23</v>
      </c>
      <c r="F312" s="1">
        <v>5.0</v>
      </c>
      <c r="G312" s="1">
        <v>22.0</v>
      </c>
      <c r="H312" s="1">
        <v>10.0</v>
      </c>
      <c r="I312" s="1" t="s">
        <v>22</v>
      </c>
      <c r="J312" s="1">
        <v>0.075</v>
      </c>
      <c r="K312" s="1">
        <v>0.428</v>
      </c>
      <c r="L312" s="6" t="str">
        <f>if(J312&gt;QUARTILE!$B$3, "TOP", if(J312&lt;QUARTILE!$B$4, "BOTTOM", 0))</f>
        <v>BOTTOM</v>
      </c>
      <c r="M312" s="6">
        <f t="shared" si="1"/>
        <v>2</v>
      </c>
      <c r="N312" s="6" t="str">
        <f t="shared" si="2"/>
        <v>Millenial</v>
      </c>
      <c r="O312" s="6" t="str">
        <f t="shared" si="3"/>
        <v>Low Income</v>
      </c>
    </row>
    <row r="313" hidden="1">
      <c r="A313" s="1">
        <v>100311.0</v>
      </c>
      <c r="B313" s="1">
        <v>73.0</v>
      </c>
      <c r="C313" s="1">
        <v>88000.0</v>
      </c>
      <c r="D313" s="1" t="s">
        <v>23</v>
      </c>
      <c r="E313" s="1">
        <v>53128.45</v>
      </c>
      <c r="F313" s="1">
        <v>2.0</v>
      </c>
      <c r="G313" s="1">
        <v>13.0</v>
      </c>
      <c r="H313" s="1">
        <v>8.0</v>
      </c>
      <c r="I313" s="1" t="s">
        <v>18</v>
      </c>
      <c r="J313" s="1">
        <v>1.0</v>
      </c>
      <c r="K313" s="1">
        <v>0.196</v>
      </c>
      <c r="L313" s="6" t="str">
        <f>if(J313&gt;QUARTILE!$B$3, "TOP", if(J313&lt;QUARTILE!$B$4, "BOTTOM", 0))</f>
        <v>TOP</v>
      </c>
      <c r="M313" s="6">
        <f t="shared" si="1"/>
        <v>1</v>
      </c>
      <c r="N313" s="6" t="str">
        <f t="shared" si="2"/>
        <v>Baby Boomer</v>
      </c>
      <c r="O313" s="6" t="str">
        <f t="shared" si="3"/>
        <v>Medium Income</v>
      </c>
    </row>
    <row r="314" hidden="1">
      <c r="A314" s="1">
        <v>100312.0</v>
      </c>
      <c r="B314" s="1">
        <v>76.0</v>
      </c>
      <c r="C314" s="1">
        <v>29000.0</v>
      </c>
      <c r="D314" s="1" t="s">
        <v>30</v>
      </c>
      <c r="E314" s="1">
        <v>40411.85</v>
      </c>
      <c r="F314" s="1">
        <v>5.0</v>
      </c>
      <c r="G314" s="1">
        <v>21.0</v>
      </c>
      <c r="H314" s="1">
        <v>5.0</v>
      </c>
      <c r="I314" s="1" t="s">
        <v>18</v>
      </c>
      <c r="J314" s="1">
        <v>0.376</v>
      </c>
      <c r="K314" s="1">
        <v>0.39</v>
      </c>
      <c r="L314" s="6">
        <f>if(J314&gt;QUARTILE!$B$3, "TOP", if(J314&lt;QUARTILE!$B$4, "BOTTOM", 0))</f>
        <v>0</v>
      </c>
      <c r="M314" s="6">
        <f t="shared" si="1"/>
        <v>1</v>
      </c>
      <c r="N314" s="6" t="str">
        <f t="shared" si="2"/>
        <v>Baby Boomer</v>
      </c>
      <c r="O314" s="6" t="str">
        <f t="shared" si="3"/>
        <v>Low Income</v>
      </c>
    </row>
    <row r="315" hidden="1">
      <c r="A315" s="1">
        <v>100313.0</v>
      </c>
      <c r="B315" s="1">
        <v>34.0</v>
      </c>
      <c r="C315" s="1">
        <v>20000.0</v>
      </c>
      <c r="D315" s="1" t="s">
        <v>17</v>
      </c>
      <c r="E315" s="1">
        <v>367.46</v>
      </c>
      <c r="F315" s="1">
        <v>4.0</v>
      </c>
      <c r="G315" s="1">
        <v>27.0</v>
      </c>
      <c r="H315" s="1">
        <v>11.0</v>
      </c>
      <c r="I315" s="1" t="s">
        <v>22</v>
      </c>
      <c r="J315" s="1">
        <v>0.383</v>
      </c>
      <c r="K315" s="1">
        <v>0.639</v>
      </c>
      <c r="L315" s="6">
        <f>if(J315&gt;QUARTILE!$B$3, "TOP", if(J315&lt;QUARTILE!$B$4, "BOTTOM", 0))</f>
        <v>0</v>
      </c>
      <c r="M315" s="6">
        <f t="shared" si="1"/>
        <v>2</v>
      </c>
      <c r="N315" s="6" t="str">
        <f t="shared" si="2"/>
        <v>Gen X</v>
      </c>
      <c r="O315" s="6" t="str">
        <f t="shared" si="3"/>
        <v>Low Income</v>
      </c>
    </row>
    <row r="316">
      <c r="A316" s="1">
        <v>100314.0</v>
      </c>
      <c r="B316" s="1">
        <v>80.0</v>
      </c>
      <c r="C316" s="1">
        <v>13000.0</v>
      </c>
      <c r="D316" s="1" t="s">
        <v>25</v>
      </c>
      <c r="E316" s="1">
        <v>2752.35</v>
      </c>
      <c r="F316" s="1">
        <v>3.0</v>
      </c>
      <c r="G316" s="1">
        <v>14.0</v>
      </c>
      <c r="H316" s="1">
        <v>6.0</v>
      </c>
      <c r="I316" s="1" t="s">
        <v>22</v>
      </c>
      <c r="J316" s="1">
        <v>0.803</v>
      </c>
      <c r="K316" s="1">
        <v>0.155</v>
      </c>
      <c r="L316" s="6">
        <f>if(J316&gt;QUARTILE!$B$3, "TOP", if(J316&lt;QUARTILE!$B$4, "BOTTOM", 0))</f>
        <v>0</v>
      </c>
      <c r="M316" s="6">
        <f t="shared" si="1"/>
        <v>2</v>
      </c>
      <c r="N316" s="6" t="str">
        <f t="shared" si="2"/>
        <v>Silent</v>
      </c>
      <c r="O316" s="6" t="str">
        <f t="shared" si="3"/>
        <v>Low Income</v>
      </c>
    </row>
    <row r="317" hidden="1">
      <c r="A317" s="1">
        <v>100315.0</v>
      </c>
      <c r="B317" s="1">
        <v>55.0</v>
      </c>
      <c r="C317" s="1">
        <v>27000.0</v>
      </c>
      <c r="D317" s="1" t="s">
        <v>25</v>
      </c>
      <c r="E317" s="1">
        <v>13707.43</v>
      </c>
      <c r="F317" s="1">
        <v>1.0</v>
      </c>
      <c r="G317" s="1">
        <v>19.0</v>
      </c>
      <c r="H317" s="1">
        <v>4.0</v>
      </c>
      <c r="I317" s="1" t="s">
        <v>22</v>
      </c>
      <c r="J317" s="1">
        <v>0.277</v>
      </c>
      <c r="K317" s="1">
        <v>0.531</v>
      </c>
      <c r="L317" s="6" t="str">
        <f>if(J317&gt;QUARTILE!$B$3, "TOP", if(J317&lt;QUARTILE!$B$4, "BOTTOM", 0))</f>
        <v>BOTTOM</v>
      </c>
      <c r="M317" s="6">
        <f t="shared" si="1"/>
        <v>2</v>
      </c>
      <c r="N317" s="6" t="str">
        <f t="shared" si="2"/>
        <v>Gen X</v>
      </c>
      <c r="O317" s="6" t="str">
        <f t="shared" si="3"/>
        <v>Low Income</v>
      </c>
    </row>
    <row r="318" hidden="1">
      <c r="A318" s="1">
        <v>100316.0</v>
      </c>
      <c r="B318" s="1">
        <v>41.0</v>
      </c>
      <c r="C318" s="1">
        <v>53000.0</v>
      </c>
      <c r="D318" s="1" t="s">
        <v>17</v>
      </c>
      <c r="E318" s="1">
        <v>12359.14</v>
      </c>
      <c r="F318" s="1">
        <v>3.0</v>
      </c>
      <c r="G318" s="1">
        <v>15.0</v>
      </c>
      <c r="H318" s="1">
        <v>10.0</v>
      </c>
      <c r="I318" s="1" t="s">
        <v>22</v>
      </c>
      <c r="J318" s="1">
        <v>0.81</v>
      </c>
      <c r="K318" s="1">
        <v>0.776</v>
      </c>
      <c r="L318" s="6">
        <f>if(J318&gt;QUARTILE!$B$3, "TOP", if(J318&lt;QUARTILE!$B$4, "BOTTOM", 0))</f>
        <v>0</v>
      </c>
      <c r="M318" s="6">
        <f t="shared" si="1"/>
        <v>2</v>
      </c>
      <c r="N318" s="6" t="str">
        <f t="shared" si="2"/>
        <v>Gen X</v>
      </c>
      <c r="O318" s="6" t="str">
        <f t="shared" si="3"/>
        <v>Medium Income</v>
      </c>
    </row>
    <row r="319" hidden="1">
      <c r="A319" s="1">
        <v>100317.0</v>
      </c>
      <c r="B319" s="1">
        <v>22.0</v>
      </c>
      <c r="C319" s="1">
        <v>27000.0</v>
      </c>
      <c r="D319" s="1" t="s">
        <v>25</v>
      </c>
      <c r="E319" s="1">
        <v>24646.82</v>
      </c>
      <c r="F319" s="1">
        <v>4.0</v>
      </c>
      <c r="G319" s="1">
        <v>17.0</v>
      </c>
      <c r="H319" s="1">
        <v>16.0</v>
      </c>
      <c r="I319" s="1" t="s">
        <v>22</v>
      </c>
      <c r="J319" s="1">
        <v>0.383</v>
      </c>
      <c r="K319" s="1">
        <v>0.426</v>
      </c>
      <c r="L319" s="6">
        <f>if(J319&gt;QUARTILE!$B$3, "TOP", if(J319&lt;QUARTILE!$B$4, "BOTTOM", 0))</f>
        <v>0</v>
      </c>
      <c r="M319" s="6">
        <f t="shared" si="1"/>
        <v>2</v>
      </c>
      <c r="N319" s="6" t="str">
        <f t="shared" si="2"/>
        <v>Millenial</v>
      </c>
      <c r="O319" s="6" t="str">
        <f t="shared" si="3"/>
        <v>Low Income</v>
      </c>
    </row>
    <row r="320" hidden="1">
      <c r="A320" s="1">
        <v>100318.0</v>
      </c>
      <c r="B320" s="1">
        <v>69.0</v>
      </c>
      <c r="C320" s="1">
        <v>13000.0</v>
      </c>
      <c r="D320" s="1" t="s">
        <v>23</v>
      </c>
      <c r="E320" s="1">
        <v>1879.87</v>
      </c>
      <c r="F320" s="1">
        <v>3.0</v>
      </c>
      <c r="G320" s="1">
        <v>14.0</v>
      </c>
      <c r="H320" s="1">
        <v>10.0</v>
      </c>
      <c r="I320" s="1" t="s">
        <v>22</v>
      </c>
      <c r="J320" s="1">
        <v>0.991</v>
      </c>
      <c r="K320" s="1">
        <v>0.157</v>
      </c>
      <c r="L320" s="6" t="str">
        <f>if(J320&gt;QUARTILE!$B$3, "TOP", if(J320&lt;QUARTILE!$B$4, "BOTTOM", 0))</f>
        <v>TOP</v>
      </c>
      <c r="M320" s="6">
        <f t="shared" si="1"/>
        <v>2</v>
      </c>
      <c r="N320" s="6" t="str">
        <f t="shared" si="2"/>
        <v>Baby Boomer</v>
      </c>
      <c r="O320" s="6" t="str">
        <f t="shared" si="3"/>
        <v>Low Income</v>
      </c>
    </row>
    <row r="321" hidden="1">
      <c r="A321" s="1">
        <v>100319.0</v>
      </c>
      <c r="B321" s="1">
        <v>51.0</v>
      </c>
      <c r="C321" s="1">
        <v>30000.0</v>
      </c>
      <c r="D321" s="1" t="s">
        <v>17</v>
      </c>
      <c r="E321" s="1">
        <v>20704.6</v>
      </c>
      <c r="F321" s="1">
        <v>5.0</v>
      </c>
      <c r="G321" s="1">
        <v>17.0</v>
      </c>
      <c r="H321" s="1">
        <v>4.0</v>
      </c>
      <c r="I321" s="1" t="s">
        <v>22</v>
      </c>
      <c r="J321" s="1">
        <v>0.172</v>
      </c>
      <c r="K321" s="1">
        <v>0.82</v>
      </c>
      <c r="L321" s="6" t="str">
        <f>if(J321&gt;QUARTILE!$B$3, "TOP", if(J321&lt;QUARTILE!$B$4, "BOTTOM", 0))</f>
        <v>BOTTOM</v>
      </c>
      <c r="M321" s="6">
        <f t="shared" si="1"/>
        <v>2</v>
      </c>
      <c r="N321" s="6" t="str">
        <f t="shared" si="2"/>
        <v>Gen X</v>
      </c>
      <c r="O321" s="6" t="str">
        <f t="shared" si="3"/>
        <v>Low Income</v>
      </c>
    </row>
    <row r="322" hidden="1">
      <c r="A322" s="1">
        <v>100320.0</v>
      </c>
      <c r="B322" s="1">
        <v>23.0</v>
      </c>
      <c r="C322" s="1">
        <v>21000.0</v>
      </c>
      <c r="D322" s="1" t="s">
        <v>25</v>
      </c>
      <c r="E322" s="1">
        <v>19161.53</v>
      </c>
      <c r="F322" s="1">
        <v>2.0</v>
      </c>
      <c r="G322" s="1">
        <v>18.0</v>
      </c>
      <c r="H322" s="1">
        <v>15.0</v>
      </c>
      <c r="I322" s="1" t="s">
        <v>22</v>
      </c>
      <c r="J322" s="1">
        <v>0.982</v>
      </c>
      <c r="K322" s="1">
        <v>0.674</v>
      </c>
      <c r="L322" s="6" t="str">
        <f>if(J322&gt;QUARTILE!$B$3, "TOP", if(J322&lt;QUARTILE!$B$4, "BOTTOM", 0))</f>
        <v>TOP</v>
      </c>
      <c r="M322" s="6">
        <f t="shared" si="1"/>
        <v>2</v>
      </c>
      <c r="N322" s="6" t="str">
        <f t="shared" si="2"/>
        <v>Millenial</v>
      </c>
      <c r="O322" s="6" t="str">
        <f t="shared" si="3"/>
        <v>Low Income</v>
      </c>
    </row>
    <row r="323" hidden="1">
      <c r="A323" s="1">
        <v>100321.0</v>
      </c>
      <c r="B323" s="1">
        <v>39.0</v>
      </c>
      <c r="C323" s="1">
        <v>29000.0</v>
      </c>
      <c r="D323" s="1" t="s">
        <v>23</v>
      </c>
      <c r="E323" s="1">
        <v>5321.53</v>
      </c>
      <c r="F323" s="1">
        <v>1.0</v>
      </c>
      <c r="G323" s="1">
        <v>19.0</v>
      </c>
      <c r="H323" s="1">
        <v>14.0</v>
      </c>
      <c r="I323" s="1" t="s">
        <v>18</v>
      </c>
      <c r="J323" s="1">
        <v>0.841</v>
      </c>
      <c r="K323" s="1">
        <v>0.633</v>
      </c>
      <c r="L323" s="6" t="str">
        <f>if(J323&gt;QUARTILE!$B$3, "TOP", if(J323&lt;QUARTILE!$B$4, "BOTTOM", 0))</f>
        <v>TOP</v>
      </c>
      <c r="M323" s="6">
        <f t="shared" si="1"/>
        <v>1</v>
      </c>
      <c r="N323" s="6" t="str">
        <f t="shared" si="2"/>
        <v>Gen X</v>
      </c>
      <c r="O323" s="6" t="str">
        <f t="shared" si="3"/>
        <v>Low Income</v>
      </c>
    </row>
    <row r="324" hidden="1">
      <c r="A324" s="1">
        <v>100322.0</v>
      </c>
      <c r="B324" s="1">
        <v>28.0</v>
      </c>
      <c r="C324" s="1">
        <v>18000.0</v>
      </c>
      <c r="D324" s="1" t="s">
        <v>25</v>
      </c>
      <c r="E324" s="1">
        <v>15634.93</v>
      </c>
      <c r="F324" s="1">
        <v>5.0</v>
      </c>
      <c r="G324" s="1">
        <v>25.0</v>
      </c>
      <c r="H324" s="1">
        <v>13.0</v>
      </c>
      <c r="I324" s="1" t="s">
        <v>22</v>
      </c>
      <c r="J324" s="1">
        <v>0.22</v>
      </c>
      <c r="K324" s="1">
        <v>0.602</v>
      </c>
      <c r="L324" s="6" t="str">
        <f>if(J324&gt;QUARTILE!$B$3, "TOP", if(J324&lt;QUARTILE!$B$4, "BOTTOM", 0))</f>
        <v>BOTTOM</v>
      </c>
      <c r="M324" s="6">
        <f t="shared" si="1"/>
        <v>2</v>
      </c>
      <c r="N324" s="6" t="str">
        <f t="shared" si="2"/>
        <v>Millenial</v>
      </c>
      <c r="O324" s="6" t="str">
        <f t="shared" si="3"/>
        <v>Low Income</v>
      </c>
    </row>
    <row r="325">
      <c r="A325" s="1">
        <v>100323.0</v>
      </c>
      <c r="B325" s="1">
        <v>80.0</v>
      </c>
      <c r="C325" s="1">
        <v>18000.0</v>
      </c>
      <c r="D325" s="1" t="s">
        <v>25</v>
      </c>
      <c r="E325" s="1">
        <v>5025.9</v>
      </c>
      <c r="F325" s="1">
        <v>2.0</v>
      </c>
      <c r="G325" s="1">
        <v>26.0</v>
      </c>
      <c r="H325" s="1">
        <v>4.0</v>
      </c>
      <c r="I325" s="1" t="s">
        <v>22</v>
      </c>
      <c r="J325" s="1">
        <v>0.438</v>
      </c>
      <c r="K325" s="1">
        <v>0.245</v>
      </c>
      <c r="L325" s="6">
        <f>if(J325&gt;QUARTILE!$B$3, "TOP", if(J325&lt;QUARTILE!$B$4, "BOTTOM", 0))</f>
        <v>0</v>
      </c>
      <c r="M325" s="6">
        <f t="shared" si="1"/>
        <v>2</v>
      </c>
      <c r="N325" s="6" t="str">
        <f t="shared" si="2"/>
        <v>Silent</v>
      </c>
      <c r="O325" s="6" t="str">
        <f t="shared" si="3"/>
        <v>Low Income</v>
      </c>
    </row>
    <row r="326" hidden="1">
      <c r="A326" s="1">
        <v>100324.0</v>
      </c>
      <c r="B326" s="1">
        <v>65.0</v>
      </c>
      <c r="C326" s="1">
        <v>17000.0</v>
      </c>
      <c r="D326" s="1" t="s">
        <v>17</v>
      </c>
      <c r="E326" s="1">
        <v>3178.11</v>
      </c>
      <c r="F326" s="1">
        <v>1.0</v>
      </c>
      <c r="G326" s="1">
        <v>19.0</v>
      </c>
      <c r="H326" s="1">
        <v>2.0</v>
      </c>
      <c r="I326" s="1" t="s">
        <v>22</v>
      </c>
      <c r="J326" s="1">
        <v>0.104</v>
      </c>
      <c r="K326" s="1">
        <v>0.492</v>
      </c>
      <c r="L326" s="6" t="str">
        <f>if(J326&gt;QUARTILE!$B$3, "TOP", if(J326&lt;QUARTILE!$B$4, "BOTTOM", 0))</f>
        <v>BOTTOM</v>
      </c>
      <c r="M326" s="6">
        <f t="shared" si="1"/>
        <v>2</v>
      </c>
      <c r="N326" s="6" t="str">
        <f t="shared" si="2"/>
        <v>Baby Boomer</v>
      </c>
      <c r="O326" s="6" t="str">
        <f t="shared" si="3"/>
        <v>Low Income</v>
      </c>
    </row>
    <row r="327" hidden="1">
      <c r="A327" s="1">
        <v>100325.0</v>
      </c>
      <c r="B327" s="1">
        <v>33.0</v>
      </c>
      <c r="C327" s="1">
        <v>39000.0</v>
      </c>
      <c r="D327" s="1" t="s">
        <v>23</v>
      </c>
      <c r="E327" s="1">
        <v>17025.75</v>
      </c>
      <c r="F327" s="1">
        <v>4.0</v>
      </c>
      <c r="G327" s="1">
        <v>18.0</v>
      </c>
      <c r="H327" s="1">
        <v>12.0</v>
      </c>
      <c r="I327" s="1" t="s">
        <v>22</v>
      </c>
      <c r="J327" s="1">
        <v>0.65</v>
      </c>
      <c r="K327" s="1">
        <v>0.276</v>
      </c>
      <c r="L327" s="6">
        <f>if(J327&gt;QUARTILE!$B$3, "TOP", if(J327&lt;QUARTILE!$B$4, "BOTTOM", 0))</f>
        <v>0</v>
      </c>
      <c r="M327" s="6">
        <f t="shared" si="1"/>
        <v>2</v>
      </c>
      <c r="N327" s="6" t="str">
        <f t="shared" si="2"/>
        <v>Gen X</v>
      </c>
      <c r="O327" s="6" t="str">
        <f t="shared" si="3"/>
        <v>Low Income</v>
      </c>
    </row>
    <row r="328" hidden="1">
      <c r="A328" s="1">
        <v>100326.0</v>
      </c>
      <c r="B328" s="1">
        <v>50.0</v>
      </c>
      <c r="C328" s="1">
        <v>18000.0</v>
      </c>
      <c r="D328" s="1" t="s">
        <v>17</v>
      </c>
      <c r="E328" s="1">
        <v>75861.95</v>
      </c>
      <c r="F328" s="1">
        <v>3.0</v>
      </c>
      <c r="G328" s="1">
        <v>30.0</v>
      </c>
      <c r="H328" s="1">
        <v>5.0</v>
      </c>
      <c r="I328" s="1" t="s">
        <v>18</v>
      </c>
      <c r="J328" s="1">
        <v>1.0</v>
      </c>
      <c r="K328" s="1">
        <v>0.734</v>
      </c>
      <c r="L328" s="6" t="str">
        <f>if(J328&gt;QUARTILE!$B$3, "TOP", if(J328&lt;QUARTILE!$B$4, "BOTTOM", 0))</f>
        <v>TOP</v>
      </c>
      <c r="M328" s="6">
        <f t="shared" si="1"/>
        <v>1</v>
      </c>
      <c r="N328" s="6" t="str">
        <f t="shared" si="2"/>
        <v>Gen X</v>
      </c>
      <c r="O328" s="6" t="str">
        <f t="shared" si="3"/>
        <v>Low Income</v>
      </c>
    </row>
    <row r="329" hidden="1">
      <c r="A329" s="1">
        <v>100327.0</v>
      </c>
      <c r="B329" s="1">
        <v>26.0</v>
      </c>
      <c r="C329" s="1">
        <v>17000.0</v>
      </c>
      <c r="D329" s="1" t="s">
        <v>25</v>
      </c>
      <c r="E329" s="1">
        <v>5408.2</v>
      </c>
      <c r="F329" s="1">
        <v>1.0</v>
      </c>
      <c r="G329" s="1">
        <v>19.0</v>
      </c>
      <c r="H329" s="1">
        <v>19.0</v>
      </c>
      <c r="I329" s="1" t="s">
        <v>22</v>
      </c>
      <c r="J329" s="1">
        <v>0.129</v>
      </c>
      <c r="K329" s="1">
        <v>0.589</v>
      </c>
      <c r="L329" s="6" t="str">
        <f>if(J329&gt;QUARTILE!$B$3, "TOP", if(J329&lt;QUARTILE!$B$4, "BOTTOM", 0))</f>
        <v>BOTTOM</v>
      </c>
      <c r="M329" s="6">
        <f t="shared" si="1"/>
        <v>2</v>
      </c>
      <c r="N329" s="6" t="str">
        <f t="shared" si="2"/>
        <v>Millenial</v>
      </c>
      <c r="O329" s="6" t="str">
        <f t="shared" si="3"/>
        <v>Low Income</v>
      </c>
    </row>
    <row r="330" hidden="1">
      <c r="A330" s="1">
        <v>100328.0</v>
      </c>
      <c r="B330" s="1">
        <v>77.0</v>
      </c>
      <c r="C330" s="1">
        <v>13000.0</v>
      </c>
      <c r="D330" s="1" t="s">
        <v>25</v>
      </c>
      <c r="E330" s="1">
        <v>8780.53</v>
      </c>
      <c r="F330" s="1">
        <v>4.0</v>
      </c>
      <c r="G330" s="1">
        <v>22.0</v>
      </c>
      <c r="H330" s="1">
        <v>1.0</v>
      </c>
      <c r="I330" s="1" t="s">
        <v>22</v>
      </c>
      <c r="J330" s="1">
        <v>0.308</v>
      </c>
      <c r="K330" s="1">
        <v>0.667</v>
      </c>
      <c r="L330" s="6" t="str">
        <f>if(J330&gt;QUARTILE!$B$3, "TOP", if(J330&lt;QUARTILE!$B$4, "BOTTOM", 0))</f>
        <v>BOTTOM</v>
      </c>
      <c r="M330" s="6">
        <f t="shared" si="1"/>
        <v>2</v>
      </c>
      <c r="N330" s="6" t="str">
        <f t="shared" si="2"/>
        <v>Baby Boomer</v>
      </c>
      <c r="O330" s="6" t="str">
        <f t="shared" si="3"/>
        <v>Low Income</v>
      </c>
    </row>
    <row r="331" hidden="1">
      <c r="A331" s="1">
        <v>100329.0</v>
      </c>
      <c r="B331" s="1">
        <v>76.0</v>
      </c>
      <c r="C331" s="1">
        <v>29000.0</v>
      </c>
      <c r="D331" s="1" t="s">
        <v>23</v>
      </c>
      <c r="E331" s="1">
        <v>5929.7</v>
      </c>
      <c r="F331" s="1">
        <v>2.0</v>
      </c>
      <c r="G331" s="1">
        <v>18.0</v>
      </c>
      <c r="H331" s="1">
        <v>3.0</v>
      </c>
      <c r="I331" s="1" t="s">
        <v>22</v>
      </c>
      <c r="J331" s="1">
        <v>0.805</v>
      </c>
      <c r="K331" s="1">
        <v>0.66</v>
      </c>
      <c r="L331" s="6">
        <f>if(J331&gt;QUARTILE!$B$3, "TOP", if(J331&lt;QUARTILE!$B$4, "BOTTOM", 0))</f>
        <v>0</v>
      </c>
      <c r="M331" s="6">
        <f t="shared" si="1"/>
        <v>2</v>
      </c>
      <c r="N331" s="6" t="str">
        <f t="shared" si="2"/>
        <v>Baby Boomer</v>
      </c>
      <c r="O331" s="6" t="str">
        <f t="shared" si="3"/>
        <v>Low Income</v>
      </c>
    </row>
    <row r="332" hidden="1">
      <c r="A332" s="1">
        <v>100330.0</v>
      </c>
      <c r="B332" s="1">
        <v>23.0</v>
      </c>
      <c r="C332" s="1">
        <v>27000.0</v>
      </c>
      <c r="D332" s="1" t="s">
        <v>27</v>
      </c>
      <c r="E332" s="1">
        <v>6197.46</v>
      </c>
      <c r="F332" s="1">
        <v>1.0</v>
      </c>
      <c r="G332" s="1">
        <v>18.0</v>
      </c>
      <c r="H332" s="1">
        <v>11.0</v>
      </c>
      <c r="I332" s="1" t="s">
        <v>22</v>
      </c>
      <c r="J332" s="1">
        <v>0.458</v>
      </c>
      <c r="K332" s="1">
        <v>0.484</v>
      </c>
      <c r="L332" s="6">
        <f>if(J332&gt;QUARTILE!$B$3, "TOP", if(J332&lt;QUARTILE!$B$4, "BOTTOM", 0))</f>
        <v>0</v>
      </c>
      <c r="M332" s="6">
        <f t="shared" si="1"/>
        <v>2</v>
      </c>
      <c r="N332" s="6" t="str">
        <f t="shared" si="2"/>
        <v>Millenial</v>
      </c>
      <c r="O332" s="6" t="str">
        <f t="shared" si="3"/>
        <v>Low Income</v>
      </c>
    </row>
    <row r="333" hidden="1">
      <c r="A333" s="1">
        <v>100331.0</v>
      </c>
      <c r="B333" s="1">
        <v>33.0</v>
      </c>
      <c r="C333" s="1">
        <v>17000.0</v>
      </c>
      <c r="D333" s="1" t="s">
        <v>21</v>
      </c>
      <c r="E333" s="1">
        <v>10356.74</v>
      </c>
      <c r="F333" s="1">
        <v>4.0</v>
      </c>
      <c r="G333" s="1">
        <v>23.0</v>
      </c>
      <c r="H333" s="1">
        <v>6.0</v>
      </c>
      <c r="I333" s="1" t="s">
        <v>22</v>
      </c>
      <c r="J333" s="1">
        <v>0.339</v>
      </c>
      <c r="K333" s="1">
        <v>0.755</v>
      </c>
      <c r="L333" s="6">
        <f>if(J333&gt;QUARTILE!$B$3, "TOP", if(J333&lt;QUARTILE!$B$4, "BOTTOM", 0))</f>
        <v>0</v>
      </c>
      <c r="M333" s="6">
        <f t="shared" si="1"/>
        <v>2</v>
      </c>
      <c r="N333" s="6" t="str">
        <f t="shared" si="2"/>
        <v>Gen X</v>
      </c>
      <c r="O333" s="6" t="str">
        <f t="shared" si="3"/>
        <v>Low Income</v>
      </c>
    </row>
    <row r="334" hidden="1">
      <c r="A334" s="1">
        <v>100332.0</v>
      </c>
      <c r="B334" s="1">
        <v>46.0</v>
      </c>
      <c r="C334" s="1">
        <v>14000.0</v>
      </c>
      <c r="D334" s="1" t="s">
        <v>25</v>
      </c>
      <c r="E334" s="1">
        <v>24203.54</v>
      </c>
      <c r="F334" s="1">
        <v>2.0</v>
      </c>
      <c r="G334" s="1">
        <v>16.0</v>
      </c>
      <c r="H334" s="1">
        <v>5.0</v>
      </c>
      <c r="I334" s="1" t="s">
        <v>22</v>
      </c>
      <c r="J334" s="1">
        <v>0.651</v>
      </c>
      <c r="K334" s="1">
        <v>0.615</v>
      </c>
      <c r="L334" s="6">
        <f>if(J334&gt;QUARTILE!$B$3, "TOP", if(J334&lt;QUARTILE!$B$4, "BOTTOM", 0))</f>
        <v>0</v>
      </c>
      <c r="M334" s="6">
        <f t="shared" si="1"/>
        <v>2</v>
      </c>
      <c r="N334" s="6" t="str">
        <f t="shared" si="2"/>
        <v>Gen X</v>
      </c>
      <c r="O334" s="6" t="str">
        <f t="shared" si="3"/>
        <v>Low Income</v>
      </c>
    </row>
    <row r="335" hidden="1">
      <c r="A335" s="1">
        <v>100333.0</v>
      </c>
      <c r="B335" s="1">
        <v>20.0</v>
      </c>
      <c r="C335" s="1">
        <v>68000.0</v>
      </c>
      <c r="D335" s="1" t="s">
        <v>23</v>
      </c>
      <c r="E335" s="1">
        <v>791.55</v>
      </c>
      <c r="F335" s="1">
        <v>5.0</v>
      </c>
      <c r="G335" s="1">
        <v>23.0</v>
      </c>
      <c r="H335" s="1">
        <v>19.0</v>
      </c>
      <c r="I335" s="1" t="s">
        <v>18</v>
      </c>
      <c r="J335" s="1">
        <v>0.444</v>
      </c>
      <c r="K335" s="1">
        <v>0.177</v>
      </c>
      <c r="L335" s="6">
        <f>if(J335&gt;QUARTILE!$B$3, "TOP", if(J335&lt;QUARTILE!$B$4, "BOTTOM", 0))</f>
        <v>0</v>
      </c>
      <c r="M335" s="6">
        <f t="shared" si="1"/>
        <v>1</v>
      </c>
      <c r="N335" s="6" t="str">
        <f t="shared" si="2"/>
        <v>Millenial</v>
      </c>
      <c r="O335" s="6" t="str">
        <f t="shared" si="3"/>
        <v>Medium Income</v>
      </c>
    </row>
    <row r="336" hidden="1">
      <c r="A336" s="1">
        <v>100334.0</v>
      </c>
      <c r="B336" s="1">
        <v>37.0</v>
      </c>
      <c r="C336" s="1">
        <v>7000.0</v>
      </c>
      <c r="D336" s="1" t="s">
        <v>25</v>
      </c>
      <c r="E336" s="1">
        <v>62988.95</v>
      </c>
      <c r="F336" s="1">
        <v>3.0</v>
      </c>
      <c r="G336" s="1">
        <v>21.0</v>
      </c>
      <c r="H336" s="1">
        <v>12.0</v>
      </c>
      <c r="I336" s="1" t="s">
        <v>18</v>
      </c>
      <c r="J336" s="1">
        <v>0.479</v>
      </c>
      <c r="K336" s="1">
        <v>0.191</v>
      </c>
      <c r="L336" s="6">
        <f>if(J336&gt;QUARTILE!$B$3, "TOP", if(J336&lt;QUARTILE!$B$4, "BOTTOM", 0))</f>
        <v>0</v>
      </c>
      <c r="M336" s="6">
        <f t="shared" si="1"/>
        <v>1</v>
      </c>
      <c r="N336" s="6" t="str">
        <f t="shared" si="2"/>
        <v>Gen X</v>
      </c>
      <c r="O336" s="6" t="str">
        <f t="shared" si="3"/>
        <v>Low Income</v>
      </c>
    </row>
    <row r="337" hidden="1">
      <c r="A337" s="1">
        <v>100335.0</v>
      </c>
      <c r="B337" s="1">
        <v>77.0</v>
      </c>
      <c r="C337" s="1">
        <v>30000.0</v>
      </c>
      <c r="D337" s="1" t="s">
        <v>17</v>
      </c>
      <c r="E337" s="1">
        <v>947.7</v>
      </c>
      <c r="F337" s="1">
        <v>4.0</v>
      </c>
      <c r="G337" s="1">
        <v>20.0</v>
      </c>
      <c r="H337" s="1">
        <v>5.0</v>
      </c>
      <c r="I337" s="1" t="s">
        <v>22</v>
      </c>
      <c r="J337" s="1">
        <v>0.806</v>
      </c>
      <c r="K337" s="1">
        <v>0.777</v>
      </c>
      <c r="L337" s="6">
        <f>if(J337&gt;QUARTILE!$B$3, "TOP", if(J337&lt;QUARTILE!$B$4, "BOTTOM", 0))</f>
        <v>0</v>
      </c>
      <c r="M337" s="6">
        <f t="shared" si="1"/>
        <v>2</v>
      </c>
      <c r="N337" s="6" t="str">
        <f t="shared" si="2"/>
        <v>Baby Boomer</v>
      </c>
      <c r="O337" s="6" t="str">
        <f t="shared" si="3"/>
        <v>Low Income</v>
      </c>
    </row>
    <row r="338" hidden="1">
      <c r="A338" s="1">
        <v>100336.0</v>
      </c>
      <c r="B338" s="1">
        <v>76.0</v>
      </c>
      <c r="C338" s="1">
        <v>48000.0</v>
      </c>
      <c r="D338" s="1" t="s">
        <v>23</v>
      </c>
      <c r="E338" s="1">
        <v>42615.23</v>
      </c>
      <c r="F338" s="1">
        <v>5.0</v>
      </c>
      <c r="G338" s="1">
        <v>27.0</v>
      </c>
      <c r="H338" s="1">
        <v>4.0</v>
      </c>
      <c r="I338" s="1" t="s">
        <v>18</v>
      </c>
      <c r="J338" s="1">
        <v>0.542</v>
      </c>
      <c r="K338" s="1">
        <v>0.791</v>
      </c>
      <c r="L338" s="6">
        <f>if(J338&gt;QUARTILE!$B$3, "TOP", if(J338&lt;QUARTILE!$B$4, "BOTTOM", 0))</f>
        <v>0</v>
      </c>
      <c r="M338" s="6">
        <f t="shared" si="1"/>
        <v>1</v>
      </c>
      <c r="N338" s="6" t="str">
        <f t="shared" si="2"/>
        <v>Baby Boomer</v>
      </c>
      <c r="O338" s="6" t="str">
        <f t="shared" si="3"/>
        <v>Medium Income</v>
      </c>
    </row>
    <row r="339" hidden="1">
      <c r="A339" s="1">
        <v>100337.0</v>
      </c>
      <c r="B339" s="1">
        <v>53.0</v>
      </c>
      <c r="C339" s="1">
        <v>5000.0</v>
      </c>
      <c r="D339" s="1" t="s">
        <v>27</v>
      </c>
      <c r="E339" s="1">
        <v>44957.79</v>
      </c>
      <c r="F339" s="1">
        <v>2.0</v>
      </c>
      <c r="G339" s="1">
        <v>24.0</v>
      </c>
      <c r="H339" s="1">
        <v>1.0</v>
      </c>
      <c r="I339" s="1" t="s">
        <v>18</v>
      </c>
      <c r="J339" s="1">
        <v>0.801</v>
      </c>
      <c r="K339" s="1">
        <v>0.448</v>
      </c>
      <c r="L339" s="6">
        <f>if(J339&gt;QUARTILE!$B$3, "TOP", if(J339&lt;QUARTILE!$B$4, "BOTTOM", 0))</f>
        <v>0</v>
      </c>
      <c r="M339" s="6">
        <f t="shared" si="1"/>
        <v>1</v>
      </c>
      <c r="N339" s="6" t="str">
        <f t="shared" si="2"/>
        <v>Gen X</v>
      </c>
      <c r="O339" s="6" t="str">
        <f t="shared" si="3"/>
        <v>Low Income</v>
      </c>
    </row>
    <row r="340" hidden="1">
      <c r="A340" s="1">
        <v>100338.0</v>
      </c>
      <c r="B340" s="1">
        <v>36.0</v>
      </c>
      <c r="C340" s="1">
        <v>35000.0</v>
      </c>
      <c r="D340" s="1" t="s">
        <v>27</v>
      </c>
      <c r="E340" s="1">
        <v>14867.31</v>
      </c>
      <c r="F340" s="1">
        <v>1.0</v>
      </c>
      <c r="G340" s="1">
        <v>17.0</v>
      </c>
      <c r="H340" s="1">
        <v>19.0</v>
      </c>
      <c r="I340" s="1" t="s">
        <v>18</v>
      </c>
      <c r="J340" s="1">
        <v>0.151</v>
      </c>
      <c r="K340" s="1">
        <v>0.386</v>
      </c>
      <c r="L340" s="6" t="str">
        <f>if(J340&gt;QUARTILE!$B$3, "TOP", if(J340&lt;QUARTILE!$B$4, "BOTTOM", 0))</f>
        <v>BOTTOM</v>
      </c>
      <c r="M340" s="6">
        <f t="shared" si="1"/>
        <v>1</v>
      </c>
      <c r="N340" s="6" t="str">
        <f t="shared" si="2"/>
        <v>Gen X</v>
      </c>
      <c r="O340" s="6" t="str">
        <f t="shared" si="3"/>
        <v>Low Income</v>
      </c>
    </row>
    <row r="341" hidden="1">
      <c r="A341" s="1">
        <v>100339.0</v>
      </c>
      <c r="B341" s="1">
        <v>43.0</v>
      </c>
      <c r="C341" s="1">
        <v>19000.0</v>
      </c>
      <c r="D341" s="1" t="s">
        <v>23</v>
      </c>
      <c r="E341" s="1">
        <v>2946.74</v>
      </c>
      <c r="F341" s="1">
        <v>3.0</v>
      </c>
      <c r="G341" s="1">
        <v>16.0</v>
      </c>
      <c r="H341" s="1">
        <v>7.0</v>
      </c>
      <c r="I341" s="1" t="s">
        <v>22</v>
      </c>
      <c r="J341" s="1">
        <v>0.449</v>
      </c>
      <c r="K341" s="1">
        <v>0.625</v>
      </c>
      <c r="L341" s="6">
        <f>if(J341&gt;QUARTILE!$B$3, "TOP", if(J341&lt;QUARTILE!$B$4, "BOTTOM", 0))</f>
        <v>0</v>
      </c>
      <c r="M341" s="6">
        <f t="shared" si="1"/>
        <v>2</v>
      </c>
      <c r="N341" s="6" t="str">
        <f t="shared" si="2"/>
        <v>Gen X</v>
      </c>
      <c r="O341" s="6" t="str">
        <f t="shared" si="3"/>
        <v>Low Income</v>
      </c>
    </row>
    <row r="342" hidden="1">
      <c r="A342" s="1">
        <v>100340.0</v>
      </c>
      <c r="B342" s="1">
        <v>20.0</v>
      </c>
      <c r="C342" s="1">
        <v>26000.0</v>
      </c>
      <c r="D342" s="1" t="s">
        <v>25</v>
      </c>
      <c r="E342" s="1">
        <v>16654.9</v>
      </c>
      <c r="F342" s="1">
        <v>2.0</v>
      </c>
      <c r="G342" s="1">
        <v>23.0</v>
      </c>
      <c r="H342" s="1">
        <v>16.0</v>
      </c>
      <c r="I342" s="1" t="s">
        <v>22</v>
      </c>
      <c r="J342" s="1">
        <v>0.602</v>
      </c>
      <c r="K342" s="1">
        <v>0.484</v>
      </c>
      <c r="L342" s="6">
        <f>if(J342&gt;QUARTILE!$B$3, "TOP", if(J342&lt;QUARTILE!$B$4, "BOTTOM", 0))</f>
        <v>0</v>
      </c>
      <c r="M342" s="6">
        <f t="shared" si="1"/>
        <v>2</v>
      </c>
      <c r="N342" s="6" t="str">
        <f t="shared" si="2"/>
        <v>Millenial</v>
      </c>
      <c r="O342" s="6" t="str">
        <f t="shared" si="3"/>
        <v>Low Income</v>
      </c>
    </row>
    <row r="343">
      <c r="A343" s="1">
        <v>100341.0</v>
      </c>
      <c r="B343" s="1">
        <v>80.0</v>
      </c>
      <c r="C343" s="1">
        <v>18000.0</v>
      </c>
      <c r="D343" s="1" t="s">
        <v>23</v>
      </c>
      <c r="E343" s="1">
        <v>19811.24</v>
      </c>
      <c r="F343" s="1">
        <v>4.0</v>
      </c>
      <c r="G343" s="1">
        <v>21.0</v>
      </c>
      <c r="H343" s="1">
        <v>4.0</v>
      </c>
      <c r="I343" s="1" t="s">
        <v>22</v>
      </c>
      <c r="J343" s="1">
        <v>0.317</v>
      </c>
      <c r="K343" s="1">
        <v>0.792</v>
      </c>
      <c r="L343" s="6">
        <f>if(J343&gt;QUARTILE!$B$3, "TOP", if(J343&lt;QUARTILE!$B$4, "BOTTOM", 0))</f>
        <v>0</v>
      </c>
      <c r="M343" s="6">
        <f t="shared" si="1"/>
        <v>2</v>
      </c>
      <c r="N343" s="6" t="str">
        <f t="shared" si="2"/>
        <v>Silent</v>
      </c>
      <c r="O343" s="6" t="str">
        <f t="shared" si="3"/>
        <v>Low Income</v>
      </c>
    </row>
    <row r="344" hidden="1">
      <c r="A344" s="1">
        <v>100342.0</v>
      </c>
      <c r="B344" s="1">
        <v>36.0</v>
      </c>
      <c r="C344" s="1">
        <v>42000.0</v>
      </c>
      <c r="D344" s="1" t="s">
        <v>17</v>
      </c>
      <c r="E344" s="1">
        <v>39004.64</v>
      </c>
      <c r="F344" s="1">
        <v>3.0</v>
      </c>
      <c r="G344" s="1">
        <v>21.0</v>
      </c>
      <c r="H344" s="1">
        <v>12.0</v>
      </c>
      <c r="I344" s="1" t="s">
        <v>18</v>
      </c>
      <c r="J344" s="1">
        <v>0.522</v>
      </c>
      <c r="K344" s="1">
        <v>0.733</v>
      </c>
      <c r="L344" s="6">
        <f>if(J344&gt;QUARTILE!$B$3, "TOP", if(J344&lt;QUARTILE!$B$4, "BOTTOM", 0))</f>
        <v>0</v>
      </c>
      <c r="M344" s="6">
        <f t="shared" si="1"/>
        <v>1</v>
      </c>
      <c r="N344" s="6" t="str">
        <f t="shared" si="2"/>
        <v>Gen X</v>
      </c>
      <c r="O344" s="6" t="str">
        <f t="shared" si="3"/>
        <v>Low Income</v>
      </c>
    </row>
    <row r="345" hidden="1">
      <c r="A345" s="1">
        <v>100343.0</v>
      </c>
      <c r="B345" s="1">
        <v>37.0</v>
      </c>
      <c r="C345" s="1">
        <v>27000.0</v>
      </c>
      <c r="D345" s="1" t="s">
        <v>27</v>
      </c>
      <c r="E345" s="1">
        <v>16009.99</v>
      </c>
      <c r="F345" s="1">
        <v>5.0</v>
      </c>
      <c r="G345" s="1">
        <v>13.0</v>
      </c>
      <c r="H345" s="1">
        <v>12.0</v>
      </c>
      <c r="I345" s="1" t="s">
        <v>18</v>
      </c>
      <c r="J345" s="1">
        <v>0.76</v>
      </c>
      <c r="K345" s="1">
        <v>0.406</v>
      </c>
      <c r="L345" s="6">
        <f>if(J345&gt;QUARTILE!$B$3, "TOP", if(J345&lt;QUARTILE!$B$4, "BOTTOM", 0))</f>
        <v>0</v>
      </c>
      <c r="M345" s="6">
        <f t="shared" si="1"/>
        <v>1</v>
      </c>
      <c r="N345" s="6" t="str">
        <f t="shared" si="2"/>
        <v>Gen X</v>
      </c>
      <c r="O345" s="6" t="str">
        <f t="shared" si="3"/>
        <v>Low Income</v>
      </c>
    </row>
    <row r="346" hidden="1">
      <c r="A346" s="1">
        <v>100344.0</v>
      </c>
      <c r="B346" s="1">
        <v>49.0</v>
      </c>
      <c r="C346" s="1">
        <v>24000.0</v>
      </c>
      <c r="D346" s="1" t="s">
        <v>25</v>
      </c>
      <c r="E346" s="1">
        <v>10576.72</v>
      </c>
      <c r="F346" s="1">
        <v>3.0</v>
      </c>
      <c r="G346" s="1">
        <v>25.0</v>
      </c>
      <c r="H346" s="1">
        <v>7.0</v>
      </c>
      <c r="I346" s="1" t="s">
        <v>22</v>
      </c>
      <c r="J346" s="1">
        <v>0.212</v>
      </c>
      <c r="K346" s="1">
        <v>0.805</v>
      </c>
      <c r="L346" s="6" t="str">
        <f>if(J346&gt;QUARTILE!$B$3, "TOP", if(J346&lt;QUARTILE!$B$4, "BOTTOM", 0))</f>
        <v>BOTTOM</v>
      </c>
      <c r="M346" s="6">
        <f t="shared" si="1"/>
        <v>2</v>
      </c>
      <c r="N346" s="6" t="str">
        <f t="shared" si="2"/>
        <v>Gen X</v>
      </c>
      <c r="O346" s="6" t="str">
        <f t="shared" si="3"/>
        <v>Low Income</v>
      </c>
    </row>
    <row r="347" hidden="1">
      <c r="A347" s="1">
        <v>100345.0</v>
      </c>
      <c r="B347" s="1">
        <v>24.0</v>
      </c>
      <c r="C347" s="1">
        <v>13000.0</v>
      </c>
      <c r="D347" s="1" t="s">
        <v>25</v>
      </c>
      <c r="E347" s="1">
        <v>36439.16</v>
      </c>
      <c r="F347" s="1">
        <v>5.0</v>
      </c>
      <c r="G347" s="1">
        <v>25.0</v>
      </c>
      <c r="H347" s="1">
        <v>15.0</v>
      </c>
      <c r="I347" s="1" t="s">
        <v>22</v>
      </c>
      <c r="J347" s="1">
        <v>0.651</v>
      </c>
      <c r="K347" s="1">
        <v>0.043</v>
      </c>
      <c r="L347" s="6">
        <f>if(J347&gt;QUARTILE!$B$3, "TOP", if(J347&lt;QUARTILE!$B$4, "BOTTOM", 0))</f>
        <v>0</v>
      </c>
      <c r="M347" s="6">
        <f t="shared" si="1"/>
        <v>2</v>
      </c>
      <c r="N347" s="6" t="str">
        <f t="shared" si="2"/>
        <v>Millenial</v>
      </c>
      <c r="O347" s="6" t="str">
        <f t="shared" si="3"/>
        <v>Low Income</v>
      </c>
    </row>
    <row r="348" hidden="1">
      <c r="A348" s="1">
        <v>100346.0</v>
      </c>
      <c r="B348" s="1">
        <v>69.0</v>
      </c>
      <c r="C348" s="1">
        <v>68000.0</v>
      </c>
      <c r="D348" s="1" t="s">
        <v>23</v>
      </c>
      <c r="E348" s="1">
        <v>79215.65</v>
      </c>
      <c r="F348" s="1">
        <v>2.0</v>
      </c>
      <c r="G348" s="1">
        <v>23.0</v>
      </c>
      <c r="H348" s="1">
        <v>7.0</v>
      </c>
      <c r="I348" s="1" t="s">
        <v>18</v>
      </c>
      <c r="J348" s="1">
        <v>0.512</v>
      </c>
      <c r="K348" s="1">
        <v>0.274</v>
      </c>
      <c r="L348" s="6">
        <f>if(J348&gt;QUARTILE!$B$3, "TOP", if(J348&lt;QUARTILE!$B$4, "BOTTOM", 0))</f>
        <v>0</v>
      </c>
      <c r="M348" s="6">
        <f t="shared" si="1"/>
        <v>1</v>
      </c>
      <c r="N348" s="6" t="str">
        <f t="shared" si="2"/>
        <v>Baby Boomer</v>
      </c>
      <c r="O348" s="6" t="str">
        <f t="shared" si="3"/>
        <v>Medium Income</v>
      </c>
    </row>
    <row r="349" hidden="1">
      <c r="A349" s="1">
        <v>100347.0</v>
      </c>
      <c r="B349" s="1">
        <v>58.0</v>
      </c>
      <c r="C349" s="1">
        <v>22000.0</v>
      </c>
      <c r="D349" s="1" t="s">
        <v>17</v>
      </c>
      <c r="E349" s="1">
        <v>20718.57</v>
      </c>
      <c r="F349" s="1">
        <v>1.0</v>
      </c>
      <c r="G349" s="1">
        <v>23.0</v>
      </c>
      <c r="H349" s="1">
        <v>8.0</v>
      </c>
      <c r="I349" s="1" t="s">
        <v>22</v>
      </c>
      <c r="J349" s="1">
        <v>0.41</v>
      </c>
      <c r="K349" s="1">
        <v>0.08</v>
      </c>
      <c r="L349" s="6">
        <f>if(J349&gt;QUARTILE!$B$3, "TOP", if(J349&lt;QUARTILE!$B$4, "BOTTOM", 0))</f>
        <v>0</v>
      </c>
      <c r="M349" s="6">
        <f t="shared" si="1"/>
        <v>2</v>
      </c>
      <c r="N349" s="6" t="str">
        <f t="shared" si="2"/>
        <v>Gen X</v>
      </c>
      <c r="O349" s="6" t="str">
        <f t="shared" si="3"/>
        <v>Low Income</v>
      </c>
    </row>
    <row r="350" hidden="1">
      <c r="A350" s="1">
        <v>100348.0</v>
      </c>
      <c r="B350" s="1">
        <v>50.0</v>
      </c>
      <c r="C350" s="1">
        <v>87000.0</v>
      </c>
      <c r="D350" s="1" t="s">
        <v>25</v>
      </c>
      <c r="E350" s="1">
        <v>41491.0</v>
      </c>
      <c r="F350" s="1">
        <v>3.0</v>
      </c>
      <c r="G350" s="1">
        <v>15.0</v>
      </c>
      <c r="H350" s="1">
        <v>3.0</v>
      </c>
      <c r="I350" s="1" t="s">
        <v>18</v>
      </c>
      <c r="J350" s="1">
        <v>0.625</v>
      </c>
      <c r="K350" s="1">
        <v>0.708</v>
      </c>
      <c r="L350" s="6">
        <f>if(J350&gt;QUARTILE!$B$3, "TOP", if(J350&lt;QUARTILE!$B$4, "BOTTOM", 0))</f>
        <v>0</v>
      </c>
      <c r="M350" s="6">
        <f t="shared" si="1"/>
        <v>1</v>
      </c>
      <c r="N350" s="6" t="str">
        <f t="shared" si="2"/>
        <v>Gen X</v>
      </c>
      <c r="O350" s="6" t="str">
        <f t="shared" si="3"/>
        <v>Medium Income</v>
      </c>
    </row>
    <row r="351" hidden="1">
      <c r="A351" s="1">
        <v>100349.0</v>
      </c>
      <c r="B351" s="1">
        <v>57.0</v>
      </c>
      <c r="C351" s="1">
        <v>70000.0</v>
      </c>
      <c r="D351" s="1" t="s">
        <v>25</v>
      </c>
      <c r="E351" s="1">
        <v>18262.67</v>
      </c>
      <c r="F351" s="1">
        <v>1.0</v>
      </c>
      <c r="G351" s="1">
        <v>16.0</v>
      </c>
      <c r="H351" s="1">
        <v>4.0</v>
      </c>
      <c r="I351" s="1" t="s">
        <v>22</v>
      </c>
      <c r="J351" s="1">
        <v>0.805</v>
      </c>
      <c r="K351" s="1">
        <v>0.975</v>
      </c>
      <c r="L351" s="6">
        <f>if(J351&gt;QUARTILE!$B$3, "TOP", if(J351&lt;QUARTILE!$B$4, "BOTTOM", 0))</f>
        <v>0</v>
      </c>
      <c r="M351" s="6">
        <f t="shared" si="1"/>
        <v>2</v>
      </c>
      <c r="N351" s="6" t="str">
        <f t="shared" si="2"/>
        <v>Gen X</v>
      </c>
      <c r="O351" s="6" t="str">
        <f t="shared" si="3"/>
        <v>Medium Income</v>
      </c>
    </row>
    <row r="352" hidden="1">
      <c r="A352" s="1">
        <v>100350.0</v>
      </c>
      <c r="B352" s="1">
        <v>56.0</v>
      </c>
      <c r="C352" s="1">
        <v>8000.0</v>
      </c>
      <c r="D352" s="1" t="s">
        <v>25</v>
      </c>
      <c r="E352" s="1">
        <v>23409.99</v>
      </c>
      <c r="F352" s="1">
        <v>1.0</v>
      </c>
      <c r="G352" s="1">
        <v>26.0</v>
      </c>
      <c r="H352" s="1">
        <v>2.0</v>
      </c>
      <c r="I352" s="1" t="s">
        <v>22</v>
      </c>
      <c r="J352" s="1">
        <v>0.817</v>
      </c>
      <c r="K352" s="1">
        <v>0.577</v>
      </c>
      <c r="L352" s="6" t="str">
        <f>if(J352&gt;QUARTILE!$B$3, "TOP", if(J352&lt;QUARTILE!$B$4, "BOTTOM", 0))</f>
        <v>TOP</v>
      </c>
      <c r="M352" s="6">
        <f t="shared" si="1"/>
        <v>2</v>
      </c>
      <c r="N352" s="6" t="str">
        <f t="shared" si="2"/>
        <v>Gen X</v>
      </c>
      <c r="O352" s="6" t="str">
        <f t="shared" si="3"/>
        <v>Low Income</v>
      </c>
    </row>
    <row r="353" hidden="1">
      <c r="A353" s="1">
        <v>100351.0</v>
      </c>
      <c r="B353" s="1">
        <v>35.0</v>
      </c>
      <c r="C353" s="1">
        <v>15000.0</v>
      </c>
      <c r="D353" s="1" t="s">
        <v>25</v>
      </c>
      <c r="E353" s="1">
        <v>23305.76</v>
      </c>
      <c r="F353" s="1">
        <v>3.0</v>
      </c>
      <c r="G353" s="1">
        <v>19.0</v>
      </c>
      <c r="H353" s="1">
        <v>13.0</v>
      </c>
      <c r="I353" s="1" t="s">
        <v>22</v>
      </c>
      <c r="J353" s="1">
        <v>0.55</v>
      </c>
      <c r="K353" s="1">
        <v>0.766</v>
      </c>
      <c r="L353" s="6">
        <f>if(J353&gt;QUARTILE!$B$3, "TOP", if(J353&lt;QUARTILE!$B$4, "BOTTOM", 0))</f>
        <v>0</v>
      </c>
      <c r="M353" s="6">
        <f t="shared" si="1"/>
        <v>2</v>
      </c>
      <c r="N353" s="6" t="str">
        <f t="shared" si="2"/>
        <v>Gen X</v>
      </c>
      <c r="O353" s="6" t="str">
        <f t="shared" si="3"/>
        <v>Low Income</v>
      </c>
    </row>
    <row r="354" hidden="1">
      <c r="A354" s="1">
        <v>100352.0</v>
      </c>
      <c r="B354" s="1">
        <v>57.0</v>
      </c>
      <c r="C354" s="1">
        <v>12000.0</v>
      </c>
      <c r="D354" s="1" t="s">
        <v>23</v>
      </c>
      <c r="E354" s="1">
        <v>24401.16</v>
      </c>
      <c r="F354" s="1">
        <v>3.0</v>
      </c>
      <c r="G354" s="1">
        <v>14.0</v>
      </c>
      <c r="H354" s="1">
        <v>9.0</v>
      </c>
      <c r="I354" s="1" t="s">
        <v>22</v>
      </c>
      <c r="J354" s="1">
        <v>0.217</v>
      </c>
      <c r="K354" s="1">
        <v>0.402</v>
      </c>
      <c r="L354" s="6" t="str">
        <f>if(J354&gt;QUARTILE!$B$3, "TOP", if(J354&lt;QUARTILE!$B$4, "BOTTOM", 0))</f>
        <v>BOTTOM</v>
      </c>
      <c r="M354" s="6">
        <f t="shared" si="1"/>
        <v>2</v>
      </c>
      <c r="N354" s="6" t="str">
        <f t="shared" si="2"/>
        <v>Gen X</v>
      </c>
      <c r="O354" s="6" t="str">
        <f t="shared" si="3"/>
        <v>Low Income</v>
      </c>
    </row>
    <row r="355" hidden="1">
      <c r="A355" s="1">
        <v>100353.0</v>
      </c>
      <c r="B355" s="1">
        <v>18.0</v>
      </c>
      <c r="C355" s="1">
        <v>21000.0</v>
      </c>
      <c r="D355" s="1" t="s">
        <v>23</v>
      </c>
      <c r="E355" s="1">
        <v>7743.08</v>
      </c>
      <c r="F355" s="1">
        <v>1.0</v>
      </c>
      <c r="G355" s="1">
        <v>14.0</v>
      </c>
      <c r="H355" s="1">
        <v>16.0</v>
      </c>
      <c r="I355" s="1" t="s">
        <v>22</v>
      </c>
      <c r="J355" s="1">
        <v>0.919</v>
      </c>
      <c r="K355" s="1">
        <v>0.562</v>
      </c>
      <c r="L355" s="6" t="str">
        <f>if(J355&gt;QUARTILE!$B$3, "TOP", if(J355&lt;QUARTILE!$B$4, "BOTTOM", 0))</f>
        <v>TOP</v>
      </c>
      <c r="M355" s="6">
        <f t="shared" si="1"/>
        <v>2</v>
      </c>
      <c r="N355" s="6" t="str">
        <f t="shared" si="2"/>
        <v>Millenial</v>
      </c>
      <c r="O355" s="6" t="str">
        <f t="shared" si="3"/>
        <v>Low Income</v>
      </c>
    </row>
    <row r="356" hidden="1">
      <c r="A356" s="1">
        <v>100354.0</v>
      </c>
      <c r="B356" s="1">
        <v>28.0</v>
      </c>
      <c r="C356" s="1">
        <v>25000.0</v>
      </c>
      <c r="D356" s="1" t="s">
        <v>23</v>
      </c>
      <c r="E356" s="1">
        <v>17144.47</v>
      </c>
      <c r="F356" s="1">
        <v>4.0</v>
      </c>
      <c r="G356" s="1">
        <v>12.0</v>
      </c>
      <c r="H356" s="1">
        <v>8.0</v>
      </c>
      <c r="I356" s="1" t="s">
        <v>22</v>
      </c>
      <c r="J356" s="1">
        <v>0.236</v>
      </c>
      <c r="K356" s="1">
        <v>0.297</v>
      </c>
      <c r="L356" s="6" t="str">
        <f>if(J356&gt;QUARTILE!$B$3, "TOP", if(J356&lt;QUARTILE!$B$4, "BOTTOM", 0))</f>
        <v>BOTTOM</v>
      </c>
      <c r="M356" s="6">
        <f t="shared" si="1"/>
        <v>2</v>
      </c>
      <c r="N356" s="6" t="str">
        <f t="shared" si="2"/>
        <v>Millenial</v>
      </c>
      <c r="O356" s="6" t="str">
        <f t="shared" si="3"/>
        <v>Low Income</v>
      </c>
    </row>
    <row r="357" hidden="1">
      <c r="A357" s="1">
        <v>100355.0</v>
      </c>
      <c r="B357" s="1">
        <v>45.0</v>
      </c>
      <c r="C357" s="1">
        <v>25000.0</v>
      </c>
      <c r="D357" s="1" t="s">
        <v>27</v>
      </c>
      <c r="E357" s="1">
        <v>18034.72</v>
      </c>
      <c r="F357" s="1">
        <v>4.0</v>
      </c>
      <c r="G357" s="1">
        <v>21.0</v>
      </c>
      <c r="H357" s="1">
        <v>13.0</v>
      </c>
      <c r="I357" s="1" t="s">
        <v>22</v>
      </c>
      <c r="J357" s="1">
        <v>0.578</v>
      </c>
      <c r="K357" s="1">
        <v>0.647</v>
      </c>
      <c r="L357" s="6">
        <f>if(J357&gt;QUARTILE!$B$3, "TOP", if(J357&lt;QUARTILE!$B$4, "BOTTOM", 0))</f>
        <v>0</v>
      </c>
      <c r="M357" s="6">
        <f t="shared" si="1"/>
        <v>2</v>
      </c>
      <c r="N357" s="6" t="str">
        <f t="shared" si="2"/>
        <v>Gen X</v>
      </c>
      <c r="O357" s="6" t="str">
        <f t="shared" si="3"/>
        <v>Low Income</v>
      </c>
    </row>
    <row r="358" hidden="1">
      <c r="A358" s="1">
        <v>100356.0</v>
      </c>
      <c r="B358" s="1">
        <v>74.0</v>
      </c>
      <c r="C358" s="1">
        <v>41000.0</v>
      </c>
      <c r="D358" s="1" t="s">
        <v>23</v>
      </c>
      <c r="E358" s="1">
        <v>7568.82</v>
      </c>
      <c r="F358" s="1">
        <v>3.0</v>
      </c>
      <c r="G358" s="1">
        <v>18.0</v>
      </c>
      <c r="H358" s="1">
        <v>5.0</v>
      </c>
      <c r="I358" s="1" t="s">
        <v>22</v>
      </c>
      <c r="J358" s="1">
        <v>0.577</v>
      </c>
      <c r="K358" s="1">
        <v>0.246</v>
      </c>
      <c r="L358" s="6">
        <f>if(J358&gt;QUARTILE!$B$3, "TOP", if(J358&lt;QUARTILE!$B$4, "BOTTOM", 0))</f>
        <v>0</v>
      </c>
      <c r="M358" s="6">
        <f t="shared" si="1"/>
        <v>2</v>
      </c>
      <c r="N358" s="6" t="str">
        <f t="shared" si="2"/>
        <v>Baby Boomer</v>
      </c>
      <c r="O358" s="6" t="str">
        <f t="shared" si="3"/>
        <v>Low Income</v>
      </c>
    </row>
    <row r="359" hidden="1">
      <c r="A359" s="1">
        <v>100357.0</v>
      </c>
      <c r="B359" s="1">
        <v>42.0</v>
      </c>
      <c r="C359" s="1">
        <v>54000.0</v>
      </c>
      <c r="D359" s="1" t="s">
        <v>23</v>
      </c>
      <c r="E359" s="1">
        <v>8611.12</v>
      </c>
      <c r="F359" s="1">
        <v>1.0</v>
      </c>
      <c r="G359" s="1">
        <v>23.0</v>
      </c>
      <c r="H359" s="1">
        <v>9.0</v>
      </c>
      <c r="I359" s="1" t="s">
        <v>22</v>
      </c>
      <c r="J359" s="1">
        <v>0.437</v>
      </c>
      <c r="K359" s="1">
        <v>0.153</v>
      </c>
      <c r="L359" s="6">
        <f>if(J359&gt;QUARTILE!$B$3, "TOP", if(J359&lt;QUARTILE!$B$4, "BOTTOM", 0))</f>
        <v>0</v>
      </c>
      <c r="M359" s="6">
        <f t="shared" si="1"/>
        <v>2</v>
      </c>
      <c r="N359" s="6" t="str">
        <f t="shared" si="2"/>
        <v>Gen X</v>
      </c>
      <c r="O359" s="6" t="str">
        <f t="shared" si="3"/>
        <v>Medium Income</v>
      </c>
    </row>
    <row r="360" hidden="1">
      <c r="A360" s="1">
        <v>100358.0</v>
      </c>
      <c r="B360" s="1">
        <v>67.0</v>
      </c>
      <c r="C360" s="1">
        <v>39000.0</v>
      </c>
      <c r="D360" s="1" t="s">
        <v>17</v>
      </c>
      <c r="E360" s="1">
        <v>28730.44</v>
      </c>
      <c r="F360" s="1">
        <v>1.0</v>
      </c>
      <c r="G360" s="1">
        <v>17.0</v>
      </c>
      <c r="H360" s="1">
        <v>7.0</v>
      </c>
      <c r="I360" s="1" t="s">
        <v>22</v>
      </c>
      <c r="J360" s="1">
        <v>0.953</v>
      </c>
      <c r="K360" s="1">
        <v>0.899</v>
      </c>
      <c r="L360" s="6" t="str">
        <f>if(J360&gt;QUARTILE!$B$3, "TOP", if(J360&lt;QUARTILE!$B$4, "BOTTOM", 0))</f>
        <v>TOP</v>
      </c>
      <c r="M360" s="6">
        <f t="shared" si="1"/>
        <v>2</v>
      </c>
      <c r="N360" s="6" t="str">
        <f t="shared" si="2"/>
        <v>Baby Boomer</v>
      </c>
      <c r="O360" s="6" t="str">
        <f t="shared" si="3"/>
        <v>Low Income</v>
      </c>
    </row>
    <row r="361" hidden="1">
      <c r="A361" s="1">
        <v>100359.0</v>
      </c>
      <c r="B361" s="1">
        <v>40.0</v>
      </c>
      <c r="C361" s="1">
        <v>16000.0</v>
      </c>
      <c r="D361" s="1" t="s">
        <v>23</v>
      </c>
      <c r="E361" s="1">
        <v>17480.14</v>
      </c>
      <c r="F361" s="1">
        <v>2.0</v>
      </c>
      <c r="G361" s="1">
        <v>18.0</v>
      </c>
      <c r="H361" s="1">
        <v>5.0</v>
      </c>
      <c r="I361" s="1" t="s">
        <v>22</v>
      </c>
      <c r="J361" s="1">
        <v>0.727</v>
      </c>
      <c r="K361" s="1">
        <v>0.864</v>
      </c>
      <c r="L361" s="6">
        <f>if(J361&gt;QUARTILE!$B$3, "TOP", if(J361&lt;QUARTILE!$B$4, "BOTTOM", 0))</f>
        <v>0</v>
      </c>
      <c r="M361" s="6">
        <f t="shared" si="1"/>
        <v>2</v>
      </c>
      <c r="N361" s="6" t="str">
        <f t="shared" si="2"/>
        <v>Gen X</v>
      </c>
      <c r="O361" s="6" t="str">
        <f t="shared" si="3"/>
        <v>Low Income</v>
      </c>
    </row>
    <row r="362" hidden="1">
      <c r="A362" s="1">
        <v>100360.0</v>
      </c>
      <c r="B362" s="1">
        <v>48.0</v>
      </c>
      <c r="C362" s="1">
        <v>14000.0</v>
      </c>
      <c r="D362" s="1" t="s">
        <v>27</v>
      </c>
      <c r="E362" s="1">
        <v>3231.83</v>
      </c>
      <c r="F362" s="1">
        <v>1.0</v>
      </c>
      <c r="G362" s="1">
        <v>15.0</v>
      </c>
      <c r="H362" s="1">
        <v>10.0</v>
      </c>
      <c r="I362" s="1" t="s">
        <v>22</v>
      </c>
      <c r="J362" s="1">
        <v>0.47</v>
      </c>
      <c r="K362" s="1">
        <v>0.835</v>
      </c>
      <c r="L362" s="6">
        <f>if(J362&gt;QUARTILE!$B$3, "TOP", if(J362&lt;QUARTILE!$B$4, "BOTTOM", 0))</f>
        <v>0</v>
      </c>
      <c r="M362" s="6">
        <f t="shared" si="1"/>
        <v>2</v>
      </c>
      <c r="N362" s="6" t="str">
        <f t="shared" si="2"/>
        <v>Gen X</v>
      </c>
      <c r="O362" s="6" t="str">
        <f t="shared" si="3"/>
        <v>Low Income</v>
      </c>
    </row>
    <row r="363" hidden="1">
      <c r="A363" s="1">
        <v>100361.0</v>
      </c>
      <c r="B363" s="1">
        <v>47.0</v>
      </c>
      <c r="C363" s="1">
        <v>22000.0</v>
      </c>
      <c r="D363" s="1" t="s">
        <v>25</v>
      </c>
      <c r="E363" s="1">
        <v>36358.41</v>
      </c>
      <c r="F363" s="1">
        <v>4.0</v>
      </c>
      <c r="G363" s="1">
        <v>21.0</v>
      </c>
      <c r="H363" s="1">
        <v>9.0</v>
      </c>
      <c r="I363" s="1" t="s">
        <v>18</v>
      </c>
      <c r="J363" s="1">
        <v>0.593</v>
      </c>
      <c r="K363" s="1">
        <v>0.672</v>
      </c>
      <c r="L363" s="6">
        <f>if(J363&gt;QUARTILE!$B$3, "TOP", if(J363&lt;QUARTILE!$B$4, "BOTTOM", 0))</f>
        <v>0</v>
      </c>
      <c r="M363" s="6">
        <f t="shared" si="1"/>
        <v>1</v>
      </c>
      <c r="N363" s="6" t="str">
        <f t="shared" si="2"/>
        <v>Gen X</v>
      </c>
      <c r="O363" s="6" t="str">
        <f t="shared" si="3"/>
        <v>Low Income</v>
      </c>
    </row>
    <row r="364" hidden="1">
      <c r="A364" s="1">
        <v>100362.0</v>
      </c>
      <c r="B364" s="1">
        <v>59.0</v>
      </c>
      <c r="C364" s="1">
        <v>28000.0</v>
      </c>
      <c r="D364" s="1" t="s">
        <v>23</v>
      </c>
      <c r="E364" s="1">
        <v>42931.17</v>
      </c>
      <c r="F364" s="1">
        <v>2.0</v>
      </c>
      <c r="G364" s="1">
        <v>22.0</v>
      </c>
      <c r="H364" s="1">
        <v>6.0</v>
      </c>
      <c r="I364" s="1" t="s">
        <v>18</v>
      </c>
      <c r="J364" s="1">
        <v>0.242</v>
      </c>
      <c r="K364" s="1">
        <v>0.63</v>
      </c>
      <c r="L364" s="6" t="str">
        <f>if(J364&gt;QUARTILE!$B$3, "TOP", if(J364&lt;QUARTILE!$B$4, "BOTTOM", 0))</f>
        <v>BOTTOM</v>
      </c>
      <c r="M364" s="6">
        <f t="shared" si="1"/>
        <v>1</v>
      </c>
      <c r="N364" s="6" t="str">
        <f t="shared" si="2"/>
        <v>Gen X</v>
      </c>
      <c r="O364" s="6" t="str">
        <f t="shared" si="3"/>
        <v>Low Income</v>
      </c>
    </row>
    <row r="365" hidden="1">
      <c r="A365" s="1">
        <v>100363.0</v>
      </c>
      <c r="B365" s="1">
        <v>52.0</v>
      </c>
      <c r="C365" s="1">
        <v>20000.0</v>
      </c>
      <c r="D365" s="1" t="s">
        <v>25</v>
      </c>
      <c r="E365" s="1">
        <v>12552.48</v>
      </c>
      <c r="F365" s="1">
        <v>4.0</v>
      </c>
      <c r="G365" s="1">
        <v>17.0</v>
      </c>
      <c r="H365" s="1">
        <v>2.0</v>
      </c>
      <c r="I365" s="1" t="s">
        <v>22</v>
      </c>
      <c r="J365" s="1">
        <v>0.831</v>
      </c>
      <c r="K365" s="1">
        <v>0.825</v>
      </c>
      <c r="L365" s="6" t="str">
        <f>if(J365&gt;QUARTILE!$B$3, "TOP", if(J365&lt;QUARTILE!$B$4, "BOTTOM", 0))</f>
        <v>TOP</v>
      </c>
      <c r="M365" s="6">
        <f t="shared" si="1"/>
        <v>2</v>
      </c>
      <c r="N365" s="6" t="str">
        <f t="shared" si="2"/>
        <v>Gen X</v>
      </c>
      <c r="O365" s="6" t="str">
        <f t="shared" si="3"/>
        <v>Low Income</v>
      </c>
    </row>
    <row r="366" hidden="1">
      <c r="A366" s="1">
        <v>100364.0</v>
      </c>
      <c r="B366" s="1">
        <v>24.0</v>
      </c>
      <c r="C366" s="1">
        <v>10000.0</v>
      </c>
      <c r="D366" s="1" t="s">
        <v>23</v>
      </c>
      <c r="E366" s="1">
        <v>4686.81</v>
      </c>
      <c r="F366" s="1">
        <v>5.0</v>
      </c>
      <c r="G366" s="1">
        <v>17.0</v>
      </c>
      <c r="H366" s="1">
        <v>16.0</v>
      </c>
      <c r="I366" s="1" t="s">
        <v>22</v>
      </c>
      <c r="J366" s="1">
        <v>0.134</v>
      </c>
      <c r="K366" s="1">
        <v>0.16</v>
      </c>
      <c r="L366" s="6" t="str">
        <f>if(J366&gt;QUARTILE!$B$3, "TOP", if(J366&lt;QUARTILE!$B$4, "BOTTOM", 0))</f>
        <v>BOTTOM</v>
      </c>
      <c r="M366" s="6">
        <f t="shared" si="1"/>
        <v>2</v>
      </c>
      <c r="N366" s="6" t="str">
        <f t="shared" si="2"/>
        <v>Millenial</v>
      </c>
      <c r="O366" s="6" t="str">
        <f t="shared" si="3"/>
        <v>Low Income</v>
      </c>
    </row>
    <row r="367" hidden="1">
      <c r="A367" s="1">
        <v>100365.0</v>
      </c>
      <c r="B367" s="1">
        <v>77.0</v>
      </c>
      <c r="C367" s="1">
        <v>33000.0</v>
      </c>
      <c r="D367" s="1" t="s">
        <v>17</v>
      </c>
      <c r="E367" s="1">
        <v>58979.45</v>
      </c>
      <c r="F367" s="1">
        <v>3.0</v>
      </c>
      <c r="G367" s="1">
        <v>21.0</v>
      </c>
      <c r="H367" s="1">
        <v>6.0</v>
      </c>
      <c r="I367" s="1" t="s">
        <v>18</v>
      </c>
      <c r="J367" s="1">
        <v>0.301</v>
      </c>
      <c r="K367" s="1">
        <v>0.77</v>
      </c>
      <c r="L367" s="6" t="str">
        <f>if(J367&gt;QUARTILE!$B$3, "TOP", if(J367&lt;QUARTILE!$B$4, "BOTTOM", 0))</f>
        <v>BOTTOM</v>
      </c>
      <c r="M367" s="6">
        <f t="shared" si="1"/>
        <v>1</v>
      </c>
      <c r="N367" s="6" t="str">
        <f t="shared" si="2"/>
        <v>Baby Boomer</v>
      </c>
      <c r="O367" s="6" t="str">
        <f t="shared" si="3"/>
        <v>Low Income</v>
      </c>
    </row>
    <row r="368" hidden="1">
      <c r="A368" s="1">
        <v>100366.0</v>
      </c>
      <c r="B368" s="1">
        <v>33.0</v>
      </c>
      <c r="C368" s="1">
        <v>17000.0</v>
      </c>
      <c r="D368" s="1" t="s">
        <v>25</v>
      </c>
      <c r="E368" s="1">
        <v>42787.15</v>
      </c>
      <c r="F368" s="1">
        <v>5.0</v>
      </c>
      <c r="G368" s="1">
        <v>16.0</v>
      </c>
      <c r="H368" s="1">
        <v>10.0</v>
      </c>
      <c r="I368" s="1" t="s">
        <v>18</v>
      </c>
      <c r="J368" s="1">
        <v>0.314</v>
      </c>
      <c r="K368" s="1">
        <v>0.768</v>
      </c>
      <c r="L368" s="6" t="str">
        <f>if(J368&gt;QUARTILE!$B$3, "TOP", if(J368&lt;QUARTILE!$B$4, "BOTTOM", 0))</f>
        <v>BOTTOM</v>
      </c>
      <c r="M368" s="6">
        <f t="shared" si="1"/>
        <v>1</v>
      </c>
      <c r="N368" s="6" t="str">
        <f t="shared" si="2"/>
        <v>Gen X</v>
      </c>
      <c r="O368" s="6" t="str">
        <f t="shared" si="3"/>
        <v>Low Income</v>
      </c>
    </row>
    <row r="369" hidden="1">
      <c r="A369" s="1">
        <v>100367.0</v>
      </c>
      <c r="B369" s="1">
        <v>43.0</v>
      </c>
      <c r="C369" s="1">
        <v>17000.0</v>
      </c>
      <c r="D369" s="1" t="s">
        <v>23</v>
      </c>
      <c r="E369" s="1">
        <v>5604.38</v>
      </c>
      <c r="F369" s="1">
        <v>3.0</v>
      </c>
      <c r="G369" s="1">
        <v>16.0</v>
      </c>
      <c r="H369" s="1">
        <v>9.0</v>
      </c>
      <c r="I369" s="1" t="s">
        <v>22</v>
      </c>
      <c r="J369" s="1">
        <v>0.118</v>
      </c>
      <c r="K369" s="1">
        <v>0.716</v>
      </c>
      <c r="L369" s="6" t="str">
        <f>if(J369&gt;QUARTILE!$B$3, "TOP", if(J369&lt;QUARTILE!$B$4, "BOTTOM", 0))</f>
        <v>BOTTOM</v>
      </c>
      <c r="M369" s="6">
        <f t="shared" si="1"/>
        <v>2</v>
      </c>
      <c r="N369" s="6" t="str">
        <f t="shared" si="2"/>
        <v>Gen X</v>
      </c>
      <c r="O369" s="6" t="str">
        <f t="shared" si="3"/>
        <v>Low Income</v>
      </c>
    </row>
    <row r="370" hidden="1">
      <c r="A370" s="1">
        <v>100368.0</v>
      </c>
      <c r="B370" s="1">
        <v>65.0</v>
      </c>
      <c r="C370" s="1">
        <v>21000.0</v>
      </c>
      <c r="D370" s="1" t="s">
        <v>23</v>
      </c>
      <c r="E370" s="1">
        <v>2009.53</v>
      </c>
      <c r="F370" s="1">
        <v>4.0</v>
      </c>
      <c r="G370" s="1">
        <v>18.0</v>
      </c>
      <c r="H370" s="1">
        <v>3.0</v>
      </c>
      <c r="I370" s="1" t="s">
        <v>22</v>
      </c>
      <c r="J370" s="1">
        <v>0.88</v>
      </c>
      <c r="K370" s="1">
        <v>0.549</v>
      </c>
      <c r="L370" s="6" t="str">
        <f>if(J370&gt;QUARTILE!$B$3, "TOP", if(J370&lt;QUARTILE!$B$4, "BOTTOM", 0))</f>
        <v>TOP</v>
      </c>
      <c r="M370" s="6">
        <f t="shared" si="1"/>
        <v>2</v>
      </c>
      <c r="N370" s="6" t="str">
        <f t="shared" si="2"/>
        <v>Baby Boomer</v>
      </c>
      <c r="O370" s="6" t="str">
        <f t="shared" si="3"/>
        <v>Low Income</v>
      </c>
    </row>
    <row r="371" hidden="1">
      <c r="A371" s="1">
        <v>100369.0</v>
      </c>
      <c r="B371" s="1">
        <v>74.0</v>
      </c>
      <c r="C371" s="1">
        <v>19000.0</v>
      </c>
      <c r="D371" s="1" t="s">
        <v>25</v>
      </c>
      <c r="E371" s="1">
        <v>11619.73</v>
      </c>
      <c r="F371" s="1">
        <v>4.0</v>
      </c>
      <c r="G371" s="1">
        <v>15.0</v>
      </c>
      <c r="H371" s="1">
        <v>4.0</v>
      </c>
      <c r="I371" s="1" t="s">
        <v>22</v>
      </c>
      <c r="J371" s="1">
        <v>0.956</v>
      </c>
      <c r="K371" s="1">
        <v>0.186</v>
      </c>
      <c r="L371" s="6" t="str">
        <f>if(J371&gt;QUARTILE!$B$3, "TOP", if(J371&lt;QUARTILE!$B$4, "BOTTOM", 0))</f>
        <v>TOP</v>
      </c>
      <c r="M371" s="6">
        <f t="shared" si="1"/>
        <v>2</v>
      </c>
      <c r="N371" s="6" t="str">
        <f t="shared" si="2"/>
        <v>Baby Boomer</v>
      </c>
      <c r="O371" s="6" t="str">
        <f t="shared" si="3"/>
        <v>Low Income</v>
      </c>
    </row>
    <row r="372" hidden="1">
      <c r="A372" s="1">
        <v>100370.0</v>
      </c>
      <c r="B372" s="1">
        <v>69.0</v>
      </c>
      <c r="C372" s="1">
        <v>18000.0</v>
      </c>
      <c r="D372" s="1" t="s">
        <v>23</v>
      </c>
      <c r="E372" s="1">
        <v>22564.76</v>
      </c>
      <c r="F372" s="1">
        <v>5.0</v>
      </c>
      <c r="G372" s="1">
        <v>15.0</v>
      </c>
      <c r="H372" s="1">
        <v>4.0</v>
      </c>
      <c r="I372" s="1" t="s">
        <v>22</v>
      </c>
      <c r="J372" s="1">
        <v>0.676</v>
      </c>
      <c r="K372" s="1">
        <v>0.816</v>
      </c>
      <c r="L372" s="6">
        <f>if(J372&gt;QUARTILE!$B$3, "TOP", if(J372&lt;QUARTILE!$B$4, "BOTTOM", 0))</f>
        <v>0</v>
      </c>
      <c r="M372" s="6">
        <f t="shared" si="1"/>
        <v>2</v>
      </c>
      <c r="N372" s="6" t="str">
        <f t="shared" si="2"/>
        <v>Baby Boomer</v>
      </c>
      <c r="O372" s="6" t="str">
        <f t="shared" si="3"/>
        <v>Low Income</v>
      </c>
    </row>
    <row r="373" hidden="1">
      <c r="A373" s="1">
        <v>100371.0</v>
      </c>
      <c r="B373" s="1">
        <v>77.0</v>
      </c>
      <c r="C373" s="1">
        <v>10000.0</v>
      </c>
      <c r="D373" s="1" t="s">
        <v>23</v>
      </c>
      <c r="E373" s="1">
        <v>3856.86</v>
      </c>
      <c r="F373" s="1">
        <v>3.0</v>
      </c>
      <c r="G373" s="1">
        <v>15.0</v>
      </c>
      <c r="H373" s="1">
        <v>5.0</v>
      </c>
      <c r="I373" s="1" t="s">
        <v>22</v>
      </c>
      <c r="J373" s="1">
        <v>0.928</v>
      </c>
      <c r="K373" s="1">
        <v>0.577</v>
      </c>
      <c r="L373" s="6" t="str">
        <f>if(J373&gt;QUARTILE!$B$3, "TOP", if(J373&lt;QUARTILE!$B$4, "BOTTOM", 0))</f>
        <v>TOP</v>
      </c>
      <c r="M373" s="6">
        <f t="shared" si="1"/>
        <v>2</v>
      </c>
      <c r="N373" s="6" t="str">
        <f t="shared" si="2"/>
        <v>Baby Boomer</v>
      </c>
      <c r="O373" s="6" t="str">
        <f t="shared" si="3"/>
        <v>Low Income</v>
      </c>
    </row>
    <row r="374" hidden="1">
      <c r="A374" s="1">
        <v>100372.0</v>
      </c>
      <c r="B374" s="1">
        <v>66.0</v>
      </c>
      <c r="C374" s="1">
        <v>21000.0</v>
      </c>
      <c r="D374" s="1" t="s">
        <v>25</v>
      </c>
      <c r="E374" s="1">
        <v>14398.56</v>
      </c>
      <c r="F374" s="1">
        <v>3.0</v>
      </c>
      <c r="G374" s="1">
        <v>21.0</v>
      </c>
      <c r="H374" s="1">
        <v>2.0</v>
      </c>
      <c r="I374" s="1" t="s">
        <v>22</v>
      </c>
      <c r="J374" s="1">
        <v>0.725</v>
      </c>
      <c r="K374" s="1">
        <v>0.611</v>
      </c>
      <c r="L374" s="6">
        <f>if(J374&gt;QUARTILE!$B$3, "TOP", if(J374&lt;QUARTILE!$B$4, "BOTTOM", 0))</f>
        <v>0</v>
      </c>
      <c r="M374" s="6">
        <f t="shared" si="1"/>
        <v>2</v>
      </c>
      <c r="N374" s="6" t="str">
        <f t="shared" si="2"/>
        <v>Baby Boomer</v>
      </c>
      <c r="O374" s="6" t="str">
        <f t="shared" si="3"/>
        <v>Low Income</v>
      </c>
    </row>
    <row r="375" hidden="1">
      <c r="A375" s="1">
        <v>100373.0</v>
      </c>
      <c r="B375" s="1">
        <v>19.0</v>
      </c>
      <c r="C375" s="1">
        <v>34000.0</v>
      </c>
      <c r="D375" s="1" t="s">
        <v>17</v>
      </c>
      <c r="E375" s="1">
        <v>11082.16</v>
      </c>
      <c r="F375" s="1">
        <v>2.0</v>
      </c>
      <c r="G375" s="1">
        <v>12.0</v>
      </c>
      <c r="H375" s="1">
        <v>18.0</v>
      </c>
      <c r="I375" s="1" t="s">
        <v>22</v>
      </c>
      <c r="J375" s="1">
        <v>0.685</v>
      </c>
      <c r="K375" s="1">
        <v>0.607</v>
      </c>
      <c r="L375" s="6">
        <f>if(J375&gt;QUARTILE!$B$3, "TOP", if(J375&lt;QUARTILE!$B$4, "BOTTOM", 0))</f>
        <v>0</v>
      </c>
      <c r="M375" s="6">
        <f t="shared" si="1"/>
        <v>2</v>
      </c>
      <c r="N375" s="6" t="str">
        <f t="shared" si="2"/>
        <v>Millenial</v>
      </c>
      <c r="O375" s="6" t="str">
        <f t="shared" si="3"/>
        <v>Low Income</v>
      </c>
    </row>
    <row r="376" hidden="1">
      <c r="A376" s="1">
        <v>100374.0</v>
      </c>
      <c r="B376" s="1">
        <v>18.0</v>
      </c>
      <c r="C376" s="1">
        <v>26000.0</v>
      </c>
      <c r="D376" s="1" t="s">
        <v>25</v>
      </c>
      <c r="E376" s="1">
        <v>44245.96</v>
      </c>
      <c r="F376" s="1">
        <v>1.0</v>
      </c>
      <c r="G376" s="1">
        <v>15.0</v>
      </c>
      <c r="H376" s="1">
        <v>15.0</v>
      </c>
      <c r="I376" s="1" t="s">
        <v>18</v>
      </c>
      <c r="J376" s="1">
        <v>1.0</v>
      </c>
      <c r="K376" s="1">
        <v>0.767</v>
      </c>
      <c r="L376" s="6" t="str">
        <f>if(J376&gt;QUARTILE!$B$3, "TOP", if(J376&lt;QUARTILE!$B$4, "BOTTOM", 0))</f>
        <v>TOP</v>
      </c>
      <c r="M376" s="6">
        <f t="shared" si="1"/>
        <v>1</v>
      </c>
      <c r="N376" s="6" t="str">
        <f t="shared" si="2"/>
        <v>Millenial</v>
      </c>
      <c r="O376" s="6" t="str">
        <f t="shared" si="3"/>
        <v>Low Income</v>
      </c>
    </row>
    <row r="377" hidden="1">
      <c r="A377" s="1">
        <v>100375.0</v>
      </c>
      <c r="B377" s="1">
        <v>65.0</v>
      </c>
      <c r="C377" s="1">
        <v>39000.0</v>
      </c>
      <c r="D377" s="1" t="s">
        <v>27</v>
      </c>
      <c r="E377" s="1">
        <v>11227.18</v>
      </c>
      <c r="F377" s="1">
        <v>2.0</v>
      </c>
      <c r="G377" s="1">
        <v>20.0</v>
      </c>
      <c r="H377" s="1">
        <v>6.0</v>
      </c>
      <c r="I377" s="1" t="s">
        <v>22</v>
      </c>
      <c r="J377" s="1">
        <v>0.092</v>
      </c>
      <c r="K377" s="1">
        <v>0.137</v>
      </c>
      <c r="L377" s="6" t="str">
        <f>if(J377&gt;QUARTILE!$B$3, "TOP", if(J377&lt;QUARTILE!$B$4, "BOTTOM", 0))</f>
        <v>BOTTOM</v>
      </c>
      <c r="M377" s="6">
        <f t="shared" si="1"/>
        <v>2</v>
      </c>
      <c r="N377" s="6" t="str">
        <f t="shared" si="2"/>
        <v>Baby Boomer</v>
      </c>
      <c r="O377" s="6" t="str">
        <f t="shared" si="3"/>
        <v>Low Income</v>
      </c>
    </row>
    <row r="378" hidden="1">
      <c r="A378" s="1">
        <v>100376.0</v>
      </c>
      <c r="B378" s="1">
        <v>79.0</v>
      </c>
      <c r="C378" s="1">
        <v>14000.0</v>
      </c>
      <c r="D378" s="1" t="s">
        <v>17</v>
      </c>
      <c r="E378" s="1">
        <v>15261.8</v>
      </c>
      <c r="F378" s="1">
        <v>4.0</v>
      </c>
      <c r="G378" s="1">
        <v>12.0</v>
      </c>
      <c r="H378" s="1">
        <v>4.0</v>
      </c>
      <c r="I378" s="1" t="s">
        <v>22</v>
      </c>
      <c r="J378" s="1">
        <v>0.055</v>
      </c>
      <c r="K378" s="1">
        <v>0.012</v>
      </c>
      <c r="L378" s="6" t="str">
        <f>if(J378&gt;QUARTILE!$B$3, "TOP", if(J378&lt;QUARTILE!$B$4, "BOTTOM", 0))</f>
        <v>BOTTOM</v>
      </c>
      <c r="M378" s="6">
        <f t="shared" si="1"/>
        <v>2</v>
      </c>
      <c r="N378" s="6" t="str">
        <f t="shared" si="2"/>
        <v>Baby Boomer</v>
      </c>
      <c r="O378" s="6" t="str">
        <f t="shared" si="3"/>
        <v>Low Income</v>
      </c>
    </row>
    <row r="379" hidden="1">
      <c r="A379" s="1">
        <v>100377.0</v>
      </c>
      <c r="B379" s="1">
        <v>29.0</v>
      </c>
      <c r="C379" s="1">
        <v>10000.0</v>
      </c>
      <c r="D379" s="1" t="s">
        <v>23</v>
      </c>
      <c r="E379" s="1">
        <v>62149.46</v>
      </c>
      <c r="F379" s="1">
        <v>5.0</v>
      </c>
      <c r="G379" s="1">
        <v>16.0</v>
      </c>
      <c r="H379" s="1">
        <v>17.0</v>
      </c>
      <c r="I379" s="1" t="s">
        <v>22</v>
      </c>
      <c r="J379" s="1">
        <v>0.204</v>
      </c>
      <c r="K379" s="1">
        <v>0.074</v>
      </c>
      <c r="L379" s="6" t="str">
        <f>if(J379&gt;QUARTILE!$B$3, "TOP", if(J379&lt;QUARTILE!$B$4, "BOTTOM", 0))</f>
        <v>BOTTOM</v>
      </c>
      <c r="M379" s="6">
        <f t="shared" si="1"/>
        <v>2</v>
      </c>
      <c r="N379" s="6" t="str">
        <f t="shared" si="2"/>
        <v>Millenial</v>
      </c>
      <c r="O379" s="6" t="str">
        <f t="shared" si="3"/>
        <v>Low Income</v>
      </c>
    </row>
    <row r="380" hidden="1">
      <c r="A380" s="1">
        <v>100378.0</v>
      </c>
      <c r="B380" s="1">
        <v>22.0</v>
      </c>
      <c r="C380" s="1">
        <v>19000.0</v>
      </c>
      <c r="D380" s="1" t="s">
        <v>17</v>
      </c>
      <c r="E380" s="1">
        <v>7124.69</v>
      </c>
      <c r="F380" s="1">
        <v>3.0</v>
      </c>
      <c r="G380" s="1">
        <v>18.0</v>
      </c>
      <c r="H380" s="1">
        <v>15.0</v>
      </c>
      <c r="I380" s="1" t="s">
        <v>22</v>
      </c>
      <c r="J380" s="1">
        <v>0.418</v>
      </c>
      <c r="K380" s="1">
        <v>0.492</v>
      </c>
      <c r="L380" s="6">
        <f>if(J380&gt;QUARTILE!$B$3, "TOP", if(J380&lt;QUARTILE!$B$4, "BOTTOM", 0))</f>
        <v>0</v>
      </c>
      <c r="M380" s="6">
        <f t="shared" si="1"/>
        <v>2</v>
      </c>
      <c r="N380" s="6" t="str">
        <f t="shared" si="2"/>
        <v>Millenial</v>
      </c>
      <c r="O380" s="6" t="str">
        <f t="shared" si="3"/>
        <v>Low Income</v>
      </c>
    </row>
    <row r="381" hidden="1">
      <c r="A381" s="1">
        <v>100379.0</v>
      </c>
      <c r="B381" s="1">
        <v>54.0</v>
      </c>
      <c r="C381" s="1">
        <v>15000.0</v>
      </c>
      <c r="D381" s="1" t="s">
        <v>27</v>
      </c>
      <c r="E381" s="1">
        <v>6821.4</v>
      </c>
      <c r="F381" s="1">
        <v>2.0</v>
      </c>
      <c r="G381" s="1">
        <v>24.0</v>
      </c>
      <c r="H381" s="1">
        <v>5.0</v>
      </c>
      <c r="I381" s="1" t="s">
        <v>22</v>
      </c>
      <c r="J381" s="1">
        <v>0.946</v>
      </c>
      <c r="K381" s="1">
        <v>0.469</v>
      </c>
      <c r="L381" s="6" t="str">
        <f>if(J381&gt;QUARTILE!$B$3, "TOP", if(J381&lt;QUARTILE!$B$4, "BOTTOM", 0))</f>
        <v>TOP</v>
      </c>
      <c r="M381" s="6">
        <f t="shared" si="1"/>
        <v>2</v>
      </c>
      <c r="N381" s="6" t="str">
        <f t="shared" si="2"/>
        <v>Gen X</v>
      </c>
      <c r="O381" s="6" t="str">
        <f t="shared" si="3"/>
        <v>Low Income</v>
      </c>
    </row>
    <row r="382" hidden="1">
      <c r="A382" s="1">
        <v>100380.0</v>
      </c>
      <c r="B382" s="1">
        <v>49.0</v>
      </c>
      <c r="C382" s="1">
        <v>16000.0</v>
      </c>
      <c r="D382" s="1" t="s">
        <v>25</v>
      </c>
      <c r="E382" s="1">
        <v>32148.31</v>
      </c>
      <c r="F382" s="1">
        <v>5.0</v>
      </c>
      <c r="G382" s="1">
        <v>21.0</v>
      </c>
      <c r="H382" s="1">
        <v>7.0</v>
      </c>
      <c r="I382" s="1" t="s">
        <v>18</v>
      </c>
      <c r="J382" s="1">
        <v>1.0</v>
      </c>
      <c r="K382" s="1">
        <v>0.362</v>
      </c>
      <c r="L382" s="6" t="str">
        <f>if(J382&gt;QUARTILE!$B$3, "TOP", if(J382&lt;QUARTILE!$B$4, "BOTTOM", 0))</f>
        <v>TOP</v>
      </c>
      <c r="M382" s="6">
        <f t="shared" si="1"/>
        <v>1</v>
      </c>
      <c r="N382" s="6" t="str">
        <f t="shared" si="2"/>
        <v>Gen X</v>
      </c>
      <c r="O382" s="6" t="str">
        <f t="shared" si="3"/>
        <v>Low Income</v>
      </c>
    </row>
    <row r="383" hidden="1">
      <c r="A383" s="1">
        <v>100381.0</v>
      </c>
      <c r="B383" s="1">
        <v>76.0</v>
      </c>
      <c r="C383" s="1">
        <v>25000.0</v>
      </c>
      <c r="D383" s="1" t="s">
        <v>30</v>
      </c>
      <c r="E383" s="1">
        <v>6501.84</v>
      </c>
      <c r="F383" s="1">
        <v>5.0</v>
      </c>
      <c r="G383" s="1">
        <v>18.0</v>
      </c>
      <c r="H383" s="1">
        <v>7.0</v>
      </c>
      <c r="I383" s="1" t="s">
        <v>22</v>
      </c>
      <c r="J383" s="1">
        <v>0.782</v>
      </c>
      <c r="K383" s="1">
        <v>0.064</v>
      </c>
      <c r="L383" s="6">
        <f>if(J383&gt;QUARTILE!$B$3, "TOP", if(J383&lt;QUARTILE!$B$4, "BOTTOM", 0))</f>
        <v>0</v>
      </c>
      <c r="M383" s="6">
        <f t="shared" si="1"/>
        <v>2</v>
      </c>
      <c r="N383" s="6" t="str">
        <f t="shared" si="2"/>
        <v>Baby Boomer</v>
      </c>
      <c r="O383" s="6" t="str">
        <f t="shared" si="3"/>
        <v>Low Income</v>
      </c>
    </row>
    <row r="384" hidden="1">
      <c r="A384" s="1">
        <v>100382.0</v>
      </c>
      <c r="B384" s="1">
        <v>72.0</v>
      </c>
      <c r="C384" s="1">
        <v>16000.0</v>
      </c>
      <c r="D384" s="1" t="s">
        <v>23</v>
      </c>
      <c r="E384" s="1">
        <v>35659.86</v>
      </c>
      <c r="F384" s="1">
        <v>1.0</v>
      </c>
      <c r="G384" s="1">
        <v>23.0</v>
      </c>
      <c r="H384" s="1">
        <v>3.0</v>
      </c>
      <c r="I384" s="1" t="s">
        <v>18</v>
      </c>
      <c r="J384" s="1">
        <v>0.554</v>
      </c>
      <c r="K384" s="1">
        <v>0.693</v>
      </c>
      <c r="L384" s="6">
        <f>if(J384&gt;QUARTILE!$B$3, "TOP", if(J384&lt;QUARTILE!$B$4, "BOTTOM", 0))</f>
        <v>0</v>
      </c>
      <c r="M384" s="6">
        <f t="shared" si="1"/>
        <v>1</v>
      </c>
      <c r="N384" s="6" t="str">
        <f t="shared" si="2"/>
        <v>Baby Boomer</v>
      </c>
      <c r="O384" s="6" t="str">
        <f t="shared" si="3"/>
        <v>Low Income</v>
      </c>
    </row>
    <row r="385" hidden="1">
      <c r="A385" s="1">
        <v>100383.0</v>
      </c>
      <c r="B385" s="1">
        <v>26.0</v>
      </c>
      <c r="C385" s="1">
        <v>10000.0</v>
      </c>
      <c r="D385" s="1" t="s">
        <v>23</v>
      </c>
      <c r="E385" s="1">
        <v>2008.25</v>
      </c>
      <c r="F385" s="1">
        <v>3.0</v>
      </c>
      <c r="G385" s="1">
        <v>18.0</v>
      </c>
      <c r="H385" s="1">
        <v>13.0</v>
      </c>
      <c r="I385" s="1" t="s">
        <v>22</v>
      </c>
      <c r="J385" s="1">
        <v>0.874</v>
      </c>
      <c r="K385" s="1">
        <v>0.302</v>
      </c>
      <c r="L385" s="6" t="str">
        <f>if(J385&gt;QUARTILE!$B$3, "TOP", if(J385&lt;QUARTILE!$B$4, "BOTTOM", 0))</f>
        <v>TOP</v>
      </c>
      <c r="M385" s="6">
        <f t="shared" si="1"/>
        <v>2</v>
      </c>
      <c r="N385" s="6" t="str">
        <f t="shared" si="2"/>
        <v>Millenial</v>
      </c>
      <c r="O385" s="6" t="str">
        <f t="shared" si="3"/>
        <v>Low Income</v>
      </c>
    </row>
    <row r="386" hidden="1">
      <c r="A386" s="1">
        <v>100384.0</v>
      </c>
      <c r="B386" s="1">
        <v>58.0</v>
      </c>
      <c r="C386" s="1">
        <v>16000.0</v>
      </c>
      <c r="D386" s="1" t="s">
        <v>27</v>
      </c>
      <c r="E386" s="1">
        <v>2359.04</v>
      </c>
      <c r="F386" s="1">
        <v>5.0</v>
      </c>
      <c r="G386" s="1">
        <v>19.0</v>
      </c>
      <c r="H386" s="1">
        <v>9.0</v>
      </c>
      <c r="I386" s="1" t="s">
        <v>22</v>
      </c>
      <c r="J386" s="1">
        <v>0.218</v>
      </c>
      <c r="K386" s="1">
        <v>0.863</v>
      </c>
      <c r="L386" s="6" t="str">
        <f>if(J386&gt;QUARTILE!$B$3, "TOP", if(J386&lt;QUARTILE!$B$4, "BOTTOM", 0))</f>
        <v>BOTTOM</v>
      </c>
      <c r="M386" s="6">
        <f t="shared" si="1"/>
        <v>2</v>
      </c>
      <c r="N386" s="6" t="str">
        <f t="shared" si="2"/>
        <v>Gen X</v>
      </c>
      <c r="O386" s="6" t="str">
        <f t="shared" si="3"/>
        <v>Low Income</v>
      </c>
    </row>
    <row r="387" hidden="1">
      <c r="A387" s="1">
        <v>100385.0</v>
      </c>
      <c r="B387" s="1">
        <v>52.0</v>
      </c>
      <c r="C387" s="1">
        <v>27000.0</v>
      </c>
      <c r="D387" s="1" t="s">
        <v>25</v>
      </c>
      <c r="E387" s="1">
        <v>46318.14</v>
      </c>
      <c r="F387" s="1">
        <v>3.0</v>
      </c>
      <c r="G387" s="1">
        <v>21.0</v>
      </c>
      <c r="H387" s="1">
        <v>7.0</v>
      </c>
      <c r="I387" s="1" t="s">
        <v>18</v>
      </c>
      <c r="J387" s="1">
        <v>0.735</v>
      </c>
      <c r="K387" s="1">
        <v>0.74</v>
      </c>
      <c r="L387" s="6">
        <f>if(J387&gt;QUARTILE!$B$3, "TOP", if(J387&lt;QUARTILE!$B$4, "BOTTOM", 0))</f>
        <v>0</v>
      </c>
      <c r="M387" s="6">
        <f t="shared" si="1"/>
        <v>1</v>
      </c>
      <c r="N387" s="6" t="str">
        <f t="shared" si="2"/>
        <v>Gen X</v>
      </c>
      <c r="O387" s="6" t="str">
        <f t="shared" si="3"/>
        <v>Low Income</v>
      </c>
    </row>
    <row r="388" hidden="1">
      <c r="A388" s="1">
        <v>100386.0</v>
      </c>
      <c r="B388" s="1">
        <v>36.0</v>
      </c>
      <c r="C388" s="1">
        <v>33000.0</v>
      </c>
      <c r="D388" s="1" t="s">
        <v>25</v>
      </c>
      <c r="E388" s="1">
        <v>15565.92</v>
      </c>
      <c r="F388" s="1">
        <v>2.0</v>
      </c>
      <c r="G388" s="1">
        <v>9.0</v>
      </c>
      <c r="H388" s="1">
        <v>12.0</v>
      </c>
      <c r="I388" s="1" t="s">
        <v>22</v>
      </c>
      <c r="J388" s="1">
        <v>0.796</v>
      </c>
      <c r="K388" s="1">
        <v>0.063</v>
      </c>
      <c r="L388" s="6">
        <f>if(J388&gt;QUARTILE!$B$3, "TOP", if(J388&lt;QUARTILE!$B$4, "BOTTOM", 0))</f>
        <v>0</v>
      </c>
      <c r="M388" s="6">
        <f t="shared" si="1"/>
        <v>2</v>
      </c>
      <c r="N388" s="6" t="str">
        <f t="shared" si="2"/>
        <v>Gen X</v>
      </c>
      <c r="O388" s="6" t="str">
        <f t="shared" si="3"/>
        <v>Low Income</v>
      </c>
    </row>
    <row r="389" hidden="1">
      <c r="A389" s="1">
        <v>100387.0</v>
      </c>
      <c r="B389" s="1">
        <v>65.0</v>
      </c>
      <c r="C389" s="1">
        <v>33000.0</v>
      </c>
      <c r="D389" s="1" t="s">
        <v>23</v>
      </c>
      <c r="E389" s="1">
        <v>25374.8</v>
      </c>
      <c r="F389" s="1">
        <v>5.0</v>
      </c>
      <c r="G389" s="1">
        <v>17.0</v>
      </c>
      <c r="H389" s="1">
        <v>10.0</v>
      </c>
      <c r="I389" s="1" t="s">
        <v>22</v>
      </c>
      <c r="J389" s="1">
        <v>0.142</v>
      </c>
      <c r="K389" s="1">
        <v>0.004</v>
      </c>
      <c r="L389" s="6" t="str">
        <f>if(J389&gt;QUARTILE!$B$3, "TOP", if(J389&lt;QUARTILE!$B$4, "BOTTOM", 0))</f>
        <v>BOTTOM</v>
      </c>
      <c r="M389" s="6">
        <f t="shared" si="1"/>
        <v>2</v>
      </c>
      <c r="N389" s="6" t="str">
        <f t="shared" si="2"/>
        <v>Baby Boomer</v>
      </c>
      <c r="O389" s="6" t="str">
        <f t="shared" si="3"/>
        <v>Low Income</v>
      </c>
    </row>
    <row r="390" hidden="1">
      <c r="A390" s="1">
        <v>100388.0</v>
      </c>
      <c r="B390" s="1">
        <v>33.0</v>
      </c>
      <c r="C390" s="1">
        <v>28000.0</v>
      </c>
      <c r="D390" s="1" t="s">
        <v>27</v>
      </c>
      <c r="E390" s="1">
        <v>5105.3</v>
      </c>
      <c r="F390" s="1">
        <v>5.0</v>
      </c>
      <c r="G390" s="1">
        <v>17.0</v>
      </c>
      <c r="H390" s="1">
        <v>9.0</v>
      </c>
      <c r="I390" s="1" t="s">
        <v>22</v>
      </c>
      <c r="J390" s="1">
        <v>0.874</v>
      </c>
      <c r="K390" s="1">
        <v>0.579</v>
      </c>
      <c r="L390" s="6" t="str">
        <f>if(J390&gt;QUARTILE!$B$3, "TOP", if(J390&lt;QUARTILE!$B$4, "BOTTOM", 0))</f>
        <v>TOP</v>
      </c>
      <c r="M390" s="6">
        <f t="shared" si="1"/>
        <v>2</v>
      </c>
      <c r="N390" s="6" t="str">
        <f t="shared" si="2"/>
        <v>Gen X</v>
      </c>
      <c r="O390" s="6" t="str">
        <f t="shared" si="3"/>
        <v>Low Income</v>
      </c>
    </row>
    <row r="391" hidden="1">
      <c r="A391" s="1">
        <v>100389.0</v>
      </c>
      <c r="B391" s="1">
        <v>20.0</v>
      </c>
      <c r="C391" s="1">
        <v>20000.0</v>
      </c>
      <c r="D391" s="1" t="s">
        <v>17</v>
      </c>
      <c r="E391" s="1">
        <v>3637.02</v>
      </c>
      <c r="F391" s="1">
        <v>2.0</v>
      </c>
      <c r="G391" s="1">
        <v>23.0</v>
      </c>
      <c r="H391" s="1">
        <v>16.0</v>
      </c>
      <c r="I391" s="1" t="s">
        <v>22</v>
      </c>
      <c r="J391" s="1">
        <v>0.727</v>
      </c>
      <c r="K391" s="1">
        <v>0.077</v>
      </c>
      <c r="L391" s="6">
        <f>if(J391&gt;QUARTILE!$B$3, "TOP", if(J391&lt;QUARTILE!$B$4, "BOTTOM", 0))</f>
        <v>0</v>
      </c>
      <c r="M391" s="6">
        <f t="shared" si="1"/>
        <v>2</v>
      </c>
      <c r="N391" s="6" t="str">
        <f t="shared" si="2"/>
        <v>Millenial</v>
      </c>
      <c r="O391" s="6" t="str">
        <f t="shared" si="3"/>
        <v>Low Income</v>
      </c>
    </row>
    <row r="392" hidden="1">
      <c r="A392" s="1">
        <v>100390.0</v>
      </c>
      <c r="B392" s="1">
        <v>37.0</v>
      </c>
      <c r="C392" s="1">
        <v>28000.0</v>
      </c>
      <c r="D392" s="1" t="s">
        <v>25</v>
      </c>
      <c r="E392" s="1">
        <v>36030.65</v>
      </c>
      <c r="F392" s="1">
        <v>3.0</v>
      </c>
      <c r="G392" s="1">
        <v>21.0</v>
      </c>
      <c r="H392" s="1">
        <v>12.0</v>
      </c>
      <c r="I392" s="1" t="s">
        <v>22</v>
      </c>
      <c r="J392" s="1">
        <v>0.683</v>
      </c>
      <c r="K392" s="1">
        <v>0.472</v>
      </c>
      <c r="L392" s="6">
        <f>if(J392&gt;QUARTILE!$B$3, "TOP", if(J392&lt;QUARTILE!$B$4, "BOTTOM", 0))</f>
        <v>0</v>
      </c>
      <c r="M392" s="6">
        <f t="shared" si="1"/>
        <v>2</v>
      </c>
      <c r="N392" s="6" t="str">
        <f t="shared" si="2"/>
        <v>Gen X</v>
      </c>
      <c r="O392" s="6" t="str">
        <f t="shared" si="3"/>
        <v>Low Income</v>
      </c>
    </row>
    <row r="393" hidden="1">
      <c r="A393" s="1">
        <v>100391.0</v>
      </c>
      <c r="B393" s="1">
        <v>41.0</v>
      </c>
      <c r="C393" s="1">
        <v>21000.0</v>
      </c>
      <c r="D393" s="1" t="s">
        <v>24</v>
      </c>
      <c r="E393" s="1">
        <v>8882.77</v>
      </c>
      <c r="F393" s="1">
        <v>3.0</v>
      </c>
      <c r="G393" s="1">
        <v>27.0</v>
      </c>
      <c r="H393" s="1">
        <v>10.0</v>
      </c>
      <c r="I393" s="1" t="s">
        <v>22</v>
      </c>
      <c r="J393" s="1">
        <v>0.062</v>
      </c>
      <c r="K393" s="1">
        <v>0.079</v>
      </c>
      <c r="L393" s="6" t="str">
        <f>if(J393&gt;QUARTILE!$B$3, "TOP", if(J393&lt;QUARTILE!$B$4, "BOTTOM", 0))</f>
        <v>BOTTOM</v>
      </c>
      <c r="M393" s="6">
        <f t="shared" si="1"/>
        <v>2</v>
      </c>
      <c r="N393" s="6" t="str">
        <f t="shared" si="2"/>
        <v>Gen X</v>
      </c>
      <c r="O393" s="6" t="str">
        <f t="shared" si="3"/>
        <v>Low Income</v>
      </c>
    </row>
    <row r="394" hidden="1">
      <c r="A394" s="1">
        <v>100392.0</v>
      </c>
      <c r="B394" s="1">
        <v>71.0</v>
      </c>
      <c r="C394" s="1">
        <v>24000.0</v>
      </c>
      <c r="D394" s="1" t="s">
        <v>23</v>
      </c>
      <c r="E394" s="1">
        <v>12140.59</v>
      </c>
      <c r="F394" s="1">
        <v>5.0</v>
      </c>
      <c r="G394" s="1">
        <v>28.0</v>
      </c>
      <c r="H394" s="1">
        <v>2.0</v>
      </c>
      <c r="I394" s="1" t="s">
        <v>22</v>
      </c>
      <c r="J394" s="1">
        <v>0.745</v>
      </c>
      <c r="K394" s="1">
        <v>0.429</v>
      </c>
      <c r="L394" s="6">
        <f>if(J394&gt;QUARTILE!$B$3, "TOP", if(J394&lt;QUARTILE!$B$4, "BOTTOM", 0))</f>
        <v>0</v>
      </c>
      <c r="M394" s="6">
        <f t="shared" si="1"/>
        <v>2</v>
      </c>
      <c r="N394" s="6" t="str">
        <f t="shared" si="2"/>
        <v>Baby Boomer</v>
      </c>
      <c r="O394" s="6" t="str">
        <f t="shared" si="3"/>
        <v>Low Income</v>
      </c>
    </row>
    <row r="395" hidden="1">
      <c r="A395" s="1">
        <v>100393.0</v>
      </c>
      <c r="B395" s="1">
        <v>73.0</v>
      </c>
      <c r="C395" s="1">
        <v>13000.0</v>
      </c>
      <c r="D395" s="1" t="s">
        <v>23</v>
      </c>
      <c r="E395" s="1">
        <v>567.41</v>
      </c>
      <c r="F395" s="1">
        <v>2.0</v>
      </c>
      <c r="G395" s="1">
        <v>22.0</v>
      </c>
      <c r="H395" s="1">
        <v>2.0</v>
      </c>
      <c r="I395" s="1" t="s">
        <v>22</v>
      </c>
      <c r="J395" s="1">
        <v>0.497</v>
      </c>
      <c r="K395" s="1">
        <v>0.419</v>
      </c>
      <c r="L395" s="6">
        <f>if(J395&gt;QUARTILE!$B$3, "TOP", if(J395&lt;QUARTILE!$B$4, "BOTTOM", 0))</f>
        <v>0</v>
      </c>
      <c r="M395" s="6">
        <f t="shared" si="1"/>
        <v>2</v>
      </c>
      <c r="N395" s="6" t="str">
        <f t="shared" si="2"/>
        <v>Baby Boomer</v>
      </c>
      <c r="O395" s="6" t="str">
        <f t="shared" si="3"/>
        <v>Low Income</v>
      </c>
    </row>
    <row r="396" hidden="1">
      <c r="A396" s="1">
        <v>100394.0</v>
      </c>
      <c r="B396" s="1">
        <v>50.0</v>
      </c>
      <c r="C396" s="1">
        <v>23000.0</v>
      </c>
      <c r="D396" s="1" t="s">
        <v>27</v>
      </c>
      <c r="E396" s="1">
        <v>9751.32</v>
      </c>
      <c r="F396" s="1">
        <v>4.0</v>
      </c>
      <c r="G396" s="1">
        <v>20.0</v>
      </c>
      <c r="H396" s="1">
        <v>5.0</v>
      </c>
      <c r="I396" s="1" t="s">
        <v>22</v>
      </c>
      <c r="J396" s="1">
        <v>0.737</v>
      </c>
      <c r="K396" s="1">
        <v>0.541</v>
      </c>
      <c r="L396" s="6">
        <f>if(J396&gt;QUARTILE!$B$3, "TOP", if(J396&lt;QUARTILE!$B$4, "BOTTOM", 0))</f>
        <v>0</v>
      </c>
      <c r="M396" s="6">
        <f t="shared" si="1"/>
        <v>2</v>
      </c>
      <c r="N396" s="6" t="str">
        <f t="shared" si="2"/>
        <v>Gen X</v>
      </c>
      <c r="O396" s="6" t="str">
        <f t="shared" si="3"/>
        <v>Low Income</v>
      </c>
    </row>
    <row r="397" hidden="1">
      <c r="A397" s="1">
        <v>100395.0</v>
      </c>
      <c r="B397" s="1">
        <v>41.0</v>
      </c>
      <c r="C397" s="1">
        <v>28000.0</v>
      </c>
      <c r="D397" s="1" t="s">
        <v>27</v>
      </c>
      <c r="E397" s="1">
        <v>29431.63</v>
      </c>
      <c r="F397" s="1">
        <v>3.0</v>
      </c>
      <c r="G397" s="1">
        <v>18.0</v>
      </c>
      <c r="H397" s="1">
        <v>9.0</v>
      </c>
      <c r="I397" s="1" t="s">
        <v>22</v>
      </c>
      <c r="J397" s="1">
        <v>0.036</v>
      </c>
      <c r="K397" s="1">
        <v>0.356</v>
      </c>
      <c r="L397" s="6" t="str">
        <f>if(J397&gt;QUARTILE!$B$3, "TOP", if(J397&lt;QUARTILE!$B$4, "BOTTOM", 0))</f>
        <v>BOTTOM</v>
      </c>
      <c r="M397" s="6">
        <f t="shared" si="1"/>
        <v>2</v>
      </c>
      <c r="N397" s="6" t="str">
        <f t="shared" si="2"/>
        <v>Gen X</v>
      </c>
      <c r="O397" s="6" t="str">
        <f t="shared" si="3"/>
        <v>Low Income</v>
      </c>
    </row>
    <row r="398" hidden="1">
      <c r="A398" s="1">
        <v>100396.0</v>
      </c>
      <c r="B398" s="1">
        <v>69.0</v>
      </c>
      <c r="C398" s="1">
        <v>27000.0</v>
      </c>
      <c r="D398" s="1" t="s">
        <v>23</v>
      </c>
      <c r="E398" s="1">
        <v>34438.16</v>
      </c>
      <c r="F398" s="1">
        <v>4.0</v>
      </c>
      <c r="G398" s="1">
        <v>15.0</v>
      </c>
      <c r="H398" s="1">
        <v>3.0</v>
      </c>
      <c r="I398" s="1" t="s">
        <v>18</v>
      </c>
      <c r="J398" s="1">
        <v>0.725</v>
      </c>
      <c r="K398" s="1">
        <v>0.0</v>
      </c>
      <c r="L398" s="6">
        <f>if(J398&gt;QUARTILE!$B$3, "TOP", if(J398&lt;QUARTILE!$B$4, "BOTTOM", 0))</f>
        <v>0</v>
      </c>
      <c r="M398" s="6">
        <f t="shared" si="1"/>
        <v>1</v>
      </c>
      <c r="N398" s="6" t="str">
        <f t="shared" si="2"/>
        <v>Baby Boomer</v>
      </c>
      <c r="O398" s="6" t="str">
        <f t="shared" si="3"/>
        <v>Low Income</v>
      </c>
    </row>
    <row r="399" hidden="1">
      <c r="A399" s="1">
        <v>100397.0</v>
      </c>
      <c r="B399" s="1">
        <v>28.0</v>
      </c>
      <c r="C399" s="1">
        <v>10000.0</v>
      </c>
      <c r="D399" s="1" t="s">
        <v>23</v>
      </c>
      <c r="E399" s="1">
        <v>23996.61</v>
      </c>
      <c r="F399" s="1">
        <v>5.0</v>
      </c>
      <c r="G399" s="1">
        <v>20.0</v>
      </c>
      <c r="H399" s="1">
        <v>22.0</v>
      </c>
      <c r="I399" s="1" t="s">
        <v>26</v>
      </c>
      <c r="J399" s="1">
        <v>0.697</v>
      </c>
      <c r="K399" s="1">
        <v>0.692</v>
      </c>
      <c r="L399" s="6">
        <f>if(J399&gt;QUARTILE!$B$3, "TOP", if(J399&lt;QUARTILE!$B$4, "BOTTOM", 0))</f>
        <v>0</v>
      </c>
      <c r="M399" s="6">
        <f t="shared" si="1"/>
        <v>3</v>
      </c>
      <c r="N399" s="6" t="str">
        <f t="shared" si="2"/>
        <v>Millenial</v>
      </c>
      <c r="O399" s="6" t="str">
        <f t="shared" si="3"/>
        <v>Low Income</v>
      </c>
    </row>
    <row r="400" hidden="1">
      <c r="A400" s="1">
        <v>100398.0</v>
      </c>
      <c r="B400" s="1">
        <v>66.0</v>
      </c>
      <c r="C400" s="1">
        <v>23000.0</v>
      </c>
      <c r="D400" s="1" t="s">
        <v>17</v>
      </c>
      <c r="E400" s="1">
        <v>23564.78</v>
      </c>
      <c r="F400" s="1">
        <v>4.0</v>
      </c>
      <c r="G400" s="1">
        <v>32.0</v>
      </c>
      <c r="H400" s="1">
        <v>3.0</v>
      </c>
      <c r="I400" s="1" t="s">
        <v>22</v>
      </c>
      <c r="J400" s="1">
        <v>0.43</v>
      </c>
      <c r="K400" s="1">
        <v>0.249</v>
      </c>
      <c r="L400" s="6">
        <f>if(J400&gt;QUARTILE!$B$3, "TOP", if(J400&lt;QUARTILE!$B$4, "BOTTOM", 0))</f>
        <v>0</v>
      </c>
      <c r="M400" s="6">
        <f t="shared" si="1"/>
        <v>2</v>
      </c>
      <c r="N400" s="6" t="str">
        <f t="shared" si="2"/>
        <v>Baby Boomer</v>
      </c>
      <c r="O400" s="6" t="str">
        <f t="shared" si="3"/>
        <v>Low Income</v>
      </c>
    </row>
    <row r="401" hidden="1">
      <c r="A401" s="1">
        <v>100399.0</v>
      </c>
      <c r="B401" s="1">
        <v>25.0</v>
      </c>
      <c r="C401" s="1">
        <v>9000.0</v>
      </c>
      <c r="D401" s="1" t="s">
        <v>30</v>
      </c>
      <c r="E401" s="1">
        <v>14114.08</v>
      </c>
      <c r="F401" s="1">
        <v>4.0</v>
      </c>
      <c r="G401" s="1">
        <v>15.0</v>
      </c>
      <c r="H401" s="1">
        <v>15.0</v>
      </c>
      <c r="I401" s="1" t="s">
        <v>18</v>
      </c>
      <c r="J401" s="1">
        <v>0.518</v>
      </c>
      <c r="K401" s="1">
        <v>0.017</v>
      </c>
      <c r="L401" s="6">
        <f>if(J401&gt;QUARTILE!$B$3, "TOP", if(J401&lt;QUARTILE!$B$4, "BOTTOM", 0))</f>
        <v>0</v>
      </c>
      <c r="M401" s="6">
        <f t="shared" si="1"/>
        <v>1</v>
      </c>
      <c r="N401" s="6" t="str">
        <f t="shared" si="2"/>
        <v>Millenial</v>
      </c>
      <c r="O401" s="6" t="str">
        <f t="shared" si="3"/>
        <v>Low Income</v>
      </c>
    </row>
    <row r="402" hidden="1">
      <c r="A402" s="1">
        <v>100400.0</v>
      </c>
      <c r="B402" s="1">
        <v>53.0</v>
      </c>
      <c r="C402" s="1">
        <v>24000.0</v>
      </c>
      <c r="D402" s="1" t="s">
        <v>27</v>
      </c>
      <c r="E402" s="1">
        <v>15458.07</v>
      </c>
      <c r="F402" s="1">
        <v>3.0</v>
      </c>
      <c r="G402" s="1">
        <v>18.0</v>
      </c>
      <c r="H402" s="1">
        <v>9.0</v>
      </c>
      <c r="I402" s="1" t="s">
        <v>22</v>
      </c>
      <c r="J402" s="1">
        <v>0.124</v>
      </c>
      <c r="K402" s="1">
        <v>0.501</v>
      </c>
      <c r="L402" s="6" t="str">
        <f>if(J402&gt;QUARTILE!$B$3, "TOP", if(J402&lt;QUARTILE!$B$4, "BOTTOM", 0))</f>
        <v>BOTTOM</v>
      </c>
      <c r="M402" s="6">
        <f t="shared" si="1"/>
        <v>2</v>
      </c>
      <c r="N402" s="6" t="str">
        <f t="shared" si="2"/>
        <v>Gen X</v>
      </c>
      <c r="O402" s="6" t="str">
        <f t="shared" si="3"/>
        <v>Low Income</v>
      </c>
    </row>
    <row r="403" hidden="1">
      <c r="A403" s="1">
        <v>100401.0</v>
      </c>
      <c r="B403" s="1">
        <v>55.0</v>
      </c>
      <c r="C403" s="1">
        <v>14000.0</v>
      </c>
      <c r="D403" s="1" t="s">
        <v>23</v>
      </c>
      <c r="E403" s="1">
        <v>27144.95</v>
      </c>
      <c r="F403" s="1">
        <v>5.0</v>
      </c>
      <c r="G403" s="1">
        <v>20.0</v>
      </c>
      <c r="H403" s="1">
        <v>8.0</v>
      </c>
      <c r="I403" s="1" t="s">
        <v>22</v>
      </c>
      <c r="J403" s="1">
        <v>0.985</v>
      </c>
      <c r="K403" s="1">
        <v>0.828</v>
      </c>
      <c r="L403" s="6" t="str">
        <f>if(J403&gt;QUARTILE!$B$3, "TOP", if(J403&lt;QUARTILE!$B$4, "BOTTOM", 0))</f>
        <v>TOP</v>
      </c>
      <c r="M403" s="6">
        <f t="shared" si="1"/>
        <v>2</v>
      </c>
      <c r="N403" s="6" t="str">
        <f t="shared" si="2"/>
        <v>Gen X</v>
      </c>
      <c r="O403" s="6" t="str">
        <f t="shared" si="3"/>
        <v>Low Income</v>
      </c>
    </row>
    <row r="404" hidden="1">
      <c r="A404" s="1">
        <v>100402.0</v>
      </c>
      <c r="B404" s="1">
        <v>57.0</v>
      </c>
      <c r="C404" s="1">
        <v>61000.0</v>
      </c>
      <c r="D404" s="1" t="s">
        <v>31</v>
      </c>
      <c r="E404" s="1">
        <v>5681.82</v>
      </c>
      <c r="F404" s="1">
        <v>4.0</v>
      </c>
      <c r="G404" s="1">
        <v>10.0</v>
      </c>
      <c r="H404" s="1">
        <v>5.0</v>
      </c>
      <c r="I404" s="1" t="s">
        <v>22</v>
      </c>
      <c r="J404" s="1">
        <v>0.805</v>
      </c>
      <c r="K404" s="1">
        <v>0.231</v>
      </c>
      <c r="L404" s="6">
        <f>if(J404&gt;QUARTILE!$B$3, "TOP", if(J404&lt;QUARTILE!$B$4, "BOTTOM", 0))</f>
        <v>0</v>
      </c>
      <c r="M404" s="6">
        <f t="shared" si="1"/>
        <v>2</v>
      </c>
      <c r="N404" s="6" t="str">
        <f t="shared" si="2"/>
        <v>Gen X</v>
      </c>
      <c r="O404" s="6" t="str">
        <f t="shared" si="3"/>
        <v>Medium Income</v>
      </c>
    </row>
    <row r="405" hidden="1">
      <c r="A405" s="1">
        <v>100403.0</v>
      </c>
      <c r="B405" s="1">
        <v>37.0</v>
      </c>
      <c r="C405" s="1">
        <v>24000.0</v>
      </c>
      <c r="D405" s="1" t="s">
        <v>21</v>
      </c>
      <c r="E405" s="1">
        <v>5266.74</v>
      </c>
      <c r="F405" s="1">
        <v>3.0</v>
      </c>
      <c r="G405" s="1">
        <v>25.0</v>
      </c>
      <c r="H405" s="1">
        <v>10.0</v>
      </c>
      <c r="I405" s="1" t="s">
        <v>22</v>
      </c>
      <c r="J405" s="1">
        <v>0.085</v>
      </c>
      <c r="K405" s="1">
        <v>0.451</v>
      </c>
      <c r="L405" s="6" t="str">
        <f>if(J405&gt;QUARTILE!$B$3, "TOP", if(J405&lt;QUARTILE!$B$4, "BOTTOM", 0))</f>
        <v>BOTTOM</v>
      </c>
      <c r="M405" s="6">
        <f t="shared" si="1"/>
        <v>2</v>
      </c>
      <c r="N405" s="6" t="str">
        <f t="shared" si="2"/>
        <v>Gen X</v>
      </c>
      <c r="O405" s="6" t="str">
        <f t="shared" si="3"/>
        <v>Low Income</v>
      </c>
    </row>
    <row r="406" hidden="1">
      <c r="A406" s="1">
        <v>100404.0</v>
      </c>
      <c r="B406" s="1">
        <v>79.0</v>
      </c>
      <c r="C406" s="1">
        <v>36000.0</v>
      </c>
      <c r="D406" s="1" t="s">
        <v>25</v>
      </c>
      <c r="E406" s="1">
        <v>59884.6</v>
      </c>
      <c r="F406" s="1">
        <v>4.0</v>
      </c>
      <c r="G406" s="1">
        <v>19.0</v>
      </c>
      <c r="H406" s="1">
        <v>5.0</v>
      </c>
      <c r="I406" s="1" t="s">
        <v>18</v>
      </c>
      <c r="J406" s="1">
        <v>0.229</v>
      </c>
      <c r="K406" s="1">
        <v>0.253</v>
      </c>
      <c r="L406" s="6" t="str">
        <f>if(J406&gt;QUARTILE!$B$3, "TOP", if(J406&lt;QUARTILE!$B$4, "BOTTOM", 0))</f>
        <v>BOTTOM</v>
      </c>
      <c r="M406" s="6">
        <f t="shared" si="1"/>
        <v>1</v>
      </c>
      <c r="N406" s="6" t="str">
        <f t="shared" si="2"/>
        <v>Baby Boomer</v>
      </c>
      <c r="O406" s="6" t="str">
        <f t="shared" si="3"/>
        <v>Low Income</v>
      </c>
    </row>
    <row r="407" hidden="1">
      <c r="A407" s="1">
        <v>100405.0</v>
      </c>
      <c r="B407" s="1">
        <v>52.0</v>
      </c>
      <c r="C407" s="1">
        <v>78000.0</v>
      </c>
      <c r="D407" s="1" t="s">
        <v>17</v>
      </c>
      <c r="E407" s="1">
        <v>561.61</v>
      </c>
      <c r="F407" s="1">
        <v>3.0</v>
      </c>
      <c r="G407" s="1">
        <v>23.0</v>
      </c>
      <c r="H407" s="1">
        <v>9.0</v>
      </c>
      <c r="I407" s="1" t="s">
        <v>22</v>
      </c>
      <c r="J407" s="1">
        <v>0.311</v>
      </c>
      <c r="K407" s="1">
        <v>0.048</v>
      </c>
      <c r="L407" s="6" t="str">
        <f>if(J407&gt;QUARTILE!$B$3, "TOP", if(J407&lt;QUARTILE!$B$4, "BOTTOM", 0))</f>
        <v>BOTTOM</v>
      </c>
      <c r="M407" s="6">
        <f t="shared" si="1"/>
        <v>2</v>
      </c>
      <c r="N407" s="6" t="str">
        <f t="shared" si="2"/>
        <v>Gen X</v>
      </c>
      <c r="O407" s="6" t="str">
        <f t="shared" si="3"/>
        <v>Medium Income</v>
      </c>
    </row>
    <row r="408" hidden="1">
      <c r="A408" s="1">
        <v>100406.0</v>
      </c>
      <c r="B408" s="1">
        <v>65.0</v>
      </c>
      <c r="C408" s="1">
        <v>13000.0</v>
      </c>
      <c r="D408" s="1" t="s">
        <v>17</v>
      </c>
      <c r="E408" s="1">
        <v>3004.03</v>
      </c>
      <c r="F408" s="1">
        <v>5.0</v>
      </c>
      <c r="G408" s="1">
        <v>25.0</v>
      </c>
      <c r="H408" s="1">
        <v>3.0</v>
      </c>
      <c r="I408" s="1" t="s">
        <v>22</v>
      </c>
      <c r="J408" s="1">
        <v>0.24</v>
      </c>
      <c r="K408" s="1">
        <v>0.818</v>
      </c>
      <c r="L408" s="6" t="str">
        <f>if(J408&gt;QUARTILE!$B$3, "TOP", if(J408&lt;QUARTILE!$B$4, "BOTTOM", 0))</f>
        <v>BOTTOM</v>
      </c>
      <c r="M408" s="6">
        <f t="shared" si="1"/>
        <v>2</v>
      </c>
      <c r="N408" s="6" t="str">
        <f t="shared" si="2"/>
        <v>Baby Boomer</v>
      </c>
      <c r="O408" s="6" t="str">
        <f t="shared" si="3"/>
        <v>Low Income</v>
      </c>
    </row>
    <row r="409" hidden="1">
      <c r="A409" s="1">
        <v>100407.0</v>
      </c>
      <c r="B409" s="1">
        <v>79.0</v>
      </c>
      <c r="C409" s="1">
        <v>29000.0</v>
      </c>
      <c r="D409" s="1" t="s">
        <v>24</v>
      </c>
      <c r="E409" s="1">
        <v>16894.87</v>
      </c>
      <c r="F409" s="1">
        <v>2.0</v>
      </c>
      <c r="G409" s="1">
        <v>11.0</v>
      </c>
      <c r="H409" s="1">
        <v>3.0</v>
      </c>
      <c r="I409" s="1" t="s">
        <v>22</v>
      </c>
      <c r="J409" s="1">
        <v>0.492</v>
      </c>
      <c r="K409" s="1">
        <v>0.759</v>
      </c>
      <c r="L409" s="6">
        <f>if(J409&gt;QUARTILE!$B$3, "TOP", if(J409&lt;QUARTILE!$B$4, "BOTTOM", 0))</f>
        <v>0</v>
      </c>
      <c r="M409" s="6">
        <f t="shared" si="1"/>
        <v>2</v>
      </c>
      <c r="N409" s="6" t="str">
        <f t="shared" si="2"/>
        <v>Baby Boomer</v>
      </c>
      <c r="O409" s="6" t="str">
        <f t="shared" si="3"/>
        <v>Low Income</v>
      </c>
    </row>
    <row r="410" hidden="1">
      <c r="A410" s="1">
        <v>100408.0</v>
      </c>
      <c r="B410" s="1">
        <v>42.0</v>
      </c>
      <c r="C410" s="1">
        <v>11000.0</v>
      </c>
      <c r="D410" s="1" t="s">
        <v>17</v>
      </c>
      <c r="E410" s="1">
        <v>26775.61</v>
      </c>
      <c r="F410" s="1">
        <v>3.0</v>
      </c>
      <c r="G410" s="1">
        <v>25.0</v>
      </c>
      <c r="H410" s="1">
        <v>15.0</v>
      </c>
      <c r="I410" s="1" t="s">
        <v>18</v>
      </c>
      <c r="J410" s="1">
        <v>0.536</v>
      </c>
      <c r="K410" s="1">
        <v>0.096</v>
      </c>
      <c r="L410" s="6">
        <f>if(J410&gt;QUARTILE!$B$3, "TOP", if(J410&lt;QUARTILE!$B$4, "BOTTOM", 0))</f>
        <v>0</v>
      </c>
      <c r="M410" s="6">
        <f t="shared" si="1"/>
        <v>1</v>
      </c>
      <c r="N410" s="6" t="str">
        <f t="shared" si="2"/>
        <v>Gen X</v>
      </c>
      <c r="O410" s="6" t="str">
        <f t="shared" si="3"/>
        <v>Low Income</v>
      </c>
    </row>
    <row r="411" hidden="1">
      <c r="A411" s="1">
        <v>100409.0</v>
      </c>
      <c r="B411" s="1">
        <v>52.0</v>
      </c>
      <c r="C411" s="1">
        <v>27000.0</v>
      </c>
      <c r="D411" s="1" t="s">
        <v>27</v>
      </c>
      <c r="E411" s="1">
        <v>15439.09</v>
      </c>
      <c r="F411" s="1">
        <v>3.0</v>
      </c>
      <c r="G411" s="1">
        <v>21.0</v>
      </c>
      <c r="H411" s="1">
        <v>5.0</v>
      </c>
      <c r="I411" s="1" t="s">
        <v>22</v>
      </c>
      <c r="J411" s="1">
        <v>0.146</v>
      </c>
      <c r="K411" s="1">
        <v>0.132</v>
      </c>
      <c r="L411" s="6" t="str">
        <f>if(J411&gt;QUARTILE!$B$3, "TOP", if(J411&lt;QUARTILE!$B$4, "BOTTOM", 0))</f>
        <v>BOTTOM</v>
      </c>
      <c r="M411" s="6">
        <f t="shared" si="1"/>
        <v>2</v>
      </c>
      <c r="N411" s="6" t="str">
        <f t="shared" si="2"/>
        <v>Gen X</v>
      </c>
      <c r="O411" s="6" t="str">
        <f t="shared" si="3"/>
        <v>Low Income</v>
      </c>
    </row>
    <row r="412" hidden="1">
      <c r="A412" s="1">
        <v>100410.0</v>
      </c>
      <c r="B412" s="1">
        <v>42.0</v>
      </c>
      <c r="C412" s="1">
        <v>64000.0</v>
      </c>
      <c r="D412" s="1" t="s">
        <v>27</v>
      </c>
      <c r="E412" s="1">
        <v>8772.08</v>
      </c>
      <c r="F412" s="1">
        <v>4.0</v>
      </c>
      <c r="G412" s="1">
        <v>20.0</v>
      </c>
      <c r="H412" s="1">
        <v>10.0</v>
      </c>
      <c r="I412" s="1" t="s">
        <v>22</v>
      </c>
      <c r="J412" s="1">
        <v>1.0</v>
      </c>
      <c r="K412" s="1">
        <v>0.0</v>
      </c>
      <c r="L412" s="6" t="str">
        <f>if(J412&gt;QUARTILE!$B$3, "TOP", if(J412&lt;QUARTILE!$B$4, "BOTTOM", 0))</f>
        <v>TOP</v>
      </c>
      <c r="M412" s="6">
        <f t="shared" si="1"/>
        <v>2</v>
      </c>
      <c r="N412" s="6" t="str">
        <f t="shared" si="2"/>
        <v>Gen X</v>
      </c>
      <c r="O412" s="6" t="str">
        <f t="shared" si="3"/>
        <v>Medium Income</v>
      </c>
    </row>
    <row r="413" hidden="1">
      <c r="A413" s="1">
        <v>100411.0</v>
      </c>
      <c r="B413" s="1">
        <v>46.0</v>
      </c>
      <c r="C413" s="1">
        <v>15000.0</v>
      </c>
      <c r="D413" s="1" t="s">
        <v>25</v>
      </c>
      <c r="E413" s="1">
        <v>76312.56</v>
      </c>
      <c r="F413" s="1">
        <v>5.0</v>
      </c>
      <c r="G413" s="1">
        <v>18.0</v>
      </c>
      <c r="H413" s="1">
        <v>9.0</v>
      </c>
      <c r="I413" s="1" t="s">
        <v>18</v>
      </c>
      <c r="J413" s="1">
        <v>0.975</v>
      </c>
      <c r="K413" s="1">
        <v>0.836</v>
      </c>
      <c r="L413" s="6" t="str">
        <f>if(J413&gt;QUARTILE!$B$3, "TOP", if(J413&lt;QUARTILE!$B$4, "BOTTOM", 0))</f>
        <v>TOP</v>
      </c>
      <c r="M413" s="6">
        <f t="shared" si="1"/>
        <v>1</v>
      </c>
      <c r="N413" s="6" t="str">
        <f t="shared" si="2"/>
        <v>Gen X</v>
      </c>
      <c r="O413" s="6" t="str">
        <f t="shared" si="3"/>
        <v>Low Income</v>
      </c>
    </row>
    <row r="414" hidden="1">
      <c r="A414" s="1">
        <v>100412.0</v>
      </c>
      <c r="B414" s="1">
        <v>35.0</v>
      </c>
      <c r="C414" s="1">
        <v>13000.0</v>
      </c>
      <c r="D414" s="1" t="s">
        <v>27</v>
      </c>
      <c r="E414" s="1">
        <v>24337.97</v>
      </c>
      <c r="F414" s="1">
        <v>1.0</v>
      </c>
      <c r="G414" s="1">
        <v>17.0</v>
      </c>
      <c r="H414" s="1">
        <v>7.0</v>
      </c>
      <c r="I414" s="1" t="s">
        <v>22</v>
      </c>
      <c r="J414" s="1">
        <v>0.633</v>
      </c>
      <c r="K414" s="1">
        <v>0.416</v>
      </c>
      <c r="L414" s="6">
        <f>if(J414&gt;QUARTILE!$B$3, "TOP", if(J414&lt;QUARTILE!$B$4, "BOTTOM", 0))</f>
        <v>0</v>
      </c>
      <c r="M414" s="6">
        <f t="shared" si="1"/>
        <v>2</v>
      </c>
      <c r="N414" s="6" t="str">
        <f t="shared" si="2"/>
        <v>Gen X</v>
      </c>
      <c r="O414" s="6" t="str">
        <f t="shared" si="3"/>
        <v>Low Income</v>
      </c>
    </row>
    <row r="415" hidden="1">
      <c r="A415" s="1">
        <v>100413.0</v>
      </c>
      <c r="B415" s="1">
        <v>63.0</v>
      </c>
      <c r="C415" s="1">
        <v>21000.0</v>
      </c>
      <c r="D415" s="1" t="s">
        <v>17</v>
      </c>
      <c r="E415" s="1">
        <v>35603.44</v>
      </c>
      <c r="F415" s="1">
        <v>1.0</v>
      </c>
      <c r="G415" s="1">
        <v>22.0</v>
      </c>
      <c r="H415" s="1">
        <v>1.0</v>
      </c>
      <c r="I415" s="1" t="s">
        <v>18</v>
      </c>
      <c r="J415" s="1">
        <v>0.378</v>
      </c>
      <c r="K415" s="1">
        <v>0.83</v>
      </c>
      <c r="L415" s="6">
        <f>if(J415&gt;QUARTILE!$B$3, "TOP", if(J415&lt;QUARTILE!$B$4, "BOTTOM", 0))</f>
        <v>0</v>
      </c>
      <c r="M415" s="6">
        <f t="shared" si="1"/>
        <v>1</v>
      </c>
      <c r="N415" s="6" t="str">
        <f t="shared" si="2"/>
        <v>Baby Boomer</v>
      </c>
      <c r="O415" s="6" t="str">
        <f t="shared" si="3"/>
        <v>Low Income</v>
      </c>
    </row>
    <row r="416" hidden="1">
      <c r="A416" s="1">
        <v>100414.0</v>
      </c>
      <c r="B416" s="1">
        <v>35.0</v>
      </c>
      <c r="C416" s="1">
        <v>75000.0</v>
      </c>
      <c r="D416" s="1" t="s">
        <v>30</v>
      </c>
      <c r="E416" s="1">
        <v>821.58</v>
      </c>
      <c r="F416" s="1">
        <v>2.0</v>
      </c>
      <c r="G416" s="1">
        <v>20.0</v>
      </c>
      <c r="H416" s="1">
        <v>8.0</v>
      </c>
      <c r="I416" s="1" t="s">
        <v>22</v>
      </c>
      <c r="J416" s="1">
        <v>1.0</v>
      </c>
      <c r="K416" s="1">
        <v>0.42</v>
      </c>
      <c r="L416" s="6" t="str">
        <f>if(J416&gt;QUARTILE!$B$3, "TOP", if(J416&lt;QUARTILE!$B$4, "BOTTOM", 0))</f>
        <v>TOP</v>
      </c>
      <c r="M416" s="6">
        <f t="shared" si="1"/>
        <v>2</v>
      </c>
      <c r="N416" s="6" t="str">
        <f t="shared" si="2"/>
        <v>Gen X</v>
      </c>
      <c r="O416" s="6" t="str">
        <f t="shared" si="3"/>
        <v>Medium Income</v>
      </c>
    </row>
    <row r="417" hidden="1">
      <c r="A417" s="1">
        <v>100415.0</v>
      </c>
      <c r="B417" s="1">
        <v>19.0</v>
      </c>
      <c r="C417" s="1">
        <v>35000.0</v>
      </c>
      <c r="D417" s="1" t="s">
        <v>25</v>
      </c>
      <c r="E417" s="1">
        <v>5381.66</v>
      </c>
      <c r="F417" s="1">
        <v>5.0</v>
      </c>
      <c r="G417" s="1">
        <v>19.0</v>
      </c>
      <c r="H417" s="1">
        <v>21.0</v>
      </c>
      <c r="I417" s="1" t="s">
        <v>26</v>
      </c>
      <c r="J417" s="1">
        <v>0.565</v>
      </c>
      <c r="K417" s="1">
        <v>0.0</v>
      </c>
      <c r="L417" s="6">
        <f>if(J417&gt;QUARTILE!$B$3, "TOP", if(J417&lt;QUARTILE!$B$4, "BOTTOM", 0))</f>
        <v>0</v>
      </c>
      <c r="M417" s="6">
        <f t="shared" si="1"/>
        <v>3</v>
      </c>
      <c r="N417" s="6" t="str">
        <f t="shared" si="2"/>
        <v>Millenial</v>
      </c>
      <c r="O417" s="6" t="str">
        <f t="shared" si="3"/>
        <v>Low Income</v>
      </c>
    </row>
    <row r="418" hidden="1">
      <c r="A418" s="1">
        <v>100416.0</v>
      </c>
      <c r="B418" s="1">
        <v>71.0</v>
      </c>
      <c r="C418" s="1">
        <v>13000.0</v>
      </c>
      <c r="D418" s="1" t="s">
        <v>25</v>
      </c>
      <c r="E418" s="1">
        <v>9373.57</v>
      </c>
      <c r="F418" s="1">
        <v>3.0</v>
      </c>
      <c r="G418" s="1">
        <v>19.0</v>
      </c>
      <c r="H418" s="1">
        <v>8.0</v>
      </c>
      <c r="I418" s="1" t="s">
        <v>22</v>
      </c>
      <c r="J418" s="1">
        <v>0.369</v>
      </c>
      <c r="K418" s="1">
        <v>0.343</v>
      </c>
      <c r="L418" s="6">
        <f>if(J418&gt;QUARTILE!$B$3, "TOP", if(J418&lt;QUARTILE!$B$4, "BOTTOM", 0))</f>
        <v>0</v>
      </c>
      <c r="M418" s="6">
        <f t="shared" si="1"/>
        <v>2</v>
      </c>
      <c r="N418" s="6" t="str">
        <f t="shared" si="2"/>
        <v>Baby Boomer</v>
      </c>
      <c r="O418" s="6" t="str">
        <f t="shared" si="3"/>
        <v>Low Income</v>
      </c>
    </row>
    <row r="419" hidden="1">
      <c r="A419" s="1">
        <v>100417.0</v>
      </c>
      <c r="B419" s="1">
        <v>52.0</v>
      </c>
      <c r="C419" s="1">
        <v>53000.0</v>
      </c>
      <c r="D419" s="1" t="s">
        <v>25</v>
      </c>
      <c r="E419" s="1">
        <v>4032.57</v>
      </c>
      <c r="F419" s="1">
        <v>1.0</v>
      </c>
      <c r="G419" s="1">
        <v>22.0</v>
      </c>
      <c r="H419" s="1">
        <v>3.0</v>
      </c>
      <c r="I419" s="1" t="s">
        <v>22</v>
      </c>
      <c r="J419" s="1">
        <v>0.503</v>
      </c>
      <c r="K419" s="1">
        <v>0.418</v>
      </c>
      <c r="L419" s="6">
        <f>if(J419&gt;QUARTILE!$B$3, "TOP", if(J419&lt;QUARTILE!$B$4, "BOTTOM", 0))</f>
        <v>0</v>
      </c>
      <c r="M419" s="6">
        <f t="shared" si="1"/>
        <v>2</v>
      </c>
      <c r="N419" s="6" t="str">
        <f t="shared" si="2"/>
        <v>Gen X</v>
      </c>
      <c r="O419" s="6" t="str">
        <f t="shared" si="3"/>
        <v>Medium Income</v>
      </c>
    </row>
    <row r="420" hidden="1">
      <c r="A420" s="1">
        <v>100418.0</v>
      </c>
      <c r="B420" s="1">
        <v>33.0</v>
      </c>
      <c r="C420" s="1">
        <v>8000.0</v>
      </c>
      <c r="D420" s="1" t="s">
        <v>27</v>
      </c>
      <c r="E420" s="1">
        <v>1513.86</v>
      </c>
      <c r="F420" s="1">
        <v>2.0</v>
      </c>
      <c r="G420" s="1">
        <v>24.0</v>
      </c>
      <c r="H420" s="1">
        <v>14.0</v>
      </c>
      <c r="I420" s="1" t="s">
        <v>22</v>
      </c>
      <c r="J420" s="1">
        <v>0.048</v>
      </c>
      <c r="K420" s="1">
        <v>0.177</v>
      </c>
      <c r="L420" s="6" t="str">
        <f>if(J420&gt;QUARTILE!$B$3, "TOP", if(J420&lt;QUARTILE!$B$4, "BOTTOM", 0))</f>
        <v>BOTTOM</v>
      </c>
      <c r="M420" s="6">
        <f t="shared" si="1"/>
        <v>2</v>
      </c>
      <c r="N420" s="6" t="str">
        <f t="shared" si="2"/>
        <v>Gen X</v>
      </c>
      <c r="O420" s="6" t="str">
        <f t="shared" si="3"/>
        <v>Low Income</v>
      </c>
    </row>
    <row r="421" hidden="1">
      <c r="A421" s="1">
        <v>100419.0</v>
      </c>
      <c r="B421" s="1">
        <v>78.0</v>
      </c>
      <c r="C421" s="1">
        <v>79000.0</v>
      </c>
      <c r="D421" s="1" t="s">
        <v>27</v>
      </c>
      <c r="E421" s="1">
        <v>5100.21</v>
      </c>
      <c r="F421" s="1">
        <v>5.0</v>
      </c>
      <c r="G421" s="1">
        <v>19.0</v>
      </c>
      <c r="H421" s="1">
        <v>5.0</v>
      </c>
      <c r="I421" s="1" t="s">
        <v>22</v>
      </c>
      <c r="J421" s="1">
        <v>0.162</v>
      </c>
      <c r="K421" s="1">
        <v>0.004</v>
      </c>
      <c r="L421" s="6" t="str">
        <f>if(J421&gt;QUARTILE!$B$3, "TOP", if(J421&lt;QUARTILE!$B$4, "BOTTOM", 0))</f>
        <v>BOTTOM</v>
      </c>
      <c r="M421" s="6">
        <f t="shared" si="1"/>
        <v>2</v>
      </c>
      <c r="N421" s="6" t="str">
        <f t="shared" si="2"/>
        <v>Baby Boomer</v>
      </c>
      <c r="O421" s="6" t="str">
        <f t="shared" si="3"/>
        <v>Medium Income</v>
      </c>
    </row>
    <row r="422" hidden="1">
      <c r="A422" s="1">
        <v>100420.0</v>
      </c>
      <c r="B422" s="1">
        <v>58.0</v>
      </c>
      <c r="C422" s="1">
        <v>37000.0</v>
      </c>
      <c r="D422" s="1" t="s">
        <v>23</v>
      </c>
      <c r="E422" s="1">
        <v>15255.76</v>
      </c>
      <c r="F422" s="1">
        <v>2.0</v>
      </c>
      <c r="G422" s="1">
        <v>23.0</v>
      </c>
      <c r="H422" s="1">
        <v>7.0</v>
      </c>
      <c r="I422" s="1" t="s">
        <v>22</v>
      </c>
      <c r="J422" s="1">
        <v>0.526</v>
      </c>
      <c r="K422" s="1">
        <v>0.317</v>
      </c>
      <c r="L422" s="6">
        <f>if(J422&gt;QUARTILE!$B$3, "TOP", if(J422&lt;QUARTILE!$B$4, "BOTTOM", 0))</f>
        <v>0</v>
      </c>
      <c r="M422" s="6">
        <f t="shared" si="1"/>
        <v>2</v>
      </c>
      <c r="N422" s="6" t="str">
        <f t="shared" si="2"/>
        <v>Gen X</v>
      </c>
      <c r="O422" s="6" t="str">
        <f t="shared" si="3"/>
        <v>Low Income</v>
      </c>
    </row>
    <row r="423" hidden="1">
      <c r="A423" s="1">
        <v>100421.0</v>
      </c>
      <c r="B423" s="1">
        <v>53.0</v>
      </c>
      <c r="C423" s="1">
        <v>63000.0</v>
      </c>
      <c r="D423" s="1" t="s">
        <v>25</v>
      </c>
      <c r="E423" s="1">
        <v>23797.8</v>
      </c>
      <c r="F423" s="1">
        <v>1.0</v>
      </c>
      <c r="G423" s="1">
        <v>19.0</v>
      </c>
      <c r="H423" s="1">
        <v>7.0</v>
      </c>
      <c r="I423" s="1" t="s">
        <v>22</v>
      </c>
      <c r="J423" s="1">
        <v>1.0</v>
      </c>
      <c r="K423" s="1">
        <v>0.539</v>
      </c>
      <c r="L423" s="6" t="str">
        <f>if(J423&gt;QUARTILE!$B$3, "TOP", if(J423&lt;QUARTILE!$B$4, "BOTTOM", 0))</f>
        <v>TOP</v>
      </c>
      <c r="M423" s="6">
        <f t="shared" si="1"/>
        <v>2</v>
      </c>
      <c r="N423" s="6" t="str">
        <f t="shared" si="2"/>
        <v>Gen X</v>
      </c>
      <c r="O423" s="6" t="str">
        <f t="shared" si="3"/>
        <v>Medium Income</v>
      </c>
    </row>
    <row r="424" hidden="1">
      <c r="A424" s="1">
        <v>100422.0</v>
      </c>
      <c r="B424" s="1">
        <v>50.0</v>
      </c>
      <c r="C424" s="1">
        <v>8000.0</v>
      </c>
      <c r="D424" s="1" t="s">
        <v>23</v>
      </c>
      <c r="E424" s="1">
        <v>29746.26</v>
      </c>
      <c r="F424" s="1">
        <v>4.0</v>
      </c>
      <c r="G424" s="1">
        <v>19.0</v>
      </c>
      <c r="H424" s="1">
        <v>1.0</v>
      </c>
      <c r="I424" s="1" t="s">
        <v>22</v>
      </c>
      <c r="J424" s="1">
        <v>0.992</v>
      </c>
      <c r="K424" s="1">
        <v>0.205</v>
      </c>
      <c r="L424" s="6" t="str">
        <f>if(J424&gt;QUARTILE!$B$3, "TOP", if(J424&lt;QUARTILE!$B$4, "BOTTOM", 0))</f>
        <v>TOP</v>
      </c>
      <c r="M424" s="6">
        <f t="shared" si="1"/>
        <v>2</v>
      </c>
      <c r="N424" s="6" t="str">
        <f t="shared" si="2"/>
        <v>Gen X</v>
      </c>
      <c r="O424" s="6" t="str">
        <f t="shared" si="3"/>
        <v>Low Income</v>
      </c>
    </row>
    <row r="425" hidden="1">
      <c r="A425" s="1">
        <v>100423.0</v>
      </c>
      <c r="B425" s="1">
        <v>21.0</v>
      </c>
      <c r="C425" s="1">
        <v>24000.0</v>
      </c>
      <c r="D425" s="1" t="s">
        <v>23</v>
      </c>
      <c r="E425" s="1">
        <v>877.7</v>
      </c>
      <c r="F425" s="1">
        <v>4.0</v>
      </c>
      <c r="G425" s="1">
        <v>17.0</v>
      </c>
      <c r="H425" s="1">
        <v>18.0</v>
      </c>
      <c r="I425" s="1" t="s">
        <v>18</v>
      </c>
      <c r="J425" s="1">
        <v>0.826</v>
      </c>
      <c r="K425" s="1">
        <v>0.909</v>
      </c>
      <c r="L425" s="6" t="str">
        <f>if(J425&gt;QUARTILE!$B$3, "TOP", if(J425&lt;QUARTILE!$B$4, "BOTTOM", 0))</f>
        <v>TOP</v>
      </c>
      <c r="M425" s="6">
        <f t="shared" si="1"/>
        <v>1</v>
      </c>
      <c r="N425" s="6" t="str">
        <f t="shared" si="2"/>
        <v>Millenial</v>
      </c>
      <c r="O425" s="6" t="str">
        <f t="shared" si="3"/>
        <v>Low Income</v>
      </c>
    </row>
    <row r="426" hidden="1">
      <c r="A426" s="1">
        <v>100424.0</v>
      </c>
      <c r="B426" s="1">
        <v>50.0</v>
      </c>
      <c r="C426" s="1">
        <v>20000.0</v>
      </c>
      <c r="D426" s="1" t="s">
        <v>17</v>
      </c>
      <c r="E426" s="1">
        <v>11171.84</v>
      </c>
      <c r="F426" s="1">
        <v>5.0</v>
      </c>
      <c r="G426" s="1">
        <v>20.0</v>
      </c>
      <c r="H426" s="1">
        <v>3.0</v>
      </c>
      <c r="I426" s="1" t="s">
        <v>22</v>
      </c>
      <c r="J426" s="1">
        <v>0.404</v>
      </c>
      <c r="K426" s="1">
        <v>0.431</v>
      </c>
      <c r="L426" s="6">
        <f>if(J426&gt;QUARTILE!$B$3, "TOP", if(J426&lt;QUARTILE!$B$4, "BOTTOM", 0))</f>
        <v>0</v>
      </c>
      <c r="M426" s="6">
        <f t="shared" si="1"/>
        <v>2</v>
      </c>
      <c r="N426" s="6" t="str">
        <f t="shared" si="2"/>
        <v>Gen X</v>
      </c>
      <c r="O426" s="6" t="str">
        <f t="shared" si="3"/>
        <v>Low Income</v>
      </c>
    </row>
    <row r="427" hidden="1">
      <c r="A427" s="1">
        <v>100425.0</v>
      </c>
      <c r="B427" s="1">
        <v>31.0</v>
      </c>
      <c r="C427" s="1">
        <v>12000.0</v>
      </c>
      <c r="D427" s="1" t="s">
        <v>23</v>
      </c>
      <c r="E427" s="1">
        <v>2606.99</v>
      </c>
      <c r="F427" s="1">
        <v>2.0</v>
      </c>
      <c r="G427" s="1">
        <v>25.0</v>
      </c>
      <c r="H427" s="1">
        <v>9.0</v>
      </c>
      <c r="I427" s="1" t="s">
        <v>22</v>
      </c>
      <c r="J427" s="1">
        <v>0.36</v>
      </c>
      <c r="K427" s="1">
        <v>0.13</v>
      </c>
      <c r="L427" s="6">
        <f>if(J427&gt;QUARTILE!$B$3, "TOP", if(J427&lt;QUARTILE!$B$4, "BOTTOM", 0))</f>
        <v>0</v>
      </c>
      <c r="M427" s="6">
        <f t="shared" si="1"/>
        <v>2</v>
      </c>
      <c r="N427" s="6" t="str">
        <f t="shared" si="2"/>
        <v>Gen X</v>
      </c>
      <c r="O427" s="6" t="str">
        <f t="shared" si="3"/>
        <v>Low Income</v>
      </c>
    </row>
    <row r="428" hidden="1">
      <c r="A428" s="1">
        <v>100426.0</v>
      </c>
      <c r="B428" s="1">
        <v>38.0</v>
      </c>
      <c r="C428" s="1">
        <v>10000.0</v>
      </c>
      <c r="D428" s="1" t="s">
        <v>25</v>
      </c>
      <c r="E428" s="1">
        <v>11284.54</v>
      </c>
      <c r="F428" s="1">
        <v>3.0</v>
      </c>
      <c r="G428" s="1">
        <v>19.0</v>
      </c>
      <c r="H428" s="1">
        <v>4.0</v>
      </c>
      <c r="I428" s="1" t="s">
        <v>22</v>
      </c>
      <c r="J428" s="1">
        <v>0.266</v>
      </c>
      <c r="K428" s="1">
        <v>0.413</v>
      </c>
      <c r="L428" s="6" t="str">
        <f>if(J428&gt;QUARTILE!$B$3, "TOP", if(J428&lt;QUARTILE!$B$4, "BOTTOM", 0))</f>
        <v>BOTTOM</v>
      </c>
      <c r="M428" s="6">
        <f t="shared" si="1"/>
        <v>2</v>
      </c>
      <c r="N428" s="6" t="str">
        <f t="shared" si="2"/>
        <v>Gen X</v>
      </c>
      <c r="O428" s="6" t="str">
        <f t="shared" si="3"/>
        <v>Low Income</v>
      </c>
    </row>
    <row r="429" hidden="1">
      <c r="A429" s="1">
        <v>100427.0</v>
      </c>
      <c r="B429" s="1">
        <v>65.0</v>
      </c>
      <c r="C429" s="1">
        <v>30000.0</v>
      </c>
      <c r="D429" s="1" t="s">
        <v>23</v>
      </c>
      <c r="E429" s="1">
        <v>11382.37</v>
      </c>
      <c r="F429" s="1">
        <v>1.0</v>
      </c>
      <c r="G429" s="1">
        <v>26.0</v>
      </c>
      <c r="H429" s="1">
        <v>7.0</v>
      </c>
      <c r="I429" s="1" t="s">
        <v>22</v>
      </c>
      <c r="J429" s="1">
        <v>0.588</v>
      </c>
      <c r="K429" s="1">
        <v>0.708</v>
      </c>
      <c r="L429" s="6">
        <f>if(J429&gt;QUARTILE!$B$3, "TOP", if(J429&lt;QUARTILE!$B$4, "BOTTOM", 0))</f>
        <v>0</v>
      </c>
      <c r="M429" s="6">
        <f t="shared" si="1"/>
        <v>2</v>
      </c>
      <c r="N429" s="6" t="str">
        <f t="shared" si="2"/>
        <v>Baby Boomer</v>
      </c>
      <c r="O429" s="6" t="str">
        <f t="shared" si="3"/>
        <v>Low Income</v>
      </c>
    </row>
    <row r="430" hidden="1">
      <c r="A430" s="1">
        <v>100428.0</v>
      </c>
      <c r="B430" s="1">
        <v>37.0</v>
      </c>
      <c r="C430" s="1">
        <v>32000.0</v>
      </c>
      <c r="D430" s="1" t="s">
        <v>23</v>
      </c>
      <c r="E430" s="1">
        <v>13791.54</v>
      </c>
      <c r="F430" s="1">
        <v>4.0</v>
      </c>
      <c r="G430" s="1">
        <v>14.0</v>
      </c>
      <c r="H430" s="1">
        <v>11.0</v>
      </c>
      <c r="I430" s="1" t="s">
        <v>22</v>
      </c>
      <c r="J430" s="1">
        <v>0.532</v>
      </c>
      <c r="K430" s="1">
        <v>0.437</v>
      </c>
      <c r="L430" s="6">
        <f>if(J430&gt;QUARTILE!$B$3, "TOP", if(J430&lt;QUARTILE!$B$4, "BOTTOM", 0))</f>
        <v>0</v>
      </c>
      <c r="M430" s="6">
        <f t="shared" si="1"/>
        <v>2</v>
      </c>
      <c r="N430" s="6" t="str">
        <f t="shared" si="2"/>
        <v>Gen X</v>
      </c>
      <c r="O430" s="6" t="str">
        <f t="shared" si="3"/>
        <v>Low Income</v>
      </c>
    </row>
    <row r="431" hidden="1">
      <c r="A431" s="1">
        <v>100429.0</v>
      </c>
      <c r="B431" s="1">
        <v>73.0</v>
      </c>
      <c r="C431" s="1">
        <v>48000.0</v>
      </c>
      <c r="D431" s="1" t="s">
        <v>27</v>
      </c>
      <c r="E431" s="1">
        <v>44666.9</v>
      </c>
      <c r="F431" s="1">
        <v>4.0</v>
      </c>
      <c r="G431" s="1">
        <v>19.0</v>
      </c>
      <c r="H431" s="1">
        <v>7.0</v>
      </c>
      <c r="I431" s="1" t="s">
        <v>18</v>
      </c>
      <c r="J431" s="1">
        <v>0.567</v>
      </c>
      <c r="K431" s="1">
        <v>0.181</v>
      </c>
      <c r="L431" s="6">
        <f>if(J431&gt;QUARTILE!$B$3, "TOP", if(J431&lt;QUARTILE!$B$4, "BOTTOM", 0))</f>
        <v>0</v>
      </c>
      <c r="M431" s="6">
        <f t="shared" si="1"/>
        <v>1</v>
      </c>
      <c r="N431" s="6" t="str">
        <f t="shared" si="2"/>
        <v>Baby Boomer</v>
      </c>
      <c r="O431" s="6" t="str">
        <f t="shared" si="3"/>
        <v>Medium Income</v>
      </c>
    </row>
    <row r="432" hidden="1">
      <c r="A432" s="1">
        <v>100430.0</v>
      </c>
      <c r="B432" s="1">
        <v>25.0</v>
      </c>
      <c r="C432" s="1">
        <v>16000.0</v>
      </c>
      <c r="D432" s="1" t="s">
        <v>25</v>
      </c>
      <c r="E432" s="1">
        <v>32704.91</v>
      </c>
      <c r="F432" s="1">
        <v>2.0</v>
      </c>
      <c r="G432" s="1">
        <v>21.0</v>
      </c>
      <c r="H432" s="1">
        <v>18.0</v>
      </c>
      <c r="I432" s="1" t="s">
        <v>22</v>
      </c>
      <c r="J432" s="1">
        <v>0.466</v>
      </c>
      <c r="K432" s="1">
        <v>0.006</v>
      </c>
      <c r="L432" s="6">
        <f>if(J432&gt;QUARTILE!$B$3, "TOP", if(J432&lt;QUARTILE!$B$4, "BOTTOM", 0))</f>
        <v>0</v>
      </c>
      <c r="M432" s="6">
        <f t="shared" si="1"/>
        <v>2</v>
      </c>
      <c r="N432" s="6" t="str">
        <f t="shared" si="2"/>
        <v>Millenial</v>
      </c>
      <c r="O432" s="6" t="str">
        <f t="shared" si="3"/>
        <v>Low Income</v>
      </c>
    </row>
    <row r="433" hidden="1">
      <c r="A433" s="1">
        <v>100431.0</v>
      </c>
      <c r="B433" s="1">
        <v>24.0</v>
      </c>
      <c r="C433" s="1">
        <v>20000.0</v>
      </c>
      <c r="D433" s="1" t="s">
        <v>21</v>
      </c>
      <c r="E433" s="1">
        <v>20251.67</v>
      </c>
      <c r="F433" s="1">
        <v>4.0</v>
      </c>
      <c r="G433" s="1">
        <v>27.0</v>
      </c>
      <c r="H433" s="1">
        <v>15.0</v>
      </c>
      <c r="I433" s="1" t="s">
        <v>22</v>
      </c>
      <c r="J433" s="1">
        <v>0.582</v>
      </c>
      <c r="K433" s="1">
        <v>0.41</v>
      </c>
      <c r="L433" s="6">
        <f>if(J433&gt;QUARTILE!$B$3, "TOP", if(J433&lt;QUARTILE!$B$4, "BOTTOM", 0))</f>
        <v>0</v>
      </c>
      <c r="M433" s="6">
        <f t="shared" si="1"/>
        <v>2</v>
      </c>
      <c r="N433" s="6" t="str">
        <f t="shared" si="2"/>
        <v>Millenial</v>
      </c>
      <c r="O433" s="6" t="str">
        <f t="shared" si="3"/>
        <v>Low Income</v>
      </c>
    </row>
    <row r="434" hidden="1">
      <c r="A434" s="1">
        <v>100432.0</v>
      </c>
      <c r="B434" s="1">
        <v>20.0</v>
      </c>
      <c r="C434" s="1">
        <v>10000.0</v>
      </c>
      <c r="D434" s="1" t="s">
        <v>25</v>
      </c>
      <c r="E434" s="1">
        <v>43327.43</v>
      </c>
      <c r="F434" s="1">
        <v>2.0</v>
      </c>
      <c r="G434" s="1">
        <v>18.0</v>
      </c>
      <c r="H434" s="1">
        <v>12.0</v>
      </c>
      <c r="I434" s="1" t="s">
        <v>18</v>
      </c>
      <c r="J434" s="1">
        <v>0.758</v>
      </c>
      <c r="K434" s="1">
        <v>0.0</v>
      </c>
      <c r="L434" s="6">
        <f>if(J434&gt;QUARTILE!$B$3, "TOP", if(J434&lt;QUARTILE!$B$4, "BOTTOM", 0))</f>
        <v>0</v>
      </c>
      <c r="M434" s="6">
        <f t="shared" si="1"/>
        <v>1</v>
      </c>
      <c r="N434" s="6" t="str">
        <f t="shared" si="2"/>
        <v>Millenial</v>
      </c>
      <c r="O434" s="6" t="str">
        <f t="shared" si="3"/>
        <v>Low Income</v>
      </c>
    </row>
    <row r="435" hidden="1">
      <c r="A435" s="1">
        <v>100433.0</v>
      </c>
      <c r="B435" s="1">
        <v>34.0</v>
      </c>
      <c r="C435" s="1">
        <v>56000.0</v>
      </c>
      <c r="D435" s="1" t="s">
        <v>23</v>
      </c>
      <c r="E435" s="1">
        <v>22693.2</v>
      </c>
      <c r="F435" s="1">
        <v>1.0</v>
      </c>
      <c r="G435" s="1">
        <v>20.0</v>
      </c>
      <c r="H435" s="1">
        <v>15.0</v>
      </c>
      <c r="I435" s="1" t="s">
        <v>18</v>
      </c>
      <c r="J435" s="1">
        <v>1.0</v>
      </c>
      <c r="K435" s="1">
        <v>0.371</v>
      </c>
      <c r="L435" s="6" t="str">
        <f>if(J435&gt;QUARTILE!$B$3, "TOP", if(J435&lt;QUARTILE!$B$4, "BOTTOM", 0))</f>
        <v>TOP</v>
      </c>
      <c r="M435" s="6">
        <f t="shared" si="1"/>
        <v>1</v>
      </c>
      <c r="N435" s="6" t="str">
        <f t="shared" si="2"/>
        <v>Gen X</v>
      </c>
      <c r="O435" s="6" t="str">
        <f t="shared" si="3"/>
        <v>Medium Income</v>
      </c>
    </row>
    <row r="436" hidden="1">
      <c r="A436" s="1">
        <v>100434.0</v>
      </c>
      <c r="B436" s="1">
        <v>50.0</v>
      </c>
      <c r="C436" s="1">
        <v>23000.0</v>
      </c>
      <c r="D436" s="1" t="s">
        <v>25</v>
      </c>
      <c r="E436" s="1">
        <v>34169.14</v>
      </c>
      <c r="F436" s="1">
        <v>2.0</v>
      </c>
      <c r="G436" s="1">
        <v>14.0</v>
      </c>
      <c r="H436" s="1">
        <v>5.0</v>
      </c>
      <c r="I436" s="1" t="s">
        <v>18</v>
      </c>
      <c r="J436" s="1">
        <v>0.911</v>
      </c>
      <c r="K436" s="1">
        <v>0.016</v>
      </c>
      <c r="L436" s="6" t="str">
        <f>if(J436&gt;QUARTILE!$B$3, "TOP", if(J436&lt;QUARTILE!$B$4, "BOTTOM", 0))</f>
        <v>TOP</v>
      </c>
      <c r="M436" s="6">
        <f t="shared" si="1"/>
        <v>1</v>
      </c>
      <c r="N436" s="6" t="str">
        <f t="shared" si="2"/>
        <v>Gen X</v>
      </c>
      <c r="O436" s="6" t="str">
        <f t="shared" si="3"/>
        <v>Low Income</v>
      </c>
    </row>
    <row r="437" hidden="1">
      <c r="A437" s="1">
        <v>100435.0</v>
      </c>
      <c r="B437" s="1">
        <v>65.0</v>
      </c>
      <c r="C437" s="1">
        <v>34000.0</v>
      </c>
      <c r="D437" s="1" t="s">
        <v>27</v>
      </c>
      <c r="E437" s="1">
        <v>16592.09</v>
      </c>
      <c r="F437" s="1">
        <v>4.0</v>
      </c>
      <c r="G437" s="1">
        <v>22.0</v>
      </c>
      <c r="H437" s="1">
        <v>5.0</v>
      </c>
      <c r="I437" s="1" t="s">
        <v>22</v>
      </c>
      <c r="J437" s="1">
        <v>0.33</v>
      </c>
      <c r="K437" s="1">
        <v>0.626</v>
      </c>
      <c r="L437" s="6">
        <f>if(J437&gt;QUARTILE!$B$3, "TOP", if(J437&lt;QUARTILE!$B$4, "BOTTOM", 0))</f>
        <v>0</v>
      </c>
      <c r="M437" s="6">
        <f t="shared" si="1"/>
        <v>2</v>
      </c>
      <c r="N437" s="6" t="str">
        <f t="shared" si="2"/>
        <v>Baby Boomer</v>
      </c>
      <c r="O437" s="6" t="str">
        <f t="shared" si="3"/>
        <v>Low Income</v>
      </c>
    </row>
    <row r="438" hidden="1">
      <c r="A438" s="1">
        <v>100436.0</v>
      </c>
      <c r="B438" s="1">
        <v>29.0</v>
      </c>
      <c r="C438" s="1">
        <v>35000.0</v>
      </c>
      <c r="D438" s="1" t="s">
        <v>25</v>
      </c>
      <c r="E438" s="1">
        <v>14898.0</v>
      </c>
      <c r="F438" s="1">
        <v>2.0</v>
      </c>
      <c r="G438" s="1">
        <v>18.0</v>
      </c>
      <c r="H438" s="1">
        <v>18.0</v>
      </c>
      <c r="I438" s="1" t="s">
        <v>18</v>
      </c>
      <c r="J438" s="1">
        <v>0.43</v>
      </c>
      <c r="K438" s="1">
        <v>0.773</v>
      </c>
      <c r="L438" s="6">
        <f>if(J438&gt;QUARTILE!$B$3, "TOP", if(J438&lt;QUARTILE!$B$4, "BOTTOM", 0))</f>
        <v>0</v>
      </c>
      <c r="M438" s="6">
        <f t="shared" si="1"/>
        <v>1</v>
      </c>
      <c r="N438" s="6" t="str">
        <f t="shared" si="2"/>
        <v>Millenial</v>
      </c>
      <c r="O438" s="6" t="str">
        <f t="shared" si="3"/>
        <v>Low Income</v>
      </c>
    </row>
    <row r="439" hidden="1">
      <c r="A439" s="1">
        <v>100437.0</v>
      </c>
      <c r="B439" s="1">
        <v>76.0</v>
      </c>
      <c r="C439" s="1">
        <v>53000.0</v>
      </c>
      <c r="D439" s="1" t="s">
        <v>21</v>
      </c>
      <c r="E439" s="1">
        <v>25754.14</v>
      </c>
      <c r="F439" s="1">
        <v>4.0</v>
      </c>
      <c r="G439" s="1">
        <v>19.0</v>
      </c>
      <c r="H439" s="1">
        <v>2.0</v>
      </c>
      <c r="I439" s="1" t="s">
        <v>22</v>
      </c>
      <c r="J439" s="1">
        <v>0.339</v>
      </c>
      <c r="K439" s="1">
        <v>0.193</v>
      </c>
      <c r="L439" s="6">
        <f>if(J439&gt;QUARTILE!$B$3, "TOP", if(J439&lt;QUARTILE!$B$4, "BOTTOM", 0))</f>
        <v>0</v>
      </c>
      <c r="M439" s="6">
        <f t="shared" si="1"/>
        <v>2</v>
      </c>
      <c r="N439" s="6" t="str">
        <f t="shared" si="2"/>
        <v>Baby Boomer</v>
      </c>
      <c r="O439" s="6" t="str">
        <f t="shared" si="3"/>
        <v>Medium Income</v>
      </c>
    </row>
    <row r="440" hidden="1">
      <c r="A440" s="1">
        <v>100438.0</v>
      </c>
      <c r="B440" s="1">
        <v>68.0</v>
      </c>
      <c r="C440" s="1">
        <v>13000.0</v>
      </c>
      <c r="D440" s="1" t="s">
        <v>27</v>
      </c>
      <c r="E440" s="1">
        <v>397.71</v>
      </c>
      <c r="F440" s="1">
        <v>5.0</v>
      </c>
      <c r="G440" s="1">
        <v>21.0</v>
      </c>
      <c r="H440" s="1">
        <v>2.0</v>
      </c>
      <c r="I440" s="1" t="s">
        <v>22</v>
      </c>
      <c r="J440" s="1">
        <v>0.171</v>
      </c>
      <c r="K440" s="1">
        <v>0.025</v>
      </c>
      <c r="L440" s="6" t="str">
        <f>if(J440&gt;QUARTILE!$B$3, "TOP", if(J440&lt;QUARTILE!$B$4, "BOTTOM", 0))</f>
        <v>BOTTOM</v>
      </c>
      <c r="M440" s="6">
        <f t="shared" si="1"/>
        <v>2</v>
      </c>
      <c r="N440" s="6" t="str">
        <f t="shared" si="2"/>
        <v>Baby Boomer</v>
      </c>
      <c r="O440" s="6" t="str">
        <f t="shared" si="3"/>
        <v>Low Income</v>
      </c>
    </row>
    <row r="441" hidden="1">
      <c r="A441" s="1">
        <v>100439.0</v>
      </c>
      <c r="B441" s="1">
        <v>39.0</v>
      </c>
      <c r="C441" s="1">
        <v>33000.0</v>
      </c>
      <c r="D441" s="1" t="s">
        <v>25</v>
      </c>
      <c r="E441" s="1">
        <v>23448.03</v>
      </c>
      <c r="F441" s="1">
        <v>4.0</v>
      </c>
      <c r="G441" s="1">
        <v>17.0</v>
      </c>
      <c r="H441" s="1">
        <v>2.0</v>
      </c>
      <c r="I441" s="1" t="s">
        <v>22</v>
      </c>
      <c r="J441" s="1">
        <v>0.159</v>
      </c>
      <c r="K441" s="1">
        <v>0.297</v>
      </c>
      <c r="L441" s="6" t="str">
        <f>if(J441&gt;QUARTILE!$B$3, "TOP", if(J441&lt;QUARTILE!$B$4, "BOTTOM", 0))</f>
        <v>BOTTOM</v>
      </c>
      <c r="M441" s="6">
        <f t="shared" si="1"/>
        <v>2</v>
      </c>
      <c r="N441" s="6" t="str">
        <f t="shared" si="2"/>
        <v>Gen X</v>
      </c>
      <c r="O441" s="6" t="str">
        <f t="shared" si="3"/>
        <v>Low Income</v>
      </c>
    </row>
    <row r="442" hidden="1">
      <c r="A442" s="1">
        <v>100440.0</v>
      </c>
      <c r="B442" s="1">
        <v>72.0</v>
      </c>
      <c r="C442" s="1">
        <v>22000.0</v>
      </c>
      <c r="D442" s="1" t="s">
        <v>17</v>
      </c>
      <c r="E442" s="1">
        <v>54519.67</v>
      </c>
      <c r="F442" s="1">
        <v>4.0</v>
      </c>
      <c r="G442" s="1">
        <v>24.0</v>
      </c>
      <c r="H442" s="1">
        <v>5.0</v>
      </c>
      <c r="I442" s="1" t="s">
        <v>18</v>
      </c>
      <c r="J442" s="1">
        <v>0.134</v>
      </c>
      <c r="K442" s="1">
        <v>0.411</v>
      </c>
      <c r="L442" s="6" t="str">
        <f>if(J442&gt;QUARTILE!$B$3, "TOP", if(J442&lt;QUARTILE!$B$4, "BOTTOM", 0))</f>
        <v>BOTTOM</v>
      </c>
      <c r="M442" s="6">
        <f t="shared" si="1"/>
        <v>1</v>
      </c>
      <c r="N442" s="6" t="str">
        <f t="shared" si="2"/>
        <v>Baby Boomer</v>
      </c>
      <c r="O442" s="6" t="str">
        <f t="shared" si="3"/>
        <v>Low Income</v>
      </c>
    </row>
    <row r="443" hidden="1">
      <c r="A443" s="1">
        <v>100441.0</v>
      </c>
      <c r="B443" s="1">
        <v>39.0</v>
      </c>
      <c r="C443" s="1">
        <v>78000.0</v>
      </c>
      <c r="D443" s="1" t="s">
        <v>24</v>
      </c>
      <c r="E443" s="1">
        <v>25031.22</v>
      </c>
      <c r="F443" s="1">
        <v>4.0</v>
      </c>
      <c r="G443" s="1">
        <v>16.0</v>
      </c>
      <c r="H443" s="1">
        <v>14.0</v>
      </c>
      <c r="I443" s="1" t="s">
        <v>18</v>
      </c>
      <c r="J443" s="1">
        <v>0.518</v>
      </c>
      <c r="K443" s="1">
        <v>0.718</v>
      </c>
      <c r="L443" s="6">
        <f>if(J443&gt;QUARTILE!$B$3, "TOP", if(J443&lt;QUARTILE!$B$4, "BOTTOM", 0))</f>
        <v>0</v>
      </c>
      <c r="M443" s="6">
        <f t="shared" si="1"/>
        <v>1</v>
      </c>
      <c r="N443" s="6" t="str">
        <f t="shared" si="2"/>
        <v>Gen X</v>
      </c>
      <c r="O443" s="6" t="str">
        <f t="shared" si="3"/>
        <v>Medium Income</v>
      </c>
    </row>
    <row r="444" hidden="1">
      <c r="A444" s="1">
        <v>100442.0</v>
      </c>
      <c r="B444" s="1">
        <v>63.0</v>
      </c>
      <c r="C444" s="1">
        <v>13000.0</v>
      </c>
      <c r="D444" s="1" t="s">
        <v>25</v>
      </c>
      <c r="E444" s="1">
        <v>749.75</v>
      </c>
      <c r="F444" s="1">
        <v>5.0</v>
      </c>
      <c r="G444" s="1">
        <v>19.0</v>
      </c>
      <c r="H444" s="1">
        <v>3.0</v>
      </c>
      <c r="I444" s="1" t="s">
        <v>22</v>
      </c>
      <c r="J444" s="1">
        <v>1.0</v>
      </c>
      <c r="K444" s="1">
        <v>0.353</v>
      </c>
      <c r="L444" s="6" t="str">
        <f>if(J444&gt;QUARTILE!$B$3, "TOP", if(J444&lt;QUARTILE!$B$4, "BOTTOM", 0))</f>
        <v>TOP</v>
      </c>
      <c r="M444" s="6">
        <f t="shared" si="1"/>
        <v>2</v>
      </c>
      <c r="N444" s="6" t="str">
        <f t="shared" si="2"/>
        <v>Baby Boomer</v>
      </c>
      <c r="O444" s="6" t="str">
        <f t="shared" si="3"/>
        <v>Low Income</v>
      </c>
    </row>
    <row r="445" hidden="1">
      <c r="A445" s="1">
        <v>100443.0</v>
      </c>
      <c r="B445" s="1">
        <v>47.0</v>
      </c>
      <c r="C445" s="1">
        <v>44000.0</v>
      </c>
      <c r="D445" s="1" t="s">
        <v>23</v>
      </c>
      <c r="E445" s="1">
        <v>9492.63</v>
      </c>
      <c r="F445" s="1">
        <v>3.0</v>
      </c>
      <c r="G445" s="1">
        <v>23.0</v>
      </c>
      <c r="H445" s="1">
        <v>15.0</v>
      </c>
      <c r="I445" s="1" t="s">
        <v>18</v>
      </c>
      <c r="J445" s="1">
        <v>0.588</v>
      </c>
      <c r="K445" s="1">
        <v>0.366</v>
      </c>
      <c r="L445" s="6">
        <f>if(J445&gt;QUARTILE!$B$3, "TOP", if(J445&lt;QUARTILE!$B$4, "BOTTOM", 0))</f>
        <v>0</v>
      </c>
      <c r="M445" s="6">
        <f t="shared" si="1"/>
        <v>1</v>
      </c>
      <c r="N445" s="6" t="str">
        <f t="shared" si="2"/>
        <v>Gen X</v>
      </c>
      <c r="O445" s="6" t="str">
        <f t="shared" si="3"/>
        <v>Low Income</v>
      </c>
    </row>
    <row r="446" hidden="1">
      <c r="A446" s="1">
        <v>100444.0</v>
      </c>
      <c r="B446" s="1">
        <v>55.0</v>
      </c>
      <c r="C446" s="1">
        <v>27000.0</v>
      </c>
      <c r="D446" s="1" t="s">
        <v>27</v>
      </c>
      <c r="E446" s="1">
        <v>33170.6</v>
      </c>
      <c r="F446" s="1">
        <v>4.0</v>
      </c>
      <c r="G446" s="1">
        <v>18.0</v>
      </c>
      <c r="H446" s="1">
        <v>3.0</v>
      </c>
      <c r="I446" s="1" t="s">
        <v>18</v>
      </c>
      <c r="J446" s="1">
        <v>0.842</v>
      </c>
      <c r="K446" s="1">
        <v>0.758</v>
      </c>
      <c r="L446" s="6" t="str">
        <f>if(J446&gt;QUARTILE!$B$3, "TOP", if(J446&lt;QUARTILE!$B$4, "BOTTOM", 0))</f>
        <v>TOP</v>
      </c>
      <c r="M446" s="6">
        <f t="shared" si="1"/>
        <v>1</v>
      </c>
      <c r="N446" s="6" t="str">
        <f t="shared" si="2"/>
        <v>Gen X</v>
      </c>
      <c r="O446" s="6" t="str">
        <f t="shared" si="3"/>
        <v>Low Income</v>
      </c>
    </row>
    <row r="447" hidden="1">
      <c r="A447" s="1">
        <v>100445.0</v>
      </c>
      <c r="B447" s="1">
        <v>55.0</v>
      </c>
      <c r="C447" s="1">
        <v>26000.0</v>
      </c>
      <c r="D447" s="1" t="s">
        <v>25</v>
      </c>
      <c r="E447" s="1">
        <v>63693.62</v>
      </c>
      <c r="F447" s="1">
        <v>3.0</v>
      </c>
      <c r="G447" s="1">
        <v>16.0</v>
      </c>
      <c r="H447" s="1">
        <v>4.0</v>
      </c>
      <c r="I447" s="1" t="s">
        <v>18</v>
      </c>
      <c r="J447" s="1">
        <v>0.548</v>
      </c>
      <c r="K447" s="1">
        <v>0.35</v>
      </c>
      <c r="L447" s="6">
        <f>if(J447&gt;QUARTILE!$B$3, "TOP", if(J447&lt;QUARTILE!$B$4, "BOTTOM", 0))</f>
        <v>0</v>
      </c>
      <c r="M447" s="6">
        <f t="shared" si="1"/>
        <v>1</v>
      </c>
      <c r="N447" s="6" t="str">
        <f t="shared" si="2"/>
        <v>Gen X</v>
      </c>
      <c r="O447" s="6" t="str">
        <f t="shared" si="3"/>
        <v>Low Income</v>
      </c>
    </row>
    <row r="448" hidden="1">
      <c r="A448" s="1">
        <v>100446.0</v>
      </c>
      <c r="B448" s="1">
        <v>62.0</v>
      </c>
      <c r="C448" s="1">
        <v>23000.0</v>
      </c>
      <c r="D448" s="1" t="s">
        <v>30</v>
      </c>
      <c r="E448" s="1">
        <v>9245.9</v>
      </c>
      <c r="F448" s="1">
        <v>1.0</v>
      </c>
      <c r="G448" s="1">
        <v>19.0</v>
      </c>
      <c r="H448" s="1">
        <v>6.0</v>
      </c>
      <c r="I448" s="1" t="s">
        <v>22</v>
      </c>
      <c r="J448" s="1">
        <v>0.384</v>
      </c>
      <c r="K448" s="1">
        <v>0.447</v>
      </c>
      <c r="L448" s="6">
        <f>if(J448&gt;QUARTILE!$B$3, "TOP", if(J448&lt;QUARTILE!$B$4, "BOTTOM", 0))</f>
        <v>0</v>
      </c>
      <c r="M448" s="6">
        <f t="shared" si="1"/>
        <v>2</v>
      </c>
      <c r="N448" s="6" t="str">
        <f t="shared" si="2"/>
        <v>Baby Boomer</v>
      </c>
      <c r="O448" s="6" t="str">
        <f t="shared" si="3"/>
        <v>Low Income</v>
      </c>
    </row>
    <row r="449" hidden="1">
      <c r="A449" s="1">
        <v>100447.0</v>
      </c>
      <c r="B449" s="1">
        <v>68.0</v>
      </c>
      <c r="C449" s="1">
        <v>49000.0</v>
      </c>
      <c r="D449" s="1" t="s">
        <v>25</v>
      </c>
      <c r="E449" s="1">
        <v>36801.45</v>
      </c>
      <c r="F449" s="1">
        <v>2.0</v>
      </c>
      <c r="G449" s="1">
        <v>14.0</v>
      </c>
      <c r="H449" s="1">
        <v>5.0</v>
      </c>
      <c r="I449" s="1" t="s">
        <v>18</v>
      </c>
      <c r="J449" s="1">
        <v>0.275</v>
      </c>
      <c r="K449" s="1">
        <v>0.31</v>
      </c>
      <c r="L449" s="6" t="str">
        <f>if(J449&gt;QUARTILE!$B$3, "TOP", if(J449&lt;QUARTILE!$B$4, "BOTTOM", 0))</f>
        <v>BOTTOM</v>
      </c>
      <c r="M449" s="6">
        <f t="shared" si="1"/>
        <v>1</v>
      </c>
      <c r="N449" s="6" t="str">
        <f t="shared" si="2"/>
        <v>Baby Boomer</v>
      </c>
      <c r="O449" s="6" t="str">
        <f t="shared" si="3"/>
        <v>Medium Income</v>
      </c>
    </row>
    <row r="450" hidden="1">
      <c r="A450" s="1">
        <v>100448.0</v>
      </c>
      <c r="B450" s="1">
        <v>71.0</v>
      </c>
      <c r="C450" s="1">
        <v>26000.0</v>
      </c>
      <c r="D450" s="1" t="s">
        <v>23</v>
      </c>
      <c r="E450" s="1">
        <v>39874.07</v>
      </c>
      <c r="F450" s="1">
        <v>3.0</v>
      </c>
      <c r="G450" s="1">
        <v>23.0</v>
      </c>
      <c r="H450" s="1">
        <v>5.0</v>
      </c>
      <c r="I450" s="1" t="s">
        <v>18</v>
      </c>
      <c r="J450" s="1">
        <v>0.45</v>
      </c>
      <c r="K450" s="1">
        <v>0.263</v>
      </c>
      <c r="L450" s="6">
        <f>if(J450&gt;QUARTILE!$B$3, "TOP", if(J450&lt;QUARTILE!$B$4, "BOTTOM", 0))</f>
        <v>0</v>
      </c>
      <c r="M450" s="6">
        <f t="shared" si="1"/>
        <v>1</v>
      </c>
      <c r="N450" s="6" t="str">
        <f t="shared" si="2"/>
        <v>Baby Boomer</v>
      </c>
      <c r="O450" s="6" t="str">
        <f t="shared" si="3"/>
        <v>Low Income</v>
      </c>
    </row>
    <row r="451" hidden="1">
      <c r="A451" s="1">
        <v>100449.0</v>
      </c>
      <c r="B451" s="1">
        <v>25.0</v>
      </c>
      <c r="C451" s="1">
        <v>9000.0</v>
      </c>
      <c r="D451" s="1" t="s">
        <v>30</v>
      </c>
      <c r="E451" s="1">
        <v>2631.5</v>
      </c>
      <c r="F451" s="1">
        <v>1.0</v>
      </c>
      <c r="G451" s="1">
        <v>17.0</v>
      </c>
      <c r="H451" s="1">
        <v>10.0</v>
      </c>
      <c r="I451" s="1" t="s">
        <v>22</v>
      </c>
      <c r="J451" s="1">
        <v>0.929</v>
      </c>
      <c r="K451" s="1">
        <v>0.728</v>
      </c>
      <c r="L451" s="6" t="str">
        <f>if(J451&gt;QUARTILE!$B$3, "TOP", if(J451&lt;QUARTILE!$B$4, "BOTTOM", 0))</f>
        <v>TOP</v>
      </c>
      <c r="M451" s="6">
        <f t="shared" si="1"/>
        <v>2</v>
      </c>
      <c r="N451" s="6" t="str">
        <f t="shared" si="2"/>
        <v>Millenial</v>
      </c>
      <c r="O451" s="6" t="str">
        <f t="shared" si="3"/>
        <v>Low Income</v>
      </c>
    </row>
    <row r="452" hidden="1">
      <c r="A452" s="1">
        <v>100450.0</v>
      </c>
      <c r="B452" s="1">
        <v>44.0</v>
      </c>
      <c r="C452" s="1">
        <v>46000.0</v>
      </c>
      <c r="D452" s="1" t="s">
        <v>17</v>
      </c>
      <c r="E452" s="1">
        <v>37388.6</v>
      </c>
      <c r="F452" s="1">
        <v>2.0</v>
      </c>
      <c r="G452" s="1">
        <v>16.0</v>
      </c>
      <c r="H452" s="1">
        <v>3.0</v>
      </c>
      <c r="I452" s="1" t="s">
        <v>18</v>
      </c>
      <c r="J452" s="1">
        <v>0.59</v>
      </c>
      <c r="K452" s="1">
        <v>0.182</v>
      </c>
      <c r="L452" s="6">
        <f>if(J452&gt;QUARTILE!$B$3, "TOP", if(J452&lt;QUARTILE!$B$4, "BOTTOM", 0))</f>
        <v>0</v>
      </c>
      <c r="M452" s="6">
        <f t="shared" si="1"/>
        <v>1</v>
      </c>
      <c r="N452" s="6" t="str">
        <f t="shared" si="2"/>
        <v>Gen X</v>
      </c>
      <c r="O452" s="6" t="str">
        <f t="shared" si="3"/>
        <v>Medium Income</v>
      </c>
    </row>
    <row r="453" hidden="1">
      <c r="A453" s="1">
        <v>100451.0</v>
      </c>
      <c r="B453" s="1">
        <v>44.0</v>
      </c>
      <c r="C453" s="1">
        <v>41000.0</v>
      </c>
      <c r="D453" s="1" t="s">
        <v>23</v>
      </c>
      <c r="E453" s="1">
        <v>7838.64</v>
      </c>
      <c r="F453" s="1">
        <v>4.0</v>
      </c>
      <c r="G453" s="1">
        <v>26.0</v>
      </c>
      <c r="H453" s="1">
        <v>9.0</v>
      </c>
      <c r="I453" s="1" t="s">
        <v>22</v>
      </c>
      <c r="J453" s="1">
        <v>0.254</v>
      </c>
      <c r="K453" s="1">
        <v>0.329</v>
      </c>
      <c r="L453" s="6" t="str">
        <f>if(J453&gt;QUARTILE!$B$3, "TOP", if(J453&lt;QUARTILE!$B$4, "BOTTOM", 0))</f>
        <v>BOTTOM</v>
      </c>
      <c r="M453" s="6">
        <f t="shared" si="1"/>
        <v>2</v>
      </c>
      <c r="N453" s="6" t="str">
        <f t="shared" si="2"/>
        <v>Gen X</v>
      </c>
      <c r="O453" s="6" t="str">
        <f t="shared" si="3"/>
        <v>Low Income</v>
      </c>
    </row>
    <row r="454" hidden="1">
      <c r="A454" s="1">
        <v>100452.0</v>
      </c>
      <c r="B454" s="1">
        <v>51.0</v>
      </c>
      <c r="C454" s="1">
        <v>31000.0</v>
      </c>
      <c r="D454" s="1" t="s">
        <v>21</v>
      </c>
      <c r="E454" s="1">
        <v>17990.53</v>
      </c>
      <c r="F454" s="1">
        <v>4.0</v>
      </c>
      <c r="G454" s="1">
        <v>24.0</v>
      </c>
      <c r="H454" s="1">
        <v>2.0</v>
      </c>
      <c r="I454" s="1" t="s">
        <v>22</v>
      </c>
      <c r="J454" s="1">
        <v>0.664</v>
      </c>
      <c r="K454" s="1">
        <v>0.232</v>
      </c>
      <c r="L454" s="6">
        <f>if(J454&gt;QUARTILE!$B$3, "TOP", if(J454&lt;QUARTILE!$B$4, "BOTTOM", 0))</f>
        <v>0</v>
      </c>
      <c r="M454" s="6">
        <f t="shared" si="1"/>
        <v>2</v>
      </c>
      <c r="N454" s="6" t="str">
        <f t="shared" si="2"/>
        <v>Gen X</v>
      </c>
      <c r="O454" s="6" t="str">
        <f t="shared" si="3"/>
        <v>Low Income</v>
      </c>
    </row>
    <row r="455" hidden="1">
      <c r="A455" s="1">
        <v>100453.0</v>
      </c>
      <c r="B455" s="1">
        <v>38.0</v>
      </c>
      <c r="C455" s="1">
        <v>11000.0</v>
      </c>
      <c r="D455" s="1" t="s">
        <v>25</v>
      </c>
      <c r="E455" s="1">
        <v>15485.5</v>
      </c>
      <c r="F455" s="1">
        <v>4.0</v>
      </c>
      <c r="G455" s="1">
        <v>22.0</v>
      </c>
      <c r="H455" s="1">
        <v>12.0</v>
      </c>
      <c r="I455" s="1" t="s">
        <v>18</v>
      </c>
      <c r="J455" s="1">
        <v>0.455</v>
      </c>
      <c r="K455" s="1">
        <v>0.52</v>
      </c>
      <c r="L455" s="6">
        <f>if(J455&gt;QUARTILE!$B$3, "TOP", if(J455&lt;QUARTILE!$B$4, "BOTTOM", 0))</f>
        <v>0</v>
      </c>
      <c r="M455" s="6">
        <f t="shared" si="1"/>
        <v>1</v>
      </c>
      <c r="N455" s="6" t="str">
        <f t="shared" si="2"/>
        <v>Gen X</v>
      </c>
      <c r="O455" s="6" t="str">
        <f t="shared" si="3"/>
        <v>Low Income</v>
      </c>
    </row>
    <row r="456" hidden="1">
      <c r="A456" s="1">
        <v>100454.0</v>
      </c>
      <c r="B456" s="1">
        <v>47.0</v>
      </c>
      <c r="C456" s="1">
        <v>12000.0</v>
      </c>
      <c r="D456" s="1" t="s">
        <v>25</v>
      </c>
      <c r="E456" s="1">
        <v>21756.64</v>
      </c>
      <c r="F456" s="1">
        <v>5.0</v>
      </c>
      <c r="G456" s="1">
        <v>20.0</v>
      </c>
      <c r="H456" s="1">
        <v>17.0</v>
      </c>
      <c r="I456" s="1" t="s">
        <v>18</v>
      </c>
      <c r="J456" s="1">
        <v>0.877</v>
      </c>
      <c r="K456" s="1">
        <v>0.91</v>
      </c>
      <c r="L456" s="6" t="str">
        <f>if(J456&gt;QUARTILE!$B$3, "TOP", if(J456&lt;QUARTILE!$B$4, "BOTTOM", 0))</f>
        <v>TOP</v>
      </c>
      <c r="M456" s="6">
        <f t="shared" si="1"/>
        <v>1</v>
      </c>
      <c r="N456" s="6" t="str">
        <f t="shared" si="2"/>
        <v>Gen X</v>
      </c>
      <c r="O456" s="6" t="str">
        <f t="shared" si="3"/>
        <v>Low Income</v>
      </c>
    </row>
    <row r="457" hidden="1">
      <c r="A457" s="1">
        <v>100455.0</v>
      </c>
      <c r="B457" s="1">
        <v>50.0</v>
      </c>
      <c r="C457" s="1">
        <v>7000.0</v>
      </c>
      <c r="D457" s="1" t="s">
        <v>21</v>
      </c>
      <c r="E457" s="1">
        <v>26977.25</v>
      </c>
      <c r="F457" s="1">
        <v>5.0</v>
      </c>
      <c r="G457" s="1">
        <v>16.0</v>
      </c>
      <c r="H457" s="1">
        <v>2.0</v>
      </c>
      <c r="I457" s="1" t="s">
        <v>22</v>
      </c>
      <c r="J457" s="1">
        <v>0.093</v>
      </c>
      <c r="K457" s="1">
        <v>0.34</v>
      </c>
      <c r="L457" s="6" t="str">
        <f>if(J457&gt;QUARTILE!$B$3, "TOP", if(J457&lt;QUARTILE!$B$4, "BOTTOM", 0))</f>
        <v>BOTTOM</v>
      </c>
      <c r="M457" s="6">
        <f t="shared" si="1"/>
        <v>2</v>
      </c>
      <c r="N457" s="6" t="str">
        <f t="shared" si="2"/>
        <v>Gen X</v>
      </c>
      <c r="O457" s="6" t="str">
        <f t="shared" si="3"/>
        <v>Low Income</v>
      </c>
    </row>
    <row r="458" hidden="1">
      <c r="A458" s="1">
        <v>100456.0</v>
      </c>
      <c r="B458" s="1">
        <v>45.0</v>
      </c>
      <c r="C458" s="1">
        <v>29000.0</v>
      </c>
      <c r="D458" s="1" t="s">
        <v>25</v>
      </c>
      <c r="E458" s="1">
        <v>11627.86</v>
      </c>
      <c r="F458" s="1">
        <v>5.0</v>
      </c>
      <c r="G458" s="1">
        <v>25.0</v>
      </c>
      <c r="H458" s="1">
        <v>16.0</v>
      </c>
      <c r="I458" s="1" t="s">
        <v>18</v>
      </c>
      <c r="J458" s="1">
        <v>0.572</v>
      </c>
      <c r="K458" s="1">
        <v>0.918</v>
      </c>
      <c r="L458" s="6">
        <f>if(J458&gt;QUARTILE!$B$3, "TOP", if(J458&lt;QUARTILE!$B$4, "BOTTOM", 0))</f>
        <v>0</v>
      </c>
      <c r="M458" s="6">
        <f t="shared" si="1"/>
        <v>1</v>
      </c>
      <c r="N458" s="6" t="str">
        <f t="shared" si="2"/>
        <v>Gen X</v>
      </c>
      <c r="O458" s="6" t="str">
        <f t="shared" si="3"/>
        <v>Low Income</v>
      </c>
    </row>
    <row r="459" hidden="1">
      <c r="A459" s="1">
        <v>100457.0</v>
      </c>
      <c r="B459" s="1">
        <v>64.0</v>
      </c>
      <c r="C459" s="1">
        <v>10000.0</v>
      </c>
      <c r="D459" s="1" t="s">
        <v>23</v>
      </c>
      <c r="E459" s="1">
        <v>43840.71</v>
      </c>
      <c r="F459" s="1">
        <v>5.0</v>
      </c>
      <c r="G459" s="1">
        <v>17.0</v>
      </c>
      <c r="H459" s="1">
        <v>7.0</v>
      </c>
      <c r="I459" s="1" t="s">
        <v>18</v>
      </c>
      <c r="J459" s="1">
        <v>0.951</v>
      </c>
      <c r="K459" s="1">
        <v>0.507</v>
      </c>
      <c r="L459" s="6" t="str">
        <f>if(J459&gt;QUARTILE!$B$3, "TOP", if(J459&lt;QUARTILE!$B$4, "BOTTOM", 0))</f>
        <v>TOP</v>
      </c>
      <c r="M459" s="6">
        <f t="shared" si="1"/>
        <v>1</v>
      </c>
      <c r="N459" s="6" t="str">
        <f t="shared" si="2"/>
        <v>Baby Boomer</v>
      </c>
      <c r="O459" s="6" t="str">
        <f t="shared" si="3"/>
        <v>Low Income</v>
      </c>
    </row>
    <row r="460" hidden="1">
      <c r="A460" s="1">
        <v>100458.0</v>
      </c>
      <c r="B460" s="1">
        <v>50.0</v>
      </c>
      <c r="C460" s="1">
        <v>8000.0</v>
      </c>
      <c r="D460" s="1" t="s">
        <v>25</v>
      </c>
      <c r="E460" s="1">
        <v>33161.9</v>
      </c>
      <c r="F460" s="1">
        <v>1.0</v>
      </c>
      <c r="G460" s="1">
        <v>26.0</v>
      </c>
      <c r="H460" s="1">
        <v>1.0</v>
      </c>
      <c r="I460" s="1" t="s">
        <v>18</v>
      </c>
      <c r="J460" s="1">
        <v>1.0</v>
      </c>
      <c r="K460" s="1">
        <v>0.695</v>
      </c>
      <c r="L460" s="6" t="str">
        <f>if(J460&gt;QUARTILE!$B$3, "TOP", if(J460&lt;QUARTILE!$B$4, "BOTTOM", 0))</f>
        <v>TOP</v>
      </c>
      <c r="M460" s="6">
        <f t="shared" si="1"/>
        <v>1</v>
      </c>
      <c r="N460" s="6" t="str">
        <f t="shared" si="2"/>
        <v>Gen X</v>
      </c>
      <c r="O460" s="6" t="str">
        <f t="shared" si="3"/>
        <v>Low Income</v>
      </c>
    </row>
    <row r="461" hidden="1">
      <c r="A461" s="1">
        <v>100459.0</v>
      </c>
      <c r="B461" s="1">
        <v>22.0</v>
      </c>
      <c r="C461" s="1">
        <v>47000.0</v>
      </c>
      <c r="D461" s="1" t="s">
        <v>27</v>
      </c>
      <c r="E461" s="1">
        <v>30781.55</v>
      </c>
      <c r="F461" s="1">
        <v>1.0</v>
      </c>
      <c r="G461" s="1">
        <v>17.0</v>
      </c>
      <c r="H461" s="1">
        <v>16.0</v>
      </c>
      <c r="I461" s="1" t="s">
        <v>18</v>
      </c>
      <c r="J461" s="1">
        <v>0.496</v>
      </c>
      <c r="K461" s="1">
        <v>0.233</v>
      </c>
      <c r="L461" s="6">
        <f>if(J461&gt;QUARTILE!$B$3, "TOP", if(J461&lt;QUARTILE!$B$4, "BOTTOM", 0))</f>
        <v>0</v>
      </c>
      <c r="M461" s="6">
        <f t="shared" si="1"/>
        <v>1</v>
      </c>
      <c r="N461" s="6" t="str">
        <f t="shared" si="2"/>
        <v>Millenial</v>
      </c>
      <c r="O461" s="6" t="str">
        <f t="shared" si="3"/>
        <v>Medium Income</v>
      </c>
    </row>
    <row r="462" hidden="1">
      <c r="A462" s="1">
        <v>100460.0</v>
      </c>
      <c r="B462" s="1">
        <v>77.0</v>
      </c>
      <c r="C462" s="1">
        <v>35000.0</v>
      </c>
      <c r="D462" s="1" t="s">
        <v>23</v>
      </c>
      <c r="E462" s="1">
        <v>12258.9</v>
      </c>
      <c r="F462" s="1">
        <v>4.0</v>
      </c>
      <c r="G462" s="1">
        <v>23.0</v>
      </c>
      <c r="H462" s="1">
        <v>10.0</v>
      </c>
      <c r="I462" s="1" t="s">
        <v>22</v>
      </c>
      <c r="J462" s="1">
        <v>0.791</v>
      </c>
      <c r="K462" s="1">
        <v>0.174</v>
      </c>
      <c r="L462" s="6">
        <f>if(J462&gt;QUARTILE!$B$3, "TOP", if(J462&lt;QUARTILE!$B$4, "BOTTOM", 0))</f>
        <v>0</v>
      </c>
      <c r="M462" s="6">
        <f t="shared" si="1"/>
        <v>2</v>
      </c>
      <c r="N462" s="6" t="str">
        <f t="shared" si="2"/>
        <v>Baby Boomer</v>
      </c>
      <c r="O462" s="6" t="str">
        <f t="shared" si="3"/>
        <v>Low Income</v>
      </c>
    </row>
    <row r="463" hidden="1">
      <c r="A463" s="1">
        <v>100461.0</v>
      </c>
      <c r="B463" s="1">
        <v>78.0</v>
      </c>
      <c r="C463" s="1">
        <v>18000.0</v>
      </c>
      <c r="D463" s="1" t="s">
        <v>27</v>
      </c>
      <c r="E463" s="1">
        <v>765.94</v>
      </c>
      <c r="F463" s="1">
        <v>2.0</v>
      </c>
      <c r="G463" s="1">
        <v>23.0</v>
      </c>
      <c r="H463" s="1">
        <v>7.0</v>
      </c>
      <c r="I463" s="1" t="s">
        <v>22</v>
      </c>
      <c r="J463" s="1">
        <v>0.966</v>
      </c>
      <c r="K463" s="1">
        <v>0.577</v>
      </c>
      <c r="L463" s="6" t="str">
        <f>if(J463&gt;QUARTILE!$B$3, "TOP", if(J463&lt;QUARTILE!$B$4, "BOTTOM", 0))</f>
        <v>TOP</v>
      </c>
      <c r="M463" s="6">
        <f t="shared" si="1"/>
        <v>2</v>
      </c>
      <c r="N463" s="6" t="str">
        <f t="shared" si="2"/>
        <v>Baby Boomer</v>
      </c>
      <c r="O463" s="6" t="str">
        <f t="shared" si="3"/>
        <v>Low Income</v>
      </c>
    </row>
    <row r="464" hidden="1">
      <c r="A464" s="1">
        <v>100462.0</v>
      </c>
      <c r="B464" s="1">
        <v>65.0</v>
      </c>
      <c r="C464" s="1">
        <v>20000.0</v>
      </c>
      <c r="D464" s="1" t="s">
        <v>27</v>
      </c>
      <c r="E464" s="1">
        <v>13555.57</v>
      </c>
      <c r="F464" s="1">
        <v>5.0</v>
      </c>
      <c r="G464" s="1">
        <v>24.0</v>
      </c>
      <c r="H464" s="1">
        <v>2.0</v>
      </c>
      <c r="I464" s="1" t="s">
        <v>22</v>
      </c>
      <c r="J464" s="1">
        <v>0.622</v>
      </c>
      <c r="K464" s="1">
        <v>0.941</v>
      </c>
      <c r="L464" s="6">
        <f>if(J464&gt;QUARTILE!$B$3, "TOP", if(J464&lt;QUARTILE!$B$4, "BOTTOM", 0))</f>
        <v>0</v>
      </c>
      <c r="M464" s="6">
        <f t="shared" si="1"/>
        <v>2</v>
      </c>
      <c r="N464" s="6" t="str">
        <f t="shared" si="2"/>
        <v>Baby Boomer</v>
      </c>
      <c r="O464" s="6" t="str">
        <f t="shared" si="3"/>
        <v>Low Income</v>
      </c>
    </row>
    <row r="465" hidden="1">
      <c r="A465" s="1">
        <v>100463.0</v>
      </c>
      <c r="B465" s="1">
        <v>36.0</v>
      </c>
      <c r="C465" s="1">
        <v>5000.0</v>
      </c>
      <c r="D465" s="1" t="s">
        <v>25</v>
      </c>
      <c r="E465" s="1">
        <v>45743.2</v>
      </c>
      <c r="F465" s="1">
        <v>2.0</v>
      </c>
      <c r="G465" s="1">
        <v>21.0</v>
      </c>
      <c r="H465" s="1">
        <v>8.0</v>
      </c>
      <c r="I465" s="1" t="s">
        <v>18</v>
      </c>
      <c r="J465" s="1">
        <v>0.962</v>
      </c>
      <c r="K465" s="1">
        <v>0.61</v>
      </c>
      <c r="L465" s="6" t="str">
        <f>if(J465&gt;QUARTILE!$B$3, "TOP", if(J465&lt;QUARTILE!$B$4, "BOTTOM", 0))</f>
        <v>TOP</v>
      </c>
      <c r="M465" s="6">
        <f t="shared" si="1"/>
        <v>1</v>
      </c>
      <c r="N465" s="6" t="str">
        <f t="shared" si="2"/>
        <v>Gen X</v>
      </c>
      <c r="O465" s="6" t="str">
        <f t="shared" si="3"/>
        <v>Low Income</v>
      </c>
    </row>
    <row r="466" hidden="1">
      <c r="A466" s="1">
        <v>100464.0</v>
      </c>
      <c r="B466" s="1">
        <v>21.0</v>
      </c>
      <c r="C466" s="1">
        <v>38000.0</v>
      </c>
      <c r="D466" s="1" t="s">
        <v>27</v>
      </c>
      <c r="E466" s="1">
        <v>4225.54</v>
      </c>
      <c r="F466" s="1">
        <v>1.0</v>
      </c>
      <c r="G466" s="1">
        <v>22.0</v>
      </c>
      <c r="H466" s="1">
        <v>10.0</v>
      </c>
      <c r="I466" s="1" t="s">
        <v>22</v>
      </c>
      <c r="J466" s="1">
        <v>0.574</v>
      </c>
      <c r="K466" s="1">
        <v>0.682</v>
      </c>
      <c r="L466" s="6">
        <f>if(J466&gt;QUARTILE!$B$3, "TOP", if(J466&lt;QUARTILE!$B$4, "BOTTOM", 0))</f>
        <v>0</v>
      </c>
      <c r="M466" s="6">
        <f t="shared" si="1"/>
        <v>2</v>
      </c>
      <c r="N466" s="6" t="str">
        <f t="shared" si="2"/>
        <v>Millenial</v>
      </c>
      <c r="O466" s="6" t="str">
        <f t="shared" si="3"/>
        <v>Low Income</v>
      </c>
    </row>
    <row r="467" hidden="1">
      <c r="A467" s="1">
        <v>100465.0</v>
      </c>
      <c r="B467" s="1">
        <v>52.0</v>
      </c>
      <c r="C467" s="1">
        <v>15000.0</v>
      </c>
      <c r="D467" s="1" t="s">
        <v>21</v>
      </c>
      <c r="E467" s="1">
        <v>81017.05</v>
      </c>
      <c r="F467" s="1">
        <v>5.0</v>
      </c>
      <c r="G467" s="1">
        <v>26.0</v>
      </c>
      <c r="H467" s="1">
        <v>4.0</v>
      </c>
      <c r="I467" s="1" t="s">
        <v>18</v>
      </c>
      <c r="J467" s="1">
        <v>0.89</v>
      </c>
      <c r="K467" s="1">
        <v>0.3</v>
      </c>
      <c r="L467" s="6" t="str">
        <f>if(J467&gt;QUARTILE!$B$3, "TOP", if(J467&lt;QUARTILE!$B$4, "BOTTOM", 0))</f>
        <v>TOP</v>
      </c>
      <c r="M467" s="6">
        <f t="shared" si="1"/>
        <v>1</v>
      </c>
      <c r="N467" s="6" t="str">
        <f t="shared" si="2"/>
        <v>Gen X</v>
      </c>
      <c r="O467" s="6" t="str">
        <f t="shared" si="3"/>
        <v>Low Income</v>
      </c>
    </row>
    <row r="468" hidden="1">
      <c r="A468" s="1">
        <v>100466.0</v>
      </c>
      <c r="B468" s="1">
        <v>66.0</v>
      </c>
      <c r="C468" s="1">
        <v>27000.0</v>
      </c>
      <c r="D468" s="1" t="s">
        <v>25</v>
      </c>
      <c r="E468" s="1">
        <v>32973.0</v>
      </c>
      <c r="F468" s="1">
        <v>1.0</v>
      </c>
      <c r="G468" s="1">
        <v>27.0</v>
      </c>
      <c r="H468" s="1">
        <v>2.0</v>
      </c>
      <c r="I468" s="1" t="s">
        <v>18</v>
      </c>
      <c r="J468" s="1">
        <v>1.0</v>
      </c>
      <c r="K468" s="1">
        <v>0.779</v>
      </c>
      <c r="L468" s="6" t="str">
        <f>if(J468&gt;QUARTILE!$B$3, "TOP", if(J468&lt;QUARTILE!$B$4, "BOTTOM", 0))</f>
        <v>TOP</v>
      </c>
      <c r="M468" s="6">
        <f t="shared" si="1"/>
        <v>1</v>
      </c>
      <c r="N468" s="6" t="str">
        <f t="shared" si="2"/>
        <v>Baby Boomer</v>
      </c>
      <c r="O468" s="6" t="str">
        <f t="shared" si="3"/>
        <v>Low Income</v>
      </c>
    </row>
    <row r="469" hidden="1">
      <c r="A469" s="1">
        <v>100467.0</v>
      </c>
      <c r="B469" s="1">
        <v>34.0</v>
      </c>
      <c r="C469" s="1">
        <v>5000.0</v>
      </c>
      <c r="D469" s="1" t="s">
        <v>25</v>
      </c>
      <c r="E469" s="1">
        <v>24745.75</v>
      </c>
      <c r="F469" s="1">
        <v>1.0</v>
      </c>
      <c r="G469" s="1">
        <v>19.0</v>
      </c>
      <c r="H469" s="1">
        <v>9.0</v>
      </c>
      <c r="I469" s="1" t="s">
        <v>22</v>
      </c>
      <c r="J469" s="1">
        <v>0.761</v>
      </c>
      <c r="K469" s="1">
        <v>0.697</v>
      </c>
      <c r="L469" s="6">
        <f>if(J469&gt;QUARTILE!$B$3, "TOP", if(J469&lt;QUARTILE!$B$4, "BOTTOM", 0))</f>
        <v>0</v>
      </c>
      <c r="M469" s="6">
        <f t="shared" si="1"/>
        <v>2</v>
      </c>
      <c r="N469" s="6" t="str">
        <f t="shared" si="2"/>
        <v>Gen X</v>
      </c>
      <c r="O469" s="6" t="str">
        <f t="shared" si="3"/>
        <v>Low Income</v>
      </c>
    </row>
    <row r="470" hidden="1">
      <c r="A470" s="1">
        <v>100468.0</v>
      </c>
      <c r="B470" s="1">
        <v>61.0</v>
      </c>
      <c r="C470" s="1">
        <v>40000.0</v>
      </c>
      <c r="D470" s="1" t="s">
        <v>23</v>
      </c>
      <c r="E470" s="1">
        <v>22611.97</v>
      </c>
      <c r="F470" s="1">
        <v>3.0</v>
      </c>
      <c r="G470" s="1">
        <v>18.0</v>
      </c>
      <c r="H470" s="1">
        <v>6.0</v>
      </c>
      <c r="I470" s="1" t="s">
        <v>22</v>
      </c>
      <c r="J470" s="1">
        <v>0.204</v>
      </c>
      <c r="K470" s="1">
        <v>0.675</v>
      </c>
      <c r="L470" s="6" t="str">
        <f>if(J470&gt;QUARTILE!$B$3, "TOP", if(J470&lt;QUARTILE!$B$4, "BOTTOM", 0))</f>
        <v>BOTTOM</v>
      </c>
      <c r="M470" s="6">
        <f t="shared" si="1"/>
        <v>2</v>
      </c>
      <c r="N470" s="6" t="str">
        <f t="shared" si="2"/>
        <v>Baby Boomer</v>
      </c>
      <c r="O470" s="6" t="str">
        <f t="shared" si="3"/>
        <v>Low Income</v>
      </c>
    </row>
    <row r="471" hidden="1">
      <c r="A471" s="1">
        <v>100469.0</v>
      </c>
      <c r="B471" s="1">
        <v>45.0</v>
      </c>
      <c r="C471" s="1">
        <v>14000.0</v>
      </c>
      <c r="D471" s="1" t="s">
        <v>27</v>
      </c>
      <c r="E471" s="1">
        <v>17687.41</v>
      </c>
      <c r="F471" s="1">
        <v>1.0</v>
      </c>
      <c r="G471" s="1">
        <v>26.0</v>
      </c>
      <c r="H471" s="1">
        <v>11.0</v>
      </c>
      <c r="I471" s="1" t="s">
        <v>18</v>
      </c>
      <c r="J471" s="1">
        <v>0.082</v>
      </c>
      <c r="K471" s="1">
        <v>0.293</v>
      </c>
      <c r="L471" s="6" t="str">
        <f>if(J471&gt;QUARTILE!$B$3, "TOP", if(J471&lt;QUARTILE!$B$4, "BOTTOM", 0))</f>
        <v>BOTTOM</v>
      </c>
      <c r="M471" s="6">
        <f t="shared" si="1"/>
        <v>1</v>
      </c>
      <c r="N471" s="6" t="str">
        <f t="shared" si="2"/>
        <v>Gen X</v>
      </c>
      <c r="O471" s="6" t="str">
        <f t="shared" si="3"/>
        <v>Low Income</v>
      </c>
    </row>
    <row r="472" hidden="1">
      <c r="A472" s="1">
        <v>100470.0</v>
      </c>
      <c r="B472" s="1">
        <v>47.0</v>
      </c>
      <c r="C472" s="1">
        <v>10000.0</v>
      </c>
      <c r="D472" s="1" t="s">
        <v>17</v>
      </c>
      <c r="E472" s="1">
        <v>25507.25</v>
      </c>
      <c r="F472" s="1">
        <v>4.0</v>
      </c>
      <c r="G472" s="1">
        <v>22.0</v>
      </c>
      <c r="H472" s="1">
        <v>8.0</v>
      </c>
      <c r="I472" s="1" t="s">
        <v>22</v>
      </c>
      <c r="J472" s="1">
        <v>0.812</v>
      </c>
      <c r="K472" s="1">
        <v>0.908</v>
      </c>
      <c r="L472" s="6">
        <f>if(J472&gt;QUARTILE!$B$3, "TOP", if(J472&lt;QUARTILE!$B$4, "BOTTOM", 0))</f>
        <v>0</v>
      </c>
      <c r="M472" s="6">
        <f t="shared" si="1"/>
        <v>2</v>
      </c>
      <c r="N472" s="6" t="str">
        <f t="shared" si="2"/>
        <v>Gen X</v>
      </c>
      <c r="O472" s="6" t="str">
        <f t="shared" si="3"/>
        <v>Low Income</v>
      </c>
    </row>
    <row r="473" hidden="1">
      <c r="A473" s="1">
        <v>100471.0</v>
      </c>
      <c r="B473" s="1">
        <v>46.0</v>
      </c>
      <c r="C473" s="1">
        <v>18000.0</v>
      </c>
      <c r="D473" s="1" t="s">
        <v>25</v>
      </c>
      <c r="E473" s="1">
        <v>10960.36</v>
      </c>
      <c r="F473" s="1">
        <v>1.0</v>
      </c>
      <c r="G473" s="1">
        <v>18.0</v>
      </c>
      <c r="H473" s="1">
        <v>8.0</v>
      </c>
      <c r="I473" s="1" t="s">
        <v>22</v>
      </c>
      <c r="J473" s="1">
        <v>0.308</v>
      </c>
      <c r="K473" s="1">
        <v>0.25</v>
      </c>
      <c r="L473" s="6" t="str">
        <f>if(J473&gt;QUARTILE!$B$3, "TOP", if(J473&lt;QUARTILE!$B$4, "BOTTOM", 0))</f>
        <v>BOTTOM</v>
      </c>
      <c r="M473" s="6">
        <f t="shared" si="1"/>
        <v>2</v>
      </c>
      <c r="N473" s="6" t="str">
        <f t="shared" si="2"/>
        <v>Gen X</v>
      </c>
      <c r="O473" s="6" t="str">
        <f t="shared" si="3"/>
        <v>Low Income</v>
      </c>
    </row>
    <row r="474" hidden="1">
      <c r="A474" s="1">
        <v>100472.0</v>
      </c>
      <c r="B474" s="1">
        <v>63.0</v>
      </c>
      <c r="C474" s="1">
        <v>15000.0</v>
      </c>
      <c r="D474" s="1" t="s">
        <v>25</v>
      </c>
      <c r="E474" s="1">
        <v>37323.81</v>
      </c>
      <c r="F474" s="1">
        <v>5.0</v>
      </c>
      <c r="G474" s="1">
        <v>22.0</v>
      </c>
      <c r="H474" s="1">
        <v>3.0</v>
      </c>
      <c r="I474" s="1" t="s">
        <v>18</v>
      </c>
      <c r="J474" s="1">
        <v>1.0</v>
      </c>
      <c r="K474" s="1">
        <v>0.374</v>
      </c>
      <c r="L474" s="6" t="str">
        <f>if(J474&gt;QUARTILE!$B$3, "TOP", if(J474&lt;QUARTILE!$B$4, "BOTTOM", 0))</f>
        <v>TOP</v>
      </c>
      <c r="M474" s="6">
        <f t="shared" si="1"/>
        <v>1</v>
      </c>
      <c r="N474" s="6" t="str">
        <f t="shared" si="2"/>
        <v>Baby Boomer</v>
      </c>
      <c r="O474" s="6" t="str">
        <f t="shared" si="3"/>
        <v>Low Income</v>
      </c>
    </row>
    <row r="475" hidden="1">
      <c r="A475" s="1">
        <v>100473.0</v>
      </c>
      <c r="B475" s="1">
        <v>70.0</v>
      </c>
      <c r="C475" s="1">
        <v>42000.0</v>
      </c>
      <c r="D475" s="1" t="s">
        <v>25</v>
      </c>
      <c r="E475" s="1">
        <v>23837.32</v>
      </c>
      <c r="F475" s="1">
        <v>4.0</v>
      </c>
      <c r="G475" s="1">
        <v>27.0</v>
      </c>
      <c r="H475" s="1">
        <v>6.0</v>
      </c>
      <c r="I475" s="1" t="s">
        <v>22</v>
      </c>
      <c r="J475" s="1">
        <v>0.246</v>
      </c>
      <c r="K475" s="1">
        <v>0.29</v>
      </c>
      <c r="L475" s="6" t="str">
        <f>if(J475&gt;QUARTILE!$B$3, "TOP", if(J475&lt;QUARTILE!$B$4, "BOTTOM", 0))</f>
        <v>BOTTOM</v>
      </c>
      <c r="M475" s="6">
        <f t="shared" si="1"/>
        <v>2</v>
      </c>
      <c r="N475" s="6" t="str">
        <f t="shared" si="2"/>
        <v>Baby Boomer</v>
      </c>
      <c r="O475" s="6" t="str">
        <f t="shared" si="3"/>
        <v>Low Income</v>
      </c>
    </row>
    <row r="476" hidden="1">
      <c r="A476" s="1">
        <v>100474.0</v>
      </c>
      <c r="B476" s="1">
        <v>23.0</v>
      </c>
      <c r="C476" s="1">
        <v>17000.0</v>
      </c>
      <c r="D476" s="1" t="s">
        <v>25</v>
      </c>
      <c r="E476" s="1">
        <v>29502.78</v>
      </c>
      <c r="F476" s="1">
        <v>1.0</v>
      </c>
      <c r="G476" s="1">
        <v>21.0</v>
      </c>
      <c r="H476" s="1">
        <v>20.0</v>
      </c>
      <c r="I476" s="1" t="s">
        <v>22</v>
      </c>
      <c r="J476" s="1">
        <v>0.961</v>
      </c>
      <c r="K476" s="1">
        <v>0.181</v>
      </c>
      <c r="L476" s="6" t="str">
        <f>if(J476&gt;QUARTILE!$B$3, "TOP", if(J476&lt;QUARTILE!$B$4, "BOTTOM", 0))</f>
        <v>TOP</v>
      </c>
      <c r="M476" s="6">
        <f t="shared" si="1"/>
        <v>2</v>
      </c>
      <c r="N476" s="6" t="str">
        <f t="shared" si="2"/>
        <v>Millenial</v>
      </c>
      <c r="O476" s="6" t="str">
        <f t="shared" si="3"/>
        <v>Low Income</v>
      </c>
    </row>
    <row r="477" hidden="1">
      <c r="A477" s="1">
        <v>100475.0</v>
      </c>
      <c r="B477" s="1">
        <v>52.0</v>
      </c>
      <c r="C477" s="1">
        <v>50000.0</v>
      </c>
      <c r="D477" s="1" t="s">
        <v>23</v>
      </c>
      <c r="E477" s="1">
        <v>31451.27</v>
      </c>
      <c r="F477" s="1">
        <v>4.0</v>
      </c>
      <c r="G477" s="1">
        <v>18.0</v>
      </c>
      <c r="H477" s="1">
        <v>3.0</v>
      </c>
      <c r="I477" s="1" t="s">
        <v>18</v>
      </c>
      <c r="J477" s="1">
        <v>0.955</v>
      </c>
      <c r="K477" s="1">
        <v>0.0</v>
      </c>
      <c r="L477" s="6" t="str">
        <f>if(J477&gt;QUARTILE!$B$3, "TOP", if(J477&lt;QUARTILE!$B$4, "BOTTOM", 0))</f>
        <v>TOP</v>
      </c>
      <c r="M477" s="6">
        <f t="shared" si="1"/>
        <v>1</v>
      </c>
      <c r="N477" s="6" t="str">
        <f t="shared" si="2"/>
        <v>Gen X</v>
      </c>
      <c r="O477" s="6" t="str">
        <f t="shared" si="3"/>
        <v>Medium Income</v>
      </c>
    </row>
    <row r="478" hidden="1">
      <c r="A478" s="1">
        <v>100476.0</v>
      </c>
      <c r="B478" s="1">
        <v>77.0</v>
      </c>
      <c r="C478" s="1">
        <v>27000.0</v>
      </c>
      <c r="D478" s="1" t="s">
        <v>17</v>
      </c>
      <c r="E478" s="1">
        <v>1931.76</v>
      </c>
      <c r="F478" s="1">
        <v>1.0</v>
      </c>
      <c r="G478" s="1">
        <v>17.0</v>
      </c>
      <c r="H478" s="1">
        <v>7.0</v>
      </c>
      <c r="I478" s="1" t="s">
        <v>22</v>
      </c>
      <c r="J478" s="1">
        <v>0.881</v>
      </c>
      <c r="K478" s="1">
        <v>0.293</v>
      </c>
      <c r="L478" s="6" t="str">
        <f>if(J478&gt;QUARTILE!$B$3, "TOP", if(J478&lt;QUARTILE!$B$4, "BOTTOM", 0))</f>
        <v>TOP</v>
      </c>
      <c r="M478" s="6">
        <f t="shared" si="1"/>
        <v>2</v>
      </c>
      <c r="N478" s="6" t="str">
        <f t="shared" si="2"/>
        <v>Baby Boomer</v>
      </c>
      <c r="O478" s="6" t="str">
        <f t="shared" si="3"/>
        <v>Low Income</v>
      </c>
    </row>
    <row r="479" hidden="1">
      <c r="A479" s="1">
        <v>100477.0</v>
      </c>
      <c r="B479" s="1">
        <v>58.0</v>
      </c>
      <c r="C479" s="1">
        <v>38000.0</v>
      </c>
      <c r="D479" s="1" t="s">
        <v>23</v>
      </c>
      <c r="E479" s="1">
        <v>1144.97</v>
      </c>
      <c r="F479" s="1">
        <v>4.0</v>
      </c>
      <c r="G479" s="1">
        <v>17.0</v>
      </c>
      <c r="H479" s="1">
        <v>5.0</v>
      </c>
      <c r="I479" s="1" t="s">
        <v>22</v>
      </c>
      <c r="J479" s="1">
        <v>0.283</v>
      </c>
      <c r="K479" s="1">
        <v>0.639</v>
      </c>
      <c r="L479" s="6" t="str">
        <f>if(J479&gt;QUARTILE!$B$3, "TOP", if(J479&lt;QUARTILE!$B$4, "BOTTOM", 0))</f>
        <v>BOTTOM</v>
      </c>
      <c r="M479" s="6">
        <f t="shared" si="1"/>
        <v>2</v>
      </c>
      <c r="N479" s="6" t="str">
        <f t="shared" si="2"/>
        <v>Gen X</v>
      </c>
      <c r="O479" s="6" t="str">
        <f t="shared" si="3"/>
        <v>Low Income</v>
      </c>
    </row>
    <row r="480" hidden="1">
      <c r="A480" s="1">
        <v>100478.0</v>
      </c>
      <c r="B480" s="1">
        <v>54.0</v>
      </c>
      <c r="C480" s="1">
        <v>22000.0</v>
      </c>
      <c r="D480" s="1" t="s">
        <v>27</v>
      </c>
      <c r="E480" s="1">
        <v>32287.59</v>
      </c>
      <c r="F480" s="1">
        <v>2.0</v>
      </c>
      <c r="G480" s="1">
        <v>19.0</v>
      </c>
      <c r="H480" s="1">
        <v>5.0</v>
      </c>
      <c r="I480" s="1" t="s">
        <v>18</v>
      </c>
      <c r="J480" s="1">
        <v>0.979</v>
      </c>
      <c r="K480" s="1">
        <v>0.875</v>
      </c>
      <c r="L480" s="6" t="str">
        <f>if(J480&gt;QUARTILE!$B$3, "TOP", if(J480&lt;QUARTILE!$B$4, "BOTTOM", 0))</f>
        <v>TOP</v>
      </c>
      <c r="M480" s="6">
        <f t="shared" si="1"/>
        <v>1</v>
      </c>
      <c r="N480" s="6" t="str">
        <f t="shared" si="2"/>
        <v>Gen X</v>
      </c>
      <c r="O480" s="6" t="str">
        <f t="shared" si="3"/>
        <v>Low Income</v>
      </c>
    </row>
    <row r="481" hidden="1">
      <c r="A481" s="1">
        <v>100479.0</v>
      </c>
      <c r="B481" s="1">
        <v>41.0</v>
      </c>
      <c r="C481" s="1">
        <v>47000.0</v>
      </c>
      <c r="D481" s="1" t="s">
        <v>25</v>
      </c>
      <c r="E481" s="1">
        <v>6005.46</v>
      </c>
      <c r="F481" s="1">
        <v>3.0</v>
      </c>
      <c r="G481" s="1">
        <v>27.0</v>
      </c>
      <c r="H481" s="1">
        <v>15.0</v>
      </c>
      <c r="I481" s="1" t="s">
        <v>22</v>
      </c>
      <c r="J481" s="1">
        <v>0.638</v>
      </c>
      <c r="K481" s="1">
        <v>0.853</v>
      </c>
      <c r="L481" s="6">
        <f>if(J481&gt;QUARTILE!$B$3, "TOP", if(J481&lt;QUARTILE!$B$4, "BOTTOM", 0))</f>
        <v>0</v>
      </c>
      <c r="M481" s="6">
        <f t="shared" si="1"/>
        <v>2</v>
      </c>
      <c r="N481" s="6" t="str">
        <f t="shared" si="2"/>
        <v>Gen X</v>
      </c>
      <c r="O481" s="6" t="str">
        <f t="shared" si="3"/>
        <v>Medium Income</v>
      </c>
    </row>
    <row r="482" hidden="1">
      <c r="A482" s="1">
        <v>100480.0</v>
      </c>
      <c r="B482" s="1">
        <v>46.0</v>
      </c>
      <c r="C482" s="1">
        <v>11000.0</v>
      </c>
      <c r="D482" s="1" t="s">
        <v>27</v>
      </c>
      <c r="E482" s="1">
        <v>17444.03</v>
      </c>
      <c r="F482" s="1">
        <v>4.0</v>
      </c>
      <c r="G482" s="1">
        <v>21.0</v>
      </c>
      <c r="H482" s="1">
        <v>9.0</v>
      </c>
      <c r="I482" s="1" t="s">
        <v>22</v>
      </c>
      <c r="J482" s="1">
        <v>0.084</v>
      </c>
      <c r="K482" s="1">
        <v>0.168</v>
      </c>
      <c r="L482" s="6" t="str">
        <f>if(J482&gt;QUARTILE!$B$3, "TOP", if(J482&lt;QUARTILE!$B$4, "BOTTOM", 0))</f>
        <v>BOTTOM</v>
      </c>
      <c r="M482" s="6">
        <f t="shared" si="1"/>
        <v>2</v>
      </c>
      <c r="N482" s="6" t="str">
        <f t="shared" si="2"/>
        <v>Gen X</v>
      </c>
      <c r="O482" s="6" t="str">
        <f t="shared" si="3"/>
        <v>Low Income</v>
      </c>
    </row>
    <row r="483" hidden="1">
      <c r="A483" s="1">
        <v>100481.0</v>
      </c>
      <c r="B483" s="1">
        <v>66.0</v>
      </c>
      <c r="C483" s="1">
        <v>24000.0</v>
      </c>
      <c r="D483" s="1" t="s">
        <v>23</v>
      </c>
      <c r="E483" s="1">
        <v>11729.34</v>
      </c>
      <c r="F483" s="1">
        <v>5.0</v>
      </c>
      <c r="G483" s="1">
        <v>17.0</v>
      </c>
      <c r="H483" s="1">
        <v>7.0</v>
      </c>
      <c r="I483" s="1" t="s">
        <v>22</v>
      </c>
      <c r="J483" s="1">
        <v>0.981</v>
      </c>
      <c r="K483" s="1">
        <v>0.028</v>
      </c>
      <c r="L483" s="6" t="str">
        <f>if(J483&gt;QUARTILE!$B$3, "TOP", if(J483&lt;QUARTILE!$B$4, "BOTTOM", 0))</f>
        <v>TOP</v>
      </c>
      <c r="M483" s="6">
        <f t="shared" si="1"/>
        <v>2</v>
      </c>
      <c r="N483" s="6" t="str">
        <f t="shared" si="2"/>
        <v>Baby Boomer</v>
      </c>
      <c r="O483" s="6" t="str">
        <f t="shared" si="3"/>
        <v>Low Income</v>
      </c>
    </row>
    <row r="484" hidden="1">
      <c r="A484" s="1">
        <v>100482.0</v>
      </c>
      <c r="B484" s="1">
        <v>63.0</v>
      </c>
      <c r="C484" s="1">
        <v>17000.0</v>
      </c>
      <c r="D484" s="1" t="s">
        <v>27</v>
      </c>
      <c r="E484" s="1">
        <v>445.71</v>
      </c>
      <c r="F484" s="1">
        <v>3.0</v>
      </c>
      <c r="G484" s="1">
        <v>27.0</v>
      </c>
      <c r="H484" s="1">
        <v>7.0</v>
      </c>
      <c r="I484" s="1" t="s">
        <v>22</v>
      </c>
      <c r="J484" s="1">
        <v>0.195</v>
      </c>
      <c r="K484" s="1">
        <v>0.687</v>
      </c>
      <c r="L484" s="6" t="str">
        <f>if(J484&gt;QUARTILE!$B$3, "TOP", if(J484&lt;QUARTILE!$B$4, "BOTTOM", 0))</f>
        <v>BOTTOM</v>
      </c>
      <c r="M484" s="6">
        <f t="shared" si="1"/>
        <v>2</v>
      </c>
      <c r="N484" s="6" t="str">
        <f t="shared" si="2"/>
        <v>Baby Boomer</v>
      </c>
      <c r="O484" s="6" t="str">
        <f t="shared" si="3"/>
        <v>Low Income</v>
      </c>
    </row>
    <row r="485" hidden="1">
      <c r="A485" s="1">
        <v>100483.0</v>
      </c>
      <c r="B485" s="1">
        <v>70.0</v>
      </c>
      <c r="C485" s="1">
        <v>51000.0</v>
      </c>
      <c r="D485" s="1" t="s">
        <v>23</v>
      </c>
      <c r="E485" s="1">
        <v>822.3</v>
      </c>
      <c r="F485" s="1">
        <v>3.0</v>
      </c>
      <c r="G485" s="1">
        <v>25.0</v>
      </c>
      <c r="H485" s="1">
        <v>4.0</v>
      </c>
      <c r="I485" s="1" t="s">
        <v>22</v>
      </c>
      <c r="J485" s="1">
        <v>0.363</v>
      </c>
      <c r="K485" s="1">
        <v>0.03</v>
      </c>
      <c r="L485" s="6">
        <f>if(J485&gt;QUARTILE!$B$3, "TOP", if(J485&lt;QUARTILE!$B$4, "BOTTOM", 0))</f>
        <v>0</v>
      </c>
      <c r="M485" s="6">
        <f t="shared" si="1"/>
        <v>2</v>
      </c>
      <c r="N485" s="6" t="str">
        <f t="shared" si="2"/>
        <v>Baby Boomer</v>
      </c>
      <c r="O485" s="6" t="str">
        <f t="shared" si="3"/>
        <v>Medium Income</v>
      </c>
    </row>
    <row r="486" hidden="1">
      <c r="A486" s="1">
        <v>100484.0</v>
      </c>
      <c r="B486" s="1">
        <v>48.0</v>
      </c>
      <c r="C486" s="1">
        <v>54000.0</v>
      </c>
      <c r="D486" s="1" t="s">
        <v>23</v>
      </c>
      <c r="E486" s="1">
        <v>35103.76</v>
      </c>
      <c r="F486" s="1">
        <v>1.0</v>
      </c>
      <c r="G486" s="1">
        <v>20.0</v>
      </c>
      <c r="H486" s="1">
        <v>4.0</v>
      </c>
      <c r="I486" s="1" t="s">
        <v>18</v>
      </c>
      <c r="J486" s="1">
        <v>0.954</v>
      </c>
      <c r="K486" s="1">
        <v>0.759</v>
      </c>
      <c r="L486" s="6" t="str">
        <f>if(J486&gt;QUARTILE!$B$3, "TOP", if(J486&lt;QUARTILE!$B$4, "BOTTOM", 0))</f>
        <v>TOP</v>
      </c>
      <c r="M486" s="6">
        <f t="shared" si="1"/>
        <v>1</v>
      </c>
      <c r="N486" s="6" t="str">
        <f t="shared" si="2"/>
        <v>Gen X</v>
      </c>
      <c r="O486" s="6" t="str">
        <f t="shared" si="3"/>
        <v>Medium Income</v>
      </c>
    </row>
    <row r="487" hidden="1">
      <c r="A487" s="1">
        <v>100485.0</v>
      </c>
      <c r="B487" s="1">
        <v>52.0</v>
      </c>
      <c r="C487" s="1">
        <v>22000.0</v>
      </c>
      <c r="D487" s="1" t="s">
        <v>25</v>
      </c>
      <c r="E487" s="1">
        <v>18713.42</v>
      </c>
      <c r="F487" s="1">
        <v>4.0</v>
      </c>
      <c r="G487" s="1">
        <v>17.0</v>
      </c>
      <c r="H487" s="1">
        <v>1.0</v>
      </c>
      <c r="I487" s="1" t="s">
        <v>22</v>
      </c>
      <c r="J487" s="1">
        <v>0.633</v>
      </c>
      <c r="K487" s="1">
        <v>0.776</v>
      </c>
      <c r="L487" s="6">
        <f>if(J487&gt;QUARTILE!$B$3, "TOP", if(J487&lt;QUARTILE!$B$4, "BOTTOM", 0))</f>
        <v>0</v>
      </c>
      <c r="M487" s="6">
        <f t="shared" si="1"/>
        <v>2</v>
      </c>
      <c r="N487" s="6" t="str">
        <f t="shared" si="2"/>
        <v>Gen X</v>
      </c>
      <c r="O487" s="6" t="str">
        <f t="shared" si="3"/>
        <v>Low Income</v>
      </c>
    </row>
    <row r="488" hidden="1">
      <c r="A488" s="1">
        <v>100486.0</v>
      </c>
      <c r="B488" s="1">
        <v>77.0</v>
      </c>
      <c r="C488" s="1">
        <v>10000.0</v>
      </c>
      <c r="D488" s="1" t="s">
        <v>27</v>
      </c>
      <c r="E488" s="1">
        <v>14840.16</v>
      </c>
      <c r="F488" s="1">
        <v>3.0</v>
      </c>
      <c r="G488" s="1">
        <v>20.0</v>
      </c>
      <c r="H488" s="1">
        <v>9.0</v>
      </c>
      <c r="I488" s="1" t="s">
        <v>22</v>
      </c>
      <c r="J488" s="1">
        <v>0.903</v>
      </c>
      <c r="K488" s="1">
        <v>0.794</v>
      </c>
      <c r="L488" s="6" t="str">
        <f>if(J488&gt;QUARTILE!$B$3, "TOP", if(J488&lt;QUARTILE!$B$4, "BOTTOM", 0))</f>
        <v>TOP</v>
      </c>
      <c r="M488" s="6">
        <f t="shared" si="1"/>
        <v>2</v>
      </c>
      <c r="N488" s="6" t="str">
        <f t="shared" si="2"/>
        <v>Baby Boomer</v>
      </c>
      <c r="O488" s="6" t="str">
        <f t="shared" si="3"/>
        <v>Low Income</v>
      </c>
    </row>
    <row r="489" hidden="1">
      <c r="A489" s="1">
        <v>100487.0</v>
      </c>
      <c r="B489" s="1">
        <v>50.0</v>
      </c>
      <c r="C489" s="1">
        <v>28000.0</v>
      </c>
      <c r="D489" s="1" t="s">
        <v>23</v>
      </c>
      <c r="E489" s="1">
        <v>57774.21</v>
      </c>
      <c r="F489" s="1">
        <v>5.0</v>
      </c>
      <c r="G489" s="1">
        <v>17.0</v>
      </c>
      <c r="H489" s="1">
        <v>6.0</v>
      </c>
      <c r="I489" s="1" t="s">
        <v>18</v>
      </c>
      <c r="J489" s="1">
        <v>0.457</v>
      </c>
      <c r="K489" s="1">
        <v>0.402</v>
      </c>
      <c r="L489" s="6">
        <f>if(J489&gt;QUARTILE!$B$3, "TOP", if(J489&lt;QUARTILE!$B$4, "BOTTOM", 0))</f>
        <v>0</v>
      </c>
      <c r="M489" s="6">
        <f t="shared" si="1"/>
        <v>1</v>
      </c>
      <c r="N489" s="6" t="str">
        <f t="shared" si="2"/>
        <v>Gen X</v>
      </c>
      <c r="O489" s="6" t="str">
        <f t="shared" si="3"/>
        <v>Low Income</v>
      </c>
    </row>
    <row r="490" hidden="1">
      <c r="A490" s="1">
        <v>100488.0</v>
      </c>
      <c r="B490" s="1">
        <v>69.0</v>
      </c>
      <c r="C490" s="1">
        <v>8000.0</v>
      </c>
      <c r="D490" s="1" t="s">
        <v>23</v>
      </c>
      <c r="E490" s="1">
        <v>3801.79</v>
      </c>
      <c r="F490" s="1">
        <v>5.0</v>
      </c>
      <c r="G490" s="1">
        <v>11.0</v>
      </c>
      <c r="H490" s="1">
        <v>6.0</v>
      </c>
      <c r="I490" s="1" t="s">
        <v>22</v>
      </c>
      <c r="J490" s="1">
        <v>0.092</v>
      </c>
      <c r="K490" s="1">
        <v>0.924</v>
      </c>
      <c r="L490" s="6" t="str">
        <f>if(J490&gt;QUARTILE!$B$3, "TOP", if(J490&lt;QUARTILE!$B$4, "BOTTOM", 0))</f>
        <v>BOTTOM</v>
      </c>
      <c r="M490" s="6">
        <f t="shared" si="1"/>
        <v>2</v>
      </c>
      <c r="N490" s="6" t="str">
        <f t="shared" si="2"/>
        <v>Baby Boomer</v>
      </c>
      <c r="O490" s="6" t="str">
        <f t="shared" si="3"/>
        <v>Low Income</v>
      </c>
    </row>
    <row r="491">
      <c r="A491" s="1">
        <v>100489.0</v>
      </c>
      <c r="B491" s="1">
        <v>80.0</v>
      </c>
      <c r="C491" s="1">
        <v>58000.0</v>
      </c>
      <c r="D491" s="1" t="s">
        <v>17</v>
      </c>
      <c r="E491" s="1">
        <v>5967.33</v>
      </c>
      <c r="F491" s="1">
        <v>5.0</v>
      </c>
      <c r="G491" s="1">
        <v>14.0</v>
      </c>
      <c r="H491" s="1">
        <v>4.0</v>
      </c>
      <c r="I491" s="1" t="s">
        <v>22</v>
      </c>
      <c r="J491" s="1">
        <v>1.0</v>
      </c>
      <c r="K491" s="1">
        <v>0.408</v>
      </c>
      <c r="L491" s="6" t="str">
        <f>if(J491&gt;QUARTILE!$B$3, "TOP", if(J491&lt;QUARTILE!$B$4, "BOTTOM", 0))</f>
        <v>TOP</v>
      </c>
      <c r="M491" s="6">
        <f t="shared" si="1"/>
        <v>2</v>
      </c>
      <c r="N491" s="6" t="str">
        <f t="shared" si="2"/>
        <v>Silent</v>
      </c>
      <c r="O491" s="6" t="str">
        <f t="shared" si="3"/>
        <v>Medium Income</v>
      </c>
    </row>
    <row r="492" hidden="1">
      <c r="A492" s="1">
        <v>100490.0</v>
      </c>
      <c r="B492" s="1">
        <v>78.0</v>
      </c>
      <c r="C492" s="1">
        <v>17000.0</v>
      </c>
      <c r="D492" s="1" t="s">
        <v>17</v>
      </c>
      <c r="E492" s="1">
        <v>28272.41</v>
      </c>
      <c r="F492" s="1">
        <v>1.0</v>
      </c>
      <c r="G492" s="1">
        <v>23.0</v>
      </c>
      <c r="H492" s="1">
        <v>4.0</v>
      </c>
      <c r="I492" s="1" t="s">
        <v>22</v>
      </c>
      <c r="J492" s="1">
        <v>0.313</v>
      </c>
      <c r="K492" s="1">
        <v>0.987</v>
      </c>
      <c r="L492" s="6" t="str">
        <f>if(J492&gt;QUARTILE!$B$3, "TOP", if(J492&lt;QUARTILE!$B$4, "BOTTOM", 0))</f>
        <v>BOTTOM</v>
      </c>
      <c r="M492" s="6">
        <f t="shared" si="1"/>
        <v>2</v>
      </c>
      <c r="N492" s="6" t="str">
        <f t="shared" si="2"/>
        <v>Baby Boomer</v>
      </c>
      <c r="O492" s="6" t="str">
        <f t="shared" si="3"/>
        <v>Low Income</v>
      </c>
    </row>
    <row r="493" hidden="1">
      <c r="A493" s="1">
        <v>100491.0</v>
      </c>
      <c r="B493" s="1">
        <v>38.0</v>
      </c>
      <c r="C493" s="1">
        <v>22000.0</v>
      </c>
      <c r="D493" s="1" t="s">
        <v>23</v>
      </c>
      <c r="E493" s="1">
        <v>29854.02</v>
      </c>
      <c r="F493" s="1">
        <v>2.0</v>
      </c>
      <c r="G493" s="1">
        <v>28.0</v>
      </c>
      <c r="H493" s="1">
        <v>8.0</v>
      </c>
      <c r="I493" s="1" t="s">
        <v>22</v>
      </c>
      <c r="J493" s="1">
        <v>0.212</v>
      </c>
      <c r="K493" s="1">
        <v>0.882</v>
      </c>
      <c r="L493" s="6" t="str">
        <f>if(J493&gt;QUARTILE!$B$3, "TOP", if(J493&lt;QUARTILE!$B$4, "BOTTOM", 0))</f>
        <v>BOTTOM</v>
      </c>
      <c r="M493" s="6">
        <f t="shared" si="1"/>
        <v>2</v>
      </c>
      <c r="N493" s="6" t="str">
        <f t="shared" si="2"/>
        <v>Gen X</v>
      </c>
      <c r="O493" s="6" t="str">
        <f t="shared" si="3"/>
        <v>Low Income</v>
      </c>
    </row>
    <row r="494" hidden="1">
      <c r="A494" s="1">
        <v>100492.0</v>
      </c>
      <c r="B494" s="1">
        <v>49.0</v>
      </c>
      <c r="C494" s="1">
        <v>15000.0</v>
      </c>
      <c r="D494" s="1" t="s">
        <v>27</v>
      </c>
      <c r="E494" s="1">
        <v>10380.42</v>
      </c>
      <c r="F494" s="1">
        <v>4.0</v>
      </c>
      <c r="G494" s="1">
        <v>25.0</v>
      </c>
      <c r="H494" s="1">
        <v>5.0</v>
      </c>
      <c r="I494" s="1" t="s">
        <v>22</v>
      </c>
      <c r="J494" s="1">
        <v>0.984</v>
      </c>
      <c r="K494" s="1">
        <v>0.077</v>
      </c>
      <c r="L494" s="6" t="str">
        <f>if(J494&gt;QUARTILE!$B$3, "TOP", if(J494&lt;QUARTILE!$B$4, "BOTTOM", 0))</f>
        <v>TOP</v>
      </c>
      <c r="M494" s="6">
        <f t="shared" si="1"/>
        <v>2</v>
      </c>
      <c r="N494" s="6" t="str">
        <f t="shared" si="2"/>
        <v>Gen X</v>
      </c>
      <c r="O494" s="6" t="str">
        <f t="shared" si="3"/>
        <v>Low Income</v>
      </c>
    </row>
    <row r="495" hidden="1">
      <c r="A495" s="1">
        <v>100493.0</v>
      </c>
      <c r="B495" s="1">
        <v>40.0</v>
      </c>
      <c r="C495" s="1">
        <v>13000.0</v>
      </c>
      <c r="D495" s="1" t="s">
        <v>25</v>
      </c>
      <c r="E495" s="1">
        <v>60309.9</v>
      </c>
      <c r="F495" s="1">
        <v>3.0</v>
      </c>
      <c r="G495" s="1">
        <v>19.0</v>
      </c>
      <c r="H495" s="1">
        <v>10.0</v>
      </c>
      <c r="I495" s="1" t="s">
        <v>18</v>
      </c>
      <c r="J495" s="1">
        <v>0.713</v>
      </c>
      <c r="K495" s="1">
        <v>0.795</v>
      </c>
      <c r="L495" s="6">
        <f>if(J495&gt;QUARTILE!$B$3, "TOP", if(J495&lt;QUARTILE!$B$4, "BOTTOM", 0))</f>
        <v>0</v>
      </c>
      <c r="M495" s="6">
        <f t="shared" si="1"/>
        <v>1</v>
      </c>
      <c r="N495" s="6" t="str">
        <f t="shared" si="2"/>
        <v>Gen X</v>
      </c>
      <c r="O495" s="6" t="str">
        <f t="shared" si="3"/>
        <v>Low Income</v>
      </c>
    </row>
    <row r="496" hidden="1">
      <c r="A496" s="1">
        <v>100494.0</v>
      </c>
      <c r="B496" s="1">
        <v>50.0</v>
      </c>
      <c r="C496" s="1">
        <v>34000.0</v>
      </c>
      <c r="D496" s="1" t="s">
        <v>27</v>
      </c>
      <c r="E496" s="1">
        <v>55694.71</v>
      </c>
      <c r="F496" s="1">
        <v>4.0</v>
      </c>
      <c r="G496" s="1">
        <v>18.0</v>
      </c>
      <c r="H496" s="1">
        <v>5.0</v>
      </c>
      <c r="I496" s="1" t="s">
        <v>18</v>
      </c>
      <c r="J496" s="1">
        <v>0.249</v>
      </c>
      <c r="K496" s="1">
        <v>0.155</v>
      </c>
      <c r="L496" s="6" t="str">
        <f>if(J496&gt;QUARTILE!$B$3, "TOP", if(J496&lt;QUARTILE!$B$4, "BOTTOM", 0))</f>
        <v>BOTTOM</v>
      </c>
      <c r="M496" s="6">
        <f t="shared" si="1"/>
        <v>1</v>
      </c>
      <c r="N496" s="6" t="str">
        <f t="shared" si="2"/>
        <v>Gen X</v>
      </c>
      <c r="O496" s="6" t="str">
        <f t="shared" si="3"/>
        <v>Low Income</v>
      </c>
    </row>
    <row r="497" hidden="1">
      <c r="A497" s="1">
        <v>100495.0</v>
      </c>
      <c r="B497" s="1">
        <v>20.0</v>
      </c>
      <c r="C497" s="1">
        <v>20000.0</v>
      </c>
      <c r="D497" s="1" t="s">
        <v>17</v>
      </c>
      <c r="E497" s="1">
        <v>249.75</v>
      </c>
      <c r="F497" s="1">
        <v>3.0</v>
      </c>
      <c r="G497" s="1">
        <v>25.0</v>
      </c>
      <c r="H497" s="1">
        <v>10.0</v>
      </c>
      <c r="I497" s="1" t="s">
        <v>22</v>
      </c>
      <c r="J497" s="1">
        <v>0.836</v>
      </c>
      <c r="K497" s="1">
        <v>0.768</v>
      </c>
      <c r="L497" s="6" t="str">
        <f>if(J497&gt;QUARTILE!$B$3, "TOP", if(J497&lt;QUARTILE!$B$4, "BOTTOM", 0))</f>
        <v>TOP</v>
      </c>
      <c r="M497" s="6">
        <f t="shared" si="1"/>
        <v>2</v>
      </c>
      <c r="N497" s="6" t="str">
        <f t="shared" si="2"/>
        <v>Millenial</v>
      </c>
      <c r="O497" s="6" t="str">
        <f t="shared" si="3"/>
        <v>Low Income</v>
      </c>
    </row>
    <row r="498" hidden="1">
      <c r="A498" s="1">
        <v>100496.0</v>
      </c>
      <c r="B498" s="1">
        <v>35.0</v>
      </c>
      <c r="C498" s="1">
        <v>23000.0</v>
      </c>
      <c r="D498" s="1" t="s">
        <v>23</v>
      </c>
      <c r="E498" s="1">
        <v>3782.76</v>
      </c>
      <c r="F498" s="1">
        <v>1.0</v>
      </c>
      <c r="G498" s="1">
        <v>23.0</v>
      </c>
      <c r="H498" s="1">
        <v>14.0</v>
      </c>
      <c r="I498" s="1" t="s">
        <v>18</v>
      </c>
      <c r="J498" s="1">
        <v>0.995</v>
      </c>
      <c r="K498" s="1">
        <v>0.0</v>
      </c>
      <c r="L498" s="6" t="str">
        <f>if(J498&gt;QUARTILE!$B$3, "TOP", if(J498&lt;QUARTILE!$B$4, "BOTTOM", 0))</f>
        <v>TOP</v>
      </c>
      <c r="M498" s="6">
        <f t="shared" si="1"/>
        <v>1</v>
      </c>
      <c r="N498" s="6" t="str">
        <f t="shared" si="2"/>
        <v>Gen X</v>
      </c>
      <c r="O498" s="6" t="str">
        <f t="shared" si="3"/>
        <v>Low Income</v>
      </c>
    </row>
    <row r="499" hidden="1">
      <c r="A499" s="1">
        <v>100497.0</v>
      </c>
      <c r="B499" s="1">
        <v>42.0</v>
      </c>
      <c r="C499" s="1">
        <v>12000.0</v>
      </c>
      <c r="D499" s="1" t="s">
        <v>27</v>
      </c>
      <c r="E499" s="1">
        <v>34320.37</v>
      </c>
      <c r="F499" s="1">
        <v>4.0</v>
      </c>
      <c r="G499" s="1">
        <v>15.0</v>
      </c>
      <c r="H499" s="1">
        <v>9.0</v>
      </c>
      <c r="I499" s="1" t="s">
        <v>18</v>
      </c>
      <c r="J499" s="1">
        <v>0.981</v>
      </c>
      <c r="K499" s="1">
        <v>0.126</v>
      </c>
      <c r="L499" s="6" t="str">
        <f>if(J499&gt;QUARTILE!$B$3, "TOP", if(J499&lt;QUARTILE!$B$4, "BOTTOM", 0))</f>
        <v>TOP</v>
      </c>
      <c r="M499" s="6">
        <f t="shared" si="1"/>
        <v>1</v>
      </c>
      <c r="N499" s="6" t="str">
        <f t="shared" si="2"/>
        <v>Gen X</v>
      </c>
      <c r="O499" s="6" t="str">
        <f t="shared" si="3"/>
        <v>Low Income</v>
      </c>
    </row>
    <row r="500" hidden="1">
      <c r="A500" s="1">
        <v>100498.0</v>
      </c>
      <c r="B500" s="1">
        <v>59.0</v>
      </c>
      <c r="C500" s="1">
        <v>37000.0</v>
      </c>
      <c r="D500" s="1" t="s">
        <v>25</v>
      </c>
      <c r="E500" s="1">
        <v>8165.88</v>
      </c>
      <c r="F500" s="1">
        <v>1.0</v>
      </c>
      <c r="G500" s="1">
        <v>20.0</v>
      </c>
      <c r="H500" s="1">
        <v>3.0</v>
      </c>
      <c r="I500" s="1" t="s">
        <v>22</v>
      </c>
      <c r="J500" s="1">
        <v>0.249</v>
      </c>
      <c r="K500" s="1">
        <v>0.758</v>
      </c>
      <c r="L500" s="6" t="str">
        <f>if(J500&gt;QUARTILE!$B$3, "TOP", if(J500&lt;QUARTILE!$B$4, "BOTTOM", 0))</f>
        <v>BOTTOM</v>
      </c>
      <c r="M500" s="6">
        <f t="shared" si="1"/>
        <v>2</v>
      </c>
      <c r="N500" s="6" t="str">
        <f t="shared" si="2"/>
        <v>Gen X</v>
      </c>
      <c r="O500" s="6" t="str">
        <f t="shared" si="3"/>
        <v>Low Income</v>
      </c>
    </row>
    <row r="501" hidden="1">
      <c r="A501" s="1">
        <v>100499.0</v>
      </c>
      <c r="B501" s="1">
        <v>48.0</v>
      </c>
      <c r="C501" s="1">
        <v>39000.0</v>
      </c>
      <c r="D501" s="1" t="s">
        <v>25</v>
      </c>
      <c r="E501" s="1">
        <v>2006.63</v>
      </c>
      <c r="F501" s="1">
        <v>1.0</v>
      </c>
      <c r="G501" s="1">
        <v>18.0</v>
      </c>
      <c r="H501" s="1">
        <v>9.0</v>
      </c>
      <c r="I501" s="1" t="s">
        <v>22</v>
      </c>
      <c r="J501" s="1">
        <v>0.103</v>
      </c>
      <c r="K501" s="1">
        <v>0.972</v>
      </c>
      <c r="L501" s="6" t="str">
        <f>if(J501&gt;QUARTILE!$B$3, "TOP", if(J501&lt;QUARTILE!$B$4, "BOTTOM", 0))</f>
        <v>BOTTOM</v>
      </c>
      <c r="M501" s="6">
        <f t="shared" si="1"/>
        <v>2</v>
      </c>
      <c r="N501" s="6" t="str">
        <f t="shared" si="2"/>
        <v>Gen X</v>
      </c>
      <c r="O501" s="6" t="str">
        <f t="shared" si="3"/>
        <v>Low Income</v>
      </c>
    </row>
    <row r="502" hidden="1">
      <c r="A502" s="1">
        <v>100500.0</v>
      </c>
      <c r="B502" s="1">
        <v>71.0</v>
      </c>
      <c r="C502" s="1">
        <v>19000.0</v>
      </c>
      <c r="D502" s="1" t="s">
        <v>27</v>
      </c>
      <c r="E502" s="1">
        <v>30742.27</v>
      </c>
      <c r="F502" s="1">
        <v>4.0</v>
      </c>
      <c r="G502" s="1">
        <v>24.0</v>
      </c>
      <c r="H502" s="1">
        <v>6.0</v>
      </c>
      <c r="I502" s="1" t="s">
        <v>18</v>
      </c>
      <c r="J502" s="1">
        <v>0.471</v>
      </c>
      <c r="K502" s="1">
        <v>0.021</v>
      </c>
      <c r="L502" s="6">
        <f>if(J502&gt;QUARTILE!$B$3, "TOP", if(J502&lt;QUARTILE!$B$4, "BOTTOM", 0))</f>
        <v>0</v>
      </c>
      <c r="M502" s="6">
        <f t="shared" si="1"/>
        <v>1</v>
      </c>
      <c r="N502" s="6" t="str">
        <f t="shared" si="2"/>
        <v>Baby Boomer</v>
      </c>
      <c r="O502" s="6" t="str">
        <f t="shared" si="3"/>
        <v>Low Income</v>
      </c>
    </row>
    <row r="503" hidden="1">
      <c r="A503" s="1">
        <v>100501.0</v>
      </c>
      <c r="B503" s="1">
        <v>75.0</v>
      </c>
      <c r="C503" s="1">
        <v>47000.0</v>
      </c>
      <c r="D503" s="1" t="s">
        <v>21</v>
      </c>
      <c r="E503" s="1">
        <v>12124.11</v>
      </c>
      <c r="F503" s="1">
        <v>4.0</v>
      </c>
      <c r="G503" s="1">
        <v>8.0</v>
      </c>
      <c r="H503" s="1">
        <v>4.0</v>
      </c>
      <c r="I503" s="1" t="s">
        <v>22</v>
      </c>
      <c r="J503" s="1">
        <v>0.355</v>
      </c>
      <c r="K503" s="1">
        <v>0.409</v>
      </c>
      <c r="L503" s="6">
        <f>if(J503&gt;QUARTILE!$B$3, "TOP", if(J503&lt;QUARTILE!$B$4, "BOTTOM", 0))</f>
        <v>0</v>
      </c>
      <c r="M503" s="6">
        <f t="shared" si="1"/>
        <v>2</v>
      </c>
      <c r="N503" s="6" t="str">
        <f t="shared" si="2"/>
        <v>Baby Boomer</v>
      </c>
      <c r="O503" s="6" t="str">
        <f t="shared" si="3"/>
        <v>Medium Income</v>
      </c>
    </row>
    <row r="504" hidden="1">
      <c r="A504" s="1">
        <v>100502.0</v>
      </c>
      <c r="B504" s="1">
        <v>20.0</v>
      </c>
      <c r="C504" s="1">
        <v>21000.0</v>
      </c>
      <c r="D504" s="1" t="s">
        <v>23</v>
      </c>
      <c r="E504" s="1">
        <v>13561.66</v>
      </c>
      <c r="F504" s="1">
        <v>3.0</v>
      </c>
      <c r="G504" s="1">
        <v>13.0</v>
      </c>
      <c r="H504" s="1">
        <v>12.0</v>
      </c>
      <c r="I504" s="1" t="s">
        <v>22</v>
      </c>
      <c r="J504" s="1">
        <v>0.456</v>
      </c>
      <c r="K504" s="1">
        <v>0.587</v>
      </c>
      <c r="L504" s="6">
        <f>if(J504&gt;QUARTILE!$B$3, "TOP", if(J504&lt;QUARTILE!$B$4, "BOTTOM", 0))</f>
        <v>0</v>
      </c>
      <c r="M504" s="6">
        <f t="shared" si="1"/>
        <v>2</v>
      </c>
      <c r="N504" s="6" t="str">
        <f t="shared" si="2"/>
        <v>Millenial</v>
      </c>
      <c r="O504" s="6" t="str">
        <f t="shared" si="3"/>
        <v>Low Income</v>
      </c>
    </row>
    <row r="505" hidden="1">
      <c r="A505" s="1">
        <v>100503.0</v>
      </c>
      <c r="B505" s="1">
        <v>57.0</v>
      </c>
      <c r="C505" s="1">
        <v>35000.0</v>
      </c>
      <c r="D505" s="1" t="s">
        <v>23</v>
      </c>
      <c r="E505" s="1">
        <v>4124.98</v>
      </c>
      <c r="F505" s="1">
        <v>5.0</v>
      </c>
      <c r="G505" s="1">
        <v>15.0</v>
      </c>
      <c r="H505" s="1">
        <v>3.0</v>
      </c>
      <c r="I505" s="1" t="s">
        <v>22</v>
      </c>
      <c r="J505" s="1">
        <v>0.849</v>
      </c>
      <c r="K505" s="1">
        <v>0.903</v>
      </c>
      <c r="L505" s="6" t="str">
        <f>if(J505&gt;QUARTILE!$B$3, "TOP", if(J505&lt;QUARTILE!$B$4, "BOTTOM", 0))</f>
        <v>TOP</v>
      </c>
      <c r="M505" s="6">
        <f t="shared" si="1"/>
        <v>2</v>
      </c>
      <c r="N505" s="6" t="str">
        <f t="shared" si="2"/>
        <v>Gen X</v>
      </c>
      <c r="O505" s="6" t="str">
        <f t="shared" si="3"/>
        <v>Low Income</v>
      </c>
    </row>
    <row r="506" hidden="1">
      <c r="A506" s="1">
        <v>100504.0</v>
      </c>
      <c r="B506" s="1">
        <v>63.0</v>
      </c>
      <c r="C506" s="1">
        <v>8000.0</v>
      </c>
      <c r="D506" s="1" t="s">
        <v>23</v>
      </c>
      <c r="E506" s="1">
        <v>21628.91</v>
      </c>
      <c r="F506" s="1">
        <v>1.0</v>
      </c>
      <c r="G506" s="1">
        <v>19.0</v>
      </c>
      <c r="H506" s="1">
        <v>7.0</v>
      </c>
      <c r="I506" s="1" t="s">
        <v>22</v>
      </c>
      <c r="J506" s="1">
        <v>0.06</v>
      </c>
      <c r="K506" s="1">
        <v>0.453</v>
      </c>
      <c r="L506" s="6" t="str">
        <f>if(J506&gt;QUARTILE!$B$3, "TOP", if(J506&lt;QUARTILE!$B$4, "BOTTOM", 0))</f>
        <v>BOTTOM</v>
      </c>
      <c r="M506" s="6">
        <f t="shared" si="1"/>
        <v>2</v>
      </c>
      <c r="N506" s="6" t="str">
        <f t="shared" si="2"/>
        <v>Baby Boomer</v>
      </c>
      <c r="O506" s="6" t="str">
        <f t="shared" si="3"/>
        <v>Low Income</v>
      </c>
    </row>
    <row r="507" hidden="1">
      <c r="A507" s="1">
        <v>100505.0</v>
      </c>
      <c r="B507" s="1">
        <v>41.0</v>
      </c>
      <c r="C507" s="1">
        <v>27000.0</v>
      </c>
      <c r="D507" s="1" t="s">
        <v>30</v>
      </c>
      <c r="E507" s="1">
        <v>16025.4</v>
      </c>
      <c r="F507" s="1">
        <v>2.0</v>
      </c>
      <c r="G507" s="1">
        <v>16.0</v>
      </c>
      <c r="H507" s="1">
        <v>11.0</v>
      </c>
      <c r="I507" s="1" t="s">
        <v>18</v>
      </c>
      <c r="J507" s="1">
        <v>0.675</v>
      </c>
      <c r="K507" s="1">
        <v>0.934</v>
      </c>
      <c r="L507" s="6">
        <f>if(J507&gt;QUARTILE!$B$3, "TOP", if(J507&lt;QUARTILE!$B$4, "BOTTOM", 0))</f>
        <v>0</v>
      </c>
      <c r="M507" s="6">
        <f t="shared" si="1"/>
        <v>1</v>
      </c>
      <c r="N507" s="6" t="str">
        <f t="shared" si="2"/>
        <v>Gen X</v>
      </c>
      <c r="O507" s="6" t="str">
        <f t="shared" si="3"/>
        <v>Low Income</v>
      </c>
    </row>
    <row r="508" hidden="1">
      <c r="A508" s="1">
        <v>100506.0</v>
      </c>
      <c r="B508" s="1">
        <v>67.0</v>
      </c>
      <c r="C508" s="1">
        <v>19000.0</v>
      </c>
      <c r="D508" s="1" t="s">
        <v>27</v>
      </c>
      <c r="E508" s="1">
        <v>4630.39</v>
      </c>
      <c r="F508" s="1">
        <v>3.0</v>
      </c>
      <c r="G508" s="1">
        <v>25.0</v>
      </c>
      <c r="H508" s="1">
        <v>5.0</v>
      </c>
      <c r="I508" s="1" t="s">
        <v>22</v>
      </c>
      <c r="J508" s="1">
        <v>0.985</v>
      </c>
      <c r="K508" s="1">
        <v>0.978</v>
      </c>
      <c r="L508" s="6" t="str">
        <f>if(J508&gt;QUARTILE!$B$3, "TOP", if(J508&lt;QUARTILE!$B$4, "BOTTOM", 0))</f>
        <v>TOP</v>
      </c>
      <c r="M508" s="6">
        <f t="shared" si="1"/>
        <v>2</v>
      </c>
      <c r="N508" s="6" t="str">
        <f t="shared" si="2"/>
        <v>Baby Boomer</v>
      </c>
      <c r="O508" s="6" t="str">
        <f t="shared" si="3"/>
        <v>Low Income</v>
      </c>
    </row>
    <row r="509" hidden="1">
      <c r="A509" s="1">
        <v>100507.0</v>
      </c>
      <c r="B509" s="1">
        <v>49.0</v>
      </c>
      <c r="C509" s="1">
        <v>24000.0</v>
      </c>
      <c r="D509" s="1" t="s">
        <v>27</v>
      </c>
      <c r="E509" s="1">
        <v>8320.36</v>
      </c>
      <c r="F509" s="1">
        <v>3.0</v>
      </c>
      <c r="G509" s="1">
        <v>24.0</v>
      </c>
      <c r="H509" s="1">
        <v>10.0</v>
      </c>
      <c r="I509" s="1" t="s">
        <v>22</v>
      </c>
      <c r="J509" s="1">
        <v>0.399</v>
      </c>
      <c r="K509" s="1">
        <v>0.942</v>
      </c>
      <c r="L509" s="6">
        <f>if(J509&gt;QUARTILE!$B$3, "TOP", if(J509&lt;QUARTILE!$B$4, "BOTTOM", 0))</f>
        <v>0</v>
      </c>
      <c r="M509" s="6">
        <f t="shared" si="1"/>
        <v>2</v>
      </c>
      <c r="N509" s="6" t="str">
        <f t="shared" si="2"/>
        <v>Gen X</v>
      </c>
      <c r="O509" s="6" t="str">
        <f t="shared" si="3"/>
        <v>Low Income</v>
      </c>
    </row>
    <row r="510" hidden="1">
      <c r="A510" s="1">
        <v>100508.0</v>
      </c>
      <c r="B510" s="1">
        <v>64.0</v>
      </c>
      <c r="C510" s="1">
        <v>24000.0</v>
      </c>
      <c r="D510" s="1" t="s">
        <v>23</v>
      </c>
      <c r="E510" s="1">
        <v>18170.38</v>
      </c>
      <c r="F510" s="1">
        <v>5.0</v>
      </c>
      <c r="G510" s="1">
        <v>35.0</v>
      </c>
      <c r="H510" s="1">
        <v>2.0</v>
      </c>
      <c r="I510" s="1" t="s">
        <v>22</v>
      </c>
      <c r="J510" s="1">
        <v>0.535</v>
      </c>
      <c r="K510" s="1">
        <v>0.699</v>
      </c>
      <c r="L510" s="6">
        <f>if(J510&gt;QUARTILE!$B$3, "TOP", if(J510&lt;QUARTILE!$B$4, "BOTTOM", 0))</f>
        <v>0</v>
      </c>
      <c r="M510" s="6">
        <f t="shared" si="1"/>
        <v>2</v>
      </c>
      <c r="N510" s="6" t="str">
        <f t="shared" si="2"/>
        <v>Baby Boomer</v>
      </c>
      <c r="O510" s="6" t="str">
        <f t="shared" si="3"/>
        <v>Low Income</v>
      </c>
    </row>
    <row r="511" hidden="1">
      <c r="A511" s="1">
        <v>100509.0</v>
      </c>
      <c r="B511" s="1">
        <v>39.0</v>
      </c>
      <c r="C511" s="1">
        <v>24000.0</v>
      </c>
      <c r="D511" s="1" t="s">
        <v>17</v>
      </c>
      <c r="E511" s="1">
        <v>51771.31</v>
      </c>
      <c r="F511" s="1">
        <v>5.0</v>
      </c>
      <c r="G511" s="1">
        <v>14.0</v>
      </c>
      <c r="H511" s="1">
        <v>7.0</v>
      </c>
      <c r="I511" s="1" t="s">
        <v>18</v>
      </c>
      <c r="J511" s="1">
        <v>0.728</v>
      </c>
      <c r="K511" s="1">
        <v>0.0</v>
      </c>
      <c r="L511" s="6">
        <f>if(J511&gt;QUARTILE!$B$3, "TOP", if(J511&lt;QUARTILE!$B$4, "BOTTOM", 0))</f>
        <v>0</v>
      </c>
      <c r="M511" s="6">
        <f t="shared" si="1"/>
        <v>1</v>
      </c>
      <c r="N511" s="6" t="str">
        <f t="shared" si="2"/>
        <v>Gen X</v>
      </c>
      <c r="O511" s="6" t="str">
        <f t="shared" si="3"/>
        <v>Low Income</v>
      </c>
    </row>
    <row r="512" hidden="1">
      <c r="A512" s="1">
        <v>100510.0</v>
      </c>
      <c r="B512" s="1">
        <v>40.0</v>
      </c>
      <c r="C512" s="1">
        <v>32000.0</v>
      </c>
      <c r="D512" s="1" t="s">
        <v>17</v>
      </c>
      <c r="E512" s="1">
        <v>50608.88</v>
      </c>
      <c r="F512" s="1">
        <v>1.0</v>
      </c>
      <c r="G512" s="1">
        <v>23.0</v>
      </c>
      <c r="H512" s="1">
        <v>12.0</v>
      </c>
      <c r="I512" s="1" t="s">
        <v>22</v>
      </c>
      <c r="J512" s="1">
        <v>0.386</v>
      </c>
      <c r="K512" s="1">
        <v>0.502</v>
      </c>
      <c r="L512" s="6">
        <f>if(J512&gt;QUARTILE!$B$3, "TOP", if(J512&lt;QUARTILE!$B$4, "BOTTOM", 0))</f>
        <v>0</v>
      </c>
      <c r="M512" s="6">
        <f t="shared" si="1"/>
        <v>2</v>
      </c>
      <c r="N512" s="6" t="str">
        <f t="shared" si="2"/>
        <v>Gen X</v>
      </c>
      <c r="O512" s="6" t="str">
        <f t="shared" si="3"/>
        <v>Low Income</v>
      </c>
    </row>
    <row r="513" hidden="1">
      <c r="A513" s="1">
        <v>100511.0</v>
      </c>
      <c r="B513" s="1">
        <v>19.0</v>
      </c>
      <c r="C513" s="1">
        <v>16000.0</v>
      </c>
      <c r="D513" s="1" t="s">
        <v>27</v>
      </c>
      <c r="E513" s="1">
        <v>6790.9</v>
      </c>
      <c r="F513" s="1">
        <v>3.0</v>
      </c>
      <c r="G513" s="1">
        <v>18.0</v>
      </c>
      <c r="H513" s="1">
        <v>14.0</v>
      </c>
      <c r="I513" s="1" t="s">
        <v>18</v>
      </c>
      <c r="J513" s="1">
        <v>0.719</v>
      </c>
      <c r="K513" s="1">
        <v>0.754</v>
      </c>
      <c r="L513" s="6">
        <f>if(J513&gt;QUARTILE!$B$3, "TOP", if(J513&lt;QUARTILE!$B$4, "BOTTOM", 0))</f>
        <v>0</v>
      </c>
      <c r="M513" s="6">
        <f t="shared" si="1"/>
        <v>1</v>
      </c>
      <c r="N513" s="6" t="str">
        <f t="shared" si="2"/>
        <v>Millenial</v>
      </c>
      <c r="O513" s="6" t="str">
        <f t="shared" si="3"/>
        <v>Low Income</v>
      </c>
    </row>
    <row r="514">
      <c r="A514" s="1">
        <v>100512.0</v>
      </c>
      <c r="B514" s="1">
        <v>80.0</v>
      </c>
      <c r="C514" s="1">
        <v>31000.0</v>
      </c>
      <c r="D514" s="1" t="s">
        <v>25</v>
      </c>
      <c r="E514" s="1">
        <v>26607.43</v>
      </c>
      <c r="F514" s="1">
        <v>3.0</v>
      </c>
      <c r="G514" s="1">
        <v>22.0</v>
      </c>
      <c r="H514" s="1">
        <v>6.0</v>
      </c>
      <c r="I514" s="1" t="s">
        <v>22</v>
      </c>
      <c r="J514" s="1">
        <v>0.253</v>
      </c>
      <c r="K514" s="1">
        <v>0.955</v>
      </c>
      <c r="L514" s="6" t="str">
        <f>if(J514&gt;QUARTILE!$B$3, "TOP", if(J514&lt;QUARTILE!$B$4, "BOTTOM", 0))</f>
        <v>BOTTOM</v>
      </c>
      <c r="M514" s="6">
        <f t="shared" si="1"/>
        <v>2</v>
      </c>
      <c r="N514" s="6" t="str">
        <f t="shared" si="2"/>
        <v>Silent</v>
      </c>
      <c r="O514" s="6" t="str">
        <f t="shared" si="3"/>
        <v>Low Income</v>
      </c>
    </row>
    <row r="515" hidden="1">
      <c r="A515" s="1">
        <v>100513.0</v>
      </c>
      <c r="B515" s="1">
        <v>44.0</v>
      </c>
      <c r="C515" s="1">
        <v>46000.0</v>
      </c>
      <c r="D515" s="1" t="s">
        <v>23</v>
      </c>
      <c r="E515" s="1">
        <v>29879.29</v>
      </c>
      <c r="F515" s="1">
        <v>2.0</v>
      </c>
      <c r="G515" s="1">
        <v>20.0</v>
      </c>
      <c r="H515" s="1">
        <v>10.0</v>
      </c>
      <c r="I515" s="1" t="s">
        <v>22</v>
      </c>
      <c r="J515" s="1">
        <v>0.115</v>
      </c>
      <c r="K515" s="1">
        <v>0.778</v>
      </c>
      <c r="L515" s="6" t="str">
        <f>if(J515&gt;QUARTILE!$B$3, "TOP", if(J515&lt;QUARTILE!$B$4, "BOTTOM", 0))</f>
        <v>BOTTOM</v>
      </c>
      <c r="M515" s="6">
        <f t="shared" si="1"/>
        <v>2</v>
      </c>
      <c r="N515" s="6" t="str">
        <f t="shared" si="2"/>
        <v>Gen X</v>
      </c>
      <c r="O515" s="6" t="str">
        <f t="shared" si="3"/>
        <v>Medium Income</v>
      </c>
    </row>
    <row r="516" hidden="1">
      <c r="A516" s="1">
        <v>100514.0</v>
      </c>
      <c r="B516" s="1">
        <v>59.0</v>
      </c>
      <c r="C516" s="1">
        <v>9000.0</v>
      </c>
      <c r="D516" s="1" t="s">
        <v>27</v>
      </c>
      <c r="E516" s="1">
        <v>33091.12</v>
      </c>
      <c r="F516" s="1">
        <v>1.0</v>
      </c>
      <c r="G516" s="1">
        <v>25.0</v>
      </c>
      <c r="H516" s="1">
        <v>4.0</v>
      </c>
      <c r="I516" s="1" t="s">
        <v>18</v>
      </c>
      <c r="J516" s="1">
        <v>0.901</v>
      </c>
      <c r="K516" s="1">
        <v>0.439</v>
      </c>
      <c r="L516" s="6" t="str">
        <f>if(J516&gt;QUARTILE!$B$3, "TOP", if(J516&lt;QUARTILE!$B$4, "BOTTOM", 0))</f>
        <v>TOP</v>
      </c>
      <c r="M516" s="6">
        <f t="shared" si="1"/>
        <v>1</v>
      </c>
      <c r="N516" s="6" t="str">
        <f t="shared" si="2"/>
        <v>Gen X</v>
      </c>
      <c r="O516" s="6" t="str">
        <f t="shared" si="3"/>
        <v>Low Income</v>
      </c>
    </row>
    <row r="517" hidden="1">
      <c r="A517" s="1">
        <v>100515.0</v>
      </c>
      <c r="B517" s="1">
        <v>19.0</v>
      </c>
      <c r="C517" s="1">
        <v>14000.0</v>
      </c>
      <c r="D517" s="1" t="s">
        <v>27</v>
      </c>
      <c r="E517" s="1">
        <v>16914.89</v>
      </c>
      <c r="F517" s="1">
        <v>1.0</v>
      </c>
      <c r="G517" s="1">
        <v>30.0</v>
      </c>
      <c r="H517" s="1">
        <v>14.0</v>
      </c>
      <c r="I517" s="1" t="s">
        <v>18</v>
      </c>
      <c r="J517" s="1">
        <v>0.177</v>
      </c>
      <c r="K517" s="1">
        <v>0.205</v>
      </c>
      <c r="L517" s="6" t="str">
        <f>if(J517&gt;QUARTILE!$B$3, "TOP", if(J517&lt;QUARTILE!$B$4, "BOTTOM", 0))</f>
        <v>BOTTOM</v>
      </c>
      <c r="M517" s="6">
        <f t="shared" si="1"/>
        <v>1</v>
      </c>
      <c r="N517" s="6" t="str">
        <f t="shared" si="2"/>
        <v>Millenial</v>
      </c>
      <c r="O517" s="6" t="str">
        <f t="shared" si="3"/>
        <v>Low Income</v>
      </c>
    </row>
    <row r="518" hidden="1">
      <c r="A518" s="1">
        <v>100516.0</v>
      </c>
      <c r="B518" s="1">
        <v>43.0</v>
      </c>
      <c r="C518" s="1">
        <v>14000.0</v>
      </c>
      <c r="D518" s="1" t="s">
        <v>23</v>
      </c>
      <c r="E518" s="1">
        <v>211.27</v>
      </c>
      <c r="F518" s="1">
        <v>5.0</v>
      </c>
      <c r="G518" s="1">
        <v>23.0</v>
      </c>
      <c r="H518" s="1">
        <v>12.0</v>
      </c>
      <c r="I518" s="1" t="s">
        <v>22</v>
      </c>
      <c r="J518" s="1">
        <v>0.781</v>
      </c>
      <c r="K518" s="1">
        <v>0.407</v>
      </c>
      <c r="L518" s="6">
        <f>if(J518&gt;QUARTILE!$B$3, "TOP", if(J518&lt;QUARTILE!$B$4, "BOTTOM", 0))</f>
        <v>0</v>
      </c>
      <c r="M518" s="6">
        <f t="shared" si="1"/>
        <v>2</v>
      </c>
      <c r="N518" s="6" t="str">
        <f t="shared" si="2"/>
        <v>Gen X</v>
      </c>
      <c r="O518" s="6" t="str">
        <f t="shared" si="3"/>
        <v>Low Income</v>
      </c>
    </row>
    <row r="519" hidden="1">
      <c r="A519" s="1">
        <v>100517.0</v>
      </c>
      <c r="B519" s="1">
        <v>34.0</v>
      </c>
      <c r="C519" s="1">
        <v>11000.0</v>
      </c>
      <c r="D519" s="1" t="s">
        <v>27</v>
      </c>
      <c r="E519" s="1">
        <v>28682.51</v>
      </c>
      <c r="F519" s="1">
        <v>1.0</v>
      </c>
      <c r="G519" s="1">
        <v>22.0</v>
      </c>
      <c r="H519" s="1">
        <v>9.0</v>
      </c>
      <c r="I519" s="1" t="s">
        <v>22</v>
      </c>
      <c r="J519" s="1">
        <v>0.871</v>
      </c>
      <c r="K519" s="1">
        <v>0.638</v>
      </c>
      <c r="L519" s="6" t="str">
        <f>if(J519&gt;QUARTILE!$B$3, "TOP", if(J519&lt;QUARTILE!$B$4, "BOTTOM", 0))</f>
        <v>TOP</v>
      </c>
      <c r="M519" s="6">
        <f t="shared" si="1"/>
        <v>2</v>
      </c>
      <c r="N519" s="6" t="str">
        <f t="shared" si="2"/>
        <v>Gen X</v>
      </c>
      <c r="O519" s="6" t="str">
        <f t="shared" si="3"/>
        <v>Low Income</v>
      </c>
    </row>
    <row r="520" hidden="1">
      <c r="A520" s="1">
        <v>100518.0</v>
      </c>
      <c r="B520" s="1">
        <v>57.0</v>
      </c>
      <c r="C520" s="1">
        <v>17000.0</v>
      </c>
      <c r="D520" s="1" t="s">
        <v>23</v>
      </c>
      <c r="E520" s="1">
        <v>2254.36</v>
      </c>
      <c r="F520" s="1">
        <v>2.0</v>
      </c>
      <c r="G520" s="1">
        <v>18.0</v>
      </c>
      <c r="H520" s="1">
        <v>3.0</v>
      </c>
      <c r="I520" s="1" t="s">
        <v>22</v>
      </c>
      <c r="J520" s="1">
        <v>0.096</v>
      </c>
      <c r="K520" s="1">
        <v>0.325</v>
      </c>
      <c r="L520" s="6" t="str">
        <f>if(J520&gt;QUARTILE!$B$3, "TOP", if(J520&lt;QUARTILE!$B$4, "BOTTOM", 0))</f>
        <v>BOTTOM</v>
      </c>
      <c r="M520" s="6">
        <f t="shared" si="1"/>
        <v>2</v>
      </c>
      <c r="N520" s="6" t="str">
        <f t="shared" si="2"/>
        <v>Gen X</v>
      </c>
      <c r="O520" s="6" t="str">
        <f t="shared" si="3"/>
        <v>Low Income</v>
      </c>
    </row>
    <row r="521" hidden="1">
      <c r="A521" s="1">
        <v>100519.0</v>
      </c>
      <c r="B521" s="1">
        <v>50.0</v>
      </c>
      <c r="C521" s="1">
        <v>41000.0</v>
      </c>
      <c r="D521" s="1" t="s">
        <v>27</v>
      </c>
      <c r="E521" s="1">
        <v>2485.69</v>
      </c>
      <c r="F521" s="1">
        <v>1.0</v>
      </c>
      <c r="G521" s="1">
        <v>17.0</v>
      </c>
      <c r="H521" s="1">
        <v>4.0</v>
      </c>
      <c r="I521" s="1" t="s">
        <v>22</v>
      </c>
      <c r="J521" s="1">
        <v>0.707</v>
      </c>
      <c r="K521" s="1">
        <v>0.456</v>
      </c>
      <c r="L521" s="6">
        <f>if(J521&gt;QUARTILE!$B$3, "TOP", if(J521&lt;QUARTILE!$B$4, "BOTTOM", 0))</f>
        <v>0</v>
      </c>
      <c r="M521" s="6">
        <f t="shared" si="1"/>
        <v>2</v>
      </c>
      <c r="N521" s="6" t="str">
        <f t="shared" si="2"/>
        <v>Gen X</v>
      </c>
      <c r="O521" s="6" t="str">
        <f t="shared" si="3"/>
        <v>Low Income</v>
      </c>
    </row>
    <row r="522" hidden="1">
      <c r="A522" s="1">
        <v>100520.0</v>
      </c>
      <c r="B522" s="1">
        <v>26.0</v>
      </c>
      <c r="C522" s="1">
        <v>52000.0</v>
      </c>
      <c r="D522" s="1" t="s">
        <v>25</v>
      </c>
      <c r="E522" s="1">
        <v>18609.05</v>
      </c>
      <c r="F522" s="1">
        <v>4.0</v>
      </c>
      <c r="G522" s="1">
        <v>28.0</v>
      </c>
      <c r="H522" s="1">
        <v>13.0</v>
      </c>
      <c r="I522" s="1" t="s">
        <v>18</v>
      </c>
      <c r="J522" s="1">
        <v>0.796</v>
      </c>
      <c r="K522" s="1">
        <v>0.0</v>
      </c>
      <c r="L522" s="6">
        <f>if(J522&gt;QUARTILE!$B$3, "TOP", if(J522&lt;QUARTILE!$B$4, "BOTTOM", 0))</f>
        <v>0</v>
      </c>
      <c r="M522" s="6">
        <f t="shared" si="1"/>
        <v>1</v>
      </c>
      <c r="N522" s="6" t="str">
        <f t="shared" si="2"/>
        <v>Millenial</v>
      </c>
      <c r="O522" s="6" t="str">
        <f t="shared" si="3"/>
        <v>Medium Income</v>
      </c>
    </row>
    <row r="523" hidden="1">
      <c r="A523" s="1">
        <v>100521.0</v>
      </c>
      <c r="B523" s="1">
        <v>60.0</v>
      </c>
      <c r="C523" s="1">
        <v>23000.0</v>
      </c>
      <c r="D523" s="1" t="s">
        <v>23</v>
      </c>
      <c r="E523" s="1">
        <v>82112.79</v>
      </c>
      <c r="F523" s="1">
        <v>4.0</v>
      </c>
      <c r="G523" s="1">
        <v>15.0</v>
      </c>
      <c r="H523" s="1">
        <v>7.0</v>
      </c>
      <c r="I523" s="1" t="s">
        <v>18</v>
      </c>
      <c r="J523" s="1">
        <v>0.774</v>
      </c>
      <c r="K523" s="1">
        <v>0.729</v>
      </c>
      <c r="L523" s="6">
        <f>if(J523&gt;QUARTILE!$B$3, "TOP", if(J523&lt;QUARTILE!$B$4, "BOTTOM", 0))</f>
        <v>0</v>
      </c>
      <c r="M523" s="6">
        <f t="shared" si="1"/>
        <v>1</v>
      </c>
      <c r="N523" s="6" t="str">
        <f t="shared" si="2"/>
        <v>Gen X</v>
      </c>
      <c r="O523" s="6" t="str">
        <f t="shared" si="3"/>
        <v>Low Income</v>
      </c>
    </row>
    <row r="524" hidden="1">
      <c r="A524" s="1">
        <v>100522.0</v>
      </c>
      <c r="B524" s="1">
        <v>71.0</v>
      </c>
      <c r="C524" s="1">
        <v>18000.0</v>
      </c>
      <c r="D524" s="1" t="s">
        <v>25</v>
      </c>
      <c r="E524" s="1">
        <v>5555.68</v>
      </c>
      <c r="F524" s="1">
        <v>2.0</v>
      </c>
      <c r="G524" s="1">
        <v>17.0</v>
      </c>
      <c r="H524" s="1">
        <v>10.0</v>
      </c>
      <c r="I524" s="1" t="s">
        <v>22</v>
      </c>
      <c r="J524" s="1">
        <v>0.345</v>
      </c>
      <c r="K524" s="1">
        <v>0.035</v>
      </c>
      <c r="L524" s="6">
        <f>if(J524&gt;QUARTILE!$B$3, "TOP", if(J524&lt;QUARTILE!$B$4, "BOTTOM", 0))</f>
        <v>0</v>
      </c>
      <c r="M524" s="6">
        <f t="shared" si="1"/>
        <v>2</v>
      </c>
      <c r="N524" s="6" t="str">
        <f t="shared" si="2"/>
        <v>Baby Boomer</v>
      </c>
      <c r="O524" s="6" t="str">
        <f t="shared" si="3"/>
        <v>Low Income</v>
      </c>
    </row>
    <row r="525" hidden="1">
      <c r="A525" s="1">
        <v>100523.0</v>
      </c>
      <c r="B525" s="1">
        <v>65.0</v>
      </c>
      <c r="C525" s="1">
        <v>36000.0</v>
      </c>
      <c r="D525" s="1" t="s">
        <v>25</v>
      </c>
      <c r="E525" s="1">
        <v>20758.49</v>
      </c>
      <c r="F525" s="1">
        <v>5.0</v>
      </c>
      <c r="G525" s="1">
        <v>26.0</v>
      </c>
      <c r="H525" s="1">
        <v>5.0</v>
      </c>
      <c r="I525" s="1" t="s">
        <v>22</v>
      </c>
      <c r="J525" s="1">
        <v>0.096</v>
      </c>
      <c r="K525" s="1">
        <v>0.359</v>
      </c>
      <c r="L525" s="6" t="str">
        <f>if(J525&gt;QUARTILE!$B$3, "TOP", if(J525&lt;QUARTILE!$B$4, "BOTTOM", 0))</f>
        <v>BOTTOM</v>
      </c>
      <c r="M525" s="6">
        <f t="shared" si="1"/>
        <v>2</v>
      </c>
      <c r="N525" s="6" t="str">
        <f t="shared" si="2"/>
        <v>Baby Boomer</v>
      </c>
      <c r="O525" s="6" t="str">
        <f t="shared" si="3"/>
        <v>Low Income</v>
      </c>
    </row>
    <row r="526" hidden="1">
      <c r="A526" s="1">
        <v>100524.0</v>
      </c>
      <c r="B526" s="1">
        <v>56.0</v>
      </c>
      <c r="C526" s="1">
        <v>5000.0</v>
      </c>
      <c r="D526" s="1" t="s">
        <v>23</v>
      </c>
      <c r="E526" s="1">
        <v>7238.16</v>
      </c>
      <c r="F526" s="1">
        <v>3.0</v>
      </c>
      <c r="G526" s="1">
        <v>26.0</v>
      </c>
      <c r="H526" s="1">
        <v>2.0</v>
      </c>
      <c r="I526" s="1" t="s">
        <v>22</v>
      </c>
      <c r="J526" s="1">
        <v>0.148</v>
      </c>
      <c r="K526" s="1">
        <v>0.511</v>
      </c>
      <c r="L526" s="6" t="str">
        <f>if(J526&gt;QUARTILE!$B$3, "TOP", if(J526&lt;QUARTILE!$B$4, "BOTTOM", 0))</f>
        <v>BOTTOM</v>
      </c>
      <c r="M526" s="6">
        <f t="shared" si="1"/>
        <v>2</v>
      </c>
      <c r="N526" s="6" t="str">
        <f t="shared" si="2"/>
        <v>Gen X</v>
      </c>
      <c r="O526" s="6" t="str">
        <f t="shared" si="3"/>
        <v>Low Income</v>
      </c>
    </row>
    <row r="527" hidden="1">
      <c r="A527" s="1">
        <v>100525.0</v>
      </c>
      <c r="B527" s="1">
        <v>46.0</v>
      </c>
      <c r="C527" s="1">
        <v>12000.0</v>
      </c>
      <c r="D527" s="1" t="s">
        <v>17</v>
      </c>
      <c r="E527" s="1">
        <v>45798.53</v>
      </c>
      <c r="F527" s="1">
        <v>1.0</v>
      </c>
      <c r="G527" s="1">
        <v>18.0</v>
      </c>
      <c r="H527" s="1">
        <v>9.0</v>
      </c>
      <c r="I527" s="1" t="s">
        <v>18</v>
      </c>
      <c r="J527" s="1">
        <v>0.373</v>
      </c>
      <c r="K527" s="1">
        <v>0.872</v>
      </c>
      <c r="L527" s="6">
        <f>if(J527&gt;QUARTILE!$B$3, "TOP", if(J527&lt;QUARTILE!$B$4, "BOTTOM", 0))</f>
        <v>0</v>
      </c>
      <c r="M527" s="6">
        <f t="shared" si="1"/>
        <v>1</v>
      </c>
      <c r="N527" s="6" t="str">
        <f t="shared" si="2"/>
        <v>Gen X</v>
      </c>
      <c r="O527" s="6" t="str">
        <f t="shared" si="3"/>
        <v>Low Income</v>
      </c>
    </row>
    <row r="528" hidden="1">
      <c r="A528" s="1">
        <v>100526.0</v>
      </c>
      <c r="B528" s="1">
        <v>59.0</v>
      </c>
      <c r="C528" s="1">
        <v>5000.0</v>
      </c>
      <c r="D528" s="1" t="s">
        <v>23</v>
      </c>
      <c r="E528" s="1">
        <v>18004.26</v>
      </c>
      <c r="F528" s="1">
        <v>5.0</v>
      </c>
      <c r="G528" s="1">
        <v>11.0</v>
      </c>
      <c r="H528" s="1">
        <v>4.0</v>
      </c>
      <c r="I528" s="1" t="s">
        <v>22</v>
      </c>
      <c r="J528" s="1">
        <v>0.456</v>
      </c>
      <c r="K528" s="1">
        <v>0.885</v>
      </c>
      <c r="L528" s="6">
        <f>if(J528&gt;QUARTILE!$B$3, "TOP", if(J528&lt;QUARTILE!$B$4, "BOTTOM", 0))</f>
        <v>0</v>
      </c>
      <c r="M528" s="6">
        <f t="shared" si="1"/>
        <v>2</v>
      </c>
      <c r="N528" s="6" t="str">
        <f t="shared" si="2"/>
        <v>Gen X</v>
      </c>
      <c r="O528" s="6" t="str">
        <f t="shared" si="3"/>
        <v>Low Income</v>
      </c>
    </row>
    <row r="529" hidden="1">
      <c r="A529" s="1">
        <v>100527.0</v>
      </c>
      <c r="B529" s="1">
        <v>72.0</v>
      </c>
      <c r="C529" s="1">
        <v>12000.0</v>
      </c>
      <c r="D529" s="1" t="s">
        <v>23</v>
      </c>
      <c r="E529" s="1">
        <v>4650.68</v>
      </c>
      <c r="F529" s="1">
        <v>5.0</v>
      </c>
      <c r="G529" s="1">
        <v>16.0</v>
      </c>
      <c r="H529" s="1">
        <v>6.0</v>
      </c>
      <c r="I529" s="1" t="s">
        <v>22</v>
      </c>
      <c r="J529" s="1">
        <v>0.968</v>
      </c>
      <c r="K529" s="1">
        <v>0.596</v>
      </c>
      <c r="L529" s="6" t="str">
        <f>if(J529&gt;QUARTILE!$B$3, "TOP", if(J529&lt;QUARTILE!$B$4, "BOTTOM", 0))</f>
        <v>TOP</v>
      </c>
      <c r="M529" s="6">
        <f t="shared" si="1"/>
        <v>2</v>
      </c>
      <c r="N529" s="6" t="str">
        <f t="shared" si="2"/>
        <v>Baby Boomer</v>
      </c>
      <c r="O529" s="6" t="str">
        <f t="shared" si="3"/>
        <v>Low Income</v>
      </c>
    </row>
    <row r="530" hidden="1">
      <c r="A530" s="1">
        <v>100528.0</v>
      </c>
      <c r="B530" s="1">
        <v>43.0</v>
      </c>
      <c r="C530" s="1">
        <v>14000.0</v>
      </c>
      <c r="D530" s="1" t="s">
        <v>23</v>
      </c>
      <c r="E530" s="1">
        <v>6079.78</v>
      </c>
      <c r="F530" s="1">
        <v>1.0</v>
      </c>
      <c r="G530" s="1">
        <v>23.0</v>
      </c>
      <c r="H530" s="1">
        <v>6.0</v>
      </c>
      <c r="I530" s="1" t="s">
        <v>22</v>
      </c>
      <c r="J530" s="1">
        <v>0.734</v>
      </c>
      <c r="K530" s="1">
        <v>0.584</v>
      </c>
      <c r="L530" s="6">
        <f>if(J530&gt;QUARTILE!$B$3, "TOP", if(J530&lt;QUARTILE!$B$4, "BOTTOM", 0))</f>
        <v>0</v>
      </c>
      <c r="M530" s="6">
        <f t="shared" si="1"/>
        <v>2</v>
      </c>
      <c r="N530" s="6" t="str">
        <f t="shared" si="2"/>
        <v>Gen X</v>
      </c>
      <c r="O530" s="6" t="str">
        <f t="shared" si="3"/>
        <v>Low Income</v>
      </c>
    </row>
    <row r="531" hidden="1">
      <c r="A531" s="1">
        <v>100529.0</v>
      </c>
      <c r="B531" s="1">
        <v>52.0</v>
      </c>
      <c r="C531" s="1">
        <v>53000.0</v>
      </c>
      <c r="D531" s="1" t="s">
        <v>23</v>
      </c>
      <c r="E531" s="1">
        <v>11329.61</v>
      </c>
      <c r="F531" s="1">
        <v>3.0</v>
      </c>
      <c r="G531" s="1">
        <v>12.0</v>
      </c>
      <c r="H531" s="1">
        <v>5.0</v>
      </c>
      <c r="I531" s="1" t="s">
        <v>22</v>
      </c>
      <c r="J531" s="1">
        <v>0.176</v>
      </c>
      <c r="K531" s="1">
        <v>0.367</v>
      </c>
      <c r="L531" s="6" t="str">
        <f>if(J531&gt;QUARTILE!$B$3, "TOP", if(J531&lt;QUARTILE!$B$4, "BOTTOM", 0))</f>
        <v>BOTTOM</v>
      </c>
      <c r="M531" s="6">
        <f t="shared" si="1"/>
        <v>2</v>
      </c>
      <c r="N531" s="6" t="str">
        <f t="shared" si="2"/>
        <v>Gen X</v>
      </c>
      <c r="O531" s="6" t="str">
        <f t="shared" si="3"/>
        <v>Medium Income</v>
      </c>
    </row>
    <row r="532" hidden="1">
      <c r="A532" s="1">
        <v>100530.0</v>
      </c>
      <c r="B532" s="1">
        <v>67.0</v>
      </c>
      <c r="C532" s="1">
        <v>5000.0</v>
      </c>
      <c r="D532" s="1" t="s">
        <v>23</v>
      </c>
      <c r="E532" s="1">
        <v>2603.17</v>
      </c>
      <c r="F532" s="1">
        <v>1.0</v>
      </c>
      <c r="G532" s="1">
        <v>20.0</v>
      </c>
      <c r="H532" s="1">
        <v>6.0</v>
      </c>
      <c r="I532" s="1" t="s">
        <v>22</v>
      </c>
      <c r="J532" s="1">
        <v>0.97</v>
      </c>
      <c r="K532" s="1">
        <v>0.041</v>
      </c>
      <c r="L532" s="6" t="str">
        <f>if(J532&gt;QUARTILE!$B$3, "TOP", if(J532&lt;QUARTILE!$B$4, "BOTTOM", 0))</f>
        <v>TOP</v>
      </c>
      <c r="M532" s="6">
        <f t="shared" si="1"/>
        <v>2</v>
      </c>
      <c r="N532" s="6" t="str">
        <f t="shared" si="2"/>
        <v>Baby Boomer</v>
      </c>
      <c r="O532" s="6" t="str">
        <f t="shared" si="3"/>
        <v>Low Income</v>
      </c>
    </row>
    <row r="533" hidden="1">
      <c r="A533" s="1">
        <v>100531.0</v>
      </c>
      <c r="B533" s="1">
        <v>42.0</v>
      </c>
      <c r="C533" s="1">
        <v>17000.0</v>
      </c>
      <c r="D533" s="1" t="s">
        <v>23</v>
      </c>
      <c r="E533" s="1">
        <v>1640.12</v>
      </c>
      <c r="F533" s="1">
        <v>3.0</v>
      </c>
      <c r="G533" s="1">
        <v>17.0</v>
      </c>
      <c r="H533" s="1">
        <v>8.0</v>
      </c>
      <c r="I533" s="1" t="s">
        <v>22</v>
      </c>
      <c r="J533" s="1">
        <v>0.77</v>
      </c>
      <c r="K533" s="1">
        <v>0.268</v>
      </c>
      <c r="L533" s="6">
        <f>if(J533&gt;QUARTILE!$B$3, "TOP", if(J533&lt;QUARTILE!$B$4, "BOTTOM", 0))</f>
        <v>0</v>
      </c>
      <c r="M533" s="6">
        <f t="shared" si="1"/>
        <v>2</v>
      </c>
      <c r="N533" s="6" t="str">
        <f t="shared" si="2"/>
        <v>Gen X</v>
      </c>
      <c r="O533" s="6" t="str">
        <f t="shared" si="3"/>
        <v>Low Income</v>
      </c>
    </row>
    <row r="534" hidden="1">
      <c r="A534" s="1">
        <v>100532.0</v>
      </c>
      <c r="B534" s="1">
        <v>41.0</v>
      </c>
      <c r="C534" s="1">
        <v>32000.0</v>
      </c>
      <c r="D534" s="1" t="s">
        <v>27</v>
      </c>
      <c r="E534" s="1">
        <v>22792.52</v>
      </c>
      <c r="F534" s="1">
        <v>2.0</v>
      </c>
      <c r="G534" s="1">
        <v>19.0</v>
      </c>
      <c r="H534" s="1">
        <v>7.0</v>
      </c>
      <c r="I534" s="1" t="s">
        <v>22</v>
      </c>
      <c r="J534" s="1">
        <v>0.493</v>
      </c>
      <c r="K534" s="1">
        <v>0.848</v>
      </c>
      <c r="L534" s="6">
        <f>if(J534&gt;QUARTILE!$B$3, "TOP", if(J534&lt;QUARTILE!$B$4, "BOTTOM", 0))</f>
        <v>0</v>
      </c>
      <c r="M534" s="6">
        <f t="shared" si="1"/>
        <v>2</v>
      </c>
      <c r="N534" s="6" t="str">
        <f t="shared" si="2"/>
        <v>Gen X</v>
      </c>
      <c r="O534" s="6" t="str">
        <f t="shared" si="3"/>
        <v>Low Income</v>
      </c>
    </row>
    <row r="535" hidden="1">
      <c r="A535" s="1">
        <v>100533.0</v>
      </c>
      <c r="B535" s="1">
        <v>30.0</v>
      </c>
      <c r="C535" s="1">
        <v>28000.0</v>
      </c>
      <c r="D535" s="1" t="s">
        <v>23</v>
      </c>
      <c r="E535" s="1">
        <v>10456.79</v>
      </c>
      <c r="F535" s="1">
        <v>3.0</v>
      </c>
      <c r="G535" s="1">
        <v>18.0</v>
      </c>
      <c r="H535" s="1">
        <v>10.0</v>
      </c>
      <c r="I535" s="1" t="s">
        <v>22</v>
      </c>
      <c r="J535" s="1">
        <v>0.513</v>
      </c>
      <c r="K535" s="1">
        <v>0.648</v>
      </c>
      <c r="L535" s="6">
        <f>if(J535&gt;QUARTILE!$B$3, "TOP", if(J535&lt;QUARTILE!$B$4, "BOTTOM", 0))</f>
        <v>0</v>
      </c>
      <c r="M535" s="6">
        <f t="shared" si="1"/>
        <v>2</v>
      </c>
      <c r="N535" s="6" t="str">
        <f t="shared" si="2"/>
        <v>Millenial</v>
      </c>
      <c r="O535" s="6" t="str">
        <f t="shared" si="3"/>
        <v>Low Income</v>
      </c>
    </row>
    <row r="536" hidden="1">
      <c r="A536" s="1">
        <v>100534.0</v>
      </c>
      <c r="B536" s="1">
        <v>77.0</v>
      </c>
      <c r="C536" s="1">
        <v>53000.0</v>
      </c>
      <c r="D536" s="1" t="s">
        <v>27</v>
      </c>
      <c r="E536" s="1">
        <v>25909.03</v>
      </c>
      <c r="F536" s="1">
        <v>5.0</v>
      </c>
      <c r="G536" s="1">
        <v>16.0</v>
      </c>
      <c r="H536" s="1">
        <v>1.0</v>
      </c>
      <c r="I536" s="1" t="s">
        <v>22</v>
      </c>
      <c r="J536" s="1">
        <v>1.0</v>
      </c>
      <c r="K536" s="1">
        <v>0.764</v>
      </c>
      <c r="L536" s="6" t="str">
        <f>if(J536&gt;QUARTILE!$B$3, "TOP", if(J536&lt;QUARTILE!$B$4, "BOTTOM", 0))</f>
        <v>TOP</v>
      </c>
      <c r="M536" s="6">
        <f t="shared" si="1"/>
        <v>2</v>
      </c>
      <c r="N536" s="6" t="str">
        <f t="shared" si="2"/>
        <v>Baby Boomer</v>
      </c>
      <c r="O536" s="6" t="str">
        <f t="shared" si="3"/>
        <v>Medium Income</v>
      </c>
    </row>
    <row r="537" hidden="1">
      <c r="A537" s="1">
        <v>100535.0</v>
      </c>
      <c r="B537" s="1">
        <v>75.0</v>
      </c>
      <c r="C537" s="1">
        <v>24000.0</v>
      </c>
      <c r="D537" s="1" t="s">
        <v>23</v>
      </c>
      <c r="E537" s="1">
        <v>2331.98</v>
      </c>
      <c r="F537" s="1">
        <v>2.0</v>
      </c>
      <c r="G537" s="1">
        <v>19.0</v>
      </c>
      <c r="H537" s="1">
        <v>5.0</v>
      </c>
      <c r="I537" s="1" t="s">
        <v>22</v>
      </c>
      <c r="J537" s="1">
        <v>0.6</v>
      </c>
      <c r="K537" s="1">
        <v>0.837</v>
      </c>
      <c r="L537" s="6">
        <f>if(J537&gt;QUARTILE!$B$3, "TOP", if(J537&lt;QUARTILE!$B$4, "BOTTOM", 0))</f>
        <v>0</v>
      </c>
      <c r="M537" s="6">
        <f t="shared" si="1"/>
        <v>2</v>
      </c>
      <c r="N537" s="6" t="str">
        <f t="shared" si="2"/>
        <v>Baby Boomer</v>
      </c>
      <c r="O537" s="6" t="str">
        <f t="shared" si="3"/>
        <v>Low Income</v>
      </c>
    </row>
    <row r="538" hidden="1">
      <c r="A538" s="1">
        <v>100536.0</v>
      </c>
      <c r="B538" s="1">
        <v>24.0</v>
      </c>
      <c r="C538" s="1">
        <v>28000.0</v>
      </c>
      <c r="D538" s="1" t="s">
        <v>23</v>
      </c>
      <c r="E538" s="1">
        <v>18825.28</v>
      </c>
      <c r="F538" s="1">
        <v>4.0</v>
      </c>
      <c r="G538" s="1">
        <v>15.0</v>
      </c>
      <c r="H538" s="1">
        <v>15.0</v>
      </c>
      <c r="I538" s="1" t="s">
        <v>22</v>
      </c>
      <c r="J538" s="1">
        <v>0.553</v>
      </c>
      <c r="K538" s="1">
        <v>0.012</v>
      </c>
      <c r="L538" s="6">
        <f>if(J538&gt;QUARTILE!$B$3, "TOP", if(J538&lt;QUARTILE!$B$4, "BOTTOM", 0))</f>
        <v>0</v>
      </c>
      <c r="M538" s="6">
        <f t="shared" si="1"/>
        <v>2</v>
      </c>
      <c r="N538" s="6" t="str">
        <f t="shared" si="2"/>
        <v>Millenial</v>
      </c>
      <c r="O538" s="6" t="str">
        <f t="shared" si="3"/>
        <v>Low Income</v>
      </c>
    </row>
    <row r="539" hidden="1">
      <c r="A539" s="1">
        <v>100537.0</v>
      </c>
      <c r="B539" s="1">
        <v>74.0</v>
      </c>
      <c r="C539" s="1">
        <v>7000.0</v>
      </c>
      <c r="D539" s="1" t="s">
        <v>23</v>
      </c>
      <c r="E539" s="1">
        <v>11714.82</v>
      </c>
      <c r="F539" s="1">
        <v>2.0</v>
      </c>
      <c r="G539" s="1">
        <v>22.0</v>
      </c>
      <c r="H539" s="1">
        <v>8.0</v>
      </c>
      <c r="I539" s="1" t="s">
        <v>22</v>
      </c>
      <c r="J539" s="1">
        <v>0.825</v>
      </c>
      <c r="K539" s="1">
        <v>0.337</v>
      </c>
      <c r="L539" s="6" t="str">
        <f>if(J539&gt;QUARTILE!$B$3, "TOP", if(J539&lt;QUARTILE!$B$4, "BOTTOM", 0))</f>
        <v>TOP</v>
      </c>
      <c r="M539" s="6">
        <f t="shared" si="1"/>
        <v>2</v>
      </c>
      <c r="N539" s="6" t="str">
        <f t="shared" si="2"/>
        <v>Baby Boomer</v>
      </c>
      <c r="O539" s="6" t="str">
        <f t="shared" si="3"/>
        <v>Low Income</v>
      </c>
    </row>
    <row r="540" hidden="1">
      <c r="A540" s="1">
        <v>100538.0</v>
      </c>
      <c r="B540" s="1">
        <v>53.0</v>
      </c>
      <c r="C540" s="1">
        <v>12000.0</v>
      </c>
      <c r="D540" s="1" t="s">
        <v>21</v>
      </c>
      <c r="E540" s="1">
        <v>1194.97</v>
      </c>
      <c r="F540" s="1">
        <v>3.0</v>
      </c>
      <c r="G540" s="1">
        <v>27.0</v>
      </c>
      <c r="H540" s="1">
        <v>6.0</v>
      </c>
      <c r="I540" s="1" t="s">
        <v>22</v>
      </c>
      <c r="J540" s="1">
        <v>0.593</v>
      </c>
      <c r="K540" s="1">
        <v>0.676</v>
      </c>
      <c r="L540" s="6">
        <f>if(J540&gt;QUARTILE!$B$3, "TOP", if(J540&lt;QUARTILE!$B$4, "BOTTOM", 0))</f>
        <v>0</v>
      </c>
      <c r="M540" s="6">
        <f t="shared" si="1"/>
        <v>2</v>
      </c>
      <c r="N540" s="6" t="str">
        <f t="shared" si="2"/>
        <v>Gen X</v>
      </c>
      <c r="O540" s="6" t="str">
        <f t="shared" si="3"/>
        <v>Low Income</v>
      </c>
    </row>
    <row r="541" hidden="1">
      <c r="A541" s="1">
        <v>100539.0</v>
      </c>
      <c r="B541" s="1">
        <v>62.0</v>
      </c>
      <c r="C541" s="1">
        <v>8000.0</v>
      </c>
      <c r="D541" s="1" t="s">
        <v>27</v>
      </c>
      <c r="E541" s="1">
        <v>15740.45</v>
      </c>
      <c r="F541" s="1">
        <v>2.0</v>
      </c>
      <c r="G541" s="1">
        <v>24.0</v>
      </c>
      <c r="H541" s="1">
        <v>4.0</v>
      </c>
      <c r="I541" s="1" t="s">
        <v>22</v>
      </c>
      <c r="J541" s="1">
        <v>0.249</v>
      </c>
      <c r="K541" s="1">
        <v>0.853</v>
      </c>
      <c r="L541" s="6" t="str">
        <f>if(J541&gt;QUARTILE!$B$3, "TOP", if(J541&lt;QUARTILE!$B$4, "BOTTOM", 0))</f>
        <v>BOTTOM</v>
      </c>
      <c r="M541" s="6">
        <f t="shared" si="1"/>
        <v>2</v>
      </c>
      <c r="N541" s="6" t="str">
        <f t="shared" si="2"/>
        <v>Baby Boomer</v>
      </c>
      <c r="O541" s="6" t="str">
        <f t="shared" si="3"/>
        <v>Low Income</v>
      </c>
    </row>
    <row r="542" hidden="1">
      <c r="A542" s="1">
        <v>100540.0</v>
      </c>
      <c r="B542" s="1">
        <v>37.0</v>
      </c>
      <c r="C542" s="1">
        <v>31000.0</v>
      </c>
      <c r="D542" s="1" t="s">
        <v>27</v>
      </c>
      <c r="E542" s="1">
        <v>1728.69</v>
      </c>
      <c r="F542" s="1">
        <v>2.0</v>
      </c>
      <c r="G542" s="1">
        <v>19.0</v>
      </c>
      <c r="H542" s="1">
        <v>13.0</v>
      </c>
      <c r="I542" s="1" t="s">
        <v>22</v>
      </c>
      <c r="J542" s="1">
        <v>0.999</v>
      </c>
      <c r="K542" s="1">
        <v>0.801</v>
      </c>
      <c r="L542" s="6" t="str">
        <f>if(J542&gt;QUARTILE!$B$3, "TOP", if(J542&lt;QUARTILE!$B$4, "BOTTOM", 0))</f>
        <v>TOP</v>
      </c>
      <c r="M542" s="6">
        <f t="shared" si="1"/>
        <v>2</v>
      </c>
      <c r="N542" s="6" t="str">
        <f t="shared" si="2"/>
        <v>Gen X</v>
      </c>
      <c r="O542" s="6" t="str">
        <f t="shared" si="3"/>
        <v>Low Income</v>
      </c>
    </row>
    <row r="543" hidden="1">
      <c r="A543" s="1">
        <v>100541.0</v>
      </c>
      <c r="B543" s="1">
        <v>18.0</v>
      </c>
      <c r="C543" s="1">
        <v>27000.0</v>
      </c>
      <c r="D543" s="1" t="s">
        <v>23</v>
      </c>
      <c r="E543" s="1">
        <v>35172.66</v>
      </c>
      <c r="F543" s="1">
        <v>4.0</v>
      </c>
      <c r="G543" s="1">
        <v>15.0</v>
      </c>
      <c r="H543" s="1">
        <v>20.0</v>
      </c>
      <c r="I543" s="1" t="s">
        <v>18</v>
      </c>
      <c r="J543" s="1">
        <v>0.431</v>
      </c>
      <c r="K543" s="1">
        <v>0.272</v>
      </c>
      <c r="L543" s="6">
        <f>if(J543&gt;QUARTILE!$B$3, "TOP", if(J543&lt;QUARTILE!$B$4, "BOTTOM", 0))</f>
        <v>0</v>
      </c>
      <c r="M543" s="6">
        <f t="shared" si="1"/>
        <v>1</v>
      </c>
      <c r="N543" s="6" t="str">
        <f t="shared" si="2"/>
        <v>Millenial</v>
      </c>
      <c r="O543" s="6" t="str">
        <f t="shared" si="3"/>
        <v>Low Income</v>
      </c>
    </row>
    <row r="544" hidden="1">
      <c r="A544" s="1">
        <v>100542.0</v>
      </c>
      <c r="B544" s="1">
        <v>25.0</v>
      </c>
      <c r="C544" s="1">
        <v>27000.0</v>
      </c>
      <c r="D544" s="1" t="s">
        <v>17</v>
      </c>
      <c r="E544" s="1">
        <v>19991.14</v>
      </c>
      <c r="F544" s="1">
        <v>3.0</v>
      </c>
      <c r="G544" s="1">
        <v>29.0</v>
      </c>
      <c r="H544" s="1">
        <v>15.0</v>
      </c>
      <c r="I544" s="1" t="s">
        <v>18</v>
      </c>
      <c r="J544" s="1">
        <v>0.683</v>
      </c>
      <c r="K544" s="1">
        <v>0.932</v>
      </c>
      <c r="L544" s="6">
        <f>if(J544&gt;QUARTILE!$B$3, "TOP", if(J544&lt;QUARTILE!$B$4, "BOTTOM", 0))</f>
        <v>0</v>
      </c>
      <c r="M544" s="6">
        <f t="shared" si="1"/>
        <v>1</v>
      </c>
      <c r="N544" s="6" t="str">
        <f t="shared" si="2"/>
        <v>Millenial</v>
      </c>
      <c r="O544" s="6" t="str">
        <f t="shared" si="3"/>
        <v>Low Income</v>
      </c>
    </row>
    <row r="545" hidden="1">
      <c r="A545" s="1">
        <v>100543.0</v>
      </c>
      <c r="B545" s="1">
        <v>63.0</v>
      </c>
      <c r="C545" s="1">
        <v>13000.0</v>
      </c>
      <c r="D545" s="1" t="s">
        <v>23</v>
      </c>
      <c r="E545" s="1">
        <v>16282.24</v>
      </c>
      <c r="F545" s="1">
        <v>5.0</v>
      </c>
      <c r="G545" s="1">
        <v>24.0</v>
      </c>
      <c r="H545" s="1">
        <v>8.0</v>
      </c>
      <c r="I545" s="1" t="s">
        <v>22</v>
      </c>
      <c r="J545" s="1">
        <v>0.54</v>
      </c>
      <c r="K545" s="1">
        <v>0.251</v>
      </c>
      <c r="L545" s="6">
        <f>if(J545&gt;QUARTILE!$B$3, "TOP", if(J545&lt;QUARTILE!$B$4, "BOTTOM", 0))</f>
        <v>0</v>
      </c>
      <c r="M545" s="6">
        <f t="shared" si="1"/>
        <v>2</v>
      </c>
      <c r="N545" s="6" t="str">
        <f t="shared" si="2"/>
        <v>Baby Boomer</v>
      </c>
      <c r="O545" s="6" t="str">
        <f t="shared" si="3"/>
        <v>Low Income</v>
      </c>
    </row>
    <row r="546" hidden="1">
      <c r="A546" s="1">
        <v>100544.0</v>
      </c>
      <c r="B546" s="1">
        <v>33.0</v>
      </c>
      <c r="C546" s="1">
        <v>12000.0</v>
      </c>
      <c r="D546" s="1" t="s">
        <v>23</v>
      </c>
      <c r="E546" s="1">
        <v>2865.15</v>
      </c>
      <c r="F546" s="1">
        <v>2.0</v>
      </c>
      <c r="G546" s="1">
        <v>25.0</v>
      </c>
      <c r="H546" s="1">
        <v>7.0</v>
      </c>
      <c r="I546" s="1" t="s">
        <v>22</v>
      </c>
      <c r="J546" s="1">
        <v>0.172</v>
      </c>
      <c r="K546" s="1">
        <v>0.376</v>
      </c>
      <c r="L546" s="6" t="str">
        <f>if(J546&gt;QUARTILE!$B$3, "TOP", if(J546&lt;QUARTILE!$B$4, "BOTTOM", 0))</f>
        <v>BOTTOM</v>
      </c>
      <c r="M546" s="6">
        <f t="shared" si="1"/>
        <v>2</v>
      </c>
      <c r="N546" s="6" t="str">
        <f t="shared" si="2"/>
        <v>Gen X</v>
      </c>
      <c r="O546" s="6" t="str">
        <f t="shared" si="3"/>
        <v>Low Income</v>
      </c>
    </row>
    <row r="547" hidden="1">
      <c r="A547" s="1">
        <v>100545.0</v>
      </c>
      <c r="B547" s="1">
        <v>31.0</v>
      </c>
      <c r="C547" s="1">
        <v>25000.0</v>
      </c>
      <c r="D547" s="1" t="s">
        <v>27</v>
      </c>
      <c r="E547" s="1">
        <v>6778.3</v>
      </c>
      <c r="F547" s="1">
        <v>1.0</v>
      </c>
      <c r="G547" s="1">
        <v>14.0</v>
      </c>
      <c r="H547" s="1">
        <v>9.0</v>
      </c>
      <c r="I547" s="1" t="s">
        <v>22</v>
      </c>
      <c r="J547" s="1">
        <v>0.959</v>
      </c>
      <c r="K547" s="1">
        <v>0.181</v>
      </c>
      <c r="L547" s="6" t="str">
        <f>if(J547&gt;QUARTILE!$B$3, "TOP", if(J547&lt;QUARTILE!$B$4, "BOTTOM", 0))</f>
        <v>TOP</v>
      </c>
      <c r="M547" s="6">
        <f t="shared" si="1"/>
        <v>2</v>
      </c>
      <c r="N547" s="6" t="str">
        <f t="shared" si="2"/>
        <v>Gen X</v>
      </c>
      <c r="O547" s="6" t="str">
        <f t="shared" si="3"/>
        <v>Low Income</v>
      </c>
    </row>
    <row r="548" hidden="1">
      <c r="A548" s="1">
        <v>100546.0</v>
      </c>
      <c r="B548" s="1">
        <v>29.0</v>
      </c>
      <c r="C548" s="1">
        <v>15000.0</v>
      </c>
      <c r="D548" s="1" t="s">
        <v>25</v>
      </c>
      <c r="E548" s="1">
        <v>13579.99</v>
      </c>
      <c r="F548" s="1">
        <v>5.0</v>
      </c>
      <c r="G548" s="1">
        <v>20.0</v>
      </c>
      <c r="H548" s="1">
        <v>13.0</v>
      </c>
      <c r="I548" s="1" t="s">
        <v>22</v>
      </c>
      <c r="J548" s="1">
        <v>0.386</v>
      </c>
      <c r="K548" s="1">
        <v>0.177</v>
      </c>
      <c r="L548" s="6">
        <f>if(J548&gt;QUARTILE!$B$3, "TOP", if(J548&lt;QUARTILE!$B$4, "BOTTOM", 0))</f>
        <v>0</v>
      </c>
      <c r="M548" s="6">
        <f t="shared" si="1"/>
        <v>2</v>
      </c>
      <c r="N548" s="6" t="str">
        <f t="shared" si="2"/>
        <v>Millenial</v>
      </c>
      <c r="O548" s="6" t="str">
        <f t="shared" si="3"/>
        <v>Low Income</v>
      </c>
    </row>
    <row r="549" hidden="1">
      <c r="A549" s="1">
        <v>100547.0</v>
      </c>
      <c r="B549" s="1">
        <v>68.0</v>
      </c>
      <c r="C549" s="1">
        <v>12000.0</v>
      </c>
      <c r="D549" s="1" t="s">
        <v>30</v>
      </c>
      <c r="E549" s="1">
        <v>20063.32</v>
      </c>
      <c r="F549" s="1">
        <v>2.0</v>
      </c>
      <c r="G549" s="1">
        <v>17.0</v>
      </c>
      <c r="H549" s="1">
        <v>7.0</v>
      </c>
      <c r="I549" s="1" t="s">
        <v>22</v>
      </c>
      <c r="J549" s="1">
        <v>0.657</v>
      </c>
      <c r="K549" s="1">
        <v>0.009</v>
      </c>
      <c r="L549" s="6">
        <f>if(J549&gt;QUARTILE!$B$3, "TOP", if(J549&lt;QUARTILE!$B$4, "BOTTOM", 0))</f>
        <v>0</v>
      </c>
      <c r="M549" s="6">
        <f t="shared" si="1"/>
        <v>2</v>
      </c>
      <c r="N549" s="6" t="str">
        <f t="shared" si="2"/>
        <v>Baby Boomer</v>
      </c>
      <c r="O549" s="6" t="str">
        <f t="shared" si="3"/>
        <v>Low Income</v>
      </c>
    </row>
    <row r="550" hidden="1">
      <c r="A550" s="1">
        <v>100548.0</v>
      </c>
      <c r="B550" s="1">
        <v>40.0</v>
      </c>
      <c r="C550" s="1">
        <v>16000.0</v>
      </c>
      <c r="D550" s="1" t="s">
        <v>23</v>
      </c>
      <c r="E550" s="1">
        <v>4047.97</v>
      </c>
      <c r="F550" s="1">
        <v>5.0</v>
      </c>
      <c r="G550" s="1">
        <v>21.0</v>
      </c>
      <c r="H550" s="1">
        <v>8.0</v>
      </c>
      <c r="I550" s="1" t="s">
        <v>22</v>
      </c>
      <c r="J550" s="1">
        <v>0.788</v>
      </c>
      <c r="K550" s="1">
        <v>0.258</v>
      </c>
      <c r="L550" s="6">
        <f>if(J550&gt;QUARTILE!$B$3, "TOP", if(J550&lt;QUARTILE!$B$4, "BOTTOM", 0))</f>
        <v>0</v>
      </c>
      <c r="M550" s="6">
        <f t="shared" si="1"/>
        <v>2</v>
      </c>
      <c r="N550" s="6" t="str">
        <f t="shared" si="2"/>
        <v>Gen X</v>
      </c>
      <c r="O550" s="6" t="str">
        <f t="shared" si="3"/>
        <v>Low Income</v>
      </c>
    </row>
    <row r="551" hidden="1">
      <c r="A551" s="1">
        <v>100549.0</v>
      </c>
      <c r="B551" s="1">
        <v>32.0</v>
      </c>
      <c r="C551" s="1">
        <v>15000.0</v>
      </c>
      <c r="D551" s="1" t="s">
        <v>31</v>
      </c>
      <c r="E551" s="1">
        <v>178.12</v>
      </c>
      <c r="F551" s="1">
        <v>1.0</v>
      </c>
      <c r="G551" s="1">
        <v>11.0</v>
      </c>
      <c r="H551" s="1">
        <v>7.0</v>
      </c>
      <c r="I551" s="1" t="s">
        <v>22</v>
      </c>
      <c r="J551" s="1">
        <v>0.395</v>
      </c>
      <c r="K551" s="1">
        <v>0.307</v>
      </c>
      <c r="L551" s="6">
        <f>if(J551&gt;QUARTILE!$B$3, "TOP", if(J551&lt;QUARTILE!$B$4, "BOTTOM", 0))</f>
        <v>0</v>
      </c>
      <c r="M551" s="6">
        <f t="shared" si="1"/>
        <v>2</v>
      </c>
      <c r="N551" s="6" t="str">
        <f t="shared" si="2"/>
        <v>Gen X</v>
      </c>
      <c r="O551" s="6" t="str">
        <f t="shared" si="3"/>
        <v>Low Income</v>
      </c>
    </row>
    <row r="552" hidden="1">
      <c r="A552" s="1">
        <v>100550.0</v>
      </c>
      <c r="B552" s="1">
        <v>45.0</v>
      </c>
      <c r="C552" s="1">
        <v>13000.0</v>
      </c>
      <c r="D552" s="1" t="s">
        <v>27</v>
      </c>
      <c r="E552" s="1">
        <v>8455.08</v>
      </c>
      <c r="F552" s="1">
        <v>5.0</v>
      </c>
      <c r="G552" s="1">
        <v>17.0</v>
      </c>
      <c r="H552" s="1">
        <v>10.0</v>
      </c>
      <c r="I552" s="1" t="s">
        <v>22</v>
      </c>
      <c r="J552" s="1">
        <v>0.261</v>
      </c>
      <c r="K552" s="1">
        <v>0.017</v>
      </c>
      <c r="L552" s="6" t="str">
        <f>if(J552&gt;QUARTILE!$B$3, "TOP", if(J552&lt;QUARTILE!$B$4, "BOTTOM", 0))</f>
        <v>BOTTOM</v>
      </c>
      <c r="M552" s="6">
        <f t="shared" si="1"/>
        <v>2</v>
      </c>
      <c r="N552" s="6" t="str">
        <f t="shared" si="2"/>
        <v>Gen X</v>
      </c>
      <c r="O552" s="6" t="str">
        <f t="shared" si="3"/>
        <v>Low Income</v>
      </c>
    </row>
    <row r="553" hidden="1">
      <c r="A553" s="1">
        <v>100551.0</v>
      </c>
      <c r="B553" s="1">
        <v>51.0</v>
      </c>
      <c r="C553" s="1">
        <v>11000.0</v>
      </c>
      <c r="D553" s="1" t="s">
        <v>25</v>
      </c>
      <c r="E553" s="1">
        <v>13189.28</v>
      </c>
      <c r="F553" s="1">
        <v>5.0</v>
      </c>
      <c r="G553" s="1">
        <v>20.0</v>
      </c>
      <c r="H553" s="1">
        <v>6.0</v>
      </c>
      <c r="I553" s="1" t="s">
        <v>22</v>
      </c>
      <c r="J553" s="1">
        <v>0.109</v>
      </c>
      <c r="K553" s="1">
        <v>0.29</v>
      </c>
      <c r="L553" s="6" t="str">
        <f>if(J553&gt;QUARTILE!$B$3, "TOP", if(J553&lt;QUARTILE!$B$4, "BOTTOM", 0))</f>
        <v>BOTTOM</v>
      </c>
      <c r="M553" s="6">
        <f t="shared" si="1"/>
        <v>2</v>
      </c>
      <c r="N553" s="6" t="str">
        <f t="shared" si="2"/>
        <v>Gen X</v>
      </c>
      <c r="O553" s="6" t="str">
        <f t="shared" si="3"/>
        <v>Low Income</v>
      </c>
    </row>
    <row r="554" hidden="1">
      <c r="A554" s="1">
        <v>100552.0</v>
      </c>
      <c r="B554" s="1">
        <v>19.0</v>
      </c>
      <c r="C554" s="1">
        <v>29000.0</v>
      </c>
      <c r="D554" s="1" t="s">
        <v>23</v>
      </c>
      <c r="E554" s="1">
        <v>4077.45</v>
      </c>
      <c r="F554" s="1">
        <v>1.0</v>
      </c>
      <c r="G554" s="1">
        <v>13.0</v>
      </c>
      <c r="H554" s="1">
        <v>12.0</v>
      </c>
      <c r="I554" s="1" t="s">
        <v>22</v>
      </c>
      <c r="J554" s="1">
        <v>1.0</v>
      </c>
      <c r="K554" s="1">
        <v>0.301</v>
      </c>
      <c r="L554" s="6" t="str">
        <f>if(J554&gt;QUARTILE!$B$3, "TOP", if(J554&lt;QUARTILE!$B$4, "BOTTOM", 0))</f>
        <v>TOP</v>
      </c>
      <c r="M554" s="6">
        <f t="shared" si="1"/>
        <v>2</v>
      </c>
      <c r="N554" s="6" t="str">
        <f t="shared" si="2"/>
        <v>Millenial</v>
      </c>
      <c r="O554" s="6" t="str">
        <f t="shared" si="3"/>
        <v>Low Income</v>
      </c>
    </row>
    <row r="555" hidden="1">
      <c r="A555" s="1">
        <v>100553.0</v>
      </c>
      <c r="B555" s="1">
        <v>49.0</v>
      </c>
      <c r="C555" s="1">
        <v>56000.0</v>
      </c>
      <c r="D555" s="1" t="s">
        <v>23</v>
      </c>
      <c r="E555" s="1">
        <v>13551.99</v>
      </c>
      <c r="F555" s="1">
        <v>1.0</v>
      </c>
      <c r="G555" s="1">
        <v>14.0</v>
      </c>
      <c r="H555" s="1">
        <v>8.0</v>
      </c>
      <c r="I555" s="1" t="s">
        <v>22</v>
      </c>
      <c r="J555" s="1">
        <v>0.732</v>
      </c>
      <c r="K555" s="1">
        <v>0.799</v>
      </c>
      <c r="L555" s="6">
        <f>if(J555&gt;QUARTILE!$B$3, "TOP", if(J555&lt;QUARTILE!$B$4, "BOTTOM", 0))</f>
        <v>0</v>
      </c>
      <c r="M555" s="6">
        <f t="shared" si="1"/>
        <v>2</v>
      </c>
      <c r="N555" s="6" t="str">
        <f t="shared" si="2"/>
        <v>Gen X</v>
      </c>
      <c r="O555" s="6" t="str">
        <f t="shared" si="3"/>
        <v>Medium Income</v>
      </c>
    </row>
    <row r="556" hidden="1">
      <c r="A556" s="1">
        <v>100554.0</v>
      </c>
      <c r="B556" s="1">
        <v>40.0</v>
      </c>
      <c r="C556" s="1">
        <v>22000.0</v>
      </c>
      <c r="D556" s="1" t="s">
        <v>21</v>
      </c>
      <c r="E556" s="1">
        <v>8264.48</v>
      </c>
      <c r="F556" s="1">
        <v>1.0</v>
      </c>
      <c r="G556" s="1">
        <v>21.0</v>
      </c>
      <c r="H556" s="1">
        <v>7.0</v>
      </c>
      <c r="I556" s="1" t="s">
        <v>22</v>
      </c>
      <c r="J556" s="1">
        <v>0.716</v>
      </c>
      <c r="K556" s="1">
        <v>0.156</v>
      </c>
      <c r="L556" s="6">
        <f>if(J556&gt;QUARTILE!$B$3, "TOP", if(J556&lt;QUARTILE!$B$4, "BOTTOM", 0))</f>
        <v>0</v>
      </c>
      <c r="M556" s="6">
        <f t="shared" si="1"/>
        <v>2</v>
      </c>
      <c r="N556" s="6" t="str">
        <f t="shared" si="2"/>
        <v>Gen X</v>
      </c>
      <c r="O556" s="6" t="str">
        <f t="shared" si="3"/>
        <v>Low Income</v>
      </c>
    </row>
    <row r="557">
      <c r="A557" s="1">
        <v>100555.0</v>
      </c>
      <c r="B557" s="1">
        <v>80.0</v>
      </c>
      <c r="C557" s="1">
        <v>25000.0</v>
      </c>
      <c r="D557" s="1" t="s">
        <v>25</v>
      </c>
      <c r="E557" s="1">
        <v>12142.68</v>
      </c>
      <c r="F557" s="1">
        <v>4.0</v>
      </c>
      <c r="G557" s="1">
        <v>26.0</v>
      </c>
      <c r="H557" s="1">
        <v>2.0</v>
      </c>
      <c r="I557" s="1" t="s">
        <v>22</v>
      </c>
      <c r="J557" s="1">
        <v>0.519</v>
      </c>
      <c r="K557" s="1">
        <v>0.675</v>
      </c>
      <c r="L557" s="6">
        <f>if(J557&gt;QUARTILE!$B$3, "TOP", if(J557&lt;QUARTILE!$B$4, "BOTTOM", 0))</f>
        <v>0</v>
      </c>
      <c r="M557" s="6">
        <f t="shared" si="1"/>
        <v>2</v>
      </c>
      <c r="N557" s="6" t="str">
        <f t="shared" si="2"/>
        <v>Silent</v>
      </c>
      <c r="O557" s="6" t="str">
        <f t="shared" si="3"/>
        <v>Low Income</v>
      </c>
    </row>
    <row r="558" hidden="1">
      <c r="A558" s="1">
        <v>100556.0</v>
      </c>
      <c r="B558" s="1">
        <v>39.0</v>
      </c>
      <c r="C558" s="1">
        <v>30000.0</v>
      </c>
      <c r="D558" s="1" t="s">
        <v>27</v>
      </c>
      <c r="E558" s="1">
        <v>8537.59</v>
      </c>
      <c r="F558" s="1">
        <v>1.0</v>
      </c>
      <c r="G558" s="1">
        <v>18.0</v>
      </c>
      <c r="H558" s="1">
        <v>16.0</v>
      </c>
      <c r="I558" s="1" t="s">
        <v>18</v>
      </c>
      <c r="J558" s="1">
        <v>0.233</v>
      </c>
      <c r="K558" s="1">
        <v>0.13</v>
      </c>
      <c r="L558" s="6" t="str">
        <f>if(J558&gt;QUARTILE!$B$3, "TOP", if(J558&lt;QUARTILE!$B$4, "BOTTOM", 0))</f>
        <v>BOTTOM</v>
      </c>
      <c r="M558" s="6">
        <f t="shared" si="1"/>
        <v>1</v>
      </c>
      <c r="N558" s="6" t="str">
        <f t="shared" si="2"/>
        <v>Gen X</v>
      </c>
      <c r="O558" s="6" t="str">
        <f t="shared" si="3"/>
        <v>Low Income</v>
      </c>
    </row>
    <row r="559" hidden="1">
      <c r="A559" s="1">
        <v>100557.0</v>
      </c>
      <c r="B559" s="1">
        <v>68.0</v>
      </c>
      <c r="C559" s="1">
        <v>27000.0</v>
      </c>
      <c r="D559" s="1" t="s">
        <v>31</v>
      </c>
      <c r="E559" s="1">
        <v>19802.4</v>
      </c>
      <c r="F559" s="1">
        <v>5.0</v>
      </c>
      <c r="G559" s="1">
        <v>17.0</v>
      </c>
      <c r="H559" s="1">
        <v>1.0</v>
      </c>
      <c r="I559" s="1" t="s">
        <v>22</v>
      </c>
      <c r="J559" s="1">
        <v>0.995</v>
      </c>
      <c r="K559" s="1">
        <v>0.446</v>
      </c>
      <c r="L559" s="6" t="str">
        <f>if(J559&gt;QUARTILE!$B$3, "TOP", if(J559&lt;QUARTILE!$B$4, "BOTTOM", 0))</f>
        <v>TOP</v>
      </c>
      <c r="M559" s="6">
        <f t="shared" si="1"/>
        <v>2</v>
      </c>
      <c r="N559" s="6" t="str">
        <f t="shared" si="2"/>
        <v>Baby Boomer</v>
      </c>
      <c r="O559" s="6" t="str">
        <f t="shared" si="3"/>
        <v>Low Income</v>
      </c>
    </row>
    <row r="560" hidden="1">
      <c r="A560" s="1">
        <v>100558.0</v>
      </c>
      <c r="B560" s="1">
        <v>42.0</v>
      </c>
      <c r="C560" s="1">
        <v>13000.0</v>
      </c>
      <c r="D560" s="1" t="s">
        <v>23</v>
      </c>
      <c r="E560" s="1">
        <v>876.89</v>
      </c>
      <c r="F560" s="1">
        <v>1.0</v>
      </c>
      <c r="G560" s="1">
        <v>29.0</v>
      </c>
      <c r="H560" s="1">
        <v>5.0</v>
      </c>
      <c r="I560" s="1" t="s">
        <v>22</v>
      </c>
      <c r="J560" s="1">
        <v>1.0</v>
      </c>
      <c r="K560" s="1">
        <v>0.736</v>
      </c>
      <c r="L560" s="6" t="str">
        <f>if(J560&gt;QUARTILE!$B$3, "TOP", if(J560&lt;QUARTILE!$B$4, "BOTTOM", 0))</f>
        <v>TOP</v>
      </c>
      <c r="M560" s="6">
        <f t="shared" si="1"/>
        <v>2</v>
      </c>
      <c r="N560" s="6" t="str">
        <f t="shared" si="2"/>
        <v>Gen X</v>
      </c>
      <c r="O560" s="6" t="str">
        <f t="shared" si="3"/>
        <v>Low Income</v>
      </c>
    </row>
    <row r="561" hidden="1">
      <c r="A561" s="1">
        <v>100559.0</v>
      </c>
      <c r="B561" s="1">
        <v>75.0</v>
      </c>
      <c r="C561" s="1">
        <v>62000.0</v>
      </c>
      <c r="D561" s="1" t="s">
        <v>25</v>
      </c>
      <c r="E561" s="1">
        <v>3748.42</v>
      </c>
      <c r="F561" s="1">
        <v>2.0</v>
      </c>
      <c r="G561" s="1">
        <v>23.0</v>
      </c>
      <c r="H561" s="1">
        <v>3.0</v>
      </c>
      <c r="I561" s="1" t="s">
        <v>22</v>
      </c>
      <c r="J561" s="1">
        <v>1.0</v>
      </c>
      <c r="K561" s="1">
        <v>0.606</v>
      </c>
      <c r="L561" s="6" t="str">
        <f>if(J561&gt;QUARTILE!$B$3, "TOP", if(J561&lt;QUARTILE!$B$4, "BOTTOM", 0))</f>
        <v>TOP</v>
      </c>
      <c r="M561" s="6">
        <f t="shared" si="1"/>
        <v>2</v>
      </c>
      <c r="N561" s="6" t="str">
        <f t="shared" si="2"/>
        <v>Baby Boomer</v>
      </c>
      <c r="O561" s="6" t="str">
        <f t="shared" si="3"/>
        <v>Medium Income</v>
      </c>
    </row>
    <row r="562">
      <c r="A562" s="1">
        <v>100560.0</v>
      </c>
      <c r="B562" s="1">
        <v>80.0</v>
      </c>
      <c r="C562" s="1">
        <v>14000.0</v>
      </c>
      <c r="D562" s="1" t="s">
        <v>27</v>
      </c>
      <c r="E562" s="1">
        <v>11339.13</v>
      </c>
      <c r="F562" s="1">
        <v>1.0</v>
      </c>
      <c r="G562" s="1">
        <v>21.0</v>
      </c>
      <c r="H562" s="1">
        <v>11.0</v>
      </c>
      <c r="I562" s="1" t="s">
        <v>18</v>
      </c>
      <c r="J562" s="1">
        <v>0.916</v>
      </c>
      <c r="K562" s="1">
        <v>0.646</v>
      </c>
      <c r="L562" s="6" t="str">
        <f>if(J562&gt;QUARTILE!$B$3, "TOP", if(J562&lt;QUARTILE!$B$4, "BOTTOM", 0))</f>
        <v>TOP</v>
      </c>
      <c r="M562" s="6">
        <f t="shared" si="1"/>
        <v>1</v>
      </c>
      <c r="N562" s="6" t="str">
        <f t="shared" si="2"/>
        <v>Silent</v>
      </c>
      <c r="O562" s="6" t="str">
        <f t="shared" si="3"/>
        <v>Low Income</v>
      </c>
    </row>
    <row r="563" hidden="1">
      <c r="A563" s="1">
        <v>100561.0</v>
      </c>
      <c r="B563" s="1">
        <v>79.0</v>
      </c>
      <c r="C563" s="1">
        <v>32000.0</v>
      </c>
      <c r="D563" s="1" t="s">
        <v>23</v>
      </c>
      <c r="E563" s="1">
        <v>8810.35</v>
      </c>
      <c r="F563" s="1">
        <v>1.0</v>
      </c>
      <c r="G563" s="1">
        <v>32.0</v>
      </c>
      <c r="H563" s="1">
        <v>5.0</v>
      </c>
      <c r="I563" s="1" t="s">
        <v>22</v>
      </c>
      <c r="J563" s="1">
        <v>0.625</v>
      </c>
      <c r="K563" s="1">
        <v>0.206</v>
      </c>
      <c r="L563" s="6">
        <f>if(J563&gt;QUARTILE!$B$3, "TOP", if(J563&lt;QUARTILE!$B$4, "BOTTOM", 0))</f>
        <v>0</v>
      </c>
      <c r="M563" s="6">
        <f t="shared" si="1"/>
        <v>2</v>
      </c>
      <c r="N563" s="6" t="str">
        <f t="shared" si="2"/>
        <v>Baby Boomer</v>
      </c>
      <c r="O563" s="6" t="str">
        <f t="shared" si="3"/>
        <v>Low Income</v>
      </c>
    </row>
    <row r="564" hidden="1">
      <c r="A564" s="1">
        <v>100562.0</v>
      </c>
      <c r="B564" s="1">
        <v>78.0</v>
      </c>
      <c r="C564" s="1">
        <v>30000.0</v>
      </c>
      <c r="D564" s="1" t="s">
        <v>23</v>
      </c>
      <c r="E564" s="1">
        <v>9939.5</v>
      </c>
      <c r="F564" s="1">
        <v>3.0</v>
      </c>
      <c r="G564" s="1">
        <v>9.0</v>
      </c>
      <c r="H564" s="1">
        <v>6.0</v>
      </c>
      <c r="I564" s="1" t="s">
        <v>22</v>
      </c>
      <c r="J564" s="1">
        <v>0.418</v>
      </c>
      <c r="K564" s="1">
        <v>0.827</v>
      </c>
      <c r="L564" s="6">
        <f>if(J564&gt;QUARTILE!$B$3, "TOP", if(J564&lt;QUARTILE!$B$4, "BOTTOM", 0))</f>
        <v>0</v>
      </c>
      <c r="M564" s="6">
        <f t="shared" si="1"/>
        <v>2</v>
      </c>
      <c r="N564" s="6" t="str">
        <f t="shared" si="2"/>
        <v>Baby Boomer</v>
      </c>
      <c r="O564" s="6" t="str">
        <f t="shared" si="3"/>
        <v>Low Income</v>
      </c>
    </row>
    <row r="565" hidden="1">
      <c r="A565" s="1">
        <v>100563.0</v>
      </c>
      <c r="B565" s="1">
        <v>39.0</v>
      </c>
      <c r="C565" s="1">
        <v>7000.0</v>
      </c>
      <c r="D565" s="1" t="s">
        <v>25</v>
      </c>
      <c r="E565" s="1">
        <v>32568.41</v>
      </c>
      <c r="F565" s="1">
        <v>5.0</v>
      </c>
      <c r="G565" s="1">
        <v>23.0</v>
      </c>
      <c r="H565" s="1">
        <v>7.0</v>
      </c>
      <c r="I565" s="1" t="s">
        <v>18</v>
      </c>
      <c r="J565" s="1">
        <v>0.493</v>
      </c>
      <c r="K565" s="1">
        <v>0.802</v>
      </c>
      <c r="L565" s="6">
        <f>if(J565&gt;QUARTILE!$B$3, "TOP", if(J565&lt;QUARTILE!$B$4, "BOTTOM", 0))</f>
        <v>0</v>
      </c>
      <c r="M565" s="6">
        <f t="shared" si="1"/>
        <v>1</v>
      </c>
      <c r="N565" s="6" t="str">
        <f t="shared" si="2"/>
        <v>Gen X</v>
      </c>
      <c r="O565" s="6" t="str">
        <f t="shared" si="3"/>
        <v>Low Income</v>
      </c>
    </row>
    <row r="566" hidden="1">
      <c r="A566" s="1">
        <v>100564.0</v>
      </c>
      <c r="B566" s="1">
        <v>75.0</v>
      </c>
      <c r="C566" s="1">
        <v>18000.0</v>
      </c>
      <c r="D566" s="1" t="s">
        <v>25</v>
      </c>
      <c r="E566" s="1">
        <v>43489.41</v>
      </c>
      <c r="F566" s="1">
        <v>5.0</v>
      </c>
      <c r="G566" s="1">
        <v>29.0</v>
      </c>
      <c r="H566" s="1">
        <v>3.0</v>
      </c>
      <c r="I566" s="1" t="s">
        <v>18</v>
      </c>
      <c r="J566" s="1">
        <v>1.0</v>
      </c>
      <c r="K566" s="1">
        <v>0.004</v>
      </c>
      <c r="L566" s="6" t="str">
        <f>if(J566&gt;QUARTILE!$B$3, "TOP", if(J566&lt;QUARTILE!$B$4, "BOTTOM", 0))</f>
        <v>TOP</v>
      </c>
      <c r="M566" s="6">
        <f t="shared" si="1"/>
        <v>1</v>
      </c>
      <c r="N566" s="6" t="str">
        <f t="shared" si="2"/>
        <v>Baby Boomer</v>
      </c>
      <c r="O566" s="6" t="str">
        <f t="shared" si="3"/>
        <v>Low Income</v>
      </c>
    </row>
    <row r="567" hidden="1">
      <c r="A567" s="1">
        <v>100565.0</v>
      </c>
      <c r="B567" s="1">
        <v>75.0</v>
      </c>
      <c r="C567" s="1">
        <v>23000.0</v>
      </c>
      <c r="D567" s="1" t="s">
        <v>27</v>
      </c>
      <c r="E567" s="1">
        <v>5718.17</v>
      </c>
      <c r="F567" s="1">
        <v>2.0</v>
      </c>
      <c r="G567" s="1">
        <v>37.0</v>
      </c>
      <c r="H567" s="1">
        <v>10.0</v>
      </c>
      <c r="I567" s="1" t="s">
        <v>22</v>
      </c>
      <c r="J567" s="1">
        <v>0.959</v>
      </c>
      <c r="K567" s="1">
        <v>0.888</v>
      </c>
      <c r="L567" s="6" t="str">
        <f>if(J567&gt;QUARTILE!$B$3, "TOP", if(J567&lt;QUARTILE!$B$4, "BOTTOM", 0))</f>
        <v>TOP</v>
      </c>
      <c r="M567" s="6">
        <f t="shared" si="1"/>
        <v>2</v>
      </c>
      <c r="N567" s="6" t="str">
        <f t="shared" si="2"/>
        <v>Baby Boomer</v>
      </c>
      <c r="O567" s="6" t="str">
        <f t="shared" si="3"/>
        <v>Low Income</v>
      </c>
    </row>
    <row r="568" hidden="1">
      <c r="A568" s="1">
        <v>100566.0</v>
      </c>
      <c r="B568" s="1">
        <v>39.0</v>
      </c>
      <c r="C568" s="1">
        <v>24000.0</v>
      </c>
      <c r="D568" s="1" t="s">
        <v>23</v>
      </c>
      <c r="E568" s="1">
        <v>36205.52</v>
      </c>
      <c r="F568" s="1">
        <v>4.0</v>
      </c>
      <c r="G568" s="1">
        <v>24.0</v>
      </c>
      <c r="H568" s="1">
        <v>8.0</v>
      </c>
      <c r="I568" s="1" t="s">
        <v>18</v>
      </c>
      <c r="J568" s="1">
        <v>0.59</v>
      </c>
      <c r="K568" s="1">
        <v>0.248</v>
      </c>
      <c r="L568" s="6">
        <f>if(J568&gt;QUARTILE!$B$3, "TOP", if(J568&lt;QUARTILE!$B$4, "BOTTOM", 0))</f>
        <v>0</v>
      </c>
      <c r="M568" s="6">
        <f t="shared" si="1"/>
        <v>1</v>
      </c>
      <c r="N568" s="6" t="str">
        <f t="shared" si="2"/>
        <v>Gen X</v>
      </c>
      <c r="O568" s="6" t="str">
        <f t="shared" si="3"/>
        <v>Low Income</v>
      </c>
    </row>
    <row r="569" hidden="1">
      <c r="A569" s="1">
        <v>100567.0</v>
      </c>
      <c r="B569" s="1">
        <v>66.0</v>
      </c>
      <c r="C569" s="1">
        <v>26000.0</v>
      </c>
      <c r="D569" s="1" t="s">
        <v>30</v>
      </c>
      <c r="E569" s="1">
        <v>12278.95</v>
      </c>
      <c r="F569" s="1">
        <v>3.0</v>
      </c>
      <c r="G569" s="1">
        <v>28.0</v>
      </c>
      <c r="H569" s="1">
        <v>6.0</v>
      </c>
      <c r="I569" s="1" t="s">
        <v>22</v>
      </c>
      <c r="J569" s="1">
        <v>0.607</v>
      </c>
      <c r="K569" s="1">
        <v>0.699</v>
      </c>
      <c r="L569" s="6">
        <f>if(J569&gt;QUARTILE!$B$3, "TOP", if(J569&lt;QUARTILE!$B$4, "BOTTOM", 0))</f>
        <v>0</v>
      </c>
      <c r="M569" s="6">
        <f t="shared" si="1"/>
        <v>2</v>
      </c>
      <c r="N569" s="6" t="str">
        <f t="shared" si="2"/>
        <v>Baby Boomer</v>
      </c>
      <c r="O569" s="6" t="str">
        <f t="shared" si="3"/>
        <v>Low Income</v>
      </c>
    </row>
    <row r="570" hidden="1">
      <c r="A570" s="1">
        <v>100568.0</v>
      </c>
      <c r="B570" s="1">
        <v>69.0</v>
      </c>
      <c r="C570" s="1">
        <v>35000.0</v>
      </c>
      <c r="D570" s="1" t="s">
        <v>23</v>
      </c>
      <c r="E570" s="1">
        <v>6399.16</v>
      </c>
      <c r="F570" s="1">
        <v>2.0</v>
      </c>
      <c r="G570" s="1">
        <v>13.0</v>
      </c>
      <c r="H570" s="1">
        <v>3.0</v>
      </c>
      <c r="I570" s="1" t="s">
        <v>22</v>
      </c>
      <c r="J570" s="1">
        <v>0.855</v>
      </c>
      <c r="K570" s="1">
        <v>0.507</v>
      </c>
      <c r="L570" s="6" t="str">
        <f>if(J570&gt;QUARTILE!$B$3, "TOP", if(J570&lt;QUARTILE!$B$4, "BOTTOM", 0))</f>
        <v>TOP</v>
      </c>
      <c r="M570" s="6">
        <f t="shared" si="1"/>
        <v>2</v>
      </c>
      <c r="N570" s="6" t="str">
        <f t="shared" si="2"/>
        <v>Baby Boomer</v>
      </c>
      <c r="O570" s="6" t="str">
        <f t="shared" si="3"/>
        <v>Low Income</v>
      </c>
    </row>
    <row r="571" hidden="1">
      <c r="A571" s="1">
        <v>100569.0</v>
      </c>
      <c r="B571" s="1">
        <v>59.0</v>
      </c>
      <c r="C571" s="1">
        <v>22000.0</v>
      </c>
      <c r="D571" s="1" t="s">
        <v>27</v>
      </c>
      <c r="E571" s="1">
        <v>84611.63</v>
      </c>
      <c r="F571" s="1">
        <v>2.0</v>
      </c>
      <c r="G571" s="1">
        <v>23.0</v>
      </c>
      <c r="H571" s="1">
        <v>7.0</v>
      </c>
      <c r="I571" s="1" t="s">
        <v>18</v>
      </c>
      <c r="J571" s="1">
        <v>0.803</v>
      </c>
      <c r="K571" s="1">
        <v>0.693</v>
      </c>
      <c r="L571" s="6">
        <f>if(J571&gt;QUARTILE!$B$3, "TOP", if(J571&lt;QUARTILE!$B$4, "BOTTOM", 0))</f>
        <v>0</v>
      </c>
      <c r="M571" s="6">
        <f t="shared" si="1"/>
        <v>1</v>
      </c>
      <c r="N571" s="6" t="str">
        <f t="shared" si="2"/>
        <v>Gen X</v>
      </c>
      <c r="O571" s="6" t="str">
        <f t="shared" si="3"/>
        <v>Low Income</v>
      </c>
    </row>
    <row r="572" hidden="1">
      <c r="A572" s="1">
        <v>100570.0</v>
      </c>
      <c r="B572" s="1">
        <v>23.0</v>
      </c>
      <c r="C572" s="1">
        <v>27000.0</v>
      </c>
      <c r="D572" s="1" t="s">
        <v>25</v>
      </c>
      <c r="E572" s="1">
        <v>34836.75</v>
      </c>
      <c r="F572" s="1">
        <v>5.0</v>
      </c>
      <c r="G572" s="1">
        <v>18.0</v>
      </c>
      <c r="H572" s="1">
        <v>10.0</v>
      </c>
      <c r="I572" s="1" t="s">
        <v>18</v>
      </c>
      <c r="J572" s="1">
        <v>1.0</v>
      </c>
      <c r="K572" s="1">
        <v>0.0</v>
      </c>
      <c r="L572" s="6" t="str">
        <f>if(J572&gt;QUARTILE!$B$3, "TOP", if(J572&lt;QUARTILE!$B$4, "BOTTOM", 0))</f>
        <v>TOP</v>
      </c>
      <c r="M572" s="6">
        <f t="shared" si="1"/>
        <v>1</v>
      </c>
      <c r="N572" s="6" t="str">
        <f t="shared" si="2"/>
        <v>Millenial</v>
      </c>
      <c r="O572" s="6" t="str">
        <f t="shared" si="3"/>
        <v>Low Income</v>
      </c>
    </row>
    <row r="573" hidden="1">
      <c r="A573" s="1">
        <v>100571.0</v>
      </c>
      <c r="B573" s="1">
        <v>32.0</v>
      </c>
      <c r="C573" s="1">
        <v>21000.0</v>
      </c>
      <c r="D573" s="1" t="s">
        <v>23</v>
      </c>
      <c r="E573" s="1">
        <v>100000.0</v>
      </c>
      <c r="F573" s="1">
        <v>3.0</v>
      </c>
      <c r="G573" s="1">
        <v>26.0</v>
      </c>
      <c r="H573" s="1">
        <v>9.0</v>
      </c>
      <c r="I573" s="1" t="s">
        <v>18</v>
      </c>
      <c r="J573" s="1">
        <v>0.759</v>
      </c>
      <c r="K573" s="1">
        <v>0.224</v>
      </c>
      <c r="L573" s="6">
        <f>if(J573&gt;QUARTILE!$B$3, "TOP", if(J573&lt;QUARTILE!$B$4, "BOTTOM", 0))</f>
        <v>0</v>
      </c>
      <c r="M573" s="6">
        <f t="shared" si="1"/>
        <v>1</v>
      </c>
      <c r="N573" s="6" t="str">
        <f t="shared" si="2"/>
        <v>Gen X</v>
      </c>
      <c r="O573" s="6" t="str">
        <f t="shared" si="3"/>
        <v>Low Income</v>
      </c>
    </row>
    <row r="574" hidden="1">
      <c r="A574" s="1">
        <v>100572.0</v>
      </c>
      <c r="B574" s="1">
        <v>71.0</v>
      </c>
      <c r="C574" s="1">
        <v>12000.0</v>
      </c>
      <c r="D574" s="1" t="s">
        <v>23</v>
      </c>
      <c r="E574" s="1">
        <v>3683.04</v>
      </c>
      <c r="F574" s="1">
        <v>5.0</v>
      </c>
      <c r="G574" s="1">
        <v>16.0</v>
      </c>
      <c r="H574" s="1">
        <v>7.0</v>
      </c>
      <c r="I574" s="1" t="s">
        <v>22</v>
      </c>
      <c r="J574" s="1">
        <v>0.632</v>
      </c>
      <c r="K574" s="1">
        <v>0.0</v>
      </c>
      <c r="L574" s="6">
        <f>if(J574&gt;QUARTILE!$B$3, "TOP", if(J574&lt;QUARTILE!$B$4, "BOTTOM", 0))</f>
        <v>0</v>
      </c>
      <c r="M574" s="6">
        <f t="shared" si="1"/>
        <v>2</v>
      </c>
      <c r="N574" s="6" t="str">
        <f t="shared" si="2"/>
        <v>Baby Boomer</v>
      </c>
      <c r="O574" s="6" t="str">
        <f t="shared" si="3"/>
        <v>Low Income</v>
      </c>
    </row>
    <row r="575" hidden="1">
      <c r="A575" s="1">
        <v>100573.0</v>
      </c>
      <c r="B575" s="1">
        <v>60.0</v>
      </c>
      <c r="C575" s="1">
        <v>22000.0</v>
      </c>
      <c r="D575" s="1" t="s">
        <v>17</v>
      </c>
      <c r="E575" s="1">
        <v>3106.02</v>
      </c>
      <c r="F575" s="1">
        <v>4.0</v>
      </c>
      <c r="G575" s="1">
        <v>16.0</v>
      </c>
      <c r="H575" s="1">
        <v>2.0</v>
      </c>
      <c r="I575" s="1" t="s">
        <v>22</v>
      </c>
      <c r="J575" s="1">
        <v>0.376</v>
      </c>
      <c r="K575" s="1">
        <v>0.892</v>
      </c>
      <c r="L575" s="6">
        <f>if(J575&gt;QUARTILE!$B$3, "TOP", if(J575&lt;QUARTILE!$B$4, "BOTTOM", 0))</f>
        <v>0</v>
      </c>
      <c r="M575" s="6">
        <f t="shared" si="1"/>
        <v>2</v>
      </c>
      <c r="N575" s="6" t="str">
        <f t="shared" si="2"/>
        <v>Gen X</v>
      </c>
      <c r="O575" s="6" t="str">
        <f t="shared" si="3"/>
        <v>Low Income</v>
      </c>
    </row>
    <row r="576" hidden="1">
      <c r="A576" s="1">
        <v>100574.0</v>
      </c>
      <c r="B576" s="1">
        <v>77.0</v>
      </c>
      <c r="C576" s="1">
        <v>35000.0</v>
      </c>
      <c r="D576" s="1" t="s">
        <v>21</v>
      </c>
      <c r="E576" s="1">
        <v>13998.52</v>
      </c>
      <c r="F576" s="1">
        <v>5.0</v>
      </c>
      <c r="G576" s="1">
        <v>24.0</v>
      </c>
      <c r="H576" s="1">
        <v>5.0</v>
      </c>
      <c r="I576" s="1" t="s">
        <v>22</v>
      </c>
      <c r="J576" s="1">
        <v>0.073</v>
      </c>
      <c r="K576" s="1">
        <v>0.12</v>
      </c>
      <c r="L576" s="6" t="str">
        <f>if(J576&gt;QUARTILE!$B$3, "TOP", if(J576&lt;QUARTILE!$B$4, "BOTTOM", 0))</f>
        <v>BOTTOM</v>
      </c>
      <c r="M576" s="6">
        <f t="shared" si="1"/>
        <v>2</v>
      </c>
      <c r="N576" s="6" t="str">
        <f t="shared" si="2"/>
        <v>Baby Boomer</v>
      </c>
      <c r="O576" s="6" t="str">
        <f t="shared" si="3"/>
        <v>Low Income</v>
      </c>
    </row>
    <row r="577" hidden="1">
      <c r="A577" s="1">
        <v>100575.0</v>
      </c>
      <c r="B577" s="1">
        <v>54.0</v>
      </c>
      <c r="C577" s="1">
        <v>43000.0</v>
      </c>
      <c r="D577" s="1" t="s">
        <v>23</v>
      </c>
      <c r="E577" s="1">
        <v>20357.82</v>
      </c>
      <c r="F577" s="1">
        <v>1.0</v>
      </c>
      <c r="G577" s="1">
        <v>17.0</v>
      </c>
      <c r="H577" s="1">
        <v>9.0</v>
      </c>
      <c r="I577" s="1" t="s">
        <v>22</v>
      </c>
      <c r="J577" s="1">
        <v>0.106</v>
      </c>
      <c r="K577" s="1">
        <v>0.425</v>
      </c>
      <c r="L577" s="6" t="str">
        <f>if(J577&gt;QUARTILE!$B$3, "TOP", if(J577&lt;QUARTILE!$B$4, "BOTTOM", 0))</f>
        <v>BOTTOM</v>
      </c>
      <c r="M577" s="6">
        <f t="shared" si="1"/>
        <v>2</v>
      </c>
      <c r="N577" s="6" t="str">
        <f t="shared" si="2"/>
        <v>Gen X</v>
      </c>
      <c r="O577" s="6" t="str">
        <f t="shared" si="3"/>
        <v>Low Income</v>
      </c>
    </row>
    <row r="578" hidden="1">
      <c r="A578" s="1">
        <v>100576.0</v>
      </c>
      <c r="B578" s="1">
        <v>50.0</v>
      </c>
      <c r="C578" s="1">
        <v>30000.0</v>
      </c>
      <c r="D578" s="1" t="s">
        <v>25</v>
      </c>
      <c r="E578" s="1">
        <v>3752.15</v>
      </c>
      <c r="F578" s="1">
        <v>5.0</v>
      </c>
      <c r="G578" s="1">
        <v>24.0</v>
      </c>
      <c r="H578" s="1">
        <v>5.0</v>
      </c>
      <c r="I578" s="1" t="s">
        <v>22</v>
      </c>
      <c r="J578" s="1">
        <v>0.202</v>
      </c>
      <c r="K578" s="1">
        <v>0.591</v>
      </c>
      <c r="L578" s="6" t="str">
        <f>if(J578&gt;QUARTILE!$B$3, "TOP", if(J578&lt;QUARTILE!$B$4, "BOTTOM", 0))</f>
        <v>BOTTOM</v>
      </c>
      <c r="M578" s="6">
        <f t="shared" si="1"/>
        <v>2</v>
      </c>
      <c r="N578" s="6" t="str">
        <f t="shared" si="2"/>
        <v>Gen X</v>
      </c>
      <c r="O578" s="6" t="str">
        <f t="shared" si="3"/>
        <v>Low Income</v>
      </c>
    </row>
    <row r="579" hidden="1">
      <c r="A579" s="1">
        <v>100577.0</v>
      </c>
      <c r="B579" s="1">
        <v>25.0</v>
      </c>
      <c r="C579" s="1">
        <v>49000.0</v>
      </c>
      <c r="D579" s="1" t="s">
        <v>25</v>
      </c>
      <c r="E579" s="1">
        <v>39383.88</v>
      </c>
      <c r="F579" s="1">
        <v>1.0</v>
      </c>
      <c r="G579" s="1">
        <v>18.0</v>
      </c>
      <c r="H579" s="1">
        <v>15.0</v>
      </c>
      <c r="I579" s="1" t="s">
        <v>18</v>
      </c>
      <c r="J579" s="1">
        <v>0.208</v>
      </c>
      <c r="K579" s="1">
        <v>0.362</v>
      </c>
      <c r="L579" s="6" t="str">
        <f>if(J579&gt;QUARTILE!$B$3, "TOP", if(J579&lt;QUARTILE!$B$4, "BOTTOM", 0))</f>
        <v>BOTTOM</v>
      </c>
      <c r="M579" s="6">
        <f t="shared" si="1"/>
        <v>1</v>
      </c>
      <c r="N579" s="6" t="str">
        <f t="shared" si="2"/>
        <v>Millenial</v>
      </c>
      <c r="O579" s="6" t="str">
        <f t="shared" si="3"/>
        <v>Medium Income</v>
      </c>
    </row>
    <row r="580" hidden="1">
      <c r="A580" s="1">
        <v>100578.0</v>
      </c>
      <c r="B580" s="1">
        <v>70.0</v>
      </c>
      <c r="C580" s="1">
        <v>28000.0</v>
      </c>
      <c r="D580" s="1" t="s">
        <v>23</v>
      </c>
      <c r="E580" s="1">
        <v>15186.32</v>
      </c>
      <c r="F580" s="1">
        <v>2.0</v>
      </c>
      <c r="G580" s="1">
        <v>23.0</v>
      </c>
      <c r="H580" s="1">
        <v>7.0</v>
      </c>
      <c r="I580" s="1" t="s">
        <v>22</v>
      </c>
      <c r="J580" s="1">
        <v>0.585</v>
      </c>
      <c r="K580" s="1">
        <v>0.537</v>
      </c>
      <c r="L580" s="6">
        <f>if(J580&gt;QUARTILE!$B$3, "TOP", if(J580&lt;QUARTILE!$B$4, "BOTTOM", 0))</f>
        <v>0</v>
      </c>
      <c r="M580" s="6">
        <f t="shared" si="1"/>
        <v>2</v>
      </c>
      <c r="N580" s="6" t="str">
        <f t="shared" si="2"/>
        <v>Baby Boomer</v>
      </c>
      <c r="O580" s="6" t="str">
        <f t="shared" si="3"/>
        <v>Low Income</v>
      </c>
    </row>
    <row r="581" hidden="1">
      <c r="A581" s="1">
        <v>100579.0</v>
      </c>
      <c r="B581" s="1">
        <v>77.0</v>
      </c>
      <c r="C581" s="1">
        <v>37000.0</v>
      </c>
      <c r="D581" s="1" t="s">
        <v>27</v>
      </c>
      <c r="E581" s="1">
        <v>10584.61</v>
      </c>
      <c r="F581" s="1">
        <v>4.0</v>
      </c>
      <c r="G581" s="1">
        <v>27.0</v>
      </c>
      <c r="H581" s="1">
        <v>3.0</v>
      </c>
      <c r="I581" s="1" t="s">
        <v>22</v>
      </c>
      <c r="J581" s="1">
        <v>0.404</v>
      </c>
      <c r="K581" s="1">
        <v>0.154</v>
      </c>
      <c r="L581" s="6">
        <f>if(J581&gt;QUARTILE!$B$3, "TOP", if(J581&lt;QUARTILE!$B$4, "BOTTOM", 0))</f>
        <v>0</v>
      </c>
      <c r="M581" s="6">
        <f t="shared" si="1"/>
        <v>2</v>
      </c>
      <c r="N581" s="6" t="str">
        <f t="shared" si="2"/>
        <v>Baby Boomer</v>
      </c>
      <c r="O581" s="6" t="str">
        <f t="shared" si="3"/>
        <v>Low Income</v>
      </c>
    </row>
    <row r="582" hidden="1">
      <c r="A582" s="1">
        <v>100580.0</v>
      </c>
      <c r="B582" s="1">
        <v>61.0</v>
      </c>
      <c r="C582" s="1">
        <v>39000.0</v>
      </c>
      <c r="D582" s="1" t="s">
        <v>17</v>
      </c>
      <c r="E582" s="1">
        <v>18428.76</v>
      </c>
      <c r="F582" s="1">
        <v>1.0</v>
      </c>
      <c r="G582" s="1">
        <v>21.0</v>
      </c>
      <c r="H582" s="1">
        <v>5.0</v>
      </c>
      <c r="I582" s="1" t="s">
        <v>22</v>
      </c>
      <c r="J582" s="1">
        <v>0.026</v>
      </c>
      <c r="K582" s="1">
        <v>0.067</v>
      </c>
      <c r="L582" s="6" t="str">
        <f>if(J582&gt;QUARTILE!$B$3, "TOP", if(J582&lt;QUARTILE!$B$4, "BOTTOM", 0))</f>
        <v>BOTTOM</v>
      </c>
      <c r="M582" s="6">
        <f t="shared" si="1"/>
        <v>2</v>
      </c>
      <c r="N582" s="6" t="str">
        <f t="shared" si="2"/>
        <v>Baby Boomer</v>
      </c>
      <c r="O582" s="6" t="str">
        <f t="shared" si="3"/>
        <v>Low Income</v>
      </c>
    </row>
    <row r="583" hidden="1">
      <c r="A583" s="1">
        <v>100581.0</v>
      </c>
      <c r="B583" s="1">
        <v>61.0</v>
      </c>
      <c r="C583" s="1">
        <v>19000.0</v>
      </c>
      <c r="D583" s="1" t="s">
        <v>23</v>
      </c>
      <c r="E583" s="1">
        <v>20154.62</v>
      </c>
      <c r="F583" s="1">
        <v>4.0</v>
      </c>
      <c r="G583" s="1">
        <v>19.0</v>
      </c>
      <c r="H583" s="1">
        <v>7.0</v>
      </c>
      <c r="I583" s="1" t="s">
        <v>22</v>
      </c>
      <c r="J583" s="1">
        <v>0.072</v>
      </c>
      <c r="K583" s="1">
        <v>0.207</v>
      </c>
      <c r="L583" s="6" t="str">
        <f>if(J583&gt;QUARTILE!$B$3, "TOP", if(J583&lt;QUARTILE!$B$4, "BOTTOM", 0))</f>
        <v>BOTTOM</v>
      </c>
      <c r="M583" s="6">
        <f t="shared" si="1"/>
        <v>2</v>
      </c>
      <c r="N583" s="6" t="str">
        <f t="shared" si="2"/>
        <v>Baby Boomer</v>
      </c>
      <c r="O583" s="6" t="str">
        <f t="shared" si="3"/>
        <v>Low Income</v>
      </c>
    </row>
    <row r="584" hidden="1">
      <c r="A584" s="1">
        <v>100582.0</v>
      </c>
      <c r="B584" s="1">
        <v>22.0</v>
      </c>
      <c r="C584" s="1">
        <v>34000.0</v>
      </c>
      <c r="D584" s="1" t="s">
        <v>31</v>
      </c>
      <c r="E584" s="1">
        <v>874.51</v>
      </c>
      <c r="F584" s="1">
        <v>5.0</v>
      </c>
      <c r="G584" s="1">
        <v>18.0</v>
      </c>
      <c r="H584" s="1">
        <v>15.0</v>
      </c>
      <c r="I584" s="1" t="s">
        <v>18</v>
      </c>
      <c r="J584" s="1">
        <v>0.523</v>
      </c>
      <c r="K584" s="1">
        <v>0.267</v>
      </c>
      <c r="L584" s="6">
        <f>if(J584&gt;QUARTILE!$B$3, "TOP", if(J584&lt;QUARTILE!$B$4, "BOTTOM", 0))</f>
        <v>0</v>
      </c>
      <c r="M584" s="6">
        <f t="shared" si="1"/>
        <v>1</v>
      </c>
      <c r="N584" s="6" t="str">
        <f t="shared" si="2"/>
        <v>Millenial</v>
      </c>
      <c r="O584" s="6" t="str">
        <f t="shared" si="3"/>
        <v>Low Income</v>
      </c>
    </row>
    <row r="585" hidden="1">
      <c r="A585" s="1">
        <v>100583.0</v>
      </c>
      <c r="B585" s="1">
        <v>56.0</v>
      </c>
      <c r="C585" s="1">
        <v>13000.0</v>
      </c>
      <c r="D585" s="1" t="s">
        <v>23</v>
      </c>
      <c r="E585" s="1">
        <v>100000.0</v>
      </c>
      <c r="F585" s="1">
        <v>5.0</v>
      </c>
      <c r="G585" s="1">
        <v>19.0</v>
      </c>
      <c r="H585" s="1">
        <v>10.0</v>
      </c>
      <c r="I585" s="1" t="s">
        <v>18</v>
      </c>
      <c r="J585" s="1">
        <v>0.699</v>
      </c>
      <c r="K585" s="1">
        <v>0.266</v>
      </c>
      <c r="L585" s="6">
        <f>if(J585&gt;QUARTILE!$B$3, "TOP", if(J585&lt;QUARTILE!$B$4, "BOTTOM", 0))</f>
        <v>0</v>
      </c>
      <c r="M585" s="6">
        <f t="shared" si="1"/>
        <v>1</v>
      </c>
      <c r="N585" s="6" t="str">
        <f t="shared" si="2"/>
        <v>Gen X</v>
      </c>
      <c r="O585" s="6" t="str">
        <f t="shared" si="3"/>
        <v>Low Income</v>
      </c>
    </row>
    <row r="586" hidden="1">
      <c r="A586" s="1">
        <v>100584.0</v>
      </c>
      <c r="B586" s="1">
        <v>21.0</v>
      </c>
      <c r="C586" s="1">
        <v>27000.0</v>
      </c>
      <c r="D586" s="1" t="s">
        <v>27</v>
      </c>
      <c r="E586" s="1">
        <v>9048.61</v>
      </c>
      <c r="F586" s="1">
        <v>2.0</v>
      </c>
      <c r="G586" s="1">
        <v>19.0</v>
      </c>
      <c r="H586" s="1">
        <v>18.0</v>
      </c>
      <c r="I586" s="1" t="s">
        <v>18</v>
      </c>
      <c r="J586" s="1">
        <v>0.037</v>
      </c>
      <c r="K586" s="1">
        <v>0.296</v>
      </c>
      <c r="L586" s="6" t="str">
        <f>if(J586&gt;QUARTILE!$B$3, "TOP", if(J586&lt;QUARTILE!$B$4, "BOTTOM", 0))</f>
        <v>BOTTOM</v>
      </c>
      <c r="M586" s="6">
        <f t="shared" si="1"/>
        <v>1</v>
      </c>
      <c r="N586" s="6" t="str">
        <f t="shared" si="2"/>
        <v>Millenial</v>
      </c>
      <c r="O586" s="6" t="str">
        <f t="shared" si="3"/>
        <v>Low Income</v>
      </c>
    </row>
    <row r="587" hidden="1">
      <c r="A587" s="1">
        <v>100585.0</v>
      </c>
      <c r="B587" s="1">
        <v>23.0</v>
      </c>
      <c r="C587" s="1">
        <v>31000.0</v>
      </c>
      <c r="D587" s="1" t="s">
        <v>25</v>
      </c>
      <c r="E587" s="1">
        <v>1270.36</v>
      </c>
      <c r="F587" s="1">
        <v>5.0</v>
      </c>
      <c r="G587" s="1">
        <v>23.0</v>
      </c>
      <c r="H587" s="1">
        <v>15.0</v>
      </c>
      <c r="I587" s="1" t="s">
        <v>18</v>
      </c>
      <c r="J587" s="1">
        <v>0.72</v>
      </c>
      <c r="K587" s="1">
        <v>0.0</v>
      </c>
      <c r="L587" s="6">
        <f>if(J587&gt;QUARTILE!$B$3, "TOP", if(J587&lt;QUARTILE!$B$4, "BOTTOM", 0))</f>
        <v>0</v>
      </c>
      <c r="M587" s="6">
        <f t="shared" si="1"/>
        <v>1</v>
      </c>
      <c r="N587" s="6" t="str">
        <f t="shared" si="2"/>
        <v>Millenial</v>
      </c>
      <c r="O587" s="6" t="str">
        <f t="shared" si="3"/>
        <v>Low Income</v>
      </c>
    </row>
    <row r="588" hidden="1">
      <c r="A588" s="1">
        <v>100586.0</v>
      </c>
      <c r="B588" s="1">
        <v>62.0</v>
      </c>
      <c r="C588" s="1">
        <v>41000.0</v>
      </c>
      <c r="D588" s="1" t="s">
        <v>25</v>
      </c>
      <c r="E588" s="1">
        <v>38254.58</v>
      </c>
      <c r="F588" s="1">
        <v>1.0</v>
      </c>
      <c r="G588" s="1">
        <v>18.0</v>
      </c>
      <c r="H588" s="1">
        <v>4.0</v>
      </c>
      <c r="I588" s="1" t="s">
        <v>18</v>
      </c>
      <c r="J588" s="1">
        <v>0.276</v>
      </c>
      <c r="K588" s="1">
        <v>0.0</v>
      </c>
      <c r="L588" s="6" t="str">
        <f>if(J588&gt;QUARTILE!$B$3, "TOP", if(J588&lt;QUARTILE!$B$4, "BOTTOM", 0))</f>
        <v>BOTTOM</v>
      </c>
      <c r="M588" s="6">
        <f t="shared" si="1"/>
        <v>1</v>
      </c>
      <c r="N588" s="6" t="str">
        <f t="shared" si="2"/>
        <v>Baby Boomer</v>
      </c>
      <c r="O588" s="6" t="str">
        <f t="shared" si="3"/>
        <v>Low Income</v>
      </c>
    </row>
    <row r="589" hidden="1">
      <c r="A589" s="1">
        <v>100587.0</v>
      </c>
      <c r="B589" s="1">
        <v>49.0</v>
      </c>
      <c r="C589" s="1">
        <v>36000.0</v>
      </c>
      <c r="D589" s="1" t="s">
        <v>25</v>
      </c>
      <c r="E589" s="1">
        <v>99290.34</v>
      </c>
      <c r="F589" s="1">
        <v>2.0</v>
      </c>
      <c r="G589" s="1">
        <v>21.0</v>
      </c>
      <c r="H589" s="1">
        <v>12.0</v>
      </c>
      <c r="I589" s="1" t="s">
        <v>22</v>
      </c>
      <c r="J589" s="1">
        <v>0.645</v>
      </c>
      <c r="K589" s="1">
        <v>0.574</v>
      </c>
      <c r="L589" s="6">
        <f>if(J589&gt;QUARTILE!$B$3, "TOP", if(J589&lt;QUARTILE!$B$4, "BOTTOM", 0))</f>
        <v>0</v>
      </c>
      <c r="M589" s="6">
        <f t="shared" si="1"/>
        <v>2</v>
      </c>
      <c r="N589" s="6" t="str">
        <f t="shared" si="2"/>
        <v>Gen X</v>
      </c>
      <c r="O589" s="6" t="str">
        <f t="shared" si="3"/>
        <v>Low Income</v>
      </c>
    </row>
    <row r="590" hidden="1">
      <c r="A590" s="1">
        <v>100588.0</v>
      </c>
      <c r="B590" s="1">
        <v>69.0</v>
      </c>
      <c r="C590" s="1">
        <v>42000.0</v>
      </c>
      <c r="D590" s="1" t="s">
        <v>23</v>
      </c>
      <c r="E590" s="1">
        <v>33895.4</v>
      </c>
      <c r="F590" s="1">
        <v>4.0</v>
      </c>
      <c r="G590" s="1">
        <v>16.0</v>
      </c>
      <c r="H590" s="1">
        <v>6.0</v>
      </c>
      <c r="I590" s="1" t="s">
        <v>18</v>
      </c>
      <c r="J590" s="1">
        <v>0.309</v>
      </c>
      <c r="K590" s="1">
        <v>0.0</v>
      </c>
      <c r="L590" s="6" t="str">
        <f>if(J590&gt;QUARTILE!$B$3, "TOP", if(J590&lt;QUARTILE!$B$4, "BOTTOM", 0))</f>
        <v>BOTTOM</v>
      </c>
      <c r="M590" s="6">
        <f t="shared" si="1"/>
        <v>1</v>
      </c>
      <c r="N590" s="6" t="str">
        <f t="shared" si="2"/>
        <v>Baby Boomer</v>
      </c>
      <c r="O590" s="6" t="str">
        <f t="shared" si="3"/>
        <v>Low Income</v>
      </c>
    </row>
    <row r="591" hidden="1">
      <c r="A591" s="1">
        <v>100589.0</v>
      </c>
      <c r="B591" s="1">
        <v>47.0</v>
      </c>
      <c r="C591" s="1">
        <v>21000.0</v>
      </c>
      <c r="D591" s="1" t="s">
        <v>27</v>
      </c>
      <c r="E591" s="1">
        <v>38194.99</v>
      </c>
      <c r="F591" s="1">
        <v>2.0</v>
      </c>
      <c r="G591" s="1">
        <v>21.0</v>
      </c>
      <c r="H591" s="1">
        <v>10.0</v>
      </c>
      <c r="I591" s="1" t="s">
        <v>18</v>
      </c>
      <c r="J591" s="1">
        <v>0.139</v>
      </c>
      <c r="K591" s="1">
        <v>0.0</v>
      </c>
      <c r="L591" s="6" t="str">
        <f>if(J591&gt;QUARTILE!$B$3, "TOP", if(J591&lt;QUARTILE!$B$4, "BOTTOM", 0))</f>
        <v>BOTTOM</v>
      </c>
      <c r="M591" s="6">
        <f t="shared" si="1"/>
        <v>1</v>
      </c>
      <c r="N591" s="6" t="str">
        <f t="shared" si="2"/>
        <v>Gen X</v>
      </c>
      <c r="O591" s="6" t="str">
        <f t="shared" si="3"/>
        <v>Low Income</v>
      </c>
    </row>
    <row r="592" hidden="1">
      <c r="A592" s="1">
        <v>100590.0</v>
      </c>
      <c r="B592" s="1">
        <v>64.0</v>
      </c>
      <c r="C592" s="1">
        <v>18000.0</v>
      </c>
      <c r="D592" s="1" t="s">
        <v>27</v>
      </c>
      <c r="E592" s="1">
        <v>19666.52</v>
      </c>
      <c r="F592" s="1">
        <v>4.0</v>
      </c>
      <c r="G592" s="1">
        <v>27.0</v>
      </c>
      <c r="H592" s="1">
        <v>6.0</v>
      </c>
      <c r="I592" s="1" t="s">
        <v>22</v>
      </c>
      <c r="J592" s="1">
        <v>0.212</v>
      </c>
      <c r="K592" s="1">
        <v>0.762</v>
      </c>
      <c r="L592" s="6" t="str">
        <f>if(J592&gt;QUARTILE!$B$3, "TOP", if(J592&lt;QUARTILE!$B$4, "BOTTOM", 0))</f>
        <v>BOTTOM</v>
      </c>
      <c r="M592" s="6">
        <f t="shared" si="1"/>
        <v>2</v>
      </c>
      <c r="N592" s="6" t="str">
        <f t="shared" si="2"/>
        <v>Baby Boomer</v>
      </c>
      <c r="O592" s="6" t="str">
        <f t="shared" si="3"/>
        <v>Low Income</v>
      </c>
    </row>
    <row r="593" hidden="1">
      <c r="A593" s="1">
        <v>100591.0</v>
      </c>
      <c r="B593" s="1">
        <v>52.0</v>
      </c>
      <c r="C593" s="1">
        <v>19000.0</v>
      </c>
      <c r="D593" s="1" t="s">
        <v>23</v>
      </c>
      <c r="E593" s="1">
        <v>51104.59</v>
      </c>
      <c r="F593" s="1">
        <v>3.0</v>
      </c>
      <c r="G593" s="1">
        <v>13.0</v>
      </c>
      <c r="H593" s="1">
        <v>1.0</v>
      </c>
      <c r="I593" s="1" t="s">
        <v>18</v>
      </c>
      <c r="J593" s="1">
        <v>0.614</v>
      </c>
      <c r="K593" s="1">
        <v>0.0</v>
      </c>
      <c r="L593" s="6">
        <f>if(J593&gt;QUARTILE!$B$3, "TOP", if(J593&lt;QUARTILE!$B$4, "BOTTOM", 0))</f>
        <v>0</v>
      </c>
      <c r="M593" s="6">
        <f t="shared" si="1"/>
        <v>1</v>
      </c>
      <c r="N593" s="6" t="str">
        <f t="shared" si="2"/>
        <v>Gen X</v>
      </c>
      <c r="O593" s="6" t="str">
        <f t="shared" si="3"/>
        <v>Low Income</v>
      </c>
    </row>
    <row r="594" hidden="1">
      <c r="A594" s="1">
        <v>100592.0</v>
      </c>
      <c r="B594" s="1">
        <v>72.0</v>
      </c>
      <c r="C594" s="1">
        <v>26000.0</v>
      </c>
      <c r="D594" s="1" t="s">
        <v>17</v>
      </c>
      <c r="E594" s="1">
        <v>727.86</v>
      </c>
      <c r="F594" s="1">
        <v>1.0</v>
      </c>
      <c r="G594" s="1">
        <v>18.0</v>
      </c>
      <c r="H594" s="1">
        <v>9.0</v>
      </c>
      <c r="I594" s="1" t="s">
        <v>22</v>
      </c>
      <c r="J594" s="1">
        <v>0.744</v>
      </c>
      <c r="K594" s="1">
        <v>0.069</v>
      </c>
      <c r="L594" s="6">
        <f>if(J594&gt;QUARTILE!$B$3, "TOP", if(J594&lt;QUARTILE!$B$4, "BOTTOM", 0))</f>
        <v>0</v>
      </c>
      <c r="M594" s="6">
        <f t="shared" si="1"/>
        <v>2</v>
      </c>
      <c r="N594" s="6" t="str">
        <f t="shared" si="2"/>
        <v>Baby Boomer</v>
      </c>
      <c r="O594" s="6" t="str">
        <f t="shared" si="3"/>
        <v>Low Income</v>
      </c>
    </row>
    <row r="595" hidden="1">
      <c r="A595" s="1">
        <v>100593.0</v>
      </c>
      <c r="B595" s="1">
        <v>57.0</v>
      </c>
      <c r="C595" s="1">
        <v>7000.0</v>
      </c>
      <c r="D595" s="1" t="s">
        <v>23</v>
      </c>
      <c r="E595" s="1">
        <v>29110.65</v>
      </c>
      <c r="F595" s="1">
        <v>1.0</v>
      </c>
      <c r="G595" s="1">
        <v>21.0</v>
      </c>
      <c r="H595" s="1">
        <v>2.0</v>
      </c>
      <c r="I595" s="1" t="s">
        <v>22</v>
      </c>
      <c r="J595" s="1">
        <v>0.316</v>
      </c>
      <c r="K595" s="1">
        <v>0.55</v>
      </c>
      <c r="L595" s="6">
        <f>if(J595&gt;QUARTILE!$B$3, "TOP", if(J595&lt;QUARTILE!$B$4, "BOTTOM", 0))</f>
        <v>0</v>
      </c>
      <c r="M595" s="6">
        <f t="shared" si="1"/>
        <v>2</v>
      </c>
      <c r="N595" s="6" t="str">
        <f t="shared" si="2"/>
        <v>Gen X</v>
      </c>
      <c r="O595" s="6" t="str">
        <f t="shared" si="3"/>
        <v>Low Income</v>
      </c>
    </row>
    <row r="596" hidden="1">
      <c r="A596" s="1">
        <v>100594.0</v>
      </c>
      <c r="B596" s="1">
        <v>69.0</v>
      </c>
      <c r="C596" s="1">
        <v>49000.0</v>
      </c>
      <c r="D596" s="1" t="s">
        <v>27</v>
      </c>
      <c r="E596" s="1">
        <v>22216.34</v>
      </c>
      <c r="F596" s="1">
        <v>4.0</v>
      </c>
      <c r="G596" s="1">
        <v>22.0</v>
      </c>
      <c r="H596" s="1">
        <v>5.0</v>
      </c>
      <c r="I596" s="1" t="s">
        <v>22</v>
      </c>
      <c r="J596" s="1">
        <v>0.685</v>
      </c>
      <c r="K596" s="1">
        <v>0.393</v>
      </c>
      <c r="L596" s="6">
        <f>if(J596&gt;QUARTILE!$B$3, "TOP", if(J596&lt;QUARTILE!$B$4, "BOTTOM", 0))</f>
        <v>0</v>
      </c>
      <c r="M596" s="6">
        <f t="shared" si="1"/>
        <v>2</v>
      </c>
      <c r="N596" s="6" t="str">
        <f t="shared" si="2"/>
        <v>Baby Boomer</v>
      </c>
      <c r="O596" s="6" t="str">
        <f t="shared" si="3"/>
        <v>Medium Income</v>
      </c>
    </row>
    <row r="597" hidden="1">
      <c r="A597" s="1">
        <v>100595.0</v>
      </c>
      <c r="B597" s="1">
        <v>33.0</v>
      </c>
      <c r="C597" s="1">
        <v>23000.0</v>
      </c>
      <c r="D597" s="1" t="s">
        <v>23</v>
      </c>
      <c r="E597" s="1">
        <v>1017.13</v>
      </c>
      <c r="F597" s="1">
        <v>5.0</v>
      </c>
      <c r="G597" s="1">
        <v>15.0</v>
      </c>
      <c r="H597" s="1">
        <v>14.0</v>
      </c>
      <c r="I597" s="1" t="s">
        <v>18</v>
      </c>
      <c r="J597" s="1">
        <v>0.913</v>
      </c>
      <c r="K597" s="1">
        <v>0.914</v>
      </c>
      <c r="L597" s="6" t="str">
        <f>if(J597&gt;QUARTILE!$B$3, "TOP", if(J597&lt;QUARTILE!$B$4, "BOTTOM", 0))</f>
        <v>TOP</v>
      </c>
      <c r="M597" s="6">
        <f t="shared" si="1"/>
        <v>1</v>
      </c>
      <c r="N597" s="6" t="str">
        <f t="shared" si="2"/>
        <v>Gen X</v>
      </c>
      <c r="O597" s="6" t="str">
        <f t="shared" si="3"/>
        <v>Low Income</v>
      </c>
    </row>
    <row r="598" hidden="1">
      <c r="A598" s="1">
        <v>100596.0</v>
      </c>
      <c r="B598" s="1">
        <v>30.0</v>
      </c>
      <c r="C598" s="1">
        <v>17000.0</v>
      </c>
      <c r="D598" s="1" t="s">
        <v>23</v>
      </c>
      <c r="E598" s="1">
        <v>15704.09</v>
      </c>
      <c r="F598" s="1">
        <v>5.0</v>
      </c>
      <c r="G598" s="1">
        <v>12.0</v>
      </c>
      <c r="H598" s="1">
        <v>7.0</v>
      </c>
      <c r="I598" s="1" t="s">
        <v>22</v>
      </c>
      <c r="J598" s="1">
        <v>0.32</v>
      </c>
      <c r="K598" s="1">
        <v>0.887</v>
      </c>
      <c r="L598" s="6">
        <f>if(J598&gt;QUARTILE!$B$3, "TOP", if(J598&lt;QUARTILE!$B$4, "BOTTOM", 0))</f>
        <v>0</v>
      </c>
      <c r="M598" s="6">
        <f t="shared" si="1"/>
        <v>2</v>
      </c>
      <c r="N598" s="6" t="str">
        <f t="shared" si="2"/>
        <v>Millenial</v>
      </c>
      <c r="O598" s="6" t="str">
        <f t="shared" si="3"/>
        <v>Low Income</v>
      </c>
    </row>
    <row r="599" hidden="1">
      <c r="A599" s="1">
        <v>100597.0</v>
      </c>
      <c r="B599" s="1">
        <v>67.0</v>
      </c>
      <c r="C599" s="1">
        <v>5000.0</v>
      </c>
      <c r="D599" s="1" t="s">
        <v>23</v>
      </c>
      <c r="E599" s="1">
        <v>14474.62</v>
      </c>
      <c r="F599" s="1">
        <v>3.0</v>
      </c>
      <c r="G599" s="1">
        <v>11.0</v>
      </c>
      <c r="H599" s="1">
        <v>3.0</v>
      </c>
      <c r="I599" s="1" t="s">
        <v>22</v>
      </c>
      <c r="J599" s="1">
        <v>0.572</v>
      </c>
      <c r="K599" s="1">
        <v>0.66</v>
      </c>
      <c r="L599" s="6">
        <f>if(J599&gt;QUARTILE!$B$3, "TOP", if(J599&lt;QUARTILE!$B$4, "BOTTOM", 0))</f>
        <v>0</v>
      </c>
      <c r="M599" s="6">
        <f t="shared" si="1"/>
        <v>2</v>
      </c>
      <c r="N599" s="6" t="str">
        <f t="shared" si="2"/>
        <v>Baby Boomer</v>
      </c>
      <c r="O599" s="6" t="str">
        <f t="shared" si="3"/>
        <v>Low Income</v>
      </c>
    </row>
    <row r="600" hidden="1">
      <c r="A600" s="1">
        <v>100598.0</v>
      </c>
      <c r="B600" s="1">
        <v>77.0</v>
      </c>
      <c r="C600" s="1">
        <v>22000.0</v>
      </c>
      <c r="D600" s="1" t="s">
        <v>27</v>
      </c>
      <c r="E600" s="1">
        <v>23522.89</v>
      </c>
      <c r="F600" s="1">
        <v>4.0</v>
      </c>
      <c r="G600" s="1">
        <v>13.0</v>
      </c>
      <c r="H600" s="1">
        <v>4.0</v>
      </c>
      <c r="I600" s="1" t="s">
        <v>22</v>
      </c>
      <c r="J600" s="1">
        <v>0.409</v>
      </c>
      <c r="K600" s="1">
        <v>0.022</v>
      </c>
      <c r="L600" s="6">
        <f>if(J600&gt;QUARTILE!$B$3, "TOP", if(J600&lt;QUARTILE!$B$4, "BOTTOM", 0))</f>
        <v>0</v>
      </c>
      <c r="M600" s="6">
        <f t="shared" si="1"/>
        <v>2</v>
      </c>
      <c r="N600" s="6" t="str">
        <f t="shared" si="2"/>
        <v>Baby Boomer</v>
      </c>
      <c r="O600" s="6" t="str">
        <f t="shared" si="3"/>
        <v>Low Income</v>
      </c>
    </row>
    <row r="601" hidden="1">
      <c r="A601" s="1">
        <v>100599.0</v>
      </c>
      <c r="B601" s="1">
        <v>59.0</v>
      </c>
      <c r="C601" s="1">
        <v>20000.0</v>
      </c>
      <c r="D601" s="1" t="s">
        <v>27</v>
      </c>
      <c r="E601" s="1">
        <v>1614.04</v>
      </c>
      <c r="F601" s="1">
        <v>3.0</v>
      </c>
      <c r="G601" s="1">
        <v>18.0</v>
      </c>
      <c r="H601" s="1">
        <v>7.0</v>
      </c>
      <c r="I601" s="1" t="s">
        <v>22</v>
      </c>
      <c r="J601" s="1">
        <v>0.027</v>
      </c>
      <c r="K601" s="1">
        <v>0.503</v>
      </c>
      <c r="L601" s="6" t="str">
        <f>if(J601&gt;QUARTILE!$B$3, "TOP", if(J601&lt;QUARTILE!$B$4, "BOTTOM", 0))</f>
        <v>BOTTOM</v>
      </c>
      <c r="M601" s="6">
        <f t="shared" si="1"/>
        <v>2</v>
      </c>
      <c r="N601" s="6" t="str">
        <f t="shared" si="2"/>
        <v>Gen X</v>
      </c>
      <c r="O601" s="6" t="str">
        <f t="shared" si="3"/>
        <v>Low Income</v>
      </c>
    </row>
    <row r="602" hidden="1">
      <c r="A602" s="1">
        <v>100600.0</v>
      </c>
      <c r="B602" s="1">
        <v>47.0</v>
      </c>
      <c r="C602" s="1">
        <v>13000.0</v>
      </c>
      <c r="D602" s="1" t="s">
        <v>25</v>
      </c>
      <c r="E602" s="1">
        <v>32723.73</v>
      </c>
      <c r="F602" s="1">
        <v>4.0</v>
      </c>
      <c r="G602" s="1">
        <v>14.0</v>
      </c>
      <c r="H602" s="1">
        <v>8.0</v>
      </c>
      <c r="I602" s="1" t="s">
        <v>18</v>
      </c>
      <c r="J602" s="1">
        <v>0.542</v>
      </c>
      <c r="K602" s="1">
        <v>0.0</v>
      </c>
      <c r="L602" s="6">
        <f>if(J602&gt;QUARTILE!$B$3, "TOP", if(J602&lt;QUARTILE!$B$4, "BOTTOM", 0))</f>
        <v>0</v>
      </c>
      <c r="M602" s="6">
        <f t="shared" si="1"/>
        <v>1</v>
      </c>
      <c r="N602" s="6" t="str">
        <f t="shared" si="2"/>
        <v>Gen X</v>
      </c>
      <c r="O602" s="6" t="str">
        <f t="shared" si="3"/>
        <v>Low Income</v>
      </c>
    </row>
    <row r="603" hidden="1">
      <c r="A603" s="1">
        <v>100601.0</v>
      </c>
      <c r="B603" s="1">
        <v>36.0</v>
      </c>
      <c r="C603" s="1">
        <v>15000.0</v>
      </c>
      <c r="D603" s="1" t="s">
        <v>23</v>
      </c>
      <c r="E603" s="1">
        <v>3002.59</v>
      </c>
      <c r="F603" s="1">
        <v>3.0</v>
      </c>
      <c r="G603" s="1">
        <v>15.0</v>
      </c>
      <c r="H603" s="1">
        <v>17.0</v>
      </c>
      <c r="I603" s="1" t="s">
        <v>22</v>
      </c>
      <c r="J603" s="1">
        <v>0.427</v>
      </c>
      <c r="K603" s="1">
        <v>0.908</v>
      </c>
      <c r="L603" s="6">
        <f>if(J603&gt;QUARTILE!$B$3, "TOP", if(J603&lt;QUARTILE!$B$4, "BOTTOM", 0))</f>
        <v>0</v>
      </c>
      <c r="M603" s="6">
        <f t="shared" si="1"/>
        <v>2</v>
      </c>
      <c r="N603" s="6" t="str">
        <f t="shared" si="2"/>
        <v>Gen X</v>
      </c>
      <c r="O603" s="6" t="str">
        <f t="shared" si="3"/>
        <v>Low Income</v>
      </c>
    </row>
    <row r="604" hidden="1">
      <c r="A604" s="1">
        <v>100602.0</v>
      </c>
      <c r="B604" s="1">
        <v>34.0</v>
      </c>
      <c r="C604" s="1">
        <v>22000.0</v>
      </c>
      <c r="D604" s="1" t="s">
        <v>25</v>
      </c>
      <c r="E604" s="1">
        <v>10848.55</v>
      </c>
      <c r="F604" s="1">
        <v>4.0</v>
      </c>
      <c r="G604" s="1">
        <v>13.0</v>
      </c>
      <c r="H604" s="1">
        <v>10.0</v>
      </c>
      <c r="I604" s="1" t="s">
        <v>22</v>
      </c>
      <c r="J604" s="1">
        <v>0.672</v>
      </c>
      <c r="K604" s="1">
        <v>0.61</v>
      </c>
      <c r="L604" s="6">
        <f>if(J604&gt;QUARTILE!$B$3, "TOP", if(J604&lt;QUARTILE!$B$4, "BOTTOM", 0))</f>
        <v>0</v>
      </c>
      <c r="M604" s="6">
        <f t="shared" si="1"/>
        <v>2</v>
      </c>
      <c r="N604" s="6" t="str">
        <f t="shared" si="2"/>
        <v>Gen X</v>
      </c>
      <c r="O604" s="6" t="str">
        <f t="shared" si="3"/>
        <v>Low Income</v>
      </c>
    </row>
    <row r="605" hidden="1">
      <c r="A605" s="1">
        <v>100603.0</v>
      </c>
      <c r="B605" s="1">
        <v>73.0</v>
      </c>
      <c r="C605" s="1">
        <v>15000.0</v>
      </c>
      <c r="D605" s="1" t="s">
        <v>27</v>
      </c>
      <c r="E605" s="1">
        <v>42621.1</v>
      </c>
      <c r="F605" s="1">
        <v>1.0</v>
      </c>
      <c r="G605" s="1">
        <v>19.0</v>
      </c>
      <c r="H605" s="1">
        <v>6.0</v>
      </c>
      <c r="I605" s="1" t="s">
        <v>18</v>
      </c>
      <c r="J605" s="1">
        <v>0.966</v>
      </c>
      <c r="K605" s="1">
        <v>0.474</v>
      </c>
      <c r="L605" s="6" t="str">
        <f>if(J605&gt;QUARTILE!$B$3, "TOP", if(J605&lt;QUARTILE!$B$4, "BOTTOM", 0))</f>
        <v>TOP</v>
      </c>
      <c r="M605" s="6">
        <f t="shared" si="1"/>
        <v>1</v>
      </c>
      <c r="N605" s="6" t="str">
        <f t="shared" si="2"/>
        <v>Baby Boomer</v>
      </c>
      <c r="O605" s="6" t="str">
        <f t="shared" si="3"/>
        <v>Low Income</v>
      </c>
    </row>
    <row r="606">
      <c r="A606" s="1">
        <v>100604.0</v>
      </c>
      <c r="B606" s="1">
        <v>80.0</v>
      </c>
      <c r="C606" s="1">
        <v>31000.0</v>
      </c>
      <c r="D606" s="1" t="s">
        <v>27</v>
      </c>
      <c r="E606" s="1">
        <v>16443.79</v>
      </c>
      <c r="F606" s="1">
        <v>3.0</v>
      </c>
      <c r="G606" s="1">
        <v>27.0</v>
      </c>
      <c r="H606" s="1">
        <v>2.0</v>
      </c>
      <c r="I606" s="1" t="s">
        <v>22</v>
      </c>
      <c r="J606" s="1">
        <v>0.672</v>
      </c>
      <c r="K606" s="1">
        <v>0.428</v>
      </c>
      <c r="L606" s="6">
        <f>if(J606&gt;QUARTILE!$B$3, "TOP", if(J606&lt;QUARTILE!$B$4, "BOTTOM", 0))</f>
        <v>0</v>
      </c>
      <c r="M606" s="6">
        <f t="shared" si="1"/>
        <v>2</v>
      </c>
      <c r="N606" s="6" t="str">
        <f t="shared" si="2"/>
        <v>Silent</v>
      </c>
      <c r="O606" s="6" t="str">
        <f t="shared" si="3"/>
        <v>Low Income</v>
      </c>
    </row>
    <row r="607" hidden="1">
      <c r="A607" s="1">
        <v>100605.0</v>
      </c>
      <c r="B607" s="1">
        <v>36.0</v>
      </c>
      <c r="C607" s="1">
        <v>14000.0</v>
      </c>
      <c r="D607" s="1" t="s">
        <v>23</v>
      </c>
      <c r="E607" s="1">
        <v>9547.52</v>
      </c>
      <c r="F607" s="1">
        <v>3.0</v>
      </c>
      <c r="G607" s="1">
        <v>25.0</v>
      </c>
      <c r="H607" s="1">
        <v>4.0</v>
      </c>
      <c r="I607" s="1" t="s">
        <v>22</v>
      </c>
      <c r="J607" s="1">
        <v>0.405</v>
      </c>
      <c r="K607" s="1">
        <v>0.51</v>
      </c>
      <c r="L607" s="6">
        <f>if(J607&gt;QUARTILE!$B$3, "TOP", if(J607&lt;QUARTILE!$B$4, "BOTTOM", 0))</f>
        <v>0</v>
      </c>
      <c r="M607" s="6">
        <f t="shared" si="1"/>
        <v>2</v>
      </c>
      <c r="N607" s="6" t="str">
        <f t="shared" si="2"/>
        <v>Gen X</v>
      </c>
      <c r="O607" s="6" t="str">
        <f t="shared" si="3"/>
        <v>Low Income</v>
      </c>
    </row>
    <row r="608" hidden="1">
      <c r="A608" s="1">
        <v>100606.0</v>
      </c>
      <c r="B608" s="1">
        <v>45.0</v>
      </c>
      <c r="C608" s="1">
        <v>24000.0</v>
      </c>
      <c r="D608" s="1" t="s">
        <v>23</v>
      </c>
      <c r="E608" s="1">
        <v>988.05</v>
      </c>
      <c r="F608" s="1">
        <v>4.0</v>
      </c>
      <c r="G608" s="1">
        <v>20.0</v>
      </c>
      <c r="H608" s="1">
        <v>9.0</v>
      </c>
      <c r="I608" s="1" t="s">
        <v>22</v>
      </c>
      <c r="J608" s="1">
        <v>0.499</v>
      </c>
      <c r="K608" s="1">
        <v>0.35</v>
      </c>
      <c r="L608" s="6">
        <f>if(J608&gt;QUARTILE!$B$3, "TOP", if(J608&lt;QUARTILE!$B$4, "BOTTOM", 0))</f>
        <v>0</v>
      </c>
      <c r="M608" s="6">
        <f t="shared" si="1"/>
        <v>2</v>
      </c>
      <c r="N608" s="6" t="str">
        <f t="shared" si="2"/>
        <v>Gen X</v>
      </c>
      <c r="O608" s="6" t="str">
        <f t="shared" si="3"/>
        <v>Low Income</v>
      </c>
    </row>
    <row r="609" hidden="1">
      <c r="A609" s="1">
        <v>100607.0</v>
      </c>
      <c r="B609" s="1">
        <v>75.0</v>
      </c>
      <c r="C609" s="1">
        <v>45000.0</v>
      </c>
      <c r="D609" s="1" t="s">
        <v>27</v>
      </c>
      <c r="E609" s="1">
        <v>22311.52</v>
      </c>
      <c r="F609" s="1">
        <v>2.0</v>
      </c>
      <c r="G609" s="1">
        <v>13.0</v>
      </c>
      <c r="H609" s="1">
        <v>3.0</v>
      </c>
      <c r="I609" s="1" t="s">
        <v>22</v>
      </c>
      <c r="J609" s="1">
        <v>0.887</v>
      </c>
      <c r="K609" s="1">
        <v>0.1</v>
      </c>
      <c r="L609" s="6" t="str">
        <f>if(J609&gt;QUARTILE!$B$3, "TOP", if(J609&lt;QUARTILE!$B$4, "BOTTOM", 0))</f>
        <v>TOP</v>
      </c>
      <c r="M609" s="6">
        <f t="shared" si="1"/>
        <v>2</v>
      </c>
      <c r="N609" s="6" t="str">
        <f t="shared" si="2"/>
        <v>Baby Boomer</v>
      </c>
      <c r="O609" s="6" t="str">
        <f t="shared" si="3"/>
        <v>Medium Income</v>
      </c>
    </row>
    <row r="610" hidden="1">
      <c r="A610" s="1">
        <v>100608.0</v>
      </c>
      <c r="B610" s="1">
        <v>72.0</v>
      </c>
      <c r="C610" s="1">
        <v>22000.0</v>
      </c>
      <c r="D610" s="1" t="s">
        <v>23</v>
      </c>
      <c r="E610" s="1">
        <v>86170.71</v>
      </c>
      <c r="F610" s="1">
        <v>2.0</v>
      </c>
      <c r="G610" s="1">
        <v>24.0</v>
      </c>
      <c r="H610" s="1">
        <v>4.0</v>
      </c>
      <c r="I610" s="1" t="s">
        <v>18</v>
      </c>
      <c r="J610" s="1">
        <v>0.789</v>
      </c>
      <c r="K610" s="1">
        <v>0.561</v>
      </c>
      <c r="L610" s="6">
        <f>if(J610&gt;QUARTILE!$B$3, "TOP", if(J610&lt;QUARTILE!$B$4, "BOTTOM", 0))</f>
        <v>0</v>
      </c>
      <c r="M610" s="6">
        <f t="shared" si="1"/>
        <v>1</v>
      </c>
      <c r="N610" s="6" t="str">
        <f t="shared" si="2"/>
        <v>Baby Boomer</v>
      </c>
      <c r="O610" s="6" t="str">
        <f t="shared" si="3"/>
        <v>Low Income</v>
      </c>
    </row>
    <row r="611" hidden="1">
      <c r="A611" s="1">
        <v>100609.0</v>
      </c>
      <c r="B611" s="1">
        <v>43.0</v>
      </c>
      <c r="C611" s="1">
        <v>27000.0</v>
      </c>
      <c r="D611" s="1" t="s">
        <v>23</v>
      </c>
      <c r="E611" s="1">
        <v>48562.15</v>
      </c>
      <c r="F611" s="1">
        <v>1.0</v>
      </c>
      <c r="G611" s="1">
        <v>19.0</v>
      </c>
      <c r="H611" s="1">
        <v>11.0</v>
      </c>
      <c r="I611" s="1" t="s">
        <v>18</v>
      </c>
      <c r="J611" s="1">
        <v>0.54</v>
      </c>
      <c r="K611" s="1">
        <v>0.896</v>
      </c>
      <c r="L611" s="6">
        <f>if(J611&gt;QUARTILE!$B$3, "TOP", if(J611&lt;QUARTILE!$B$4, "BOTTOM", 0))</f>
        <v>0</v>
      </c>
      <c r="M611" s="6">
        <f t="shared" si="1"/>
        <v>1</v>
      </c>
      <c r="N611" s="6" t="str">
        <f t="shared" si="2"/>
        <v>Gen X</v>
      </c>
      <c r="O611" s="6" t="str">
        <f t="shared" si="3"/>
        <v>Low Income</v>
      </c>
    </row>
    <row r="612" hidden="1">
      <c r="A612" s="1">
        <v>100610.0</v>
      </c>
      <c r="B612" s="1">
        <v>54.0</v>
      </c>
      <c r="C612" s="1">
        <v>26000.0</v>
      </c>
      <c r="D612" s="1" t="s">
        <v>23</v>
      </c>
      <c r="E612" s="1">
        <v>25267.1</v>
      </c>
      <c r="F612" s="1">
        <v>5.0</v>
      </c>
      <c r="G612" s="1">
        <v>21.0</v>
      </c>
      <c r="H612" s="1">
        <v>3.0</v>
      </c>
      <c r="I612" s="1" t="s">
        <v>22</v>
      </c>
      <c r="J612" s="1">
        <v>0.65</v>
      </c>
      <c r="K612" s="1">
        <v>0.062</v>
      </c>
      <c r="L612" s="6">
        <f>if(J612&gt;QUARTILE!$B$3, "TOP", if(J612&lt;QUARTILE!$B$4, "BOTTOM", 0))</f>
        <v>0</v>
      </c>
      <c r="M612" s="6">
        <f t="shared" si="1"/>
        <v>2</v>
      </c>
      <c r="N612" s="6" t="str">
        <f t="shared" si="2"/>
        <v>Gen X</v>
      </c>
      <c r="O612" s="6" t="str">
        <f t="shared" si="3"/>
        <v>Low Income</v>
      </c>
    </row>
    <row r="613" hidden="1">
      <c r="A613" s="1">
        <v>100611.0</v>
      </c>
      <c r="B613" s="1">
        <v>43.0</v>
      </c>
      <c r="C613" s="1">
        <v>22000.0</v>
      </c>
      <c r="D613" s="1" t="s">
        <v>25</v>
      </c>
      <c r="E613" s="1">
        <v>2225.18</v>
      </c>
      <c r="F613" s="1">
        <v>5.0</v>
      </c>
      <c r="G613" s="1">
        <v>26.0</v>
      </c>
      <c r="H613" s="1">
        <v>6.0</v>
      </c>
      <c r="I613" s="1" t="s">
        <v>22</v>
      </c>
      <c r="J613" s="1">
        <v>0.694</v>
      </c>
      <c r="K613" s="1">
        <v>0.944</v>
      </c>
      <c r="L613" s="6">
        <f>if(J613&gt;QUARTILE!$B$3, "TOP", if(J613&lt;QUARTILE!$B$4, "BOTTOM", 0))</f>
        <v>0</v>
      </c>
      <c r="M613" s="6">
        <f t="shared" si="1"/>
        <v>2</v>
      </c>
      <c r="N613" s="6" t="str">
        <f t="shared" si="2"/>
        <v>Gen X</v>
      </c>
      <c r="O613" s="6" t="str">
        <f t="shared" si="3"/>
        <v>Low Income</v>
      </c>
    </row>
    <row r="614" hidden="1">
      <c r="A614" s="1">
        <v>100612.0</v>
      </c>
      <c r="B614" s="1">
        <v>70.0</v>
      </c>
      <c r="C614" s="1">
        <v>21000.0</v>
      </c>
      <c r="D614" s="1" t="s">
        <v>25</v>
      </c>
      <c r="E614" s="1">
        <v>5474.01</v>
      </c>
      <c r="F614" s="1">
        <v>1.0</v>
      </c>
      <c r="G614" s="1">
        <v>27.0</v>
      </c>
      <c r="H614" s="1">
        <v>6.0</v>
      </c>
      <c r="I614" s="1" t="s">
        <v>22</v>
      </c>
      <c r="J614" s="1">
        <v>0.532</v>
      </c>
      <c r="K614" s="1">
        <v>0.9</v>
      </c>
      <c r="L614" s="6">
        <f>if(J614&gt;QUARTILE!$B$3, "TOP", if(J614&lt;QUARTILE!$B$4, "BOTTOM", 0))</f>
        <v>0</v>
      </c>
      <c r="M614" s="6">
        <f t="shared" si="1"/>
        <v>2</v>
      </c>
      <c r="N614" s="6" t="str">
        <f t="shared" si="2"/>
        <v>Baby Boomer</v>
      </c>
      <c r="O614" s="6" t="str">
        <f t="shared" si="3"/>
        <v>Low Income</v>
      </c>
    </row>
    <row r="615" hidden="1">
      <c r="A615" s="1">
        <v>100613.0</v>
      </c>
      <c r="B615" s="1">
        <v>79.0</v>
      </c>
      <c r="C615" s="1">
        <v>16000.0</v>
      </c>
      <c r="D615" s="1" t="s">
        <v>27</v>
      </c>
      <c r="E615" s="1">
        <v>4136.77</v>
      </c>
      <c r="F615" s="1">
        <v>5.0</v>
      </c>
      <c r="G615" s="1">
        <v>29.0</v>
      </c>
      <c r="H615" s="1">
        <v>3.0</v>
      </c>
      <c r="I615" s="1" t="s">
        <v>22</v>
      </c>
      <c r="J615" s="1">
        <v>0.865</v>
      </c>
      <c r="K615" s="1">
        <v>0.844</v>
      </c>
      <c r="L615" s="6" t="str">
        <f>if(J615&gt;QUARTILE!$B$3, "TOP", if(J615&lt;QUARTILE!$B$4, "BOTTOM", 0))</f>
        <v>TOP</v>
      </c>
      <c r="M615" s="6">
        <f t="shared" si="1"/>
        <v>2</v>
      </c>
      <c r="N615" s="6" t="str">
        <f t="shared" si="2"/>
        <v>Baby Boomer</v>
      </c>
      <c r="O615" s="6" t="str">
        <f t="shared" si="3"/>
        <v>Low Income</v>
      </c>
    </row>
    <row r="616" hidden="1">
      <c r="A616" s="1">
        <v>100614.0</v>
      </c>
      <c r="B616" s="1">
        <v>40.0</v>
      </c>
      <c r="C616" s="1">
        <v>24000.0</v>
      </c>
      <c r="D616" s="1" t="s">
        <v>23</v>
      </c>
      <c r="E616" s="1">
        <v>8784.42</v>
      </c>
      <c r="F616" s="1">
        <v>4.0</v>
      </c>
      <c r="G616" s="1">
        <v>23.0</v>
      </c>
      <c r="H616" s="1">
        <v>14.0</v>
      </c>
      <c r="I616" s="1" t="s">
        <v>22</v>
      </c>
      <c r="J616" s="1">
        <v>0.863</v>
      </c>
      <c r="K616" s="1">
        <v>0.781</v>
      </c>
      <c r="L616" s="6" t="str">
        <f>if(J616&gt;QUARTILE!$B$3, "TOP", if(J616&lt;QUARTILE!$B$4, "BOTTOM", 0))</f>
        <v>TOP</v>
      </c>
      <c r="M616" s="6">
        <f t="shared" si="1"/>
        <v>2</v>
      </c>
      <c r="N616" s="6" t="str">
        <f t="shared" si="2"/>
        <v>Gen X</v>
      </c>
      <c r="O616" s="6" t="str">
        <f t="shared" si="3"/>
        <v>Low Income</v>
      </c>
    </row>
    <row r="617">
      <c r="A617" s="1">
        <v>100615.0</v>
      </c>
      <c r="B617" s="1">
        <v>80.0</v>
      </c>
      <c r="C617" s="1">
        <v>19000.0</v>
      </c>
      <c r="D617" s="1" t="s">
        <v>27</v>
      </c>
      <c r="E617" s="1">
        <v>5371.12</v>
      </c>
      <c r="F617" s="1">
        <v>2.0</v>
      </c>
      <c r="G617" s="1">
        <v>17.0</v>
      </c>
      <c r="H617" s="1">
        <v>9.0</v>
      </c>
      <c r="I617" s="1" t="s">
        <v>22</v>
      </c>
      <c r="J617" s="1">
        <v>0.524</v>
      </c>
      <c r="K617" s="1">
        <v>0.924</v>
      </c>
      <c r="L617" s="6">
        <f>if(J617&gt;QUARTILE!$B$3, "TOP", if(J617&lt;QUARTILE!$B$4, "BOTTOM", 0))</f>
        <v>0</v>
      </c>
      <c r="M617" s="6">
        <f t="shared" si="1"/>
        <v>2</v>
      </c>
      <c r="N617" s="6" t="str">
        <f t="shared" si="2"/>
        <v>Silent</v>
      </c>
      <c r="O617" s="6" t="str">
        <f t="shared" si="3"/>
        <v>Low Income</v>
      </c>
    </row>
    <row r="618" hidden="1">
      <c r="A618" s="1">
        <v>100616.0</v>
      </c>
      <c r="B618" s="1">
        <v>26.0</v>
      </c>
      <c r="C618" s="1">
        <v>56000.0</v>
      </c>
      <c r="D618" s="1" t="s">
        <v>23</v>
      </c>
      <c r="E618" s="1">
        <v>5605.91</v>
      </c>
      <c r="F618" s="1">
        <v>1.0</v>
      </c>
      <c r="G618" s="1">
        <v>19.0</v>
      </c>
      <c r="H618" s="1">
        <v>15.0</v>
      </c>
      <c r="I618" s="1" t="s">
        <v>18</v>
      </c>
      <c r="J618" s="1">
        <v>1.0</v>
      </c>
      <c r="K618" s="1">
        <v>0.246</v>
      </c>
      <c r="L618" s="6" t="str">
        <f>if(J618&gt;QUARTILE!$B$3, "TOP", if(J618&lt;QUARTILE!$B$4, "BOTTOM", 0))</f>
        <v>TOP</v>
      </c>
      <c r="M618" s="6">
        <f t="shared" si="1"/>
        <v>1</v>
      </c>
      <c r="N618" s="6" t="str">
        <f t="shared" si="2"/>
        <v>Millenial</v>
      </c>
      <c r="O618" s="6" t="str">
        <f t="shared" si="3"/>
        <v>Medium Income</v>
      </c>
    </row>
    <row r="619" hidden="1">
      <c r="A619" s="1">
        <v>100617.0</v>
      </c>
      <c r="B619" s="1">
        <v>29.0</v>
      </c>
      <c r="C619" s="1">
        <v>36000.0</v>
      </c>
      <c r="D619" s="1" t="s">
        <v>17</v>
      </c>
      <c r="E619" s="1">
        <v>19180.31</v>
      </c>
      <c r="F619" s="1">
        <v>4.0</v>
      </c>
      <c r="G619" s="1">
        <v>18.0</v>
      </c>
      <c r="H619" s="1">
        <v>14.0</v>
      </c>
      <c r="I619" s="1" t="s">
        <v>18</v>
      </c>
      <c r="J619" s="1">
        <v>0.953</v>
      </c>
      <c r="K619" s="1">
        <v>0.387</v>
      </c>
      <c r="L619" s="6" t="str">
        <f>if(J619&gt;QUARTILE!$B$3, "TOP", if(J619&lt;QUARTILE!$B$4, "BOTTOM", 0))</f>
        <v>TOP</v>
      </c>
      <c r="M619" s="6">
        <f t="shared" si="1"/>
        <v>1</v>
      </c>
      <c r="N619" s="6" t="str">
        <f t="shared" si="2"/>
        <v>Millenial</v>
      </c>
      <c r="O619" s="6" t="str">
        <f t="shared" si="3"/>
        <v>Low Income</v>
      </c>
    </row>
    <row r="620" hidden="1">
      <c r="A620" s="1">
        <v>100618.0</v>
      </c>
      <c r="B620" s="1">
        <v>70.0</v>
      </c>
      <c r="C620" s="1">
        <v>9000.0</v>
      </c>
      <c r="D620" s="1" t="s">
        <v>25</v>
      </c>
      <c r="E620" s="1">
        <v>7675.13</v>
      </c>
      <c r="F620" s="1">
        <v>1.0</v>
      </c>
      <c r="G620" s="1">
        <v>19.0</v>
      </c>
      <c r="H620" s="1">
        <v>11.0</v>
      </c>
      <c r="I620" s="1" t="s">
        <v>22</v>
      </c>
      <c r="J620" s="1">
        <v>1.0</v>
      </c>
      <c r="K620" s="1">
        <v>0.48</v>
      </c>
      <c r="L620" s="6" t="str">
        <f>if(J620&gt;QUARTILE!$B$3, "TOP", if(J620&lt;QUARTILE!$B$4, "BOTTOM", 0))</f>
        <v>TOP</v>
      </c>
      <c r="M620" s="6">
        <f t="shared" si="1"/>
        <v>2</v>
      </c>
      <c r="N620" s="6" t="str">
        <f t="shared" si="2"/>
        <v>Baby Boomer</v>
      </c>
      <c r="O620" s="6" t="str">
        <f t="shared" si="3"/>
        <v>Low Income</v>
      </c>
    </row>
    <row r="621" hidden="1">
      <c r="A621" s="1">
        <v>100619.0</v>
      </c>
      <c r="B621" s="1">
        <v>18.0</v>
      </c>
      <c r="C621" s="1">
        <v>10000.0</v>
      </c>
      <c r="D621" s="1" t="s">
        <v>27</v>
      </c>
      <c r="E621" s="1">
        <v>22612.15</v>
      </c>
      <c r="F621" s="1">
        <v>2.0</v>
      </c>
      <c r="G621" s="1">
        <v>20.0</v>
      </c>
      <c r="H621" s="1">
        <v>14.0</v>
      </c>
      <c r="I621" s="1" t="s">
        <v>22</v>
      </c>
      <c r="J621" s="1">
        <v>0.221</v>
      </c>
      <c r="K621" s="1">
        <v>0.068</v>
      </c>
      <c r="L621" s="6" t="str">
        <f>if(J621&gt;QUARTILE!$B$3, "TOP", if(J621&lt;QUARTILE!$B$4, "BOTTOM", 0))</f>
        <v>BOTTOM</v>
      </c>
      <c r="M621" s="6">
        <f t="shared" si="1"/>
        <v>2</v>
      </c>
      <c r="N621" s="6" t="str">
        <f t="shared" si="2"/>
        <v>Millenial</v>
      </c>
      <c r="O621" s="6" t="str">
        <f t="shared" si="3"/>
        <v>Low Income</v>
      </c>
    </row>
    <row r="622" hidden="1">
      <c r="A622" s="1">
        <v>100620.0</v>
      </c>
      <c r="B622" s="1">
        <v>75.0</v>
      </c>
      <c r="C622" s="1">
        <v>20000.0</v>
      </c>
      <c r="D622" s="1" t="s">
        <v>23</v>
      </c>
      <c r="E622" s="1">
        <v>59087.84</v>
      </c>
      <c r="F622" s="1">
        <v>5.0</v>
      </c>
      <c r="G622" s="1">
        <v>24.0</v>
      </c>
      <c r="H622" s="1">
        <v>5.0</v>
      </c>
      <c r="I622" s="1" t="s">
        <v>18</v>
      </c>
      <c r="J622" s="1">
        <v>0.253</v>
      </c>
      <c r="K622" s="1">
        <v>0.831</v>
      </c>
      <c r="L622" s="6" t="str">
        <f>if(J622&gt;QUARTILE!$B$3, "TOP", if(J622&lt;QUARTILE!$B$4, "BOTTOM", 0))</f>
        <v>BOTTOM</v>
      </c>
      <c r="M622" s="6">
        <f t="shared" si="1"/>
        <v>1</v>
      </c>
      <c r="N622" s="6" t="str">
        <f t="shared" si="2"/>
        <v>Baby Boomer</v>
      </c>
      <c r="O622" s="6" t="str">
        <f t="shared" si="3"/>
        <v>Low Income</v>
      </c>
    </row>
    <row r="623" hidden="1">
      <c r="A623" s="1">
        <v>100621.0</v>
      </c>
      <c r="B623" s="1">
        <v>75.0</v>
      </c>
      <c r="C623" s="1">
        <v>17000.0</v>
      </c>
      <c r="D623" s="1" t="s">
        <v>23</v>
      </c>
      <c r="E623" s="1">
        <v>20348.64</v>
      </c>
      <c r="F623" s="1">
        <v>4.0</v>
      </c>
      <c r="G623" s="1">
        <v>22.0</v>
      </c>
      <c r="H623" s="1">
        <v>5.0</v>
      </c>
      <c r="I623" s="1" t="s">
        <v>22</v>
      </c>
      <c r="J623" s="1">
        <v>0.669</v>
      </c>
      <c r="K623" s="1">
        <v>0.639</v>
      </c>
      <c r="L623" s="6">
        <f>if(J623&gt;QUARTILE!$B$3, "TOP", if(J623&lt;QUARTILE!$B$4, "BOTTOM", 0))</f>
        <v>0</v>
      </c>
      <c r="M623" s="6">
        <f t="shared" si="1"/>
        <v>2</v>
      </c>
      <c r="N623" s="6" t="str">
        <f t="shared" si="2"/>
        <v>Baby Boomer</v>
      </c>
      <c r="O623" s="6" t="str">
        <f t="shared" si="3"/>
        <v>Low Income</v>
      </c>
    </row>
    <row r="624" hidden="1">
      <c r="A624" s="1">
        <v>100622.0</v>
      </c>
      <c r="B624" s="1">
        <v>18.0</v>
      </c>
      <c r="C624" s="1">
        <v>20000.0</v>
      </c>
      <c r="D624" s="1" t="s">
        <v>25</v>
      </c>
      <c r="E624" s="1">
        <v>27858.86</v>
      </c>
      <c r="F624" s="1">
        <v>2.0</v>
      </c>
      <c r="G624" s="1">
        <v>21.0</v>
      </c>
      <c r="H624" s="1">
        <v>17.0</v>
      </c>
      <c r="I624" s="1" t="s">
        <v>18</v>
      </c>
      <c r="J624" s="1">
        <v>0.778</v>
      </c>
      <c r="K624" s="1">
        <v>0.452</v>
      </c>
      <c r="L624" s="6">
        <f>if(J624&gt;QUARTILE!$B$3, "TOP", if(J624&lt;QUARTILE!$B$4, "BOTTOM", 0))</f>
        <v>0</v>
      </c>
      <c r="M624" s="6">
        <f t="shared" si="1"/>
        <v>1</v>
      </c>
      <c r="N624" s="6" t="str">
        <f t="shared" si="2"/>
        <v>Millenial</v>
      </c>
      <c r="O624" s="6" t="str">
        <f t="shared" si="3"/>
        <v>Low Income</v>
      </c>
    </row>
    <row r="625" hidden="1">
      <c r="A625" s="1">
        <v>100623.0</v>
      </c>
      <c r="B625" s="1">
        <v>64.0</v>
      </c>
      <c r="C625" s="1">
        <v>33000.0</v>
      </c>
      <c r="D625" s="1" t="s">
        <v>27</v>
      </c>
      <c r="E625" s="1">
        <v>27852.72</v>
      </c>
      <c r="F625" s="1">
        <v>1.0</v>
      </c>
      <c r="G625" s="1">
        <v>30.0</v>
      </c>
      <c r="H625" s="1">
        <v>7.0</v>
      </c>
      <c r="I625" s="1" t="s">
        <v>22</v>
      </c>
      <c r="J625" s="1">
        <v>0.307</v>
      </c>
      <c r="K625" s="1">
        <v>0.992</v>
      </c>
      <c r="L625" s="6" t="str">
        <f>if(J625&gt;QUARTILE!$B$3, "TOP", if(J625&lt;QUARTILE!$B$4, "BOTTOM", 0))</f>
        <v>BOTTOM</v>
      </c>
      <c r="M625" s="6">
        <f t="shared" si="1"/>
        <v>2</v>
      </c>
      <c r="N625" s="6" t="str">
        <f t="shared" si="2"/>
        <v>Baby Boomer</v>
      </c>
      <c r="O625" s="6" t="str">
        <f t="shared" si="3"/>
        <v>Low Income</v>
      </c>
    </row>
    <row r="626" hidden="1">
      <c r="A626" s="1">
        <v>100624.0</v>
      </c>
      <c r="B626" s="1">
        <v>51.0</v>
      </c>
      <c r="C626" s="1">
        <v>27000.0</v>
      </c>
      <c r="D626" s="1" t="s">
        <v>23</v>
      </c>
      <c r="E626" s="1">
        <v>8030.54</v>
      </c>
      <c r="F626" s="1">
        <v>3.0</v>
      </c>
      <c r="G626" s="1">
        <v>15.0</v>
      </c>
      <c r="H626" s="1">
        <v>1.0</v>
      </c>
      <c r="I626" s="1" t="s">
        <v>22</v>
      </c>
      <c r="J626" s="1">
        <v>0.588</v>
      </c>
      <c r="K626" s="1">
        <v>0.272</v>
      </c>
      <c r="L626" s="6">
        <f>if(J626&gt;QUARTILE!$B$3, "TOP", if(J626&lt;QUARTILE!$B$4, "BOTTOM", 0))</f>
        <v>0</v>
      </c>
      <c r="M626" s="6">
        <f t="shared" si="1"/>
        <v>2</v>
      </c>
      <c r="N626" s="6" t="str">
        <f t="shared" si="2"/>
        <v>Gen X</v>
      </c>
      <c r="O626" s="6" t="str">
        <f t="shared" si="3"/>
        <v>Low Income</v>
      </c>
    </row>
    <row r="627" hidden="1">
      <c r="A627" s="1">
        <v>100625.0</v>
      </c>
      <c r="B627" s="1">
        <v>49.0</v>
      </c>
      <c r="C627" s="1">
        <v>26000.0</v>
      </c>
      <c r="D627" s="1" t="s">
        <v>24</v>
      </c>
      <c r="E627" s="1">
        <v>301.42</v>
      </c>
      <c r="F627" s="1">
        <v>4.0</v>
      </c>
      <c r="G627" s="1">
        <v>12.0</v>
      </c>
      <c r="H627" s="1">
        <v>12.0</v>
      </c>
      <c r="I627" s="1" t="s">
        <v>18</v>
      </c>
      <c r="J627" s="1">
        <v>0.648</v>
      </c>
      <c r="K627" s="1">
        <v>0.287</v>
      </c>
      <c r="L627" s="6">
        <f>if(J627&gt;QUARTILE!$B$3, "TOP", if(J627&lt;QUARTILE!$B$4, "BOTTOM", 0))</f>
        <v>0</v>
      </c>
      <c r="M627" s="6">
        <f t="shared" si="1"/>
        <v>1</v>
      </c>
      <c r="N627" s="6" t="str">
        <f t="shared" si="2"/>
        <v>Gen X</v>
      </c>
      <c r="O627" s="6" t="str">
        <f t="shared" si="3"/>
        <v>Low Income</v>
      </c>
    </row>
    <row r="628" hidden="1">
      <c r="A628" s="1">
        <v>100626.0</v>
      </c>
      <c r="B628" s="1">
        <v>79.0</v>
      </c>
      <c r="C628" s="1">
        <v>52000.0</v>
      </c>
      <c r="D628" s="1" t="s">
        <v>30</v>
      </c>
      <c r="E628" s="1">
        <v>1132.42</v>
      </c>
      <c r="F628" s="1">
        <v>1.0</v>
      </c>
      <c r="G628" s="1">
        <v>24.0</v>
      </c>
      <c r="H628" s="1">
        <v>9.0</v>
      </c>
      <c r="I628" s="1" t="s">
        <v>22</v>
      </c>
      <c r="J628" s="1">
        <v>0.563</v>
      </c>
      <c r="K628" s="1">
        <v>0.191</v>
      </c>
      <c r="L628" s="6">
        <f>if(J628&gt;QUARTILE!$B$3, "TOP", if(J628&lt;QUARTILE!$B$4, "BOTTOM", 0))</f>
        <v>0</v>
      </c>
      <c r="M628" s="6">
        <f t="shared" si="1"/>
        <v>2</v>
      </c>
      <c r="N628" s="6" t="str">
        <f t="shared" si="2"/>
        <v>Baby Boomer</v>
      </c>
      <c r="O628" s="6" t="str">
        <f t="shared" si="3"/>
        <v>Medium Income</v>
      </c>
    </row>
    <row r="629" hidden="1">
      <c r="A629" s="1">
        <v>100627.0</v>
      </c>
      <c r="B629" s="1">
        <v>71.0</v>
      </c>
      <c r="C629" s="1">
        <v>10000.0</v>
      </c>
      <c r="D629" s="1" t="s">
        <v>25</v>
      </c>
      <c r="E629" s="1">
        <v>6627.39</v>
      </c>
      <c r="F629" s="1">
        <v>1.0</v>
      </c>
      <c r="G629" s="1">
        <v>12.0</v>
      </c>
      <c r="H629" s="1">
        <v>3.0</v>
      </c>
      <c r="I629" s="1" t="s">
        <v>22</v>
      </c>
      <c r="J629" s="1">
        <v>0.591</v>
      </c>
      <c r="K629" s="1">
        <v>0.187</v>
      </c>
      <c r="L629" s="6">
        <f>if(J629&gt;QUARTILE!$B$3, "TOP", if(J629&lt;QUARTILE!$B$4, "BOTTOM", 0))</f>
        <v>0</v>
      </c>
      <c r="M629" s="6">
        <f t="shared" si="1"/>
        <v>2</v>
      </c>
      <c r="N629" s="6" t="str">
        <f t="shared" si="2"/>
        <v>Baby Boomer</v>
      </c>
      <c r="O629" s="6" t="str">
        <f t="shared" si="3"/>
        <v>Low Income</v>
      </c>
    </row>
    <row r="630" hidden="1">
      <c r="A630" s="1">
        <v>100628.0</v>
      </c>
      <c r="B630" s="1">
        <v>65.0</v>
      </c>
      <c r="C630" s="1">
        <v>23000.0</v>
      </c>
      <c r="D630" s="1" t="s">
        <v>24</v>
      </c>
      <c r="E630" s="1">
        <v>23394.21</v>
      </c>
      <c r="F630" s="1">
        <v>2.0</v>
      </c>
      <c r="G630" s="1">
        <v>18.0</v>
      </c>
      <c r="H630" s="1">
        <v>4.0</v>
      </c>
      <c r="I630" s="1" t="s">
        <v>22</v>
      </c>
      <c r="J630" s="1">
        <v>0.075</v>
      </c>
      <c r="K630" s="1">
        <v>0.188</v>
      </c>
      <c r="L630" s="6" t="str">
        <f>if(J630&gt;QUARTILE!$B$3, "TOP", if(J630&lt;QUARTILE!$B$4, "BOTTOM", 0))</f>
        <v>BOTTOM</v>
      </c>
      <c r="M630" s="6">
        <f t="shared" si="1"/>
        <v>2</v>
      </c>
      <c r="N630" s="6" t="str">
        <f t="shared" si="2"/>
        <v>Baby Boomer</v>
      </c>
      <c r="O630" s="6" t="str">
        <f t="shared" si="3"/>
        <v>Low Income</v>
      </c>
    </row>
    <row r="631" hidden="1">
      <c r="A631" s="1">
        <v>100629.0</v>
      </c>
      <c r="B631" s="1">
        <v>42.0</v>
      </c>
      <c r="C631" s="1">
        <v>16000.0</v>
      </c>
      <c r="D631" s="1" t="s">
        <v>23</v>
      </c>
      <c r="E631" s="1">
        <v>47435.09</v>
      </c>
      <c r="F631" s="1">
        <v>1.0</v>
      </c>
      <c r="G631" s="1">
        <v>23.0</v>
      </c>
      <c r="H631" s="1">
        <v>15.0</v>
      </c>
      <c r="I631" s="1" t="s">
        <v>18</v>
      </c>
      <c r="J631" s="1">
        <v>1.0</v>
      </c>
      <c r="K631" s="1">
        <v>0.511</v>
      </c>
      <c r="L631" s="6" t="str">
        <f>if(J631&gt;QUARTILE!$B$3, "TOP", if(J631&lt;QUARTILE!$B$4, "BOTTOM", 0))</f>
        <v>TOP</v>
      </c>
      <c r="M631" s="6">
        <f t="shared" si="1"/>
        <v>1</v>
      </c>
      <c r="N631" s="6" t="str">
        <f t="shared" si="2"/>
        <v>Gen X</v>
      </c>
      <c r="O631" s="6" t="str">
        <f t="shared" si="3"/>
        <v>Low Income</v>
      </c>
    </row>
    <row r="632" hidden="1">
      <c r="A632" s="1">
        <v>100630.0</v>
      </c>
      <c r="B632" s="1">
        <v>57.0</v>
      </c>
      <c r="C632" s="1">
        <v>52000.0</v>
      </c>
      <c r="D632" s="1" t="s">
        <v>23</v>
      </c>
      <c r="E632" s="1">
        <v>63785.5</v>
      </c>
      <c r="F632" s="1">
        <v>4.0</v>
      </c>
      <c r="G632" s="1">
        <v>21.0</v>
      </c>
      <c r="H632" s="1">
        <v>6.0</v>
      </c>
      <c r="I632" s="1" t="s">
        <v>18</v>
      </c>
      <c r="J632" s="1">
        <v>0.629</v>
      </c>
      <c r="K632" s="1">
        <v>0.144</v>
      </c>
      <c r="L632" s="6">
        <f>if(J632&gt;QUARTILE!$B$3, "TOP", if(J632&lt;QUARTILE!$B$4, "BOTTOM", 0))</f>
        <v>0</v>
      </c>
      <c r="M632" s="6">
        <f t="shared" si="1"/>
        <v>1</v>
      </c>
      <c r="N632" s="6" t="str">
        <f t="shared" si="2"/>
        <v>Gen X</v>
      </c>
      <c r="O632" s="6" t="str">
        <f t="shared" si="3"/>
        <v>Medium Income</v>
      </c>
    </row>
    <row r="633" hidden="1">
      <c r="A633" s="1">
        <v>100631.0</v>
      </c>
      <c r="B633" s="1">
        <v>62.0</v>
      </c>
      <c r="C633" s="1">
        <v>6000.0</v>
      </c>
      <c r="D633" s="1" t="s">
        <v>23</v>
      </c>
      <c r="E633" s="1">
        <v>523.77</v>
      </c>
      <c r="F633" s="1">
        <v>4.0</v>
      </c>
      <c r="G633" s="1">
        <v>25.0</v>
      </c>
      <c r="H633" s="1">
        <v>5.0</v>
      </c>
      <c r="I633" s="1" t="s">
        <v>22</v>
      </c>
      <c r="J633" s="1">
        <v>0.255</v>
      </c>
      <c r="K633" s="1">
        <v>0.902</v>
      </c>
      <c r="L633" s="6" t="str">
        <f>if(J633&gt;QUARTILE!$B$3, "TOP", if(J633&lt;QUARTILE!$B$4, "BOTTOM", 0))</f>
        <v>BOTTOM</v>
      </c>
      <c r="M633" s="6">
        <f t="shared" si="1"/>
        <v>2</v>
      </c>
      <c r="N633" s="6" t="str">
        <f t="shared" si="2"/>
        <v>Baby Boomer</v>
      </c>
      <c r="O633" s="6" t="str">
        <f t="shared" si="3"/>
        <v>Low Income</v>
      </c>
    </row>
    <row r="634" hidden="1">
      <c r="A634" s="1">
        <v>100632.0</v>
      </c>
      <c r="B634" s="1">
        <v>70.0</v>
      </c>
      <c r="C634" s="1">
        <v>6000.0</v>
      </c>
      <c r="D634" s="1" t="s">
        <v>27</v>
      </c>
      <c r="E634" s="1">
        <v>92278.66</v>
      </c>
      <c r="F634" s="1">
        <v>1.0</v>
      </c>
      <c r="G634" s="1">
        <v>18.0</v>
      </c>
      <c r="H634" s="1">
        <v>3.0</v>
      </c>
      <c r="I634" s="1" t="s">
        <v>18</v>
      </c>
      <c r="J634" s="1">
        <v>0.58</v>
      </c>
      <c r="K634" s="1">
        <v>0.717</v>
      </c>
      <c r="L634" s="6">
        <f>if(J634&gt;QUARTILE!$B$3, "TOP", if(J634&lt;QUARTILE!$B$4, "BOTTOM", 0))</f>
        <v>0</v>
      </c>
      <c r="M634" s="6">
        <f t="shared" si="1"/>
        <v>1</v>
      </c>
      <c r="N634" s="6" t="str">
        <f t="shared" si="2"/>
        <v>Baby Boomer</v>
      </c>
      <c r="O634" s="6" t="str">
        <f t="shared" si="3"/>
        <v>Low Income</v>
      </c>
    </row>
    <row r="635" hidden="1">
      <c r="A635" s="1">
        <v>100633.0</v>
      </c>
      <c r="B635" s="1">
        <v>18.0</v>
      </c>
      <c r="C635" s="1">
        <v>26000.0</v>
      </c>
      <c r="D635" s="1" t="s">
        <v>23</v>
      </c>
      <c r="E635" s="1">
        <v>7786.83</v>
      </c>
      <c r="F635" s="1">
        <v>2.0</v>
      </c>
      <c r="G635" s="1">
        <v>17.0</v>
      </c>
      <c r="H635" s="1">
        <v>16.0</v>
      </c>
      <c r="I635" s="1" t="s">
        <v>18</v>
      </c>
      <c r="J635" s="1">
        <v>0.367</v>
      </c>
      <c r="K635" s="1">
        <v>0.161</v>
      </c>
      <c r="L635" s="6">
        <f>if(J635&gt;QUARTILE!$B$3, "TOP", if(J635&lt;QUARTILE!$B$4, "BOTTOM", 0))</f>
        <v>0</v>
      </c>
      <c r="M635" s="6">
        <f t="shared" si="1"/>
        <v>1</v>
      </c>
      <c r="N635" s="6" t="str">
        <f t="shared" si="2"/>
        <v>Millenial</v>
      </c>
      <c r="O635" s="6" t="str">
        <f t="shared" si="3"/>
        <v>Low Income</v>
      </c>
    </row>
    <row r="636" hidden="1">
      <c r="A636" s="1">
        <v>100634.0</v>
      </c>
      <c r="B636" s="1">
        <v>33.0</v>
      </c>
      <c r="C636" s="1">
        <v>43000.0</v>
      </c>
      <c r="D636" s="1" t="s">
        <v>24</v>
      </c>
      <c r="E636" s="1">
        <v>37024.61</v>
      </c>
      <c r="F636" s="1">
        <v>4.0</v>
      </c>
      <c r="G636" s="1">
        <v>30.0</v>
      </c>
      <c r="H636" s="1">
        <v>8.0</v>
      </c>
      <c r="I636" s="1" t="s">
        <v>18</v>
      </c>
      <c r="J636" s="1">
        <v>0.492</v>
      </c>
      <c r="K636" s="1">
        <v>0.684</v>
      </c>
      <c r="L636" s="6">
        <f>if(J636&gt;QUARTILE!$B$3, "TOP", if(J636&lt;QUARTILE!$B$4, "BOTTOM", 0))</f>
        <v>0</v>
      </c>
      <c r="M636" s="6">
        <f t="shared" si="1"/>
        <v>1</v>
      </c>
      <c r="N636" s="6" t="str">
        <f t="shared" si="2"/>
        <v>Gen X</v>
      </c>
      <c r="O636" s="6" t="str">
        <f t="shared" si="3"/>
        <v>Low Income</v>
      </c>
    </row>
    <row r="637" hidden="1">
      <c r="A637" s="1">
        <v>100635.0</v>
      </c>
      <c r="B637" s="1">
        <v>78.0</v>
      </c>
      <c r="C637" s="1">
        <v>35000.0</v>
      </c>
      <c r="D637" s="1" t="s">
        <v>23</v>
      </c>
      <c r="E637" s="1">
        <v>3976.23</v>
      </c>
      <c r="F637" s="1">
        <v>3.0</v>
      </c>
      <c r="G637" s="1">
        <v>24.0</v>
      </c>
      <c r="H637" s="1">
        <v>5.0</v>
      </c>
      <c r="I637" s="1" t="s">
        <v>22</v>
      </c>
      <c r="J637" s="1">
        <v>0.613</v>
      </c>
      <c r="K637" s="1">
        <v>0.346</v>
      </c>
      <c r="L637" s="6">
        <f>if(J637&gt;QUARTILE!$B$3, "TOP", if(J637&lt;QUARTILE!$B$4, "BOTTOM", 0))</f>
        <v>0</v>
      </c>
      <c r="M637" s="6">
        <f t="shared" si="1"/>
        <v>2</v>
      </c>
      <c r="N637" s="6" t="str">
        <f t="shared" si="2"/>
        <v>Baby Boomer</v>
      </c>
      <c r="O637" s="6" t="str">
        <f t="shared" si="3"/>
        <v>Low Income</v>
      </c>
    </row>
    <row r="638" hidden="1">
      <c r="A638" s="1">
        <v>100636.0</v>
      </c>
      <c r="B638" s="1">
        <v>56.0</v>
      </c>
      <c r="C638" s="1">
        <v>14000.0</v>
      </c>
      <c r="D638" s="1" t="s">
        <v>23</v>
      </c>
      <c r="E638" s="1">
        <v>1299.27</v>
      </c>
      <c r="F638" s="1">
        <v>5.0</v>
      </c>
      <c r="G638" s="1">
        <v>23.0</v>
      </c>
      <c r="H638" s="1">
        <v>4.0</v>
      </c>
      <c r="I638" s="1" t="s">
        <v>22</v>
      </c>
      <c r="J638" s="1">
        <v>0.328</v>
      </c>
      <c r="K638" s="1">
        <v>0.178</v>
      </c>
      <c r="L638" s="6">
        <f>if(J638&gt;QUARTILE!$B$3, "TOP", if(J638&lt;QUARTILE!$B$4, "BOTTOM", 0))</f>
        <v>0</v>
      </c>
      <c r="M638" s="6">
        <f t="shared" si="1"/>
        <v>2</v>
      </c>
      <c r="N638" s="6" t="str">
        <f t="shared" si="2"/>
        <v>Gen X</v>
      </c>
      <c r="O638" s="6" t="str">
        <f t="shared" si="3"/>
        <v>Low Income</v>
      </c>
    </row>
    <row r="639">
      <c r="A639" s="1">
        <v>100637.0</v>
      </c>
      <c r="B639" s="1">
        <v>80.0</v>
      </c>
      <c r="C639" s="1">
        <v>54000.0</v>
      </c>
      <c r="D639" s="1" t="s">
        <v>17</v>
      </c>
      <c r="E639" s="1">
        <v>9507.74</v>
      </c>
      <c r="F639" s="1">
        <v>2.0</v>
      </c>
      <c r="G639" s="1">
        <v>15.0</v>
      </c>
      <c r="H639" s="1">
        <v>4.0</v>
      </c>
      <c r="I639" s="1" t="s">
        <v>22</v>
      </c>
      <c r="J639" s="1">
        <v>0.766</v>
      </c>
      <c r="K639" s="1">
        <v>0.782</v>
      </c>
      <c r="L639" s="6">
        <f>if(J639&gt;QUARTILE!$B$3, "TOP", if(J639&lt;QUARTILE!$B$4, "BOTTOM", 0))</f>
        <v>0</v>
      </c>
      <c r="M639" s="6">
        <f t="shared" si="1"/>
        <v>2</v>
      </c>
      <c r="N639" s="6" t="str">
        <f t="shared" si="2"/>
        <v>Silent</v>
      </c>
      <c r="O639" s="6" t="str">
        <f t="shared" si="3"/>
        <v>Medium Income</v>
      </c>
    </row>
    <row r="640" hidden="1">
      <c r="A640" s="1">
        <v>100638.0</v>
      </c>
      <c r="B640" s="1">
        <v>22.0</v>
      </c>
      <c r="C640" s="1">
        <v>11000.0</v>
      </c>
      <c r="D640" s="1" t="s">
        <v>23</v>
      </c>
      <c r="E640" s="1">
        <v>39169.33</v>
      </c>
      <c r="F640" s="1">
        <v>2.0</v>
      </c>
      <c r="G640" s="1">
        <v>26.0</v>
      </c>
      <c r="H640" s="1">
        <v>15.0</v>
      </c>
      <c r="I640" s="1" t="s">
        <v>22</v>
      </c>
      <c r="J640" s="1">
        <v>0.582</v>
      </c>
      <c r="K640" s="1">
        <v>0.757</v>
      </c>
      <c r="L640" s="6">
        <f>if(J640&gt;QUARTILE!$B$3, "TOP", if(J640&lt;QUARTILE!$B$4, "BOTTOM", 0))</f>
        <v>0</v>
      </c>
      <c r="M640" s="6">
        <f t="shared" si="1"/>
        <v>2</v>
      </c>
      <c r="N640" s="6" t="str">
        <f t="shared" si="2"/>
        <v>Millenial</v>
      </c>
      <c r="O640" s="6" t="str">
        <f t="shared" si="3"/>
        <v>Low Income</v>
      </c>
    </row>
    <row r="641" hidden="1">
      <c r="A641" s="1">
        <v>100639.0</v>
      </c>
      <c r="B641" s="1">
        <v>39.0</v>
      </c>
      <c r="C641" s="1">
        <v>48000.0</v>
      </c>
      <c r="D641" s="1" t="s">
        <v>23</v>
      </c>
      <c r="E641" s="1">
        <v>4990.39</v>
      </c>
      <c r="F641" s="1">
        <v>5.0</v>
      </c>
      <c r="G641" s="1">
        <v>23.0</v>
      </c>
      <c r="H641" s="1">
        <v>10.0</v>
      </c>
      <c r="I641" s="1" t="s">
        <v>22</v>
      </c>
      <c r="J641" s="1">
        <v>0.134</v>
      </c>
      <c r="K641" s="1">
        <v>0.91</v>
      </c>
      <c r="L641" s="6" t="str">
        <f>if(J641&gt;QUARTILE!$B$3, "TOP", if(J641&lt;QUARTILE!$B$4, "BOTTOM", 0))</f>
        <v>BOTTOM</v>
      </c>
      <c r="M641" s="6">
        <f t="shared" si="1"/>
        <v>2</v>
      </c>
      <c r="N641" s="6" t="str">
        <f t="shared" si="2"/>
        <v>Gen X</v>
      </c>
      <c r="O641" s="6" t="str">
        <f t="shared" si="3"/>
        <v>Medium Income</v>
      </c>
    </row>
    <row r="642" hidden="1">
      <c r="A642" s="1">
        <v>100640.0</v>
      </c>
      <c r="B642" s="1">
        <v>46.0</v>
      </c>
      <c r="C642" s="1">
        <v>11000.0</v>
      </c>
      <c r="D642" s="1" t="s">
        <v>27</v>
      </c>
      <c r="E642" s="1">
        <v>3343.71</v>
      </c>
      <c r="F642" s="1">
        <v>5.0</v>
      </c>
      <c r="G642" s="1">
        <v>21.0</v>
      </c>
      <c r="H642" s="1">
        <v>6.0</v>
      </c>
      <c r="I642" s="1" t="s">
        <v>22</v>
      </c>
      <c r="J642" s="1">
        <v>0.887</v>
      </c>
      <c r="K642" s="1">
        <v>0.37</v>
      </c>
      <c r="L642" s="6" t="str">
        <f>if(J642&gt;QUARTILE!$B$3, "TOP", if(J642&lt;QUARTILE!$B$4, "BOTTOM", 0))</f>
        <v>TOP</v>
      </c>
      <c r="M642" s="6">
        <f t="shared" si="1"/>
        <v>2</v>
      </c>
      <c r="N642" s="6" t="str">
        <f t="shared" si="2"/>
        <v>Gen X</v>
      </c>
      <c r="O642" s="6" t="str">
        <f t="shared" si="3"/>
        <v>Low Income</v>
      </c>
    </row>
    <row r="643" hidden="1">
      <c r="A643" s="1">
        <v>100641.0</v>
      </c>
      <c r="B643" s="1">
        <v>72.0</v>
      </c>
      <c r="C643" s="1">
        <v>18000.0</v>
      </c>
      <c r="D643" s="1" t="s">
        <v>23</v>
      </c>
      <c r="E643" s="1">
        <v>48115.48</v>
      </c>
      <c r="F643" s="1">
        <v>4.0</v>
      </c>
      <c r="G643" s="1">
        <v>15.0</v>
      </c>
      <c r="H643" s="1">
        <v>4.0</v>
      </c>
      <c r="I643" s="1" t="s">
        <v>18</v>
      </c>
      <c r="J643" s="1">
        <v>0.627</v>
      </c>
      <c r="K643" s="1">
        <v>0.412</v>
      </c>
      <c r="L643" s="6">
        <f>if(J643&gt;QUARTILE!$B$3, "TOP", if(J643&lt;QUARTILE!$B$4, "BOTTOM", 0))</f>
        <v>0</v>
      </c>
      <c r="M643" s="6">
        <f t="shared" si="1"/>
        <v>1</v>
      </c>
      <c r="N643" s="6" t="str">
        <f t="shared" si="2"/>
        <v>Baby Boomer</v>
      </c>
      <c r="O643" s="6" t="str">
        <f t="shared" si="3"/>
        <v>Low Income</v>
      </c>
    </row>
    <row r="644" hidden="1">
      <c r="A644" s="1">
        <v>100642.0</v>
      </c>
      <c r="B644" s="1">
        <v>20.0</v>
      </c>
      <c r="C644" s="1">
        <v>32000.0</v>
      </c>
      <c r="D644" s="1" t="s">
        <v>23</v>
      </c>
      <c r="E644" s="1">
        <v>55721.49</v>
      </c>
      <c r="F644" s="1">
        <v>1.0</v>
      </c>
      <c r="G644" s="1">
        <v>23.0</v>
      </c>
      <c r="H644" s="1">
        <v>15.0</v>
      </c>
      <c r="I644" s="1" t="s">
        <v>18</v>
      </c>
      <c r="J644" s="1">
        <v>1.0</v>
      </c>
      <c r="K644" s="1">
        <v>0.515</v>
      </c>
      <c r="L644" s="6" t="str">
        <f>if(J644&gt;QUARTILE!$B$3, "TOP", if(J644&lt;QUARTILE!$B$4, "BOTTOM", 0))</f>
        <v>TOP</v>
      </c>
      <c r="M644" s="6">
        <f t="shared" si="1"/>
        <v>1</v>
      </c>
      <c r="N644" s="6" t="str">
        <f t="shared" si="2"/>
        <v>Millenial</v>
      </c>
      <c r="O644" s="6" t="str">
        <f t="shared" si="3"/>
        <v>Low Income</v>
      </c>
    </row>
    <row r="645" hidden="1">
      <c r="A645" s="1">
        <v>100643.0</v>
      </c>
      <c r="B645" s="1">
        <v>29.0</v>
      </c>
      <c r="C645" s="1">
        <v>9000.0</v>
      </c>
      <c r="D645" s="1" t="s">
        <v>23</v>
      </c>
      <c r="E645" s="1">
        <v>252.55</v>
      </c>
      <c r="F645" s="1">
        <v>1.0</v>
      </c>
      <c r="G645" s="1">
        <v>23.0</v>
      </c>
      <c r="H645" s="1">
        <v>14.0</v>
      </c>
      <c r="I645" s="1" t="s">
        <v>22</v>
      </c>
      <c r="J645" s="1">
        <v>0.431</v>
      </c>
      <c r="K645" s="1">
        <v>0.628</v>
      </c>
      <c r="L645" s="6">
        <f>if(J645&gt;QUARTILE!$B$3, "TOP", if(J645&lt;QUARTILE!$B$4, "BOTTOM", 0))</f>
        <v>0</v>
      </c>
      <c r="M645" s="6">
        <f t="shared" si="1"/>
        <v>2</v>
      </c>
      <c r="N645" s="6" t="str">
        <f t="shared" si="2"/>
        <v>Millenial</v>
      </c>
      <c r="O645" s="6" t="str">
        <f t="shared" si="3"/>
        <v>Low Income</v>
      </c>
    </row>
    <row r="646" hidden="1">
      <c r="A646" s="1">
        <v>100644.0</v>
      </c>
      <c r="B646" s="1">
        <v>43.0</v>
      </c>
      <c r="C646" s="1">
        <v>53000.0</v>
      </c>
      <c r="D646" s="1" t="s">
        <v>25</v>
      </c>
      <c r="E646" s="1">
        <v>25997.62</v>
      </c>
      <c r="F646" s="1">
        <v>3.0</v>
      </c>
      <c r="G646" s="1">
        <v>19.0</v>
      </c>
      <c r="H646" s="1">
        <v>7.0</v>
      </c>
      <c r="I646" s="1" t="s">
        <v>22</v>
      </c>
      <c r="J646" s="1">
        <v>0.693</v>
      </c>
      <c r="K646" s="1">
        <v>0.402</v>
      </c>
      <c r="L646" s="6">
        <f>if(J646&gt;QUARTILE!$B$3, "TOP", if(J646&lt;QUARTILE!$B$4, "BOTTOM", 0))</f>
        <v>0</v>
      </c>
      <c r="M646" s="6">
        <f t="shared" si="1"/>
        <v>2</v>
      </c>
      <c r="N646" s="6" t="str">
        <f t="shared" si="2"/>
        <v>Gen X</v>
      </c>
      <c r="O646" s="6" t="str">
        <f t="shared" si="3"/>
        <v>Medium Income</v>
      </c>
    </row>
    <row r="647" hidden="1">
      <c r="A647" s="1">
        <v>100645.0</v>
      </c>
      <c r="B647" s="1">
        <v>33.0</v>
      </c>
      <c r="C647" s="1">
        <v>18000.0</v>
      </c>
      <c r="D647" s="1" t="s">
        <v>30</v>
      </c>
      <c r="E647" s="1">
        <v>7398.32</v>
      </c>
      <c r="F647" s="1">
        <v>1.0</v>
      </c>
      <c r="G647" s="1">
        <v>19.0</v>
      </c>
      <c r="H647" s="1">
        <v>11.0</v>
      </c>
      <c r="I647" s="1" t="s">
        <v>22</v>
      </c>
      <c r="J647" s="1">
        <v>0.874</v>
      </c>
      <c r="K647" s="1">
        <v>0.152</v>
      </c>
      <c r="L647" s="6" t="str">
        <f>if(J647&gt;QUARTILE!$B$3, "TOP", if(J647&lt;QUARTILE!$B$4, "BOTTOM", 0))</f>
        <v>TOP</v>
      </c>
      <c r="M647" s="6">
        <f t="shared" si="1"/>
        <v>2</v>
      </c>
      <c r="N647" s="6" t="str">
        <f t="shared" si="2"/>
        <v>Gen X</v>
      </c>
      <c r="O647" s="6" t="str">
        <f t="shared" si="3"/>
        <v>Low Income</v>
      </c>
    </row>
    <row r="648" hidden="1">
      <c r="A648" s="1">
        <v>100646.0</v>
      </c>
      <c r="B648" s="1">
        <v>68.0</v>
      </c>
      <c r="C648" s="1">
        <v>24000.0</v>
      </c>
      <c r="D648" s="1" t="s">
        <v>17</v>
      </c>
      <c r="E648" s="1">
        <v>9390.61</v>
      </c>
      <c r="F648" s="1">
        <v>3.0</v>
      </c>
      <c r="G648" s="1">
        <v>17.0</v>
      </c>
      <c r="H648" s="1">
        <v>6.0</v>
      </c>
      <c r="I648" s="1" t="s">
        <v>22</v>
      </c>
      <c r="J648" s="1">
        <v>0.462</v>
      </c>
      <c r="K648" s="1">
        <v>0.07</v>
      </c>
      <c r="L648" s="6">
        <f>if(J648&gt;QUARTILE!$B$3, "TOP", if(J648&lt;QUARTILE!$B$4, "BOTTOM", 0))</f>
        <v>0</v>
      </c>
      <c r="M648" s="6">
        <f t="shared" si="1"/>
        <v>2</v>
      </c>
      <c r="N648" s="6" t="str">
        <f t="shared" si="2"/>
        <v>Baby Boomer</v>
      </c>
      <c r="O648" s="6" t="str">
        <f t="shared" si="3"/>
        <v>Low Income</v>
      </c>
    </row>
    <row r="649" hidden="1">
      <c r="A649" s="1">
        <v>100647.0</v>
      </c>
      <c r="B649" s="1">
        <v>54.0</v>
      </c>
      <c r="C649" s="1">
        <v>44000.0</v>
      </c>
      <c r="D649" s="1" t="s">
        <v>23</v>
      </c>
      <c r="E649" s="1">
        <v>12663.74</v>
      </c>
      <c r="F649" s="1">
        <v>3.0</v>
      </c>
      <c r="G649" s="1">
        <v>24.0</v>
      </c>
      <c r="H649" s="1">
        <v>11.0</v>
      </c>
      <c r="I649" s="1" t="s">
        <v>22</v>
      </c>
      <c r="J649" s="1">
        <v>0.683</v>
      </c>
      <c r="K649" s="1">
        <v>0.906</v>
      </c>
      <c r="L649" s="6">
        <f>if(J649&gt;QUARTILE!$B$3, "TOP", if(J649&lt;QUARTILE!$B$4, "BOTTOM", 0))</f>
        <v>0</v>
      </c>
      <c r="M649" s="6">
        <f t="shared" si="1"/>
        <v>2</v>
      </c>
      <c r="N649" s="6" t="str">
        <f t="shared" si="2"/>
        <v>Gen X</v>
      </c>
      <c r="O649" s="6" t="str">
        <f t="shared" si="3"/>
        <v>Low Income</v>
      </c>
    </row>
    <row r="650" hidden="1">
      <c r="A650" s="1">
        <v>100648.0</v>
      </c>
      <c r="B650" s="1">
        <v>39.0</v>
      </c>
      <c r="C650" s="1">
        <v>14000.0</v>
      </c>
      <c r="D650" s="1" t="s">
        <v>25</v>
      </c>
      <c r="E650" s="1">
        <v>11130.1</v>
      </c>
      <c r="F650" s="1">
        <v>2.0</v>
      </c>
      <c r="G650" s="1">
        <v>15.0</v>
      </c>
      <c r="H650" s="1">
        <v>11.0</v>
      </c>
      <c r="I650" s="1" t="s">
        <v>18</v>
      </c>
      <c r="J650" s="1">
        <v>0.297</v>
      </c>
      <c r="K650" s="1">
        <v>0.367</v>
      </c>
      <c r="L650" s="6" t="str">
        <f>if(J650&gt;QUARTILE!$B$3, "TOP", if(J650&lt;QUARTILE!$B$4, "BOTTOM", 0))</f>
        <v>BOTTOM</v>
      </c>
      <c r="M650" s="6">
        <f t="shared" si="1"/>
        <v>1</v>
      </c>
      <c r="N650" s="6" t="str">
        <f t="shared" si="2"/>
        <v>Gen X</v>
      </c>
      <c r="O650" s="6" t="str">
        <f t="shared" si="3"/>
        <v>Low Income</v>
      </c>
    </row>
    <row r="651" hidden="1">
      <c r="A651" s="1">
        <v>100649.0</v>
      </c>
      <c r="B651" s="1">
        <v>74.0</v>
      </c>
      <c r="C651" s="1">
        <v>42000.0</v>
      </c>
      <c r="D651" s="1" t="s">
        <v>25</v>
      </c>
      <c r="E651" s="1">
        <v>14471.05</v>
      </c>
      <c r="F651" s="1">
        <v>2.0</v>
      </c>
      <c r="G651" s="1">
        <v>27.0</v>
      </c>
      <c r="H651" s="1">
        <v>3.0</v>
      </c>
      <c r="I651" s="1" t="s">
        <v>22</v>
      </c>
      <c r="J651" s="1">
        <v>0.288</v>
      </c>
      <c r="K651" s="1">
        <v>0.181</v>
      </c>
      <c r="L651" s="6" t="str">
        <f>if(J651&gt;QUARTILE!$B$3, "TOP", if(J651&lt;QUARTILE!$B$4, "BOTTOM", 0))</f>
        <v>BOTTOM</v>
      </c>
      <c r="M651" s="6">
        <f t="shared" si="1"/>
        <v>2</v>
      </c>
      <c r="N651" s="6" t="str">
        <f t="shared" si="2"/>
        <v>Baby Boomer</v>
      </c>
      <c r="O651" s="6" t="str">
        <f t="shared" si="3"/>
        <v>Low Income</v>
      </c>
    </row>
    <row r="652" hidden="1">
      <c r="A652" s="1">
        <v>100650.0</v>
      </c>
      <c r="B652" s="1">
        <v>46.0</v>
      </c>
      <c r="C652" s="1">
        <v>59000.0</v>
      </c>
      <c r="D652" s="1" t="s">
        <v>30</v>
      </c>
      <c r="E652" s="1">
        <v>17462.79</v>
      </c>
      <c r="F652" s="1">
        <v>4.0</v>
      </c>
      <c r="G652" s="1">
        <v>21.0</v>
      </c>
      <c r="H652" s="1">
        <v>11.0</v>
      </c>
      <c r="I652" s="1" t="s">
        <v>18</v>
      </c>
      <c r="J652" s="1">
        <v>0.643</v>
      </c>
      <c r="K652" s="1">
        <v>0.934</v>
      </c>
      <c r="L652" s="6">
        <f>if(J652&gt;QUARTILE!$B$3, "TOP", if(J652&lt;QUARTILE!$B$4, "BOTTOM", 0))</f>
        <v>0</v>
      </c>
      <c r="M652" s="6">
        <f t="shared" si="1"/>
        <v>1</v>
      </c>
      <c r="N652" s="6" t="str">
        <f t="shared" si="2"/>
        <v>Gen X</v>
      </c>
      <c r="O652" s="6" t="str">
        <f t="shared" si="3"/>
        <v>Medium Income</v>
      </c>
    </row>
    <row r="653" hidden="1">
      <c r="A653" s="1">
        <v>100651.0</v>
      </c>
      <c r="B653" s="1">
        <v>31.0</v>
      </c>
      <c r="C653" s="1">
        <v>15000.0</v>
      </c>
      <c r="D653" s="1" t="s">
        <v>23</v>
      </c>
      <c r="E653" s="1">
        <v>12532.04</v>
      </c>
      <c r="F653" s="1">
        <v>5.0</v>
      </c>
      <c r="G653" s="1">
        <v>29.0</v>
      </c>
      <c r="H653" s="1">
        <v>5.0</v>
      </c>
      <c r="I653" s="1" t="s">
        <v>22</v>
      </c>
      <c r="J653" s="1">
        <v>0.663</v>
      </c>
      <c r="K653" s="1">
        <v>0.753</v>
      </c>
      <c r="L653" s="6">
        <f>if(J653&gt;QUARTILE!$B$3, "TOP", if(J653&lt;QUARTILE!$B$4, "BOTTOM", 0))</f>
        <v>0</v>
      </c>
      <c r="M653" s="6">
        <f t="shared" si="1"/>
        <v>2</v>
      </c>
      <c r="N653" s="6" t="str">
        <f t="shared" si="2"/>
        <v>Gen X</v>
      </c>
      <c r="O653" s="6" t="str">
        <f t="shared" si="3"/>
        <v>Low Income</v>
      </c>
    </row>
    <row r="654" hidden="1">
      <c r="A654" s="1">
        <v>100652.0</v>
      </c>
      <c r="B654" s="1">
        <v>45.0</v>
      </c>
      <c r="C654" s="1">
        <v>50000.0</v>
      </c>
      <c r="D654" s="1" t="s">
        <v>25</v>
      </c>
      <c r="E654" s="1">
        <v>24183.96</v>
      </c>
      <c r="F654" s="1">
        <v>5.0</v>
      </c>
      <c r="G654" s="1">
        <v>24.0</v>
      </c>
      <c r="H654" s="1">
        <v>12.0</v>
      </c>
      <c r="I654" s="1" t="s">
        <v>22</v>
      </c>
      <c r="J654" s="1">
        <v>0.706</v>
      </c>
      <c r="K654" s="1">
        <v>0.931</v>
      </c>
      <c r="L654" s="6">
        <f>if(J654&gt;QUARTILE!$B$3, "TOP", if(J654&lt;QUARTILE!$B$4, "BOTTOM", 0))</f>
        <v>0</v>
      </c>
      <c r="M654" s="6">
        <f t="shared" si="1"/>
        <v>2</v>
      </c>
      <c r="N654" s="6" t="str">
        <f t="shared" si="2"/>
        <v>Gen X</v>
      </c>
      <c r="O654" s="6" t="str">
        <f t="shared" si="3"/>
        <v>Medium Income</v>
      </c>
    </row>
    <row r="655" hidden="1">
      <c r="A655" s="1">
        <v>100653.0</v>
      </c>
      <c r="B655" s="1">
        <v>22.0</v>
      </c>
      <c r="C655" s="1">
        <v>8000.0</v>
      </c>
      <c r="D655" s="1" t="s">
        <v>27</v>
      </c>
      <c r="E655" s="1">
        <v>25359.68</v>
      </c>
      <c r="F655" s="1">
        <v>3.0</v>
      </c>
      <c r="G655" s="1">
        <v>19.0</v>
      </c>
      <c r="H655" s="1">
        <v>15.0</v>
      </c>
      <c r="I655" s="1" t="s">
        <v>22</v>
      </c>
      <c r="J655" s="1">
        <v>0.769</v>
      </c>
      <c r="K655" s="1">
        <v>0.279</v>
      </c>
      <c r="L655" s="6">
        <f>if(J655&gt;QUARTILE!$B$3, "TOP", if(J655&lt;QUARTILE!$B$4, "BOTTOM", 0))</f>
        <v>0</v>
      </c>
      <c r="M655" s="6">
        <f t="shared" si="1"/>
        <v>2</v>
      </c>
      <c r="N655" s="6" t="str">
        <f t="shared" si="2"/>
        <v>Millenial</v>
      </c>
      <c r="O655" s="6" t="str">
        <f t="shared" si="3"/>
        <v>Low Income</v>
      </c>
    </row>
    <row r="656" hidden="1">
      <c r="A656" s="1">
        <v>100654.0</v>
      </c>
      <c r="B656" s="1">
        <v>64.0</v>
      </c>
      <c r="C656" s="1">
        <v>28000.0</v>
      </c>
      <c r="D656" s="1" t="s">
        <v>30</v>
      </c>
      <c r="E656" s="1">
        <v>11609.2</v>
      </c>
      <c r="F656" s="1">
        <v>5.0</v>
      </c>
      <c r="G656" s="1">
        <v>27.0</v>
      </c>
      <c r="H656" s="1">
        <v>6.0</v>
      </c>
      <c r="I656" s="1" t="s">
        <v>22</v>
      </c>
      <c r="J656" s="1">
        <v>0.923</v>
      </c>
      <c r="K656" s="1">
        <v>0.413</v>
      </c>
      <c r="L656" s="6" t="str">
        <f>if(J656&gt;QUARTILE!$B$3, "TOP", if(J656&lt;QUARTILE!$B$4, "BOTTOM", 0))</f>
        <v>TOP</v>
      </c>
      <c r="M656" s="6">
        <f t="shared" si="1"/>
        <v>2</v>
      </c>
      <c r="N656" s="6" t="str">
        <f t="shared" si="2"/>
        <v>Baby Boomer</v>
      </c>
      <c r="O656" s="6" t="str">
        <f t="shared" si="3"/>
        <v>Low Income</v>
      </c>
    </row>
    <row r="657" hidden="1">
      <c r="A657" s="1">
        <v>100655.0</v>
      </c>
      <c r="B657" s="1">
        <v>66.0</v>
      </c>
      <c r="C657" s="1">
        <v>11000.0</v>
      </c>
      <c r="D657" s="1" t="s">
        <v>23</v>
      </c>
      <c r="E657" s="1">
        <v>3073.82</v>
      </c>
      <c r="F657" s="1">
        <v>3.0</v>
      </c>
      <c r="G657" s="1">
        <v>20.0</v>
      </c>
      <c r="H657" s="1">
        <v>4.0</v>
      </c>
      <c r="I657" s="1" t="s">
        <v>22</v>
      </c>
      <c r="J657" s="1">
        <v>0.29</v>
      </c>
      <c r="K657" s="1">
        <v>0.809</v>
      </c>
      <c r="L657" s="6" t="str">
        <f>if(J657&gt;QUARTILE!$B$3, "TOP", if(J657&lt;QUARTILE!$B$4, "BOTTOM", 0))</f>
        <v>BOTTOM</v>
      </c>
      <c r="M657" s="6">
        <f t="shared" si="1"/>
        <v>2</v>
      </c>
      <c r="N657" s="6" t="str">
        <f t="shared" si="2"/>
        <v>Baby Boomer</v>
      </c>
      <c r="O657" s="6" t="str">
        <f t="shared" si="3"/>
        <v>Low Income</v>
      </c>
    </row>
    <row r="658" hidden="1">
      <c r="A658" s="1">
        <v>100656.0</v>
      </c>
      <c r="B658" s="1">
        <v>47.0</v>
      </c>
      <c r="C658" s="1">
        <v>39000.0</v>
      </c>
      <c r="D658" s="1" t="s">
        <v>23</v>
      </c>
      <c r="E658" s="1">
        <v>20468.55</v>
      </c>
      <c r="F658" s="1">
        <v>5.0</v>
      </c>
      <c r="G658" s="1">
        <v>22.0</v>
      </c>
      <c r="H658" s="1">
        <v>10.0</v>
      </c>
      <c r="I658" s="1" t="s">
        <v>22</v>
      </c>
      <c r="J658" s="1">
        <v>0.669</v>
      </c>
      <c r="K658" s="1">
        <v>0.502</v>
      </c>
      <c r="L658" s="6">
        <f>if(J658&gt;QUARTILE!$B$3, "TOP", if(J658&lt;QUARTILE!$B$4, "BOTTOM", 0))</f>
        <v>0</v>
      </c>
      <c r="M658" s="6">
        <f t="shared" si="1"/>
        <v>2</v>
      </c>
      <c r="N658" s="6" t="str">
        <f t="shared" si="2"/>
        <v>Gen X</v>
      </c>
      <c r="O658" s="6" t="str">
        <f t="shared" si="3"/>
        <v>Low Income</v>
      </c>
    </row>
    <row r="659" hidden="1">
      <c r="A659" s="1">
        <v>100657.0</v>
      </c>
      <c r="B659" s="1">
        <v>63.0</v>
      </c>
      <c r="C659" s="1">
        <v>37000.0</v>
      </c>
      <c r="D659" s="1" t="s">
        <v>23</v>
      </c>
      <c r="E659" s="1">
        <v>29652.29</v>
      </c>
      <c r="F659" s="1">
        <v>4.0</v>
      </c>
      <c r="G659" s="1">
        <v>22.0</v>
      </c>
      <c r="H659" s="1">
        <v>5.0</v>
      </c>
      <c r="I659" s="1" t="s">
        <v>22</v>
      </c>
      <c r="J659" s="1">
        <v>0.493</v>
      </c>
      <c r="K659" s="1">
        <v>0.305</v>
      </c>
      <c r="L659" s="6">
        <f>if(J659&gt;QUARTILE!$B$3, "TOP", if(J659&lt;QUARTILE!$B$4, "BOTTOM", 0))</f>
        <v>0</v>
      </c>
      <c r="M659" s="6">
        <f t="shared" si="1"/>
        <v>2</v>
      </c>
      <c r="N659" s="6" t="str">
        <f t="shared" si="2"/>
        <v>Baby Boomer</v>
      </c>
      <c r="O659" s="6" t="str">
        <f t="shared" si="3"/>
        <v>Low Income</v>
      </c>
    </row>
    <row r="660" hidden="1">
      <c r="A660" s="1">
        <v>100658.0</v>
      </c>
      <c r="B660" s="1">
        <v>79.0</v>
      </c>
      <c r="C660" s="1">
        <v>77000.0</v>
      </c>
      <c r="D660" s="1" t="s">
        <v>23</v>
      </c>
      <c r="E660" s="1">
        <v>20328.27</v>
      </c>
      <c r="F660" s="1">
        <v>2.0</v>
      </c>
      <c r="G660" s="1">
        <v>21.0</v>
      </c>
      <c r="H660" s="1">
        <v>6.0</v>
      </c>
      <c r="I660" s="1" t="s">
        <v>22</v>
      </c>
      <c r="J660" s="1">
        <v>0.239</v>
      </c>
      <c r="K660" s="1">
        <v>0.158</v>
      </c>
      <c r="L660" s="6" t="str">
        <f>if(J660&gt;QUARTILE!$B$3, "TOP", if(J660&lt;QUARTILE!$B$4, "BOTTOM", 0))</f>
        <v>BOTTOM</v>
      </c>
      <c r="M660" s="6">
        <f t="shared" si="1"/>
        <v>2</v>
      </c>
      <c r="N660" s="6" t="str">
        <f t="shared" si="2"/>
        <v>Baby Boomer</v>
      </c>
      <c r="O660" s="6" t="str">
        <f t="shared" si="3"/>
        <v>Medium Income</v>
      </c>
    </row>
    <row r="661" hidden="1">
      <c r="A661" s="1">
        <v>100659.0</v>
      </c>
      <c r="B661" s="1">
        <v>69.0</v>
      </c>
      <c r="C661" s="1">
        <v>52000.0</v>
      </c>
      <c r="D661" s="1" t="s">
        <v>27</v>
      </c>
      <c r="E661" s="1">
        <v>17737.3</v>
      </c>
      <c r="F661" s="1">
        <v>2.0</v>
      </c>
      <c r="G661" s="1">
        <v>17.0</v>
      </c>
      <c r="H661" s="1">
        <v>4.0</v>
      </c>
      <c r="I661" s="1" t="s">
        <v>22</v>
      </c>
      <c r="J661" s="1">
        <v>0.554</v>
      </c>
      <c r="K661" s="1">
        <v>0.562</v>
      </c>
      <c r="L661" s="6">
        <f>if(J661&gt;QUARTILE!$B$3, "TOP", if(J661&lt;QUARTILE!$B$4, "BOTTOM", 0))</f>
        <v>0</v>
      </c>
      <c r="M661" s="6">
        <f t="shared" si="1"/>
        <v>2</v>
      </c>
      <c r="N661" s="6" t="str">
        <f t="shared" si="2"/>
        <v>Baby Boomer</v>
      </c>
      <c r="O661" s="6" t="str">
        <f t="shared" si="3"/>
        <v>Medium Income</v>
      </c>
    </row>
    <row r="662" hidden="1">
      <c r="A662" s="1">
        <v>100660.0</v>
      </c>
      <c r="B662" s="1">
        <v>22.0</v>
      </c>
      <c r="C662" s="1">
        <v>20000.0</v>
      </c>
      <c r="D662" s="1" t="s">
        <v>27</v>
      </c>
      <c r="E662" s="1">
        <v>5212.03</v>
      </c>
      <c r="F662" s="1">
        <v>3.0</v>
      </c>
      <c r="G662" s="1">
        <v>18.0</v>
      </c>
      <c r="H662" s="1">
        <v>11.0</v>
      </c>
      <c r="I662" s="1" t="s">
        <v>18</v>
      </c>
      <c r="J662" s="1">
        <v>0.791</v>
      </c>
      <c r="K662" s="1">
        <v>0.598</v>
      </c>
      <c r="L662" s="6">
        <f>if(J662&gt;QUARTILE!$B$3, "TOP", if(J662&lt;QUARTILE!$B$4, "BOTTOM", 0))</f>
        <v>0</v>
      </c>
      <c r="M662" s="6">
        <f t="shared" si="1"/>
        <v>1</v>
      </c>
      <c r="N662" s="6" t="str">
        <f t="shared" si="2"/>
        <v>Millenial</v>
      </c>
      <c r="O662" s="6" t="str">
        <f t="shared" si="3"/>
        <v>Low Income</v>
      </c>
    </row>
    <row r="663" hidden="1">
      <c r="A663" s="1">
        <v>100661.0</v>
      </c>
      <c r="B663" s="1">
        <v>29.0</v>
      </c>
      <c r="C663" s="1">
        <v>12000.0</v>
      </c>
      <c r="D663" s="1" t="s">
        <v>27</v>
      </c>
      <c r="E663" s="1">
        <v>20720.47</v>
      </c>
      <c r="F663" s="1">
        <v>5.0</v>
      </c>
      <c r="G663" s="1">
        <v>20.0</v>
      </c>
      <c r="H663" s="1">
        <v>15.0</v>
      </c>
      <c r="I663" s="1" t="s">
        <v>22</v>
      </c>
      <c r="J663" s="1">
        <v>0.079</v>
      </c>
      <c r="K663" s="1">
        <v>0.671</v>
      </c>
      <c r="L663" s="6" t="str">
        <f>if(J663&gt;QUARTILE!$B$3, "TOP", if(J663&lt;QUARTILE!$B$4, "BOTTOM", 0))</f>
        <v>BOTTOM</v>
      </c>
      <c r="M663" s="6">
        <f t="shared" si="1"/>
        <v>2</v>
      </c>
      <c r="N663" s="6" t="str">
        <f t="shared" si="2"/>
        <v>Millenial</v>
      </c>
      <c r="O663" s="6" t="str">
        <f t="shared" si="3"/>
        <v>Low Income</v>
      </c>
    </row>
    <row r="664" hidden="1">
      <c r="A664" s="1">
        <v>100662.0</v>
      </c>
      <c r="B664" s="1">
        <v>33.0</v>
      </c>
      <c r="C664" s="1">
        <v>31000.0</v>
      </c>
      <c r="D664" s="1" t="s">
        <v>23</v>
      </c>
      <c r="E664" s="1">
        <v>8155.04</v>
      </c>
      <c r="F664" s="1">
        <v>1.0</v>
      </c>
      <c r="G664" s="1">
        <v>19.0</v>
      </c>
      <c r="H664" s="1">
        <v>9.0</v>
      </c>
      <c r="I664" s="1" t="s">
        <v>22</v>
      </c>
      <c r="J664" s="1">
        <v>0.656</v>
      </c>
      <c r="K664" s="1">
        <v>0.791</v>
      </c>
      <c r="L664" s="6">
        <f>if(J664&gt;QUARTILE!$B$3, "TOP", if(J664&lt;QUARTILE!$B$4, "BOTTOM", 0))</f>
        <v>0</v>
      </c>
      <c r="M664" s="6">
        <f t="shared" si="1"/>
        <v>2</v>
      </c>
      <c r="N664" s="6" t="str">
        <f t="shared" si="2"/>
        <v>Gen X</v>
      </c>
      <c r="O664" s="6" t="str">
        <f t="shared" si="3"/>
        <v>Low Income</v>
      </c>
    </row>
    <row r="665" hidden="1">
      <c r="A665" s="1">
        <v>100663.0</v>
      </c>
      <c r="B665" s="1">
        <v>43.0</v>
      </c>
      <c r="C665" s="1">
        <v>21000.0</v>
      </c>
      <c r="D665" s="1" t="s">
        <v>23</v>
      </c>
      <c r="E665" s="1">
        <v>50404.59</v>
      </c>
      <c r="F665" s="1">
        <v>4.0</v>
      </c>
      <c r="G665" s="1">
        <v>20.0</v>
      </c>
      <c r="H665" s="1">
        <v>9.0</v>
      </c>
      <c r="I665" s="1" t="s">
        <v>18</v>
      </c>
      <c r="J665" s="1">
        <v>0.56</v>
      </c>
      <c r="K665" s="1">
        <v>0.0</v>
      </c>
      <c r="L665" s="6">
        <f>if(J665&gt;QUARTILE!$B$3, "TOP", if(J665&lt;QUARTILE!$B$4, "BOTTOM", 0))</f>
        <v>0</v>
      </c>
      <c r="M665" s="6">
        <f t="shared" si="1"/>
        <v>1</v>
      </c>
      <c r="N665" s="6" t="str">
        <f t="shared" si="2"/>
        <v>Gen X</v>
      </c>
      <c r="O665" s="6" t="str">
        <f t="shared" si="3"/>
        <v>Low Income</v>
      </c>
    </row>
    <row r="666" hidden="1">
      <c r="A666" s="1">
        <v>100664.0</v>
      </c>
      <c r="B666" s="1">
        <v>43.0</v>
      </c>
      <c r="C666" s="1">
        <v>56000.0</v>
      </c>
      <c r="D666" s="1" t="s">
        <v>23</v>
      </c>
      <c r="E666" s="1">
        <v>21210.16</v>
      </c>
      <c r="F666" s="1">
        <v>5.0</v>
      </c>
      <c r="G666" s="1">
        <v>22.0</v>
      </c>
      <c r="H666" s="1">
        <v>9.0</v>
      </c>
      <c r="I666" s="1" t="s">
        <v>22</v>
      </c>
      <c r="J666" s="1">
        <v>0.804</v>
      </c>
      <c r="K666" s="1">
        <v>0.578</v>
      </c>
      <c r="L666" s="6">
        <f>if(J666&gt;QUARTILE!$B$3, "TOP", if(J666&lt;QUARTILE!$B$4, "BOTTOM", 0))</f>
        <v>0</v>
      </c>
      <c r="M666" s="6">
        <f t="shared" si="1"/>
        <v>2</v>
      </c>
      <c r="N666" s="6" t="str">
        <f t="shared" si="2"/>
        <v>Gen X</v>
      </c>
      <c r="O666" s="6" t="str">
        <f t="shared" si="3"/>
        <v>Medium Income</v>
      </c>
    </row>
    <row r="667" hidden="1">
      <c r="A667" s="1">
        <v>100665.0</v>
      </c>
      <c r="B667" s="1">
        <v>65.0</v>
      </c>
      <c r="C667" s="1">
        <v>6000.0</v>
      </c>
      <c r="D667" s="1" t="s">
        <v>23</v>
      </c>
      <c r="E667" s="1">
        <v>6519.58</v>
      </c>
      <c r="F667" s="1">
        <v>1.0</v>
      </c>
      <c r="G667" s="1">
        <v>13.0</v>
      </c>
      <c r="H667" s="1">
        <v>2.0</v>
      </c>
      <c r="I667" s="1" t="s">
        <v>22</v>
      </c>
      <c r="J667" s="1">
        <v>0.871</v>
      </c>
      <c r="K667" s="1">
        <v>0.781</v>
      </c>
      <c r="L667" s="6" t="str">
        <f>if(J667&gt;QUARTILE!$B$3, "TOP", if(J667&lt;QUARTILE!$B$4, "BOTTOM", 0))</f>
        <v>TOP</v>
      </c>
      <c r="M667" s="6">
        <f t="shared" si="1"/>
        <v>2</v>
      </c>
      <c r="N667" s="6" t="str">
        <f t="shared" si="2"/>
        <v>Baby Boomer</v>
      </c>
      <c r="O667" s="6" t="str">
        <f t="shared" si="3"/>
        <v>Low Income</v>
      </c>
    </row>
    <row r="668" hidden="1">
      <c r="A668" s="1">
        <v>100666.0</v>
      </c>
      <c r="B668" s="1">
        <v>38.0</v>
      </c>
      <c r="C668" s="1">
        <v>82000.0</v>
      </c>
      <c r="D668" s="1" t="s">
        <v>17</v>
      </c>
      <c r="E668" s="1">
        <v>12808.32</v>
      </c>
      <c r="F668" s="1">
        <v>4.0</v>
      </c>
      <c r="G668" s="1">
        <v>18.0</v>
      </c>
      <c r="H668" s="1">
        <v>7.0</v>
      </c>
      <c r="I668" s="1" t="s">
        <v>22</v>
      </c>
      <c r="J668" s="1">
        <v>0.642</v>
      </c>
      <c r="K668" s="1">
        <v>0.339</v>
      </c>
      <c r="L668" s="6">
        <f>if(J668&gt;QUARTILE!$B$3, "TOP", if(J668&lt;QUARTILE!$B$4, "BOTTOM", 0))</f>
        <v>0</v>
      </c>
      <c r="M668" s="6">
        <f t="shared" si="1"/>
        <v>2</v>
      </c>
      <c r="N668" s="6" t="str">
        <f t="shared" si="2"/>
        <v>Gen X</v>
      </c>
      <c r="O668" s="6" t="str">
        <f t="shared" si="3"/>
        <v>Medium Income</v>
      </c>
    </row>
    <row r="669" hidden="1">
      <c r="A669" s="1">
        <v>100667.0</v>
      </c>
      <c r="B669" s="1">
        <v>56.0</v>
      </c>
      <c r="C669" s="1">
        <v>30000.0</v>
      </c>
      <c r="D669" s="1" t="s">
        <v>23</v>
      </c>
      <c r="E669" s="1">
        <v>37491.69</v>
      </c>
      <c r="F669" s="1">
        <v>4.0</v>
      </c>
      <c r="G669" s="1">
        <v>18.0</v>
      </c>
      <c r="H669" s="1">
        <v>5.0</v>
      </c>
      <c r="I669" s="1" t="s">
        <v>18</v>
      </c>
      <c r="J669" s="1">
        <v>0.454</v>
      </c>
      <c r="K669" s="1">
        <v>0.126</v>
      </c>
      <c r="L669" s="6">
        <f>if(J669&gt;QUARTILE!$B$3, "TOP", if(J669&lt;QUARTILE!$B$4, "BOTTOM", 0))</f>
        <v>0</v>
      </c>
      <c r="M669" s="6">
        <f t="shared" si="1"/>
        <v>1</v>
      </c>
      <c r="N669" s="6" t="str">
        <f t="shared" si="2"/>
        <v>Gen X</v>
      </c>
      <c r="O669" s="6" t="str">
        <f t="shared" si="3"/>
        <v>Low Income</v>
      </c>
    </row>
    <row r="670" hidden="1">
      <c r="A670" s="1">
        <v>100668.0</v>
      </c>
      <c r="B670" s="1">
        <v>53.0</v>
      </c>
      <c r="C670" s="1">
        <v>14000.0</v>
      </c>
      <c r="D670" s="1" t="s">
        <v>23</v>
      </c>
      <c r="E670" s="1">
        <v>8173.32</v>
      </c>
      <c r="F670" s="1">
        <v>2.0</v>
      </c>
      <c r="G670" s="1">
        <v>15.0</v>
      </c>
      <c r="H670" s="1">
        <v>2.0</v>
      </c>
      <c r="I670" s="1" t="s">
        <v>22</v>
      </c>
      <c r="J670" s="1">
        <v>0.14</v>
      </c>
      <c r="K670" s="1">
        <v>0.48</v>
      </c>
      <c r="L670" s="6" t="str">
        <f>if(J670&gt;QUARTILE!$B$3, "TOP", if(J670&lt;QUARTILE!$B$4, "BOTTOM", 0))</f>
        <v>BOTTOM</v>
      </c>
      <c r="M670" s="6">
        <f t="shared" si="1"/>
        <v>2</v>
      </c>
      <c r="N670" s="6" t="str">
        <f t="shared" si="2"/>
        <v>Gen X</v>
      </c>
      <c r="O670" s="6" t="str">
        <f t="shared" si="3"/>
        <v>Low Income</v>
      </c>
    </row>
    <row r="671" hidden="1">
      <c r="A671" s="1">
        <v>100669.0</v>
      </c>
      <c r="B671" s="1">
        <v>50.0</v>
      </c>
      <c r="C671" s="1">
        <v>34000.0</v>
      </c>
      <c r="D671" s="1" t="s">
        <v>25</v>
      </c>
      <c r="E671" s="1">
        <v>14907.37</v>
      </c>
      <c r="F671" s="1">
        <v>3.0</v>
      </c>
      <c r="G671" s="1">
        <v>19.0</v>
      </c>
      <c r="H671" s="1">
        <v>4.0</v>
      </c>
      <c r="I671" s="1" t="s">
        <v>22</v>
      </c>
      <c r="J671" s="1">
        <v>0.339</v>
      </c>
      <c r="K671" s="1">
        <v>0.31</v>
      </c>
      <c r="L671" s="6">
        <f>if(J671&gt;QUARTILE!$B$3, "TOP", if(J671&lt;QUARTILE!$B$4, "BOTTOM", 0))</f>
        <v>0</v>
      </c>
      <c r="M671" s="6">
        <f t="shared" si="1"/>
        <v>2</v>
      </c>
      <c r="N671" s="6" t="str">
        <f t="shared" si="2"/>
        <v>Gen X</v>
      </c>
      <c r="O671" s="6" t="str">
        <f t="shared" si="3"/>
        <v>Low Income</v>
      </c>
    </row>
    <row r="672" hidden="1">
      <c r="A672" s="1">
        <v>100670.0</v>
      </c>
      <c r="B672" s="1">
        <v>79.0</v>
      </c>
      <c r="C672" s="1">
        <v>48000.0</v>
      </c>
      <c r="D672" s="1" t="s">
        <v>25</v>
      </c>
      <c r="E672" s="1">
        <v>22768.07</v>
      </c>
      <c r="F672" s="1">
        <v>5.0</v>
      </c>
      <c r="G672" s="1">
        <v>17.0</v>
      </c>
      <c r="H672" s="1">
        <v>5.0</v>
      </c>
      <c r="I672" s="1" t="s">
        <v>22</v>
      </c>
      <c r="J672" s="1">
        <v>0.415</v>
      </c>
      <c r="K672" s="1">
        <v>0.46</v>
      </c>
      <c r="L672" s="6">
        <f>if(J672&gt;QUARTILE!$B$3, "TOP", if(J672&lt;QUARTILE!$B$4, "BOTTOM", 0))</f>
        <v>0</v>
      </c>
      <c r="M672" s="6">
        <f t="shared" si="1"/>
        <v>2</v>
      </c>
      <c r="N672" s="6" t="str">
        <f t="shared" si="2"/>
        <v>Baby Boomer</v>
      </c>
      <c r="O672" s="6" t="str">
        <f t="shared" si="3"/>
        <v>Medium Income</v>
      </c>
    </row>
    <row r="673" hidden="1">
      <c r="A673" s="1">
        <v>100671.0</v>
      </c>
      <c r="B673" s="1">
        <v>47.0</v>
      </c>
      <c r="C673" s="1">
        <v>24000.0</v>
      </c>
      <c r="D673" s="1" t="s">
        <v>25</v>
      </c>
      <c r="E673" s="1">
        <v>28091.56</v>
      </c>
      <c r="F673" s="1">
        <v>4.0</v>
      </c>
      <c r="G673" s="1">
        <v>16.0</v>
      </c>
      <c r="H673" s="1">
        <v>12.0</v>
      </c>
      <c r="I673" s="1" t="s">
        <v>22</v>
      </c>
      <c r="J673" s="1">
        <v>0.691</v>
      </c>
      <c r="K673" s="1">
        <v>0.258</v>
      </c>
      <c r="L673" s="6">
        <f>if(J673&gt;QUARTILE!$B$3, "TOP", if(J673&lt;QUARTILE!$B$4, "BOTTOM", 0))</f>
        <v>0</v>
      </c>
      <c r="M673" s="6">
        <f t="shared" si="1"/>
        <v>2</v>
      </c>
      <c r="N673" s="6" t="str">
        <f t="shared" si="2"/>
        <v>Gen X</v>
      </c>
      <c r="O673" s="6" t="str">
        <f t="shared" si="3"/>
        <v>Low Income</v>
      </c>
    </row>
    <row r="674" hidden="1">
      <c r="A674" s="1">
        <v>100672.0</v>
      </c>
      <c r="B674" s="1">
        <v>54.0</v>
      </c>
      <c r="C674" s="1">
        <v>8000.0</v>
      </c>
      <c r="D674" s="1" t="s">
        <v>17</v>
      </c>
      <c r="E674" s="1">
        <v>3820.6</v>
      </c>
      <c r="F674" s="1">
        <v>5.0</v>
      </c>
      <c r="G674" s="1">
        <v>25.0</v>
      </c>
      <c r="H674" s="1">
        <v>8.0</v>
      </c>
      <c r="I674" s="1" t="s">
        <v>22</v>
      </c>
      <c r="J674" s="1">
        <v>0.388</v>
      </c>
      <c r="K674" s="1">
        <v>0.373</v>
      </c>
      <c r="L674" s="6">
        <f>if(J674&gt;QUARTILE!$B$3, "TOP", if(J674&lt;QUARTILE!$B$4, "BOTTOM", 0))</f>
        <v>0</v>
      </c>
      <c r="M674" s="6">
        <f t="shared" si="1"/>
        <v>2</v>
      </c>
      <c r="N674" s="6" t="str">
        <f t="shared" si="2"/>
        <v>Gen X</v>
      </c>
      <c r="O674" s="6" t="str">
        <f t="shared" si="3"/>
        <v>Low Income</v>
      </c>
    </row>
    <row r="675" hidden="1">
      <c r="A675" s="1">
        <v>100673.0</v>
      </c>
      <c r="B675" s="1">
        <v>40.0</v>
      </c>
      <c r="C675" s="1">
        <v>18000.0</v>
      </c>
      <c r="D675" s="1" t="s">
        <v>23</v>
      </c>
      <c r="E675" s="1">
        <v>16655.19</v>
      </c>
      <c r="F675" s="1">
        <v>4.0</v>
      </c>
      <c r="G675" s="1">
        <v>26.0</v>
      </c>
      <c r="H675" s="1">
        <v>21.0</v>
      </c>
      <c r="I675" s="1" t="s">
        <v>18</v>
      </c>
      <c r="J675" s="1">
        <v>0.653</v>
      </c>
      <c r="K675" s="1">
        <v>0.765</v>
      </c>
      <c r="L675" s="6">
        <f>if(J675&gt;QUARTILE!$B$3, "TOP", if(J675&lt;QUARTILE!$B$4, "BOTTOM", 0))</f>
        <v>0</v>
      </c>
      <c r="M675" s="6">
        <f t="shared" si="1"/>
        <v>1</v>
      </c>
      <c r="N675" s="6" t="str">
        <f t="shared" si="2"/>
        <v>Gen X</v>
      </c>
      <c r="O675" s="6" t="str">
        <f t="shared" si="3"/>
        <v>Low Income</v>
      </c>
    </row>
    <row r="676" hidden="1">
      <c r="A676" s="1">
        <v>100674.0</v>
      </c>
      <c r="B676" s="1">
        <v>75.0</v>
      </c>
      <c r="C676" s="1">
        <v>41000.0</v>
      </c>
      <c r="D676" s="1" t="s">
        <v>27</v>
      </c>
      <c r="E676" s="1">
        <v>48653.85</v>
      </c>
      <c r="F676" s="1">
        <v>2.0</v>
      </c>
      <c r="G676" s="1">
        <v>27.0</v>
      </c>
      <c r="H676" s="1">
        <v>5.0</v>
      </c>
      <c r="I676" s="1" t="s">
        <v>18</v>
      </c>
      <c r="J676" s="1">
        <v>0.39</v>
      </c>
      <c r="K676" s="1">
        <v>0.817</v>
      </c>
      <c r="L676" s="6">
        <f>if(J676&gt;QUARTILE!$B$3, "TOP", if(J676&lt;QUARTILE!$B$4, "BOTTOM", 0))</f>
        <v>0</v>
      </c>
      <c r="M676" s="6">
        <f t="shared" si="1"/>
        <v>1</v>
      </c>
      <c r="N676" s="6" t="str">
        <f t="shared" si="2"/>
        <v>Baby Boomer</v>
      </c>
      <c r="O676" s="6" t="str">
        <f t="shared" si="3"/>
        <v>Low Income</v>
      </c>
    </row>
    <row r="677" hidden="1">
      <c r="A677" s="1">
        <v>100675.0</v>
      </c>
      <c r="B677" s="1">
        <v>27.0</v>
      </c>
      <c r="C677" s="1">
        <v>30000.0</v>
      </c>
      <c r="D677" s="1" t="s">
        <v>25</v>
      </c>
      <c r="E677" s="1">
        <v>69066.52</v>
      </c>
      <c r="F677" s="1">
        <v>3.0</v>
      </c>
      <c r="G677" s="1">
        <v>22.0</v>
      </c>
      <c r="H677" s="1">
        <v>15.0</v>
      </c>
      <c r="I677" s="1" t="s">
        <v>22</v>
      </c>
      <c r="J677" s="1">
        <v>0.513</v>
      </c>
      <c r="K677" s="1">
        <v>0.892</v>
      </c>
      <c r="L677" s="6">
        <f>if(J677&gt;QUARTILE!$B$3, "TOP", if(J677&lt;QUARTILE!$B$4, "BOTTOM", 0))</f>
        <v>0</v>
      </c>
      <c r="M677" s="6">
        <f t="shared" si="1"/>
        <v>2</v>
      </c>
      <c r="N677" s="6" t="str">
        <f t="shared" si="2"/>
        <v>Millenial</v>
      </c>
      <c r="O677" s="6" t="str">
        <f t="shared" si="3"/>
        <v>Low Income</v>
      </c>
    </row>
    <row r="678" hidden="1">
      <c r="A678" s="1">
        <v>100676.0</v>
      </c>
      <c r="B678" s="1">
        <v>71.0</v>
      </c>
      <c r="C678" s="1">
        <v>20000.0</v>
      </c>
      <c r="D678" s="1" t="s">
        <v>23</v>
      </c>
      <c r="E678" s="1">
        <v>21350.71</v>
      </c>
      <c r="F678" s="1">
        <v>1.0</v>
      </c>
      <c r="G678" s="1">
        <v>28.0</v>
      </c>
      <c r="H678" s="1">
        <v>3.0</v>
      </c>
      <c r="I678" s="1" t="s">
        <v>22</v>
      </c>
      <c r="J678" s="1">
        <v>0.316</v>
      </c>
      <c r="K678" s="1">
        <v>0.486</v>
      </c>
      <c r="L678" s="6">
        <f>if(J678&gt;QUARTILE!$B$3, "TOP", if(J678&lt;QUARTILE!$B$4, "BOTTOM", 0))</f>
        <v>0</v>
      </c>
      <c r="M678" s="6">
        <f t="shared" si="1"/>
        <v>2</v>
      </c>
      <c r="N678" s="6" t="str">
        <f t="shared" si="2"/>
        <v>Baby Boomer</v>
      </c>
      <c r="O678" s="6" t="str">
        <f t="shared" si="3"/>
        <v>Low Income</v>
      </c>
    </row>
    <row r="679" hidden="1">
      <c r="A679" s="1">
        <v>100677.0</v>
      </c>
      <c r="B679" s="1">
        <v>22.0</v>
      </c>
      <c r="C679" s="1">
        <v>48000.0</v>
      </c>
      <c r="D679" s="1" t="s">
        <v>24</v>
      </c>
      <c r="E679" s="1">
        <v>82283.77</v>
      </c>
      <c r="F679" s="1">
        <v>1.0</v>
      </c>
      <c r="G679" s="1">
        <v>25.0</v>
      </c>
      <c r="H679" s="1">
        <v>11.0</v>
      </c>
      <c r="I679" s="1" t="s">
        <v>22</v>
      </c>
      <c r="J679" s="1">
        <v>0.834</v>
      </c>
      <c r="K679" s="1">
        <v>0.068</v>
      </c>
      <c r="L679" s="6" t="str">
        <f>if(J679&gt;QUARTILE!$B$3, "TOP", if(J679&lt;QUARTILE!$B$4, "BOTTOM", 0))</f>
        <v>TOP</v>
      </c>
      <c r="M679" s="6">
        <f t="shared" si="1"/>
        <v>2</v>
      </c>
      <c r="N679" s="6" t="str">
        <f t="shared" si="2"/>
        <v>Millenial</v>
      </c>
      <c r="O679" s="6" t="str">
        <f t="shared" si="3"/>
        <v>Medium Income</v>
      </c>
    </row>
    <row r="680" hidden="1">
      <c r="A680" s="1">
        <v>100678.0</v>
      </c>
      <c r="B680" s="1">
        <v>53.0</v>
      </c>
      <c r="C680" s="1">
        <v>34000.0</v>
      </c>
      <c r="D680" s="1" t="s">
        <v>23</v>
      </c>
      <c r="E680" s="1">
        <v>16913.63</v>
      </c>
      <c r="F680" s="1">
        <v>2.0</v>
      </c>
      <c r="G680" s="1">
        <v>17.0</v>
      </c>
      <c r="H680" s="1">
        <v>7.0</v>
      </c>
      <c r="I680" s="1" t="s">
        <v>22</v>
      </c>
      <c r="J680" s="1">
        <v>1.0</v>
      </c>
      <c r="K680" s="1">
        <v>0.889</v>
      </c>
      <c r="L680" s="6" t="str">
        <f>if(J680&gt;QUARTILE!$B$3, "TOP", if(J680&lt;QUARTILE!$B$4, "BOTTOM", 0))</f>
        <v>TOP</v>
      </c>
      <c r="M680" s="6">
        <f t="shared" si="1"/>
        <v>2</v>
      </c>
      <c r="N680" s="6" t="str">
        <f t="shared" si="2"/>
        <v>Gen X</v>
      </c>
      <c r="O680" s="6" t="str">
        <f t="shared" si="3"/>
        <v>Low Income</v>
      </c>
    </row>
    <row r="681" hidden="1">
      <c r="A681" s="1">
        <v>100679.0</v>
      </c>
      <c r="B681" s="1">
        <v>51.0</v>
      </c>
      <c r="C681" s="1">
        <v>36000.0</v>
      </c>
      <c r="D681" s="1" t="s">
        <v>27</v>
      </c>
      <c r="E681" s="1">
        <v>11689.62</v>
      </c>
      <c r="F681" s="1">
        <v>4.0</v>
      </c>
      <c r="G681" s="1">
        <v>17.0</v>
      </c>
      <c r="H681" s="1">
        <v>5.0</v>
      </c>
      <c r="I681" s="1" t="s">
        <v>22</v>
      </c>
      <c r="J681" s="1">
        <v>0.735</v>
      </c>
      <c r="K681" s="1">
        <v>0.547</v>
      </c>
      <c r="L681" s="6">
        <f>if(J681&gt;QUARTILE!$B$3, "TOP", if(J681&lt;QUARTILE!$B$4, "BOTTOM", 0))</f>
        <v>0</v>
      </c>
      <c r="M681" s="6">
        <f t="shared" si="1"/>
        <v>2</v>
      </c>
      <c r="N681" s="6" t="str">
        <f t="shared" si="2"/>
        <v>Gen X</v>
      </c>
      <c r="O681" s="6" t="str">
        <f t="shared" si="3"/>
        <v>Low Income</v>
      </c>
    </row>
    <row r="682" hidden="1">
      <c r="A682" s="1">
        <v>100680.0</v>
      </c>
      <c r="B682" s="1">
        <v>69.0</v>
      </c>
      <c r="C682" s="1">
        <v>17000.0</v>
      </c>
      <c r="D682" s="1" t="s">
        <v>23</v>
      </c>
      <c r="E682" s="1">
        <v>16040.83</v>
      </c>
      <c r="F682" s="1">
        <v>2.0</v>
      </c>
      <c r="G682" s="1">
        <v>25.0</v>
      </c>
      <c r="H682" s="1">
        <v>10.0</v>
      </c>
      <c r="I682" s="1" t="s">
        <v>22</v>
      </c>
      <c r="J682" s="1">
        <v>0.124</v>
      </c>
      <c r="K682" s="1">
        <v>0.748</v>
      </c>
      <c r="L682" s="6" t="str">
        <f>if(J682&gt;QUARTILE!$B$3, "TOP", if(J682&lt;QUARTILE!$B$4, "BOTTOM", 0))</f>
        <v>BOTTOM</v>
      </c>
      <c r="M682" s="6">
        <f t="shared" si="1"/>
        <v>2</v>
      </c>
      <c r="N682" s="6" t="str">
        <f t="shared" si="2"/>
        <v>Baby Boomer</v>
      </c>
      <c r="O682" s="6" t="str">
        <f t="shared" si="3"/>
        <v>Low Income</v>
      </c>
    </row>
    <row r="683" hidden="1">
      <c r="A683" s="1">
        <v>100681.0</v>
      </c>
      <c r="B683" s="1">
        <v>48.0</v>
      </c>
      <c r="C683" s="1">
        <v>16000.0</v>
      </c>
      <c r="D683" s="1" t="s">
        <v>25</v>
      </c>
      <c r="E683" s="1">
        <v>2459.46</v>
      </c>
      <c r="F683" s="1">
        <v>3.0</v>
      </c>
      <c r="G683" s="1">
        <v>21.0</v>
      </c>
      <c r="H683" s="1">
        <v>7.0</v>
      </c>
      <c r="I683" s="1" t="s">
        <v>22</v>
      </c>
      <c r="J683" s="1">
        <v>0.683</v>
      </c>
      <c r="K683" s="1">
        <v>0.163</v>
      </c>
      <c r="L683" s="6">
        <f>if(J683&gt;QUARTILE!$B$3, "TOP", if(J683&lt;QUARTILE!$B$4, "BOTTOM", 0))</f>
        <v>0</v>
      </c>
      <c r="M683" s="6">
        <f t="shared" si="1"/>
        <v>2</v>
      </c>
      <c r="N683" s="6" t="str">
        <f t="shared" si="2"/>
        <v>Gen X</v>
      </c>
      <c r="O683" s="6" t="str">
        <f t="shared" si="3"/>
        <v>Low Income</v>
      </c>
    </row>
    <row r="684" hidden="1">
      <c r="A684" s="1">
        <v>100682.0</v>
      </c>
      <c r="B684" s="1">
        <v>27.0</v>
      </c>
      <c r="C684" s="1">
        <v>8000.0</v>
      </c>
      <c r="D684" s="1" t="s">
        <v>17</v>
      </c>
      <c r="E684" s="1">
        <v>10273.79</v>
      </c>
      <c r="F684" s="1">
        <v>1.0</v>
      </c>
      <c r="G684" s="1">
        <v>27.0</v>
      </c>
      <c r="H684" s="1">
        <v>14.0</v>
      </c>
      <c r="I684" s="1" t="s">
        <v>18</v>
      </c>
      <c r="J684" s="1">
        <v>0.703</v>
      </c>
      <c r="K684" s="1">
        <v>0.32</v>
      </c>
      <c r="L684" s="6">
        <f>if(J684&gt;QUARTILE!$B$3, "TOP", if(J684&lt;QUARTILE!$B$4, "BOTTOM", 0))</f>
        <v>0</v>
      </c>
      <c r="M684" s="6">
        <f t="shared" si="1"/>
        <v>1</v>
      </c>
      <c r="N684" s="6" t="str">
        <f t="shared" si="2"/>
        <v>Millenial</v>
      </c>
      <c r="O684" s="6" t="str">
        <f t="shared" si="3"/>
        <v>Low Income</v>
      </c>
    </row>
    <row r="685" hidden="1">
      <c r="A685" s="1">
        <v>100683.0</v>
      </c>
      <c r="B685" s="1">
        <v>75.0</v>
      </c>
      <c r="C685" s="1">
        <v>19000.0</v>
      </c>
      <c r="D685" s="1" t="s">
        <v>21</v>
      </c>
      <c r="E685" s="1">
        <v>12264.74</v>
      </c>
      <c r="F685" s="1">
        <v>5.0</v>
      </c>
      <c r="G685" s="1">
        <v>18.0</v>
      </c>
      <c r="H685" s="1">
        <v>6.0</v>
      </c>
      <c r="I685" s="1" t="s">
        <v>22</v>
      </c>
      <c r="J685" s="1">
        <v>0.778</v>
      </c>
      <c r="K685" s="1">
        <v>0.225</v>
      </c>
      <c r="L685" s="6">
        <f>if(J685&gt;QUARTILE!$B$3, "TOP", if(J685&lt;QUARTILE!$B$4, "BOTTOM", 0))</f>
        <v>0</v>
      </c>
      <c r="M685" s="6">
        <f t="shared" si="1"/>
        <v>2</v>
      </c>
      <c r="N685" s="6" t="str">
        <f t="shared" si="2"/>
        <v>Baby Boomer</v>
      </c>
      <c r="O685" s="6" t="str">
        <f t="shared" si="3"/>
        <v>Low Income</v>
      </c>
    </row>
    <row r="686" hidden="1">
      <c r="A686" s="1">
        <v>100684.0</v>
      </c>
      <c r="B686" s="1">
        <v>36.0</v>
      </c>
      <c r="C686" s="1">
        <v>39000.0</v>
      </c>
      <c r="D686" s="1" t="s">
        <v>17</v>
      </c>
      <c r="E686" s="1">
        <v>37760.27</v>
      </c>
      <c r="F686" s="1">
        <v>1.0</v>
      </c>
      <c r="G686" s="1">
        <v>26.0</v>
      </c>
      <c r="H686" s="1">
        <v>5.0</v>
      </c>
      <c r="I686" s="1" t="s">
        <v>18</v>
      </c>
      <c r="J686" s="1">
        <v>0.863</v>
      </c>
      <c r="K686" s="1">
        <v>0.46</v>
      </c>
      <c r="L686" s="6" t="str">
        <f>if(J686&gt;QUARTILE!$B$3, "TOP", if(J686&lt;QUARTILE!$B$4, "BOTTOM", 0))</f>
        <v>TOP</v>
      </c>
      <c r="M686" s="6">
        <f t="shared" si="1"/>
        <v>1</v>
      </c>
      <c r="N686" s="6" t="str">
        <f t="shared" si="2"/>
        <v>Gen X</v>
      </c>
      <c r="O686" s="6" t="str">
        <f t="shared" si="3"/>
        <v>Low Income</v>
      </c>
    </row>
    <row r="687" hidden="1">
      <c r="A687" s="1">
        <v>100685.0</v>
      </c>
      <c r="B687" s="1">
        <v>75.0</v>
      </c>
      <c r="C687" s="1">
        <v>19000.0</v>
      </c>
      <c r="D687" s="1" t="s">
        <v>27</v>
      </c>
      <c r="E687" s="1">
        <v>28430.03</v>
      </c>
      <c r="F687" s="1">
        <v>3.0</v>
      </c>
      <c r="G687" s="1">
        <v>14.0</v>
      </c>
      <c r="H687" s="1">
        <v>2.0</v>
      </c>
      <c r="I687" s="1" t="s">
        <v>22</v>
      </c>
      <c r="J687" s="1">
        <v>0.508</v>
      </c>
      <c r="K687" s="1">
        <v>0.997</v>
      </c>
      <c r="L687" s="6">
        <f>if(J687&gt;QUARTILE!$B$3, "TOP", if(J687&lt;QUARTILE!$B$4, "BOTTOM", 0))</f>
        <v>0</v>
      </c>
      <c r="M687" s="6">
        <f t="shared" si="1"/>
        <v>2</v>
      </c>
      <c r="N687" s="6" t="str">
        <f t="shared" si="2"/>
        <v>Baby Boomer</v>
      </c>
      <c r="O687" s="6" t="str">
        <f t="shared" si="3"/>
        <v>Low Income</v>
      </c>
    </row>
    <row r="688" hidden="1">
      <c r="A688" s="1">
        <v>100686.0</v>
      </c>
      <c r="B688" s="1">
        <v>49.0</v>
      </c>
      <c r="C688" s="1">
        <v>29000.0</v>
      </c>
      <c r="D688" s="1" t="s">
        <v>23</v>
      </c>
      <c r="E688" s="1">
        <v>18397.27</v>
      </c>
      <c r="F688" s="1">
        <v>4.0</v>
      </c>
      <c r="G688" s="1">
        <v>15.0</v>
      </c>
      <c r="H688" s="1">
        <v>5.0</v>
      </c>
      <c r="I688" s="1" t="s">
        <v>22</v>
      </c>
      <c r="J688" s="1">
        <v>0.312</v>
      </c>
      <c r="K688" s="1">
        <v>0.562</v>
      </c>
      <c r="L688" s="6" t="str">
        <f>if(J688&gt;QUARTILE!$B$3, "TOP", if(J688&lt;QUARTILE!$B$4, "BOTTOM", 0))</f>
        <v>BOTTOM</v>
      </c>
      <c r="M688" s="6">
        <f t="shared" si="1"/>
        <v>2</v>
      </c>
      <c r="N688" s="6" t="str">
        <f t="shared" si="2"/>
        <v>Gen X</v>
      </c>
      <c r="O688" s="6" t="str">
        <f t="shared" si="3"/>
        <v>Low Income</v>
      </c>
    </row>
    <row r="689" hidden="1">
      <c r="A689" s="1">
        <v>100687.0</v>
      </c>
      <c r="B689" s="1">
        <v>18.0</v>
      </c>
      <c r="C689" s="1">
        <v>43000.0</v>
      </c>
      <c r="D689" s="1" t="s">
        <v>27</v>
      </c>
      <c r="E689" s="1">
        <v>8532.06</v>
      </c>
      <c r="F689" s="1">
        <v>2.0</v>
      </c>
      <c r="G689" s="1">
        <v>17.0</v>
      </c>
      <c r="H689" s="1">
        <v>8.0</v>
      </c>
      <c r="I689" s="1" t="s">
        <v>22</v>
      </c>
      <c r="J689" s="1">
        <v>0.121</v>
      </c>
      <c r="K689" s="1">
        <v>0.573</v>
      </c>
      <c r="L689" s="6" t="str">
        <f>if(J689&gt;QUARTILE!$B$3, "TOP", if(J689&lt;QUARTILE!$B$4, "BOTTOM", 0))</f>
        <v>BOTTOM</v>
      </c>
      <c r="M689" s="6">
        <f t="shared" si="1"/>
        <v>2</v>
      </c>
      <c r="N689" s="6" t="str">
        <f t="shared" si="2"/>
        <v>Millenial</v>
      </c>
      <c r="O689" s="6" t="str">
        <f t="shared" si="3"/>
        <v>Low Income</v>
      </c>
    </row>
    <row r="690" hidden="1">
      <c r="A690" s="1">
        <v>100688.0</v>
      </c>
      <c r="B690" s="1">
        <v>73.0</v>
      </c>
      <c r="C690" s="1">
        <v>28000.0</v>
      </c>
      <c r="D690" s="1" t="s">
        <v>27</v>
      </c>
      <c r="E690" s="1">
        <v>4141.33</v>
      </c>
      <c r="F690" s="1">
        <v>1.0</v>
      </c>
      <c r="G690" s="1">
        <v>22.0</v>
      </c>
      <c r="H690" s="1">
        <v>2.0</v>
      </c>
      <c r="I690" s="1" t="s">
        <v>22</v>
      </c>
      <c r="J690" s="1">
        <v>0.008</v>
      </c>
      <c r="K690" s="1">
        <v>0.759</v>
      </c>
      <c r="L690" s="6" t="str">
        <f>if(J690&gt;QUARTILE!$B$3, "TOP", if(J690&lt;QUARTILE!$B$4, "BOTTOM", 0))</f>
        <v>BOTTOM</v>
      </c>
      <c r="M690" s="6">
        <f t="shared" si="1"/>
        <v>2</v>
      </c>
      <c r="N690" s="6" t="str">
        <f t="shared" si="2"/>
        <v>Baby Boomer</v>
      </c>
      <c r="O690" s="6" t="str">
        <f t="shared" si="3"/>
        <v>Low Income</v>
      </c>
    </row>
    <row r="691" hidden="1">
      <c r="A691" s="1">
        <v>100689.0</v>
      </c>
      <c r="B691" s="1">
        <v>22.0</v>
      </c>
      <c r="C691" s="1">
        <v>29000.0</v>
      </c>
      <c r="D691" s="1" t="s">
        <v>23</v>
      </c>
      <c r="E691" s="1">
        <v>8547.01</v>
      </c>
      <c r="F691" s="1">
        <v>1.0</v>
      </c>
      <c r="G691" s="1">
        <v>18.0</v>
      </c>
      <c r="H691" s="1">
        <v>15.0</v>
      </c>
      <c r="I691" s="1" t="s">
        <v>18</v>
      </c>
      <c r="J691" s="1">
        <v>0.052</v>
      </c>
      <c r="K691" s="1">
        <v>0.329</v>
      </c>
      <c r="L691" s="6" t="str">
        <f>if(J691&gt;QUARTILE!$B$3, "TOP", if(J691&lt;QUARTILE!$B$4, "BOTTOM", 0))</f>
        <v>BOTTOM</v>
      </c>
      <c r="M691" s="6">
        <f t="shared" si="1"/>
        <v>1</v>
      </c>
      <c r="N691" s="6" t="str">
        <f t="shared" si="2"/>
        <v>Millenial</v>
      </c>
      <c r="O691" s="6" t="str">
        <f t="shared" si="3"/>
        <v>Low Income</v>
      </c>
    </row>
    <row r="692" hidden="1">
      <c r="A692" s="1">
        <v>100690.0</v>
      </c>
      <c r="B692" s="1">
        <v>62.0</v>
      </c>
      <c r="C692" s="1">
        <v>10000.0</v>
      </c>
      <c r="D692" s="1" t="s">
        <v>25</v>
      </c>
      <c r="E692" s="1">
        <v>22776.44</v>
      </c>
      <c r="F692" s="1">
        <v>5.0</v>
      </c>
      <c r="G692" s="1">
        <v>15.0</v>
      </c>
      <c r="H692" s="1">
        <v>7.0</v>
      </c>
      <c r="I692" s="1" t="s">
        <v>22</v>
      </c>
      <c r="J692" s="1">
        <v>0.986</v>
      </c>
      <c r="K692" s="1">
        <v>0.203</v>
      </c>
      <c r="L692" s="6" t="str">
        <f>if(J692&gt;QUARTILE!$B$3, "TOP", if(J692&lt;QUARTILE!$B$4, "BOTTOM", 0))</f>
        <v>TOP</v>
      </c>
      <c r="M692" s="6">
        <f t="shared" si="1"/>
        <v>2</v>
      </c>
      <c r="N692" s="6" t="str">
        <f t="shared" si="2"/>
        <v>Baby Boomer</v>
      </c>
      <c r="O692" s="6" t="str">
        <f t="shared" si="3"/>
        <v>Low Income</v>
      </c>
    </row>
    <row r="693" hidden="1">
      <c r="A693" s="1">
        <v>100691.0</v>
      </c>
      <c r="B693" s="1">
        <v>21.0</v>
      </c>
      <c r="C693" s="1">
        <v>18000.0</v>
      </c>
      <c r="D693" s="1" t="s">
        <v>17</v>
      </c>
      <c r="E693" s="1">
        <v>6104.37</v>
      </c>
      <c r="F693" s="1">
        <v>2.0</v>
      </c>
      <c r="G693" s="1">
        <v>23.0</v>
      </c>
      <c r="H693" s="1">
        <v>23.0</v>
      </c>
      <c r="I693" s="1" t="s">
        <v>26</v>
      </c>
      <c r="J693" s="1">
        <v>0.808</v>
      </c>
      <c r="K693" s="1">
        <v>0.738</v>
      </c>
      <c r="L693" s="6">
        <f>if(J693&gt;QUARTILE!$B$3, "TOP", if(J693&lt;QUARTILE!$B$4, "BOTTOM", 0))</f>
        <v>0</v>
      </c>
      <c r="M693" s="6">
        <f t="shared" si="1"/>
        <v>3</v>
      </c>
      <c r="N693" s="6" t="str">
        <f t="shared" si="2"/>
        <v>Millenial</v>
      </c>
      <c r="O693" s="6" t="str">
        <f t="shared" si="3"/>
        <v>Low Income</v>
      </c>
    </row>
    <row r="694" hidden="1">
      <c r="A694" s="1">
        <v>100692.0</v>
      </c>
      <c r="B694" s="1">
        <v>33.0</v>
      </c>
      <c r="C694" s="1">
        <v>62000.0</v>
      </c>
      <c r="D694" s="1" t="s">
        <v>25</v>
      </c>
      <c r="E694" s="1">
        <v>11133.44</v>
      </c>
      <c r="F694" s="1">
        <v>5.0</v>
      </c>
      <c r="G694" s="1">
        <v>24.0</v>
      </c>
      <c r="H694" s="1">
        <v>9.0</v>
      </c>
      <c r="I694" s="1" t="s">
        <v>22</v>
      </c>
      <c r="J694" s="1">
        <v>0.724</v>
      </c>
      <c r="K694" s="1">
        <v>0.911</v>
      </c>
      <c r="L694" s="6">
        <f>if(J694&gt;QUARTILE!$B$3, "TOP", if(J694&lt;QUARTILE!$B$4, "BOTTOM", 0))</f>
        <v>0</v>
      </c>
      <c r="M694" s="6">
        <f t="shared" si="1"/>
        <v>2</v>
      </c>
      <c r="N694" s="6" t="str">
        <f t="shared" si="2"/>
        <v>Gen X</v>
      </c>
      <c r="O694" s="6" t="str">
        <f t="shared" si="3"/>
        <v>Medium Income</v>
      </c>
    </row>
    <row r="695" hidden="1">
      <c r="A695" s="1">
        <v>100693.0</v>
      </c>
      <c r="B695" s="1">
        <v>41.0</v>
      </c>
      <c r="C695" s="1">
        <v>23000.0</v>
      </c>
      <c r="D695" s="1" t="s">
        <v>23</v>
      </c>
      <c r="E695" s="1">
        <v>9780.31</v>
      </c>
      <c r="F695" s="1">
        <v>5.0</v>
      </c>
      <c r="G695" s="1">
        <v>29.0</v>
      </c>
      <c r="H695" s="1">
        <v>12.0</v>
      </c>
      <c r="I695" s="1" t="s">
        <v>22</v>
      </c>
      <c r="J695" s="1">
        <v>0.427</v>
      </c>
      <c r="K695" s="1">
        <v>0.371</v>
      </c>
      <c r="L695" s="6">
        <f>if(J695&gt;QUARTILE!$B$3, "TOP", if(J695&lt;QUARTILE!$B$4, "BOTTOM", 0))</f>
        <v>0</v>
      </c>
      <c r="M695" s="6">
        <f t="shared" si="1"/>
        <v>2</v>
      </c>
      <c r="N695" s="6" t="str">
        <f t="shared" si="2"/>
        <v>Gen X</v>
      </c>
      <c r="O695" s="6" t="str">
        <f t="shared" si="3"/>
        <v>Low Income</v>
      </c>
    </row>
    <row r="696" hidden="1">
      <c r="A696" s="1">
        <v>100694.0</v>
      </c>
      <c r="B696" s="1">
        <v>33.0</v>
      </c>
      <c r="C696" s="1">
        <v>69000.0</v>
      </c>
      <c r="D696" s="1" t="s">
        <v>17</v>
      </c>
      <c r="E696" s="1">
        <v>29013.68</v>
      </c>
      <c r="F696" s="1">
        <v>4.0</v>
      </c>
      <c r="G696" s="1">
        <v>25.0</v>
      </c>
      <c r="H696" s="1">
        <v>9.0</v>
      </c>
      <c r="I696" s="1" t="s">
        <v>22</v>
      </c>
      <c r="J696" s="1">
        <v>0.899</v>
      </c>
      <c r="K696" s="1">
        <v>0.0</v>
      </c>
      <c r="L696" s="6" t="str">
        <f>if(J696&gt;QUARTILE!$B$3, "TOP", if(J696&lt;QUARTILE!$B$4, "BOTTOM", 0))</f>
        <v>TOP</v>
      </c>
      <c r="M696" s="6">
        <f t="shared" si="1"/>
        <v>2</v>
      </c>
      <c r="N696" s="6" t="str">
        <f t="shared" si="2"/>
        <v>Gen X</v>
      </c>
      <c r="O696" s="6" t="str">
        <f t="shared" si="3"/>
        <v>Medium Income</v>
      </c>
    </row>
    <row r="697" hidden="1">
      <c r="A697" s="1">
        <v>100695.0</v>
      </c>
      <c r="B697" s="1">
        <v>72.0</v>
      </c>
      <c r="C697" s="1">
        <v>14000.0</v>
      </c>
      <c r="D697" s="1" t="s">
        <v>23</v>
      </c>
      <c r="E697" s="1">
        <v>43046.62</v>
      </c>
      <c r="F697" s="1">
        <v>1.0</v>
      </c>
      <c r="G697" s="1">
        <v>16.0</v>
      </c>
      <c r="H697" s="1">
        <v>6.0</v>
      </c>
      <c r="I697" s="1" t="s">
        <v>18</v>
      </c>
      <c r="J697" s="1">
        <v>0.37</v>
      </c>
      <c r="K697" s="1">
        <v>0.079</v>
      </c>
      <c r="L697" s="6">
        <f>if(J697&gt;QUARTILE!$B$3, "TOP", if(J697&lt;QUARTILE!$B$4, "BOTTOM", 0))</f>
        <v>0</v>
      </c>
      <c r="M697" s="6">
        <f t="shared" si="1"/>
        <v>1</v>
      </c>
      <c r="N697" s="6" t="str">
        <f t="shared" si="2"/>
        <v>Baby Boomer</v>
      </c>
      <c r="O697" s="6" t="str">
        <f t="shared" si="3"/>
        <v>Low Income</v>
      </c>
    </row>
    <row r="698" hidden="1">
      <c r="A698" s="1">
        <v>100696.0</v>
      </c>
      <c r="B698" s="1">
        <v>19.0</v>
      </c>
      <c r="C698" s="1">
        <v>25000.0</v>
      </c>
      <c r="D698" s="1" t="s">
        <v>23</v>
      </c>
      <c r="E698" s="1">
        <v>24037.56</v>
      </c>
      <c r="F698" s="1">
        <v>2.0</v>
      </c>
      <c r="G698" s="1">
        <v>19.0</v>
      </c>
      <c r="H698" s="1">
        <v>10.0</v>
      </c>
      <c r="I698" s="1" t="s">
        <v>22</v>
      </c>
      <c r="J698" s="1">
        <v>0.788</v>
      </c>
      <c r="K698" s="1">
        <v>0.857</v>
      </c>
      <c r="L698" s="6">
        <f>if(J698&gt;QUARTILE!$B$3, "TOP", if(J698&lt;QUARTILE!$B$4, "BOTTOM", 0))</f>
        <v>0</v>
      </c>
      <c r="M698" s="6">
        <f t="shared" si="1"/>
        <v>2</v>
      </c>
      <c r="N698" s="6" t="str">
        <f t="shared" si="2"/>
        <v>Millenial</v>
      </c>
      <c r="O698" s="6" t="str">
        <f t="shared" si="3"/>
        <v>Low Income</v>
      </c>
    </row>
    <row r="699" hidden="1">
      <c r="A699" s="1">
        <v>100697.0</v>
      </c>
      <c r="B699" s="1">
        <v>66.0</v>
      </c>
      <c r="C699" s="1">
        <v>18000.0</v>
      </c>
      <c r="D699" s="1" t="s">
        <v>27</v>
      </c>
      <c r="E699" s="1">
        <v>8358.92</v>
      </c>
      <c r="F699" s="1">
        <v>4.0</v>
      </c>
      <c r="G699" s="1">
        <v>21.0</v>
      </c>
      <c r="H699" s="1">
        <v>7.0</v>
      </c>
      <c r="I699" s="1" t="s">
        <v>22</v>
      </c>
      <c r="J699" s="1">
        <v>0.363</v>
      </c>
      <c r="K699" s="1">
        <v>0.072</v>
      </c>
      <c r="L699" s="6">
        <f>if(J699&gt;QUARTILE!$B$3, "TOP", if(J699&lt;QUARTILE!$B$4, "BOTTOM", 0))</f>
        <v>0</v>
      </c>
      <c r="M699" s="6">
        <f t="shared" si="1"/>
        <v>2</v>
      </c>
      <c r="N699" s="6" t="str">
        <f t="shared" si="2"/>
        <v>Baby Boomer</v>
      </c>
      <c r="O699" s="6" t="str">
        <f t="shared" si="3"/>
        <v>Low Income</v>
      </c>
    </row>
    <row r="700" hidden="1">
      <c r="A700" s="1">
        <v>100698.0</v>
      </c>
      <c r="B700" s="1">
        <v>45.0</v>
      </c>
      <c r="C700" s="1">
        <v>31000.0</v>
      </c>
      <c r="D700" s="1" t="s">
        <v>25</v>
      </c>
      <c r="E700" s="1">
        <v>11354.17</v>
      </c>
      <c r="F700" s="1">
        <v>4.0</v>
      </c>
      <c r="G700" s="1">
        <v>22.0</v>
      </c>
      <c r="H700" s="1">
        <v>14.0</v>
      </c>
      <c r="I700" s="1" t="s">
        <v>18</v>
      </c>
      <c r="J700" s="1">
        <v>0.758</v>
      </c>
      <c r="K700" s="1">
        <v>0.713</v>
      </c>
      <c r="L700" s="6">
        <f>if(J700&gt;QUARTILE!$B$3, "TOP", if(J700&lt;QUARTILE!$B$4, "BOTTOM", 0))</f>
        <v>0</v>
      </c>
      <c r="M700" s="6">
        <f t="shared" si="1"/>
        <v>1</v>
      </c>
      <c r="N700" s="6" t="str">
        <f t="shared" si="2"/>
        <v>Gen X</v>
      </c>
      <c r="O700" s="6" t="str">
        <f t="shared" si="3"/>
        <v>Low Income</v>
      </c>
    </row>
    <row r="701" hidden="1">
      <c r="A701" s="1">
        <v>100699.0</v>
      </c>
      <c r="B701" s="1">
        <v>49.0</v>
      </c>
      <c r="C701" s="1">
        <v>38000.0</v>
      </c>
      <c r="D701" s="1" t="s">
        <v>27</v>
      </c>
      <c r="E701" s="1">
        <v>3094.52</v>
      </c>
      <c r="F701" s="1">
        <v>4.0</v>
      </c>
      <c r="G701" s="1">
        <v>21.0</v>
      </c>
      <c r="H701" s="1">
        <v>9.0</v>
      </c>
      <c r="I701" s="1" t="s">
        <v>22</v>
      </c>
      <c r="J701" s="1">
        <v>0.706</v>
      </c>
      <c r="K701" s="1">
        <v>0.57</v>
      </c>
      <c r="L701" s="6">
        <f>if(J701&gt;QUARTILE!$B$3, "TOP", if(J701&lt;QUARTILE!$B$4, "BOTTOM", 0))</f>
        <v>0</v>
      </c>
      <c r="M701" s="6">
        <f t="shared" si="1"/>
        <v>2</v>
      </c>
      <c r="N701" s="6" t="str">
        <f t="shared" si="2"/>
        <v>Gen X</v>
      </c>
      <c r="O701" s="6" t="str">
        <f t="shared" si="3"/>
        <v>Low Income</v>
      </c>
    </row>
    <row r="702" hidden="1">
      <c r="A702" s="1">
        <v>100700.0</v>
      </c>
      <c r="B702" s="1">
        <v>44.0</v>
      </c>
      <c r="C702" s="1">
        <v>32000.0</v>
      </c>
      <c r="D702" s="1" t="s">
        <v>23</v>
      </c>
      <c r="E702" s="1">
        <v>3680.8</v>
      </c>
      <c r="F702" s="1">
        <v>3.0</v>
      </c>
      <c r="G702" s="1">
        <v>18.0</v>
      </c>
      <c r="H702" s="1">
        <v>4.0</v>
      </c>
      <c r="I702" s="1" t="s">
        <v>22</v>
      </c>
      <c r="J702" s="1">
        <v>0.365</v>
      </c>
      <c r="K702" s="1">
        <v>0.727</v>
      </c>
      <c r="L702" s="6">
        <f>if(J702&gt;QUARTILE!$B$3, "TOP", if(J702&lt;QUARTILE!$B$4, "BOTTOM", 0))</f>
        <v>0</v>
      </c>
      <c r="M702" s="6">
        <f t="shared" si="1"/>
        <v>2</v>
      </c>
      <c r="N702" s="6" t="str">
        <f t="shared" si="2"/>
        <v>Gen X</v>
      </c>
      <c r="O702" s="6" t="str">
        <f t="shared" si="3"/>
        <v>Low Income</v>
      </c>
    </row>
    <row r="703" hidden="1">
      <c r="A703" s="1">
        <v>100701.0</v>
      </c>
      <c r="B703" s="1">
        <v>37.0</v>
      </c>
      <c r="C703" s="1">
        <v>41000.0</v>
      </c>
      <c r="D703" s="1" t="s">
        <v>23</v>
      </c>
      <c r="E703" s="1">
        <v>3589.53</v>
      </c>
      <c r="F703" s="1">
        <v>3.0</v>
      </c>
      <c r="G703" s="1">
        <v>26.0</v>
      </c>
      <c r="H703" s="1">
        <v>11.0</v>
      </c>
      <c r="I703" s="1" t="s">
        <v>18</v>
      </c>
      <c r="J703" s="1">
        <v>0.984</v>
      </c>
      <c r="K703" s="1">
        <v>0.257</v>
      </c>
      <c r="L703" s="6" t="str">
        <f>if(J703&gt;QUARTILE!$B$3, "TOP", if(J703&lt;QUARTILE!$B$4, "BOTTOM", 0))</f>
        <v>TOP</v>
      </c>
      <c r="M703" s="6">
        <f t="shared" si="1"/>
        <v>1</v>
      </c>
      <c r="N703" s="6" t="str">
        <f t="shared" si="2"/>
        <v>Gen X</v>
      </c>
      <c r="O703" s="6" t="str">
        <f t="shared" si="3"/>
        <v>Low Income</v>
      </c>
    </row>
    <row r="704" hidden="1">
      <c r="A704" s="1">
        <v>100702.0</v>
      </c>
      <c r="B704" s="1">
        <v>41.0</v>
      </c>
      <c r="C704" s="1">
        <v>22000.0</v>
      </c>
      <c r="D704" s="1" t="s">
        <v>23</v>
      </c>
      <c r="E704" s="1">
        <v>2798.73</v>
      </c>
      <c r="F704" s="1">
        <v>4.0</v>
      </c>
      <c r="G704" s="1">
        <v>19.0</v>
      </c>
      <c r="H704" s="1">
        <v>12.0</v>
      </c>
      <c r="I704" s="1" t="s">
        <v>22</v>
      </c>
      <c r="J704" s="1">
        <v>0.558</v>
      </c>
      <c r="K704" s="1">
        <v>0.0</v>
      </c>
      <c r="L704" s="6">
        <f>if(J704&gt;QUARTILE!$B$3, "TOP", if(J704&lt;QUARTILE!$B$4, "BOTTOM", 0))</f>
        <v>0</v>
      </c>
      <c r="M704" s="6">
        <f t="shared" si="1"/>
        <v>2</v>
      </c>
      <c r="N704" s="6" t="str">
        <f t="shared" si="2"/>
        <v>Gen X</v>
      </c>
      <c r="O704" s="6" t="str">
        <f t="shared" si="3"/>
        <v>Low Income</v>
      </c>
    </row>
    <row r="705" hidden="1">
      <c r="A705" s="1">
        <v>100703.0</v>
      </c>
      <c r="B705" s="1">
        <v>29.0</v>
      </c>
      <c r="C705" s="1">
        <v>20000.0</v>
      </c>
      <c r="D705" s="1" t="s">
        <v>24</v>
      </c>
      <c r="E705" s="1">
        <v>3958.81</v>
      </c>
      <c r="F705" s="1">
        <v>3.0</v>
      </c>
      <c r="G705" s="1">
        <v>25.0</v>
      </c>
      <c r="H705" s="1">
        <v>20.0</v>
      </c>
      <c r="I705" s="1" t="s">
        <v>18</v>
      </c>
      <c r="J705" s="1">
        <v>0.258</v>
      </c>
      <c r="K705" s="1">
        <v>0.04</v>
      </c>
      <c r="L705" s="6" t="str">
        <f>if(J705&gt;QUARTILE!$B$3, "TOP", if(J705&lt;QUARTILE!$B$4, "BOTTOM", 0))</f>
        <v>BOTTOM</v>
      </c>
      <c r="M705" s="6">
        <f t="shared" si="1"/>
        <v>1</v>
      </c>
      <c r="N705" s="6" t="str">
        <f t="shared" si="2"/>
        <v>Millenial</v>
      </c>
      <c r="O705" s="6" t="str">
        <f t="shared" si="3"/>
        <v>Low Income</v>
      </c>
    </row>
    <row r="706" hidden="1">
      <c r="A706" s="1">
        <v>100704.0</v>
      </c>
      <c r="B706" s="1">
        <v>67.0</v>
      </c>
      <c r="C706" s="1">
        <v>8000.0</v>
      </c>
      <c r="D706" s="1" t="s">
        <v>25</v>
      </c>
      <c r="E706" s="1">
        <v>4530.19</v>
      </c>
      <c r="F706" s="1">
        <v>2.0</v>
      </c>
      <c r="G706" s="1">
        <v>23.0</v>
      </c>
      <c r="H706" s="1">
        <v>5.0</v>
      </c>
      <c r="I706" s="1" t="s">
        <v>22</v>
      </c>
      <c r="J706" s="1">
        <v>0.724</v>
      </c>
      <c r="K706" s="1">
        <v>0.725</v>
      </c>
      <c r="L706" s="6">
        <f>if(J706&gt;QUARTILE!$B$3, "TOP", if(J706&lt;QUARTILE!$B$4, "BOTTOM", 0))</f>
        <v>0</v>
      </c>
      <c r="M706" s="6">
        <f t="shared" si="1"/>
        <v>2</v>
      </c>
      <c r="N706" s="6" t="str">
        <f t="shared" si="2"/>
        <v>Baby Boomer</v>
      </c>
      <c r="O706" s="6" t="str">
        <f t="shared" si="3"/>
        <v>Low Income</v>
      </c>
    </row>
    <row r="707" hidden="1">
      <c r="A707" s="1">
        <v>100705.0</v>
      </c>
      <c r="B707" s="1">
        <v>52.0</v>
      </c>
      <c r="C707" s="1">
        <v>32000.0</v>
      </c>
      <c r="D707" s="1" t="s">
        <v>25</v>
      </c>
      <c r="E707" s="1">
        <v>2372.2</v>
      </c>
      <c r="F707" s="1">
        <v>1.0</v>
      </c>
      <c r="G707" s="1">
        <v>20.0</v>
      </c>
      <c r="H707" s="1">
        <v>5.0</v>
      </c>
      <c r="I707" s="1" t="s">
        <v>22</v>
      </c>
      <c r="J707" s="1">
        <v>0.801</v>
      </c>
      <c r="K707" s="1">
        <v>0.613</v>
      </c>
      <c r="L707" s="6">
        <f>if(J707&gt;QUARTILE!$B$3, "TOP", if(J707&lt;QUARTILE!$B$4, "BOTTOM", 0))</f>
        <v>0</v>
      </c>
      <c r="M707" s="6">
        <f t="shared" si="1"/>
        <v>2</v>
      </c>
      <c r="N707" s="6" t="str">
        <f t="shared" si="2"/>
        <v>Gen X</v>
      </c>
      <c r="O707" s="6" t="str">
        <f t="shared" si="3"/>
        <v>Low Income</v>
      </c>
    </row>
    <row r="708" hidden="1">
      <c r="A708" s="1">
        <v>100706.0</v>
      </c>
      <c r="B708" s="1">
        <v>77.0</v>
      </c>
      <c r="C708" s="1">
        <v>24000.0</v>
      </c>
      <c r="D708" s="1" t="s">
        <v>23</v>
      </c>
      <c r="E708" s="1">
        <v>20447.51</v>
      </c>
      <c r="F708" s="1">
        <v>2.0</v>
      </c>
      <c r="G708" s="1">
        <v>15.0</v>
      </c>
      <c r="H708" s="1">
        <v>7.0</v>
      </c>
      <c r="I708" s="1" t="s">
        <v>22</v>
      </c>
      <c r="J708" s="1">
        <v>1.0</v>
      </c>
      <c r="K708" s="1">
        <v>0.84</v>
      </c>
      <c r="L708" s="6" t="str">
        <f>if(J708&gt;QUARTILE!$B$3, "TOP", if(J708&lt;QUARTILE!$B$4, "BOTTOM", 0))</f>
        <v>TOP</v>
      </c>
      <c r="M708" s="6">
        <f t="shared" si="1"/>
        <v>2</v>
      </c>
      <c r="N708" s="6" t="str">
        <f t="shared" si="2"/>
        <v>Baby Boomer</v>
      </c>
      <c r="O708" s="6" t="str">
        <f t="shared" si="3"/>
        <v>Low Income</v>
      </c>
    </row>
    <row r="709" hidden="1">
      <c r="A709" s="1">
        <v>100707.0</v>
      </c>
      <c r="B709" s="1">
        <v>50.0</v>
      </c>
      <c r="C709" s="1">
        <v>21000.0</v>
      </c>
      <c r="D709" s="1" t="s">
        <v>23</v>
      </c>
      <c r="E709" s="1">
        <v>92923.04</v>
      </c>
      <c r="F709" s="1">
        <v>1.0</v>
      </c>
      <c r="G709" s="1">
        <v>18.0</v>
      </c>
      <c r="H709" s="1">
        <v>3.0</v>
      </c>
      <c r="I709" s="1" t="s">
        <v>18</v>
      </c>
      <c r="J709" s="1">
        <v>0.223</v>
      </c>
      <c r="K709" s="1">
        <v>0.299</v>
      </c>
      <c r="L709" s="6" t="str">
        <f>if(J709&gt;QUARTILE!$B$3, "TOP", if(J709&lt;QUARTILE!$B$4, "BOTTOM", 0))</f>
        <v>BOTTOM</v>
      </c>
      <c r="M709" s="6">
        <f t="shared" si="1"/>
        <v>1</v>
      </c>
      <c r="N709" s="6" t="str">
        <f t="shared" si="2"/>
        <v>Gen X</v>
      </c>
      <c r="O709" s="6" t="str">
        <f t="shared" si="3"/>
        <v>Low Income</v>
      </c>
    </row>
    <row r="710" hidden="1">
      <c r="A710" s="1">
        <v>100708.0</v>
      </c>
      <c r="B710" s="1">
        <v>50.0</v>
      </c>
      <c r="C710" s="1">
        <v>20000.0</v>
      </c>
      <c r="D710" s="1" t="s">
        <v>25</v>
      </c>
      <c r="E710" s="1">
        <v>42270.19</v>
      </c>
      <c r="F710" s="1">
        <v>3.0</v>
      </c>
      <c r="G710" s="1">
        <v>24.0</v>
      </c>
      <c r="H710" s="1">
        <v>2.0</v>
      </c>
      <c r="I710" s="1" t="s">
        <v>18</v>
      </c>
      <c r="J710" s="1">
        <v>0.69</v>
      </c>
      <c r="K710" s="1">
        <v>0.456</v>
      </c>
      <c r="L710" s="6">
        <f>if(J710&gt;QUARTILE!$B$3, "TOP", if(J710&lt;QUARTILE!$B$4, "BOTTOM", 0))</f>
        <v>0</v>
      </c>
      <c r="M710" s="6">
        <f t="shared" si="1"/>
        <v>1</v>
      </c>
      <c r="N710" s="6" t="str">
        <f t="shared" si="2"/>
        <v>Gen X</v>
      </c>
      <c r="O710" s="6" t="str">
        <f t="shared" si="3"/>
        <v>Low Income</v>
      </c>
    </row>
    <row r="711" hidden="1">
      <c r="A711" s="1">
        <v>100709.0</v>
      </c>
      <c r="B711" s="1">
        <v>78.0</v>
      </c>
      <c r="C711" s="1">
        <v>22000.0</v>
      </c>
      <c r="D711" s="1" t="s">
        <v>23</v>
      </c>
      <c r="E711" s="1">
        <v>933.51</v>
      </c>
      <c r="F711" s="1">
        <v>2.0</v>
      </c>
      <c r="G711" s="1">
        <v>19.0</v>
      </c>
      <c r="H711" s="1">
        <v>6.0</v>
      </c>
      <c r="I711" s="1" t="s">
        <v>22</v>
      </c>
      <c r="J711" s="1">
        <v>0.54</v>
      </c>
      <c r="K711" s="1">
        <v>0.784</v>
      </c>
      <c r="L711" s="6">
        <f>if(J711&gt;QUARTILE!$B$3, "TOP", if(J711&lt;QUARTILE!$B$4, "BOTTOM", 0))</f>
        <v>0</v>
      </c>
      <c r="M711" s="6">
        <f t="shared" si="1"/>
        <v>2</v>
      </c>
      <c r="N711" s="6" t="str">
        <f t="shared" si="2"/>
        <v>Baby Boomer</v>
      </c>
      <c r="O711" s="6" t="str">
        <f t="shared" si="3"/>
        <v>Low Income</v>
      </c>
    </row>
    <row r="712" hidden="1">
      <c r="A712" s="1">
        <v>100710.0</v>
      </c>
      <c r="B712" s="1">
        <v>68.0</v>
      </c>
      <c r="C712" s="1">
        <v>19000.0</v>
      </c>
      <c r="D712" s="1" t="s">
        <v>25</v>
      </c>
      <c r="E712" s="1">
        <v>11000.3</v>
      </c>
      <c r="F712" s="1">
        <v>5.0</v>
      </c>
      <c r="G712" s="1">
        <v>19.0</v>
      </c>
      <c r="H712" s="1">
        <v>6.0</v>
      </c>
      <c r="I712" s="1" t="s">
        <v>22</v>
      </c>
      <c r="J712" s="1">
        <v>0.36</v>
      </c>
      <c r="K712" s="1">
        <v>0.447</v>
      </c>
      <c r="L712" s="6">
        <f>if(J712&gt;QUARTILE!$B$3, "TOP", if(J712&lt;QUARTILE!$B$4, "BOTTOM", 0))</f>
        <v>0</v>
      </c>
      <c r="M712" s="6">
        <f t="shared" si="1"/>
        <v>2</v>
      </c>
      <c r="N712" s="6" t="str">
        <f t="shared" si="2"/>
        <v>Baby Boomer</v>
      </c>
      <c r="O712" s="6" t="str">
        <f t="shared" si="3"/>
        <v>Low Income</v>
      </c>
    </row>
    <row r="713" hidden="1">
      <c r="A713" s="1">
        <v>100711.0</v>
      </c>
      <c r="B713" s="1">
        <v>60.0</v>
      </c>
      <c r="C713" s="1">
        <v>16000.0</v>
      </c>
      <c r="D713" s="1" t="s">
        <v>25</v>
      </c>
      <c r="E713" s="1">
        <v>39224.01</v>
      </c>
      <c r="F713" s="1">
        <v>4.0</v>
      </c>
      <c r="G713" s="1">
        <v>20.0</v>
      </c>
      <c r="H713" s="1">
        <v>8.0</v>
      </c>
      <c r="I713" s="1" t="s">
        <v>18</v>
      </c>
      <c r="J713" s="1">
        <v>0.918</v>
      </c>
      <c r="K713" s="1">
        <v>0.843</v>
      </c>
      <c r="L713" s="6" t="str">
        <f>if(J713&gt;QUARTILE!$B$3, "TOP", if(J713&lt;QUARTILE!$B$4, "BOTTOM", 0))</f>
        <v>TOP</v>
      </c>
      <c r="M713" s="6">
        <f t="shared" si="1"/>
        <v>1</v>
      </c>
      <c r="N713" s="6" t="str">
        <f t="shared" si="2"/>
        <v>Gen X</v>
      </c>
      <c r="O713" s="6" t="str">
        <f t="shared" si="3"/>
        <v>Low Income</v>
      </c>
    </row>
    <row r="714" hidden="1">
      <c r="A714" s="1">
        <v>100712.0</v>
      </c>
      <c r="B714" s="1">
        <v>54.0</v>
      </c>
      <c r="C714" s="1">
        <v>25000.0</v>
      </c>
      <c r="D714" s="1" t="s">
        <v>27</v>
      </c>
      <c r="E714" s="1">
        <v>2893.0</v>
      </c>
      <c r="F714" s="1">
        <v>1.0</v>
      </c>
      <c r="G714" s="1">
        <v>36.0</v>
      </c>
      <c r="H714" s="1">
        <v>7.0</v>
      </c>
      <c r="I714" s="1" t="s">
        <v>22</v>
      </c>
      <c r="J714" s="1">
        <v>0.194</v>
      </c>
      <c r="K714" s="1">
        <v>0.743</v>
      </c>
      <c r="L714" s="6" t="str">
        <f>if(J714&gt;QUARTILE!$B$3, "TOP", if(J714&lt;QUARTILE!$B$4, "BOTTOM", 0))</f>
        <v>BOTTOM</v>
      </c>
      <c r="M714" s="6">
        <f t="shared" si="1"/>
        <v>2</v>
      </c>
      <c r="N714" s="6" t="str">
        <f t="shared" si="2"/>
        <v>Gen X</v>
      </c>
      <c r="O714" s="6" t="str">
        <f t="shared" si="3"/>
        <v>Low Income</v>
      </c>
    </row>
    <row r="715" hidden="1">
      <c r="A715" s="1">
        <v>100713.0</v>
      </c>
      <c r="B715" s="1">
        <v>29.0</v>
      </c>
      <c r="C715" s="1">
        <v>29000.0</v>
      </c>
      <c r="D715" s="1" t="s">
        <v>27</v>
      </c>
      <c r="E715" s="1">
        <v>37630.86</v>
      </c>
      <c r="F715" s="1">
        <v>1.0</v>
      </c>
      <c r="G715" s="1">
        <v>20.0</v>
      </c>
      <c r="H715" s="1">
        <v>15.0</v>
      </c>
      <c r="I715" s="1" t="s">
        <v>22</v>
      </c>
      <c r="J715" s="1">
        <v>0.428</v>
      </c>
      <c r="K715" s="1">
        <v>0.583</v>
      </c>
      <c r="L715" s="6">
        <f>if(J715&gt;QUARTILE!$B$3, "TOP", if(J715&lt;QUARTILE!$B$4, "BOTTOM", 0))</f>
        <v>0</v>
      </c>
      <c r="M715" s="6">
        <f t="shared" si="1"/>
        <v>2</v>
      </c>
      <c r="N715" s="6" t="str">
        <f t="shared" si="2"/>
        <v>Millenial</v>
      </c>
      <c r="O715" s="6" t="str">
        <f t="shared" si="3"/>
        <v>Low Income</v>
      </c>
    </row>
    <row r="716" hidden="1">
      <c r="A716" s="1">
        <v>100714.0</v>
      </c>
      <c r="B716" s="1">
        <v>20.0</v>
      </c>
      <c r="C716" s="1">
        <v>14000.0</v>
      </c>
      <c r="D716" s="1" t="s">
        <v>25</v>
      </c>
      <c r="E716" s="1">
        <v>17964.14</v>
      </c>
      <c r="F716" s="1">
        <v>5.0</v>
      </c>
      <c r="G716" s="1">
        <v>16.0</v>
      </c>
      <c r="H716" s="1">
        <v>19.0</v>
      </c>
      <c r="I716" s="1" t="s">
        <v>18</v>
      </c>
      <c r="J716" s="1">
        <v>0.816</v>
      </c>
      <c r="K716" s="1">
        <v>0.752</v>
      </c>
      <c r="L716" s="6">
        <f>if(J716&gt;QUARTILE!$B$3, "TOP", if(J716&lt;QUARTILE!$B$4, "BOTTOM", 0))</f>
        <v>0</v>
      </c>
      <c r="M716" s="6">
        <f t="shared" si="1"/>
        <v>1</v>
      </c>
      <c r="N716" s="6" t="str">
        <f t="shared" si="2"/>
        <v>Millenial</v>
      </c>
      <c r="O716" s="6" t="str">
        <f t="shared" si="3"/>
        <v>Low Income</v>
      </c>
    </row>
    <row r="717" hidden="1">
      <c r="A717" s="1">
        <v>100715.0</v>
      </c>
      <c r="B717" s="1">
        <v>18.0</v>
      </c>
      <c r="C717" s="1">
        <v>17000.0</v>
      </c>
      <c r="D717" s="1" t="s">
        <v>23</v>
      </c>
      <c r="E717" s="1">
        <v>53559.7</v>
      </c>
      <c r="F717" s="1">
        <v>5.0</v>
      </c>
      <c r="G717" s="1">
        <v>15.0</v>
      </c>
      <c r="H717" s="1">
        <v>15.0</v>
      </c>
      <c r="I717" s="1" t="s">
        <v>22</v>
      </c>
      <c r="J717" s="1">
        <v>0.627</v>
      </c>
      <c r="K717" s="1">
        <v>0.627</v>
      </c>
      <c r="L717" s="6">
        <f>if(J717&gt;QUARTILE!$B$3, "TOP", if(J717&lt;QUARTILE!$B$4, "BOTTOM", 0))</f>
        <v>0</v>
      </c>
      <c r="M717" s="6">
        <f t="shared" si="1"/>
        <v>2</v>
      </c>
      <c r="N717" s="6" t="str">
        <f t="shared" si="2"/>
        <v>Millenial</v>
      </c>
      <c r="O717" s="6" t="str">
        <f t="shared" si="3"/>
        <v>Low Income</v>
      </c>
    </row>
    <row r="718" hidden="1">
      <c r="A718" s="1">
        <v>100716.0</v>
      </c>
      <c r="B718" s="1">
        <v>50.0</v>
      </c>
      <c r="C718" s="1">
        <v>19000.0</v>
      </c>
      <c r="D718" s="1" t="s">
        <v>27</v>
      </c>
      <c r="E718" s="1">
        <v>41755.78</v>
      </c>
      <c r="F718" s="1">
        <v>4.0</v>
      </c>
      <c r="G718" s="1">
        <v>24.0</v>
      </c>
      <c r="H718" s="1">
        <v>3.0</v>
      </c>
      <c r="I718" s="1" t="s">
        <v>18</v>
      </c>
      <c r="J718" s="1">
        <v>0.236</v>
      </c>
      <c r="K718" s="1">
        <v>0.07</v>
      </c>
      <c r="L718" s="6" t="str">
        <f>if(J718&gt;QUARTILE!$B$3, "TOP", if(J718&lt;QUARTILE!$B$4, "BOTTOM", 0))</f>
        <v>BOTTOM</v>
      </c>
      <c r="M718" s="6">
        <f t="shared" si="1"/>
        <v>1</v>
      </c>
      <c r="N718" s="6" t="str">
        <f t="shared" si="2"/>
        <v>Gen X</v>
      </c>
      <c r="O718" s="6" t="str">
        <f t="shared" si="3"/>
        <v>Low Income</v>
      </c>
    </row>
    <row r="719" hidden="1">
      <c r="A719" s="1">
        <v>100717.0</v>
      </c>
      <c r="B719" s="1">
        <v>57.0</v>
      </c>
      <c r="C719" s="1">
        <v>22000.0</v>
      </c>
      <c r="D719" s="1" t="s">
        <v>27</v>
      </c>
      <c r="E719" s="1">
        <v>22604.18</v>
      </c>
      <c r="F719" s="1">
        <v>3.0</v>
      </c>
      <c r="G719" s="1">
        <v>19.0</v>
      </c>
      <c r="H719" s="1">
        <v>3.0</v>
      </c>
      <c r="I719" s="1" t="s">
        <v>22</v>
      </c>
      <c r="J719" s="1">
        <v>0.894</v>
      </c>
      <c r="K719" s="1">
        <v>0.21</v>
      </c>
      <c r="L719" s="6" t="str">
        <f>if(J719&gt;QUARTILE!$B$3, "TOP", if(J719&lt;QUARTILE!$B$4, "BOTTOM", 0))</f>
        <v>TOP</v>
      </c>
      <c r="M719" s="6">
        <f t="shared" si="1"/>
        <v>2</v>
      </c>
      <c r="N719" s="6" t="str">
        <f t="shared" si="2"/>
        <v>Gen X</v>
      </c>
      <c r="O719" s="6" t="str">
        <f t="shared" si="3"/>
        <v>Low Income</v>
      </c>
    </row>
    <row r="720" hidden="1">
      <c r="A720" s="1">
        <v>100718.0</v>
      </c>
      <c r="B720" s="1">
        <v>27.0</v>
      </c>
      <c r="C720" s="1">
        <v>20000.0</v>
      </c>
      <c r="D720" s="1" t="s">
        <v>23</v>
      </c>
      <c r="E720" s="1">
        <v>21448.52</v>
      </c>
      <c r="F720" s="1">
        <v>2.0</v>
      </c>
      <c r="G720" s="1">
        <v>23.0</v>
      </c>
      <c r="H720" s="1">
        <v>14.0</v>
      </c>
      <c r="I720" s="1" t="s">
        <v>18</v>
      </c>
      <c r="J720" s="1">
        <v>0.781</v>
      </c>
      <c r="K720" s="1">
        <v>0.606</v>
      </c>
      <c r="L720" s="6">
        <f>if(J720&gt;QUARTILE!$B$3, "TOP", if(J720&lt;QUARTILE!$B$4, "BOTTOM", 0))</f>
        <v>0</v>
      </c>
      <c r="M720" s="6">
        <f t="shared" si="1"/>
        <v>1</v>
      </c>
      <c r="N720" s="6" t="str">
        <f t="shared" si="2"/>
        <v>Millenial</v>
      </c>
      <c r="O720" s="6" t="str">
        <f t="shared" si="3"/>
        <v>Low Income</v>
      </c>
    </row>
    <row r="721" hidden="1">
      <c r="A721" s="1">
        <v>100719.0</v>
      </c>
      <c r="B721" s="1">
        <v>60.0</v>
      </c>
      <c r="C721" s="1">
        <v>33000.0</v>
      </c>
      <c r="D721" s="1" t="s">
        <v>21</v>
      </c>
      <c r="E721" s="1">
        <v>4794.71</v>
      </c>
      <c r="F721" s="1">
        <v>2.0</v>
      </c>
      <c r="G721" s="1">
        <v>12.0</v>
      </c>
      <c r="H721" s="1">
        <v>6.0</v>
      </c>
      <c r="I721" s="1" t="s">
        <v>22</v>
      </c>
      <c r="J721" s="1">
        <v>0.563</v>
      </c>
      <c r="K721" s="1">
        <v>0.436</v>
      </c>
      <c r="L721" s="6">
        <f>if(J721&gt;QUARTILE!$B$3, "TOP", if(J721&lt;QUARTILE!$B$4, "BOTTOM", 0))</f>
        <v>0</v>
      </c>
      <c r="M721" s="6">
        <f t="shared" si="1"/>
        <v>2</v>
      </c>
      <c r="N721" s="6" t="str">
        <f t="shared" si="2"/>
        <v>Gen X</v>
      </c>
      <c r="O721" s="6" t="str">
        <f t="shared" si="3"/>
        <v>Low Income</v>
      </c>
    </row>
    <row r="722" hidden="1">
      <c r="A722" s="1">
        <v>100720.0</v>
      </c>
      <c r="B722" s="1">
        <v>61.0</v>
      </c>
      <c r="C722" s="1">
        <v>8000.0</v>
      </c>
      <c r="D722" s="1" t="s">
        <v>23</v>
      </c>
      <c r="E722" s="1">
        <v>2483.01</v>
      </c>
      <c r="F722" s="1">
        <v>2.0</v>
      </c>
      <c r="G722" s="1">
        <v>16.0</v>
      </c>
      <c r="H722" s="1">
        <v>9.0</v>
      </c>
      <c r="I722" s="1" t="s">
        <v>22</v>
      </c>
      <c r="J722" s="1">
        <v>0.659</v>
      </c>
      <c r="K722" s="1">
        <v>0.872</v>
      </c>
      <c r="L722" s="6">
        <f>if(J722&gt;QUARTILE!$B$3, "TOP", if(J722&lt;QUARTILE!$B$4, "BOTTOM", 0))</f>
        <v>0</v>
      </c>
      <c r="M722" s="6">
        <f t="shared" si="1"/>
        <v>2</v>
      </c>
      <c r="N722" s="6" t="str">
        <f t="shared" si="2"/>
        <v>Baby Boomer</v>
      </c>
      <c r="O722" s="6" t="str">
        <f t="shared" si="3"/>
        <v>Low Income</v>
      </c>
    </row>
    <row r="723" hidden="1">
      <c r="A723" s="1">
        <v>100721.0</v>
      </c>
      <c r="B723" s="1">
        <v>46.0</v>
      </c>
      <c r="C723" s="1">
        <v>9000.0</v>
      </c>
      <c r="D723" s="1" t="s">
        <v>23</v>
      </c>
      <c r="E723" s="1">
        <v>10736.32</v>
      </c>
      <c r="F723" s="1">
        <v>3.0</v>
      </c>
      <c r="G723" s="1">
        <v>15.0</v>
      </c>
      <c r="H723" s="1">
        <v>13.0</v>
      </c>
      <c r="I723" s="1" t="s">
        <v>18</v>
      </c>
      <c r="J723" s="1">
        <v>0.676</v>
      </c>
      <c r="K723" s="1">
        <v>0.29</v>
      </c>
      <c r="L723" s="6">
        <f>if(J723&gt;QUARTILE!$B$3, "TOP", if(J723&lt;QUARTILE!$B$4, "BOTTOM", 0))</f>
        <v>0</v>
      </c>
      <c r="M723" s="6">
        <f t="shared" si="1"/>
        <v>1</v>
      </c>
      <c r="N723" s="6" t="str">
        <f t="shared" si="2"/>
        <v>Gen X</v>
      </c>
      <c r="O723" s="6" t="str">
        <f t="shared" si="3"/>
        <v>Low Income</v>
      </c>
    </row>
    <row r="724" hidden="1">
      <c r="A724" s="1">
        <v>100722.0</v>
      </c>
      <c r="B724" s="1">
        <v>30.0</v>
      </c>
      <c r="C724" s="1">
        <v>25000.0</v>
      </c>
      <c r="D724" s="1" t="s">
        <v>23</v>
      </c>
      <c r="E724" s="1">
        <v>4130.15</v>
      </c>
      <c r="F724" s="1">
        <v>4.0</v>
      </c>
      <c r="G724" s="1">
        <v>21.0</v>
      </c>
      <c r="H724" s="1">
        <v>12.0</v>
      </c>
      <c r="I724" s="1" t="s">
        <v>22</v>
      </c>
      <c r="J724" s="1">
        <v>0.549</v>
      </c>
      <c r="K724" s="1">
        <v>0.281</v>
      </c>
      <c r="L724" s="6">
        <f>if(J724&gt;QUARTILE!$B$3, "TOP", if(J724&lt;QUARTILE!$B$4, "BOTTOM", 0))</f>
        <v>0</v>
      </c>
      <c r="M724" s="6">
        <f t="shared" si="1"/>
        <v>2</v>
      </c>
      <c r="N724" s="6" t="str">
        <f t="shared" si="2"/>
        <v>Millenial</v>
      </c>
      <c r="O724" s="6" t="str">
        <f t="shared" si="3"/>
        <v>Low Income</v>
      </c>
    </row>
    <row r="725" hidden="1">
      <c r="A725" s="1">
        <v>100723.0</v>
      </c>
      <c r="B725" s="1">
        <v>29.0</v>
      </c>
      <c r="C725" s="1">
        <v>15000.0</v>
      </c>
      <c r="D725" s="1" t="s">
        <v>21</v>
      </c>
      <c r="E725" s="1">
        <v>2160.99</v>
      </c>
      <c r="F725" s="1">
        <v>2.0</v>
      </c>
      <c r="G725" s="1">
        <v>24.0</v>
      </c>
      <c r="H725" s="1">
        <v>14.0</v>
      </c>
      <c r="I725" s="1" t="s">
        <v>22</v>
      </c>
      <c r="J725" s="1">
        <v>0.745</v>
      </c>
      <c r="K725" s="1">
        <v>0.166</v>
      </c>
      <c r="L725" s="6">
        <f>if(J725&gt;QUARTILE!$B$3, "TOP", if(J725&lt;QUARTILE!$B$4, "BOTTOM", 0))</f>
        <v>0</v>
      </c>
      <c r="M725" s="6">
        <f t="shared" si="1"/>
        <v>2</v>
      </c>
      <c r="N725" s="6" t="str">
        <f t="shared" si="2"/>
        <v>Millenial</v>
      </c>
      <c r="O725" s="6" t="str">
        <f t="shared" si="3"/>
        <v>Low Income</v>
      </c>
    </row>
    <row r="726" hidden="1">
      <c r="A726" s="1">
        <v>100724.0</v>
      </c>
      <c r="B726" s="1">
        <v>48.0</v>
      </c>
      <c r="C726" s="1">
        <v>37000.0</v>
      </c>
      <c r="D726" s="1" t="s">
        <v>25</v>
      </c>
      <c r="E726" s="1">
        <v>7200.09</v>
      </c>
      <c r="F726" s="1">
        <v>1.0</v>
      </c>
      <c r="G726" s="1">
        <v>17.0</v>
      </c>
      <c r="H726" s="1">
        <v>7.0</v>
      </c>
      <c r="I726" s="1" t="s">
        <v>22</v>
      </c>
      <c r="J726" s="1">
        <v>0.765</v>
      </c>
      <c r="K726" s="1">
        <v>0.982</v>
      </c>
      <c r="L726" s="6">
        <f>if(J726&gt;QUARTILE!$B$3, "TOP", if(J726&lt;QUARTILE!$B$4, "BOTTOM", 0))</f>
        <v>0</v>
      </c>
      <c r="M726" s="6">
        <f t="shared" si="1"/>
        <v>2</v>
      </c>
      <c r="N726" s="6" t="str">
        <f t="shared" si="2"/>
        <v>Gen X</v>
      </c>
      <c r="O726" s="6" t="str">
        <f t="shared" si="3"/>
        <v>Low Income</v>
      </c>
    </row>
    <row r="727" hidden="1">
      <c r="A727" s="1">
        <v>100725.0</v>
      </c>
      <c r="B727" s="1">
        <v>63.0</v>
      </c>
      <c r="C727" s="1">
        <v>44000.0</v>
      </c>
      <c r="D727" s="1" t="s">
        <v>17</v>
      </c>
      <c r="E727" s="1">
        <v>39392.37</v>
      </c>
      <c r="F727" s="1">
        <v>1.0</v>
      </c>
      <c r="G727" s="1">
        <v>23.0</v>
      </c>
      <c r="H727" s="1">
        <v>8.0</v>
      </c>
      <c r="I727" s="1" t="s">
        <v>18</v>
      </c>
      <c r="J727" s="1">
        <v>0.103</v>
      </c>
      <c r="K727" s="1">
        <v>0.016</v>
      </c>
      <c r="L727" s="6" t="str">
        <f>if(J727&gt;QUARTILE!$B$3, "TOP", if(J727&lt;QUARTILE!$B$4, "BOTTOM", 0))</f>
        <v>BOTTOM</v>
      </c>
      <c r="M727" s="6">
        <f t="shared" si="1"/>
        <v>1</v>
      </c>
      <c r="N727" s="6" t="str">
        <f t="shared" si="2"/>
        <v>Baby Boomer</v>
      </c>
      <c r="O727" s="6" t="str">
        <f t="shared" si="3"/>
        <v>Low Income</v>
      </c>
    </row>
    <row r="728" hidden="1">
      <c r="A728" s="1">
        <v>100726.0</v>
      </c>
      <c r="B728" s="1">
        <v>19.0</v>
      </c>
      <c r="C728" s="1">
        <v>25000.0</v>
      </c>
      <c r="D728" s="1" t="s">
        <v>23</v>
      </c>
      <c r="E728" s="1">
        <v>345.94</v>
      </c>
      <c r="F728" s="1">
        <v>1.0</v>
      </c>
      <c r="G728" s="1">
        <v>19.0</v>
      </c>
      <c r="H728" s="1">
        <v>16.0</v>
      </c>
      <c r="I728" s="1" t="s">
        <v>18</v>
      </c>
      <c r="J728" s="1">
        <v>0.161</v>
      </c>
      <c r="K728" s="1">
        <v>0.983</v>
      </c>
      <c r="L728" s="6" t="str">
        <f>if(J728&gt;QUARTILE!$B$3, "TOP", if(J728&lt;QUARTILE!$B$4, "BOTTOM", 0))</f>
        <v>BOTTOM</v>
      </c>
      <c r="M728" s="6">
        <f t="shared" si="1"/>
        <v>1</v>
      </c>
      <c r="N728" s="6" t="str">
        <f t="shared" si="2"/>
        <v>Millenial</v>
      </c>
      <c r="O728" s="6" t="str">
        <f t="shared" si="3"/>
        <v>Low Income</v>
      </c>
    </row>
    <row r="729" hidden="1">
      <c r="A729" s="1">
        <v>100727.0</v>
      </c>
      <c r="B729" s="1">
        <v>78.0</v>
      </c>
      <c r="C729" s="1">
        <v>12000.0</v>
      </c>
      <c r="D729" s="1" t="s">
        <v>25</v>
      </c>
      <c r="E729" s="1">
        <v>6924.25</v>
      </c>
      <c r="F729" s="1">
        <v>5.0</v>
      </c>
      <c r="G729" s="1">
        <v>24.0</v>
      </c>
      <c r="H729" s="1">
        <v>7.0</v>
      </c>
      <c r="I729" s="1" t="s">
        <v>22</v>
      </c>
      <c r="J729" s="1">
        <v>0.075</v>
      </c>
      <c r="K729" s="1">
        <v>0.656</v>
      </c>
      <c r="L729" s="6" t="str">
        <f>if(J729&gt;QUARTILE!$B$3, "TOP", if(J729&lt;QUARTILE!$B$4, "BOTTOM", 0))</f>
        <v>BOTTOM</v>
      </c>
      <c r="M729" s="6">
        <f t="shared" si="1"/>
        <v>2</v>
      </c>
      <c r="N729" s="6" t="str">
        <f t="shared" si="2"/>
        <v>Baby Boomer</v>
      </c>
      <c r="O729" s="6" t="str">
        <f t="shared" si="3"/>
        <v>Low Income</v>
      </c>
    </row>
    <row r="730" hidden="1">
      <c r="A730" s="1">
        <v>100728.0</v>
      </c>
      <c r="B730" s="1">
        <v>68.0</v>
      </c>
      <c r="C730" s="1">
        <v>41000.0</v>
      </c>
      <c r="D730" s="1" t="s">
        <v>25</v>
      </c>
      <c r="E730" s="1">
        <v>11034.76</v>
      </c>
      <c r="F730" s="1">
        <v>5.0</v>
      </c>
      <c r="G730" s="1">
        <v>16.0</v>
      </c>
      <c r="H730" s="1">
        <v>2.0</v>
      </c>
      <c r="I730" s="1" t="s">
        <v>22</v>
      </c>
      <c r="J730" s="1">
        <v>0.219</v>
      </c>
      <c r="K730" s="1">
        <v>0.039</v>
      </c>
      <c r="L730" s="6" t="str">
        <f>if(J730&gt;QUARTILE!$B$3, "TOP", if(J730&lt;QUARTILE!$B$4, "BOTTOM", 0))</f>
        <v>BOTTOM</v>
      </c>
      <c r="M730" s="6">
        <f t="shared" si="1"/>
        <v>2</v>
      </c>
      <c r="N730" s="6" t="str">
        <f t="shared" si="2"/>
        <v>Baby Boomer</v>
      </c>
      <c r="O730" s="6" t="str">
        <f t="shared" si="3"/>
        <v>Low Income</v>
      </c>
    </row>
    <row r="731" hidden="1">
      <c r="A731" s="1">
        <v>100729.0</v>
      </c>
      <c r="B731" s="1">
        <v>67.0</v>
      </c>
      <c r="C731" s="1">
        <v>25000.0</v>
      </c>
      <c r="D731" s="1" t="s">
        <v>17</v>
      </c>
      <c r="E731" s="1">
        <v>14290.27</v>
      </c>
      <c r="F731" s="1">
        <v>3.0</v>
      </c>
      <c r="G731" s="1">
        <v>24.0</v>
      </c>
      <c r="H731" s="1">
        <v>5.0</v>
      </c>
      <c r="I731" s="1" t="s">
        <v>22</v>
      </c>
      <c r="J731" s="1">
        <v>0.072</v>
      </c>
      <c r="K731" s="1">
        <v>0.152</v>
      </c>
      <c r="L731" s="6" t="str">
        <f>if(J731&gt;QUARTILE!$B$3, "TOP", if(J731&lt;QUARTILE!$B$4, "BOTTOM", 0))</f>
        <v>BOTTOM</v>
      </c>
      <c r="M731" s="6">
        <f t="shared" si="1"/>
        <v>2</v>
      </c>
      <c r="N731" s="6" t="str">
        <f t="shared" si="2"/>
        <v>Baby Boomer</v>
      </c>
      <c r="O731" s="6" t="str">
        <f t="shared" si="3"/>
        <v>Low Income</v>
      </c>
    </row>
    <row r="732" hidden="1">
      <c r="A732" s="1">
        <v>100730.0</v>
      </c>
      <c r="B732" s="1">
        <v>52.0</v>
      </c>
      <c r="C732" s="1">
        <v>9000.0</v>
      </c>
      <c r="D732" s="1" t="s">
        <v>23</v>
      </c>
      <c r="E732" s="1">
        <v>4007.53</v>
      </c>
      <c r="F732" s="1">
        <v>2.0</v>
      </c>
      <c r="G732" s="1">
        <v>22.0</v>
      </c>
      <c r="H732" s="1">
        <v>7.0</v>
      </c>
      <c r="I732" s="1" t="s">
        <v>22</v>
      </c>
      <c r="J732" s="1">
        <v>0.244</v>
      </c>
      <c r="K732" s="1">
        <v>0.327</v>
      </c>
      <c r="L732" s="6" t="str">
        <f>if(J732&gt;QUARTILE!$B$3, "TOP", if(J732&lt;QUARTILE!$B$4, "BOTTOM", 0))</f>
        <v>BOTTOM</v>
      </c>
      <c r="M732" s="6">
        <f t="shared" si="1"/>
        <v>2</v>
      </c>
      <c r="N732" s="6" t="str">
        <f t="shared" si="2"/>
        <v>Gen X</v>
      </c>
      <c r="O732" s="6" t="str">
        <f t="shared" si="3"/>
        <v>Low Income</v>
      </c>
    </row>
    <row r="733" hidden="1">
      <c r="A733" s="1">
        <v>100731.0</v>
      </c>
      <c r="B733" s="1">
        <v>40.0</v>
      </c>
      <c r="C733" s="1">
        <v>10000.0</v>
      </c>
      <c r="D733" s="1" t="s">
        <v>23</v>
      </c>
      <c r="E733" s="1">
        <v>66607.44</v>
      </c>
      <c r="F733" s="1">
        <v>5.0</v>
      </c>
      <c r="G733" s="1">
        <v>9.0</v>
      </c>
      <c r="H733" s="1">
        <v>10.0</v>
      </c>
      <c r="I733" s="1" t="s">
        <v>18</v>
      </c>
      <c r="J733" s="1">
        <v>0.689</v>
      </c>
      <c r="K733" s="1">
        <v>0.11</v>
      </c>
      <c r="L733" s="6">
        <f>if(J733&gt;QUARTILE!$B$3, "TOP", if(J733&lt;QUARTILE!$B$4, "BOTTOM", 0))</f>
        <v>0</v>
      </c>
      <c r="M733" s="6">
        <f t="shared" si="1"/>
        <v>1</v>
      </c>
      <c r="N733" s="6" t="str">
        <f t="shared" si="2"/>
        <v>Gen X</v>
      </c>
      <c r="O733" s="6" t="str">
        <f t="shared" si="3"/>
        <v>Low Income</v>
      </c>
    </row>
    <row r="734" hidden="1">
      <c r="A734" s="1">
        <v>100732.0</v>
      </c>
      <c r="B734" s="1">
        <v>34.0</v>
      </c>
      <c r="C734" s="1">
        <v>55000.0</v>
      </c>
      <c r="D734" s="1" t="s">
        <v>23</v>
      </c>
      <c r="E734" s="1">
        <v>17296.42</v>
      </c>
      <c r="F734" s="1">
        <v>1.0</v>
      </c>
      <c r="G734" s="1">
        <v>25.0</v>
      </c>
      <c r="H734" s="1">
        <v>18.0</v>
      </c>
      <c r="I734" s="1" t="s">
        <v>18</v>
      </c>
      <c r="J734" s="1">
        <v>0.82</v>
      </c>
      <c r="K734" s="1">
        <v>0.973</v>
      </c>
      <c r="L734" s="6" t="str">
        <f>if(J734&gt;QUARTILE!$B$3, "TOP", if(J734&lt;QUARTILE!$B$4, "BOTTOM", 0))</f>
        <v>TOP</v>
      </c>
      <c r="M734" s="6">
        <f t="shared" si="1"/>
        <v>1</v>
      </c>
      <c r="N734" s="6" t="str">
        <f t="shared" si="2"/>
        <v>Gen X</v>
      </c>
      <c r="O734" s="6" t="str">
        <f t="shared" si="3"/>
        <v>Medium Income</v>
      </c>
    </row>
    <row r="735" hidden="1">
      <c r="A735" s="1">
        <v>100733.0</v>
      </c>
      <c r="B735" s="1">
        <v>43.0</v>
      </c>
      <c r="C735" s="1">
        <v>50000.0</v>
      </c>
      <c r="D735" s="1" t="s">
        <v>17</v>
      </c>
      <c r="E735" s="1">
        <v>14767.52</v>
      </c>
      <c r="F735" s="1">
        <v>5.0</v>
      </c>
      <c r="G735" s="1">
        <v>16.0</v>
      </c>
      <c r="H735" s="1">
        <v>12.0</v>
      </c>
      <c r="I735" s="1" t="s">
        <v>18</v>
      </c>
      <c r="J735" s="1">
        <v>0.919</v>
      </c>
      <c r="K735" s="1">
        <v>0.563</v>
      </c>
      <c r="L735" s="6" t="str">
        <f>if(J735&gt;QUARTILE!$B$3, "TOP", if(J735&lt;QUARTILE!$B$4, "BOTTOM", 0))</f>
        <v>TOP</v>
      </c>
      <c r="M735" s="6">
        <f t="shared" si="1"/>
        <v>1</v>
      </c>
      <c r="N735" s="6" t="str">
        <f t="shared" si="2"/>
        <v>Gen X</v>
      </c>
      <c r="O735" s="6" t="str">
        <f t="shared" si="3"/>
        <v>Medium Income</v>
      </c>
    </row>
    <row r="736" hidden="1">
      <c r="A736" s="1">
        <v>100734.0</v>
      </c>
      <c r="B736" s="1">
        <v>25.0</v>
      </c>
      <c r="C736" s="1">
        <v>5000.0</v>
      </c>
      <c r="D736" s="1" t="s">
        <v>25</v>
      </c>
      <c r="E736" s="1">
        <v>177.23</v>
      </c>
      <c r="F736" s="1">
        <v>1.0</v>
      </c>
      <c r="G736" s="1">
        <v>16.0</v>
      </c>
      <c r="H736" s="1">
        <v>17.0</v>
      </c>
      <c r="I736" s="1" t="s">
        <v>22</v>
      </c>
      <c r="J736" s="1">
        <v>0.789</v>
      </c>
      <c r="K736" s="1">
        <v>0.074</v>
      </c>
      <c r="L736" s="6">
        <f>if(J736&gt;QUARTILE!$B$3, "TOP", if(J736&lt;QUARTILE!$B$4, "BOTTOM", 0))</f>
        <v>0</v>
      </c>
      <c r="M736" s="6">
        <f t="shared" si="1"/>
        <v>2</v>
      </c>
      <c r="N736" s="6" t="str">
        <f t="shared" si="2"/>
        <v>Millenial</v>
      </c>
      <c r="O736" s="6" t="str">
        <f t="shared" si="3"/>
        <v>Low Income</v>
      </c>
    </row>
    <row r="737" hidden="1">
      <c r="A737" s="1">
        <v>100735.0</v>
      </c>
      <c r="B737" s="1">
        <v>46.0</v>
      </c>
      <c r="C737" s="1">
        <v>10000.0</v>
      </c>
      <c r="D737" s="1" t="s">
        <v>25</v>
      </c>
      <c r="E737" s="1">
        <v>13299.57</v>
      </c>
      <c r="F737" s="1">
        <v>2.0</v>
      </c>
      <c r="G737" s="1">
        <v>19.0</v>
      </c>
      <c r="H737" s="1">
        <v>12.0</v>
      </c>
      <c r="I737" s="1" t="s">
        <v>22</v>
      </c>
      <c r="J737" s="1">
        <v>0.081</v>
      </c>
      <c r="K737" s="1">
        <v>0.525</v>
      </c>
      <c r="L737" s="6" t="str">
        <f>if(J737&gt;QUARTILE!$B$3, "TOP", if(J737&lt;QUARTILE!$B$4, "BOTTOM", 0))</f>
        <v>BOTTOM</v>
      </c>
      <c r="M737" s="6">
        <f t="shared" si="1"/>
        <v>2</v>
      </c>
      <c r="N737" s="6" t="str">
        <f t="shared" si="2"/>
        <v>Gen X</v>
      </c>
      <c r="O737" s="6" t="str">
        <f t="shared" si="3"/>
        <v>Low Income</v>
      </c>
    </row>
    <row r="738" hidden="1">
      <c r="A738" s="1">
        <v>100736.0</v>
      </c>
      <c r="B738" s="1">
        <v>43.0</v>
      </c>
      <c r="C738" s="1">
        <v>44000.0</v>
      </c>
      <c r="D738" s="1" t="s">
        <v>25</v>
      </c>
      <c r="E738" s="1">
        <v>36362.56</v>
      </c>
      <c r="F738" s="1">
        <v>3.0</v>
      </c>
      <c r="G738" s="1">
        <v>17.0</v>
      </c>
      <c r="H738" s="1">
        <v>10.0</v>
      </c>
      <c r="I738" s="1" t="s">
        <v>18</v>
      </c>
      <c r="J738" s="1">
        <v>0.619</v>
      </c>
      <c r="K738" s="1">
        <v>0.797</v>
      </c>
      <c r="L738" s="6">
        <f>if(J738&gt;QUARTILE!$B$3, "TOP", if(J738&lt;QUARTILE!$B$4, "BOTTOM", 0))</f>
        <v>0</v>
      </c>
      <c r="M738" s="6">
        <f t="shared" si="1"/>
        <v>1</v>
      </c>
      <c r="N738" s="6" t="str">
        <f t="shared" si="2"/>
        <v>Gen X</v>
      </c>
      <c r="O738" s="6" t="str">
        <f t="shared" si="3"/>
        <v>Low Income</v>
      </c>
    </row>
    <row r="739" hidden="1">
      <c r="A739" s="1">
        <v>100737.0</v>
      </c>
      <c r="B739" s="1">
        <v>27.0</v>
      </c>
      <c r="C739" s="1">
        <v>22000.0</v>
      </c>
      <c r="D739" s="1" t="s">
        <v>30</v>
      </c>
      <c r="E739" s="1">
        <v>4960.11</v>
      </c>
      <c r="F739" s="1">
        <v>4.0</v>
      </c>
      <c r="G739" s="1">
        <v>13.0</v>
      </c>
      <c r="H739" s="1">
        <v>6.0</v>
      </c>
      <c r="I739" s="1" t="s">
        <v>22</v>
      </c>
      <c r="J739" s="1">
        <v>0.676</v>
      </c>
      <c r="K739" s="1">
        <v>0.366</v>
      </c>
      <c r="L739" s="6">
        <f>if(J739&gt;QUARTILE!$B$3, "TOP", if(J739&lt;QUARTILE!$B$4, "BOTTOM", 0))</f>
        <v>0</v>
      </c>
      <c r="M739" s="6">
        <f t="shared" si="1"/>
        <v>2</v>
      </c>
      <c r="N739" s="6" t="str">
        <f t="shared" si="2"/>
        <v>Millenial</v>
      </c>
      <c r="O739" s="6" t="str">
        <f t="shared" si="3"/>
        <v>Low Income</v>
      </c>
    </row>
    <row r="740" hidden="1">
      <c r="A740" s="1">
        <v>100738.0</v>
      </c>
      <c r="B740" s="1">
        <v>43.0</v>
      </c>
      <c r="C740" s="1">
        <v>34000.0</v>
      </c>
      <c r="D740" s="1" t="s">
        <v>17</v>
      </c>
      <c r="E740" s="1">
        <v>8652.85</v>
      </c>
      <c r="F740" s="1">
        <v>4.0</v>
      </c>
      <c r="G740" s="1">
        <v>22.0</v>
      </c>
      <c r="H740" s="1">
        <v>10.0</v>
      </c>
      <c r="I740" s="1" t="s">
        <v>22</v>
      </c>
      <c r="J740" s="1">
        <v>0.315</v>
      </c>
      <c r="K740" s="1">
        <v>0.616</v>
      </c>
      <c r="L740" s="6">
        <f>if(J740&gt;QUARTILE!$B$3, "TOP", if(J740&lt;QUARTILE!$B$4, "BOTTOM", 0))</f>
        <v>0</v>
      </c>
      <c r="M740" s="6">
        <f t="shared" si="1"/>
        <v>2</v>
      </c>
      <c r="N740" s="6" t="str">
        <f t="shared" si="2"/>
        <v>Gen X</v>
      </c>
      <c r="O740" s="6" t="str">
        <f t="shared" si="3"/>
        <v>Low Income</v>
      </c>
    </row>
    <row r="741" hidden="1">
      <c r="A741" s="1">
        <v>100739.0</v>
      </c>
      <c r="B741" s="1">
        <v>79.0</v>
      </c>
      <c r="C741" s="1">
        <v>21000.0</v>
      </c>
      <c r="D741" s="1" t="s">
        <v>27</v>
      </c>
      <c r="E741" s="1">
        <v>415.72</v>
      </c>
      <c r="F741" s="1">
        <v>1.0</v>
      </c>
      <c r="G741" s="1">
        <v>13.0</v>
      </c>
      <c r="H741" s="1">
        <v>6.0</v>
      </c>
      <c r="I741" s="1" t="s">
        <v>22</v>
      </c>
      <c r="J741" s="1">
        <v>0.369</v>
      </c>
      <c r="K741" s="1">
        <v>0.773</v>
      </c>
      <c r="L741" s="6">
        <f>if(J741&gt;QUARTILE!$B$3, "TOP", if(J741&lt;QUARTILE!$B$4, "BOTTOM", 0))</f>
        <v>0</v>
      </c>
      <c r="M741" s="6">
        <f t="shared" si="1"/>
        <v>2</v>
      </c>
      <c r="N741" s="6" t="str">
        <f t="shared" si="2"/>
        <v>Baby Boomer</v>
      </c>
      <c r="O741" s="6" t="str">
        <f t="shared" si="3"/>
        <v>Low Income</v>
      </c>
    </row>
    <row r="742" hidden="1">
      <c r="A742" s="1">
        <v>100740.0</v>
      </c>
      <c r="B742" s="1">
        <v>51.0</v>
      </c>
      <c r="C742" s="1">
        <v>33000.0</v>
      </c>
      <c r="D742" s="1" t="s">
        <v>23</v>
      </c>
      <c r="E742" s="1">
        <v>75382.29</v>
      </c>
      <c r="F742" s="1">
        <v>5.0</v>
      </c>
      <c r="G742" s="1">
        <v>23.0</v>
      </c>
      <c r="H742" s="1">
        <v>7.0</v>
      </c>
      <c r="I742" s="1" t="s">
        <v>18</v>
      </c>
      <c r="J742" s="1">
        <v>0.953</v>
      </c>
      <c r="K742" s="1">
        <v>0.035</v>
      </c>
      <c r="L742" s="6" t="str">
        <f>if(J742&gt;QUARTILE!$B$3, "TOP", if(J742&lt;QUARTILE!$B$4, "BOTTOM", 0))</f>
        <v>TOP</v>
      </c>
      <c r="M742" s="6">
        <f t="shared" si="1"/>
        <v>1</v>
      </c>
      <c r="N742" s="6" t="str">
        <f t="shared" si="2"/>
        <v>Gen X</v>
      </c>
      <c r="O742" s="6" t="str">
        <f t="shared" si="3"/>
        <v>Low Income</v>
      </c>
    </row>
    <row r="743" hidden="1">
      <c r="A743" s="1">
        <v>100741.0</v>
      </c>
      <c r="B743" s="1">
        <v>68.0</v>
      </c>
      <c r="C743" s="1">
        <v>22000.0</v>
      </c>
      <c r="D743" s="1" t="s">
        <v>23</v>
      </c>
      <c r="E743" s="1">
        <v>1379.54</v>
      </c>
      <c r="F743" s="1">
        <v>5.0</v>
      </c>
      <c r="G743" s="1">
        <v>20.0</v>
      </c>
      <c r="H743" s="1">
        <v>8.0</v>
      </c>
      <c r="I743" s="1" t="s">
        <v>22</v>
      </c>
      <c r="J743" s="1">
        <v>0.097</v>
      </c>
      <c r="K743" s="1">
        <v>0.806</v>
      </c>
      <c r="L743" s="6" t="str">
        <f>if(J743&gt;QUARTILE!$B$3, "TOP", if(J743&lt;QUARTILE!$B$4, "BOTTOM", 0))</f>
        <v>BOTTOM</v>
      </c>
      <c r="M743" s="6">
        <f t="shared" si="1"/>
        <v>2</v>
      </c>
      <c r="N743" s="6" t="str">
        <f t="shared" si="2"/>
        <v>Baby Boomer</v>
      </c>
      <c r="O743" s="6" t="str">
        <f t="shared" si="3"/>
        <v>Low Income</v>
      </c>
    </row>
    <row r="744" hidden="1">
      <c r="A744" s="1">
        <v>100742.0</v>
      </c>
      <c r="B744" s="1">
        <v>58.0</v>
      </c>
      <c r="C744" s="1">
        <v>17000.0</v>
      </c>
      <c r="D744" s="1" t="s">
        <v>21</v>
      </c>
      <c r="E744" s="1">
        <v>45699.05</v>
      </c>
      <c r="F744" s="1">
        <v>1.0</v>
      </c>
      <c r="G744" s="1">
        <v>18.0</v>
      </c>
      <c r="H744" s="1">
        <v>5.0</v>
      </c>
      <c r="I744" s="1" t="s">
        <v>18</v>
      </c>
      <c r="J744" s="1">
        <v>0.64</v>
      </c>
      <c r="K744" s="1">
        <v>0.349</v>
      </c>
      <c r="L744" s="6">
        <f>if(J744&gt;QUARTILE!$B$3, "TOP", if(J744&lt;QUARTILE!$B$4, "BOTTOM", 0))</f>
        <v>0</v>
      </c>
      <c r="M744" s="6">
        <f t="shared" si="1"/>
        <v>1</v>
      </c>
      <c r="N744" s="6" t="str">
        <f t="shared" si="2"/>
        <v>Gen X</v>
      </c>
      <c r="O744" s="6" t="str">
        <f t="shared" si="3"/>
        <v>Low Income</v>
      </c>
    </row>
    <row r="745" hidden="1">
      <c r="A745" s="1">
        <v>100743.0</v>
      </c>
      <c r="B745" s="1">
        <v>24.0</v>
      </c>
      <c r="C745" s="1">
        <v>42000.0</v>
      </c>
      <c r="D745" s="1" t="s">
        <v>25</v>
      </c>
      <c r="E745" s="1">
        <v>7508.06</v>
      </c>
      <c r="F745" s="1">
        <v>2.0</v>
      </c>
      <c r="G745" s="1">
        <v>11.0</v>
      </c>
      <c r="H745" s="1">
        <v>11.0</v>
      </c>
      <c r="I745" s="1" t="s">
        <v>22</v>
      </c>
      <c r="J745" s="1">
        <v>0.854</v>
      </c>
      <c r="K745" s="1">
        <v>0.057</v>
      </c>
      <c r="L745" s="6" t="str">
        <f>if(J745&gt;QUARTILE!$B$3, "TOP", if(J745&lt;QUARTILE!$B$4, "BOTTOM", 0))</f>
        <v>TOP</v>
      </c>
      <c r="M745" s="6">
        <f t="shared" si="1"/>
        <v>2</v>
      </c>
      <c r="N745" s="6" t="str">
        <f t="shared" si="2"/>
        <v>Millenial</v>
      </c>
      <c r="O745" s="6" t="str">
        <f t="shared" si="3"/>
        <v>Low Income</v>
      </c>
    </row>
    <row r="746" hidden="1">
      <c r="A746" s="1">
        <v>100744.0</v>
      </c>
      <c r="B746" s="1">
        <v>21.0</v>
      </c>
      <c r="C746" s="1">
        <v>25000.0</v>
      </c>
      <c r="D746" s="1" t="s">
        <v>23</v>
      </c>
      <c r="E746" s="1">
        <v>17713.12</v>
      </c>
      <c r="F746" s="1">
        <v>1.0</v>
      </c>
      <c r="G746" s="1">
        <v>17.0</v>
      </c>
      <c r="H746" s="1">
        <v>15.0</v>
      </c>
      <c r="I746" s="1" t="s">
        <v>18</v>
      </c>
      <c r="J746" s="1">
        <v>0.847</v>
      </c>
      <c r="K746" s="1">
        <v>0.879</v>
      </c>
      <c r="L746" s="6" t="str">
        <f>if(J746&gt;QUARTILE!$B$3, "TOP", if(J746&lt;QUARTILE!$B$4, "BOTTOM", 0))</f>
        <v>TOP</v>
      </c>
      <c r="M746" s="6">
        <f t="shared" si="1"/>
        <v>1</v>
      </c>
      <c r="N746" s="6" t="str">
        <f t="shared" si="2"/>
        <v>Millenial</v>
      </c>
      <c r="O746" s="6" t="str">
        <f t="shared" si="3"/>
        <v>Low Income</v>
      </c>
    </row>
    <row r="747" hidden="1">
      <c r="A747" s="1">
        <v>100745.0</v>
      </c>
      <c r="B747" s="1">
        <v>75.0</v>
      </c>
      <c r="C747" s="1">
        <v>33000.0</v>
      </c>
      <c r="D747" s="1" t="s">
        <v>25</v>
      </c>
      <c r="E747" s="1">
        <v>22745.95</v>
      </c>
      <c r="F747" s="1">
        <v>2.0</v>
      </c>
      <c r="G747" s="1">
        <v>21.0</v>
      </c>
      <c r="H747" s="1">
        <v>5.0</v>
      </c>
      <c r="I747" s="1" t="s">
        <v>22</v>
      </c>
      <c r="J747" s="1">
        <v>0.171</v>
      </c>
      <c r="K747" s="1">
        <v>0.564</v>
      </c>
      <c r="L747" s="6" t="str">
        <f>if(J747&gt;QUARTILE!$B$3, "TOP", if(J747&lt;QUARTILE!$B$4, "BOTTOM", 0))</f>
        <v>BOTTOM</v>
      </c>
      <c r="M747" s="6">
        <f t="shared" si="1"/>
        <v>2</v>
      </c>
      <c r="N747" s="6" t="str">
        <f t="shared" si="2"/>
        <v>Baby Boomer</v>
      </c>
      <c r="O747" s="6" t="str">
        <f t="shared" si="3"/>
        <v>Low Income</v>
      </c>
    </row>
    <row r="748" hidden="1">
      <c r="A748" s="1">
        <v>100746.0</v>
      </c>
      <c r="B748" s="1">
        <v>70.0</v>
      </c>
      <c r="C748" s="1">
        <v>24000.0</v>
      </c>
      <c r="D748" s="1" t="s">
        <v>21</v>
      </c>
      <c r="E748" s="1">
        <v>3035.75</v>
      </c>
      <c r="F748" s="1">
        <v>3.0</v>
      </c>
      <c r="G748" s="1">
        <v>21.0</v>
      </c>
      <c r="H748" s="1">
        <v>2.0</v>
      </c>
      <c r="I748" s="1" t="s">
        <v>22</v>
      </c>
      <c r="J748" s="1">
        <v>0.845</v>
      </c>
      <c r="K748" s="1">
        <v>0.198</v>
      </c>
      <c r="L748" s="6" t="str">
        <f>if(J748&gt;QUARTILE!$B$3, "TOP", if(J748&lt;QUARTILE!$B$4, "BOTTOM", 0))</f>
        <v>TOP</v>
      </c>
      <c r="M748" s="6">
        <f t="shared" si="1"/>
        <v>2</v>
      </c>
      <c r="N748" s="6" t="str">
        <f t="shared" si="2"/>
        <v>Baby Boomer</v>
      </c>
      <c r="O748" s="6" t="str">
        <f t="shared" si="3"/>
        <v>Low Income</v>
      </c>
    </row>
    <row r="749" hidden="1">
      <c r="A749" s="1">
        <v>100747.0</v>
      </c>
      <c r="B749" s="1">
        <v>67.0</v>
      </c>
      <c r="C749" s="1">
        <v>16000.0</v>
      </c>
      <c r="D749" s="1" t="s">
        <v>25</v>
      </c>
      <c r="E749" s="1">
        <v>11731.09</v>
      </c>
      <c r="F749" s="1">
        <v>3.0</v>
      </c>
      <c r="G749" s="1">
        <v>12.0</v>
      </c>
      <c r="H749" s="1">
        <v>4.0</v>
      </c>
      <c r="I749" s="1" t="s">
        <v>22</v>
      </c>
      <c r="J749" s="1">
        <v>0.127</v>
      </c>
      <c r="K749" s="1">
        <v>0.317</v>
      </c>
      <c r="L749" s="6" t="str">
        <f>if(J749&gt;QUARTILE!$B$3, "TOP", if(J749&lt;QUARTILE!$B$4, "BOTTOM", 0))</f>
        <v>BOTTOM</v>
      </c>
      <c r="M749" s="6">
        <f t="shared" si="1"/>
        <v>2</v>
      </c>
      <c r="N749" s="6" t="str">
        <f t="shared" si="2"/>
        <v>Baby Boomer</v>
      </c>
      <c r="O749" s="6" t="str">
        <f t="shared" si="3"/>
        <v>Low Income</v>
      </c>
    </row>
    <row r="750" hidden="1">
      <c r="A750" s="1">
        <v>100748.0</v>
      </c>
      <c r="B750" s="1">
        <v>62.0</v>
      </c>
      <c r="C750" s="1">
        <v>58000.0</v>
      </c>
      <c r="D750" s="1" t="s">
        <v>25</v>
      </c>
      <c r="E750" s="1">
        <v>7874.67</v>
      </c>
      <c r="F750" s="1">
        <v>1.0</v>
      </c>
      <c r="G750" s="1">
        <v>21.0</v>
      </c>
      <c r="H750" s="1">
        <v>6.0</v>
      </c>
      <c r="I750" s="1" t="s">
        <v>22</v>
      </c>
      <c r="J750" s="1">
        <v>1.0</v>
      </c>
      <c r="K750" s="1">
        <v>0.569</v>
      </c>
      <c r="L750" s="6" t="str">
        <f>if(J750&gt;QUARTILE!$B$3, "TOP", if(J750&lt;QUARTILE!$B$4, "BOTTOM", 0))</f>
        <v>TOP</v>
      </c>
      <c r="M750" s="6">
        <f t="shared" si="1"/>
        <v>2</v>
      </c>
      <c r="N750" s="6" t="str">
        <f t="shared" si="2"/>
        <v>Baby Boomer</v>
      </c>
      <c r="O750" s="6" t="str">
        <f t="shared" si="3"/>
        <v>Medium Income</v>
      </c>
    </row>
    <row r="751" hidden="1">
      <c r="A751" s="1">
        <v>100749.0</v>
      </c>
      <c r="B751" s="1">
        <v>28.0</v>
      </c>
      <c r="C751" s="1">
        <v>27000.0</v>
      </c>
      <c r="D751" s="1" t="s">
        <v>17</v>
      </c>
      <c r="E751" s="1">
        <v>1165.35</v>
      </c>
      <c r="F751" s="1">
        <v>3.0</v>
      </c>
      <c r="G751" s="1">
        <v>19.0</v>
      </c>
      <c r="H751" s="1">
        <v>17.0</v>
      </c>
      <c r="I751" s="1" t="s">
        <v>18</v>
      </c>
      <c r="J751" s="1">
        <v>0.216</v>
      </c>
      <c r="K751" s="1">
        <v>0.374</v>
      </c>
      <c r="L751" s="6" t="str">
        <f>if(J751&gt;QUARTILE!$B$3, "TOP", if(J751&lt;QUARTILE!$B$4, "BOTTOM", 0))</f>
        <v>BOTTOM</v>
      </c>
      <c r="M751" s="6">
        <f t="shared" si="1"/>
        <v>1</v>
      </c>
      <c r="N751" s="6" t="str">
        <f t="shared" si="2"/>
        <v>Millenial</v>
      </c>
      <c r="O751" s="6" t="str">
        <f t="shared" si="3"/>
        <v>Low Income</v>
      </c>
    </row>
    <row r="752" hidden="1">
      <c r="A752" s="1">
        <v>100750.0</v>
      </c>
      <c r="B752" s="1">
        <v>46.0</v>
      </c>
      <c r="C752" s="1">
        <v>18000.0</v>
      </c>
      <c r="D752" s="1" t="s">
        <v>25</v>
      </c>
      <c r="E752" s="1">
        <v>35818.43</v>
      </c>
      <c r="F752" s="1">
        <v>5.0</v>
      </c>
      <c r="G752" s="1">
        <v>28.0</v>
      </c>
      <c r="H752" s="1">
        <v>11.0</v>
      </c>
      <c r="I752" s="1" t="s">
        <v>22</v>
      </c>
      <c r="J752" s="1">
        <v>0.265</v>
      </c>
      <c r="K752" s="1">
        <v>0.083</v>
      </c>
      <c r="L752" s="6" t="str">
        <f>if(J752&gt;QUARTILE!$B$3, "TOP", if(J752&lt;QUARTILE!$B$4, "BOTTOM", 0))</f>
        <v>BOTTOM</v>
      </c>
      <c r="M752" s="6">
        <f t="shared" si="1"/>
        <v>2</v>
      </c>
      <c r="N752" s="6" t="str">
        <f t="shared" si="2"/>
        <v>Gen X</v>
      </c>
      <c r="O752" s="6" t="str">
        <f t="shared" si="3"/>
        <v>Low Income</v>
      </c>
    </row>
    <row r="753" hidden="1">
      <c r="A753" s="1">
        <v>100751.0</v>
      </c>
      <c r="B753" s="1">
        <v>73.0</v>
      </c>
      <c r="C753" s="1">
        <v>47000.0</v>
      </c>
      <c r="D753" s="1" t="s">
        <v>23</v>
      </c>
      <c r="E753" s="1">
        <v>924.39</v>
      </c>
      <c r="F753" s="1">
        <v>2.0</v>
      </c>
      <c r="G753" s="1">
        <v>23.0</v>
      </c>
      <c r="H753" s="1">
        <v>4.0</v>
      </c>
      <c r="I753" s="1" t="s">
        <v>22</v>
      </c>
      <c r="J753" s="1">
        <v>0.124</v>
      </c>
      <c r="K753" s="1">
        <v>0.479</v>
      </c>
      <c r="L753" s="6" t="str">
        <f>if(J753&gt;QUARTILE!$B$3, "TOP", if(J753&lt;QUARTILE!$B$4, "BOTTOM", 0))</f>
        <v>BOTTOM</v>
      </c>
      <c r="M753" s="6">
        <f t="shared" si="1"/>
        <v>2</v>
      </c>
      <c r="N753" s="6" t="str">
        <f t="shared" si="2"/>
        <v>Baby Boomer</v>
      </c>
      <c r="O753" s="6" t="str">
        <f t="shared" si="3"/>
        <v>Medium Income</v>
      </c>
    </row>
    <row r="754" hidden="1">
      <c r="A754" s="1">
        <v>100752.0</v>
      </c>
      <c r="B754" s="1">
        <v>53.0</v>
      </c>
      <c r="C754" s="1">
        <v>10000.0</v>
      </c>
      <c r="D754" s="1" t="s">
        <v>31</v>
      </c>
      <c r="E754" s="1">
        <v>21183.48</v>
      </c>
      <c r="F754" s="1">
        <v>4.0</v>
      </c>
      <c r="G754" s="1">
        <v>19.0</v>
      </c>
      <c r="H754" s="1">
        <v>9.0</v>
      </c>
      <c r="I754" s="1" t="s">
        <v>22</v>
      </c>
      <c r="J754" s="1">
        <v>0.343</v>
      </c>
      <c r="K754" s="1">
        <v>0.135</v>
      </c>
      <c r="L754" s="6">
        <f>if(J754&gt;QUARTILE!$B$3, "TOP", if(J754&lt;QUARTILE!$B$4, "BOTTOM", 0))</f>
        <v>0</v>
      </c>
      <c r="M754" s="6">
        <f t="shared" si="1"/>
        <v>2</v>
      </c>
      <c r="N754" s="6" t="str">
        <f t="shared" si="2"/>
        <v>Gen X</v>
      </c>
      <c r="O754" s="6" t="str">
        <f t="shared" si="3"/>
        <v>Low Income</v>
      </c>
    </row>
    <row r="755" hidden="1">
      <c r="A755" s="1">
        <v>100753.0</v>
      </c>
      <c r="B755" s="1">
        <v>42.0</v>
      </c>
      <c r="C755" s="1">
        <v>84000.0</v>
      </c>
      <c r="D755" s="1" t="s">
        <v>24</v>
      </c>
      <c r="E755" s="1">
        <v>7539.81</v>
      </c>
      <c r="F755" s="1">
        <v>4.0</v>
      </c>
      <c r="G755" s="1">
        <v>23.0</v>
      </c>
      <c r="H755" s="1">
        <v>7.0</v>
      </c>
      <c r="I755" s="1" t="s">
        <v>22</v>
      </c>
      <c r="J755" s="1">
        <v>0.449</v>
      </c>
      <c r="K755" s="1">
        <v>0.195</v>
      </c>
      <c r="L755" s="6">
        <f>if(J755&gt;QUARTILE!$B$3, "TOP", if(J755&lt;QUARTILE!$B$4, "BOTTOM", 0))</f>
        <v>0</v>
      </c>
      <c r="M755" s="6">
        <f t="shared" si="1"/>
        <v>2</v>
      </c>
      <c r="N755" s="6" t="str">
        <f t="shared" si="2"/>
        <v>Gen X</v>
      </c>
      <c r="O755" s="6" t="str">
        <f t="shared" si="3"/>
        <v>Medium Income</v>
      </c>
    </row>
    <row r="756" hidden="1">
      <c r="A756" s="1">
        <v>100754.0</v>
      </c>
      <c r="B756" s="1">
        <v>38.0</v>
      </c>
      <c r="C756" s="1">
        <v>20000.0</v>
      </c>
      <c r="D756" s="1" t="s">
        <v>17</v>
      </c>
      <c r="E756" s="1">
        <v>4267.07</v>
      </c>
      <c r="F756" s="1">
        <v>3.0</v>
      </c>
      <c r="G756" s="1">
        <v>25.0</v>
      </c>
      <c r="H756" s="1">
        <v>9.0</v>
      </c>
      <c r="I756" s="1" t="s">
        <v>22</v>
      </c>
      <c r="J756" s="1">
        <v>0.526</v>
      </c>
      <c r="K756" s="1">
        <v>0.827</v>
      </c>
      <c r="L756" s="6">
        <f>if(J756&gt;QUARTILE!$B$3, "TOP", if(J756&lt;QUARTILE!$B$4, "BOTTOM", 0))</f>
        <v>0</v>
      </c>
      <c r="M756" s="6">
        <f t="shared" si="1"/>
        <v>2</v>
      </c>
      <c r="N756" s="6" t="str">
        <f t="shared" si="2"/>
        <v>Gen X</v>
      </c>
      <c r="O756" s="6" t="str">
        <f t="shared" si="3"/>
        <v>Low Income</v>
      </c>
    </row>
    <row r="757" hidden="1">
      <c r="A757" s="1">
        <v>100755.0</v>
      </c>
      <c r="B757" s="1">
        <v>78.0</v>
      </c>
      <c r="C757" s="1">
        <v>10000.0</v>
      </c>
      <c r="D757" s="1" t="s">
        <v>27</v>
      </c>
      <c r="E757" s="1">
        <v>21997.42</v>
      </c>
      <c r="F757" s="1">
        <v>2.0</v>
      </c>
      <c r="G757" s="1">
        <v>18.0</v>
      </c>
      <c r="H757" s="1">
        <v>4.0</v>
      </c>
      <c r="I757" s="1" t="s">
        <v>22</v>
      </c>
      <c r="J757" s="1">
        <v>0.733</v>
      </c>
      <c r="K757" s="1">
        <v>0.229</v>
      </c>
      <c r="L757" s="6">
        <f>if(J757&gt;QUARTILE!$B$3, "TOP", if(J757&lt;QUARTILE!$B$4, "BOTTOM", 0))</f>
        <v>0</v>
      </c>
      <c r="M757" s="6">
        <f t="shared" si="1"/>
        <v>2</v>
      </c>
      <c r="N757" s="6" t="str">
        <f t="shared" si="2"/>
        <v>Baby Boomer</v>
      </c>
      <c r="O757" s="6" t="str">
        <f t="shared" si="3"/>
        <v>Low Income</v>
      </c>
    </row>
    <row r="758" hidden="1">
      <c r="A758" s="1">
        <v>100756.0</v>
      </c>
      <c r="B758" s="1">
        <v>74.0</v>
      </c>
      <c r="C758" s="1">
        <v>69000.0</v>
      </c>
      <c r="D758" s="1" t="s">
        <v>23</v>
      </c>
      <c r="E758" s="1">
        <v>17091.58</v>
      </c>
      <c r="F758" s="1">
        <v>5.0</v>
      </c>
      <c r="G758" s="1">
        <v>22.0</v>
      </c>
      <c r="H758" s="1">
        <v>3.0</v>
      </c>
      <c r="I758" s="1" t="s">
        <v>22</v>
      </c>
      <c r="J758" s="1">
        <v>0.66</v>
      </c>
      <c r="K758" s="1">
        <v>0.645</v>
      </c>
      <c r="L758" s="6">
        <f>if(J758&gt;QUARTILE!$B$3, "TOP", if(J758&lt;QUARTILE!$B$4, "BOTTOM", 0))</f>
        <v>0</v>
      </c>
      <c r="M758" s="6">
        <f t="shared" si="1"/>
        <v>2</v>
      </c>
      <c r="N758" s="6" t="str">
        <f t="shared" si="2"/>
        <v>Baby Boomer</v>
      </c>
      <c r="O758" s="6" t="str">
        <f t="shared" si="3"/>
        <v>Medium Income</v>
      </c>
    </row>
    <row r="759" hidden="1">
      <c r="A759" s="1">
        <v>100757.0</v>
      </c>
      <c r="B759" s="1">
        <v>53.0</v>
      </c>
      <c r="C759" s="1">
        <v>17000.0</v>
      </c>
      <c r="D759" s="1" t="s">
        <v>21</v>
      </c>
      <c r="E759" s="1">
        <v>7574.21</v>
      </c>
      <c r="F759" s="1">
        <v>4.0</v>
      </c>
      <c r="G759" s="1">
        <v>18.0</v>
      </c>
      <c r="H759" s="1">
        <v>7.0</v>
      </c>
      <c r="I759" s="1" t="s">
        <v>22</v>
      </c>
      <c r="J759" s="1">
        <v>0.979</v>
      </c>
      <c r="K759" s="1">
        <v>0.2</v>
      </c>
      <c r="L759" s="6" t="str">
        <f>if(J759&gt;QUARTILE!$B$3, "TOP", if(J759&lt;QUARTILE!$B$4, "BOTTOM", 0))</f>
        <v>TOP</v>
      </c>
      <c r="M759" s="6">
        <f t="shared" si="1"/>
        <v>2</v>
      </c>
      <c r="N759" s="6" t="str">
        <f t="shared" si="2"/>
        <v>Gen X</v>
      </c>
      <c r="O759" s="6" t="str">
        <f t="shared" si="3"/>
        <v>Low Income</v>
      </c>
    </row>
    <row r="760" hidden="1">
      <c r="A760" s="1">
        <v>100758.0</v>
      </c>
      <c r="B760" s="1">
        <v>27.0</v>
      </c>
      <c r="C760" s="1">
        <v>25000.0</v>
      </c>
      <c r="D760" s="1" t="s">
        <v>23</v>
      </c>
      <c r="E760" s="1">
        <v>14388.21</v>
      </c>
      <c r="F760" s="1">
        <v>5.0</v>
      </c>
      <c r="G760" s="1">
        <v>16.0</v>
      </c>
      <c r="H760" s="1">
        <v>11.0</v>
      </c>
      <c r="I760" s="1" t="s">
        <v>22</v>
      </c>
      <c r="J760" s="1">
        <v>0.26</v>
      </c>
      <c r="K760" s="1">
        <v>0.162</v>
      </c>
      <c r="L760" s="6" t="str">
        <f>if(J760&gt;QUARTILE!$B$3, "TOP", if(J760&lt;QUARTILE!$B$4, "BOTTOM", 0))</f>
        <v>BOTTOM</v>
      </c>
      <c r="M760" s="6">
        <f t="shared" si="1"/>
        <v>2</v>
      </c>
      <c r="N760" s="6" t="str">
        <f t="shared" si="2"/>
        <v>Millenial</v>
      </c>
      <c r="O760" s="6" t="str">
        <f t="shared" si="3"/>
        <v>Low Income</v>
      </c>
    </row>
    <row r="761" hidden="1">
      <c r="A761" s="1">
        <v>100759.0</v>
      </c>
      <c r="B761" s="1">
        <v>54.0</v>
      </c>
      <c r="C761" s="1">
        <v>34000.0</v>
      </c>
      <c r="D761" s="1" t="s">
        <v>17</v>
      </c>
      <c r="E761" s="1">
        <v>5653.55</v>
      </c>
      <c r="F761" s="1">
        <v>5.0</v>
      </c>
      <c r="G761" s="1">
        <v>15.0</v>
      </c>
      <c r="H761" s="1">
        <v>3.0</v>
      </c>
      <c r="I761" s="1" t="s">
        <v>22</v>
      </c>
      <c r="J761" s="1">
        <v>0.211</v>
      </c>
      <c r="K761" s="1">
        <v>0.201</v>
      </c>
      <c r="L761" s="6" t="str">
        <f>if(J761&gt;QUARTILE!$B$3, "TOP", if(J761&lt;QUARTILE!$B$4, "BOTTOM", 0))</f>
        <v>BOTTOM</v>
      </c>
      <c r="M761" s="6">
        <f t="shared" si="1"/>
        <v>2</v>
      </c>
      <c r="N761" s="6" t="str">
        <f t="shared" si="2"/>
        <v>Gen X</v>
      </c>
      <c r="O761" s="6" t="str">
        <f t="shared" si="3"/>
        <v>Low Income</v>
      </c>
    </row>
    <row r="762" hidden="1">
      <c r="A762" s="1">
        <v>100760.0</v>
      </c>
      <c r="B762" s="1">
        <v>26.0</v>
      </c>
      <c r="C762" s="1">
        <v>45000.0</v>
      </c>
      <c r="D762" s="1" t="s">
        <v>21</v>
      </c>
      <c r="E762" s="1">
        <v>39857.42</v>
      </c>
      <c r="F762" s="1">
        <v>4.0</v>
      </c>
      <c r="G762" s="1">
        <v>20.0</v>
      </c>
      <c r="H762" s="1">
        <v>13.0</v>
      </c>
      <c r="I762" s="1" t="s">
        <v>18</v>
      </c>
      <c r="J762" s="1">
        <v>0.805</v>
      </c>
      <c r="K762" s="1">
        <v>0.318</v>
      </c>
      <c r="L762" s="6">
        <f>if(J762&gt;QUARTILE!$B$3, "TOP", if(J762&lt;QUARTILE!$B$4, "BOTTOM", 0))</f>
        <v>0</v>
      </c>
      <c r="M762" s="6">
        <f t="shared" si="1"/>
        <v>1</v>
      </c>
      <c r="N762" s="6" t="str">
        <f t="shared" si="2"/>
        <v>Millenial</v>
      </c>
      <c r="O762" s="6" t="str">
        <f t="shared" si="3"/>
        <v>Medium Income</v>
      </c>
    </row>
    <row r="763" hidden="1">
      <c r="A763" s="1">
        <v>100761.0</v>
      </c>
      <c r="B763" s="1">
        <v>41.0</v>
      </c>
      <c r="C763" s="1">
        <v>26000.0</v>
      </c>
      <c r="D763" s="1" t="s">
        <v>27</v>
      </c>
      <c r="E763" s="1">
        <v>7532.27</v>
      </c>
      <c r="F763" s="1">
        <v>4.0</v>
      </c>
      <c r="G763" s="1">
        <v>22.0</v>
      </c>
      <c r="H763" s="1">
        <v>10.0</v>
      </c>
      <c r="I763" s="1" t="s">
        <v>22</v>
      </c>
      <c r="J763" s="1">
        <v>0.314</v>
      </c>
      <c r="K763" s="1">
        <v>0.096</v>
      </c>
      <c r="L763" s="6" t="str">
        <f>if(J763&gt;QUARTILE!$B$3, "TOP", if(J763&lt;QUARTILE!$B$4, "BOTTOM", 0))</f>
        <v>BOTTOM</v>
      </c>
      <c r="M763" s="6">
        <f t="shared" si="1"/>
        <v>2</v>
      </c>
      <c r="N763" s="6" t="str">
        <f t="shared" si="2"/>
        <v>Gen X</v>
      </c>
      <c r="O763" s="6" t="str">
        <f t="shared" si="3"/>
        <v>Low Income</v>
      </c>
    </row>
    <row r="764" hidden="1">
      <c r="A764" s="1">
        <v>100762.0</v>
      </c>
      <c r="B764" s="1">
        <v>52.0</v>
      </c>
      <c r="C764" s="1">
        <v>15000.0</v>
      </c>
      <c r="D764" s="1" t="s">
        <v>17</v>
      </c>
      <c r="E764" s="1">
        <v>5624.8</v>
      </c>
      <c r="F764" s="1">
        <v>3.0</v>
      </c>
      <c r="G764" s="1">
        <v>18.0</v>
      </c>
      <c r="H764" s="1">
        <v>7.0</v>
      </c>
      <c r="I764" s="1" t="s">
        <v>22</v>
      </c>
      <c r="J764" s="1">
        <v>0.172</v>
      </c>
      <c r="K764" s="1">
        <v>0.107</v>
      </c>
      <c r="L764" s="6" t="str">
        <f>if(J764&gt;QUARTILE!$B$3, "TOP", if(J764&lt;QUARTILE!$B$4, "BOTTOM", 0))</f>
        <v>BOTTOM</v>
      </c>
      <c r="M764" s="6">
        <f t="shared" si="1"/>
        <v>2</v>
      </c>
      <c r="N764" s="6" t="str">
        <f t="shared" si="2"/>
        <v>Gen X</v>
      </c>
      <c r="O764" s="6" t="str">
        <f t="shared" si="3"/>
        <v>Low Income</v>
      </c>
    </row>
    <row r="765" hidden="1">
      <c r="A765" s="1">
        <v>100763.0</v>
      </c>
      <c r="B765" s="1">
        <v>66.0</v>
      </c>
      <c r="C765" s="1">
        <v>25000.0</v>
      </c>
      <c r="D765" s="1" t="s">
        <v>17</v>
      </c>
      <c r="E765" s="1">
        <v>27873.12</v>
      </c>
      <c r="F765" s="1">
        <v>2.0</v>
      </c>
      <c r="G765" s="1">
        <v>18.0</v>
      </c>
      <c r="H765" s="1">
        <v>3.0</v>
      </c>
      <c r="I765" s="1" t="s">
        <v>22</v>
      </c>
      <c r="J765" s="1">
        <v>0.792</v>
      </c>
      <c r="K765" s="1">
        <v>0.757</v>
      </c>
      <c r="L765" s="6">
        <f>if(J765&gt;QUARTILE!$B$3, "TOP", if(J765&lt;QUARTILE!$B$4, "BOTTOM", 0))</f>
        <v>0</v>
      </c>
      <c r="M765" s="6">
        <f t="shared" si="1"/>
        <v>2</v>
      </c>
      <c r="N765" s="6" t="str">
        <f t="shared" si="2"/>
        <v>Baby Boomer</v>
      </c>
      <c r="O765" s="6" t="str">
        <f t="shared" si="3"/>
        <v>Low Income</v>
      </c>
    </row>
    <row r="766" hidden="1">
      <c r="A766" s="1">
        <v>100764.0</v>
      </c>
      <c r="B766" s="1">
        <v>52.0</v>
      </c>
      <c r="C766" s="1">
        <v>17000.0</v>
      </c>
      <c r="D766" s="1" t="s">
        <v>23</v>
      </c>
      <c r="E766" s="1">
        <v>354.98</v>
      </c>
      <c r="F766" s="1">
        <v>1.0</v>
      </c>
      <c r="G766" s="1">
        <v>31.0</v>
      </c>
      <c r="H766" s="1">
        <v>2.0</v>
      </c>
      <c r="I766" s="1" t="s">
        <v>22</v>
      </c>
      <c r="J766" s="1">
        <v>0.276</v>
      </c>
      <c r="K766" s="1">
        <v>0.023</v>
      </c>
      <c r="L766" s="6" t="str">
        <f>if(J766&gt;QUARTILE!$B$3, "TOP", if(J766&lt;QUARTILE!$B$4, "BOTTOM", 0))</f>
        <v>BOTTOM</v>
      </c>
      <c r="M766" s="6">
        <f t="shared" si="1"/>
        <v>2</v>
      </c>
      <c r="N766" s="6" t="str">
        <f t="shared" si="2"/>
        <v>Gen X</v>
      </c>
      <c r="O766" s="6" t="str">
        <f t="shared" si="3"/>
        <v>Low Income</v>
      </c>
    </row>
    <row r="767" hidden="1">
      <c r="A767" s="1">
        <v>100765.0</v>
      </c>
      <c r="B767" s="1">
        <v>65.0</v>
      </c>
      <c r="C767" s="1">
        <v>26000.0</v>
      </c>
      <c r="D767" s="1" t="s">
        <v>27</v>
      </c>
      <c r="E767" s="1">
        <v>6239.82</v>
      </c>
      <c r="F767" s="1">
        <v>2.0</v>
      </c>
      <c r="G767" s="1">
        <v>13.0</v>
      </c>
      <c r="H767" s="1">
        <v>5.0</v>
      </c>
      <c r="I767" s="1" t="s">
        <v>22</v>
      </c>
      <c r="J767" s="1">
        <v>0.749</v>
      </c>
      <c r="K767" s="1">
        <v>0.385</v>
      </c>
      <c r="L767" s="6">
        <f>if(J767&gt;QUARTILE!$B$3, "TOP", if(J767&lt;QUARTILE!$B$4, "BOTTOM", 0))</f>
        <v>0</v>
      </c>
      <c r="M767" s="6">
        <f t="shared" si="1"/>
        <v>2</v>
      </c>
      <c r="N767" s="6" t="str">
        <f t="shared" si="2"/>
        <v>Baby Boomer</v>
      </c>
      <c r="O767" s="6" t="str">
        <f t="shared" si="3"/>
        <v>Low Income</v>
      </c>
    </row>
    <row r="768" hidden="1">
      <c r="A768" s="1">
        <v>100766.0</v>
      </c>
      <c r="B768" s="1">
        <v>53.0</v>
      </c>
      <c r="C768" s="1">
        <v>59000.0</v>
      </c>
      <c r="D768" s="1" t="s">
        <v>23</v>
      </c>
      <c r="E768" s="1">
        <v>9412.72</v>
      </c>
      <c r="F768" s="1">
        <v>1.0</v>
      </c>
      <c r="G768" s="1">
        <v>18.0</v>
      </c>
      <c r="H768" s="1">
        <v>1.0</v>
      </c>
      <c r="I768" s="1" t="s">
        <v>22</v>
      </c>
      <c r="J768" s="1">
        <v>0.357</v>
      </c>
      <c r="K768" s="1">
        <v>0.396</v>
      </c>
      <c r="L768" s="6">
        <f>if(J768&gt;QUARTILE!$B$3, "TOP", if(J768&lt;QUARTILE!$B$4, "BOTTOM", 0))</f>
        <v>0</v>
      </c>
      <c r="M768" s="6">
        <f t="shared" si="1"/>
        <v>2</v>
      </c>
      <c r="N768" s="6" t="str">
        <f t="shared" si="2"/>
        <v>Gen X</v>
      </c>
      <c r="O768" s="6" t="str">
        <f t="shared" si="3"/>
        <v>Medium Income</v>
      </c>
    </row>
    <row r="769" hidden="1">
      <c r="A769" s="1">
        <v>100767.0</v>
      </c>
      <c r="B769" s="1">
        <v>35.0</v>
      </c>
      <c r="C769" s="1">
        <v>35000.0</v>
      </c>
      <c r="D769" s="1" t="s">
        <v>25</v>
      </c>
      <c r="E769" s="1">
        <v>42781.79</v>
      </c>
      <c r="F769" s="1">
        <v>4.0</v>
      </c>
      <c r="G769" s="1">
        <v>14.0</v>
      </c>
      <c r="H769" s="1">
        <v>9.0</v>
      </c>
      <c r="I769" s="1" t="s">
        <v>18</v>
      </c>
      <c r="J769" s="1">
        <v>1.0</v>
      </c>
      <c r="K769" s="1">
        <v>0.743</v>
      </c>
      <c r="L769" s="6" t="str">
        <f>if(J769&gt;QUARTILE!$B$3, "TOP", if(J769&lt;QUARTILE!$B$4, "BOTTOM", 0))</f>
        <v>TOP</v>
      </c>
      <c r="M769" s="6">
        <f t="shared" si="1"/>
        <v>1</v>
      </c>
      <c r="N769" s="6" t="str">
        <f t="shared" si="2"/>
        <v>Gen X</v>
      </c>
      <c r="O769" s="6" t="str">
        <f t="shared" si="3"/>
        <v>Low Income</v>
      </c>
    </row>
    <row r="770" hidden="1">
      <c r="A770" s="1">
        <v>100768.0</v>
      </c>
      <c r="B770" s="1">
        <v>66.0</v>
      </c>
      <c r="C770" s="1">
        <v>25000.0</v>
      </c>
      <c r="D770" s="1" t="s">
        <v>23</v>
      </c>
      <c r="E770" s="1">
        <v>60092.15</v>
      </c>
      <c r="F770" s="1">
        <v>5.0</v>
      </c>
      <c r="G770" s="1">
        <v>33.0</v>
      </c>
      <c r="H770" s="1">
        <v>6.0</v>
      </c>
      <c r="I770" s="1" t="s">
        <v>18</v>
      </c>
      <c r="J770" s="1">
        <v>0.445</v>
      </c>
      <c r="K770" s="1">
        <v>0.624</v>
      </c>
      <c r="L770" s="6">
        <f>if(J770&gt;QUARTILE!$B$3, "TOP", if(J770&lt;QUARTILE!$B$4, "BOTTOM", 0))</f>
        <v>0</v>
      </c>
      <c r="M770" s="6">
        <f t="shared" si="1"/>
        <v>1</v>
      </c>
      <c r="N770" s="6" t="str">
        <f t="shared" si="2"/>
        <v>Baby Boomer</v>
      </c>
      <c r="O770" s="6" t="str">
        <f t="shared" si="3"/>
        <v>Low Income</v>
      </c>
    </row>
    <row r="771" hidden="1">
      <c r="A771" s="1">
        <v>100769.0</v>
      </c>
      <c r="B771" s="1">
        <v>56.0</v>
      </c>
      <c r="C771" s="1">
        <v>34000.0</v>
      </c>
      <c r="D771" s="1" t="s">
        <v>25</v>
      </c>
      <c r="E771" s="1">
        <v>25209.31</v>
      </c>
      <c r="F771" s="1">
        <v>2.0</v>
      </c>
      <c r="G771" s="1">
        <v>18.0</v>
      </c>
      <c r="H771" s="1">
        <v>5.0</v>
      </c>
      <c r="I771" s="1" t="s">
        <v>22</v>
      </c>
      <c r="J771" s="1">
        <v>0.8</v>
      </c>
      <c r="K771" s="1">
        <v>0.511</v>
      </c>
      <c r="L771" s="6">
        <f>if(J771&gt;QUARTILE!$B$3, "TOP", if(J771&lt;QUARTILE!$B$4, "BOTTOM", 0))</f>
        <v>0</v>
      </c>
      <c r="M771" s="6">
        <f t="shared" si="1"/>
        <v>2</v>
      </c>
      <c r="N771" s="6" t="str">
        <f t="shared" si="2"/>
        <v>Gen X</v>
      </c>
      <c r="O771" s="6" t="str">
        <f t="shared" si="3"/>
        <v>Low Income</v>
      </c>
    </row>
    <row r="772" hidden="1">
      <c r="A772" s="1">
        <v>100770.0</v>
      </c>
      <c r="B772" s="1">
        <v>49.0</v>
      </c>
      <c r="C772" s="1">
        <v>36000.0</v>
      </c>
      <c r="D772" s="1" t="s">
        <v>17</v>
      </c>
      <c r="E772" s="1">
        <v>13566.42</v>
      </c>
      <c r="F772" s="1">
        <v>5.0</v>
      </c>
      <c r="G772" s="1">
        <v>25.0</v>
      </c>
      <c r="H772" s="1">
        <v>9.0</v>
      </c>
      <c r="I772" s="1" t="s">
        <v>22</v>
      </c>
      <c r="J772" s="1">
        <v>0.841</v>
      </c>
      <c r="K772" s="1">
        <v>0.43</v>
      </c>
      <c r="L772" s="6" t="str">
        <f>if(J772&gt;QUARTILE!$B$3, "TOP", if(J772&lt;QUARTILE!$B$4, "BOTTOM", 0))</f>
        <v>TOP</v>
      </c>
      <c r="M772" s="6">
        <f t="shared" si="1"/>
        <v>2</v>
      </c>
      <c r="N772" s="6" t="str">
        <f t="shared" si="2"/>
        <v>Gen X</v>
      </c>
      <c r="O772" s="6" t="str">
        <f t="shared" si="3"/>
        <v>Low Income</v>
      </c>
    </row>
    <row r="773" hidden="1">
      <c r="A773" s="1">
        <v>100771.0</v>
      </c>
      <c r="B773" s="1">
        <v>41.0</v>
      </c>
      <c r="C773" s="1">
        <v>12000.0</v>
      </c>
      <c r="D773" s="1" t="s">
        <v>30</v>
      </c>
      <c r="E773" s="1">
        <v>20467.59</v>
      </c>
      <c r="F773" s="1">
        <v>2.0</v>
      </c>
      <c r="G773" s="1">
        <v>24.0</v>
      </c>
      <c r="H773" s="1">
        <v>11.0</v>
      </c>
      <c r="I773" s="1" t="s">
        <v>18</v>
      </c>
      <c r="J773" s="1">
        <v>0.123</v>
      </c>
      <c r="K773" s="1">
        <v>0.566</v>
      </c>
      <c r="L773" s="6" t="str">
        <f>if(J773&gt;QUARTILE!$B$3, "TOP", if(J773&lt;QUARTILE!$B$4, "BOTTOM", 0))</f>
        <v>BOTTOM</v>
      </c>
      <c r="M773" s="6">
        <f t="shared" si="1"/>
        <v>1</v>
      </c>
      <c r="N773" s="6" t="str">
        <f t="shared" si="2"/>
        <v>Gen X</v>
      </c>
      <c r="O773" s="6" t="str">
        <f t="shared" si="3"/>
        <v>Low Income</v>
      </c>
    </row>
    <row r="774" hidden="1">
      <c r="A774" s="1">
        <v>100772.0</v>
      </c>
      <c r="B774" s="1">
        <v>40.0</v>
      </c>
      <c r="C774" s="1">
        <v>23000.0</v>
      </c>
      <c r="D774" s="1" t="s">
        <v>23</v>
      </c>
      <c r="E774" s="1">
        <v>10688.75</v>
      </c>
      <c r="F774" s="1">
        <v>2.0</v>
      </c>
      <c r="G774" s="1">
        <v>18.0</v>
      </c>
      <c r="H774" s="1">
        <v>12.0</v>
      </c>
      <c r="I774" s="1" t="s">
        <v>18</v>
      </c>
      <c r="J774" s="1">
        <v>0.118</v>
      </c>
      <c r="K774" s="1">
        <v>0.358</v>
      </c>
      <c r="L774" s="6" t="str">
        <f>if(J774&gt;QUARTILE!$B$3, "TOP", if(J774&lt;QUARTILE!$B$4, "BOTTOM", 0))</f>
        <v>BOTTOM</v>
      </c>
      <c r="M774" s="6">
        <f t="shared" si="1"/>
        <v>1</v>
      </c>
      <c r="N774" s="6" t="str">
        <f t="shared" si="2"/>
        <v>Gen X</v>
      </c>
      <c r="O774" s="6" t="str">
        <f t="shared" si="3"/>
        <v>Low Income</v>
      </c>
    </row>
    <row r="775" hidden="1">
      <c r="A775" s="1">
        <v>100773.0</v>
      </c>
      <c r="B775" s="1">
        <v>79.0</v>
      </c>
      <c r="C775" s="1">
        <v>102000.0</v>
      </c>
      <c r="D775" s="1" t="s">
        <v>25</v>
      </c>
      <c r="E775" s="1">
        <v>7099.98</v>
      </c>
      <c r="F775" s="1">
        <v>5.0</v>
      </c>
      <c r="G775" s="1">
        <v>17.0</v>
      </c>
      <c r="H775" s="1">
        <v>6.0</v>
      </c>
      <c r="I775" s="1" t="s">
        <v>22</v>
      </c>
      <c r="J775" s="1">
        <v>0.748</v>
      </c>
      <c r="K775" s="1">
        <v>0.651</v>
      </c>
      <c r="L775" s="6">
        <f>if(J775&gt;QUARTILE!$B$3, "TOP", if(J775&lt;QUARTILE!$B$4, "BOTTOM", 0))</f>
        <v>0</v>
      </c>
      <c r="M775" s="6">
        <f t="shared" si="1"/>
        <v>2</v>
      </c>
      <c r="N775" s="6" t="str">
        <f t="shared" si="2"/>
        <v>Baby Boomer</v>
      </c>
      <c r="O775" s="6" t="str">
        <f t="shared" si="3"/>
        <v>Medium Income</v>
      </c>
    </row>
    <row r="776" hidden="1">
      <c r="A776" s="1">
        <v>100774.0</v>
      </c>
      <c r="B776" s="1">
        <v>49.0</v>
      </c>
      <c r="C776" s="1">
        <v>46000.0</v>
      </c>
      <c r="D776" s="1" t="s">
        <v>25</v>
      </c>
      <c r="E776" s="1">
        <v>60191.78</v>
      </c>
      <c r="F776" s="1">
        <v>3.0</v>
      </c>
      <c r="G776" s="1">
        <v>22.0</v>
      </c>
      <c r="H776" s="1">
        <v>8.0</v>
      </c>
      <c r="I776" s="1" t="s">
        <v>18</v>
      </c>
      <c r="J776" s="1">
        <v>0.77</v>
      </c>
      <c r="K776" s="1">
        <v>0.586</v>
      </c>
      <c r="L776" s="6">
        <f>if(J776&gt;QUARTILE!$B$3, "TOP", if(J776&lt;QUARTILE!$B$4, "BOTTOM", 0))</f>
        <v>0</v>
      </c>
      <c r="M776" s="6">
        <f t="shared" si="1"/>
        <v>1</v>
      </c>
      <c r="N776" s="6" t="str">
        <f t="shared" si="2"/>
        <v>Gen X</v>
      </c>
      <c r="O776" s="6" t="str">
        <f t="shared" si="3"/>
        <v>Medium Income</v>
      </c>
    </row>
    <row r="777" hidden="1">
      <c r="A777" s="1">
        <v>100775.0</v>
      </c>
      <c r="B777" s="1">
        <v>54.0</v>
      </c>
      <c r="C777" s="1">
        <v>16000.0</v>
      </c>
      <c r="D777" s="1" t="s">
        <v>24</v>
      </c>
      <c r="E777" s="1">
        <v>2452.17</v>
      </c>
      <c r="F777" s="1">
        <v>4.0</v>
      </c>
      <c r="G777" s="1">
        <v>14.0</v>
      </c>
      <c r="H777" s="1">
        <v>4.0</v>
      </c>
      <c r="I777" s="1" t="s">
        <v>22</v>
      </c>
      <c r="J777" s="1">
        <v>0.623</v>
      </c>
      <c r="K777" s="1">
        <v>0.525</v>
      </c>
      <c r="L777" s="6">
        <f>if(J777&gt;QUARTILE!$B$3, "TOP", if(J777&lt;QUARTILE!$B$4, "BOTTOM", 0))</f>
        <v>0</v>
      </c>
      <c r="M777" s="6">
        <f t="shared" si="1"/>
        <v>2</v>
      </c>
      <c r="N777" s="6" t="str">
        <f t="shared" si="2"/>
        <v>Gen X</v>
      </c>
      <c r="O777" s="6" t="str">
        <f t="shared" si="3"/>
        <v>Low Income</v>
      </c>
    </row>
    <row r="778" hidden="1">
      <c r="A778" s="1">
        <v>100776.0</v>
      </c>
      <c r="B778" s="1">
        <v>29.0</v>
      </c>
      <c r="C778" s="1">
        <v>15000.0</v>
      </c>
      <c r="D778" s="1" t="s">
        <v>25</v>
      </c>
      <c r="E778" s="1">
        <v>8505.0</v>
      </c>
      <c r="F778" s="1">
        <v>3.0</v>
      </c>
      <c r="G778" s="1">
        <v>18.0</v>
      </c>
      <c r="H778" s="1">
        <v>14.0</v>
      </c>
      <c r="I778" s="1" t="s">
        <v>22</v>
      </c>
      <c r="J778" s="1">
        <v>0.506</v>
      </c>
      <c r="K778" s="1">
        <v>0.058</v>
      </c>
      <c r="L778" s="6">
        <f>if(J778&gt;QUARTILE!$B$3, "TOP", if(J778&lt;QUARTILE!$B$4, "BOTTOM", 0))</f>
        <v>0</v>
      </c>
      <c r="M778" s="6">
        <f t="shared" si="1"/>
        <v>2</v>
      </c>
      <c r="N778" s="6" t="str">
        <f t="shared" si="2"/>
        <v>Millenial</v>
      </c>
      <c r="O778" s="6" t="str">
        <f t="shared" si="3"/>
        <v>Low Income</v>
      </c>
    </row>
    <row r="779" hidden="1">
      <c r="A779" s="1">
        <v>100777.0</v>
      </c>
      <c r="B779" s="1">
        <v>66.0</v>
      </c>
      <c r="C779" s="1">
        <v>15000.0</v>
      </c>
      <c r="D779" s="1" t="s">
        <v>27</v>
      </c>
      <c r="E779" s="1">
        <v>45870.32</v>
      </c>
      <c r="F779" s="1">
        <v>3.0</v>
      </c>
      <c r="G779" s="1">
        <v>15.0</v>
      </c>
      <c r="H779" s="1">
        <v>2.0</v>
      </c>
      <c r="I779" s="1" t="s">
        <v>18</v>
      </c>
      <c r="J779" s="1">
        <v>1.0</v>
      </c>
      <c r="K779" s="1">
        <v>0.027</v>
      </c>
      <c r="L779" s="6" t="str">
        <f>if(J779&gt;QUARTILE!$B$3, "TOP", if(J779&lt;QUARTILE!$B$4, "BOTTOM", 0))</f>
        <v>TOP</v>
      </c>
      <c r="M779" s="6">
        <f t="shared" si="1"/>
        <v>1</v>
      </c>
      <c r="N779" s="6" t="str">
        <f t="shared" si="2"/>
        <v>Baby Boomer</v>
      </c>
      <c r="O779" s="6" t="str">
        <f t="shared" si="3"/>
        <v>Low Income</v>
      </c>
    </row>
    <row r="780" hidden="1">
      <c r="A780" s="1">
        <v>100778.0</v>
      </c>
      <c r="B780" s="1">
        <v>72.0</v>
      </c>
      <c r="C780" s="1">
        <v>37000.0</v>
      </c>
      <c r="D780" s="1" t="s">
        <v>21</v>
      </c>
      <c r="E780" s="1">
        <v>25684.97</v>
      </c>
      <c r="F780" s="1">
        <v>2.0</v>
      </c>
      <c r="G780" s="1">
        <v>26.0</v>
      </c>
      <c r="H780" s="1">
        <v>8.0</v>
      </c>
      <c r="I780" s="1" t="s">
        <v>22</v>
      </c>
      <c r="J780" s="1">
        <v>0.692</v>
      </c>
      <c r="K780" s="1">
        <v>0.039</v>
      </c>
      <c r="L780" s="6">
        <f>if(J780&gt;QUARTILE!$B$3, "TOP", if(J780&lt;QUARTILE!$B$4, "BOTTOM", 0))</f>
        <v>0</v>
      </c>
      <c r="M780" s="6">
        <f t="shared" si="1"/>
        <v>2</v>
      </c>
      <c r="N780" s="6" t="str">
        <f t="shared" si="2"/>
        <v>Baby Boomer</v>
      </c>
      <c r="O780" s="6" t="str">
        <f t="shared" si="3"/>
        <v>Low Income</v>
      </c>
    </row>
    <row r="781" hidden="1">
      <c r="A781" s="1">
        <v>100779.0</v>
      </c>
      <c r="B781" s="1">
        <v>30.0</v>
      </c>
      <c r="C781" s="1">
        <v>58000.0</v>
      </c>
      <c r="D781" s="1" t="s">
        <v>25</v>
      </c>
      <c r="E781" s="1">
        <v>590.67</v>
      </c>
      <c r="F781" s="1">
        <v>4.0</v>
      </c>
      <c r="G781" s="1">
        <v>25.0</v>
      </c>
      <c r="H781" s="1">
        <v>9.0</v>
      </c>
      <c r="I781" s="1" t="s">
        <v>22</v>
      </c>
      <c r="J781" s="1">
        <v>0.224</v>
      </c>
      <c r="K781" s="1">
        <v>0.669</v>
      </c>
      <c r="L781" s="6" t="str">
        <f>if(J781&gt;QUARTILE!$B$3, "TOP", if(J781&lt;QUARTILE!$B$4, "BOTTOM", 0))</f>
        <v>BOTTOM</v>
      </c>
      <c r="M781" s="6">
        <f t="shared" si="1"/>
        <v>2</v>
      </c>
      <c r="N781" s="6" t="str">
        <f t="shared" si="2"/>
        <v>Millenial</v>
      </c>
      <c r="O781" s="6" t="str">
        <f t="shared" si="3"/>
        <v>Medium Income</v>
      </c>
    </row>
    <row r="782" hidden="1">
      <c r="A782" s="1">
        <v>100780.0</v>
      </c>
      <c r="B782" s="1">
        <v>40.0</v>
      </c>
      <c r="C782" s="1">
        <v>31000.0</v>
      </c>
      <c r="D782" s="1" t="s">
        <v>21</v>
      </c>
      <c r="E782" s="1">
        <v>467.41</v>
      </c>
      <c r="F782" s="1">
        <v>2.0</v>
      </c>
      <c r="G782" s="1">
        <v>22.0</v>
      </c>
      <c r="H782" s="1">
        <v>12.0</v>
      </c>
      <c r="I782" s="1" t="s">
        <v>18</v>
      </c>
      <c r="J782" s="1">
        <v>0.785</v>
      </c>
      <c r="K782" s="1">
        <v>0.478</v>
      </c>
      <c r="L782" s="6">
        <f>if(J782&gt;QUARTILE!$B$3, "TOP", if(J782&lt;QUARTILE!$B$4, "BOTTOM", 0))</f>
        <v>0</v>
      </c>
      <c r="M782" s="6">
        <f t="shared" si="1"/>
        <v>1</v>
      </c>
      <c r="N782" s="6" t="str">
        <f t="shared" si="2"/>
        <v>Gen X</v>
      </c>
      <c r="O782" s="6" t="str">
        <f t="shared" si="3"/>
        <v>Low Income</v>
      </c>
    </row>
    <row r="783" hidden="1">
      <c r="A783" s="1">
        <v>100781.0</v>
      </c>
      <c r="B783" s="1">
        <v>42.0</v>
      </c>
      <c r="C783" s="1">
        <v>24000.0</v>
      </c>
      <c r="D783" s="1" t="s">
        <v>21</v>
      </c>
      <c r="E783" s="1">
        <v>14534.59</v>
      </c>
      <c r="F783" s="1">
        <v>1.0</v>
      </c>
      <c r="G783" s="1">
        <v>21.0</v>
      </c>
      <c r="H783" s="1">
        <v>11.0</v>
      </c>
      <c r="I783" s="1" t="s">
        <v>22</v>
      </c>
      <c r="J783" s="1">
        <v>0.275</v>
      </c>
      <c r="K783" s="1">
        <v>0.955</v>
      </c>
      <c r="L783" s="6" t="str">
        <f>if(J783&gt;QUARTILE!$B$3, "TOP", if(J783&lt;QUARTILE!$B$4, "BOTTOM", 0))</f>
        <v>BOTTOM</v>
      </c>
      <c r="M783" s="6">
        <f t="shared" si="1"/>
        <v>2</v>
      </c>
      <c r="N783" s="6" t="str">
        <f t="shared" si="2"/>
        <v>Gen X</v>
      </c>
      <c r="O783" s="6" t="str">
        <f t="shared" si="3"/>
        <v>Low Income</v>
      </c>
    </row>
    <row r="784" hidden="1">
      <c r="A784" s="1">
        <v>100782.0</v>
      </c>
      <c r="B784" s="1">
        <v>52.0</v>
      </c>
      <c r="C784" s="1">
        <v>17000.0</v>
      </c>
      <c r="D784" s="1" t="s">
        <v>24</v>
      </c>
      <c r="E784" s="1">
        <v>13242.78</v>
      </c>
      <c r="F784" s="1">
        <v>2.0</v>
      </c>
      <c r="G784" s="1">
        <v>21.0</v>
      </c>
      <c r="H784" s="1">
        <v>5.0</v>
      </c>
      <c r="I784" s="1" t="s">
        <v>22</v>
      </c>
      <c r="J784" s="1">
        <v>0.723</v>
      </c>
      <c r="K784" s="1">
        <v>0.952</v>
      </c>
      <c r="L784" s="6">
        <f>if(J784&gt;QUARTILE!$B$3, "TOP", if(J784&lt;QUARTILE!$B$4, "BOTTOM", 0))</f>
        <v>0</v>
      </c>
      <c r="M784" s="6">
        <f t="shared" si="1"/>
        <v>2</v>
      </c>
      <c r="N784" s="6" t="str">
        <f t="shared" si="2"/>
        <v>Gen X</v>
      </c>
      <c r="O784" s="6" t="str">
        <f t="shared" si="3"/>
        <v>Low Income</v>
      </c>
    </row>
    <row r="785" hidden="1">
      <c r="A785" s="1">
        <v>100783.0</v>
      </c>
      <c r="B785" s="1">
        <v>58.0</v>
      </c>
      <c r="C785" s="1">
        <v>27000.0</v>
      </c>
      <c r="D785" s="1" t="s">
        <v>23</v>
      </c>
      <c r="E785" s="1">
        <v>11703.5</v>
      </c>
      <c r="F785" s="1">
        <v>5.0</v>
      </c>
      <c r="G785" s="1">
        <v>19.0</v>
      </c>
      <c r="H785" s="1">
        <v>3.0</v>
      </c>
      <c r="I785" s="1" t="s">
        <v>22</v>
      </c>
      <c r="J785" s="1">
        <v>0.109</v>
      </c>
      <c r="K785" s="1">
        <v>0.748</v>
      </c>
      <c r="L785" s="6" t="str">
        <f>if(J785&gt;QUARTILE!$B$3, "TOP", if(J785&lt;QUARTILE!$B$4, "BOTTOM", 0))</f>
        <v>BOTTOM</v>
      </c>
      <c r="M785" s="6">
        <f t="shared" si="1"/>
        <v>2</v>
      </c>
      <c r="N785" s="6" t="str">
        <f t="shared" si="2"/>
        <v>Gen X</v>
      </c>
      <c r="O785" s="6" t="str">
        <f t="shared" si="3"/>
        <v>Low Income</v>
      </c>
    </row>
    <row r="786" hidden="1">
      <c r="A786" s="1">
        <v>100784.0</v>
      </c>
      <c r="B786" s="1">
        <v>47.0</v>
      </c>
      <c r="C786" s="1">
        <v>13000.0</v>
      </c>
      <c r="D786" s="1" t="s">
        <v>25</v>
      </c>
      <c r="E786" s="1">
        <v>7200.58</v>
      </c>
      <c r="F786" s="1">
        <v>2.0</v>
      </c>
      <c r="G786" s="1">
        <v>23.0</v>
      </c>
      <c r="H786" s="1">
        <v>11.0</v>
      </c>
      <c r="I786" s="1" t="s">
        <v>22</v>
      </c>
      <c r="J786" s="1">
        <v>0.817</v>
      </c>
      <c r="K786" s="1">
        <v>0.443</v>
      </c>
      <c r="L786" s="6" t="str">
        <f>if(J786&gt;QUARTILE!$B$3, "TOP", if(J786&lt;QUARTILE!$B$4, "BOTTOM", 0))</f>
        <v>TOP</v>
      </c>
      <c r="M786" s="6">
        <f t="shared" si="1"/>
        <v>2</v>
      </c>
      <c r="N786" s="6" t="str">
        <f t="shared" si="2"/>
        <v>Gen X</v>
      </c>
      <c r="O786" s="6" t="str">
        <f t="shared" si="3"/>
        <v>Low Income</v>
      </c>
    </row>
    <row r="787" hidden="1">
      <c r="A787" s="1">
        <v>100785.0</v>
      </c>
      <c r="B787" s="1">
        <v>34.0</v>
      </c>
      <c r="C787" s="1">
        <v>7000.0</v>
      </c>
      <c r="D787" s="1" t="s">
        <v>17</v>
      </c>
      <c r="E787" s="1">
        <v>86307.89</v>
      </c>
      <c r="F787" s="1">
        <v>1.0</v>
      </c>
      <c r="G787" s="1">
        <v>20.0</v>
      </c>
      <c r="H787" s="1">
        <v>15.0</v>
      </c>
      <c r="I787" s="1" t="s">
        <v>22</v>
      </c>
      <c r="J787" s="1">
        <v>0.643</v>
      </c>
      <c r="K787" s="1">
        <v>0.216</v>
      </c>
      <c r="L787" s="6">
        <f>if(J787&gt;QUARTILE!$B$3, "TOP", if(J787&lt;QUARTILE!$B$4, "BOTTOM", 0))</f>
        <v>0</v>
      </c>
      <c r="M787" s="6">
        <f t="shared" si="1"/>
        <v>2</v>
      </c>
      <c r="N787" s="6" t="str">
        <f t="shared" si="2"/>
        <v>Gen X</v>
      </c>
      <c r="O787" s="6" t="str">
        <f t="shared" si="3"/>
        <v>Low Income</v>
      </c>
    </row>
    <row r="788" hidden="1">
      <c r="A788" s="1">
        <v>100786.0</v>
      </c>
      <c r="B788" s="1">
        <v>66.0</v>
      </c>
      <c r="C788" s="1">
        <v>59000.0</v>
      </c>
      <c r="D788" s="1" t="s">
        <v>25</v>
      </c>
      <c r="E788" s="1">
        <v>6348.74</v>
      </c>
      <c r="F788" s="1">
        <v>2.0</v>
      </c>
      <c r="G788" s="1">
        <v>20.0</v>
      </c>
      <c r="H788" s="1">
        <v>6.0</v>
      </c>
      <c r="I788" s="1" t="s">
        <v>22</v>
      </c>
      <c r="J788" s="1">
        <v>0.871</v>
      </c>
      <c r="K788" s="1">
        <v>0.201</v>
      </c>
      <c r="L788" s="6" t="str">
        <f>if(J788&gt;QUARTILE!$B$3, "TOP", if(J788&lt;QUARTILE!$B$4, "BOTTOM", 0))</f>
        <v>TOP</v>
      </c>
      <c r="M788" s="6">
        <f t="shared" si="1"/>
        <v>2</v>
      </c>
      <c r="N788" s="6" t="str">
        <f t="shared" si="2"/>
        <v>Baby Boomer</v>
      </c>
      <c r="O788" s="6" t="str">
        <f t="shared" si="3"/>
        <v>Medium Income</v>
      </c>
    </row>
    <row r="789" hidden="1">
      <c r="A789" s="1">
        <v>100787.0</v>
      </c>
      <c r="B789" s="1">
        <v>79.0</v>
      </c>
      <c r="C789" s="1">
        <v>12000.0</v>
      </c>
      <c r="D789" s="1" t="s">
        <v>27</v>
      </c>
      <c r="E789" s="1">
        <v>13468.47</v>
      </c>
      <c r="F789" s="1">
        <v>1.0</v>
      </c>
      <c r="G789" s="1">
        <v>22.0</v>
      </c>
      <c r="H789" s="1">
        <v>4.0</v>
      </c>
      <c r="I789" s="1" t="s">
        <v>22</v>
      </c>
      <c r="J789" s="1">
        <v>0.494</v>
      </c>
      <c r="K789" s="1">
        <v>0.232</v>
      </c>
      <c r="L789" s="6">
        <f>if(J789&gt;QUARTILE!$B$3, "TOP", if(J789&lt;QUARTILE!$B$4, "BOTTOM", 0))</f>
        <v>0</v>
      </c>
      <c r="M789" s="6">
        <f t="shared" si="1"/>
        <v>2</v>
      </c>
      <c r="N789" s="6" t="str">
        <f t="shared" si="2"/>
        <v>Baby Boomer</v>
      </c>
      <c r="O789" s="6" t="str">
        <f t="shared" si="3"/>
        <v>Low Income</v>
      </c>
    </row>
    <row r="790" hidden="1">
      <c r="A790" s="1">
        <v>100788.0</v>
      </c>
      <c r="B790" s="1">
        <v>37.0</v>
      </c>
      <c r="C790" s="1">
        <v>18000.0</v>
      </c>
      <c r="D790" s="1" t="s">
        <v>23</v>
      </c>
      <c r="E790" s="1">
        <v>10380.28</v>
      </c>
      <c r="F790" s="1">
        <v>4.0</v>
      </c>
      <c r="G790" s="1">
        <v>26.0</v>
      </c>
      <c r="H790" s="1">
        <v>7.0</v>
      </c>
      <c r="I790" s="1" t="s">
        <v>22</v>
      </c>
      <c r="J790" s="1">
        <v>0.851</v>
      </c>
      <c r="K790" s="1">
        <v>0.94</v>
      </c>
      <c r="L790" s="6" t="str">
        <f>if(J790&gt;QUARTILE!$B$3, "TOP", if(J790&lt;QUARTILE!$B$4, "BOTTOM", 0))</f>
        <v>TOP</v>
      </c>
      <c r="M790" s="6">
        <f t="shared" si="1"/>
        <v>2</v>
      </c>
      <c r="N790" s="6" t="str">
        <f t="shared" si="2"/>
        <v>Gen X</v>
      </c>
      <c r="O790" s="6" t="str">
        <f t="shared" si="3"/>
        <v>Low Income</v>
      </c>
    </row>
    <row r="791" hidden="1">
      <c r="A791" s="1">
        <v>100789.0</v>
      </c>
      <c r="B791" s="1">
        <v>65.0</v>
      </c>
      <c r="C791" s="1">
        <v>33000.0</v>
      </c>
      <c r="D791" s="1" t="s">
        <v>23</v>
      </c>
      <c r="E791" s="1">
        <v>3732.6</v>
      </c>
      <c r="F791" s="1">
        <v>2.0</v>
      </c>
      <c r="G791" s="1">
        <v>21.0</v>
      </c>
      <c r="H791" s="1">
        <v>5.0</v>
      </c>
      <c r="I791" s="1" t="s">
        <v>22</v>
      </c>
      <c r="J791" s="1">
        <v>0.997</v>
      </c>
      <c r="K791" s="1">
        <v>0.53</v>
      </c>
      <c r="L791" s="6" t="str">
        <f>if(J791&gt;QUARTILE!$B$3, "TOP", if(J791&lt;QUARTILE!$B$4, "BOTTOM", 0))</f>
        <v>TOP</v>
      </c>
      <c r="M791" s="6">
        <f t="shared" si="1"/>
        <v>2</v>
      </c>
      <c r="N791" s="6" t="str">
        <f t="shared" si="2"/>
        <v>Baby Boomer</v>
      </c>
      <c r="O791" s="6" t="str">
        <f t="shared" si="3"/>
        <v>Low Income</v>
      </c>
    </row>
    <row r="792" hidden="1">
      <c r="A792" s="1">
        <v>100790.0</v>
      </c>
      <c r="B792" s="1">
        <v>42.0</v>
      </c>
      <c r="C792" s="1">
        <v>52000.0</v>
      </c>
      <c r="D792" s="1" t="s">
        <v>25</v>
      </c>
      <c r="E792" s="1">
        <v>4528.45</v>
      </c>
      <c r="F792" s="1">
        <v>1.0</v>
      </c>
      <c r="G792" s="1">
        <v>18.0</v>
      </c>
      <c r="H792" s="1">
        <v>8.0</v>
      </c>
      <c r="I792" s="1" t="s">
        <v>22</v>
      </c>
      <c r="J792" s="1">
        <v>0.892</v>
      </c>
      <c r="K792" s="1">
        <v>0.012</v>
      </c>
      <c r="L792" s="6" t="str">
        <f>if(J792&gt;QUARTILE!$B$3, "TOP", if(J792&lt;QUARTILE!$B$4, "BOTTOM", 0))</f>
        <v>TOP</v>
      </c>
      <c r="M792" s="6">
        <f t="shared" si="1"/>
        <v>2</v>
      </c>
      <c r="N792" s="6" t="str">
        <f t="shared" si="2"/>
        <v>Gen X</v>
      </c>
      <c r="O792" s="6" t="str">
        <f t="shared" si="3"/>
        <v>Medium Income</v>
      </c>
    </row>
    <row r="793" hidden="1">
      <c r="A793" s="1">
        <v>100791.0</v>
      </c>
      <c r="B793" s="1">
        <v>39.0</v>
      </c>
      <c r="C793" s="1">
        <v>26000.0</v>
      </c>
      <c r="D793" s="1" t="s">
        <v>25</v>
      </c>
      <c r="E793" s="1">
        <v>50094.7</v>
      </c>
      <c r="F793" s="1">
        <v>4.0</v>
      </c>
      <c r="G793" s="1">
        <v>15.0</v>
      </c>
      <c r="H793" s="1">
        <v>10.0</v>
      </c>
      <c r="I793" s="1" t="s">
        <v>18</v>
      </c>
      <c r="J793" s="1">
        <v>0.894</v>
      </c>
      <c r="K793" s="1">
        <v>0.0</v>
      </c>
      <c r="L793" s="6" t="str">
        <f>if(J793&gt;QUARTILE!$B$3, "TOP", if(J793&lt;QUARTILE!$B$4, "BOTTOM", 0))</f>
        <v>TOP</v>
      </c>
      <c r="M793" s="6">
        <f t="shared" si="1"/>
        <v>1</v>
      </c>
      <c r="N793" s="6" t="str">
        <f t="shared" si="2"/>
        <v>Gen X</v>
      </c>
      <c r="O793" s="6" t="str">
        <f t="shared" si="3"/>
        <v>Low Income</v>
      </c>
    </row>
    <row r="794" hidden="1">
      <c r="A794" s="1">
        <v>100792.0</v>
      </c>
      <c r="B794" s="1">
        <v>30.0</v>
      </c>
      <c r="C794" s="1">
        <v>11000.0</v>
      </c>
      <c r="D794" s="1" t="s">
        <v>25</v>
      </c>
      <c r="E794" s="1">
        <v>39078.0</v>
      </c>
      <c r="F794" s="1">
        <v>5.0</v>
      </c>
      <c r="G794" s="1">
        <v>17.0</v>
      </c>
      <c r="H794" s="1">
        <v>13.0</v>
      </c>
      <c r="I794" s="1" t="s">
        <v>18</v>
      </c>
      <c r="J794" s="1">
        <v>0.367</v>
      </c>
      <c r="K794" s="1">
        <v>0.309</v>
      </c>
      <c r="L794" s="6">
        <f>if(J794&gt;QUARTILE!$B$3, "TOP", if(J794&lt;QUARTILE!$B$4, "BOTTOM", 0))</f>
        <v>0</v>
      </c>
      <c r="M794" s="6">
        <f t="shared" si="1"/>
        <v>1</v>
      </c>
      <c r="N794" s="6" t="str">
        <f t="shared" si="2"/>
        <v>Millenial</v>
      </c>
      <c r="O794" s="6" t="str">
        <f t="shared" si="3"/>
        <v>Low Income</v>
      </c>
    </row>
    <row r="795" hidden="1">
      <c r="A795" s="1">
        <v>100793.0</v>
      </c>
      <c r="B795" s="1">
        <v>76.0</v>
      </c>
      <c r="C795" s="1">
        <v>18000.0</v>
      </c>
      <c r="D795" s="1" t="s">
        <v>25</v>
      </c>
      <c r="E795" s="1">
        <v>4438.99</v>
      </c>
      <c r="F795" s="1">
        <v>3.0</v>
      </c>
      <c r="G795" s="1">
        <v>20.0</v>
      </c>
      <c r="H795" s="1">
        <v>8.0</v>
      </c>
      <c r="I795" s="1" t="s">
        <v>22</v>
      </c>
      <c r="J795" s="1">
        <v>0.404</v>
      </c>
      <c r="K795" s="1">
        <v>0.443</v>
      </c>
      <c r="L795" s="6">
        <f>if(J795&gt;QUARTILE!$B$3, "TOP", if(J795&lt;QUARTILE!$B$4, "BOTTOM", 0))</f>
        <v>0</v>
      </c>
      <c r="M795" s="6">
        <f t="shared" si="1"/>
        <v>2</v>
      </c>
      <c r="N795" s="6" t="str">
        <f t="shared" si="2"/>
        <v>Baby Boomer</v>
      </c>
      <c r="O795" s="6" t="str">
        <f t="shared" si="3"/>
        <v>Low Income</v>
      </c>
    </row>
    <row r="796" hidden="1">
      <c r="A796" s="1">
        <v>100794.0</v>
      </c>
      <c r="B796" s="1">
        <v>36.0</v>
      </c>
      <c r="C796" s="1">
        <v>15000.0</v>
      </c>
      <c r="D796" s="1" t="s">
        <v>25</v>
      </c>
      <c r="E796" s="1">
        <v>41695.13</v>
      </c>
      <c r="F796" s="1">
        <v>1.0</v>
      </c>
      <c r="G796" s="1">
        <v>16.0</v>
      </c>
      <c r="H796" s="1">
        <v>9.0</v>
      </c>
      <c r="I796" s="1" t="s">
        <v>18</v>
      </c>
      <c r="J796" s="1">
        <v>0.275</v>
      </c>
      <c r="K796" s="1">
        <v>0.306</v>
      </c>
      <c r="L796" s="6" t="str">
        <f>if(J796&gt;QUARTILE!$B$3, "TOP", if(J796&lt;QUARTILE!$B$4, "BOTTOM", 0))</f>
        <v>BOTTOM</v>
      </c>
      <c r="M796" s="6">
        <f t="shared" si="1"/>
        <v>1</v>
      </c>
      <c r="N796" s="6" t="str">
        <f t="shared" si="2"/>
        <v>Gen X</v>
      </c>
      <c r="O796" s="6" t="str">
        <f t="shared" si="3"/>
        <v>Low Income</v>
      </c>
    </row>
    <row r="797" hidden="1">
      <c r="A797" s="1">
        <v>100795.0</v>
      </c>
      <c r="B797" s="1">
        <v>66.0</v>
      </c>
      <c r="C797" s="1">
        <v>22000.0</v>
      </c>
      <c r="D797" s="1" t="s">
        <v>27</v>
      </c>
      <c r="E797" s="1">
        <v>4693.85</v>
      </c>
      <c r="F797" s="1">
        <v>5.0</v>
      </c>
      <c r="G797" s="1">
        <v>13.0</v>
      </c>
      <c r="H797" s="1">
        <v>2.0</v>
      </c>
      <c r="I797" s="1" t="s">
        <v>22</v>
      </c>
      <c r="J797" s="1">
        <v>0.532</v>
      </c>
      <c r="K797" s="1">
        <v>0.774</v>
      </c>
      <c r="L797" s="6">
        <f>if(J797&gt;QUARTILE!$B$3, "TOP", if(J797&lt;QUARTILE!$B$4, "BOTTOM", 0))</f>
        <v>0</v>
      </c>
      <c r="M797" s="6">
        <f t="shared" si="1"/>
        <v>2</v>
      </c>
      <c r="N797" s="6" t="str">
        <f t="shared" si="2"/>
        <v>Baby Boomer</v>
      </c>
      <c r="O797" s="6" t="str">
        <f t="shared" si="3"/>
        <v>Low Income</v>
      </c>
    </row>
    <row r="798" hidden="1">
      <c r="A798" s="1">
        <v>100796.0</v>
      </c>
      <c r="B798" s="1">
        <v>53.0</v>
      </c>
      <c r="C798" s="1">
        <v>46000.0</v>
      </c>
      <c r="D798" s="1" t="s">
        <v>27</v>
      </c>
      <c r="E798" s="1">
        <v>19699.23</v>
      </c>
      <c r="F798" s="1">
        <v>4.0</v>
      </c>
      <c r="G798" s="1">
        <v>25.0</v>
      </c>
      <c r="H798" s="1">
        <v>4.0</v>
      </c>
      <c r="I798" s="1" t="s">
        <v>22</v>
      </c>
      <c r="J798" s="1">
        <v>0.447</v>
      </c>
      <c r="K798" s="1">
        <v>0.653</v>
      </c>
      <c r="L798" s="6">
        <f>if(J798&gt;QUARTILE!$B$3, "TOP", if(J798&lt;QUARTILE!$B$4, "BOTTOM", 0))</f>
        <v>0</v>
      </c>
      <c r="M798" s="6">
        <f t="shared" si="1"/>
        <v>2</v>
      </c>
      <c r="N798" s="6" t="str">
        <f t="shared" si="2"/>
        <v>Gen X</v>
      </c>
      <c r="O798" s="6" t="str">
        <f t="shared" si="3"/>
        <v>Medium Income</v>
      </c>
    </row>
    <row r="799" hidden="1">
      <c r="A799" s="1">
        <v>100797.0</v>
      </c>
      <c r="B799" s="1">
        <v>29.0</v>
      </c>
      <c r="C799" s="1">
        <v>5000.0</v>
      </c>
      <c r="D799" s="1" t="s">
        <v>25</v>
      </c>
      <c r="E799" s="1">
        <v>1695.49</v>
      </c>
      <c r="F799" s="1">
        <v>5.0</v>
      </c>
      <c r="G799" s="1">
        <v>22.0</v>
      </c>
      <c r="H799" s="1">
        <v>13.0</v>
      </c>
      <c r="I799" s="1" t="s">
        <v>22</v>
      </c>
      <c r="J799" s="1">
        <v>0.345</v>
      </c>
      <c r="K799" s="1">
        <v>0.057</v>
      </c>
      <c r="L799" s="6">
        <f>if(J799&gt;QUARTILE!$B$3, "TOP", if(J799&lt;QUARTILE!$B$4, "BOTTOM", 0))</f>
        <v>0</v>
      </c>
      <c r="M799" s="6">
        <f t="shared" si="1"/>
        <v>2</v>
      </c>
      <c r="N799" s="6" t="str">
        <f t="shared" si="2"/>
        <v>Millenial</v>
      </c>
      <c r="O799" s="6" t="str">
        <f t="shared" si="3"/>
        <v>Low Income</v>
      </c>
    </row>
    <row r="800" hidden="1">
      <c r="A800" s="1">
        <v>100798.0</v>
      </c>
      <c r="B800" s="1">
        <v>78.0</v>
      </c>
      <c r="C800" s="1">
        <v>17000.0</v>
      </c>
      <c r="D800" s="1" t="s">
        <v>25</v>
      </c>
      <c r="E800" s="1">
        <v>42466.97</v>
      </c>
      <c r="F800" s="1">
        <v>2.0</v>
      </c>
      <c r="G800" s="1">
        <v>17.0</v>
      </c>
      <c r="H800" s="1">
        <v>5.0</v>
      </c>
      <c r="I800" s="1" t="s">
        <v>18</v>
      </c>
      <c r="J800" s="1">
        <v>0.219</v>
      </c>
      <c r="K800" s="1">
        <v>0.263</v>
      </c>
      <c r="L800" s="6" t="str">
        <f>if(J800&gt;QUARTILE!$B$3, "TOP", if(J800&lt;QUARTILE!$B$4, "BOTTOM", 0))</f>
        <v>BOTTOM</v>
      </c>
      <c r="M800" s="6">
        <f t="shared" si="1"/>
        <v>1</v>
      </c>
      <c r="N800" s="6" t="str">
        <f t="shared" si="2"/>
        <v>Baby Boomer</v>
      </c>
      <c r="O800" s="6" t="str">
        <f t="shared" si="3"/>
        <v>Low Income</v>
      </c>
    </row>
    <row r="801" hidden="1">
      <c r="A801" s="1">
        <v>100799.0</v>
      </c>
      <c r="B801" s="1">
        <v>58.0</v>
      </c>
      <c r="C801" s="1">
        <v>16000.0</v>
      </c>
      <c r="D801" s="1" t="s">
        <v>23</v>
      </c>
      <c r="E801" s="1">
        <v>1057.48</v>
      </c>
      <c r="F801" s="1">
        <v>3.0</v>
      </c>
      <c r="G801" s="1">
        <v>22.0</v>
      </c>
      <c r="H801" s="1">
        <v>3.0</v>
      </c>
      <c r="I801" s="1" t="s">
        <v>22</v>
      </c>
      <c r="J801" s="1">
        <v>0.981</v>
      </c>
      <c r="K801" s="1">
        <v>0.597</v>
      </c>
      <c r="L801" s="6" t="str">
        <f>if(J801&gt;QUARTILE!$B$3, "TOP", if(J801&lt;QUARTILE!$B$4, "BOTTOM", 0))</f>
        <v>TOP</v>
      </c>
      <c r="M801" s="6">
        <f t="shared" si="1"/>
        <v>2</v>
      </c>
      <c r="N801" s="6" t="str">
        <f t="shared" si="2"/>
        <v>Gen X</v>
      </c>
      <c r="O801" s="6" t="str">
        <f t="shared" si="3"/>
        <v>Low Income</v>
      </c>
    </row>
    <row r="802" hidden="1">
      <c r="A802" s="1">
        <v>100800.0</v>
      </c>
      <c r="B802" s="1">
        <v>36.0</v>
      </c>
      <c r="C802" s="1">
        <v>10000.0</v>
      </c>
      <c r="D802" s="1" t="s">
        <v>25</v>
      </c>
      <c r="E802" s="1">
        <v>16191.05</v>
      </c>
      <c r="F802" s="1">
        <v>1.0</v>
      </c>
      <c r="G802" s="1">
        <v>21.0</v>
      </c>
      <c r="H802" s="1">
        <v>5.0</v>
      </c>
      <c r="I802" s="1" t="s">
        <v>22</v>
      </c>
      <c r="J802" s="1">
        <v>0.655</v>
      </c>
      <c r="K802" s="1">
        <v>0.382</v>
      </c>
      <c r="L802" s="6">
        <f>if(J802&gt;QUARTILE!$B$3, "TOP", if(J802&lt;QUARTILE!$B$4, "BOTTOM", 0))</f>
        <v>0</v>
      </c>
      <c r="M802" s="6">
        <f t="shared" si="1"/>
        <v>2</v>
      </c>
      <c r="N802" s="6" t="str">
        <f t="shared" si="2"/>
        <v>Gen X</v>
      </c>
      <c r="O802" s="6" t="str">
        <f t="shared" si="3"/>
        <v>Low Income</v>
      </c>
    </row>
    <row r="803" hidden="1">
      <c r="A803" s="1">
        <v>100801.0</v>
      </c>
      <c r="B803" s="1">
        <v>29.0</v>
      </c>
      <c r="C803" s="1">
        <v>31000.0</v>
      </c>
      <c r="D803" s="1" t="s">
        <v>27</v>
      </c>
      <c r="E803" s="1">
        <v>30256.35</v>
      </c>
      <c r="F803" s="1">
        <v>4.0</v>
      </c>
      <c r="G803" s="1">
        <v>27.0</v>
      </c>
      <c r="H803" s="1">
        <v>16.0</v>
      </c>
      <c r="I803" s="1" t="s">
        <v>18</v>
      </c>
      <c r="J803" s="1">
        <v>0.425</v>
      </c>
      <c r="K803" s="1">
        <v>0.058</v>
      </c>
      <c r="L803" s="6">
        <f>if(J803&gt;QUARTILE!$B$3, "TOP", if(J803&lt;QUARTILE!$B$4, "BOTTOM", 0))</f>
        <v>0</v>
      </c>
      <c r="M803" s="6">
        <f t="shared" si="1"/>
        <v>1</v>
      </c>
      <c r="N803" s="6" t="str">
        <f t="shared" si="2"/>
        <v>Millenial</v>
      </c>
      <c r="O803" s="6" t="str">
        <f t="shared" si="3"/>
        <v>Low Income</v>
      </c>
    </row>
    <row r="804" hidden="1">
      <c r="A804" s="1">
        <v>100802.0</v>
      </c>
      <c r="B804" s="1">
        <v>26.0</v>
      </c>
      <c r="C804" s="1">
        <v>9000.0</v>
      </c>
      <c r="D804" s="1" t="s">
        <v>25</v>
      </c>
      <c r="E804" s="1">
        <v>2484.86</v>
      </c>
      <c r="F804" s="1">
        <v>3.0</v>
      </c>
      <c r="G804" s="1">
        <v>18.0</v>
      </c>
      <c r="H804" s="1">
        <v>7.0</v>
      </c>
      <c r="I804" s="1" t="s">
        <v>22</v>
      </c>
      <c r="J804" s="1">
        <v>0.398</v>
      </c>
      <c r="K804" s="1">
        <v>0.628</v>
      </c>
      <c r="L804" s="6">
        <f>if(J804&gt;QUARTILE!$B$3, "TOP", if(J804&lt;QUARTILE!$B$4, "BOTTOM", 0))</f>
        <v>0</v>
      </c>
      <c r="M804" s="6">
        <f t="shared" si="1"/>
        <v>2</v>
      </c>
      <c r="N804" s="6" t="str">
        <f t="shared" si="2"/>
        <v>Millenial</v>
      </c>
      <c r="O804" s="6" t="str">
        <f t="shared" si="3"/>
        <v>Low Income</v>
      </c>
    </row>
    <row r="805" hidden="1">
      <c r="A805" s="1">
        <v>100803.0</v>
      </c>
      <c r="B805" s="1">
        <v>24.0</v>
      </c>
      <c r="C805" s="1">
        <v>10000.0</v>
      </c>
      <c r="D805" s="1" t="s">
        <v>25</v>
      </c>
      <c r="E805" s="1">
        <v>10366.42</v>
      </c>
      <c r="F805" s="1">
        <v>4.0</v>
      </c>
      <c r="G805" s="1">
        <v>25.0</v>
      </c>
      <c r="H805" s="1">
        <v>11.0</v>
      </c>
      <c r="I805" s="1" t="s">
        <v>18</v>
      </c>
      <c r="J805" s="1">
        <v>0.445</v>
      </c>
      <c r="K805" s="1">
        <v>0.552</v>
      </c>
      <c r="L805" s="6">
        <f>if(J805&gt;QUARTILE!$B$3, "TOP", if(J805&lt;QUARTILE!$B$4, "BOTTOM", 0))</f>
        <v>0</v>
      </c>
      <c r="M805" s="6">
        <f t="shared" si="1"/>
        <v>1</v>
      </c>
      <c r="N805" s="6" t="str">
        <f t="shared" si="2"/>
        <v>Millenial</v>
      </c>
      <c r="O805" s="6" t="str">
        <f t="shared" si="3"/>
        <v>Low Income</v>
      </c>
    </row>
    <row r="806" hidden="1">
      <c r="A806" s="1">
        <v>100804.0</v>
      </c>
      <c r="B806" s="1">
        <v>45.0</v>
      </c>
      <c r="C806" s="1">
        <v>37000.0</v>
      </c>
      <c r="D806" s="1" t="s">
        <v>27</v>
      </c>
      <c r="E806" s="1">
        <v>857.11</v>
      </c>
      <c r="F806" s="1">
        <v>5.0</v>
      </c>
      <c r="G806" s="1">
        <v>19.0</v>
      </c>
      <c r="H806" s="1">
        <v>8.0</v>
      </c>
      <c r="I806" s="1" t="s">
        <v>22</v>
      </c>
      <c r="J806" s="1">
        <v>0.812</v>
      </c>
      <c r="K806" s="1">
        <v>0.925</v>
      </c>
      <c r="L806" s="6">
        <f>if(J806&gt;QUARTILE!$B$3, "TOP", if(J806&lt;QUARTILE!$B$4, "BOTTOM", 0))</f>
        <v>0</v>
      </c>
      <c r="M806" s="6">
        <f t="shared" si="1"/>
        <v>2</v>
      </c>
      <c r="N806" s="6" t="str">
        <f t="shared" si="2"/>
        <v>Gen X</v>
      </c>
      <c r="O806" s="6" t="str">
        <f t="shared" si="3"/>
        <v>Low Income</v>
      </c>
    </row>
    <row r="807" hidden="1">
      <c r="A807" s="1">
        <v>100805.0</v>
      </c>
      <c r="B807" s="1">
        <v>31.0</v>
      </c>
      <c r="C807" s="1">
        <v>54000.0</v>
      </c>
      <c r="D807" s="1" t="s">
        <v>23</v>
      </c>
      <c r="E807" s="1">
        <v>22961.47</v>
      </c>
      <c r="F807" s="1">
        <v>4.0</v>
      </c>
      <c r="G807" s="1">
        <v>24.0</v>
      </c>
      <c r="H807" s="1">
        <v>8.0</v>
      </c>
      <c r="I807" s="1" t="s">
        <v>22</v>
      </c>
      <c r="J807" s="1">
        <v>0.36</v>
      </c>
      <c r="K807" s="1">
        <v>0.511</v>
      </c>
      <c r="L807" s="6">
        <f>if(J807&gt;QUARTILE!$B$3, "TOP", if(J807&lt;QUARTILE!$B$4, "BOTTOM", 0))</f>
        <v>0</v>
      </c>
      <c r="M807" s="6">
        <f t="shared" si="1"/>
        <v>2</v>
      </c>
      <c r="N807" s="6" t="str">
        <f t="shared" si="2"/>
        <v>Gen X</v>
      </c>
      <c r="O807" s="6" t="str">
        <f t="shared" si="3"/>
        <v>Medium Income</v>
      </c>
    </row>
    <row r="808" hidden="1">
      <c r="A808" s="1">
        <v>100806.0</v>
      </c>
      <c r="B808" s="1">
        <v>48.0</v>
      </c>
      <c r="C808" s="1">
        <v>21000.0</v>
      </c>
      <c r="D808" s="1" t="s">
        <v>21</v>
      </c>
      <c r="E808" s="1">
        <v>7347.49</v>
      </c>
      <c r="F808" s="1">
        <v>4.0</v>
      </c>
      <c r="G808" s="1">
        <v>23.0</v>
      </c>
      <c r="H808" s="1">
        <v>12.0</v>
      </c>
      <c r="I808" s="1" t="s">
        <v>22</v>
      </c>
      <c r="J808" s="1">
        <v>0.856</v>
      </c>
      <c r="K808" s="1">
        <v>0.824</v>
      </c>
      <c r="L808" s="6" t="str">
        <f>if(J808&gt;QUARTILE!$B$3, "TOP", if(J808&lt;QUARTILE!$B$4, "BOTTOM", 0))</f>
        <v>TOP</v>
      </c>
      <c r="M808" s="6">
        <f t="shared" si="1"/>
        <v>2</v>
      </c>
      <c r="N808" s="6" t="str">
        <f t="shared" si="2"/>
        <v>Gen X</v>
      </c>
      <c r="O808" s="6" t="str">
        <f t="shared" si="3"/>
        <v>Low Income</v>
      </c>
    </row>
    <row r="809" hidden="1">
      <c r="A809" s="1">
        <v>100807.0</v>
      </c>
      <c r="B809" s="1">
        <v>69.0</v>
      </c>
      <c r="C809" s="1">
        <v>11000.0</v>
      </c>
      <c r="D809" s="1" t="s">
        <v>23</v>
      </c>
      <c r="E809" s="1">
        <v>16392.14</v>
      </c>
      <c r="F809" s="1">
        <v>5.0</v>
      </c>
      <c r="G809" s="1">
        <v>28.0</v>
      </c>
      <c r="H809" s="1">
        <v>4.0</v>
      </c>
      <c r="I809" s="1" t="s">
        <v>22</v>
      </c>
      <c r="J809" s="1">
        <v>0.361</v>
      </c>
      <c r="K809" s="1">
        <v>0.899</v>
      </c>
      <c r="L809" s="6">
        <f>if(J809&gt;QUARTILE!$B$3, "TOP", if(J809&lt;QUARTILE!$B$4, "BOTTOM", 0))</f>
        <v>0</v>
      </c>
      <c r="M809" s="6">
        <f t="shared" si="1"/>
        <v>2</v>
      </c>
      <c r="N809" s="6" t="str">
        <f t="shared" si="2"/>
        <v>Baby Boomer</v>
      </c>
      <c r="O809" s="6" t="str">
        <f t="shared" si="3"/>
        <v>Low Income</v>
      </c>
    </row>
    <row r="810" hidden="1">
      <c r="A810" s="1">
        <v>100808.0</v>
      </c>
      <c r="B810" s="1">
        <v>36.0</v>
      </c>
      <c r="C810" s="1">
        <v>14000.0</v>
      </c>
      <c r="D810" s="1" t="s">
        <v>30</v>
      </c>
      <c r="E810" s="1">
        <v>53981.49</v>
      </c>
      <c r="F810" s="1">
        <v>5.0</v>
      </c>
      <c r="G810" s="1">
        <v>24.0</v>
      </c>
      <c r="H810" s="1">
        <v>11.0</v>
      </c>
      <c r="I810" s="1" t="s">
        <v>18</v>
      </c>
      <c r="J810" s="1">
        <v>0.971</v>
      </c>
      <c r="K810" s="1">
        <v>0.285</v>
      </c>
      <c r="L810" s="6" t="str">
        <f>if(J810&gt;QUARTILE!$B$3, "TOP", if(J810&lt;QUARTILE!$B$4, "BOTTOM", 0))</f>
        <v>TOP</v>
      </c>
      <c r="M810" s="6">
        <f t="shared" si="1"/>
        <v>1</v>
      </c>
      <c r="N810" s="6" t="str">
        <f t="shared" si="2"/>
        <v>Gen X</v>
      </c>
      <c r="O810" s="6" t="str">
        <f t="shared" si="3"/>
        <v>Low Income</v>
      </c>
    </row>
    <row r="811" hidden="1">
      <c r="A811" s="1">
        <v>100809.0</v>
      </c>
      <c r="B811" s="1">
        <v>75.0</v>
      </c>
      <c r="C811" s="1">
        <v>40000.0</v>
      </c>
      <c r="D811" s="1" t="s">
        <v>25</v>
      </c>
      <c r="E811" s="1">
        <v>7301.58</v>
      </c>
      <c r="F811" s="1">
        <v>3.0</v>
      </c>
      <c r="G811" s="1">
        <v>9.0</v>
      </c>
      <c r="H811" s="1">
        <v>11.0</v>
      </c>
      <c r="I811" s="1" t="s">
        <v>18</v>
      </c>
      <c r="J811" s="1">
        <v>0.946</v>
      </c>
      <c r="K811" s="1">
        <v>0.053</v>
      </c>
      <c r="L811" s="6" t="str">
        <f>if(J811&gt;QUARTILE!$B$3, "TOP", if(J811&lt;QUARTILE!$B$4, "BOTTOM", 0))</f>
        <v>TOP</v>
      </c>
      <c r="M811" s="6">
        <f t="shared" si="1"/>
        <v>1</v>
      </c>
      <c r="N811" s="6" t="str">
        <f t="shared" si="2"/>
        <v>Baby Boomer</v>
      </c>
      <c r="O811" s="6" t="str">
        <f t="shared" si="3"/>
        <v>Low Income</v>
      </c>
    </row>
    <row r="812" hidden="1">
      <c r="A812" s="1">
        <v>100810.0</v>
      </c>
      <c r="B812" s="1">
        <v>64.0</v>
      </c>
      <c r="C812" s="1">
        <v>24000.0</v>
      </c>
      <c r="D812" s="1" t="s">
        <v>25</v>
      </c>
      <c r="E812" s="1">
        <v>996.99</v>
      </c>
      <c r="F812" s="1">
        <v>1.0</v>
      </c>
      <c r="G812" s="1">
        <v>14.0</v>
      </c>
      <c r="H812" s="1">
        <v>7.0</v>
      </c>
      <c r="I812" s="1" t="s">
        <v>22</v>
      </c>
      <c r="J812" s="1">
        <v>0.747</v>
      </c>
      <c r="K812" s="1">
        <v>0.143</v>
      </c>
      <c r="L812" s="6">
        <f>if(J812&gt;QUARTILE!$B$3, "TOP", if(J812&lt;QUARTILE!$B$4, "BOTTOM", 0))</f>
        <v>0</v>
      </c>
      <c r="M812" s="6">
        <f t="shared" si="1"/>
        <v>2</v>
      </c>
      <c r="N812" s="6" t="str">
        <f t="shared" si="2"/>
        <v>Baby Boomer</v>
      </c>
      <c r="O812" s="6" t="str">
        <f t="shared" si="3"/>
        <v>Low Income</v>
      </c>
    </row>
    <row r="813" hidden="1">
      <c r="A813" s="1">
        <v>100811.0</v>
      </c>
      <c r="B813" s="1">
        <v>33.0</v>
      </c>
      <c r="C813" s="1">
        <v>21000.0</v>
      </c>
      <c r="D813" s="1" t="s">
        <v>23</v>
      </c>
      <c r="E813" s="1">
        <v>22517.27</v>
      </c>
      <c r="F813" s="1">
        <v>5.0</v>
      </c>
      <c r="G813" s="1">
        <v>21.0</v>
      </c>
      <c r="H813" s="1">
        <v>10.0</v>
      </c>
      <c r="I813" s="1" t="s">
        <v>22</v>
      </c>
      <c r="J813" s="1">
        <v>0.945</v>
      </c>
      <c r="K813" s="1">
        <v>0.454</v>
      </c>
      <c r="L813" s="6" t="str">
        <f>if(J813&gt;QUARTILE!$B$3, "TOP", if(J813&lt;QUARTILE!$B$4, "BOTTOM", 0))</f>
        <v>TOP</v>
      </c>
      <c r="M813" s="6">
        <f t="shared" si="1"/>
        <v>2</v>
      </c>
      <c r="N813" s="6" t="str">
        <f t="shared" si="2"/>
        <v>Gen X</v>
      </c>
      <c r="O813" s="6" t="str">
        <f t="shared" si="3"/>
        <v>Low Income</v>
      </c>
    </row>
    <row r="814" hidden="1">
      <c r="A814" s="1">
        <v>100812.0</v>
      </c>
      <c r="B814" s="1">
        <v>70.0</v>
      </c>
      <c r="C814" s="1">
        <v>27000.0</v>
      </c>
      <c r="D814" s="1" t="s">
        <v>23</v>
      </c>
      <c r="E814" s="1">
        <v>30914.35</v>
      </c>
      <c r="F814" s="1">
        <v>3.0</v>
      </c>
      <c r="G814" s="1">
        <v>19.0</v>
      </c>
      <c r="H814" s="1">
        <v>6.0</v>
      </c>
      <c r="I814" s="1" t="s">
        <v>18</v>
      </c>
      <c r="J814" s="1">
        <v>0.897</v>
      </c>
      <c r="K814" s="1">
        <v>0.793</v>
      </c>
      <c r="L814" s="6" t="str">
        <f>if(J814&gt;QUARTILE!$B$3, "TOP", if(J814&lt;QUARTILE!$B$4, "BOTTOM", 0))</f>
        <v>TOP</v>
      </c>
      <c r="M814" s="6">
        <f t="shared" si="1"/>
        <v>1</v>
      </c>
      <c r="N814" s="6" t="str">
        <f t="shared" si="2"/>
        <v>Baby Boomer</v>
      </c>
      <c r="O814" s="6" t="str">
        <f t="shared" si="3"/>
        <v>Low Income</v>
      </c>
    </row>
    <row r="815" hidden="1">
      <c r="A815" s="1">
        <v>100813.0</v>
      </c>
      <c r="B815" s="1">
        <v>22.0</v>
      </c>
      <c r="C815" s="1">
        <v>22000.0</v>
      </c>
      <c r="D815" s="1" t="s">
        <v>23</v>
      </c>
      <c r="E815" s="1">
        <v>63339.22</v>
      </c>
      <c r="F815" s="1">
        <v>4.0</v>
      </c>
      <c r="G815" s="1">
        <v>12.0</v>
      </c>
      <c r="H815" s="1">
        <v>19.0</v>
      </c>
      <c r="I815" s="1" t="s">
        <v>22</v>
      </c>
      <c r="J815" s="1">
        <v>0.295</v>
      </c>
      <c r="K815" s="1">
        <v>0.504</v>
      </c>
      <c r="L815" s="6" t="str">
        <f>if(J815&gt;QUARTILE!$B$3, "TOP", if(J815&lt;QUARTILE!$B$4, "BOTTOM", 0))</f>
        <v>BOTTOM</v>
      </c>
      <c r="M815" s="6">
        <f t="shared" si="1"/>
        <v>2</v>
      </c>
      <c r="N815" s="6" t="str">
        <f t="shared" si="2"/>
        <v>Millenial</v>
      </c>
      <c r="O815" s="6" t="str">
        <f t="shared" si="3"/>
        <v>Low Income</v>
      </c>
    </row>
    <row r="816" hidden="1">
      <c r="A816" s="1">
        <v>100814.0</v>
      </c>
      <c r="B816" s="1">
        <v>52.0</v>
      </c>
      <c r="C816" s="1">
        <v>56000.0</v>
      </c>
      <c r="D816" s="1" t="s">
        <v>23</v>
      </c>
      <c r="E816" s="1">
        <v>3434.78</v>
      </c>
      <c r="F816" s="1">
        <v>4.0</v>
      </c>
      <c r="G816" s="1">
        <v>25.0</v>
      </c>
      <c r="H816" s="1">
        <v>3.0</v>
      </c>
      <c r="I816" s="1" t="s">
        <v>22</v>
      </c>
      <c r="J816" s="1">
        <v>1.0</v>
      </c>
      <c r="K816" s="1">
        <v>0.151</v>
      </c>
      <c r="L816" s="6" t="str">
        <f>if(J816&gt;QUARTILE!$B$3, "TOP", if(J816&lt;QUARTILE!$B$4, "BOTTOM", 0))</f>
        <v>TOP</v>
      </c>
      <c r="M816" s="6">
        <f t="shared" si="1"/>
        <v>2</v>
      </c>
      <c r="N816" s="6" t="str">
        <f t="shared" si="2"/>
        <v>Gen X</v>
      </c>
      <c r="O816" s="6" t="str">
        <f t="shared" si="3"/>
        <v>Medium Income</v>
      </c>
    </row>
    <row r="817" hidden="1">
      <c r="A817" s="1">
        <v>100815.0</v>
      </c>
      <c r="B817" s="1">
        <v>29.0</v>
      </c>
      <c r="C817" s="1">
        <v>14000.0</v>
      </c>
      <c r="D817" s="1" t="s">
        <v>27</v>
      </c>
      <c r="E817" s="1">
        <v>9956.21</v>
      </c>
      <c r="F817" s="1">
        <v>2.0</v>
      </c>
      <c r="G817" s="1">
        <v>21.0</v>
      </c>
      <c r="H817" s="1">
        <v>7.0</v>
      </c>
      <c r="I817" s="1" t="s">
        <v>22</v>
      </c>
      <c r="J817" s="1">
        <v>0.19</v>
      </c>
      <c r="K817" s="1">
        <v>0.701</v>
      </c>
      <c r="L817" s="6" t="str">
        <f>if(J817&gt;QUARTILE!$B$3, "TOP", if(J817&lt;QUARTILE!$B$4, "BOTTOM", 0))</f>
        <v>BOTTOM</v>
      </c>
      <c r="M817" s="6">
        <f t="shared" si="1"/>
        <v>2</v>
      </c>
      <c r="N817" s="6" t="str">
        <f t="shared" si="2"/>
        <v>Millenial</v>
      </c>
      <c r="O817" s="6" t="str">
        <f t="shared" si="3"/>
        <v>Low Income</v>
      </c>
    </row>
    <row r="818" hidden="1">
      <c r="A818" s="1">
        <v>100816.0</v>
      </c>
      <c r="B818" s="1">
        <v>42.0</v>
      </c>
      <c r="C818" s="1">
        <v>13000.0</v>
      </c>
      <c r="D818" s="1" t="s">
        <v>23</v>
      </c>
      <c r="E818" s="1">
        <v>37176.0</v>
      </c>
      <c r="F818" s="1">
        <v>5.0</v>
      </c>
      <c r="G818" s="1">
        <v>17.0</v>
      </c>
      <c r="H818" s="1">
        <v>8.0</v>
      </c>
      <c r="I818" s="1" t="s">
        <v>18</v>
      </c>
      <c r="J818" s="1">
        <v>0.645</v>
      </c>
      <c r="K818" s="1">
        <v>0.744</v>
      </c>
      <c r="L818" s="6">
        <f>if(J818&gt;QUARTILE!$B$3, "TOP", if(J818&lt;QUARTILE!$B$4, "BOTTOM", 0))</f>
        <v>0</v>
      </c>
      <c r="M818" s="6">
        <f t="shared" si="1"/>
        <v>1</v>
      </c>
      <c r="N818" s="6" t="str">
        <f t="shared" si="2"/>
        <v>Gen X</v>
      </c>
      <c r="O818" s="6" t="str">
        <f t="shared" si="3"/>
        <v>Low Income</v>
      </c>
    </row>
    <row r="819" hidden="1">
      <c r="A819" s="1">
        <v>100817.0</v>
      </c>
      <c r="B819" s="1">
        <v>69.0</v>
      </c>
      <c r="C819" s="1">
        <v>10000.0</v>
      </c>
      <c r="D819" s="1" t="s">
        <v>27</v>
      </c>
      <c r="E819" s="1">
        <v>32887.98</v>
      </c>
      <c r="F819" s="1">
        <v>3.0</v>
      </c>
      <c r="G819" s="1">
        <v>21.0</v>
      </c>
      <c r="H819" s="1">
        <v>4.0</v>
      </c>
      <c r="I819" s="1" t="s">
        <v>18</v>
      </c>
      <c r="J819" s="1">
        <v>0.483</v>
      </c>
      <c r="K819" s="1">
        <v>0.0</v>
      </c>
      <c r="L819" s="6">
        <f>if(J819&gt;QUARTILE!$B$3, "TOP", if(J819&lt;QUARTILE!$B$4, "BOTTOM", 0))</f>
        <v>0</v>
      </c>
      <c r="M819" s="6">
        <f t="shared" si="1"/>
        <v>1</v>
      </c>
      <c r="N819" s="6" t="str">
        <f t="shared" si="2"/>
        <v>Baby Boomer</v>
      </c>
      <c r="O819" s="6" t="str">
        <f t="shared" si="3"/>
        <v>Low Income</v>
      </c>
    </row>
    <row r="820" hidden="1">
      <c r="A820" s="1">
        <v>100818.0</v>
      </c>
      <c r="B820" s="1">
        <v>76.0</v>
      </c>
      <c r="C820" s="1">
        <v>16000.0</v>
      </c>
      <c r="D820" s="1" t="s">
        <v>23</v>
      </c>
      <c r="E820" s="1">
        <v>19605.69</v>
      </c>
      <c r="F820" s="1">
        <v>3.0</v>
      </c>
      <c r="G820" s="1">
        <v>15.0</v>
      </c>
      <c r="H820" s="1">
        <v>2.0</v>
      </c>
      <c r="I820" s="1" t="s">
        <v>22</v>
      </c>
      <c r="J820" s="1">
        <v>0.398</v>
      </c>
      <c r="K820" s="1">
        <v>0.243</v>
      </c>
      <c r="L820" s="6">
        <f>if(J820&gt;QUARTILE!$B$3, "TOP", if(J820&lt;QUARTILE!$B$4, "BOTTOM", 0))</f>
        <v>0</v>
      </c>
      <c r="M820" s="6">
        <f t="shared" si="1"/>
        <v>2</v>
      </c>
      <c r="N820" s="6" t="str">
        <f t="shared" si="2"/>
        <v>Baby Boomer</v>
      </c>
      <c r="O820" s="6" t="str">
        <f t="shared" si="3"/>
        <v>Low Income</v>
      </c>
    </row>
    <row r="821" hidden="1">
      <c r="A821" s="1">
        <v>100819.0</v>
      </c>
      <c r="B821" s="1">
        <v>38.0</v>
      </c>
      <c r="C821" s="1">
        <v>11000.0</v>
      </c>
      <c r="D821" s="1" t="s">
        <v>21</v>
      </c>
      <c r="E821" s="1">
        <v>6276.92</v>
      </c>
      <c r="F821" s="1">
        <v>1.0</v>
      </c>
      <c r="G821" s="1">
        <v>18.0</v>
      </c>
      <c r="H821" s="1">
        <v>13.0</v>
      </c>
      <c r="I821" s="1" t="s">
        <v>22</v>
      </c>
      <c r="J821" s="1">
        <v>0.784</v>
      </c>
      <c r="K821" s="1">
        <v>0.153</v>
      </c>
      <c r="L821" s="6">
        <f>if(J821&gt;QUARTILE!$B$3, "TOP", if(J821&lt;QUARTILE!$B$4, "BOTTOM", 0))</f>
        <v>0</v>
      </c>
      <c r="M821" s="6">
        <f t="shared" si="1"/>
        <v>2</v>
      </c>
      <c r="N821" s="6" t="str">
        <f t="shared" si="2"/>
        <v>Gen X</v>
      </c>
      <c r="O821" s="6" t="str">
        <f t="shared" si="3"/>
        <v>Low Income</v>
      </c>
    </row>
    <row r="822" hidden="1">
      <c r="A822" s="1">
        <v>100820.0</v>
      </c>
      <c r="B822" s="1">
        <v>53.0</v>
      </c>
      <c r="C822" s="1">
        <v>25000.0</v>
      </c>
      <c r="D822" s="1" t="s">
        <v>25</v>
      </c>
      <c r="E822" s="1">
        <v>6682.49</v>
      </c>
      <c r="F822" s="1">
        <v>3.0</v>
      </c>
      <c r="G822" s="1">
        <v>21.0</v>
      </c>
      <c r="H822" s="1">
        <v>5.0</v>
      </c>
      <c r="I822" s="1" t="s">
        <v>22</v>
      </c>
      <c r="J822" s="1">
        <v>0.341</v>
      </c>
      <c r="K822" s="1">
        <v>0.784</v>
      </c>
      <c r="L822" s="6">
        <f>if(J822&gt;QUARTILE!$B$3, "TOP", if(J822&lt;QUARTILE!$B$4, "BOTTOM", 0))</f>
        <v>0</v>
      </c>
      <c r="M822" s="6">
        <f t="shared" si="1"/>
        <v>2</v>
      </c>
      <c r="N822" s="6" t="str">
        <f t="shared" si="2"/>
        <v>Gen X</v>
      </c>
      <c r="O822" s="6" t="str">
        <f t="shared" si="3"/>
        <v>Low Income</v>
      </c>
    </row>
    <row r="823" hidden="1">
      <c r="A823" s="1">
        <v>100821.0</v>
      </c>
      <c r="B823" s="1">
        <v>70.0</v>
      </c>
      <c r="C823" s="1">
        <v>22000.0</v>
      </c>
      <c r="D823" s="1" t="s">
        <v>23</v>
      </c>
      <c r="E823" s="1">
        <v>2647.85</v>
      </c>
      <c r="F823" s="1">
        <v>5.0</v>
      </c>
      <c r="G823" s="1">
        <v>21.0</v>
      </c>
      <c r="H823" s="1">
        <v>10.0</v>
      </c>
      <c r="I823" s="1" t="s">
        <v>22</v>
      </c>
      <c r="J823" s="1">
        <v>0.588</v>
      </c>
      <c r="K823" s="1">
        <v>0.841</v>
      </c>
      <c r="L823" s="6">
        <f>if(J823&gt;QUARTILE!$B$3, "TOP", if(J823&lt;QUARTILE!$B$4, "BOTTOM", 0))</f>
        <v>0</v>
      </c>
      <c r="M823" s="6">
        <f t="shared" si="1"/>
        <v>2</v>
      </c>
      <c r="N823" s="6" t="str">
        <f t="shared" si="2"/>
        <v>Baby Boomer</v>
      </c>
      <c r="O823" s="6" t="str">
        <f t="shared" si="3"/>
        <v>Low Income</v>
      </c>
    </row>
    <row r="824" hidden="1">
      <c r="A824" s="1">
        <v>100822.0</v>
      </c>
      <c r="B824" s="1">
        <v>40.0</v>
      </c>
      <c r="C824" s="1">
        <v>12000.0</v>
      </c>
      <c r="D824" s="1" t="s">
        <v>25</v>
      </c>
      <c r="E824" s="1">
        <v>50983.44</v>
      </c>
      <c r="F824" s="1">
        <v>3.0</v>
      </c>
      <c r="G824" s="1">
        <v>19.0</v>
      </c>
      <c r="H824" s="1">
        <v>9.0</v>
      </c>
      <c r="I824" s="1" t="s">
        <v>18</v>
      </c>
      <c r="J824" s="1">
        <v>0.487</v>
      </c>
      <c r="K824" s="1">
        <v>0.455</v>
      </c>
      <c r="L824" s="6">
        <f>if(J824&gt;QUARTILE!$B$3, "TOP", if(J824&lt;QUARTILE!$B$4, "BOTTOM", 0))</f>
        <v>0</v>
      </c>
      <c r="M824" s="6">
        <f t="shared" si="1"/>
        <v>1</v>
      </c>
      <c r="N824" s="6" t="str">
        <f t="shared" si="2"/>
        <v>Gen X</v>
      </c>
      <c r="O824" s="6" t="str">
        <f t="shared" si="3"/>
        <v>Low Income</v>
      </c>
    </row>
    <row r="825" hidden="1">
      <c r="A825" s="1">
        <v>100823.0</v>
      </c>
      <c r="B825" s="1">
        <v>33.0</v>
      </c>
      <c r="C825" s="1">
        <v>31000.0</v>
      </c>
      <c r="D825" s="1" t="s">
        <v>23</v>
      </c>
      <c r="E825" s="1">
        <v>3797.36</v>
      </c>
      <c r="F825" s="1">
        <v>2.0</v>
      </c>
      <c r="G825" s="1">
        <v>13.0</v>
      </c>
      <c r="H825" s="1">
        <v>10.0</v>
      </c>
      <c r="I825" s="1" t="s">
        <v>22</v>
      </c>
      <c r="J825" s="1">
        <v>0.943</v>
      </c>
      <c r="K825" s="1">
        <v>0.848</v>
      </c>
      <c r="L825" s="6" t="str">
        <f>if(J825&gt;QUARTILE!$B$3, "TOP", if(J825&lt;QUARTILE!$B$4, "BOTTOM", 0))</f>
        <v>TOP</v>
      </c>
      <c r="M825" s="6">
        <f t="shared" si="1"/>
        <v>2</v>
      </c>
      <c r="N825" s="6" t="str">
        <f t="shared" si="2"/>
        <v>Gen X</v>
      </c>
      <c r="O825" s="6" t="str">
        <f t="shared" si="3"/>
        <v>Low Income</v>
      </c>
    </row>
    <row r="826" hidden="1">
      <c r="A826" s="1">
        <v>100824.0</v>
      </c>
      <c r="B826" s="1">
        <v>74.0</v>
      </c>
      <c r="C826" s="1">
        <v>55000.0</v>
      </c>
      <c r="D826" s="1" t="s">
        <v>23</v>
      </c>
      <c r="E826" s="1">
        <v>17014.11</v>
      </c>
      <c r="F826" s="1">
        <v>4.0</v>
      </c>
      <c r="G826" s="1">
        <v>21.0</v>
      </c>
      <c r="H826" s="1">
        <v>4.0</v>
      </c>
      <c r="I826" s="1" t="s">
        <v>22</v>
      </c>
      <c r="J826" s="1">
        <v>0.305</v>
      </c>
      <c r="K826" s="1">
        <v>0.607</v>
      </c>
      <c r="L826" s="6" t="str">
        <f>if(J826&gt;QUARTILE!$B$3, "TOP", if(J826&lt;QUARTILE!$B$4, "BOTTOM", 0))</f>
        <v>BOTTOM</v>
      </c>
      <c r="M826" s="6">
        <f t="shared" si="1"/>
        <v>2</v>
      </c>
      <c r="N826" s="6" t="str">
        <f t="shared" si="2"/>
        <v>Baby Boomer</v>
      </c>
      <c r="O826" s="6" t="str">
        <f t="shared" si="3"/>
        <v>Medium Income</v>
      </c>
    </row>
    <row r="827" hidden="1">
      <c r="A827" s="1">
        <v>100825.0</v>
      </c>
      <c r="B827" s="1">
        <v>56.0</v>
      </c>
      <c r="C827" s="1">
        <v>27000.0</v>
      </c>
      <c r="D827" s="1" t="s">
        <v>25</v>
      </c>
      <c r="E827" s="1">
        <v>17558.3</v>
      </c>
      <c r="F827" s="1">
        <v>4.0</v>
      </c>
      <c r="G827" s="1">
        <v>15.0</v>
      </c>
      <c r="H827" s="1">
        <v>3.0</v>
      </c>
      <c r="I827" s="1" t="s">
        <v>22</v>
      </c>
      <c r="J827" s="1">
        <v>0.225</v>
      </c>
      <c r="K827" s="1">
        <v>0.607</v>
      </c>
      <c r="L827" s="6" t="str">
        <f>if(J827&gt;QUARTILE!$B$3, "TOP", if(J827&lt;QUARTILE!$B$4, "BOTTOM", 0))</f>
        <v>BOTTOM</v>
      </c>
      <c r="M827" s="6">
        <f t="shared" si="1"/>
        <v>2</v>
      </c>
      <c r="N827" s="6" t="str">
        <f t="shared" si="2"/>
        <v>Gen X</v>
      </c>
      <c r="O827" s="6" t="str">
        <f t="shared" si="3"/>
        <v>Low Income</v>
      </c>
    </row>
    <row r="828" hidden="1">
      <c r="A828" s="1">
        <v>100826.0</v>
      </c>
      <c r="B828" s="1">
        <v>62.0</v>
      </c>
      <c r="C828" s="1">
        <v>5000.0</v>
      </c>
      <c r="D828" s="1" t="s">
        <v>27</v>
      </c>
      <c r="E828" s="1">
        <v>9228.19</v>
      </c>
      <c r="F828" s="1">
        <v>3.0</v>
      </c>
      <c r="G828" s="1">
        <v>27.0</v>
      </c>
      <c r="H828" s="1">
        <v>6.0</v>
      </c>
      <c r="I828" s="1" t="s">
        <v>22</v>
      </c>
      <c r="J828" s="1">
        <v>0.111</v>
      </c>
      <c r="K828" s="1">
        <v>0.58</v>
      </c>
      <c r="L828" s="6" t="str">
        <f>if(J828&gt;QUARTILE!$B$3, "TOP", if(J828&lt;QUARTILE!$B$4, "BOTTOM", 0))</f>
        <v>BOTTOM</v>
      </c>
      <c r="M828" s="6">
        <f t="shared" si="1"/>
        <v>2</v>
      </c>
      <c r="N828" s="6" t="str">
        <f t="shared" si="2"/>
        <v>Baby Boomer</v>
      </c>
      <c r="O828" s="6" t="str">
        <f t="shared" si="3"/>
        <v>Low Income</v>
      </c>
    </row>
    <row r="829" hidden="1">
      <c r="A829" s="1">
        <v>100827.0</v>
      </c>
      <c r="B829" s="1">
        <v>70.0</v>
      </c>
      <c r="C829" s="1">
        <v>73000.0</v>
      </c>
      <c r="D829" s="1" t="s">
        <v>21</v>
      </c>
      <c r="E829" s="1">
        <v>8693.3</v>
      </c>
      <c r="F829" s="1">
        <v>3.0</v>
      </c>
      <c r="G829" s="1">
        <v>27.0</v>
      </c>
      <c r="H829" s="1">
        <v>5.0</v>
      </c>
      <c r="I829" s="1" t="s">
        <v>22</v>
      </c>
      <c r="J829" s="1">
        <v>0.858</v>
      </c>
      <c r="K829" s="1">
        <v>0.05</v>
      </c>
      <c r="L829" s="6" t="str">
        <f>if(J829&gt;QUARTILE!$B$3, "TOP", if(J829&lt;QUARTILE!$B$4, "BOTTOM", 0))</f>
        <v>TOP</v>
      </c>
      <c r="M829" s="6">
        <f t="shared" si="1"/>
        <v>2</v>
      </c>
      <c r="N829" s="6" t="str">
        <f t="shared" si="2"/>
        <v>Baby Boomer</v>
      </c>
      <c r="O829" s="6" t="str">
        <f t="shared" si="3"/>
        <v>Medium Income</v>
      </c>
    </row>
    <row r="830" hidden="1">
      <c r="A830" s="1">
        <v>100828.0</v>
      </c>
      <c r="B830" s="1">
        <v>59.0</v>
      </c>
      <c r="C830" s="1">
        <v>34000.0</v>
      </c>
      <c r="D830" s="1" t="s">
        <v>25</v>
      </c>
      <c r="E830" s="1">
        <v>22087.88</v>
      </c>
      <c r="F830" s="1">
        <v>3.0</v>
      </c>
      <c r="G830" s="1">
        <v>19.0</v>
      </c>
      <c r="H830" s="1">
        <v>14.0</v>
      </c>
      <c r="I830" s="1" t="s">
        <v>22</v>
      </c>
      <c r="J830" s="1">
        <v>0.211</v>
      </c>
      <c r="K830" s="1">
        <v>0.937</v>
      </c>
      <c r="L830" s="6" t="str">
        <f>if(J830&gt;QUARTILE!$B$3, "TOP", if(J830&lt;QUARTILE!$B$4, "BOTTOM", 0))</f>
        <v>BOTTOM</v>
      </c>
      <c r="M830" s="6">
        <f t="shared" si="1"/>
        <v>2</v>
      </c>
      <c r="N830" s="6" t="str">
        <f t="shared" si="2"/>
        <v>Gen X</v>
      </c>
      <c r="O830" s="6" t="str">
        <f t="shared" si="3"/>
        <v>Low Income</v>
      </c>
    </row>
    <row r="831" hidden="1">
      <c r="A831" s="1">
        <v>100829.0</v>
      </c>
      <c r="B831" s="1">
        <v>75.0</v>
      </c>
      <c r="C831" s="1">
        <v>71000.0</v>
      </c>
      <c r="D831" s="1" t="s">
        <v>30</v>
      </c>
      <c r="E831" s="1">
        <v>9830.19</v>
      </c>
      <c r="F831" s="1">
        <v>3.0</v>
      </c>
      <c r="G831" s="1">
        <v>17.0</v>
      </c>
      <c r="H831" s="1">
        <v>4.0</v>
      </c>
      <c r="I831" s="1" t="s">
        <v>22</v>
      </c>
      <c r="J831" s="1">
        <v>0.633</v>
      </c>
      <c r="K831" s="1">
        <v>0.356</v>
      </c>
      <c r="L831" s="6">
        <f>if(J831&gt;QUARTILE!$B$3, "TOP", if(J831&lt;QUARTILE!$B$4, "BOTTOM", 0))</f>
        <v>0</v>
      </c>
      <c r="M831" s="6">
        <f t="shared" si="1"/>
        <v>2</v>
      </c>
      <c r="N831" s="6" t="str">
        <f t="shared" si="2"/>
        <v>Baby Boomer</v>
      </c>
      <c r="O831" s="6" t="str">
        <f t="shared" si="3"/>
        <v>Medium Income</v>
      </c>
    </row>
    <row r="832" hidden="1">
      <c r="A832" s="1">
        <v>100830.0</v>
      </c>
      <c r="B832" s="1">
        <v>56.0</v>
      </c>
      <c r="C832" s="1">
        <v>42000.0</v>
      </c>
      <c r="D832" s="1" t="s">
        <v>24</v>
      </c>
      <c r="E832" s="1">
        <v>5890.52</v>
      </c>
      <c r="F832" s="1">
        <v>2.0</v>
      </c>
      <c r="G832" s="1">
        <v>18.0</v>
      </c>
      <c r="H832" s="1">
        <v>6.0</v>
      </c>
      <c r="I832" s="1" t="s">
        <v>22</v>
      </c>
      <c r="J832" s="1">
        <v>0.767</v>
      </c>
      <c r="K832" s="1">
        <v>0.803</v>
      </c>
      <c r="L832" s="6">
        <f>if(J832&gt;QUARTILE!$B$3, "TOP", if(J832&lt;QUARTILE!$B$4, "BOTTOM", 0))</f>
        <v>0</v>
      </c>
      <c r="M832" s="6">
        <f t="shared" si="1"/>
        <v>2</v>
      </c>
      <c r="N832" s="6" t="str">
        <f t="shared" si="2"/>
        <v>Gen X</v>
      </c>
      <c r="O832" s="6" t="str">
        <f t="shared" si="3"/>
        <v>Low Income</v>
      </c>
    </row>
    <row r="833" hidden="1">
      <c r="A833" s="1">
        <v>100831.0</v>
      </c>
      <c r="B833" s="1">
        <v>31.0</v>
      </c>
      <c r="C833" s="1">
        <v>48000.0</v>
      </c>
      <c r="D833" s="1" t="s">
        <v>17</v>
      </c>
      <c r="E833" s="1">
        <v>10187.59</v>
      </c>
      <c r="F833" s="1">
        <v>5.0</v>
      </c>
      <c r="G833" s="1">
        <v>22.0</v>
      </c>
      <c r="H833" s="1">
        <v>9.0</v>
      </c>
      <c r="I833" s="1" t="s">
        <v>22</v>
      </c>
      <c r="J833" s="1">
        <v>0.116</v>
      </c>
      <c r="K833" s="1">
        <v>0.76</v>
      </c>
      <c r="L833" s="6" t="str">
        <f>if(J833&gt;QUARTILE!$B$3, "TOP", if(J833&lt;QUARTILE!$B$4, "BOTTOM", 0))</f>
        <v>BOTTOM</v>
      </c>
      <c r="M833" s="6">
        <f t="shared" si="1"/>
        <v>2</v>
      </c>
      <c r="N833" s="6" t="str">
        <f t="shared" si="2"/>
        <v>Gen X</v>
      </c>
      <c r="O833" s="6" t="str">
        <f t="shared" si="3"/>
        <v>Medium Income</v>
      </c>
    </row>
    <row r="834" hidden="1">
      <c r="A834" s="1">
        <v>100832.0</v>
      </c>
      <c r="B834" s="1">
        <v>48.0</v>
      </c>
      <c r="C834" s="1">
        <v>25000.0</v>
      </c>
      <c r="D834" s="1" t="s">
        <v>25</v>
      </c>
      <c r="E834" s="1">
        <v>32970.03</v>
      </c>
      <c r="F834" s="1">
        <v>2.0</v>
      </c>
      <c r="G834" s="1">
        <v>21.0</v>
      </c>
      <c r="H834" s="1">
        <v>12.0</v>
      </c>
      <c r="I834" s="1" t="s">
        <v>22</v>
      </c>
      <c r="J834" s="1">
        <v>1.0</v>
      </c>
      <c r="K834" s="1">
        <v>0.866</v>
      </c>
      <c r="L834" s="6" t="str">
        <f>if(J834&gt;QUARTILE!$B$3, "TOP", if(J834&lt;QUARTILE!$B$4, "BOTTOM", 0))</f>
        <v>TOP</v>
      </c>
      <c r="M834" s="6">
        <f t="shared" si="1"/>
        <v>2</v>
      </c>
      <c r="N834" s="6" t="str">
        <f t="shared" si="2"/>
        <v>Gen X</v>
      </c>
      <c r="O834" s="6" t="str">
        <f t="shared" si="3"/>
        <v>Low Income</v>
      </c>
    </row>
    <row r="835" hidden="1">
      <c r="A835" s="1">
        <v>100833.0</v>
      </c>
      <c r="B835" s="1">
        <v>75.0</v>
      </c>
      <c r="C835" s="1">
        <v>19000.0</v>
      </c>
      <c r="D835" s="1" t="s">
        <v>23</v>
      </c>
      <c r="E835" s="1">
        <v>67911.34</v>
      </c>
      <c r="F835" s="1">
        <v>2.0</v>
      </c>
      <c r="G835" s="1">
        <v>29.0</v>
      </c>
      <c r="H835" s="1">
        <v>7.0</v>
      </c>
      <c r="I835" s="1" t="s">
        <v>18</v>
      </c>
      <c r="J835" s="1">
        <v>0.434</v>
      </c>
      <c r="K835" s="1">
        <v>0.227</v>
      </c>
      <c r="L835" s="6">
        <f>if(J835&gt;QUARTILE!$B$3, "TOP", if(J835&lt;QUARTILE!$B$4, "BOTTOM", 0))</f>
        <v>0</v>
      </c>
      <c r="M835" s="6">
        <f t="shared" si="1"/>
        <v>1</v>
      </c>
      <c r="N835" s="6" t="str">
        <f t="shared" si="2"/>
        <v>Baby Boomer</v>
      </c>
      <c r="O835" s="6" t="str">
        <f t="shared" si="3"/>
        <v>Low Income</v>
      </c>
    </row>
    <row r="836" hidden="1">
      <c r="A836" s="1">
        <v>100834.0</v>
      </c>
      <c r="B836" s="1">
        <v>22.0</v>
      </c>
      <c r="C836" s="1">
        <v>28000.0</v>
      </c>
      <c r="D836" s="1" t="s">
        <v>23</v>
      </c>
      <c r="E836" s="1">
        <v>20209.29</v>
      </c>
      <c r="F836" s="1">
        <v>2.0</v>
      </c>
      <c r="G836" s="1">
        <v>24.0</v>
      </c>
      <c r="H836" s="1">
        <v>11.0</v>
      </c>
      <c r="I836" s="1" t="s">
        <v>22</v>
      </c>
      <c r="J836" s="1">
        <v>0.842</v>
      </c>
      <c r="K836" s="1">
        <v>0.997</v>
      </c>
      <c r="L836" s="6" t="str">
        <f>if(J836&gt;QUARTILE!$B$3, "TOP", if(J836&lt;QUARTILE!$B$4, "BOTTOM", 0))</f>
        <v>TOP</v>
      </c>
      <c r="M836" s="6">
        <f t="shared" si="1"/>
        <v>2</v>
      </c>
      <c r="N836" s="6" t="str">
        <f t="shared" si="2"/>
        <v>Millenial</v>
      </c>
      <c r="O836" s="6" t="str">
        <f t="shared" si="3"/>
        <v>Low Income</v>
      </c>
    </row>
    <row r="837" hidden="1">
      <c r="A837" s="1">
        <v>100835.0</v>
      </c>
      <c r="B837" s="1">
        <v>52.0</v>
      </c>
      <c r="C837" s="1">
        <v>14000.0</v>
      </c>
      <c r="D837" s="1" t="s">
        <v>27</v>
      </c>
      <c r="E837" s="1">
        <v>30474.49</v>
      </c>
      <c r="F837" s="1">
        <v>4.0</v>
      </c>
      <c r="G837" s="1">
        <v>20.0</v>
      </c>
      <c r="H837" s="1">
        <v>6.0</v>
      </c>
      <c r="I837" s="1" t="s">
        <v>18</v>
      </c>
      <c r="J837" s="1">
        <v>0.894</v>
      </c>
      <c r="K837" s="1">
        <v>0.151</v>
      </c>
      <c r="L837" s="6" t="str">
        <f>if(J837&gt;QUARTILE!$B$3, "TOP", if(J837&lt;QUARTILE!$B$4, "BOTTOM", 0))</f>
        <v>TOP</v>
      </c>
      <c r="M837" s="6">
        <f t="shared" si="1"/>
        <v>1</v>
      </c>
      <c r="N837" s="6" t="str">
        <f t="shared" si="2"/>
        <v>Gen X</v>
      </c>
      <c r="O837" s="6" t="str">
        <f t="shared" si="3"/>
        <v>Low Income</v>
      </c>
    </row>
    <row r="838" hidden="1">
      <c r="A838" s="1">
        <v>100836.0</v>
      </c>
      <c r="B838" s="1">
        <v>40.0</v>
      </c>
      <c r="C838" s="1">
        <v>29000.0</v>
      </c>
      <c r="D838" s="1" t="s">
        <v>25</v>
      </c>
      <c r="E838" s="1">
        <v>15221.02</v>
      </c>
      <c r="F838" s="1">
        <v>2.0</v>
      </c>
      <c r="G838" s="1">
        <v>24.0</v>
      </c>
      <c r="H838" s="1">
        <v>9.0</v>
      </c>
      <c r="I838" s="1" t="s">
        <v>22</v>
      </c>
      <c r="J838" s="1">
        <v>0.398</v>
      </c>
      <c r="K838" s="1">
        <v>0.451</v>
      </c>
      <c r="L838" s="6">
        <f>if(J838&gt;QUARTILE!$B$3, "TOP", if(J838&lt;QUARTILE!$B$4, "BOTTOM", 0))</f>
        <v>0</v>
      </c>
      <c r="M838" s="6">
        <f t="shared" si="1"/>
        <v>2</v>
      </c>
      <c r="N838" s="6" t="str">
        <f t="shared" si="2"/>
        <v>Gen X</v>
      </c>
      <c r="O838" s="6" t="str">
        <f t="shared" si="3"/>
        <v>Low Income</v>
      </c>
    </row>
    <row r="839" hidden="1">
      <c r="A839" s="1">
        <v>100837.0</v>
      </c>
      <c r="B839" s="1">
        <v>46.0</v>
      </c>
      <c r="C839" s="1">
        <v>5000.0</v>
      </c>
      <c r="D839" s="1" t="s">
        <v>23</v>
      </c>
      <c r="E839" s="1">
        <v>19607.15</v>
      </c>
      <c r="F839" s="1">
        <v>3.0</v>
      </c>
      <c r="G839" s="1">
        <v>18.0</v>
      </c>
      <c r="H839" s="1">
        <v>8.0</v>
      </c>
      <c r="I839" s="1" t="s">
        <v>22</v>
      </c>
      <c r="J839" s="1">
        <v>0.601</v>
      </c>
      <c r="K839" s="1">
        <v>0.706</v>
      </c>
      <c r="L839" s="6">
        <f>if(J839&gt;QUARTILE!$B$3, "TOP", if(J839&lt;QUARTILE!$B$4, "BOTTOM", 0))</f>
        <v>0</v>
      </c>
      <c r="M839" s="6">
        <f t="shared" si="1"/>
        <v>2</v>
      </c>
      <c r="N839" s="6" t="str">
        <f t="shared" si="2"/>
        <v>Gen X</v>
      </c>
      <c r="O839" s="6" t="str">
        <f t="shared" si="3"/>
        <v>Low Income</v>
      </c>
    </row>
    <row r="840" hidden="1">
      <c r="A840" s="1">
        <v>100838.0</v>
      </c>
      <c r="B840" s="1">
        <v>60.0</v>
      </c>
      <c r="C840" s="1">
        <v>23000.0</v>
      </c>
      <c r="D840" s="1" t="s">
        <v>25</v>
      </c>
      <c r="E840" s="1">
        <v>88601.92</v>
      </c>
      <c r="F840" s="1">
        <v>2.0</v>
      </c>
      <c r="G840" s="1">
        <v>14.0</v>
      </c>
      <c r="H840" s="1">
        <v>4.0</v>
      </c>
      <c r="I840" s="1" t="s">
        <v>18</v>
      </c>
      <c r="J840" s="1">
        <v>0.781</v>
      </c>
      <c r="K840" s="1">
        <v>0.055</v>
      </c>
      <c r="L840" s="6">
        <f>if(J840&gt;QUARTILE!$B$3, "TOP", if(J840&lt;QUARTILE!$B$4, "BOTTOM", 0))</f>
        <v>0</v>
      </c>
      <c r="M840" s="6">
        <f t="shared" si="1"/>
        <v>1</v>
      </c>
      <c r="N840" s="6" t="str">
        <f t="shared" si="2"/>
        <v>Gen X</v>
      </c>
      <c r="O840" s="6" t="str">
        <f t="shared" si="3"/>
        <v>Low Income</v>
      </c>
    </row>
    <row r="841" hidden="1">
      <c r="A841" s="1">
        <v>100839.0</v>
      </c>
      <c r="B841" s="1">
        <v>28.0</v>
      </c>
      <c r="C841" s="1">
        <v>49000.0</v>
      </c>
      <c r="D841" s="1" t="s">
        <v>23</v>
      </c>
      <c r="E841" s="1">
        <v>11539.98</v>
      </c>
      <c r="F841" s="1">
        <v>3.0</v>
      </c>
      <c r="G841" s="1">
        <v>17.0</v>
      </c>
      <c r="H841" s="1">
        <v>22.0</v>
      </c>
      <c r="I841" s="1" t="s">
        <v>26</v>
      </c>
      <c r="J841" s="1">
        <v>0.666</v>
      </c>
      <c r="K841" s="1">
        <v>0.166</v>
      </c>
      <c r="L841" s="6">
        <f>if(J841&gt;QUARTILE!$B$3, "TOP", if(J841&lt;QUARTILE!$B$4, "BOTTOM", 0))</f>
        <v>0</v>
      </c>
      <c r="M841" s="6">
        <f t="shared" si="1"/>
        <v>3</v>
      </c>
      <c r="N841" s="6" t="str">
        <f t="shared" si="2"/>
        <v>Millenial</v>
      </c>
      <c r="O841" s="6" t="str">
        <f t="shared" si="3"/>
        <v>Medium Income</v>
      </c>
    </row>
    <row r="842" hidden="1">
      <c r="A842" s="1">
        <v>100840.0</v>
      </c>
      <c r="B842" s="1">
        <v>35.0</v>
      </c>
      <c r="C842" s="1">
        <v>23000.0</v>
      </c>
      <c r="D842" s="1" t="s">
        <v>27</v>
      </c>
      <c r="E842" s="1">
        <v>1371.03</v>
      </c>
      <c r="F842" s="1">
        <v>5.0</v>
      </c>
      <c r="G842" s="1">
        <v>19.0</v>
      </c>
      <c r="H842" s="1">
        <v>13.0</v>
      </c>
      <c r="I842" s="1" t="s">
        <v>18</v>
      </c>
      <c r="J842" s="1">
        <v>0.358</v>
      </c>
      <c r="K842" s="1">
        <v>0.678</v>
      </c>
      <c r="L842" s="6">
        <f>if(J842&gt;QUARTILE!$B$3, "TOP", if(J842&lt;QUARTILE!$B$4, "BOTTOM", 0))</f>
        <v>0</v>
      </c>
      <c r="M842" s="6">
        <f t="shared" si="1"/>
        <v>1</v>
      </c>
      <c r="N842" s="6" t="str">
        <f t="shared" si="2"/>
        <v>Gen X</v>
      </c>
      <c r="O842" s="6" t="str">
        <f t="shared" si="3"/>
        <v>Low Income</v>
      </c>
    </row>
    <row r="843" hidden="1">
      <c r="A843" s="1">
        <v>100841.0</v>
      </c>
      <c r="B843" s="1">
        <v>64.0</v>
      </c>
      <c r="C843" s="1">
        <v>62000.0</v>
      </c>
      <c r="D843" s="1" t="s">
        <v>23</v>
      </c>
      <c r="E843" s="1">
        <v>62934.32</v>
      </c>
      <c r="F843" s="1">
        <v>4.0</v>
      </c>
      <c r="G843" s="1">
        <v>20.0</v>
      </c>
      <c r="H843" s="1">
        <v>3.0</v>
      </c>
      <c r="I843" s="1" t="s">
        <v>18</v>
      </c>
      <c r="J843" s="1">
        <v>1.0</v>
      </c>
      <c r="K843" s="1">
        <v>0.824</v>
      </c>
      <c r="L843" s="6" t="str">
        <f>if(J843&gt;QUARTILE!$B$3, "TOP", if(J843&lt;QUARTILE!$B$4, "BOTTOM", 0))</f>
        <v>TOP</v>
      </c>
      <c r="M843" s="6">
        <f t="shared" si="1"/>
        <v>1</v>
      </c>
      <c r="N843" s="6" t="str">
        <f t="shared" si="2"/>
        <v>Baby Boomer</v>
      </c>
      <c r="O843" s="6" t="str">
        <f t="shared" si="3"/>
        <v>Medium Income</v>
      </c>
    </row>
    <row r="844" hidden="1">
      <c r="A844" s="1">
        <v>100842.0</v>
      </c>
      <c r="B844" s="1">
        <v>29.0</v>
      </c>
      <c r="C844" s="1">
        <v>19000.0</v>
      </c>
      <c r="D844" s="1" t="s">
        <v>27</v>
      </c>
      <c r="E844" s="1">
        <v>31506.69</v>
      </c>
      <c r="F844" s="1">
        <v>5.0</v>
      </c>
      <c r="G844" s="1">
        <v>17.0</v>
      </c>
      <c r="H844" s="1">
        <v>4.0</v>
      </c>
      <c r="I844" s="1" t="s">
        <v>18</v>
      </c>
      <c r="J844" s="1">
        <v>0.302</v>
      </c>
      <c r="K844" s="1">
        <v>0.583</v>
      </c>
      <c r="L844" s="6" t="str">
        <f>if(J844&gt;QUARTILE!$B$3, "TOP", if(J844&lt;QUARTILE!$B$4, "BOTTOM", 0))</f>
        <v>BOTTOM</v>
      </c>
      <c r="M844" s="6">
        <f t="shared" si="1"/>
        <v>1</v>
      </c>
      <c r="N844" s="6" t="str">
        <f t="shared" si="2"/>
        <v>Millenial</v>
      </c>
      <c r="O844" s="6" t="str">
        <f t="shared" si="3"/>
        <v>Low Income</v>
      </c>
    </row>
    <row r="845" hidden="1">
      <c r="A845" s="1">
        <v>100843.0</v>
      </c>
      <c r="B845" s="1">
        <v>26.0</v>
      </c>
      <c r="C845" s="1">
        <v>40000.0</v>
      </c>
      <c r="D845" s="1" t="s">
        <v>17</v>
      </c>
      <c r="E845" s="1">
        <v>10160.27</v>
      </c>
      <c r="F845" s="1">
        <v>5.0</v>
      </c>
      <c r="G845" s="1">
        <v>16.0</v>
      </c>
      <c r="H845" s="1">
        <v>15.0</v>
      </c>
      <c r="I845" s="1" t="s">
        <v>22</v>
      </c>
      <c r="J845" s="1">
        <v>0.795</v>
      </c>
      <c r="K845" s="1">
        <v>0.812</v>
      </c>
      <c r="L845" s="6">
        <f>if(J845&gt;QUARTILE!$B$3, "TOP", if(J845&lt;QUARTILE!$B$4, "BOTTOM", 0))</f>
        <v>0</v>
      </c>
      <c r="M845" s="6">
        <f t="shared" si="1"/>
        <v>2</v>
      </c>
      <c r="N845" s="6" t="str">
        <f t="shared" si="2"/>
        <v>Millenial</v>
      </c>
      <c r="O845" s="6" t="str">
        <f t="shared" si="3"/>
        <v>Low Income</v>
      </c>
    </row>
    <row r="846" hidden="1">
      <c r="A846" s="1">
        <v>100844.0</v>
      </c>
      <c r="B846" s="1">
        <v>27.0</v>
      </c>
      <c r="C846" s="1">
        <v>13000.0</v>
      </c>
      <c r="D846" s="1" t="s">
        <v>23</v>
      </c>
      <c r="E846" s="1">
        <v>80791.51</v>
      </c>
      <c r="F846" s="1">
        <v>4.0</v>
      </c>
      <c r="G846" s="1">
        <v>21.0</v>
      </c>
      <c r="H846" s="1">
        <v>8.0</v>
      </c>
      <c r="I846" s="1" t="s">
        <v>18</v>
      </c>
      <c r="J846" s="1">
        <v>0.354</v>
      </c>
      <c r="K846" s="1">
        <v>0.0</v>
      </c>
      <c r="L846" s="6">
        <f>if(J846&gt;QUARTILE!$B$3, "TOP", if(J846&lt;QUARTILE!$B$4, "BOTTOM", 0))</f>
        <v>0</v>
      </c>
      <c r="M846" s="6">
        <f t="shared" si="1"/>
        <v>1</v>
      </c>
      <c r="N846" s="6" t="str">
        <f t="shared" si="2"/>
        <v>Millenial</v>
      </c>
      <c r="O846" s="6" t="str">
        <f t="shared" si="3"/>
        <v>Low Income</v>
      </c>
    </row>
    <row r="847" hidden="1">
      <c r="A847" s="1">
        <v>100845.0</v>
      </c>
      <c r="B847" s="1">
        <v>75.0</v>
      </c>
      <c r="C847" s="1">
        <v>39000.0</v>
      </c>
      <c r="D847" s="1" t="s">
        <v>25</v>
      </c>
      <c r="E847" s="1">
        <v>8478.77</v>
      </c>
      <c r="F847" s="1">
        <v>3.0</v>
      </c>
      <c r="G847" s="1">
        <v>29.0</v>
      </c>
      <c r="H847" s="1">
        <v>3.0</v>
      </c>
      <c r="I847" s="1" t="s">
        <v>22</v>
      </c>
      <c r="J847" s="1">
        <v>0.75</v>
      </c>
      <c r="K847" s="1">
        <v>0.577</v>
      </c>
      <c r="L847" s="6">
        <f>if(J847&gt;QUARTILE!$B$3, "TOP", if(J847&lt;QUARTILE!$B$4, "BOTTOM", 0))</f>
        <v>0</v>
      </c>
      <c r="M847" s="6">
        <f t="shared" si="1"/>
        <v>2</v>
      </c>
      <c r="N847" s="6" t="str">
        <f t="shared" si="2"/>
        <v>Baby Boomer</v>
      </c>
      <c r="O847" s="6" t="str">
        <f t="shared" si="3"/>
        <v>Low Income</v>
      </c>
    </row>
    <row r="848" hidden="1">
      <c r="A848" s="1">
        <v>100846.0</v>
      </c>
      <c r="B848" s="1">
        <v>61.0</v>
      </c>
      <c r="C848" s="1">
        <v>25000.0</v>
      </c>
      <c r="D848" s="1" t="s">
        <v>27</v>
      </c>
      <c r="E848" s="1">
        <v>9308.13</v>
      </c>
      <c r="F848" s="1">
        <v>3.0</v>
      </c>
      <c r="G848" s="1">
        <v>24.0</v>
      </c>
      <c r="H848" s="1">
        <v>4.0</v>
      </c>
      <c r="I848" s="1" t="s">
        <v>22</v>
      </c>
      <c r="J848" s="1">
        <v>0.288</v>
      </c>
      <c r="K848" s="1">
        <v>0.914</v>
      </c>
      <c r="L848" s="6" t="str">
        <f>if(J848&gt;QUARTILE!$B$3, "TOP", if(J848&lt;QUARTILE!$B$4, "BOTTOM", 0))</f>
        <v>BOTTOM</v>
      </c>
      <c r="M848" s="6">
        <f t="shared" si="1"/>
        <v>2</v>
      </c>
      <c r="N848" s="6" t="str">
        <f t="shared" si="2"/>
        <v>Baby Boomer</v>
      </c>
      <c r="O848" s="6" t="str">
        <f t="shared" si="3"/>
        <v>Low Income</v>
      </c>
    </row>
    <row r="849" hidden="1">
      <c r="A849" s="1">
        <v>100847.0</v>
      </c>
      <c r="B849" s="1">
        <v>34.0</v>
      </c>
      <c r="C849" s="1">
        <v>19000.0</v>
      </c>
      <c r="D849" s="1" t="s">
        <v>23</v>
      </c>
      <c r="E849" s="1">
        <v>18818.4</v>
      </c>
      <c r="F849" s="1">
        <v>3.0</v>
      </c>
      <c r="G849" s="1">
        <v>25.0</v>
      </c>
      <c r="H849" s="1">
        <v>6.0</v>
      </c>
      <c r="I849" s="1" t="s">
        <v>22</v>
      </c>
      <c r="J849" s="1">
        <v>0.977</v>
      </c>
      <c r="K849" s="1">
        <v>0.682</v>
      </c>
      <c r="L849" s="6" t="str">
        <f>if(J849&gt;QUARTILE!$B$3, "TOP", if(J849&lt;QUARTILE!$B$4, "BOTTOM", 0))</f>
        <v>TOP</v>
      </c>
      <c r="M849" s="6">
        <f t="shared" si="1"/>
        <v>2</v>
      </c>
      <c r="N849" s="6" t="str">
        <f t="shared" si="2"/>
        <v>Gen X</v>
      </c>
      <c r="O849" s="6" t="str">
        <f t="shared" si="3"/>
        <v>Low Income</v>
      </c>
    </row>
    <row r="850" hidden="1">
      <c r="A850" s="1">
        <v>100848.0</v>
      </c>
      <c r="B850" s="1">
        <v>78.0</v>
      </c>
      <c r="C850" s="1">
        <v>5000.0</v>
      </c>
      <c r="D850" s="1" t="s">
        <v>23</v>
      </c>
      <c r="E850" s="1">
        <v>6413.68</v>
      </c>
      <c r="F850" s="1">
        <v>4.0</v>
      </c>
      <c r="G850" s="1">
        <v>30.0</v>
      </c>
      <c r="H850" s="1">
        <v>4.0</v>
      </c>
      <c r="I850" s="1" t="s">
        <v>22</v>
      </c>
      <c r="J850" s="1">
        <v>0.655</v>
      </c>
      <c r="K850" s="1">
        <v>0.626</v>
      </c>
      <c r="L850" s="6">
        <f>if(J850&gt;QUARTILE!$B$3, "TOP", if(J850&lt;QUARTILE!$B$4, "BOTTOM", 0))</f>
        <v>0</v>
      </c>
      <c r="M850" s="6">
        <f t="shared" si="1"/>
        <v>2</v>
      </c>
      <c r="N850" s="6" t="str">
        <f t="shared" si="2"/>
        <v>Baby Boomer</v>
      </c>
      <c r="O850" s="6" t="str">
        <f t="shared" si="3"/>
        <v>Low Income</v>
      </c>
    </row>
    <row r="851" hidden="1">
      <c r="A851" s="1">
        <v>100849.0</v>
      </c>
      <c r="B851" s="1">
        <v>55.0</v>
      </c>
      <c r="C851" s="1">
        <v>19000.0</v>
      </c>
      <c r="D851" s="1" t="s">
        <v>25</v>
      </c>
      <c r="E851" s="1">
        <v>23984.45</v>
      </c>
      <c r="F851" s="1">
        <v>2.0</v>
      </c>
      <c r="G851" s="1">
        <v>24.0</v>
      </c>
      <c r="H851" s="1">
        <v>5.0</v>
      </c>
      <c r="I851" s="1" t="s">
        <v>22</v>
      </c>
      <c r="J851" s="1">
        <v>0.584</v>
      </c>
      <c r="K851" s="1">
        <v>0.203</v>
      </c>
      <c r="L851" s="6">
        <f>if(J851&gt;QUARTILE!$B$3, "TOP", if(J851&lt;QUARTILE!$B$4, "BOTTOM", 0))</f>
        <v>0</v>
      </c>
      <c r="M851" s="6">
        <f t="shared" si="1"/>
        <v>2</v>
      </c>
      <c r="N851" s="6" t="str">
        <f t="shared" si="2"/>
        <v>Gen X</v>
      </c>
      <c r="O851" s="6" t="str">
        <f t="shared" si="3"/>
        <v>Low Income</v>
      </c>
    </row>
    <row r="852" hidden="1">
      <c r="A852" s="1">
        <v>100850.0</v>
      </c>
      <c r="B852" s="1">
        <v>24.0</v>
      </c>
      <c r="C852" s="1">
        <v>25000.0</v>
      </c>
      <c r="D852" s="1" t="s">
        <v>25</v>
      </c>
      <c r="E852" s="1">
        <v>3317.56</v>
      </c>
      <c r="F852" s="1">
        <v>1.0</v>
      </c>
      <c r="G852" s="1">
        <v>19.0</v>
      </c>
      <c r="H852" s="1">
        <v>21.0</v>
      </c>
      <c r="I852" s="1" t="s">
        <v>26</v>
      </c>
      <c r="J852" s="1">
        <v>0.545</v>
      </c>
      <c r="K852" s="1">
        <v>0.761</v>
      </c>
      <c r="L852" s="6">
        <f>if(J852&gt;QUARTILE!$B$3, "TOP", if(J852&lt;QUARTILE!$B$4, "BOTTOM", 0))</f>
        <v>0</v>
      </c>
      <c r="M852" s="6">
        <f t="shared" si="1"/>
        <v>3</v>
      </c>
      <c r="N852" s="6" t="str">
        <f t="shared" si="2"/>
        <v>Millenial</v>
      </c>
      <c r="O852" s="6" t="str">
        <f t="shared" si="3"/>
        <v>Low Income</v>
      </c>
    </row>
    <row r="853" hidden="1">
      <c r="A853" s="1">
        <v>100851.0</v>
      </c>
      <c r="B853" s="1">
        <v>63.0</v>
      </c>
      <c r="C853" s="1">
        <v>36000.0</v>
      </c>
      <c r="D853" s="1" t="s">
        <v>25</v>
      </c>
      <c r="E853" s="1">
        <v>2286.35</v>
      </c>
      <c r="F853" s="1">
        <v>2.0</v>
      </c>
      <c r="G853" s="1">
        <v>25.0</v>
      </c>
      <c r="H853" s="1">
        <v>4.0</v>
      </c>
      <c r="I853" s="1" t="s">
        <v>22</v>
      </c>
      <c r="J853" s="1">
        <v>0.559</v>
      </c>
      <c r="K853" s="1">
        <v>0.865</v>
      </c>
      <c r="L853" s="6">
        <f>if(J853&gt;QUARTILE!$B$3, "TOP", if(J853&lt;QUARTILE!$B$4, "BOTTOM", 0))</f>
        <v>0</v>
      </c>
      <c r="M853" s="6">
        <f t="shared" si="1"/>
        <v>2</v>
      </c>
      <c r="N853" s="6" t="str">
        <f t="shared" si="2"/>
        <v>Baby Boomer</v>
      </c>
      <c r="O853" s="6" t="str">
        <f t="shared" si="3"/>
        <v>Low Income</v>
      </c>
    </row>
    <row r="854" hidden="1">
      <c r="A854" s="1">
        <v>100852.0</v>
      </c>
      <c r="B854" s="1">
        <v>30.0</v>
      </c>
      <c r="C854" s="1">
        <v>56000.0</v>
      </c>
      <c r="D854" s="1" t="s">
        <v>23</v>
      </c>
      <c r="E854" s="1">
        <v>15309.11</v>
      </c>
      <c r="F854" s="1">
        <v>2.0</v>
      </c>
      <c r="G854" s="1">
        <v>23.0</v>
      </c>
      <c r="H854" s="1">
        <v>8.0</v>
      </c>
      <c r="I854" s="1" t="s">
        <v>22</v>
      </c>
      <c r="J854" s="1">
        <v>0.216</v>
      </c>
      <c r="K854" s="1">
        <v>0.614</v>
      </c>
      <c r="L854" s="6" t="str">
        <f>if(J854&gt;QUARTILE!$B$3, "TOP", if(J854&lt;QUARTILE!$B$4, "BOTTOM", 0))</f>
        <v>BOTTOM</v>
      </c>
      <c r="M854" s="6">
        <f t="shared" si="1"/>
        <v>2</v>
      </c>
      <c r="N854" s="6" t="str">
        <f t="shared" si="2"/>
        <v>Millenial</v>
      </c>
      <c r="O854" s="6" t="str">
        <f t="shared" si="3"/>
        <v>Medium Income</v>
      </c>
    </row>
    <row r="855" hidden="1">
      <c r="A855" s="1">
        <v>100853.0</v>
      </c>
      <c r="B855" s="1">
        <v>57.0</v>
      </c>
      <c r="C855" s="1">
        <v>75000.0</v>
      </c>
      <c r="D855" s="1" t="s">
        <v>25</v>
      </c>
      <c r="E855" s="1">
        <v>16215.82</v>
      </c>
      <c r="F855" s="1">
        <v>5.0</v>
      </c>
      <c r="G855" s="1">
        <v>13.0</v>
      </c>
      <c r="H855" s="1">
        <v>7.0</v>
      </c>
      <c r="I855" s="1" t="s">
        <v>22</v>
      </c>
      <c r="J855" s="1">
        <v>0.293</v>
      </c>
      <c r="K855" s="1">
        <v>0.377</v>
      </c>
      <c r="L855" s="6" t="str">
        <f>if(J855&gt;QUARTILE!$B$3, "TOP", if(J855&lt;QUARTILE!$B$4, "BOTTOM", 0))</f>
        <v>BOTTOM</v>
      </c>
      <c r="M855" s="6">
        <f t="shared" si="1"/>
        <v>2</v>
      </c>
      <c r="N855" s="6" t="str">
        <f t="shared" si="2"/>
        <v>Gen X</v>
      </c>
      <c r="O855" s="6" t="str">
        <f t="shared" si="3"/>
        <v>Medium Income</v>
      </c>
    </row>
    <row r="856" hidden="1">
      <c r="A856" s="1">
        <v>100854.0</v>
      </c>
      <c r="B856" s="1">
        <v>59.0</v>
      </c>
      <c r="C856" s="1">
        <v>47000.0</v>
      </c>
      <c r="D856" s="1" t="s">
        <v>23</v>
      </c>
      <c r="E856" s="1">
        <v>2255.65</v>
      </c>
      <c r="F856" s="1">
        <v>1.0</v>
      </c>
      <c r="G856" s="1">
        <v>11.0</v>
      </c>
      <c r="H856" s="1">
        <v>9.0</v>
      </c>
      <c r="I856" s="1" t="s">
        <v>22</v>
      </c>
      <c r="J856" s="1">
        <v>0.345</v>
      </c>
      <c r="K856" s="1">
        <v>0.824</v>
      </c>
      <c r="L856" s="6">
        <f>if(J856&gt;QUARTILE!$B$3, "TOP", if(J856&lt;QUARTILE!$B$4, "BOTTOM", 0))</f>
        <v>0</v>
      </c>
      <c r="M856" s="6">
        <f t="shared" si="1"/>
        <v>2</v>
      </c>
      <c r="N856" s="6" t="str">
        <f t="shared" si="2"/>
        <v>Gen X</v>
      </c>
      <c r="O856" s="6" t="str">
        <f t="shared" si="3"/>
        <v>Medium Income</v>
      </c>
    </row>
    <row r="857" hidden="1">
      <c r="A857" s="1">
        <v>100855.0</v>
      </c>
      <c r="B857" s="1">
        <v>26.0</v>
      </c>
      <c r="C857" s="1">
        <v>16000.0</v>
      </c>
      <c r="D857" s="1" t="s">
        <v>17</v>
      </c>
      <c r="E857" s="1">
        <v>66582.89</v>
      </c>
      <c r="F857" s="1">
        <v>3.0</v>
      </c>
      <c r="G857" s="1">
        <v>18.0</v>
      </c>
      <c r="H857" s="1">
        <v>13.0</v>
      </c>
      <c r="I857" s="1" t="s">
        <v>18</v>
      </c>
      <c r="J857" s="1">
        <v>1.0</v>
      </c>
      <c r="K857" s="1">
        <v>0.365</v>
      </c>
      <c r="L857" s="6" t="str">
        <f>if(J857&gt;QUARTILE!$B$3, "TOP", if(J857&lt;QUARTILE!$B$4, "BOTTOM", 0))</f>
        <v>TOP</v>
      </c>
      <c r="M857" s="6">
        <f t="shared" si="1"/>
        <v>1</v>
      </c>
      <c r="N857" s="6" t="str">
        <f t="shared" si="2"/>
        <v>Millenial</v>
      </c>
      <c r="O857" s="6" t="str">
        <f t="shared" si="3"/>
        <v>Low Income</v>
      </c>
    </row>
    <row r="858" hidden="1">
      <c r="A858" s="1">
        <v>100856.0</v>
      </c>
      <c r="B858" s="1">
        <v>67.0</v>
      </c>
      <c r="C858" s="1">
        <v>18000.0</v>
      </c>
      <c r="D858" s="1" t="s">
        <v>23</v>
      </c>
      <c r="E858" s="1">
        <v>17032.86</v>
      </c>
      <c r="F858" s="1">
        <v>2.0</v>
      </c>
      <c r="G858" s="1">
        <v>25.0</v>
      </c>
      <c r="H858" s="1">
        <v>5.0</v>
      </c>
      <c r="I858" s="1" t="s">
        <v>22</v>
      </c>
      <c r="J858" s="1">
        <v>0.518</v>
      </c>
      <c r="K858" s="1">
        <v>0.823</v>
      </c>
      <c r="L858" s="6">
        <f>if(J858&gt;QUARTILE!$B$3, "TOP", if(J858&lt;QUARTILE!$B$4, "BOTTOM", 0))</f>
        <v>0</v>
      </c>
      <c r="M858" s="6">
        <f t="shared" si="1"/>
        <v>2</v>
      </c>
      <c r="N858" s="6" t="str">
        <f t="shared" si="2"/>
        <v>Baby Boomer</v>
      </c>
      <c r="O858" s="6" t="str">
        <f t="shared" si="3"/>
        <v>Low Income</v>
      </c>
    </row>
    <row r="859" hidden="1">
      <c r="A859" s="1">
        <v>100857.0</v>
      </c>
      <c r="B859" s="1">
        <v>44.0</v>
      </c>
      <c r="C859" s="1">
        <v>34000.0</v>
      </c>
      <c r="D859" s="1" t="s">
        <v>17</v>
      </c>
      <c r="E859" s="1">
        <v>3274.75</v>
      </c>
      <c r="F859" s="1">
        <v>4.0</v>
      </c>
      <c r="G859" s="1">
        <v>20.0</v>
      </c>
      <c r="H859" s="1">
        <v>14.0</v>
      </c>
      <c r="I859" s="1" t="s">
        <v>18</v>
      </c>
      <c r="J859" s="1">
        <v>0.4</v>
      </c>
      <c r="K859" s="1">
        <v>0.435</v>
      </c>
      <c r="L859" s="6">
        <f>if(J859&gt;QUARTILE!$B$3, "TOP", if(J859&lt;QUARTILE!$B$4, "BOTTOM", 0))</f>
        <v>0</v>
      </c>
      <c r="M859" s="6">
        <f t="shared" si="1"/>
        <v>1</v>
      </c>
      <c r="N859" s="6" t="str">
        <f t="shared" si="2"/>
        <v>Gen X</v>
      </c>
      <c r="O859" s="6" t="str">
        <f t="shared" si="3"/>
        <v>Low Income</v>
      </c>
    </row>
    <row r="860" hidden="1">
      <c r="A860" s="1">
        <v>100858.0</v>
      </c>
      <c r="B860" s="1">
        <v>75.0</v>
      </c>
      <c r="C860" s="1">
        <v>30000.0</v>
      </c>
      <c r="D860" s="1" t="s">
        <v>25</v>
      </c>
      <c r="E860" s="1">
        <v>7463.13</v>
      </c>
      <c r="F860" s="1">
        <v>2.0</v>
      </c>
      <c r="G860" s="1">
        <v>17.0</v>
      </c>
      <c r="H860" s="1">
        <v>4.0</v>
      </c>
      <c r="I860" s="1" t="s">
        <v>22</v>
      </c>
      <c r="J860" s="1">
        <v>0.823</v>
      </c>
      <c r="K860" s="1">
        <v>0.58</v>
      </c>
      <c r="L860" s="6" t="str">
        <f>if(J860&gt;QUARTILE!$B$3, "TOP", if(J860&lt;QUARTILE!$B$4, "BOTTOM", 0))</f>
        <v>TOP</v>
      </c>
      <c r="M860" s="6">
        <f t="shared" si="1"/>
        <v>2</v>
      </c>
      <c r="N860" s="6" t="str">
        <f t="shared" si="2"/>
        <v>Baby Boomer</v>
      </c>
      <c r="O860" s="6" t="str">
        <f t="shared" si="3"/>
        <v>Low Income</v>
      </c>
    </row>
    <row r="861" hidden="1">
      <c r="A861" s="1">
        <v>100859.0</v>
      </c>
      <c r="B861" s="1">
        <v>19.0</v>
      </c>
      <c r="C861" s="1">
        <v>59000.0</v>
      </c>
      <c r="D861" s="1" t="s">
        <v>27</v>
      </c>
      <c r="E861" s="1">
        <v>32212.19</v>
      </c>
      <c r="F861" s="1">
        <v>3.0</v>
      </c>
      <c r="G861" s="1">
        <v>16.0</v>
      </c>
      <c r="H861" s="1">
        <v>16.0</v>
      </c>
      <c r="I861" s="1" t="s">
        <v>18</v>
      </c>
      <c r="J861" s="1">
        <v>0.894</v>
      </c>
      <c r="K861" s="1">
        <v>0.648</v>
      </c>
      <c r="L861" s="6" t="str">
        <f>if(J861&gt;QUARTILE!$B$3, "TOP", if(J861&lt;QUARTILE!$B$4, "BOTTOM", 0))</f>
        <v>TOP</v>
      </c>
      <c r="M861" s="6">
        <f t="shared" si="1"/>
        <v>1</v>
      </c>
      <c r="N861" s="6" t="str">
        <f t="shared" si="2"/>
        <v>Millenial</v>
      </c>
      <c r="O861" s="6" t="str">
        <f t="shared" si="3"/>
        <v>Medium Income</v>
      </c>
    </row>
    <row r="862" hidden="1">
      <c r="A862" s="1">
        <v>100860.0</v>
      </c>
      <c r="B862" s="1">
        <v>22.0</v>
      </c>
      <c r="C862" s="1">
        <v>98000.0</v>
      </c>
      <c r="D862" s="1" t="s">
        <v>25</v>
      </c>
      <c r="E862" s="1">
        <v>14814.49</v>
      </c>
      <c r="F862" s="1">
        <v>2.0</v>
      </c>
      <c r="G862" s="1">
        <v>26.0</v>
      </c>
      <c r="H862" s="1">
        <v>13.0</v>
      </c>
      <c r="I862" s="1" t="s">
        <v>18</v>
      </c>
      <c r="J862" s="1">
        <v>0.814</v>
      </c>
      <c r="K862" s="1">
        <v>0.265</v>
      </c>
      <c r="L862" s="6">
        <f>if(J862&gt;QUARTILE!$B$3, "TOP", if(J862&lt;QUARTILE!$B$4, "BOTTOM", 0))</f>
        <v>0</v>
      </c>
      <c r="M862" s="6">
        <f t="shared" si="1"/>
        <v>1</v>
      </c>
      <c r="N862" s="6" t="str">
        <f t="shared" si="2"/>
        <v>Millenial</v>
      </c>
      <c r="O862" s="6" t="str">
        <f t="shared" si="3"/>
        <v>Medium Income</v>
      </c>
    </row>
    <row r="863" hidden="1">
      <c r="A863" s="1">
        <v>100861.0</v>
      </c>
      <c r="B863" s="1">
        <v>46.0</v>
      </c>
      <c r="C863" s="1">
        <v>86000.0</v>
      </c>
      <c r="D863" s="1" t="s">
        <v>27</v>
      </c>
      <c r="E863" s="1">
        <v>4168.75</v>
      </c>
      <c r="F863" s="1">
        <v>5.0</v>
      </c>
      <c r="G863" s="1">
        <v>21.0</v>
      </c>
      <c r="H863" s="1">
        <v>14.0</v>
      </c>
      <c r="I863" s="1" t="s">
        <v>18</v>
      </c>
      <c r="J863" s="1">
        <v>0.706</v>
      </c>
      <c r="K863" s="1">
        <v>0.197</v>
      </c>
      <c r="L863" s="6">
        <f>if(J863&gt;QUARTILE!$B$3, "TOP", if(J863&lt;QUARTILE!$B$4, "BOTTOM", 0))</f>
        <v>0</v>
      </c>
      <c r="M863" s="6">
        <f t="shared" si="1"/>
        <v>1</v>
      </c>
      <c r="N863" s="6" t="str">
        <f t="shared" si="2"/>
        <v>Gen X</v>
      </c>
      <c r="O863" s="6" t="str">
        <f t="shared" si="3"/>
        <v>Medium Income</v>
      </c>
    </row>
    <row r="864" hidden="1">
      <c r="A864" s="1">
        <v>100862.0</v>
      </c>
      <c r="B864" s="1">
        <v>54.0</v>
      </c>
      <c r="C864" s="1">
        <v>54000.0</v>
      </c>
      <c r="D864" s="1" t="s">
        <v>25</v>
      </c>
      <c r="E864" s="1">
        <v>2170.62</v>
      </c>
      <c r="F864" s="1">
        <v>5.0</v>
      </c>
      <c r="G864" s="1">
        <v>25.0</v>
      </c>
      <c r="H864" s="1">
        <v>6.0</v>
      </c>
      <c r="I864" s="1" t="s">
        <v>22</v>
      </c>
      <c r="J864" s="1">
        <v>0.28</v>
      </c>
      <c r="K864" s="1">
        <v>0.618</v>
      </c>
      <c r="L864" s="6" t="str">
        <f>if(J864&gt;QUARTILE!$B$3, "TOP", if(J864&lt;QUARTILE!$B$4, "BOTTOM", 0))</f>
        <v>BOTTOM</v>
      </c>
      <c r="M864" s="6">
        <f t="shared" si="1"/>
        <v>2</v>
      </c>
      <c r="N864" s="6" t="str">
        <f t="shared" si="2"/>
        <v>Gen X</v>
      </c>
      <c r="O864" s="6" t="str">
        <f t="shared" si="3"/>
        <v>Medium Income</v>
      </c>
    </row>
    <row r="865" hidden="1">
      <c r="A865" s="1">
        <v>100863.0</v>
      </c>
      <c r="B865" s="1">
        <v>55.0</v>
      </c>
      <c r="C865" s="1">
        <v>30000.0</v>
      </c>
      <c r="D865" s="1" t="s">
        <v>27</v>
      </c>
      <c r="E865" s="1">
        <v>11269.57</v>
      </c>
      <c r="F865" s="1">
        <v>2.0</v>
      </c>
      <c r="G865" s="1">
        <v>23.0</v>
      </c>
      <c r="H865" s="1">
        <v>5.0</v>
      </c>
      <c r="I865" s="1" t="s">
        <v>22</v>
      </c>
      <c r="J865" s="1">
        <v>0.391</v>
      </c>
      <c r="K865" s="1">
        <v>0.954</v>
      </c>
      <c r="L865" s="6">
        <f>if(J865&gt;QUARTILE!$B$3, "TOP", if(J865&lt;QUARTILE!$B$4, "BOTTOM", 0))</f>
        <v>0</v>
      </c>
      <c r="M865" s="6">
        <f t="shared" si="1"/>
        <v>2</v>
      </c>
      <c r="N865" s="6" t="str">
        <f t="shared" si="2"/>
        <v>Gen X</v>
      </c>
      <c r="O865" s="6" t="str">
        <f t="shared" si="3"/>
        <v>Low Income</v>
      </c>
    </row>
    <row r="866" hidden="1">
      <c r="A866" s="1">
        <v>100864.0</v>
      </c>
      <c r="B866" s="1">
        <v>36.0</v>
      </c>
      <c r="C866" s="1">
        <v>49000.0</v>
      </c>
      <c r="D866" s="1" t="s">
        <v>25</v>
      </c>
      <c r="E866" s="1">
        <v>8232.12</v>
      </c>
      <c r="F866" s="1">
        <v>5.0</v>
      </c>
      <c r="G866" s="1">
        <v>24.0</v>
      </c>
      <c r="H866" s="1">
        <v>16.0</v>
      </c>
      <c r="I866" s="1" t="s">
        <v>18</v>
      </c>
      <c r="J866" s="1">
        <v>0.951</v>
      </c>
      <c r="K866" s="1">
        <v>0.396</v>
      </c>
      <c r="L866" s="6" t="str">
        <f>if(J866&gt;QUARTILE!$B$3, "TOP", if(J866&lt;QUARTILE!$B$4, "BOTTOM", 0))</f>
        <v>TOP</v>
      </c>
      <c r="M866" s="6">
        <f t="shared" si="1"/>
        <v>1</v>
      </c>
      <c r="N866" s="6" t="str">
        <f t="shared" si="2"/>
        <v>Gen X</v>
      </c>
      <c r="O866" s="6" t="str">
        <f t="shared" si="3"/>
        <v>Medium Income</v>
      </c>
    </row>
    <row r="867" hidden="1">
      <c r="A867" s="1">
        <v>100865.0</v>
      </c>
      <c r="B867" s="1">
        <v>25.0</v>
      </c>
      <c r="C867" s="1">
        <v>60000.0</v>
      </c>
      <c r="D867" s="1" t="s">
        <v>25</v>
      </c>
      <c r="E867" s="1">
        <v>21337.47</v>
      </c>
      <c r="F867" s="1">
        <v>4.0</v>
      </c>
      <c r="G867" s="1">
        <v>17.0</v>
      </c>
      <c r="H867" s="1">
        <v>16.0</v>
      </c>
      <c r="I867" s="1" t="s">
        <v>22</v>
      </c>
      <c r="J867" s="1">
        <v>1.0</v>
      </c>
      <c r="K867" s="1">
        <v>0.848</v>
      </c>
      <c r="L867" s="6" t="str">
        <f>if(J867&gt;QUARTILE!$B$3, "TOP", if(J867&lt;QUARTILE!$B$4, "BOTTOM", 0))</f>
        <v>TOP</v>
      </c>
      <c r="M867" s="6">
        <f t="shared" si="1"/>
        <v>2</v>
      </c>
      <c r="N867" s="6" t="str">
        <f t="shared" si="2"/>
        <v>Millenial</v>
      </c>
      <c r="O867" s="6" t="str">
        <f t="shared" si="3"/>
        <v>Medium Income</v>
      </c>
    </row>
    <row r="868" hidden="1">
      <c r="A868" s="1">
        <v>100866.0</v>
      </c>
      <c r="B868" s="1">
        <v>65.0</v>
      </c>
      <c r="C868" s="1">
        <v>20000.0</v>
      </c>
      <c r="D868" s="1" t="s">
        <v>25</v>
      </c>
      <c r="E868" s="1">
        <v>51871.32</v>
      </c>
      <c r="F868" s="1">
        <v>1.0</v>
      </c>
      <c r="G868" s="1">
        <v>22.0</v>
      </c>
      <c r="H868" s="1">
        <v>6.0</v>
      </c>
      <c r="I868" s="1" t="s">
        <v>18</v>
      </c>
      <c r="J868" s="1">
        <v>0.583</v>
      </c>
      <c r="K868" s="1">
        <v>0.418</v>
      </c>
      <c r="L868" s="6">
        <f>if(J868&gt;QUARTILE!$B$3, "TOP", if(J868&lt;QUARTILE!$B$4, "BOTTOM", 0))</f>
        <v>0</v>
      </c>
      <c r="M868" s="6">
        <f t="shared" si="1"/>
        <v>1</v>
      </c>
      <c r="N868" s="6" t="str">
        <f t="shared" si="2"/>
        <v>Baby Boomer</v>
      </c>
      <c r="O868" s="6" t="str">
        <f t="shared" si="3"/>
        <v>Low Income</v>
      </c>
    </row>
    <row r="869" hidden="1">
      <c r="A869" s="1">
        <v>100867.0</v>
      </c>
      <c r="B869" s="1">
        <v>62.0</v>
      </c>
      <c r="C869" s="1">
        <v>16000.0</v>
      </c>
      <c r="D869" s="1" t="s">
        <v>17</v>
      </c>
      <c r="E869" s="1">
        <v>5693.21</v>
      </c>
      <c r="F869" s="1">
        <v>2.0</v>
      </c>
      <c r="G869" s="1">
        <v>29.0</v>
      </c>
      <c r="H869" s="1">
        <v>3.0</v>
      </c>
      <c r="I869" s="1" t="s">
        <v>22</v>
      </c>
      <c r="J869" s="1">
        <v>0.001</v>
      </c>
      <c r="K869" s="1">
        <v>0.974</v>
      </c>
      <c r="L869" s="6" t="str">
        <f>if(J869&gt;QUARTILE!$B$3, "TOP", if(J869&lt;QUARTILE!$B$4, "BOTTOM", 0))</f>
        <v>BOTTOM</v>
      </c>
      <c r="M869" s="6">
        <f t="shared" si="1"/>
        <v>2</v>
      </c>
      <c r="N869" s="6" t="str">
        <f t="shared" si="2"/>
        <v>Baby Boomer</v>
      </c>
      <c r="O869" s="6" t="str">
        <f t="shared" si="3"/>
        <v>Low Income</v>
      </c>
    </row>
    <row r="870" hidden="1">
      <c r="A870" s="1">
        <v>100868.0</v>
      </c>
      <c r="B870" s="1">
        <v>18.0</v>
      </c>
      <c r="C870" s="1">
        <v>14000.0</v>
      </c>
      <c r="D870" s="1" t="s">
        <v>27</v>
      </c>
      <c r="E870" s="1">
        <v>38652.72</v>
      </c>
      <c r="F870" s="1">
        <v>4.0</v>
      </c>
      <c r="G870" s="1">
        <v>29.0</v>
      </c>
      <c r="H870" s="1">
        <v>14.0</v>
      </c>
      <c r="I870" s="1" t="s">
        <v>22</v>
      </c>
      <c r="J870" s="1">
        <v>0.599</v>
      </c>
      <c r="K870" s="1">
        <v>0.642</v>
      </c>
      <c r="L870" s="6">
        <f>if(J870&gt;QUARTILE!$B$3, "TOP", if(J870&lt;QUARTILE!$B$4, "BOTTOM", 0))</f>
        <v>0</v>
      </c>
      <c r="M870" s="6">
        <f t="shared" si="1"/>
        <v>2</v>
      </c>
      <c r="N870" s="6" t="str">
        <f t="shared" si="2"/>
        <v>Millenial</v>
      </c>
      <c r="O870" s="6" t="str">
        <f t="shared" si="3"/>
        <v>Low Income</v>
      </c>
    </row>
    <row r="871" hidden="1">
      <c r="A871" s="1">
        <v>100869.0</v>
      </c>
      <c r="B871" s="1">
        <v>39.0</v>
      </c>
      <c r="C871" s="1">
        <v>13000.0</v>
      </c>
      <c r="D871" s="1" t="s">
        <v>25</v>
      </c>
      <c r="E871" s="1">
        <v>50630.4</v>
      </c>
      <c r="F871" s="1">
        <v>4.0</v>
      </c>
      <c r="G871" s="1">
        <v>13.0</v>
      </c>
      <c r="H871" s="1">
        <v>17.0</v>
      </c>
      <c r="I871" s="1" t="s">
        <v>18</v>
      </c>
      <c r="J871" s="1">
        <v>0.377</v>
      </c>
      <c r="K871" s="1">
        <v>0.71</v>
      </c>
      <c r="L871" s="6">
        <f>if(J871&gt;QUARTILE!$B$3, "TOP", if(J871&lt;QUARTILE!$B$4, "BOTTOM", 0))</f>
        <v>0</v>
      </c>
      <c r="M871" s="6">
        <f t="shared" si="1"/>
        <v>1</v>
      </c>
      <c r="N871" s="6" t="str">
        <f t="shared" si="2"/>
        <v>Gen X</v>
      </c>
      <c r="O871" s="6" t="str">
        <f t="shared" si="3"/>
        <v>Low Income</v>
      </c>
    </row>
    <row r="872" hidden="1">
      <c r="A872" s="1">
        <v>100870.0</v>
      </c>
      <c r="B872" s="1">
        <v>69.0</v>
      </c>
      <c r="C872" s="1">
        <v>10000.0</v>
      </c>
      <c r="D872" s="1" t="s">
        <v>27</v>
      </c>
      <c r="E872" s="1">
        <v>46456.29</v>
      </c>
      <c r="F872" s="1">
        <v>4.0</v>
      </c>
      <c r="G872" s="1">
        <v>21.0</v>
      </c>
      <c r="H872" s="1">
        <v>6.0</v>
      </c>
      <c r="I872" s="1" t="s">
        <v>18</v>
      </c>
      <c r="J872" s="1">
        <v>0.288</v>
      </c>
      <c r="K872" s="1">
        <v>0.53</v>
      </c>
      <c r="L872" s="6" t="str">
        <f>if(J872&gt;QUARTILE!$B$3, "TOP", if(J872&lt;QUARTILE!$B$4, "BOTTOM", 0))</f>
        <v>BOTTOM</v>
      </c>
      <c r="M872" s="6">
        <f t="shared" si="1"/>
        <v>1</v>
      </c>
      <c r="N872" s="6" t="str">
        <f t="shared" si="2"/>
        <v>Baby Boomer</v>
      </c>
      <c r="O872" s="6" t="str">
        <f t="shared" si="3"/>
        <v>Low Income</v>
      </c>
    </row>
    <row r="873" hidden="1">
      <c r="A873" s="1">
        <v>100871.0</v>
      </c>
      <c r="B873" s="1">
        <v>34.0</v>
      </c>
      <c r="C873" s="1">
        <v>26000.0</v>
      </c>
      <c r="D873" s="1" t="s">
        <v>27</v>
      </c>
      <c r="E873" s="1">
        <v>60763.33</v>
      </c>
      <c r="F873" s="1">
        <v>3.0</v>
      </c>
      <c r="G873" s="1">
        <v>19.0</v>
      </c>
      <c r="H873" s="1">
        <v>14.0</v>
      </c>
      <c r="I873" s="1" t="s">
        <v>18</v>
      </c>
      <c r="J873" s="1">
        <v>0.384</v>
      </c>
      <c r="K873" s="1">
        <v>0.768</v>
      </c>
      <c r="L873" s="6">
        <f>if(J873&gt;QUARTILE!$B$3, "TOP", if(J873&lt;QUARTILE!$B$4, "BOTTOM", 0))</f>
        <v>0</v>
      </c>
      <c r="M873" s="6">
        <f t="shared" si="1"/>
        <v>1</v>
      </c>
      <c r="N873" s="6" t="str">
        <f t="shared" si="2"/>
        <v>Gen X</v>
      </c>
      <c r="O873" s="6" t="str">
        <f t="shared" si="3"/>
        <v>Low Income</v>
      </c>
    </row>
    <row r="874">
      <c r="A874" s="1">
        <v>100872.0</v>
      </c>
      <c r="B874" s="1">
        <v>80.0</v>
      </c>
      <c r="C874" s="1">
        <v>12000.0</v>
      </c>
      <c r="D874" s="1" t="s">
        <v>24</v>
      </c>
      <c r="E874" s="1">
        <v>36916.96</v>
      </c>
      <c r="F874" s="1">
        <v>2.0</v>
      </c>
      <c r="G874" s="1">
        <v>16.0</v>
      </c>
      <c r="H874" s="1">
        <v>3.0</v>
      </c>
      <c r="I874" s="1" t="s">
        <v>18</v>
      </c>
      <c r="J874" s="1">
        <v>0.223</v>
      </c>
      <c r="K874" s="1">
        <v>0.493</v>
      </c>
      <c r="L874" s="6" t="str">
        <f>if(J874&gt;QUARTILE!$B$3, "TOP", if(J874&lt;QUARTILE!$B$4, "BOTTOM", 0))</f>
        <v>BOTTOM</v>
      </c>
      <c r="M874" s="6">
        <f t="shared" si="1"/>
        <v>1</v>
      </c>
      <c r="N874" s="6" t="str">
        <f t="shared" si="2"/>
        <v>Silent</v>
      </c>
      <c r="O874" s="6" t="str">
        <f t="shared" si="3"/>
        <v>Low Income</v>
      </c>
    </row>
    <row r="875" hidden="1">
      <c r="A875" s="1">
        <v>100873.0</v>
      </c>
      <c r="B875" s="1">
        <v>24.0</v>
      </c>
      <c r="C875" s="1">
        <v>14000.0</v>
      </c>
      <c r="D875" s="1" t="s">
        <v>17</v>
      </c>
      <c r="E875" s="1">
        <v>18002.74</v>
      </c>
      <c r="F875" s="1">
        <v>2.0</v>
      </c>
      <c r="G875" s="1">
        <v>18.0</v>
      </c>
      <c r="H875" s="1">
        <v>16.0</v>
      </c>
      <c r="I875" s="1" t="s">
        <v>18</v>
      </c>
      <c r="J875" s="1">
        <v>0.046</v>
      </c>
      <c r="K875" s="1">
        <v>0.567</v>
      </c>
      <c r="L875" s="6" t="str">
        <f>if(J875&gt;QUARTILE!$B$3, "TOP", if(J875&lt;QUARTILE!$B$4, "BOTTOM", 0))</f>
        <v>BOTTOM</v>
      </c>
      <c r="M875" s="6">
        <f t="shared" si="1"/>
        <v>1</v>
      </c>
      <c r="N875" s="6" t="str">
        <f t="shared" si="2"/>
        <v>Millenial</v>
      </c>
      <c r="O875" s="6" t="str">
        <f t="shared" si="3"/>
        <v>Low Income</v>
      </c>
    </row>
    <row r="876" hidden="1">
      <c r="A876" s="1">
        <v>100874.0</v>
      </c>
      <c r="B876" s="1">
        <v>42.0</v>
      </c>
      <c r="C876" s="1">
        <v>34000.0</v>
      </c>
      <c r="D876" s="1" t="s">
        <v>27</v>
      </c>
      <c r="E876" s="1">
        <v>10547.44</v>
      </c>
      <c r="F876" s="1">
        <v>2.0</v>
      </c>
      <c r="G876" s="1">
        <v>19.0</v>
      </c>
      <c r="H876" s="1">
        <v>5.0</v>
      </c>
      <c r="I876" s="1" t="s">
        <v>22</v>
      </c>
      <c r="J876" s="1">
        <v>0.445</v>
      </c>
      <c r="K876" s="1">
        <v>0.874</v>
      </c>
      <c r="L876" s="6">
        <f>if(J876&gt;QUARTILE!$B$3, "TOP", if(J876&lt;QUARTILE!$B$4, "BOTTOM", 0))</f>
        <v>0</v>
      </c>
      <c r="M876" s="6">
        <f t="shared" si="1"/>
        <v>2</v>
      </c>
      <c r="N876" s="6" t="str">
        <f t="shared" si="2"/>
        <v>Gen X</v>
      </c>
      <c r="O876" s="6" t="str">
        <f t="shared" si="3"/>
        <v>Low Income</v>
      </c>
    </row>
    <row r="877" hidden="1">
      <c r="A877" s="1">
        <v>100875.0</v>
      </c>
      <c r="B877" s="1">
        <v>62.0</v>
      </c>
      <c r="C877" s="1">
        <v>25000.0</v>
      </c>
      <c r="D877" s="1" t="s">
        <v>25</v>
      </c>
      <c r="E877" s="1">
        <v>13533.19</v>
      </c>
      <c r="F877" s="1">
        <v>1.0</v>
      </c>
      <c r="G877" s="1">
        <v>15.0</v>
      </c>
      <c r="H877" s="1">
        <v>5.0</v>
      </c>
      <c r="I877" s="1" t="s">
        <v>22</v>
      </c>
      <c r="J877" s="1">
        <v>0.313</v>
      </c>
      <c r="K877" s="1">
        <v>0.015</v>
      </c>
      <c r="L877" s="6" t="str">
        <f>if(J877&gt;QUARTILE!$B$3, "TOP", if(J877&lt;QUARTILE!$B$4, "BOTTOM", 0))</f>
        <v>BOTTOM</v>
      </c>
      <c r="M877" s="6">
        <f t="shared" si="1"/>
        <v>2</v>
      </c>
      <c r="N877" s="6" t="str">
        <f t="shared" si="2"/>
        <v>Baby Boomer</v>
      </c>
      <c r="O877" s="6" t="str">
        <f t="shared" si="3"/>
        <v>Low Income</v>
      </c>
    </row>
    <row r="878" hidden="1">
      <c r="A878" s="1">
        <v>100876.0</v>
      </c>
      <c r="B878" s="1">
        <v>21.0</v>
      </c>
      <c r="C878" s="1">
        <v>29000.0</v>
      </c>
      <c r="D878" s="1" t="s">
        <v>27</v>
      </c>
      <c r="E878" s="1">
        <v>41210.38</v>
      </c>
      <c r="F878" s="1">
        <v>4.0</v>
      </c>
      <c r="G878" s="1">
        <v>17.0</v>
      </c>
      <c r="H878" s="1">
        <v>18.0</v>
      </c>
      <c r="I878" s="1" t="s">
        <v>18</v>
      </c>
      <c r="J878" s="1">
        <v>0.356</v>
      </c>
      <c r="K878" s="1">
        <v>0.329</v>
      </c>
      <c r="L878" s="6">
        <f>if(J878&gt;QUARTILE!$B$3, "TOP", if(J878&lt;QUARTILE!$B$4, "BOTTOM", 0))</f>
        <v>0</v>
      </c>
      <c r="M878" s="6">
        <f t="shared" si="1"/>
        <v>1</v>
      </c>
      <c r="N878" s="6" t="str">
        <f t="shared" si="2"/>
        <v>Millenial</v>
      </c>
      <c r="O878" s="6" t="str">
        <f t="shared" si="3"/>
        <v>Low Income</v>
      </c>
    </row>
    <row r="879" hidden="1">
      <c r="A879" s="1">
        <v>100877.0</v>
      </c>
      <c r="B879" s="1">
        <v>53.0</v>
      </c>
      <c r="C879" s="1">
        <v>50000.0</v>
      </c>
      <c r="D879" s="1" t="s">
        <v>25</v>
      </c>
      <c r="E879" s="1">
        <v>7173.49</v>
      </c>
      <c r="F879" s="1">
        <v>2.0</v>
      </c>
      <c r="G879" s="1">
        <v>14.0</v>
      </c>
      <c r="H879" s="1">
        <v>3.0</v>
      </c>
      <c r="I879" s="1" t="s">
        <v>22</v>
      </c>
      <c r="J879" s="1">
        <v>0.272</v>
      </c>
      <c r="K879" s="1">
        <v>0.87</v>
      </c>
      <c r="L879" s="6" t="str">
        <f>if(J879&gt;QUARTILE!$B$3, "TOP", if(J879&lt;QUARTILE!$B$4, "BOTTOM", 0))</f>
        <v>BOTTOM</v>
      </c>
      <c r="M879" s="6">
        <f t="shared" si="1"/>
        <v>2</v>
      </c>
      <c r="N879" s="6" t="str">
        <f t="shared" si="2"/>
        <v>Gen X</v>
      </c>
      <c r="O879" s="6" t="str">
        <f t="shared" si="3"/>
        <v>Medium Income</v>
      </c>
    </row>
    <row r="880" hidden="1">
      <c r="A880" s="1">
        <v>100878.0</v>
      </c>
      <c r="B880" s="1">
        <v>23.0</v>
      </c>
      <c r="C880" s="1">
        <v>37000.0</v>
      </c>
      <c r="D880" s="1" t="s">
        <v>30</v>
      </c>
      <c r="E880" s="1">
        <v>3469.5</v>
      </c>
      <c r="F880" s="1">
        <v>5.0</v>
      </c>
      <c r="G880" s="1">
        <v>22.0</v>
      </c>
      <c r="H880" s="1">
        <v>11.0</v>
      </c>
      <c r="I880" s="1" t="s">
        <v>22</v>
      </c>
      <c r="J880" s="1">
        <v>0.497</v>
      </c>
      <c r="K880" s="1">
        <v>0.146</v>
      </c>
      <c r="L880" s="6">
        <f>if(J880&gt;QUARTILE!$B$3, "TOP", if(J880&lt;QUARTILE!$B$4, "BOTTOM", 0))</f>
        <v>0</v>
      </c>
      <c r="M880" s="6">
        <f t="shared" si="1"/>
        <v>2</v>
      </c>
      <c r="N880" s="6" t="str">
        <f t="shared" si="2"/>
        <v>Millenial</v>
      </c>
      <c r="O880" s="6" t="str">
        <f t="shared" si="3"/>
        <v>Low Income</v>
      </c>
    </row>
    <row r="881" hidden="1">
      <c r="A881" s="1">
        <v>100879.0</v>
      </c>
      <c r="B881" s="1">
        <v>77.0</v>
      </c>
      <c r="C881" s="1">
        <v>55000.0</v>
      </c>
      <c r="D881" s="1" t="s">
        <v>23</v>
      </c>
      <c r="E881" s="1">
        <v>3035.52</v>
      </c>
      <c r="F881" s="1">
        <v>3.0</v>
      </c>
      <c r="G881" s="1">
        <v>29.0</v>
      </c>
      <c r="H881" s="1">
        <v>9.0</v>
      </c>
      <c r="I881" s="1" t="s">
        <v>22</v>
      </c>
      <c r="J881" s="1">
        <v>0.883</v>
      </c>
      <c r="K881" s="1">
        <v>0.958</v>
      </c>
      <c r="L881" s="6" t="str">
        <f>if(J881&gt;QUARTILE!$B$3, "TOP", if(J881&lt;QUARTILE!$B$4, "BOTTOM", 0))</f>
        <v>TOP</v>
      </c>
      <c r="M881" s="6">
        <f t="shared" si="1"/>
        <v>2</v>
      </c>
      <c r="N881" s="6" t="str">
        <f t="shared" si="2"/>
        <v>Baby Boomer</v>
      </c>
      <c r="O881" s="6" t="str">
        <f t="shared" si="3"/>
        <v>Medium Income</v>
      </c>
    </row>
    <row r="882" hidden="1">
      <c r="A882" s="1">
        <v>100880.0</v>
      </c>
      <c r="B882" s="1">
        <v>48.0</v>
      </c>
      <c r="C882" s="1">
        <v>23000.0</v>
      </c>
      <c r="D882" s="1" t="s">
        <v>23</v>
      </c>
      <c r="E882" s="1">
        <v>35088.65</v>
      </c>
      <c r="F882" s="1">
        <v>1.0</v>
      </c>
      <c r="G882" s="1">
        <v>26.0</v>
      </c>
      <c r="H882" s="1">
        <v>10.0</v>
      </c>
      <c r="I882" s="1" t="s">
        <v>18</v>
      </c>
      <c r="J882" s="1">
        <v>0.807</v>
      </c>
      <c r="K882" s="1">
        <v>0.641</v>
      </c>
      <c r="L882" s="6">
        <f>if(J882&gt;QUARTILE!$B$3, "TOP", if(J882&lt;QUARTILE!$B$4, "BOTTOM", 0))</f>
        <v>0</v>
      </c>
      <c r="M882" s="6">
        <f t="shared" si="1"/>
        <v>1</v>
      </c>
      <c r="N882" s="6" t="str">
        <f t="shared" si="2"/>
        <v>Gen X</v>
      </c>
      <c r="O882" s="6" t="str">
        <f t="shared" si="3"/>
        <v>Low Income</v>
      </c>
    </row>
    <row r="883" hidden="1">
      <c r="A883" s="1">
        <v>100881.0</v>
      </c>
      <c r="B883" s="1">
        <v>36.0</v>
      </c>
      <c r="C883" s="1">
        <v>58000.0</v>
      </c>
      <c r="D883" s="1" t="s">
        <v>23</v>
      </c>
      <c r="E883" s="1">
        <v>28666.52</v>
      </c>
      <c r="F883" s="1">
        <v>3.0</v>
      </c>
      <c r="G883" s="1">
        <v>23.0</v>
      </c>
      <c r="H883" s="1">
        <v>7.0</v>
      </c>
      <c r="I883" s="1" t="s">
        <v>22</v>
      </c>
      <c r="J883" s="1">
        <v>1.0</v>
      </c>
      <c r="K883" s="1">
        <v>0.762</v>
      </c>
      <c r="L883" s="6" t="str">
        <f>if(J883&gt;QUARTILE!$B$3, "TOP", if(J883&lt;QUARTILE!$B$4, "BOTTOM", 0))</f>
        <v>TOP</v>
      </c>
      <c r="M883" s="6">
        <f t="shared" si="1"/>
        <v>2</v>
      </c>
      <c r="N883" s="6" t="str">
        <f t="shared" si="2"/>
        <v>Gen X</v>
      </c>
      <c r="O883" s="6" t="str">
        <f t="shared" si="3"/>
        <v>Medium Income</v>
      </c>
    </row>
    <row r="884" hidden="1">
      <c r="A884" s="1">
        <v>100882.0</v>
      </c>
      <c r="B884" s="1">
        <v>78.0</v>
      </c>
      <c r="C884" s="1">
        <v>27000.0</v>
      </c>
      <c r="D884" s="1" t="s">
        <v>27</v>
      </c>
      <c r="E884" s="1">
        <v>13768.98</v>
      </c>
      <c r="F884" s="1">
        <v>4.0</v>
      </c>
      <c r="G884" s="1">
        <v>15.0</v>
      </c>
      <c r="H884" s="1">
        <v>5.0</v>
      </c>
      <c r="I884" s="1" t="s">
        <v>22</v>
      </c>
      <c r="J884" s="1">
        <v>0.914</v>
      </c>
      <c r="K884" s="1">
        <v>0.615</v>
      </c>
      <c r="L884" s="6" t="str">
        <f>if(J884&gt;QUARTILE!$B$3, "TOP", if(J884&lt;QUARTILE!$B$4, "BOTTOM", 0))</f>
        <v>TOP</v>
      </c>
      <c r="M884" s="6">
        <f t="shared" si="1"/>
        <v>2</v>
      </c>
      <c r="N884" s="6" t="str">
        <f t="shared" si="2"/>
        <v>Baby Boomer</v>
      </c>
      <c r="O884" s="6" t="str">
        <f t="shared" si="3"/>
        <v>Low Income</v>
      </c>
    </row>
    <row r="885" hidden="1">
      <c r="A885" s="1">
        <v>100883.0</v>
      </c>
      <c r="B885" s="1">
        <v>61.0</v>
      </c>
      <c r="C885" s="1">
        <v>24000.0</v>
      </c>
      <c r="D885" s="1" t="s">
        <v>24</v>
      </c>
      <c r="E885" s="1">
        <v>6428.13</v>
      </c>
      <c r="F885" s="1">
        <v>5.0</v>
      </c>
      <c r="G885" s="1">
        <v>20.0</v>
      </c>
      <c r="H885" s="1">
        <v>4.0</v>
      </c>
      <c r="I885" s="1" t="s">
        <v>22</v>
      </c>
      <c r="J885" s="1">
        <v>0.417</v>
      </c>
      <c r="K885" s="1">
        <v>0.397</v>
      </c>
      <c r="L885" s="6">
        <f>if(J885&gt;QUARTILE!$B$3, "TOP", if(J885&lt;QUARTILE!$B$4, "BOTTOM", 0))</f>
        <v>0</v>
      </c>
      <c r="M885" s="6">
        <f t="shared" si="1"/>
        <v>2</v>
      </c>
      <c r="N885" s="6" t="str">
        <f t="shared" si="2"/>
        <v>Baby Boomer</v>
      </c>
      <c r="O885" s="6" t="str">
        <f t="shared" si="3"/>
        <v>Low Income</v>
      </c>
    </row>
    <row r="886" hidden="1">
      <c r="A886" s="1">
        <v>100884.0</v>
      </c>
      <c r="B886" s="1">
        <v>71.0</v>
      </c>
      <c r="C886" s="1">
        <v>53000.0</v>
      </c>
      <c r="D886" s="1" t="s">
        <v>23</v>
      </c>
      <c r="E886" s="1">
        <v>22640.06</v>
      </c>
      <c r="F886" s="1">
        <v>4.0</v>
      </c>
      <c r="G886" s="1">
        <v>30.0</v>
      </c>
      <c r="H886" s="1">
        <v>7.0</v>
      </c>
      <c r="I886" s="1" t="s">
        <v>22</v>
      </c>
      <c r="J886" s="1">
        <v>0.963</v>
      </c>
      <c r="K886" s="1">
        <v>0.411</v>
      </c>
      <c r="L886" s="6" t="str">
        <f>if(J886&gt;QUARTILE!$B$3, "TOP", if(J886&lt;QUARTILE!$B$4, "BOTTOM", 0))</f>
        <v>TOP</v>
      </c>
      <c r="M886" s="6">
        <f t="shared" si="1"/>
        <v>2</v>
      </c>
      <c r="N886" s="6" t="str">
        <f t="shared" si="2"/>
        <v>Baby Boomer</v>
      </c>
      <c r="O886" s="6" t="str">
        <f t="shared" si="3"/>
        <v>Medium Income</v>
      </c>
    </row>
    <row r="887" hidden="1">
      <c r="A887" s="1">
        <v>100885.0</v>
      </c>
      <c r="B887" s="1">
        <v>56.0</v>
      </c>
      <c r="C887" s="1">
        <v>13000.0</v>
      </c>
      <c r="D887" s="1" t="s">
        <v>27</v>
      </c>
      <c r="E887" s="1">
        <v>783.82</v>
      </c>
      <c r="F887" s="1">
        <v>2.0</v>
      </c>
      <c r="G887" s="1">
        <v>18.0</v>
      </c>
      <c r="H887" s="1">
        <v>7.0</v>
      </c>
      <c r="I887" s="1" t="s">
        <v>22</v>
      </c>
      <c r="J887" s="1">
        <v>0.184</v>
      </c>
      <c r="K887" s="1">
        <v>0.839</v>
      </c>
      <c r="L887" s="6" t="str">
        <f>if(J887&gt;QUARTILE!$B$3, "TOP", if(J887&lt;QUARTILE!$B$4, "BOTTOM", 0))</f>
        <v>BOTTOM</v>
      </c>
      <c r="M887" s="6">
        <f t="shared" si="1"/>
        <v>2</v>
      </c>
      <c r="N887" s="6" t="str">
        <f t="shared" si="2"/>
        <v>Gen X</v>
      </c>
      <c r="O887" s="6" t="str">
        <f t="shared" si="3"/>
        <v>Low Income</v>
      </c>
    </row>
    <row r="888" hidden="1">
      <c r="A888" s="1">
        <v>100886.0</v>
      </c>
      <c r="B888" s="1">
        <v>44.0</v>
      </c>
      <c r="C888" s="1">
        <v>74000.0</v>
      </c>
      <c r="D888" s="1" t="s">
        <v>27</v>
      </c>
      <c r="E888" s="1">
        <v>16797.14</v>
      </c>
      <c r="F888" s="1">
        <v>3.0</v>
      </c>
      <c r="G888" s="1">
        <v>20.0</v>
      </c>
      <c r="H888" s="1">
        <v>5.0</v>
      </c>
      <c r="I888" s="1" t="s">
        <v>22</v>
      </c>
      <c r="J888" s="1">
        <v>0.312</v>
      </c>
      <c r="K888" s="1">
        <v>0.139</v>
      </c>
      <c r="L888" s="6" t="str">
        <f>if(J888&gt;QUARTILE!$B$3, "TOP", if(J888&lt;QUARTILE!$B$4, "BOTTOM", 0))</f>
        <v>BOTTOM</v>
      </c>
      <c r="M888" s="6">
        <f t="shared" si="1"/>
        <v>2</v>
      </c>
      <c r="N888" s="6" t="str">
        <f t="shared" si="2"/>
        <v>Gen X</v>
      </c>
      <c r="O888" s="6" t="str">
        <f t="shared" si="3"/>
        <v>Medium Income</v>
      </c>
    </row>
    <row r="889" hidden="1">
      <c r="A889" s="1">
        <v>100887.0</v>
      </c>
      <c r="B889" s="1">
        <v>27.0</v>
      </c>
      <c r="C889" s="1">
        <v>19000.0</v>
      </c>
      <c r="D889" s="1" t="s">
        <v>27</v>
      </c>
      <c r="E889" s="1">
        <v>10164.09</v>
      </c>
      <c r="F889" s="1">
        <v>5.0</v>
      </c>
      <c r="G889" s="1">
        <v>22.0</v>
      </c>
      <c r="H889" s="1">
        <v>18.0</v>
      </c>
      <c r="I889" s="1" t="s">
        <v>18</v>
      </c>
      <c r="J889" s="1">
        <v>0.701</v>
      </c>
      <c r="K889" s="1">
        <v>0.472</v>
      </c>
      <c r="L889" s="6">
        <f>if(J889&gt;QUARTILE!$B$3, "TOP", if(J889&lt;QUARTILE!$B$4, "BOTTOM", 0))</f>
        <v>0</v>
      </c>
      <c r="M889" s="6">
        <f t="shared" si="1"/>
        <v>1</v>
      </c>
      <c r="N889" s="6" t="str">
        <f t="shared" si="2"/>
        <v>Millenial</v>
      </c>
      <c r="O889" s="6" t="str">
        <f t="shared" si="3"/>
        <v>Low Income</v>
      </c>
    </row>
    <row r="890" hidden="1">
      <c r="A890" s="1">
        <v>100888.0</v>
      </c>
      <c r="B890" s="1">
        <v>43.0</v>
      </c>
      <c r="C890" s="1">
        <v>11000.0</v>
      </c>
      <c r="D890" s="1" t="s">
        <v>25</v>
      </c>
      <c r="E890" s="1">
        <v>76207.06</v>
      </c>
      <c r="F890" s="1">
        <v>3.0</v>
      </c>
      <c r="G890" s="1">
        <v>23.0</v>
      </c>
      <c r="H890" s="1">
        <v>15.0</v>
      </c>
      <c r="I890" s="1" t="s">
        <v>18</v>
      </c>
      <c r="J890" s="1">
        <v>0.367</v>
      </c>
      <c r="K890" s="1">
        <v>0.21</v>
      </c>
      <c r="L890" s="6">
        <f>if(J890&gt;QUARTILE!$B$3, "TOP", if(J890&lt;QUARTILE!$B$4, "BOTTOM", 0))</f>
        <v>0</v>
      </c>
      <c r="M890" s="6">
        <f t="shared" si="1"/>
        <v>1</v>
      </c>
      <c r="N890" s="6" t="str">
        <f t="shared" si="2"/>
        <v>Gen X</v>
      </c>
      <c r="O890" s="6" t="str">
        <f t="shared" si="3"/>
        <v>Low Income</v>
      </c>
    </row>
    <row r="891" hidden="1">
      <c r="A891" s="1">
        <v>100889.0</v>
      </c>
      <c r="B891" s="1">
        <v>36.0</v>
      </c>
      <c r="C891" s="1">
        <v>33000.0</v>
      </c>
      <c r="D891" s="1" t="s">
        <v>17</v>
      </c>
      <c r="E891" s="1">
        <v>14167.66</v>
      </c>
      <c r="F891" s="1">
        <v>1.0</v>
      </c>
      <c r="G891" s="1">
        <v>19.0</v>
      </c>
      <c r="H891" s="1">
        <v>9.0</v>
      </c>
      <c r="I891" s="1" t="s">
        <v>22</v>
      </c>
      <c r="J891" s="1">
        <v>0.451</v>
      </c>
      <c r="K891" s="1">
        <v>0.984</v>
      </c>
      <c r="L891" s="6">
        <f>if(J891&gt;QUARTILE!$B$3, "TOP", if(J891&lt;QUARTILE!$B$4, "BOTTOM", 0))</f>
        <v>0</v>
      </c>
      <c r="M891" s="6">
        <f t="shared" si="1"/>
        <v>2</v>
      </c>
      <c r="N891" s="6" t="str">
        <f t="shared" si="2"/>
        <v>Gen X</v>
      </c>
      <c r="O891" s="6" t="str">
        <f t="shared" si="3"/>
        <v>Low Income</v>
      </c>
    </row>
    <row r="892" hidden="1">
      <c r="A892" s="1">
        <v>100890.0</v>
      </c>
      <c r="B892" s="1">
        <v>56.0</v>
      </c>
      <c r="C892" s="1">
        <v>18000.0</v>
      </c>
      <c r="D892" s="1" t="s">
        <v>23</v>
      </c>
      <c r="E892" s="1">
        <v>16071.2</v>
      </c>
      <c r="F892" s="1">
        <v>5.0</v>
      </c>
      <c r="G892" s="1">
        <v>17.0</v>
      </c>
      <c r="H892" s="1">
        <v>3.0</v>
      </c>
      <c r="I892" s="1" t="s">
        <v>22</v>
      </c>
      <c r="J892" s="1">
        <v>0.372</v>
      </c>
      <c r="K892" s="1">
        <v>0.0</v>
      </c>
      <c r="L892" s="6">
        <f>if(J892&gt;QUARTILE!$B$3, "TOP", if(J892&lt;QUARTILE!$B$4, "BOTTOM", 0))</f>
        <v>0</v>
      </c>
      <c r="M892" s="6">
        <f t="shared" si="1"/>
        <v>2</v>
      </c>
      <c r="N892" s="6" t="str">
        <f t="shared" si="2"/>
        <v>Gen X</v>
      </c>
      <c r="O892" s="6" t="str">
        <f t="shared" si="3"/>
        <v>Low Income</v>
      </c>
    </row>
    <row r="893" hidden="1">
      <c r="A893" s="1">
        <v>100891.0</v>
      </c>
      <c r="B893" s="1">
        <v>79.0</v>
      </c>
      <c r="C893" s="1">
        <v>74000.0</v>
      </c>
      <c r="D893" s="1" t="s">
        <v>27</v>
      </c>
      <c r="E893" s="1">
        <v>24921.1</v>
      </c>
      <c r="F893" s="1">
        <v>1.0</v>
      </c>
      <c r="G893" s="1">
        <v>15.0</v>
      </c>
      <c r="H893" s="1">
        <v>4.0</v>
      </c>
      <c r="I893" s="1" t="s">
        <v>22</v>
      </c>
      <c r="J893" s="1">
        <v>0.333</v>
      </c>
      <c r="K893" s="1">
        <v>0.064</v>
      </c>
      <c r="L893" s="6">
        <f>if(J893&gt;QUARTILE!$B$3, "TOP", if(J893&lt;QUARTILE!$B$4, "BOTTOM", 0))</f>
        <v>0</v>
      </c>
      <c r="M893" s="6">
        <f t="shared" si="1"/>
        <v>2</v>
      </c>
      <c r="N893" s="6" t="str">
        <f t="shared" si="2"/>
        <v>Baby Boomer</v>
      </c>
      <c r="O893" s="6" t="str">
        <f t="shared" si="3"/>
        <v>Medium Income</v>
      </c>
    </row>
    <row r="894" hidden="1">
      <c r="A894" s="1">
        <v>100892.0</v>
      </c>
      <c r="B894" s="1">
        <v>20.0</v>
      </c>
      <c r="C894" s="1">
        <v>17000.0</v>
      </c>
      <c r="D894" s="1" t="s">
        <v>23</v>
      </c>
      <c r="E894" s="1">
        <v>13253.85</v>
      </c>
      <c r="F894" s="1">
        <v>5.0</v>
      </c>
      <c r="G894" s="1">
        <v>24.0</v>
      </c>
      <c r="H894" s="1">
        <v>12.0</v>
      </c>
      <c r="I894" s="1" t="s">
        <v>18</v>
      </c>
      <c r="J894" s="1">
        <v>0.204</v>
      </c>
      <c r="K894" s="1">
        <v>0.917</v>
      </c>
      <c r="L894" s="6" t="str">
        <f>if(J894&gt;QUARTILE!$B$3, "TOP", if(J894&lt;QUARTILE!$B$4, "BOTTOM", 0))</f>
        <v>BOTTOM</v>
      </c>
      <c r="M894" s="6">
        <f t="shared" si="1"/>
        <v>1</v>
      </c>
      <c r="N894" s="6" t="str">
        <f t="shared" si="2"/>
        <v>Millenial</v>
      </c>
      <c r="O894" s="6" t="str">
        <f t="shared" si="3"/>
        <v>Low Income</v>
      </c>
    </row>
    <row r="895" hidden="1">
      <c r="A895" s="1">
        <v>100893.0</v>
      </c>
      <c r="B895" s="1">
        <v>62.0</v>
      </c>
      <c r="C895" s="1">
        <v>27000.0</v>
      </c>
      <c r="D895" s="1" t="s">
        <v>25</v>
      </c>
      <c r="E895" s="1">
        <v>5086.72</v>
      </c>
      <c r="F895" s="1">
        <v>2.0</v>
      </c>
      <c r="G895" s="1">
        <v>28.0</v>
      </c>
      <c r="H895" s="1">
        <v>2.0</v>
      </c>
      <c r="I895" s="1" t="s">
        <v>22</v>
      </c>
      <c r="J895" s="1">
        <v>0.662</v>
      </c>
      <c r="K895" s="1">
        <v>0.544</v>
      </c>
      <c r="L895" s="6">
        <f>if(J895&gt;QUARTILE!$B$3, "TOP", if(J895&lt;QUARTILE!$B$4, "BOTTOM", 0))</f>
        <v>0</v>
      </c>
      <c r="M895" s="6">
        <f t="shared" si="1"/>
        <v>2</v>
      </c>
      <c r="N895" s="6" t="str">
        <f t="shared" si="2"/>
        <v>Baby Boomer</v>
      </c>
      <c r="O895" s="6" t="str">
        <f t="shared" si="3"/>
        <v>Low Income</v>
      </c>
    </row>
    <row r="896" hidden="1">
      <c r="A896" s="1">
        <v>100894.0</v>
      </c>
      <c r="B896" s="1">
        <v>30.0</v>
      </c>
      <c r="C896" s="1">
        <v>9000.0</v>
      </c>
      <c r="D896" s="1" t="s">
        <v>17</v>
      </c>
      <c r="E896" s="1">
        <v>15412.57</v>
      </c>
      <c r="F896" s="1">
        <v>3.0</v>
      </c>
      <c r="G896" s="1">
        <v>14.0</v>
      </c>
      <c r="H896" s="1">
        <v>8.0</v>
      </c>
      <c r="I896" s="1" t="s">
        <v>22</v>
      </c>
      <c r="J896" s="1">
        <v>0.056</v>
      </c>
      <c r="K896" s="1">
        <v>0.139</v>
      </c>
      <c r="L896" s="6" t="str">
        <f>if(J896&gt;QUARTILE!$B$3, "TOP", if(J896&lt;QUARTILE!$B$4, "BOTTOM", 0))</f>
        <v>BOTTOM</v>
      </c>
      <c r="M896" s="6">
        <f t="shared" si="1"/>
        <v>2</v>
      </c>
      <c r="N896" s="6" t="str">
        <f t="shared" si="2"/>
        <v>Millenial</v>
      </c>
      <c r="O896" s="6" t="str">
        <f t="shared" si="3"/>
        <v>Low Income</v>
      </c>
    </row>
    <row r="897" hidden="1">
      <c r="A897" s="1">
        <v>100895.0</v>
      </c>
      <c r="B897" s="1">
        <v>67.0</v>
      </c>
      <c r="C897" s="1">
        <v>36000.0</v>
      </c>
      <c r="D897" s="1" t="s">
        <v>23</v>
      </c>
      <c r="E897" s="1">
        <v>57744.33</v>
      </c>
      <c r="F897" s="1">
        <v>3.0</v>
      </c>
      <c r="G897" s="1">
        <v>14.0</v>
      </c>
      <c r="H897" s="1">
        <v>12.0</v>
      </c>
      <c r="I897" s="1" t="s">
        <v>22</v>
      </c>
      <c r="J897" s="1">
        <v>0.853</v>
      </c>
      <c r="K897" s="1">
        <v>0.349</v>
      </c>
      <c r="L897" s="6" t="str">
        <f>if(J897&gt;QUARTILE!$B$3, "TOP", if(J897&lt;QUARTILE!$B$4, "BOTTOM", 0))</f>
        <v>TOP</v>
      </c>
      <c r="M897" s="6">
        <f t="shared" si="1"/>
        <v>2</v>
      </c>
      <c r="N897" s="6" t="str">
        <f t="shared" si="2"/>
        <v>Baby Boomer</v>
      </c>
      <c r="O897" s="6" t="str">
        <f t="shared" si="3"/>
        <v>Low Income</v>
      </c>
    </row>
    <row r="898" hidden="1">
      <c r="A898" s="1">
        <v>100896.0</v>
      </c>
      <c r="B898" s="1">
        <v>45.0</v>
      </c>
      <c r="C898" s="1">
        <v>14000.0</v>
      </c>
      <c r="D898" s="1" t="s">
        <v>23</v>
      </c>
      <c r="E898" s="1">
        <v>10549.64</v>
      </c>
      <c r="F898" s="1">
        <v>4.0</v>
      </c>
      <c r="G898" s="1">
        <v>18.0</v>
      </c>
      <c r="H898" s="1">
        <v>9.0</v>
      </c>
      <c r="I898" s="1" t="s">
        <v>22</v>
      </c>
      <c r="J898" s="1">
        <v>0.945</v>
      </c>
      <c r="K898" s="1">
        <v>0.273</v>
      </c>
      <c r="L898" s="6" t="str">
        <f>if(J898&gt;QUARTILE!$B$3, "TOP", if(J898&lt;QUARTILE!$B$4, "BOTTOM", 0))</f>
        <v>TOP</v>
      </c>
      <c r="M898" s="6">
        <f t="shared" si="1"/>
        <v>2</v>
      </c>
      <c r="N898" s="6" t="str">
        <f t="shared" si="2"/>
        <v>Gen X</v>
      </c>
      <c r="O898" s="6" t="str">
        <f t="shared" si="3"/>
        <v>Low Income</v>
      </c>
    </row>
    <row r="899" hidden="1">
      <c r="A899" s="1">
        <v>100897.0</v>
      </c>
      <c r="B899" s="1">
        <v>79.0</v>
      </c>
      <c r="C899" s="1">
        <v>33000.0</v>
      </c>
      <c r="D899" s="1" t="s">
        <v>27</v>
      </c>
      <c r="E899" s="1">
        <v>22766.26</v>
      </c>
      <c r="F899" s="1">
        <v>5.0</v>
      </c>
      <c r="G899" s="1">
        <v>15.0</v>
      </c>
      <c r="H899" s="1">
        <v>11.0</v>
      </c>
      <c r="I899" s="1" t="s">
        <v>22</v>
      </c>
      <c r="J899" s="1">
        <v>0.343</v>
      </c>
      <c r="K899" s="1">
        <v>0.861</v>
      </c>
      <c r="L899" s="6">
        <f>if(J899&gt;QUARTILE!$B$3, "TOP", if(J899&lt;QUARTILE!$B$4, "BOTTOM", 0))</f>
        <v>0</v>
      </c>
      <c r="M899" s="6">
        <f t="shared" si="1"/>
        <v>2</v>
      </c>
      <c r="N899" s="6" t="str">
        <f t="shared" si="2"/>
        <v>Baby Boomer</v>
      </c>
      <c r="O899" s="6" t="str">
        <f t="shared" si="3"/>
        <v>Low Income</v>
      </c>
    </row>
    <row r="900" hidden="1">
      <c r="A900" s="1">
        <v>100898.0</v>
      </c>
      <c r="B900" s="1">
        <v>75.0</v>
      </c>
      <c r="C900" s="1">
        <v>17000.0</v>
      </c>
      <c r="D900" s="1" t="s">
        <v>25</v>
      </c>
      <c r="E900" s="1">
        <v>76365.36</v>
      </c>
      <c r="F900" s="1">
        <v>5.0</v>
      </c>
      <c r="G900" s="1">
        <v>18.0</v>
      </c>
      <c r="H900" s="1">
        <v>8.0</v>
      </c>
      <c r="I900" s="1" t="s">
        <v>18</v>
      </c>
      <c r="J900" s="1">
        <v>0.563</v>
      </c>
      <c r="K900" s="1">
        <v>0.538</v>
      </c>
      <c r="L900" s="6">
        <f>if(J900&gt;QUARTILE!$B$3, "TOP", if(J900&lt;QUARTILE!$B$4, "BOTTOM", 0))</f>
        <v>0</v>
      </c>
      <c r="M900" s="6">
        <f t="shared" si="1"/>
        <v>1</v>
      </c>
      <c r="N900" s="6" t="str">
        <f t="shared" si="2"/>
        <v>Baby Boomer</v>
      </c>
      <c r="O900" s="6" t="str">
        <f t="shared" si="3"/>
        <v>Low Income</v>
      </c>
    </row>
    <row r="901" hidden="1">
      <c r="A901" s="1">
        <v>100899.0</v>
      </c>
      <c r="B901" s="1">
        <v>37.0</v>
      </c>
      <c r="C901" s="1">
        <v>6000.0</v>
      </c>
      <c r="D901" s="1" t="s">
        <v>25</v>
      </c>
      <c r="E901" s="1">
        <v>35430.0</v>
      </c>
      <c r="F901" s="1">
        <v>1.0</v>
      </c>
      <c r="G901" s="1">
        <v>20.0</v>
      </c>
      <c r="H901" s="1">
        <v>7.0</v>
      </c>
      <c r="I901" s="1" t="s">
        <v>18</v>
      </c>
      <c r="J901" s="1">
        <v>0.741</v>
      </c>
      <c r="K901" s="1">
        <v>0.031</v>
      </c>
      <c r="L901" s="6">
        <f>if(J901&gt;QUARTILE!$B$3, "TOP", if(J901&lt;QUARTILE!$B$4, "BOTTOM", 0))</f>
        <v>0</v>
      </c>
      <c r="M901" s="6">
        <f t="shared" si="1"/>
        <v>1</v>
      </c>
      <c r="N901" s="6" t="str">
        <f t="shared" si="2"/>
        <v>Gen X</v>
      </c>
      <c r="O901" s="6" t="str">
        <f t="shared" si="3"/>
        <v>Low Income</v>
      </c>
    </row>
    <row r="902" hidden="1">
      <c r="A902" s="1">
        <v>100900.0</v>
      </c>
      <c r="B902" s="1">
        <v>45.0</v>
      </c>
      <c r="C902" s="1">
        <v>24000.0</v>
      </c>
      <c r="D902" s="1" t="s">
        <v>23</v>
      </c>
      <c r="E902" s="1">
        <v>21519.46</v>
      </c>
      <c r="F902" s="1">
        <v>5.0</v>
      </c>
      <c r="G902" s="1">
        <v>20.0</v>
      </c>
      <c r="H902" s="1">
        <v>9.0</v>
      </c>
      <c r="I902" s="1" t="s">
        <v>22</v>
      </c>
      <c r="J902" s="1">
        <v>0.716</v>
      </c>
      <c r="K902" s="1">
        <v>0.486</v>
      </c>
      <c r="L902" s="6">
        <f>if(J902&gt;QUARTILE!$B$3, "TOP", if(J902&lt;QUARTILE!$B$4, "BOTTOM", 0))</f>
        <v>0</v>
      </c>
      <c r="M902" s="6">
        <f t="shared" si="1"/>
        <v>2</v>
      </c>
      <c r="N902" s="6" t="str">
        <f t="shared" si="2"/>
        <v>Gen X</v>
      </c>
      <c r="O902" s="6" t="str">
        <f t="shared" si="3"/>
        <v>Low Income</v>
      </c>
    </row>
    <row r="903" hidden="1">
      <c r="A903" s="1">
        <v>100901.0</v>
      </c>
      <c r="B903" s="1">
        <v>25.0</v>
      </c>
      <c r="C903" s="1">
        <v>23000.0</v>
      </c>
      <c r="D903" s="1" t="s">
        <v>23</v>
      </c>
      <c r="E903" s="1">
        <v>26635.86</v>
      </c>
      <c r="F903" s="1">
        <v>3.0</v>
      </c>
      <c r="G903" s="1">
        <v>16.0</v>
      </c>
      <c r="H903" s="1">
        <v>15.0</v>
      </c>
      <c r="I903" s="1" t="s">
        <v>22</v>
      </c>
      <c r="J903" s="1">
        <v>0.595</v>
      </c>
      <c r="K903" s="1">
        <v>0.134</v>
      </c>
      <c r="L903" s="6">
        <f>if(J903&gt;QUARTILE!$B$3, "TOP", if(J903&lt;QUARTILE!$B$4, "BOTTOM", 0))</f>
        <v>0</v>
      </c>
      <c r="M903" s="6">
        <f t="shared" si="1"/>
        <v>2</v>
      </c>
      <c r="N903" s="6" t="str">
        <f t="shared" si="2"/>
        <v>Millenial</v>
      </c>
      <c r="O903" s="6" t="str">
        <f t="shared" si="3"/>
        <v>Low Income</v>
      </c>
    </row>
    <row r="904" hidden="1">
      <c r="A904" s="1">
        <v>100902.0</v>
      </c>
      <c r="B904" s="1">
        <v>78.0</v>
      </c>
      <c r="C904" s="1">
        <v>37000.0</v>
      </c>
      <c r="D904" s="1" t="s">
        <v>25</v>
      </c>
      <c r="E904" s="1">
        <v>55129.03</v>
      </c>
      <c r="F904" s="1">
        <v>5.0</v>
      </c>
      <c r="G904" s="1">
        <v>21.0</v>
      </c>
      <c r="H904" s="1">
        <v>4.0</v>
      </c>
      <c r="I904" s="1" t="s">
        <v>18</v>
      </c>
      <c r="J904" s="1">
        <v>0.84</v>
      </c>
      <c r="K904" s="1">
        <v>0.515</v>
      </c>
      <c r="L904" s="6" t="str">
        <f>if(J904&gt;QUARTILE!$B$3, "TOP", if(J904&lt;QUARTILE!$B$4, "BOTTOM", 0))</f>
        <v>TOP</v>
      </c>
      <c r="M904" s="6">
        <f t="shared" si="1"/>
        <v>1</v>
      </c>
      <c r="N904" s="6" t="str">
        <f t="shared" si="2"/>
        <v>Baby Boomer</v>
      </c>
      <c r="O904" s="6" t="str">
        <f t="shared" si="3"/>
        <v>Low Income</v>
      </c>
    </row>
    <row r="905">
      <c r="A905" s="1">
        <v>100903.0</v>
      </c>
      <c r="B905" s="1">
        <v>80.0</v>
      </c>
      <c r="C905" s="1">
        <v>56000.0</v>
      </c>
      <c r="D905" s="1" t="s">
        <v>23</v>
      </c>
      <c r="E905" s="1">
        <v>64253.95</v>
      </c>
      <c r="F905" s="1">
        <v>4.0</v>
      </c>
      <c r="G905" s="1">
        <v>23.0</v>
      </c>
      <c r="H905" s="1">
        <v>5.0</v>
      </c>
      <c r="I905" s="1" t="s">
        <v>18</v>
      </c>
      <c r="J905" s="1">
        <v>1.0</v>
      </c>
      <c r="K905" s="1">
        <v>0.577</v>
      </c>
      <c r="L905" s="6" t="str">
        <f>if(J905&gt;QUARTILE!$B$3, "TOP", if(J905&lt;QUARTILE!$B$4, "BOTTOM", 0))</f>
        <v>TOP</v>
      </c>
      <c r="M905" s="6">
        <f t="shared" si="1"/>
        <v>1</v>
      </c>
      <c r="N905" s="6" t="str">
        <f t="shared" si="2"/>
        <v>Silent</v>
      </c>
      <c r="O905" s="6" t="str">
        <f t="shared" si="3"/>
        <v>Medium Income</v>
      </c>
    </row>
    <row r="906" hidden="1">
      <c r="A906" s="1">
        <v>100904.0</v>
      </c>
      <c r="B906" s="1">
        <v>58.0</v>
      </c>
      <c r="C906" s="1">
        <v>69000.0</v>
      </c>
      <c r="D906" s="1" t="s">
        <v>21</v>
      </c>
      <c r="E906" s="1">
        <v>69454.81</v>
      </c>
      <c r="F906" s="1">
        <v>4.0</v>
      </c>
      <c r="G906" s="1">
        <v>17.0</v>
      </c>
      <c r="H906" s="1">
        <v>4.0</v>
      </c>
      <c r="I906" s="1" t="s">
        <v>18</v>
      </c>
      <c r="J906" s="1">
        <v>1.0</v>
      </c>
      <c r="K906" s="1">
        <v>0.412</v>
      </c>
      <c r="L906" s="6" t="str">
        <f>if(J906&gt;QUARTILE!$B$3, "TOP", if(J906&lt;QUARTILE!$B$4, "BOTTOM", 0))</f>
        <v>TOP</v>
      </c>
      <c r="M906" s="6">
        <f t="shared" si="1"/>
        <v>1</v>
      </c>
      <c r="N906" s="6" t="str">
        <f t="shared" si="2"/>
        <v>Gen X</v>
      </c>
      <c r="O906" s="6" t="str">
        <f t="shared" si="3"/>
        <v>Medium Income</v>
      </c>
    </row>
    <row r="907" hidden="1">
      <c r="A907" s="1">
        <v>100905.0</v>
      </c>
      <c r="B907" s="1">
        <v>56.0</v>
      </c>
      <c r="C907" s="1">
        <v>37000.0</v>
      </c>
      <c r="D907" s="1" t="s">
        <v>23</v>
      </c>
      <c r="E907" s="1">
        <v>19650.83</v>
      </c>
      <c r="F907" s="1">
        <v>3.0</v>
      </c>
      <c r="G907" s="1">
        <v>15.0</v>
      </c>
      <c r="H907" s="1">
        <v>5.0</v>
      </c>
      <c r="I907" s="1" t="s">
        <v>22</v>
      </c>
      <c r="J907" s="1">
        <v>0.443</v>
      </c>
      <c r="K907" s="1">
        <v>0.966</v>
      </c>
      <c r="L907" s="6">
        <f>if(J907&gt;QUARTILE!$B$3, "TOP", if(J907&lt;QUARTILE!$B$4, "BOTTOM", 0))</f>
        <v>0</v>
      </c>
      <c r="M907" s="6">
        <f t="shared" si="1"/>
        <v>2</v>
      </c>
      <c r="N907" s="6" t="str">
        <f t="shared" si="2"/>
        <v>Gen X</v>
      </c>
      <c r="O907" s="6" t="str">
        <f t="shared" si="3"/>
        <v>Low Income</v>
      </c>
    </row>
    <row r="908" hidden="1">
      <c r="A908" s="1">
        <v>100906.0</v>
      </c>
      <c r="B908" s="1">
        <v>18.0</v>
      </c>
      <c r="C908" s="1">
        <v>26000.0</v>
      </c>
      <c r="D908" s="1" t="s">
        <v>25</v>
      </c>
      <c r="E908" s="1">
        <v>9713.29</v>
      </c>
      <c r="F908" s="1">
        <v>3.0</v>
      </c>
      <c r="G908" s="1">
        <v>16.0</v>
      </c>
      <c r="H908" s="1">
        <v>19.0</v>
      </c>
      <c r="I908" s="1" t="s">
        <v>22</v>
      </c>
      <c r="J908" s="1">
        <v>0.635</v>
      </c>
      <c r="K908" s="1">
        <v>0.944</v>
      </c>
      <c r="L908" s="6">
        <f>if(J908&gt;QUARTILE!$B$3, "TOP", if(J908&lt;QUARTILE!$B$4, "BOTTOM", 0))</f>
        <v>0</v>
      </c>
      <c r="M908" s="6">
        <f t="shared" si="1"/>
        <v>2</v>
      </c>
      <c r="N908" s="6" t="str">
        <f t="shared" si="2"/>
        <v>Millenial</v>
      </c>
      <c r="O908" s="6" t="str">
        <f t="shared" si="3"/>
        <v>Low Income</v>
      </c>
    </row>
    <row r="909" hidden="1">
      <c r="A909" s="1">
        <v>100907.0</v>
      </c>
      <c r="B909" s="1">
        <v>20.0</v>
      </c>
      <c r="C909" s="1">
        <v>9000.0</v>
      </c>
      <c r="D909" s="1" t="s">
        <v>23</v>
      </c>
      <c r="E909" s="1">
        <v>2857.86</v>
      </c>
      <c r="F909" s="1">
        <v>3.0</v>
      </c>
      <c r="G909" s="1">
        <v>21.0</v>
      </c>
      <c r="H909" s="1">
        <v>16.0</v>
      </c>
      <c r="I909" s="1" t="s">
        <v>22</v>
      </c>
      <c r="J909" s="1">
        <v>0.426</v>
      </c>
      <c r="K909" s="1">
        <v>0.206</v>
      </c>
      <c r="L909" s="6">
        <f>if(J909&gt;QUARTILE!$B$3, "TOP", if(J909&lt;QUARTILE!$B$4, "BOTTOM", 0))</f>
        <v>0</v>
      </c>
      <c r="M909" s="6">
        <f t="shared" si="1"/>
        <v>2</v>
      </c>
      <c r="N909" s="6" t="str">
        <f t="shared" si="2"/>
        <v>Millenial</v>
      </c>
      <c r="O909" s="6" t="str">
        <f t="shared" si="3"/>
        <v>Low Income</v>
      </c>
    </row>
    <row r="910" hidden="1">
      <c r="A910" s="1">
        <v>100908.0</v>
      </c>
      <c r="B910" s="1">
        <v>30.0</v>
      </c>
      <c r="C910" s="1">
        <v>25000.0</v>
      </c>
      <c r="D910" s="1" t="s">
        <v>23</v>
      </c>
      <c r="E910" s="1">
        <v>9740.49</v>
      </c>
      <c r="F910" s="1">
        <v>5.0</v>
      </c>
      <c r="G910" s="1">
        <v>18.0</v>
      </c>
      <c r="H910" s="1">
        <v>9.0</v>
      </c>
      <c r="I910" s="1" t="s">
        <v>22</v>
      </c>
      <c r="J910" s="1">
        <v>0.288</v>
      </c>
      <c r="K910" s="1">
        <v>0.0</v>
      </c>
      <c r="L910" s="6" t="str">
        <f>if(J910&gt;QUARTILE!$B$3, "TOP", if(J910&lt;QUARTILE!$B$4, "BOTTOM", 0))</f>
        <v>BOTTOM</v>
      </c>
      <c r="M910" s="6">
        <f t="shared" si="1"/>
        <v>2</v>
      </c>
      <c r="N910" s="6" t="str">
        <f t="shared" si="2"/>
        <v>Millenial</v>
      </c>
      <c r="O910" s="6" t="str">
        <f t="shared" si="3"/>
        <v>Low Income</v>
      </c>
    </row>
    <row r="911" hidden="1">
      <c r="A911" s="1">
        <v>100909.0</v>
      </c>
      <c r="B911" s="1">
        <v>45.0</v>
      </c>
      <c r="C911" s="1">
        <v>25000.0</v>
      </c>
      <c r="D911" s="1" t="s">
        <v>27</v>
      </c>
      <c r="E911" s="1">
        <v>57278.46</v>
      </c>
      <c r="F911" s="1">
        <v>5.0</v>
      </c>
      <c r="G911" s="1">
        <v>22.0</v>
      </c>
      <c r="H911" s="1">
        <v>10.0</v>
      </c>
      <c r="I911" s="1" t="s">
        <v>18</v>
      </c>
      <c r="J911" s="1">
        <v>1.0</v>
      </c>
      <c r="K911" s="1">
        <v>0.513</v>
      </c>
      <c r="L911" s="6" t="str">
        <f>if(J911&gt;QUARTILE!$B$3, "TOP", if(J911&lt;QUARTILE!$B$4, "BOTTOM", 0))</f>
        <v>TOP</v>
      </c>
      <c r="M911" s="6">
        <f t="shared" si="1"/>
        <v>1</v>
      </c>
      <c r="N911" s="6" t="str">
        <f t="shared" si="2"/>
        <v>Gen X</v>
      </c>
      <c r="O911" s="6" t="str">
        <f t="shared" si="3"/>
        <v>Low Income</v>
      </c>
    </row>
    <row r="912" hidden="1">
      <c r="A912" s="1">
        <v>100910.0</v>
      </c>
      <c r="B912" s="1">
        <v>79.0</v>
      </c>
      <c r="C912" s="1">
        <v>20000.0</v>
      </c>
      <c r="D912" s="1" t="s">
        <v>27</v>
      </c>
      <c r="E912" s="1">
        <v>44108.64</v>
      </c>
      <c r="F912" s="1">
        <v>2.0</v>
      </c>
      <c r="G912" s="1">
        <v>28.0</v>
      </c>
      <c r="H912" s="1">
        <v>0.0</v>
      </c>
      <c r="I912" s="1" t="s">
        <v>18</v>
      </c>
      <c r="J912" s="1">
        <v>0.114</v>
      </c>
      <c r="K912" s="1">
        <v>0.376</v>
      </c>
      <c r="L912" s="6" t="str">
        <f>if(J912&gt;QUARTILE!$B$3, "TOP", if(J912&lt;QUARTILE!$B$4, "BOTTOM", 0))</f>
        <v>BOTTOM</v>
      </c>
      <c r="M912" s="6">
        <f t="shared" si="1"/>
        <v>1</v>
      </c>
      <c r="N912" s="6" t="str">
        <f t="shared" si="2"/>
        <v>Baby Boomer</v>
      </c>
      <c r="O912" s="6" t="str">
        <f t="shared" si="3"/>
        <v>Low Income</v>
      </c>
    </row>
    <row r="913" hidden="1">
      <c r="A913" s="1">
        <v>100911.0</v>
      </c>
      <c r="B913" s="1">
        <v>74.0</v>
      </c>
      <c r="C913" s="1">
        <v>32000.0</v>
      </c>
      <c r="D913" s="1" t="s">
        <v>23</v>
      </c>
      <c r="E913" s="1">
        <v>14832.45</v>
      </c>
      <c r="F913" s="1">
        <v>1.0</v>
      </c>
      <c r="G913" s="1">
        <v>16.0</v>
      </c>
      <c r="H913" s="1">
        <v>3.0</v>
      </c>
      <c r="I913" s="1" t="s">
        <v>22</v>
      </c>
      <c r="J913" s="1">
        <v>0.115</v>
      </c>
      <c r="K913" s="1">
        <v>0.335</v>
      </c>
      <c r="L913" s="6" t="str">
        <f>if(J913&gt;QUARTILE!$B$3, "TOP", if(J913&lt;QUARTILE!$B$4, "BOTTOM", 0))</f>
        <v>BOTTOM</v>
      </c>
      <c r="M913" s="6">
        <f t="shared" si="1"/>
        <v>2</v>
      </c>
      <c r="N913" s="6" t="str">
        <f t="shared" si="2"/>
        <v>Baby Boomer</v>
      </c>
      <c r="O913" s="6" t="str">
        <f t="shared" si="3"/>
        <v>Low Income</v>
      </c>
    </row>
    <row r="914">
      <c r="A914" s="1">
        <v>100912.0</v>
      </c>
      <c r="B914" s="1">
        <v>80.0</v>
      </c>
      <c r="C914" s="1">
        <v>43000.0</v>
      </c>
      <c r="D914" s="1" t="s">
        <v>23</v>
      </c>
      <c r="E914" s="1">
        <v>15400.88</v>
      </c>
      <c r="F914" s="1">
        <v>5.0</v>
      </c>
      <c r="G914" s="1">
        <v>24.0</v>
      </c>
      <c r="H914" s="1">
        <v>4.0</v>
      </c>
      <c r="I914" s="1" t="s">
        <v>22</v>
      </c>
      <c r="J914" s="1">
        <v>0.633</v>
      </c>
      <c r="K914" s="1">
        <v>0.867</v>
      </c>
      <c r="L914" s="6">
        <f>if(J914&gt;QUARTILE!$B$3, "TOP", if(J914&lt;QUARTILE!$B$4, "BOTTOM", 0))</f>
        <v>0</v>
      </c>
      <c r="M914" s="6">
        <f t="shared" si="1"/>
        <v>2</v>
      </c>
      <c r="N914" s="6" t="str">
        <f t="shared" si="2"/>
        <v>Silent</v>
      </c>
      <c r="O914" s="6" t="str">
        <f t="shared" si="3"/>
        <v>Low Income</v>
      </c>
    </row>
    <row r="915" hidden="1">
      <c r="A915" s="1">
        <v>100913.0</v>
      </c>
      <c r="B915" s="1">
        <v>77.0</v>
      </c>
      <c r="C915" s="1">
        <v>13000.0</v>
      </c>
      <c r="D915" s="1" t="s">
        <v>23</v>
      </c>
      <c r="E915" s="1">
        <v>7390.0</v>
      </c>
      <c r="F915" s="1">
        <v>2.0</v>
      </c>
      <c r="G915" s="1">
        <v>23.0</v>
      </c>
      <c r="H915" s="1">
        <v>5.0</v>
      </c>
      <c r="I915" s="1" t="s">
        <v>22</v>
      </c>
      <c r="J915" s="1">
        <v>0.76</v>
      </c>
      <c r="K915" s="1">
        <v>0.979</v>
      </c>
      <c r="L915" s="6">
        <f>if(J915&gt;QUARTILE!$B$3, "TOP", if(J915&lt;QUARTILE!$B$4, "BOTTOM", 0))</f>
        <v>0</v>
      </c>
      <c r="M915" s="6">
        <f t="shared" si="1"/>
        <v>2</v>
      </c>
      <c r="N915" s="6" t="str">
        <f t="shared" si="2"/>
        <v>Baby Boomer</v>
      </c>
      <c r="O915" s="6" t="str">
        <f t="shared" si="3"/>
        <v>Low Income</v>
      </c>
    </row>
    <row r="916" hidden="1">
      <c r="A916" s="1">
        <v>100914.0</v>
      </c>
      <c r="B916" s="1">
        <v>66.0</v>
      </c>
      <c r="C916" s="1">
        <v>13000.0</v>
      </c>
      <c r="D916" s="1" t="s">
        <v>27</v>
      </c>
      <c r="E916" s="1">
        <v>12121.34</v>
      </c>
      <c r="F916" s="1">
        <v>2.0</v>
      </c>
      <c r="G916" s="1">
        <v>18.0</v>
      </c>
      <c r="H916" s="1">
        <v>5.0</v>
      </c>
      <c r="I916" s="1" t="s">
        <v>22</v>
      </c>
      <c r="J916" s="1">
        <v>0.729</v>
      </c>
      <c r="K916" s="1">
        <v>0.931</v>
      </c>
      <c r="L916" s="6">
        <f>if(J916&gt;QUARTILE!$B$3, "TOP", if(J916&lt;QUARTILE!$B$4, "BOTTOM", 0))</f>
        <v>0</v>
      </c>
      <c r="M916" s="6">
        <f t="shared" si="1"/>
        <v>2</v>
      </c>
      <c r="N916" s="6" t="str">
        <f t="shared" si="2"/>
        <v>Baby Boomer</v>
      </c>
      <c r="O916" s="6" t="str">
        <f t="shared" si="3"/>
        <v>Low Income</v>
      </c>
    </row>
    <row r="917" hidden="1">
      <c r="A917" s="1">
        <v>100915.0</v>
      </c>
      <c r="B917" s="1">
        <v>42.0</v>
      </c>
      <c r="C917" s="1">
        <v>20000.0</v>
      </c>
      <c r="D917" s="1" t="s">
        <v>27</v>
      </c>
      <c r="E917" s="1">
        <v>25066.66</v>
      </c>
      <c r="F917" s="1">
        <v>4.0</v>
      </c>
      <c r="G917" s="1">
        <v>15.0</v>
      </c>
      <c r="H917" s="1">
        <v>8.0</v>
      </c>
      <c r="I917" s="1" t="s">
        <v>22</v>
      </c>
      <c r="J917" s="1">
        <v>0.703</v>
      </c>
      <c r="K917" s="1">
        <v>0.45</v>
      </c>
      <c r="L917" s="6">
        <f>if(J917&gt;QUARTILE!$B$3, "TOP", if(J917&lt;QUARTILE!$B$4, "BOTTOM", 0))</f>
        <v>0</v>
      </c>
      <c r="M917" s="6">
        <f t="shared" si="1"/>
        <v>2</v>
      </c>
      <c r="N917" s="6" t="str">
        <f t="shared" si="2"/>
        <v>Gen X</v>
      </c>
      <c r="O917" s="6" t="str">
        <f t="shared" si="3"/>
        <v>Low Income</v>
      </c>
    </row>
    <row r="918" hidden="1">
      <c r="A918" s="1">
        <v>100916.0</v>
      </c>
      <c r="B918" s="1">
        <v>73.0</v>
      </c>
      <c r="C918" s="1">
        <v>15000.0</v>
      </c>
      <c r="D918" s="1" t="s">
        <v>23</v>
      </c>
      <c r="E918" s="1">
        <v>10297.7</v>
      </c>
      <c r="F918" s="1">
        <v>5.0</v>
      </c>
      <c r="G918" s="1">
        <v>18.0</v>
      </c>
      <c r="H918" s="1">
        <v>7.0</v>
      </c>
      <c r="I918" s="1" t="s">
        <v>22</v>
      </c>
      <c r="J918" s="1">
        <v>0.839</v>
      </c>
      <c r="K918" s="1">
        <v>0.653</v>
      </c>
      <c r="L918" s="6" t="str">
        <f>if(J918&gt;QUARTILE!$B$3, "TOP", if(J918&lt;QUARTILE!$B$4, "BOTTOM", 0))</f>
        <v>TOP</v>
      </c>
      <c r="M918" s="6">
        <f t="shared" si="1"/>
        <v>2</v>
      </c>
      <c r="N918" s="6" t="str">
        <f t="shared" si="2"/>
        <v>Baby Boomer</v>
      </c>
      <c r="O918" s="6" t="str">
        <f t="shared" si="3"/>
        <v>Low Income</v>
      </c>
    </row>
    <row r="919" hidden="1">
      <c r="A919" s="1">
        <v>100917.0</v>
      </c>
      <c r="B919" s="1">
        <v>50.0</v>
      </c>
      <c r="C919" s="1">
        <v>8000.0</v>
      </c>
      <c r="D919" s="1" t="s">
        <v>25</v>
      </c>
      <c r="E919" s="1">
        <v>4164.7</v>
      </c>
      <c r="F919" s="1">
        <v>2.0</v>
      </c>
      <c r="G919" s="1">
        <v>17.0</v>
      </c>
      <c r="H919" s="1">
        <v>5.0</v>
      </c>
      <c r="I919" s="1" t="s">
        <v>22</v>
      </c>
      <c r="J919" s="1">
        <v>0.795</v>
      </c>
      <c r="K919" s="1">
        <v>0.172</v>
      </c>
      <c r="L919" s="6">
        <f>if(J919&gt;QUARTILE!$B$3, "TOP", if(J919&lt;QUARTILE!$B$4, "BOTTOM", 0))</f>
        <v>0</v>
      </c>
      <c r="M919" s="6">
        <f t="shared" si="1"/>
        <v>2</v>
      </c>
      <c r="N919" s="6" t="str">
        <f t="shared" si="2"/>
        <v>Gen X</v>
      </c>
      <c r="O919" s="6" t="str">
        <f t="shared" si="3"/>
        <v>Low Income</v>
      </c>
    </row>
    <row r="920" hidden="1">
      <c r="A920" s="1">
        <v>100918.0</v>
      </c>
      <c r="B920" s="1">
        <v>55.0</v>
      </c>
      <c r="C920" s="1">
        <v>12000.0</v>
      </c>
      <c r="D920" s="1" t="s">
        <v>27</v>
      </c>
      <c r="E920" s="1">
        <v>15567.98</v>
      </c>
      <c r="F920" s="1">
        <v>4.0</v>
      </c>
      <c r="G920" s="1">
        <v>24.0</v>
      </c>
      <c r="H920" s="1">
        <v>6.0</v>
      </c>
      <c r="I920" s="1" t="s">
        <v>22</v>
      </c>
      <c r="J920" s="1">
        <v>0.546</v>
      </c>
      <c r="K920" s="1">
        <v>0.901</v>
      </c>
      <c r="L920" s="6">
        <f>if(J920&gt;QUARTILE!$B$3, "TOP", if(J920&lt;QUARTILE!$B$4, "BOTTOM", 0))</f>
        <v>0</v>
      </c>
      <c r="M920" s="6">
        <f t="shared" si="1"/>
        <v>2</v>
      </c>
      <c r="N920" s="6" t="str">
        <f t="shared" si="2"/>
        <v>Gen X</v>
      </c>
      <c r="O920" s="6" t="str">
        <f t="shared" si="3"/>
        <v>Low Income</v>
      </c>
    </row>
    <row r="921" hidden="1">
      <c r="A921" s="1">
        <v>100919.0</v>
      </c>
      <c r="B921" s="1">
        <v>70.0</v>
      </c>
      <c r="C921" s="1">
        <v>11000.0</v>
      </c>
      <c r="D921" s="1" t="s">
        <v>17</v>
      </c>
      <c r="E921" s="1">
        <v>5106.54</v>
      </c>
      <c r="F921" s="1">
        <v>1.0</v>
      </c>
      <c r="G921" s="1">
        <v>17.0</v>
      </c>
      <c r="H921" s="1">
        <v>5.0</v>
      </c>
      <c r="I921" s="1" t="s">
        <v>22</v>
      </c>
      <c r="J921" s="1">
        <v>0.47</v>
      </c>
      <c r="K921" s="1">
        <v>0.284</v>
      </c>
      <c r="L921" s="6">
        <f>if(J921&gt;QUARTILE!$B$3, "TOP", if(J921&lt;QUARTILE!$B$4, "BOTTOM", 0))</f>
        <v>0</v>
      </c>
      <c r="M921" s="6">
        <f t="shared" si="1"/>
        <v>2</v>
      </c>
      <c r="N921" s="6" t="str">
        <f t="shared" si="2"/>
        <v>Baby Boomer</v>
      </c>
      <c r="O921" s="6" t="str">
        <f t="shared" si="3"/>
        <v>Low Income</v>
      </c>
    </row>
    <row r="922" hidden="1">
      <c r="A922" s="1">
        <v>100920.0</v>
      </c>
      <c r="B922" s="1">
        <v>23.0</v>
      </c>
      <c r="C922" s="1">
        <v>45000.0</v>
      </c>
      <c r="D922" s="1" t="s">
        <v>24</v>
      </c>
      <c r="E922" s="1">
        <v>73215.6</v>
      </c>
      <c r="F922" s="1">
        <v>4.0</v>
      </c>
      <c r="G922" s="1">
        <v>24.0</v>
      </c>
      <c r="H922" s="1">
        <v>15.0</v>
      </c>
      <c r="I922" s="1" t="s">
        <v>22</v>
      </c>
      <c r="J922" s="1">
        <v>0.82</v>
      </c>
      <c r="K922" s="1">
        <v>0.043</v>
      </c>
      <c r="L922" s="6" t="str">
        <f>if(J922&gt;QUARTILE!$B$3, "TOP", if(J922&lt;QUARTILE!$B$4, "BOTTOM", 0))</f>
        <v>TOP</v>
      </c>
      <c r="M922" s="6">
        <f t="shared" si="1"/>
        <v>2</v>
      </c>
      <c r="N922" s="6" t="str">
        <f t="shared" si="2"/>
        <v>Millenial</v>
      </c>
      <c r="O922" s="6" t="str">
        <f t="shared" si="3"/>
        <v>Medium Income</v>
      </c>
    </row>
    <row r="923" hidden="1">
      <c r="A923" s="1">
        <v>100921.0</v>
      </c>
      <c r="B923" s="1">
        <v>75.0</v>
      </c>
      <c r="C923" s="1">
        <v>61000.0</v>
      </c>
      <c r="D923" s="1" t="s">
        <v>25</v>
      </c>
      <c r="E923" s="1">
        <v>9897.07</v>
      </c>
      <c r="F923" s="1">
        <v>1.0</v>
      </c>
      <c r="G923" s="1">
        <v>11.0</v>
      </c>
      <c r="H923" s="1">
        <v>3.0</v>
      </c>
      <c r="I923" s="1" t="s">
        <v>22</v>
      </c>
      <c r="J923" s="1">
        <v>0.882</v>
      </c>
      <c r="K923" s="1">
        <v>0.06</v>
      </c>
      <c r="L923" s="6" t="str">
        <f>if(J923&gt;QUARTILE!$B$3, "TOP", if(J923&lt;QUARTILE!$B$4, "BOTTOM", 0))</f>
        <v>TOP</v>
      </c>
      <c r="M923" s="6">
        <f t="shared" si="1"/>
        <v>2</v>
      </c>
      <c r="N923" s="6" t="str">
        <f t="shared" si="2"/>
        <v>Baby Boomer</v>
      </c>
      <c r="O923" s="6" t="str">
        <f t="shared" si="3"/>
        <v>Medium Income</v>
      </c>
    </row>
    <row r="924" hidden="1">
      <c r="A924" s="1">
        <v>100922.0</v>
      </c>
      <c r="B924" s="1">
        <v>61.0</v>
      </c>
      <c r="C924" s="1">
        <v>11000.0</v>
      </c>
      <c r="D924" s="1" t="s">
        <v>23</v>
      </c>
      <c r="E924" s="1">
        <v>48084.6</v>
      </c>
      <c r="F924" s="1">
        <v>3.0</v>
      </c>
      <c r="G924" s="1">
        <v>13.0</v>
      </c>
      <c r="H924" s="1">
        <v>8.0</v>
      </c>
      <c r="I924" s="1" t="s">
        <v>18</v>
      </c>
      <c r="J924" s="1">
        <v>0.483</v>
      </c>
      <c r="K924" s="1">
        <v>0.45</v>
      </c>
      <c r="L924" s="6">
        <f>if(J924&gt;QUARTILE!$B$3, "TOP", if(J924&lt;QUARTILE!$B$4, "BOTTOM", 0))</f>
        <v>0</v>
      </c>
      <c r="M924" s="6">
        <f t="shared" si="1"/>
        <v>1</v>
      </c>
      <c r="N924" s="6" t="str">
        <f t="shared" si="2"/>
        <v>Baby Boomer</v>
      </c>
      <c r="O924" s="6" t="str">
        <f t="shared" si="3"/>
        <v>Low Income</v>
      </c>
    </row>
    <row r="925" hidden="1">
      <c r="A925" s="1">
        <v>100923.0</v>
      </c>
      <c r="B925" s="1">
        <v>62.0</v>
      </c>
      <c r="C925" s="1">
        <v>31000.0</v>
      </c>
      <c r="D925" s="1" t="s">
        <v>23</v>
      </c>
      <c r="E925" s="1">
        <v>5112.15</v>
      </c>
      <c r="F925" s="1">
        <v>3.0</v>
      </c>
      <c r="G925" s="1">
        <v>21.0</v>
      </c>
      <c r="H925" s="1">
        <v>1.0</v>
      </c>
      <c r="I925" s="1" t="s">
        <v>22</v>
      </c>
      <c r="J925" s="1">
        <v>0.053</v>
      </c>
      <c r="K925" s="1">
        <v>0.948</v>
      </c>
      <c r="L925" s="6" t="str">
        <f>if(J925&gt;QUARTILE!$B$3, "TOP", if(J925&lt;QUARTILE!$B$4, "BOTTOM", 0))</f>
        <v>BOTTOM</v>
      </c>
      <c r="M925" s="6">
        <f t="shared" si="1"/>
        <v>2</v>
      </c>
      <c r="N925" s="6" t="str">
        <f t="shared" si="2"/>
        <v>Baby Boomer</v>
      </c>
      <c r="O925" s="6" t="str">
        <f t="shared" si="3"/>
        <v>Low Income</v>
      </c>
    </row>
    <row r="926" hidden="1">
      <c r="A926" s="1">
        <v>100924.0</v>
      </c>
      <c r="B926" s="1">
        <v>49.0</v>
      </c>
      <c r="C926" s="1">
        <v>37000.0</v>
      </c>
      <c r="D926" s="1" t="s">
        <v>27</v>
      </c>
      <c r="E926" s="1">
        <v>4194.9</v>
      </c>
      <c r="F926" s="1">
        <v>4.0</v>
      </c>
      <c r="G926" s="1">
        <v>17.0</v>
      </c>
      <c r="H926" s="1">
        <v>4.0</v>
      </c>
      <c r="I926" s="1" t="s">
        <v>22</v>
      </c>
      <c r="J926" s="1">
        <v>0.314</v>
      </c>
      <c r="K926" s="1">
        <v>0.086</v>
      </c>
      <c r="L926" s="6" t="str">
        <f>if(J926&gt;QUARTILE!$B$3, "TOP", if(J926&lt;QUARTILE!$B$4, "BOTTOM", 0))</f>
        <v>BOTTOM</v>
      </c>
      <c r="M926" s="6">
        <f t="shared" si="1"/>
        <v>2</v>
      </c>
      <c r="N926" s="6" t="str">
        <f t="shared" si="2"/>
        <v>Gen X</v>
      </c>
      <c r="O926" s="6" t="str">
        <f t="shared" si="3"/>
        <v>Low Income</v>
      </c>
    </row>
    <row r="927" hidden="1">
      <c r="A927" s="1">
        <v>100925.0</v>
      </c>
      <c r="B927" s="1">
        <v>62.0</v>
      </c>
      <c r="C927" s="1">
        <v>9000.0</v>
      </c>
      <c r="D927" s="1" t="s">
        <v>30</v>
      </c>
      <c r="E927" s="1">
        <v>19189.24</v>
      </c>
      <c r="F927" s="1">
        <v>3.0</v>
      </c>
      <c r="G927" s="1">
        <v>15.0</v>
      </c>
      <c r="H927" s="1">
        <v>5.0</v>
      </c>
      <c r="I927" s="1" t="s">
        <v>22</v>
      </c>
      <c r="J927" s="1">
        <v>0.535</v>
      </c>
      <c r="K927" s="1">
        <v>0.121</v>
      </c>
      <c r="L927" s="6">
        <f>if(J927&gt;QUARTILE!$B$3, "TOP", if(J927&lt;QUARTILE!$B$4, "BOTTOM", 0))</f>
        <v>0</v>
      </c>
      <c r="M927" s="6">
        <f t="shared" si="1"/>
        <v>2</v>
      </c>
      <c r="N927" s="6" t="str">
        <f t="shared" si="2"/>
        <v>Baby Boomer</v>
      </c>
      <c r="O927" s="6" t="str">
        <f t="shared" si="3"/>
        <v>Low Income</v>
      </c>
    </row>
    <row r="928" hidden="1">
      <c r="A928" s="1">
        <v>100926.0</v>
      </c>
      <c r="B928" s="1">
        <v>78.0</v>
      </c>
      <c r="C928" s="1">
        <v>24000.0</v>
      </c>
      <c r="D928" s="1" t="s">
        <v>25</v>
      </c>
      <c r="E928" s="1">
        <v>30226.19</v>
      </c>
      <c r="F928" s="1">
        <v>5.0</v>
      </c>
      <c r="G928" s="1">
        <v>21.0</v>
      </c>
      <c r="H928" s="1">
        <v>9.0</v>
      </c>
      <c r="I928" s="1" t="s">
        <v>18</v>
      </c>
      <c r="J928" s="1">
        <v>0.676</v>
      </c>
      <c r="K928" s="1">
        <v>0.123</v>
      </c>
      <c r="L928" s="6">
        <f>if(J928&gt;QUARTILE!$B$3, "TOP", if(J928&lt;QUARTILE!$B$4, "BOTTOM", 0))</f>
        <v>0</v>
      </c>
      <c r="M928" s="6">
        <f t="shared" si="1"/>
        <v>1</v>
      </c>
      <c r="N928" s="6" t="str">
        <f t="shared" si="2"/>
        <v>Baby Boomer</v>
      </c>
      <c r="O928" s="6" t="str">
        <f t="shared" si="3"/>
        <v>Low Income</v>
      </c>
    </row>
    <row r="929" hidden="1">
      <c r="A929" s="1">
        <v>100927.0</v>
      </c>
      <c r="B929" s="1">
        <v>64.0</v>
      </c>
      <c r="C929" s="1">
        <v>101000.0</v>
      </c>
      <c r="D929" s="1" t="s">
        <v>23</v>
      </c>
      <c r="E929" s="1">
        <v>16729.48</v>
      </c>
      <c r="F929" s="1">
        <v>4.0</v>
      </c>
      <c r="G929" s="1">
        <v>18.0</v>
      </c>
      <c r="H929" s="1">
        <v>2.0</v>
      </c>
      <c r="I929" s="1" t="s">
        <v>22</v>
      </c>
      <c r="J929" s="1">
        <v>0.53</v>
      </c>
      <c r="K929" s="1">
        <v>0.615</v>
      </c>
      <c r="L929" s="6">
        <f>if(J929&gt;QUARTILE!$B$3, "TOP", if(J929&lt;QUARTILE!$B$4, "BOTTOM", 0))</f>
        <v>0</v>
      </c>
      <c r="M929" s="6">
        <f t="shared" si="1"/>
        <v>2</v>
      </c>
      <c r="N929" s="6" t="str">
        <f t="shared" si="2"/>
        <v>Baby Boomer</v>
      </c>
      <c r="O929" s="6" t="str">
        <f t="shared" si="3"/>
        <v>Medium Income</v>
      </c>
    </row>
    <row r="930" hidden="1">
      <c r="A930" s="1">
        <v>100928.0</v>
      </c>
      <c r="B930" s="1">
        <v>38.0</v>
      </c>
      <c r="C930" s="1">
        <v>33000.0</v>
      </c>
      <c r="D930" s="1" t="s">
        <v>25</v>
      </c>
      <c r="E930" s="1">
        <v>5221.99</v>
      </c>
      <c r="F930" s="1">
        <v>2.0</v>
      </c>
      <c r="G930" s="1">
        <v>18.0</v>
      </c>
      <c r="H930" s="1">
        <v>9.0</v>
      </c>
      <c r="I930" s="1" t="s">
        <v>22</v>
      </c>
      <c r="J930" s="1">
        <v>0.982</v>
      </c>
      <c r="K930" s="1">
        <v>0.548</v>
      </c>
      <c r="L930" s="6" t="str">
        <f>if(J930&gt;QUARTILE!$B$3, "TOP", if(J930&lt;QUARTILE!$B$4, "BOTTOM", 0))</f>
        <v>TOP</v>
      </c>
      <c r="M930" s="6">
        <f t="shared" si="1"/>
        <v>2</v>
      </c>
      <c r="N930" s="6" t="str">
        <f t="shared" si="2"/>
        <v>Gen X</v>
      </c>
      <c r="O930" s="6" t="str">
        <f t="shared" si="3"/>
        <v>Low Income</v>
      </c>
    </row>
    <row r="931" hidden="1">
      <c r="A931" s="1">
        <v>100929.0</v>
      </c>
      <c r="B931" s="1">
        <v>33.0</v>
      </c>
      <c r="C931" s="1">
        <v>19000.0</v>
      </c>
      <c r="D931" s="1" t="s">
        <v>23</v>
      </c>
      <c r="E931" s="1">
        <v>772.62</v>
      </c>
      <c r="F931" s="1">
        <v>5.0</v>
      </c>
      <c r="G931" s="1">
        <v>24.0</v>
      </c>
      <c r="H931" s="1">
        <v>13.0</v>
      </c>
      <c r="I931" s="1" t="s">
        <v>18</v>
      </c>
      <c r="J931" s="1">
        <v>0.526</v>
      </c>
      <c r="K931" s="1">
        <v>0.046</v>
      </c>
      <c r="L931" s="6">
        <f>if(J931&gt;QUARTILE!$B$3, "TOP", if(J931&lt;QUARTILE!$B$4, "BOTTOM", 0))</f>
        <v>0</v>
      </c>
      <c r="M931" s="6">
        <f t="shared" si="1"/>
        <v>1</v>
      </c>
      <c r="N931" s="6" t="str">
        <f t="shared" si="2"/>
        <v>Gen X</v>
      </c>
      <c r="O931" s="6" t="str">
        <f t="shared" si="3"/>
        <v>Low Income</v>
      </c>
    </row>
    <row r="932" hidden="1">
      <c r="A932" s="1">
        <v>100930.0</v>
      </c>
      <c r="B932" s="1">
        <v>71.0</v>
      </c>
      <c r="C932" s="1">
        <v>16000.0</v>
      </c>
      <c r="D932" s="1" t="s">
        <v>23</v>
      </c>
      <c r="E932" s="1">
        <v>19261.82</v>
      </c>
      <c r="F932" s="1">
        <v>4.0</v>
      </c>
      <c r="G932" s="1">
        <v>15.0</v>
      </c>
      <c r="H932" s="1">
        <v>4.0</v>
      </c>
      <c r="I932" s="1" t="s">
        <v>22</v>
      </c>
      <c r="J932" s="1">
        <v>0.189</v>
      </c>
      <c r="K932" s="1">
        <v>0.392</v>
      </c>
      <c r="L932" s="6" t="str">
        <f>if(J932&gt;QUARTILE!$B$3, "TOP", if(J932&lt;QUARTILE!$B$4, "BOTTOM", 0))</f>
        <v>BOTTOM</v>
      </c>
      <c r="M932" s="6">
        <f t="shared" si="1"/>
        <v>2</v>
      </c>
      <c r="N932" s="6" t="str">
        <f t="shared" si="2"/>
        <v>Baby Boomer</v>
      </c>
      <c r="O932" s="6" t="str">
        <f t="shared" si="3"/>
        <v>Low Income</v>
      </c>
    </row>
    <row r="933" hidden="1">
      <c r="A933" s="1">
        <v>100931.0</v>
      </c>
      <c r="B933" s="1">
        <v>38.0</v>
      </c>
      <c r="C933" s="1">
        <v>7000.0</v>
      </c>
      <c r="D933" s="1" t="s">
        <v>27</v>
      </c>
      <c r="E933" s="1">
        <v>2809.1</v>
      </c>
      <c r="F933" s="1">
        <v>1.0</v>
      </c>
      <c r="G933" s="1">
        <v>25.0</v>
      </c>
      <c r="H933" s="1">
        <v>12.0</v>
      </c>
      <c r="I933" s="1" t="s">
        <v>18</v>
      </c>
      <c r="J933" s="1">
        <v>0.194</v>
      </c>
      <c r="K933" s="1">
        <v>0.067</v>
      </c>
      <c r="L933" s="6" t="str">
        <f>if(J933&gt;QUARTILE!$B$3, "TOP", if(J933&lt;QUARTILE!$B$4, "BOTTOM", 0))</f>
        <v>BOTTOM</v>
      </c>
      <c r="M933" s="6">
        <f t="shared" si="1"/>
        <v>1</v>
      </c>
      <c r="N933" s="6" t="str">
        <f t="shared" si="2"/>
        <v>Gen X</v>
      </c>
      <c r="O933" s="6" t="str">
        <f t="shared" si="3"/>
        <v>Low Income</v>
      </c>
    </row>
    <row r="934" hidden="1">
      <c r="A934" s="1">
        <v>100932.0</v>
      </c>
      <c r="B934" s="1">
        <v>28.0</v>
      </c>
      <c r="C934" s="1">
        <v>29000.0</v>
      </c>
      <c r="D934" s="1" t="s">
        <v>23</v>
      </c>
      <c r="E934" s="1">
        <v>8406.8</v>
      </c>
      <c r="F934" s="1">
        <v>3.0</v>
      </c>
      <c r="G934" s="1">
        <v>17.0</v>
      </c>
      <c r="H934" s="1">
        <v>12.0</v>
      </c>
      <c r="I934" s="1" t="s">
        <v>22</v>
      </c>
      <c r="J934" s="1">
        <v>0.145</v>
      </c>
      <c r="K934" s="1">
        <v>0.852</v>
      </c>
      <c r="L934" s="6" t="str">
        <f>if(J934&gt;QUARTILE!$B$3, "TOP", if(J934&lt;QUARTILE!$B$4, "BOTTOM", 0))</f>
        <v>BOTTOM</v>
      </c>
      <c r="M934" s="6">
        <f t="shared" si="1"/>
        <v>2</v>
      </c>
      <c r="N934" s="6" t="str">
        <f t="shared" si="2"/>
        <v>Millenial</v>
      </c>
      <c r="O934" s="6" t="str">
        <f t="shared" si="3"/>
        <v>Low Income</v>
      </c>
    </row>
    <row r="935" hidden="1">
      <c r="A935" s="1">
        <v>100933.0</v>
      </c>
      <c r="B935" s="1">
        <v>77.0</v>
      </c>
      <c r="C935" s="1">
        <v>71000.0</v>
      </c>
      <c r="D935" s="1" t="s">
        <v>23</v>
      </c>
      <c r="E935" s="1">
        <v>22526.95</v>
      </c>
      <c r="F935" s="1">
        <v>3.0</v>
      </c>
      <c r="G935" s="1">
        <v>26.0</v>
      </c>
      <c r="H935" s="1">
        <v>7.0</v>
      </c>
      <c r="I935" s="1" t="s">
        <v>22</v>
      </c>
      <c r="J935" s="1">
        <v>0.418</v>
      </c>
      <c r="K935" s="1">
        <v>0.107</v>
      </c>
      <c r="L935" s="6">
        <f>if(J935&gt;QUARTILE!$B$3, "TOP", if(J935&lt;QUARTILE!$B$4, "BOTTOM", 0))</f>
        <v>0</v>
      </c>
      <c r="M935" s="6">
        <f t="shared" si="1"/>
        <v>2</v>
      </c>
      <c r="N935" s="6" t="str">
        <f t="shared" si="2"/>
        <v>Baby Boomer</v>
      </c>
      <c r="O935" s="6" t="str">
        <f t="shared" si="3"/>
        <v>Medium Income</v>
      </c>
    </row>
    <row r="936" hidden="1">
      <c r="A936" s="1">
        <v>100934.0</v>
      </c>
      <c r="B936" s="1">
        <v>54.0</v>
      </c>
      <c r="C936" s="1">
        <v>14000.0</v>
      </c>
      <c r="D936" s="1" t="s">
        <v>27</v>
      </c>
      <c r="E936" s="1">
        <v>2063.33</v>
      </c>
      <c r="F936" s="1">
        <v>3.0</v>
      </c>
      <c r="G936" s="1">
        <v>17.0</v>
      </c>
      <c r="H936" s="1">
        <v>2.0</v>
      </c>
      <c r="I936" s="1" t="s">
        <v>22</v>
      </c>
      <c r="J936" s="1">
        <v>0.305</v>
      </c>
      <c r="K936" s="1">
        <v>0.471</v>
      </c>
      <c r="L936" s="6" t="str">
        <f>if(J936&gt;QUARTILE!$B$3, "TOP", if(J936&lt;QUARTILE!$B$4, "BOTTOM", 0))</f>
        <v>BOTTOM</v>
      </c>
      <c r="M936" s="6">
        <f t="shared" si="1"/>
        <v>2</v>
      </c>
      <c r="N936" s="6" t="str">
        <f t="shared" si="2"/>
        <v>Gen X</v>
      </c>
      <c r="O936" s="6" t="str">
        <f t="shared" si="3"/>
        <v>Low Income</v>
      </c>
    </row>
    <row r="937" hidden="1">
      <c r="A937" s="1">
        <v>100935.0</v>
      </c>
      <c r="B937" s="1">
        <v>53.0</v>
      </c>
      <c r="C937" s="1">
        <v>7000.0</v>
      </c>
      <c r="D937" s="1" t="s">
        <v>23</v>
      </c>
      <c r="E937" s="1">
        <v>2722.16</v>
      </c>
      <c r="F937" s="1">
        <v>4.0</v>
      </c>
      <c r="G937" s="1">
        <v>25.0</v>
      </c>
      <c r="H937" s="1">
        <v>10.0</v>
      </c>
      <c r="I937" s="1" t="s">
        <v>22</v>
      </c>
      <c r="J937" s="1">
        <v>0.384</v>
      </c>
      <c r="K937" s="1">
        <v>0.46</v>
      </c>
      <c r="L937" s="6">
        <f>if(J937&gt;QUARTILE!$B$3, "TOP", if(J937&lt;QUARTILE!$B$4, "BOTTOM", 0))</f>
        <v>0</v>
      </c>
      <c r="M937" s="6">
        <f t="shared" si="1"/>
        <v>2</v>
      </c>
      <c r="N937" s="6" t="str">
        <f t="shared" si="2"/>
        <v>Gen X</v>
      </c>
      <c r="O937" s="6" t="str">
        <f t="shared" si="3"/>
        <v>Low Income</v>
      </c>
    </row>
    <row r="938" hidden="1">
      <c r="A938" s="1">
        <v>100936.0</v>
      </c>
      <c r="B938" s="1">
        <v>52.0</v>
      </c>
      <c r="C938" s="1">
        <v>15000.0</v>
      </c>
      <c r="D938" s="1" t="s">
        <v>23</v>
      </c>
      <c r="E938" s="1">
        <v>1272.99</v>
      </c>
      <c r="F938" s="1">
        <v>5.0</v>
      </c>
      <c r="G938" s="1">
        <v>23.0</v>
      </c>
      <c r="H938" s="1">
        <v>4.0</v>
      </c>
      <c r="I938" s="1" t="s">
        <v>22</v>
      </c>
      <c r="J938" s="1">
        <v>0.886</v>
      </c>
      <c r="K938" s="1">
        <v>0.48</v>
      </c>
      <c r="L938" s="6" t="str">
        <f>if(J938&gt;QUARTILE!$B$3, "TOP", if(J938&lt;QUARTILE!$B$4, "BOTTOM", 0))</f>
        <v>TOP</v>
      </c>
      <c r="M938" s="6">
        <f t="shared" si="1"/>
        <v>2</v>
      </c>
      <c r="N938" s="6" t="str">
        <f t="shared" si="2"/>
        <v>Gen X</v>
      </c>
      <c r="O938" s="6" t="str">
        <f t="shared" si="3"/>
        <v>Low Income</v>
      </c>
    </row>
    <row r="939" hidden="1">
      <c r="A939" s="1">
        <v>100937.0</v>
      </c>
      <c r="B939" s="1">
        <v>36.0</v>
      </c>
      <c r="C939" s="1">
        <v>37000.0</v>
      </c>
      <c r="D939" s="1" t="s">
        <v>23</v>
      </c>
      <c r="E939" s="1">
        <v>100000.0</v>
      </c>
      <c r="F939" s="1">
        <v>1.0</v>
      </c>
      <c r="G939" s="1">
        <v>17.0</v>
      </c>
      <c r="H939" s="1">
        <v>8.0</v>
      </c>
      <c r="I939" s="1" t="s">
        <v>18</v>
      </c>
      <c r="J939" s="1">
        <v>0.915</v>
      </c>
      <c r="K939" s="1">
        <v>0.509</v>
      </c>
      <c r="L939" s="6" t="str">
        <f>if(J939&gt;QUARTILE!$B$3, "TOP", if(J939&lt;QUARTILE!$B$4, "BOTTOM", 0))</f>
        <v>TOP</v>
      </c>
      <c r="M939" s="6">
        <f t="shared" si="1"/>
        <v>1</v>
      </c>
      <c r="N939" s="6" t="str">
        <f t="shared" si="2"/>
        <v>Gen X</v>
      </c>
      <c r="O939" s="6" t="str">
        <f t="shared" si="3"/>
        <v>Low Income</v>
      </c>
    </row>
    <row r="940" hidden="1">
      <c r="A940" s="1">
        <v>100938.0</v>
      </c>
      <c r="B940" s="1">
        <v>37.0</v>
      </c>
      <c r="C940" s="1">
        <v>17000.0</v>
      </c>
      <c r="D940" s="1" t="s">
        <v>17</v>
      </c>
      <c r="E940" s="1">
        <v>9790.31</v>
      </c>
      <c r="F940" s="1">
        <v>3.0</v>
      </c>
      <c r="G940" s="1">
        <v>23.0</v>
      </c>
      <c r="H940" s="1">
        <v>4.0</v>
      </c>
      <c r="I940" s="1" t="s">
        <v>22</v>
      </c>
      <c r="J940" s="1">
        <v>0.496</v>
      </c>
      <c r="K940" s="1">
        <v>0.702</v>
      </c>
      <c r="L940" s="6">
        <f>if(J940&gt;QUARTILE!$B$3, "TOP", if(J940&lt;QUARTILE!$B$4, "BOTTOM", 0))</f>
        <v>0</v>
      </c>
      <c r="M940" s="6">
        <f t="shared" si="1"/>
        <v>2</v>
      </c>
      <c r="N940" s="6" t="str">
        <f t="shared" si="2"/>
        <v>Gen X</v>
      </c>
      <c r="O940" s="6" t="str">
        <f t="shared" si="3"/>
        <v>Low Income</v>
      </c>
    </row>
    <row r="941" hidden="1">
      <c r="A941" s="1">
        <v>100939.0</v>
      </c>
      <c r="B941" s="1">
        <v>74.0</v>
      </c>
      <c r="C941" s="1">
        <v>13000.0</v>
      </c>
      <c r="D941" s="1" t="s">
        <v>27</v>
      </c>
      <c r="E941" s="1">
        <v>47245.68</v>
      </c>
      <c r="F941" s="1">
        <v>5.0</v>
      </c>
      <c r="G941" s="1">
        <v>16.0</v>
      </c>
      <c r="H941" s="1">
        <v>2.0</v>
      </c>
      <c r="I941" s="1" t="s">
        <v>18</v>
      </c>
      <c r="J941" s="1">
        <v>0.544</v>
      </c>
      <c r="K941" s="1">
        <v>0.0</v>
      </c>
      <c r="L941" s="6">
        <f>if(J941&gt;QUARTILE!$B$3, "TOP", if(J941&lt;QUARTILE!$B$4, "BOTTOM", 0))</f>
        <v>0</v>
      </c>
      <c r="M941" s="6">
        <f t="shared" si="1"/>
        <v>1</v>
      </c>
      <c r="N941" s="6" t="str">
        <f t="shared" si="2"/>
        <v>Baby Boomer</v>
      </c>
      <c r="O941" s="6" t="str">
        <f t="shared" si="3"/>
        <v>Low Income</v>
      </c>
    </row>
    <row r="942" hidden="1">
      <c r="A942" s="1">
        <v>100940.0</v>
      </c>
      <c r="B942" s="1">
        <v>35.0</v>
      </c>
      <c r="C942" s="1">
        <v>22000.0</v>
      </c>
      <c r="D942" s="1" t="s">
        <v>23</v>
      </c>
      <c r="E942" s="1">
        <v>6951.07</v>
      </c>
      <c r="F942" s="1">
        <v>2.0</v>
      </c>
      <c r="G942" s="1">
        <v>25.0</v>
      </c>
      <c r="H942" s="1">
        <v>12.0</v>
      </c>
      <c r="I942" s="1" t="s">
        <v>18</v>
      </c>
      <c r="J942" s="1">
        <v>0.428</v>
      </c>
      <c r="K942" s="1">
        <v>0.031</v>
      </c>
      <c r="L942" s="6">
        <f>if(J942&gt;QUARTILE!$B$3, "TOP", if(J942&lt;QUARTILE!$B$4, "BOTTOM", 0))</f>
        <v>0</v>
      </c>
      <c r="M942" s="6">
        <f t="shared" si="1"/>
        <v>1</v>
      </c>
      <c r="N942" s="6" t="str">
        <f t="shared" si="2"/>
        <v>Gen X</v>
      </c>
      <c r="O942" s="6" t="str">
        <f t="shared" si="3"/>
        <v>Low Income</v>
      </c>
    </row>
    <row r="943" hidden="1">
      <c r="A943" s="1">
        <v>100941.0</v>
      </c>
      <c r="B943" s="1">
        <v>64.0</v>
      </c>
      <c r="C943" s="1">
        <v>25000.0</v>
      </c>
      <c r="D943" s="1" t="s">
        <v>25</v>
      </c>
      <c r="E943" s="1">
        <v>27983.75</v>
      </c>
      <c r="F943" s="1">
        <v>2.0</v>
      </c>
      <c r="G943" s="1">
        <v>29.0</v>
      </c>
      <c r="H943" s="1">
        <v>5.0</v>
      </c>
      <c r="I943" s="1" t="s">
        <v>22</v>
      </c>
      <c r="J943" s="1">
        <v>0.064</v>
      </c>
      <c r="K943" s="1">
        <v>0.612</v>
      </c>
      <c r="L943" s="6" t="str">
        <f>if(J943&gt;QUARTILE!$B$3, "TOP", if(J943&lt;QUARTILE!$B$4, "BOTTOM", 0))</f>
        <v>BOTTOM</v>
      </c>
      <c r="M943" s="6">
        <f t="shared" si="1"/>
        <v>2</v>
      </c>
      <c r="N943" s="6" t="str">
        <f t="shared" si="2"/>
        <v>Baby Boomer</v>
      </c>
      <c r="O943" s="6" t="str">
        <f t="shared" si="3"/>
        <v>Low Income</v>
      </c>
    </row>
    <row r="944" hidden="1">
      <c r="A944" s="1">
        <v>100942.0</v>
      </c>
      <c r="B944" s="1">
        <v>58.0</v>
      </c>
      <c r="C944" s="1">
        <v>10000.0</v>
      </c>
      <c r="D944" s="1" t="s">
        <v>23</v>
      </c>
      <c r="E944" s="1">
        <v>4945.31</v>
      </c>
      <c r="F944" s="1">
        <v>1.0</v>
      </c>
      <c r="G944" s="1">
        <v>24.0</v>
      </c>
      <c r="H944" s="1">
        <v>4.0</v>
      </c>
      <c r="I944" s="1" t="s">
        <v>22</v>
      </c>
      <c r="J944" s="1">
        <v>0.97</v>
      </c>
      <c r="K944" s="1">
        <v>0.182</v>
      </c>
      <c r="L944" s="6" t="str">
        <f>if(J944&gt;QUARTILE!$B$3, "TOP", if(J944&lt;QUARTILE!$B$4, "BOTTOM", 0))</f>
        <v>TOP</v>
      </c>
      <c r="M944" s="6">
        <f t="shared" si="1"/>
        <v>2</v>
      </c>
      <c r="N944" s="6" t="str">
        <f t="shared" si="2"/>
        <v>Gen X</v>
      </c>
      <c r="O944" s="6" t="str">
        <f t="shared" si="3"/>
        <v>Low Income</v>
      </c>
    </row>
    <row r="945" hidden="1">
      <c r="A945" s="1">
        <v>100943.0</v>
      </c>
      <c r="B945" s="1">
        <v>66.0</v>
      </c>
      <c r="C945" s="1">
        <v>19000.0</v>
      </c>
      <c r="D945" s="1" t="s">
        <v>27</v>
      </c>
      <c r="E945" s="1">
        <v>13796.04</v>
      </c>
      <c r="F945" s="1">
        <v>3.0</v>
      </c>
      <c r="G945" s="1">
        <v>24.0</v>
      </c>
      <c r="H945" s="1">
        <v>4.0</v>
      </c>
      <c r="I945" s="1" t="s">
        <v>22</v>
      </c>
      <c r="J945" s="1">
        <v>0.291</v>
      </c>
      <c r="K945" s="1">
        <v>0.832</v>
      </c>
      <c r="L945" s="6" t="str">
        <f>if(J945&gt;QUARTILE!$B$3, "TOP", if(J945&lt;QUARTILE!$B$4, "BOTTOM", 0))</f>
        <v>BOTTOM</v>
      </c>
      <c r="M945" s="6">
        <f t="shared" si="1"/>
        <v>2</v>
      </c>
      <c r="N945" s="6" t="str">
        <f t="shared" si="2"/>
        <v>Baby Boomer</v>
      </c>
      <c r="O945" s="6" t="str">
        <f t="shared" si="3"/>
        <v>Low Income</v>
      </c>
    </row>
    <row r="946" hidden="1">
      <c r="A946" s="1">
        <v>100944.0</v>
      </c>
      <c r="B946" s="1">
        <v>31.0</v>
      </c>
      <c r="C946" s="1">
        <v>16000.0</v>
      </c>
      <c r="D946" s="1" t="s">
        <v>27</v>
      </c>
      <c r="E946" s="1">
        <v>34815.52</v>
      </c>
      <c r="F946" s="1">
        <v>2.0</v>
      </c>
      <c r="G946" s="1">
        <v>21.0</v>
      </c>
      <c r="H946" s="1">
        <v>16.0</v>
      </c>
      <c r="I946" s="1" t="s">
        <v>18</v>
      </c>
      <c r="J946" s="1">
        <v>0.942</v>
      </c>
      <c r="K946" s="1">
        <v>0.528</v>
      </c>
      <c r="L946" s="6" t="str">
        <f>if(J946&gt;QUARTILE!$B$3, "TOP", if(J946&lt;QUARTILE!$B$4, "BOTTOM", 0))</f>
        <v>TOP</v>
      </c>
      <c r="M946" s="6">
        <f t="shared" si="1"/>
        <v>1</v>
      </c>
      <c r="N946" s="6" t="str">
        <f t="shared" si="2"/>
        <v>Gen X</v>
      </c>
      <c r="O946" s="6" t="str">
        <f t="shared" si="3"/>
        <v>Low Income</v>
      </c>
    </row>
    <row r="947" hidden="1">
      <c r="A947" s="1">
        <v>100945.0</v>
      </c>
      <c r="B947" s="1">
        <v>32.0</v>
      </c>
      <c r="C947" s="1">
        <v>15000.0</v>
      </c>
      <c r="D947" s="1" t="s">
        <v>17</v>
      </c>
      <c r="E947" s="1">
        <v>33892.77</v>
      </c>
      <c r="F947" s="1">
        <v>5.0</v>
      </c>
      <c r="G947" s="1">
        <v>16.0</v>
      </c>
      <c r="H947" s="1">
        <v>9.0</v>
      </c>
      <c r="I947" s="1" t="s">
        <v>18</v>
      </c>
      <c r="J947" s="1">
        <v>0.841</v>
      </c>
      <c r="K947" s="1">
        <v>0.83</v>
      </c>
      <c r="L947" s="6" t="str">
        <f>if(J947&gt;QUARTILE!$B$3, "TOP", if(J947&lt;QUARTILE!$B$4, "BOTTOM", 0))</f>
        <v>TOP</v>
      </c>
      <c r="M947" s="6">
        <f t="shared" si="1"/>
        <v>1</v>
      </c>
      <c r="N947" s="6" t="str">
        <f t="shared" si="2"/>
        <v>Gen X</v>
      </c>
      <c r="O947" s="6" t="str">
        <f t="shared" si="3"/>
        <v>Low Income</v>
      </c>
    </row>
    <row r="948" hidden="1">
      <c r="A948" s="1">
        <v>100946.0</v>
      </c>
      <c r="B948" s="1">
        <v>48.0</v>
      </c>
      <c r="C948" s="1">
        <v>12000.0</v>
      </c>
      <c r="D948" s="1" t="s">
        <v>25</v>
      </c>
      <c r="E948" s="1">
        <v>31624.85</v>
      </c>
      <c r="F948" s="1">
        <v>5.0</v>
      </c>
      <c r="G948" s="1">
        <v>15.0</v>
      </c>
      <c r="H948" s="1">
        <v>16.0</v>
      </c>
      <c r="I948" s="1" t="s">
        <v>22</v>
      </c>
      <c r="J948" s="1">
        <v>0.264</v>
      </c>
      <c r="K948" s="1">
        <v>0.578</v>
      </c>
      <c r="L948" s="6" t="str">
        <f>if(J948&gt;QUARTILE!$B$3, "TOP", if(J948&lt;QUARTILE!$B$4, "BOTTOM", 0))</f>
        <v>BOTTOM</v>
      </c>
      <c r="M948" s="6">
        <f t="shared" si="1"/>
        <v>2</v>
      </c>
      <c r="N948" s="6" t="str">
        <f t="shared" si="2"/>
        <v>Gen X</v>
      </c>
      <c r="O948" s="6" t="str">
        <f t="shared" si="3"/>
        <v>Low Income</v>
      </c>
    </row>
    <row r="949" hidden="1">
      <c r="A949" s="1">
        <v>100947.0</v>
      </c>
      <c r="B949" s="1">
        <v>18.0</v>
      </c>
      <c r="C949" s="1">
        <v>39000.0</v>
      </c>
      <c r="D949" s="1" t="s">
        <v>31</v>
      </c>
      <c r="E949" s="1">
        <v>34715.27</v>
      </c>
      <c r="F949" s="1">
        <v>2.0</v>
      </c>
      <c r="G949" s="1">
        <v>17.0</v>
      </c>
      <c r="H949" s="1">
        <v>15.0</v>
      </c>
      <c r="I949" s="1" t="s">
        <v>18</v>
      </c>
      <c r="J949" s="1">
        <v>0.413</v>
      </c>
      <c r="K949" s="1">
        <v>0.0</v>
      </c>
      <c r="L949" s="6">
        <f>if(J949&gt;QUARTILE!$B$3, "TOP", if(J949&lt;QUARTILE!$B$4, "BOTTOM", 0))</f>
        <v>0</v>
      </c>
      <c r="M949" s="6">
        <f t="shared" si="1"/>
        <v>1</v>
      </c>
      <c r="N949" s="6" t="str">
        <f t="shared" si="2"/>
        <v>Millenial</v>
      </c>
      <c r="O949" s="6" t="str">
        <f t="shared" si="3"/>
        <v>Low Income</v>
      </c>
    </row>
    <row r="950" hidden="1">
      <c r="A950" s="1">
        <v>100948.0</v>
      </c>
      <c r="B950" s="1">
        <v>70.0</v>
      </c>
      <c r="C950" s="1">
        <v>15000.0</v>
      </c>
      <c r="D950" s="1" t="s">
        <v>30</v>
      </c>
      <c r="E950" s="1">
        <v>4751.75</v>
      </c>
      <c r="F950" s="1">
        <v>3.0</v>
      </c>
      <c r="G950" s="1">
        <v>27.0</v>
      </c>
      <c r="H950" s="1">
        <v>8.0</v>
      </c>
      <c r="I950" s="1" t="s">
        <v>22</v>
      </c>
      <c r="J950" s="1">
        <v>0.485</v>
      </c>
      <c r="K950" s="1">
        <v>0.171</v>
      </c>
      <c r="L950" s="6">
        <f>if(J950&gt;QUARTILE!$B$3, "TOP", if(J950&lt;QUARTILE!$B$4, "BOTTOM", 0))</f>
        <v>0</v>
      </c>
      <c r="M950" s="6">
        <f t="shared" si="1"/>
        <v>2</v>
      </c>
      <c r="N950" s="6" t="str">
        <f t="shared" si="2"/>
        <v>Baby Boomer</v>
      </c>
      <c r="O950" s="6" t="str">
        <f t="shared" si="3"/>
        <v>Low Income</v>
      </c>
    </row>
    <row r="951" hidden="1">
      <c r="A951" s="1">
        <v>100949.0</v>
      </c>
      <c r="B951" s="1">
        <v>71.0</v>
      </c>
      <c r="C951" s="1">
        <v>7000.0</v>
      </c>
      <c r="D951" s="1" t="s">
        <v>21</v>
      </c>
      <c r="E951" s="1">
        <v>13163.95</v>
      </c>
      <c r="F951" s="1">
        <v>1.0</v>
      </c>
      <c r="G951" s="1">
        <v>16.0</v>
      </c>
      <c r="H951" s="1">
        <v>4.0</v>
      </c>
      <c r="I951" s="1" t="s">
        <v>22</v>
      </c>
      <c r="J951" s="1">
        <v>0.262</v>
      </c>
      <c r="K951" s="1">
        <v>0.047</v>
      </c>
      <c r="L951" s="6" t="str">
        <f>if(J951&gt;QUARTILE!$B$3, "TOP", if(J951&lt;QUARTILE!$B$4, "BOTTOM", 0))</f>
        <v>BOTTOM</v>
      </c>
      <c r="M951" s="6">
        <f t="shared" si="1"/>
        <v>2</v>
      </c>
      <c r="N951" s="6" t="str">
        <f t="shared" si="2"/>
        <v>Baby Boomer</v>
      </c>
      <c r="O951" s="6" t="str">
        <f t="shared" si="3"/>
        <v>Low Income</v>
      </c>
    </row>
    <row r="952" hidden="1">
      <c r="A952" s="1">
        <v>100950.0</v>
      </c>
      <c r="B952" s="1">
        <v>71.0</v>
      </c>
      <c r="C952" s="1">
        <v>26000.0</v>
      </c>
      <c r="D952" s="1" t="s">
        <v>25</v>
      </c>
      <c r="E952" s="1">
        <v>13266.78</v>
      </c>
      <c r="F952" s="1">
        <v>3.0</v>
      </c>
      <c r="G952" s="1">
        <v>23.0</v>
      </c>
      <c r="H952" s="1">
        <v>6.0</v>
      </c>
      <c r="I952" s="1" t="s">
        <v>22</v>
      </c>
      <c r="J952" s="1">
        <v>0.452</v>
      </c>
      <c r="K952" s="1">
        <v>0.741</v>
      </c>
      <c r="L952" s="6">
        <f>if(J952&gt;QUARTILE!$B$3, "TOP", if(J952&lt;QUARTILE!$B$4, "BOTTOM", 0))</f>
        <v>0</v>
      </c>
      <c r="M952" s="6">
        <f t="shared" si="1"/>
        <v>2</v>
      </c>
      <c r="N952" s="6" t="str">
        <f t="shared" si="2"/>
        <v>Baby Boomer</v>
      </c>
      <c r="O952" s="6" t="str">
        <f t="shared" si="3"/>
        <v>Low Income</v>
      </c>
    </row>
    <row r="953" hidden="1">
      <c r="A953" s="1">
        <v>100951.0</v>
      </c>
      <c r="B953" s="1">
        <v>20.0</v>
      </c>
      <c r="C953" s="1">
        <v>34000.0</v>
      </c>
      <c r="D953" s="1" t="s">
        <v>25</v>
      </c>
      <c r="E953" s="1">
        <v>44237.07</v>
      </c>
      <c r="F953" s="1">
        <v>4.0</v>
      </c>
      <c r="G953" s="1">
        <v>14.0</v>
      </c>
      <c r="H953" s="1">
        <v>23.0</v>
      </c>
      <c r="I953" s="1" t="s">
        <v>26</v>
      </c>
      <c r="J953" s="1">
        <v>0.632</v>
      </c>
      <c r="K953" s="1">
        <v>0.0</v>
      </c>
      <c r="L953" s="6">
        <f>if(J953&gt;QUARTILE!$B$3, "TOP", if(J953&lt;QUARTILE!$B$4, "BOTTOM", 0))</f>
        <v>0</v>
      </c>
      <c r="M953" s="6">
        <f t="shared" si="1"/>
        <v>3</v>
      </c>
      <c r="N953" s="6" t="str">
        <f t="shared" si="2"/>
        <v>Millenial</v>
      </c>
      <c r="O953" s="6" t="str">
        <f t="shared" si="3"/>
        <v>Low Income</v>
      </c>
    </row>
    <row r="954" hidden="1">
      <c r="A954" s="1">
        <v>100952.0</v>
      </c>
      <c r="B954" s="1">
        <v>33.0</v>
      </c>
      <c r="C954" s="1">
        <v>14000.0</v>
      </c>
      <c r="D954" s="1" t="s">
        <v>25</v>
      </c>
      <c r="E954" s="1">
        <v>7044.89</v>
      </c>
      <c r="F954" s="1">
        <v>2.0</v>
      </c>
      <c r="G954" s="1">
        <v>17.0</v>
      </c>
      <c r="H954" s="1">
        <v>11.0</v>
      </c>
      <c r="I954" s="1" t="s">
        <v>22</v>
      </c>
      <c r="J954" s="1">
        <v>0.686</v>
      </c>
      <c r="K954" s="1">
        <v>0.664</v>
      </c>
      <c r="L954" s="6">
        <f>if(J954&gt;QUARTILE!$B$3, "TOP", if(J954&lt;QUARTILE!$B$4, "BOTTOM", 0))</f>
        <v>0</v>
      </c>
      <c r="M954" s="6">
        <f t="shared" si="1"/>
        <v>2</v>
      </c>
      <c r="N954" s="6" t="str">
        <f t="shared" si="2"/>
        <v>Gen X</v>
      </c>
      <c r="O954" s="6" t="str">
        <f t="shared" si="3"/>
        <v>Low Income</v>
      </c>
    </row>
    <row r="955" hidden="1">
      <c r="A955" s="1">
        <v>100953.0</v>
      </c>
      <c r="B955" s="1">
        <v>40.0</v>
      </c>
      <c r="C955" s="1">
        <v>16000.0</v>
      </c>
      <c r="D955" s="1" t="s">
        <v>23</v>
      </c>
      <c r="E955" s="1">
        <v>53617.23</v>
      </c>
      <c r="F955" s="1">
        <v>4.0</v>
      </c>
      <c r="G955" s="1">
        <v>13.0</v>
      </c>
      <c r="H955" s="1">
        <v>3.0</v>
      </c>
      <c r="I955" s="1" t="s">
        <v>18</v>
      </c>
      <c r="J955" s="1">
        <v>0.511</v>
      </c>
      <c r="K955" s="1">
        <v>0.405</v>
      </c>
      <c r="L955" s="6">
        <f>if(J955&gt;QUARTILE!$B$3, "TOP", if(J955&lt;QUARTILE!$B$4, "BOTTOM", 0))</f>
        <v>0</v>
      </c>
      <c r="M955" s="6">
        <f t="shared" si="1"/>
        <v>1</v>
      </c>
      <c r="N955" s="6" t="str">
        <f t="shared" si="2"/>
        <v>Gen X</v>
      </c>
      <c r="O955" s="6" t="str">
        <f t="shared" si="3"/>
        <v>Low Income</v>
      </c>
    </row>
    <row r="956" hidden="1">
      <c r="A956" s="1">
        <v>100954.0</v>
      </c>
      <c r="B956" s="1">
        <v>74.0</v>
      </c>
      <c r="C956" s="1">
        <v>15000.0</v>
      </c>
      <c r="D956" s="1" t="s">
        <v>23</v>
      </c>
      <c r="E956" s="1">
        <v>11985.7</v>
      </c>
      <c r="F956" s="1">
        <v>2.0</v>
      </c>
      <c r="G956" s="1">
        <v>23.0</v>
      </c>
      <c r="H956" s="1">
        <v>4.0</v>
      </c>
      <c r="I956" s="1" t="s">
        <v>22</v>
      </c>
      <c r="J956" s="1">
        <v>0.396</v>
      </c>
      <c r="K956" s="1">
        <v>0.633</v>
      </c>
      <c r="L956" s="6">
        <f>if(J956&gt;QUARTILE!$B$3, "TOP", if(J956&lt;QUARTILE!$B$4, "BOTTOM", 0))</f>
        <v>0</v>
      </c>
      <c r="M956" s="6">
        <f t="shared" si="1"/>
        <v>2</v>
      </c>
      <c r="N956" s="6" t="str">
        <f t="shared" si="2"/>
        <v>Baby Boomer</v>
      </c>
      <c r="O956" s="6" t="str">
        <f t="shared" si="3"/>
        <v>Low Income</v>
      </c>
    </row>
    <row r="957" hidden="1">
      <c r="A957" s="1">
        <v>100955.0</v>
      </c>
      <c r="B957" s="1">
        <v>28.0</v>
      </c>
      <c r="C957" s="1">
        <v>18000.0</v>
      </c>
      <c r="D957" s="1" t="s">
        <v>27</v>
      </c>
      <c r="E957" s="1">
        <v>22160.35</v>
      </c>
      <c r="F957" s="1">
        <v>1.0</v>
      </c>
      <c r="G957" s="1">
        <v>12.0</v>
      </c>
      <c r="H957" s="1">
        <v>19.0</v>
      </c>
      <c r="I957" s="1" t="s">
        <v>18</v>
      </c>
      <c r="J957" s="1">
        <v>0.272</v>
      </c>
      <c r="K957" s="1">
        <v>0.509</v>
      </c>
      <c r="L957" s="6" t="str">
        <f>if(J957&gt;QUARTILE!$B$3, "TOP", if(J957&lt;QUARTILE!$B$4, "BOTTOM", 0))</f>
        <v>BOTTOM</v>
      </c>
      <c r="M957" s="6">
        <f t="shared" si="1"/>
        <v>1</v>
      </c>
      <c r="N957" s="6" t="str">
        <f t="shared" si="2"/>
        <v>Millenial</v>
      </c>
      <c r="O957" s="6" t="str">
        <f t="shared" si="3"/>
        <v>Low Income</v>
      </c>
    </row>
    <row r="958" hidden="1">
      <c r="A958" s="1">
        <v>100956.0</v>
      </c>
      <c r="B958" s="1">
        <v>29.0</v>
      </c>
      <c r="C958" s="1">
        <v>43000.0</v>
      </c>
      <c r="D958" s="1" t="s">
        <v>27</v>
      </c>
      <c r="E958" s="1">
        <v>6263.64</v>
      </c>
      <c r="F958" s="1">
        <v>3.0</v>
      </c>
      <c r="G958" s="1">
        <v>27.0</v>
      </c>
      <c r="H958" s="1">
        <v>12.0</v>
      </c>
      <c r="I958" s="1" t="s">
        <v>18</v>
      </c>
      <c r="J958" s="1">
        <v>0.802</v>
      </c>
      <c r="K958" s="1">
        <v>0.013</v>
      </c>
      <c r="L958" s="6">
        <f>if(J958&gt;QUARTILE!$B$3, "TOP", if(J958&lt;QUARTILE!$B$4, "BOTTOM", 0))</f>
        <v>0</v>
      </c>
      <c r="M958" s="6">
        <f t="shared" si="1"/>
        <v>1</v>
      </c>
      <c r="N958" s="6" t="str">
        <f t="shared" si="2"/>
        <v>Millenial</v>
      </c>
      <c r="O958" s="6" t="str">
        <f t="shared" si="3"/>
        <v>Low Income</v>
      </c>
    </row>
    <row r="959" hidden="1">
      <c r="A959" s="1">
        <v>100957.0</v>
      </c>
      <c r="B959" s="1">
        <v>27.0</v>
      </c>
      <c r="C959" s="1">
        <v>21000.0</v>
      </c>
      <c r="D959" s="1" t="s">
        <v>21</v>
      </c>
      <c r="E959" s="1">
        <v>10562.76</v>
      </c>
      <c r="F959" s="1">
        <v>3.0</v>
      </c>
      <c r="G959" s="1">
        <v>29.0</v>
      </c>
      <c r="H959" s="1">
        <v>21.0</v>
      </c>
      <c r="I959" s="1" t="s">
        <v>26</v>
      </c>
      <c r="J959" s="1">
        <v>0.846</v>
      </c>
      <c r="K959" s="1">
        <v>0.153</v>
      </c>
      <c r="L959" s="6" t="str">
        <f>if(J959&gt;QUARTILE!$B$3, "TOP", if(J959&lt;QUARTILE!$B$4, "BOTTOM", 0))</f>
        <v>TOP</v>
      </c>
      <c r="M959" s="6">
        <f t="shared" si="1"/>
        <v>3</v>
      </c>
      <c r="N959" s="6" t="str">
        <f t="shared" si="2"/>
        <v>Millenial</v>
      </c>
      <c r="O959" s="6" t="str">
        <f t="shared" si="3"/>
        <v>Low Income</v>
      </c>
    </row>
    <row r="960" hidden="1">
      <c r="A960" s="1">
        <v>100958.0</v>
      </c>
      <c r="B960" s="1">
        <v>49.0</v>
      </c>
      <c r="C960" s="1">
        <v>36000.0</v>
      </c>
      <c r="D960" s="1" t="s">
        <v>23</v>
      </c>
      <c r="E960" s="1">
        <v>24743.76</v>
      </c>
      <c r="F960" s="1">
        <v>2.0</v>
      </c>
      <c r="G960" s="1">
        <v>22.0</v>
      </c>
      <c r="H960" s="1">
        <v>9.0</v>
      </c>
      <c r="I960" s="1" t="s">
        <v>22</v>
      </c>
      <c r="J960" s="1">
        <v>0.771</v>
      </c>
      <c r="K960" s="1">
        <v>0.885</v>
      </c>
      <c r="L960" s="6">
        <f>if(J960&gt;QUARTILE!$B$3, "TOP", if(J960&lt;QUARTILE!$B$4, "BOTTOM", 0))</f>
        <v>0</v>
      </c>
      <c r="M960" s="6">
        <f t="shared" si="1"/>
        <v>2</v>
      </c>
      <c r="N960" s="6" t="str">
        <f t="shared" si="2"/>
        <v>Gen X</v>
      </c>
      <c r="O960" s="6" t="str">
        <f t="shared" si="3"/>
        <v>Low Income</v>
      </c>
    </row>
    <row r="961" hidden="1">
      <c r="A961" s="1">
        <v>100959.0</v>
      </c>
      <c r="B961" s="1">
        <v>33.0</v>
      </c>
      <c r="C961" s="1">
        <v>12000.0</v>
      </c>
      <c r="D961" s="1" t="s">
        <v>23</v>
      </c>
      <c r="E961" s="1">
        <v>14379.44</v>
      </c>
      <c r="F961" s="1">
        <v>5.0</v>
      </c>
      <c r="G961" s="1">
        <v>22.0</v>
      </c>
      <c r="H961" s="1">
        <v>14.0</v>
      </c>
      <c r="I961" s="1" t="s">
        <v>22</v>
      </c>
      <c r="J961" s="1">
        <v>0.444</v>
      </c>
      <c r="K961" s="1">
        <v>0.879</v>
      </c>
      <c r="L961" s="6">
        <f>if(J961&gt;QUARTILE!$B$3, "TOP", if(J961&lt;QUARTILE!$B$4, "BOTTOM", 0))</f>
        <v>0</v>
      </c>
      <c r="M961" s="6">
        <f t="shared" si="1"/>
        <v>2</v>
      </c>
      <c r="N961" s="6" t="str">
        <f t="shared" si="2"/>
        <v>Gen X</v>
      </c>
      <c r="O961" s="6" t="str">
        <f t="shared" si="3"/>
        <v>Low Income</v>
      </c>
    </row>
    <row r="962" hidden="1">
      <c r="A962" s="1">
        <v>100960.0</v>
      </c>
      <c r="B962" s="1">
        <v>25.0</v>
      </c>
      <c r="C962" s="1">
        <v>17000.0</v>
      </c>
      <c r="D962" s="1" t="s">
        <v>17</v>
      </c>
      <c r="E962" s="1">
        <v>53388.52</v>
      </c>
      <c r="F962" s="1">
        <v>4.0</v>
      </c>
      <c r="G962" s="1">
        <v>21.0</v>
      </c>
      <c r="H962" s="1">
        <v>9.0</v>
      </c>
      <c r="I962" s="1" t="s">
        <v>18</v>
      </c>
      <c r="J962" s="1">
        <v>0.939</v>
      </c>
      <c r="K962" s="1">
        <v>0.0</v>
      </c>
      <c r="L962" s="6" t="str">
        <f>if(J962&gt;QUARTILE!$B$3, "TOP", if(J962&lt;QUARTILE!$B$4, "BOTTOM", 0))</f>
        <v>TOP</v>
      </c>
      <c r="M962" s="6">
        <f t="shared" si="1"/>
        <v>1</v>
      </c>
      <c r="N962" s="6" t="str">
        <f t="shared" si="2"/>
        <v>Millenial</v>
      </c>
      <c r="O962" s="6" t="str">
        <f t="shared" si="3"/>
        <v>Low Income</v>
      </c>
    </row>
    <row r="963" hidden="1">
      <c r="A963" s="1">
        <v>100961.0</v>
      </c>
      <c r="B963" s="1">
        <v>55.0</v>
      </c>
      <c r="C963" s="1">
        <v>39000.0</v>
      </c>
      <c r="D963" s="1" t="s">
        <v>25</v>
      </c>
      <c r="E963" s="1">
        <v>26721.53</v>
      </c>
      <c r="F963" s="1">
        <v>3.0</v>
      </c>
      <c r="G963" s="1">
        <v>15.0</v>
      </c>
      <c r="H963" s="1">
        <v>4.0</v>
      </c>
      <c r="I963" s="1" t="s">
        <v>22</v>
      </c>
      <c r="J963" s="1">
        <v>0.466</v>
      </c>
      <c r="K963" s="1">
        <v>0.953</v>
      </c>
      <c r="L963" s="6">
        <f>if(J963&gt;QUARTILE!$B$3, "TOP", if(J963&lt;QUARTILE!$B$4, "BOTTOM", 0))</f>
        <v>0</v>
      </c>
      <c r="M963" s="6">
        <f t="shared" si="1"/>
        <v>2</v>
      </c>
      <c r="N963" s="6" t="str">
        <f t="shared" si="2"/>
        <v>Gen X</v>
      </c>
      <c r="O963" s="6" t="str">
        <f t="shared" si="3"/>
        <v>Low Income</v>
      </c>
    </row>
    <row r="964" hidden="1">
      <c r="A964" s="1">
        <v>100962.0</v>
      </c>
      <c r="B964" s="1">
        <v>29.0</v>
      </c>
      <c r="C964" s="1">
        <v>14000.0</v>
      </c>
      <c r="D964" s="1" t="s">
        <v>23</v>
      </c>
      <c r="E964" s="1">
        <v>16620.75</v>
      </c>
      <c r="F964" s="1">
        <v>3.0</v>
      </c>
      <c r="G964" s="1">
        <v>23.0</v>
      </c>
      <c r="H964" s="1">
        <v>15.0</v>
      </c>
      <c r="I964" s="1" t="s">
        <v>22</v>
      </c>
      <c r="J964" s="1">
        <v>0.226</v>
      </c>
      <c r="K964" s="1">
        <v>0.671</v>
      </c>
      <c r="L964" s="6" t="str">
        <f>if(J964&gt;QUARTILE!$B$3, "TOP", if(J964&lt;QUARTILE!$B$4, "BOTTOM", 0))</f>
        <v>BOTTOM</v>
      </c>
      <c r="M964" s="6">
        <f t="shared" si="1"/>
        <v>2</v>
      </c>
      <c r="N964" s="6" t="str">
        <f t="shared" si="2"/>
        <v>Millenial</v>
      </c>
      <c r="O964" s="6" t="str">
        <f t="shared" si="3"/>
        <v>Low Income</v>
      </c>
    </row>
    <row r="965" hidden="1">
      <c r="A965" s="1">
        <v>100963.0</v>
      </c>
      <c r="B965" s="1">
        <v>41.0</v>
      </c>
      <c r="C965" s="1">
        <v>40000.0</v>
      </c>
      <c r="D965" s="1" t="s">
        <v>31</v>
      </c>
      <c r="E965" s="1">
        <v>43548.98</v>
      </c>
      <c r="F965" s="1">
        <v>2.0</v>
      </c>
      <c r="G965" s="1">
        <v>18.0</v>
      </c>
      <c r="H965" s="1">
        <v>10.0</v>
      </c>
      <c r="I965" s="1" t="s">
        <v>18</v>
      </c>
      <c r="J965" s="1">
        <v>0.611</v>
      </c>
      <c r="K965" s="1">
        <v>0.823</v>
      </c>
      <c r="L965" s="6">
        <f>if(J965&gt;QUARTILE!$B$3, "TOP", if(J965&lt;QUARTILE!$B$4, "BOTTOM", 0))</f>
        <v>0</v>
      </c>
      <c r="M965" s="6">
        <f t="shared" si="1"/>
        <v>1</v>
      </c>
      <c r="N965" s="6" t="str">
        <f t="shared" si="2"/>
        <v>Gen X</v>
      </c>
      <c r="O965" s="6" t="str">
        <f t="shared" si="3"/>
        <v>Low Income</v>
      </c>
    </row>
    <row r="966" hidden="1">
      <c r="A966" s="1">
        <v>100964.0</v>
      </c>
      <c r="B966" s="1">
        <v>45.0</v>
      </c>
      <c r="C966" s="1">
        <v>15000.0</v>
      </c>
      <c r="D966" s="1" t="s">
        <v>17</v>
      </c>
      <c r="E966" s="1">
        <v>21905.74</v>
      </c>
      <c r="F966" s="1">
        <v>5.0</v>
      </c>
      <c r="G966" s="1">
        <v>29.0</v>
      </c>
      <c r="H966" s="1">
        <v>12.0</v>
      </c>
      <c r="I966" s="1" t="s">
        <v>18</v>
      </c>
      <c r="J966" s="1">
        <v>0.445</v>
      </c>
      <c r="K966" s="1">
        <v>0.351</v>
      </c>
      <c r="L966" s="6">
        <f>if(J966&gt;QUARTILE!$B$3, "TOP", if(J966&lt;QUARTILE!$B$4, "BOTTOM", 0))</f>
        <v>0</v>
      </c>
      <c r="M966" s="6">
        <f t="shared" si="1"/>
        <v>1</v>
      </c>
      <c r="N966" s="6" t="str">
        <f t="shared" si="2"/>
        <v>Gen X</v>
      </c>
      <c r="O966" s="6" t="str">
        <f t="shared" si="3"/>
        <v>Low Income</v>
      </c>
    </row>
    <row r="967" hidden="1">
      <c r="A967" s="1">
        <v>100965.0</v>
      </c>
      <c r="B967" s="1">
        <v>70.0</v>
      </c>
      <c r="C967" s="1">
        <v>18000.0</v>
      </c>
      <c r="D967" s="1" t="s">
        <v>25</v>
      </c>
      <c r="E967" s="1">
        <v>20843.91</v>
      </c>
      <c r="F967" s="1">
        <v>4.0</v>
      </c>
      <c r="G967" s="1">
        <v>20.0</v>
      </c>
      <c r="H967" s="1">
        <v>10.0</v>
      </c>
      <c r="I967" s="1" t="s">
        <v>22</v>
      </c>
      <c r="J967" s="1">
        <v>0.142</v>
      </c>
      <c r="K967" s="1">
        <v>0.052</v>
      </c>
      <c r="L967" s="6" t="str">
        <f>if(J967&gt;QUARTILE!$B$3, "TOP", if(J967&lt;QUARTILE!$B$4, "BOTTOM", 0))</f>
        <v>BOTTOM</v>
      </c>
      <c r="M967" s="6">
        <f t="shared" si="1"/>
        <v>2</v>
      </c>
      <c r="N967" s="6" t="str">
        <f t="shared" si="2"/>
        <v>Baby Boomer</v>
      </c>
      <c r="O967" s="6" t="str">
        <f t="shared" si="3"/>
        <v>Low Income</v>
      </c>
    </row>
    <row r="968" hidden="1">
      <c r="A968" s="1">
        <v>100966.0</v>
      </c>
      <c r="B968" s="1">
        <v>25.0</v>
      </c>
      <c r="C968" s="1">
        <v>60000.0</v>
      </c>
      <c r="D968" s="1" t="s">
        <v>17</v>
      </c>
      <c r="E968" s="1">
        <v>5657.11</v>
      </c>
      <c r="F968" s="1">
        <v>5.0</v>
      </c>
      <c r="G968" s="1">
        <v>18.0</v>
      </c>
      <c r="H968" s="1">
        <v>19.0</v>
      </c>
      <c r="I968" s="1" t="s">
        <v>22</v>
      </c>
      <c r="J968" s="1">
        <v>0.763</v>
      </c>
      <c r="K968" s="1">
        <v>0.252</v>
      </c>
      <c r="L968" s="6">
        <f>if(J968&gt;QUARTILE!$B$3, "TOP", if(J968&lt;QUARTILE!$B$4, "BOTTOM", 0))</f>
        <v>0</v>
      </c>
      <c r="M968" s="6">
        <f t="shared" si="1"/>
        <v>2</v>
      </c>
      <c r="N968" s="6" t="str">
        <f t="shared" si="2"/>
        <v>Millenial</v>
      </c>
      <c r="O968" s="6" t="str">
        <f t="shared" si="3"/>
        <v>Medium Income</v>
      </c>
    </row>
    <row r="969" hidden="1">
      <c r="A969" s="1">
        <v>100967.0</v>
      </c>
      <c r="B969" s="1">
        <v>75.0</v>
      </c>
      <c r="C969" s="1">
        <v>17000.0</v>
      </c>
      <c r="D969" s="1" t="s">
        <v>27</v>
      </c>
      <c r="E969" s="1">
        <v>10045.81</v>
      </c>
      <c r="F969" s="1">
        <v>5.0</v>
      </c>
      <c r="G969" s="1">
        <v>22.0</v>
      </c>
      <c r="H969" s="1">
        <v>5.0</v>
      </c>
      <c r="I969" s="1" t="s">
        <v>22</v>
      </c>
      <c r="J969" s="1">
        <v>0.812</v>
      </c>
      <c r="K969" s="1">
        <v>0.64</v>
      </c>
      <c r="L969" s="6">
        <f>if(J969&gt;QUARTILE!$B$3, "TOP", if(J969&lt;QUARTILE!$B$4, "BOTTOM", 0))</f>
        <v>0</v>
      </c>
      <c r="M969" s="6">
        <f t="shared" si="1"/>
        <v>2</v>
      </c>
      <c r="N969" s="6" t="str">
        <f t="shared" si="2"/>
        <v>Baby Boomer</v>
      </c>
      <c r="O969" s="6" t="str">
        <f t="shared" si="3"/>
        <v>Low Income</v>
      </c>
    </row>
    <row r="970" hidden="1">
      <c r="A970" s="1">
        <v>100968.0</v>
      </c>
      <c r="B970" s="1">
        <v>45.0</v>
      </c>
      <c r="C970" s="1">
        <v>24000.0</v>
      </c>
      <c r="D970" s="1" t="s">
        <v>17</v>
      </c>
      <c r="E970" s="1">
        <v>22996.24</v>
      </c>
      <c r="F970" s="1">
        <v>2.0</v>
      </c>
      <c r="G970" s="1">
        <v>16.0</v>
      </c>
      <c r="H970" s="1">
        <v>8.0</v>
      </c>
      <c r="I970" s="1" t="s">
        <v>22</v>
      </c>
      <c r="J970" s="1">
        <v>0.356</v>
      </c>
      <c r="K970" s="1">
        <v>0.795</v>
      </c>
      <c r="L970" s="6">
        <f>if(J970&gt;QUARTILE!$B$3, "TOP", if(J970&lt;QUARTILE!$B$4, "BOTTOM", 0))</f>
        <v>0</v>
      </c>
      <c r="M970" s="6">
        <f t="shared" si="1"/>
        <v>2</v>
      </c>
      <c r="N970" s="6" t="str">
        <f t="shared" si="2"/>
        <v>Gen X</v>
      </c>
      <c r="O970" s="6" t="str">
        <f t="shared" si="3"/>
        <v>Low Income</v>
      </c>
    </row>
    <row r="971" hidden="1">
      <c r="A971" s="1">
        <v>100969.0</v>
      </c>
      <c r="B971" s="1">
        <v>53.0</v>
      </c>
      <c r="C971" s="1">
        <v>32000.0</v>
      </c>
      <c r="D971" s="1" t="s">
        <v>17</v>
      </c>
      <c r="E971" s="1">
        <v>44473.95</v>
      </c>
      <c r="F971" s="1">
        <v>5.0</v>
      </c>
      <c r="G971" s="1">
        <v>19.0</v>
      </c>
      <c r="H971" s="1">
        <v>2.0</v>
      </c>
      <c r="I971" s="1" t="s">
        <v>18</v>
      </c>
      <c r="J971" s="1">
        <v>0.859</v>
      </c>
      <c r="K971" s="1">
        <v>0.0</v>
      </c>
      <c r="L971" s="6" t="str">
        <f>if(J971&gt;QUARTILE!$B$3, "TOP", if(J971&lt;QUARTILE!$B$4, "BOTTOM", 0))</f>
        <v>TOP</v>
      </c>
      <c r="M971" s="6">
        <f t="shared" si="1"/>
        <v>1</v>
      </c>
      <c r="N971" s="6" t="str">
        <f t="shared" si="2"/>
        <v>Gen X</v>
      </c>
      <c r="O971" s="6" t="str">
        <f t="shared" si="3"/>
        <v>Low Income</v>
      </c>
    </row>
    <row r="972" hidden="1">
      <c r="A972" s="1">
        <v>100970.0</v>
      </c>
      <c r="B972" s="1">
        <v>43.0</v>
      </c>
      <c r="C972" s="1">
        <v>25000.0</v>
      </c>
      <c r="D972" s="1" t="s">
        <v>23</v>
      </c>
      <c r="E972" s="1">
        <v>7582.72</v>
      </c>
      <c r="F972" s="1">
        <v>4.0</v>
      </c>
      <c r="G972" s="1">
        <v>20.0</v>
      </c>
      <c r="H972" s="1">
        <v>14.0</v>
      </c>
      <c r="I972" s="1" t="s">
        <v>18</v>
      </c>
      <c r="J972" s="1">
        <v>0.636</v>
      </c>
      <c r="K972" s="1">
        <v>0.437</v>
      </c>
      <c r="L972" s="6">
        <f>if(J972&gt;QUARTILE!$B$3, "TOP", if(J972&lt;QUARTILE!$B$4, "BOTTOM", 0))</f>
        <v>0</v>
      </c>
      <c r="M972" s="6">
        <f t="shared" si="1"/>
        <v>1</v>
      </c>
      <c r="N972" s="6" t="str">
        <f t="shared" si="2"/>
        <v>Gen X</v>
      </c>
      <c r="O972" s="6" t="str">
        <f t="shared" si="3"/>
        <v>Low Income</v>
      </c>
    </row>
    <row r="973" hidden="1">
      <c r="A973" s="1">
        <v>100971.0</v>
      </c>
      <c r="B973" s="1">
        <v>25.0</v>
      </c>
      <c r="C973" s="1">
        <v>26000.0</v>
      </c>
      <c r="D973" s="1" t="s">
        <v>27</v>
      </c>
      <c r="E973" s="1">
        <v>4853.81</v>
      </c>
      <c r="F973" s="1">
        <v>1.0</v>
      </c>
      <c r="G973" s="1">
        <v>16.0</v>
      </c>
      <c r="H973" s="1">
        <v>13.0</v>
      </c>
      <c r="I973" s="1" t="s">
        <v>18</v>
      </c>
      <c r="J973" s="1">
        <v>0.273</v>
      </c>
      <c r="K973" s="1">
        <v>0.064</v>
      </c>
      <c r="L973" s="6" t="str">
        <f>if(J973&gt;QUARTILE!$B$3, "TOP", if(J973&lt;QUARTILE!$B$4, "BOTTOM", 0))</f>
        <v>BOTTOM</v>
      </c>
      <c r="M973" s="6">
        <f t="shared" si="1"/>
        <v>1</v>
      </c>
      <c r="N973" s="6" t="str">
        <f t="shared" si="2"/>
        <v>Millenial</v>
      </c>
      <c r="O973" s="6" t="str">
        <f t="shared" si="3"/>
        <v>Low Income</v>
      </c>
    </row>
    <row r="974" hidden="1">
      <c r="A974" s="1">
        <v>100972.0</v>
      </c>
      <c r="B974" s="1">
        <v>75.0</v>
      </c>
      <c r="C974" s="1">
        <v>21000.0</v>
      </c>
      <c r="D974" s="1" t="s">
        <v>23</v>
      </c>
      <c r="E974" s="1">
        <v>18013.07</v>
      </c>
      <c r="F974" s="1">
        <v>1.0</v>
      </c>
      <c r="G974" s="1">
        <v>24.0</v>
      </c>
      <c r="H974" s="1">
        <v>7.0</v>
      </c>
      <c r="I974" s="1" t="s">
        <v>22</v>
      </c>
      <c r="J974" s="1">
        <v>0.394</v>
      </c>
      <c r="K974" s="1">
        <v>0.864</v>
      </c>
      <c r="L974" s="6">
        <f>if(J974&gt;QUARTILE!$B$3, "TOP", if(J974&lt;QUARTILE!$B$4, "BOTTOM", 0))</f>
        <v>0</v>
      </c>
      <c r="M974" s="6">
        <f t="shared" si="1"/>
        <v>2</v>
      </c>
      <c r="N974" s="6" t="str">
        <f t="shared" si="2"/>
        <v>Baby Boomer</v>
      </c>
      <c r="O974" s="6" t="str">
        <f t="shared" si="3"/>
        <v>Low Income</v>
      </c>
    </row>
    <row r="975" hidden="1">
      <c r="A975" s="1">
        <v>100973.0</v>
      </c>
      <c r="B975" s="1">
        <v>77.0</v>
      </c>
      <c r="C975" s="1">
        <v>10000.0</v>
      </c>
      <c r="D975" s="1" t="s">
        <v>23</v>
      </c>
      <c r="E975" s="1">
        <v>1391.23</v>
      </c>
      <c r="F975" s="1">
        <v>4.0</v>
      </c>
      <c r="G975" s="1">
        <v>18.0</v>
      </c>
      <c r="H975" s="1">
        <v>6.0</v>
      </c>
      <c r="I975" s="1" t="s">
        <v>22</v>
      </c>
      <c r="J975" s="1">
        <v>0.996</v>
      </c>
      <c r="K975" s="1">
        <v>0.426</v>
      </c>
      <c r="L975" s="6" t="str">
        <f>if(J975&gt;QUARTILE!$B$3, "TOP", if(J975&lt;QUARTILE!$B$4, "BOTTOM", 0))</f>
        <v>TOP</v>
      </c>
      <c r="M975" s="6">
        <f t="shared" si="1"/>
        <v>2</v>
      </c>
      <c r="N975" s="6" t="str">
        <f t="shared" si="2"/>
        <v>Baby Boomer</v>
      </c>
      <c r="O975" s="6" t="str">
        <f t="shared" si="3"/>
        <v>Low Income</v>
      </c>
    </row>
    <row r="976" hidden="1">
      <c r="A976" s="1">
        <v>100974.0</v>
      </c>
      <c r="B976" s="1">
        <v>67.0</v>
      </c>
      <c r="C976" s="1">
        <v>27000.0</v>
      </c>
      <c r="D976" s="1" t="s">
        <v>21</v>
      </c>
      <c r="E976" s="1">
        <v>25073.19</v>
      </c>
      <c r="F976" s="1">
        <v>2.0</v>
      </c>
      <c r="G976" s="1">
        <v>25.0</v>
      </c>
      <c r="H976" s="1">
        <v>2.0</v>
      </c>
      <c r="I976" s="1" t="s">
        <v>22</v>
      </c>
      <c r="J976" s="1">
        <v>0.216</v>
      </c>
      <c r="K976" s="1">
        <v>0.915</v>
      </c>
      <c r="L976" s="6" t="str">
        <f>if(J976&gt;QUARTILE!$B$3, "TOP", if(J976&lt;QUARTILE!$B$4, "BOTTOM", 0))</f>
        <v>BOTTOM</v>
      </c>
      <c r="M976" s="6">
        <f t="shared" si="1"/>
        <v>2</v>
      </c>
      <c r="N976" s="6" t="str">
        <f t="shared" si="2"/>
        <v>Baby Boomer</v>
      </c>
      <c r="O976" s="6" t="str">
        <f t="shared" si="3"/>
        <v>Low Income</v>
      </c>
    </row>
    <row r="977" hidden="1">
      <c r="A977" s="1">
        <v>100975.0</v>
      </c>
      <c r="B977" s="1">
        <v>45.0</v>
      </c>
      <c r="C977" s="1">
        <v>14000.0</v>
      </c>
      <c r="D977" s="1" t="s">
        <v>25</v>
      </c>
      <c r="E977" s="1">
        <v>24289.79</v>
      </c>
      <c r="F977" s="1">
        <v>3.0</v>
      </c>
      <c r="G977" s="1">
        <v>23.0</v>
      </c>
      <c r="H977" s="1">
        <v>10.0</v>
      </c>
      <c r="I977" s="1" t="s">
        <v>22</v>
      </c>
      <c r="J977" s="1">
        <v>0.202</v>
      </c>
      <c r="K977" s="1">
        <v>0.079</v>
      </c>
      <c r="L977" s="6" t="str">
        <f>if(J977&gt;QUARTILE!$B$3, "TOP", if(J977&lt;QUARTILE!$B$4, "BOTTOM", 0))</f>
        <v>BOTTOM</v>
      </c>
      <c r="M977" s="6">
        <f t="shared" si="1"/>
        <v>2</v>
      </c>
      <c r="N977" s="6" t="str">
        <f t="shared" si="2"/>
        <v>Gen X</v>
      </c>
      <c r="O977" s="6" t="str">
        <f t="shared" si="3"/>
        <v>Low Income</v>
      </c>
    </row>
    <row r="978" hidden="1">
      <c r="A978" s="1">
        <v>100976.0</v>
      </c>
      <c r="B978" s="1">
        <v>45.0</v>
      </c>
      <c r="C978" s="1">
        <v>35000.0</v>
      </c>
      <c r="D978" s="1" t="s">
        <v>27</v>
      </c>
      <c r="E978" s="1">
        <v>8769.05</v>
      </c>
      <c r="F978" s="1">
        <v>2.0</v>
      </c>
      <c r="G978" s="1">
        <v>24.0</v>
      </c>
      <c r="H978" s="1">
        <v>7.0</v>
      </c>
      <c r="I978" s="1" t="s">
        <v>22</v>
      </c>
      <c r="J978" s="1">
        <v>0.076</v>
      </c>
      <c r="K978" s="1">
        <v>0.33</v>
      </c>
      <c r="L978" s="6" t="str">
        <f>if(J978&gt;QUARTILE!$B$3, "TOP", if(J978&lt;QUARTILE!$B$4, "BOTTOM", 0))</f>
        <v>BOTTOM</v>
      </c>
      <c r="M978" s="6">
        <f t="shared" si="1"/>
        <v>2</v>
      </c>
      <c r="N978" s="6" t="str">
        <f t="shared" si="2"/>
        <v>Gen X</v>
      </c>
      <c r="O978" s="6" t="str">
        <f t="shared" si="3"/>
        <v>Low Income</v>
      </c>
    </row>
    <row r="979" hidden="1">
      <c r="A979" s="1">
        <v>100977.0</v>
      </c>
      <c r="B979" s="1">
        <v>54.0</v>
      </c>
      <c r="C979" s="1">
        <v>50000.0</v>
      </c>
      <c r="D979" s="1" t="s">
        <v>17</v>
      </c>
      <c r="E979" s="1">
        <v>44638.37</v>
      </c>
      <c r="F979" s="1">
        <v>4.0</v>
      </c>
      <c r="G979" s="1">
        <v>29.0</v>
      </c>
      <c r="H979" s="1">
        <v>4.0</v>
      </c>
      <c r="I979" s="1" t="s">
        <v>18</v>
      </c>
      <c r="J979" s="1">
        <v>0.976</v>
      </c>
      <c r="K979" s="1">
        <v>0.527</v>
      </c>
      <c r="L979" s="6" t="str">
        <f>if(J979&gt;QUARTILE!$B$3, "TOP", if(J979&lt;QUARTILE!$B$4, "BOTTOM", 0))</f>
        <v>TOP</v>
      </c>
      <c r="M979" s="6">
        <f t="shared" si="1"/>
        <v>1</v>
      </c>
      <c r="N979" s="6" t="str">
        <f t="shared" si="2"/>
        <v>Gen X</v>
      </c>
      <c r="O979" s="6" t="str">
        <f t="shared" si="3"/>
        <v>Medium Income</v>
      </c>
    </row>
    <row r="980" hidden="1">
      <c r="A980" s="1">
        <v>100978.0</v>
      </c>
      <c r="B980" s="1">
        <v>58.0</v>
      </c>
      <c r="C980" s="1">
        <v>7000.0</v>
      </c>
      <c r="D980" s="1" t="s">
        <v>24</v>
      </c>
      <c r="E980" s="1">
        <v>13950.38</v>
      </c>
      <c r="F980" s="1">
        <v>5.0</v>
      </c>
      <c r="G980" s="1">
        <v>21.0</v>
      </c>
      <c r="H980" s="1">
        <v>6.0</v>
      </c>
      <c r="I980" s="1" t="s">
        <v>22</v>
      </c>
      <c r="J980" s="1">
        <v>0.672</v>
      </c>
      <c r="K980" s="1">
        <v>0.244</v>
      </c>
      <c r="L980" s="6">
        <f>if(J980&gt;QUARTILE!$B$3, "TOP", if(J980&lt;QUARTILE!$B$4, "BOTTOM", 0))</f>
        <v>0</v>
      </c>
      <c r="M980" s="6">
        <f t="shared" si="1"/>
        <v>2</v>
      </c>
      <c r="N980" s="6" t="str">
        <f t="shared" si="2"/>
        <v>Gen X</v>
      </c>
      <c r="O980" s="6" t="str">
        <f t="shared" si="3"/>
        <v>Low Income</v>
      </c>
    </row>
    <row r="981" hidden="1">
      <c r="A981" s="1">
        <v>100979.0</v>
      </c>
      <c r="B981" s="1">
        <v>53.0</v>
      </c>
      <c r="C981" s="1">
        <v>50000.0</v>
      </c>
      <c r="D981" s="1" t="s">
        <v>17</v>
      </c>
      <c r="E981" s="1">
        <v>20755.89</v>
      </c>
      <c r="F981" s="1">
        <v>1.0</v>
      </c>
      <c r="G981" s="1">
        <v>26.0</v>
      </c>
      <c r="H981" s="1">
        <v>5.0</v>
      </c>
      <c r="I981" s="1" t="s">
        <v>22</v>
      </c>
      <c r="J981" s="1">
        <v>0.117</v>
      </c>
      <c r="K981" s="1">
        <v>0.842</v>
      </c>
      <c r="L981" s="6" t="str">
        <f>if(J981&gt;QUARTILE!$B$3, "TOP", if(J981&lt;QUARTILE!$B$4, "BOTTOM", 0))</f>
        <v>BOTTOM</v>
      </c>
      <c r="M981" s="6">
        <f t="shared" si="1"/>
        <v>2</v>
      </c>
      <c r="N981" s="6" t="str">
        <f t="shared" si="2"/>
        <v>Gen X</v>
      </c>
      <c r="O981" s="6" t="str">
        <f t="shared" si="3"/>
        <v>Medium Income</v>
      </c>
    </row>
    <row r="982" hidden="1">
      <c r="A982" s="1">
        <v>100980.0</v>
      </c>
      <c r="B982" s="1">
        <v>44.0</v>
      </c>
      <c r="C982" s="1">
        <v>17000.0</v>
      </c>
      <c r="D982" s="1" t="s">
        <v>25</v>
      </c>
      <c r="E982" s="1">
        <v>4703.78</v>
      </c>
      <c r="F982" s="1">
        <v>5.0</v>
      </c>
      <c r="G982" s="1">
        <v>19.0</v>
      </c>
      <c r="H982" s="1">
        <v>9.0</v>
      </c>
      <c r="I982" s="1" t="s">
        <v>22</v>
      </c>
      <c r="J982" s="1">
        <v>0.816</v>
      </c>
      <c r="K982" s="1">
        <v>0.937</v>
      </c>
      <c r="L982" s="6">
        <f>if(J982&gt;QUARTILE!$B$3, "TOP", if(J982&lt;QUARTILE!$B$4, "BOTTOM", 0))</f>
        <v>0</v>
      </c>
      <c r="M982" s="6">
        <f t="shared" si="1"/>
        <v>2</v>
      </c>
      <c r="N982" s="6" t="str">
        <f t="shared" si="2"/>
        <v>Gen X</v>
      </c>
      <c r="O982" s="6" t="str">
        <f t="shared" si="3"/>
        <v>Low Income</v>
      </c>
    </row>
    <row r="983" hidden="1">
      <c r="A983" s="1">
        <v>100981.0</v>
      </c>
      <c r="B983" s="1">
        <v>71.0</v>
      </c>
      <c r="C983" s="1">
        <v>20000.0</v>
      </c>
      <c r="D983" s="1" t="s">
        <v>25</v>
      </c>
      <c r="E983" s="1">
        <v>10803.04</v>
      </c>
      <c r="F983" s="1">
        <v>2.0</v>
      </c>
      <c r="G983" s="1">
        <v>18.0</v>
      </c>
      <c r="H983" s="1">
        <v>7.0</v>
      </c>
      <c r="I983" s="1" t="s">
        <v>22</v>
      </c>
      <c r="J983" s="1">
        <v>0.679</v>
      </c>
      <c r="K983" s="1">
        <v>0.281</v>
      </c>
      <c r="L983" s="6">
        <f>if(J983&gt;QUARTILE!$B$3, "TOP", if(J983&lt;QUARTILE!$B$4, "BOTTOM", 0))</f>
        <v>0</v>
      </c>
      <c r="M983" s="6">
        <f t="shared" si="1"/>
        <v>2</v>
      </c>
      <c r="N983" s="6" t="str">
        <f t="shared" si="2"/>
        <v>Baby Boomer</v>
      </c>
      <c r="O983" s="6" t="str">
        <f t="shared" si="3"/>
        <v>Low Income</v>
      </c>
    </row>
    <row r="984">
      <c r="A984" s="1">
        <v>100982.0</v>
      </c>
      <c r="B984" s="1">
        <v>80.0</v>
      </c>
      <c r="C984" s="1">
        <v>13000.0</v>
      </c>
      <c r="D984" s="1" t="s">
        <v>23</v>
      </c>
      <c r="E984" s="1">
        <v>39670.64</v>
      </c>
      <c r="F984" s="1">
        <v>4.0</v>
      </c>
      <c r="G984" s="1">
        <v>23.0</v>
      </c>
      <c r="H984" s="1">
        <v>9.0</v>
      </c>
      <c r="I984" s="1" t="s">
        <v>18</v>
      </c>
      <c r="J984" s="1">
        <v>1.0</v>
      </c>
      <c r="K984" s="1">
        <v>0.211</v>
      </c>
      <c r="L984" s="6" t="str">
        <f>if(J984&gt;QUARTILE!$B$3, "TOP", if(J984&lt;QUARTILE!$B$4, "BOTTOM", 0))</f>
        <v>TOP</v>
      </c>
      <c r="M984" s="6">
        <f t="shared" si="1"/>
        <v>1</v>
      </c>
      <c r="N984" s="6" t="str">
        <f t="shared" si="2"/>
        <v>Silent</v>
      </c>
      <c r="O984" s="6" t="str">
        <f t="shared" si="3"/>
        <v>Low Income</v>
      </c>
    </row>
    <row r="985" hidden="1">
      <c r="A985" s="1">
        <v>100983.0</v>
      </c>
      <c r="B985" s="1">
        <v>34.0</v>
      </c>
      <c r="C985" s="1">
        <v>25000.0</v>
      </c>
      <c r="D985" s="1" t="s">
        <v>25</v>
      </c>
      <c r="E985" s="1">
        <v>4789.0</v>
      </c>
      <c r="F985" s="1">
        <v>1.0</v>
      </c>
      <c r="G985" s="1">
        <v>21.0</v>
      </c>
      <c r="H985" s="1">
        <v>11.0</v>
      </c>
      <c r="I985" s="1" t="s">
        <v>22</v>
      </c>
      <c r="J985" s="1">
        <v>0.561</v>
      </c>
      <c r="K985" s="1">
        <v>0.967</v>
      </c>
      <c r="L985" s="6">
        <f>if(J985&gt;QUARTILE!$B$3, "TOP", if(J985&lt;QUARTILE!$B$4, "BOTTOM", 0))</f>
        <v>0</v>
      </c>
      <c r="M985" s="6">
        <f t="shared" si="1"/>
        <v>2</v>
      </c>
      <c r="N985" s="6" t="str">
        <f t="shared" si="2"/>
        <v>Gen X</v>
      </c>
      <c r="O985" s="6" t="str">
        <f t="shared" si="3"/>
        <v>Low Income</v>
      </c>
    </row>
    <row r="986" hidden="1">
      <c r="A986" s="1">
        <v>100984.0</v>
      </c>
      <c r="B986" s="1">
        <v>26.0</v>
      </c>
      <c r="C986" s="1">
        <v>23000.0</v>
      </c>
      <c r="D986" s="1" t="s">
        <v>25</v>
      </c>
      <c r="E986" s="1">
        <v>9904.77</v>
      </c>
      <c r="F986" s="1">
        <v>4.0</v>
      </c>
      <c r="G986" s="1">
        <v>18.0</v>
      </c>
      <c r="H986" s="1">
        <v>18.0</v>
      </c>
      <c r="I986" s="1" t="s">
        <v>22</v>
      </c>
      <c r="J986" s="1">
        <v>0.566</v>
      </c>
      <c r="K986" s="1">
        <v>0.308</v>
      </c>
      <c r="L986" s="6">
        <f>if(J986&gt;QUARTILE!$B$3, "TOP", if(J986&lt;QUARTILE!$B$4, "BOTTOM", 0))</f>
        <v>0</v>
      </c>
      <c r="M986" s="6">
        <f t="shared" si="1"/>
        <v>2</v>
      </c>
      <c r="N986" s="6" t="str">
        <f t="shared" si="2"/>
        <v>Millenial</v>
      </c>
      <c r="O986" s="6" t="str">
        <f t="shared" si="3"/>
        <v>Low Income</v>
      </c>
    </row>
    <row r="987" hidden="1">
      <c r="A987" s="1">
        <v>100985.0</v>
      </c>
      <c r="B987" s="1">
        <v>50.0</v>
      </c>
      <c r="C987" s="1">
        <v>42000.0</v>
      </c>
      <c r="D987" s="1" t="s">
        <v>25</v>
      </c>
      <c r="E987" s="1">
        <v>7656.76</v>
      </c>
      <c r="F987" s="1">
        <v>1.0</v>
      </c>
      <c r="G987" s="1">
        <v>15.0</v>
      </c>
      <c r="H987" s="1">
        <v>6.0</v>
      </c>
      <c r="I987" s="1" t="s">
        <v>22</v>
      </c>
      <c r="J987" s="1">
        <v>0.299</v>
      </c>
      <c r="K987" s="1">
        <v>0.556</v>
      </c>
      <c r="L987" s="6" t="str">
        <f>if(J987&gt;QUARTILE!$B$3, "TOP", if(J987&lt;QUARTILE!$B$4, "BOTTOM", 0))</f>
        <v>BOTTOM</v>
      </c>
      <c r="M987" s="6">
        <f t="shared" si="1"/>
        <v>2</v>
      </c>
      <c r="N987" s="6" t="str">
        <f t="shared" si="2"/>
        <v>Gen X</v>
      </c>
      <c r="O987" s="6" t="str">
        <f t="shared" si="3"/>
        <v>Low Income</v>
      </c>
    </row>
    <row r="988" hidden="1">
      <c r="A988" s="1">
        <v>100986.0</v>
      </c>
      <c r="B988" s="1">
        <v>70.0</v>
      </c>
      <c r="C988" s="1">
        <v>14000.0</v>
      </c>
      <c r="D988" s="1" t="s">
        <v>27</v>
      </c>
      <c r="E988" s="1">
        <v>3276.52</v>
      </c>
      <c r="F988" s="1">
        <v>1.0</v>
      </c>
      <c r="G988" s="1">
        <v>19.0</v>
      </c>
      <c r="H988" s="1">
        <v>7.0</v>
      </c>
      <c r="I988" s="1" t="s">
        <v>22</v>
      </c>
      <c r="J988" s="1">
        <v>0.191</v>
      </c>
      <c r="K988" s="1">
        <v>0.769</v>
      </c>
      <c r="L988" s="6" t="str">
        <f>if(J988&gt;QUARTILE!$B$3, "TOP", if(J988&lt;QUARTILE!$B$4, "BOTTOM", 0))</f>
        <v>BOTTOM</v>
      </c>
      <c r="M988" s="6">
        <f t="shared" si="1"/>
        <v>2</v>
      </c>
      <c r="N988" s="6" t="str">
        <f t="shared" si="2"/>
        <v>Baby Boomer</v>
      </c>
      <c r="O988" s="6" t="str">
        <f t="shared" si="3"/>
        <v>Low Income</v>
      </c>
    </row>
    <row r="989" hidden="1">
      <c r="A989" s="1">
        <v>100987.0</v>
      </c>
      <c r="B989" s="1">
        <v>37.0</v>
      </c>
      <c r="C989" s="1">
        <v>60000.0</v>
      </c>
      <c r="D989" s="1" t="s">
        <v>30</v>
      </c>
      <c r="E989" s="1">
        <v>6841.86</v>
      </c>
      <c r="F989" s="1">
        <v>1.0</v>
      </c>
      <c r="G989" s="1">
        <v>20.0</v>
      </c>
      <c r="H989" s="1">
        <v>13.0</v>
      </c>
      <c r="I989" s="1" t="s">
        <v>18</v>
      </c>
      <c r="J989" s="1">
        <v>0.834</v>
      </c>
      <c r="K989" s="1">
        <v>0.438</v>
      </c>
      <c r="L989" s="6" t="str">
        <f>if(J989&gt;QUARTILE!$B$3, "TOP", if(J989&lt;QUARTILE!$B$4, "BOTTOM", 0))</f>
        <v>TOP</v>
      </c>
      <c r="M989" s="6">
        <f t="shared" si="1"/>
        <v>1</v>
      </c>
      <c r="N989" s="6" t="str">
        <f t="shared" si="2"/>
        <v>Gen X</v>
      </c>
      <c r="O989" s="6" t="str">
        <f t="shared" si="3"/>
        <v>Medium Income</v>
      </c>
    </row>
    <row r="990" hidden="1">
      <c r="A990" s="1">
        <v>100988.0</v>
      </c>
      <c r="B990" s="1">
        <v>30.0</v>
      </c>
      <c r="C990" s="1">
        <v>33000.0</v>
      </c>
      <c r="D990" s="1" t="s">
        <v>27</v>
      </c>
      <c r="E990" s="1">
        <v>5299.43</v>
      </c>
      <c r="F990" s="1">
        <v>2.0</v>
      </c>
      <c r="G990" s="1">
        <v>17.0</v>
      </c>
      <c r="H990" s="1">
        <v>7.0</v>
      </c>
      <c r="I990" s="1" t="s">
        <v>22</v>
      </c>
      <c r="J990" s="1">
        <v>0.373</v>
      </c>
      <c r="K990" s="1">
        <v>0.373</v>
      </c>
      <c r="L990" s="6">
        <f>if(J990&gt;QUARTILE!$B$3, "TOP", if(J990&lt;QUARTILE!$B$4, "BOTTOM", 0))</f>
        <v>0</v>
      </c>
      <c r="M990" s="6">
        <f t="shared" si="1"/>
        <v>2</v>
      </c>
      <c r="N990" s="6" t="str">
        <f t="shared" si="2"/>
        <v>Millenial</v>
      </c>
      <c r="O990" s="6" t="str">
        <f t="shared" si="3"/>
        <v>Low Income</v>
      </c>
    </row>
    <row r="991" hidden="1">
      <c r="A991" s="1">
        <v>100989.0</v>
      </c>
      <c r="B991" s="1">
        <v>45.0</v>
      </c>
      <c r="C991" s="1">
        <v>23000.0</v>
      </c>
      <c r="D991" s="1" t="s">
        <v>27</v>
      </c>
      <c r="E991" s="1">
        <v>51433.78</v>
      </c>
      <c r="F991" s="1">
        <v>4.0</v>
      </c>
      <c r="G991" s="1">
        <v>14.0</v>
      </c>
      <c r="H991" s="1">
        <v>7.0</v>
      </c>
      <c r="I991" s="1" t="s">
        <v>18</v>
      </c>
      <c r="J991" s="1">
        <v>0.824</v>
      </c>
      <c r="K991" s="1">
        <v>0.346</v>
      </c>
      <c r="L991" s="6" t="str">
        <f>if(J991&gt;QUARTILE!$B$3, "TOP", if(J991&lt;QUARTILE!$B$4, "BOTTOM", 0))</f>
        <v>TOP</v>
      </c>
      <c r="M991" s="6">
        <f t="shared" si="1"/>
        <v>1</v>
      </c>
      <c r="N991" s="6" t="str">
        <f t="shared" si="2"/>
        <v>Gen X</v>
      </c>
      <c r="O991" s="6" t="str">
        <f t="shared" si="3"/>
        <v>Low Income</v>
      </c>
    </row>
    <row r="992" hidden="1">
      <c r="A992" s="1">
        <v>100990.0</v>
      </c>
      <c r="B992" s="1">
        <v>65.0</v>
      </c>
      <c r="C992" s="1">
        <v>20000.0</v>
      </c>
      <c r="D992" s="1" t="s">
        <v>25</v>
      </c>
      <c r="E992" s="1">
        <v>27024.63</v>
      </c>
      <c r="F992" s="1">
        <v>3.0</v>
      </c>
      <c r="G992" s="1">
        <v>24.0</v>
      </c>
      <c r="H992" s="1">
        <v>1.0</v>
      </c>
      <c r="I992" s="1" t="s">
        <v>22</v>
      </c>
      <c r="J992" s="1">
        <v>0.824</v>
      </c>
      <c r="K992" s="1">
        <v>0.78</v>
      </c>
      <c r="L992" s="6" t="str">
        <f>if(J992&gt;QUARTILE!$B$3, "TOP", if(J992&lt;QUARTILE!$B$4, "BOTTOM", 0))</f>
        <v>TOP</v>
      </c>
      <c r="M992" s="6">
        <f t="shared" si="1"/>
        <v>2</v>
      </c>
      <c r="N992" s="6" t="str">
        <f t="shared" si="2"/>
        <v>Baby Boomer</v>
      </c>
      <c r="O992" s="6" t="str">
        <f t="shared" si="3"/>
        <v>Low Income</v>
      </c>
    </row>
    <row r="993" hidden="1">
      <c r="A993" s="1">
        <v>100991.0</v>
      </c>
      <c r="B993" s="1">
        <v>46.0</v>
      </c>
      <c r="C993" s="1">
        <v>18000.0</v>
      </c>
      <c r="D993" s="1" t="s">
        <v>23</v>
      </c>
      <c r="E993" s="1">
        <v>7598.92</v>
      </c>
      <c r="F993" s="1">
        <v>3.0</v>
      </c>
      <c r="G993" s="1">
        <v>20.0</v>
      </c>
      <c r="H993" s="1">
        <v>7.0</v>
      </c>
      <c r="I993" s="1" t="s">
        <v>22</v>
      </c>
      <c r="J993" s="1">
        <v>0.953</v>
      </c>
      <c r="K993" s="1">
        <v>0.312</v>
      </c>
      <c r="L993" s="6" t="str">
        <f>if(J993&gt;QUARTILE!$B$3, "TOP", if(J993&lt;QUARTILE!$B$4, "BOTTOM", 0))</f>
        <v>TOP</v>
      </c>
      <c r="M993" s="6">
        <f t="shared" si="1"/>
        <v>2</v>
      </c>
      <c r="N993" s="6" t="str">
        <f t="shared" si="2"/>
        <v>Gen X</v>
      </c>
      <c r="O993" s="6" t="str">
        <f t="shared" si="3"/>
        <v>Low Income</v>
      </c>
    </row>
    <row r="994" hidden="1">
      <c r="A994" s="1">
        <v>100992.0</v>
      </c>
      <c r="B994" s="1">
        <v>30.0</v>
      </c>
      <c r="C994" s="1">
        <v>19000.0</v>
      </c>
      <c r="D994" s="1" t="s">
        <v>23</v>
      </c>
      <c r="E994" s="1">
        <v>28822.54</v>
      </c>
      <c r="F994" s="1">
        <v>3.0</v>
      </c>
      <c r="G994" s="1">
        <v>26.0</v>
      </c>
      <c r="H994" s="1">
        <v>11.0</v>
      </c>
      <c r="I994" s="1" t="s">
        <v>22</v>
      </c>
      <c r="J994" s="1">
        <v>0.477</v>
      </c>
      <c r="K994" s="1">
        <v>0.351</v>
      </c>
      <c r="L994" s="6">
        <f>if(J994&gt;QUARTILE!$B$3, "TOP", if(J994&lt;QUARTILE!$B$4, "BOTTOM", 0))</f>
        <v>0</v>
      </c>
      <c r="M994" s="6">
        <f t="shared" si="1"/>
        <v>2</v>
      </c>
      <c r="N994" s="6" t="str">
        <f t="shared" si="2"/>
        <v>Millenial</v>
      </c>
      <c r="O994" s="6" t="str">
        <f t="shared" si="3"/>
        <v>Low Income</v>
      </c>
    </row>
    <row r="995" hidden="1">
      <c r="A995" s="1">
        <v>100993.0</v>
      </c>
      <c r="B995" s="1">
        <v>63.0</v>
      </c>
      <c r="C995" s="1">
        <v>24000.0</v>
      </c>
      <c r="D995" s="1" t="s">
        <v>27</v>
      </c>
      <c r="E995" s="1">
        <v>447.77</v>
      </c>
      <c r="F995" s="1">
        <v>4.0</v>
      </c>
      <c r="G995" s="1">
        <v>17.0</v>
      </c>
      <c r="H995" s="1">
        <v>4.0</v>
      </c>
      <c r="I995" s="1" t="s">
        <v>22</v>
      </c>
      <c r="J995" s="1">
        <v>0.096</v>
      </c>
      <c r="K995" s="1">
        <v>0.139</v>
      </c>
      <c r="L995" s="6" t="str">
        <f>if(J995&gt;QUARTILE!$B$3, "TOP", if(J995&lt;QUARTILE!$B$4, "BOTTOM", 0))</f>
        <v>BOTTOM</v>
      </c>
      <c r="M995" s="6">
        <f t="shared" si="1"/>
        <v>2</v>
      </c>
      <c r="N995" s="6" t="str">
        <f t="shared" si="2"/>
        <v>Baby Boomer</v>
      </c>
      <c r="O995" s="6" t="str">
        <f t="shared" si="3"/>
        <v>Low Income</v>
      </c>
    </row>
    <row r="996" hidden="1">
      <c r="A996" s="1">
        <v>100994.0</v>
      </c>
      <c r="B996" s="1">
        <v>52.0</v>
      </c>
      <c r="C996" s="1">
        <v>19000.0</v>
      </c>
      <c r="D996" s="1" t="s">
        <v>23</v>
      </c>
      <c r="E996" s="1">
        <v>14953.11</v>
      </c>
      <c r="F996" s="1">
        <v>5.0</v>
      </c>
      <c r="G996" s="1">
        <v>22.0</v>
      </c>
      <c r="H996" s="1">
        <v>6.0</v>
      </c>
      <c r="I996" s="1" t="s">
        <v>22</v>
      </c>
      <c r="J996" s="1">
        <v>0.072</v>
      </c>
      <c r="K996" s="1">
        <v>0.652</v>
      </c>
      <c r="L996" s="6" t="str">
        <f>if(J996&gt;QUARTILE!$B$3, "TOP", if(J996&lt;QUARTILE!$B$4, "BOTTOM", 0))</f>
        <v>BOTTOM</v>
      </c>
      <c r="M996" s="6">
        <f t="shared" si="1"/>
        <v>2</v>
      </c>
      <c r="N996" s="6" t="str">
        <f t="shared" si="2"/>
        <v>Gen X</v>
      </c>
      <c r="O996" s="6" t="str">
        <f t="shared" si="3"/>
        <v>Low Income</v>
      </c>
    </row>
    <row r="997" hidden="1">
      <c r="A997" s="1">
        <v>100995.0</v>
      </c>
      <c r="B997" s="1">
        <v>78.0</v>
      </c>
      <c r="C997" s="1">
        <v>15000.0</v>
      </c>
      <c r="D997" s="1" t="s">
        <v>27</v>
      </c>
      <c r="E997" s="1">
        <v>5762.57</v>
      </c>
      <c r="F997" s="1">
        <v>4.0</v>
      </c>
      <c r="G997" s="1">
        <v>23.0</v>
      </c>
      <c r="H997" s="1">
        <v>10.0</v>
      </c>
      <c r="I997" s="1" t="s">
        <v>22</v>
      </c>
      <c r="J997" s="1">
        <v>0.292</v>
      </c>
      <c r="K997" s="1">
        <v>0.849</v>
      </c>
      <c r="L997" s="6" t="str">
        <f>if(J997&gt;QUARTILE!$B$3, "TOP", if(J997&lt;QUARTILE!$B$4, "BOTTOM", 0))</f>
        <v>BOTTOM</v>
      </c>
      <c r="M997" s="6">
        <f t="shared" si="1"/>
        <v>2</v>
      </c>
      <c r="N997" s="6" t="str">
        <f t="shared" si="2"/>
        <v>Baby Boomer</v>
      </c>
      <c r="O997" s="6" t="str">
        <f t="shared" si="3"/>
        <v>Low Income</v>
      </c>
    </row>
    <row r="998" hidden="1">
      <c r="A998" s="1">
        <v>100996.0</v>
      </c>
      <c r="B998" s="1">
        <v>23.0</v>
      </c>
      <c r="C998" s="1">
        <v>24000.0</v>
      </c>
      <c r="D998" s="1" t="s">
        <v>25</v>
      </c>
      <c r="E998" s="1">
        <v>2428.04</v>
      </c>
      <c r="F998" s="1">
        <v>1.0</v>
      </c>
      <c r="G998" s="1">
        <v>23.0</v>
      </c>
      <c r="H998" s="1">
        <v>12.0</v>
      </c>
      <c r="I998" s="1" t="s">
        <v>22</v>
      </c>
      <c r="J998" s="1">
        <v>0.982</v>
      </c>
      <c r="K998" s="1">
        <v>0.186</v>
      </c>
      <c r="L998" s="6" t="str">
        <f>if(J998&gt;QUARTILE!$B$3, "TOP", if(J998&lt;QUARTILE!$B$4, "BOTTOM", 0))</f>
        <v>TOP</v>
      </c>
      <c r="M998" s="6">
        <f t="shared" si="1"/>
        <v>2</v>
      </c>
      <c r="N998" s="6" t="str">
        <f t="shared" si="2"/>
        <v>Millenial</v>
      </c>
      <c r="O998" s="6" t="str">
        <f t="shared" si="3"/>
        <v>Low Income</v>
      </c>
    </row>
    <row r="999" hidden="1">
      <c r="A999" s="1">
        <v>100997.0</v>
      </c>
      <c r="B999" s="1">
        <v>35.0</v>
      </c>
      <c r="C999" s="1">
        <v>13000.0</v>
      </c>
      <c r="D999" s="1" t="s">
        <v>23</v>
      </c>
      <c r="E999" s="1">
        <v>43041.71</v>
      </c>
      <c r="F999" s="1">
        <v>5.0</v>
      </c>
      <c r="G999" s="1">
        <v>21.0</v>
      </c>
      <c r="H999" s="1">
        <v>12.0</v>
      </c>
      <c r="I999" s="1" t="s">
        <v>18</v>
      </c>
      <c r="J999" s="1">
        <v>0.898</v>
      </c>
      <c r="K999" s="1">
        <v>0.0</v>
      </c>
      <c r="L999" s="6" t="str">
        <f>if(J999&gt;QUARTILE!$B$3, "TOP", if(J999&lt;QUARTILE!$B$4, "BOTTOM", 0))</f>
        <v>TOP</v>
      </c>
      <c r="M999" s="6">
        <f t="shared" si="1"/>
        <v>1</v>
      </c>
      <c r="N999" s="6" t="str">
        <f t="shared" si="2"/>
        <v>Gen X</v>
      </c>
      <c r="O999" s="6" t="str">
        <f t="shared" si="3"/>
        <v>Low Income</v>
      </c>
    </row>
    <row r="1000" hidden="1">
      <c r="A1000" s="1">
        <v>100998.0</v>
      </c>
      <c r="B1000" s="1">
        <v>68.0</v>
      </c>
      <c r="C1000" s="1">
        <v>27000.0</v>
      </c>
      <c r="D1000" s="1" t="s">
        <v>23</v>
      </c>
      <c r="E1000" s="1">
        <v>4446.39</v>
      </c>
      <c r="F1000" s="1">
        <v>1.0</v>
      </c>
      <c r="G1000" s="1">
        <v>27.0</v>
      </c>
      <c r="H1000" s="1">
        <v>4.0</v>
      </c>
      <c r="I1000" s="1" t="s">
        <v>22</v>
      </c>
      <c r="J1000" s="1">
        <v>0.609</v>
      </c>
      <c r="K1000" s="1">
        <v>0.381</v>
      </c>
      <c r="L1000" s="6">
        <f>if(J1000&gt;QUARTILE!$B$3, "TOP", if(J1000&lt;QUARTILE!$B$4, "BOTTOM", 0))</f>
        <v>0</v>
      </c>
      <c r="M1000" s="6">
        <f t="shared" si="1"/>
        <v>2</v>
      </c>
      <c r="N1000" s="6" t="str">
        <f t="shared" si="2"/>
        <v>Baby Boomer</v>
      </c>
      <c r="O1000" s="6" t="str">
        <f t="shared" si="3"/>
        <v>Low Income</v>
      </c>
    </row>
    <row r="1001" hidden="1">
      <c r="A1001" s="1">
        <v>100999.0</v>
      </c>
      <c r="B1001" s="1">
        <v>22.0</v>
      </c>
      <c r="C1001" s="1">
        <v>19000.0</v>
      </c>
      <c r="D1001" s="1" t="s">
        <v>25</v>
      </c>
      <c r="E1001" s="1">
        <v>34563.43</v>
      </c>
      <c r="F1001" s="1">
        <v>1.0</v>
      </c>
      <c r="G1001" s="1">
        <v>27.0</v>
      </c>
      <c r="H1001" s="1">
        <v>17.0</v>
      </c>
      <c r="I1001" s="1" t="s">
        <v>18</v>
      </c>
      <c r="J1001" s="1">
        <v>0.39</v>
      </c>
      <c r="K1001" s="1">
        <v>0.31</v>
      </c>
      <c r="L1001" s="6">
        <f>if(J1001&gt;QUARTILE!$B$3, "TOP", if(J1001&lt;QUARTILE!$B$4, "BOTTOM", 0))</f>
        <v>0</v>
      </c>
      <c r="M1001" s="6">
        <f t="shared" si="1"/>
        <v>1</v>
      </c>
      <c r="N1001" s="6" t="str">
        <f t="shared" si="2"/>
        <v>Millenial</v>
      </c>
      <c r="O1001" s="6" t="str">
        <f t="shared" si="3"/>
        <v>Low Income</v>
      </c>
    </row>
    <row r="1002" hidden="1">
      <c r="A1002" s="1">
        <v>101000.0</v>
      </c>
      <c r="B1002" s="1">
        <v>64.0</v>
      </c>
      <c r="C1002" s="1">
        <v>33000.0</v>
      </c>
      <c r="D1002" s="1" t="s">
        <v>25</v>
      </c>
      <c r="E1002" s="1">
        <v>10662.2</v>
      </c>
      <c r="F1002" s="1">
        <v>4.0</v>
      </c>
      <c r="G1002" s="1">
        <v>18.0</v>
      </c>
      <c r="H1002" s="1">
        <v>2.0</v>
      </c>
      <c r="I1002" s="1" t="s">
        <v>22</v>
      </c>
      <c r="J1002" s="1">
        <v>0.763</v>
      </c>
      <c r="K1002" s="1">
        <v>0.596</v>
      </c>
      <c r="L1002" s="6">
        <f>if(J1002&gt;QUARTILE!$B$3, "TOP", if(J1002&lt;QUARTILE!$B$4, "BOTTOM", 0))</f>
        <v>0</v>
      </c>
      <c r="M1002" s="6">
        <f t="shared" si="1"/>
        <v>2</v>
      </c>
      <c r="N1002" s="6" t="str">
        <f t="shared" si="2"/>
        <v>Baby Boomer</v>
      </c>
      <c r="O1002" s="6" t="str">
        <f t="shared" si="3"/>
        <v>Low Income</v>
      </c>
    </row>
    <row r="1003" hidden="1">
      <c r="A1003" s="1">
        <v>101001.0</v>
      </c>
      <c r="B1003" s="1">
        <v>42.0</v>
      </c>
      <c r="C1003" s="1">
        <v>40000.0</v>
      </c>
      <c r="D1003" s="1" t="s">
        <v>27</v>
      </c>
      <c r="E1003" s="1">
        <v>287.88</v>
      </c>
      <c r="F1003" s="1">
        <v>3.0</v>
      </c>
      <c r="G1003" s="1">
        <v>16.0</v>
      </c>
      <c r="H1003" s="1">
        <v>11.0</v>
      </c>
      <c r="I1003" s="1" t="s">
        <v>22</v>
      </c>
      <c r="J1003" s="1">
        <v>0.741</v>
      </c>
      <c r="K1003" s="1">
        <v>0.086</v>
      </c>
      <c r="L1003" s="6">
        <f>if(J1003&gt;QUARTILE!$B$3, "TOP", if(J1003&lt;QUARTILE!$B$4, "BOTTOM", 0))</f>
        <v>0</v>
      </c>
      <c r="M1003" s="6">
        <f t="shared" si="1"/>
        <v>2</v>
      </c>
      <c r="N1003" s="6" t="str">
        <f t="shared" si="2"/>
        <v>Gen X</v>
      </c>
      <c r="O1003" s="6" t="str">
        <f t="shared" si="3"/>
        <v>Low Income</v>
      </c>
    </row>
    <row r="1004" hidden="1">
      <c r="A1004" s="1">
        <v>101002.0</v>
      </c>
      <c r="B1004" s="1">
        <v>19.0</v>
      </c>
      <c r="C1004" s="1">
        <v>40000.0</v>
      </c>
      <c r="D1004" s="1" t="s">
        <v>27</v>
      </c>
      <c r="E1004" s="1">
        <v>26375.17</v>
      </c>
      <c r="F1004" s="1">
        <v>5.0</v>
      </c>
      <c r="G1004" s="1">
        <v>20.0</v>
      </c>
      <c r="H1004" s="1">
        <v>15.0</v>
      </c>
      <c r="I1004" s="1" t="s">
        <v>22</v>
      </c>
      <c r="J1004" s="1">
        <v>0.23</v>
      </c>
      <c r="K1004" s="1">
        <v>0.771</v>
      </c>
      <c r="L1004" s="6" t="str">
        <f>if(J1004&gt;QUARTILE!$B$3, "TOP", if(J1004&lt;QUARTILE!$B$4, "BOTTOM", 0))</f>
        <v>BOTTOM</v>
      </c>
      <c r="M1004" s="6">
        <f t="shared" si="1"/>
        <v>2</v>
      </c>
      <c r="N1004" s="6" t="str">
        <f t="shared" si="2"/>
        <v>Millenial</v>
      </c>
      <c r="O1004" s="6" t="str">
        <f t="shared" si="3"/>
        <v>Low Income</v>
      </c>
    </row>
    <row r="1005" hidden="1">
      <c r="A1005" s="1">
        <v>101003.0</v>
      </c>
      <c r="B1005" s="1">
        <v>27.0</v>
      </c>
      <c r="C1005" s="1">
        <v>27000.0</v>
      </c>
      <c r="D1005" s="1" t="s">
        <v>25</v>
      </c>
      <c r="E1005" s="1">
        <v>18144.63</v>
      </c>
      <c r="F1005" s="1">
        <v>2.0</v>
      </c>
      <c r="G1005" s="1">
        <v>18.0</v>
      </c>
      <c r="H1005" s="1">
        <v>16.0</v>
      </c>
      <c r="I1005" s="1" t="s">
        <v>18</v>
      </c>
      <c r="J1005" s="1">
        <v>0.758</v>
      </c>
      <c r="K1005" s="1">
        <v>0.574</v>
      </c>
      <c r="L1005" s="6">
        <f>if(J1005&gt;QUARTILE!$B$3, "TOP", if(J1005&lt;QUARTILE!$B$4, "BOTTOM", 0))</f>
        <v>0</v>
      </c>
      <c r="M1005" s="6">
        <f t="shared" si="1"/>
        <v>1</v>
      </c>
      <c r="N1005" s="6" t="str">
        <f t="shared" si="2"/>
        <v>Millenial</v>
      </c>
      <c r="O1005" s="6" t="str">
        <f t="shared" si="3"/>
        <v>Low Income</v>
      </c>
    </row>
    <row r="1006" hidden="1">
      <c r="A1006" s="1">
        <v>101004.0</v>
      </c>
      <c r="B1006" s="1">
        <v>73.0</v>
      </c>
      <c r="C1006" s="1">
        <v>29000.0</v>
      </c>
      <c r="D1006" s="1" t="s">
        <v>17</v>
      </c>
      <c r="E1006" s="1">
        <v>8437.13</v>
      </c>
      <c r="F1006" s="1">
        <v>3.0</v>
      </c>
      <c r="G1006" s="1">
        <v>15.0</v>
      </c>
      <c r="H1006" s="1">
        <v>3.0</v>
      </c>
      <c r="I1006" s="1" t="s">
        <v>22</v>
      </c>
      <c r="J1006" s="1">
        <v>0.12</v>
      </c>
      <c r="K1006" s="1">
        <v>0.546</v>
      </c>
      <c r="L1006" s="6" t="str">
        <f>if(J1006&gt;QUARTILE!$B$3, "TOP", if(J1006&lt;QUARTILE!$B$4, "BOTTOM", 0))</f>
        <v>BOTTOM</v>
      </c>
      <c r="M1006" s="6">
        <f t="shared" si="1"/>
        <v>2</v>
      </c>
      <c r="N1006" s="6" t="str">
        <f t="shared" si="2"/>
        <v>Baby Boomer</v>
      </c>
      <c r="O1006" s="6" t="str">
        <f t="shared" si="3"/>
        <v>Low Income</v>
      </c>
    </row>
    <row r="1007" hidden="1">
      <c r="A1007" s="1">
        <v>101005.0</v>
      </c>
      <c r="B1007" s="1">
        <v>47.0</v>
      </c>
      <c r="C1007" s="1">
        <v>18000.0</v>
      </c>
      <c r="D1007" s="1" t="s">
        <v>25</v>
      </c>
      <c r="E1007" s="1">
        <v>6613.07</v>
      </c>
      <c r="F1007" s="1">
        <v>2.0</v>
      </c>
      <c r="G1007" s="1">
        <v>27.0</v>
      </c>
      <c r="H1007" s="1">
        <v>13.0</v>
      </c>
      <c r="I1007" s="1" t="s">
        <v>18</v>
      </c>
      <c r="J1007" s="1">
        <v>0.152</v>
      </c>
      <c r="K1007" s="1">
        <v>0.316</v>
      </c>
      <c r="L1007" s="6" t="str">
        <f>if(J1007&gt;QUARTILE!$B$3, "TOP", if(J1007&lt;QUARTILE!$B$4, "BOTTOM", 0))</f>
        <v>BOTTOM</v>
      </c>
      <c r="M1007" s="6">
        <f t="shared" si="1"/>
        <v>1</v>
      </c>
      <c r="N1007" s="6" t="str">
        <f t="shared" si="2"/>
        <v>Gen X</v>
      </c>
      <c r="O1007" s="6" t="str">
        <f t="shared" si="3"/>
        <v>Low Income</v>
      </c>
    </row>
    <row r="1008" hidden="1">
      <c r="A1008" s="1">
        <v>101006.0</v>
      </c>
      <c r="B1008" s="1">
        <v>67.0</v>
      </c>
      <c r="C1008" s="1">
        <v>33000.0</v>
      </c>
      <c r="D1008" s="1" t="s">
        <v>30</v>
      </c>
      <c r="E1008" s="1">
        <v>1530.95</v>
      </c>
      <c r="F1008" s="1">
        <v>4.0</v>
      </c>
      <c r="G1008" s="1">
        <v>20.0</v>
      </c>
      <c r="H1008" s="1">
        <v>9.0</v>
      </c>
      <c r="I1008" s="1" t="s">
        <v>22</v>
      </c>
      <c r="J1008" s="1">
        <v>0.055</v>
      </c>
      <c r="K1008" s="1">
        <v>0.315</v>
      </c>
      <c r="L1008" s="6" t="str">
        <f>if(J1008&gt;QUARTILE!$B$3, "TOP", if(J1008&lt;QUARTILE!$B$4, "BOTTOM", 0))</f>
        <v>BOTTOM</v>
      </c>
      <c r="M1008" s="6">
        <f t="shared" si="1"/>
        <v>2</v>
      </c>
      <c r="N1008" s="6" t="str">
        <f t="shared" si="2"/>
        <v>Baby Boomer</v>
      </c>
      <c r="O1008" s="6" t="str">
        <f t="shared" si="3"/>
        <v>Low Income</v>
      </c>
    </row>
    <row r="1009" hidden="1">
      <c r="A1009" s="1">
        <v>101007.0</v>
      </c>
      <c r="B1009" s="1">
        <v>76.0</v>
      </c>
      <c r="C1009" s="1">
        <v>35000.0</v>
      </c>
      <c r="D1009" s="1" t="s">
        <v>23</v>
      </c>
      <c r="E1009" s="1">
        <v>56749.15</v>
      </c>
      <c r="F1009" s="1">
        <v>5.0</v>
      </c>
      <c r="G1009" s="1">
        <v>13.0</v>
      </c>
      <c r="H1009" s="1">
        <v>5.0</v>
      </c>
      <c r="I1009" s="1" t="s">
        <v>18</v>
      </c>
      <c r="J1009" s="1">
        <v>0.96</v>
      </c>
      <c r="K1009" s="1">
        <v>0.0</v>
      </c>
      <c r="L1009" s="6" t="str">
        <f>if(J1009&gt;QUARTILE!$B$3, "TOP", if(J1009&lt;QUARTILE!$B$4, "BOTTOM", 0))</f>
        <v>TOP</v>
      </c>
      <c r="M1009" s="6">
        <f t="shared" si="1"/>
        <v>1</v>
      </c>
      <c r="N1009" s="6" t="str">
        <f t="shared" si="2"/>
        <v>Baby Boomer</v>
      </c>
      <c r="O1009" s="6" t="str">
        <f t="shared" si="3"/>
        <v>Low Income</v>
      </c>
    </row>
    <row r="1010" hidden="1">
      <c r="A1010" s="1">
        <v>101008.0</v>
      </c>
      <c r="B1010" s="1">
        <v>62.0</v>
      </c>
      <c r="C1010" s="1">
        <v>9000.0</v>
      </c>
      <c r="D1010" s="1" t="s">
        <v>27</v>
      </c>
      <c r="E1010" s="1">
        <v>13623.77</v>
      </c>
      <c r="F1010" s="1">
        <v>4.0</v>
      </c>
      <c r="G1010" s="1">
        <v>19.0</v>
      </c>
      <c r="H1010" s="1">
        <v>4.0</v>
      </c>
      <c r="I1010" s="1" t="s">
        <v>22</v>
      </c>
      <c r="J1010" s="1">
        <v>0.271</v>
      </c>
      <c r="K1010" s="1">
        <v>0.704</v>
      </c>
      <c r="L1010" s="6" t="str">
        <f>if(J1010&gt;QUARTILE!$B$3, "TOP", if(J1010&lt;QUARTILE!$B$4, "BOTTOM", 0))</f>
        <v>BOTTOM</v>
      </c>
      <c r="M1010" s="6">
        <f t="shared" si="1"/>
        <v>2</v>
      </c>
      <c r="N1010" s="6" t="str">
        <f t="shared" si="2"/>
        <v>Baby Boomer</v>
      </c>
      <c r="O1010" s="6" t="str">
        <f t="shared" si="3"/>
        <v>Low Income</v>
      </c>
    </row>
    <row r="1011" hidden="1">
      <c r="A1011" s="1">
        <v>101009.0</v>
      </c>
      <c r="B1011" s="1">
        <v>22.0</v>
      </c>
      <c r="C1011" s="1">
        <v>28000.0</v>
      </c>
      <c r="D1011" s="1" t="s">
        <v>25</v>
      </c>
      <c r="E1011" s="1">
        <v>1788.09</v>
      </c>
      <c r="F1011" s="1">
        <v>2.0</v>
      </c>
      <c r="G1011" s="1">
        <v>21.0</v>
      </c>
      <c r="H1011" s="1">
        <v>21.0</v>
      </c>
      <c r="I1011" s="1" t="s">
        <v>26</v>
      </c>
      <c r="J1011" s="1">
        <v>0.854</v>
      </c>
      <c r="K1011" s="1">
        <v>0.505</v>
      </c>
      <c r="L1011" s="6" t="str">
        <f>if(J1011&gt;QUARTILE!$B$3, "TOP", if(J1011&lt;QUARTILE!$B$4, "BOTTOM", 0))</f>
        <v>TOP</v>
      </c>
      <c r="M1011" s="6">
        <f t="shared" si="1"/>
        <v>3</v>
      </c>
      <c r="N1011" s="6" t="str">
        <f t="shared" si="2"/>
        <v>Millenial</v>
      </c>
      <c r="O1011" s="6" t="str">
        <f t="shared" si="3"/>
        <v>Low Income</v>
      </c>
    </row>
    <row r="1012" hidden="1">
      <c r="A1012" s="1">
        <v>101010.0</v>
      </c>
      <c r="B1012" s="1">
        <v>72.0</v>
      </c>
      <c r="C1012" s="1">
        <v>50000.0</v>
      </c>
      <c r="D1012" s="1" t="s">
        <v>23</v>
      </c>
      <c r="E1012" s="1">
        <v>40602.32</v>
      </c>
      <c r="F1012" s="1">
        <v>1.0</v>
      </c>
      <c r="G1012" s="1">
        <v>21.0</v>
      </c>
      <c r="H1012" s="1">
        <v>3.0</v>
      </c>
      <c r="I1012" s="1" t="s">
        <v>18</v>
      </c>
      <c r="J1012" s="1">
        <v>0.294</v>
      </c>
      <c r="K1012" s="1">
        <v>0.876</v>
      </c>
      <c r="L1012" s="6" t="str">
        <f>if(J1012&gt;QUARTILE!$B$3, "TOP", if(J1012&lt;QUARTILE!$B$4, "BOTTOM", 0))</f>
        <v>BOTTOM</v>
      </c>
      <c r="M1012" s="6">
        <f t="shared" si="1"/>
        <v>1</v>
      </c>
      <c r="N1012" s="6" t="str">
        <f t="shared" si="2"/>
        <v>Baby Boomer</v>
      </c>
      <c r="O1012" s="6" t="str">
        <f t="shared" si="3"/>
        <v>Medium Income</v>
      </c>
    </row>
    <row r="1013" hidden="1">
      <c r="A1013" s="1">
        <v>101011.0</v>
      </c>
      <c r="B1013" s="1">
        <v>73.0</v>
      </c>
      <c r="C1013" s="1">
        <v>18000.0</v>
      </c>
      <c r="D1013" s="1" t="s">
        <v>23</v>
      </c>
      <c r="E1013" s="1">
        <v>6537.7</v>
      </c>
      <c r="F1013" s="1">
        <v>4.0</v>
      </c>
      <c r="G1013" s="1">
        <v>15.0</v>
      </c>
      <c r="H1013" s="1">
        <v>1.0</v>
      </c>
      <c r="I1013" s="1" t="s">
        <v>22</v>
      </c>
      <c r="J1013" s="1">
        <v>0.492</v>
      </c>
      <c r="K1013" s="1">
        <v>0.304</v>
      </c>
      <c r="L1013" s="6">
        <f>if(J1013&gt;QUARTILE!$B$3, "TOP", if(J1013&lt;QUARTILE!$B$4, "BOTTOM", 0))</f>
        <v>0</v>
      </c>
      <c r="M1013" s="6">
        <f t="shared" si="1"/>
        <v>2</v>
      </c>
      <c r="N1013" s="6" t="str">
        <f t="shared" si="2"/>
        <v>Baby Boomer</v>
      </c>
      <c r="O1013" s="6" t="str">
        <f t="shared" si="3"/>
        <v>Low Income</v>
      </c>
    </row>
    <row r="1014" hidden="1">
      <c r="A1014" s="1">
        <v>101012.0</v>
      </c>
      <c r="B1014" s="1">
        <v>50.0</v>
      </c>
      <c r="C1014" s="1">
        <v>16000.0</v>
      </c>
      <c r="D1014" s="1" t="s">
        <v>25</v>
      </c>
      <c r="E1014" s="1">
        <v>4553.14</v>
      </c>
      <c r="F1014" s="1">
        <v>5.0</v>
      </c>
      <c r="G1014" s="1">
        <v>17.0</v>
      </c>
      <c r="H1014" s="1">
        <v>6.0</v>
      </c>
      <c r="I1014" s="1" t="s">
        <v>22</v>
      </c>
      <c r="J1014" s="1">
        <v>0.078</v>
      </c>
      <c r="K1014" s="1">
        <v>0.616</v>
      </c>
      <c r="L1014" s="6" t="str">
        <f>if(J1014&gt;QUARTILE!$B$3, "TOP", if(J1014&lt;QUARTILE!$B$4, "BOTTOM", 0))</f>
        <v>BOTTOM</v>
      </c>
      <c r="M1014" s="6">
        <f t="shared" si="1"/>
        <v>2</v>
      </c>
      <c r="N1014" s="6" t="str">
        <f t="shared" si="2"/>
        <v>Gen X</v>
      </c>
      <c r="O1014" s="6" t="str">
        <f t="shared" si="3"/>
        <v>Low Income</v>
      </c>
    </row>
    <row r="1015" hidden="1">
      <c r="A1015" s="1">
        <v>101013.0</v>
      </c>
      <c r="B1015" s="1">
        <v>71.0</v>
      </c>
      <c r="C1015" s="1">
        <v>17000.0</v>
      </c>
      <c r="D1015" s="1" t="s">
        <v>23</v>
      </c>
      <c r="E1015" s="1">
        <v>6596.14</v>
      </c>
      <c r="F1015" s="1">
        <v>4.0</v>
      </c>
      <c r="G1015" s="1">
        <v>16.0</v>
      </c>
      <c r="H1015" s="1">
        <v>3.0</v>
      </c>
      <c r="I1015" s="1" t="s">
        <v>22</v>
      </c>
      <c r="J1015" s="1">
        <v>0.91</v>
      </c>
      <c r="K1015" s="1">
        <v>0.87</v>
      </c>
      <c r="L1015" s="6" t="str">
        <f>if(J1015&gt;QUARTILE!$B$3, "TOP", if(J1015&lt;QUARTILE!$B$4, "BOTTOM", 0))</f>
        <v>TOP</v>
      </c>
      <c r="M1015" s="6">
        <f t="shared" si="1"/>
        <v>2</v>
      </c>
      <c r="N1015" s="6" t="str">
        <f t="shared" si="2"/>
        <v>Baby Boomer</v>
      </c>
      <c r="O1015" s="6" t="str">
        <f t="shared" si="3"/>
        <v>Low Income</v>
      </c>
    </row>
    <row r="1016" hidden="1">
      <c r="A1016" s="1">
        <v>101014.0</v>
      </c>
      <c r="B1016" s="1">
        <v>18.0</v>
      </c>
      <c r="C1016" s="1">
        <v>9000.0</v>
      </c>
      <c r="D1016" s="1" t="s">
        <v>23</v>
      </c>
      <c r="E1016" s="1">
        <v>16628.49</v>
      </c>
      <c r="F1016" s="1">
        <v>3.0</v>
      </c>
      <c r="G1016" s="1">
        <v>21.0</v>
      </c>
      <c r="H1016" s="1">
        <v>9.0</v>
      </c>
      <c r="I1016" s="1" t="s">
        <v>22</v>
      </c>
      <c r="J1016" s="1">
        <v>0.59</v>
      </c>
      <c r="K1016" s="1">
        <v>0.712</v>
      </c>
      <c r="L1016" s="6">
        <f>if(J1016&gt;QUARTILE!$B$3, "TOP", if(J1016&lt;QUARTILE!$B$4, "BOTTOM", 0))</f>
        <v>0</v>
      </c>
      <c r="M1016" s="6">
        <f t="shared" si="1"/>
        <v>2</v>
      </c>
      <c r="N1016" s="6" t="str">
        <f t="shared" si="2"/>
        <v>Millenial</v>
      </c>
      <c r="O1016" s="6" t="str">
        <f t="shared" si="3"/>
        <v>Low Income</v>
      </c>
    </row>
    <row r="1017" hidden="1">
      <c r="A1017" s="1">
        <v>101015.0</v>
      </c>
      <c r="B1017" s="1">
        <v>35.0</v>
      </c>
      <c r="C1017" s="1">
        <v>24000.0</v>
      </c>
      <c r="D1017" s="1" t="s">
        <v>31</v>
      </c>
      <c r="E1017" s="1">
        <v>1538.84</v>
      </c>
      <c r="F1017" s="1">
        <v>4.0</v>
      </c>
      <c r="G1017" s="1">
        <v>19.0</v>
      </c>
      <c r="H1017" s="1">
        <v>17.0</v>
      </c>
      <c r="I1017" s="1" t="s">
        <v>22</v>
      </c>
      <c r="J1017" s="1">
        <v>0.891</v>
      </c>
      <c r="K1017" s="1">
        <v>0.0</v>
      </c>
      <c r="L1017" s="6" t="str">
        <f>if(J1017&gt;QUARTILE!$B$3, "TOP", if(J1017&lt;QUARTILE!$B$4, "BOTTOM", 0))</f>
        <v>TOP</v>
      </c>
      <c r="M1017" s="6">
        <f t="shared" si="1"/>
        <v>2</v>
      </c>
      <c r="N1017" s="6" t="str">
        <f t="shared" si="2"/>
        <v>Gen X</v>
      </c>
      <c r="O1017" s="6" t="str">
        <f t="shared" si="3"/>
        <v>Low Income</v>
      </c>
    </row>
    <row r="1018" hidden="1">
      <c r="A1018" s="1">
        <v>101016.0</v>
      </c>
      <c r="B1018" s="1">
        <v>49.0</v>
      </c>
      <c r="C1018" s="1">
        <v>22000.0</v>
      </c>
      <c r="D1018" s="1" t="s">
        <v>17</v>
      </c>
      <c r="E1018" s="1">
        <v>13146.22</v>
      </c>
      <c r="F1018" s="1">
        <v>2.0</v>
      </c>
      <c r="G1018" s="1">
        <v>17.0</v>
      </c>
      <c r="H1018" s="1">
        <v>8.0</v>
      </c>
      <c r="I1018" s="1" t="s">
        <v>22</v>
      </c>
      <c r="J1018" s="1">
        <v>0.468</v>
      </c>
      <c r="K1018" s="1">
        <v>0.632</v>
      </c>
      <c r="L1018" s="6">
        <f>if(J1018&gt;QUARTILE!$B$3, "TOP", if(J1018&lt;QUARTILE!$B$4, "BOTTOM", 0))</f>
        <v>0</v>
      </c>
      <c r="M1018" s="6">
        <f t="shared" si="1"/>
        <v>2</v>
      </c>
      <c r="N1018" s="6" t="str">
        <f t="shared" si="2"/>
        <v>Gen X</v>
      </c>
      <c r="O1018" s="6" t="str">
        <f t="shared" si="3"/>
        <v>Low Income</v>
      </c>
    </row>
    <row r="1019" hidden="1">
      <c r="A1019" s="1">
        <v>101017.0</v>
      </c>
      <c r="B1019" s="1">
        <v>64.0</v>
      </c>
      <c r="C1019" s="1">
        <v>25000.0</v>
      </c>
      <c r="D1019" s="1" t="s">
        <v>27</v>
      </c>
      <c r="E1019" s="1">
        <v>45218.01</v>
      </c>
      <c r="F1019" s="1">
        <v>4.0</v>
      </c>
      <c r="G1019" s="1">
        <v>21.0</v>
      </c>
      <c r="H1019" s="1">
        <v>2.0</v>
      </c>
      <c r="I1019" s="1" t="s">
        <v>18</v>
      </c>
      <c r="J1019" s="1">
        <v>0.416</v>
      </c>
      <c r="K1019" s="1">
        <v>0.395</v>
      </c>
      <c r="L1019" s="6">
        <f>if(J1019&gt;QUARTILE!$B$3, "TOP", if(J1019&lt;QUARTILE!$B$4, "BOTTOM", 0))</f>
        <v>0</v>
      </c>
      <c r="M1019" s="6">
        <f t="shared" si="1"/>
        <v>1</v>
      </c>
      <c r="N1019" s="6" t="str">
        <f t="shared" si="2"/>
        <v>Baby Boomer</v>
      </c>
      <c r="O1019" s="6" t="str">
        <f t="shared" si="3"/>
        <v>Low Income</v>
      </c>
    </row>
    <row r="1020" hidden="1">
      <c r="A1020" s="1">
        <v>101018.0</v>
      </c>
      <c r="B1020" s="1">
        <v>66.0</v>
      </c>
      <c r="C1020" s="1">
        <v>28000.0</v>
      </c>
      <c r="D1020" s="1" t="s">
        <v>17</v>
      </c>
      <c r="E1020" s="1">
        <v>4169.33</v>
      </c>
      <c r="F1020" s="1">
        <v>5.0</v>
      </c>
      <c r="G1020" s="1">
        <v>22.0</v>
      </c>
      <c r="H1020" s="1">
        <v>10.0</v>
      </c>
      <c r="I1020" s="1" t="s">
        <v>22</v>
      </c>
      <c r="J1020" s="1">
        <v>0.401</v>
      </c>
      <c r="K1020" s="1">
        <v>0.449</v>
      </c>
      <c r="L1020" s="6">
        <f>if(J1020&gt;QUARTILE!$B$3, "TOP", if(J1020&lt;QUARTILE!$B$4, "BOTTOM", 0))</f>
        <v>0</v>
      </c>
      <c r="M1020" s="6">
        <f t="shared" si="1"/>
        <v>2</v>
      </c>
      <c r="N1020" s="6" t="str">
        <f t="shared" si="2"/>
        <v>Baby Boomer</v>
      </c>
      <c r="O1020" s="6" t="str">
        <f t="shared" si="3"/>
        <v>Low Income</v>
      </c>
    </row>
    <row r="1021" hidden="1">
      <c r="A1021" s="1">
        <v>101019.0</v>
      </c>
      <c r="B1021" s="1">
        <v>28.0</v>
      </c>
      <c r="C1021" s="1">
        <v>14000.0</v>
      </c>
      <c r="D1021" s="1" t="s">
        <v>30</v>
      </c>
      <c r="E1021" s="1">
        <v>8045.07</v>
      </c>
      <c r="F1021" s="1">
        <v>4.0</v>
      </c>
      <c r="G1021" s="1">
        <v>14.0</v>
      </c>
      <c r="H1021" s="1">
        <v>12.0</v>
      </c>
      <c r="I1021" s="1" t="s">
        <v>22</v>
      </c>
      <c r="J1021" s="1">
        <v>0.244</v>
      </c>
      <c r="K1021" s="1">
        <v>0.503</v>
      </c>
      <c r="L1021" s="6" t="str">
        <f>if(J1021&gt;QUARTILE!$B$3, "TOP", if(J1021&lt;QUARTILE!$B$4, "BOTTOM", 0))</f>
        <v>BOTTOM</v>
      </c>
      <c r="M1021" s="6">
        <f t="shared" si="1"/>
        <v>2</v>
      </c>
      <c r="N1021" s="6" t="str">
        <f t="shared" si="2"/>
        <v>Millenial</v>
      </c>
      <c r="O1021" s="6" t="str">
        <f t="shared" si="3"/>
        <v>Low Income</v>
      </c>
    </row>
    <row r="1022" hidden="1">
      <c r="A1022" s="1">
        <v>101020.0</v>
      </c>
      <c r="B1022" s="1">
        <v>38.0</v>
      </c>
      <c r="C1022" s="1">
        <v>26000.0</v>
      </c>
      <c r="D1022" s="1" t="s">
        <v>25</v>
      </c>
      <c r="E1022" s="1">
        <v>10087.66</v>
      </c>
      <c r="F1022" s="1">
        <v>4.0</v>
      </c>
      <c r="G1022" s="1">
        <v>19.0</v>
      </c>
      <c r="H1022" s="1">
        <v>7.0</v>
      </c>
      <c r="I1022" s="1" t="s">
        <v>22</v>
      </c>
      <c r="J1022" s="1">
        <v>0.936</v>
      </c>
      <c r="K1022" s="1">
        <v>0.411</v>
      </c>
      <c r="L1022" s="6" t="str">
        <f>if(J1022&gt;QUARTILE!$B$3, "TOP", if(J1022&lt;QUARTILE!$B$4, "BOTTOM", 0))</f>
        <v>TOP</v>
      </c>
      <c r="M1022" s="6">
        <f t="shared" si="1"/>
        <v>2</v>
      </c>
      <c r="N1022" s="6" t="str">
        <f t="shared" si="2"/>
        <v>Gen X</v>
      </c>
      <c r="O1022" s="6" t="str">
        <f t="shared" si="3"/>
        <v>Low Income</v>
      </c>
    </row>
    <row r="1023" hidden="1">
      <c r="A1023" s="1">
        <v>101021.0</v>
      </c>
      <c r="B1023" s="1">
        <v>43.0</v>
      </c>
      <c r="C1023" s="1">
        <v>29000.0</v>
      </c>
      <c r="D1023" s="1" t="s">
        <v>23</v>
      </c>
      <c r="E1023" s="1">
        <v>17648.45</v>
      </c>
      <c r="F1023" s="1">
        <v>5.0</v>
      </c>
      <c r="G1023" s="1">
        <v>18.0</v>
      </c>
      <c r="H1023" s="1">
        <v>6.0</v>
      </c>
      <c r="I1023" s="1" t="s">
        <v>22</v>
      </c>
      <c r="J1023" s="1">
        <v>0.346</v>
      </c>
      <c r="K1023" s="1">
        <v>0.642</v>
      </c>
      <c r="L1023" s="6">
        <f>if(J1023&gt;QUARTILE!$B$3, "TOP", if(J1023&lt;QUARTILE!$B$4, "BOTTOM", 0))</f>
        <v>0</v>
      </c>
      <c r="M1023" s="6">
        <f t="shared" si="1"/>
        <v>2</v>
      </c>
      <c r="N1023" s="6" t="str">
        <f t="shared" si="2"/>
        <v>Gen X</v>
      </c>
      <c r="O1023" s="6" t="str">
        <f t="shared" si="3"/>
        <v>Low Income</v>
      </c>
    </row>
    <row r="1024">
      <c r="A1024" s="1">
        <v>101022.0</v>
      </c>
      <c r="B1024" s="1">
        <v>80.0</v>
      </c>
      <c r="C1024" s="1">
        <v>16000.0</v>
      </c>
      <c r="D1024" s="1" t="s">
        <v>17</v>
      </c>
      <c r="E1024" s="1">
        <v>50329.0</v>
      </c>
      <c r="F1024" s="1">
        <v>4.0</v>
      </c>
      <c r="G1024" s="1">
        <v>21.0</v>
      </c>
      <c r="H1024" s="1">
        <v>6.0</v>
      </c>
      <c r="I1024" s="1" t="s">
        <v>18</v>
      </c>
      <c r="J1024" s="1">
        <v>0.392</v>
      </c>
      <c r="K1024" s="1">
        <v>0.0</v>
      </c>
      <c r="L1024" s="6">
        <f>if(J1024&gt;QUARTILE!$B$3, "TOP", if(J1024&lt;QUARTILE!$B$4, "BOTTOM", 0))</f>
        <v>0</v>
      </c>
      <c r="M1024" s="6">
        <f t="shared" si="1"/>
        <v>1</v>
      </c>
      <c r="N1024" s="6" t="str">
        <f t="shared" si="2"/>
        <v>Silent</v>
      </c>
      <c r="O1024" s="6" t="str">
        <f t="shared" si="3"/>
        <v>Low Income</v>
      </c>
    </row>
    <row r="1025" hidden="1">
      <c r="A1025" s="1">
        <v>101023.0</v>
      </c>
      <c r="B1025" s="1">
        <v>42.0</v>
      </c>
      <c r="C1025" s="1">
        <v>28000.0</v>
      </c>
      <c r="D1025" s="1" t="s">
        <v>27</v>
      </c>
      <c r="E1025" s="1">
        <v>10035.31</v>
      </c>
      <c r="F1025" s="1">
        <v>5.0</v>
      </c>
      <c r="G1025" s="1">
        <v>14.0</v>
      </c>
      <c r="H1025" s="1">
        <v>21.0</v>
      </c>
      <c r="I1025" s="1" t="s">
        <v>18</v>
      </c>
      <c r="J1025" s="1">
        <v>0.832</v>
      </c>
      <c r="K1025" s="1">
        <v>0.039</v>
      </c>
      <c r="L1025" s="6" t="str">
        <f>if(J1025&gt;QUARTILE!$B$3, "TOP", if(J1025&lt;QUARTILE!$B$4, "BOTTOM", 0))</f>
        <v>TOP</v>
      </c>
      <c r="M1025" s="6">
        <f t="shared" si="1"/>
        <v>1</v>
      </c>
      <c r="N1025" s="6" t="str">
        <f t="shared" si="2"/>
        <v>Gen X</v>
      </c>
      <c r="O1025" s="6" t="str">
        <f t="shared" si="3"/>
        <v>Low Income</v>
      </c>
    </row>
    <row r="1026" hidden="1">
      <c r="A1026" s="1">
        <v>101024.0</v>
      </c>
      <c r="B1026" s="1">
        <v>39.0</v>
      </c>
      <c r="C1026" s="1">
        <v>23000.0</v>
      </c>
      <c r="D1026" s="1" t="s">
        <v>25</v>
      </c>
      <c r="E1026" s="1">
        <v>1433.2</v>
      </c>
      <c r="F1026" s="1">
        <v>2.0</v>
      </c>
      <c r="G1026" s="1">
        <v>15.0</v>
      </c>
      <c r="H1026" s="1">
        <v>10.0</v>
      </c>
      <c r="I1026" s="1" t="s">
        <v>22</v>
      </c>
      <c r="J1026" s="1">
        <v>0.173</v>
      </c>
      <c r="K1026" s="1">
        <v>0.365</v>
      </c>
      <c r="L1026" s="6" t="str">
        <f>if(J1026&gt;QUARTILE!$B$3, "TOP", if(J1026&lt;QUARTILE!$B$4, "BOTTOM", 0))</f>
        <v>BOTTOM</v>
      </c>
      <c r="M1026" s="6">
        <f t="shared" si="1"/>
        <v>2</v>
      </c>
      <c r="N1026" s="6" t="str">
        <f t="shared" si="2"/>
        <v>Gen X</v>
      </c>
      <c r="O1026" s="6" t="str">
        <f t="shared" si="3"/>
        <v>Low Income</v>
      </c>
    </row>
    <row r="1027" hidden="1">
      <c r="A1027" s="1">
        <v>101025.0</v>
      </c>
      <c r="B1027" s="1">
        <v>76.0</v>
      </c>
      <c r="C1027" s="1">
        <v>15000.0</v>
      </c>
      <c r="D1027" s="1" t="s">
        <v>25</v>
      </c>
      <c r="E1027" s="1">
        <v>8552.71</v>
      </c>
      <c r="F1027" s="1">
        <v>5.0</v>
      </c>
      <c r="G1027" s="1">
        <v>17.0</v>
      </c>
      <c r="H1027" s="1">
        <v>5.0</v>
      </c>
      <c r="I1027" s="1" t="s">
        <v>22</v>
      </c>
      <c r="J1027" s="1">
        <v>0.269</v>
      </c>
      <c r="K1027" s="1">
        <v>0.403</v>
      </c>
      <c r="L1027" s="6" t="str">
        <f>if(J1027&gt;QUARTILE!$B$3, "TOP", if(J1027&lt;QUARTILE!$B$4, "BOTTOM", 0))</f>
        <v>BOTTOM</v>
      </c>
      <c r="M1027" s="6">
        <f t="shared" si="1"/>
        <v>2</v>
      </c>
      <c r="N1027" s="6" t="str">
        <f t="shared" si="2"/>
        <v>Baby Boomer</v>
      </c>
      <c r="O1027" s="6" t="str">
        <f t="shared" si="3"/>
        <v>Low Income</v>
      </c>
    </row>
    <row r="1028" hidden="1">
      <c r="A1028" s="1">
        <v>101026.0</v>
      </c>
      <c r="B1028" s="1">
        <v>44.0</v>
      </c>
      <c r="C1028" s="1">
        <v>26000.0</v>
      </c>
      <c r="D1028" s="1" t="s">
        <v>25</v>
      </c>
      <c r="E1028" s="1">
        <v>4216.53</v>
      </c>
      <c r="F1028" s="1">
        <v>2.0</v>
      </c>
      <c r="G1028" s="1">
        <v>24.0</v>
      </c>
      <c r="H1028" s="1">
        <v>8.0</v>
      </c>
      <c r="I1028" s="1" t="s">
        <v>22</v>
      </c>
      <c r="J1028" s="1">
        <v>0.48</v>
      </c>
      <c r="K1028" s="1">
        <v>0.13</v>
      </c>
      <c r="L1028" s="6">
        <f>if(J1028&gt;QUARTILE!$B$3, "TOP", if(J1028&lt;QUARTILE!$B$4, "BOTTOM", 0))</f>
        <v>0</v>
      </c>
      <c r="M1028" s="6">
        <f t="shared" si="1"/>
        <v>2</v>
      </c>
      <c r="N1028" s="6" t="str">
        <f t="shared" si="2"/>
        <v>Gen X</v>
      </c>
      <c r="O1028" s="6" t="str">
        <f t="shared" si="3"/>
        <v>Low Income</v>
      </c>
    </row>
    <row r="1029" hidden="1">
      <c r="A1029" s="1">
        <v>101027.0</v>
      </c>
      <c r="B1029" s="1">
        <v>66.0</v>
      </c>
      <c r="C1029" s="1">
        <v>19000.0</v>
      </c>
      <c r="D1029" s="1" t="s">
        <v>21</v>
      </c>
      <c r="E1029" s="1">
        <v>21098.1</v>
      </c>
      <c r="F1029" s="1">
        <v>2.0</v>
      </c>
      <c r="G1029" s="1">
        <v>23.0</v>
      </c>
      <c r="H1029" s="1">
        <v>7.0</v>
      </c>
      <c r="I1029" s="1" t="s">
        <v>22</v>
      </c>
      <c r="J1029" s="1">
        <v>0.183</v>
      </c>
      <c r="K1029" s="1">
        <v>0.82</v>
      </c>
      <c r="L1029" s="6" t="str">
        <f>if(J1029&gt;QUARTILE!$B$3, "TOP", if(J1029&lt;QUARTILE!$B$4, "BOTTOM", 0))</f>
        <v>BOTTOM</v>
      </c>
      <c r="M1029" s="6">
        <f t="shared" si="1"/>
        <v>2</v>
      </c>
      <c r="N1029" s="6" t="str">
        <f t="shared" si="2"/>
        <v>Baby Boomer</v>
      </c>
      <c r="O1029" s="6" t="str">
        <f t="shared" si="3"/>
        <v>Low Income</v>
      </c>
    </row>
    <row r="1030" hidden="1">
      <c r="A1030" s="1">
        <v>101028.0</v>
      </c>
      <c r="B1030" s="1">
        <v>30.0</v>
      </c>
      <c r="C1030" s="1">
        <v>33000.0</v>
      </c>
      <c r="D1030" s="1" t="s">
        <v>25</v>
      </c>
      <c r="E1030" s="1">
        <v>593.98</v>
      </c>
      <c r="F1030" s="1">
        <v>5.0</v>
      </c>
      <c r="G1030" s="1">
        <v>22.0</v>
      </c>
      <c r="H1030" s="1">
        <v>7.0</v>
      </c>
      <c r="I1030" s="1" t="s">
        <v>22</v>
      </c>
      <c r="J1030" s="1">
        <v>0.307</v>
      </c>
      <c r="K1030" s="1">
        <v>0.879</v>
      </c>
      <c r="L1030" s="6" t="str">
        <f>if(J1030&gt;QUARTILE!$B$3, "TOP", if(J1030&lt;QUARTILE!$B$4, "BOTTOM", 0))</f>
        <v>BOTTOM</v>
      </c>
      <c r="M1030" s="6">
        <f t="shared" si="1"/>
        <v>2</v>
      </c>
      <c r="N1030" s="6" t="str">
        <f t="shared" si="2"/>
        <v>Millenial</v>
      </c>
      <c r="O1030" s="6" t="str">
        <f t="shared" si="3"/>
        <v>Low Income</v>
      </c>
    </row>
    <row r="1031" hidden="1">
      <c r="A1031" s="1">
        <v>101029.0</v>
      </c>
      <c r="B1031" s="1">
        <v>50.0</v>
      </c>
      <c r="C1031" s="1">
        <v>19000.0</v>
      </c>
      <c r="D1031" s="1" t="s">
        <v>30</v>
      </c>
      <c r="E1031" s="1">
        <v>6904.25</v>
      </c>
      <c r="F1031" s="1">
        <v>4.0</v>
      </c>
      <c r="G1031" s="1">
        <v>14.0</v>
      </c>
      <c r="H1031" s="1">
        <v>4.0</v>
      </c>
      <c r="I1031" s="1" t="s">
        <v>22</v>
      </c>
      <c r="J1031" s="1">
        <v>0.7</v>
      </c>
      <c r="K1031" s="1">
        <v>0.701</v>
      </c>
      <c r="L1031" s="6">
        <f>if(J1031&gt;QUARTILE!$B$3, "TOP", if(J1031&lt;QUARTILE!$B$4, "BOTTOM", 0))</f>
        <v>0</v>
      </c>
      <c r="M1031" s="6">
        <f t="shared" si="1"/>
        <v>2</v>
      </c>
      <c r="N1031" s="6" t="str">
        <f t="shared" si="2"/>
        <v>Gen X</v>
      </c>
      <c r="O1031" s="6" t="str">
        <f t="shared" si="3"/>
        <v>Low Income</v>
      </c>
    </row>
    <row r="1032" hidden="1">
      <c r="A1032" s="1">
        <v>101030.0</v>
      </c>
      <c r="B1032" s="1">
        <v>51.0</v>
      </c>
      <c r="C1032" s="1">
        <v>10000.0</v>
      </c>
      <c r="D1032" s="1" t="s">
        <v>21</v>
      </c>
      <c r="E1032" s="1">
        <v>15756.79</v>
      </c>
      <c r="F1032" s="1">
        <v>3.0</v>
      </c>
      <c r="G1032" s="1">
        <v>19.0</v>
      </c>
      <c r="H1032" s="1">
        <v>9.0</v>
      </c>
      <c r="I1032" s="1" t="s">
        <v>22</v>
      </c>
      <c r="J1032" s="1">
        <v>0.28</v>
      </c>
      <c r="K1032" s="1">
        <v>0.929</v>
      </c>
      <c r="L1032" s="6" t="str">
        <f>if(J1032&gt;QUARTILE!$B$3, "TOP", if(J1032&lt;QUARTILE!$B$4, "BOTTOM", 0))</f>
        <v>BOTTOM</v>
      </c>
      <c r="M1032" s="6">
        <f t="shared" si="1"/>
        <v>2</v>
      </c>
      <c r="N1032" s="6" t="str">
        <f t="shared" si="2"/>
        <v>Gen X</v>
      </c>
      <c r="O1032" s="6" t="str">
        <f t="shared" si="3"/>
        <v>Low Income</v>
      </c>
    </row>
    <row r="1033" hidden="1">
      <c r="A1033" s="1">
        <v>101031.0</v>
      </c>
      <c r="B1033" s="1">
        <v>58.0</v>
      </c>
      <c r="C1033" s="1">
        <v>26000.0</v>
      </c>
      <c r="D1033" s="1" t="s">
        <v>27</v>
      </c>
      <c r="E1033" s="1">
        <v>6496.17</v>
      </c>
      <c r="F1033" s="1">
        <v>5.0</v>
      </c>
      <c r="G1033" s="1">
        <v>16.0</v>
      </c>
      <c r="H1033" s="1">
        <v>10.0</v>
      </c>
      <c r="I1033" s="1" t="s">
        <v>22</v>
      </c>
      <c r="J1033" s="1">
        <v>0.637</v>
      </c>
      <c r="K1033" s="1">
        <v>0.693</v>
      </c>
      <c r="L1033" s="6">
        <f>if(J1033&gt;QUARTILE!$B$3, "TOP", if(J1033&lt;QUARTILE!$B$4, "BOTTOM", 0))</f>
        <v>0</v>
      </c>
      <c r="M1033" s="6">
        <f t="shared" si="1"/>
        <v>2</v>
      </c>
      <c r="N1033" s="6" t="str">
        <f t="shared" si="2"/>
        <v>Gen X</v>
      </c>
      <c r="O1033" s="6" t="str">
        <f t="shared" si="3"/>
        <v>Low Income</v>
      </c>
    </row>
    <row r="1034" hidden="1">
      <c r="A1034" s="1">
        <v>101032.0</v>
      </c>
      <c r="B1034" s="1">
        <v>52.0</v>
      </c>
      <c r="C1034" s="1">
        <v>25000.0</v>
      </c>
      <c r="D1034" s="1" t="s">
        <v>25</v>
      </c>
      <c r="E1034" s="1">
        <v>16014.44</v>
      </c>
      <c r="F1034" s="1">
        <v>4.0</v>
      </c>
      <c r="G1034" s="1">
        <v>17.0</v>
      </c>
      <c r="H1034" s="1">
        <v>6.0</v>
      </c>
      <c r="I1034" s="1" t="s">
        <v>22</v>
      </c>
      <c r="J1034" s="1">
        <v>0.544</v>
      </c>
      <c r="K1034" s="1">
        <v>0.391</v>
      </c>
      <c r="L1034" s="6">
        <f>if(J1034&gt;QUARTILE!$B$3, "TOP", if(J1034&lt;QUARTILE!$B$4, "BOTTOM", 0))</f>
        <v>0</v>
      </c>
      <c r="M1034" s="6">
        <f t="shared" si="1"/>
        <v>2</v>
      </c>
      <c r="N1034" s="6" t="str">
        <f t="shared" si="2"/>
        <v>Gen X</v>
      </c>
      <c r="O1034" s="6" t="str">
        <f t="shared" si="3"/>
        <v>Low Income</v>
      </c>
    </row>
    <row r="1035">
      <c r="A1035" s="1">
        <v>101033.0</v>
      </c>
      <c r="B1035" s="1">
        <v>80.0</v>
      </c>
      <c r="C1035" s="1">
        <v>12000.0</v>
      </c>
      <c r="D1035" s="1" t="s">
        <v>25</v>
      </c>
      <c r="E1035" s="1">
        <v>2436.85</v>
      </c>
      <c r="F1035" s="1">
        <v>2.0</v>
      </c>
      <c r="G1035" s="1">
        <v>22.0</v>
      </c>
      <c r="H1035" s="1">
        <v>6.0</v>
      </c>
      <c r="I1035" s="1" t="s">
        <v>22</v>
      </c>
      <c r="J1035" s="1">
        <v>0.818</v>
      </c>
      <c r="K1035" s="1">
        <v>0.393</v>
      </c>
      <c r="L1035" s="6" t="str">
        <f>if(J1035&gt;QUARTILE!$B$3, "TOP", if(J1035&lt;QUARTILE!$B$4, "BOTTOM", 0))</f>
        <v>TOP</v>
      </c>
      <c r="M1035" s="6">
        <f t="shared" si="1"/>
        <v>2</v>
      </c>
      <c r="N1035" s="6" t="str">
        <f t="shared" si="2"/>
        <v>Silent</v>
      </c>
      <c r="O1035" s="6" t="str">
        <f t="shared" si="3"/>
        <v>Low Income</v>
      </c>
    </row>
    <row r="1036" hidden="1">
      <c r="A1036" s="1">
        <v>101034.0</v>
      </c>
      <c r="B1036" s="1">
        <v>18.0</v>
      </c>
      <c r="C1036" s="1">
        <v>35000.0</v>
      </c>
      <c r="D1036" s="1" t="s">
        <v>23</v>
      </c>
      <c r="E1036" s="1">
        <v>57225.95</v>
      </c>
      <c r="F1036" s="1">
        <v>1.0</v>
      </c>
      <c r="G1036" s="1">
        <v>18.0</v>
      </c>
      <c r="H1036" s="1">
        <v>13.0</v>
      </c>
      <c r="I1036" s="1" t="s">
        <v>18</v>
      </c>
      <c r="J1036" s="1">
        <v>0.901</v>
      </c>
      <c r="K1036" s="1">
        <v>0.066</v>
      </c>
      <c r="L1036" s="6" t="str">
        <f>if(J1036&gt;QUARTILE!$B$3, "TOP", if(J1036&lt;QUARTILE!$B$4, "BOTTOM", 0))</f>
        <v>TOP</v>
      </c>
      <c r="M1036" s="6">
        <f t="shared" si="1"/>
        <v>1</v>
      </c>
      <c r="N1036" s="6" t="str">
        <f t="shared" si="2"/>
        <v>Millenial</v>
      </c>
      <c r="O1036" s="6" t="str">
        <f t="shared" si="3"/>
        <v>Low Income</v>
      </c>
    </row>
    <row r="1037" hidden="1">
      <c r="A1037" s="1">
        <v>101035.0</v>
      </c>
      <c r="B1037" s="1">
        <v>38.0</v>
      </c>
      <c r="C1037" s="1">
        <v>33000.0</v>
      </c>
      <c r="D1037" s="1" t="s">
        <v>23</v>
      </c>
      <c r="E1037" s="1">
        <v>6875.37</v>
      </c>
      <c r="F1037" s="1">
        <v>3.0</v>
      </c>
      <c r="G1037" s="1">
        <v>17.0</v>
      </c>
      <c r="H1037" s="1">
        <v>3.0</v>
      </c>
      <c r="I1037" s="1" t="s">
        <v>22</v>
      </c>
      <c r="J1037" s="1">
        <v>0.248</v>
      </c>
      <c r="K1037" s="1">
        <v>0.086</v>
      </c>
      <c r="L1037" s="6" t="str">
        <f>if(J1037&gt;QUARTILE!$B$3, "TOP", if(J1037&lt;QUARTILE!$B$4, "BOTTOM", 0))</f>
        <v>BOTTOM</v>
      </c>
      <c r="M1037" s="6">
        <f t="shared" si="1"/>
        <v>2</v>
      </c>
      <c r="N1037" s="6" t="str">
        <f t="shared" si="2"/>
        <v>Gen X</v>
      </c>
      <c r="O1037" s="6" t="str">
        <f t="shared" si="3"/>
        <v>Low Income</v>
      </c>
    </row>
    <row r="1038" hidden="1">
      <c r="A1038" s="1">
        <v>101036.0</v>
      </c>
      <c r="B1038" s="1">
        <v>65.0</v>
      </c>
      <c r="C1038" s="1">
        <v>13000.0</v>
      </c>
      <c r="D1038" s="1" t="s">
        <v>27</v>
      </c>
      <c r="E1038" s="1">
        <v>51279.22</v>
      </c>
      <c r="F1038" s="1">
        <v>4.0</v>
      </c>
      <c r="G1038" s="1">
        <v>23.0</v>
      </c>
      <c r="H1038" s="1">
        <v>2.0</v>
      </c>
      <c r="I1038" s="1" t="s">
        <v>18</v>
      </c>
      <c r="J1038" s="1">
        <v>1.0</v>
      </c>
      <c r="K1038" s="1">
        <v>0.07</v>
      </c>
      <c r="L1038" s="6" t="str">
        <f>if(J1038&gt;QUARTILE!$B$3, "TOP", if(J1038&lt;QUARTILE!$B$4, "BOTTOM", 0))</f>
        <v>TOP</v>
      </c>
      <c r="M1038" s="6">
        <f t="shared" si="1"/>
        <v>1</v>
      </c>
      <c r="N1038" s="6" t="str">
        <f t="shared" si="2"/>
        <v>Baby Boomer</v>
      </c>
      <c r="O1038" s="6" t="str">
        <f t="shared" si="3"/>
        <v>Low Income</v>
      </c>
    </row>
    <row r="1039" hidden="1">
      <c r="A1039" s="1">
        <v>101037.0</v>
      </c>
      <c r="B1039" s="1">
        <v>72.0</v>
      </c>
      <c r="C1039" s="1">
        <v>15000.0</v>
      </c>
      <c r="D1039" s="1" t="s">
        <v>25</v>
      </c>
      <c r="E1039" s="1">
        <v>7885.62</v>
      </c>
      <c r="F1039" s="1">
        <v>3.0</v>
      </c>
      <c r="G1039" s="1">
        <v>26.0</v>
      </c>
      <c r="H1039" s="1">
        <v>7.0</v>
      </c>
      <c r="I1039" s="1" t="s">
        <v>22</v>
      </c>
      <c r="J1039" s="1">
        <v>0.852</v>
      </c>
      <c r="K1039" s="1">
        <v>0.532</v>
      </c>
      <c r="L1039" s="6" t="str">
        <f>if(J1039&gt;QUARTILE!$B$3, "TOP", if(J1039&lt;QUARTILE!$B$4, "BOTTOM", 0))</f>
        <v>TOP</v>
      </c>
      <c r="M1039" s="6">
        <f t="shared" si="1"/>
        <v>2</v>
      </c>
      <c r="N1039" s="6" t="str">
        <f t="shared" si="2"/>
        <v>Baby Boomer</v>
      </c>
      <c r="O1039" s="6" t="str">
        <f t="shared" si="3"/>
        <v>Low Income</v>
      </c>
    </row>
    <row r="1040" hidden="1">
      <c r="A1040" s="1">
        <v>101038.0</v>
      </c>
      <c r="B1040" s="1">
        <v>23.0</v>
      </c>
      <c r="C1040" s="1">
        <v>20000.0</v>
      </c>
      <c r="D1040" s="1" t="s">
        <v>23</v>
      </c>
      <c r="E1040" s="1">
        <v>30450.55</v>
      </c>
      <c r="F1040" s="1">
        <v>1.0</v>
      </c>
      <c r="G1040" s="1">
        <v>15.0</v>
      </c>
      <c r="H1040" s="1">
        <v>22.0</v>
      </c>
      <c r="I1040" s="1" t="s">
        <v>26</v>
      </c>
      <c r="J1040" s="1">
        <v>0.883</v>
      </c>
      <c r="K1040" s="1">
        <v>0.0</v>
      </c>
      <c r="L1040" s="6" t="str">
        <f>if(J1040&gt;QUARTILE!$B$3, "TOP", if(J1040&lt;QUARTILE!$B$4, "BOTTOM", 0))</f>
        <v>TOP</v>
      </c>
      <c r="M1040" s="6">
        <f t="shared" si="1"/>
        <v>3</v>
      </c>
      <c r="N1040" s="6" t="str">
        <f t="shared" si="2"/>
        <v>Millenial</v>
      </c>
      <c r="O1040" s="6" t="str">
        <f t="shared" si="3"/>
        <v>Low Income</v>
      </c>
    </row>
    <row r="1041" hidden="1">
      <c r="A1041" s="1">
        <v>101039.0</v>
      </c>
      <c r="B1041" s="1">
        <v>45.0</v>
      </c>
      <c r="C1041" s="1">
        <v>14000.0</v>
      </c>
      <c r="D1041" s="1" t="s">
        <v>23</v>
      </c>
      <c r="E1041" s="1">
        <v>5652.23</v>
      </c>
      <c r="F1041" s="1">
        <v>1.0</v>
      </c>
      <c r="G1041" s="1">
        <v>18.0</v>
      </c>
      <c r="H1041" s="1">
        <v>5.0</v>
      </c>
      <c r="I1041" s="1" t="s">
        <v>22</v>
      </c>
      <c r="J1041" s="1">
        <v>0.61</v>
      </c>
      <c r="K1041" s="1">
        <v>0.951</v>
      </c>
      <c r="L1041" s="6">
        <f>if(J1041&gt;QUARTILE!$B$3, "TOP", if(J1041&lt;QUARTILE!$B$4, "BOTTOM", 0))</f>
        <v>0</v>
      </c>
      <c r="M1041" s="6">
        <f t="shared" si="1"/>
        <v>2</v>
      </c>
      <c r="N1041" s="6" t="str">
        <f t="shared" si="2"/>
        <v>Gen X</v>
      </c>
      <c r="O1041" s="6" t="str">
        <f t="shared" si="3"/>
        <v>Low Income</v>
      </c>
    </row>
    <row r="1042" hidden="1">
      <c r="A1042" s="1">
        <v>101040.0</v>
      </c>
      <c r="B1042" s="1">
        <v>34.0</v>
      </c>
      <c r="C1042" s="1">
        <v>32000.0</v>
      </c>
      <c r="D1042" s="1" t="s">
        <v>24</v>
      </c>
      <c r="E1042" s="1">
        <v>22159.25</v>
      </c>
      <c r="F1042" s="1">
        <v>1.0</v>
      </c>
      <c r="G1042" s="1">
        <v>21.0</v>
      </c>
      <c r="H1042" s="1">
        <v>9.0</v>
      </c>
      <c r="I1042" s="1" t="s">
        <v>22</v>
      </c>
      <c r="J1042" s="1">
        <v>0.829</v>
      </c>
      <c r="K1042" s="1">
        <v>0.219</v>
      </c>
      <c r="L1042" s="6" t="str">
        <f>if(J1042&gt;QUARTILE!$B$3, "TOP", if(J1042&lt;QUARTILE!$B$4, "BOTTOM", 0))</f>
        <v>TOP</v>
      </c>
      <c r="M1042" s="6">
        <f t="shared" si="1"/>
        <v>2</v>
      </c>
      <c r="N1042" s="6" t="str">
        <f t="shared" si="2"/>
        <v>Gen X</v>
      </c>
      <c r="O1042" s="6" t="str">
        <f t="shared" si="3"/>
        <v>Low Income</v>
      </c>
    </row>
    <row r="1043" hidden="1">
      <c r="A1043" s="1">
        <v>101041.0</v>
      </c>
      <c r="B1043" s="1">
        <v>22.0</v>
      </c>
      <c r="C1043" s="1">
        <v>24000.0</v>
      </c>
      <c r="D1043" s="1" t="s">
        <v>25</v>
      </c>
      <c r="E1043" s="1">
        <v>7822.85</v>
      </c>
      <c r="F1043" s="1">
        <v>5.0</v>
      </c>
      <c r="G1043" s="1">
        <v>18.0</v>
      </c>
      <c r="H1043" s="1">
        <v>10.0</v>
      </c>
      <c r="I1043" s="1" t="s">
        <v>22</v>
      </c>
      <c r="J1043" s="1">
        <v>0.534</v>
      </c>
      <c r="K1043" s="1">
        <v>0.784</v>
      </c>
      <c r="L1043" s="6">
        <f>if(J1043&gt;QUARTILE!$B$3, "TOP", if(J1043&lt;QUARTILE!$B$4, "BOTTOM", 0))</f>
        <v>0</v>
      </c>
      <c r="M1043" s="6">
        <f t="shared" si="1"/>
        <v>2</v>
      </c>
      <c r="N1043" s="6" t="str">
        <f t="shared" si="2"/>
        <v>Millenial</v>
      </c>
      <c r="O1043" s="6" t="str">
        <f t="shared" si="3"/>
        <v>Low Income</v>
      </c>
    </row>
    <row r="1044" hidden="1">
      <c r="A1044" s="1">
        <v>101042.0</v>
      </c>
      <c r="B1044" s="1">
        <v>48.0</v>
      </c>
      <c r="C1044" s="1">
        <v>11000.0</v>
      </c>
      <c r="D1044" s="1" t="s">
        <v>21</v>
      </c>
      <c r="E1044" s="1">
        <v>14232.71</v>
      </c>
      <c r="F1044" s="1">
        <v>3.0</v>
      </c>
      <c r="G1044" s="1">
        <v>20.0</v>
      </c>
      <c r="H1044" s="1">
        <v>13.0</v>
      </c>
      <c r="I1044" s="1" t="s">
        <v>22</v>
      </c>
      <c r="J1044" s="1">
        <v>0.478</v>
      </c>
      <c r="K1044" s="1">
        <v>0.819</v>
      </c>
      <c r="L1044" s="6">
        <f>if(J1044&gt;QUARTILE!$B$3, "TOP", if(J1044&lt;QUARTILE!$B$4, "BOTTOM", 0))</f>
        <v>0</v>
      </c>
      <c r="M1044" s="6">
        <f t="shared" si="1"/>
        <v>2</v>
      </c>
      <c r="N1044" s="6" t="str">
        <f t="shared" si="2"/>
        <v>Gen X</v>
      </c>
      <c r="O1044" s="6" t="str">
        <f t="shared" si="3"/>
        <v>Low Income</v>
      </c>
    </row>
    <row r="1045" hidden="1">
      <c r="A1045" s="1">
        <v>101043.0</v>
      </c>
      <c r="B1045" s="1">
        <v>22.0</v>
      </c>
      <c r="C1045" s="1">
        <v>13000.0</v>
      </c>
      <c r="D1045" s="1" t="s">
        <v>23</v>
      </c>
      <c r="E1045" s="1">
        <v>22405.76</v>
      </c>
      <c r="F1045" s="1">
        <v>5.0</v>
      </c>
      <c r="G1045" s="1">
        <v>26.0</v>
      </c>
      <c r="H1045" s="1">
        <v>26.0</v>
      </c>
      <c r="I1045" s="1" t="s">
        <v>26</v>
      </c>
      <c r="J1045" s="1">
        <v>0.88</v>
      </c>
      <c r="K1045" s="1">
        <v>0.0</v>
      </c>
      <c r="L1045" s="6" t="str">
        <f>if(J1045&gt;QUARTILE!$B$3, "TOP", if(J1045&lt;QUARTILE!$B$4, "BOTTOM", 0))</f>
        <v>TOP</v>
      </c>
      <c r="M1045" s="6">
        <f t="shared" si="1"/>
        <v>3</v>
      </c>
      <c r="N1045" s="6" t="str">
        <f t="shared" si="2"/>
        <v>Millenial</v>
      </c>
      <c r="O1045" s="6" t="str">
        <f t="shared" si="3"/>
        <v>Low Income</v>
      </c>
    </row>
    <row r="1046" hidden="1">
      <c r="A1046" s="1">
        <v>101044.0</v>
      </c>
      <c r="B1046" s="1">
        <v>55.0</v>
      </c>
      <c r="C1046" s="1">
        <v>45000.0</v>
      </c>
      <c r="D1046" s="1" t="s">
        <v>25</v>
      </c>
      <c r="E1046" s="1">
        <v>17777.52</v>
      </c>
      <c r="F1046" s="1">
        <v>1.0</v>
      </c>
      <c r="G1046" s="1">
        <v>26.0</v>
      </c>
      <c r="H1046" s="1">
        <v>5.0</v>
      </c>
      <c r="I1046" s="1" t="s">
        <v>22</v>
      </c>
      <c r="J1046" s="1">
        <v>0.138</v>
      </c>
      <c r="K1046" s="1">
        <v>0.711</v>
      </c>
      <c r="L1046" s="6" t="str">
        <f>if(J1046&gt;QUARTILE!$B$3, "TOP", if(J1046&lt;QUARTILE!$B$4, "BOTTOM", 0))</f>
        <v>BOTTOM</v>
      </c>
      <c r="M1046" s="6">
        <f t="shared" si="1"/>
        <v>2</v>
      </c>
      <c r="N1046" s="6" t="str">
        <f t="shared" si="2"/>
        <v>Gen X</v>
      </c>
      <c r="O1046" s="6" t="str">
        <f t="shared" si="3"/>
        <v>Medium Income</v>
      </c>
    </row>
    <row r="1047" hidden="1">
      <c r="A1047" s="1">
        <v>101045.0</v>
      </c>
      <c r="B1047" s="1">
        <v>20.0</v>
      </c>
      <c r="C1047" s="1">
        <v>55000.0</v>
      </c>
      <c r="D1047" s="1" t="s">
        <v>23</v>
      </c>
      <c r="E1047" s="1">
        <v>17173.68</v>
      </c>
      <c r="F1047" s="1">
        <v>4.0</v>
      </c>
      <c r="G1047" s="1">
        <v>17.0</v>
      </c>
      <c r="H1047" s="1">
        <v>14.0</v>
      </c>
      <c r="I1047" s="1" t="s">
        <v>18</v>
      </c>
      <c r="J1047" s="1">
        <v>0.732</v>
      </c>
      <c r="K1047" s="1">
        <v>0.774</v>
      </c>
      <c r="L1047" s="6">
        <f>if(J1047&gt;QUARTILE!$B$3, "TOP", if(J1047&lt;QUARTILE!$B$4, "BOTTOM", 0))</f>
        <v>0</v>
      </c>
      <c r="M1047" s="6">
        <f t="shared" si="1"/>
        <v>1</v>
      </c>
      <c r="N1047" s="6" t="str">
        <f t="shared" si="2"/>
        <v>Millenial</v>
      </c>
      <c r="O1047" s="6" t="str">
        <f t="shared" si="3"/>
        <v>Medium Income</v>
      </c>
    </row>
    <row r="1048" hidden="1">
      <c r="A1048" s="1">
        <v>101046.0</v>
      </c>
      <c r="B1048" s="1">
        <v>70.0</v>
      </c>
      <c r="C1048" s="1">
        <v>30000.0</v>
      </c>
      <c r="D1048" s="1" t="s">
        <v>25</v>
      </c>
      <c r="E1048" s="1">
        <v>1358.74</v>
      </c>
      <c r="F1048" s="1">
        <v>1.0</v>
      </c>
      <c r="G1048" s="1">
        <v>18.0</v>
      </c>
      <c r="H1048" s="1">
        <v>4.0</v>
      </c>
      <c r="I1048" s="1" t="s">
        <v>22</v>
      </c>
      <c r="J1048" s="1">
        <v>0.274</v>
      </c>
      <c r="K1048" s="1">
        <v>0.884</v>
      </c>
      <c r="L1048" s="6" t="str">
        <f>if(J1048&gt;QUARTILE!$B$3, "TOP", if(J1048&lt;QUARTILE!$B$4, "BOTTOM", 0))</f>
        <v>BOTTOM</v>
      </c>
      <c r="M1048" s="6">
        <f t="shared" si="1"/>
        <v>2</v>
      </c>
      <c r="N1048" s="6" t="str">
        <f t="shared" si="2"/>
        <v>Baby Boomer</v>
      </c>
      <c r="O1048" s="6" t="str">
        <f t="shared" si="3"/>
        <v>Low Income</v>
      </c>
    </row>
    <row r="1049" hidden="1">
      <c r="A1049" s="1">
        <v>101047.0</v>
      </c>
      <c r="B1049" s="1">
        <v>40.0</v>
      </c>
      <c r="C1049" s="1">
        <v>19000.0</v>
      </c>
      <c r="D1049" s="1" t="s">
        <v>27</v>
      </c>
      <c r="E1049" s="1">
        <v>5729.04</v>
      </c>
      <c r="F1049" s="1">
        <v>5.0</v>
      </c>
      <c r="G1049" s="1">
        <v>18.0</v>
      </c>
      <c r="H1049" s="1">
        <v>9.0</v>
      </c>
      <c r="I1049" s="1" t="s">
        <v>22</v>
      </c>
      <c r="J1049" s="1">
        <v>0.117</v>
      </c>
      <c r="K1049" s="1">
        <v>0.904</v>
      </c>
      <c r="L1049" s="6" t="str">
        <f>if(J1049&gt;QUARTILE!$B$3, "TOP", if(J1049&lt;QUARTILE!$B$4, "BOTTOM", 0))</f>
        <v>BOTTOM</v>
      </c>
      <c r="M1049" s="6">
        <f t="shared" si="1"/>
        <v>2</v>
      </c>
      <c r="N1049" s="6" t="str">
        <f t="shared" si="2"/>
        <v>Gen X</v>
      </c>
      <c r="O1049" s="6" t="str">
        <f t="shared" si="3"/>
        <v>Low Income</v>
      </c>
    </row>
    <row r="1050" hidden="1">
      <c r="A1050" s="1">
        <v>101048.0</v>
      </c>
      <c r="B1050" s="1">
        <v>54.0</v>
      </c>
      <c r="C1050" s="1">
        <v>17000.0</v>
      </c>
      <c r="D1050" s="1" t="s">
        <v>23</v>
      </c>
      <c r="E1050" s="1">
        <v>16965.13</v>
      </c>
      <c r="F1050" s="1">
        <v>1.0</v>
      </c>
      <c r="G1050" s="1">
        <v>19.0</v>
      </c>
      <c r="H1050" s="1">
        <v>2.0</v>
      </c>
      <c r="I1050" s="1" t="s">
        <v>22</v>
      </c>
      <c r="J1050" s="1">
        <v>0.865</v>
      </c>
      <c r="K1050" s="1">
        <v>0.93</v>
      </c>
      <c r="L1050" s="6" t="str">
        <f>if(J1050&gt;QUARTILE!$B$3, "TOP", if(J1050&lt;QUARTILE!$B$4, "BOTTOM", 0))</f>
        <v>TOP</v>
      </c>
      <c r="M1050" s="6">
        <f t="shared" si="1"/>
        <v>2</v>
      </c>
      <c r="N1050" s="6" t="str">
        <f t="shared" si="2"/>
        <v>Gen X</v>
      </c>
      <c r="O1050" s="6" t="str">
        <f t="shared" si="3"/>
        <v>Low Income</v>
      </c>
    </row>
    <row r="1051" hidden="1">
      <c r="A1051" s="1">
        <v>101049.0</v>
      </c>
      <c r="B1051" s="1">
        <v>70.0</v>
      </c>
      <c r="C1051" s="1">
        <v>31000.0</v>
      </c>
      <c r="D1051" s="1" t="s">
        <v>25</v>
      </c>
      <c r="E1051" s="1">
        <v>369.74</v>
      </c>
      <c r="F1051" s="1">
        <v>1.0</v>
      </c>
      <c r="G1051" s="1">
        <v>21.0</v>
      </c>
      <c r="H1051" s="1">
        <v>3.0</v>
      </c>
      <c r="I1051" s="1" t="s">
        <v>22</v>
      </c>
      <c r="J1051" s="1">
        <v>0.432</v>
      </c>
      <c r="K1051" s="1">
        <v>0.311</v>
      </c>
      <c r="L1051" s="6">
        <f>if(J1051&gt;QUARTILE!$B$3, "TOP", if(J1051&lt;QUARTILE!$B$4, "BOTTOM", 0))</f>
        <v>0</v>
      </c>
      <c r="M1051" s="6">
        <f t="shared" si="1"/>
        <v>2</v>
      </c>
      <c r="N1051" s="6" t="str">
        <f t="shared" si="2"/>
        <v>Baby Boomer</v>
      </c>
      <c r="O1051" s="6" t="str">
        <f t="shared" si="3"/>
        <v>Low Income</v>
      </c>
    </row>
    <row r="1052" hidden="1">
      <c r="A1052" s="1">
        <v>101050.0</v>
      </c>
      <c r="B1052" s="1">
        <v>54.0</v>
      </c>
      <c r="C1052" s="1">
        <v>23000.0</v>
      </c>
      <c r="D1052" s="1" t="s">
        <v>27</v>
      </c>
      <c r="E1052" s="1">
        <v>5770.83</v>
      </c>
      <c r="F1052" s="1">
        <v>5.0</v>
      </c>
      <c r="G1052" s="1">
        <v>22.0</v>
      </c>
      <c r="H1052" s="1">
        <v>4.0</v>
      </c>
      <c r="I1052" s="1" t="s">
        <v>22</v>
      </c>
      <c r="J1052" s="1">
        <v>0.503</v>
      </c>
      <c r="K1052" s="1">
        <v>0.218</v>
      </c>
      <c r="L1052" s="6">
        <f>if(J1052&gt;QUARTILE!$B$3, "TOP", if(J1052&lt;QUARTILE!$B$4, "BOTTOM", 0))</f>
        <v>0</v>
      </c>
      <c r="M1052" s="6">
        <f t="shared" si="1"/>
        <v>2</v>
      </c>
      <c r="N1052" s="6" t="str">
        <f t="shared" si="2"/>
        <v>Gen X</v>
      </c>
      <c r="O1052" s="6" t="str">
        <f t="shared" si="3"/>
        <v>Low Income</v>
      </c>
    </row>
    <row r="1053" hidden="1">
      <c r="A1053" s="1">
        <v>101051.0</v>
      </c>
      <c r="B1053" s="1">
        <v>27.0</v>
      </c>
      <c r="C1053" s="1">
        <v>8000.0</v>
      </c>
      <c r="D1053" s="1" t="s">
        <v>27</v>
      </c>
      <c r="E1053" s="1">
        <v>5206.14</v>
      </c>
      <c r="F1053" s="1">
        <v>5.0</v>
      </c>
      <c r="G1053" s="1">
        <v>22.0</v>
      </c>
      <c r="H1053" s="1">
        <v>13.0</v>
      </c>
      <c r="I1053" s="1" t="s">
        <v>22</v>
      </c>
      <c r="J1053" s="1">
        <v>0.293</v>
      </c>
      <c r="K1053" s="1">
        <v>0.348</v>
      </c>
      <c r="L1053" s="6" t="str">
        <f>if(J1053&gt;QUARTILE!$B$3, "TOP", if(J1053&lt;QUARTILE!$B$4, "BOTTOM", 0))</f>
        <v>BOTTOM</v>
      </c>
      <c r="M1053" s="6">
        <f t="shared" si="1"/>
        <v>2</v>
      </c>
      <c r="N1053" s="6" t="str">
        <f t="shared" si="2"/>
        <v>Millenial</v>
      </c>
      <c r="O1053" s="6" t="str">
        <f t="shared" si="3"/>
        <v>Low Income</v>
      </c>
    </row>
    <row r="1054" hidden="1">
      <c r="A1054" s="1">
        <v>101052.0</v>
      </c>
      <c r="B1054" s="1">
        <v>27.0</v>
      </c>
      <c r="C1054" s="1">
        <v>41000.0</v>
      </c>
      <c r="D1054" s="1" t="s">
        <v>27</v>
      </c>
      <c r="E1054" s="1">
        <v>5749.8</v>
      </c>
      <c r="F1054" s="1">
        <v>4.0</v>
      </c>
      <c r="G1054" s="1">
        <v>25.0</v>
      </c>
      <c r="H1054" s="1">
        <v>13.0</v>
      </c>
      <c r="I1054" s="1" t="s">
        <v>22</v>
      </c>
      <c r="J1054" s="1">
        <v>0.031</v>
      </c>
      <c r="K1054" s="1">
        <v>0.415</v>
      </c>
      <c r="L1054" s="6" t="str">
        <f>if(J1054&gt;QUARTILE!$B$3, "TOP", if(J1054&lt;QUARTILE!$B$4, "BOTTOM", 0))</f>
        <v>BOTTOM</v>
      </c>
      <c r="M1054" s="6">
        <f t="shared" si="1"/>
        <v>2</v>
      </c>
      <c r="N1054" s="6" t="str">
        <f t="shared" si="2"/>
        <v>Millenial</v>
      </c>
      <c r="O1054" s="6" t="str">
        <f t="shared" si="3"/>
        <v>Low Income</v>
      </c>
    </row>
    <row r="1055" hidden="1">
      <c r="A1055" s="1">
        <v>101053.0</v>
      </c>
      <c r="B1055" s="1">
        <v>36.0</v>
      </c>
      <c r="C1055" s="1">
        <v>49000.0</v>
      </c>
      <c r="D1055" s="1" t="s">
        <v>23</v>
      </c>
      <c r="E1055" s="1">
        <v>15340.59</v>
      </c>
      <c r="F1055" s="1">
        <v>5.0</v>
      </c>
      <c r="G1055" s="1">
        <v>21.0</v>
      </c>
      <c r="H1055" s="1">
        <v>11.0</v>
      </c>
      <c r="I1055" s="1" t="s">
        <v>18</v>
      </c>
      <c r="J1055" s="1">
        <v>0.492</v>
      </c>
      <c r="K1055" s="1">
        <v>0.184</v>
      </c>
      <c r="L1055" s="6">
        <f>if(J1055&gt;QUARTILE!$B$3, "TOP", if(J1055&lt;QUARTILE!$B$4, "BOTTOM", 0))</f>
        <v>0</v>
      </c>
      <c r="M1055" s="6">
        <f t="shared" si="1"/>
        <v>1</v>
      </c>
      <c r="N1055" s="6" t="str">
        <f t="shared" si="2"/>
        <v>Gen X</v>
      </c>
      <c r="O1055" s="6" t="str">
        <f t="shared" si="3"/>
        <v>Medium Income</v>
      </c>
    </row>
    <row r="1056" hidden="1">
      <c r="A1056" s="1">
        <v>101054.0</v>
      </c>
      <c r="B1056" s="1">
        <v>34.0</v>
      </c>
      <c r="C1056" s="1">
        <v>34000.0</v>
      </c>
      <c r="D1056" s="1" t="s">
        <v>25</v>
      </c>
      <c r="E1056" s="1">
        <v>17443.58</v>
      </c>
      <c r="F1056" s="1">
        <v>4.0</v>
      </c>
      <c r="G1056" s="1">
        <v>24.0</v>
      </c>
      <c r="H1056" s="1">
        <v>4.0</v>
      </c>
      <c r="I1056" s="1" t="s">
        <v>22</v>
      </c>
      <c r="J1056" s="1">
        <v>0.8</v>
      </c>
      <c r="K1056" s="1">
        <v>0.036</v>
      </c>
      <c r="L1056" s="6">
        <f>if(J1056&gt;QUARTILE!$B$3, "TOP", if(J1056&lt;QUARTILE!$B$4, "BOTTOM", 0))</f>
        <v>0</v>
      </c>
      <c r="M1056" s="6">
        <f t="shared" si="1"/>
        <v>2</v>
      </c>
      <c r="N1056" s="6" t="str">
        <f t="shared" si="2"/>
        <v>Gen X</v>
      </c>
      <c r="O1056" s="6" t="str">
        <f t="shared" si="3"/>
        <v>Low Income</v>
      </c>
    </row>
    <row r="1057" hidden="1">
      <c r="A1057" s="1">
        <v>101055.0</v>
      </c>
      <c r="B1057" s="1">
        <v>38.0</v>
      </c>
      <c r="C1057" s="1">
        <v>11000.0</v>
      </c>
      <c r="D1057" s="1" t="s">
        <v>30</v>
      </c>
      <c r="E1057" s="1">
        <v>47937.47</v>
      </c>
      <c r="F1057" s="1">
        <v>2.0</v>
      </c>
      <c r="G1057" s="1">
        <v>16.0</v>
      </c>
      <c r="H1057" s="1">
        <v>8.0</v>
      </c>
      <c r="I1057" s="1" t="s">
        <v>18</v>
      </c>
      <c r="J1057" s="1">
        <v>0.858</v>
      </c>
      <c r="K1057" s="1">
        <v>0.557</v>
      </c>
      <c r="L1057" s="6" t="str">
        <f>if(J1057&gt;QUARTILE!$B$3, "TOP", if(J1057&lt;QUARTILE!$B$4, "BOTTOM", 0))</f>
        <v>TOP</v>
      </c>
      <c r="M1057" s="6">
        <f t="shared" si="1"/>
        <v>1</v>
      </c>
      <c r="N1057" s="6" t="str">
        <f t="shared" si="2"/>
        <v>Gen X</v>
      </c>
      <c r="O1057" s="6" t="str">
        <f t="shared" si="3"/>
        <v>Low Income</v>
      </c>
    </row>
    <row r="1058" hidden="1">
      <c r="A1058" s="1">
        <v>101056.0</v>
      </c>
      <c r="B1058" s="1">
        <v>31.0</v>
      </c>
      <c r="C1058" s="1">
        <v>15000.0</v>
      </c>
      <c r="D1058" s="1" t="s">
        <v>21</v>
      </c>
      <c r="E1058" s="1">
        <v>9756.22</v>
      </c>
      <c r="F1058" s="1">
        <v>2.0</v>
      </c>
      <c r="G1058" s="1">
        <v>18.0</v>
      </c>
      <c r="H1058" s="1">
        <v>6.0</v>
      </c>
      <c r="I1058" s="1" t="s">
        <v>22</v>
      </c>
      <c r="J1058" s="1">
        <v>0.922</v>
      </c>
      <c r="K1058" s="1">
        <v>0.174</v>
      </c>
      <c r="L1058" s="6" t="str">
        <f>if(J1058&gt;QUARTILE!$B$3, "TOP", if(J1058&lt;QUARTILE!$B$4, "BOTTOM", 0))</f>
        <v>TOP</v>
      </c>
      <c r="M1058" s="6">
        <f t="shared" si="1"/>
        <v>2</v>
      </c>
      <c r="N1058" s="6" t="str">
        <f t="shared" si="2"/>
        <v>Gen X</v>
      </c>
      <c r="O1058" s="6" t="str">
        <f t="shared" si="3"/>
        <v>Low Income</v>
      </c>
    </row>
    <row r="1059" hidden="1">
      <c r="A1059" s="1">
        <v>101057.0</v>
      </c>
      <c r="B1059" s="1">
        <v>26.0</v>
      </c>
      <c r="C1059" s="1">
        <v>7000.0</v>
      </c>
      <c r="D1059" s="1" t="s">
        <v>24</v>
      </c>
      <c r="E1059" s="1">
        <v>52230.88</v>
      </c>
      <c r="F1059" s="1">
        <v>5.0</v>
      </c>
      <c r="G1059" s="1">
        <v>15.0</v>
      </c>
      <c r="H1059" s="1">
        <v>19.0</v>
      </c>
      <c r="I1059" s="1" t="s">
        <v>18</v>
      </c>
      <c r="J1059" s="1">
        <v>0.94</v>
      </c>
      <c r="K1059" s="1">
        <v>0.765</v>
      </c>
      <c r="L1059" s="6" t="str">
        <f>if(J1059&gt;QUARTILE!$B$3, "TOP", if(J1059&lt;QUARTILE!$B$4, "BOTTOM", 0))</f>
        <v>TOP</v>
      </c>
      <c r="M1059" s="6">
        <f t="shared" si="1"/>
        <v>1</v>
      </c>
      <c r="N1059" s="6" t="str">
        <f t="shared" si="2"/>
        <v>Millenial</v>
      </c>
      <c r="O1059" s="6" t="str">
        <f t="shared" si="3"/>
        <v>Low Income</v>
      </c>
    </row>
    <row r="1060" hidden="1">
      <c r="A1060" s="1">
        <v>101058.0</v>
      </c>
      <c r="B1060" s="1">
        <v>63.0</v>
      </c>
      <c r="C1060" s="1">
        <v>57000.0</v>
      </c>
      <c r="D1060" s="1" t="s">
        <v>25</v>
      </c>
      <c r="E1060" s="1">
        <v>21108.43</v>
      </c>
      <c r="F1060" s="1">
        <v>1.0</v>
      </c>
      <c r="G1060" s="1">
        <v>21.0</v>
      </c>
      <c r="H1060" s="1">
        <v>5.0</v>
      </c>
      <c r="I1060" s="1" t="s">
        <v>22</v>
      </c>
      <c r="J1060" s="1">
        <v>1.0</v>
      </c>
      <c r="K1060" s="1">
        <v>0.288</v>
      </c>
      <c r="L1060" s="6" t="str">
        <f>if(J1060&gt;QUARTILE!$B$3, "TOP", if(J1060&lt;QUARTILE!$B$4, "BOTTOM", 0))</f>
        <v>TOP</v>
      </c>
      <c r="M1060" s="6">
        <f t="shared" si="1"/>
        <v>2</v>
      </c>
      <c r="N1060" s="6" t="str">
        <f t="shared" si="2"/>
        <v>Baby Boomer</v>
      </c>
      <c r="O1060" s="6" t="str">
        <f t="shared" si="3"/>
        <v>Medium Income</v>
      </c>
    </row>
    <row r="1061" hidden="1">
      <c r="A1061" s="1">
        <v>101059.0</v>
      </c>
      <c r="B1061" s="1">
        <v>18.0</v>
      </c>
      <c r="C1061" s="1">
        <v>18000.0</v>
      </c>
      <c r="D1061" s="1" t="s">
        <v>17</v>
      </c>
      <c r="E1061" s="1">
        <v>48759.03</v>
      </c>
      <c r="F1061" s="1">
        <v>3.0</v>
      </c>
      <c r="G1061" s="1">
        <v>11.0</v>
      </c>
      <c r="H1061" s="1">
        <v>21.0</v>
      </c>
      <c r="I1061" s="1" t="s">
        <v>26</v>
      </c>
      <c r="J1061" s="1">
        <v>0.872</v>
      </c>
      <c r="K1061" s="1">
        <v>0.0</v>
      </c>
      <c r="L1061" s="6" t="str">
        <f>if(J1061&gt;QUARTILE!$B$3, "TOP", if(J1061&lt;QUARTILE!$B$4, "BOTTOM", 0))</f>
        <v>TOP</v>
      </c>
      <c r="M1061" s="6">
        <f t="shared" si="1"/>
        <v>3</v>
      </c>
      <c r="N1061" s="6" t="str">
        <f t="shared" si="2"/>
        <v>Millenial</v>
      </c>
      <c r="O1061" s="6" t="str">
        <f t="shared" si="3"/>
        <v>Low Income</v>
      </c>
    </row>
    <row r="1062" hidden="1">
      <c r="A1062" s="1">
        <v>101060.0</v>
      </c>
      <c r="B1062" s="1">
        <v>68.0</v>
      </c>
      <c r="C1062" s="1">
        <v>89000.0</v>
      </c>
      <c r="D1062" s="1" t="s">
        <v>27</v>
      </c>
      <c r="E1062" s="1">
        <v>35851.85</v>
      </c>
      <c r="F1062" s="1">
        <v>1.0</v>
      </c>
      <c r="G1062" s="1">
        <v>15.0</v>
      </c>
      <c r="H1062" s="1">
        <v>5.0</v>
      </c>
      <c r="I1062" s="1" t="s">
        <v>18</v>
      </c>
      <c r="J1062" s="1">
        <v>0.251</v>
      </c>
      <c r="K1062" s="1">
        <v>0.094</v>
      </c>
      <c r="L1062" s="6" t="str">
        <f>if(J1062&gt;QUARTILE!$B$3, "TOP", if(J1062&lt;QUARTILE!$B$4, "BOTTOM", 0))</f>
        <v>BOTTOM</v>
      </c>
      <c r="M1062" s="6">
        <f t="shared" si="1"/>
        <v>1</v>
      </c>
      <c r="N1062" s="6" t="str">
        <f t="shared" si="2"/>
        <v>Baby Boomer</v>
      </c>
      <c r="O1062" s="6" t="str">
        <f t="shared" si="3"/>
        <v>Medium Income</v>
      </c>
    </row>
    <row r="1063" hidden="1">
      <c r="A1063" s="1">
        <v>101061.0</v>
      </c>
      <c r="B1063" s="1">
        <v>62.0</v>
      </c>
      <c r="C1063" s="1">
        <v>71000.0</v>
      </c>
      <c r="D1063" s="1" t="s">
        <v>23</v>
      </c>
      <c r="E1063" s="1">
        <v>23268.29</v>
      </c>
      <c r="F1063" s="1">
        <v>5.0</v>
      </c>
      <c r="G1063" s="1">
        <v>10.0</v>
      </c>
      <c r="H1063" s="1">
        <v>5.0</v>
      </c>
      <c r="I1063" s="1" t="s">
        <v>22</v>
      </c>
      <c r="J1063" s="1">
        <v>1.0</v>
      </c>
      <c r="K1063" s="1">
        <v>0.239</v>
      </c>
      <c r="L1063" s="6" t="str">
        <f>if(J1063&gt;QUARTILE!$B$3, "TOP", if(J1063&lt;QUARTILE!$B$4, "BOTTOM", 0))</f>
        <v>TOP</v>
      </c>
      <c r="M1063" s="6">
        <f t="shared" si="1"/>
        <v>2</v>
      </c>
      <c r="N1063" s="6" t="str">
        <f t="shared" si="2"/>
        <v>Baby Boomer</v>
      </c>
      <c r="O1063" s="6" t="str">
        <f t="shared" si="3"/>
        <v>Medium Income</v>
      </c>
    </row>
    <row r="1064" hidden="1">
      <c r="A1064" s="1">
        <v>101062.0</v>
      </c>
      <c r="B1064" s="1">
        <v>30.0</v>
      </c>
      <c r="C1064" s="1">
        <v>13000.0</v>
      </c>
      <c r="D1064" s="1" t="s">
        <v>17</v>
      </c>
      <c r="E1064" s="1">
        <v>8804.42</v>
      </c>
      <c r="F1064" s="1">
        <v>4.0</v>
      </c>
      <c r="G1064" s="1">
        <v>27.0</v>
      </c>
      <c r="H1064" s="1">
        <v>8.0</v>
      </c>
      <c r="I1064" s="1" t="s">
        <v>22</v>
      </c>
      <c r="J1064" s="1">
        <v>0.952</v>
      </c>
      <c r="K1064" s="1">
        <v>0.562</v>
      </c>
      <c r="L1064" s="6" t="str">
        <f>if(J1064&gt;QUARTILE!$B$3, "TOP", if(J1064&lt;QUARTILE!$B$4, "BOTTOM", 0))</f>
        <v>TOP</v>
      </c>
      <c r="M1064" s="6">
        <f t="shared" si="1"/>
        <v>2</v>
      </c>
      <c r="N1064" s="6" t="str">
        <f t="shared" si="2"/>
        <v>Millenial</v>
      </c>
      <c r="O1064" s="6" t="str">
        <f t="shared" si="3"/>
        <v>Low Income</v>
      </c>
    </row>
    <row r="1065" hidden="1">
      <c r="A1065" s="1">
        <v>101063.0</v>
      </c>
      <c r="B1065" s="1">
        <v>21.0</v>
      </c>
      <c r="C1065" s="1">
        <v>14000.0</v>
      </c>
      <c r="D1065" s="1" t="s">
        <v>27</v>
      </c>
      <c r="E1065" s="1">
        <v>5517.98</v>
      </c>
      <c r="F1065" s="1">
        <v>1.0</v>
      </c>
      <c r="G1065" s="1">
        <v>13.0</v>
      </c>
      <c r="H1065" s="1">
        <v>14.0</v>
      </c>
      <c r="I1065" s="1" t="s">
        <v>18</v>
      </c>
      <c r="J1065" s="1">
        <v>0.464</v>
      </c>
      <c r="K1065" s="1">
        <v>0.978</v>
      </c>
      <c r="L1065" s="6">
        <f>if(J1065&gt;QUARTILE!$B$3, "TOP", if(J1065&lt;QUARTILE!$B$4, "BOTTOM", 0))</f>
        <v>0</v>
      </c>
      <c r="M1065" s="6">
        <f t="shared" si="1"/>
        <v>1</v>
      </c>
      <c r="N1065" s="6" t="str">
        <f t="shared" si="2"/>
        <v>Millenial</v>
      </c>
      <c r="O1065" s="6" t="str">
        <f t="shared" si="3"/>
        <v>Low Income</v>
      </c>
    </row>
    <row r="1066" hidden="1">
      <c r="A1066" s="1">
        <v>101064.0</v>
      </c>
      <c r="B1066" s="1">
        <v>79.0</v>
      </c>
      <c r="C1066" s="1">
        <v>29000.0</v>
      </c>
      <c r="D1066" s="1" t="s">
        <v>23</v>
      </c>
      <c r="E1066" s="1">
        <v>5030.64</v>
      </c>
      <c r="F1066" s="1">
        <v>2.0</v>
      </c>
      <c r="G1066" s="1">
        <v>13.0</v>
      </c>
      <c r="H1066" s="1">
        <v>4.0</v>
      </c>
      <c r="I1066" s="1" t="s">
        <v>22</v>
      </c>
      <c r="J1066" s="1">
        <v>0.164</v>
      </c>
      <c r="K1066" s="1">
        <v>0.486</v>
      </c>
      <c r="L1066" s="6" t="str">
        <f>if(J1066&gt;QUARTILE!$B$3, "TOP", if(J1066&lt;QUARTILE!$B$4, "BOTTOM", 0))</f>
        <v>BOTTOM</v>
      </c>
      <c r="M1066" s="6">
        <f t="shared" si="1"/>
        <v>2</v>
      </c>
      <c r="N1066" s="6" t="str">
        <f t="shared" si="2"/>
        <v>Baby Boomer</v>
      </c>
      <c r="O1066" s="6" t="str">
        <f t="shared" si="3"/>
        <v>Low Income</v>
      </c>
    </row>
    <row r="1067" hidden="1">
      <c r="A1067" s="1">
        <v>101065.0</v>
      </c>
      <c r="B1067" s="1">
        <v>18.0</v>
      </c>
      <c r="C1067" s="1">
        <v>8000.0</v>
      </c>
      <c r="D1067" s="1" t="s">
        <v>23</v>
      </c>
      <c r="E1067" s="1">
        <v>60803.65</v>
      </c>
      <c r="F1067" s="1">
        <v>5.0</v>
      </c>
      <c r="G1067" s="1">
        <v>23.0</v>
      </c>
      <c r="H1067" s="1">
        <v>17.0</v>
      </c>
      <c r="I1067" s="1" t="s">
        <v>18</v>
      </c>
      <c r="J1067" s="1">
        <v>0.175</v>
      </c>
      <c r="K1067" s="1">
        <v>0.45</v>
      </c>
      <c r="L1067" s="6" t="str">
        <f>if(J1067&gt;QUARTILE!$B$3, "TOP", if(J1067&lt;QUARTILE!$B$4, "BOTTOM", 0))</f>
        <v>BOTTOM</v>
      </c>
      <c r="M1067" s="6">
        <f t="shared" si="1"/>
        <v>1</v>
      </c>
      <c r="N1067" s="6" t="str">
        <f t="shared" si="2"/>
        <v>Millenial</v>
      </c>
      <c r="O1067" s="6" t="str">
        <f t="shared" si="3"/>
        <v>Low Income</v>
      </c>
    </row>
    <row r="1068" hidden="1">
      <c r="A1068" s="1">
        <v>101066.0</v>
      </c>
      <c r="B1068" s="1">
        <v>66.0</v>
      </c>
      <c r="C1068" s="1">
        <v>17000.0</v>
      </c>
      <c r="D1068" s="1" t="s">
        <v>17</v>
      </c>
      <c r="E1068" s="1">
        <v>63676.86</v>
      </c>
      <c r="F1068" s="1">
        <v>1.0</v>
      </c>
      <c r="G1068" s="1">
        <v>19.0</v>
      </c>
      <c r="H1068" s="1">
        <v>7.0</v>
      </c>
      <c r="I1068" s="1" t="s">
        <v>18</v>
      </c>
      <c r="J1068" s="1">
        <v>0.714</v>
      </c>
      <c r="K1068" s="1">
        <v>0.743</v>
      </c>
      <c r="L1068" s="6">
        <f>if(J1068&gt;QUARTILE!$B$3, "TOP", if(J1068&lt;QUARTILE!$B$4, "BOTTOM", 0))</f>
        <v>0</v>
      </c>
      <c r="M1068" s="6">
        <f t="shared" si="1"/>
        <v>1</v>
      </c>
      <c r="N1068" s="6" t="str">
        <f t="shared" si="2"/>
        <v>Baby Boomer</v>
      </c>
      <c r="O1068" s="6" t="str">
        <f t="shared" si="3"/>
        <v>Low Income</v>
      </c>
    </row>
    <row r="1069" hidden="1">
      <c r="A1069" s="1">
        <v>101067.0</v>
      </c>
      <c r="B1069" s="1">
        <v>57.0</v>
      </c>
      <c r="C1069" s="1">
        <v>16000.0</v>
      </c>
      <c r="D1069" s="1" t="s">
        <v>23</v>
      </c>
      <c r="E1069" s="1">
        <v>25807.42</v>
      </c>
      <c r="F1069" s="1">
        <v>1.0</v>
      </c>
      <c r="G1069" s="1">
        <v>17.0</v>
      </c>
      <c r="H1069" s="1">
        <v>1.0</v>
      </c>
      <c r="I1069" s="1" t="s">
        <v>22</v>
      </c>
      <c r="J1069" s="1">
        <v>0.718</v>
      </c>
      <c r="K1069" s="1">
        <v>0.334</v>
      </c>
      <c r="L1069" s="6">
        <f>if(J1069&gt;QUARTILE!$B$3, "TOP", if(J1069&lt;QUARTILE!$B$4, "BOTTOM", 0))</f>
        <v>0</v>
      </c>
      <c r="M1069" s="6">
        <f t="shared" si="1"/>
        <v>2</v>
      </c>
      <c r="N1069" s="6" t="str">
        <f t="shared" si="2"/>
        <v>Gen X</v>
      </c>
      <c r="O1069" s="6" t="str">
        <f t="shared" si="3"/>
        <v>Low Income</v>
      </c>
    </row>
    <row r="1070" hidden="1">
      <c r="A1070" s="1">
        <v>101068.0</v>
      </c>
      <c r="B1070" s="1">
        <v>49.0</v>
      </c>
      <c r="C1070" s="1">
        <v>67000.0</v>
      </c>
      <c r="D1070" s="1" t="s">
        <v>23</v>
      </c>
      <c r="E1070" s="1">
        <v>43048.16</v>
      </c>
      <c r="F1070" s="1">
        <v>4.0</v>
      </c>
      <c r="G1070" s="1">
        <v>16.0</v>
      </c>
      <c r="H1070" s="1">
        <v>16.0</v>
      </c>
      <c r="I1070" s="1" t="s">
        <v>18</v>
      </c>
      <c r="J1070" s="1">
        <v>0.266</v>
      </c>
      <c r="K1070" s="1">
        <v>0.03</v>
      </c>
      <c r="L1070" s="6" t="str">
        <f>if(J1070&gt;QUARTILE!$B$3, "TOP", if(J1070&lt;QUARTILE!$B$4, "BOTTOM", 0))</f>
        <v>BOTTOM</v>
      </c>
      <c r="M1070" s="6">
        <f t="shared" si="1"/>
        <v>1</v>
      </c>
      <c r="N1070" s="6" t="str">
        <f t="shared" si="2"/>
        <v>Gen X</v>
      </c>
      <c r="O1070" s="6" t="str">
        <f t="shared" si="3"/>
        <v>Medium Income</v>
      </c>
    </row>
    <row r="1071" hidden="1">
      <c r="A1071" s="1">
        <v>101069.0</v>
      </c>
      <c r="B1071" s="1">
        <v>51.0</v>
      </c>
      <c r="C1071" s="1">
        <v>24000.0</v>
      </c>
      <c r="D1071" s="1" t="s">
        <v>25</v>
      </c>
      <c r="E1071" s="1">
        <v>50265.18</v>
      </c>
      <c r="F1071" s="1">
        <v>4.0</v>
      </c>
      <c r="G1071" s="1">
        <v>20.0</v>
      </c>
      <c r="H1071" s="1">
        <v>2.0</v>
      </c>
      <c r="I1071" s="1" t="s">
        <v>18</v>
      </c>
      <c r="J1071" s="1">
        <v>1.0</v>
      </c>
      <c r="K1071" s="1">
        <v>0.284</v>
      </c>
      <c r="L1071" s="6" t="str">
        <f>if(J1071&gt;QUARTILE!$B$3, "TOP", if(J1071&lt;QUARTILE!$B$4, "BOTTOM", 0))</f>
        <v>TOP</v>
      </c>
      <c r="M1071" s="6">
        <f t="shared" si="1"/>
        <v>1</v>
      </c>
      <c r="N1071" s="6" t="str">
        <f t="shared" si="2"/>
        <v>Gen X</v>
      </c>
      <c r="O1071" s="6" t="str">
        <f t="shared" si="3"/>
        <v>Low Income</v>
      </c>
    </row>
    <row r="1072" hidden="1">
      <c r="A1072" s="1">
        <v>101070.0</v>
      </c>
      <c r="B1072" s="1">
        <v>45.0</v>
      </c>
      <c r="C1072" s="1">
        <v>19000.0</v>
      </c>
      <c r="D1072" s="1" t="s">
        <v>23</v>
      </c>
      <c r="E1072" s="1">
        <v>14330.62</v>
      </c>
      <c r="F1072" s="1">
        <v>4.0</v>
      </c>
      <c r="G1072" s="1">
        <v>18.0</v>
      </c>
      <c r="H1072" s="1">
        <v>8.0</v>
      </c>
      <c r="I1072" s="1" t="s">
        <v>22</v>
      </c>
      <c r="J1072" s="1">
        <v>0.592</v>
      </c>
      <c r="K1072" s="1">
        <v>0.269</v>
      </c>
      <c r="L1072" s="6">
        <f>if(J1072&gt;QUARTILE!$B$3, "TOP", if(J1072&lt;QUARTILE!$B$4, "BOTTOM", 0))</f>
        <v>0</v>
      </c>
      <c r="M1072" s="6">
        <f t="shared" si="1"/>
        <v>2</v>
      </c>
      <c r="N1072" s="6" t="str">
        <f t="shared" si="2"/>
        <v>Gen X</v>
      </c>
      <c r="O1072" s="6" t="str">
        <f t="shared" si="3"/>
        <v>Low Income</v>
      </c>
    </row>
    <row r="1073" hidden="1">
      <c r="A1073" s="1">
        <v>101071.0</v>
      </c>
      <c r="B1073" s="1">
        <v>48.0</v>
      </c>
      <c r="C1073" s="1">
        <v>15000.0</v>
      </c>
      <c r="D1073" s="1" t="s">
        <v>21</v>
      </c>
      <c r="E1073" s="1">
        <v>19834.28</v>
      </c>
      <c r="F1073" s="1">
        <v>3.0</v>
      </c>
      <c r="G1073" s="1">
        <v>21.0</v>
      </c>
      <c r="H1073" s="1">
        <v>15.0</v>
      </c>
      <c r="I1073" s="1" t="s">
        <v>18</v>
      </c>
      <c r="J1073" s="1">
        <v>0.612</v>
      </c>
      <c r="K1073" s="1">
        <v>0.866</v>
      </c>
      <c r="L1073" s="6">
        <f>if(J1073&gt;QUARTILE!$B$3, "TOP", if(J1073&lt;QUARTILE!$B$4, "BOTTOM", 0))</f>
        <v>0</v>
      </c>
      <c r="M1073" s="6">
        <f t="shared" si="1"/>
        <v>1</v>
      </c>
      <c r="N1073" s="6" t="str">
        <f t="shared" si="2"/>
        <v>Gen X</v>
      </c>
      <c r="O1073" s="6" t="str">
        <f t="shared" si="3"/>
        <v>Low Income</v>
      </c>
    </row>
    <row r="1074" hidden="1">
      <c r="A1074" s="1">
        <v>101072.0</v>
      </c>
      <c r="B1074" s="1">
        <v>25.0</v>
      </c>
      <c r="C1074" s="1">
        <v>38000.0</v>
      </c>
      <c r="D1074" s="1" t="s">
        <v>25</v>
      </c>
      <c r="E1074" s="1">
        <v>10851.64</v>
      </c>
      <c r="F1074" s="1">
        <v>5.0</v>
      </c>
      <c r="G1074" s="1">
        <v>23.0</v>
      </c>
      <c r="H1074" s="1">
        <v>18.0</v>
      </c>
      <c r="I1074" s="1" t="s">
        <v>18</v>
      </c>
      <c r="J1074" s="1">
        <v>0.614</v>
      </c>
      <c r="K1074" s="1">
        <v>0.928</v>
      </c>
      <c r="L1074" s="6">
        <f>if(J1074&gt;QUARTILE!$B$3, "TOP", if(J1074&lt;QUARTILE!$B$4, "BOTTOM", 0))</f>
        <v>0</v>
      </c>
      <c r="M1074" s="6">
        <f t="shared" si="1"/>
        <v>1</v>
      </c>
      <c r="N1074" s="6" t="str">
        <f t="shared" si="2"/>
        <v>Millenial</v>
      </c>
      <c r="O1074" s="6" t="str">
        <f t="shared" si="3"/>
        <v>Low Income</v>
      </c>
    </row>
    <row r="1075" hidden="1">
      <c r="A1075" s="1">
        <v>101073.0</v>
      </c>
      <c r="B1075" s="1">
        <v>56.0</v>
      </c>
      <c r="C1075" s="1">
        <v>16000.0</v>
      </c>
      <c r="D1075" s="1" t="s">
        <v>25</v>
      </c>
      <c r="E1075" s="1">
        <v>10842.57</v>
      </c>
      <c r="F1075" s="1">
        <v>5.0</v>
      </c>
      <c r="G1075" s="1">
        <v>13.0</v>
      </c>
      <c r="H1075" s="1">
        <v>3.0</v>
      </c>
      <c r="I1075" s="1" t="s">
        <v>22</v>
      </c>
      <c r="J1075" s="1">
        <v>0.367</v>
      </c>
      <c r="K1075" s="1">
        <v>0.638</v>
      </c>
      <c r="L1075" s="6">
        <f>if(J1075&gt;QUARTILE!$B$3, "TOP", if(J1075&lt;QUARTILE!$B$4, "BOTTOM", 0))</f>
        <v>0</v>
      </c>
      <c r="M1075" s="6">
        <f t="shared" si="1"/>
        <v>2</v>
      </c>
      <c r="N1075" s="6" t="str">
        <f t="shared" si="2"/>
        <v>Gen X</v>
      </c>
      <c r="O1075" s="6" t="str">
        <f t="shared" si="3"/>
        <v>Low Income</v>
      </c>
    </row>
    <row r="1076" hidden="1">
      <c r="A1076" s="1">
        <v>101074.0</v>
      </c>
      <c r="B1076" s="1">
        <v>43.0</v>
      </c>
      <c r="C1076" s="1">
        <v>21000.0</v>
      </c>
      <c r="D1076" s="1" t="s">
        <v>21</v>
      </c>
      <c r="E1076" s="1">
        <v>783.74</v>
      </c>
      <c r="F1076" s="1">
        <v>2.0</v>
      </c>
      <c r="G1076" s="1">
        <v>18.0</v>
      </c>
      <c r="H1076" s="1">
        <v>5.0</v>
      </c>
      <c r="I1076" s="1" t="s">
        <v>22</v>
      </c>
      <c r="J1076" s="1">
        <v>0.901</v>
      </c>
      <c r="K1076" s="1">
        <v>0.654</v>
      </c>
      <c r="L1076" s="6" t="str">
        <f>if(J1076&gt;QUARTILE!$B$3, "TOP", if(J1076&lt;QUARTILE!$B$4, "BOTTOM", 0))</f>
        <v>TOP</v>
      </c>
      <c r="M1076" s="6">
        <f t="shared" si="1"/>
        <v>2</v>
      </c>
      <c r="N1076" s="6" t="str">
        <f t="shared" si="2"/>
        <v>Gen X</v>
      </c>
      <c r="O1076" s="6" t="str">
        <f t="shared" si="3"/>
        <v>Low Income</v>
      </c>
    </row>
    <row r="1077" hidden="1">
      <c r="A1077" s="1">
        <v>101075.0</v>
      </c>
      <c r="B1077" s="1">
        <v>75.0</v>
      </c>
      <c r="C1077" s="1">
        <v>15000.0</v>
      </c>
      <c r="D1077" s="1" t="s">
        <v>25</v>
      </c>
      <c r="E1077" s="1">
        <v>11376.92</v>
      </c>
      <c r="F1077" s="1">
        <v>2.0</v>
      </c>
      <c r="G1077" s="1">
        <v>20.0</v>
      </c>
      <c r="H1077" s="1">
        <v>6.0</v>
      </c>
      <c r="I1077" s="1" t="s">
        <v>22</v>
      </c>
      <c r="J1077" s="1">
        <v>0.054</v>
      </c>
      <c r="K1077" s="1">
        <v>0.714</v>
      </c>
      <c r="L1077" s="6" t="str">
        <f>if(J1077&gt;QUARTILE!$B$3, "TOP", if(J1077&lt;QUARTILE!$B$4, "BOTTOM", 0))</f>
        <v>BOTTOM</v>
      </c>
      <c r="M1077" s="6">
        <f t="shared" si="1"/>
        <v>2</v>
      </c>
      <c r="N1077" s="6" t="str">
        <f t="shared" si="2"/>
        <v>Baby Boomer</v>
      </c>
      <c r="O1077" s="6" t="str">
        <f t="shared" si="3"/>
        <v>Low Income</v>
      </c>
    </row>
    <row r="1078" hidden="1">
      <c r="A1078" s="1">
        <v>101076.0</v>
      </c>
      <c r="B1078" s="1">
        <v>51.0</v>
      </c>
      <c r="C1078" s="1">
        <v>9000.0</v>
      </c>
      <c r="D1078" s="1" t="s">
        <v>25</v>
      </c>
      <c r="E1078" s="1">
        <v>22385.88</v>
      </c>
      <c r="F1078" s="1">
        <v>5.0</v>
      </c>
      <c r="G1078" s="1">
        <v>17.0</v>
      </c>
      <c r="H1078" s="1">
        <v>4.0</v>
      </c>
      <c r="I1078" s="1" t="s">
        <v>22</v>
      </c>
      <c r="J1078" s="1">
        <v>0.797</v>
      </c>
      <c r="K1078" s="1">
        <v>0.418</v>
      </c>
      <c r="L1078" s="6">
        <f>if(J1078&gt;QUARTILE!$B$3, "TOP", if(J1078&lt;QUARTILE!$B$4, "BOTTOM", 0))</f>
        <v>0</v>
      </c>
      <c r="M1078" s="6">
        <f t="shared" si="1"/>
        <v>2</v>
      </c>
      <c r="N1078" s="6" t="str">
        <f t="shared" si="2"/>
        <v>Gen X</v>
      </c>
      <c r="O1078" s="6" t="str">
        <f t="shared" si="3"/>
        <v>Low Income</v>
      </c>
    </row>
    <row r="1079" hidden="1">
      <c r="A1079" s="1">
        <v>101077.0</v>
      </c>
      <c r="B1079" s="1">
        <v>71.0</v>
      </c>
      <c r="C1079" s="1">
        <v>12000.0</v>
      </c>
      <c r="D1079" s="1" t="s">
        <v>17</v>
      </c>
      <c r="E1079" s="1">
        <v>10963.01</v>
      </c>
      <c r="F1079" s="1">
        <v>1.0</v>
      </c>
      <c r="G1079" s="1">
        <v>20.0</v>
      </c>
      <c r="H1079" s="1">
        <v>4.0</v>
      </c>
      <c r="I1079" s="1" t="s">
        <v>22</v>
      </c>
      <c r="J1079" s="1">
        <v>0.361</v>
      </c>
      <c r="K1079" s="1">
        <v>0.629</v>
      </c>
      <c r="L1079" s="6">
        <f>if(J1079&gt;QUARTILE!$B$3, "TOP", if(J1079&lt;QUARTILE!$B$4, "BOTTOM", 0))</f>
        <v>0</v>
      </c>
      <c r="M1079" s="6">
        <f t="shared" si="1"/>
        <v>2</v>
      </c>
      <c r="N1079" s="6" t="str">
        <f t="shared" si="2"/>
        <v>Baby Boomer</v>
      </c>
      <c r="O1079" s="6" t="str">
        <f t="shared" si="3"/>
        <v>Low Income</v>
      </c>
    </row>
    <row r="1080" hidden="1">
      <c r="A1080" s="1">
        <v>101078.0</v>
      </c>
      <c r="B1080" s="1">
        <v>71.0</v>
      </c>
      <c r="C1080" s="1">
        <v>16000.0</v>
      </c>
      <c r="D1080" s="1" t="s">
        <v>25</v>
      </c>
      <c r="E1080" s="1">
        <v>41178.61</v>
      </c>
      <c r="F1080" s="1">
        <v>5.0</v>
      </c>
      <c r="G1080" s="1">
        <v>27.0</v>
      </c>
      <c r="H1080" s="1">
        <v>5.0</v>
      </c>
      <c r="I1080" s="1" t="s">
        <v>18</v>
      </c>
      <c r="J1080" s="1">
        <v>0.34</v>
      </c>
      <c r="K1080" s="1">
        <v>0.0</v>
      </c>
      <c r="L1080" s="6">
        <f>if(J1080&gt;QUARTILE!$B$3, "TOP", if(J1080&lt;QUARTILE!$B$4, "BOTTOM", 0))</f>
        <v>0</v>
      </c>
      <c r="M1080" s="6">
        <f t="shared" si="1"/>
        <v>1</v>
      </c>
      <c r="N1080" s="6" t="str">
        <f t="shared" si="2"/>
        <v>Baby Boomer</v>
      </c>
      <c r="O1080" s="6" t="str">
        <f t="shared" si="3"/>
        <v>Low Income</v>
      </c>
    </row>
    <row r="1081" hidden="1">
      <c r="A1081" s="1">
        <v>101079.0</v>
      </c>
      <c r="B1081" s="1">
        <v>20.0</v>
      </c>
      <c r="C1081" s="1">
        <v>19000.0</v>
      </c>
      <c r="D1081" s="1" t="s">
        <v>23</v>
      </c>
      <c r="E1081" s="1">
        <v>8086.2</v>
      </c>
      <c r="F1081" s="1">
        <v>3.0</v>
      </c>
      <c r="G1081" s="1">
        <v>17.0</v>
      </c>
      <c r="H1081" s="1">
        <v>17.0</v>
      </c>
      <c r="I1081" s="1" t="s">
        <v>18</v>
      </c>
      <c r="J1081" s="1">
        <v>0.486</v>
      </c>
      <c r="K1081" s="1">
        <v>0.493</v>
      </c>
      <c r="L1081" s="6">
        <f>if(J1081&gt;QUARTILE!$B$3, "TOP", if(J1081&lt;QUARTILE!$B$4, "BOTTOM", 0))</f>
        <v>0</v>
      </c>
      <c r="M1081" s="6">
        <f t="shared" si="1"/>
        <v>1</v>
      </c>
      <c r="N1081" s="6" t="str">
        <f t="shared" si="2"/>
        <v>Millenial</v>
      </c>
      <c r="O1081" s="6" t="str">
        <f t="shared" si="3"/>
        <v>Low Income</v>
      </c>
    </row>
    <row r="1082" hidden="1">
      <c r="A1082" s="1">
        <v>101080.0</v>
      </c>
      <c r="B1082" s="1">
        <v>76.0</v>
      </c>
      <c r="C1082" s="1">
        <v>19000.0</v>
      </c>
      <c r="D1082" s="1" t="s">
        <v>27</v>
      </c>
      <c r="E1082" s="1">
        <v>2846.99</v>
      </c>
      <c r="F1082" s="1">
        <v>2.0</v>
      </c>
      <c r="G1082" s="1">
        <v>22.0</v>
      </c>
      <c r="H1082" s="1">
        <v>4.0</v>
      </c>
      <c r="I1082" s="1" t="s">
        <v>22</v>
      </c>
      <c r="J1082" s="1">
        <v>0.198</v>
      </c>
      <c r="K1082" s="1">
        <v>0.332</v>
      </c>
      <c r="L1082" s="6" t="str">
        <f>if(J1082&gt;QUARTILE!$B$3, "TOP", if(J1082&lt;QUARTILE!$B$4, "BOTTOM", 0))</f>
        <v>BOTTOM</v>
      </c>
      <c r="M1082" s="6">
        <f t="shared" si="1"/>
        <v>2</v>
      </c>
      <c r="N1082" s="6" t="str">
        <f t="shared" si="2"/>
        <v>Baby Boomer</v>
      </c>
      <c r="O1082" s="6" t="str">
        <f t="shared" si="3"/>
        <v>Low Income</v>
      </c>
    </row>
    <row r="1083" hidden="1">
      <c r="A1083" s="1">
        <v>101081.0</v>
      </c>
      <c r="B1083" s="1">
        <v>67.0</v>
      </c>
      <c r="C1083" s="1">
        <v>21000.0</v>
      </c>
      <c r="D1083" s="1" t="s">
        <v>17</v>
      </c>
      <c r="E1083" s="1">
        <v>33379.37</v>
      </c>
      <c r="F1083" s="1">
        <v>2.0</v>
      </c>
      <c r="G1083" s="1">
        <v>19.0</v>
      </c>
      <c r="H1083" s="1">
        <v>7.0</v>
      </c>
      <c r="I1083" s="1" t="s">
        <v>18</v>
      </c>
      <c r="J1083" s="1">
        <v>0.969</v>
      </c>
      <c r="K1083" s="1">
        <v>0.0</v>
      </c>
      <c r="L1083" s="6" t="str">
        <f>if(J1083&gt;QUARTILE!$B$3, "TOP", if(J1083&lt;QUARTILE!$B$4, "BOTTOM", 0))</f>
        <v>TOP</v>
      </c>
      <c r="M1083" s="6">
        <f t="shared" si="1"/>
        <v>1</v>
      </c>
      <c r="N1083" s="6" t="str">
        <f t="shared" si="2"/>
        <v>Baby Boomer</v>
      </c>
      <c r="O1083" s="6" t="str">
        <f t="shared" si="3"/>
        <v>Low Income</v>
      </c>
    </row>
    <row r="1084" hidden="1">
      <c r="A1084" s="1">
        <v>101082.0</v>
      </c>
      <c r="B1084" s="1">
        <v>29.0</v>
      </c>
      <c r="C1084" s="1">
        <v>16000.0</v>
      </c>
      <c r="D1084" s="1" t="s">
        <v>17</v>
      </c>
      <c r="E1084" s="1">
        <v>22413.96</v>
      </c>
      <c r="F1084" s="1">
        <v>2.0</v>
      </c>
      <c r="G1084" s="1">
        <v>18.0</v>
      </c>
      <c r="H1084" s="1">
        <v>19.0</v>
      </c>
      <c r="I1084" s="1" t="s">
        <v>18</v>
      </c>
      <c r="J1084" s="1">
        <v>0.796</v>
      </c>
      <c r="K1084" s="1">
        <v>0.545</v>
      </c>
      <c r="L1084" s="6">
        <f>if(J1084&gt;QUARTILE!$B$3, "TOP", if(J1084&lt;QUARTILE!$B$4, "BOTTOM", 0))</f>
        <v>0</v>
      </c>
      <c r="M1084" s="6">
        <f t="shared" si="1"/>
        <v>1</v>
      </c>
      <c r="N1084" s="6" t="str">
        <f t="shared" si="2"/>
        <v>Millenial</v>
      </c>
      <c r="O1084" s="6" t="str">
        <f t="shared" si="3"/>
        <v>Low Income</v>
      </c>
    </row>
    <row r="1085" hidden="1">
      <c r="A1085" s="1">
        <v>101083.0</v>
      </c>
      <c r="B1085" s="1">
        <v>18.0</v>
      </c>
      <c r="C1085" s="1">
        <v>49000.0</v>
      </c>
      <c r="D1085" s="1" t="s">
        <v>30</v>
      </c>
      <c r="E1085" s="1">
        <v>5536.68</v>
      </c>
      <c r="F1085" s="1">
        <v>5.0</v>
      </c>
      <c r="G1085" s="1">
        <v>20.0</v>
      </c>
      <c r="H1085" s="1">
        <v>14.0</v>
      </c>
      <c r="I1085" s="1" t="s">
        <v>18</v>
      </c>
      <c r="J1085" s="1">
        <v>0.857</v>
      </c>
      <c r="K1085" s="1">
        <v>0.31</v>
      </c>
      <c r="L1085" s="6" t="str">
        <f>if(J1085&gt;QUARTILE!$B$3, "TOP", if(J1085&lt;QUARTILE!$B$4, "BOTTOM", 0))</f>
        <v>TOP</v>
      </c>
      <c r="M1085" s="6">
        <f t="shared" si="1"/>
        <v>1</v>
      </c>
      <c r="N1085" s="6" t="str">
        <f t="shared" si="2"/>
        <v>Millenial</v>
      </c>
      <c r="O1085" s="6" t="str">
        <f t="shared" si="3"/>
        <v>Medium Income</v>
      </c>
    </row>
    <row r="1086" hidden="1">
      <c r="A1086" s="1">
        <v>101084.0</v>
      </c>
      <c r="B1086" s="1">
        <v>71.0</v>
      </c>
      <c r="C1086" s="1">
        <v>39000.0</v>
      </c>
      <c r="D1086" s="1" t="s">
        <v>17</v>
      </c>
      <c r="E1086" s="1">
        <v>15376.87</v>
      </c>
      <c r="F1086" s="1">
        <v>2.0</v>
      </c>
      <c r="G1086" s="1">
        <v>16.0</v>
      </c>
      <c r="H1086" s="1">
        <v>4.0</v>
      </c>
      <c r="I1086" s="1" t="s">
        <v>22</v>
      </c>
      <c r="J1086" s="1">
        <v>0.836</v>
      </c>
      <c r="K1086" s="1">
        <v>0.591</v>
      </c>
      <c r="L1086" s="6" t="str">
        <f>if(J1086&gt;QUARTILE!$B$3, "TOP", if(J1086&lt;QUARTILE!$B$4, "BOTTOM", 0))</f>
        <v>TOP</v>
      </c>
      <c r="M1086" s="6">
        <f t="shared" si="1"/>
        <v>2</v>
      </c>
      <c r="N1086" s="6" t="str">
        <f t="shared" si="2"/>
        <v>Baby Boomer</v>
      </c>
      <c r="O1086" s="6" t="str">
        <f t="shared" si="3"/>
        <v>Low Income</v>
      </c>
    </row>
    <row r="1087" hidden="1">
      <c r="A1087" s="1">
        <v>101085.0</v>
      </c>
      <c r="B1087" s="1">
        <v>61.0</v>
      </c>
      <c r="C1087" s="1">
        <v>20000.0</v>
      </c>
      <c r="D1087" s="1" t="s">
        <v>27</v>
      </c>
      <c r="E1087" s="1">
        <v>10278.35</v>
      </c>
      <c r="F1087" s="1">
        <v>2.0</v>
      </c>
      <c r="G1087" s="1">
        <v>17.0</v>
      </c>
      <c r="H1087" s="1">
        <v>7.0</v>
      </c>
      <c r="I1087" s="1" t="s">
        <v>22</v>
      </c>
      <c r="J1087" s="1">
        <v>0.825</v>
      </c>
      <c r="K1087" s="1">
        <v>0.513</v>
      </c>
      <c r="L1087" s="6" t="str">
        <f>if(J1087&gt;QUARTILE!$B$3, "TOP", if(J1087&lt;QUARTILE!$B$4, "BOTTOM", 0))</f>
        <v>TOP</v>
      </c>
      <c r="M1087" s="6">
        <f t="shared" si="1"/>
        <v>2</v>
      </c>
      <c r="N1087" s="6" t="str">
        <f t="shared" si="2"/>
        <v>Baby Boomer</v>
      </c>
      <c r="O1087" s="6" t="str">
        <f t="shared" si="3"/>
        <v>Low Income</v>
      </c>
    </row>
    <row r="1088" hidden="1">
      <c r="A1088" s="1">
        <v>101086.0</v>
      </c>
      <c r="B1088" s="1">
        <v>22.0</v>
      </c>
      <c r="C1088" s="1">
        <v>26000.0</v>
      </c>
      <c r="D1088" s="1" t="s">
        <v>17</v>
      </c>
      <c r="E1088" s="1">
        <v>55891.71</v>
      </c>
      <c r="F1088" s="1">
        <v>5.0</v>
      </c>
      <c r="G1088" s="1">
        <v>16.0</v>
      </c>
      <c r="H1088" s="1">
        <v>18.0</v>
      </c>
      <c r="I1088" s="1" t="s">
        <v>18</v>
      </c>
      <c r="J1088" s="1">
        <v>0.681</v>
      </c>
      <c r="K1088" s="1">
        <v>0.126</v>
      </c>
      <c r="L1088" s="6">
        <f>if(J1088&gt;QUARTILE!$B$3, "TOP", if(J1088&lt;QUARTILE!$B$4, "BOTTOM", 0))</f>
        <v>0</v>
      </c>
      <c r="M1088" s="6">
        <f t="shared" si="1"/>
        <v>1</v>
      </c>
      <c r="N1088" s="6" t="str">
        <f t="shared" si="2"/>
        <v>Millenial</v>
      </c>
      <c r="O1088" s="6" t="str">
        <f t="shared" si="3"/>
        <v>Low Income</v>
      </c>
    </row>
    <row r="1089" hidden="1">
      <c r="A1089" s="1">
        <v>101087.0</v>
      </c>
      <c r="B1089" s="1">
        <v>47.0</v>
      </c>
      <c r="C1089" s="1">
        <v>18000.0</v>
      </c>
      <c r="D1089" s="1" t="s">
        <v>23</v>
      </c>
      <c r="E1089" s="1">
        <v>18695.82</v>
      </c>
      <c r="F1089" s="1">
        <v>1.0</v>
      </c>
      <c r="G1089" s="1">
        <v>19.0</v>
      </c>
      <c r="H1089" s="1">
        <v>8.0</v>
      </c>
      <c r="I1089" s="1" t="s">
        <v>22</v>
      </c>
      <c r="J1089" s="1">
        <v>0.952</v>
      </c>
      <c r="K1089" s="1">
        <v>0.54</v>
      </c>
      <c r="L1089" s="6" t="str">
        <f>if(J1089&gt;QUARTILE!$B$3, "TOP", if(J1089&lt;QUARTILE!$B$4, "BOTTOM", 0))</f>
        <v>TOP</v>
      </c>
      <c r="M1089" s="6">
        <f t="shared" si="1"/>
        <v>2</v>
      </c>
      <c r="N1089" s="6" t="str">
        <f t="shared" si="2"/>
        <v>Gen X</v>
      </c>
      <c r="O1089" s="6" t="str">
        <f t="shared" si="3"/>
        <v>Low Income</v>
      </c>
    </row>
    <row r="1090" hidden="1">
      <c r="A1090" s="1">
        <v>101088.0</v>
      </c>
      <c r="B1090" s="1">
        <v>47.0</v>
      </c>
      <c r="C1090" s="1">
        <v>5000.0</v>
      </c>
      <c r="D1090" s="1" t="s">
        <v>25</v>
      </c>
      <c r="E1090" s="1">
        <v>3448.75</v>
      </c>
      <c r="F1090" s="1">
        <v>2.0</v>
      </c>
      <c r="G1090" s="1">
        <v>29.0</v>
      </c>
      <c r="H1090" s="1">
        <v>12.0</v>
      </c>
      <c r="I1090" s="1" t="s">
        <v>22</v>
      </c>
      <c r="J1090" s="1">
        <v>0.109</v>
      </c>
      <c r="K1090" s="1">
        <v>0.379</v>
      </c>
      <c r="L1090" s="6" t="str">
        <f>if(J1090&gt;QUARTILE!$B$3, "TOP", if(J1090&lt;QUARTILE!$B$4, "BOTTOM", 0))</f>
        <v>BOTTOM</v>
      </c>
      <c r="M1090" s="6">
        <f t="shared" si="1"/>
        <v>2</v>
      </c>
      <c r="N1090" s="6" t="str">
        <f t="shared" si="2"/>
        <v>Gen X</v>
      </c>
      <c r="O1090" s="6" t="str">
        <f t="shared" si="3"/>
        <v>Low Income</v>
      </c>
    </row>
    <row r="1091" hidden="1">
      <c r="A1091" s="1">
        <v>101089.0</v>
      </c>
      <c r="B1091" s="1">
        <v>76.0</v>
      </c>
      <c r="C1091" s="1">
        <v>22000.0</v>
      </c>
      <c r="D1091" s="1" t="s">
        <v>27</v>
      </c>
      <c r="E1091" s="1">
        <v>13949.07</v>
      </c>
      <c r="F1091" s="1">
        <v>2.0</v>
      </c>
      <c r="G1091" s="1">
        <v>17.0</v>
      </c>
      <c r="H1091" s="1">
        <v>5.0</v>
      </c>
      <c r="I1091" s="1" t="s">
        <v>22</v>
      </c>
      <c r="J1091" s="1">
        <v>0.286</v>
      </c>
      <c r="K1091" s="1">
        <v>0.921</v>
      </c>
      <c r="L1091" s="6" t="str">
        <f>if(J1091&gt;QUARTILE!$B$3, "TOP", if(J1091&lt;QUARTILE!$B$4, "BOTTOM", 0))</f>
        <v>BOTTOM</v>
      </c>
      <c r="M1091" s="6">
        <f t="shared" si="1"/>
        <v>2</v>
      </c>
      <c r="N1091" s="6" t="str">
        <f t="shared" si="2"/>
        <v>Baby Boomer</v>
      </c>
      <c r="O1091" s="6" t="str">
        <f t="shared" si="3"/>
        <v>Low Income</v>
      </c>
    </row>
    <row r="1092" hidden="1">
      <c r="A1092" s="1">
        <v>101090.0</v>
      </c>
      <c r="B1092" s="1">
        <v>74.0</v>
      </c>
      <c r="C1092" s="1">
        <v>26000.0</v>
      </c>
      <c r="D1092" s="1" t="s">
        <v>27</v>
      </c>
      <c r="E1092" s="1">
        <v>39690.9</v>
      </c>
      <c r="F1092" s="1">
        <v>2.0</v>
      </c>
      <c r="G1092" s="1">
        <v>19.0</v>
      </c>
      <c r="H1092" s="1">
        <v>2.0</v>
      </c>
      <c r="I1092" s="1" t="s">
        <v>18</v>
      </c>
      <c r="J1092" s="1">
        <v>0.313</v>
      </c>
      <c r="K1092" s="1">
        <v>0.276</v>
      </c>
      <c r="L1092" s="6" t="str">
        <f>if(J1092&gt;QUARTILE!$B$3, "TOP", if(J1092&lt;QUARTILE!$B$4, "BOTTOM", 0))</f>
        <v>BOTTOM</v>
      </c>
      <c r="M1092" s="6">
        <f t="shared" si="1"/>
        <v>1</v>
      </c>
      <c r="N1092" s="6" t="str">
        <f t="shared" si="2"/>
        <v>Baby Boomer</v>
      </c>
      <c r="O1092" s="6" t="str">
        <f t="shared" si="3"/>
        <v>Low Income</v>
      </c>
    </row>
    <row r="1093" hidden="1">
      <c r="A1093" s="1">
        <v>101091.0</v>
      </c>
      <c r="B1093" s="1">
        <v>34.0</v>
      </c>
      <c r="C1093" s="1">
        <v>8000.0</v>
      </c>
      <c r="D1093" s="1" t="s">
        <v>23</v>
      </c>
      <c r="E1093" s="1">
        <v>22264.17</v>
      </c>
      <c r="F1093" s="1">
        <v>3.0</v>
      </c>
      <c r="G1093" s="1">
        <v>25.0</v>
      </c>
      <c r="H1093" s="1">
        <v>8.0</v>
      </c>
      <c r="I1093" s="1" t="s">
        <v>22</v>
      </c>
      <c r="J1093" s="1">
        <v>0.171</v>
      </c>
      <c r="K1093" s="1">
        <v>0.04</v>
      </c>
      <c r="L1093" s="6" t="str">
        <f>if(J1093&gt;QUARTILE!$B$3, "TOP", if(J1093&lt;QUARTILE!$B$4, "BOTTOM", 0))</f>
        <v>BOTTOM</v>
      </c>
      <c r="M1093" s="6">
        <f t="shared" si="1"/>
        <v>2</v>
      </c>
      <c r="N1093" s="6" t="str">
        <f t="shared" si="2"/>
        <v>Gen X</v>
      </c>
      <c r="O1093" s="6" t="str">
        <f t="shared" si="3"/>
        <v>Low Income</v>
      </c>
    </row>
    <row r="1094" hidden="1">
      <c r="A1094" s="1">
        <v>101092.0</v>
      </c>
      <c r="B1094" s="1">
        <v>65.0</v>
      </c>
      <c r="C1094" s="1">
        <v>30000.0</v>
      </c>
      <c r="D1094" s="1" t="s">
        <v>23</v>
      </c>
      <c r="E1094" s="1">
        <v>36960.51</v>
      </c>
      <c r="F1094" s="1">
        <v>5.0</v>
      </c>
      <c r="G1094" s="1">
        <v>25.0</v>
      </c>
      <c r="H1094" s="1">
        <v>4.0</v>
      </c>
      <c r="I1094" s="1" t="s">
        <v>18</v>
      </c>
      <c r="J1094" s="1">
        <v>0.156</v>
      </c>
      <c r="K1094" s="1">
        <v>0.614</v>
      </c>
      <c r="L1094" s="6" t="str">
        <f>if(J1094&gt;QUARTILE!$B$3, "TOP", if(J1094&lt;QUARTILE!$B$4, "BOTTOM", 0))</f>
        <v>BOTTOM</v>
      </c>
      <c r="M1094" s="6">
        <f t="shared" si="1"/>
        <v>1</v>
      </c>
      <c r="N1094" s="6" t="str">
        <f t="shared" si="2"/>
        <v>Baby Boomer</v>
      </c>
      <c r="O1094" s="6" t="str">
        <f t="shared" si="3"/>
        <v>Low Income</v>
      </c>
    </row>
    <row r="1095">
      <c r="A1095" s="1">
        <v>101093.0</v>
      </c>
      <c r="B1095" s="1">
        <v>80.0</v>
      </c>
      <c r="C1095" s="1">
        <v>19000.0</v>
      </c>
      <c r="D1095" s="1" t="s">
        <v>25</v>
      </c>
      <c r="E1095" s="1">
        <v>5764.29</v>
      </c>
      <c r="F1095" s="1">
        <v>2.0</v>
      </c>
      <c r="G1095" s="1">
        <v>24.0</v>
      </c>
      <c r="H1095" s="1">
        <v>2.0</v>
      </c>
      <c r="I1095" s="1" t="s">
        <v>22</v>
      </c>
      <c r="J1095" s="1">
        <v>0.453</v>
      </c>
      <c r="K1095" s="1">
        <v>0.964</v>
      </c>
      <c r="L1095" s="6">
        <f>if(J1095&gt;QUARTILE!$B$3, "TOP", if(J1095&lt;QUARTILE!$B$4, "BOTTOM", 0))</f>
        <v>0</v>
      </c>
      <c r="M1095" s="6">
        <f t="shared" si="1"/>
        <v>2</v>
      </c>
      <c r="N1095" s="6" t="str">
        <f t="shared" si="2"/>
        <v>Silent</v>
      </c>
      <c r="O1095" s="6" t="str">
        <f t="shared" si="3"/>
        <v>Low Income</v>
      </c>
    </row>
    <row r="1096" hidden="1">
      <c r="A1096" s="1">
        <v>101094.0</v>
      </c>
      <c r="B1096" s="1">
        <v>64.0</v>
      </c>
      <c r="C1096" s="1">
        <v>27000.0</v>
      </c>
      <c r="D1096" s="1" t="s">
        <v>25</v>
      </c>
      <c r="E1096" s="1">
        <v>43847.97</v>
      </c>
      <c r="F1096" s="1">
        <v>3.0</v>
      </c>
      <c r="G1096" s="1">
        <v>17.0</v>
      </c>
      <c r="H1096" s="1">
        <v>10.0</v>
      </c>
      <c r="I1096" s="1" t="s">
        <v>18</v>
      </c>
      <c r="J1096" s="1">
        <v>0.874</v>
      </c>
      <c r="K1096" s="1">
        <v>0.069</v>
      </c>
      <c r="L1096" s="6" t="str">
        <f>if(J1096&gt;QUARTILE!$B$3, "TOP", if(J1096&lt;QUARTILE!$B$4, "BOTTOM", 0))</f>
        <v>TOP</v>
      </c>
      <c r="M1096" s="6">
        <f t="shared" si="1"/>
        <v>1</v>
      </c>
      <c r="N1096" s="6" t="str">
        <f t="shared" si="2"/>
        <v>Baby Boomer</v>
      </c>
      <c r="O1096" s="6" t="str">
        <f t="shared" si="3"/>
        <v>Low Income</v>
      </c>
    </row>
    <row r="1097" hidden="1">
      <c r="A1097" s="1">
        <v>101095.0</v>
      </c>
      <c r="B1097" s="1">
        <v>40.0</v>
      </c>
      <c r="C1097" s="1">
        <v>19000.0</v>
      </c>
      <c r="D1097" s="1" t="s">
        <v>17</v>
      </c>
      <c r="E1097" s="1">
        <v>28179.91</v>
      </c>
      <c r="F1097" s="1">
        <v>1.0</v>
      </c>
      <c r="G1097" s="1">
        <v>15.0</v>
      </c>
      <c r="H1097" s="1">
        <v>10.0</v>
      </c>
      <c r="I1097" s="1" t="s">
        <v>22</v>
      </c>
      <c r="J1097" s="1">
        <v>0.645</v>
      </c>
      <c r="K1097" s="1">
        <v>0.973</v>
      </c>
      <c r="L1097" s="6">
        <f>if(J1097&gt;QUARTILE!$B$3, "TOP", if(J1097&lt;QUARTILE!$B$4, "BOTTOM", 0))</f>
        <v>0</v>
      </c>
      <c r="M1097" s="6">
        <f t="shared" si="1"/>
        <v>2</v>
      </c>
      <c r="N1097" s="6" t="str">
        <f t="shared" si="2"/>
        <v>Gen X</v>
      </c>
      <c r="O1097" s="6" t="str">
        <f t="shared" si="3"/>
        <v>Low Income</v>
      </c>
    </row>
    <row r="1098" hidden="1">
      <c r="A1098" s="1">
        <v>101096.0</v>
      </c>
      <c r="B1098" s="1">
        <v>32.0</v>
      </c>
      <c r="C1098" s="1">
        <v>47000.0</v>
      </c>
      <c r="D1098" s="1" t="s">
        <v>24</v>
      </c>
      <c r="E1098" s="1">
        <v>26106.37</v>
      </c>
      <c r="F1098" s="1">
        <v>1.0</v>
      </c>
      <c r="G1098" s="1">
        <v>23.0</v>
      </c>
      <c r="H1098" s="1">
        <v>9.0</v>
      </c>
      <c r="I1098" s="1" t="s">
        <v>22</v>
      </c>
      <c r="J1098" s="1">
        <v>0.651</v>
      </c>
      <c r="K1098" s="1">
        <v>0.617</v>
      </c>
      <c r="L1098" s="6">
        <f>if(J1098&gt;QUARTILE!$B$3, "TOP", if(J1098&lt;QUARTILE!$B$4, "BOTTOM", 0))</f>
        <v>0</v>
      </c>
      <c r="M1098" s="6">
        <f t="shared" si="1"/>
        <v>2</v>
      </c>
      <c r="N1098" s="6" t="str">
        <f t="shared" si="2"/>
        <v>Gen X</v>
      </c>
      <c r="O1098" s="6" t="str">
        <f t="shared" si="3"/>
        <v>Medium Income</v>
      </c>
    </row>
    <row r="1099" hidden="1">
      <c r="A1099" s="1">
        <v>101097.0</v>
      </c>
      <c r="B1099" s="1">
        <v>54.0</v>
      </c>
      <c r="C1099" s="1">
        <v>25000.0</v>
      </c>
      <c r="D1099" s="1" t="s">
        <v>27</v>
      </c>
      <c r="E1099" s="1">
        <v>8509.51</v>
      </c>
      <c r="F1099" s="1">
        <v>3.0</v>
      </c>
      <c r="G1099" s="1">
        <v>15.0</v>
      </c>
      <c r="H1099" s="1">
        <v>2.0</v>
      </c>
      <c r="I1099" s="1" t="s">
        <v>22</v>
      </c>
      <c r="J1099" s="1">
        <v>0.888</v>
      </c>
      <c r="K1099" s="1">
        <v>0.847</v>
      </c>
      <c r="L1099" s="6" t="str">
        <f>if(J1099&gt;QUARTILE!$B$3, "TOP", if(J1099&lt;QUARTILE!$B$4, "BOTTOM", 0))</f>
        <v>TOP</v>
      </c>
      <c r="M1099" s="6">
        <f t="shared" si="1"/>
        <v>2</v>
      </c>
      <c r="N1099" s="6" t="str">
        <f t="shared" si="2"/>
        <v>Gen X</v>
      </c>
      <c r="O1099" s="6" t="str">
        <f t="shared" si="3"/>
        <v>Low Income</v>
      </c>
    </row>
    <row r="1100" hidden="1">
      <c r="A1100" s="1">
        <v>101098.0</v>
      </c>
      <c r="B1100" s="1">
        <v>38.0</v>
      </c>
      <c r="C1100" s="1">
        <v>40000.0</v>
      </c>
      <c r="D1100" s="1" t="s">
        <v>17</v>
      </c>
      <c r="E1100" s="1">
        <v>43724.16</v>
      </c>
      <c r="F1100" s="1">
        <v>1.0</v>
      </c>
      <c r="G1100" s="1">
        <v>18.0</v>
      </c>
      <c r="H1100" s="1">
        <v>7.0</v>
      </c>
      <c r="I1100" s="1" t="s">
        <v>18</v>
      </c>
      <c r="J1100" s="1">
        <v>1.0</v>
      </c>
      <c r="K1100" s="1">
        <v>0.373</v>
      </c>
      <c r="L1100" s="6" t="str">
        <f>if(J1100&gt;QUARTILE!$B$3, "TOP", if(J1100&lt;QUARTILE!$B$4, "BOTTOM", 0))</f>
        <v>TOP</v>
      </c>
      <c r="M1100" s="6">
        <f t="shared" si="1"/>
        <v>1</v>
      </c>
      <c r="N1100" s="6" t="str">
        <f t="shared" si="2"/>
        <v>Gen X</v>
      </c>
      <c r="O1100" s="6" t="str">
        <f t="shared" si="3"/>
        <v>Low Income</v>
      </c>
    </row>
    <row r="1101" hidden="1">
      <c r="A1101" s="1">
        <v>101099.0</v>
      </c>
      <c r="B1101" s="1">
        <v>31.0</v>
      </c>
      <c r="C1101" s="1">
        <v>42000.0</v>
      </c>
      <c r="D1101" s="1" t="s">
        <v>25</v>
      </c>
      <c r="E1101" s="1">
        <v>20321.08</v>
      </c>
      <c r="F1101" s="1">
        <v>4.0</v>
      </c>
      <c r="G1101" s="1">
        <v>13.0</v>
      </c>
      <c r="H1101" s="1">
        <v>5.0</v>
      </c>
      <c r="I1101" s="1" t="s">
        <v>22</v>
      </c>
      <c r="J1101" s="1">
        <v>0.731</v>
      </c>
      <c r="K1101" s="1">
        <v>0.573</v>
      </c>
      <c r="L1101" s="6">
        <f>if(J1101&gt;QUARTILE!$B$3, "TOP", if(J1101&lt;QUARTILE!$B$4, "BOTTOM", 0))</f>
        <v>0</v>
      </c>
      <c r="M1101" s="6">
        <f t="shared" si="1"/>
        <v>2</v>
      </c>
      <c r="N1101" s="6" t="str">
        <f t="shared" si="2"/>
        <v>Gen X</v>
      </c>
      <c r="O1101" s="6" t="str">
        <f t="shared" si="3"/>
        <v>Low Income</v>
      </c>
    </row>
    <row r="1102" hidden="1">
      <c r="A1102" s="1">
        <v>101100.0</v>
      </c>
      <c r="B1102" s="1">
        <v>19.0</v>
      </c>
      <c r="C1102" s="1">
        <v>11000.0</v>
      </c>
      <c r="D1102" s="1" t="s">
        <v>25</v>
      </c>
      <c r="E1102" s="1">
        <v>38189.18</v>
      </c>
      <c r="F1102" s="1">
        <v>1.0</v>
      </c>
      <c r="G1102" s="1">
        <v>18.0</v>
      </c>
      <c r="H1102" s="1">
        <v>15.0</v>
      </c>
      <c r="I1102" s="1" t="s">
        <v>18</v>
      </c>
      <c r="J1102" s="1">
        <v>0.235</v>
      </c>
      <c r="K1102" s="1">
        <v>0.741</v>
      </c>
      <c r="L1102" s="6" t="str">
        <f>if(J1102&gt;QUARTILE!$B$3, "TOP", if(J1102&lt;QUARTILE!$B$4, "BOTTOM", 0))</f>
        <v>BOTTOM</v>
      </c>
      <c r="M1102" s="6">
        <f t="shared" si="1"/>
        <v>1</v>
      </c>
      <c r="N1102" s="6" t="str">
        <f t="shared" si="2"/>
        <v>Millenial</v>
      </c>
      <c r="O1102" s="6" t="str">
        <f t="shared" si="3"/>
        <v>Low Income</v>
      </c>
    </row>
    <row r="1103" hidden="1">
      <c r="A1103" s="1">
        <v>101101.0</v>
      </c>
      <c r="B1103" s="1">
        <v>28.0</v>
      </c>
      <c r="C1103" s="1">
        <v>14000.0</v>
      </c>
      <c r="D1103" s="1" t="s">
        <v>25</v>
      </c>
      <c r="E1103" s="1">
        <v>8956.12</v>
      </c>
      <c r="F1103" s="1">
        <v>4.0</v>
      </c>
      <c r="G1103" s="1">
        <v>32.0</v>
      </c>
      <c r="H1103" s="1">
        <v>10.0</v>
      </c>
      <c r="I1103" s="1" t="s">
        <v>22</v>
      </c>
      <c r="J1103" s="1">
        <v>0.727</v>
      </c>
      <c r="K1103" s="1">
        <v>0.933</v>
      </c>
      <c r="L1103" s="6">
        <f>if(J1103&gt;QUARTILE!$B$3, "TOP", if(J1103&lt;QUARTILE!$B$4, "BOTTOM", 0))</f>
        <v>0</v>
      </c>
      <c r="M1103" s="6">
        <f t="shared" si="1"/>
        <v>2</v>
      </c>
      <c r="N1103" s="6" t="str">
        <f t="shared" si="2"/>
        <v>Millenial</v>
      </c>
      <c r="O1103" s="6" t="str">
        <f t="shared" si="3"/>
        <v>Low Income</v>
      </c>
    </row>
    <row r="1104" hidden="1">
      <c r="A1104" s="1">
        <v>101102.0</v>
      </c>
      <c r="B1104" s="1">
        <v>68.0</v>
      </c>
      <c r="C1104" s="1">
        <v>29000.0</v>
      </c>
      <c r="D1104" s="1" t="s">
        <v>27</v>
      </c>
      <c r="E1104" s="1">
        <v>3148.34</v>
      </c>
      <c r="F1104" s="1">
        <v>3.0</v>
      </c>
      <c r="G1104" s="1">
        <v>23.0</v>
      </c>
      <c r="H1104" s="1">
        <v>4.0</v>
      </c>
      <c r="I1104" s="1" t="s">
        <v>22</v>
      </c>
      <c r="J1104" s="1">
        <v>0.555</v>
      </c>
      <c r="K1104" s="1">
        <v>0.185</v>
      </c>
      <c r="L1104" s="6">
        <f>if(J1104&gt;QUARTILE!$B$3, "TOP", if(J1104&lt;QUARTILE!$B$4, "BOTTOM", 0))</f>
        <v>0</v>
      </c>
      <c r="M1104" s="6">
        <f t="shared" si="1"/>
        <v>2</v>
      </c>
      <c r="N1104" s="6" t="str">
        <f t="shared" si="2"/>
        <v>Baby Boomer</v>
      </c>
      <c r="O1104" s="6" t="str">
        <f t="shared" si="3"/>
        <v>Low Income</v>
      </c>
    </row>
    <row r="1105" hidden="1">
      <c r="A1105" s="1">
        <v>101103.0</v>
      </c>
      <c r="B1105" s="1">
        <v>56.0</v>
      </c>
      <c r="C1105" s="1">
        <v>18000.0</v>
      </c>
      <c r="D1105" s="1" t="s">
        <v>23</v>
      </c>
      <c r="E1105" s="1">
        <v>8079.44</v>
      </c>
      <c r="F1105" s="1">
        <v>4.0</v>
      </c>
      <c r="G1105" s="1">
        <v>22.0</v>
      </c>
      <c r="H1105" s="1">
        <v>5.0</v>
      </c>
      <c r="I1105" s="1" t="s">
        <v>22</v>
      </c>
      <c r="J1105" s="1">
        <v>0.114</v>
      </c>
      <c r="K1105" s="1">
        <v>0.849</v>
      </c>
      <c r="L1105" s="6" t="str">
        <f>if(J1105&gt;QUARTILE!$B$3, "TOP", if(J1105&lt;QUARTILE!$B$4, "BOTTOM", 0))</f>
        <v>BOTTOM</v>
      </c>
      <c r="M1105" s="6">
        <f t="shared" si="1"/>
        <v>2</v>
      </c>
      <c r="N1105" s="6" t="str">
        <f t="shared" si="2"/>
        <v>Gen X</v>
      </c>
      <c r="O1105" s="6" t="str">
        <f t="shared" si="3"/>
        <v>Low Income</v>
      </c>
    </row>
    <row r="1106" hidden="1">
      <c r="A1106" s="1">
        <v>101104.0</v>
      </c>
      <c r="B1106" s="1">
        <v>55.0</v>
      </c>
      <c r="C1106" s="1">
        <v>19000.0</v>
      </c>
      <c r="D1106" s="1" t="s">
        <v>25</v>
      </c>
      <c r="E1106" s="1">
        <v>12149.09</v>
      </c>
      <c r="F1106" s="1">
        <v>1.0</v>
      </c>
      <c r="G1106" s="1">
        <v>9.0</v>
      </c>
      <c r="H1106" s="1">
        <v>2.0</v>
      </c>
      <c r="I1106" s="1" t="s">
        <v>22</v>
      </c>
      <c r="J1106" s="1">
        <v>0.307</v>
      </c>
      <c r="K1106" s="1">
        <v>0.667</v>
      </c>
      <c r="L1106" s="6" t="str">
        <f>if(J1106&gt;QUARTILE!$B$3, "TOP", if(J1106&lt;QUARTILE!$B$4, "BOTTOM", 0))</f>
        <v>BOTTOM</v>
      </c>
      <c r="M1106" s="6">
        <f t="shared" si="1"/>
        <v>2</v>
      </c>
      <c r="N1106" s="6" t="str">
        <f t="shared" si="2"/>
        <v>Gen X</v>
      </c>
      <c r="O1106" s="6" t="str">
        <f t="shared" si="3"/>
        <v>Low Income</v>
      </c>
    </row>
    <row r="1107" hidden="1">
      <c r="A1107" s="1">
        <v>101105.0</v>
      </c>
      <c r="B1107" s="1">
        <v>77.0</v>
      </c>
      <c r="C1107" s="1">
        <v>48000.0</v>
      </c>
      <c r="D1107" s="1" t="s">
        <v>27</v>
      </c>
      <c r="E1107" s="1">
        <v>15245.97</v>
      </c>
      <c r="F1107" s="1">
        <v>2.0</v>
      </c>
      <c r="G1107" s="1">
        <v>28.0</v>
      </c>
      <c r="H1107" s="1">
        <v>4.0</v>
      </c>
      <c r="I1107" s="1" t="s">
        <v>22</v>
      </c>
      <c r="J1107" s="1">
        <v>0.238</v>
      </c>
      <c r="K1107" s="1">
        <v>0.947</v>
      </c>
      <c r="L1107" s="6" t="str">
        <f>if(J1107&gt;QUARTILE!$B$3, "TOP", if(J1107&lt;QUARTILE!$B$4, "BOTTOM", 0))</f>
        <v>BOTTOM</v>
      </c>
      <c r="M1107" s="6">
        <f t="shared" si="1"/>
        <v>2</v>
      </c>
      <c r="N1107" s="6" t="str">
        <f t="shared" si="2"/>
        <v>Baby Boomer</v>
      </c>
      <c r="O1107" s="6" t="str">
        <f t="shared" si="3"/>
        <v>Medium Income</v>
      </c>
    </row>
    <row r="1108" hidden="1">
      <c r="A1108" s="1">
        <v>101106.0</v>
      </c>
      <c r="B1108" s="1">
        <v>51.0</v>
      </c>
      <c r="C1108" s="1">
        <v>18000.0</v>
      </c>
      <c r="D1108" s="1" t="s">
        <v>25</v>
      </c>
      <c r="E1108" s="1">
        <v>14300.05</v>
      </c>
      <c r="F1108" s="1">
        <v>4.0</v>
      </c>
      <c r="G1108" s="1">
        <v>19.0</v>
      </c>
      <c r="H1108" s="1">
        <v>4.0</v>
      </c>
      <c r="I1108" s="1" t="s">
        <v>22</v>
      </c>
      <c r="J1108" s="1">
        <v>0.823</v>
      </c>
      <c r="K1108" s="1">
        <v>0.268</v>
      </c>
      <c r="L1108" s="6" t="str">
        <f>if(J1108&gt;QUARTILE!$B$3, "TOP", if(J1108&lt;QUARTILE!$B$4, "BOTTOM", 0))</f>
        <v>TOP</v>
      </c>
      <c r="M1108" s="6">
        <f t="shared" si="1"/>
        <v>2</v>
      </c>
      <c r="N1108" s="6" t="str">
        <f t="shared" si="2"/>
        <v>Gen X</v>
      </c>
      <c r="O1108" s="6" t="str">
        <f t="shared" si="3"/>
        <v>Low Income</v>
      </c>
    </row>
    <row r="1109" hidden="1">
      <c r="A1109" s="1">
        <v>101107.0</v>
      </c>
      <c r="B1109" s="1">
        <v>55.0</v>
      </c>
      <c r="C1109" s="1">
        <v>12000.0</v>
      </c>
      <c r="D1109" s="1" t="s">
        <v>24</v>
      </c>
      <c r="E1109" s="1">
        <v>15795.57</v>
      </c>
      <c r="F1109" s="1">
        <v>1.0</v>
      </c>
      <c r="G1109" s="1">
        <v>24.0</v>
      </c>
      <c r="H1109" s="1">
        <v>0.0</v>
      </c>
      <c r="I1109" s="1" t="s">
        <v>22</v>
      </c>
      <c r="J1109" s="1">
        <v>0.345</v>
      </c>
      <c r="K1109" s="1">
        <v>0.243</v>
      </c>
      <c r="L1109" s="6">
        <f>if(J1109&gt;QUARTILE!$B$3, "TOP", if(J1109&lt;QUARTILE!$B$4, "BOTTOM", 0))</f>
        <v>0</v>
      </c>
      <c r="M1109" s="6">
        <f t="shared" si="1"/>
        <v>2</v>
      </c>
      <c r="N1109" s="6" t="str">
        <f t="shared" si="2"/>
        <v>Gen X</v>
      </c>
      <c r="O1109" s="6" t="str">
        <f t="shared" si="3"/>
        <v>Low Income</v>
      </c>
    </row>
    <row r="1110" hidden="1">
      <c r="A1110" s="1">
        <v>101108.0</v>
      </c>
      <c r="B1110" s="1">
        <v>67.0</v>
      </c>
      <c r="C1110" s="1">
        <v>13000.0</v>
      </c>
      <c r="D1110" s="1" t="s">
        <v>27</v>
      </c>
      <c r="E1110" s="1">
        <v>36865.99</v>
      </c>
      <c r="F1110" s="1">
        <v>2.0</v>
      </c>
      <c r="G1110" s="1">
        <v>12.0</v>
      </c>
      <c r="H1110" s="1">
        <v>2.0</v>
      </c>
      <c r="I1110" s="1" t="s">
        <v>18</v>
      </c>
      <c r="J1110" s="1">
        <v>0.601</v>
      </c>
      <c r="K1110" s="1">
        <v>0.266</v>
      </c>
      <c r="L1110" s="6">
        <f>if(J1110&gt;QUARTILE!$B$3, "TOP", if(J1110&lt;QUARTILE!$B$4, "BOTTOM", 0))</f>
        <v>0</v>
      </c>
      <c r="M1110" s="6">
        <f t="shared" si="1"/>
        <v>1</v>
      </c>
      <c r="N1110" s="6" t="str">
        <f t="shared" si="2"/>
        <v>Baby Boomer</v>
      </c>
      <c r="O1110" s="6" t="str">
        <f t="shared" si="3"/>
        <v>Low Income</v>
      </c>
    </row>
    <row r="1111" hidden="1">
      <c r="A1111" s="1">
        <v>101109.0</v>
      </c>
      <c r="B1111" s="1">
        <v>51.0</v>
      </c>
      <c r="C1111" s="1">
        <v>82000.0</v>
      </c>
      <c r="D1111" s="1" t="s">
        <v>23</v>
      </c>
      <c r="E1111" s="1">
        <v>3729.03</v>
      </c>
      <c r="F1111" s="1">
        <v>3.0</v>
      </c>
      <c r="G1111" s="1">
        <v>23.0</v>
      </c>
      <c r="H1111" s="1">
        <v>0.0</v>
      </c>
      <c r="I1111" s="1" t="s">
        <v>22</v>
      </c>
      <c r="J1111" s="1">
        <v>0.936</v>
      </c>
      <c r="K1111" s="1">
        <v>0.884</v>
      </c>
      <c r="L1111" s="6" t="str">
        <f>if(J1111&gt;QUARTILE!$B$3, "TOP", if(J1111&lt;QUARTILE!$B$4, "BOTTOM", 0))</f>
        <v>TOP</v>
      </c>
      <c r="M1111" s="6">
        <f t="shared" si="1"/>
        <v>2</v>
      </c>
      <c r="N1111" s="6" t="str">
        <f t="shared" si="2"/>
        <v>Gen X</v>
      </c>
      <c r="O1111" s="6" t="str">
        <f t="shared" si="3"/>
        <v>Medium Income</v>
      </c>
    </row>
    <row r="1112" hidden="1">
      <c r="A1112" s="1">
        <v>101110.0</v>
      </c>
      <c r="B1112" s="1">
        <v>35.0</v>
      </c>
      <c r="C1112" s="1">
        <v>20000.0</v>
      </c>
      <c r="D1112" s="1" t="s">
        <v>25</v>
      </c>
      <c r="E1112" s="1">
        <v>7597.45</v>
      </c>
      <c r="F1112" s="1">
        <v>3.0</v>
      </c>
      <c r="G1112" s="1">
        <v>26.0</v>
      </c>
      <c r="H1112" s="1">
        <v>9.0</v>
      </c>
      <c r="I1112" s="1" t="s">
        <v>22</v>
      </c>
      <c r="J1112" s="1">
        <v>0.987</v>
      </c>
      <c r="K1112" s="1">
        <v>0.46</v>
      </c>
      <c r="L1112" s="6" t="str">
        <f>if(J1112&gt;QUARTILE!$B$3, "TOP", if(J1112&lt;QUARTILE!$B$4, "BOTTOM", 0))</f>
        <v>TOP</v>
      </c>
      <c r="M1112" s="6">
        <f t="shared" si="1"/>
        <v>2</v>
      </c>
      <c r="N1112" s="6" t="str">
        <f t="shared" si="2"/>
        <v>Gen X</v>
      </c>
      <c r="O1112" s="6" t="str">
        <f t="shared" si="3"/>
        <v>Low Income</v>
      </c>
    </row>
    <row r="1113" hidden="1">
      <c r="A1113" s="1">
        <v>101111.0</v>
      </c>
      <c r="B1113" s="1">
        <v>47.0</v>
      </c>
      <c r="C1113" s="1">
        <v>10000.0</v>
      </c>
      <c r="D1113" s="1" t="s">
        <v>27</v>
      </c>
      <c r="E1113" s="1">
        <v>43894.08</v>
      </c>
      <c r="F1113" s="1">
        <v>5.0</v>
      </c>
      <c r="G1113" s="1">
        <v>16.0</v>
      </c>
      <c r="H1113" s="1">
        <v>11.0</v>
      </c>
      <c r="I1113" s="1" t="s">
        <v>18</v>
      </c>
      <c r="J1113" s="1">
        <v>0.638</v>
      </c>
      <c r="K1113" s="1">
        <v>0.801</v>
      </c>
      <c r="L1113" s="6">
        <f>if(J1113&gt;QUARTILE!$B$3, "TOP", if(J1113&lt;QUARTILE!$B$4, "BOTTOM", 0))</f>
        <v>0</v>
      </c>
      <c r="M1113" s="6">
        <f t="shared" si="1"/>
        <v>1</v>
      </c>
      <c r="N1113" s="6" t="str">
        <f t="shared" si="2"/>
        <v>Gen X</v>
      </c>
      <c r="O1113" s="6" t="str">
        <f t="shared" si="3"/>
        <v>Low Income</v>
      </c>
    </row>
    <row r="1114" hidden="1">
      <c r="A1114" s="1">
        <v>101112.0</v>
      </c>
      <c r="B1114" s="1">
        <v>32.0</v>
      </c>
      <c r="C1114" s="1">
        <v>8000.0</v>
      </c>
      <c r="D1114" s="1" t="s">
        <v>25</v>
      </c>
      <c r="E1114" s="1">
        <v>16440.45</v>
      </c>
      <c r="F1114" s="1">
        <v>3.0</v>
      </c>
      <c r="G1114" s="1">
        <v>13.0</v>
      </c>
      <c r="H1114" s="1">
        <v>13.0</v>
      </c>
      <c r="I1114" s="1" t="s">
        <v>22</v>
      </c>
      <c r="J1114" s="1">
        <v>0.605</v>
      </c>
      <c r="K1114" s="1">
        <v>0.242</v>
      </c>
      <c r="L1114" s="6">
        <f>if(J1114&gt;QUARTILE!$B$3, "TOP", if(J1114&lt;QUARTILE!$B$4, "BOTTOM", 0))</f>
        <v>0</v>
      </c>
      <c r="M1114" s="6">
        <f t="shared" si="1"/>
        <v>2</v>
      </c>
      <c r="N1114" s="6" t="str">
        <f t="shared" si="2"/>
        <v>Gen X</v>
      </c>
      <c r="O1114" s="6" t="str">
        <f t="shared" si="3"/>
        <v>Low Income</v>
      </c>
    </row>
    <row r="1115" hidden="1">
      <c r="A1115" s="1">
        <v>101113.0</v>
      </c>
      <c r="B1115" s="1">
        <v>44.0</v>
      </c>
      <c r="C1115" s="1">
        <v>15000.0</v>
      </c>
      <c r="D1115" s="1" t="s">
        <v>23</v>
      </c>
      <c r="E1115" s="1">
        <v>17512.09</v>
      </c>
      <c r="F1115" s="1">
        <v>5.0</v>
      </c>
      <c r="G1115" s="1">
        <v>8.0</v>
      </c>
      <c r="H1115" s="1">
        <v>11.0</v>
      </c>
      <c r="I1115" s="1" t="s">
        <v>22</v>
      </c>
      <c r="J1115" s="1">
        <v>0.146</v>
      </c>
      <c r="K1115" s="1">
        <v>0.171</v>
      </c>
      <c r="L1115" s="6" t="str">
        <f>if(J1115&gt;QUARTILE!$B$3, "TOP", if(J1115&lt;QUARTILE!$B$4, "BOTTOM", 0))</f>
        <v>BOTTOM</v>
      </c>
      <c r="M1115" s="6">
        <f t="shared" si="1"/>
        <v>2</v>
      </c>
      <c r="N1115" s="6" t="str">
        <f t="shared" si="2"/>
        <v>Gen X</v>
      </c>
      <c r="O1115" s="6" t="str">
        <f t="shared" si="3"/>
        <v>Low Income</v>
      </c>
    </row>
    <row r="1116" hidden="1">
      <c r="A1116" s="1">
        <v>101114.0</v>
      </c>
      <c r="B1116" s="1">
        <v>68.0</v>
      </c>
      <c r="C1116" s="1">
        <v>20000.0</v>
      </c>
      <c r="D1116" s="1" t="s">
        <v>27</v>
      </c>
      <c r="E1116" s="1">
        <v>13004.15</v>
      </c>
      <c r="F1116" s="1">
        <v>3.0</v>
      </c>
      <c r="G1116" s="1">
        <v>16.0</v>
      </c>
      <c r="H1116" s="1">
        <v>8.0</v>
      </c>
      <c r="I1116" s="1" t="s">
        <v>22</v>
      </c>
      <c r="J1116" s="1">
        <v>0.494</v>
      </c>
      <c r="K1116" s="1">
        <v>0.678</v>
      </c>
      <c r="L1116" s="6">
        <f>if(J1116&gt;QUARTILE!$B$3, "TOP", if(J1116&lt;QUARTILE!$B$4, "BOTTOM", 0))</f>
        <v>0</v>
      </c>
      <c r="M1116" s="6">
        <f t="shared" si="1"/>
        <v>2</v>
      </c>
      <c r="N1116" s="6" t="str">
        <f t="shared" si="2"/>
        <v>Baby Boomer</v>
      </c>
      <c r="O1116" s="6" t="str">
        <f t="shared" si="3"/>
        <v>Low Income</v>
      </c>
    </row>
    <row r="1117">
      <c r="A1117" s="1">
        <v>101115.0</v>
      </c>
      <c r="B1117" s="1">
        <v>80.0</v>
      </c>
      <c r="C1117" s="1">
        <v>39000.0</v>
      </c>
      <c r="D1117" s="1" t="s">
        <v>24</v>
      </c>
      <c r="E1117" s="1">
        <v>15924.63</v>
      </c>
      <c r="F1117" s="1">
        <v>3.0</v>
      </c>
      <c r="G1117" s="1">
        <v>20.0</v>
      </c>
      <c r="H1117" s="1">
        <v>3.0</v>
      </c>
      <c r="I1117" s="1" t="s">
        <v>22</v>
      </c>
      <c r="J1117" s="1">
        <v>0.686</v>
      </c>
      <c r="K1117" s="1">
        <v>0.292</v>
      </c>
      <c r="L1117" s="6">
        <f>if(J1117&gt;QUARTILE!$B$3, "TOP", if(J1117&lt;QUARTILE!$B$4, "BOTTOM", 0))</f>
        <v>0</v>
      </c>
      <c r="M1117" s="6">
        <f t="shared" si="1"/>
        <v>2</v>
      </c>
      <c r="N1117" s="6" t="str">
        <f t="shared" si="2"/>
        <v>Silent</v>
      </c>
      <c r="O1117" s="6" t="str">
        <f t="shared" si="3"/>
        <v>Low Income</v>
      </c>
    </row>
    <row r="1118" hidden="1">
      <c r="A1118" s="1">
        <v>101116.0</v>
      </c>
      <c r="B1118" s="1">
        <v>51.0</v>
      </c>
      <c r="C1118" s="1">
        <v>37000.0</v>
      </c>
      <c r="D1118" s="1" t="s">
        <v>25</v>
      </c>
      <c r="E1118" s="1">
        <v>4414.92</v>
      </c>
      <c r="F1118" s="1">
        <v>3.0</v>
      </c>
      <c r="G1118" s="1">
        <v>24.0</v>
      </c>
      <c r="H1118" s="1">
        <v>7.0</v>
      </c>
      <c r="I1118" s="1" t="s">
        <v>22</v>
      </c>
      <c r="J1118" s="1">
        <v>0.239</v>
      </c>
      <c r="K1118" s="1">
        <v>0.129</v>
      </c>
      <c r="L1118" s="6" t="str">
        <f>if(J1118&gt;QUARTILE!$B$3, "TOP", if(J1118&lt;QUARTILE!$B$4, "BOTTOM", 0))</f>
        <v>BOTTOM</v>
      </c>
      <c r="M1118" s="6">
        <f t="shared" si="1"/>
        <v>2</v>
      </c>
      <c r="N1118" s="6" t="str">
        <f t="shared" si="2"/>
        <v>Gen X</v>
      </c>
      <c r="O1118" s="6" t="str">
        <f t="shared" si="3"/>
        <v>Low Income</v>
      </c>
    </row>
    <row r="1119" hidden="1">
      <c r="A1119" s="1">
        <v>101117.0</v>
      </c>
      <c r="B1119" s="1">
        <v>69.0</v>
      </c>
      <c r="C1119" s="1">
        <v>22000.0</v>
      </c>
      <c r="D1119" s="1" t="s">
        <v>21</v>
      </c>
      <c r="E1119" s="1">
        <v>15831.39</v>
      </c>
      <c r="F1119" s="1">
        <v>5.0</v>
      </c>
      <c r="G1119" s="1">
        <v>21.0</v>
      </c>
      <c r="H1119" s="1">
        <v>6.0</v>
      </c>
      <c r="I1119" s="1" t="s">
        <v>22</v>
      </c>
      <c r="J1119" s="1">
        <v>0.111</v>
      </c>
      <c r="K1119" s="1">
        <v>0.326</v>
      </c>
      <c r="L1119" s="6" t="str">
        <f>if(J1119&gt;QUARTILE!$B$3, "TOP", if(J1119&lt;QUARTILE!$B$4, "BOTTOM", 0))</f>
        <v>BOTTOM</v>
      </c>
      <c r="M1119" s="6">
        <f t="shared" si="1"/>
        <v>2</v>
      </c>
      <c r="N1119" s="6" t="str">
        <f t="shared" si="2"/>
        <v>Baby Boomer</v>
      </c>
      <c r="O1119" s="6" t="str">
        <f t="shared" si="3"/>
        <v>Low Income</v>
      </c>
    </row>
    <row r="1120" hidden="1">
      <c r="A1120" s="1">
        <v>101118.0</v>
      </c>
      <c r="B1120" s="1">
        <v>74.0</v>
      </c>
      <c r="C1120" s="1">
        <v>17000.0</v>
      </c>
      <c r="D1120" s="1" t="s">
        <v>17</v>
      </c>
      <c r="E1120" s="1">
        <v>100000.0</v>
      </c>
      <c r="F1120" s="1">
        <v>5.0</v>
      </c>
      <c r="G1120" s="1">
        <v>25.0</v>
      </c>
      <c r="H1120" s="1">
        <v>3.0</v>
      </c>
      <c r="I1120" s="1" t="s">
        <v>18</v>
      </c>
      <c r="J1120" s="1">
        <v>0.963</v>
      </c>
      <c r="K1120" s="1">
        <v>0.116</v>
      </c>
      <c r="L1120" s="6" t="str">
        <f>if(J1120&gt;QUARTILE!$B$3, "TOP", if(J1120&lt;QUARTILE!$B$4, "BOTTOM", 0))</f>
        <v>TOP</v>
      </c>
      <c r="M1120" s="6">
        <f t="shared" si="1"/>
        <v>1</v>
      </c>
      <c r="N1120" s="6" t="str">
        <f t="shared" si="2"/>
        <v>Baby Boomer</v>
      </c>
      <c r="O1120" s="6" t="str">
        <f t="shared" si="3"/>
        <v>Low Income</v>
      </c>
    </row>
    <row r="1121" hidden="1">
      <c r="A1121" s="1">
        <v>101119.0</v>
      </c>
      <c r="B1121" s="1">
        <v>55.0</v>
      </c>
      <c r="C1121" s="1">
        <v>27000.0</v>
      </c>
      <c r="D1121" s="1" t="s">
        <v>23</v>
      </c>
      <c r="E1121" s="1">
        <v>16696.41</v>
      </c>
      <c r="F1121" s="1">
        <v>4.0</v>
      </c>
      <c r="G1121" s="1">
        <v>23.0</v>
      </c>
      <c r="H1121" s="1">
        <v>3.0</v>
      </c>
      <c r="I1121" s="1" t="s">
        <v>22</v>
      </c>
      <c r="J1121" s="1">
        <v>0.165</v>
      </c>
      <c r="K1121" s="1">
        <v>0.363</v>
      </c>
      <c r="L1121" s="6" t="str">
        <f>if(J1121&gt;QUARTILE!$B$3, "TOP", if(J1121&lt;QUARTILE!$B$4, "BOTTOM", 0))</f>
        <v>BOTTOM</v>
      </c>
      <c r="M1121" s="6">
        <f t="shared" si="1"/>
        <v>2</v>
      </c>
      <c r="N1121" s="6" t="str">
        <f t="shared" si="2"/>
        <v>Gen X</v>
      </c>
      <c r="O1121" s="6" t="str">
        <f t="shared" si="3"/>
        <v>Low Income</v>
      </c>
    </row>
    <row r="1122" hidden="1">
      <c r="A1122" s="1">
        <v>101120.0</v>
      </c>
      <c r="B1122" s="1">
        <v>50.0</v>
      </c>
      <c r="C1122" s="1">
        <v>8000.0</v>
      </c>
      <c r="D1122" s="1" t="s">
        <v>27</v>
      </c>
      <c r="E1122" s="1">
        <v>908.37</v>
      </c>
      <c r="F1122" s="1">
        <v>1.0</v>
      </c>
      <c r="G1122" s="1">
        <v>16.0</v>
      </c>
      <c r="H1122" s="1">
        <v>10.0</v>
      </c>
      <c r="I1122" s="1" t="s">
        <v>22</v>
      </c>
      <c r="J1122" s="1">
        <v>0.913</v>
      </c>
      <c r="K1122" s="1">
        <v>0.187</v>
      </c>
      <c r="L1122" s="6" t="str">
        <f>if(J1122&gt;QUARTILE!$B$3, "TOP", if(J1122&lt;QUARTILE!$B$4, "BOTTOM", 0))</f>
        <v>TOP</v>
      </c>
      <c r="M1122" s="6">
        <f t="shared" si="1"/>
        <v>2</v>
      </c>
      <c r="N1122" s="6" t="str">
        <f t="shared" si="2"/>
        <v>Gen X</v>
      </c>
      <c r="O1122" s="6" t="str">
        <f t="shared" si="3"/>
        <v>Low Income</v>
      </c>
    </row>
    <row r="1123" hidden="1">
      <c r="A1123" s="1">
        <v>101121.0</v>
      </c>
      <c r="B1123" s="1">
        <v>41.0</v>
      </c>
      <c r="C1123" s="1">
        <v>72000.0</v>
      </c>
      <c r="D1123" s="1" t="s">
        <v>25</v>
      </c>
      <c r="E1123" s="1">
        <v>31835.46</v>
      </c>
      <c r="F1123" s="1">
        <v>1.0</v>
      </c>
      <c r="G1123" s="1">
        <v>23.0</v>
      </c>
      <c r="H1123" s="1">
        <v>8.0</v>
      </c>
      <c r="I1123" s="1" t="s">
        <v>18</v>
      </c>
      <c r="J1123" s="1">
        <v>0.524</v>
      </c>
      <c r="K1123" s="1">
        <v>0.857</v>
      </c>
      <c r="L1123" s="6">
        <f>if(J1123&gt;QUARTILE!$B$3, "TOP", if(J1123&lt;QUARTILE!$B$4, "BOTTOM", 0))</f>
        <v>0</v>
      </c>
      <c r="M1123" s="6">
        <f t="shared" si="1"/>
        <v>1</v>
      </c>
      <c r="N1123" s="6" t="str">
        <f t="shared" si="2"/>
        <v>Gen X</v>
      </c>
      <c r="O1123" s="6" t="str">
        <f t="shared" si="3"/>
        <v>Medium Income</v>
      </c>
    </row>
    <row r="1124" hidden="1">
      <c r="A1124" s="1">
        <v>101122.0</v>
      </c>
      <c r="B1124" s="1">
        <v>32.0</v>
      </c>
      <c r="C1124" s="1">
        <v>33000.0</v>
      </c>
      <c r="D1124" s="1" t="s">
        <v>23</v>
      </c>
      <c r="E1124" s="1">
        <v>10099.37</v>
      </c>
      <c r="F1124" s="1">
        <v>1.0</v>
      </c>
      <c r="G1124" s="1">
        <v>18.0</v>
      </c>
      <c r="H1124" s="1">
        <v>13.0</v>
      </c>
      <c r="I1124" s="1" t="s">
        <v>22</v>
      </c>
      <c r="J1124" s="1">
        <v>0.38</v>
      </c>
      <c r="K1124" s="1">
        <v>0.802</v>
      </c>
      <c r="L1124" s="6">
        <f>if(J1124&gt;QUARTILE!$B$3, "TOP", if(J1124&lt;QUARTILE!$B$4, "BOTTOM", 0))</f>
        <v>0</v>
      </c>
      <c r="M1124" s="6">
        <f t="shared" si="1"/>
        <v>2</v>
      </c>
      <c r="N1124" s="6" t="str">
        <f t="shared" si="2"/>
        <v>Gen X</v>
      </c>
      <c r="O1124" s="6" t="str">
        <f t="shared" si="3"/>
        <v>Low Income</v>
      </c>
    </row>
    <row r="1125" hidden="1">
      <c r="A1125" s="1">
        <v>101123.0</v>
      </c>
      <c r="B1125" s="1">
        <v>77.0</v>
      </c>
      <c r="C1125" s="1">
        <v>37000.0</v>
      </c>
      <c r="D1125" s="1" t="s">
        <v>27</v>
      </c>
      <c r="E1125" s="1">
        <v>3337.06</v>
      </c>
      <c r="F1125" s="1">
        <v>3.0</v>
      </c>
      <c r="G1125" s="1">
        <v>28.0</v>
      </c>
      <c r="H1125" s="1">
        <v>6.0</v>
      </c>
      <c r="I1125" s="1" t="s">
        <v>22</v>
      </c>
      <c r="J1125" s="1">
        <v>0.526</v>
      </c>
      <c r="K1125" s="1">
        <v>0.841</v>
      </c>
      <c r="L1125" s="6">
        <f>if(J1125&gt;QUARTILE!$B$3, "TOP", if(J1125&lt;QUARTILE!$B$4, "BOTTOM", 0))</f>
        <v>0</v>
      </c>
      <c r="M1125" s="6">
        <f t="shared" si="1"/>
        <v>2</v>
      </c>
      <c r="N1125" s="6" t="str">
        <f t="shared" si="2"/>
        <v>Baby Boomer</v>
      </c>
      <c r="O1125" s="6" t="str">
        <f t="shared" si="3"/>
        <v>Low Income</v>
      </c>
    </row>
    <row r="1126" hidden="1">
      <c r="A1126" s="1">
        <v>101124.0</v>
      </c>
      <c r="B1126" s="1">
        <v>47.0</v>
      </c>
      <c r="C1126" s="1">
        <v>12000.0</v>
      </c>
      <c r="D1126" s="1" t="s">
        <v>27</v>
      </c>
      <c r="E1126" s="1">
        <v>39685.51</v>
      </c>
      <c r="F1126" s="1">
        <v>1.0</v>
      </c>
      <c r="G1126" s="1">
        <v>26.0</v>
      </c>
      <c r="H1126" s="1">
        <v>14.0</v>
      </c>
      <c r="I1126" s="1" t="s">
        <v>22</v>
      </c>
      <c r="J1126" s="1">
        <v>0.288</v>
      </c>
      <c r="K1126" s="1">
        <v>0.198</v>
      </c>
      <c r="L1126" s="6" t="str">
        <f>if(J1126&gt;QUARTILE!$B$3, "TOP", if(J1126&lt;QUARTILE!$B$4, "BOTTOM", 0))</f>
        <v>BOTTOM</v>
      </c>
      <c r="M1126" s="6">
        <f t="shared" si="1"/>
        <v>2</v>
      </c>
      <c r="N1126" s="6" t="str">
        <f t="shared" si="2"/>
        <v>Gen X</v>
      </c>
      <c r="O1126" s="6" t="str">
        <f t="shared" si="3"/>
        <v>Low Income</v>
      </c>
    </row>
    <row r="1127" hidden="1">
      <c r="A1127" s="1">
        <v>101125.0</v>
      </c>
      <c r="B1127" s="1">
        <v>72.0</v>
      </c>
      <c r="C1127" s="1">
        <v>48000.0</v>
      </c>
      <c r="D1127" s="1" t="s">
        <v>23</v>
      </c>
      <c r="E1127" s="1">
        <v>4412.27</v>
      </c>
      <c r="F1127" s="1">
        <v>5.0</v>
      </c>
      <c r="G1127" s="1">
        <v>18.0</v>
      </c>
      <c r="H1127" s="1">
        <v>3.0</v>
      </c>
      <c r="I1127" s="1" t="s">
        <v>22</v>
      </c>
      <c r="J1127" s="1">
        <v>0.739</v>
      </c>
      <c r="K1127" s="1">
        <v>0.807</v>
      </c>
      <c r="L1127" s="6">
        <f>if(J1127&gt;QUARTILE!$B$3, "TOP", if(J1127&lt;QUARTILE!$B$4, "BOTTOM", 0))</f>
        <v>0</v>
      </c>
      <c r="M1127" s="6">
        <f t="shared" si="1"/>
        <v>2</v>
      </c>
      <c r="N1127" s="6" t="str">
        <f t="shared" si="2"/>
        <v>Baby Boomer</v>
      </c>
      <c r="O1127" s="6" t="str">
        <f t="shared" si="3"/>
        <v>Medium Income</v>
      </c>
    </row>
    <row r="1128" hidden="1">
      <c r="A1128" s="1">
        <v>101126.0</v>
      </c>
      <c r="B1128" s="1">
        <v>59.0</v>
      </c>
      <c r="C1128" s="1">
        <v>17000.0</v>
      </c>
      <c r="D1128" s="1" t="s">
        <v>21</v>
      </c>
      <c r="E1128" s="1">
        <v>50707.35</v>
      </c>
      <c r="F1128" s="1">
        <v>4.0</v>
      </c>
      <c r="G1128" s="1">
        <v>28.0</v>
      </c>
      <c r="H1128" s="1">
        <v>4.0</v>
      </c>
      <c r="I1128" s="1" t="s">
        <v>18</v>
      </c>
      <c r="J1128" s="1">
        <v>0.624</v>
      </c>
      <c r="K1128" s="1">
        <v>0.441</v>
      </c>
      <c r="L1128" s="6">
        <f>if(J1128&gt;QUARTILE!$B$3, "TOP", if(J1128&lt;QUARTILE!$B$4, "BOTTOM", 0))</f>
        <v>0</v>
      </c>
      <c r="M1128" s="6">
        <f t="shared" si="1"/>
        <v>1</v>
      </c>
      <c r="N1128" s="6" t="str">
        <f t="shared" si="2"/>
        <v>Gen X</v>
      </c>
      <c r="O1128" s="6" t="str">
        <f t="shared" si="3"/>
        <v>Low Income</v>
      </c>
    </row>
    <row r="1129" hidden="1">
      <c r="A1129" s="1">
        <v>101127.0</v>
      </c>
      <c r="B1129" s="1">
        <v>68.0</v>
      </c>
      <c r="C1129" s="1">
        <v>12000.0</v>
      </c>
      <c r="D1129" s="1" t="s">
        <v>27</v>
      </c>
      <c r="E1129" s="1">
        <v>11660.63</v>
      </c>
      <c r="F1129" s="1">
        <v>2.0</v>
      </c>
      <c r="G1129" s="1">
        <v>18.0</v>
      </c>
      <c r="H1129" s="1">
        <v>5.0</v>
      </c>
      <c r="I1129" s="1" t="s">
        <v>22</v>
      </c>
      <c r="J1129" s="1">
        <v>0.946</v>
      </c>
      <c r="K1129" s="1">
        <v>0.057</v>
      </c>
      <c r="L1129" s="6" t="str">
        <f>if(J1129&gt;QUARTILE!$B$3, "TOP", if(J1129&lt;QUARTILE!$B$4, "BOTTOM", 0))</f>
        <v>TOP</v>
      </c>
      <c r="M1129" s="6">
        <f t="shared" si="1"/>
        <v>2</v>
      </c>
      <c r="N1129" s="6" t="str">
        <f t="shared" si="2"/>
        <v>Baby Boomer</v>
      </c>
      <c r="O1129" s="6" t="str">
        <f t="shared" si="3"/>
        <v>Low Income</v>
      </c>
    </row>
    <row r="1130" hidden="1">
      <c r="A1130" s="1">
        <v>101128.0</v>
      </c>
      <c r="B1130" s="1">
        <v>34.0</v>
      </c>
      <c r="C1130" s="1">
        <v>22000.0</v>
      </c>
      <c r="D1130" s="1" t="s">
        <v>24</v>
      </c>
      <c r="E1130" s="1">
        <v>27157.31</v>
      </c>
      <c r="F1130" s="1">
        <v>4.0</v>
      </c>
      <c r="G1130" s="1">
        <v>19.0</v>
      </c>
      <c r="H1130" s="1">
        <v>16.0</v>
      </c>
      <c r="I1130" s="1" t="s">
        <v>22</v>
      </c>
      <c r="J1130" s="1">
        <v>0.911</v>
      </c>
      <c r="K1130" s="1">
        <v>0.103</v>
      </c>
      <c r="L1130" s="6" t="str">
        <f>if(J1130&gt;QUARTILE!$B$3, "TOP", if(J1130&lt;QUARTILE!$B$4, "BOTTOM", 0))</f>
        <v>TOP</v>
      </c>
      <c r="M1130" s="6">
        <f t="shared" si="1"/>
        <v>2</v>
      </c>
      <c r="N1130" s="6" t="str">
        <f t="shared" si="2"/>
        <v>Gen X</v>
      </c>
      <c r="O1130" s="6" t="str">
        <f t="shared" si="3"/>
        <v>Low Income</v>
      </c>
    </row>
    <row r="1131" hidden="1">
      <c r="A1131" s="1">
        <v>101129.0</v>
      </c>
      <c r="B1131" s="1">
        <v>22.0</v>
      </c>
      <c r="C1131" s="1">
        <v>21000.0</v>
      </c>
      <c r="D1131" s="1" t="s">
        <v>23</v>
      </c>
      <c r="E1131" s="1">
        <v>15837.08</v>
      </c>
      <c r="F1131" s="1">
        <v>1.0</v>
      </c>
      <c r="G1131" s="1">
        <v>23.0</v>
      </c>
      <c r="H1131" s="1">
        <v>16.0</v>
      </c>
      <c r="I1131" s="1" t="s">
        <v>18</v>
      </c>
      <c r="J1131" s="1">
        <v>0.82</v>
      </c>
      <c r="K1131" s="1">
        <v>0.446</v>
      </c>
      <c r="L1131" s="6" t="str">
        <f>if(J1131&gt;QUARTILE!$B$3, "TOP", if(J1131&lt;QUARTILE!$B$4, "BOTTOM", 0))</f>
        <v>TOP</v>
      </c>
      <c r="M1131" s="6">
        <f t="shared" si="1"/>
        <v>1</v>
      </c>
      <c r="N1131" s="6" t="str">
        <f t="shared" si="2"/>
        <v>Millenial</v>
      </c>
      <c r="O1131" s="6" t="str">
        <f t="shared" si="3"/>
        <v>Low Income</v>
      </c>
    </row>
    <row r="1132" hidden="1">
      <c r="A1132" s="1">
        <v>101130.0</v>
      </c>
      <c r="B1132" s="1">
        <v>46.0</v>
      </c>
      <c r="C1132" s="1">
        <v>12000.0</v>
      </c>
      <c r="D1132" s="1" t="s">
        <v>24</v>
      </c>
      <c r="E1132" s="1">
        <v>5931.14</v>
      </c>
      <c r="F1132" s="1">
        <v>1.0</v>
      </c>
      <c r="G1132" s="1">
        <v>19.0</v>
      </c>
      <c r="H1132" s="1">
        <v>9.0</v>
      </c>
      <c r="I1132" s="1" t="s">
        <v>22</v>
      </c>
      <c r="J1132" s="1">
        <v>0.185</v>
      </c>
      <c r="K1132" s="1">
        <v>0.394</v>
      </c>
      <c r="L1132" s="6" t="str">
        <f>if(J1132&gt;QUARTILE!$B$3, "TOP", if(J1132&lt;QUARTILE!$B$4, "BOTTOM", 0))</f>
        <v>BOTTOM</v>
      </c>
      <c r="M1132" s="6">
        <f t="shared" si="1"/>
        <v>2</v>
      </c>
      <c r="N1132" s="6" t="str">
        <f t="shared" si="2"/>
        <v>Gen X</v>
      </c>
      <c r="O1132" s="6" t="str">
        <f t="shared" si="3"/>
        <v>Low Income</v>
      </c>
    </row>
    <row r="1133" hidden="1">
      <c r="A1133" s="1">
        <v>101131.0</v>
      </c>
      <c r="B1133" s="1">
        <v>21.0</v>
      </c>
      <c r="C1133" s="1">
        <v>13000.0</v>
      </c>
      <c r="D1133" s="1" t="s">
        <v>25</v>
      </c>
      <c r="E1133" s="1">
        <v>22239.43</v>
      </c>
      <c r="F1133" s="1">
        <v>5.0</v>
      </c>
      <c r="G1133" s="1">
        <v>24.0</v>
      </c>
      <c r="H1133" s="1">
        <v>18.0</v>
      </c>
      <c r="I1133" s="1" t="s">
        <v>22</v>
      </c>
      <c r="J1133" s="1">
        <v>0.264</v>
      </c>
      <c r="K1133" s="1">
        <v>0.745</v>
      </c>
      <c r="L1133" s="6" t="str">
        <f>if(J1133&gt;QUARTILE!$B$3, "TOP", if(J1133&lt;QUARTILE!$B$4, "BOTTOM", 0))</f>
        <v>BOTTOM</v>
      </c>
      <c r="M1133" s="6">
        <f t="shared" si="1"/>
        <v>2</v>
      </c>
      <c r="N1133" s="6" t="str">
        <f t="shared" si="2"/>
        <v>Millenial</v>
      </c>
      <c r="O1133" s="6" t="str">
        <f t="shared" si="3"/>
        <v>Low Income</v>
      </c>
    </row>
    <row r="1134" hidden="1">
      <c r="A1134" s="1">
        <v>101132.0</v>
      </c>
      <c r="B1134" s="1">
        <v>27.0</v>
      </c>
      <c r="C1134" s="1">
        <v>12000.0</v>
      </c>
      <c r="D1134" s="1" t="s">
        <v>23</v>
      </c>
      <c r="E1134" s="1">
        <v>63360.11</v>
      </c>
      <c r="F1134" s="1">
        <v>4.0</v>
      </c>
      <c r="G1134" s="1">
        <v>22.0</v>
      </c>
      <c r="H1134" s="1">
        <v>20.0</v>
      </c>
      <c r="I1134" s="1" t="s">
        <v>22</v>
      </c>
      <c r="J1134" s="1">
        <v>0.418</v>
      </c>
      <c r="K1134" s="1">
        <v>0.724</v>
      </c>
      <c r="L1134" s="6">
        <f>if(J1134&gt;QUARTILE!$B$3, "TOP", if(J1134&lt;QUARTILE!$B$4, "BOTTOM", 0))</f>
        <v>0</v>
      </c>
      <c r="M1134" s="6">
        <f t="shared" si="1"/>
        <v>2</v>
      </c>
      <c r="N1134" s="6" t="str">
        <f t="shared" si="2"/>
        <v>Millenial</v>
      </c>
      <c r="O1134" s="6" t="str">
        <f t="shared" si="3"/>
        <v>Low Income</v>
      </c>
    </row>
    <row r="1135" hidden="1">
      <c r="A1135" s="1">
        <v>101133.0</v>
      </c>
      <c r="B1135" s="1">
        <v>73.0</v>
      </c>
      <c r="C1135" s="1">
        <v>12000.0</v>
      </c>
      <c r="D1135" s="1" t="s">
        <v>27</v>
      </c>
      <c r="E1135" s="1">
        <v>29361.98</v>
      </c>
      <c r="F1135" s="1">
        <v>5.0</v>
      </c>
      <c r="G1135" s="1">
        <v>21.0</v>
      </c>
      <c r="H1135" s="1">
        <v>5.0</v>
      </c>
      <c r="I1135" s="1" t="s">
        <v>22</v>
      </c>
      <c r="J1135" s="1">
        <v>0.834</v>
      </c>
      <c r="K1135" s="1">
        <v>0.815</v>
      </c>
      <c r="L1135" s="6" t="str">
        <f>if(J1135&gt;QUARTILE!$B$3, "TOP", if(J1135&lt;QUARTILE!$B$4, "BOTTOM", 0))</f>
        <v>TOP</v>
      </c>
      <c r="M1135" s="6">
        <f t="shared" si="1"/>
        <v>2</v>
      </c>
      <c r="N1135" s="6" t="str">
        <f t="shared" si="2"/>
        <v>Baby Boomer</v>
      </c>
      <c r="O1135" s="6" t="str">
        <f t="shared" si="3"/>
        <v>Low Income</v>
      </c>
    </row>
    <row r="1136" hidden="1">
      <c r="A1136" s="1">
        <v>101134.0</v>
      </c>
      <c r="B1136" s="1">
        <v>34.0</v>
      </c>
      <c r="C1136" s="1">
        <v>17000.0</v>
      </c>
      <c r="D1136" s="1" t="s">
        <v>27</v>
      </c>
      <c r="E1136" s="1">
        <v>18527.73</v>
      </c>
      <c r="F1136" s="1">
        <v>5.0</v>
      </c>
      <c r="G1136" s="1">
        <v>23.0</v>
      </c>
      <c r="H1136" s="1">
        <v>10.0</v>
      </c>
      <c r="I1136" s="1" t="s">
        <v>22</v>
      </c>
      <c r="J1136" s="1">
        <v>0.648</v>
      </c>
      <c r="K1136" s="1">
        <v>0.325</v>
      </c>
      <c r="L1136" s="6">
        <f>if(J1136&gt;QUARTILE!$B$3, "TOP", if(J1136&lt;QUARTILE!$B$4, "BOTTOM", 0))</f>
        <v>0</v>
      </c>
      <c r="M1136" s="6">
        <f t="shared" si="1"/>
        <v>2</v>
      </c>
      <c r="N1136" s="6" t="str">
        <f t="shared" si="2"/>
        <v>Gen X</v>
      </c>
      <c r="O1136" s="6" t="str">
        <f t="shared" si="3"/>
        <v>Low Income</v>
      </c>
    </row>
    <row r="1137" hidden="1">
      <c r="A1137" s="1">
        <v>101135.0</v>
      </c>
      <c r="B1137" s="1">
        <v>27.0</v>
      </c>
      <c r="C1137" s="1">
        <v>10000.0</v>
      </c>
      <c r="D1137" s="1" t="s">
        <v>27</v>
      </c>
      <c r="E1137" s="1">
        <v>93400.81</v>
      </c>
      <c r="F1137" s="1">
        <v>2.0</v>
      </c>
      <c r="G1137" s="1">
        <v>21.0</v>
      </c>
      <c r="H1137" s="1">
        <v>16.0</v>
      </c>
      <c r="I1137" s="1" t="s">
        <v>22</v>
      </c>
      <c r="J1137" s="1">
        <v>0.276</v>
      </c>
      <c r="K1137" s="1">
        <v>0.536</v>
      </c>
      <c r="L1137" s="6" t="str">
        <f>if(J1137&gt;QUARTILE!$B$3, "TOP", if(J1137&lt;QUARTILE!$B$4, "BOTTOM", 0))</f>
        <v>BOTTOM</v>
      </c>
      <c r="M1137" s="6">
        <f t="shared" si="1"/>
        <v>2</v>
      </c>
      <c r="N1137" s="6" t="str">
        <f t="shared" si="2"/>
        <v>Millenial</v>
      </c>
      <c r="O1137" s="6" t="str">
        <f t="shared" si="3"/>
        <v>Low Income</v>
      </c>
    </row>
    <row r="1138" hidden="1">
      <c r="A1138" s="1">
        <v>101136.0</v>
      </c>
      <c r="B1138" s="1">
        <v>34.0</v>
      </c>
      <c r="C1138" s="1">
        <v>15000.0</v>
      </c>
      <c r="D1138" s="1" t="s">
        <v>25</v>
      </c>
      <c r="E1138" s="1">
        <v>6166.59</v>
      </c>
      <c r="F1138" s="1">
        <v>5.0</v>
      </c>
      <c r="G1138" s="1">
        <v>13.0</v>
      </c>
      <c r="H1138" s="1">
        <v>12.0</v>
      </c>
      <c r="I1138" s="1" t="s">
        <v>22</v>
      </c>
      <c r="J1138" s="1">
        <v>0.508</v>
      </c>
      <c r="K1138" s="1">
        <v>0.447</v>
      </c>
      <c r="L1138" s="6">
        <f>if(J1138&gt;QUARTILE!$B$3, "TOP", if(J1138&lt;QUARTILE!$B$4, "BOTTOM", 0))</f>
        <v>0</v>
      </c>
      <c r="M1138" s="6">
        <f t="shared" si="1"/>
        <v>2</v>
      </c>
      <c r="N1138" s="6" t="str">
        <f t="shared" si="2"/>
        <v>Gen X</v>
      </c>
      <c r="O1138" s="6" t="str">
        <f t="shared" si="3"/>
        <v>Low Income</v>
      </c>
    </row>
    <row r="1139" hidden="1">
      <c r="A1139" s="1">
        <v>101137.0</v>
      </c>
      <c r="B1139" s="1">
        <v>77.0</v>
      </c>
      <c r="C1139" s="1">
        <v>41000.0</v>
      </c>
      <c r="D1139" s="1" t="s">
        <v>23</v>
      </c>
      <c r="E1139" s="1">
        <v>1287.39</v>
      </c>
      <c r="F1139" s="1">
        <v>5.0</v>
      </c>
      <c r="G1139" s="1">
        <v>12.0</v>
      </c>
      <c r="H1139" s="1">
        <v>6.0</v>
      </c>
      <c r="I1139" s="1" t="s">
        <v>22</v>
      </c>
      <c r="J1139" s="1">
        <v>1.0</v>
      </c>
      <c r="K1139" s="1">
        <v>0.839</v>
      </c>
      <c r="L1139" s="6" t="str">
        <f>if(J1139&gt;QUARTILE!$B$3, "TOP", if(J1139&lt;QUARTILE!$B$4, "BOTTOM", 0))</f>
        <v>TOP</v>
      </c>
      <c r="M1139" s="6">
        <f t="shared" si="1"/>
        <v>2</v>
      </c>
      <c r="N1139" s="6" t="str">
        <f t="shared" si="2"/>
        <v>Baby Boomer</v>
      </c>
      <c r="O1139" s="6" t="str">
        <f t="shared" si="3"/>
        <v>Low Income</v>
      </c>
    </row>
    <row r="1140" hidden="1">
      <c r="A1140" s="1">
        <v>101138.0</v>
      </c>
      <c r="B1140" s="1">
        <v>37.0</v>
      </c>
      <c r="C1140" s="1">
        <v>36000.0</v>
      </c>
      <c r="D1140" s="1" t="s">
        <v>27</v>
      </c>
      <c r="E1140" s="1">
        <v>653.17</v>
      </c>
      <c r="F1140" s="1">
        <v>2.0</v>
      </c>
      <c r="G1140" s="1">
        <v>26.0</v>
      </c>
      <c r="H1140" s="1">
        <v>10.0</v>
      </c>
      <c r="I1140" s="1" t="s">
        <v>22</v>
      </c>
      <c r="J1140" s="1">
        <v>0.732</v>
      </c>
      <c r="K1140" s="1">
        <v>0.889</v>
      </c>
      <c r="L1140" s="6">
        <f>if(J1140&gt;QUARTILE!$B$3, "TOP", if(J1140&lt;QUARTILE!$B$4, "BOTTOM", 0))</f>
        <v>0</v>
      </c>
      <c r="M1140" s="6">
        <f t="shared" si="1"/>
        <v>2</v>
      </c>
      <c r="N1140" s="6" t="str">
        <f t="shared" si="2"/>
        <v>Gen X</v>
      </c>
      <c r="O1140" s="6" t="str">
        <f t="shared" si="3"/>
        <v>Low Income</v>
      </c>
    </row>
    <row r="1141" hidden="1">
      <c r="A1141" s="1">
        <v>101139.0</v>
      </c>
      <c r="B1141" s="1">
        <v>41.0</v>
      </c>
      <c r="C1141" s="1">
        <v>12000.0</v>
      </c>
      <c r="D1141" s="1" t="s">
        <v>25</v>
      </c>
      <c r="E1141" s="1">
        <v>24804.98</v>
      </c>
      <c r="F1141" s="1">
        <v>3.0</v>
      </c>
      <c r="G1141" s="1">
        <v>25.0</v>
      </c>
      <c r="H1141" s="1">
        <v>12.0</v>
      </c>
      <c r="I1141" s="1" t="s">
        <v>22</v>
      </c>
      <c r="J1141" s="1">
        <v>0.984</v>
      </c>
      <c r="K1141" s="1">
        <v>0.054</v>
      </c>
      <c r="L1141" s="6" t="str">
        <f>if(J1141&gt;QUARTILE!$B$3, "TOP", if(J1141&lt;QUARTILE!$B$4, "BOTTOM", 0))</f>
        <v>TOP</v>
      </c>
      <c r="M1141" s="6">
        <f t="shared" si="1"/>
        <v>2</v>
      </c>
      <c r="N1141" s="6" t="str">
        <f t="shared" si="2"/>
        <v>Gen X</v>
      </c>
      <c r="O1141" s="6" t="str">
        <f t="shared" si="3"/>
        <v>Low Income</v>
      </c>
    </row>
    <row r="1142" hidden="1">
      <c r="A1142" s="1">
        <v>101140.0</v>
      </c>
      <c r="B1142" s="1">
        <v>22.0</v>
      </c>
      <c r="C1142" s="1">
        <v>39000.0</v>
      </c>
      <c r="D1142" s="1" t="s">
        <v>25</v>
      </c>
      <c r="E1142" s="1">
        <v>35466.49</v>
      </c>
      <c r="F1142" s="1">
        <v>3.0</v>
      </c>
      <c r="G1142" s="1">
        <v>22.0</v>
      </c>
      <c r="H1142" s="1">
        <v>19.0</v>
      </c>
      <c r="I1142" s="1" t="s">
        <v>22</v>
      </c>
      <c r="J1142" s="1">
        <v>0.959</v>
      </c>
      <c r="K1142" s="1">
        <v>0.472</v>
      </c>
      <c r="L1142" s="6" t="str">
        <f>if(J1142&gt;QUARTILE!$B$3, "TOP", if(J1142&lt;QUARTILE!$B$4, "BOTTOM", 0))</f>
        <v>TOP</v>
      </c>
      <c r="M1142" s="6">
        <f t="shared" si="1"/>
        <v>2</v>
      </c>
      <c r="N1142" s="6" t="str">
        <f t="shared" si="2"/>
        <v>Millenial</v>
      </c>
      <c r="O1142" s="6" t="str">
        <f t="shared" si="3"/>
        <v>Low Income</v>
      </c>
    </row>
    <row r="1143" hidden="1">
      <c r="A1143" s="1">
        <v>101141.0</v>
      </c>
      <c r="B1143" s="1">
        <v>51.0</v>
      </c>
      <c r="C1143" s="1">
        <v>7000.0</v>
      </c>
      <c r="D1143" s="1" t="s">
        <v>25</v>
      </c>
      <c r="E1143" s="1">
        <v>20162.67</v>
      </c>
      <c r="F1143" s="1">
        <v>2.0</v>
      </c>
      <c r="G1143" s="1">
        <v>23.0</v>
      </c>
      <c r="H1143" s="1">
        <v>8.0</v>
      </c>
      <c r="I1143" s="1" t="s">
        <v>22</v>
      </c>
      <c r="J1143" s="1">
        <v>0.775</v>
      </c>
      <c r="K1143" s="1">
        <v>0.503</v>
      </c>
      <c r="L1143" s="6">
        <f>if(J1143&gt;QUARTILE!$B$3, "TOP", if(J1143&lt;QUARTILE!$B$4, "BOTTOM", 0))</f>
        <v>0</v>
      </c>
      <c r="M1143" s="6">
        <f t="shared" si="1"/>
        <v>2</v>
      </c>
      <c r="N1143" s="6" t="str">
        <f t="shared" si="2"/>
        <v>Gen X</v>
      </c>
      <c r="O1143" s="6" t="str">
        <f t="shared" si="3"/>
        <v>Low Income</v>
      </c>
    </row>
    <row r="1144" hidden="1">
      <c r="A1144" s="1">
        <v>101142.0</v>
      </c>
      <c r="B1144" s="1">
        <v>23.0</v>
      </c>
      <c r="C1144" s="1">
        <v>95000.0</v>
      </c>
      <c r="D1144" s="1" t="s">
        <v>30</v>
      </c>
      <c r="E1144" s="1">
        <v>47083.17</v>
      </c>
      <c r="F1144" s="1">
        <v>5.0</v>
      </c>
      <c r="G1144" s="1">
        <v>18.0</v>
      </c>
      <c r="H1144" s="1">
        <v>27.0</v>
      </c>
      <c r="I1144" s="1" t="s">
        <v>26</v>
      </c>
      <c r="J1144" s="1">
        <v>1.0</v>
      </c>
      <c r="K1144" s="1">
        <v>0.52</v>
      </c>
      <c r="L1144" s="6" t="str">
        <f>if(J1144&gt;QUARTILE!$B$3, "TOP", if(J1144&lt;QUARTILE!$B$4, "BOTTOM", 0))</f>
        <v>TOP</v>
      </c>
      <c r="M1144" s="6">
        <f t="shared" si="1"/>
        <v>3</v>
      </c>
      <c r="N1144" s="6" t="str">
        <f t="shared" si="2"/>
        <v>Millenial</v>
      </c>
      <c r="O1144" s="6" t="str">
        <f t="shared" si="3"/>
        <v>Medium Income</v>
      </c>
    </row>
    <row r="1145" hidden="1">
      <c r="A1145" s="1">
        <v>101143.0</v>
      </c>
      <c r="B1145" s="1">
        <v>70.0</v>
      </c>
      <c r="C1145" s="1">
        <v>48000.0</v>
      </c>
      <c r="D1145" s="1" t="s">
        <v>27</v>
      </c>
      <c r="E1145" s="1">
        <v>23944.98</v>
      </c>
      <c r="F1145" s="1">
        <v>1.0</v>
      </c>
      <c r="G1145" s="1">
        <v>16.0</v>
      </c>
      <c r="H1145" s="1">
        <v>4.0</v>
      </c>
      <c r="I1145" s="1" t="s">
        <v>22</v>
      </c>
      <c r="J1145" s="1">
        <v>0.693</v>
      </c>
      <c r="K1145" s="1">
        <v>0.196</v>
      </c>
      <c r="L1145" s="6">
        <f>if(J1145&gt;QUARTILE!$B$3, "TOP", if(J1145&lt;QUARTILE!$B$4, "BOTTOM", 0))</f>
        <v>0</v>
      </c>
      <c r="M1145" s="6">
        <f t="shared" si="1"/>
        <v>2</v>
      </c>
      <c r="N1145" s="6" t="str">
        <f t="shared" si="2"/>
        <v>Baby Boomer</v>
      </c>
      <c r="O1145" s="6" t="str">
        <f t="shared" si="3"/>
        <v>Medium Income</v>
      </c>
    </row>
    <row r="1146" hidden="1">
      <c r="A1146" s="1">
        <v>101144.0</v>
      </c>
      <c r="B1146" s="1">
        <v>19.0</v>
      </c>
      <c r="C1146" s="1">
        <v>16000.0</v>
      </c>
      <c r="D1146" s="1" t="s">
        <v>27</v>
      </c>
      <c r="E1146" s="1">
        <v>9271.04</v>
      </c>
      <c r="F1146" s="1">
        <v>4.0</v>
      </c>
      <c r="G1146" s="1">
        <v>18.0</v>
      </c>
      <c r="H1146" s="1">
        <v>17.0</v>
      </c>
      <c r="I1146" s="1" t="s">
        <v>18</v>
      </c>
      <c r="J1146" s="1">
        <v>0.567</v>
      </c>
      <c r="K1146" s="1">
        <v>0.645</v>
      </c>
      <c r="L1146" s="6">
        <f>if(J1146&gt;QUARTILE!$B$3, "TOP", if(J1146&lt;QUARTILE!$B$4, "BOTTOM", 0))</f>
        <v>0</v>
      </c>
      <c r="M1146" s="6">
        <f t="shared" si="1"/>
        <v>1</v>
      </c>
      <c r="N1146" s="6" t="str">
        <f t="shared" si="2"/>
        <v>Millenial</v>
      </c>
      <c r="O1146" s="6" t="str">
        <f t="shared" si="3"/>
        <v>Low Income</v>
      </c>
    </row>
    <row r="1147" hidden="1">
      <c r="A1147" s="1">
        <v>101145.0</v>
      </c>
      <c r="B1147" s="1">
        <v>30.0</v>
      </c>
      <c r="C1147" s="1">
        <v>28000.0</v>
      </c>
      <c r="D1147" s="1" t="s">
        <v>24</v>
      </c>
      <c r="E1147" s="1">
        <v>3999.73</v>
      </c>
      <c r="F1147" s="1">
        <v>1.0</v>
      </c>
      <c r="G1147" s="1">
        <v>16.0</v>
      </c>
      <c r="H1147" s="1">
        <v>9.0</v>
      </c>
      <c r="I1147" s="1" t="s">
        <v>22</v>
      </c>
      <c r="J1147" s="1">
        <v>0.736</v>
      </c>
      <c r="K1147" s="1">
        <v>0.739</v>
      </c>
      <c r="L1147" s="6">
        <f>if(J1147&gt;QUARTILE!$B$3, "TOP", if(J1147&lt;QUARTILE!$B$4, "BOTTOM", 0))</f>
        <v>0</v>
      </c>
      <c r="M1147" s="6">
        <f t="shared" si="1"/>
        <v>2</v>
      </c>
      <c r="N1147" s="6" t="str">
        <f t="shared" si="2"/>
        <v>Millenial</v>
      </c>
      <c r="O1147" s="6" t="str">
        <f t="shared" si="3"/>
        <v>Low Income</v>
      </c>
    </row>
    <row r="1148" hidden="1">
      <c r="A1148" s="1">
        <v>101146.0</v>
      </c>
      <c r="B1148" s="1">
        <v>79.0</v>
      </c>
      <c r="C1148" s="1">
        <v>10000.0</v>
      </c>
      <c r="D1148" s="1" t="s">
        <v>27</v>
      </c>
      <c r="E1148" s="1">
        <v>51711.56</v>
      </c>
      <c r="F1148" s="1">
        <v>1.0</v>
      </c>
      <c r="G1148" s="1">
        <v>23.0</v>
      </c>
      <c r="H1148" s="1">
        <v>5.0</v>
      </c>
      <c r="I1148" s="1" t="s">
        <v>18</v>
      </c>
      <c r="J1148" s="1">
        <v>0.329</v>
      </c>
      <c r="K1148" s="1">
        <v>0.0</v>
      </c>
      <c r="L1148" s="6">
        <f>if(J1148&gt;QUARTILE!$B$3, "TOP", if(J1148&lt;QUARTILE!$B$4, "BOTTOM", 0))</f>
        <v>0</v>
      </c>
      <c r="M1148" s="6">
        <f t="shared" si="1"/>
        <v>1</v>
      </c>
      <c r="N1148" s="6" t="str">
        <f t="shared" si="2"/>
        <v>Baby Boomer</v>
      </c>
      <c r="O1148" s="6" t="str">
        <f t="shared" si="3"/>
        <v>Low Income</v>
      </c>
    </row>
    <row r="1149" hidden="1">
      <c r="A1149" s="1">
        <v>101147.0</v>
      </c>
      <c r="B1149" s="1">
        <v>60.0</v>
      </c>
      <c r="C1149" s="1">
        <v>23000.0</v>
      </c>
      <c r="D1149" s="1" t="s">
        <v>23</v>
      </c>
      <c r="E1149" s="1">
        <v>2187.31</v>
      </c>
      <c r="F1149" s="1">
        <v>5.0</v>
      </c>
      <c r="G1149" s="1">
        <v>20.0</v>
      </c>
      <c r="H1149" s="1">
        <v>5.0</v>
      </c>
      <c r="I1149" s="1" t="s">
        <v>22</v>
      </c>
      <c r="J1149" s="1">
        <v>0.54</v>
      </c>
      <c r="K1149" s="1">
        <v>0.381</v>
      </c>
      <c r="L1149" s="6">
        <f>if(J1149&gt;QUARTILE!$B$3, "TOP", if(J1149&lt;QUARTILE!$B$4, "BOTTOM", 0))</f>
        <v>0</v>
      </c>
      <c r="M1149" s="6">
        <f t="shared" si="1"/>
        <v>2</v>
      </c>
      <c r="N1149" s="6" t="str">
        <f t="shared" si="2"/>
        <v>Gen X</v>
      </c>
      <c r="O1149" s="6" t="str">
        <f t="shared" si="3"/>
        <v>Low Income</v>
      </c>
    </row>
    <row r="1150" hidden="1">
      <c r="A1150" s="1">
        <v>101148.0</v>
      </c>
      <c r="B1150" s="1">
        <v>60.0</v>
      </c>
      <c r="C1150" s="1">
        <v>20000.0</v>
      </c>
      <c r="D1150" s="1" t="s">
        <v>23</v>
      </c>
      <c r="E1150" s="1">
        <v>15660.93</v>
      </c>
      <c r="F1150" s="1">
        <v>4.0</v>
      </c>
      <c r="G1150" s="1">
        <v>17.0</v>
      </c>
      <c r="H1150" s="1">
        <v>6.0</v>
      </c>
      <c r="I1150" s="1" t="s">
        <v>22</v>
      </c>
      <c r="J1150" s="1">
        <v>1.0</v>
      </c>
      <c r="K1150" s="1">
        <v>0.929</v>
      </c>
      <c r="L1150" s="6" t="str">
        <f>if(J1150&gt;QUARTILE!$B$3, "TOP", if(J1150&lt;QUARTILE!$B$4, "BOTTOM", 0))</f>
        <v>TOP</v>
      </c>
      <c r="M1150" s="6">
        <f t="shared" si="1"/>
        <v>2</v>
      </c>
      <c r="N1150" s="6" t="str">
        <f t="shared" si="2"/>
        <v>Gen X</v>
      </c>
      <c r="O1150" s="6" t="str">
        <f t="shared" si="3"/>
        <v>Low Income</v>
      </c>
    </row>
    <row r="1151" hidden="1">
      <c r="A1151" s="1">
        <v>101149.0</v>
      </c>
      <c r="B1151" s="1">
        <v>65.0</v>
      </c>
      <c r="C1151" s="1">
        <v>13000.0</v>
      </c>
      <c r="D1151" s="1" t="s">
        <v>27</v>
      </c>
      <c r="E1151" s="1">
        <v>7537.78</v>
      </c>
      <c r="F1151" s="1">
        <v>4.0</v>
      </c>
      <c r="G1151" s="1">
        <v>27.0</v>
      </c>
      <c r="H1151" s="1">
        <v>3.0</v>
      </c>
      <c r="I1151" s="1" t="s">
        <v>22</v>
      </c>
      <c r="J1151" s="1">
        <v>0.809</v>
      </c>
      <c r="K1151" s="1">
        <v>0.251</v>
      </c>
      <c r="L1151" s="6">
        <f>if(J1151&gt;QUARTILE!$B$3, "TOP", if(J1151&lt;QUARTILE!$B$4, "BOTTOM", 0))</f>
        <v>0</v>
      </c>
      <c r="M1151" s="6">
        <f t="shared" si="1"/>
        <v>2</v>
      </c>
      <c r="N1151" s="6" t="str">
        <f t="shared" si="2"/>
        <v>Baby Boomer</v>
      </c>
      <c r="O1151" s="6" t="str">
        <f t="shared" si="3"/>
        <v>Low Income</v>
      </c>
    </row>
    <row r="1152" hidden="1">
      <c r="A1152" s="1">
        <v>101150.0</v>
      </c>
      <c r="B1152" s="1">
        <v>28.0</v>
      </c>
      <c r="C1152" s="1">
        <v>17000.0</v>
      </c>
      <c r="D1152" s="1" t="s">
        <v>23</v>
      </c>
      <c r="E1152" s="1">
        <v>6333.02</v>
      </c>
      <c r="F1152" s="1">
        <v>3.0</v>
      </c>
      <c r="G1152" s="1">
        <v>15.0</v>
      </c>
      <c r="H1152" s="1">
        <v>21.0</v>
      </c>
      <c r="I1152" s="1" t="s">
        <v>26</v>
      </c>
      <c r="J1152" s="1">
        <v>1.0</v>
      </c>
      <c r="K1152" s="1">
        <v>0.785</v>
      </c>
      <c r="L1152" s="6" t="str">
        <f>if(J1152&gt;QUARTILE!$B$3, "TOP", if(J1152&lt;QUARTILE!$B$4, "BOTTOM", 0))</f>
        <v>TOP</v>
      </c>
      <c r="M1152" s="6">
        <f t="shared" si="1"/>
        <v>3</v>
      </c>
      <c r="N1152" s="6" t="str">
        <f t="shared" si="2"/>
        <v>Millenial</v>
      </c>
      <c r="O1152" s="6" t="str">
        <f t="shared" si="3"/>
        <v>Low Income</v>
      </c>
    </row>
    <row r="1153" hidden="1">
      <c r="A1153" s="1">
        <v>101151.0</v>
      </c>
      <c r="B1153" s="1">
        <v>68.0</v>
      </c>
      <c r="C1153" s="1">
        <v>16000.0</v>
      </c>
      <c r="D1153" s="1" t="s">
        <v>25</v>
      </c>
      <c r="E1153" s="1">
        <v>20759.84</v>
      </c>
      <c r="F1153" s="1">
        <v>2.0</v>
      </c>
      <c r="G1153" s="1">
        <v>21.0</v>
      </c>
      <c r="H1153" s="1">
        <v>4.0</v>
      </c>
      <c r="I1153" s="1" t="s">
        <v>22</v>
      </c>
      <c r="J1153" s="1">
        <v>1.0</v>
      </c>
      <c r="K1153" s="1">
        <v>0.587</v>
      </c>
      <c r="L1153" s="6" t="str">
        <f>if(J1153&gt;QUARTILE!$B$3, "TOP", if(J1153&lt;QUARTILE!$B$4, "BOTTOM", 0))</f>
        <v>TOP</v>
      </c>
      <c r="M1153" s="6">
        <f t="shared" si="1"/>
        <v>2</v>
      </c>
      <c r="N1153" s="6" t="str">
        <f t="shared" si="2"/>
        <v>Baby Boomer</v>
      </c>
      <c r="O1153" s="6" t="str">
        <f t="shared" si="3"/>
        <v>Low Income</v>
      </c>
    </row>
    <row r="1154" hidden="1">
      <c r="A1154" s="1">
        <v>101152.0</v>
      </c>
      <c r="B1154" s="1">
        <v>64.0</v>
      </c>
      <c r="C1154" s="1">
        <v>11000.0</v>
      </c>
      <c r="D1154" s="1" t="s">
        <v>23</v>
      </c>
      <c r="E1154" s="1">
        <v>5259.45</v>
      </c>
      <c r="F1154" s="1">
        <v>5.0</v>
      </c>
      <c r="G1154" s="1">
        <v>18.0</v>
      </c>
      <c r="H1154" s="1">
        <v>7.0</v>
      </c>
      <c r="I1154" s="1" t="s">
        <v>22</v>
      </c>
      <c r="J1154" s="1">
        <v>0.637</v>
      </c>
      <c r="K1154" s="1">
        <v>0.247</v>
      </c>
      <c r="L1154" s="6">
        <f>if(J1154&gt;QUARTILE!$B$3, "TOP", if(J1154&lt;QUARTILE!$B$4, "BOTTOM", 0))</f>
        <v>0</v>
      </c>
      <c r="M1154" s="6">
        <f t="shared" si="1"/>
        <v>2</v>
      </c>
      <c r="N1154" s="6" t="str">
        <f t="shared" si="2"/>
        <v>Baby Boomer</v>
      </c>
      <c r="O1154" s="6" t="str">
        <f t="shared" si="3"/>
        <v>Low Income</v>
      </c>
    </row>
    <row r="1155" hidden="1">
      <c r="A1155" s="1">
        <v>101153.0</v>
      </c>
      <c r="B1155" s="1">
        <v>74.0</v>
      </c>
      <c r="C1155" s="1">
        <v>13000.0</v>
      </c>
      <c r="D1155" s="1" t="s">
        <v>23</v>
      </c>
      <c r="E1155" s="1">
        <v>49625.89</v>
      </c>
      <c r="F1155" s="1">
        <v>4.0</v>
      </c>
      <c r="G1155" s="1">
        <v>27.0</v>
      </c>
      <c r="H1155" s="1">
        <v>6.0</v>
      </c>
      <c r="I1155" s="1" t="s">
        <v>18</v>
      </c>
      <c r="J1155" s="1">
        <v>0.346</v>
      </c>
      <c r="K1155" s="1">
        <v>0.686</v>
      </c>
      <c r="L1155" s="6">
        <f>if(J1155&gt;QUARTILE!$B$3, "TOP", if(J1155&lt;QUARTILE!$B$4, "BOTTOM", 0))</f>
        <v>0</v>
      </c>
      <c r="M1155" s="6">
        <f t="shared" si="1"/>
        <v>1</v>
      </c>
      <c r="N1155" s="6" t="str">
        <f t="shared" si="2"/>
        <v>Baby Boomer</v>
      </c>
      <c r="O1155" s="6" t="str">
        <f t="shared" si="3"/>
        <v>Low Income</v>
      </c>
    </row>
    <row r="1156" hidden="1">
      <c r="A1156" s="1">
        <v>101154.0</v>
      </c>
      <c r="B1156" s="1">
        <v>40.0</v>
      </c>
      <c r="C1156" s="1">
        <v>9000.0</v>
      </c>
      <c r="D1156" s="1" t="s">
        <v>25</v>
      </c>
      <c r="E1156" s="1">
        <v>10419.0</v>
      </c>
      <c r="F1156" s="1">
        <v>5.0</v>
      </c>
      <c r="G1156" s="1">
        <v>18.0</v>
      </c>
      <c r="H1156" s="1">
        <v>20.0</v>
      </c>
      <c r="I1156" s="1" t="s">
        <v>22</v>
      </c>
      <c r="J1156" s="1">
        <v>0.791</v>
      </c>
      <c r="K1156" s="1">
        <v>0.941</v>
      </c>
      <c r="L1156" s="6">
        <f>if(J1156&gt;QUARTILE!$B$3, "TOP", if(J1156&lt;QUARTILE!$B$4, "BOTTOM", 0))</f>
        <v>0</v>
      </c>
      <c r="M1156" s="6">
        <f t="shared" si="1"/>
        <v>2</v>
      </c>
      <c r="N1156" s="6" t="str">
        <f t="shared" si="2"/>
        <v>Gen X</v>
      </c>
      <c r="O1156" s="6" t="str">
        <f t="shared" si="3"/>
        <v>Low Income</v>
      </c>
    </row>
    <row r="1157" hidden="1">
      <c r="A1157" s="1">
        <v>101155.0</v>
      </c>
      <c r="B1157" s="1">
        <v>72.0</v>
      </c>
      <c r="C1157" s="1">
        <v>37000.0</v>
      </c>
      <c r="D1157" s="1" t="s">
        <v>30</v>
      </c>
      <c r="E1157" s="1">
        <v>22625.31</v>
      </c>
      <c r="F1157" s="1">
        <v>3.0</v>
      </c>
      <c r="G1157" s="1">
        <v>25.0</v>
      </c>
      <c r="H1157" s="1">
        <v>8.0</v>
      </c>
      <c r="I1157" s="1" t="s">
        <v>22</v>
      </c>
      <c r="J1157" s="1">
        <v>0.007</v>
      </c>
      <c r="K1157" s="1">
        <v>0.742</v>
      </c>
      <c r="L1157" s="6" t="str">
        <f>if(J1157&gt;QUARTILE!$B$3, "TOP", if(J1157&lt;QUARTILE!$B$4, "BOTTOM", 0))</f>
        <v>BOTTOM</v>
      </c>
      <c r="M1157" s="6">
        <f t="shared" si="1"/>
        <v>2</v>
      </c>
      <c r="N1157" s="6" t="str">
        <f t="shared" si="2"/>
        <v>Baby Boomer</v>
      </c>
      <c r="O1157" s="6" t="str">
        <f t="shared" si="3"/>
        <v>Low Income</v>
      </c>
    </row>
    <row r="1158" hidden="1">
      <c r="A1158" s="1">
        <v>101156.0</v>
      </c>
      <c r="B1158" s="1">
        <v>33.0</v>
      </c>
      <c r="C1158" s="1">
        <v>13000.0</v>
      </c>
      <c r="D1158" s="1" t="s">
        <v>27</v>
      </c>
      <c r="E1158" s="1">
        <v>26021.11</v>
      </c>
      <c r="F1158" s="1">
        <v>1.0</v>
      </c>
      <c r="G1158" s="1">
        <v>30.0</v>
      </c>
      <c r="H1158" s="1">
        <v>11.0</v>
      </c>
      <c r="I1158" s="1" t="s">
        <v>18</v>
      </c>
      <c r="J1158" s="1">
        <v>0.089</v>
      </c>
      <c r="K1158" s="1">
        <v>0.061</v>
      </c>
      <c r="L1158" s="6" t="str">
        <f>if(J1158&gt;QUARTILE!$B$3, "TOP", if(J1158&lt;QUARTILE!$B$4, "BOTTOM", 0))</f>
        <v>BOTTOM</v>
      </c>
      <c r="M1158" s="6">
        <f t="shared" si="1"/>
        <v>1</v>
      </c>
      <c r="N1158" s="6" t="str">
        <f t="shared" si="2"/>
        <v>Gen X</v>
      </c>
      <c r="O1158" s="6" t="str">
        <f t="shared" si="3"/>
        <v>Low Income</v>
      </c>
    </row>
    <row r="1159" hidden="1">
      <c r="A1159" s="1">
        <v>101157.0</v>
      </c>
      <c r="B1159" s="1">
        <v>48.0</v>
      </c>
      <c r="C1159" s="1">
        <v>11000.0</v>
      </c>
      <c r="D1159" s="1" t="s">
        <v>24</v>
      </c>
      <c r="E1159" s="1">
        <v>22973.39</v>
      </c>
      <c r="F1159" s="1">
        <v>4.0</v>
      </c>
      <c r="G1159" s="1">
        <v>16.0</v>
      </c>
      <c r="H1159" s="1">
        <v>8.0</v>
      </c>
      <c r="I1159" s="1" t="s">
        <v>22</v>
      </c>
      <c r="J1159" s="1">
        <v>0.286</v>
      </c>
      <c r="K1159" s="1">
        <v>0.002</v>
      </c>
      <c r="L1159" s="6" t="str">
        <f>if(J1159&gt;QUARTILE!$B$3, "TOP", if(J1159&lt;QUARTILE!$B$4, "BOTTOM", 0))</f>
        <v>BOTTOM</v>
      </c>
      <c r="M1159" s="6">
        <f t="shared" si="1"/>
        <v>2</v>
      </c>
      <c r="N1159" s="6" t="str">
        <f t="shared" si="2"/>
        <v>Gen X</v>
      </c>
      <c r="O1159" s="6" t="str">
        <f t="shared" si="3"/>
        <v>Low Income</v>
      </c>
    </row>
    <row r="1160" hidden="1">
      <c r="A1160" s="1">
        <v>101158.0</v>
      </c>
      <c r="B1160" s="1">
        <v>28.0</v>
      </c>
      <c r="C1160" s="1">
        <v>36000.0</v>
      </c>
      <c r="D1160" s="1" t="s">
        <v>24</v>
      </c>
      <c r="E1160" s="1">
        <v>46743.58</v>
      </c>
      <c r="F1160" s="1">
        <v>3.0</v>
      </c>
      <c r="G1160" s="1">
        <v>26.0</v>
      </c>
      <c r="H1160" s="1">
        <v>21.0</v>
      </c>
      <c r="I1160" s="1" t="s">
        <v>26</v>
      </c>
      <c r="J1160" s="1">
        <v>0.315</v>
      </c>
      <c r="K1160" s="1">
        <v>0.292</v>
      </c>
      <c r="L1160" s="6">
        <f>if(J1160&gt;QUARTILE!$B$3, "TOP", if(J1160&lt;QUARTILE!$B$4, "BOTTOM", 0))</f>
        <v>0</v>
      </c>
      <c r="M1160" s="6">
        <f t="shared" si="1"/>
        <v>3</v>
      </c>
      <c r="N1160" s="6" t="str">
        <f t="shared" si="2"/>
        <v>Millenial</v>
      </c>
      <c r="O1160" s="6" t="str">
        <f t="shared" si="3"/>
        <v>Low Income</v>
      </c>
    </row>
    <row r="1161" hidden="1">
      <c r="A1161" s="1">
        <v>101159.0</v>
      </c>
      <c r="B1161" s="1">
        <v>71.0</v>
      </c>
      <c r="C1161" s="1">
        <v>27000.0</v>
      </c>
      <c r="D1161" s="1" t="s">
        <v>23</v>
      </c>
      <c r="E1161" s="1">
        <v>5256.69</v>
      </c>
      <c r="F1161" s="1">
        <v>5.0</v>
      </c>
      <c r="G1161" s="1">
        <v>19.0</v>
      </c>
      <c r="H1161" s="1">
        <v>7.0</v>
      </c>
      <c r="I1161" s="1" t="s">
        <v>22</v>
      </c>
      <c r="J1161" s="1">
        <v>0.733</v>
      </c>
      <c r="K1161" s="1">
        <v>0.0</v>
      </c>
      <c r="L1161" s="6">
        <f>if(J1161&gt;QUARTILE!$B$3, "TOP", if(J1161&lt;QUARTILE!$B$4, "BOTTOM", 0))</f>
        <v>0</v>
      </c>
      <c r="M1161" s="6">
        <f t="shared" si="1"/>
        <v>2</v>
      </c>
      <c r="N1161" s="6" t="str">
        <f t="shared" si="2"/>
        <v>Baby Boomer</v>
      </c>
      <c r="O1161" s="6" t="str">
        <f t="shared" si="3"/>
        <v>Low Income</v>
      </c>
    </row>
    <row r="1162" hidden="1">
      <c r="A1162" s="1">
        <v>101160.0</v>
      </c>
      <c r="B1162" s="1">
        <v>33.0</v>
      </c>
      <c r="C1162" s="1">
        <v>36000.0</v>
      </c>
      <c r="D1162" s="1" t="s">
        <v>23</v>
      </c>
      <c r="E1162" s="1">
        <v>1799.69</v>
      </c>
      <c r="F1162" s="1">
        <v>3.0</v>
      </c>
      <c r="G1162" s="1">
        <v>25.0</v>
      </c>
      <c r="H1162" s="1">
        <v>9.0</v>
      </c>
      <c r="I1162" s="1" t="s">
        <v>22</v>
      </c>
      <c r="J1162" s="1">
        <v>0.867</v>
      </c>
      <c r="K1162" s="1">
        <v>0.676</v>
      </c>
      <c r="L1162" s="6" t="str">
        <f>if(J1162&gt;QUARTILE!$B$3, "TOP", if(J1162&lt;QUARTILE!$B$4, "BOTTOM", 0))</f>
        <v>TOP</v>
      </c>
      <c r="M1162" s="6">
        <f t="shared" si="1"/>
        <v>2</v>
      </c>
      <c r="N1162" s="6" t="str">
        <f t="shared" si="2"/>
        <v>Gen X</v>
      </c>
      <c r="O1162" s="6" t="str">
        <f t="shared" si="3"/>
        <v>Low Income</v>
      </c>
    </row>
    <row r="1163" hidden="1">
      <c r="A1163" s="1">
        <v>101161.0</v>
      </c>
      <c r="B1163" s="1">
        <v>25.0</v>
      </c>
      <c r="C1163" s="1">
        <v>38000.0</v>
      </c>
      <c r="D1163" s="1" t="s">
        <v>27</v>
      </c>
      <c r="E1163" s="1">
        <v>1141.27</v>
      </c>
      <c r="F1163" s="1">
        <v>3.0</v>
      </c>
      <c r="G1163" s="1">
        <v>20.0</v>
      </c>
      <c r="H1163" s="1">
        <v>18.0</v>
      </c>
      <c r="I1163" s="1" t="s">
        <v>18</v>
      </c>
      <c r="J1163" s="1">
        <v>0.754</v>
      </c>
      <c r="K1163" s="1">
        <v>0.016</v>
      </c>
      <c r="L1163" s="6">
        <f>if(J1163&gt;QUARTILE!$B$3, "TOP", if(J1163&lt;QUARTILE!$B$4, "BOTTOM", 0))</f>
        <v>0</v>
      </c>
      <c r="M1163" s="6">
        <f t="shared" si="1"/>
        <v>1</v>
      </c>
      <c r="N1163" s="6" t="str">
        <f t="shared" si="2"/>
        <v>Millenial</v>
      </c>
      <c r="O1163" s="6" t="str">
        <f t="shared" si="3"/>
        <v>Low Income</v>
      </c>
    </row>
    <row r="1164" hidden="1">
      <c r="A1164" s="1">
        <v>101162.0</v>
      </c>
      <c r="B1164" s="1">
        <v>21.0</v>
      </c>
      <c r="C1164" s="1">
        <v>70000.0</v>
      </c>
      <c r="D1164" s="1" t="s">
        <v>17</v>
      </c>
      <c r="E1164" s="1">
        <v>42049.15</v>
      </c>
      <c r="F1164" s="1">
        <v>3.0</v>
      </c>
      <c r="G1164" s="1">
        <v>18.0</v>
      </c>
      <c r="H1164" s="1">
        <v>15.0</v>
      </c>
      <c r="I1164" s="1" t="s">
        <v>18</v>
      </c>
      <c r="J1164" s="1">
        <v>0.344</v>
      </c>
      <c r="K1164" s="1">
        <v>0.873</v>
      </c>
      <c r="L1164" s="6">
        <f>if(J1164&gt;QUARTILE!$B$3, "TOP", if(J1164&lt;QUARTILE!$B$4, "BOTTOM", 0))</f>
        <v>0</v>
      </c>
      <c r="M1164" s="6">
        <f t="shared" si="1"/>
        <v>1</v>
      </c>
      <c r="N1164" s="6" t="str">
        <f t="shared" si="2"/>
        <v>Millenial</v>
      </c>
      <c r="O1164" s="6" t="str">
        <f t="shared" si="3"/>
        <v>Medium Income</v>
      </c>
    </row>
    <row r="1165" hidden="1">
      <c r="A1165" s="1">
        <v>101163.0</v>
      </c>
      <c r="B1165" s="1">
        <v>57.0</v>
      </c>
      <c r="C1165" s="1">
        <v>20000.0</v>
      </c>
      <c r="D1165" s="1" t="s">
        <v>25</v>
      </c>
      <c r="E1165" s="1">
        <v>72452.14</v>
      </c>
      <c r="F1165" s="1">
        <v>3.0</v>
      </c>
      <c r="G1165" s="1">
        <v>11.0</v>
      </c>
      <c r="H1165" s="1">
        <v>4.0</v>
      </c>
      <c r="I1165" s="1" t="s">
        <v>18</v>
      </c>
      <c r="J1165" s="1">
        <v>0.954</v>
      </c>
      <c r="K1165" s="1">
        <v>0.781</v>
      </c>
      <c r="L1165" s="6" t="str">
        <f>if(J1165&gt;QUARTILE!$B$3, "TOP", if(J1165&lt;QUARTILE!$B$4, "BOTTOM", 0))</f>
        <v>TOP</v>
      </c>
      <c r="M1165" s="6">
        <f t="shared" si="1"/>
        <v>1</v>
      </c>
      <c r="N1165" s="6" t="str">
        <f t="shared" si="2"/>
        <v>Gen X</v>
      </c>
      <c r="O1165" s="6" t="str">
        <f t="shared" si="3"/>
        <v>Low Income</v>
      </c>
    </row>
    <row r="1166" hidden="1">
      <c r="A1166" s="1">
        <v>101164.0</v>
      </c>
      <c r="B1166" s="1">
        <v>21.0</v>
      </c>
      <c r="C1166" s="1">
        <v>9000.0</v>
      </c>
      <c r="D1166" s="1" t="s">
        <v>31</v>
      </c>
      <c r="E1166" s="1">
        <v>7205.82</v>
      </c>
      <c r="F1166" s="1">
        <v>3.0</v>
      </c>
      <c r="G1166" s="1">
        <v>25.0</v>
      </c>
      <c r="H1166" s="1">
        <v>18.0</v>
      </c>
      <c r="I1166" s="1" t="s">
        <v>22</v>
      </c>
      <c r="J1166" s="1">
        <v>0.828</v>
      </c>
      <c r="K1166" s="1">
        <v>0.815</v>
      </c>
      <c r="L1166" s="6" t="str">
        <f>if(J1166&gt;QUARTILE!$B$3, "TOP", if(J1166&lt;QUARTILE!$B$4, "BOTTOM", 0))</f>
        <v>TOP</v>
      </c>
      <c r="M1166" s="6">
        <f t="shared" si="1"/>
        <v>2</v>
      </c>
      <c r="N1166" s="6" t="str">
        <f t="shared" si="2"/>
        <v>Millenial</v>
      </c>
      <c r="O1166" s="6" t="str">
        <f t="shared" si="3"/>
        <v>Low Income</v>
      </c>
    </row>
    <row r="1167" hidden="1">
      <c r="A1167" s="1">
        <v>101165.0</v>
      </c>
      <c r="B1167" s="1">
        <v>73.0</v>
      </c>
      <c r="C1167" s="1">
        <v>26000.0</v>
      </c>
      <c r="D1167" s="1" t="s">
        <v>23</v>
      </c>
      <c r="E1167" s="1">
        <v>23651.66</v>
      </c>
      <c r="F1167" s="1">
        <v>3.0</v>
      </c>
      <c r="G1167" s="1">
        <v>26.0</v>
      </c>
      <c r="H1167" s="1">
        <v>10.0</v>
      </c>
      <c r="I1167" s="1" t="s">
        <v>22</v>
      </c>
      <c r="J1167" s="1">
        <v>0.147</v>
      </c>
      <c r="K1167" s="1">
        <v>0.812</v>
      </c>
      <c r="L1167" s="6" t="str">
        <f>if(J1167&gt;QUARTILE!$B$3, "TOP", if(J1167&lt;QUARTILE!$B$4, "BOTTOM", 0))</f>
        <v>BOTTOM</v>
      </c>
      <c r="M1167" s="6">
        <f t="shared" si="1"/>
        <v>2</v>
      </c>
      <c r="N1167" s="6" t="str">
        <f t="shared" si="2"/>
        <v>Baby Boomer</v>
      </c>
      <c r="O1167" s="6" t="str">
        <f t="shared" si="3"/>
        <v>Low Income</v>
      </c>
    </row>
    <row r="1168" hidden="1">
      <c r="A1168" s="1">
        <v>101166.0</v>
      </c>
      <c r="B1168" s="1">
        <v>42.0</v>
      </c>
      <c r="C1168" s="1">
        <v>15000.0</v>
      </c>
      <c r="D1168" s="1" t="s">
        <v>23</v>
      </c>
      <c r="E1168" s="1">
        <v>179.05</v>
      </c>
      <c r="F1168" s="1">
        <v>2.0</v>
      </c>
      <c r="G1168" s="1">
        <v>21.0</v>
      </c>
      <c r="H1168" s="1">
        <v>15.0</v>
      </c>
      <c r="I1168" s="1" t="s">
        <v>22</v>
      </c>
      <c r="J1168" s="1">
        <v>0.542</v>
      </c>
      <c r="K1168" s="1">
        <v>0.834</v>
      </c>
      <c r="L1168" s="6">
        <f>if(J1168&gt;QUARTILE!$B$3, "TOP", if(J1168&lt;QUARTILE!$B$4, "BOTTOM", 0))</f>
        <v>0</v>
      </c>
      <c r="M1168" s="6">
        <f t="shared" si="1"/>
        <v>2</v>
      </c>
      <c r="N1168" s="6" t="str">
        <f t="shared" si="2"/>
        <v>Gen X</v>
      </c>
      <c r="O1168" s="6" t="str">
        <f t="shared" si="3"/>
        <v>Low Income</v>
      </c>
    </row>
    <row r="1169" hidden="1">
      <c r="A1169" s="1">
        <v>101167.0</v>
      </c>
      <c r="B1169" s="1">
        <v>20.0</v>
      </c>
      <c r="C1169" s="1">
        <v>12000.0</v>
      </c>
      <c r="D1169" s="1" t="s">
        <v>27</v>
      </c>
      <c r="E1169" s="1">
        <v>4180.66</v>
      </c>
      <c r="F1169" s="1">
        <v>5.0</v>
      </c>
      <c r="G1169" s="1">
        <v>8.0</v>
      </c>
      <c r="H1169" s="1">
        <v>20.0</v>
      </c>
      <c r="I1169" s="1" t="s">
        <v>18</v>
      </c>
      <c r="J1169" s="1">
        <v>0.688</v>
      </c>
      <c r="K1169" s="1">
        <v>0.384</v>
      </c>
      <c r="L1169" s="6">
        <f>if(J1169&gt;QUARTILE!$B$3, "TOP", if(J1169&lt;QUARTILE!$B$4, "BOTTOM", 0))</f>
        <v>0</v>
      </c>
      <c r="M1169" s="6">
        <f t="shared" si="1"/>
        <v>1</v>
      </c>
      <c r="N1169" s="6" t="str">
        <f t="shared" si="2"/>
        <v>Millenial</v>
      </c>
      <c r="O1169" s="6" t="str">
        <f t="shared" si="3"/>
        <v>Low Income</v>
      </c>
    </row>
    <row r="1170" hidden="1">
      <c r="A1170" s="1">
        <v>101168.0</v>
      </c>
      <c r="B1170" s="1">
        <v>49.0</v>
      </c>
      <c r="C1170" s="1">
        <v>23000.0</v>
      </c>
      <c r="D1170" s="1" t="s">
        <v>25</v>
      </c>
      <c r="E1170" s="1">
        <v>23376.9</v>
      </c>
      <c r="F1170" s="1">
        <v>1.0</v>
      </c>
      <c r="G1170" s="1">
        <v>25.0</v>
      </c>
      <c r="H1170" s="1">
        <v>11.0</v>
      </c>
      <c r="I1170" s="1" t="s">
        <v>18</v>
      </c>
      <c r="J1170" s="1">
        <v>0.457</v>
      </c>
      <c r="K1170" s="1">
        <v>0.792</v>
      </c>
      <c r="L1170" s="6">
        <f>if(J1170&gt;QUARTILE!$B$3, "TOP", if(J1170&lt;QUARTILE!$B$4, "BOTTOM", 0))</f>
        <v>0</v>
      </c>
      <c r="M1170" s="6">
        <f t="shared" si="1"/>
        <v>1</v>
      </c>
      <c r="N1170" s="6" t="str">
        <f t="shared" si="2"/>
        <v>Gen X</v>
      </c>
      <c r="O1170" s="6" t="str">
        <f t="shared" si="3"/>
        <v>Low Income</v>
      </c>
    </row>
    <row r="1171" hidden="1">
      <c r="A1171" s="1">
        <v>101169.0</v>
      </c>
      <c r="B1171" s="1">
        <v>20.0</v>
      </c>
      <c r="C1171" s="1">
        <v>37000.0</v>
      </c>
      <c r="D1171" s="1" t="s">
        <v>23</v>
      </c>
      <c r="E1171" s="1">
        <v>1363.16</v>
      </c>
      <c r="F1171" s="1">
        <v>5.0</v>
      </c>
      <c r="G1171" s="1">
        <v>26.0</v>
      </c>
      <c r="H1171" s="1">
        <v>7.0</v>
      </c>
      <c r="I1171" s="1" t="s">
        <v>22</v>
      </c>
      <c r="J1171" s="1">
        <v>0.939</v>
      </c>
      <c r="K1171" s="1">
        <v>0.317</v>
      </c>
      <c r="L1171" s="6" t="str">
        <f>if(J1171&gt;QUARTILE!$B$3, "TOP", if(J1171&lt;QUARTILE!$B$4, "BOTTOM", 0))</f>
        <v>TOP</v>
      </c>
      <c r="M1171" s="6">
        <f t="shared" si="1"/>
        <v>2</v>
      </c>
      <c r="N1171" s="6" t="str">
        <f t="shared" si="2"/>
        <v>Millenial</v>
      </c>
      <c r="O1171" s="6" t="str">
        <f t="shared" si="3"/>
        <v>Low Income</v>
      </c>
    </row>
    <row r="1172" hidden="1">
      <c r="A1172" s="1">
        <v>101170.0</v>
      </c>
      <c r="B1172" s="1">
        <v>44.0</v>
      </c>
      <c r="C1172" s="1">
        <v>13000.0</v>
      </c>
      <c r="D1172" s="1" t="s">
        <v>25</v>
      </c>
      <c r="E1172" s="1">
        <v>12641.42</v>
      </c>
      <c r="F1172" s="1">
        <v>4.0</v>
      </c>
      <c r="G1172" s="1">
        <v>20.0</v>
      </c>
      <c r="H1172" s="1">
        <v>5.0</v>
      </c>
      <c r="I1172" s="1" t="s">
        <v>22</v>
      </c>
      <c r="J1172" s="1">
        <v>0.579</v>
      </c>
      <c r="K1172" s="1">
        <v>0.798</v>
      </c>
      <c r="L1172" s="6">
        <f>if(J1172&gt;QUARTILE!$B$3, "TOP", if(J1172&lt;QUARTILE!$B$4, "BOTTOM", 0))</f>
        <v>0</v>
      </c>
      <c r="M1172" s="6">
        <f t="shared" si="1"/>
        <v>2</v>
      </c>
      <c r="N1172" s="6" t="str">
        <f t="shared" si="2"/>
        <v>Gen X</v>
      </c>
      <c r="O1172" s="6" t="str">
        <f t="shared" si="3"/>
        <v>Low Income</v>
      </c>
    </row>
    <row r="1173" hidden="1">
      <c r="A1173" s="1">
        <v>101171.0</v>
      </c>
      <c r="B1173" s="1">
        <v>46.0</v>
      </c>
      <c r="C1173" s="1">
        <v>47000.0</v>
      </c>
      <c r="D1173" s="1" t="s">
        <v>23</v>
      </c>
      <c r="E1173" s="1">
        <v>21728.73</v>
      </c>
      <c r="F1173" s="1">
        <v>4.0</v>
      </c>
      <c r="G1173" s="1">
        <v>23.0</v>
      </c>
      <c r="H1173" s="1">
        <v>9.0</v>
      </c>
      <c r="I1173" s="1" t="s">
        <v>22</v>
      </c>
      <c r="J1173" s="1">
        <v>0.172</v>
      </c>
      <c r="K1173" s="1">
        <v>0.568</v>
      </c>
      <c r="L1173" s="6" t="str">
        <f>if(J1173&gt;QUARTILE!$B$3, "TOP", if(J1173&lt;QUARTILE!$B$4, "BOTTOM", 0))</f>
        <v>BOTTOM</v>
      </c>
      <c r="M1173" s="6">
        <f t="shared" si="1"/>
        <v>2</v>
      </c>
      <c r="N1173" s="6" t="str">
        <f t="shared" si="2"/>
        <v>Gen X</v>
      </c>
      <c r="O1173" s="6" t="str">
        <f t="shared" si="3"/>
        <v>Medium Income</v>
      </c>
    </row>
    <row r="1174" hidden="1">
      <c r="A1174" s="1">
        <v>101172.0</v>
      </c>
      <c r="B1174" s="1">
        <v>49.0</v>
      </c>
      <c r="C1174" s="1">
        <v>12000.0</v>
      </c>
      <c r="D1174" s="1" t="s">
        <v>27</v>
      </c>
      <c r="E1174" s="1">
        <v>29045.11</v>
      </c>
      <c r="F1174" s="1">
        <v>5.0</v>
      </c>
      <c r="G1174" s="1">
        <v>21.0</v>
      </c>
      <c r="H1174" s="1">
        <v>11.0</v>
      </c>
      <c r="I1174" s="1" t="s">
        <v>22</v>
      </c>
      <c r="J1174" s="1">
        <v>0.53</v>
      </c>
      <c r="K1174" s="1">
        <v>0.308</v>
      </c>
      <c r="L1174" s="6">
        <f>if(J1174&gt;QUARTILE!$B$3, "TOP", if(J1174&lt;QUARTILE!$B$4, "BOTTOM", 0))</f>
        <v>0</v>
      </c>
      <c r="M1174" s="6">
        <f t="shared" si="1"/>
        <v>2</v>
      </c>
      <c r="N1174" s="6" t="str">
        <f t="shared" si="2"/>
        <v>Gen X</v>
      </c>
      <c r="O1174" s="6" t="str">
        <f t="shared" si="3"/>
        <v>Low Income</v>
      </c>
    </row>
    <row r="1175" hidden="1">
      <c r="A1175" s="1">
        <v>101173.0</v>
      </c>
      <c r="B1175" s="1">
        <v>67.0</v>
      </c>
      <c r="C1175" s="1">
        <v>19000.0</v>
      </c>
      <c r="D1175" s="1" t="s">
        <v>21</v>
      </c>
      <c r="E1175" s="1">
        <v>12095.98</v>
      </c>
      <c r="F1175" s="1">
        <v>3.0</v>
      </c>
      <c r="G1175" s="1">
        <v>16.0</v>
      </c>
      <c r="H1175" s="1">
        <v>6.0</v>
      </c>
      <c r="I1175" s="1" t="s">
        <v>22</v>
      </c>
      <c r="J1175" s="1">
        <v>0.577</v>
      </c>
      <c r="K1175" s="1">
        <v>0.745</v>
      </c>
      <c r="L1175" s="6">
        <f>if(J1175&gt;QUARTILE!$B$3, "TOP", if(J1175&lt;QUARTILE!$B$4, "BOTTOM", 0))</f>
        <v>0</v>
      </c>
      <c r="M1175" s="6">
        <f t="shared" si="1"/>
        <v>2</v>
      </c>
      <c r="N1175" s="6" t="str">
        <f t="shared" si="2"/>
        <v>Baby Boomer</v>
      </c>
      <c r="O1175" s="6" t="str">
        <f t="shared" si="3"/>
        <v>Low Income</v>
      </c>
    </row>
    <row r="1176" hidden="1">
      <c r="A1176" s="1">
        <v>101174.0</v>
      </c>
      <c r="B1176" s="1">
        <v>78.0</v>
      </c>
      <c r="C1176" s="1">
        <v>28000.0</v>
      </c>
      <c r="D1176" s="1" t="s">
        <v>21</v>
      </c>
      <c r="E1176" s="1">
        <v>19900.4</v>
      </c>
      <c r="F1176" s="1">
        <v>2.0</v>
      </c>
      <c r="G1176" s="1">
        <v>25.0</v>
      </c>
      <c r="H1176" s="1">
        <v>2.0</v>
      </c>
      <c r="I1176" s="1" t="s">
        <v>22</v>
      </c>
      <c r="J1176" s="1">
        <v>0.954</v>
      </c>
      <c r="K1176" s="1">
        <v>0.243</v>
      </c>
      <c r="L1176" s="6" t="str">
        <f>if(J1176&gt;QUARTILE!$B$3, "TOP", if(J1176&lt;QUARTILE!$B$4, "BOTTOM", 0))</f>
        <v>TOP</v>
      </c>
      <c r="M1176" s="6">
        <f t="shared" si="1"/>
        <v>2</v>
      </c>
      <c r="N1176" s="6" t="str">
        <f t="shared" si="2"/>
        <v>Baby Boomer</v>
      </c>
      <c r="O1176" s="6" t="str">
        <f t="shared" si="3"/>
        <v>Low Income</v>
      </c>
    </row>
    <row r="1177" hidden="1">
      <c r="A1177" s="1">
        <v>101175.0</v>
      </c>
      <c r="B1177" s="1">
        <v>75.0</v>
      </c>
      <c r="C1177" s="1">
        <v>17000.0</v>
      </c>
      <c r="D1177" s="1" t="s">
        <v>27</v>
      </c>
      <c r="E1177" s="1">
        <v>15512.13</v>
      </c>
      <c r="F1177" s="1">
        <v>1.0</v>
      </c>
      <c r="G1177" s="1">
        <v>17.0</v>
      </c>
      <c r="H1177" s="1">
        <v>6.0</v>
      </c>
      <c r="I1177" s="1" t="s">
        <v>22</v>
      </c>
      <c r="J1177" s="1">
        <v>0.422</v>
      </c>
      <c r="K1177" s="1">
        <v>0.965</v>
      </c>
      <c r="L1177" s="6">
        <f>if(J1177&gt;QUARTILE!$B$3, "TOP", if(J1177&lt;QUARTILE!$B$4, "BOTTOM", 0))</f>
        <v>0</v>
      </c>
      <c r="M1177" s="6">
        <f t="shared" si="1"/>
        <v>2</v>
      </c>
      <c r="N1177" s="6" t="str">
        <f t="shared" si="2"/>
        <v>Baby Boomer</v>
      </c>
      <c r="O1177" s="6" t="str">
        <f t="shared" si="3"/>
        <v>Low Income</v>
      </c>
    </row>
    <row r="1178" hidden="1">
      <c r="A1178" s="1">
        <v>101176.0</v>
      </c>
      <c r="B1178" s="1">
        <v>68.0</v>
      </c>
      <c r="C1178" s="1">
        <v>8000.0</v>
      </c>
      <c r="D1178" s="1" t="s">
        <v>25</v>
      </c>
      <c r="E1178" s="1">
        <v>1074.47</v>
      </c>
      <c r="F1178" s="1">
        <v>3.0</v>
      </c>
      <c r="G1178" s="1">
        <v>21.0</v>
      </c>
      <c r="H1178" s="1">
        <v>2.0</v>
      </c>
      <c r="I1178" s="1" t="s">
        <v>22</v>
      </c>
      <c r="J1178" s="1">
        <v>0.943</v>
      </c>
      <c r="K1178" s="1">
        <v>0.665</v>
      </c>
      <c r="L1178" s="6" t="str">
        <f>if(J1178&gt;QUARTILE!$B$3, "TOP", if(J1178&lt;QUARTILE!$B$4, "BOTTOM", 0))</f>
        <v>TOP</v>
      </c>
      <c r="M1178" s="6">
        <f t="shared" si="1"/>
        <v>2</v>
      </c>
      <c r="N1178" s="6" t="str">
        <f t="shared" si="2"/>
        <v>Baby Boomer</v>
      </c>
      <c r="O1178" s="6" t="str">
        <f t="shared" si="3"/>
        <v>Low Income</v>
      </c>
    </row>
    <row r="1179" hidden="1">
      <c r="A1179" s="1">
        <v>101177.0</v>
      </c>
      <c r="B1179" s="1">
        <v>36.0</v>
      </c>
      <c r="C1179" s="1">
        <v>38000.0</v>
      </c>
      <c r="D1179" s="1" t="s">
        <v>25</v>
      </c>
      <c r="E1179" s="1">
        <v>27158.39</v>
      </c>
      <c r="F1179" s="1">
        <v>5.0</v>
      </c>
      <c r="G1179" s="1">
        <v>21.0</v>
      </c>
      <c r="H1179" s="1">
        <v>7.0</v>
      </c>
      <c r="I1179" s="1" t="s">
        <v>22</v>
      </c>
      <c r="J1179" s="1">
        <v>0.37</v>
      </c>
      <c r="K1179" s="1">
        <v>0.351</v>
      </c>
      <c r="L1179" s="6">
        <f>if(J1179&gt;QUARTILE!$B$3, "TOP", if(J1179&lt;QUARTILE!$B$4, "BOTTOM", 0))</f>
        <v>0</v>
      </c>
      <c r="M1179" s="6">
        <f t="shared" si="1"/>
        <v>2</v>
      </c>
      <c r="N1179" s="6" t="str">
        <f t="shared" si="2"/>
        <v>Gen X</v>
      </c>
      <c r="O1179" s="6" t="str">
        <f t="shared" si="3"/>
        <v>Low Income</v>
      </c>
    </row>
    <row r="1180" hidden="1">
      <c r="A1180" s="1">
        <v>101178.0</v>
      </c>
      <c r="B1180" s="1">
        <v>38.0</v>
      </c>
      <c r="C1180" s="1">
        <v>15000.0</v>
      </c>
      <c r="D1180" s="1" t="s">
        <v>23</v>
      </c>
      <c r="E1180" s="1">
        <v>3783.59</v>
      </c>
      <c r="F1180" s="1">
        <v>5.0</v>
      </c>
      <c r="G1180" s="1">
        <v>19.0</v>
      </c>
      <c r="H1180" s="1">
        <v>4.0</v>
      </c>
      <c r="I1180" s="1" t="s">
        <v>22</v>
      </c>
      <c r="J1180" s="1">
        <v>0.502</v>
      </c>
      <c r="K1180" s="1">
        <v>0.501</v>
      </c>
      <c r="L1180" s="6">
        <f>if(J1180&gt;QUARTILE!$B$3, "TOP", if(J1180&lt;QUARTILE!$B$4, "BOTTOM", 0))</f>
        <v>0</v>
      </c>
      <c r="M1180" s="6">
        <f t="shared" si="1"/>
        <v>2</v>
      </c>
      <c r="N1180" s="6" t="str">
        <f t="shared" si="2"/>
        <v>Gen X</v>
      </c>
      <c r="O1180" s="6" t="str">
        <f t="shared" si="3"/>
        <v>Low Income</v>
      </c>
    </row>
    <row r="1181" hidden="1">
      <c r="A1181" s="1">
        <v>101179.0</v>
      </c>
      <c r="B1181" s="1">
        <v>22.0</v>
      </c>
      <c r="C1181" s="1">
        <v>34000.0</v>
      </c>
      <c r="D1181" s="1" t="s">
        <v>25</v>
      </c>
      <c r="E1181" s="1">
        <v>646.45</v>
      </c>
      <c r="F1181" s="1">
        <v>2.0</v>
      </c>
      <c r="G1181" s="1">
        <v>17.0</v>
      </c>
      <c r="H1181" s="1">
        <v>13.0</v>
      </c>
      <c r="I1181" s="1" t="s">
        <v>22</v>
      </c>
      <c r="J1181" s="1">
        <v>0.725</v>
      </c>
      <c r="K1181" s="1">
        <v>0.738</v>
      </c>
      <c r="L1181" s="6">
        <f>if(J1181&gt;QUARTILE!$B$3, "TOP", if(J1181&lt;QUARTILE!$B$4, "BOTTOM", 0))</f>
        <v>0</v>
      </c>
      <c r="M1181" s="6">
        <f t="shared" si="1"/>
        <v>2</v>
      </c>
      <c r="N1181" s="6" t="str">
        <f t="shared" si="2"/>
        <v>Millenial</v>
      </c>
      <c r="O1181" s="6" t="str">
        <f t="shared" si="3"/>
        <v>Low Income</v>
      </c>
    </row>
    <row r="1182" hidden="1">
      <c r="A1182" s="1">
        <v>101180.0</v>
      </c>
      <c r="B1182" s="1">
        <v>35.0</v>
      </c>
      <c r="C1182" s="1">
        <v>10000.0</v>
      </c>
      <c r="D1182" s="1" t="s">
        <v>23</v>
      </c>
      <c r="E1182" s="1">
        <v>11999.25</v>
      </c>
      <c r="F1182" s="1">
        <v>2.0</v>
      </c>
      <c r="G1182" s="1">
        <v>20.0</v>
      </c>
      <c r="H1182" s="1">
        <v>11.0</v>
      </c>
      <c r="I1182" s="1" t="s">
        <v>22</v>
      </c>
      <c r="J1182" s="1">
        <v>0.936</v>
      </c>
      <c r="K1182" s="1">
        <v>0.797</v>
      </c>
      <c r="L1182" s="6" t="str">
        <f>if(J1182&gt;QUARTILE!$B$3, "TOP", if(J1182&lt;QUARTILE!$B$4, "BOTTOM", 0))</f>
        <v>TOP</v>
      </c>
      <c r="M1182" s="6">
        <f t="shared" si="1"/>
        <v>2</v>
      </c>
      <c r="N1182" s="6" t="str">
        <f t="shared" si="2"/>
        <v>Gen X</v>
      </c>
      <c r="O1182" s="6" t="str">
        <f t="shared" si="3"/>
        <v>Low Income</v>
      </c>
    </row>
    <row r="1183" hidden="1">
      <c r="A1183" s="1">
        <v>101181.0</v>
      </c>
      <c r="B1183" s="1">
        <v>45.0</v>
      </c>
      <c r="C1183" s="1">
        <v>11000.0</v>
      </c>
      <c r="D1183" s="1" t="s">
        <v>17</v>
      </c>
      <c r="E1183" s="1">
        <v>40144.29</v>
      </c>
      <c r="F1183" s="1">
        <v>5.0</v>
      </c>
      <c r="G1183" s="1">
        <v>24.0</v>
      </c>
      <c r="H1183" s="1">
        <v>7.0</v>
      </c>
      <c r="I1183" s="1" t="s">
        <v>18</v>
      </c>
      <c r="J1183" s="1">
        <v>0.874</v>
      </c>
      <c r="K1183" s="1">
        <v>0.825</v>
      </c>
      <c r="L1183" s="6" t="str">
        <f>if(J1183&gt;QUARTILE!$B$3, "TOP", if(J1183&lt;QUARTILE!$B$4, "BOTTOM", 0))</f>
        <v>TOP</v>
      </c>
      <c r="M1183" s="6">
        <f t="shared" si="1"/>
        <v>1</v>
      </c>
      <c r="N1183" s="6" t="str">
        <f t="shared" si="2"/>
        <v>Gen X</v>
      </c>
      <c r="O1183" s="6" t="str">
        <f t="shared" si="3"/>
        <v>Low Income</v>
      </c>
    </row>
    <row r="1184" hidden="1">
      <c r="A1184" s="1">
        <v>101182.0</v>
      </c>
      <c r="B1184" s="1">
        <v>59.0</v>
      </c>
      <c r="C1184" s="1">
        <v>37000.0</v>
      </c>
      <c r="D1184" s="1" t="s">
        <v>21</v>
      </c>
      <c r="E1184" s="1">
        <v>3269.9</v>
      </c>
      <c r="F1184" s="1">
        <v>3.0</v>
      </c>
      <c r="G1184" s="1">
        <v>32.0</v>
      </c>
      <c r="H1184" s="1">
        <v>5.0</v>
      </c>
      <c r="I1184" s="1" t="s">
        <v>22</v>
      </c>
      <c r="J1184" s="1">
        <v>0.155</v>
      </c>
      <c r="K1184" s="1">
        <v>0.209</v>
      </c>
      <c r="L1184" s="6" t="str">
        <f>if(J1184&gt;QUARTILE!$B$3, "TOP", if(J1184&lt;QUARTILE!$B$4, "BOTTOM", 0))</f>
        <v>BOTTOM</v>
      </c>
      <c r="M1184" s="6">
        <f t="shared" si="1"/>
        <v>2</v>
      </c>
      <c r="N1184" s="6" t="str">
        <f t="shared" si="2"/>
        <v>Gen X</v>
      </c>
      <c r="O1184" s="6" t="str">
        <f t="shared" si="3"/>
        <v>Low Income</v>
      </c>
    </row>
    <row r="1185" hidden="1">
      <c r="A1185" s="1">
        <v>101183.0</v>
      </c>
      <c r="B1185" s="1">
        <v>78.0</v>
      </c>
      <c r="C1185" s="1">
        <v>27000.0</v>
      </c>
      <c r="D1185" s="1" t="s">
        <v>25</v>
      </c>
      <c r="E1185" s="1">
        <v>258.82</v>
      </c>
      <c r="F1185" s="1">
        <v>3.0</v>
      </c>
      <c r="G1185" s="1">
        <v>17.0</v>
      </c>
      <c r="H1185" s="1">
        <v>3.0</v>
      </c>
      <c r="I1185" s="1" t="s">
        <v>22</v>
      </c>
      <c r="J1185" s="1">
        <v>0.244</v>
      </c>
      <c r="K1185" s="1">
        <v>0.504</v>
      </c>
      <c r="L1185" s="6" t="str">
        <f>if(J1185&gt;QUARTILE!$B$3, "TOP", if(J1185&lt;QUARTILE!$B$4, "BOTTOM", 0))</f>
        <v>BOTTOM</v>
      </c>
      <c r="M1185" s="6">
        <f t="shared" si="1"/>
        <v>2</v>
      </c>
      <c r="N1185" s="6" t="str">
        <f t="shared" si="2"/>
        <v>Baby Boomer</v>
      </c>
      <c r="O1185" s="6" t="str">
        <f t="shared" si="3"/>
        <v>Low Income</v>
      </c>
    </row>
    <row r="1186" hidden="1">
      <c r="A1186" s="1">
        <v>101184.0</v>
      </c>
      <c r="B1186" s="1">
        <v>39.0</v>
      </c>
      <c r="C1186" s="1">
        <v>17000.0</v>
      </c>
      <c r="D1186" s="1" t="s">
        <v>27</v>
      </c>
      <c r="E1186" s="1">
        <v>2330.21</v>
      </c>
      <c r="F1186" s="1">
        <v>3.0</v>
      </c>
      <c r="G1186" s="1">
        <v>12.0</v>
      </c>
      <c r="H1186" s="1">
        <v>13.0</v>
      </c>
      <c r="I1186" s="1" t="s">
        <v>22</v>
      </c>
      <c r="J1186" s="1">
        <v>0.068</v>
      </c>
      <c r="K1186" s="1">
        <v>0.091</v>
      </c>
      <c r="L1186" s="6" t="str">
        <f>if(J1186&gt;QUARTILE!$B$3, "TOP", if(J1186&lt;QUARTILE!$B$4, "BOTTOM", 0))</f>
        <v>BOTTOM</v>
      </c>
      <c r="M1186" s="6">
        <f t="shared" si="1"/>
        <v>2</v>
      </c>
      <c r="N1186" s="6" t="str">
        <f t="shared" si="2"/>
        <v>Gen X</v>
      </c>
      <c r="O1186" s="6" t="str">
        <f t="shared" si="3"/>
        <v>Low Income</v>
      </c>
    </row>
    <row r="1187" hidden="1">
      <c r="A1187" s="1">
        <v>101185.0</v>
      </c>
      <c r="B1187" s="1">
        <v>38.0</v>
      </c>
      <c r="C1187" s="1">
        <v>27000.0</v>
      </c>
      <c r="D1187" s="1" t="s">
        <v>23</v>
      </c>
      <c r="E1187" s="1">
        <v>9040.42</v>
      </c>
      <c r="F1187" s="1">
        <v>1.0</v>
      </c>
      <c r="G1187" s="1">
        <v>14.0</v>
      </c>
      <c r="H1187" s="1">
        <v>9.0</v>
      </c>
      <c r="I1187" s="1" t="s">
        <v>22</v>
      </c>
      <c r="J1187" s="1">
        <v>0.671</v>
      </c>
      <c r="K1187" s="1">
        <v>0.082</v>
      </c>
      <c r="L1187" s="6">
        <f>if(J1187&gt;QUARTILE!$B$3, "TOP", if(J1187&lt;QUARTILE!$B$4, "BOTTOM", 0))</f>
        <v>0</v>
      </c>
      <c r="M1187" s="6">
        <f t="shared" si="1"/>
        <v>2</v>
      </c>
      <c r="N1187" s="6" t="str">
        <f t="shared" si="2"/>
        <v>Gen X</v>
      </c>
      <c r="O1187" s="6" t="str">
        <f t="shared" si="3"/>
        <v>Low Income</v>
      </c>
    </row>
    <row r="1188" hidden="1">
      <c r="A1188" s="1">
        <v>101186.0</v>
      </c>
      <c r="B1188" s="1">
        <v>23.0</v>
      </c>
      <c r="C1188" s="1">
        <v>12000.0</v>
      </c>
      <c r="D1188" s="1" t="s">
        <v>27</v>
      </c>
      <c r="E1188" s="1">
        <v>17358.2</v>
      </c>
      <c r="F1188" s="1">
        <v>1.0</v>
      </c>
      <c r="G1188" s="1">
        <v>24.0</v>
      </c>
      <c r="H1188" s="1">
        <v>16.0</v>
      </c>
      <c r="I1188" s="1" t="s">
        <v>18</v>
      </c>
      <c r="J1188" s="1">
        <v>0.44</v>
      </c>
      <c r="K1188" s="1">
        <v>0.104</v>
      </c>
      <c r="L1188" s="6">
        <f>if(J1188&gt;QUARTILE!$B$3, "TOP", if(J1188&lt;QUARTILE!$B$4, "BOTTOM", 0))</f>
        <v>0</v>
      </c>
      <c r="M1188" s="6">
        <f t="shared" si="1"/>
        <v>1</v>
      </c>
      <c r="N1188" s="6" t="str">
        <f t="shared" si="2"/>
        <v>Millenial</v>
      </c>
      <c r="O1188" s="6" t="str">
        <f t="shared" si="3"/>
        <v>Low Income</v>
      </c>
    </row>
    <row r="1189" hidden="1">
      <c r="A1189" s="1">
        <v>101187.0</v>
      </c>
      <c r="B1189" s="1">
        <v>18.0</v>
      </c>
      <c r="C1189" s="1">
        <v>24000.0</v>
      </c>
      <c r="D1189" s="1" t="s">
        <v>27</v>
      </c>
      <c r="E1189" s="1">
        <v>4288.93</v>
      </c>
      <c r="F1189" s="1">
        <v>3.0</v>
      </c>
      <c r="G1189" s="1">
        <v>25.0</v>
      </c>
      <c r="H1189" s="1">
        <v>14.0</v>
      </c>
      <c r="I1189" s="1" t="s">
        <v>18</v>
      </c>
      <c r="J1189" s="1">
        <v>0.876</v>
      </c>
      <c r="K1189" s="1">
        <v>0.26</v>
      </c>
      <c r="L1189" s="6" t="str">
        <f>if(J1189&gt;QUARTILE!$B$3, "TOP", if(J1189&lt;QUARTILE!$B$4, "BOTTOM", 0))</f>
        <v>TOP</v>
      </c>
      <c r="M1189" s="6">
        <f t="shared" si="1"/>
        <v>1</v>
      </c>
      <c r="N1189" s="6" t="str">
        <f t="shared" si="2"/>
        <v>Millenial</v>
      </c>
      <c r="O1189" s="6" t="str">
        <f t="shared" si="3"/>
        <v>Low Income</v>
      </c>
    </row>
    <row r="1190" hidden="1">
      <c r="A1190" s="1">
        <v>101188.0</v>
      </c>
      <c r="B1190" s="1">
        <v>22.0</v>
      </c>
      <c r="C1190" s="1">
        <v>24000.0</v>
      </c>
      <c r="D1190" s="1" t="s">
        <v>25</v>
      </c>
      <c r="E1190" s="1">
        <v>32386.13</v>
      </c>
      <c r="F1190" s="1">
        <v>5.0</v>
      </c>
      <c r="G1190" s="1">
        <v>18.0</v>
      </c>
      <c r="H1190" s="1">
        <v>14.0</v>
      </c>
      <c r="I1190" s="1" t="s">
        <v>18</v>
      </c>
      <c r="J1190" s="1">
        <v>1.0</v>
      </c>
      <c r="K1190" s="1">
        <v>0.546</v>
      </c>
      <c r="L1190" s="6" t="str">
        <f>if(J1190&gt;QUARTILE!$B$3, "TOP", if(J1190&lt;QUARTILE!$B$4, "BOTTOM", 0))</f>
        <v>TOP</v>
      </c>
      <c r="M1190" s="6">
        <f t="shared" si="1"/>
        <v>1</v>
      </c>
      <c r="N1190" s="6" t="str">
        <f t="shared" si="2"/>
        <v>Millenial</v>
      </c>
      <c r="O1190" s="6" t="str">
        <f t="shared" si="3"/>
        <v>Low Income</v>
      </c>
    </row>
    <row r="1191" hidden="1">
      <c r="A1191" s="1">
        <v>101189.0</v>
      </c>
      <c r="B1191" s="1">
        <v>58.0</v>
      </c>
      <c r="C1191" s="1">
        <v>18000.0</v>
      </c>
      <c r="D1191" s="1" t="s">
        <v>23</v>
      </c>
      <c r="E1191" s="1">
        <v>27991.41</v>
      </c>
      <c r="F1191" s="1">
        <v>2.0</v>
      </c>
      <c r="G1191" s="1">
        <v>25.0</v>
      </c>
      <c r="H1191" s="1">
        <v>3.0</v>
      </c>
      <c r="I1191" s="1" t="s">
        <v>22</v>
      </c>
      <c r="J1191" s="1">
        <v>0.929</v>
      </c>
      <c r="K1191" s="1">
        <v>0.861</v>
      </c>
      <c r="L1191" s="6" t="str">
        <f>if(J1191&gt;QUARTILE!$B$3, "TOP", if(J1191&lt;QUARTILE!$B$4, "BOTTOM", 0))</f>
        <v>TOP</v>
      </c>
      <c r="M1191" s="6">
        <f t="shared" si="1"/>
        <v>2</v>
      </c>
      <c r="N1191" s="6" t="str">
        <f t="shared" si="2"/>
        <v>Gen X</v>
      </c>
      <c r="O1191" s="6" t="str">
        <f t="shared" si="3"/>
        <v>Low Income</v>
      </c>
    </row>
    <row r="1192" hidden="1">
      <c r="A1192" s="1">
        <v>101190.0</v>
      </c>
      <c r="B1192" s="1">
        <v>29.0</v>
      </c>
      <c r="C1192" s="1">
        <v>13000.0</v>
      </c>
      <c r="D1192" s="1" t="s">
        <v>17</v>
      </c>
      <c r="E1192" s="1">
        <v>23805.58</v>
      </c>
      <c r="F1192" s="1">
        <v>4.0</v>
      </c>
      <c r="G1192" s="1">
        <v>17.0</v>
      </c>
      <c r="H1192" s="1">
        <v>13.0</v>
      </c>
      <c r="I1192" s="1" t="s">
        <v>22</v>
      </c>
      <c r="J1192" s="1">
        <v>0.047</v>
      </c>
      <c r="K1192" s="1">
        <v>0.386</v>
      </c>
      <c r="L1192" s="6" t="str">
        <f>if(J1192&gt;QUARTILE!$B$3, "TOP", if(J1192&lt;QUARTILE!$B$4, "BOTTOM", 0))</f>
        <v>BOTTOM</v>
      </c>
      <c r="M1192" s="6">
        <f t="shared" si="1"/>
        <v>2</v>
      </c>
      <c r="N1192" s="6" t="str">
        <f t="shared" si="2"/>
        <v>Millenial</v>
      </c>
      <c r="O1192" s="6" t="str">
        <f t="shared" si="3"/>
        <v>Low Income</v>
      </c>
    </row>
    <row r="1193" hidden="1">
      <c r="A1193" s="1">
        <v>101191.0</v>
      </c>
      <c r="B1193" s="1">
        <v>43.0</v>
      </c>
      <c r="C1193" s="1">
        <v>23000.0</v>
      </c>
      <c r="D1193" s="1" t="s">
        <v>27</v>
      </c>
      <c r="E1193" s="1">
        <v>13367.91</v>
      </c>
      <c r="F1193" s="1">
        <v>2.0</v>
      </c>
      <c r="G1193" s="1">
        <v>22.0</v>
      </c>
      <c r="H1193" s="1">
        <v>10.0</v>
      </c>
      <c r="I1193" s="1" t="s">
        <v>22</v>
      </c>
      <c r="J1193" s="1">
        <v>0.944</v>
      </c>
      <c r="K1193" s="1">
        <v>0.555</v>
      </c>
      <c r="L1193" s="6" t="str">
        <f>if(J1193&gt;QUARTILE!$B$3, "TOP", if(J1193&lt;QUARTILE!$B$4, "BOTTOM", 0))</f>
        <v>TOP</v>
      </c>
      <c r="M1193" s="6">
        <f t="shared" si="1"/>
        <v>2</v>
      </c>
      <c r="N1193" s="6" t="str">
        <f t="shared" si="2"/>
        <v>Gen X</v>
      </c>
      <c r="O1193" s="6" t="str">
        <f t="shared" si="3"/>
        <v>Low Income</v>
      </c>
    </row>
    <row r="1194" hidden="1">
      <c r="A1194" s="1">
        <v>101192.0</v>
      </c>
      <c r="B1194" s="1">
        <v>63.0</v>
      </c>
      <c r="C1194" s="1">
        <v>21000.0</v>
      </c>
      <c r="D1194" s="1" t="s">
        <v>21</v>
      </c>
      <c r="E1194" s="1">
        <v>9089.44</v>
      </c>
      <c r="F1194" s="1">
        <v>2.0</v>
      </c>
      <c r="G1194" s="1">
        <v>19.0</v>
      </c>
      <c r="H1194" s="1">
        <v>3.0</v>
      </c>
      <c r="I1194" s="1" t="s">
        <v>22</v>
      </c>
      <c r="J1194" s="1">
        <v>0.103</v>
      </c>
      <c r="K1194" s="1">
        <v>0.206</v>
      </c>
      <c r="L1194" s="6" t="str">
        <f>if(J1194&gt;QUARTILE!$B$3, "TOP", if(J1194&lt;QUARTILE!$B$4, "BOTTOM", 0))</f>
        <v>BOTTOM</v>
      </c>
      <c r="M1194" s="6">
        <f t="shared" si="1"/>
        <v>2</v>
      </c>
      <c r="N1194" s="6" t="str">
        <f t="shared" si="2"/>
        <v>Baby Boomer</v>
      </c>
      <c r="O1194" s="6" t="str">
        <f t="shared" si="3"/>
        <v>Low Income</v>
      </c>
    </row>
    <row r="1195" hidden="1">
      <c r="A1195" s="1">
        <v>101193.0</v>
      </c>
      <c r="B1195" s="1">
        <v>51.0</v>
      </c>
      <c r="C1195" s="1">
        <v>17000.0</v>
      </c>
      <c r="D1195" s="1" t="s">
        <v>17</v>
      </c>
      <c r="E1195" s="1">
        <v>9418.85</v>
      </c>
      <c r="F1195" s="1">
        <v>4.0</v>
      </c>
      <c r="G1195" s="1">
        <v>23.0</v>
      </c>
      <c r="H1195" s="1">
        <v>9.0</v>
      </c>
      <c r="I1195" s="1" t="s">
        <v>22</v>
      </c>
      <c r="J1195" s="1">
        <v>0.447</v>
      </c>
      <c r="K1195" s="1">
        <v>0.741</v>
      </c>
      <c r="L1195" s="6">
        <f>if(J1195&gt;QUARTILE!$B$3, "TOP", if(J1195&lt;QUARTILE!$B$4, "BOTTOM", 0))</f>
        <v>0</v>
      </c>
      <c r="M1195" s="6">
        <f t="shared" si="1"/>
        <v>2</v>
      </c>
      <c r="N1195" s="6" t="str">
        <f t="shared" si="2"/>
        <v>Gen X</v>
      </c>
      <c r="O1195" s="6" t="str">
        <f t="shared" si="3"/>
        <v>Low Income</v>
      </c>
    </row>
    <row r="1196" hidden="1">
      <c r="A1196" s="1">
        <v>101194.0</v>
      </c>
      <c r="B1196" s="1">
        <v>66.0</v>
      </c>
      <c r="C1196" s="1">
        <v>12000.0</v>
      </c>
      <c r="D1196" s="1" t="s">
        <v>31</v>
      </c>
      <c r="E1196" s="1">
        <v>13986.14</v>
      </c>
      <c r="F1196" s="1">
        <v>3.0</v>
      </c>
      <c r="G1196" s="1">
        <v>28.0</v>
      </c>
      <c r="H1196" s="1">
        <v>4.0</v>
      </c>
      <c r="I1196" s="1" t="s">
        <v>22</v>
      </c>
      <c r="J1196" s="1">
        <v>0.297</v>
      </c>
      <c r="K1196" s="1">
        <v>0.888</v>
      </c>
      <c r="L1196" s="6" t="str">
        <f>if(J1196&gt;QUARTILE!$B$3, "TOP", if(J1196&lt;QUARTILE!$B$4, "BOTTOM", 0))</f>
        <v>BOTTOM</v>
      </c>
      <c r="M1196" s="6">
        <f t="shared" si="1"/>
        <v>2</v>
      </c>
      <c r="N1196" s="6" t="str">
        <f t="shared" si="2"/>
        <v>Baby Boomer</v>
      </c>
      <c r="O1196" s="6" t="str">
        <f t="shared" si="3"/>
        <v>Low Income</v>
      </c>
    </row>
    <row r="1197" hidden="1">
      <c r="A1197" s="1">
        <v>101195.0</v>
      </c>
      <c r="B1197" s="1">
        <v>31.0</v>
      </c>
      <c r="C1197" s="1">
        <v>22000.0</v>
      </c>
      <c r="D1197" s="1" t="s">
        <v>23</v>
      </c>
      <c r="E1197" s="1">
        <v>1609.34</v>
      </c>
      <c r="F1197" s="1">
        <v>2.0</v>
      </c>
      <c r="G1197" s="1">
        <v>14.0</v>
      </c>
      <c r="H1197" s="1">
        <v>13.0</v>
      </c>
      <c r="I1197" s="1" t="s">
        <v>18</v>
      </c>
      <c r="J1197" s="1">
        <v>0.206</v>
      </c>
      <c r="K1197" s="1">
        <v>0.486</v>
      </c>
      <c r="L1197" s="6" t="str">
        <f>if(J1197&gt;QUARTILE!$B$3, "TOP", if(J1197&lt;QUARTILE!$B$4, "BOTTOM", 0))</f>
        <v>BOTTOM</v>
      </c>
      <c r="M1197" s="6">
        <f t="shared" si="1"/>
        <v>1</v>
      </c>
      <c r="N1197" s="6" t="str">
        <f t="shared" si="2"/>
        <v>Gen X</v>
      </c>
      <c r="O1197" s="6" t="str">
        <f t="shared" si="3"/>
        <v>Low Income</v>
      </c>
    </row>
    <row r="1198" hidden="1">
      <c r="A1198" s="1">
        <v>101196.0</v>
      </c>
      <c r="B1198" s="1">
        <v>43.0</v>
      </c>
      <c r="C1198" s="1">
        <v>17000.0</v>
      </c>
      <c r="D1198" s="1" t="s">
        <v>23</v>
      </c>
      <c r="E1198" s="1">
        <v>22933.3</v>
      </c>
      <c r="F1198" s="1">
        <v>4.0</v>
      </c>
      <c r="G1198" s="1">
        <v>21.0</v>
      </c>
      <c r="H1198" s="1">
        <v>14.0</v>
      </c>
      <c r="I1198" s="1" t="s">
        <v>22</v>
      </c>
      <c r="J1198" s="1">
        <v>0.221</v>
      </c>
      <c r="K1198" s="1">
        <v>0.111</v>
      </c>
      <c r="L1198" s="6" t="str">
        <f>if(J1198&gt;QUARTILE!$B$3, "TOP", if(J1198&lt;QUARTILE!$B$4, "BOTTOM", 0))</f>
        <v>BOTTOM</v>
      </c>
      <c r="M1198" s="6">
        <f t="shared" si="1"/>
        <v>2</v>
      </c>
      <c r="N1198" s="6" t="str">
        <f t="shared" si="2"/>
        <v>Gen X</v>
      </c>
      <c r="O1198" s="6" t="str">
        <f t="shared" si="3"/>
        <v>Low Income</v>
      </c>
    </row>
    <row r="1199" hidden="1">
      <c r="A1199" s="1">
        <v>101197.0</v>
      </c>
      <c r="B1199" s="1">
        <v>62.0</v>
      </c>
      <c r="C1199" s="1">
        <v>12000.0</v>
      </c>
      <c r="D1199" s="1" t="s">
        <v>25</v>
      </c>
      <c r="E1199" s="1">
        <v>8662.1</v>
      </c>
      <c r="F1199" s="1">
        <v>5.0</v>
      </c>
      <c r="G1199" s="1">
        <v>21.0</v>
      </c>
      <c r="H1199" s="1">
        <v>4.0</v>
      </c>
      <c r="I1199" s="1" t="s">
        <v>22</v>
      </c>
      <c r="J1199" s="1">
        <v>0.396</v>
      </c>
      <c r="K1199" s="1">
        <v>0.0</v>
      </c>
      <c r="L1199" s="6">
        <f>if(J1199&gt;QUARTILE!$B$3, "TOP", if(J1199&lt;QUARTILE!$B$4, "BOTTOM", 0))</f>
        <v>0</v>
      </c>
      <c r="M1199" s="6">
        <f t="shared" si="1"/>
        <v>2</v>
      </c>
      <c r="N1199" s="6" t="str">
        <f t="shared" si="2"/>
        <v>Baby Boomer</v>
      </c>
      <c r="O1199" s="6" t="str">
        <f t="shared" si="3"/>
        <v>Low Income</v>
      </c>
    </row>
    <row r="1200" hidden="1">
      <c r="A1200" s="1">
        <v>101198.0</v>
      </c>
      <c r="B1200" s="1">
        <v>44.0</v>
      </c>
      <c r="C1200" s="1">
        <v>23000.0</v>
      </c>
      <c r="D1200" s="1" t="s">
        <v>23</v>
      </c>
      <c r="E1200" s="1">
        <v>5091.62</v>
      </c>
      <c r="F1200" s="1">
        <v>5.0</v>
      </c>
      <c r="G1200" s="1">
        <v>18.0</v>
      </c>
      <c r="H1200" s="1">
        <v>9.0</v>
      </c>
      <c r="I1200" s="1" t="s">
        <v>22</v>
      </c>
      <c r="J1200" s="1">
        <v>0.075</v>
      </c>
      <c r="K1200" s="1">
        <v>0.486</v>
      </c>
      <c r="L1200" s="6" t="str">
        <f>if(J1200&gt;QUARTILE!$B$3, "TOP", if(J1200&lt;QUARTILE!$B$4, "BOTTOM", 0))</f>
        <v>BOTTOM</v>
      </c>
      <c r="M1200" s="6">
        <f t="shared" si="1"/>
        <v>2</v>
      </c>
      <c r="N1200" s="6" t="str">
        <f t="shared" si="2"/>
        <v>Gen X</v>
      </c>
      <c r="O1200" s="6" t="str">
        <f t="shared" si="3"/>
        <v>Low Income</v>
      </c>
    </row>
    <row r="1201" hidden="1">
      <c r="A1201" s="1">
        <v>101199.0</v>
      </c>
      <c r="B1201" s="1">
        <v>26.0</v>
      </c>
      <c r="C1201" s="1">
        <v>58000.0</v>
      </c>
      <c r="D1201" s="1" t="s">
        <v>25</v>
      </c>
      <c r="E1201" s="1">
        <v>6523.66</v>
      </c>
      <c r="F1201" s="1">
        <v>5.0</v>
      </c>
      <c r="G1201" s="1">
        <v>16.0</v>
      </c>
      <c r="H1201" s="1">
        <v>16.0</v>
      </c>
      <c r="I1201" s="1" t="s">
        <v>18</v>
      </c>
      <c r="J1201" s="1">
        <v>0.215</v>
      </c>
      <c r="K1201" s="1">
        <v>0.448</v>
      </c>
      <c r="L1201" s="6" t="str">
        <f>if(J1201&gt;QUARTILE!$B$3, "TOP", if(J1201&lt;QUARTILE!$B$4, "BOTTOM", 0))</f>
        <v>BOTTOM</v>
      </c>
      <c r="M1201" s="6">
        <f t="shared" si="1"/>
        <v>1</v>
      </c>
      <c r="N1201" s="6" t="str">
        <f t="shared" si="2"/>
        <v>Millenial</v>
      </c>
      <c r="O1201" s="6" t="str">
        <f t="shared" si="3"/>
        <v>Medium Income</v>
      </c>
    </row>
    <row r="1202" hidden="1">
      <c r="A1202" s="1">
        <v>101200.0</v>
      </c>
      <c r="B1202" s="1">
        <v>43.0</v>
      </c>
      <c r="C1202" s="1">
        <v>18000.0</v>
      </c>
      <c r="D1202" s="1" t="s">
        <v>27</v>
      </c>
      <c r="E1202" s="1">
        <v>3976.2</v>
      </c>
      <c r="F1202" s="1">
        <v>3.0</v>
      </c>
      <c r="G1202" s="1">
        <v>21.0</v>
      </c>
      <c r="H1202" s="1">
        <v>7.0</v>
      </c>
      <c r="I1202" s="1" t="s">
        <v>22</v>
      </c>
      <c r="J1202" s="1">
        <v>0.714</v>
      </c>
      <c r="K1202" s="1">
        <v>0.926</v>
      </c>
      <c r="L1202" s="6">
        <f>if(J1202&gt;QUARTILE!$B$3, "TOP", if(J1202&lt;QUARTILE!$B$4, "BOTTOM", 0))</f>
        <v>0</v>
      </c>
      <c r="M1202" s="6">
        <f t="shared" si="1"/>
        <v>2</v>
      </c>
      <c r="N1202" s="6" t="str">
        <f t="shared" si="2"/>
        <v>Gen X</v>
      </c>
      <c r="O1202" s="6" t="str">
        <f t="shared" si="3"/>
        <v>Low Income</v>
      </c>
    </row>
    <row r="1203" hidden="1">
      <c r="A1203" s="1">
        <v>101201.0</v>
      </c>
      <c r="B1203" s="1">
        <v>74.0</v>
      </c>
      <c r="C1203" s="1">
        <v>54000.0</v>
      </c>
      <c r="D1203" s="1" t="s">
        <v>25</v>
      </c>
      <c r="E1203" s="1">
        <v>46367.8</v>
      </c>
      <c r="F1203" s="1">
        <v>2.0</v>
      </c>
      <c r="G1203" s="1">
        <v>23.0</v>
      </c>
      <c r="H1203" s="1">
        <v>5.0</v>
      </c>
      <c r="I1203" s="1" t="s">
        <v>18</v>
      </c>
      <c r="J1203" s="1">
        <v>0.876</v>
      </c>
      <c r="K1203" s="1">
        <v>0.0</v>
      </c>
      <c r="L1203" s="6" t="str">
        <f>if(J1203&gt;QUARTILE!$B$3, "TOP", if(J1203&lt;QUARTILE!$B$4, "BOTTOM", 0))</f>
        <v>TOP</v>
      </c>
      <c r="M1203" s="6">
        <f t="shared" si="1"/>
        <v>1</v>
      </c>
      <c r="N1203" s="6" t="str">
        <f t="shared" si="2"/>
        <v>Baby Boomer</v>
      </c>
      <c r="O1203" s="6" t="str">
        <f t="shared" si="3"/>
        <v>Medium Income</v>
      </c>
    </row>
    <row r="1204" hidden="1">
      <c r="A1204" s="1">
        <v>101202.0</v>
      </c>
      <c r="B1204" s="1">
        <v>64.0</v>
      </c>
      <c r="C1204" s="1">
        <v>78000.0</v>
      </c>
      <c r="D1204" s="1" t="s">
        <v>23</v>
      </c>
      <c r="E1204" s="1">
        <v>3703.41</v>
      </c>
      <c r="F1204" s="1">
        <v>2.0</v>
      </c>
      <c r="G1204" s="1">
        <v>18.0</v>
      </c>
      <c r="H1204" s="1">
        <v>5.0</v>
      </c>
      <c r="I1204" s="1" t="s">
        <v>22</v>
      </c>
      <c r="J1204" s="1">
        <v>0.249</v>
      </c>
      <c r="K1204" s="1">
        <v>0.149</v>
      </c>
      <c r="L1204" s="6" t="str">
        <f>if(J1204&gt;QUARTILE!$B$3, "TOP", if(J1204&lt;QUARTILE!$B$4, "BOTTOM", 0))</f>
        <v>BOTTOM</v>
      </c>
      <c r="M1204" s="6">
        <f t="shared" si="1"/>
        <v>2</v>
      </c>
      <c r="N1204" s="6" t="str">
        <f t="shared" si="2"/>
        <v>Baby Boomer</v>
      </c>
      <c r="O1204" s="6" t="str">
        <f t="shared" si="3"/>
        <v>Medium Income</v>
      </c>
    </row>
    <row r="1205" hidden="1">
      <c r="A1205" s="1">
        <v>101203.0</v>
      </c>
      <c r="B1205" s="1">
        <v>74.0</v>
      </c>
      <c r="C1205" s="1">
        <v>12000.0</v>
      </c>
      <c r="D1205" s="1" t="s">
        <v>21</v>
      </c>
      <c r="E1205" s="1">
        <v>42899.0</v>
      </c>
      <c r="F1205" s="1">
        <v>1.0</v>
      </c>
      <c r="G1205" s="1">
        <v>28.0</v>
      </c>
      <c r="H1205" s="1">
        <v>9.0</v>
      </c>
      <c r="I1205" s="1" t="s">
        <v>18</v>
      </c>
      <c r="J1205" s="1">
        <v>0.532</v>
      </c>
      <c r="K1205" s="1">
        <v>0.098</v>
      </c>
      <c r="L1205" s="6">
        <f>if(J1205&gt;QUARTILE!$B$3, "TOP", if(J1205&lt;QUARTILE!$B$4, "BOTTOM", 0))</f>
        <v>0</v>
      </c>
      <c r="M1205" s="6">
        <f t="shared" si="1"/>
        <v>1</v>
      </c>
      <c r="N1205" s="6" t="str">
        <f t="shared" si="2"/>
        <v>Baby Boomer</v>
      </c>
      <c r="O1205" s="6" t="str">
        <f t="shared" si="3"/>
        <v>Low Income</v>
      </c>
    </row>
    <row r="1206" hidden="1">
      <c r="A1206" s="1">
        <v>101204.0</v>
      </c>
      <c r="B1206" s="1">
        <v>39.0</v>
      </c>
      <c r="C1206" s="1">
        <v>22000.0</v>
      </c>
      <c r="D1206" s="1" t="s">
        <v>23</v>
      </c>
      <c r="E1206" s="1">
        <v>16984.02</v>
      </c>
      <c r="F1206" s="1">
        <v>5.0</v>
      </c>
      <c r="G1206" s="1">
        <v>27.0</v>
      </c>
      <c r="H1206" s="1">
        <v>9.0</v>
      </c>
      <c r="I1206" s="1" t="s">
        <v>22</v>
      </c>
      <c r="J1206" s="1">
        <v>0.658</v>
      </c>
      <c r="K1206" s="1">
        <v>0.497</v>
      </c>
      <c r="L1206" s="6">
        <f>if(J1206&gt;QUARTILE!$B$3, "TOP", if(J1206&lt;QUARTILE!$B$4, "BOTTOM", 0))</f>
        <v>0</v>
      </c>
      <c r="M1206" s="6">
        <f t="shared" si="1"/>
        <v>2</v>
      </c>
      <c r="N1206" s="6" t="str">
        <f t="shared" si="2"/>
        <v>Gen X</v>
      </c>
      <c r="O1206" s="6" t="str">
        <f t="shared" si="3"/>
        <v>Low Income</v>
      </c>
    </row>
    <row r="1207" hidden="1">
      <c r="A1207" s="1">
        <v>101205.0</v>
      </c>
      <c r="B1207" s="1">
        <v>64.0</v>
      </c>
      <c r="C1207" s="1">
        <v>78000.0</v>
      </c>
      <c r="D1207" s="1" t="s">
        <v>25</v>
      </c>
      <c r="E1207" s="1">
        <v>40416.05</v>
      </c>
      <c r="F1207" s="1">
        <v>3.0</v>
      </c>
      <c r="G1207" s="1">
        <v>18.0</v>
      </c>
      <c r="H1207" s="1">
        <v>3.0</v>
      </c>
      <c r="I1207" s="1" t="s">
        <v>18</v>
      </c>
      <c r="J1207" s="1">
        <v>0.348</v>
      </c>
      <c r="K1207" s="1">
        <v>0.185</v>
      </c>
      <c r="L1207" s="6">
        <f>if(J1207&gt;QUARTILE!$B$3, "TOP", if(J1207&lt;QUARTILE!$B$4, "BOTTOM", 0))</f>
        <v>0</v>
      </c>
      <c r="M1207" s="6">
        <f t="shared" si="1"/>
        <v>1</v>
      </c>
      <c r="N1207" s="6" t="str">
        <f t="shared" si="2"/>
        <v>Baby Boomer</v>
      </c>
      <c r="O1207" s="6" t="str">
        <f t="shared" si="3"/>
        <v>Medium Income</v>
      </c>
    </row>
    <row r="1208" hidden="1">
      <c r="A1208" s="1">
        <v>101206.0</v>
      </c>
      <c r="B1208" s="1">
        <v>73.0</v>
      </c>
      <c r="C1208" s="1">
        <v>20000.0</v>
      </c>
      <c r="D1208" s="1" t="s">
        <v>27</v>
      </c>
      <c r="E1208" s="1">
        <v>12851.52</v>
      </c>
      <c r="F1208" s="1">
        <v>4.0</v>
      </c>
      <c r="G1208" s="1">
        <v>15.0</v>
      </c>
      <c r="H1208" s="1">
        <v>2.0</v>
      </c>
      <c r="I1208" s="1" t="s">
        <v>22</v>
      </c>
      <c r="J1208" s="1">
        <v>0.972</v>
      </c>
      <c r="K1208" s="1">
        <v>0.156</v>
      </c>
      <c r="L1208" s="6" t="str">
        <f>if(J1208&gt;QUARTILE!$B$3, "TOP", if(J1208&lt;QUARTILE!$B$4, "BOTTOM", 0))</f>
        <v>TOP</v>
      </c>
      <c r="M1208" s="6">
        <f t="shared" si="1"/>
        <v>2</v>
      </c>
      <c r="N1208" s="6" t="str">
        <f t="shared" si="2"/>
        <v>Baby Boomer</v>
      </c>
      <c r="O1208" s="6" t="str">
        <f t="shared" si="3"/>
        <v>Low Income</v>
      </c>
    </row>
    <row r="1209" hidden="1">
      <c r="A1209" s="1">
        <v>101207.0</v>
      </c>
      <c r="B1209" s="1">
        <v>47.0</v>
      </c>
      <c r="C1209" s="1">
        <v>23000.0</v>
      </c>
      <c r="D1209" s="1" t="s">
        <v>27</v>
      </c>
      <c r="E1209" s="1">
        <v>52520.3</v>
      </c>
      <c r="F1209" s="1">
        <v>3.0</v>
      </c>
      <c r="G1209" s="1">
        <v>21.0</v>
      </c>
      <c r="H1209" s="1">
        <v>7.0</v>
      </c>
      <c r="I1209" s="1" t="s">
        <v>18</v>
      </c>
      <c r="J1209" s="1">
        <v>0.949</v>
      </c>
      <c r="K1209" s="1">
        <v>0.414</v>
      </c>
      <c r="L1209" s="6" t="str">
        <f>if(J1209&gt;QUARTILE!$B$3, "TOP", if(J1209&lt;QUARTILE!$B$4, "BOTTOM", 0))</f>
        <v>TOP</v>
      </c>
      <c r="M1209" s="6">
        <f t="shared" si="1"/>
        <v>1</v>
      </c>
      <c r="N1209" s="6" t="str">
        <f t="shared" si="2"/>
        <v>Gen X</v>
      </c>
      <c r="O1209" s="6" t="str">
        <f t="shared" si="3"/>
        <v>Low Income</v>
      </c>
    </row>
    <row r="1210" hidden="1">
      <c r="A1210" s="1">
        <v>101208.0</v>
      </c>
      <c r="B1210" s="1">
        <v>60.0</v>
      </c>
      <c r="C1210" s="1">
        <v>8000.0</v>
      </c>
      <c r="D1210" s="1" t="s">
        <v>25</v>
      </c>
      <c r="E1210" s="1">
        <v>4752.22</v>
      </c>
      <c r="F1210" s="1">
        <v>2.0</v>
      </c>
      <c r="G1210" s="1">
        <v>16.0</v>
      </c>
      <c r="H1210" s="1">
        <v>4.0</v>
      </c>
      <c r="I1210" s="1" t="s">
        <v>22</v>
      </c>
      <c r="J1210" s="1">
        <v>0.277</v>
      </c>
      <c r="K1210" s="1">
        <v>0.041</v>
      </c>
      <c r="L1210" s="6" t="str">
        <f>if(J1210&gt;QUARTILE!$B$3, "TOP", if(J1210&lt;QUARTILE!$B$4, "BOTTOM", 0))</f>
        <v>BOTTOM</v>
      </c>
      <c r="M1210" s="6">
        <f t="shared" si="1"/>
        <v>2</v>
      </c>
      <c r="N1210" s="6" t="str">
        <f t="shared" si="2"/>
        <v>Gen X</v>
      </c>
      <c r="O1210" s="6" t="str">
        <f t="shared" si="3"/>
        <v>Low Income</v>
      </c>
    </row>
    <row r="1211">
      <c r="A1211" s="1">
        <v>101209.0</v>
      </c>
      <c r="B1211" s="1">
        <v>80.0</v>
      </c>
      <c r="C1211" s="1">
        <v>16000.0</v>
      </c>
      <c r="D1211" s="1" t="s">
        <v>23</v>
      </c>
      <c r="E1211" s="1">
        <v>16179.77</v>
      </c>
      <c r="F1211" s="1">
        <v>5.0</v>
      </c>
      <c r="G1211" s="1">
        <v>21.0</v>
      </c>
      <c r="H1211" s="1">
        <v>3.0</v>
      </c>
      <c r="I1211" s="1" t="s">
        <v>22</v>
      </c>
      <c r="J1211" s="1">
        <v>0.569</v>
      </c>
      <c r="K1211" s="1">
        <v>0.925</v>
      </c>
      <c r="L1211" s="6">
        <f>if(J1211&gt;QUARTILE!$B$3, "TOP", if(J1211&lt;QUARTILE!$B$4, "BOTTOM", 0))</f>
        <v>0</v>
      </c>
      <c r="M1211" s="6">
        <f t="shared" si="1"/>
        <v>2</v>
      </c>
      <c r="N1211" s="6" t="str">
        <f t="shared" si="2"/>
        <v>Silent</v>
      </c>
      <c r="O1211" s="6" t="str">
        <f t="shared" si="3"/>
        <v>Low Income</v>
      </c>
    </row>
    <row r="1212" hidden="1">
      <c r="A1212" s="1">
        <v>101210.0</v>
      </c>
      <c r="B1212" s="1">
        <v>65.0</v>
      </c>
      <c r="C1212" s="1">
        <v>31000.0</v>
      </c>
      <c r="D1212" s="1" t="s">
        <v>27</v>
      </c>
      <c r="E1212" s="1">
        <v>2689.81</v>
      </c>
      <c r="F1212" s="1">
        <v>1.0</v>
      </c>
      <c r="G1212" s="1">
        <v>23.0</v>
      </c>
      <c r="H1212" s="1">
        <v>2.0</v>
      </c>
      <c r="I1212" s="1" t="s">
        <v>22</v>
      </c>
      <c r="J1212" s="1">
        <v>0.508</v>
      </c>
      <c r="K1212" s="1">
        <v>0.861</v>
      </c>
      <c r="L1212" s="6">
        <f>if(J1212&gt;QUARTILE!$B$3, "TOP", if(J1212&lt;QUARTILE!$B$4, "BOTTOM", 0))</f>
        <v>0</v>
      </c>
      <c r="M1212" s="6">
        <f t="shared" si="1"/>
        <v>2</v>
      </c>
      <c r="N1212" s="6" t="str">
        <f t="shared" si="2"/>
        <v>Baby Boomer</v>
      </c>
      <c r="O1212" s="6" t="str">
        <f t="shared" si="3"/>
        <v>Low Income</v>
      </c>
    </row>
    <row r="1213" hidden="1">
      <c r="A1213" s="1">
        <v>101211.0</v>
      </c>
      <c r="B1213" s="1">
        <v>78.0</v>
      </c>
      <c r="C1213" s="1">
        <v>95000.0</v>
      </c>
      <c r="D1213" s="1" t="s">
        <v>23</v>
      </c>
      <c r="E1213" s="1">
        <v>11855.91</v>
      </c>
      <c r="F1213" s="1">
        <v>3.0</v>
      </c>
      <c r="G1213" s="1">
        <v>31.0</v>
      </c>
      <c r="H1213" s="1">
        <v>3.0</v>
      </c>
      <c r="I1213" s="1" t="s">
        <v>22</v>
      </c>
      <c r="J1213" s="1">
        <v>0.484</v>
      </c>
      <c r="K1213" s="1">
        <v>0.272</v>
      </c>
      <c r="L1213" s="6">
        <f>if(J1213&gt;QUARTILE!$B$3, "TOP", if(J1213&lt;QUARTILE!$B$4, "BOTTOM", 0))</f>
        <v>0</v>
      </c>
      <c r="M1213" s="6">
        <f t="shared" si="1"/>
        <v>2</v>
      </c>
      <c r="N1213" s="6" t="str">
        <f t="shared" si="2"/>
        <v>Baby Boomer</v>
      </c>
      <c r="O1213" s="6" t="str">
        <f t="shared" si="3"/>
        <v>Medium Income</v>
      </c>
    </row>
    <row r="1214" hidden="1">
      <c r="A1214" s="1">
        <v>101212.0</v>
      </c>
      <c r="B1214" s="1">
        <v>34.0</v>
      </c>
      <c r="C1214" s="1">
        <v>20000.0</v>
      </c>
      <c r="D1214" s="1" t="s">
        <v>23</v>
      </c>
      <c r="E1214" s="1">
        <v>16874.92</v>
      </c>
      <c r="F1214" s="1">
        <v>1.0</v>
      </c>
      <c r="G1214" s="1">
        <v>20.0</v>
      </c>
      <c r="H1214" s="1">
        <v>7.0</v>
      </c>
      <c r="I1214" s="1" t="s">
        <v>22</v>
      </c>
      <c r="J1214" s="1">
        <v>0.81</v>
      </c>
      <c r="K1214" s="1">
        <v>0.336</v>
      </c>
      <c r="L1214" s="6">
        <f>if(J1214&gt;QUARTILE!$B$3, "TOP", if(J1214&lt;QUARTILE!$B$4, "BOTTOM", 0))</f>
        <v>0</v>
      </c>
      <c r="M1214" s="6">
        <f t="shared" si="1"/>
        <v>2</v>
      </c>
      <c r="N1214" s="6" t="str">
        <f t="shared" si="2"/>
        <v>Gen X</v>
      </c>
      <c r="O1214" s="6" t="str">
        <f t="shared" si="3"/>
        <v>Low Income</v>
      </c>
    </row>
    <row r="1215" hidden="1">
      <c r="A1215" s="1">
        <v>101213.0</v>
      </c>
      <c r="B1215" s="1">
        <v>43.0</v>
      </c>
      <c r="C1215" s="1">
        <v>8000.0</v>
      </c>
      <c r="D1215" s="1" t="s">
        <v>27</v>
      </c>
      <c r="E1215" s="1">
        <v>18611.61</v>
      </c>
      <c r="F1215" s="1">
        <v>2.0</v>
      </c>
      <c r="G1215" s="1">
        <v>20.0</v>
      </c>
      <c r="H1215" s="1">
        <v>7.0</v>
      </c>
      <c r="I1215" s="1" t="s">
        <v>22</v>
      </c>
      <c r="J1215" s="1">
        <v>0.658</v>
      </c>
      <c r="K1215" s="1">
        <v>0.246</v>
      </c>
      <c r="L1215" s="6">
        <f>if(J1215&gt;QUARTILE!$B$3, "TOP", if(J1215&lt;QUARTILE!$B$4, "BOTTOM", 0))</f>
        <v>0</v>
      </c>
      <c r="M1215" s="6">
        <f t="shared" si="1"/>
        <v>2</v>
      </c>
      <c r="N1215" s="6" t="str">
        <f t="shared" si="2"/>
        <v>Gen X</v>
      </c>
      <c r="O1215" s="6" t="str">
        <f t="shared" si="3"/>
        <v>Low Income</v>
      </c>
    </row>
    <row r="1216" hidden="1">
      <c r="A1216" s="1">
        <v>101214.0</v>
      </c>
      <c r="B1216" s="1">
        <v>53.0</v>
      </c>
      <c r="C1216" s="1">
        <v>9000.0</v>
      </c>
      <c r="D1216" s="1" t="s">
        <v>23</v>
      </c>
      <c r="E1216" s="1">
        <v>9099.27</v>
      </c>
      <c r="F1216" s="1">
        <v>4.0</v>
      </c>
      <c r="G1216" s="1">
        <v>30.0</v>
      </c>
      <c r="H1216" s="1">
        <v>8.0</v>
      </c>
      <c r="I1216" s="1" t="s">
        <v>22</v>
      </c>
      <c r="J1216" s="1">
        <v>0.914</v>
      </c>
      <c r="K1216" s="1">
        <v>0.878</v>
      </c>
      <c r="L1216" s="6" t="str">
        <f>if(J1216&gt;QUARTILE!$B$3, "TOP", if(J1216&lt;QUARTILE!$B$4, "BOTTOM", 0))</f>
        <v>TOP</v>
      </c>
      <c r="M1216" s="6">
        <f t="shared" si="1"/>
        <v>2</v>
      </c>
      <c r="N1216" s="6" t="str">
        <f t="shared" si="2"/>
        <v>Gen X</v>
      </c>
      <c r="O1216" s="6" t="str">
        <f t="shared" si="3"/>
        <v>Low Income</v>
      </c>
    </row>
    <row r="1217" hidden="1">
      <c r="A1217" s="1">
        <v>101215.0</v>
      </c>
      <c r="B1217" s="1">
        <v>18.0</v>
      </c>
      <c r="C1217" s="1">
        <v>22000.0</v>
      </c>
      <c r="D1217" s="1" t="s">
        <v>25</v>
      </c>
      <c r="E1217" s="1">
        <v>1588.13</v>
      </c>
      <c r="F1217" s="1">
        <v>3.0</v>
      </c>
      <c r="G1217" s="1">
        <v>18.0</v>
      </c>
      <c r="H1217" s="1">
        <v>7.0</v>
      </c>
      <c r="I1217" s="1" t="s">
        <v>22</v>
      </c>
      <c r="J1217" s="1">
        <v>0.055</v>
      </c>
      <c r="K1217" s="1">
        <v>0.653</v>
      </c>
      <c r="L1217" s="6" t="str">
        <f>if(J1217&gt;QUARTILE!$B$3, "TOP", if(J1217&lt;QUARTILE!$B$4, "BOTTOM", 0))</f>
        <v>BOTTOM</v>
      </c>
      <c r="M1217" s="6">
        <f t="shared" si="1"/>
        <v>2</v>
      </c>
      <c r="N1217" s="6" t="str">
        <f t="shared" si="2"/>
        <v>Millenial</v>
      </c>
      <c r="O1217" s="6" t="str">
        <f t="shared" si="3"/>
        <v>Low Income</v>
      </c>
    </row>
    <row r="1218" hidden="1">
      <c r="A1218" s="1">
        <v>101216.0</v>
      </c>
      <c r="B1218" s="1">
        <v>25.0</v>
      </c>
      <c r="C1218" s="1">
        <v>45000.0</v>
      </c>
      <c r="D1218" s="1" t="s">
        <v>25</v>
      </c>
      <c r="E1218" s="1">
        <v>21303.13</v>
      </c>
      <c r="F1218" s="1">
        <v>2.0</v>
      </c>
      <c r="G1218" s="1">
        <v>21.0</v>
      </c>
      <c r="H1218" s="1">
        <v>22.0</v>
      </c>
      <c r="I1218" s="1" t="s">
        <v>26</v>
      </c>
      <c r="J1218" s="1">
        <v>0.854</v>
      </c>
      <c r="K1218" s="1">
        <v>0.421</v>
      </c>
      <c r="L1218" s="6" t="str">
        <f>if(J1218&gt;QUARTILE!$B$3, "TOP", if(J1218&lt;QUARTILE!$B$4, "BOTTOM", 0))</f>
        <v>TOP</v>
      </c>
      <c r="M1218" s="6">
        <f t="shared" si="1"/>
        <v>3</v>
      </c>
      <c r="N1218" s="6" t="str">
        <f t="shared" si="2"/>
        <v>Millenial</v>
      </c>
      <c r="O1218" s="6" t="str">
        <f t="shared" si="3"/>
        <v>Medium Income</v>
      </c>
    </row>
    <row r="1219" hidden="1">
      <c r="A1219" s="1">
        <v>101217.0</v>
      </c>
      <c r="B1219" s="1">
        <v>66.0</v>
      </c>
      <c r="C1219" s="1">
        <v>32000.0</v>
      </c>
      <c r="D1219" s="1" t="s">
        <v>30</v>
      </c>
      <c r="E1219" s="1">
        <v>13405.49</v>
      </c>
      <c r="F1219" s="1">
        <v>5.0</v>
      </c>
      <c r="G1219" s="1">
        <v>11.0</v>
      </c>
      <c r="H1219" s="1">
        <v>7.0</v>
      </c>
      <c r="I1219" s="1" t="s">
        <v>22</v>
      </c>
      <c r="J1219" s="1">
        <v>0.993</v>
      </c>
      <c r="K1219" s="1">
        <v>0.459</v>
      </c>
      <c r="L1219" s="6" t="str">
        <f>if(J1219&gt;QUARTILE!$B$3, "TOP", if(J1219&lt;QUARTILE!$B$4, "BOTTOM", 0))</f>
        <v>TOP</v>
      </c>
      <c r="M1219" s="6">
        <f t="shared" si="1"/>
        <v>2</v>
      </c>
      <c r="N1219" s="6" t="str">
        <f t="shared" si="2"/>
        <v>Baby Boomer</v>
      </c>
      <c r="O1219" s="6" t="str">
        <f t="shared" si="3"/>
        <v>Low Income</v>
      </c>
    </row>
    <row r="1220" hidden="1">
      <c r="A1220" s="1">
        <v>101218.0</v>
      </c>
      <c r="B1220" s="1">
        <v>52.0</v>
      </c>
      <c r="C1220" s="1">
        <v>29000.0</v>
      </c>
      <c r="D1220" s="1" t="s">
        <v>30</v>
      </c>
      <c r="E1220" s="1">
        <v>2944.0</v>
      </c>
      <c r="F1220" s="1">
        <v>3.0</v>
      </c>
      <c r="G1220" s="1">
        <v>18.0</v>
      </c>
      <c r="H1220" s="1">
        <v>2.0</v>
      </c>
      <c r="I1220" s="1" t="s">
        <v>22</v>
      </c>
      <c r="J1220" s="1">
        <v>0.789</v>
      </c>
      <c r="K1220" s="1">
        <v>0.166</v>
      </c>
      <c r="L1220" s="6">
        <f>if(J1220&gt;QUARTILE!$B$3, "TOP", if(J1220&lt;QUARTILE!$B$4, "BOTTOM", 0))</f>
        <v>0</v>
      </c>
      <c r="M1220" s="6">
        <f t="shared" si="1"/>
        <v>2</v>
      </c>
      <c r="N1220" s="6" t="str">
        <f t="shared" si="2"/>
        <v>Gen X</v>
      </c>
      <c r="O1220" s="6" t="str">
        <f t="shared" si="3"/>
        <v>Low Income</v>
      </c>
    </row>
    <row r="1221" hidden="1">
      <c r="A1221" s="1">
        <v>101219.0</v>
      </c>
      <c r="B1221" s="1">
        <v>78.0</v>
      </c>
      <c r="C1221" s="1">
        <v>48000.0</v>
      </c>
      <c r="D1221" s="1" t="s">
        <v>25</v>
      </c>
      <c r="E1221" s="1">
        <v>54938.72</v>
      </c>
      <c r="F1221" s="1">
        <v>1.0</v>
      </c>
      <c r="G1221" s="1">
        <v>16.0</v>
      </c>
      <c r="H1221" s="1">
        <v>3.0</v>
      </c>
      <c r="I1221" s="1" t="s">
        <v>18</v>
      </c>
      <c r="J1221" s="1">
        <v>0.494</v>
      </c>
      <c r="K1221" s="1">
        <v>0.863</v>
      </c>
      <c r="L1221" s="6">
        <f>if(J1221&gt;QUARTILE!$B$3, "TOP", if(J1221&lt;QUARTILE!$B$4, "BOTTOM", 0))</f>
        <v>0</v>
      </c>
      <c r="M1221" s="6">
        <f t="shared" si="1"/>
        <v>1</v>
      </c>
      <c r="N1221" s="6" t="str">
        <f t="shared" si="2"/>
        <v>Baby Boomer</v>
      </c>
      <c r="O1221" s="6" t="str">
        <f t="shared" si="3"/>
        <v>Medium Income</v>
      </c>
    </row>
    <row r="1222" hidden="1">
      <c r="A1222" s="1">
        <v>101220.0</v>
      </c>
      <c r="B1222" s="1">
        <v>69.0</v>
      </c>
      <c r="C1222" s="1">
        <v>14000.0</v>
      </c>
      <c r="D1222" s="1" t="s">
        <v>23</v>
      </c>
      <c r="E1222" s="1">
        <v>62321.27</v>
      </c>
      <c r="F1222" s="1">
        <v>3.0</v>
      </c>
      <c r="G1222" s="1">
        <v>20.0</v>
      </c>
      <c r="H1222" s="1">
        <v>5.0</v>
      </c>
      <c r="I1222" s="1" t="s">
        <v>18</v>
      </c>
      <c r="J1222" s="1">
        <v>0.306</v>
      </c>
      <c r="K1222" s="1">
        <v>0.815</v>
      </c>
      <c r="L1222" s="6" t="str">
        <f>if(J1222&gt;QUARTILE!$B$3, "TOP", if(J1222&lt;QUARTILE!$B$4, "BOTTOM", 0))</f>
        <v>BOTTOM</v>
      </c>
      <c r="M1222" s="6">
        <f t="shared" si="1"/>
        <v>1</v>
      </c>
      <c r="N1222" s="6" t="str">
        <f t="shared" si="2"/>
        <v>Baby Boomer</v>
      </c>
      <c r="O1222" s="6" t="str">
        <f t="shared" si="3"/>
        <v>Low Income</v>
      </c>
    </row>
    <row r="1223" hidden="1">
      <c r="A1223" s="1">
        <v>101221.0</v>
      </c>
      <c r="B1223" s="1">
        <v>32.0</v>
      </c>
      <c r="C1223" s="1">
        <v>22000.0</v>
      </c>
      <c r="D1223" s="1" t="s">
        <v>23</v>
      </c>
      <c r="E1223" s="1">
        <v>38843.22</v>
      </c>
      <c r="F1223" s="1">
        <v>2.0</v>
      </c>
      <c r="G1223" s="1">
        <v>22.0</v>
      </c>
      <c r="H1223" s="1">
        <v>10.0</v>
      </c>
      <c r="I1223" s="1" t="s">
        <v>18</v>
      </c>
      <c r="J1223" s="1">
        <v>0.578</v>
      </c>
      <c r="K1223" s="1">
        <v>0.852</v>
      </c>
      <c r="L1223" s="6">
        <f>if(J1223&gt;QUARTILE!$B$3, "TOP", if(J1223&lt;QUARTILE!$B$4, "BOTTOM", 0))</f>
        <v>0</v>
      </c>
      <c r="M1223" s="6">
        <f t="shared" si="1"/>
        <v>1</v>
      </c>
      <c r="N1223" s="6" t="str">
        <f t="shared" si="2"/>
        <v>Gen X</v>
      </c>
      <c r="O1223" s="6" t="str">
        <f t="shared" si="3"/>
        <v>Low Income</v>
      </c>
    </row>
    <row r="1224" hidden="1">
      <c r="A1224" s="1">
        <v>101222.0</v>
      </c>
      <c r="B1224" s="1">
        <v>64.0</v>
      </c>
      <c r="C1224" s="1">
        <v>16000.0</v>
      </c>
      <c r="D1224" s="1" t="s">
        <v>23</v>
      </c>
      <c r="E1224" s="1">
        <v>37141.11</v>
      </c>
      <c r="F1224" s="1">
        <v>2.0</v>
      </c>
      <c r="G1224" s="1">
        <v>17.0</v>
      </c>
      <c r="H1224" s="1">
        <v>5.0</v>
      </c>
      <c r="I1224" s="1" t="s">
        <v>18</v>
      </c>
      <c r="J1224" s="1">
        <v>0.574</v>
      </c>
      <c r="K1224" s="1">
        <v>0.191</v>
      </c>
      <c r="L1224" s="6">
        <f>if(J1224&gt;QUARTILE!$B$3, "TOP", if(J1224&lt;QUARTILE!$B$4, "BOTTOM", 0))</f>
        <v>0</v>
      </c>
      <c r="M1224" s="6">
        <f t="shared" si="1"/>
        <v>1</v>
      </c>
      <c r="N1224" s="6" t="str">
        <f t="shared" si="2"/>
        <v>Baby Boomer</v>
      </c>
      <c r="O1224" s="6" t="str">
        <f t="shared" si="3"/>
        <v>Low Income</v>
      </c>
    </row>
    <row r="1225">
      <c r="A1225" s="1">
        <v>101223.0</v>
      </c>
      <c r="B1225" s="1">
        <v>80.0</v>
      </c>
      <c r="C1225" s="1">
        <v>19000.0</v>
      </c>
      <c r="D1225" s="1" t="s">
        <v>25</v>
      </c>
      <c r="E1225" s="1">
        <v>2077.7</v>
      </c>
      <c r="F1225" s="1">
        <v>1.0</v>
      </c>
      <c r="G1225" s="1">
        <v>16.0</v>
      </c>
      <c r="H1225" s="1">
        <v>5.0</v>
      </c>
      <c r="I1225" s="1" t="s">
        <v>22</v>
      </c>
      <c r="J1225" s="1">
        <v>0.635</v>
      </c>
      <c r="K1225" s="1">
        <v>0.477</v>
      </c>
      <c r="L1225" s="6">
        <f>if(J1225&gt;QUARTILE!$B$3, "TOP", if(J1225&lt;QUARTILE!$B$4, "BOTTOM", 0))</f>
        <v>0</v>
      </c>
      <c r="M1225" s="6">
        <f t="shared" si="1"/>
        <v>2</v>
      </c>
      <c r="N1225" s="6" t="str">
        <f t="shared" si="2"/>
        <v>Silent</v>
      </c>
      <c r="O1225" s="6" t="str">
        <f t="shared" si="3"/>
        <v>Low Income</v>
      </c>
    </row>
    <row r="1226" hidden="1">
      <c r="A1226" s="1">
        <v>101224.0</v>
      </c>
      <c r="B1226" s="1">
        <v>73.0</v>
      </c>
      <c r="C1226" s="1">
        <v>12000.0</v>
      </c>
      <c r="D1226" s="1" t="s">
        <v>27</v>
      </c>
      <c r="E1226" s="1">
        <v>100000.0</v>
      </c>
      <c r="F1226" s="1">
        <v>2.0</v>
      </c>
      <c r="G1226" s="1">
        <v>16.0</v>
      </c>
      <c r="H1226" s="1">
        <v>3.0</v>
      </c>
      <c r="I1226" s="1" t="s">
        <v>18</v>
      </c>
      <c r="J1226" s="1">
        <v>0.166</v>
      </c>
      <c r="K1226" s="1">
        <v>0.419</v>
      </c>
      <c r="L1226" s="6" t="str">
        <f>if(J1226&gt;QUARTILE!$B$3, "TOP", if(J1226&lt;QUARTILE!$B$4, "BOTTOM", 0))</f>
        <v>BOTTOM</v>
      </c>
      <c r="M1226" s="6">
        <f t="shared" si="1"/>
        <v>1</v>
      </c>
      <c r="N1226" s="6" t="str">
        <f t="shared" si="2"/>
        <v>Baby Boomer</v>
      </c>
      <c r="O1226" s="6" t="str">
        <f t="shared" si="3"/>
        <v>Low Income</v>
      </c>
    </row>
    <row r="1227" hidden="1">
      <c r="A1227" s="1">
        <v>101225.0</v>
      </c>
      <c r="B1227" s="1">
        <v>39.0</v>
      </c>
      <c r="C1227" s="1">
        <v>18000.0</v>
      </c>
      <c r="D1227" s="1" t="s">
        <v>25</v>
      </c>
      <c r="E1227" s="1">
        <v>10229.21</v>
      </c>
      <c r="F1227" s="1">
        <v>3.0</v>
      </c>
      <c r="G1227" s="1">
        <v>24.0</v>
      </c>
      <c r="H1227" s="1">
        <v>11.0</v>
      </c>
      <c r="I1227" s="1" t="s">
        <v>22</v>
      </c>
      <c r="J1227" s="1">
        <v>0.437</v>
      </c>
      <c r="K1227" s="1">
        <v>0.49</v>
      </c>
      <c r="L1227" s="6">
        <f>if(J1227&gt;QUARTILE!$B$3, "TOP", if(J1227&lt;QUARTILE!$B$4, "BOTTOM", 0))</f>
        <v>0</v>
      </c>
      <c r="M1227" s="6">
        <f t="shared" si="1"/>
        <v>2</v>
      </c>
      <c r="N1227" s="6" t="str">
        <f t="shared" si="2"/>
        <v>Gen X</v>
      </c>
      <c r="O1227" s="6" t="str">
        <f t="shared" si="3"/>
        <v>Low Income</v>
      </c>
    </row>
    <row r="1228" hidden="1">
      <c r="A1228" s="1">
        <v>101226.0</v>
      </c>
      <c r="B1228" s="1">
        <v>31.0</v>
      </c>
      <c r="C1228" s="1">
        <v>22000.0</v>
      </c>
      <c r="D1228" s="1" t="s">
        <v>25</v>
      </c>
      <c r="E1228" s="1">
        <v>3561.52</v>
      </c>
      <c r="F1228" s="1">
        <v>1.0</v>
      </c>
      <c r="G1228" s="1">
        <v>22.0</v>
      </c>
      <c r="H1228" s="1">
        <v>16.0</v>
      </c>
      <c r="I1228" s="1" t="s">
        <v>18</v>
      </c>
      <c r="J1228" s="1">
        <v>0.905</v>
      </c>
      <c r="K1228" s="1">
        <v>0.019</v>
      </c>
      <c r="L1228" s="6" t="str">
        <f>if(J1228&gt;QUARTILE!$B$3, "TOP", if(J1228&lt;QUARTILE!$B$4, "BOTTOM", 0))</f>
        <v>TOP</v>
      </c>
      <c r="M1228" s="6">
        <f t="shared" si="1"/>
        <v>1</v>
      </c>
      <c r="N1228" s="6" t="str">
        <f t="shared" si="2"/>
        <v>Gen X</v>
      </c>
      <c r="O1228" s="6" t="str">
        <f t="shared" si="3"/>
        <v>Low Income</v>
      </c>
    </row>
    <row r="1229" hidden="1">
      <c r="A1229" s="1">
        <v>101227.0</v>
      </c>
      <c r="B1229" s="1">
        <v>43.0</v>
      </c>
      <c r="C1229" s="1">
        <v>18000.0</v>
      </c>
      <c r="D1229" s="1" t="s">
        <v>23</v>
      </c>
      <c r="E1229" s="1">
        <v>33437.09</v>
      </c>
      <c r="F1229" s="1">
        <v>2.0</v>
      </c>
      <c r="G1229" s="1">
        <v>13.0</v>
      </c>
      <c r="H1229" s="1">
        <v>10.0</v>
      </c>
      <c r="I1229" s="1" t="s">
        <v>18</v>
      </c>
      <c r="J1229" s="1">
        <v>0.794</v>
      </c>
      <c r="K1229" s="1">
        <v>0.733</v>
      </c>
      <c r="L1229" s="6">
        <f>if(J1229&gt;QUARTILE!$B$3, "TOP", if(J1229&lt;QUARTILE!$B$4, "BOTTOM", 0))</f>
        <v>0</v>
      </c>
      <c r="M1229" s="6">
        <f t="shared" si="1"/>
        <v>1</v>
      </c>
      <c r="N1229" s="6" t="str">
        <f t="shared" si="2"/>
        <v>Gen X</v>
      </c>
      <c r="O1229" s="6" t="str">
        <f t="shared" si="3"/>
        <v>Low Income</v>
      </c>
    </row>
    <row r="1230" hidden="1">
      <c r="A1230" s="1">
        <v>101228.0</v>
      </c>
      <c r="B1230" s="1">
        <v>45.0</v>
      </c>
      <c r="C1230" s="1">
        <v>20000.0</v>
      </c>
      <c r="D1230" s="1" t="s">
        <v>25</v>
      </c>
      <c r="E1230" s="1">
        <v>5116.71</v>
      </c>
      <c r="F1230" s="1">
        <v>2.0</v>
      </c>
      <c r="G1230" s="1">
        <v>11.0</v>
      </c>
      <c r="H1230" s="1">
        <v>9.0</v>
      </c>
      <c r="I1230" s="1" t="s">
        <v>22</v>
      </c>
      <c r="J1230" s="1">
        <v>0.485</v>
      </c>
      <c r="K1230" s="1">
        <v>0.747</v>
      </c>
      <c r="L1230" s="6">
        <f>if(J1230&gt;QUARTILE!$B$3, "TOP", if(J1230&lt;QUARTILE!$B$4, "BOTTOM", 0))</f>
        <v>0</v>
      </c>
      <c r="M1230" s="6">
        <f t="shared" si="1"/>
        <v>2</v>
      </c>
      <c r="N1230" s="6" t="str">
        <f t="shared" si="2"/>
        <v>Gen X</v>
      </c>
      <c r="O1230" s="6" t="str">
        <f t="shared" si="3"/>
        <v>Low Income</v>
      </c>
    </row>
    <row r="1231" hidden="1">
      <c r="A1231" s="1">
        <v>101229.0</v>
      </c>
      <c r="B1231" s="1">
        <v>40.0</v>
      </c>
      <c r="C1231" s="1">
        <v>28000.0</v>
      </c>
      <c r="D1231" s="1" t="s">
        <v>25</v>
      </c>
      <c r="E1231" s="1">
        <v>14938.36</v>
      </c>
      <c r="F1231" s="1">
        <v>3.0</v>
      </c>
      <c r="G1231" s="1">
        <v>22.0</v>
      </c>
      <c r="H1231" s="1">
        <v>8.0</v>
      </c>
      <c r="I1231" s="1" t="s">
        <v>22</v>
      </c>
      <c r="J1231" s="1">
        <v>0.36</v>
      </c>
      <c r="K1231" s="1">
        <v>0.475</v>
      </c>
      <c r="L1231" s="6">
        <f>if(J1231&gt;QUARTILE!$B$3, "TOP", if(J1231&lt;QUARTILE!$B$4, "BOTTOM", 0))</f>
        <v>0</v>
      </c>
      <c r="M1231" s="6">
        <f t="shared" si="1"/>
        <v>2</v>
      </c>
      <c r="N1231" s="6" t="str">
        <f t="shared" si="2"/>
        <v>Gen X</v>
      </c>
      <c r="O1231" s="6" t="str">
        <f t="shared" si="3"/>
        <v>Low Income</v>
      </c>
    </row>
    <row r="1232" hidden="1">
      <c r="A1232" s="1">
        <v>101230.0</v>
      </c>
      <c r="B1232" s="1">
        <v>31.0</v>
      </c>
      <c r="C1232" s="1">
        <v>46000.0</v>
      </c>
      <c r="D1232" s="1" t="s">
        <v>25</v>
      </c>
      <c r="E1232" s="1">
        <v>2739.69</v>
      </c>
      <c r="F1232" s="1">
        <v>2.0</v>
      </c>
      <c r="G1232" s="1">
        <v>26.0</v>
      </c>
      <c r="H1232" s="1">
        <v>16.0</v>
      </c>
      <c r="I1232" s="1" t="s">
        <v>18</v>
      </c>
      <c r="J1232" s="1">
        <v>0.33</v>
      </c>
      <c r="K1232" s="1">
        <v>0.267</v>
      </c>
      <c r="L1232" s="6">
        <f>if(J1232&gt;QUARTILE!$B$3, "TOP", if(J1232&lt;QUARTILE!$B$4, "BOTTOM", 0))</f>
        <v>0</v>
      </c>
      <c r="M1232" s="6">
        <f t="shared" si="1"/>
        <v>1</v>
      </c>
      <c r="N1232" s="6" t="str">
        <f t="shared" si="2"/>
        <v>Gen X</v>
      </c>
      <c r="O1232" s="6" t="str">
        <f t="shared" si="3"/>
        <v>Medium Income</v>
      </c>
    </row>
    <row r="1233" hidden="1">
      <c r="A1233" s="1">
        <v>101231.0</v>
      </c>
      <c r="B1233" s="1">
        <v>41.0</v>
      </c>
      <c r="C1233" s="1">
        <v>48000.0</v>
      </c>
      <c r="D1233" s="1" t="s">
        <v>27</v>
      </c>
      <c r="E1233" s="1">
        <v>12873.65</v>
      </c>
      <c r="F1233" s="1">
        <v>3.0</v>
      </c>
      <c r="G1233" s="1">
        <v>26.0</v>
      </c>
      <c r="H1233" s="1">
        <v>10.0</v>
      </c>
      <c r="I1233" s="1" t="s">
        <v>22</v>
      </c>
      <c r="J1233" s="1">
        <v>0.748</v>
      </c>
      <c r="K1233" s="1">
        <v>0.635</v>
      </c>
      <c r="L1233" s="6">
        <f>if(J1233&gt;QUARTILE!$B$3, "TOP", if(J1233&lt;QUARTILE!$B$4, "BOTTOM", 0))</f>
        <v>0</v>
      </c>
      <c r="M1233" s="6">
        <f t="shared" si="1"/>
        <v>2</v>
      </c>
      <c r="N1233" s="6" t="str">
        <f t="shared" si="2"/>
        <v>Gen X</v>
      </c>
      <c r="O1233" s="6" t="str">
        <f t="shared" si="3"/>
        <v>Medium Income</v>
      </c>
    </row>
    <row r="1234" hidden="1">
      <c r="A1234" s="1">
        <v>101232.0</v>
      </c>
      <c r="B1234" s="1">
        <v>19.0</v>
      </c>
      <c r="C1234" s="1">
        <v>35000.0</v>
      </c>
      <c r="D1234" s="1" t="s">
        <v>27</v>
      </c>
      <c r="E1234" s="1">
        <v>16335.31</v>
      </c>
      <c r="F1234" s="1">
        <v>5.0</v>
      </c>
      <c r="G1234" s="1">
        <v>18.0</v>
      </c>
      <c r="H1234" s="1">
        <v>20.0</v>
      </c>
      <c r="I1234" s="1" t="s">
        <v>22</v>
      </c>
      <c r="J1234" s="1">
        <v>0.429</v>
      </c>
      <c r="K1234" s="1">
        <v>0.088</v>
      </c>
      <c r="L1234" s="6">
        <f>if(J1234&gt;QUARTILE!$B$3, "TOP", if(J1234&lt;QUARTILE!$B$4, "BOTTOM", 0))</f>
        <v>0</v>
      </c>
      <c r="M1234" s="6">
        <f t="shared" si="1"/>
        <v>2</v>
      </c>
      <c r="N1234" s="6" t="str">
        <f t="shared" si="2"/>
        <v>Millenial</v>
      </c>
      <c r="O1234" s="6" t="str">
        <f t="shared" si="3"/>
        <v>Low Income</v>
      </c>
    </row>
    <row r="1235" hidden="1">
      <c r="A1235" s="1">
        <v>101233.0</v>
      </c>
      <c r="B1235" s="1">
        <v>62.0</v>
      </c>
      <c r="C1235" s="1">
        <v>10000.0</v>
      </c>
      <c r="D1235" s="1" t="s">
        <v>25</v>
      </c>
      <c r="E1235" s="1">
        <v>11809.07</v>
      </c>
      <c r="F1235" s="1">
        <v>3.0</v>
      </c>
      <c r="G1235" s="1">
        <v>24.0</v>
      </c>
      <c r="H1235" s="1">
        <v>4.0</v>
      </c>
      <c r="I1235" s="1" t="s">
        <v>22</v>
      </c>
      <c r="J1235" s="1">
        <v>0.296</v>
      </c>
      <c r="K1235" s="1">
        <v>0.997</v>
      </c>
      <c r="L1235" s="6" t="str">
        <f>if(J1235&gt;QUARTILE!$B$3, "TOP", if(J1235&lt;QUARTILE!$B$4, "BOTTOM", 0))</f>
        <v>BOTTOM</v>
      </c>
      <c r="M1235" s="6">
        <f t="shared" si="1"/>
        <v>2</v>
      </c>
      <c r="N1235" s="6" t="str">
        <f t="shared" si="2"/>
        <v>Baby Boomer</v>
      </c>
      <c r="O1235" s="6" t="str">
        <f t="shared" si="3"/>
        <v>Low Income</v>
      </c>
    </row>
    <row r="1236" hidden="1">
      <c r="A1236" s="1">
        <v>101234.0</v>
      </c>
      <c r="B1236" s="1">
        <v>43.0</v>
      </c>
      <c r="C1236" s="1">
        <v>18000.0</v>
      </c>
      <c r="D1236" s="1" t="s">
        <v>25</v>
      </c>
      <c r="E1236" s="1">
        <v>1440.38</v>
      </c>
      <c r="F1236" s="1">
        <v>4.0</v>
      </c>
      <c r="G1236" s="1">
        <v>19.0</v>
      </c>
      <c r="H1236" s="1">
        <v>16.0</v>
      </c>
      <c r="I1236" s="1" t="s">
        <v>18</v>
      </c>
      <c r="J1236" s="1">
        <v>0.863</v>
      </c>
      <c r="K1236" s="1">
        <v>0.075</v>
      </c>
      <c r="L1236" s="6" t="str">
        <f>if(J1236&gt;QUARTILE!$B$3, "TOP", if(J1236&lt;QUARTILE!$B$4, "BOTTOM", 0))</f>
        <v>TOP</v>
      </c>
      <c r="M1236" s="6">
        <f t="shared" si="1"/>
        <v>1</v>
      </c>
      <c r="N1236" s="6" t="str">
        <f t="shared" si="2"/>
        <v>Gen X</v>
      </c>
      <c r="O1236" s="6" t="str">
        <f t="shared" si="3"/>
        <v>Low Income</v>
      </c>
    </row>
    <row r="1237" hidden="1">
      <c r="A1237" s="1">
        <v>101235.0</v>
      </c>
      <c r="B1237" s="1">
        <v>31.0</v>
      </c>
      <c r="C1237" s="1">
        <v>19000.0</v>
      </c>
      <c r="D1237" s="1" t="s">
        <v>23</v>
      </c>
      <c r="E1237" s="1">
        <v>13269.4</v>
      </c>
      <c r="F1237" s="1">
        <v>2.0</v>
      </c>
      <c r="G1237" s="1">
        <v>32.0</v>
      </c>
      <c r="H1237" s="1">
        <v>8.0</v>
      </c>
      <c r="I1237" s="1" t="s">
        <v>22</v>
      </c>
      <c r="J1237" s="1">
        <v>0.316</v>
      </c>
      <c r="K1237" s="1">
        <v>0.058</v>
      </c>
      <c r="L1237" s="6">
        <f>if(J1237&gt;QUARTILE!$B$3, "TOP", if(J1237&lt;QUARTILE!$B$4, "BOTTOM", 0))</f>
        <v>0</v>
      </c>
      <c r="M1237" s="6">
        <f t="shared" si="1"/>
        <v>2</v>
      </c>
      <c r="N1237" s="6" t="str">
        <f t="shared" si="2"/>
        <v>Gen X</v>
      </c>
      <c r="O1237" s="6" t="str">
        <f t="shared" si="3"/>
        <v>Low Income</v>
      </c>
    </row>
    <row r="1238" hidden="1">
      <c r="A1238" s="1">
        <v>101236.0</v>
      </c>
      <c r="B1238" s="1">
        <v>76.0</v>
      </c>
      <c r="C1238" s="1">
        <v>15000.0</v>
      </c>
      <c r="D1238" s="1" t="s">
        <v>23</v>
      </c>
      <c r="E1238" s="1">
        <v>12657.71</v>
      </c>
      <c r="F1238" s="1">
        <v>5.0</v>
      </c>
      <c r="G1238" s="1">
        <v>9.0</v>
      </c>
      <c r="H1238" s="1">
        <v>6.0</v>
      </c>
      <c r="I1238" s="1" t="s">
        <v>22</v>
      </c>
      <c r="J1238" s="1">
        <v>0.114</v>
      </c>
      <c r="K1238" s="1">
        <v>0.562</v>
      </c>
      <c r="L1238" s="6" t="str">
        <f>if(J1238&gt;QUARTILE!$B$3, "TOP", if(J1238&lt;QUARTILE!$B$4, "BOTTOM", 0))</f>
        <v>BOTTOM</v>
      </c>
      <c r="M1238" s="6">
        <f t="shared" si="1"/>
        <v>2</v>
      </c>
      <c r="N1238" s="6" t="str">
        <f t="shared" si="2"/>
        <v>Baby Boomer</v>
      </c>
      <c r="O1238" s="6" t="str">
        <f t="shared" si="3"/>
        <v>Low Income</v>
      </c>
    </row>
    <row r="1239" hidden="1">
      <c r="A1239" s="1">
        <v>101237.0</v>
      </c>
      <c r="B1239" s="1">
        <v>73.0</v>
      </c>
      <c r="C1239" s="1">
        <v>27000.0</v>
      </c>
      <c r="D1239" s="1" t="s">
        <v>27</v>
      </c>
      <c r="E1239" s="1">
        <v>6065.94</v>
      </c>
      <c r="F1239" s="1">
        <v>1.0</v>
      </c>
      <c r="G1239" s="1">
        <v>24.0</v>
      </c>
      <c r="H1239" s="1">
        <v>3.0</v>
      </c>
      <c r="I1239" s="1" t="s">
        <v>22</v>
      </c>
      <c r="J1239" s="1">
        <v>0.548</v>
      </c>
      <c r="K1239" s="1">
        <v>0.463</v>
      </c>
      <c r="L1239" s="6">
        <f>if(J1239&gt;QUARTILE!$B$3, "TOP", if(J1239&lt;QUARTILE!$B$4, "BOTTOM", 0))</f>
        <v>0</v>
      </c>
      <c r="M1239" s="6">
        <f t="shared" si="1"/>
        <v>2</v>
      </c>
      <c r="N1239" s="6" t="str">
        <f t="shared" si="2"/>
        <v>Baby Boomer</v>
      </c>
      <c r="O1239" s="6" t="str">
        <f t="shared" si="3"/>
        <v>Low Income</v>
      </c>
    </row>
    <row r="1240" hidden="1">
      <c r="A1240" s="1">
        <v>101238.0</v>
      </c>
      <c r="B1240" s="1">
        <v>68.0</v>
      </c>
      <c r="C1240" s="1">
        <v>8000.0</v>
      </c>
      <c r="D1240" s="1" t="s">
        <v>23</v>
      </c>
      <c r="E1240" s="1">
        <v>50919.04</v>
      </c>
      <c r="F1240" s="1">
        <v>4.0</v>
      </c>
      <c r="G1240" s="1">
        <v>20.0</v>
      </c>
      <c r="H1240" s="1">
        <v>3.0</v>
      </c>
      <c r="I1240" s="1" t="s">
        <v>18</v>
      </c>
      <c r="J1240" s="1">
        <v>0.429</v>
      </c>
      <c r="K1240" s="1">
        <v>0.569</v>
      </c>
      <c r="L1240" s="6">
        <f>if(J1240&gt;QUARTILE!$B$3, "TOP", if(J1240&lt;QUARTILE!$B$4, "BOTTOM", 0))</f>
        <v>0</v>
      </c>
      <c r="M1240" s="6">
        <f t="shared" si="1"/>
        <v>1</v>
      </c>
      <c r="N1240" s="6" t="str">
        <f t="shared" si="2"/>
        <v>Baby Boomer</v>
      </c>
      <c r="O1240" s="6" t="str">
        <f t="shared" si="3"/>
        <v>Low Income</v>
      </c>
    </row>
    <row r="1241" hidden="1">
      <c r="A1241" s="1">
        <v>101239.0</v>
      </c>
      <c r="B1241" s="1">
        <v>24.0</v>
      </c>
      <c r="C1241" s="1">
        <v>61000.0</v>
      </c>
      <c r="D1241" s="1" t="s">
        <v>27</v>
      </c>
      <c r="E1241" s="1">
        <v>10818.56</v>
      </c>
      <c r="F1241" s="1">
        <v>1.0</v>
      </c>
      <c r="G1241" s="1">
        <v>11.0</v>
      </c>
      <c r="H1241" s="1">
        <v>13.0</v>
      </c>
      <c r="I1241" s="1" t="s">
        <v>18</v>
      </c>
      <c r="J1241" s="1">
        <v>0.105</v>
      </c>
      <c r="K1241" s="1">
        <v>0.128</v>
      </c>
      <c r="L1241" s="6" t="str">
        <f>if(J1241&gt;QUARTILE!$B$3, "TOP", if(J1241&lt;QUARTILE!$B$4, "BOTTOM", 0))</f>
        <v>BOTTOM</v>
      </c>
      <c r="M1241" s="6">
        <f t="shared" si="1"/>
        <v>1</v>
      </c>
      <c r="N1241" s="6" t="str">
        <f t="shared" si="2"/>
        <v>Millenial</v>
      </c>
      <c r="O1241" s="6" t="str">
        <f t="shared" si="3"/>
        <v>Medium Income</v>
      </c>
    </row>
    <row r="1242" hidden="1">
      <c r="A1242" s="1">
        <v>101240.0</v>
      </c>
      <c r="B1242" s="1">
        <v>20.0</v>
      </c>
      <c r="C1242" s="1">
        <v>45000.0</v>
      </c>
      <c r="D1242" s="1" t="s">
        <v>27</v>
      </c>
      <c r="E1242" s="1">
        <v>39919.04</v>
      </c>
      <c r="F1242" s="1">
        <v>4.0</v>
      </c>
      <c r="G1242" s="1">
        <v>21.0</v>
      </c>
      <c r="H1242" s="1">
        <v>14.0</v>
      </c>
      <c r="I1242" s="1" t="s">
        <v>22</v>
      </c>
      <c r="J1242" s="1">
        <v>0.602</v>
      </c>
      <c r="K1242" s="1">
        <v>0.214</v>
      </c>
      <c r="L1242" s="6">
        <f>if(J1242&gt;QUARTILE!$B$3, "TOP", if(J1242&lt;QUARTILE!$B$4, "BOTTOM", 0))</f>
        <v>0</v>
      </c>
      <c r="M1242" s="6">
        <f t="shared" si="1"/>
        <v>2</v>
      </c>
      <c r="N1242" s="6" t="str">
        <f t="shared" si="2"/>
        <v>Millenial</v>
      </c>
      <c r="O1242" s="6" t="str">
        <f t="shared" si="3"/>
        <v>Medium Income</v>
      </c>
    </row>
    <row r="1243" hidden="1">
      <c r="A1243" s="1">
        <v>101241.0</v>
      </c>
      <c r="B1243" s="1">
        <v>64.0</v>
      </c>
      <c r="C1243" s="1">
        <v>29000.0</v>
      </c>
      <c r="D1243" s="1" t="s">
        <v>21</v>
      </c>
      <c r="E1243" s="1">
        <v>2323.12</v>
      </c>
      <c r="F1243" s="1">
        <v>5.0</v>
      </c>
      <c r="G1243" s="1">
        <v>17.0</v>
      </c>
      <c r="H1243" s="1">
        <v>3.0</v>
      </c>
      <c r="I1243" s="1" t="s">
        <v>22</v>
      </c>
      <c r="J1243" s="1">
        <v>0.895</v>
      </c>
      <c r="K1243" s="1">
        <v>0.451</v>
      </c>
      <c r="L1243" s="6" t="str">
        <f>if(J1243&gt;QUARTILE!$B$3, "TOP", if(J1243&lt;QUARTILE!$B$4, "BOTTOM", 0))</f>
        <v>TOP</v>
      </c>
      <c r="M1243" s="6">
        <f t="shared" si="1"/>
        <v>2</v>
      </c>
      <c r="N1243" s="6" t="str">
        <f t="shared" si="2"/>
        <v>Baby Boomer</v>
      </c>
      <c r="O1243" s="6" t="str">
        <f t="shared" si="3"/>
        <v>Low Income</v>
      </c>
    </row>
    <row r="1244" hidden="1">
      <c r="A1244" s="1">
        <v>101242.0</v>
      </c>
      <c r="B1244" s="1">
        <v>40.0</v>
      </c>
      <c r="C1244" s="1">
        <v>21000.0</v>
      </c>
      <c r="D1244" s="1" t="s">
        <v>24</v>
      </c>
      <c r="E1244" s="1">
        <v>7680.26</v>
      </c>
      <c r="F1244" s="1">
        <v>5.0</v>
      </c>
      <c r="G1244" s="1">
        <v>28.0</v>
      </c>
      <c r="H1244" s="1">
        <v>9.0</v>
      </c>
      <c r="I1244" s="1" t="s">
        <v>22</v>
      </c>
      <c r="J1244" s="1">
        <v>0.644</v>
      </c>
      <c r="K1244" s="1">
        <v>0.397</v>
      </c>
      <c r="L1244" s="6">
        <f>if(J1244&gt;QUARTILE!$B$3, "TOP", if(J1244&lt;QUARTILE!$B$4, "BOTTOM", 0))</f>
        <v>0</v>
      </c>
      <c r="M1244" s="6">
        <f t="shared" si="1"/>
        <v>2</v>
      </c>
      <c r="N1244" s="6" t="str">
        <f t="shared" si="2"/>
        <v>Gen X</v>
      </c>
      <c r="O1244" s="6" t="str">
        <f t="shared" si="3"/>
        <v>Low Income</v>
      </c>
    </row>
    <row r="1245" hidden="1">
      <c r="A1245" s="1">
        <v>101243.0</v>
      </c>
      <c r="B1245" s="1">
        <v>63.0</v>
      </c>
      <c r="C1245" s="1">
        <v>46000.0</v>
      </c>
      <c r="D1245" s="1" t="s">
        <v>23</v>
      </c>
      <c r="E1245" s="1">
        <v>3879.73</v>
      </c>
      <c r="F1245" s="1">
        <v>5.0</v>
      </c>
      <c r="G1245" s="1">
        <v>18.0</v>
      </c>
      <c r="H1245" s="1">
        <v>4.0</v>
      </c>
      <c r="I1245" s="1" t="s">
        <v>22</v>
      </c>
      <c r="J1245" s="1">
        <v>0.068</v>
      </c>
      <c r="K1245" s="1">
        <v>0.533</v>
      </c>
      <c r="L1245" s="6" t="str">
        <f>if(J1245&gt;QUARTILE!$B$3, "TOP", if(J1245&lt;QUARTILE!$B$4, "BOTTOM", 0))</f>
        <v>BOTTOM</v>
      </c>
      <c r="M1245" s="6">
        <f t="shared" si="1"/>
        <v>2</v>
      </c>
      <c r="N1245" s="6" t="str">
        <f t="shared" si="2"/>
        <v>Baby Boomer</v>
      </c>
      <c r="O1245" s="6" t="str">
        <f t="shared" si="3"/>
        <v>Medium Income</v>
      </c>
    </row>
    <row r="1246" hidden="1">
      <c r="A1246" s="1">
        <v>101244.0</v>
      </c>
      <c r="B1246" s="1">
        <v>60.0</v>
      </c>
      <c r="C1246" s="1">
        <v>33000.0</v>
      </c>
      <c r="D1246" s="1" t="s">
        <v>31</v>
      </c>
      <c r="E1246" s="1">
        <v>10498.86</v>
      </c>
      <c r="F1246" s="1">
        <v>4.0</v>
      </c>
      <c r="G1246" s="1">
        <v>25.0</v>
      </c>
      <c r="H1246" s="1">
        <v>6.0</v>
      </c>
      <c r="I1246" s="1" t="s">
        <v>22</v>
      </c>
      <c r="J1246" s="1">
        <v>0.379</v>
      </c>
      <c r="K1246" s="1">
        <v>0.052</v>
      </c>
      <c r="L1246" s="6">
        <f>if(J1246&gt;QUARTILE!$B$3, "TOP", if(J1246&lt;QUARTILE!$B$4, "BOTTOM", 0))</f>
        <v>0</v>
      </c>
      <c r="M1246" s="6">
        <f t="shared" si="1"/>
        <v>2</v>
      </c>
      <c r="N1246" s="6" t="str">
        <f t="shared" si="2"/>
        <v>Gen X</v>
      </c>
      <c r="O1246" s="6" t="str">
        <f t="shared" si="3"/>
        <v>Low Income</v>
      </c>
    </row>
    <row r="1247" hidden="1">
      <c r="A1247" s="1">
        <v>101245.0</v>
      </c>
      <c r="B1247" s="1">
        <v>64.0</v>
      </c>
      <c r="C1247" s="1">
        <v>43000.0</v>
      </c>
      <c r="D1247" s="1" t="s">
        <v>27</v>
      </c>
      <c r="E1247" s="1">
        <v>2367.49</v>
      </c>
      <c r="F1247" s="1">
        <v>3.0</v>
      </c>
      <c r="G1247" s="1">
        <v>13.0</v>
      </c>
      <c r="H1247" s="1">
        <v>6.0</v>
      </c>
      <c r="I1247" s="1" t="s">
        <v>22</v>
      </c>
      <c r="J1247" s="1">
        <v>0.247</v>
      </c>
      <c r="K1247" s="1">
        <v>0.504</v>
      </c>
      <c r="L1247" s="6" t="str">
        <f>if(J1247&gt;QUARTILE!$B$3, "TOP", if(J1247&lt;QUARTILE!$B$4, "BOTTOM", 0))</f>
        <v>BOTTOM</v>
      </c>
      <c r="M1247" s="6">
        <f t="shared" si="1"/>
        <v>2</v>
      </c>
      <c r="N1247" s="6" t="str">
        <f t="shared" si="2"/>
        <v>Baby Boomer</v>
      </c>
      <c r="O1247" s="6" t="str">
        <f t="shared" si="3"/>
        <v>Low Income</v>
      </c>
    </row>
    <row r="1248" hidden="1">
      <c r="A1248" s="1">
        <v>101246.0</v>
      </c>
      <c r="B1248" s="1">
        <v>77.0</v>
      </c>
      <c r="C1248" s="1">
        <v>21000.0</v>
      </c>
      <c r="D1248" s="1" t="s">
        <v>27</v>
      </c>
      <c r="E1248" s="1">
        <v>11633.36</v>
      </c>
      <c r="F1248" s="1">
        <v>1.0</v>
      </c>
      <c r="G1248" s="1">
        <v>20.0</v>
      </c>
      <c r="H1248" s="1">
        <v>2.0</v>
      </c>
      <c r="I1248" s="1" t="s">
        <v>22</v>
      </c>
      <c r="J1248" s="1">
        <v>0.67</v>
      </c>
      <c r="K1248" s="1">
        <v>0.555</v>
      </c>
      <c r="L1248" s="6">
        <f>if(J1248&gt;QUARTILE!$B$3, "TOP", if(J1248&lt;QUARTILE!$B$4, "BOTTOM", 0))</f>
        <v>0</v>
      </c>
      <c r="M1248" s="6">
        <f t="shared" si="1"/>
        <v>2</v>
      </c>
      <c r="N1248" s="6" t="str">
        <f t="shared" si="2"/>
        <v>Baby Boomer</v>
      </c>
      <c r="O1248" s="6" t="str">
        <f t="shared" si="3"/>
        <v>Low Income</v>
      </c>
    </row>
    <row r="1249" hidden="1">
      <c r="A1249" s="1">
        <v>101247.0</v>
      </c>
      <c r="B1249" s="1">
        <v>62.0</v>
      </c>
      <c r="C1249" s="1">
        <v>64000.0</v>
      </c>
      <c r="D1249" s="1" t="s">
        <v>23</v>
      </c>
      <c r="E1249" s="1">
        <v>8735.11</v>
      </c>
      <c r="F1249" s="1">
        <v>3.0</v>
      </c>
      <c r="G1249" s="1">
        <v>18.0</v>
      </c>
      <c r="H1249" s="1">
        <v>5.0</v>
      </c>
      <c r="I1249" s="1" t="s">
        <v>22</v>
      </c>
      <c r="J1249" s="1">
        <v>0.607</v>
      </c>
      <c r="K1249" s="1">
        <v>0.881</v>
      </c>
      <c r="L1249" s="6">
        <f>if(J1249&gt;QUARTILE!$B$3, "TOP", if(J1249&lt;QUARTILE!$B$4, "BOTTOM", 0))</f>
        <v>0</v>
      </c>
      <c r="M1249" s="6">
        <f t="shared" si="1"/>
        <v>2</v>
      </c>
      <c r="N1249" s="6" t="str">
        <f t="shared" si="2"/>
        <v>Baby Boomer</v>
      </c>
      <c r="O1249" s="6" t="str">
        <f t="shared" si="3"/>
        <v>Medium Income</v>
      </c>
    </row>
    <row r="1250" hidden="1">
      <c r="A1250" s="1">
        <v>101248.0</v>
      </c>
      <c r="B1250" s="1">
        <v>35.0</v>
      </c>
      <c r="C1250" s="1">
        <v>44000.0</v>
      </c>
      <c r="D1250" s="1" t="s">
        <v>17</v>
      </c>
      <c r="E1250" s="1">
        <v>5054.41</v>
      </c>
      <c r="F1250" s="1">
        <v>3.0</v>
      </c>
      <c r="G1250" s="1">
        <v>14.0</v>
      </c>
      <c r="H1250" s="1">
        <v>6.0</v>
      </c>
      <c r="I1250" s="1" t="s">
        <v>22</v>
      </c>
      <c r="J1250" s="1">
        <v>0.173</v>
      </c>
      <c r="K1250" s="1">
        <v>0.571</v>
      </c>
      <c r="L1250" s="6" t="str">
        <f>if(J1250&gt;QUARTILE!$B$3, "TOP", if(J1250&lt;QUARTILE!$B$4, "BOTTOM", 0))</f>
        <v>BOTTOM</v>
      </c>
      <c r="M1250" s="6">
        <f t="shared" si="1"/>
        <v>2</v>
      </c>
      <c r="N1250" s="6" t="str">
        <f t="shared" si="2"/>
        <v>Gen X</v>
      </c>
      <c r="O1250" s="6" t="str">
        <f t="shared" si="3"/>
        <v>Low Income</v>
      </c>
    </row>
    <row r="1251" hidden="1">
      <c r="A1251" s="1">
        <v>101249.0</v>
      </c>
      <c r="B1251" s="1">
        <v>75.0</v>
      </c>
      <c r="C1251" s="1">
        <v>30000.0</v>
      </c>
      <c r="D1251" s="1" t="s">
        <v>23</v>
      </c>
      <c r="E1251" s="1">
        <v>20554.47</v>
      </c>
      <c r="F1251" s="1">
        <v>2.0</v>
      </c>
      <c r="G1251" s="1">
        <v>21.0</v>
      </c>
      <c r="H1251" s="1">
        <v>6.0</v>
      </c>
      <c r="I1251" s="1" t="s">
        <v>22</v>
      </c>
      <c r="J1251" s="1">
        <v>0.506</v>
      </c>
      <c r="K1251" s="1">
        <v>0.547</v>
      </c>
      <c r="L1251" s="6">
        <f>if(J1251&gt;QUARTILE!$B$3, "TOP", if(J1251&lt;QUARTILE!$B$4, "BOTTOM", 0))</f>
        <v>0</v>
      </c>
      <c r="M1251" s="6">
        <f t="shared" si="1"/>
        <v>2</v>
      </c>
      <c r="N1251" s="6" t="str">
        <f t="shared" si="2"/>
        <v>Baby Boomer</v>
      </c>
      <c r="O1251" s="6" t="str">
        <f t="shared" si="3"/>
        <v>Low Income</v>
      </c>
    </row>
    <row r="1252" hidden="1">
      <c r="A1252" s="1">
        <v>101250.0</v>
      </c>
      <c r="B1252" s="1">
        <v>55.0</v>
      </c>
      <c r="C1252" s="1">
        <v>47000.0</v>
      </c>
      <c r="D1252" s="1" t="s">
        <v>17</v>
      </c>
      <c r="E1252" s="1">
        <v>60282.6</v>
      </c>
      <c r="F1252" s="1">
        <v>1.0</v>
      </c>
      <c r="G1252" s="1">
        <v>19.0</v>
      </c>
      <c r="H1252" s="1">
        <v>8.0</v>
      </c>
      <c r="I1252" s="1" t="s">
        <v>18</v>
      </c>
      <c r="J1252" s="1">
        <v>1.0</v>
      </c>
      <c r="K1252" s="1">
        <v>0.712</v>
      </c>
      <c r="L1252" s="6" t="str">
        <f>if(J1252&gt;QUARTILE!$B$3, "TOP", if(J1252&lt;QUARTILE!$B$4, "BOTTOM", 0))</f>
        <v>TOP</v>
      </c>
      <c r="M1252" s="6">
        <f t="shared" si="1"/>
        <v>1</v>
      </c>
      <c r="N1252" s="6" t="str">
        <f t="shared" si="2"/>
        <v>Gen X</v>
      </c>
      <c r="O1252" s="6" t="str">
        <f t="shared" si="3"/>
        <v>Medium Income</v>
      </c>
    </row>
    <row r="1253" hidden="1">
      <c r="A1253" s="1">
        <v>101251.0</v>
      </c>
      <c r="B1253" s="1">
        <v>52.0</v>
      </c>
      <c r="C1253" s="1">
        <v>17000.0</v>
      </c>
      <c r="D1253" s="1" t="s">
        <v>23</v>
      </c>
      <c r="E1253" s="1">
        <v>4641.5</v>
      </c>
      <c r="F1253" s="1">
        <v>4.0</v>
      </c>
      <c r="G1253" s="1">
        <v>17.0</v>
      </c>
      <c r="H1253" s="1">
        <v>3.0</v>
      </c>
      <c r="I1253" s="1" t="s">
        <v>22</v>
      </c>
      <c r="J1253" s="1">
        <v>0.461</v>
      </c>
      <c r="K1253" s="1">
        <v>0.015</v>
      </c>
      <c r="L1253" s="6">
        <f>if(J1253&gt;QUARTILE!$B$3, "TOP", if(J1253&lt;QUARTILE!$B$4, "BOTTOM", 0))</f>
        <v>0</v>
      </c>
      <c r="M1253" s="6">
        <f t="shared" si="1"/>
        <v>2</v>
      </c>
      <c r="N1253" s="6" t="str">
        <f t="shared" si="2"/>
        <v>Gen X</v>
      </c>
      <c r="O1253" s="6" t="str">
        <f t="shared" si="3"/>
        <v>Low Income</v>
      </c>
    </row>
    <row r="1254" hidden="1">
      <c r="A1254" s="1">
        <v>101252.0</v>
      </c>
      <c r="B1254" s="1">
        <v>68.0</v>
      </c>
      <c r="C1254" s="1">
        <v>11000.0</v>
      </c>
      <c r="D1254" s="1" t="s">
        <v>27</v>
      </c>
      <c r="E1254" s="1">
        <v>24881.38</v>
      </c>
      <c r="F1254" s="1">
        <v>2.0</v>
      </c>
      <c r="G1254" s="1">
        <v>14.0</v>
      </c>
      <c r="H1254" s="1">
        <v>10.0</v>
      </c>
      <c r="I1254" s="1" t="s">
        <v>22</v>
      </c>
      <c r="J1254" s="1">
        <v>0.87</v>
      </c>
      <c r="K1254" s="1">
        <v>0.648</v>
      </c>
      <c r="L1254" s="6" t="str">
        <f>if(J1254&gt;QUARTILE!$B$3, "TOP", if(J1254&lt;QUARTILE!$B$4, "BOTTOM", 0))</f>
        <v>TOP</v>
      </c>
      <c r="M1254" s="6">
        <f t="shared" si="1"/>
        <v>2</v>
      </c>
      <c r="N1254" s="6" t="str">
        <f t="shared" si="2"/>
        <v>Baby Boomer</v>
      </c>
      <c r="O1254" s="6" t="str">
        <f t="shared" si="3"/>
        <v>Low Income</v>
      </c>
    </row>
    <row r="1255" hidden="1">
      <c r="A1255" s="1">
        <v>101253.0</v>
      </c>
      <c r="B1255" s="1">
        <v>32.0</v>
      </c>
      <c r="C1255" s="1">
        <v>27000.0</v>
      </c>
      <c r="D1255" s="1" t="s">
        <v>25</v>
      </c>
      <c r="E1255" s="1">
        <v>27125.46</v>
      </c>
      <c r="F1255" s="1">
        <v>2.0</v>
      </c>
      <c r="G1255" s="1">
        <v>21.0</v>
      </c>
      <c r="H1255" s="1">
        <v>14.0</v>
      </c>
      <c r="I1255" s="1" t="s">
        <v>18</v>
      </c>
      <c r="J1255" s="1">
        <v>0.525</v>
      </c>
      <c r="K1255" s="1">
        <v>0.812</v>
      </c>
      <c r="L1255" s="6">
        <f>if(J1255&gt;QUARTILE!$B$3, "TOP", if(J1255&lt;QUARTILE!$B$4, "BOTTOM", 0))</f>
        <v>0</v>
      </c>
      <c r="M1255" s="6">
        <f t="shared" si="1"/>
        <v>1</v>
      </c>
      <c r="N1255" s="6" t="str">
        <f t="shared" si="2"/>
        <v>Gen X</v>
      </c>
      <c r="O1255" s="6" t="str">
        <f t="shared" si="3"/>
        <v>Low Income</v>
      </c>
    </row>
    <row r="1256" hidden="1">
      <c r="A1256" s="1">
        <v>101254.0</v>
      </c>
      <c r="B1256" s="1">
        <v>42.0</v>
      </c>
      <c r="C1256" s="1">
        <v>21000.0</v>
      </c>
      <c r="D1256" s="1" t="s">
        <v>23</v>
      </c>
      <c r="E1256" s="1">
        <v>13787.91</v>
      </c>
      <c r="F1256" s="1">
        <v>5.0</v>
      </c>
      <c r="G1256" s="1">
        <v>21.0</v>
      </c>
      <c r="H1256" s="1">
        <v>6.0</v>
      </c>
      <c r="I1256" s="1" t="s">
        <v>22</v>
      </c>
      <c r="J1256" s="1">
        <v>0.808</v>
      </c>
      <c r="K1256" s="1">
        <v>0.045</v>
      </c>
      <c r="L1256" s="6">
        <f>if(J1256&gt;QUARTILE!$B$3, "TOP", if(J1256&lt;QUARTILE!$B$4, "BOTTOM", 0))</f>
        <v>0</v>
      </c>
      <c r="M1256" s="6">
        <f t="shared" si="1"/>
        <v>2</v>
      </c>
      <c r="N1256" s="6" t="str">
        <f t="shared" si="2"/>
        <v>Gen X</v>
      </c>
      <c r="O1256" s="6" t="str">
        <f t="shared" si="3"/>
        <v>Low Income</v>
      </c>
    </row>
    <row r="1257" hidden="1">
      <c r="A1257" s="1">
        <v>101255.0</v>
      </c>
      <c r="B1257" s="1">
        <v>72.0</v>
      </c>
      <c r="C1257" s="1">
        <v>20000.0</v>
      </c>
      <c r="D1257" s="1" t="s">
        <v>23</v>
      </c>
      <c r="E1257" s="1">
        <v>45590.72</v>
      </c>
      <c r="F1257" s="1">
        <v>4.0</v>
      </c>
      <c r="G1257" s="1">
        <v>22.0</v>
      </c>
      <c r="H1257" s="1">
        <v>6.0</v>
      </c>
      <c r="I1257" s="1" t="s">
        <v>18</v>
      </c>
      <c r="J1257" s="1">
        <v>0.936</v>
      </c>
      <c r="K1257" s="1">
        <v>0.662</v>
      </c>
      <c r="L1257" s="6" t="str">
        <f>if(J1257&gt;QUARTILE!$B$3, "TOP", if(J1257&lt;QUARTILE!$B$4, "BOTTOM", 0))</f>
        <v>TOP</v>
      </c>
      <c r="M1257" s="6">
        <f t="shared" si="1"/>
        <v>1</v>
      </c>
      <c r="N1257" s="6" t="str">
        <f t="shared" si="2"/>
        <v>Baby Boomer</v>
      </c>
      <c r="O1257" s="6" t="str">
        <f t="shared" si="3"/>
        <v>Low Income</v>
      </c>
    </row>
    <row r="1258" hidden="1">
      <c r="A1258" s="1">
        <v>101256.0</v>
      </c>
      <c r="B1258" s="1">
        <v>54.0</v>
      </c>
      <c r="C1258" s="1">
        <v>46000.0</v>
      </c>
      <c r="D1258" s="1" t="s">
        <v>25</v>
      </c>
      <c r="E1258" s="1">
        <v>67858.67</v>
      </c>
      <c r="F1258" s="1">
        <v>3.0</v>
      </c>
      <c r="G1258" s="1">
        <v>21.0</v>
      </c>
      <c r="H1258" s="1">
        <v>7.0</v>
      </c>
      <c r="I1258" s="1" t="s">
        <v>18</v>
      </c>
      <c r="J1258" s="1">
        <v>0.911</v>
      </c>
      <c r="K1258" s="1">
        <v>0.687</v>
      </c>
      <c r="L1258" s="6" t="str">
        <f>if(J1258&gt;QUARTILE!$B$3, "TOP", if(J1258&lt;QUARTILE!$B$4, "BOTTOM", 0))</f>
        <v>TOP</v>
      </c>
      <c r="M1258" s="6">
        <f t="shared" si="1"/>
        <v>1</v>
      </c>
      <c r="N1258" s="6" t="str">
        <f t="shared" si="2"/>
        <v>Gen X</v>
      </c>
      <c r="O1258" s="6" t="str">
        <f t="shared" si="3"/>
        <v>Medium Income</v>
      </c>
    </row>
    <row r="1259" hidden="1">
      <c r="A1259" s="1">
        <v>101257.0</v>
      </c>
      <c r="B1259" s="1">
        <v>45.0</v>
      </c>
      <c r="C1259" s="1">
        <v>24000.0</v>
      </c>
      <c r="D1259" s="1" t="s">
        <v>23</v>
      </c>
      <c r="E1259" s="1">
        <v>8996.07</v>
      </c>
      <c r="F1259" s="1">
        <v>3.0</v>
      </c>
      <c r="G1259" s="1">
        <v>23.0</v>
      </c>
      <c r="H1259" s="1">
        <v>17.0</v>
      </c>
      <c r="I1259" s="1" t="s">
        <v>18</v>
      </c>
      <c r="J1259" s="1">
        <v>0.688</v>
      </c>
      <c r="K1259" s="1">
        <v>0.001</v>
      </c>
      <c r="L1259" s="6">
        <f>if(J1259&gt;QUARTILE!$B$3, "TOP", if(J1259&lt;QUARTILE!$B$4, "BOTTOM", 0))</f>
        <v>0</v>
      </c>
      <c r="M1259" s="6">
        <f t="shared" si="1"/>
        <v>1</v>
      </c>
      <c r="N1259" s="6" t="str">
        <f t="shared" si="2"/>
        <v>Gen X</v>
      </c>
      <c r="O1259" s="6" t="str">
        <f t="shared" si="3"/>
        <v>Low Income</v>
      </c>
    </row>
    <row r="1260" hidden="1">
      <c r="A1260" s="1">
        <v>101258.0</v>
      </c>
      <c r="B1260" s="1">
        <v>27.0</v>
      </c>
      <c r="C1260" s="1">
        <v>26000.0</v>
      </c>
      <c r="D1260" s="1" t="s">
        <v>25</v>
      </c>
      <c r="E1260" s="1">
        <v>21055.58</v>
      </c>
      <c r="F1260" s="1">
        <v>3.0</v>
      </c>
      <c r="G1260" s="1">
        <v>25.0</v>
      </c>
      <c r="H1260" s="1">
        <v>14.0</v>
      </c>
      <c r="I1260" s="1" t="s">
        <v>18</v>
      </c>
      <c r="J1260" s="1">
        <v>1.0</v>
      </c>
      <c r="K1260" s="1">
        <v>0.246</v>
      </c>
      <c r="L1260" s="6" t="str">
        <f>if(J1260&gt;QUARTILE!$B$3, "TOP", if(J1260&lt;QUARTILE!$B$4, "BOTTOM", 0))</f>
        <v>TOP</v>
      </c>
      <c r="M1260" s="6">
        <f t="shared" si="1"/>
        <v>1</v>
      </c>
      <c r="N1260" s="6" t="str">
        <f t="shared" si="2"/>
        <v>Millenial</v>
      </c>
      <c r="O1260" s="6" t="str">
        <f t="shared" si="3"/>
        <v>Low Income</v>
      </c>
    </row>
    <row r="1261" hidden="1">
      <c r="A1261" s="1">
        <v>101259.0</v>
      </c>
      <c r="B1261" s="1">
        <v>56.0</v>
      </c>
      <c r="C1261" s="1">
        <v>18000.0</v>
      </c>
      <c r="D1261" s="1" t="s">
        <v>27</v>
      </c>
      <c r="E1261" s="1">
        <v>21706.77</v>
      </c>
      <c r="F1261" s="1">
        <v>5.0</v>
      </c>
      <c r="G1261" s="1">
        <v>26.0</v>
      </c>
      <c r="H1261" s="1">
        <v>3.0</v>
      </c>
      <c r="I1261" s="1" t="s">
        <v>22</v>
      </c>
      <c r="J1261" s="1">
        <v>0.929</v>
      </c>
      <c r="K1261" s="1">
        <v>0.101</v>
      </c>
      <c r="L1261" s="6" t="str">
        <f>if(J1261&gt;QUARTILE!$B$3, "TOP", if(J1261&lt;QUARTILE!$B$4, "BOTTOM", 0))</f>
        <v>TOP</v>
      </c>
      <c r="M1261" s="6">
        <f t="shared" si="1"/>
        <v>2</v>
      </c>
      <c r="N1261" s="6" t="str">
        <f t="shared" si="2"/>
        <v>Gen X</v>
      </c>
      <c r="O1261" s="6" t="str">
        <f t="shared" si="3"/>
        <v>Low Income</v>
      </c>
    </row>
    <row r="1262" hidden="1">
      <c r="A1262" s="1">
        <v>101260.0</v>
      </c>
      <c r="B1262" s="1">
        <v>74.0</v>
      </c>
      <c r="C1262" s="1">
        <v>37000.0</v>
      </c>
      <c r="D1262" s="1" t="s">
        <v>17</v>
      </c>
      <c r="E1262" s="1">
        <v>10338.07</v>
      </c>
      <c r="F1262" s="1">
        <v>3.0</v>
      </c>
      <c r="G1262" s="1">
        <v>29.0</v>
      </c>
      <c r="H1262" s="1">
        <v>5.0</v>
      </c>
      <c r="I1262" s="1" t="s">
        <v>22</v>
      </c>
      <c r="J1262" s="1">
        <v>0.303</v>
      </c>
      <c r="K1262" s="1">
        <v>0.511</v>
      </c>
      <c r="L1262" s="6" t="str">
        <f>if(J1262&gt;QUARTILE!$B$3, "TOP", if(J1262&lt;QUARTILE!$B$4, "BOTTOM", 0))</f>
        <v>BOTTOM</v>
      </c>
      <c r="M1262" s="6">
        <f t="shared" si="1"/>
        <v>2</v>
      </c>
      <c r="N1262" s="6" t="str">
        <f t="shared" si="2"/>
        <v>Baby Boomer</v>
      </c>
      <c r="O1262" s="6" t="str">
        <f t="shared" si="3"/>
        <v>Low Income</v>
      </c>
    </row>
    <row r="1263" hidden="1">
      <c r="A1263" s="1">
        <v>101261.0</v>
      </c>
      <c r="B1263" s="1">
        <v>34.0</v>
      </c>
      <c r="C1263" s="1">
        <v>34000.0</v>
      </c>
      <c r="D1263" s="1" t="s">
        <v>27</v>
      </c>
      <c r="E1263" s="1">
        <v>7619.09</v>
      </c>
      <c r="F1263" s="1">
        <v>1.0</v>
      </c>
      <c r="G1263" s="1">
        <v>22.0</v>
      </c>
      <c r="H1263" s="1">
        <v>11.0</v>
      </c>
      <c r="I1263" s="1" t="s">
        <v>18</v>
      </c>
      <c r="J1263" s="1">
        <v>0.695</v>
      </c>
      <c r="K1263" s="1">
        <v>0.914</v>
      </c>
      <c r="L1263" s="6">
        <f>if(J1263&gt;QUARTILE!$B$3, "TOP", if(J1263&lt;QUARTILE!$B$4, "BOTTOM", 0))</f>
        <v>0</v>
      </c>
      <c r="M1263" s="6">
        <f t="shared" si="1"/>
        <v>1</v>
      </c>
      <c r="N1263" s="6" t="str">
        <f t="shared" si="2"/>
        <v>Gen X</v>
      </c>
      <c r="O1263" s="6" t="str">
        <f t="shared" si="3"/>
        <v>Low Income</v>
      </c>
    </row>
    <row r="1264" hidden="1">
      <c r="A1264" s="1">
        <v>101262.0</v>
      </c>
      <c r="B1264" s="1">
        <v>56.0</v>
      </c>
      <c r="C1264" s="1">
        <v>37000.0</v>
      </c>
      <c r="D1264" s="1" t="s">
        <v>23</v>
      </c>
      <c r="E1264" s="1">
        <v>54284.64</v>
      </c>
      <c r="F1264" s="1">
        <v>3.0</v>
      </c>
      <c r="G1264" s="1">
        <v>27.0</v>
      </c>
      <c r="H1264" s="1">
        <v>5.0</v>
      </c>
      <c r="I1264" s="1" t="s">
        <v>18</v>
      </c>
      <c r="J1264" s="1">
        <v>0.815</v>
      </c>
      <c r="K1264" s="1">
        <v>0.503</v>
      </c>
      <c r="L1264" s="6">
        <f>if(J1264&gt;QUARTILE!$B$3, "TOP", if(J1264&lt;QUARTILE!$B$4, "BOTTOM", 0))</f>
        <v>0</v>
      </c>
      <c r="M1264" s="6">
        <f t="shared" si="1"/>
        <v>1</v>
      </c>
      <c r="N1264" s="6" t="str">
        <f t="shared" si="2"/>
        <v>Gen X</v>
      </c>
      <c r="O1264" s="6" t="str">
        <f t="shared" si="3"/>
        <v>Low Income</v>
      </c>
    </row>
    <row r="1265" hidden="1">
      <c r="A1265" s="1">
        <v>101263.0</v>
      </c>
      <c r="B1265" s="1">
        <v>39.0</v>
      </c>
      <c r="C1265" s="1">
        <v>16000.0</v>
      </c>
      <c r="D1265" s="1" t="s">
        <v>23</v>
      </c>
      <c r="E1265" s="1">
        <v>31211.2</v>
      </c>
      <c r="F1265" s="1">
        <v>3.0</v>
      </c>
      <c r="G1265" s="1">
        <v>14.0</v>
      </c>
      <c r="H1265" s="1">
        <v>8.0</v>
      </c>
      <c r="I1265" s="1" t="s">
        <v>18</v>
      </c>
      <c r="J1265" s="1">
        <v>0.35</v>
      </c>
      <c r="K1265" s="1">
        <v>0.502</v>
      </c>
      <c r="L1265" s="6">
        <f>if(J1265&gt;QUARTILE!$B$3, "TOP", if(J1265&lt;QUARTILE!$B$4, "BOTTOM", 0))</f>
        <v>0</v>
      </c>
      <c r="M1265" s="6">
        <f t="shared" si="1"/>
        <v>1</v>
      </c>
      <c r="N1265" s="6" t="str">
        <f t="shared" si="2"/>
        <v>Gen X</v>
      </c>
      <c r="O1265" s="6" t="str">
        <f t="shared" si="3"/>
        <v>Low Income</v>
      </c>
    </row>
    <row r="1266" hidden="1">
      <c r="A1266" s="1">
        <v>101264.0</v>
      </c>
      <c r="B1266" s="1">
        <v>43.0</v>
      </c>
      <c r="C1266" s="1">
        <v>48000.0</v>
      </c>
      <c r="D1266" s="1" t="s">
        <v>23</v>
      </c>
      <c r="E1266" s="1">
        <v>2431.26</v>
      </c>
      <c r="F1266" s="1">
        <v>1.0</v>
      </c>
      <c r="G1266" s="1">
        <v>21.0</v>
      </c>
      <c r="H1266" s="1">
        <v>10.0</v>
      </c>
      <c r="I1266" s="1" t="s">
        <v>22</v>
      </c>
      <c r="J1266" s="1">
        <v>0.315</v>
      </c>
      <c r="K1266" s="1">
        <v>0.123</v>
      </c>
      <c r="L1266" s="6">
        <f>if(J1266&gt;QUARTILE!$B$3, "TOP", if(J1266&lt;QUARTILE!$B$4, "BOTTOM", 0))</f>
        <v>0</v>
      </c>
      <c r="M1266" s="6">
        <f t="shared" si="1"/>
        <v>2</v>
      </c>
      <c r="N1266" s="6" t="str">
        <f t="shared" si="2"/>
        <v>Gen X</v>
      </c>
      <c r="O1266" s="6" t="str">
        <f t="shared" si="3"/>
        <v>Medium Income</v>
      </c>
    </row>
    <row r="1267" hidden="1">
      <c r="A1267" s="1">
        <v>101265.0</v>
      </c>
      <c r="B1267" s="1">
        <v>79.0</v>
      </c>
      <c r="C1267" s="1">
        <v>66000.0</v>
      </c>
      <c r="D1267" s="1" t="s">
        <v>21</v>
      </c>
      <c r="E1267" s="1">
        <v>2554.03</v>
      </c>
      <c r="F1267" s="1">
        <v>5.0</v>
      </c>
      <c r="G1267" s="1">
        <v>21.0</v>
      </c>
      <c r="H1267" s="1">
        <v>6.0</v>
      </c>
      <c r="I1267" s="1" t="s">
        <v>22</v>
      </c>
      <c r="J1267" s="1">
        <v>0.411</v>
      </c>
      <c r="K1267" s="1">
        <v>0.616</v>
      </c>
      <c r="L1267" s="6">
        <f>if(J1267&gt;QUARTILE!$B$3, "TOP", if(J1267&lt;QUARTILE!$B$4, "BOTTOM", 0))</f>
        <v>0</v>
      </c>
      <c r="M1267" s="6">
        <f t="shared" si="1"/>
        <v>2</v>
      </c>
      <c r="N1267" s="6" t="str">
        <f t="shared" si="2"/>
        <v>Baby Boomer</v>
      </c>
      <c r="O1267" s="6" t="str">
        <f t="shared" si="3"/>
        <v>Medium Income</v>
      </c>
    </row>
    <row r="1268" hidden="1">
      <c r="A1268" s="1">
        <v>101266.0</v>
      </c>
      <c r="B1268" s="1">
        <v>61.0</v>
      </c>
      <c r="C1268" s="1">
        <v>37000.0</v>
      </c>
      <c r="D1268" s="1" t="s">
        <v>17</v>
      </c>
      <c r="E1268" s="1">
        <v>51160.59</v>
      </c>
      <c r="F1268" s="1">
        <v>2.0</v>
      </c>
      <c r="G1268" s="1">
        <v>24.0</v>
      </c>
      <c r="H1268" s="1">
        <v>2.0</v>
      </c>
      <c r="I1268" s="1" t="s">
        <v>18</v>
      </c>
      <c r="J1268" s="1">
        <v>0.432</v>
      </c>
      <c r="K1268" s="1">
        <v>0.788</v>
      </c>
      <c r="L1268" s="6">
        <f>if(J1268&gt;QUARTILE!$B$3, "TOP", if(J1268&lt;QUARTILE!$B$4, "BOTTOM", 0))</f>
        <v>0</v>
      </c>
      <c r="M1268" s="6">
        <f t="shared" si="1"/>
        <v>1</v>
      </c>
      <c r="N1268" s="6" t="str">
        <f t="shared" si="2"/>
        <v>Baby Boomer</v>
      </c>
      <c r="O1268" s="6" t="str">
        <f t="shared" si="3"/>
        <v>Low Income</v>
      </c>
    </row>
    <row r="1269" hidden="1">
      <c r="A1269" s="1">
        <v>101267.0</v>
      </c>
      <c r="B1269" s="1">
        <v>42.0</v>
      </c>
      <c r="C1269" s="1">
        <v>14000.0</v>
      </c>
      <c r="D1269" s="1" t="s">
        <v>25</v>
      </c>
      <c r="E1269" s="1">
        <v>1698.3</v>
      </c>
      <c r="F1269" s="1">
        <v>4.0</v>
      </c>
      <c r="G1269" s="1">
        <v>11.0</v>
      </c>
      <c r="H1269" s="1">
        <v>14.0</v>
      </c>
      <c r="I1269" s="1" t="s">
        <v>18</v>
      </c>
      <c r="J1269" s="1">
        <v>0.904</v>
      </c>
      <c r="K1269" s="1">
        <v>0.379</v>
      </c>
      <c r="L1269" s="6" t="str">
        <f>if(J1269&gt;QUARTILE!$B$3, "TOP", if(J1269&lt;QUARTILE!$B$4, "BOTTOM", 0))</f>
        <v>TOP</v>
      </c>
      <c r="M1269" s="6">
        <f t="shared" si="1"/>
        <v>1</v>
      </c>
      <c r="N1269" s="6" t="str">
        <f t="shared" si="2"/>
        <v>Gen X</v>
      </c>
      <c r="O1269" s="6" t="str">
        <f t="shared" si="3"/>
        <v>Low Income</v>
      </c>
    </row>
    <row r="1270" hidden="1">
      <c r="A1270" s="1">
        <v>101268.0</v>
      </c>
      <c r="B1270" s="1">
        <v>34.0</v>
      </c>
      <c r="C1270" s="1">
        <v>14000.0</v>
      </c>
      <c r="D1270" s="1" t="s">
        <v>23</v>
      </c>
      <c r="E1270" s="1">
        <v>23322.07</v>
      </c>
      <c r="F1270" s="1">
        <v>5.0</v>
      </c>
      <c r="G1270" s="1">
        <v>11.0</v>
      </c>
      <c r="H1270" s="1">
        <v>5.0</v>
      </c>
      <c r="I1270" s="1" t="s">
        <v>22</v>
      </c>
      <c r="J1270" s="1">
        <v>0.807</v>
      </c>
      <c r="K1270" s="1">
        <v>0.632</v>
      </c>
      <c r="L1270" s="6">
        <f>if(J1270&gt;QUARTILE!$B$3, "TOP", if(J1270&lt;QUARTILE!$B$4, "BOTTOM", 0))</f>
        <v>0</v>
      </c>
      <c r="M1270" s="6">
        <f t="shared" si="1"/>
        <v>2</v>
      </c>
      <c r="N1270" s="6" t="str">
        <f t="shared" si="2"/>
        <v>Gen X</v>
      </c>
      <c r="O1270" s="6" t="str">
        <f t="shared" si="3"/>
        <v>Low Income</v>
      </c>
    </row>
    <row r="1271" hidden="1">
      <c r="A1271" s="1">
        <v>101269.0</v>
      </c>
      <c r="B1271" s="1">
        <v>30.0</v>
      </c>
      <c r="C1271" s="1">
        <v>18000.0</v>
      </c>
      <c r="D1271" s="1" t="s">
        <v>21</v>
      </c>
      <c r="E1271" s="1">
        <v>5143.27</v>
      </c>
      <c r="F1271" s="1">
        <v>3.0</v>
      </c>
      <c r="G1271" s="1">
        <v>19.0</v>
      </c>
      <c r="H1271" s="1">
        <v>11.0</v>
      </c>
      <c r="I1271" s="1" t="s">
        <v>22</v>
      </c>
      <c r="J1271" s="1">
        <v>0.808</v>
      </c>
      <c r="K1271" s="1">
        <v>0.295</v>
      </c>
      <c r="L1271" s="6">
        <f>if(J1271&gt;QUARTILE!$B$3, "TOP", if(J1271&lt;QUARTILE!$B$4, "BOTTOM", 0))</f>
        <v>0</v>
      </c>
      <c r="M1271" s="6">
        <f t="shared" si="1"/>
        <v>2</v>
      </c>
      <c r="N1271" s="6" t="str">
        <f t="shared" si="2"/>
        <v>Millenial</v>
      </c>
      <c r="O1271" s="6" t="str">
        <f t="shared" si="3"/>
        <v>Low Income</v>
      </c>
    </row>
    <row r="1272" hidden="1">
      <c r="A1272" s="1">
        <v>101270.0</v>
      </c>
      <c r="B1272" s="1">
        <v>37.0</v>
      </c>
      <c r="C1272" s="1">
        <v>16000.0</v>
      </c>
      <c r="D1272" s="1" t="s">
        <v>21</v>
      </c>
      <c r="E1272" s="1">
        <v>716.39</v>
      </c>
      <c r="F1272" s="1">
        <v>2.0</v>
      </c>
      <c r="G1272" s="1">
        <v>16.0</v>
      </c>
      <c r="H1272" s="1">
        <v>11.0</v>
      </c>
      <c r="I1272" s="1" t="s">
        <v>22</v>
      </c>
      <c r="J1272" s="1">
        <v>0.913</v>
      </c>
      <c r="K1272" s="1">
        <v>0.269</v>
      </c>
      <c r="L1272" s="6" t="str">
        <f>if(J1272&gt;QUARTILE!$B$3, "TOP", if(J1272&lt;QUARTILE!$B$4, "BOTTOM", 0))</f>
        <v>TOP</v>
      </c>
      <c r="M1272" s="6">
        <f t="shared" si="1"/>
        <v>2</v>
      </c>
      <c r="N1272" s="6" t="str">
        <f t="shared" si="2"/>
        <v>Gen X</v>
      </c>
      <c r="O1272" s="6" t="str">
        <f t="shared" si="3"/>
        <v>Low Income</v>
      </c>
    </row>
    <row r="1273" hidden="1">
      <c r="A1273" s="1">
        <v>101271.0</v>
      </c>
      <c r="B1273" s="1">
        <v>42.0</v>
      </c>
      <c r="C1273" s="1">
        <v>21000.0</v>
      </c>
      <c r="D1273" s="1" t="s">
        <v>17</v>
      </c>
      <c r="E1273" s="1">
        <v>1229.8</v>
      </c>
      <c r="F1273" s="1">
        <v>4.0</v>
      </c>
      <c r="G1273" s="1">
        <v>21.0</v>
      </c>
      <c r="H1273" s="1">
        <v>4.0</v>
      </c>
      <c r="I1273" s="1" t="s">
        <v>22</v>
      </c>
      <c r="J1273" s="1">
        <v>0.514</v>
      </c>
      <c r="K1273" s="1">
        <v>0.135</v>
      </c>
      <c r="L1273" s="6">
        <f>if(J1273&gt;QUARTILE!$B$3, "TOP", if(J1273&lt;QUARTILE!$B$4, "BOTTOM", 0))</f>
        <v>0</v>
      </c>
      <c r="M1273" s="6">
        <f t="shared" si="1"/>
        <v>2</v>
      </c>
      <c r="N1273" s="6" t="str">
        <f t="shared" si="2"/>
        <v>Gen X</v>
      </c>
      <c r="O1273" s="6" t="str">
        <f t="shared" si="3"/>
        <v>Low Income</v>
      </c>
    </row>
    <row r="1274" hidden="1">
      <c r="A1274" s="1">
        <v>101272.0</v>
      </c>
      <c r="B1274" s="1">
        <v>21.0</v>
      </c>
      <c r="C1274" s="1">
        <v>32000.0</v>
      </c>
      <c r="D1274" s="1" t="s">
        <v>17</v>
      </c>
      <c r="E1274" s="1">
        <v>9352.84</v>
      </c>
      <c r="F1274" s="1">
        <v>4.0</v>
      </c>
      <c r="G1274" s="1">
        <v>23.0</v>
      </c>
      <c r="H1274" s="1">
        <v>15.0</v>
      </c>
      <c r="I1274" s="1" t="s">
        <v>18</v>
      </c>
      <c r="J1274" s="1">
        <v>0.835</v>
      </c>
      <c r="K1274" s="1">
        <v>0.192</v>
      </c>
      <c r="L1274" s="6" t="str">
        <f>if(J1274&gt;QUARTILE!$B$3, "TOP", if(J1274&lt;QUARTILE!$B$4, "BOTTOM", 0))</f>
        <v>TOP</v>
      </c>
      <c r="M1274" s="6">
        <f t="shared" si="1"/>
        <v>1</v>
      </c>
      <c r="N1274" s="6" t="str">
        <f t="shared" si="2"/>
        <v>Millenial</v>
      </c>
      <c r="O1274" s="6" t="str">
        <f t="shared" si="3"/>
        <v>Low Income</v>
      </c>
    </row>
    <row r="1275" hidden="1">
      <c r="A1275" s="1">
        <v>101273.0</v>
      </c>
      <c r="B1275" s="1">
        <v>27.0</v>
      </c>
      <c r="C1275" s="1">
        <v>26000.0</v>
      </c>
      <c r="D1275" s="1" t="s">
        <v>25</v>
      </c>
      <c r="E1275" s="1">
        <v>1615.28</v>
      </c>
      <c r="F1275" s="1">
        <v>4.0</v>
      </c>
      <c r="G1275" s="1">
        <v>29.0</v>
      </c>
      <c r="H1275" s="1">
        <v>18.0</v>
      </c>
      <c r="I1275" s="1" t="s">
        <v>18</v>
      </c>
      <c r="J1275" s="1">
        <v>0.745</v>
      </c>
      <c r="K1275" s="1">
        <v>0.293</v>
      </c>
      <c r="L1275" s="6">
        <f>if(J1275&gt;QUARTILE!$B$3, "TOP", if(J1275&lt;QUARTILE!$B$4, "BOTTOM", 0))</f>
        <v>0</v>
      </c>
      <c r="M1275" s="6">
        <f t="shared" si="1"/>
        <v>1</v>
      </c>
      <c r="N1275" s="6" t="str">
        <f t="shared" si="2"/>
        <v>Millenial</v>
      </c>
      <c r="O1275" s="6" t="str">
        <f t="shared" si="3"/>
        <v>Low Income</v>
      </c>
    </row>
    <row r="1276" hidden="1">
      <c r="A1276" s="1">
        <v>101274.0</v>
      </c>
      <c r="B1276" s="1">
        <v>20.0</v>
      </c>
      <c r="C1276" s="1">
        <v>25000.0</v>
      </c>
      <c r="D1276" s="1" t="s">
        <v>23</v>
      </c>
      <c r="E1276" s="1">
        <v>18158.48</v>
      </c>
      <c r="F1276" s="1">
        <v>1.0</v>
      </c>
      <c r="G1276" s="1">
        <v>17.0</v>
      </c>
      <c r="H1276" s="1">
        <v>9.0</v>
      </c>
      <c r="I1276" s="1" t="s">
        <v>22</v>
      </c>
      <c r="J1276" s="1">
        <v>0.515</v>
      </c>
      <c r="K1276" s="1">
        <v>0.567</v>
      </c>
      <c r="L1276" s="6">
        <f>if(J1276&gt;QUARTILE!$B$3, "TOP", if(J1276&lt;QUARTILE!$B$4, "BOTTOM", 0))</f>
        <v>0</v>
      </c>
      <c r="M1276" s="6">
        <f t="shared" si="1"/>
        <v>2</v>
      </c>
      <c r="N1276" s="6" t="str">
        <f t="shared" si="2"/>
        <v>Millenial</v>
      </c>
      <c r="O1276" s="6" t="str">
        <f t="shared" si="3"/>
        <v>Low Income</v>
      </c>
    </row>
    <row r="1277" hidden="1">
      <c r="A1277" s="1">
        <v>101275.0</v>
      </c>
      <c r="B1277" s="1">
        <v>58.0</v>
      </c>
      <c r="C1277" s="1">
        <v>19000.0</v>
      </c>
      <c r="D1277" s="1" t="s">
        <v>25</v>
      </c>
      <c r="E1277" s="1">
        <v>20840.17</v>
      </c>
      <c r="F1277" s="1">
        <v>1.0</v>
      </c>
      <c r="G1277" s="1">
        <v>21.0</v>
      </c>
      <c r="H1277" s="1">
        <v>3.0</v>
      </c>
      <c r="I1277" s="1" t="s">
        <v>22</v>
      </c>
      <c r="J1277" s="1">
        <v>0.244</v>
      </c>
      <c r="K1277" s="1">
        <v>0.781</v>
      </c>
      <c r="L1277" s="6" t="str">
        <f>if(J1277&gt;QUARTILE!$B$3, "TOP", if(J1277&lt;QUARTILE!$B$4, "BOTTOM", 0))</f>
        <v>BOTTOM</v>
      </c>
      <c r="M1277" s="6">
        <f t="shared" si="1"/>
        <v>2</v>
      </c>
      <c r="N1277" s="6" t="str">
        <f t="shared" si="2"/>
        <v>Gen X</v>
      </c>
      <c r="O1277" s="6" t="str">
        <f t="shared" si="3"/>
        <v>Low Income</v>
      </c>
    </row>
    <row r="1278" hidden="1">
      <c r="A1278" s="1">
        <v>101276.0</v>
      </c>
      <c r="B1278" s="1">
        <v>62.0</v>
      </c>
      <c r="C1278" s="1">
        <v>21000.0</v>
      </c>
      <c r="D1278" s="1" t="s">
        <v>25</v>
      </c>
      <c r="E1278" s="1">
        <v>9351.13</v>
      </c>
      <c r="F1278" s="1">
        <v>2.0</v>
      </c>
      <c r="G1278" s="1">
        <v>20.0</v>
      </c>
      <c r="H1278" s="1">
        <v>7.0</v>
      </c>
      <c r="I1278" s="1" t="s">
        <v>22</v>
      </c>
      <c r="J1278" s="1">
        <v>0.48</v>
      </c>
      <c r="K1278" s="1">
        <v>0.29</v>
      </c>
      <c r="L1278" s="6">
        <f>if(J1278&gt;QUARTILE!$B$3, "TOP", if(J1278&lt;QUARTILE!$B$4, "BOTTOM", 0))</f>
        <v>0</v>
      </c>
      <c r="M1278" s="6">
        <f t="shared" si="1"/>
        <v>2</v>
      </c>
      <c r="N1278" s="6" t="str">
        <f t="shared" si="2"/>
        <v>Baby Boomer</v>
      </c>
      <c r="O1278" s="6" t="str">
        <f t="shared" si="3"/>
        <v>Low Income</v>
      </c>
    </row>
    <row r="1279" hidden="1">
      <c r="A1279" s="1">
        <v>101277.0</v>
      </c>
      <c r="B1279" s="1">
        <v>35.0</v>
      </c>
      <c r="C1279" s="1">
        <v>36000.0</v>
      </c>
      <c r="D1279" s="1" t="s">
        <v>25</v>
      </c>
      <c r="E1279" s="1">
        <v>27164.1</v>
      </c>
      <c r="F1279" s="1">
        <v>3.0</v>
      </c>
      <c r="G1279" s="1">
        <v>22.0</v>
      </c>
      <c r="H1279" s="1">
        <v>12.0</v>
      </c>
      <c r="I1279" s="1" t="s">
        <v>22</v>
      </c>
      <c r="J1279" s="1">
        <v>0.257</v>
      </c>
      <c r="K1279" s="1">
        <v>0.168</v>
      </c>
      <c r="L1279" s="6" t="str">
        <f>if(J1279&gt;QUARTILE!$B$3, "TOP", if(J1279&lt;QUARTILE!$B$4, "BOTTOM", 0))</f>
        <v>BOTTOM</v>
      </c>
      <c r="M1279" s="6">
        <f t="shared" si="1"/>
        <v>2</v>
      </c>
      <c r="N1279" s="6" t="str">
        <f t="shared" si="2"/>
        <v>Gen X</v>
      </c>
      <c r="O1279" s="6" t="str">
        <f t="shared" si="3"/>
        <v>Low Income</v>
      </c>
    </row>
    <row r="1280" hidden="1">
      <c r="A1280" s="1">
        <v>101278.0</v>
      </c>
      <c r="B1280" s="1">
        <v>64.0</v>
      </c>
      <c r="C1280" s="1">
        <v>7000.0</v>
      </c>
      <c r="D1280" s="1" t="s">
        <v>25</v>
      </c>
      <c r="E1280" s="1">
        <v>13468.56</v>
      </c>
      <c r="F1280" s="1">
        <v>2.0</v>
      </c>
      <c r="G1280" s="1">
        <v>17.0</v>
      </c>
      <c r="H1280" s="1">
        <v>3.0</v>
      </c>
      <c r="I1280" s="1" t="s">
        <v>22</v>
      </c>
      <c r="J1280" s="1">
        <v>0.337</v>
      </c>
      <c r="K1280" s="1">
        <v>0.45</v>
      </c>
      <c r="L1280" s="6">
        <f>if(J1280&gt;QUARTILE!$B$3, "TOP", if(J1280&lt;QUARTILE!$B$4, "BOTTOM", 0))</f>
        <v>0</v>
      </c>
      <c r="M1280" s="6">
        <f t="shared" si="1"/>
        <v>2</v>
      </c>
      <c r="N1280" s="6" t="str">
        <f t="shared" si="2"/>
        <v>Baby Boomer</v>
      </c>
      <c r="O1280" s="6" t="str">
        <f t="shared" si="3"/>
        <v>Low Income</v>
      </c>
    </row>
    <row r="1281" hidden="1">
      <c r="A1281" s="1">
        <v>101279.0</v>
      </c>
      <c r="B1281" s="1">
        <v>53.0</v>
      </c>
      <c r="C1281" s="1">
        <v>22000.0</v>
      </c>
      <c r="D1281" s="1" t="s">
        <v>23</v>
      </c>
      <c r="E1281" s="1">
        <v>11250.4</v>
      </c>
      <c r="F1281" s="1">
        <v>3.0</v>
      </c>
      <c r="G1281" s="1">
        <v>11.0</v>
      </c>
      <c r="H1281" s="1">
        <v>5.0</v>
      </c>
      <c r="I1281" s="1" t="s">
        <v>22</v>
      </c>
      <c r="J1281" s="1">
        <v>0.334</v>
      </c>
      <c r="K1281" s="1">
        <v>0.79</v>
      </c>
      <c r="L1281" s="6">
        <f>if(J1281&gt;QUARTILE!$B$3, "TOP", if(J1281&lt;QUARTILE!$B$4, "BOTTOM", 0))</f>
        <v>0</v>
      </c>
      <c r="M1281" s="6">
        <f t="shared" si="1"/>
        <v>2</v>
      </c>
      <c r="N1281" s="6" t="str">
        <f t="shared" si="2"/>
        <v>Gen X</v>
      </c>
      <c r="O1281" s="6" t="str">
        <f t="shared" si="3"/>
        <v>Low Income</v>
      </c>
    </row>
    <row r="1282" hidden="1">
      <c r="A1282" s="1">
        <v>101280.0</v>
      </c>
      <c r="B1282" s="1">
        <v>64.0</v>
      </c>
      <c r="C1282" s="1">
        <v>26000.0</v>
      </c>
      <c r="D1282" s="1" t="s">
        <v>25</v>
      </c>
      <c r="E1282" s="1">
        <v>10450.82</v>
      </c>
      <c r="F1282" s="1">
        <v>5.0</v>
      </c>
      <c r="G1282" s="1">
        <v>9.0</v>
      </c>
      <c r="H1282" s="1">
        <v>4.0</v>
      </c>
      <c r="I1282" s="1" t="s">
        <v>22</v>
      </c>
      <c r="J1282" s="1">
        <v>0.811</v>
      </c>
      <c r="K1282" s="1">
        <v>0.339</v>
      </c>
      <c r="L1282" s="6">
        <f>if(J1282&gt;QUARTILE!$B$3, "TOP", if(J1282&lt;QUARTILE!$B$4, "BOTTOM", 0))</f>
        <v>0</v>
      </c>
      <c r="M1282" s="6">
        <f t="shared" si="1"/>
        <v>2</v>
      </c>
      <c r="N1282" s="6" t="str">
        <f t="shared" si="2"/>
        <v>Baby Boomer</v>
      </c>
      <c r="O1282" s="6" t="str">
        <f t="shared" si="3"/>
        <v>Low Income</v>
      </c>
    </row>
    <row r="1283" hidden="1">
      <c r="A1283" s="1">
        <v>101281.0</v>
      </c>
      <c r="B1283" s="1">
        <v>39.0</v>
      </c>
      <c r="C1283" s="1">
        <v>35000.0</v>
      </c>
      <c r="D1283" s="1" t="s">
        <v>25</v>
      </c>
      <c r="E1283" s="1">
        <v>11281.24</v>
      </c>
      <c r="F1283" s="1">
        <v>4.0</v>
      </c>
      <c r="G1283" s="1">
        <v>27.0</v>
      </c>
      <c r="H1283" s="1">
        <v>10.0</v>
      </c>
      <c r="I1283" s="1" t="s">
        <v>22</v>
      </c>
      <c r="J1283" s="1">
        <v>0.558</v>
      </c>
      <c r="K1283" s="1">
        <v>0.863</v>
      </c>
      <c r="L1283" s="6">
        <f>if(J1283&gt;QUARTILE!$B$3, "TOP", if(J1283&lt;QUARTILE!$B$4, "BOTTOM", 0))</f>
        <v>0</v>
      </c>
      <c r="M1283" s="6">
        <f t="shared" si="1"/>
        <v>2</v>
      </c>
      <c r="N1283" s="6" t="str">
        <f t="shared" si="2"/>
        <v>Gen X</v>
      </c>
      <c r="O1283" s="6" t="str">
        <f t="shared" si="3"/>
        <v>Low Income</v>
      </c>
    </row>
    <row r="1284" hidden="1">
      <c r="A1284" s="1">
        <v>101282.0</v>
      </c>
      <c r="B1284" s="1">
        <v>51.0</v>
      </c>
      <c r="C1284" s="1">
        <v>12000.0</v>
      </c>
      <c r="D1284" s="1" t="s">
        <v>23</v>
      </c>
      <c r="E1284" s="1">
        <v>68770.29</v>
      </c>
      <c r="F1284" s="1">
        <v>4.0</v>
      </c>
      <c r="G1284" s="1">
        <v>24.0</v>
      </c>
      <c r="H1284" s="1">
        <v>7.0</v>
      </c>
      <c r="I1284" s="1" t="s">
        <v>18</v>
      </c>
      <c r="J1284" s="1">
        <v>0.943</v>
      </c>
      <c r="K1284" s="1">
        <v>0.098</v>
      </c>
      <c r="L1284" s="6" t="str">
        <f>if(J1284&gt;QUARTILE!$B$3, "TOP", if(J1284&lt;QUARTILE!$B$4, "BOTTOM", 0))</f>
        <v>TOP</v>
      </c>
      <c r="M1284" s="6">
        <f t="shared" si="1"/>
        <v>1</v>
      </c>
      <c r="N1284" s="6" t="str">
        <f t="shared" si="2"/>
        <v>Gen X</v>
      </c>
      <c r="O1284" s="6" t="str">
        <f t="shared" si="3"/>
        <v>Low Income</v>
      </c>
    </row>
    <row r="1285" hidden="1">
      <c r="A1285" s="1">
        <v>101283.0</v>
      </c>
      <c r="B1285" s="1">
        <v>64.0</v>
      </c>
      <c r="C1285" s="1">
        <v>12000.0</v>
      </c>
      <c r="D1285" s="1" t="s">
        <v>25</v>
      </c>
      <c r="E1285" s="1">
        <v>22876.82</v>
      </c>
      <c r="F1285" s="1">
        <v>1.0</v>
      </c>
      <c r="G1285" s="1">
        <v>21.0</v>
      </c>
      <c r="H1285" s="1">
        <v>3.0</v>
      </c>
      <c r="I1285" s="1" t="s">
        <v>22</v>
      </c>
      <c r="J1285" s="1">
        <v>0.927</v>
      </c>
      <c r="K1285" s="1">
        <v>0.758</v>
      </c>
      <c r="L1285" s="6" t="str">
        <f>if(J1285&gt;QUARTILE!$B$3, "TOP", if(J1285&lt;QUARTILE!$B$4, "BOTTOM", 0))</f>
        <v>TOP</v>
      </c>
      <c r="M1285" s="6">
        <f t="shared" si="1"/>
        <v>2</v>
      </c>
      <c r="N1285" s="6" t="str">
        <f t="shared" si="2"/>
        <v>Baby Boomer</v>
      </c>
      <c r="O1285" s="6" t="str">
        <f t="shared" si="3"/>
        <v>Low Income</v>
      </c>
    </row>
    <row r="1286" hidden="1">
      <c r="A1286" s="1">
        <v>101284.0</v>
      </c>
      <c r="B1286" s="1">
        <v>25.0</v>
      </c>
      <c r="C1286" s="1">
        <v>31000.0</v>
      </c>
      <c r="D1286" s="1" t="s">
        <v>17</v>
      </c>
      <c r="E1286" s="1">
        <v>7572.86</v>
      </c>
      <c r="F1286" s="1">
        <v>5.0</v>
      </c>
      <c r="G1286" s="1">
        <v>18.0</v>
      </c>
      <c r="H1286" s="1">
        <v>11.0</v>
      </c>
      <c r="I1286" s="1" t="s">
        <v>18</v>
      </c>
      <c r="J1286" s="1">
        <v>0.612</v>
      </c>
      <c r="K1286" s="1">
        <v>0.418</v>
      </c>
      <c r="L1286" s="6">
        <f>if(J1286&gt;QUARTILE!$B$3, "TOP", if(J1286&lt;QUARTILE!$B$4, "BOTTOM", 0))</f>
        <v>0</v>
      </c>
      <c r="M1286" s="6">
        <f t="shared" si="1"/>
        <v>1</v>
      </c>
      <c r="N1286" s="6" t="str">
        <f t="shared" si="2"/>
        <v>Millenial</v>
      </c>
      <c r="O1286" s="6" t="str">
        <f t="shared" si="3"/>
        <v>Low Income</v>
      </c>
    </row>
    <row r="1287" hidden="1">
      <c r="A1287" s="1">
        <v>101285.0</v>
      </c>
      <c r="B1287" s="1">
        <v>57.0</v>
      </c>
      <c r="C1287" s="1">
        <v>7000.0</v>
      </c>
      <c r="D1287" s="1" t="s">
        <v>17</v>
      </c>
      <c r="E1287" s="1">
        <v>26474.65</v>
      </c>
      <c r="F1287" s="1">
        <v>5.0</v>
      </c>
      <c r="G1287" s="1">
        <v>12.0</v>
      </c>
      <c r="H1287" s="1">
        <v>5.0</v>
      </c>
      <c r="I1287" s="1" t="s">
        <v>22</v>
      </c>
      <c r="J1287" s="1">
        <v>0.407</v>
      </c>
      <c r="K1287" s="1">
        <v>0.057</v>
      </c>
      <c r="L1287" s="6">
        <f>if(J1287&gt;QUARTILE!$B$3, "TOP", if(J1287&lt;QUARTILE!$B$4, "BOTTOM", 0))</f>
        <v>0</v>
      </c>
      <c r="M1287" s="6">
        <f t="shared" si="1"/>
        <v>2</v>
      </c>
      <c r="N1287" s="6" t="str">
        <f t="shared" si="2"/>
        <v>Gen X</v>
      </c>
      <c r="O1287" s="6" t="str">
        <f t="shared" si="3"/>
        <v>Low Income</v>
      </c>
    </row>
    <row r="1288" hidden="1">
      <c r="A1288" s="1">
        <v>101286.0</v>
      </c>
      <c r="B1288" s="1">
        <v>66.0</v>
      </c>
      <c r="C1288" s="1">
        <v>49000.0</v>
      </c>
      <c r="D1288" s="1" t="s">
        <v>25</v>
      </c>
      <c r="E1288" s="1">
        <v>8017.53</v>
      </c>
      <c r="F1288" s="1">
        <v>3.0</v>
      </c>
      <c r="G1288" s="1">
        <v>27.0</v>
      </c>
      <c r="H1288" s="1">
        <v>7.0</v>
      </c>
      <c r="I1288" s="1" t="s">
        <v>22</v>
      </c>
      <c r="J1288" s="1">
        <v>0.907</v>
      </c>
      <c r="K1288" s="1">
        <v>0.281</v>
      </c>
      <c r="L1288" s="6" t="str">
        <f>if(J1288&gt;QUARTILE!$B$3, "TOP", if(J1288&lt;QUARTILE!$B$4, "BOTTOM", 0))</f>
        <v>TOP</v>
      </c>
      <c r="M1288" s="6">
        <f t="shared" si="1"/>
        <v>2</v>
      </c>
      <c r="N1288" s="6" t="str">
        <f t="shared" si="2"/>
        <v>Baby Boomer</v>
      </c>
      <c r="O1288" s="6" t="str">
        <f t="shared" si="3"/>
        <v>Medium Income</v>
      </c>
    </row>
    <row r="1289" hidden="1">
      <c r="A1289" s="1">
        <v>101287.0</v>
      </c>
      <c r="B1289" s="1">
        <v>61.0</v>
      </c>
      <c r="C1289" s="1">
        <v>25000.0</v>
      </c>
      <c r="D1289" s="1" t="s">
        <v>25</v>
      </c>
      <c r="E1289" s="1">
        <v>2686.98</v>
      </c>
      <c r="F1289" s="1">
        <v>5.0</v>
      </c>
      <c r="G1289" s="1">
        <v>27.0</v>
      </c>
      <c r="H1289" s="1">
        <v>3.0</v>
      </c>
      <c r="I1289" s="1" t="s">
        <v>22</v>
      </c>
      <c r="J1289" s="1">
        <v>0.618</v>
      </c>
      <c r="K1289" s="1">
        <v>0.808</v>
      </c>
      <c r="L1289" s="6">
        <f>if(J1289&gt;QUARTILE!$B$3, "TOP", if(J1289&lt;QUARTILE!$B$4, "BOTTOM", 0))</f>
        <v>0</v>
      </c>
      <c r="M1289" s="6">
        <f t="shared" si="1"/>
        <v>2</v>
      </c>
      <c r="N1289" s="6" t="str">
        <f t="shared" si="2"/>
        <v>Baby Boomer</v>
      </c>
      <c r="O1289" s="6" t="str">
        <f t="shared" si="3"/>
        <v>Low Income</v>
      </c>
    </row>
    <row r="1290" hidden="1">
      <c r="A1290" s="1">
        <v>101288.0</v>
      </c>
      <c r="B1290" s="1">
        <v>36.0</v>
      </c>
      <c r="C1290" s="1">
        <v>56000.0</v>
      </c>
      <c r="D1290" s="1" t="s">
        <v>23</v>
      </c>
      <c r="E1290" s="1">
        <v>12900.87</v>
      </c>
      <c r="F1290" s="1">
        <v>1.0</v>
      </c>
      <c r="G1290" s="1">
        <v>23.0</v>
      </c>
      <c r="H1290" s="1">
        <v>9.0</v>
      </c>
      <c r="I1290" s="1" t="s">
        <v>22</v>
      </c>
      <c r="J1290" s="1">
        <v>1.0</v>
      </c>
      <c r="K1290" s="1">
        <v>0.006</v>
      </c>
      <c r="L1290" s="6" t="str">
        <f>if(J1290&gt;QUARTILE!$B$3, "TOP", if(J1290&lt;QUARTILE!$B$4, "BOTTOM", 0))</f>
        <v>TOP</v>
      </c>
      <c r="M1290" s="6">
        <f t="shared" si="1"/>
        <v>2</v>
      </c>
      <c r="N1290" s="6" t="str">
        <f t="shared" si="2"/>
        <v>Gen X</v>
      </c>
      <c r="O1290" s="6" t="str">
        <f t="shared" si="3"/>
        <v>Medium Income</v>
      </c>
    </row>
    <row r="1291" hidden="1">
      <c r="A1291" s="1">
        <v>101289.0</v>
      </c>
      <c r="B1291" s="1">
        <v>59.0</v>
      </c>
      <c r="C1291" s="1">
        <v>11000.0</v>
      </c>
      <c r="D1291" s="1" t="s">
        <v>27</v>
      </c>
      <c r="E1291" s="1">
        <v>27807.96</v>
      </c>
      <c r="F1291" s="1">
        <v>3.0</v>
      </c>
      <c r="G1291" s="1">
        <v>23.0</v>
      </c>
      <c r="H1291" s="1">
        <v>6.0</v>
      </c>
      <c r="I1291" s="1" t="s">
        <v>22</v>
      </c>
      <c r="J1291" s="1">
        <v>0.265</v>
      </c>
      <c r="K1291" s="1">
        <v>0.756</v>
      </c>
      <c r="L1291" s="6" t="str">
        <f>if(J1291&gt;QUARTILE!$B$3, "TOP", if(J1291&lt;QUARTILE!$B$4, "BOTTOM", 0))</f>
        <v>BOTTOM</v>
      </c>
      <c r="M1291" s="6">
        <f t="shared" si="1"/>
        <v>2</v>
      </c>
      <c r="N1291" s="6" t="str">
        <f t="shared" si="2"/>
        <v>Gen X</v>
      </c>
      <c r="O1291" s="6" t="str">
        <f t="shared" si="3"/>
        <v>Low Income</v>
      </c>
    </row>
    <row r="1292" hidden="1">
      <c r="A1292" s="1">
        <v>101290.0</v>
      </c>
      <c r="B1292" s="1">
        <v>58.0</v>
      </c>
      <c r="C1292" s="1">
        <v>17000.0</v>
      </c>
      <c r="D1292" s="1" t="s">
        <v>25</v>
      </c>
      <c r="E1292" s="1">
        <v>9485.37</v>
      </c>
      <c r="F1292" s="1">
        <v>2.0</v>
      </c>
      <c r="G1292" s="1">
        <v>18.0</v>
      </c>
      <c r="H1292" s="1">
        <v>4.0</v>
      </c>
      <c r="I1292" s="1" t="s">
        <v>22</v>
      </c>
      <c r="J1292" s="1">
        <v>0.616</v>
      </c>
      <c r="K1292" s="1">
        <v>0.811</v>
      </c>
      <c r="L1292" s="6">
        <f>if(J1292&gt;QUARTILE!$B$3, "TOP", if(J1292&lt;QUARTILE!$B$4, "BOTTOM", 0))</f>
        <v>0</v>
      </c>
      <c r="M1292" s="6">
        <f t="shared" si="1"/>
        <v>2</v>
      </c>
      <c r="N1292" s="6" t="str">
        <f t="shared" si="2"/>
        <v>Gen X</v>
      </c>
      <c r="O1292" s="6" t="str">
        <f t="shared" si="3"/>
        <v>Low Income</v>
      </c>
    </row>
    <row r="1293" hidden="1">
      <c r="A1293" s="1">
        <v>101291.0</v>
      </c>
      <c r="B1293" s="1">
        <v>54.0</v>
      </c>
      <c r="C1293" s="1">
        <v>5000.0</v>
      </c>
      <c r="D1293" s="1" t="s">
        <v>25</v>
      </c>
      <c r="E1293" s="1">
        <v>40677.76</v>
      </c>
      <c r="F1293" s="1">
        <v>3.0</v>
      </c>
      <c r="G1293" s="1">
        <v>17.0</v>
      </c>
      <c r="H1293" s="1">
        <v>2.0</v>
      </c>
      <c r="I1293" s="1" t="s">
        <v>18</v>
      </c>
      <c r="J1293" s="1">
        <v>0.362</v>
      </c>
      <c r="K1293" s="1">
        <v>0.02</v>
      </c>
      <c r="L1293" s="6">
        <f>if(J1293&gt;QUARTILE!$B$3, "TOP", if(J1293&lt;QUARTILE!$B$4, "BOTTOM", 0))</f>
        <v>0</v>
      </c>
      <c r="M1293" s="6">
        <f t="shared" si="1"/>
        <v>1</v>
      </c>
      <c r="N1293" s="6" t="str">
        <f t="shared" si="2"/>
        <v>Gen X</v>
      </c>
      <c r="O1293" s="6" t="str">
        <f t="shared" si="3"/>
        <v>Low Income</v>
      </c>
    </row>
    <row r="1294" hidden="1">
      <c r="A1294" s="1">
        <v>101292.0</v>
      </c>
      <c r="B1294" s="1">
        <v>23.0</v>
      </c>
      <c r="C1294" s="1">
        <v>14000.0</v>
      </c>
      <c r="D1294" s="1" t="s">
        <v>17</v>
      </c>
      <c r="E1294" s="1">
        <v>9786.26</v>
      </c>
      <c r="F1294" s="1">
        <v>2.0</v>
      </c>
      <c r="G1294" s="1">
        <v>19.0</v>
      </c>
      <c r="H1294" s="1">
        <v>19.0</v>
      </c>
      <c r="I1294" s="1" t="s">
        <v>22</v>
      </c>
      <c r="J1294" s="1">
        <v>0.698</v>
      </c>
      <c r="K1294" s="1">
        <v>0.962</v>
      </c>
      <c r="L1294" s="6">
        <f>if(J1294&gt;QUARTILE!$B$3, "TOP", if(J1294&lt;QUARTILE!$B$4, "BOTTOM", 0))</f>
        <v>0</v>
      </c>
      <c r="M1294" s="6">
        <f t="shared" si="1"/>
        <v>2</v>
      </c>
      <c r="N1294" s="6" t="str">
        <f t="shared" si="2"/>
        <v>Millenial</v>
      </c>
      <c r="O1294" s="6" t="str">
        <f t="shared" si="3"/>
        <v>Low Income</v>
      </c>
    </row>
    <row r="1295" hidden="1">
      <c r="A1295" s="1">
        <v>101293.0</v>
      </c>
      <c r="B1295" s="1">
        <v>69.0</v>
      </c>
      <c r="C1295" s="1">
        <v>20000.0</v>
      </c>
      <c r="D1295" s="1" t="s">
        <v>25</v>
      </c>
      <c r="E1295" s="1">
        <v>8610.71</v>
      </c>
      <c r="F1295" s="1">
        <v>3.0</v>
      </c>
      <c r="G1295" s="1">
        <v>22.0</v>
      </c>
      <c r="H1295" s="1">
        <v>4.0</v>
      </c>
      <c r="I1295" s="1" t="s">
        <v>22</v>
      </c>
      <c r="J1295" s="1">
        <v>0.637</v>
      </c>
      <c r="K1295" s="1">
        <v>0.872</v>
      </c>
      <c r="L1295" s="6">
        <f>if(J1295&gt;QUARTILE!$B$3, "TOP", if(J1295&lt;QUARTILE!$B$4, "BOTTOM", 0))</f>
        <v>0</v>
      </c>
      <c r="M1295" s="6">
        <f t="shared" si="1"/>
        <v>2</v>
      </c>
      <c r="N1295" s="6" t="str">
        <f t="shared" si="2"/>
        <v>Baby Boomer</v>
      </c>
      <c r="O1295" s="6" t="str">
        <f t="shared" si="3"/>
        <v>Low Income</v>
      </c>
    </row>
    <row r="1296" hidden="1">
      <c r="A1296" s="1">
        <v>101294.0</v>
      </c>
      <c r="B1296" s="1">
        <v>43.0</v>
      </c>
      <c r="C1296" s="1">
        <v>7000.0</v>
      </c>
      <c r="D1296" s="1" t="s">
        <v>23</v>
      </c>
      <c r="E1296" s="1">
        <v>100000.0</v>
      </c>
      <c r="F1296" s="1">
        <v>4.0</v>
      </c>
      <c r="G1296" s="1">
        <v>25.0</v>
      </c>
      <c r="H1296" s="1">
        <v>9.0</v>
      </c>
      <c r="I1296" s="1" t="s">
        <v>18</v>
      </c>
      <c r="J1296" s="1">
        <v>0.706</v>
      </c>
      <c r="K1296" s="1">
        <v>0.029</v>
      </c>
      <c r="L1296" s="6">
        <f>if(J1296&gt;QUARTILE!$B$3, "TOP", if(J1296&lt;QUARTILE!$B$4, "BOTTOM", 0))</f>
        <v>0</v>
      </c>
      <c r="M1296" s="6">
        <f t="shared" si="1"/>
        <v>1</v>
      </c>
      <c r="N1296" s="6" t="str">
        <f t="shared" si="2"/>
        <v>Gen X</v>
      </c>
      <c r="O1296" s="6" t="str">
        <f t="shared" si="3"/>
        <v>Low Income</v>
      </c>
    </row>
    <row r="1297" hidden="1">
      <c r="A1297" s="1">
        <v>101295.0</v>
      </c>
      <c r="B1297" s="1">
        <v>51.0</v>
      </c>
      <c r="C1297" s="1">
        <v>17000.0</v>
      </c>
      <c r="D1297" s="1" t="s">
        <v>23</v>
      </c>
      <c r="E1297" s="1">
        <v>13173.83</v>
      </c>
      <c r="F1297" s="1">
        <v>2.0</v>
      </c>
      <c r="G1297" s="1">
        <v>15.0</v>
      </c>
      <c r="H1297" s="1">
        <v>5.0</v>
      </c>
      <c r="I1297" s="1" t="s">
        <v>22</v>
      </c>
      <c r="J1297" s="1">
        <v>0.689</v>
      </c>
      <c r="K1297" s="1">
        <v>0.241</v>
      </c>
      <c r="L1297" s="6">
        <f>if(J1297&gt;QUARTILE!$B$3, "TOP", if(J1297&lt;QUARTILE!$B$4, "BOTTOM", 0))</f>
        <v>0</v>
      </c>
      <c r="M1297" s="6">
        <f t="shared" si="1"/>
        <v>2</v>
      </c>
      <c r="N1297" s="6" t="str">
        <f t="shared" si="2"/>
        <v>Gen X</v>
      </c>
      <c r="O1297" s="6" t="str">
        <f t="shared" si="3"/>
        <v>Low Income</v>
      </c>
    </row>
    <row r="1298" hidden="1">
      <c r="A1298" s="1">
        <v>101296.0</v>
      </c>
      <c r="B1298" s="1">
        <v>76.0</v>
      </c>
      <c r="C1298" s="1">
        <v>7000.0</v>
      </c>
      <c r="D1298" s="1" t="s">
        <v>25</v>
      </c>
      <c r="E1298" s="1">
        <v>32717.82</v>
      </c>
      <c r="F1298" s="1">
        <v>1.0</v>
      </c>
      <c r="G1298" s="1">
        <v>21.0</v>
      </c>
      <c r="H1298" s="1">
        <v>1.0</v>
      </c>
      <c r="I1298" s="1" t="s">
        <v>18</v>
      </c>
      <c r="J1298" s="1">
        <v>0.525</v>
      </c>
      <c r="K1298" s="1">
        <v>0.718</v>
      </c>
      <c r="L1298" s="6">
        <f>if(J1298&gt;QUARTILE!$B$3, "TOP", if(J1298&lt;QUARTILE!$B$4, "BOTTOM", 0))</f>
        <v>0</v>
      </c>
      <c r="M1298" s="6">
        <f t="shared" si="1"/>
        <v>1</v>
      </c>
      <c r="N1298" s="6" t="str">
        <f t="shared" si="2"/>
        <v>Baby Boomer</v>
      </c>
      <c r="O1298" s="6" t="str">
        <f t="shared" si="3"/>
        <v>Low Income</v>
      </c>
    </row>
    <row r="1299" hidden="1">
      <c r="A1299" s="1">
        <v>101297.0</v>
      </c>
      <c r="B1299" s="1">
        <v>73.0</v>
      </c>
      <c r="C1299" s="1">
        <v>19000.0</v>
      </c>
      <c r="D1299" s="1" t="s">
        <v>25</v>
      </c>
      <c r="E1299" s="1">
        <v>32693.89</v>
      </c>
      <c r="F1299" s="1">
        <v>2.0</v>
      </c>
      <c r="G1299" s="1">
        <v>23.0</v>
      </c>
      <c r="H1299" s="1">
        <v>7.0</v>
      </c>
      <c r="I1299" s="1" t="s">
        <v>18</v>
      </c>
      <c r="J1299" s="1">
        <v>0.342</v>
      </c>
      <c r="K1299" s="1">
        <v>0.446</v>
      </c>
      <c r="L1299" s="6">
        <f>if(J1299&gt;QUARTILE!$B$3, "TOP", if(J1299&lt;QUARTILE!$B$4, "BOTTOM", 0))</f>
        <v>0</v>
      </c>
      <c r="M1299" s="6">
        <f t="shared" si="1"/>
        <v>1</v>
      </c>
      <c r="N1299" s="6" t="str">
        <f t="shared" si="2"/>
        <v>Baby Boomer</v>
      </c>
      <c r="O1299" s="6" t="str">
        <f t="shared" si="3"/>
        <v>Low Income</v>
      </c>
    </row>
    <row r="1300" hidden="1">
      <c r="A1300" s="1">
        <v>101298.0</v>
      </c>
      <c r="B1300" s="1">
        <v>76.0</v>
      </c>
      <c r="C1300" s="1">
        <v>44000.0</v>
      </c>
      <c r="D1300" s="1" t="s">
        <v>17</v>
      </c>
      <c r="E1300" s="1">
        <v>52173.87</v>
      </c>
      <c r="F1300" s="1">
        <v>2.0</v>
      </c>
      <c r="G1300" s="1">
        <v>18.0</v>
      </c>
      <c r="H1300" s="1">
        <v>4.0</v>
      </c>
      <c r="I1300" s="1" t="s">
        <v>18</v>
      </c>
      <c r="J1300" s="1">
        <v>0.906</v>
      </c>
      <c r="K1300" s="1">
        <v>0.823</v>
      </c>
      <c r="L1300" s="6" t="str">
        <f>if(J1300&gt;QUARTILE!$B$3, "TOP", if(J1300&lt;QUARTILE!$B$4, "BOTTOM", 0))</f>
        <v>TOP</v>
      </c>
      <c r="M1300" s="6">
        <f t="shared" si="1"/>
        <v>1</v>
      </c>
      <c r="N1300" s="6" t="str">
        <f t="shared" si="2"/>
        <v>Baby Boomer</v>
      </c>
      <c r="O1300" s="6" t="str">
        <f t="shared" si="3"/>
        <v>Low Income</v>
      </c>
    </row>
    <row r="1301" hidden="1">
      <c r="A1301" s="1">
        <v>101299.0</v>
      </c>
      <c r="B1301" s="1">
        <v>62.0</v>
      </c>
      <c r="C1301" s="1">
        <v>22000.0</v>
      </c>
      <c r="D1301" s="1" t="s">
        <v>25</v>
      </c>
      <c r="E1301" s="1">
        <v>1774.33</v>
      </c>
      <c r="F1301" s="1">
        <v>3.0</v>
      </c>
      <c r="G1301" s="1">
        <v>12.0</v>
      </c>
      <c r="H1301" s="1">
        <v>1.0</v>
      </c>
      <c r="I1301" s="1" t="s">
        <v>22</v>
      </c>
      <c r="J1301" s="1">
        <v>0.434</v>
      </c>
      <c r="K1301" s="1">
        <v>0.979</v>
      </c>
      <c r="L1301" s="6">
        <f>if(J1301&gt;QUARTILE!$B$3, "TOP", if(J1301&lt;QUARTILE!$B$4, "BOTTOM", 0))</f>
        <v>0</v>
      </c>
      <c r="M1301" s="6">
        <f t="shared" si="1"/>
        <v>2</v>
      </c>
      <c r="N1301" s="6" t="str">
        <f t="shared" si="2"/>
        <v>Baby Boomer</v>
      </c>
      <c r="O1301" s="6" t="str">
        <f t="shared" si="3"/>
        <v>Low Income</v>
      </c>
    </row>
    <row r="1302" hidden="1">
      <c r="A1302" s="1">
        <v>101300.0</v>
      </c>
      <c r="B1302" s="1">
        <v>23.0</v>
      </c>
      <c r="C1302" s="1">
        <v>60000.0</v>
      </c>
      <c r="D1302" s="1" t="s">
        <v>27</v>
      </c>
      <c r="E1302" s="1">
        <v>6327.68</v>
      </c>
      <c r="F1302" s="1">
        <v>4.0</v>
      </c>
      <c r="G1302" s="1">
        <v>15.0</v>
      </c>
      <c r="H1302" s="1">
        <v>18.0</v>
      </c>
      <c r="I1302" s="1" t="s">
        <v>22</v>
      </c>
      <c r="J1302" s="1">
        <v>1.0</v>
      </c>
      <c r="K1302" s="1">
        <v>0.293</v>
      </c>
      <c r="L1302" s="6" t="str">
        <f>if(J1302&gt;QUARTILE!$B$3, "TOP", if(J1302&lt;QUARTILE!$B$4, "BOTTOM", 0))</f>
        <v>TOP</v>
      </c>
      <c r="M1302" s="6">
        <f t="shared" si="1"/>
        <v>2</v>
      </c>
      <c r="N1302" s="6" t="str">
        <f t="shared" si="2"/>
        <v>Millenial</v>
      </c>
      <c r="O1302" s="6" t="str">
        <f t="shared" si="3"/>
        <v>Medium Income</v>
      </c>
    </row>
    <row r="1303" hidden="1">
      <c r="A1303" s="1">
        <v>101301.0</v>
      </c>
      <c r="B1303" s="1">
        <v>54.0</v>
      </c>
      <c r="C1303" s="1">
        <v>35000.0</v>
      </c>
      <c r="D1303" s="1" t="s">
        <v>25</v>
      </c>
      <c r="E1303" s="1">
        <v>29198.65</v>
      </c>
      <c r="F1303" s="1">
        <v>3.0</v>
      </c>
      <c r="G1303" s="1">
        <v>25.0</v>
      </c>
      <c r="H1303" s="1">
        <v>9.0</v>
      </c>
      <c r="I1303" s="1" t="s">
        <v>22</v>
      </c>
      <c r="J1303" s="1">
        <v>0.531</v>
      </c>
      <c r="K1303" s="1">
        <v>0.097</v>
      </c>
      <c r="L1303" s="6">
        <f>if(J1303&gt;QUARTILE!$B$3, "TOP", if(J1303&lt;QUARTILE!$B$4, "BOTTOM", 0))</f>
        <v>0</v>
      </c>
      <c r="M1303" s="6">
        <f t="shared" si="1"/>
        <v>2</v>
      </c>
      <c r="N1303" s="6" t="str">
        <f t="shared" si="2"/>
        <v>Gen X</v>
      </c>
      <c r="O1303" s="6" t="str">
        <f t="shared" si="3"/>
        <v>Low Income</v>
      </c>
    </row>
    <row r="1304" hidden="1">
      <c r="A1304" s="1">
        <v>101302.0</v>
      </c>
      <c r="B1304" s="1">
        <v>74.0</v>
      </c>
      <c r="C1304" s="1">
        <v>49000.0</v>
      </c>
      <c r="D1304" s="1" t="s">
        <v>25</v>
      </c>
      <c r="E1304" s="1">
        <v>16538.21</v>
      </c>
      <c r="F1304" s="1">
        <v>3.0</v>
      </c>
      <c r="G1304" s="1">
        <v>24.0</v>
      </c>
      <c r="H1304" s="1">
        <v>2.0</v>
      </c>
      <c r="I1304" s="1" t="s">
        <v>22</v>
      </c>
      <c r="J1304" s="1">
        <v>0.54</v>
      </c>
      <c r="K1304" s="1">
        <v>0.704</v>
      </c>
      <c r="L1304" s="6">
        <f>if(J1304&gt;QUARTILE!$B$3, "TOP", if(J1304&lt;QUARTILE!$B$4, "BOTTOM", 0))</f>
        <v>0</v>
      </c>
      <c r="M1304" s="6">
        <f t="shared" si="1"/>
        <v>2</v>
      </c>
      <c r="N1304" s="6" t="str">
        <f t="shared" si="2"/>
        <v>Baby Boomer</v>
      </c>
      <c r="O1304" s="6" t="str">
        <f t="shared" si="3"/>
        <v>Medium Income</v>
      </c>
    </row>
    <row r="1305" hidden="1">
      <c r="A1305" s="1">
        <v>101303.0</v>
      </c>
      <c r="B1305" s="1">
        <v>50.0</v>
      </c>
      <c r="C1305" s="1">
        <v>14000.0</v>
      </c>
      <c r="D1305" s="1" t="s">
        <v>25</v>
      </c>
      <c r="E1305" s="1">
        <v>16402.12</v>
      </c>
      <c r="F1305" s="1">
        <v>4.0</v>
      </c>
      <c r="G1305" s="1">
        <v>21.0</v>
      </c>
      <c r="H1305" s="1">
        <v>5.0</v>
      </c>
      <c r="I1305" s="1" t="s">
        <v>22</v>
      </c>
      <c r="J1305" s="1">
        <v>0.728</v>
      </c>
      <c r="K1305" s="1">
        <v>0.873</v>
      </c>
      <c r="L1305" s="6">
        <f>if(J1305&gt;QUARTILE!$B$3, "TOP", if(J1305&lt;QUARTILE!$B$4, "BOTTOM", 0))</f>
        <v>0</v>
      </c>
      <c r="M1305" s="6">
        <f t="shared" si="1"/>
        <v>2</v>
      </c>
      <c r="N1305" s="6" t="str">
        <f t="shared" si="2"/>
        <v>Gen X</v>
      </c>
      <c r="O1305" s="6" t="str">
        <f t="shared" si="3"/>
        <v>Low Income</v>
      </c>
    </row>
    <row r="1306" hidden="1">
      <c r="A1306" s="1">
        <v>101304.0</v>
      </c>
      <c r="B1306" s="1">
        <v>70.0</v>
      </c>
      <c r="C1306" s="1">
        <v>14000.0</v>
      </c>
      <c r="D1306" s="1" t="s">
        <v>25</v>
      </c>
      <c r="E1306" s="1">
        <v>3635.6</v>
      </c>
      <c r="F1306" s="1">
        <v>3.0</v>
      </c>
      <c r="G1306" s="1">
        <v>22.0</v>
      </c>
      <c r="H1306" s="1">
        <v>4.0</v>
      </c>
      <c r="I1306" s="1" t="s">
        <v>22</v>
      </c>
      <c r="J1306" s="1">
        <v>0.717</v>
      </c>
      <c r="K1306" s="1">
        <v>0.165</v>
      </c>
      <c r="L1306" s="6">
        <f>if(J1306&gt;QUARTILE!$B$3, "TOP", if(J1306&lt;QUARTILE!$B$4, "BOTTOM", 0))</f>
        <v>0</v>
      </c>
      <c r="M1306" s="6">
        <f t="shared" si="1"/>
        <v>2</v>
      </c>
      <c r="N1306" s="6" t="str">
        <f t="shared" si="2"/>
        <v>Baby Boomer</v>
      </c>
      <c r="O1306" s="6" t="str">
        <f t="shared" si="3"/>
        <v>Low Income</v>
      </c>
    </row>
    <row r="1307" hidden="1">
      <c r="A1307" s="1">
        <v>101305.0</v>
      </c>
      <c r="B1307" s="1">
        <v>39.0</v>
      </c>
      <c r="C1307" s="1">
        <v>27000.0</v>
      </c>
      <c r="D1307" s="1" t="s">
        <v>25</v>
      </c>
      <c r="E1307" s="1">
        <v>6602.14</v>
      </c>
      <c r="F1307" s="1">
        <v>4.0</v>
      </c>
      <c r="G1307" s="1">
        <v>18.0</v>
      </c>
      <c r="H1307" s="1">
        <v>12.0</v>
      </c>
      <c r="I1307" s="1" t="s">
        <v>18</v>
      </c>
      <c r="J1307" s="1">
        <v>0.231</v>
      </c>
      <c r="K1307" s="1">
        <v>0.935</v>
      </c>
      <c r="L1307" s="6" t="str">
        <f>if(J1307&gt;QUARTILE!$B$3, "TOP", if(J1307&lt;QUARTILE!$B$4, "BOTTOM", 0))</f>
        <v>BOTTOM</v>
      </c>
      <c r="M1307" s="6">
        <f t="shared" si="1"/>
        <v>1</v>
      </c>
      <c r="N1307" s="6" t="str">
        <f t="shared" si="2"/>
        <v>Gen X</v>
      </c>
      <c r="O1307" s="6" t="str">
        <f t="shared" si="3"/>
        <v>Low Income</v>
      </c>
    </row>
    <row r="1308" hidden="1">
      <c r="A1308" s="1">
        <v>101306.0</v>
      </c>
      <c r="B1308" s="1">
        <v>38.0</v>
      </c>
      <c r="C1308" s="1">
        <v>9000.0</v>
      </c>
      <c r="D1308" s="1" t="s">
        <v>23</v>
      </c>
      <c r="E1308" s="1">
        <v>14735.05</v>
      </c>
      <c r="F1308" s="1">
        <v>1.0</v>
      </c>
      <c r="G1308" s="1">
        <v>21.0</v>
      </c>
      <c r="H1308" s="1">
        <v>5.0</v>
      </c>
      <c r="I1308" s="1" t="s">
        <v>22</v>
      </c>
      <c r="J1308" s="1">
        <v>0.322</v>
      </c>
      <c r="K1308" s="1">
        <v>0.196</v>
      </c>
      <c r="L1308" s="6">
        <f>if(J1308&gt;QUARTILE!$B$3, "TOP", if(J1308&lt;QUARTILE!$B$4, "BOTTOM", 0))</f>
        <v>0</v>
      </c>
      <c r="M1308" s="6">
        <f t="shared" si="1"/>
        <v>2</v>
      </c>
      <c r="N1308" s="6" t="str">
        <f t="shared" si="2"/>
        <v>Gen X</v>
      </c>
      <c r="O1308" s="6" t="str">
        <f t="shared" si="3"/>
        <v>Low Income</v>
      </c>
    </row>
    <row r="1309" hidden="1">
      <c r="A1309" s="1">
        <v>101307.0</v>
      </c>
      <c r="B1309" s="1">
        <v>23.0</v>
      </c>
      <c r="C1309" s="1">
        <v>29000.0</v>
      </c>
      <c r="D1309" s="1" t="s">
        <v>21</v>
      </c>
      <c r="E1309" s="1">
        <v>6491.94</v>
      </c>
      <c r="F1309" s="1">
        <v>4.0</v>
      </c>
      <c r="G1309" s="1">
        <v>21.0</v>
      </c>
      <c r="H1309" s="1">
        <v>14.0</v>
      </c>
      <c r="I1309" s="1" t="s">
        <v>22</v>
      </c>
      <c r="J1309" s="1">
        <v>0.232</v>
      </c>
      <c r="K1309" s="1">
        <v>0.036</v>
      </c>
      <c r="L1309" s="6" t="str">
        <f>if(J1309&gt;QUARTILE!$B$3, "TOP", if(J1309&lt;QUARTILE!$B$4, "BOTTOM", 0))</f>
        <v>BOTTOM</v>
      </c>
      <c r="M1309" s="6">
        <f t="shared" si="1"/>
        <v>2</v>
      </c>
      <c r="N1309" s="6" t="str">
        <f t="shared" si="2"/>
        <v>Millenial</v>
      </c>
      <c r="O1309" s="6" t="str">
        <f t="shared" si="3"/>
        <v>Low Income</v>
      </c>
    </row>
    <row r="1310" hidden="1">
      <c r="A1310" s="1">
        <v>101308.0</v>
      </c>
      <c r="B1310" s="1">
        <v>23.0</v>
      </c>
      <c r="C1310" s="1">
        <v>18000.0</v>
      </c>
      <c r="D1310" s="1" t="s">
        <v>25</v>
      </c>
      <c r="E1310" s="1">
        <v>4721.61</v>
      </c>
      <c r="F1310" s="1">
        <v>5.0</v>
      </c>
      <c r="G1310" s="1">
        <v>20.0</v>
      </c>
      <c r="H1310" s="1">
        <v>19.0</v>
      </c>
      <c r="I1310" s="1" t="s">
        <v>22</v>
      </c>
      <c r="J1310" s="1">
        <v>0.103</v>
      </c>
      <c r="K1310" s="1">
        <v>0.446</v>
      </c>
      <c r="L1310" s="6" t="str">
        <f>if(J1310&gt;QUARTILE!$B$3, "TOP", if(J1310&lt;QUARTILE!$B$4, "BOTTOM", 0))</f>
        <v>BOTTOM</v>
      </c>
      <c r="M1310" s="6">
        <f t="shared" si="1"/>
        <v>2</v>
      </c>
      <c r="N1310" s="6" t="str">
        <f t="shared" si="2"/>
        <v>Millenial</v>
      </c>
      <c r="O1310" s="6" t="str">
        <f t="shared" si="3"/>
        <v>Low Income</v>
      </c>
    </row>
    <row r="1311" hidden="1">
      <c r="A1311" s="1">
        <v>101309.0</v>
      </c>
      <c r="B1311" s="1">
        <v>72.0</v>
      </c>
      <c r="C1311" s="1">
        <v>49000.0</v>
      </c>
      <c r="D1311" s="1" t="s">
        <v>23</v>
      </c>
      <c r="E1311" s="1">
        <v>1836.96</v>
      </c>
      <c r="F1311" s="1">
        <v>4.0</v>
      </c>
      <c r="G1311" s="1">
        <v>22.0</v>
      </c>
      <c r="H1311" s="1">
        <v>3.0</v>
      </c>
      <c r="I1311" s="1" t="s">
        <v>22</v>
      </c>
      <c r="J1311" s="1">
        <v>0.072</v>
      </c>
      <c r="K1311" s="1">
        <v>0.756</v>
      </c>
      <c r="L1311" s="6" t="str">
        <f>if(J1311&gt;QUARTILE!$B$3, "TOP", if(J1311&lt;QUARTILE!$B$4, "BOTTOM", 0))</f>
        <v>BOTTOM</v>
      </c>
      <c r="M1311" s="6">
        <f t="shared" si="1"/>
        <v>2</v>
      </c>
      <c r="N1311" s="6" t="str">
        <f t="shared" si="2"/>
        <v>Baby Boomer</v>
      </c>
      <c r="O1311" s="6" t="str">
        <f t="shared" si="3"/>
        <v>Medium Income</v>
      </c>
    </row>
    <row r="1312" hidden="1">
      <c r="A1312" s="1">
        <v>101310.0</v>
      </c>
      <c r="B1312" s="1">
        <v>65.0</v>
      </c>
      <c r="C1312" s="1">
        <v>33000.0</v>
      </c>
      <c r="D1312" s="1" t="s">
        <v>23</v>
      </c>
      <c r="E1312" s="1">
        <v>3385.56</v>
      </c>
      <c r="F1312" s="1">
        <v>4.0</v>
      </c>
      <c r="G1312" s="1">
        <v>16.0</v>
      </c>
      <c r="H1312" s="1">
        <v>6.0</v>
      </c>
      <c r="I1312" s="1" t="s">
        <v>22</v>
      </c>
      <c r="J1312" s="1">
        <v>0.695</v>
      </c>
      <c r="K1312" s="1">
        <v>0.304</v>
      </c>
      <c r="L1312" s="6">
        <f>if(J1312&gt;QUARTILE!$B$3, "TOP", if(J1312&lt;QUARTILE!$B$4, "BOTTOM", 0))</f>
        <v>0</v>
      </c>
      <c r="M1312" s="6">
        <f t="shared" si="1"/>
        <v>2</v>
      </c>
      <c r="N1312" s="6" t="str">
        <f t="shared" si="2"/>
        <v>Baby Boomer</v>
      </c>
      <c r="O1312" s="6" t="str">
        <f t="shared" si="3"/>
        <v>Low Income</v>
      </c>
    </row>
    <row r="1313" hidden="1">
      <c r="A1313" s="1">
        <v>101311.0</v>
      </c>
      <c r="B1313" s="1">
        <v>21.0</v>
      </c>
      <c r="C1313" s="1">
        <v>43000.0</v>
      </c>
      <c r="D1313" s="1" t="s">
        <v>23</v>
      </c>
      <c r="E1313" s="1">
        <v>29295.31</v>
      </c>
      <c r="F1313" s="1">
        <v>5.0</v>
      </c>
      <c r="G1313" s="1">
        <v>28.0</v>
      </c>
      <c r="H1313" s="1">
        <v>9.0</v>
      </c>
      <c r="I1313" s="1" t="s">
        <v>22</v>
      </c>
      <c r="J1313" s="1">
        <v>0.549</v>
      </c>
      <c r="K1313" s="1">
        <v>0.282</v>
      </c>
      <c r="L1313" s="6">
        <f>if(J1313&gt;QUARTILE!$B$3, "TOP", if(J1313&lt;QUARTILE!$B$4, "BOTTOM", 0))</f>
        <v>0</v>
      </c>
      <c r="M1313" s="6">
        <f t="shared" si="1"/>
        <v>2</v>
      </c>
      <c r="N1313" s="6" t="str">
        <f t="shared" si="2"/>
        <v>Millenial</v>
      </c>
      <c r="O1313" s="6" t="str">
        <f t="shared" si="3"/>
        <v>Low Income</v>
      </c>
    </row>
    <row r="1314" hidden="1">
      <c r="A1314" s="1">
        <v>101312.0</v>
      </c>
      <c r="B1314" s="1">
        <v>47.0</v>
      </c>
      <c r="C1314" s="1">
        <v>14000.0</v>
      </c>
      <c r="D1314" s="1" t="s">
        <v>25</v>
      </c>
      <c r="E1314" s="1">
        <v>25372.3</v>
      </c>
      <c r="F1314" s="1">
        <v>4.0</v>
      </c>
      <c r="G1314" s="1">
        <v>20.0</v>
      </c>
      <c r="H1314" s="1">
        <v>19.0</v>
      </c>
      <c r="I1314" s="1" t="s">
        <v>18</v>
      </c>
      <c r="J1314" s="1">
        <v>0.945</v>
      </c>
      <c r="K1314" s="1">
        <v>0.147</v>
      </c>
      <c r="L1314" s="6" t="str">
        <f>if(J1314&gt;QUARTILE!$B$3, "TOP", if(J1314&lt;QUARTILE!$B$4, "BOTTOM", 0))</f>
        <v>TOP</v>
      </c>
      <c r="M1314" s="6">
        <f t="shared" si="1"/>
        <v>1</v>
      </c>
      <c r="N1314" s="6" t="str">
        <f t="shared" si="2"/>
        <v>Gen X</v>
      </c>
      <c r="O1314" s="6" t="str">
        <f t="shared" si="3"/>
        <v>Low Income</v>
      </c>
    </row>
    <row r="1315" hidden="1">
      <c r="A1315" s="1">
        <v>101313.0</v>
      </c>
      <c r="B1315" s="1">
        <v>28.0</v>
      </c>
      <c r="C1315" s="1">
        <v>41000.0</v>
      </c>
      <c r="D1315" s="1" t="s">
        <v>23</v>
      </c>
      <c r="E1315" s="1">
        <v>938.35</v>
      </c>
      <c r="F1315" s="1">
        <v>2.0</v>
      </c>
      <c r="G1315" s="1">
        <v>28.0</v>
      </c>
      <c r="H1315" s="1">
        <v>14.0</v>
      </c>
      <c r="I1315" s="1" t="s">
        <v>22</v>
      </c>
      <c r="J1315" s="1">
        <v>0.351</v>
      </c>
      <c r="K1315" s="1">
        <v>0.986</v>
      </c>
      <c r="L1315" s="6">
        <f>if(J1315&gt;QUARTILE!$B$3, "TOP", if(J1315&lt;QUARTILE!$B$4, "BOTTOM", 0))</f>
        <v>0</v>
      </c>
      <c r="M1315" s="6">
        <f t="shared" si="1"/>
        <v>2</v>
      </c>
      <c r="N1315" s="6" t="str">
        <f t="shared" si="2"/>
        <v>Millenial</v>
      </c>
      <c r="O1315" s="6" t="str">
        <f t="shared" si="3"/>
        <v>Low Income</v>
      </c>
    </row>
    <row r="1316" hidden="1">
      <c r="A1316" s="1">
        <v>101314.0</v>
      </c>
      <c r="B1316" s="1">
        <v>79.0</v>
      </c>
      <c r="C1316" s="1">
        <v>52000.0</v>
      </c>
      <c r="D1316" s="1" t="s">
        <v>23</v>
      </c>
      <c r="E1316" s="1">
        <v>4545.14</v>
      </c>
      <c r="F1316" s="1">
        <v>3.0</v>
      </c>
      <c r="G1316" s="1">
        <v>15.0</v>
      </c>
      <c r="H1316" s="1">
        <v>7.0</v>
      </c>
      <c r="I1316" s="1" t="s">
        <v>22</v>
      </c>
      <c r="J1316" s="1">
        <v>0.938</v>
      </c>
      <c r="K1316" s="1">
        <v>0.342</v>
      </c>
      <c r="L1316" s="6" t="str">
        <f>if(J1316&gt;QUARTILE!$B$3, "TOP", if(J1316&lt;QUARTILE!$B$4, "BOTTOM", 0))</f>
        <v>TOP</v>
      </c>
      <c r="M1316" s="6">
        <f t="shared" si="1"/>
        <v>2</v>
      </c>
      <c r="N1316" s="6" t="str">
        <f t="shared" si="2"/>
        <v>Baby Boomer</v>
      </c>
      <c r="O1316" s="6" t="str">
        <f t="shared" si="3"/>
        <v>Medium Income</v>
      </c>
    </row>
    <row r="1317" hidden="1">
      <c r="A1317" s="1">
        <v>101315.0</v>
      </c>
      <c r="B1317" s="1">
        <v>79.0</v>
      </c>
      <c r="C1317" s="1">
        <v>22000.0</v>
      </c>
      <c r="D1317" s="1" t="s">
        <v>25</v>
      </c>
      <c r="E1317" s="1">
        <v>16440.32</v>
      </c>
      <c r="F1317" s="1">
        <v>3.0</v>
      </c>
      <c r="G1317" s="1">
        <v>9.0</v>
      </c>
      <c r="H1317" s="1">
        <v>3.0</v>
      </c>
      <c r="I1317" s="1" t="s">
        <v>22</v>
      </c>
      <c r="J1317" s="1">
        <v>0.153</v>
      </c>
      <c r="K1317" s="1">
        <v>0.666</v>
      </c>
      <c r="L1317" s="6" t="str">
        <f>if(J1317&gt;QUARTILE!$B$3, "TOP", if(J1317&lt;QUARTILE!$B$4, "BOTTOM", 0))</f>
        <v>BOTTOM</v>
      </c>
      <c r="M1317" s="6">
        <f t="shared" si="1"/>
        <v>2</v>
      </c>
      <c r="N1317" s="6" t="str">
        <f t="shared" si="2"/>
        <v>Baby Boomer</v>
      </c>
      <c r="O1317" s="6" t="str">
        <f t="shared" si="3"/>
        <v>Low Income</v>
      </c>
    </row>
    <row r="1318" hidden="1">
      <c r="A1318" s="1">
        <v>101316.0</v>
      </c>
      <c r="B1318" s="1">
        <v>47.0</v>
      </c>
      <c r="C1318" s="1">
        <v>14000.0</v>
      </c>
      <c r="D1318" s="1" t="s">
        <v>27</v>
      </c>
      <c r="E1318" s="1">
        <v>7790.69</v>
      </c>
      <c r="F1318" s="1">
        <v>1.0</v>
      </c>
      <c r="G1318" s="1">
        <v>12.0</v>
      </c>
      <c r="H1318" s="1">
        <v>13.0</v>
      </c>
      <c r="I1318" s="1" t="s">
        <v>22</v>
      </c>
      <c r="J1318" s="1">
        <v>0.816</v>
      </c>
      <c r="K1318" s="1">
        <v>0.132</v>
      </c>
      <c r="L1318" s="6">
        <f>if(J1318&gt;QUARTILE!$B$3, "TOP", if(J1318&lt;QUARTILE!$B$4, "BOTTOM", 0))</f>
        <v>0</v>
      </c>
      <c r="M1318" s="6">
        <f t="shared" si="1"/>
        <v>2</v>
      </c>
      <c r="N1318" s="6" t="str">
        <f t="shared" si="2"/>
        <v>Gen X</v>
      </c>
      <c r="O1318" s="6" t="str">
        <f t="shared" si="3"/>
        <v>Low Income</v>
      </c>
    </row>
    <row r="1319" hidden="1">
      <c r="A1319" s="1">
        <v>101317.0</v>
      </c>
      <c r="B1319" s="1">
        <v>48.0</v>
      </c>
      <c r="C1319" s="1">
        <v>14000.0</v>
      </c>
      <c r="D1319" s="1" t="s">
        <v>23</v>
      </c>
      <c r="E1319" s="1">
        <v>34660.33</v>
      </c>
      <c r="F1319" s="1">
        <v>1.0</v>
      </c>
      <c r="G1319" s="1">
        <v>28.0</v>
      </c>
      <c r="H1319" s="1">
        <v>10.0</v>
      </c>
      <c r="I1319" s="1" t="s">
        <v>18</v>
      </c>
      <c r="J1319" s="1">
        <v>1.0</v>
      </c>
      <c r="K1319" s="1">
        <v>0.35</v>
      </c>
      <c r="L1319" s="6" t="str">
        <f>if(J1319&gt;QUARTILE!$B$3, "TOP", if(J1319&lt;QUARTILE!$B$4, "BOTTOM", 0))</f>
        <v>TOP</v>
      </c>
      <c r="M1319" s="6">
        <f t="shared" si="1"/>
        <v>1</v>
      </c>
      <c r="N1319" s="6" t="str">
        <f t="shared" si="2"/>
        <v>Gen X</v>
      </c>
      <c r="O1319" s="6" t="str">
        <f t="shared" si="3"/>
        <v>Low Income</v>
      </c>
    </row>
    <row r="1320" hidden="1">
      <c r="A1320" s="1">
        <v>101318.0</v>
      </c>
      <c r="B1320" s="1">
        <v>41.0</v>
      </c>
      <c r="C1320" s="1">
        <v>46000.0</v>
      </c>
      <c r="D1320" s="1" t="s">
        <v>25</v>
      </c>
      <c r="E1320" s="1">
        <v>30741.35</v>
      </c>
      <c r="F1320" s="1">
        <v>5.0</v>
      </c>
      <c r="G1320" s="1">
        <v>22.0</v>
      </c>
      <c r="H1320" s="1">
        <v>15.0</v>
      </c>
      <c r="I1320" s="1" t="s">
        <v>18</v>
      </c>
      <c r="J1320" s="1">
        <v>0.777</v>
      </c>
      <c r="K1320" s="1">
        <v>0.646</v>
      </c>
      <c r="L1320" s="6">
        <f>if(J1320&gt;QUARTILE!$B$3, "TOP", if(J1320&lt;QUARTILE!$B$4, "BOTTOM", 0))</f>
        <v>0</v>
      </c>
      <c r="M1320" s="6">
        <f t="shared" si="1"/>
        <v>1</v>
      </c>
      <c r="N1320" s="6" t="str">
        <f t="shared" si="2"/>
        <v>Gen X</v>
      </c>
      <c r="O1320" s="6" t="str">
        <f t="shared" si="3"/>
        <v>Medium Income</v>
      </c>
    </row>
    <row r="1321" hidden="1">
      <c r="A1321" s="1">
        <v>101319.0</v>
      </c>
      <c r="B1321" s="1">
        <v>72.0</v>
      </c>
      <c r="C1321" s="1">
        <v>110000.0</v>
      </c>
      <c r="D1321" s="1" t="s">
        <v>27</v>
      </c>
      <c r="E1321" s="1">
        <v>44434.96</v>
      </c>
      <c r="F1321" s="1">
        <v>2.0</v>
      </c>
      <c r="G1321" s="1">
        <v>18.0</v>
      </c>
      <c r="H1321" s="1">
        <v>5.0</v>
      </c>
      <c r="I1321" s="1" t="s">
        <v>18</v>
      </c>
      <c r="J1321" s="1">
        <v>0.936</v>
      </c>
      <c r="K1321" s="1">
        <v>0.87</v>
      </c>
      <c r="L1321" s="6" t="str">
        <f>if(J1321&gt;QUARTILE!$B$3, "TOP", if(J1321&lt;QUARTILE!$B$4, "BOTTOM", 0))</f>
        <v>TOP</v>
      </c>
      <c r="M1321" s="6">
        <f t="shared" si="1"/>
        <v>1</v>
      </c>
      <c r="N1321" s="6" t="str">
        <f t="shared" si="2"/>
        <v>Baby Boomer</v>
      </c>
      <c r="O1321" s="6" t="str">
        <f t="shared" si="3"/>
        <v>Medium Income</v>
      </c>
    </row>
    <row r="1322" hidden="1">
      <c r="A1322" s="1">
        <v>101320.0</v>
      </c>
      <c r="B1322" s="1">
        <v>26.0</v>
      </c>
      <c r="C1322" s="1">
        <v>12000.0</v>
      </c>
      <c r="D1322" s="1" t="s">
        <v>30</v>
      </c>
      <c r="E1322" s="1">
        <v>16553.29</v>
      </c>
      <c r="F1322" s="1">
        <v>1.0</v>
      </c>
      <c r="G1322" s="1">
        <v>22.0</v>
      </c>
      <c r="H1322" s="1">
        <v>11.0</v>
      </c>
      <c r="I1322" s="1" t="s">
        <v>22</v>
      </c>
      <c r="J1322" s="1">
        <v>0.988</v>
      </c>
      <c r="K1322" s="1">
        <v>0.177</v>
      </c>
      <c r="L1322" s="6" t="str">
        <f>if(J1322&gt;QUARTILE!$B$3, "TOP", if(J1322&lt;QUARTILE!$B$4, "BOTTOM", 0))</f>
        <v>TOP</v>
      </c>
      <c r="M1322" s="6">
        <f t="shared" si="1"/>
        <v>2</v>
      </c>
      <c r="N1322" s="6" t="str">
        <f t="shared" si="2"/>
        <v>Millenial</v>
      </c>
      <c r="O1322" s="6" t="str">
        <f t="shared" si="3"/>
        <v>Low Income</v>
      </c>
    </row>
    <row r="1323" hidden="1">
      <c r="A1323" s="1">
        <v>101321.0</v>
      </c>
      <c r="B1323" s="1">
        <v>72.0</v>
      </c>
      <c r="C1323" s="1">
        <v>12000.0</v>
      </c>
      <c r="D1323" s="1" t="s">
        <v>27</v>
      </c>
      <c r="E1323" s="1">
        <v>8679.65</v>
      </c>
      <c r="F1323" s="1">
        <v>3.0</v>
      </c>
      <c r="G1323" s="1">
        <v>21.0</v>
      </c>
      <c r="H1323" s="1">
        <v>4.0</v>
      </c>
      <c r="I1323" s="1" t="s">
        <v>22</v>
      </c>
      <c r="J1323" s="1">
        <v>0.378</v>
      </c>
      <c r="K1323" s="1">
        <v>0.095</v>
      </c>
      <c r="L1323" s="6">
        <f>if(J1323&gt;QUARTILE!$B$3, "TOP", if(J1323&lt;QUARTILE!$B$4, "BOTTOM", 0))</f>
        <v>0</v>
      </c>
      <c r="M1323" s="6">
        <f t="shared" si="1"/>
        <v>2</v>
      </c>
      <c r="N1323" s="6" t="str">
        <f t="shared" si="2"/>
        <v>Baby Boomer</v>
      </c>
      <c r="O1323" s="6" t="str">
        <f t="shared" si="3"/>
        <v>Low Income</v>
      </c>
    </row>
    <row r="1324" hidden="1">
      <c r="A1324" s="1">
        <v>101322.0</v>
      </c>
      <c r="B1324" s="1">
        <v>20.0</v>
      </c>
      <c r="C1324" s="1">
        <v>38000.0</v>
      </c>
      <c r="D1324" s="1" t="s">
        <v>23</v>
      </c>
      <c r="E1324" s="1">
        <v>18631.37</v>
      </c>
      <c r="F1324" s="1">
        <v>1.0</v>
      </c>
      <c r="G1324" s="1">
        <v>20.0</v>
      </c>
      <c r="H1324" s="1">
        <v>19.0</v>
      </c>
      <c r="I1324" s="1" t="s">
        <v>18</v>
      </c>
      <c r="J1324" s="1">
        <v>0.079</v>
      </c>
      <c r="K1324" s="1">
        <v>0.988</v>
      </c>
      <c r="L1324" s="6" t="str">
        <f>if(J1324&gt;QUARTILE!$B$3, "TOP", if(J1324&lt;QUARTILE!$B$4, "BOTTOM", 0))</f>
        <v>BOTTOM</v>
      </c>
      <c r="M1324" s="6">
        <f t="shared" si="1"/>
        <v>1</v>
      </c>
      <c r="N1324" s="6" t="str">
        <f t="shared" si="2"/>
        <v>Millenial</v>
      </c>
      <c r="O1324" s="6" t="str">
        <f t="shared" si="3"/>
        <v>Low Income</v>
      </c>
    </row>
    <row r="1325" hidden="1">
      <c r="A1325" s="1">
        <v>101323.0</v>
      </c>
      <c r="B1325" s="1">
        <v>68.0</v>
      </c>
      <c r="C1325" s="1">
        <v>14000.0</v>
      </c>
      <c r="D1325" s="1" t="s">
        <v>27</v>
      </c>
      <c r="E1325" s="1">
        <v>1867.25</v>
      </c>
      <c r="F1325" s="1">
        <v>1.0</v>
      </c>
      <c r="G1325" s="1">
        <v>24.0</v>
      </c>
      <c r="H1325" s="1">
        <v>2.0</v>
      </c>
      <c r="I1325" s="1" t="s">
        <v>22</v>
      </c>
      <c r="J1325" s="1">
        <v>0.683</v>
      </c>
      <c r="K1325" s="1">
        <v>0.554</v>
      </c>
      <c r="L1325" s="6">
        <f>if(J1325&gt;QUARTILE!$B$3, "TOP", if(J1325&lt;QUARTILE!$B$4, "BOTTOM", 0))</f>
        <v>0</v>
      </c>
      <c r="M1325" s="6">
        <f t="shared" si="1"/>
        <v>2</v>
      </c>
      <c r="N1325" s="6" t="str">
        <f t="shared" si="2"/>
        <v>Baby Boomer</v>
      </c>
      <c r="O1325" s="6" t="str">
        <f t="shared" si="3"/>
        <v>Low Income</v>
      </c>
    </row>
    <row r="1326" hidden="1">
      <c r="A1326" s="1">
        <v>101324.0</v>
      </c>
      <c r="B1326" s="1">
        <v>48.0</v>
      </c>
      <c r="C1326" s="1">
        <v>41000.0</v>
      </c>
      <c r="D1326" s="1" t="s">
        <v>27</v>
      </c>
      <c r="E1326" s="1">
        <v>192.65</v>
      </c>
      <c r="F1326" s="1">
        <v>4.0</v>
      </c>
      <c r="G1326" s="1">
        <v>23.0</v>
      </c>
      <c r="H1326" s="1">
        <v>6.0</v>
      </c>
      <c r="I1326" s="1" t="s">
        <v>22</v>
      </c>
      <c r="J1326" s="1">
        <v>0.013</v>
      </c>
      <c r="K1326" s="1">
        <v>0.295</v>
      </c>
      <c r="L1326" s="6" t="str">
        <f>if(J1326&gt;QUARTILE!$B$3, "TOP", if(J1326&lt;QUARTILE!$B$4, "BOTTOM", 0))</f>
        <v>BOTTOM</v>
      </c>
      <c r="M1326" s="6">
        <f t="shared" si="1"/>
        <v>2</v>
      </c>
      <c r="N1326" s="6" t="str">
        <f t="shared" si="2"/>
        <v>Gen X</v>
      </c>
      <c r="O1326" s="6" t="str">
        <f t="shared" si="3"/>
        <v>Low Income</v>
      </c>
    </row>
    <row r="1327" hidden="1">
      <c r="A1327" s="1">
        <v>101325.0</v>
      </c>
      <c r="B1327" s="1">
        <v>57.0</v>
      </c>
      <c r="C1327" s="1">
        <v>29000.0</v>
      </c>
      <c r="D1327" s="1" t="s">
        <v>23</v>
      </c>
      <c r="E1327" s="1">
        <v>344.83</v>
      </c>
      <c r="F1327" s="1">
        <v>1.0</v>
      </c>
      <c r="G1327" s="1">
        <v>22.0</v>
      </c>
      <c r="H1327" s="1">
        <v>5.0</v>
      </c>
      <c r="I1327" s="1" t="s">
        <v>22</v>
      </c>
      <c r="J1327" s="1">
        <v>0.618</v>
      </c>
      <c r="K1327" s="1">
        <v>0.96</v>
      </c>
      <c r="L1327" s="6">
        <f>if(J1327&gt;QUARTILE!$B$3, "TOP", if(J1327&lt;QUARTILE!$B$4, "BOTTOM", 0))</f>
        <v>0</v>
      </c>
      <c r="M1327" s="6">
        <f t="shared" si="1"/>
        <v>2</v>
      </c>
      <c r="N1327" s="6" t="str">
        <f t="shared" si="2"/>
        <v>Gen X</v>
      </c>
      <c r="O1327" s="6" t="str">
        <f t="shared" si="3"/>
        <v>Low Income</v>
      </c>
    </row>
    <row r="1328" hidden="1">
      <c r="A1328" s="1">
        <v>101326.0</v>
      </c>
      <c r="B1328" s="1">
        <v>54.0</v>
      </c>
      <c r="C1328" s="1">
        <v>22000.0</v>
      </c>
      <c r="D1328" s="1" t="s">
        <v>17</v>
      </c>
      <c r="E1328" s="1">
        <v>10469.54</v>
      </c>
      <c r="F1328" s="1">
        <v>5.0</v>
      </c>
      <c r="G1328" s="1">
        <v>25.0</v>
      </c>
      <c r="H1328" s="1">
        <v>5.0</v>
      </c>
      <c r="I1328" s="1" t="s">
        <v>22</v>
      </c>
      <c r="J1328" s="1">
        <v>0.597</v>
      </c>
      <c r="K1328" s="1">
        <v>0.34</v>
      </c>
      <c r="L1328" s="6">
        <f>if(J1328&gt;QUARTILE!$B$3, "TOP", if(J1328&lt;QUARTILE!$B$4, "BOTTOM", 0))</f>
        <v>0</v>
      </c>
      <c r="M1328" s="6">
        <f t="shared" si="1"/>
        <v>2</v>
      </c>
      <c r="N1328" s="6" t="str">
        <f t="shared" si="2"/>
        <v>Gen X</v>
      </c>
      <c r="O1328" s="6" t="str">
        <f t="shared" si="3"/>
        <v>Low Income</v>
      </c>
    </row>
    <row r="1329" hidden="1">
      <c r="A1329" s="1">
        <v>101327.0</v>
      </c>
      <c r="B1329" s="1">
        <v>53.0</v>
      </c>
      <c r="C1329" s="1">
        <v>29000.0</v>
      </c>
      <c r="D1329" s="1" t="s">
        <v>25</v>
      </c>
      <c r="E1329" s="1">
        <v>5177.42</v>
      </c>
      <c r="F1329" s="1">
        <v>3.0</v>
      </c>
      <c r="G1329" s="1">
        <v>15.0</v>
      </c>
      <c r="H1329" s="1">
        <v>5.0</v>
      </c>
      <c r="I1329" s="1" t="s">
        <v>22</v>
      </c>
      <c r="J1329" s="1">
        <v>0.635</v>
      </c>
      <c r="K1329" s="1">
        <v>0.232</v>
      </c>
      <c r="L1329" s="6">
        <f>if(J1329&gt;QUARTILE!$B$3, "TOP", if(J1329&lt;QUARTILE!$B$4, "BOTTOM", 0))</f>
        <v>0</v>
      </c>
      <c r="M1329" s="6">
        <f t="shared" si="1"/>
        <v>2</v>
      </c>
      <c r="N1329" s="6" t="str">
        <f t="shared" si="2"/>
        <v>Gen X</v>
      </c>
      <c r="O1329" s="6" t="str">
        <f t="shared" si="3"/>
        <v>Low Income</v>
      </c>
    </row>
    <row r="1330" hidden="1">
      <c r="A1330" s="1">
        <v>101328.0</v>
      </c>
      <c r="B1330" s="1">
        <v>41.0</v>
      </c>
      <c r="C1330" s="1">
        <v>28000.0</v>
      </c>
      <c r="D1330" s="1" t="s">
        <v>30</v>
      </c>
      <c r="E1330" s="1">
        <v>3423.78</v>
      </c>
      <c r="F1330" s="1">
        <v>5.0</v>
      </c>
      <c r="G1330" s="1">
        <v>19.0</v>
      </c>
      <c r="H1330" s="1">
        <v>15.0</v>
      </c>
      <c r="I1330" s="1" t="s">
        <v>22</v>
      </c>
      <c r="J1330" s="1">
        <v>0.166</v>
      </c>
      <c r="K1330" s="1">
        <v>0.754</v>
      </c>
      <c r="L1330" s="6" t="str">
        <f>if(J1330&gt;QUARTILE!$B$3, "TOP", if(J1330&lt;QUARTILE!$B$4, "BOTTOM", 0))</f>
        <v>BOTTOM</v>
      </c>
      <c r="M1330" s="6">
        <f t="shared" si="1"/>
        <v>2</v>
      </c>
      <c r="N1330" s="6" t="str">
        <f t="shared" si="2"/>
        <v>Gen X</v>
      </c>
      <c r="O1330" s="6" t="str">
        <f t="shared" si="3"/>
        <v>Low Income</v>
      </c>
    </row>
    <row r="1331" hidden="1">
      <c r="A1331" s="1">
        <v>101329.0</v>
      </c>
      <c r="B1331" s="1">
        <v>48.0</v>
      </c>
      <c r="C1331" s="1">
        <v>20000.0</v>
      </c>
      <c r="D1331" s="1" t="s">
        <v>27</v>
      </c>
      <c r="E1331" s="1">
        <v>19107.18</v>
      </c>
      <c r="F1331" s="1">
        <v>5.0</v>
      </c>
      <c r="G1331" s="1">
        <v>22.0</v>
      </c>
      <c r="H1331" s="1">
        <v>11.0</v>
      </c>
      <c r="I1331" s="1" t="s">
        <v>18</v>
      </c>
      <c r="J1331" s="1">
        <v>0.077</v>
      </c>
      <c r="K1331" s="1">
        <v>0.264</v>
      </c>
      <c r="L1331" s="6" t="str">
        <f>if(J1331&gt;QUARTILE!$B$3, "TOP", if(J1331&lt;QUARTILE!$B$4, "BOTTOM", 0))</f>
        <v>BOTTOM</v>
      </c>
      <c r="M1331" s="6">
        <f t="shared" si="1"/>
        <v>1</v>
      </c>
      <c r="N1331" s="6" t="str">
        <f t="shared" si="2"/>
        <v>Gen X</v>
      </c>
      <c r="O1331" s="6" t="str">
        <f t="shared" si="3"/>
        <v>Low Income</v>
      </c>
    </row>
    <row r="1332" hidden="1">
      <c r="A1332" s="1">
        <v>101330.0</v>
      </c>
      <c r="B1332" s="1">
        <v>23.0</v>
      </c>
      <c r="C1332" s="1">
        <v>8000.0</v>
      </c>
      <c r="D1332" s="1" t="s">
        <v>27</v>
      </c>
      <c r="E1332" s="1">
        <v>100000.0</v>
      </c>
      <c r="F1332" s="1">
        <v>2.0</v>
      </c>
      <c r="G1332" s="1">
        <v>23.0</v>
      </c>
      <c r="H1332" s="1">
        <v>10.0</v>
      </c>
      <c r="I1332" s="1" t="s">
        <v>18</v>
      </c>
      <c r="J1332" s="1">
        <v>1.0</v>
      </c>
      <c r="K1332" s="1">
        <v>0.222</v>
      </c>
      <c r="L1332" s="6" t="str">
        <f>if(J1332&gt;QUARTILE!$B$3, "TOP", if(J1332&lt;QUARTILE!$B$4, "BOTTOM", 0))</f>
        <v>TOP</v>
      </c>
      <c r="M1332" s="6">
        <f t="shared" si="1"/>
        <v>1</v>
      </c>
      <c r="N1332" s="6" t="str">
        <f t="shared" si="2"/>
        <v>Millenial</v>
      </c>
      <c r="O1332" s="6" t="str">
        <f t="shared" si="3"/>
        <v>Low Income</v>
      </c>
    </row>
    <row r="1333" hidden="1">
      <c r="A1333" s="1">
        <v>101331.0</v>
      </c>
      <c r="B1333" s="1">
        <v>19.0</v>
      </c>
      <c r="C1333" s="1">
        <v>25000.0</v>
      </c>
      <c r="D1333" s="1" t="s">
        <v>27</v>
      </c>
      <c r="E1333" s="1">
        <v>3914.29</v>
      </c>
      <c r="F1333" s="1">
        <v>4.0</v>
      </c>
      <c r="G1333" s="1">
        <v>18.0</v>
      </c>
      <c r="H1333" s="1">
        <v>14.0</v>
      </c>
      <c r="I1333" s="1" t="s">
        <v>18</v>
      </c>
      <c r="J1333" s="1">
        <v>0.542</v>
      </c>
      <c r="K1333" s="1">
        <v>0.395</v>
      </c>
      <c r="L1333" s="6">
        <f>if(J1333&gt;QUARTILE!$B$3, "TOP", if(J1333&lt;QUARTILE!$B$4, "BOTTOM", 0))</f>
        <v>0</v>
      </c>
      <c r="M1333" s="6">
        <f t="shared" si="1"/>
        <v>1</v>
      </c>
      <c r="N1333" s="6" t="str">
        <f t="shared" si="2"/>
        <v>Millenial</v>
      </c>
      <c r="O1333" s="6" t="str">
        <f t="shared" si="3"/>
        <v>Low Income</v>
      </c>
    </row>
    <row r="1334" hidden="1">
      <c r="A1334" s="1">
        <v>101332.0</v>
      </c>
      <c r="B1334" s="1">
        <v>37.0</v>
      </c>
      <c r="C1334" s="1">
        <v>57000.0</v>
      </c>
      <c r="D1334" s="1" t="s">
        <v>25</v>
      </c>
      <c r="E1334" s="1">
        <v>15811.74</v>
      </c>
      <c r="F1334" s="1">
        <v>5.0</v>
      </c>
      <c r="G1334" s="1">
        <v>13.0</v>
      </c>
      <c r="H1334" s="1">
        <v>10.0</v>
      </c>
      <c r="I1334" s="1" t="s">
        <v>22</v>
      </c>
      <c r="J1334" s="1">
        <v>0.473</v>
      </c>
      <c r="K1334" s="1">
        <v>0.643</v>
      </c>
      <c r="L1334" s="6">
        <f>if(J1334&gt;QUARTILE!$B$3, "TOP", if(J1334&lt;QUARTILE!$B$4, "BOTTOM", 0))</f>
        <v>0</v>
      </c>
      <c r="M1334" s="6">
        <f t="shared" si="1"/>
        <v>2</v>
      </c>
      <c r="N1334" s="6" t="str">
        <f t="shared" si="2"/>
        <v>Gen X</v>
      </c>
      <c r="O1334" s="6" t="str">
        <f t="shared" si="3"/>
        <v>Medium Income</v>
      </c>
    </row>
    <row r="1335" hidden="1">
      <c r="A1335" s="1">
        <v>101333.0</v>
      </c>
      <c r="B1335" s="1">
        <v>45.0</v>
      </c>
      <c r="C1335" s="1">
        <v>8000.0</v>
      </c>
      <c r="D1335" s="1" t="s">
        <v>25</v>
      </c>
      <c r="E1335" s="1">
        <v>2550.48</v>
      </c>
      <c r="F1335" s="1">
        <v>2.0</v>
      </c>
      <c r="G1335" s="1">
        <v>16.0</v>
      </c>
      <c r="H1335" s="1">
        <v>6.0</v>
      </c>
      <c r="I1335" s="1" t="s">
        <v>22</v>
      </c>
      <c r="J1335" s="1">
        <v>0.822</v>
      </c>
      <c r="K1335" s="1">
        <v>0.842</v>
      </c>
      <c r="L1335" s="6" t="str">
        <f>if(J1335&gt;QUARTILE!$B$3, "TOP", if(J1335&lt;QUARTILE!$B$4, "BOTTOM", 0))</f>
        <v>TOP</v>
      </c>
      <c r="M1335" s="6">
        <f t="shared" si="1"/>
        <v>2</v>
      </c>
      <c r="N1335" s="6" t="str">
        <f t="shared" si="2"/>
        <v>Gen X</v>
      </c>
      <c r="O1335" s="6" t="str">
        <f t="shared" si="3"/>
        <v>Low Income</v>
      </c>
    </row>
    <row r="1336" hidden="1">
      <c r="A1336" s="1">
        <v>101334.0</v>
      </c>
      <c r="B1336" s="1">
        <v>28.0</v>
      </c>
      <c r="C1336" s="1">
        <v>12000.0</v>
      </c>
      <c r="D1336" s="1" t="s">
        <v>17</v>
      </c>
      <c r="E1336" s="1">
        <v>54433.79</v>
      </c>
      <c r="F1336" s="1">
        <v>3.0</v>
      </c>
      <c r="G1336" s="1">
        <v>16.0</v>
      </c>
      <c r="H1336" s="1">
        <v>17.0</v>
      </c>
      <c r="I1336" s="1" t="s">
        <v>18</v>
      </c>
      <c r="J1336" s="1">
        <v>1.0</v>
      </c>
      <c r="K1336" s="1">
        <v>0.126</v>
      </c>
      <c r="L1336" s="6" t="str">
        <f>if(J1336&gt;QUARTILE!$B$3, "TOP", if(J1336&lt;QUARTILE!$B$4, "BOTTOM", 0))</f>
        <v>TOP</v>
      </c>
      <c r="M1336" s="6">
        <f t="shared" si="1"/>
        <v>1</v>
      </c>
      <c r="N1336" s="6" t="str">
        <f t="shared" si="2"/>
        <v>Millenial</v>
      </c>
      <c r="O1336" s="6" t="str">
        <f t="shared" si="3"/>
        <v>Low Income</v>
      </c>
    </row>
    <row r="1337" hidden="1">
      <c r="A1337" s="1">
        <v>101335.0</v>
      </c>
      <c r="B1337" s="1">
        <v>21.0</v>
      </c>
      <c r="C1337" s="1">
        <v>28000.0</v>
      </c>
      <c r="D1337" s="1" t="s">
        <v>27</v>
      </c>
      <c r="E1337" s="1">
        <v>6899.31</v>
      </c>
      <c r="F1337" s="1">
        <v>3.0</v>
      </c>
      <c r="G1337" s="1">
        <v>18.0</v>
      </c>
      <c r="H1337" s="1">
        <v>12.0</v>
      </c>
      <c r="I1337" s="1" t="s">
        <v>22</v>
      </c>
      <c r="J1337" s="1">
        <v>0.404</v>
      </c>
      <c r="K1337" s="1">
        <v>0.362</v>
      </c>
      <c r="L1337" s="6">
        <f>if(J1337&gt;QUARTILE!$B$3, "TOP", if(J1337&lt;QUARTILE!$B$4, "BOTTOM", 0))</f>
        <v>0</v>
      </c>
      <c r="M1337" s="6">
        <f t="shared" si="1"/>
        <v>2</v>
      </c>
      <c r="N1337" s="6" t="str">
        <f t="shared" si="2"/>
        <v>Millenial</v>
      </c>
      <c r="O1337" s="6" t="str">
        <f t="shared" si="3"/>
        <v>Low Income</v>
      </c>
    </row>
    <row r="1338" hidden="1">
      <c r="A1338" s="1">
        <v>101336.0</v>
      </c>
      <c r="B1338" s="1">
        <v>32.0</v>
      </c>
      <c r="C1338" s="1">
        <v>23000.0</v>
      </c>
      <c r="D1338" s="1" t="s">
        <v>21</v>
      </c>
      <c r="E1338" s="1">
        <v>42130.47</v>
      </c>
      <c r="F1338" s="1">
        <v>2.0</v>
      </c>
      <c r="G1338" s="1">
        <v>23.0</v>
      </c>
      <c r="H1338" s="1">
        <v>11.0</v>
      </c>
      <c r="I1338" s="1" t="s">
        <v>22</v>
      </c>
      <c r="J1338" s="1">
        <v>0.198</v>
      </c>
      <c r="K1338" s="1">
        <v>0.396</v>
      </c>
      <c r="L1338" s="6" t="str">
        <f>if(J1338&gt;QUARTILE!$B$3, "TOP", if(J1338&lt;QUARTILE!$B$4, "BOTTOM", 0))</f>
        <v>BOTTOM</v>
      </c>
      <c r="M1338" s="6">
        <f t="shared" si="1"/>
        <v>2</v>
      </c>
      <c r="N1338" s="6" t="str">
        <f t="shared" si="2"/>
        <v>Gen X</v>
      </c>
      <c r="O1338" s="6" t="str">
        <f t="shared" si="3"/>
        <v>Low Income</v>
      </c>
    </row>
    <row r="1339" hidden="1">
      <c r="A1339" s="1">
        <v>101337.0</v>
      </c>
      <c r="B1339" s="1">
        <v>23.0</v>
      </c>
      <c r="C1339" s="1">
        <v>28000.0</v>
      </c>
      <c r="D1339" s="1" t="s">
        <v>21</v>
      </c>
      <c r="E1339" s="1">
        <v>6655.72</v>
      </c>
      <c r="F1339" s="1">
        <v>5.0</v>
      </c>
      <c r="G1339" s="1">
        <v>23.0</v>
      </c>
      <c r="H1339" s="1">
        <v>10.0</v>
      </c>
      <c r="I1339" s="1" t="s">
        <v>22</v>
      </c>
      <c r="J1339" s="1">
        <v>0.693</v>
      </c>
      <c r="K1339" s="1">
        <v>0.0</v>
      </c>
      <c r="L1339" s="6">
        <f>if(J1339&gt;QUARTILE!$B$3, "TOP", if(J1339&lt;QUARTILE!$B$4, "BOTTOM", 0))</f>
        <v>0</v>
      </c>
      <c r="M1339" s="6">
        <f t="shared" si="1"/>
        <v>2</v>
      </c>
      <c r="N1339" s="6" t="str">
        <f t="shared" si="2"/>
        <v>Millenial</v>
      </c>
      <c r="O1339" s="6" t="str">
        <f t="shared" si="3"/>
        <v>Low Income</v>
      </c>
    </row>
    <row r="1340" hidden="1">
      <c r="A1340" s="1">
        <v>101338.0</v>
      </c>
      <c r="B1340" s="1">
        <v>71.0</v>
      </c>
      <c r="C1340" s="1">
        <v>14000.0</v>
      </c>
      <c r="D1340" s="1" t="s">
        <v>30</v>
      </c>
      <c r="E1340" s="1">
        <v>32803.35</v>
      </c>
      <c r="F1340" s="1">
        <v>5.0</v>
      </c>
      <c r="G1340" s="1">
        <v>28.0</v>
      </c>
      <c r="H1340" s="1">
        <v>3.0</v>
      </c>
      <c r="I1340" s="1" t="s">
        <v>18</v>
      </c>
      <c r="J1340" s="1">
        <v>1.0</v>
      </c>
      <c r="K1340" s="1">
        <v>0.547</v>
      </c>
      <c r="L1340" s="6" t="str">
        <f>if(J1340&gt;QUARTILE!$B$3, "TOP", if(J1340&lt;QUARTILE!$B$4, "BOTTOM", 0))</f>
        <v>TOP</v>
      </c>
      <c r="M1340" s="6">
        <f t="shared" si="1"/>
        <v>1</v>
      </c>
      <c r="N1340" s="6" t="str">
        <f t="shared" si="2"/>
        <v>Baby Boomer</v>
      </c>
      <c r="O1340" s="6" t="str">
        <f t="shared" si="3"/>
        <v>Low Income</v>
      </c>
    </row>
    <row r="1341" hidden="1">
      <c r="A1341" s="1">
        <v>101339.0</v>
      </c>
      <c r="B1341" s="1">
        <v>66.0</v>
      </c>
      <c r="C1341" s="1">
        <v>44000.0</v>
      </c>
      <c r="D1341" s="1" t="s">
        <v>27</v>
      </c>
      <c r="E1341" s="1">
        <v>4698.79</v>
      </c>
      <c r="F1341" s="1">
        <v>4.0</v>
      </c>
      <c r="G1341" s="1">
        <v>17.0</v>
      </c>
      <c r="H1341" s="1">
        <v>5.0</v>
      </c>
      <c r="I1341" s="1" t="s">
        <v>22</v>
      </c>
      <c r="J1341" s="1">
        <v>0.98</v>
      </c>
      <c r="K1341" s="1">
        <v>0.516</v>
      </c>
      <c r="L1341" s="6" t="str">
        <f>if(J1341&gt;QUARTILE!$B$3, "TOP", if(J1341&lt;QUARTILE!$B$4, "BOTTOM", 0))</f>
        <v>TOP</v>
      </c>
      <c r="M1341" s="6">
        <f t="shared" si="1"/>
        <v>2</v>
      </c>
      <c r="N1341" s="6" t="str">
        <f t="shared" si="2"/>
        <v>Baby Boomer</v>
      </c>
      <c r="O1341" s="6" t="str">
        <f t="shared" si="3"/>
        <v>Low Income</v>
      </c>
    </row>
    <row r="1342" hidden="1">
      <c r="A1342" s="1">
        <v>101340.0</v>
      </c>
      <c r="B1342" s="1">
        <v>47.0</v>
      </c>
      <c r="C1342" s="1">
        <v>23000.0</v>
      </c>
      <c r="D1342" s="1" t="s">
        <v>25</v>
      </c>
      <c r="E1342" s="1">
        <v>6928.54</v>
      </c>
      <c r="F1342" s="1">
        <v>4.0</v>
      </c>
      <c r="G1342" s="1">
        <v>22.0</v>
      </c>
      <c r="H1342" s="1">
        <v>9.0</v>
      </c>
      <c r="I1342" s="1" t="s">
        <v>22</v>
      </c>
      <c r="J1342" s="1">
        <v>0.864</v>
      </c>
      <c r="K1342" s="1">
        <v>0.084</v>
      </c>
      <c r="L1342" s="6" t="str">
        <f>if(J1342&gt;QUARTILE!$B$3, "TOP", if(J1342&lt;QUARTILE!$B$4, "BOTTOM", 0))</f>
        <v>TOP</v>
      </c>
      <c r="M1342" s="6">
        <f t="shared" si="1"/>
        <v>2</v>
      </c>
      <c r="N1342" s="6" t="str">
        <f t="shared" si="2"/>
        <v>Gen X</v>
      </c>
      <c r="O1342" s="6" t="str">
        <f t="shared" si="3"/>
        <v>Low Income</v>
      </c>
    </row>
    <row r="1343" hidden="1">
      <c r="A1343" s="1">
        <v>101341.0</v>
      </c>
      <c r="B1343" s="1">
        <v>73.0</v>
      </c>
      <c r="C1343" s="1">
        <v>33000.0</v>
      </c>
      <c r="D1343" s="1" t="s">
        <v>23</v>
      </c>
      <c r="E1343" s="1">
        <v>4275.63</v>
      </c>
      <c r="F1343" s="1">
        <v>3.0</v>
      </c>
      <c r="G1343" s="1">
        <v>16.0</v>
      </c>
      <c r="H1343" s="1">
        <v>6.0</v>
      </c>
      <c r="I1343" s="1" t="s">
        <v>22</v>
      </c>
      <c r="J1343" s="1">
        <v>0.318</v>
      </c>
      <c r="K1343" s="1">
        <v>0.13</v>
      </c>
      <c r="L1343" s="6">
        <f>if(J1343&gt;QUARTILE!$B$3, "TOP", if(J1343&lt;QUARTILE!$B$4, "BOTTOM", 0))</f>
        <v>0</v>
      </c>
      <c r="M1343" s="6">
        <f t="shared" si="1"/>
        <v>2</v>
      </c>
      <c r="N1343" s="6" t="str">
        <f t="shared" si="2"/>
        <v>Baby Boomer</v>
      </c>
      <c r="O1343" s="6" t="str">
        <f t="shared" si="3"/>
        <v>Low Income</v>
      </c>
    </row>
    <row r="1344" hidden="1">
      <c r="A1344" s="1">
        <v>101342.0</v>
      </c>
      <c r="B1344" s="1">
        <v>55.0</v>
      </c>
      <c r="C1344" s="1">
        <v>27000.0</v>
      </c>
      <c r="D1344" s="1" t="s">
        <v>27</v>
      </c>
      <c r="E1344" s="1">
        <v>6137.57</v>
      </c>
      <c r="F1344" s="1">
        <v>4.0</v>
      </c>
      <c r="G1344" s="1">
        <v>28.0</v>
      </c>
      <c r="H1344" s="1">
        <v>7.0</v>
      </c>
      <c r="I1344" s="1" t="s">
        <v>22</v>
      </c>
      <c r="J1344" s="1">
        <v>0.358</v>
      </c>
      <c r="K1344" s="1">
        <v>0.845</v>
      </c>
      <c r="L1344" s="6">
        <f>if(J1344&gt;QUARTILE!$B$3, "TOP", if(J1344&lt;QUARTILE!$B$4, "BOTTOM", 0))</f>
        <v>0</v>
      </c>
      <c r="M1344" s="6">
        <f t="shared" si="1"/>
        <v>2</v>
      </c>
      <c r="N1344" s="6" t="str">
        <f t="shared" si="2"/>
        <v>Gen X</v>
      </c>
      <c r="O1344" s="6" t="str">
        <f t="shared" si="3"/>
        <v>Low Income</v>
      </c>
    </row>
    <row r="1345" hidden="1">
      <c r="A1345" s="1">
        <v>101343.0</v>
      </c>
      <c r="B1345" s="1">
        <v>68.0</v>
      </c>
      <c r="C1345" s="1">
        <v>24000.0</v>
      </c>
      <c r="D1345" s="1" t="s">
        <v>23</v>
      </c>
      <c r="E1345" s="1">
        <v>36019.93</v>
      </c>
      <c r="F1345" s="1">
        <v>2.0</v>
      </c>
      <c r="G1345" s="1">
        <v>19.0</v>
      </c>
      <c r="H1345" s="1">
        <v>4.0</v>
      </c>
      <c r="I1345" s="1" t="s">
        <v>18</v>
      </c>
      <c r="J1345" s="1">
        <v>0.287</v>
      </c>
      <c r="K1345" s="1">
        <v>0.583</v>
      </c>
      <c r="L1345" s="6" t="str">
        <f>if(J1345&gt;QUARTILE!$B$3, "TOP", if(J1345&lt;QUARTILE!$B$4, "BOTTOM", 0))</f>
        <v>BOTTOM</v>
      </c>
      <c r="M1345" s="6">
        <f t="shared" si="1"/>
        <v>1</v>
      </c>
      <c r="N1345" s="6" t="str">
        <f t="shared" si="2"/>
        <v>Baby Boomer</v>
      </c>
      <c r="O1345" s="6" t="str">
        <f t="shared" si="3"/>
        <v>Low Income</v>
      </c>
    </row>
    <row r="1346" hidden="1">
      <c r="A1346" s="1">
        <v>101344.0</v>
      </c>
      <c r="B1346" s="1">
        <v>79.0</v>
      </c>
      <c r="C1346" s="1">
        <v>32000.0</v>
      </c>
      <c r="D1346" s="1" t="s">
        <v>23</v>
      </c>
      <c r="E1346" s="1">
        <v>20379.35</v>
      </c>
      <c r="F1346" s="1">
        <v>3.0</v>
      </c>
      <c r="G1346" s="1">
        <v>21.0</v>
      </c>
      <c r="H1346" s="1">
        <v>5.0</v>
      </c>
      <c r="I1346" s="1" t="s">
        <v>22</v>
      </c>
      <c r="J1346" s="1">
        <v>0.763</v>
      </c>
      <c r="K1346" s="1">
        <v>0.388</v>
      </c>
      <c r="L1346" s="6">
        <f>if(J1346&gt;QUARTILE!$B$3, "TOP", if(J1346&lt;QUARTILE!$B$4, "BOTTOM", 0))</f>
        <v>0</v>
      </c>
      <c r="M1346" s="6">
        <f t="shared" si="1"/>
        <v>2</v>
      </c>
      <c r="N1346" s="6" t="str">
        <f t="shared" si="2"/>
        <v>Baby Boomer</v>
      </c>
      <c r="O1346" s="6" t="str">
        <f t="shared" si="3"/>
        <v>Low Income</v>
      </c>
    </row>
    <row r="1347" hidden="1">
      <c r="A1347" s="1">
        <v>101345.0</v>
      </c>
      <c r="B1347" s="1">
        <v>74.0</v>
      </c>
      <c r="C1347" s="1">
        <v>25000.0</v>
      </c>
      <c r="D1347" s="1" t="s">
        <v>23</v>
      </c>
      <c r="E1347" s="1">
        <v>10413.47</v>
      </c>
      <c r="F1347" s="1">
        <v>5.0</v>
      </c>
      <c r="G1347" s="1">
        <v>19.0</v>
      </c>
      <c r="H1347" s="1">
        <v>9.0</v>
      </c>
      <c r="I1347" s="1" t="s">
        <v>22</v>
      </c>
      <c r="J1347" s="1">
        <v>0.219</v>
      </c>
      <c r="K1347" s="1">
        <v>0.288</v>
      </c>
      <c r="L1347" s="6" t="str">
        <f>if(J1347&gt;QUARTILE!$B$3, "TOP", if(J1347&lt;QUARTILE!$B$4, "BOTTOM", 0))</f>
        <v>BOTTOM</v>
      </c>
      <c r="M1347" s="6">
        <f t="shared" si="1"/>
        <v>2</v>
      </c>
      <c r="N1347" s="6" t="str">
        <f t="shared" si="2"/>
        <v>Baby Boomer</v>
      </c>
      <c r="O1347" s="6" t="str">
        <f t="shared" si="3"/>
        <v>Low Income</v>
      </c>
    </row>
    <row r="1348" hidden="1">
      <c r="A1348" s="1">
        <v>101346.0</v>
      </c>
      <c r="B1348" s="1">
        <v>19.0</v>
      </c>
      <c r="C1348" s="1">
        <v>11000.0</v>
      </c>
      <c r="D1348" s="1" t="s">
        <v>17</v>
      </c>
      <c r="E1348" s="1">
        <v>71171.79</v>
      </c>
      <c r="F1348" s="1">
        <v>3.0</v>
      </c>
      <c r="G1348" s="1">
        <v>17.0</v>
      </c>
      <c r="H1348" s="1">
        <v>17.0</v>
      </c>
      <c r="I1348" s="1" t="s">
        <v>22</v>
      </c>
      <c r="J1348" s="1">
        <v>0.532</v>
      </c>
      <c r="K1348" s="1">
        <v>0.217</v>
      </c>
      <c r="L1348" s="6">
        <f>if(J1348&gt;QUARTILE!$B$3, "TOP", if(J1348&lt;QUARTILE!$B$4, "BOTTOM", 0))</f>
        <v>0</v>
      </c>
      <c r="M1348" s="6">
        <f t="shared" si="1"/>
        <v>2</v>
      </c>
      <c r="N1348" s="6" t="str">
        <f t="shared" si="2"/>
        <v>Millenial</v>
      </c>
      <c r="O1348" s="6" t="str">
        <f t="shared" si="3"/>
        <v>Low Income</v>
      </c>
    </row>
    <row r="1349" hidden="1">
      <c r="A1349" s="1">
        <v>101347.0</v>
      </c>
      <c r="B1349" s="1">
        <v>32.0</v>
      </c>
      <c r="C1349" s="1">
        <v>42000.0</v>
      </c>
      <c r="D1349" s="1" t="s">
        <v>17</v>
      </c>
      <c r="E1349" s="1">
        <v>12504.59</v>
      </c>
      <c r="F1349" s="1">
        <v>1.0</v>
      </c>
      <c r="G1349" s="1">
        <v>17.0</v>
      </c>
      <c r="H1349" s="1">
        <v>10.0</v>
      </c>
      <c r="I1349" s="1" t="s">
        <v>22</v>
      </c>
      <c r="J1349" s="1">
        <v>0.532</v>
      </c>
      <c r="K1349" s="1">
        <v>0.655</v>
      </c>
      <c r="L1349" s="6">
        <f>if(J1349&gt;QUARTILE!$B$3, "TOP", if(J1349&lt;QUARTILE!$B$4, "BOTTOM", 0))</f>
        <v>0</v>
      </c>
      <c r="M1349" s="6">
        <f t="shared" si="1"/>
        <v>2</v>
      </c>
      <c r="N1349" s="6" t="str">
        <f t="shared" si="2"/>
        <v>Gen X</v>
      </c>
      <c r="O1349" s="6" t="str">
        <f t="shared" si="3"/>
        <v>Low Income</v>
      </c>
    </row>
    <row r="1350" hidden="1">
      <c r="A1350" s="1">
        <v>101348.0</v>
      </c>
      <c r="B1350" s="1">
        <v>28.0</v>
      </c>
      <c r="C1350" s="1">
        <v>36000.0</v>
      </c>
      <c r="D1350" s="1" t="s">
        <v>27</v>
      </c>
      <c r="E1350" s="1">
        <v>69971.78</v>
      </c>
      <c r="F1350" s="1">
        <v>3.0</v>
      </c>
      <c r="G1350" s="1">
        <v>16.0</v>
      </c>
      <c r="H1350" s="1">
        <v>18.0</v>
      </c>
      <c r="I1350" s="1" t="s">
        <v>18</v>
      </c>
      <c r="J1350" s="1">
        <v>0.483</v>
      </c>
      <c r="K1350" s="1">
        <v>0.079</v>
      </c>
      <c r="L1350" s="6">
        <f>if(J1350&gt;QUARTILE!$B$3, "TOP", if(J1350&lt;QUARTILE!$B$4, "BOTTOM", 0))</f>
        <v>0</v>
      </c>
      <c r="M1350" s="6">
        <f t="shared" si="1"/>
        <v>1</v>
      </c>
      <c r="N1350" s="6" t="str">
        <f t="shared" si="2"/>
        <v>Millenial</v>
      </c>
      <c r="O1350" s="6" t="str">
        <f t="shared" si="3"/>
        <v>Low Income</v>
      </c>
    </row>
    <row r="1351" hidden="1">
      <c r="A1351" s="1">
        <v>101349.0</v>
      </c>
      <c r="B1351" s="1">
        <v>25.0</v>
      </c>
      <c r="C1351" s="1">
        <v>6000.0</v>
      </c>
      <c r="D1351" s="1" t="s">
        <v>25</v>
      </c>
      <c r="E1351" s="1">
        <v>4377.73</v>
      </c>
      <c r="F1351" s="1">
        <v>4.0</v>
      </c>
      <c r="G1351" s="1">
        <v>18.0</v>
      </c>
      <c r="H1351" s="1">
        <v>15.0</v>
      </c>
      <c r="I1351" s="1" t="s">
        <v>22</v>
      </c>
      <c r="J1351" s="1">
        <v>0.2</v>
      </c>
      <c r="K1351" s="1">
        <v>0.937</v>
      </c>
      <c r="L1351" s="6" t="str">
        <f>if(J1351&gt;QUARTILE!$B$3, "TOP", if(J1351&lt;QUARTILE!$B$4, "BOTTOM", 0))</f>
        <v>BOTTOM</v>
      </c>
      <c r="M1351" s="6">
        <f t="shared" si="1"/>
        <v>2</v>
      </c>
      <c r="N1351" s="6" t="str">
        <f t="shared" si="2"/>
        <v>Millenial</v>
      </c>
      <c r="O1351" s="6" t="str">
        <f t="shared" si="3"/>
        <v>Low Income</v>
      </c>
    </row>
    <row r="1352" hidden="1">
      <c r="A1352" s="1">
        <v>101350.0</v>
      </c>
      <c r="B1352" s="1">
        <v>43.0</v>
      </c>
      <c r="C1352" s="1">
        <v>15000.0</v>
      </c>
      <c r="D1352" s="1" t="s">
        <v>27</v>
      </c>
      <c r="E1352" s="1">
        <v>47001.59</v>
      </c>
      <c r="F1352" s="1">
        <v>2.0</v>
      </c>
      <c r="G1352" s="1">
        <v>18.0</v>
      </c>
      <c r="H1352" s="1">
        <v>12.0</v>
      </c>
      <c r="I1352" s="1" t="s">
        <v>22</v>
      </c>
      <c r="J1352" s="1">
        <v>0.39</v>
      </c>
      <c r="K1352" s="1">
        <v>0.587</v>
      </c>
      <c r="L1352" s="6">
        <f>if(J1352&gt;QUARTILE!$B$3, "TOP", if(J1352&lt;QUARTILE!$B$4, "BOTTOM", 0))</f>
        <v>0</v>
      </c>
      <c r="M1352" s="6">
        <f t="shared" si="1"/>
        <v>2</v>
      </c>
      <c r="N1352" s="6" t="str">
        <f t="shared" si="2"/>
        <v>Gen X</v>
      </c>
      <c r="O1352" s="6" t="str">
        <f t="shared" si="3"/>
        <v>Low Income</v>
      </c>
    </row>
    <row r="1353" hidden="1">
      <c r="A1353" s="1">
        <v>101351.0</v>
      </c>
      <c r="B1353" s="1">
        <v>68.0</v>
      </c>
      <c r="C1353" s="1">
        <v>41000.0</v>
      </c>
      <c r="D1353" s="1" t="s">
        <v>27</v>
      </c>
      <c r="E1353" s="1">
        <v>278.37</v>
      </c>
      <c r="F1353" s="1">
        <v>5.0</v>
      </c>
      <c r="G1353" s="1">
        <v>13.0</v>
      </c>
      <c r="H1353" s="1">
        <v>5.0</v>
      </c>
      <c r="I1353" s="1" t="s">
        <v>22</v>
      </c>
      <c r="J1353" s="1">
        <v>0.633</v>
      </c>
      <c r="K1353" s="1">
        <v>0.077</v>
      </c>
      <c r="L1353" s="6">
        <f>if(J1353&gt;QUARTILE!$B$3, "TOP", if(J1353&lt;QUARTILE!$B$4, "BOTTOM", 0))</f>
        <v>0</v>
      </c>
      <c r="M1353" s="6">
        <f t="shared" si="1"/>
        <v>2</v>
      </c>
      <c r="N1353" s="6" t="str">
        <f t="shared" si="2"/>
        <v>Baby Boomer</v>
      </c>
      <c r="O1353" s="6" t="str">
        <f t="shared" si="3"/>
        <v>Low Income</v>
      </c>
    </row>
    <row r="1354" hidden="1">
      <c r="A1354" s="1">
        <v>101352.0</v>
      </c>
      <c r="B1354" s="1">
        <v>62.0</v>
      </c>
      <c r="C1354" s="1">
        <v>7000.0</v>
      </c>
      <c r="D1354" s="1" t="s">
        <v>25</v>
      </c>
      <c r="E1354" s="1">
        <v>15762.49</v>
      </c>
      <c r="F1354" s="1">
        <v>5.0</v>
      </c>
      <c r="G1354" s="1">
        <v>15.0</v>
      </c>
      <c r="H1354" s="1">
        <v>3.0</v>
      </c>
      <c r="I1354" s="1" t="s">
        <v>22</v>
      </c>
      <c r="J1354" s="1">
        <v>0.777</v>
      </c>
      <c r="K1354" s="1">
        <v>0.088</v>
      </c>
      <c r="L1354" s="6">
        <f>if(J1354&gt;QUARTILE!$B$3, "TOP", if(J1354&lt;QUARTILE!$B$4, "BOTTOM", 0))</f>
        <v>0</v>
      </c>
      <c r="M1354" s="6">
        <f t="shared" si="1"/>
        <v>2</v>
      </c>
      <c r="N1354" s="6" t="str">
        <f t="shared" si="2"/>
        <v>Baby Boomer</v>
      </c>
      <c r="O1354" s="6" t="str">
        <f t="shared" si="3"/>
        <v>Low Income</v>
      </c>
    </row>
    <row r="1355" hidden="1">
      <c r="A1355" s="1">
        <v>101353.0</v>
      </c>
      <c r="B1355" s="1">
        <v>61.0</v>
      </c>
      <c r="C1355" s="1">
        <v>39000.0</v>
      </c>
      <c r="D1355" s="1" t="s">
        <v>25</v>
      </c>
      <c r="E1355" s="1">
        <v>11000.08</v>
      </c>
      <c r="F1355" s="1">
        <v>4.0</v>
      </c>
      <c r="G1355" s="1">
        <v>20.0</v>
      </c>
      <c r="H1355" s="1">
        <v>9.0</v>
      </c>
      <c r="I1355" s="1" t="s">
        <v>22</v>
      </c>
      <c r="J1355" s="1">
        <v>0.665</v>
      </c>
      <c r="K1355" s="1">
        <v>0.598</v>
      </c>
      <c r="L1355" s="6">
        <f>if(J1355&gt;QUARTILE!$B$3, "TOP", if(J1355&lt;QUARTILE!$B$4, "BOTTOM", 0))</f>
        <v>0</v>
      </c>
      <c r="M1355" s="6">
        <f t="shared" si="1"/>
        <v>2</v>
      </c>
      <c r="N1355" s="6" t="str">
        <f t="shared" si="2"/>
        <v>Baby Boomer</v>
      </c>
      <c r="O1355" s="6" t="str">
        <f t="shared" si="3"/>
        <v>Low Income</v>
      </c>
    </row>
    <row r="1356" hidden="1">
      <c r="A1356" s="1">
        <v>101354.0</v>
      </c>
      <c r="B1356" s="1">
        <v>22.0</v>
      </c>
      <c r="C1356" s="1">
        <v>20000.0</v>
      </c>
      <c r="D1356" s="1" t="s">
        <v>25</v>
      </c>
      <c r="E1356" s="1">
        <v>14892.51</v>
      </c>
      <c r="F1356" s="1">
        <v>4.0</v>
      </c>
      <c r="G1356" s="1">
        <v>21.0</v>
      </c>
      <c r="H1356" s="1">
        <v>16.0</v>
      </c>
      <c r="I1356" s="1" t="s">
        <v>22</v>
      </c>
      <c r="J1356" s="1">
        <v>1.0</v>
      </c>
      <c r="K1356" s="1">
        <v>0.333</v>
      </c>
      <c r="L1356" s="6" t="str">
        <f>if(J1356&gt;QUARTILE!$B$3, "TOP", if(J1356&lt;QUARTILE!$B$4, "BOTTOM", 0))</f>
        <v>TOP</v>
      </c>
      <c r="M1356" s="6">
        <f t="shared" si="1"/>
        <v>2</v>
      </c>
      <c r="N1356" s="6" t="str">
        <f t="shared" si="2"/>
        <v>Millenial</v>
      </c>
      <c r="O1356" s="6" t="str">
        <f t="shared" si="3"/>
        <v>Low Income</v>
      </c>
    </row>
    <row r="1357" hidden="1">
      <c r="A1357" s="1">
        <v>101355.0</v>
      </c>
      <c r="B1357" s="1">
        <v>23.0</v>
      </c>
      <c r="C1357" s="1">
        <v>49000.0</v>
      </c>
      <c r="D1357" s="1" t="s">
        <v>27</v>
      </c>
      <c r="E1357" s="1">
        <v>16123.85</v>
      </c>
      <c r="F1357" s="1">
        <v>4.0</v>
      </c>
      <c r="G1357" s="1">
        <v>20.0</v>
      </c>
      <c r="H1357" s="1">
        <v>15.0</v>
      </c>
      <c r="I1357" s="1" t="s">
        <v>22</v>
      </c>
      <c r="J1357" s="1">
        <v>0.614</v>
      </c>
      <c r="K1357" s="1">
        <v>0.61</v>
      </c>
      <c r="L1357" s="6">
        <f>if(J1357&gt;QUARTILE!$B$3, "TOP", if(J1357&lt;QUARTILE!$B$4, "BOTTOM", 0))</f>
        <v>0</v>
      </c>
      <c r="M1357" s="6">
        <f t="shared" si="1"/>
        <v>2</v>
      </c>
      <c r="N1357" s="6" t="str">
        <f t="shared" si="2"/>
        <v>Millenial</v>
      </c>
      <c r="O1357" s="6" t="str">
        <f t="shared" si="3"/>
        <v>Medium Income</v>
      </c>
    </row>
    <row r="1358" hidden="1">
      <c r="A1358" s="1">
        <v>101356.0</v>
      </c>
      <c r="B1358" s="1">
        <v>43.0</v>
      </c>
      <c r="C1358" s="1">
        <v>22000.0</v>
      </c>
      <c r="D1358" s="1" t="s">
        <v>27</v>
      </c>
      <c r="E1358" s="1">
        <v>9854.19</v>
      </c>
      <c r="F1358" s="1">
        <v>1.0</v>
      </c>
      <c r="G1358" s="1">
        <v>22.0</v>
      </c>
      <c r="H1358" s="1">
        <v>12.0</v>
      </c>
      <c r="I1358" s="1" t="s">
        <v>18</v>
      </c>
      <c r="J1358" s="1">
        <v>0.225</v>
      </c>
      <c r="K1358" s="1">
        <v>0.723</v>
      </c>
      <c r="L1358" s="6" t="str">
        <f>if(J1358&gt;QUARTILE!$B$3, "TOP", if(J1358&lt;QUARTILE!$B$4, "BOTTOM", 0))</f>
        <v>BOTTOM</v>
      </c>
      <c r="M1358" s="6">
        <f t="shared" si="1"/>
        <v>1</v>
      </c>
      <c r="N1358" s="6" t="str">
        <f t="shared" si="2"/>
        <v>Gen X</v>
      </c>
      <c r="O1358" s="6" t="str">
        <f t="shared" si="3"/>
        <v>Low Income</v>
      </c>
    </row>
    <row r="1359" hidden="1">
      <c r="A1359" s="1">
        <v>101357.0</v>
      </c>
      <c r="B1359" s="1">
        <v>71.0</v>
      </c>
      <c r="C1359" s="1">
        <v>14000.0</v>
      </c>
      <c r="D1359" s="1" t="s">
        <v>25</v>
      </c>
      <c r="E1359" s="1">
        <v>100000.0</v>
      </c>
      <c r="F1359" s="1">
        <v>2.0</v>
      </c>
      <c r="G1359" s="1">
        <v>22.0</v>
      </c>
      <c r="H1359" s="1">
        <v>7.0</v>
      </c>
      <c r="I1359" s="1" t="s">
        <v>18</v>
      </c>
      <c r="J1359" s="1">
        <v>0.641</v>
      </c>
      <c r="K1359" s="1">
        <v>0.438</v>
      </c>
      <c r="L1359" s="6">
        <f>if(J1359&gt;QUARTILE!$B$3, "TOP", if(J1359&lt;QUARTILE!$B$4, "BOTTOM", 0))</f>
        <v>0</v>
      </c>
      <c r="M1359" s="6">
        <f t="shared" si="1"/>
        <v>1</v>
      </c>
      <c r="N1359" s="6" t="str">
        <f t="shared" si="2"/>
        <v>Baby Boomer</v>
      </c>
      <c r="O1359" s="6" t="str">
        <f t="shared" si="3"/>
        <v>Low Income</v>
      </c>
    </row>
    <row r="1360" hidden="1">
      <c r="A1360" s="1">
        <v>101358.0</v>
      </c>
      <c r="B1360" s="1">
        <v>21.0</v>
      </c>
      <c r="C1360" s="1">
        <v>26000.0</v>
      </c>
      <c r="D1360" s="1" t="s">
        <v>30</v>
      </c>
      <c r="E1360" s="1">
        <v>75021.22</v>
      </c>
      <c r="F1360" s="1">
        <v>1.0</v>
      </c>
      <c r="G1360" s="1">
        <v>23.0</v>
      </c>
      <c r="H1360" s="1">
        <v>17.0</v>
      </c>
      <c r="I1360" s="1" t="s">
        <v>22</v>
      </c>
      <c r="J1360" s="1">
        <v>0.936</v>
      </c>
      <c r="K1360" s="1">
        <v>0.157</v>
      </c>
      <c r="L1360" s="6" t="str">
        <f>if(J1360&gt;QUARTILE!$B$3, "TOP", if(J1360&lt;QUARTILE!$B$4, "BOTTOM", 0))</f>
        <v>TOP</v>
      </c>
      <c r="M1360" s="6">
        <f t="shared" si="1"/>
        <v>2</v>
      </c>
      <c r="N1360" s="6" t="str">
        <f t="shared" si="2"/>
        <v>Millenial</v>
      </c>
      <c r="O1360" s="6" t="str">
        <f t="shared" si="3"/>
        <v>Low Income</v>
      </c>
    </row>
    <row r="1361" hidden="1">
      <c r="A1361" s="1">
        <v>101359.0</v>
      </c>
      <c r="B1361" s="1">
        <v>36.0</v>
      </c>
      <c r="C1361" s="1">
        <v>22000.0</v>
      </c>
      <c r="D1361" s="1" t="s">
        <v>23</v>
      </c>
      <c r="E1361" s="1">
        <v>65269.82</v>
      </c>
      <c r="F1361" s="1">
        <v>4.0</v>
      </c>
      <c r="G1361" s="1">
        <v>25.0</v>
      </c>
      <c r="H1361" s="1">
        <v>11.0</v>
      </c>
      <c r="I1361" s="1" t="s">
        <v>18</v>
      </c>
      <c r="J1361" s="1">
        <v>0.476</v>
      </c>
      <c r="K1361" s="1">
        <v>0.401</v>
      </c>
      <c r="L1361" s="6">
        <f>if(J1361&gt;QUARTILE!$B$3, "TOP", if(J1361&lt;QUARTILE!$B$4, "BOTTOM", 0))</f>
        <v>0</v>
      </c>
      <c r="M1361" s="6">
        <f t="shared" si="1"/>
        <v>1</v>
      </c>
      <c r="N1361" s="6" t="str">
        <f t="shared" si="2"/>
        <v>Gen X</v>
      </c>
      <c r="O1361" s="6" t="str">
        <f t="shared" si="3"/>
        <v>Low Income</v>
      </c>
    </row>
    <row r="1362" hidden="1">
      <c r="A1362" s="1">
        <v>101360.0</v>
      </c>
      <c r="B1362" s="1">
        <v>37.0</v>
      </c>
      <c r="C1362" s="1">
        <v>14000.0</v>
      </c>
      <c r="D1362" s="1" t="s">
        <v>25</v>
      </c>
      <c r="E1362" s="1">
        <v>77345.82</v>
      </c>
      <c r="F1362" s="1">
        <v>2.0</v>
      </c>
      <c r="G1362" s="1">
        <v>14.0</v>
      </c>
      <c r="H1362" s="1">
        <v>10.0</v>
      </c>
      <c r="I1362" s="1" t="s">
        <v>18</v>
      </c>
      <c r="J1362" s="1">
        <v>0.887</v>
      </c>
      <c r="K1362" s="1">
        <v>0.322</v>
      </c>
      <c r="L1362" s="6" t="str">
        <f>if(J1362&gt;QUARTILE!$B$3, "TOP", if(J1362&lt;QUARTILE!$B$4, "BOTTOM", 0))</f>
        <v>TOP</v>
      </c>
      <c r="M1362" s="6">
        <f t="shared" si="1"/>
        <v>1</v>
      </c>
      <c r="N1362" s="6" t="str">
        <f t="shared" si="2"/>
        <v>Gen X</v>
      </c>
      <c r="O1362" s="6" t="str">
        <f t="shared" si="3"/>
        <v>Low Income</v>
      </c>
    </row>
    <row r="1363" hidden="1">
      <c r="A1363" s="1">
        <v>101361.0</v>
      </c>
      <c r="B1363" s="1">
        <v>50.0</v>
      </c>
      <c r="C1363" s="1">
        <v>83000.0</v>
      </c>
      <c r="D1363" s="1" t="s">
        <v>25</v>
      </c>
      <c r="E1363" s="1">
        <v>31501.93</v>
      </c>
      <c r="F1363" s="1">
        <v>4.0</v>
      </c>
      <c r="G1363" s="1">
        <v>23.0</v>
      </c>
      <c r="H1363" s="1">
        <v>6.0</v>
      </c>
      <c r="I1363" s="1" t="s">
        <v>18</v>
      </c>
      <c r="J1363" s="1">
        <v>1.0</v>
      </c>
      <c r="K1363" s="1">
        <v>0.74</v>
      </c>
      <c r="L1363" s="6" t="str">
        <f>if(J1363&gt;QUARTILE!$B$3, "TOP", if(J1363&lt;QUARTILE!$B$4, "BOTTOM", 0))</f>
        <v>TOP</v>
      </c>
      <c r="M1363" s="6">
        <f t="shared" si="1"/>
        <v>1</v>
      </c>
      <c r="N1363" s="6" t="str">
        <f t="shared" si="2"/>
        <v>Gen X</v>
      </c>
      <c r="O1363" s="6" t="str">
        <f t="shared" si="3"/>
        <v>Medium Income</v>
      </c>
    </row>
    <row r="1364" hidden="1">
      <c r="A1364" s="1">
        <v>101362.0</v>
      </c>
      <c r="B1364" s="1">
        <v>37.0</v>
      </c>
      <c r="C1364" s="1">
        <v>12000.0</v>
      </c>
      <c r="D1364" s="1" t="s">
        <v>23</v>
      </c>
      <c r="E1364" s="1">
        <v>89466.14</v>
      </c>
      <c r="F1364" s="1">
        <v>2.0</v>
      </c>
      <c r="G1364" s="1">
        <v>30.0</v>
      </c>
      <c r="H1364" s="1">
        <v>10.0</v>
      </c>
      <c r="I1364" s="1" t="s">
        <v>18</v>
      </c>
      <c r="J1364" s="1">
        <v>1.0</v>
      </c>
      <c r="K1364" s="1">
        <v>0.64</v>
      </c>
      <c r="L1364" s="6" t="str">
        <f>if(J1364&gt;QUARTILE!$B$3, "TOP", if(J1364&lt;QUARTILE!$B$4, "BOTTOM", 0))</f>
        <v>TOP</v>
      </c>
      <c r="M1364" s="6">
        <f t="shared" si="1"/>
        <v>1</v>
      </c>
      <c r="N1364" s="6" t="str">
        <f t="shared" si="2"/>
        <v>Gen X</v>
      </c>
      <c r="O1364" s="6" t="str">
        <f t="shared" si="3"/>
        <v>Low Income</v>
      </c>
    </row>
    <row r="1365" hidden="1">
      <c r="A1365" s="1">
        <v>101363.0</v>
      </c>
      <c r="B1365" s="1">
        <v>66.0</v>
      </c>
      <c r="C1365" s="1">
        <v>6000.0</v>
      </c>
      <c r="D1365" s="1" t="s">
        <v>25</v>
      </c>
      <c r="E1365" s="1">
        <v>44579.3</v>
      </c>
      <c r="F1365" s="1">
        <v>5.0</v>
      </c>
      <c r="G1365" s="1">
        <v>23.0</v>
      </c>
      <c r="H1365" s="1">
        <v>5.0</v>
      </c>
      <c r="I1365" s="1" t="s">
        <v>18</v>
      </c>
      <c r="J1365" s="1">
        <v>0.551</v>
      </c>
      <c r="K1365" s="1">
        <v>0.469</v>
      </c>
      <c r="L1365" s="6">
        <f>if(J1365&gt;QUARTILE!$B$3, "TOP", if(J1365&lt;QUARTILE!$B$4, "BOTTOM", 0))</f>
        <v>0</v>
      </c>
      <c r="M1365" s="6">
        <f t="shared" si="1"/>
        <v>1</v>
      </c>
      <c r="N1365" s="6" t="str">
        <f t="shared" si="2"/>
        <v>Baby Boomer</v>
      </c>
      <c r="O1365" s="6" t="str">
        <f t="shared" si="3"/>
        <v>Low Income</v>
      </c>
    </row>
    <row r="1366" hidden="1">
      <c r="A1366" s="1">
        <v>101364.0</v>
      </c>
      <c r="B1366" s="1">
        <v>29.0</v>
      </c>
      <c r="C1366" s="1">
        <v>57000.0</v>
      </c>
      <c r="D1366" s="1" t="s">
        <v>23</v>
      </c>
      <c r="E1366" s="1">
        <v>10754.78</v>
      </c>
      <c r="F1366" s="1">
        <v>1.0</v>
      </c>
      <c r="G1366" s="1">
        <v>18.0</v>
      </c>
      <c r="H1366" s="1">
        <v>9.0</v>
      </c>
      <c r="I1366" s="1" t="s">
        <v>22</v>
      </c>
      <c r="J1366" s="1">
        <v>0.409</v>
      </c>
      <c r="K1366" s="1">
        <v>0.04</v>
      </c>
      <c r="L1366" s="6">
        <f>if(J1366&gt;QUARTILE!$B$3, "TOP", if(J1366&lt;QUARTILE!$B$4, "BOTTOM", 0))</f>
        <v>0</v>
      </c>
      <c r="M1366" s="6">
        <f t="shared" si="1"/>
        <v>2</v>
      </c>
      <c r="N1366" s="6" t="str">
        <f t="shared" si="2"/>
        <v>Millenial</v>
      </c>
      <c r="O1366" s="6" t="str">
        <f t="shared" si="3"/>
        <v>Medium Income</v>
      </c>
    </row>
    <row r="1367" hidden="1">
      <c r="A1367" s="1">
        <v>101365.0</v>
      </c>
      <c r="B1367" s="1">
        <v>64.0</v>
      </c>
      <c r="C1367" s="1">
        <v>16000.0</v>
      </c>
      <c r="D1367" s="1" t="s">
        <v>25</v>
      </c>
      <c r="E1367" s="1">
        <v>30721.62</v>
      </c>
      <c r="F1367" s="1">
        <v>4.0</v>
      </c>
      <c r="G1367" s="1">
        <v>19.0</v>
      </c>
      <c r="H1367" s="1">
        <v>4.0</v>
      </c>
      <c r="I1367" s="1" t="s">
        <v>18</v>
      </c>
      <c r="J1367" s="1">
        <v>0.658</v>
      </c>
      <c r="K1367" s="1">
        <v>0.84</v>
      </c>
      <c r="L1367" s="6">
        <f>if(J1367&gt;QUARTILE!$B$3, "TOP", if(J1367&lt;QUARTILE!$B$4, "BOTTOM", 0))</f>
        <v>0</v>
      </c>
      <c r="M1367" s="6">
        <f t="shared" si="1"/>
        <v>1</v>
      </c>
      <c r="N1367" s="6" t="str">
        <f t="shared" si="2"/>
        <v>Baby Boomer</v>
      </c>
      <c r="O1367" s="6" t="str">
        <f t="shared" si="3"/>
        <v>Low Income</v>
      </c>
    </row>
    <row r="1368" hidden="1">
      <c r="A1368" s="1">
        <v>101366.0</v>
      </c>
      <c r="B1368" s="1">
        <v>18.0</v>
      </c>
      <c r="C1368" s="1">
        <v>18000.0</v>
      </c>
      <c r="D1368" s="1" t="s">
        <v>25</v>
      </c>
      <c r="E1368" s="1">
        <v>48623.79</v>
      </c>
      <c r="F1368" s="1">
        <v>4.0</v>
      </c>
      <c r="G1368" s="1">
        <v>13.0</v>
      </c>
      <c r="H1368" s="1">
        <v>14.0</v>
      </c>
      <c r="I1368" s="1" t="s">
        <v>22</v>
      </c>
      <c r="J1368" s="1">
        <v>1.0</v>
      </c>
      <c r="K1368" s="1">
        <v>0.416</v>
      </c>
      <c r="L1368" s="6" t="str">
        <f>if(J1368&gt;QUARTILE!$B$3, "TOP", if(J1368&lt;QUARTILE!$B$4, "BOTTOM", 0))</f>
        <v>TOP</v>
      </c>
      <c r="M1368" s="6">
        <f t="shared" si="1"/>
        <v>2</v>
      </c>
      <c r="N1368" s="6" t="str">
        <f t="shared" si="2"/>
        <v>Millenial</v>
      </c>
      <c r="O1368" s="6" t="str">
        <f t="shared" si="3"/>
        <v>Low Income</v>
      </c>
    </row>
    <row r="1369" hidden="1">
      <c r="A1369" s="1">
        <v>101367.0</v>
      </c>
      <c r="B1369" s="1">
        <v>43.0</v>
      </c>
      <c r="C1369" s="1">
        <v>18000.0</v>
      </c>
      <c r="D1369" s="1" t="s">
        <v>27</v>
      </c>
      <c r="E1369" s="1">
        <v>24938.03</v>
      </c>
      <c r="F1369" s="1">
        <v>3.0</v>
      </c>
      <c r="G1369" s="1">
        <v>14.0</v>
      </c>
      <c r="H1369" s="1">
        <v>14.0</v>
      </c>
      <c r="I1369" s="1" t="s">
        <v>18</v>
      </c>
      <c r="J1369" s="1">
        <v>0.902</v>
      </c>
      <c r="K1369" s="1">
        <v>0.259</v>
      </c>
      <c r="L1369" s="6" t="str">
        <f>if(J1369&gt;QUARTILE!$B$3, "TOP", if(J1369&lt;QUARTILE!$B$4, "BOTTOM", 0))</f>
        <v>TOP</v>
      </c>
      <c r="M1369" s="6">
        <f t="shared" si="1"/>
        <v>1</v>
      </c>
      <c r="N1369" s="6" t="str">
        <f t="shared" si="2"/>
        <v>Gen X</v>
      </c>
      <c r="O1369" s="6" t="str">
        <f t="shared" si="3"/>
        <v>Low Income</v>
      </c>
    </row>
    <row r="1370" hidden="1">
      <c r="A1370" s="1">
        <v>101368.0</v>
      </c>
      <c r="B1370" s="1">
        <v>31.0</v>
      </c>
      <c r="C1370" s="1">
        <v>16000.0</v>
      </c>
      <c r="D1370" s="1" t="s">
        <v>25</v>
      </c>
      <c r="E1370" s="1">
        <v>10990.72</v>
      </c>
      <c r="F1370" s="1">
        <v>5.0</v>
      </c>
      <c r="G1370" s="1">
        <v>23.0</v>
      </c>
      <c r="H1370" s="1">
        <v>8.0</v>
      </c>
      <c r="I1370" s="1" t="s">
        <v>22</v>
      </c>
      <c r="J1370" s="1">
        <v>0.334</v>
      </c>
      <c r="K1370" s="1">
        <v>0.542</v>
      </c>
      <c r="L1370" s="6">
        <f>if(J1370&gt;QUARTILE!$B$3, "TOP", if(J1370&lt;QUARTILE!$B$4, "BOTTOM", 0))</f>
        <v>0</v>
      </c>
      <c r="M1370" s="6">
        <f t="shared" si="1"/>
        <v>2</v>
      </c>
      <c r="N1370" s="6" t="str">
        <f t="shared" si="2"/>
        <v>Gen X</v>
      </c>
      <c r="O1370" s="6" t="str">
        <f t="shared" si="3"/>
        <v>Low Income</v>
      </c>
    </row>
    <row r="1371" hidden="1">
      <c r="A1371" s="1">
        <v>101369.0</v>
      </c>
      <c r="B1371" s="1">
        <v>55.0</v>
      </c>
      <c r="C1371" s="1">
        <v>14000.0</v>
      </c>
      <c r="D1371" s="1" t="s">
        <v>23</v>
      </c>
      <c r="E1371" s="1">
        <v>1361.09</v>
      </c>
      <c r="F1371" s="1">
        <v>4.0</v>
      </c>
      <c r="G1371" s="1">
        <v>23.0</v>
      </c>
      <c r="H1371" s="1">
        <v>4.0</v>
      </c>
      <c r="I1371" s="1" t="s">
        <v>22</v>
      </c>
      <c r="J1371" s="1">
        <v>0.247</v>
      </c>
      <c r="K1371" s="1">
        <v>0.768</v>
      </c>
      <c r="L1371" s="6" t="str">
        <f>if(J1371&gt;QUARTILE!$B$3, "TOP", if(J1371&lt;QUARTILE!$B$4, "BOTTOM", 0))</f>
        <v>BOTTOM</v>
      </c>
      <c r="M1371" s="6">
        <f t="shared" si="1"/>
        <v>2</v>
      </c>
      <c r="N1371" s="6" t="str">
        <f t="shared" si="2"/>
        <v>Gen X</v>
      </c>
      <c r="O1371" s="6" t="str">
        <f t="shared" si="3"/>
        <v>Low Income</v>
      </c>
    </row>
    <row r="1372" hidden="1">
      <c r="A1372" s="1">
        <v>101370.0</v>
      </c>
      <c r="B1372" s="1">
        <v>54.0</v>
      </c>
      <c r="C1372" s="1">
        <v>12000.0</v>
      </c>
      <c r="D1372" s="1" t="s">
        <v>27</v>
      </c>
      <c r="E1372" s="1">
        <v>33182.75</v>
      </c>
      <c r="F1372" s="1">
        <v>1.0</v>
      </c>
      <c r="G1372" s="1">
        <v>22.0</v>
      </c>
      <c r="H1372" s="1">
        <v>6.0</v>
      </c>
      <c r="I1372" s="1" t="s">
        <v>18</v>
      </c>
      <c r="J1372" s="1">
        <v>0.577</v>
      </c>
      <c r="K1372" s="1">
        <v>0.439</v>
      </c>
      <c r="L1372" s="6">
        <f>if(J1372&gt;QUARTILE!$B$3, "TOP", if(J1372&lt;QUARTILE!$B$4, "BOTTOM", 0))</f>
        <v>0</v>
      </c>
      <c r="M1372" s="6">
        <f t="shared" si="1"/>
        <v>1</v>
      </c>
      <c r="N1372" s="6" t="str">
        <f t="shared" si="2"/>
        <v>Gen X</v>
      </c>
      <c r="O1372" s="6" t="str">
        <f t="shared" si="3"/>
        <v>Low Income</v>
      </c>
    </row>
    <row r="1373" hidden="1">
      <c r="A1373" s="1">
        <v>101371.0</v>
      </c>
      <c r="B1373" s="1">
        <v>79.0</v>
      </c>
      <c r="C1373" s="1">
        <v>23000.0</v>
      </c>
      <c r="D1373" s="1" t="s">
        <v>23</v>
      </c>
      <c r="E1373" s="1">
        <v>61043.04</v>
      </c>
      <c r="F1373" s="1">
        <v>5.0</v>
      </c>
      <c r="G1373" s="1">
        <v>17.0</v>
      </c>
      <c r="H1373" s="1">
        <v>7.0</v>
      </c>
      <c r="I1373" s="1" t="s">
        <v>18</v>
      </c>
      <c r="J1373" s="1">
        <v>0.316</v>
      </c>
      <c r="K1373" s="1">
        <v>0.627</v>
      </c>
      <c r="L1373" s="6">
        <f>if(J1373&gt;QUARTILE!$B$3, "TOP", if(J1373&lt;QUARTILE!$B$4, "BOTTOM", 0))</f>
        <v>0</v>
      </c>
      <c r="M1373" s="6">
        <f t="shared" si="1"/>
        <v>1</v>
      </c>
      <c r="N1373" s="6" t="str">
        <f t="shared" si="2"/>
        <v>Baby Boomer</v>
      </c>
      <c r="O1373" s="6" t="str">
        <f t="shared" si="3"/>
        <v>Low Income</v>
      </c>
    </row>
    <row r="1374" hidden="1">
      <c r="A1374" s="1">
        <v>101372.0</v>
      </c>
      <c r="B1374" s="1">
        <v>28.0</v>
      </c>
      <c r="C1374" s="1">
        <v>17000.0</v>
      </c>
      <c r="D1374" s="1" t="s">
        <v>17</v>
      </c>
      <c r="E1374" s="1">
        <v>9002.87</v>
      </c>
      <c r="F1374" s="1">
        <v>4.0</v>
      </c>
      <c r="G1374" s="1">
        <v>23.0</v>
      </c>
      <c r="H1374" s="1">
        <v>16.0</v>
      </c>
      <c r="I1374" s="1" t="s">
        <v>22</v>
      </c>
      <c r="J1374" s="1">
        <v>0.758</v>
      </c>
      <c r="K1374" s="1">
        <v>0.363</v>
      </c>
      <c r="L1374" s="6">
        <f>if(J1374&gt;QUARTILE!$B$3, "TOP", if(J1374&lt;QUARTILE!$B$4, "BOTTOM", 0))</f>
        <v>0</v>
      </c>
      <c r="M1374" s="6">
        <f t="shared" si="1"/>
        <v>2</v>
      </c>
      <c r="N1374" s="6" t="str">
        <f t="shared" si="2"/>
        <v>Millenial</v>
      </c>
      <c r="O1374" s="6" t="str">
        <f t="shared" si="3"/>
        <v>Low Income</v>
      </c>
    </row>
    <row r="1375">
      <c r="A1375" s="1">
        <v>101373.0</v>
      </c>
      <c r="B1375" s="1">
        <v>80.0</v>
      </c>
      <c r="C1375" s="1">
        <v>34000.0</v>
      </c>
      <c r="D1375" s="1" t="s">
        <v>24</v>
      </c>
      <c r="E1375" s="1">
        <v>3295.28</v>
      </c>
      <c r="F1375" s="1">
        <v>1.0</v>
      </c>
      <c r="G1375" s="1">
        <v>13.0</v>
      </c>
      <c r="H1375" s="1">
        <v>3.0</v>
      </c>
      <c r="I1375" s="1" t="s">
        <v>22</v>
      </c>
      <c r="J1375" s="1">
        <v>0.037</v>
      </c>
      <c r="K1375" s="1">
        <v>0.59</v>
      </c>
      <c r="L1375" s="6" t="str">
        <f>if(J1375&gt;QUARTILE!$B$3, "TOP", if(J1375&lt;QUARTILE!$B$4, "BOTTOM", 0))</f>
        <v>BOTTOM</v>
      </c>
      <c r="M1375" s="6">
        <f t="shared" si="1"/>
        <v>2</v>
      </c>
      <c r="N1375" s="6" t="str">
        <f t="shared" si="2"/>
        <v>Silent</v>
      </c>
      <c r="O1375" s="6" t="str">
        <f t="shared" si="3"/>
        <v>Low Income</v>
      </c>
    </row>
    <row r="1376" hidden="1">
      <c r="A1376" s="1">
        <v>101374.0</v>
      </c>
      <c r="B1376" s="1">
        <v>53.0</v>
      </c>
      <c r="C1376" s="1">
        <v>29000.0</v>
      </c>
      <c r="D1376" s="1" t="s">
        <v>25</v>
      </c>
      <c r="E1376" s="1">
        <v>7905.46</v>
      </c>
      <c r="F1376" s="1">
        <v>3.0</v>
      </c>
      <c r="G1376" s="1">
        <v>16.0</v>
      </c>
      <c r="H1376" s="1">
        <v>5.0</v>
      </c>
      <c r="I1376" s="1" t="s">
        <v>22</v>
      </c>
      <c r="J1376" s="1">
        <v>0.275</v>
      </c>
      <c r="K1376" s="1">
        <v>0.422</v>
      </c>
      <c r="L1376" s="6" t="str">
        <f>if(J1376&gt;QUARTILE!$B$3, "TOP", if(J1376&lt;QUARTILE!$B$4, "BOTTOM", 0))</f>
        <v>BOTTOM</v>
      </c>
      <c r="M1376" s="6">
        <f t="shared" si="1"/>
        <v>2</v>
      </c>
      <c r="N1376" s="6" t="str">
        <f t="shared" si="2"/>
        <v>Gen X</v>
      </c>
      <c r="O1376" s="6" t="str">
        <f t="shared" si="3"/>
        <v>Low Income</v>
      </c>
    </row>
    <row r="1377" hidden="1">
      <c r="A1377" s="1">
        <v>101375.0</v>
      </c>
      <c r="B1377" s="1">
        <v>30.0</v>
      </c>
      <c r="C1377" s="1">
        <v>13000.0</v>
      </c>
      <c r="D1377" s="1" t="s">
        <v>21</v>
      </c>
      <c r="E1377" s="1">
        <v>17475.28</v>
      </c>
      <c r="F1377" s="1">
        <v>3.0</v>
      </c>
      <c r="G1377" s="1">
        <v>21.0</v>
      </c>
      <c r="H1377" s="1">
        <v>12.0</v>
      </c>
      <c r="I1377" s="1" t="s">
        <v>18</v>
      </c>
      <c r="J1377" s="1">
        <v>0.018</v>
      </c>
      <c r="K1377" s="1">
        <v>0.528</v>
      </c>
      <c r="L1377" s="6" t="str">
        <f>if(J1377&gt;QUARTILE!$B$3, "TOP", if(J1377&lt;QUARTILE!$B$4, "BOTTOM", 0))</f>
        <v>BOTTOM</v>
      </c>
      <c r="M1377" s="6">
        <f t="shared" si="1"/>
        <v>1</v>
      </c>
      <c r="N1377" s="6" t="str">
        <f t="shared" si="2"/>
        <v>Millenial</v>
      </c>
      <c r="O1377" s="6" t="str">
        <f t="shared" si="3"/>
        <v>Low Income</v>
      </c>
    </row>
    <row r="1378" hidden="1">
      <c r="A1378" s="1">
        <v>101376.0</v>
      </c>
      <c r="B1378" s="1">
        <v>60.0</v>
      </c>
      <c r="C1378" s="1">
        <v>24000.0</v>
      </c>
      <c r="D1378" s="1" t="s">
        <v>17</v>
      </c>
      <c r="E1378" s="1">
        <v>7623.13</v>
      </c>
      <c r="F1378" s="1">
        <v>1.0</v>
      </c>
      <c r="G1378" s="1">
        <v>12.0</v>
      </c>
      <c r="H1378" s="1">
        <v>2.0</v>
      </c>
      <c r="I1378" s="1" t="s">
        <v>22</v>
      </c>
      <c r="J1378" s="1">
        <v>0.227</v>
      </c>
      <c r="K1378" s="1">
        <v>0.168</v>
      </c>
      <c r="L1378" s="6" t="str">
        <f>if(J1378&gt;QUARTILE!$B$3, "TOP", if(J1378&lt;QUARTILE!$B$4, "BOTTOM", 0))</f>
        <v>BOTTOM</v>
      </c>
      <c r="M1378" s="6">
        <f t="shared" si="1"/>
        <v>2</v>
      </c>
      <c r="N1378" s="6" t="str">
        <f t="shared" si="2"/>
        <v>Gen X</v>
      </c>
      <c r="O1378" s="6" t="str">
        <f t="shared" si="3"/>
        <v>Low Income</v>
      </c>
    </row>
    <row r="1379" hidden="1">
      <c r="A1379" s="1">
        <v>101377.0</v>
      </c>
      <c r="B1379" s="1">
        <v>20.0</v>
      </c>
      <c r="C1379" s="1">
        <v>17000.0</v>
      </c>
      <c r="D1379" s="1" t="s">
        <v>21</v>
      </c>
      <c r="E1379" s="1">
        <v>18863.93</v>
      </c>
      <c r="F1379" s="1">
        <v>5.0</v>
      </c>
      <c r="G1379" s="1">
        <v>23.0</v>
      </c>
      <c r="H1379" s="1">
        <v>20.0</v>
      </c>
      <c r="I1379" s="1" t="s">
        <v>22</v>
      </c>
      <c r="J1379" s="1">
        <v>0.052</v>
      </c>
      <c r="K1379" s="1">
        <v>0.549</v>
      </c>
      <c r="L1379" s="6" t="str">
        <f>if(J1379&gt;QUARTILE!$B$3, "TOP", if(J1379&lt;QUARTILE!$B$4, "BOTTOM", 0))</f>
        <v>BOTTOM</v>
      </c>
      <c r="M1379" s="6">
        <f t="shared" si="1"/>
        <v>2</v>
      </c>
      <c r="N1379" s="6" t="str">
        <f t="shared" si="2"/>
        <v>Millenial</v>
      </c>
      <c r="O1379" s="6" t="str">
        <f t="shared" si="3"/>
        <v>Low Income</v>
      </c>
    </row>
    <row r="1380" hidden="1">
      <c r="A1380" s="1">
        <v>101378.0</v>
      </c>
      <c r="B1380" s="1">
        <v>50.0</v>
      </c>
      <c r="C1380" s="1">
        <v>12000.0</v>
      </c>
      <c r="D1380" s="1" t="s">
        <v>27</v>
      </c>
      <c r="E1380" s="1">
        <v>68135.6</v>
      </c>
      <c r="F1380" s="1">
        <v>1.0</v>
      </c>
      <c r="G1380" s="1">
        <v>18.0</v>
      </c>
      <c r="H1380" s="1">
        <v>6.0</v>
      </c>
      <c r="I1380" s="1" t="s">
        <v>18</v>
      </c>
      <c r="J1380" s="1">
        <v>0.774</v>
      </c>
      <c r="K1380" s="1">
        <v>0.879</v>
      </c>
      <c r="L1380" s="6">
        <f>if(J1380&gt;QUARTILE!$B$3, "TOP", if(J1380&lt;QUARTILE!$B$4, "BOTTOM", 0))</f>
        <v>0</v>
      </c>
      <c r="M1380" s="6">
        <f t="shared" si="1"/>
        <v>1</v>
      </c>
      <c r="N1380" s="6" t="str">
        <f t="shared" si="2"/>
        <v>Gen X</v>
      </c>
      <c r="O1380" s="6" t="str">
        <f t="shared" si="3"/>
        <v>Low Income</v>
      </c>
    </row>
    <row r="1381" hidden="1">
      <c r="A1381" s="1">
        <v>101379.0</v>
      </c>
      <c r="B1381" s="1">
        <v>23.0</v>
      </c>
      <c r="C1381" s="1">
        <v>33000.0</v>
      </c>
      <c r="D1381" s="1" t="s">
        <v>23</v>
      </c>
      <c r="E1381" s="1">
        <v>22217.82</v>
      </c>
      <c r="F1381" s="1">
        <v>1.0</v>
      </c>
      <c r="G1381" s="1">
        <v>21.0</v>
      </c>
      <c r="H1381" s="1">
        <v>13.0</v>
      </c>
      <c r="I1381" s="1" t="s">
        <v>22</v>
      </c>
      <c r="J1381" s="1">
        <v>0.62</v>
      </c>
      <c r="K1381" s="1">
        <v>0.765</v>
      </c>
      <c r="L1381" s="6">
        <f>if(J1381&gt;QUARTILE!$B$3, "TOP", if(J1381&lt;QUARTILE!$B$4, "BOTTOM", 0))</f>
        <v>0</v>
      </c>
      <c r="M1381" s="6">
        <f t="shared" si="1"/>
        <v>2</v>
      </c>
      <c r="N1381" s="6" t="str">
        <f t="shared" si="2"/>
        <v>Millenial</v>
      </c>
      <c r="O1381" s="6" t="str">
        <f t="shared" si="3"/>
        <v>Low Income</v>
      </c>
    </row>
    <row r="1382" hidden="1">
      <c r="A1382" s="1">
        <v>101380.0</v>
      </c>
      <c r="B1382" s="1">
        <v>67.0</v>
      </c>
      <c r="C1382" s="1">
        <v>20000.0</v>
      </c>
      <c r="D1382" s="1" t="s">
        <v>21</v>
      </c>
      <c r="E1382" s="1">
        <v>9009.02</v>
      </c>
      <c r="F1382" s="1">
        <v>3.0</v>
      </c>
      <c r="G1382" s="1">
        <v>18.0</v>
      </c>
      <c r="H1382" s="1">
        <v>4.0</v>
      </c>
      <c r="I1382" s="1" t="s">
        <v>22</v>
      </c>
      <c r="J1382" s="1">
        <v>0.214</v>
      </c>
      <c r="K1382" s="1">
        <v>0.32</v>
      </c>
      <c r="L1382" s="6" t="str">
        <f>if(J1382&gt;QUARTILE!$B$3, "TOP", if(J1382&lt;QUARTILE!$B$4, "BOTTOM", 0))</f>
        <v>BOTTOM</v>
      </c>
      <c r="M1382" s="6">
        <f t="shared" si="1"/>
        <v>2</v>
      </c>
      <c r="N1382" s="6" t="str">
        <f t="shared" si="2"/>
        <v>Baby Boomer</v>
      </c>
      <c r="O1382" s="6" t="str">
        <f t="shared" si="3"/>
        <v>Low Income</v>
      </c>
    </row>
    <row r="1383" hidden="1">
      <c r="A1383" s="1">
        <v>101381.0</v>
      </c>
      <c r="B1383" s="1">
        <v>73.0</v>
      </c>
      <c r="C1383" s="1">
        <v>17000.0</v>
      </c>
      <c r="D1383" s="1" t="s">
        <v>23</v>
      </c>
      <c r="E1383" s="1">
        <v>54900.4</v>
      </c>
      <c r="F1383" s="1">
        <v>3.0</v>
      </c>
      <c r="G1383" s="1">
        <v>8.0</v>
      </c>
      <c r="H1383" s="1">
        <v>5.0</v>
      </c>
      <c r="I1383" s="1" t="s">
        <v>18</v>
      </c>
      <c r="J1383" s="1">
        <v>0.355</v>
      </c>
      <c r="K1383" s="1">
        <v>0.764</v>
      </c>
      <c r="L1383" s="6">
        <f>if(J1383&gt;QUARTILE!$B$3, "TOP", if(J1383&lt;QUARTILE!$B$4, "BOTTOM", 0))</f>
        <v>0</v>
      </c>
      <c r="M1383" s="6">
        <f t="shared" si="1"/>
        <v>1</v>
      </c>
      <c r="N1383" s="6" t="str">
        <f t="shared" si="2"/>
        <v>Baby Boomer</v>
      </c>
      <c r="O1383" s="6" t="str">
        <f t="shared" si="3"/>
        <v>Low Income</v>
      </c>
    </row>
    <row r="1384" hidden="1">
      <c r="A1384" s="1">
        <v>101382.0</v>
      </c>
      <c r="B1384" s="1">
        <v>27.0</v>
      </c>
      <c r="C1384" s="1">
        <v>13000.0</v>
      </c>
      <c r="D1384" s="1" t="s">
        <v>23</v>
      </c>
      <c r="E1384" s="1">
        <v>16677.41</v>
      </c>
      <c r="F1384" s="1">
        <v>3.0</v>
      </c>
      <c r="G1384" s="1">
        <v>13.0</v>
      </c>
      <c r="H1384" s="1">
        <v>15.0</v>
      </c>
      <c r="I1384" s="1" t="s">
        <v>22</v>
      </c>
      <c r="J1384" s="1">
        <v>0.341</v>
      </c>
      <c r="K1384" s="1">
        <v>0.896</v>
      </c>
      <c r="L1384" s="6">
        <f>if(J1384&gt;QUARTILE!$B$3, "TOP", if(J1384&lt;QUARTILE!$B$4, "BOTTOM", 0))</f>
        <v>0</v>
      </c>
      <c r="M1384" s="6">
        <f t="shared" si="1"/>
        <v>2</v>
      </c>
      <c r="N1384" s="6" t="str">
        <f t="shared" si="2"/>
        <v>Millenial</v>
      </c>
      <c r="O1384" s="6" t="str">
        <f t="shared" si="3"/>
        <v>Low Income</v>
      </c>
    </row>
    <row r="1385" hidden="1">
      <c r="A1385" s="1">
        <v>101383.0</v>
      </c>
      <c r="B1385" s="1">
        <v>22.0</v>
      </c>
      <c r="C1385" s="1">
        <v>12000.0</v>
      </c>
      <c r="D1385" s="1" t="s">
        <v>23</v>
      </c>
      <c r="E1385" s="1">
        <v>2747.86</v>
      </c>
      <c r="F1385" s="1">
        <v>4.0</v>
      </c>
      <c r="G1385" s="1">
        <v>21.0</v>
      </c>
      <c r="H1385" s="1">
        <v>16.0</v>
      </c>
      <c r="I1385" s="1" t="s">
        <v>18</v>
      </c>
      <c r="J1385" s="1">
        <v>0.848</v>
      </c>
      <c r="K1385" s="1">
        <v>0.127</v>
      </c>
      <c r="L1385" s="6" t="str">
        <f>if(J1385&gt;QUARTILE!$B$3, "TOP", if(J1385&lt;QUARTILE!$B$4, "BOTTOM", 0))</f>
        <v>TOP</v>
      </c>
      <c r="M1385" s="6">
        <f t="shared" si="1"/>
        <v>1</v>
      </c>
      <c r="N1385" s="6" t="str">
        <f t="shared" si="2"/>
        <v>Millenial</v>
      </c>
      <c r="O1385" s="6" t="str">
        <f t="shared" si="3"/>
        <v>Low Income</v>
      </c>
    </row>
    <row r="1386" hidden="1">
      <c r="A1386" s="1">
        <v>101384.0</v>
      </c>
      <c r="B1386" s="1">
        <v>40.0</v>
      </c>
      <c r="C1386" s="1">
        <v>73000.0</v>
      </c>
      <c r="D1386" s="1" t="s">
        <v>23</v>
      </c>
      <c r="E1386" s="1">
        <v>13822.23</v>
      </c>
      <c r="F1386" s="1">
        <v>4.0</v>
      </c>
      <c r="G1386" s="1">
        <v>23.0</v>
      </c>
      <c r="H1386" s="1">
        <v>12.0</v>
      </c>
      <c r="I1386" s="1" t="s">
        <v>22</v>
      </c>
      <c r="J1386" s="1">
        <v>0.301</v>
      </c>
      <c r="K1386" s="1">
        <v>0.003</v>
      </c>
      <c r="L1386" s="6" t="str">
        <f>if(J1386&gt;QUARTILE!$B$3, "TOP", if(J1386&lt;QUARTILE!$B$4, "BOTTOM", 0))</f>
        <v>BOTTOM</v>
      </c>
      <c r="M1386" s="6">
        <f t="shared" si="1"/>
        <v>2</v>
      </c>
      <c r="N1386" s="6" t="str">
        <f t="shared" si="2"/>
        <v>Gen X</v>
      </c>
      <c r="O1386" s="6" t="str">
        <f t="shared" si="3"/>
        <v>Medium Income</v>
      </c>
    </row>
    <row r="1387" hidden="1">
      <c r="A1387" s="1">
        <v>101385.0</v>
      </c>
      <c r="B1387" s="1">
        <v>27.0</v>
      </c>
      <c r="C1387" s="1">
        <v>27000.0</v>
      </c>
      <c r="D1387" s="1" t="s">
        <v>25</v>
      </c>
      <c r="E1387" s="1">
        <v>21205.33</v>
      </c>
      <c r="F1387" s="1">
        <v>2.0</v>
      </c>
      <c r="G1387" s="1">
        <v>26.0</v>
      </c>
      <c r="H1387" s="1">
        <v>17.0</v>
      </c>
      <c r="I1387" s="1" t="s">
        <v>22</v>
      </c>
      <c r="J1387" s="1">
        <v>0.172</v>
      </c>
      <c r="K1387" s="1">
        <v>0.572</v>
      </c>
      <c r="L1387" s="6" t="str">
        <f>if(J1387&gt;QUARTILE!$B$3, "TOP", if(J1387&lt;QUARTILE!$B$4, "BOTTOM", 0))</f>
        <v>BOTTOM</v>
      </c>
      <c r="M1387" s="6">
        <f t="shared" si="1"/>
        <v>2</v>
      </c>
      <c r="N1387" s="6" t="str">
        <f t="shared" si="2"/>
        <v>Millenial</v>
      </c>
      <c r="O1387" s="6" t="str">
        <f t="shared" si="3"/>
        <v>Low Income</v>
      </c>
    </row>
    <row r="1388" hidden="1">
      <c r="A1388" s="1">
        <v>101386.0</v>
      </c>
      <c r="B1388" s="1">
        <v>61.0</v>
      </c>
      <c r="C1388" s="1">
        <v>11000.0</v>
      </c>
      <c r="D1388" s="1" t="s">
        <v>27</v>
      </c>
      <c r="E1388" s="1">
        <v>36434.61</v>
      </c>
      <c r="F1388" s="1">
        <v>4.0</v>
      </c>
      <c r="G1388" s="1">
        <v>19.0</v>
      </c>
      <c r="H1388" s="1">
        <v>9.0</v>
      </c>
      <c r="I1388" s="1" t="s">
        <v>18</v>
      </c>
      <c r="J1388" s="1">
        <v>0.608</v>
      </c>
      <c r="K1388" s="1">
        <v>0.326</v>
      </c>
      <c r="L1388" s="6">
        <f>if(J1388&gt;QUARTILE!$B$3, "TOP", if(J1388&lt;QUARTILE!$B$4, "BOTTOM", 0))</f>
        <v>0</v>
      </c>
      <c r="M1388" s="6">
        <f t="shared" si="1"/>
        <v>1</v>
      </c>
      <c r="N1388" s="6" t="str">
        <f t="shared" si="2"/>
        <v>Baby Boomer</v>
      </c>
      <c r="O1388" s="6" t="str">
        <f t="shared" si="3"/>
        <v>Low Income</v>
      </c>
    </row>
    <row r="1389" hidden="1">
      <c r="A1389" s="1">
        <v>101387.0</v>
      </c>
      <c r="B1389" s="1">
        <v>19.0</v>
      </c>
      <c r="C1389" s="1">
        <v>26000.0</v>
      </c>
      <c r="D1389" s="1" t="s">
        <v>21</v>
      </c>
      <c r="E1389" s="1">
        <v>55127.0</v>
      </c>
      <c r="F1389" s="1">
        <v>5.0</v>
      </c>
      <c r="G1389" s="1">
        <v>19.0</v>
      </c>
      <c r="H1389" s="1">
        <v>14.0</v>
      </c>
      <c r="I1389" s="1" t="s">
        <v>18</v>
      </c>
      <c r="J1389" s="1">
        <v>0.965</v>
      </c>
      <c r="K1389" s="1">
        <v>0.565</v>
      </c>
      <c r="L1389" s="6" t="str">
        <f>if(J1389&gt;QUARTILE!$B$3, "TOP", if(J1389&lt;QUARTILE!$B$4, "BOTTOM", 0))</f>
        <v>TOP</v>
      </c>
      <c r="M1389" s="6">
        <f t="shared" si="1"/>
        <v>1</v>
      </c>
      <c r="N1389" s="6" t="str">
        <f t="shared" si="2"/>
        <v>Millenial</v>
      </c>
      <c r="O1389" s="6" t="str">
        <f t="shared" si="3"/>
        <v>Low Income</v>
      </c>
    </row>
    <row r="1390" hidden="1">
      <c r="A1390" s="1">
        <v>101388.0</v>
      </c>
      <c r="B1390" s="1">
        <v>30.0</v>
      </c>
      <c r="C1390" s="1">
        <v>42000.0</v>
      </c>
      <c r="D1390" s="1" t="s">
        <v>23</v>
      </c>
      <c r="E1390" s="1">
        <v>7637.4</v>
      </c>
      <c r="F1390" s="1">
        <v>5.0</v>
      </c>
      <c r="G1390" s="1">
        <v>18.0</v>
      </c>
      <c r="H1390" s="1">
        <v>4.0</v>
      </c>
      <c r="I1390" s="1" t="s">
        <v>22</v>
      </c>
      <c r="J1390" s="1">
        <v>0.274</v>
      </c>
      <c r="K1390" s="1">
        <v>0.243</v>
      </c>
      <c r="L1390" s="6" t="str">
        <f>if(J1390&gt;QUARTILE!$B$3, "TOP", if(J1390&lt;QUARTILE!$B$4, "BOTTOM", 0))</f>
        <v>BOTTOM</v>
      </c>
      <c r="M1390" s="6">
        <f t="shared" si="1"/>
        <v>2</v>
      </c>
      <c r="N1390" s="6" t="str">
        <f t="shared" si="2"/>
        <v>Millenial</v>
      </c>
      <c r="O1390" s="6" t="str">
        <f t="shared" si="3"/>
        <v>Low Income</v>
      </c>
    </row>
    <row r="1391" hidden="1">
      <c r="A1391" s="1">
        <v>101389.0</v>
      </c>
      <c r="B1391" s="1">
        <v>57.0</v>
      </c>
      <c r="C1391" s="1">
        <v>24000.0</v>
      </c>
      <c r="D1391" s="1" t="s">
        <v>24</v>
      </c>
      <c r="E1391" s="1">
        <v>3380.5</v>
      </c>
      <c r="F1391" s="1">
        <v>3.0</v>
      </c>
      <c r="G1391" s="1">
        <v>17.0</v>
      </c>
      <c r="H1391" s="1">
        <v>3.0</v>
      </c>
      <c r="I1391" s="1" t="s">
        <v>22</v>
      </c>
      <c r="J1391" s="1">
        <v>0.106</v>
      </c>
      <c r="K1391" s="1">
        <v>0.38</v>
      </c>
      <c r="L1391" s="6" t="str">
        <f>if(J1391&gt;QUARTILE!$B$3, "TOP", if(J1391&lt;QUARTILE!$B$4, "BOTTOM", 0))</f>
        <v>BOTTOM</v>
      </c>
      <c r="M1391" s="6">
        <f t="shared" si="1"/>
        <v>2</v>
      </c>
      <c r="N1391" s="6" t="str">
        <f t="shared" si="2"/>
        <v>Gen X</v>
      </c>
      <c r="O1391" s="6" t="str">
        <f t="shared" si="3"/>
        <v>Low Income</v>
      </c>
    </row>
    <row r="1392" hidden="1">
      <c r="A1392" s="1">
        <v>101390.0</v>
      </c>
      <c r="B1392" s="1">
        <v>19.0</v>
      </c>
      <c r="C1392" s="1">
        <v>50000.0</v>
      </c>
      <c r="D1392" s="1" t="s">
        <v>21</v>
      </c>
      <c r="E1392" s="1">
        <v>1533.92</v>
      </c>
      <c r="F1392" s="1">
        <v>1.0</v>
      </c>
      <c r="G1392" s="1">
        <v>19.0</v>
      </c>
      <c r="H1392" s="1">
        <v>13.0</v>
      </c>
      <c r="I1392" s="1" t="s">
        <v>22</v>
      </c>
      <c r="J1392" s="1">
        <v>0.492</v>
      </c>
      <c r="K1392" s="1">
        <v>0.264</v>
      </c>
      <c r="L1392" s="6">
        <f>if(J1392&gt;QUARTILE!$B$3, "TOP", if(J1392&lt;QUARTILE!$B$4, "BOTTOM", 0))</f>
        <v>0</v>
      </c>
      <c r="M1392" s="6">
        <f t="shared" si="1"/>
        <v>2</v>
      </c>
      <c r="N1392" s="6" t="str">
        <f t="shared" si="2"/>
        <v>Millenial</v>
      </c>
      <c r="O1392" s="6" t="str">
        <f t="shared" si="3"/>
        <v>Medium Income</v>
      </c>
    </row>
    <row r="1393" hidden="1">
      <c r="A1393" s="1">
        <v>101391.0</v>
      </c>
      <c r="B1393" s="1">
        <v>37.0</v>
      </c>
      <c r="C1393" s="1">
        <v>9000.0</v>
      </c>
      <c r="D1393" s="1" t="s">
        <v>23</v>
      </c>
      <c r="E1393" s="1">
        <v>26815.3</v>
      </c>
      <c r="F1393" s="1">
        <v>3.0</v>
      </c>
      <c r="G1393" s="1">
        <v>19.0</v>
      </c>
      <c r="H1393" s="1">
        <v>16.0</v>
      </c>
      <c r="I1393" s="1" t="s">
        <v>18</v>
      </c>
      <c r="J1393" s="1">
        <v>0.782</v>
      </c>
      <c r="K1393" s="1">
        <v>0.292</v>
      </c>
      <c r="L1393" s="6">
        <f>if(J1393&gt;QUARTILE!$B$3, "TOP", if(J1393&lt;QUARTILE!$B$4, "BOTTOM", 0))</f>
        <v>0</v>
      </c>
      <c r="M1393" s="6">
        <f t="shared" si="1"/>
        <v>1</v>
      </c>
      <c r="N1393" s="6" t="str">
        <f t="shared" si="2"/>
        <v>Gen X</v>
      </c>
      <c r="O1393" s="6" t="str">
        <f t="shared" si="3"/>
        <v>Low Income</v>
      </c>
    </row>
    <row r="1394" hidden="1">
      <c r="A1394" s="1">
        <v>101392.0</v>
      </c>
      <c r="B1394" s="1">
        <v>18.0</v>
      </c>
      <c r="C1394" s="1">
        <v>7000.0</v>
      </c>
      <c r="D1394" s="1" t="s">
        <v>25</v>
      </c>
      <c r="E1394" s="1">
        <v>31710.35</v>
      </c>
      <c r="F1394" s="1">
        <v>1.0</v>
      </c>
      <c r="G1394" s="1">
        <v>19.0</v>
      </c>
      <c r="H1394" s="1">
        <v>20.0</v>
      </c>
      <c r="I1394" s="1" t="s">
        <v>18</v>
      </c>
      <c r="J1394" s="1">
        <v>0.768</v>
      </c>
      <c r="K1394" s="1">
        <v>0.0</v>
      </c>
      <c r="L1394" s="6">
        <f>if(J1394&gt;QUARTILE!$B$3, "TOP", if(J1394&lt;QUARTILE!$B$4, "BOTTOM", 0))</f>
        <v>0</v>
      </c>
      <c r="M1394" s="6">
        <f t="shared" si="1"/>
        <v>1</v>
      </c>
      <c r="N1394" s="6" t="str">
        <f t="shared" si="2"/>
        <v>Millenial</v>
      </c>
      <c r="O1394" s="6" t="str">
        <f t="shared" si="3"/>
        <v>Low Income</v>
      </c>
    </row>
    <row r="1395">
      <c r="A1395" s="1">
        <v>101393.0</v>
      </c>
      <c r="B1395" s="1">
        <v>80.0</v>
      </c>
      <c r="C1395" s="1">
        <v>26000.0</v>
      </c>
      <c r="D1395" s="1" t="s">
        <v>17</v>
      </c>
      <c r="E1395" s="1">
        <v>10531.42</v>
      </c>
      <c r="F1395" s="1">
        <v>3.0</v>
      </c>
      <c r="G1395" s="1">
        <v>16.0</v>
      </c>
      <c r="H1395" s="1">
        <v>4.0</v>
      </c>
      <c r="I1395" s="1" t="s">
        <v>22</v>
      </c>
      <c r="J1395" s="1">
        <v>0.418</v>
      </c>
      <c r="K1395" s="1">
        <v>0.511</v>
      </c>
      <c r="L1395" s="6">
        <f>if(J1395&gt;QUARTILE!$B$3, "TOP", if(J1395&lt;QUARTILE!$B$4, "BOTTOM", 0))</f>
        <v>0</v>
      </c>
      <c r="M1395" s="6">
        <f t="shared" si="1"/>
        <v>2</v>
      </c>
      <c r="N1395" s="6" t="str">
        <f t="shared" si="2"/>
        <v>Silent</v>
      </c>
      <c r="O1395" s="6" t="str">
        <f t="shared" si="3"/>
        <v>Low Income</v>
      </c>
    </row>
    <row r="1396" hidden="1">
      <c r="A1396" s="1">
        <v>101394.0</v>
      </c>
      <c r="B1396" s="1">
        <v>54.0</v>
      </c>
      <c r="C1396" s="1">
        <v>26000.0</v>
      </c>
      <c r="D1396" s="1" t="s">
        <v>27</v>
      </c>
      <c r="E1396" s="1">
        <v>10081.15</v>
      </c>
      <c r="F1396" s="1">
        <v>3.0</v>
      </c>
      <c r="G1396" s="1">
        <v>11.0</v>
      </c>
      <c r="H1396" s="1">
        <v>6.0</v>
      </c>
      <c r="I1396" s="1" t="s">
        <v>22</v>
      </c>
      <c r="J1396" s="1">
        <v>0.04</v>
      </c>
      <c r="K1396" s="1">
        <v>0.473</v>
      </c>
      <c r="L1396" s="6" t="str">
        <f>if(J1396&gt;QUARTILE!$B$3, "TOP", if(J1396&lt;QUARTILE!$B$4, "BOTTOM", 0))</f>
        <v>BOTTOM</v>
      </c>
      <c r="M1396" s="6">
        <f t="shared" si="1"/>
        <v>2</v>
      </c>
      <c r="N1396" s="6" t="str">
        <f t="shared" si="2"/>
        <v>Gen X</v>
      </c>
      <c r="O1396" s="6" t="str">
        <f t="shared" si="3"/>
        <v>Low Income</v>
      </c>
    </row>
    <row r="1397" hidden="1">
      <c r="A1397" s="1">
        <v>101395.0</v>
      </c>
      <c r="B1397" s="1">
        <v>26.0</v>
      </c>
      <c r="C1397" s="1">
        <v>5000.0</v>
      </c>
      <c r="D1397" s="1" t="s">
        <v>27</v>
      </c>
      <c r="E1397" s="1">
        <v>61685.6</v>
      </c>
      <c r="F1397" s="1">
        <v>5.0</v>
      </c>
      <c r="G1397" s="1">
        <v>16.0</v>
      </c>
      <c r="H1397" s="1">
        <v>14.0</v>
      </c>
      <c r="I1397" s="1" t="s">
        <v>18</v>
      </c>
      <c r="J1397" s="1">
        <v>0.401</v>
      </c>
      <c r="K1397" s="1">
        <v>0.206</v>
      </c>
      <c r="L1397" s="6">
        <f>if(J1397&gt;QUARTILE!$B$3, "TOP", if(J1397&lt;QUARTILE!$B$4, "BOTTOM", 0))</f>
        <v>0</v>
      </c>
      <c r="M1397" s="6">
        <f t="shared" si="1"/>
        <v>1</v>
      </c>
      <c r="N1397" s="6" t="str">
        <f t="shared" si="2"/>
        <v>Millenial</v>
      </c>
      <c r="O1397" s="6" t="str">
        <f t="shared" si="3"/>
        <v>Low Income</v>
      </c>
    </row>
    <row r="1398" hidden="1">
      <c r="A1398" s="1">
        <v>101396.0</v>
      </c>
      <c r="B1398" s="1">
        <v>34.0</v>
      </c>
      <c r="C1398" s="1">
        <v>15000.0</v>
      </c>
      <c r="D1398" s="1" t="s">
        <v>27</v>
      </c>
      <c r="E1398" s="1">
        <v>49701.65</v>
      </c>
      <c r="F1398" s="1">
        <v>1.0</v>
      </c>
      <c r="G1398" s="1">
        <v>22.0</v>
      </c>
      <c r="H1398" s="1">
        <v>11.0</v>
      </c>
      <c r="I1398" s="1" t="s">
        <v>18</v>
      </c>
      <c r="J1398" s="1">
        <v>1.0</v>
      </c>
      <c r="K1398" s="1">
        <v>0.44</v>
      </c>
      <c r="L1398" s="6" t="str">
        <f>if(J1398&gt;QUARTILE!$B$3, "TOP", if(J1398&lt;QUARTILE!$B$4, "BOTTOM", 0))</f>
        <v>TOP</v>
      </c>
      <c r="M1398" s="6">
        <f t="shared" si="1"/>
        <v>1</v>
      </c>
      <c r="N1398" s="6" t="str">
        <f t="shared" si="2"/>
        <v>Gen X</v>
      </c>
      <c r="O1398" s="6" t="str">
        <f t="shared" si="3"/>
        <v>Low Income</v>
      </c>
    </row>
    <row r="1399" hidden="1">
      <c r="A1399" s="1">
        <v>101397.0</v>
      </c>
      <c r="B1399" s="1">
        <v>26.0</v>
      </c>
      <c r="C1399" s="1">
        <v>12000.0</v>
      </c>
      <c r="D1399" s="1" t="s">
        <v>25</v>
      </c>
      <c r="E1399" s="1">
        <v>5312.3</v>
      </c>
      <c r="F1399" s="1">
        <v>2.0</v>
      </c>
      <c r="G1399" s="1">
        <v>15.0</v>
      </c>
      <c r="H1399" s="1">
        <v>13.0</v>
      </c>
      <c r="I1399" s="1" t="s">
        <v>18</v>
      </c>
      <c r="J1399" s="1">
        <v>0.273</v>
      </c>
      <c r="K1399" s="1">
        <v>0.392</v>
      </c>
      <c r="L1399" s="6" t="str">
        <f>if(J1399&gt;QUARTILE!$B$3, "TOP", if(J1399&lt;QUARTILE!$B$4, "BOTTOM", 0))</f>
        <v>BOTTOM</v>
      </c>
      <c r="M1399" s="6">
        <f t="shared" si="1"/>
        <v>1</v>
      </c>
      <c r="N1399" s="6" t="str">
        <f t="shared" si="2"/>
        <v>Millenial</v>
      </c>
      <c r="O1399" s="6" t="str">
        <f t="shared" si="3"/>
        <v>Low Income</v>
      </c>
    </row>
    <row r="1400" hidden="1">
      <c r="A1400" s="1">
        <v>101398.0</v>
      </c>
      <c r="B1400" s="1">
        <v>28.0</v>
      </c>
      <c r="C1400" s="1">
        <v>10000.0</v>
      </c>
      <c r="D1400" s="1" t="s">
        <v>23</v>
      </c>
      <c r="E1400" s="1">
        <v>30356.11</v>
      </c>
      <c r="F1400" s="1">
        <v>2.0</v>
      </c>
      <c r="G1400" s="1">
        <v>14.0</v>
      </c>
      <c r="H1400" s="1">
        <v>21.0</v>
      </c>
      <c r="I1400" s="1" t="s">
        <v>26</v>
      </c>
      <c r="J1400" s="1">
        <v>0.964</v>
      </c>
      <c r="K1400" s="1">
        <v>0.233</v>
      </c>
      <c r="L1400" s="6" t="str">
        <f>if(J1400&gt;QUARTILE!$B$3, "TOP", if(J1400&lt;QUARTILE!$B$4, "BOTTOM", 0))</f>
        <v>TOP</v>
      </c>
      <c r="M1400" s="6">
        <f t="shared" si="1"/>
        <v>3</v>
      </c>
      <c r="N1400" s="6" t="str">
        <f t="shared" si="2"/>
        <v>Millenial</v>
      </c>
      <c r="O1400" s="6" t="str">
        <f t="shared" si="3"/>
        <v>Low Income</v>
      </c>
    </row>
    <row r="1401" hidden="1">
      <c r="A1401" s="1">
        <v>101399.0</v>
      </c>
      <c r="B1401" s="1">
        <v>32.0</v>
      </c>
      <c r="C1401" s="1">
        <v>12000.0</v>
      </c>
      <c r="D1401" s="1" t="s">
        <v>27</v>
      </c>
      <c r="E1401" s="1">
        <v>19494.31</v>
      </c>
      <c r="F1401" s="1">
        <v>3.0</v>
      </c>
      <c r="G1401" s="1">
        <v>16.0</v>
      </c>
      <c r="H1401" s="1">
        <v>12.0</v>
      </c>
      <c r="I1401" s="1" t="s">
        <v>18</v>
      </c>
      <c r="J1401" s="1">
        <v>0.907</v>
      </c>
      <c r="K1401" s="1">
        <v>0.002</v>
      </c>
      <c r="L1401" s="6" t="str">
        <f>if(J1401&gt;QUARTILE!$B$3, "TOP", if(J1401&lt;QUARTILE!$B$4, "BOTTOM", 0))</f>
        <v>TOP</v>
      </c>
      <c r="M1401" s="6">
        <f t="shared" si="1"/>
        <v>1</v>
      </c>
      <c r="N1401" s="6" t="str">
        <f t="shared" si="2"/>
        <v>Gen X</v>
      </c>
      <c r="O1401" s="6" t="str">
        <f t="shared" si="3"/>
        <v>Low Income</v>
      </c>
    </row>
    <row r="1402" hidden="1">
      <c r="A1402" s="1">
        <v>101400.0</v>
      </c>
      <c r="B1402" s="1">
        <v>41.0</v>
      </c>
      <c r="C1402" s="1">
        <v>31000.0</v>
      </c>
      <c r="D1402" s="1" t="s">
        <v>23</v>
      </c>
      <c r="E1402" s="1">
        <v>3349.98</v>
      </c>
      <c r="F1402" s="1">
        <v>3.0</v>
      </c>
      <c r="G1402" s="1">
        <v>21.0</v>
      </c>
      <c r="H1402" s="1">
        <v>5.0</v>
      </c>
      <c r="I1402" s="1" t="s">
        <v>22</v>
      </c>
      <c r="J1402" s="1">
        <v>0.538</v>
      </c>
      <c r="K1402" s="1">
        <v>0.066</v>
      </c>
      <c r="L1402" s="6">
        <f>if(J1402&gt;QUARTILE!$B$3, "TOP", if(J1402&lt;QUARTILE!$B$4, "BOTTOM", 0))</f>
        <v>0</v>
      </c>
      <c r="M1402" s="6">
        <f t="shared" si="1"/>
        <v>2</v>
      </c>
      <c r="N1402" s="6" t="str">
        <f t="shared" si="2"/>
        <v>Gen X</v>
      </c>
      <c r="O1402" s="6" t="str">
        <f t="shared" si="3"/>
        <v>Low Income</v>
      </c>
    </row>
    <row r="1403" hidden="1">
      <c r="A1403" s="1">
        <v>101401.0</v>
      </c>
      <c r="B1403" s="1">
        <v>55.0</v>
      </c>
      <c r="C1403" s="1">
        <v>12000.0</v>
      </c>
      <c r="D1403" s="1" t="s">
        <v>27</v>
      </c>
      <c r="E1403" s="1">
        <v>8825.09</v>
      </c>
      <c r="F1403" s="1">
        <v>5.0</v>
      </c>
      <c r="G1403" s="1">
        <v>22.0</v>
      </c>
      <c r="H1403" s="1">
        <v>4.0</v>
      </c>
      <c r="I1403" s="1" t="s">
        <v>22</v>
      </c>
      <c r="J1403" s="1">
        <v>0.446</v>
      </c>
      <c r="K1403" s="1">
        <v>0.101</v>
      </c>
      <c r="L1403" s="6">
        <f>if(J1403&gt;QUARTILE!$B$3, "TOP", if(J1403&lt;QUARTILE!$B$4, "BOTTOM", 0))</f>
        <v>0</v>
      </c>
      <c r="M1403" s="6">
        <f t="shared" si="1"/>
        <v>2</v>
      </c>
      <c r="N1403" s="6" t="str">
        <f t="shared" si="2"/>
        <v>Gen X</v>
      </c>
      <c r="O1403" s="6" t="str">
        <f t="shared" si="3"/>
        <v>Low Income</v>
      </c>
    </row>
    <row r="1404" hidden="1">
      <c r="A1404" s="1">
        <v>101402.0</v>
      </c>
      <c r="B1404" s="1">
        <v>72.0</v>
      </c>
      <c r="C1404" s="1">
        <v>12000.0</v>
      </c>
      <c r="D1404" s="1" t="s">
        <v>17</v>
      </c>
      <c r="E1404" s="1">
        <v>3907.48</v>
      </c>
      <c r="F1404" s="1">
        <v>1.0</v>
      </c>
      <c r="G1404" s="1">
        <v>17.0</v>
      </c>
      <c r="H1404" s="1">
        <v>3.0</v>
      </c>
      <c r="I1404" s="1" t="s">
        <v>22</v>
      </c>
      <c r="J1404" s="1">
        <v>0.141</v>
      </c>
      <c r="K1404" s="1">
        <v>0.184</v>
      </c>
      <c r="L1404" s="6" t="str">
        <f>if(J1404&gt;QUARTILE!$B$3, "TOP", if(J1404&lt;QUARTILE!$B$4, "BOTTOM", 0))</f>
        <v>BOTTOM</v>
      </c>
      <c r="M1404" s="6">
        <f t="shared" si="1"/>
        <v>2</v>
      </c>
      <c r="N1404" s="6" t="str">
        <f t="shared" si="2"/>
        <v>Baby Boomer</v>
      </c>
      <c r="O1404" s="6" t="str">
        <f t="shared" si="3"/>
        <v>Low Income</v>
      </c>
    </row>
    <row r="1405" hidden="1">
      <c r="A1405" s="1">
        <v>101403.0</v>
      </c>
      <c r="B1405" s="1">
        <v>52.0</v>
      </c>
      <c r="C1405" s="1">
        <v>8000.0</v>
      </c>
      <c r="D1405" s="1" t="s">
        <v>27</v>
      </c>
      <c r="E1405" s="1">
        <v>6995.58</v>
      </c>
      <c r="F1405" s="1">
        <v>3.0</v>
      </c>
      <c r="G1405" s="1">
        <v>20.0</v>
      </c>
      <c r="H1405" s="1">
        <v>8.0</v>
      </c>
      <c r="I1405" s="1" t="s">
        <v>22</v>
      </c>
      <c r="J1405" s="1">
        <v>0.981</v>
      </c>
      <c r="K1405" s="1">
        <v>0.452</v>
      </c>
      <c r="L1405" s="6" t="str">
        <f>if(J1405&gt;QUARTILE!$B$3, "TOP", if(J1405&lt;QUARTILE!$B$4, "BOTTOM", 0))</f>
        <v>TOP</v>
      </c>
      <c r="M1405" s="6">
        <f t="shared" si="1"/>
        <v>2</v>
      </c>
      <c r="N1405" s="6" t="str">
        <f t="shared" si="2"/>
        <v>Gen X</v>
      </c>
      <c r="O1405" s="6" t="str">
        <f t="shared" si="3"/>
        <v>Low Income</v>
      </c>
    </row>
    <row r="1406" hidden="1">
      <c r="A1406" s="1">
        <v>101404.0</v>
      </c>
      <c r="B1406" s="1">
        <v>47.0</v>
      </c>
      <c r="C1406" s="1">
        <v>47000.0</v>
      </c>
      <c r="D1406" s="1" t="s">
        <v>31</v>
      </c>
      <c r="E1406" s="1">
        <v>19105.89</v>
      </c>
      <c r="F1406" s="1">
        <v>2.0</v>
      </c>
      <c r="G1406" s="1">
        <v>13.0</v>
      </c>
      <c r="H1406" s="1">
        <v>8.0</v>
      </c>
      <c r="I1406" s="1" t="s">
        <v>22</v>
      </c>
      <c r="J1406" s="1">
        <v>0.177</v>
      </c>
      <c r="K1406" s="1">
        <v>0.875</v>
      </c>
      <c r="L1406" s="6" t="str">
        <f>if(J1406&gt;QUARTILE!$B$3, "TOP", if(J1406&lt;QUARTILE!$B$4, "BOTTOM", 0))</f>
        <v>BOTTOM</v>
      </c>
      <c r="M1406" s="6">
        <f t="shared" si="1"/>
        <v>2</v>
      </c>
      <c r="N1406" s="6" t="str">
        <f t="shared" si="2"/>
        <v>Gen X</v>
      </c>
      <c r="O1406" s="6" t="str">
        <f t="shared" si="3"/>
        <v>Medium Income</v>
      </c>
    </row>
    <row r="1407" hidden="1">
      <c r="A1407" s="1">
        <v>101405.0</v>
      </c>
      <c r="B1407" s="1">
        <v>48.0</v>
      </c>
      <c r="C1407" s="1">
        <v>29000.0</v>
      </c>
      <c r="D1407" s="1" t="s">
        <v>25</v>
      </c>
      <c r="E1407" s="1">
        <v>9408.57</v>
      </c>
      <c r="F1407" s="1">
        <v>1.0</v>
      </c>
      <c r="G1407" s="1">
        <v>18.0</v>
      </c>
      <c r="H1407" s="1">
        <v>15.0</v>
      </c>
      <c r="I1407" s="1" t="s">
        <v>22</v>
      </c>
      <c r="J1407" s="1">
        <v>0.531</v>
      </c>
      <c r="K1407" s="1">
        <v>0.406</v>
      </c>
      <c r="L1407" s="6">
        <f>if(J1407&gt;QUARTILE!$B$3, "TOP", if(J1407&lt;QUARTILE!$B$4, "BOTTOM", 0))</f>
        <v>0</v>
      </c>
      <c r="M1407" s="6">
        <f t="shared" si="1"/>
        <v>2</v>
      </c>
      <c r="N1407" s="6" t="str">
        <f t="shared" si="2"/>
        <v>Gen X</v>
      </c>
      <c r="O1407" s="6" t="str">
        <f t="shared" si="3"/>
        <v>Low Income</v>
      </c>
    </row>
    <row r="1408" hidden="1">
      <c r="A1408" s="1">
        <v>101406.0</v>
      </c>
      <c r="B1408" s="1">
        <v>66.0</v>
      </c>
      <c r="C1408" s="1">
        <v>5000.0</v>
      </c>
      <c r="D1408" s="1" t="s">
        <v>27</v>
      </c>
      <c r="E1408" s="1">
        <v>10019.47</v>
      </c>
      <c r="F1408" s="1">
        <v>3.0</v>
      </c>
      <c r="G1408" s="1">
        <v>32.0</v>
      </c>
      <c r="H1408" s="1">
        <v>8.0</v>
      </c>
      <c r="I1408" s="1" t="s">
        <v>22</v>
      </c>
      <c r="J1408" s="1">
        <v>0.171</v>
      </c>
      <c r="K1408" s="1">
        <v>0.627</v>
      </c>
      <c r="L1408" s="6" t="str">
        <f>if(J1408&gt;QUARTILE!$B$3, "TOP", if(J1408&lt;QUARTILE!$B$4, "BOTTOM", 0))</f>
        <v>BOTTOM</v>
      </c>
      <c r="M1408" s="6">
        <f t="shared" si="1"/>
        <v>2</v>
      </c>
      <c r="N1408" s="6" t="str">
        <f t="shared" si="2"/>
        <v>Baby Boomer</v>
      </c>
      <c r="O1408" s="6" t="str">
        <f t="shared" si="3"/>
        <v>Low Income</v>
      </c>
    </row>
    <row r="1409" hidden="1">
      <c r="A1409" s="1">
        <v>101407.0</v>
      </c>
      <c r="B1409" s="1">
        <v>22.0</v>
      </c>
      <c r="C1409" s="1">
        <v>12000.0</v>
      </c>
      <c r="D1409" s="1" t="s">
        <v>27</v>
      </c>
      <c r="E1409" s="1">
        <v>15515.25</v>
      </c>
      <c r="F1409" s="1">
        <v>1.0</v>
      </c>
      <c r="G1409" s="1">
        <v>24.0</v>
      </c>
      <c r="H1409" s="1">
        <v>13.0</v>
      </c>
      <c r="I1409" s="1" t="s">
        <v>22</v>
      </c>
      <c r="J1409" s="1">
        <v>0.348</v>
      </c>
      <c r="K1409" s="1">
        <v>0.026</v>
      </c>
      <c r="L1409" s="6">
        <f>if(J1409&gt;QUARTILE!$B$3, "TOP", if(J1409&lt;QUARTILE!$B$4, "BOTTOM", 0))</f>
        <v>0</v>
      </c>
      <c r="M1409" s="6">
        <f t="shared" si="1"/>
        <v>2</v>
      </c>
      <c r="N1409" s="6" t="str">
        <f t="shared" si="2"/>
        <v>Millenial</v>
      </c>
      <c r="O1409" s="6" t="str">
        <f t="shared" si="3"/>
        <v>Low Income</v>
      </c>
    </row>
    <row r="1410" hidden="1">
      <c r="A1410" s="1">
        <v>101408.0</v>
      </c>
      <c r="B1410" s="1">
        <v>79.0</v>
      </c>
      <c r="C1410" s="1">
        <v>30000.0</v>
      </c>
      <c r="D1410" s="1" t="s">
        <v>31</v>
      </c>
      <c r="E1410" s="1">
        <v>1825.3</v>
      </c>
      <c r="F1410" s="1">
        <v>5.0</v>
      </c>
      <c r="G1410" s="1">
        <v>17.0</v>
      </c>
      <c r="H1410" s="1">
        <v>10.0</v>
      </c>
      <c r="I1410" s="1" t="s">
        <v>22</v>
      </c>
      <c r="J1410" s="1">
        <v>0.884</v>
      </c>
      <c r="K1410" s="1">
        <v>0.805</v>
      </c>
      <c r="L1410" s="6" t="str">
        <f>if(J1410&gt;QUARTILE!$B$3, "TOP", if(J1410&lt;QUARTILE!$B$4, "BOTTOM", 0))</f>
        <v>TOP</v>
      </c>
      <c r="M1410" s="6">
        <f t="shared" si="1"/>
        <v>2</v>
      </c>
      <c r="N1410" s="6" t="str">
        <f t="shared" si="2"/>
        <v>Baby Boomer</v>
      </c>
      <c r="O1410" s="6" t="str">
        <f t="shared" si="3"/>
        <v>Low Income</v>
      </c>
    </row>
    <row r="1411" hidden="1">
      <c r="A1411" s="1">
        <v>101409.0</v>
      </c>
      <c r="B1411" s="1">
        <v>77.0</v>
      </c>
      <c r="C1411" s="1">
        <v>48000.0</v>
      </c>
      <c r="D1411" s="1" t="s">
        <v>27</v>
      </c>
      <c r="E1411" s="1">
        <v>26849.17</v>
      </c>
      <c r="F1411" s="1">
        <v>2.0</v>
      </c>
      <c r="G1411" s="1">
        <v>18.0</v>
      </c>
      <c r="H1411" s="1">
        <v>5.0</v>
      </c>
      <c r="I1411" s="1" t="s">
        <v>22</v>
      </c>
      <c r="J1411" s="1">
        <v>0.643</v>
      </c>
      <c r="K1411" s="1">
        <v>0.113</v>
      </c>
      <c r="L1411" s="6">
        <f>if(J1411&gt;QUARTILE!$B$3, "TOP", if(J1411&lt;QUARTILE!$B$4, "BOTTOM", 0))</f>
        <v>0</v>
      </c>
      <c r="M1411" s="6">
        <f t="shared" si="1"/>
        <v>2</v>
      </c>
      <c r="N1411" s="6" t="str">
        <f t="shared" si="2"/>
        <v>Baby Boomer</v>
      </c>
      <c r="O1411" s="6" t="str">
        <f t="shared" si="3"/>
        <v>Medium Income</v>
      </c>
    </row>
    <row r="1412" hidden="1">
      <c r="A1412" s="1">
        <v>101410.0</v>
      </c>
      <c r="B1412" s="1">
        <v>61.0</v>
      </c>
      <c r="C1412" s="1">
        <v>36000.0</v>
      </c>
      <c r="D1412" s="1" t="s">
        <v>23</v>
      </c>
      <c r="E1412" s="1">
        <v>10273.58</v>
      </c>
      <c r="F1412" s="1">
        <v>1.0</v>
      </c>
      <c r="G1412" s="1">
        <v>17.0</v>
      </c>
      <c r="H1412" s="1">
        <v>1.0</v>
      </c>
      <c r="I1412" s="1" t="s">
        <v>22</v>
      </c>
      <c r="J1412" s="1">
        <v>0.06</v>
      </c>
      <c r="K1412" s="1">
        <v>0.284</v>
      </c>
      <c r="L1412" s="6" t="str">
        <f>if(J1412&gt;QUARTILE!$B$3, "TOP", if(J1412&lt;QUARTILE!$B$4, "BOTTOM", 0))</f>
        <v>BOTTOM</v>
      </c>
      <c r="M1412" s="6">
        <f t="shared" si="1"/>
        <v>2</v>
      </c>
      <c r="N1412" s="6" t="str">
        <f t="shared" si="2"/>
        <v>Baby Boomer</v>
      </c>
      <c r="O1412" s="6" t="str">
        <f t="shared" si="3"/>
        <v>Low Income</v>
      </c>
    </row>
    <row r="1413" hidden="1">
      <c r="A1413" s="1">
        <v>101411.0</v>
      </c>
      <c r="B1413" s="1">
        <v>67.0</v>
      </c>
      <c r="C1413" s="1">
        <v>18000.0</v>
      </c>
      <c r="D1413" s="1" t="s">
        <v>24</v>
      </c>
      <c r="E1413" s="1">
        <v>13093.81</v>
      </c>
      <c r="F1413" s="1">
        <v>2.0</v>
      </c>
      <c r="G1413" s="1">
        <v>10.0</v>
      </c>
      <c r="H1413" s="1">
        <v>3.0</v>
      </c>
      <c r="I1413" s="1" t="s">
        <v>22</v>
      </c>
      <c r="J1413" s="1">
        <v>0.967</v>
      </c>
      <c r="K1413" s="1">
        <v>0.817</v>
      </c>
      <c r="L1413" s="6" t="str">
        <f>if(J1413&gt;QUARTILE!$B$3, "TOP", if(J1413&lt;QUARTILE!$B$4, "BOTTOM", 0))</f>
        <v>TOP</v>
      </c>
      <c r="M1413" s="6">
        <f t="shared" si="1"/>
        <v>2</v>
      </c>
      <c r="N1413" s="6" t="str">
        <f t="shared" si="2"/>
        <v>Baby Boomer</v>
      </c>
      <c r="O1413" s="6" t="str">
        <f t="shared" si="3"/>
        <v>Low Income</v>
      </c>
    </row>
    <row r="1414" hidden="1">
      <c r="A1414" s="1">
        <v>101412.0</v>
      </c>
      <c r="B1414" s="1">
        <v>31.0</v>
      </c>
      <c r="C1414" s="1">
        <v>7000.0</v>
      </c>
      <c r="D1414" s="1" t="s">
        <v>27</v>
      </c>
      <c r="E1414" s="1">
        <v>73225.07</v>
      </c>
      <c r="F1414" s="1">
        <v>3.0</v>
      </c>
      <c r="G1414" s="1">
        <v>17.0</v>
      </c>
      <c r="H1414" s="1">
        <v>10.0</v>
      </c>
      <c r="I1414" s="1" t="s">
        <v>18</v>
      </c>
      <c r="J1414" s="1">
        <v>0.884</v>
      </c>
      <c r="K1414" s="1">
        <v>0.165</v>
      </c>
      <c r="L1414" s="6" t="str">
        <f>if(J1414&gt;QUARTILE!$B$3, "TOP", if(J1414&lt;QUARTILE!$B$4, "BOTTOM", 0))</f>
        <v>TOP</v>
      </c>
      <c r="M1414" s="6">
        <f t="shared" si="1"/>
        <v>1</v>
      </c>
      <c r="N1414" s="6" t="str">
        <f t="shared" si="2"/>
        <v>Gen X</v>
      </c>
      <c r="O1414" s="6" t="str">
        <f t="shared" si="3"/>
        <v>Low Income</v>
      </c>
    </row>
    <row r="1415" hidden="1">
      <c r="A1415" s="1">
        <v>101413.0</v>
      </c>
      <c r="B1415" s="1">
        <v>70.0</v>
      </c>
      <c r="C1415" s="1">
        <v>37000.0</v>
      </c>
      <c r="D1415" s="1" t="s">
        <v>23</v>
      </c>
      <c r="E1415" s="1">
        <v>8443.08</v>
      </c>
      <c r="F1415" s="1">
        <v>4.0</v>
      </c>
      <c r="G1415" s="1">
        <v>15.0</v>
      </c>
      <c r="H1415" s="1">
        <v>2.0</v>
      </c>
      <c r="I1415" s="1" t="s">
        <v>22</v>
      </c>
      <c r="J1415" s="1">
        <v>1.0</v>
      </c>
      <c r="K1415" s="1">
        <v>0.208</v>
      </c>
      <c r="L1415" s="6" t="str">
        <f>if(J1415&gt;QUARTILE!$B$3, "TOP", if(J1415&lt;QUARTILE!$B$4, "BOTTOM", 0))</f>
        <v>TOP</v>
      </c>
      <c r="M1415" s="6">
        <f t="shared" si="1"/>
        <v>2</v>
      </c>
      <c r="N1415" s="6" t="str">
        <f t="shared" si="2"/>
        <v>Baby Boomer</v>
      </c>
      <c r="O1415" s="6" t="str">
        <f t="shared" si="3"/>
        <v>Low Income</v>
      </c>
    </row>
    <row r="1416" hidden="1">
      <c r="A1416" s="1">
        <v>101414.0</v>
      </c>
      <c r="B1416" s="1">
        <v>73.0</v>
      </c>
      <c r="C1416" s="1">
        <v>18000.0</v>
      </c>
      <c r="D1416" s="1" t="s">
        <v>27</v>
      </c>
      <c r="E1416" s="1">
        <v>20894.93</v>
      </c>
      <c r="F1416" s="1">
        <v>1.0</v>
      </c>
      <c r="G1416" s="1">
        <v>16.0</v>
      </c>
      <c r="H1416" s="1">
        <v>5.0</v>
      </c>
      <c r="I1416" s="1" t="s">
        <v>22</v>
      </c>
      <c r="J1416" s="1">
        <v>0.763</v>
      </c>
      <c r="K1416" s="1">
        <v>0.603</v>
      </c>
      <c r="L1416" s="6">
        <f>if(J1416&gt;QUARTILE!$B$3, "TOP", if(J1416&lt;QUARTILE!$B$4, "BOTTOM", 0))</f>
        <v>0</v>
      </c>
      <c r="M1416" s="6">
        <f t="shared" si="1"/>
        <v>2</v>
      </c>
      <c r="N1416" s="6" t="str">
        <f t="shared" si="2"/>
        <v>Baby Boomer</v>
      </c>
      <c r="O1416" s="6" t="str">
        <f t="shared" si="3"/>
        <v>Low Income</v>
      </c>
    </row>
    <row r="1417" hidden="1">
      <c r="A1417" s="1">
        <v>101415.0</v>
      </c>
      <c r="B1417" s="1">
        <v>28.0</v>
      </c>
      <c r="C1417" s="1">
        <v>23000.0</v>
      </c>
      <c r="D1417" s="1" t="s">
        <v>21</v>
      </c>
      <c r="E1417" s="1">
        <v>9968.2</v>
      </c>
      <c r="F1417" s="1">
        <v>2.0</v>
      </c>
      <c r="G1417" s="1">
        <v>24.0</v>
      </c>
      <c r="H1417" s="1">
        <v>16.0</v>
      </c>
      <c r="I1417" s="1" t="s">
        <v>18</v>
      </c>
      <c r="J1417" s="1">
        <v>0.765</v>
      </c>
      <c r="K1417" s="1">
        <v>0.903</v>
      </c>
      <c r="L1417" s="6">
        <f>if(J1417&gt;QUARTILE!$B$3, "TOP", if(J1417&lt;QUARTILE!$B$4, "BOTTOM", 0))</f>
        <v>0</v>
      </c>
      <c r="M1417" s="6">
        <f t="shared" si="1"/>
        <v>1</v>
      </c>
      <c r="N1417" s="6" t="str">
        <f t="shared" si="2"/>
        <v>Millenial</v>
      </c>
      <c r="O1417" s="6" t="str">
        <f t="shared" si="3"/>
        <v>Low Income</v>
      </c>
    </row>
    <row r="1418" hidden="1">
      <c r="A1418" s="1">
        <v>101416.0</v>
      </c>
      <c r="B1418" s="1">
        <v>26.0</v>
      </c>
      <c r="C1418" s="1">
        <v>20000.0</v>
      </c>
      <c r="D1418" s="1" t="s">
        <v>25</v>
      </c>
      <c r="E1418" s="1">
        <v>44939.74</v>
      </c>
      <c r="F1418" s="1">
        <v>1.0</v>
      </c>
      <c r="G1418" s="1">
        <v>15.0</v>
      </c>
      <c r="H1418" s="1">
        <v>17.0</v>
      </c>
      <c r="I1418" s="1" t="s">
        <v>22</v>
      </c>
      <c r="J1418" s="1">
        <v>0.849</v>
      </c>
      <c r="K1418" s="1">
        <v>0.114</v>
      </c>
      <c r="L1418" s="6" t="str">
        <f>if(J1418&gt;QUARTILE!$B$3, "TOP", if(J1418&lt;QUARTILE!$B$4, "BOTTOM", 0))</f>
        <v>TOP</v>
      </c>
      <c r="M1418" s="6">
        <f t="shared" si="1"/>
        <v>2</v>
      </c>
      <c r="N1418" s="6" t="str">
        <f t="shared" si="2"/>
        <v>Millenial</v>
      </c>
      <c r="O1418" s="6" t="str">
        <f t="shared" si="3"/>
        <v>Low Income</v>
      </c>
    </row>
    <row r="1419" hidden="1">
      <c r="A1419" s="1">
        <v>101417.0</v>
      </c>
      <c r="B1419" s="1">
        <v>51.0</v>
      </c>
      <c r="C1419" s="1">
        <v>10000.0</v>
      </c>
      <c r="D1419" s="1" t="s">
        <v>25</v>
      </c>
      <c r="E1419" s="1">
        <v>37514.51</v>
      </c>
      <c r="F1419" s="1">
        <v>3.0</v>
      </c>
      <c r="G1419" s="1">
        <v>25.0</v>
      </c>
      <c r="H1419" s="1">
        <v>6.0</v>
      </c>
      <c r="I1419" s="1" t="s">
        <v>18</v>
      </c>
      <c r="J1419" s="1">
        <v>0.573</v>
      </c>
      <c r="K1419" s="1">
        <v>0.521</v>
      </c>
      <c r="L1419" s="6">
        <f>if(J1419&gt;QUARTILE!$B$3, "TOP", if(J1419&lt;QUARTILE!$B$4, "BOTTOM", 0))</f>
        <v>0</v>
      </c>
      <c r="M1419" s="6">
        <f t="shared" si="1"/>
        <v>1</v>
      </c>
      <c r="N1419" s="6" t="str">
        <f t="shared" si="2"/>
        <v>Gen X</v>
      </c>
      <c r="O1419" s="6" t="str">
        <f t="shared" si="3"/>
        <v>Low Income</v>
      </c>
    </row>
    <row r="1420" hidden="1">
      <c r="A1420" s="1">
        <v>101418.0</v>
      </c>
      <c r="B1420" s="1">
        <v>29.0</v>
      </c>
      <c r="C1420" s="1">
        <v>27000.0</v>
      </c>
      <c r="D1420" s="1" t="s">
        <v>17</v>
      </c>
      <c r="E1420" s="1">
        <v>5531.53</v>
      </c>
      <c r="F1420" s="1">
        <v>3.0</v>
      </c>
      <c r="G1420" s="1">
        <v>20.0</v>
      </c>
      <c r="H1420" s="1">
        <v>17.0</v>
      </c>
      <c r="I1420" s="1" t="s">
        <v>18</v>
      </c>
      <c r="J1420" s="1">
        <v>0.315</v>
      </c>
      <c r="K1420" s="1">
        <v>0.6</v>
      </c>
      <c r="L1420" s="6">
        <f>if(J1420&gt;QUARTILE!$B$3, "TOP", if(J1420&lt;QUARTILE!$B$4, "BOTTOM", 0))</f>
        <v>0</v>
      </c>
      <c r="M1420" s="6">
        <f t="shared" si="1"/>
        <v>1</v>
      </c>
      <c r="N1420" s="6" t="str">
        <f t="shared" si="2"/>
        <v>Millenial</v>
      </c>
      <c r="O1420" s="6" t="str">
        <f t="shared" si="3"/>
        <v>Low Income</v>
      </c>
    </row>
    <row r="1421" hidden="1">
      <c r="A1421" s="1">
        <v>101419.0</v>
      </c>
      <c r="B1421" s="1">
        <v>52.0</v>
      </c>
      <c r="C1421" s="1">
        <v>25000.0</v>
      </c>
      <c r="D1421" s="1" t="s">
        <v>17</v>
      </c>
      <c r="E1421" s="1">
        <v>23536.6</v>
      </c>
      <c r="F1421" s="1">
        <v>2.0</v>
      </c>
      <c r="G1421" s="1">
        <v>21.0</v>
      </c>
      <c r="H1421" s="1">
        <v>5.0</v>
      </c>
      <c r="I1421" s="1" t="s">
        <v>22</v>
      </c>
      <c r="J1421" s="1">
        <v>0.525</v>
      </c>
      <c r="K1421" s="1">
        <v>0.66</v>
      </c>
      <c r="L1421" s="6">
        <f>if(J1421&gt;QUARTILE!$B$3, "TOP", if(J1421&lt;QUARTILE!$B$4, "BOTTOM", 0))</f>
        <v>0</v>
      </c>
      <c r="M1421" s="6">
        <f t="shared" si="1"/>
        <v>2</v>
      </c>
      <c r="N1421" s="6" t="str">
        <f t="shared" si="2"/>
        <v>Gen X</v>
      </c>
      <c r="O1421" s="6" t="str">
        <f t="shared" si="3"/>
        <v>Low Income</v>
      </c>
    </row>
    <row r="1422" hidden="1">
      <c r="A1422" s="1">
        <v>101420.0</v>
      </c>
      <c r="B1422" s="1">
        <v>52.0</v>
      </c>
      <c r="C1422" s="1">
        <v>17000.0</v>
      </c>
      <c r="D1422" s="1" t="s">
        <v>25</v>
      </c>
      <c r="E1422" s="1">
        <v>1347.85</v>
      </c>
      <c r="F1422" s="1">
        <v>5.0</v>
      </c>
      <c r="G1422" s="1">
        <v>20.0</v>
      </c>
      <c r="H1422" s="1">
        <v>6.0</v>
      </c>
      <c r="I1422" s="1" t="s">
        <v>22</v>
      </c>
      <c r="J1422" s="1">
        <v>0.228</v>
      </c>
      <c r="K1422" s="1">
        <v>0.897</v>
      </c>
      <c r="L1422" s="6" t="str">
        <f>if(J1422&gt;QUARTILE!$B$3, "TOP", if(J1422&lt;QUARTILE!$B$4, "BOTTOM", 0))</f>
        <v>BOTTOM</v>
      </c>
      <c r="M1422" s="6">
        <f t="shared" si="1"/>
        <v>2</v>
      </c>
      <c r="N1422" s="6" t="str">
        <f t="shared" si="2"/>
        <v>Gen X</v>
      </c>
      <c r="O1422" s="6" t="str">
        <f t="shared" si="3"/>
        <v>Low Income</v>
      </c>
    </row>
    <row r="1423" hidden="1">
      <c r="A1423" s="1">
        <v>101421.0</v>
      </c>
      <c r="B1423" s="1">
        <v>18.0</v>
      </c>
      <c r="C1423" s="1">
        <v>29000.0</v>
      </c>
      <c r="D1423" s="1" t="s">
        <v>23</v>
      </c>
      <c r="E1423" s="1">
        <v>66037.21</v>
      </c>
      <c r="F1423" s="1">
        <v>1.0</v>
      </c>
      <c r="G1423" s="1">
        <v>23.0</v>
      </c>
      <c r="H1423" s="1">
        <v>14.0</v>
      </c>
      <c r="I1423" s="1" t="s">
        <v>18</v>
      </c>
      <c r="J1423" s="1">
        <v>0.872</v>
      </c>
      <c r="K1423" s="1">
        <v>0.066</v>
      </c>
      <c r="L1423" s="6" t="str">
        <f>if(J1423&gt;QUARTILE!$B$3, "TOP", if(J1423&lt;QUARTILE!$B$4, "BOTTOM", 0))</f>
        <v>TOP</v>
      </c>
      <c r="M1423" s="6">
        <f t="shared" si="1"/>
        <v>1</v>
      </c>
      <c r="N1423" s="6" t="str">
        <f t="shared" si="2"/>
        <v>Millenial</v>
      </c>
      <c r="O1423" s="6" t="str">
        <f t="shared" si="3"/>
        <v>Low Income</v>
      </c>
    </row>
    <row r="1424" hidden="1">
      <c r="A1424" s="1">
        <v>101422.0</v>
      </c>
      <c r="B1424" s="1">
        <v>57.0</v>
      </c>
      <c r="C1424" s="1">
        <v>10000.0</v>
      </c>
      <c r="D1424" s="1" t="s">
        <v>23</v>
      </c>
      <c r="E1424" s="1">
        <v>8584.61</v>
      </c>
      <c r="F1424" s="1">
        <v>1.0</v>
      </c>
      <c r="G1424" s="1">
        <v>22.0</v>
      </c>
      <c r="H1424" s="1">
        <v>5.0</v>
      </c>
      <c r="I1424" s="1" t="s">
        <v>22</v>
      </c>
      <c r="J1424" s="1">
        <v>1.0</v>
      </c>
      <c r="K1424" s="1">
        <v>0.654</v>
      </c>
      <c r="L1424" s="6" t="str">
        <f>if(J1424&gt;QUARTILE!$B$3, "TOP", if(J1424&lt;QUARTILE!$B$4, "BOTTOM", 0))</f>
        <v>TOP</v>
      </c>
      <c r="M1424" s="6">
        <f t="shared" si="1"/>
        <v>2</v>
      </c>
      <c r="N1424" s="6" t="str">
        <f t="shared" si="2"/>
        <v>Gen X</v>
      </c>
      <c r="O1424" s="6" t="str">
        <f t="shared" si="3"/>
        <v>Low Income</v>
      </c>
    </row>
    <row r="1425" hidden="1">
      <c r="A1425" s="1">
        <v>101423.0</v>
      </c>
      <c r="B1425" s="1">
        <v>39.0</v>
      </c>
      <c r="C1425" s="1">
        <v>19000.0</v>
      </c>
      <c r="D1425" s="1" t="s">
        <v>27</v>
      </c>
      <c r="E1425" s="1">
        <v>35657.12</v>
      </c>
      <c r="F1425" s="1">
        <v>3.0</v>
      </c>
      <c r="G1425" s="1">
        <v>22.0</v>
      </c>
      <c r="H1425" s="1">
        <v>10.0</v>
      </c>
      <c r="I1425" s="1" t="s">
        <v>18</v>
      </c>
      <c r="J1425" s="1">
        <v>0.701</v>
      </c>
      <c r="K1425" s="1">
        <v>0.082</v>
      </c>
      <c r="L1425" s="6">
        <f>if(J1425&gt;QUARTILE!$B$3, "TOP", if(J1425&lt;QUARTILE!$B$4, "BOTTOM", 0))</f>
        <v>0</v>
      </c>
      <c r="M1425" s="6">
        <f t="shared" si="1"/>
        <v>1</v>
      </c>
      <c r="N1425" s="6" t="str">
        <f t="shared" si="2"/>
        <v>Gen X</v>
      </c>
      <c r="O1425" s="6" t="str">
        <f t="shared" si="3"/>
        <v>Low Income</v>
      </c>
    </row>
    <row r="1426" hidden="1">
      <c r="A1426" s="1">
        <v>101424.0</v>
      </c>
      <c r="B1426" s="1">
        <v>77.0</v>
      </c>
      <c r="C1426" s="1">
        <v>22000.0</v>
      </c>
      <c r="D1426" s="1" t="s">
        <v>17</v>
      </c>
      <c r="E1426" s="1">
        <v>7667.17</v>
      </c>
      <c r="F1426" s="1">
        <v>1.0</v>
      </c>
      <c r="G1426" s="1">
        <v>18.0</v>
      </c>
      <c r="H1426" s="1">
        <v>4.0</v>
      </c>
      <c r="I1426" s="1" t="s">
        <v>22</v>
      </c>
      <c r="J1426" s="1">
        <v>0.856</v>
      </c>
      <c r="K1426" s="1">
        <v>0.314</v>
      </c>
      <c r="L1426" s="6" t="str">
        <f>if(J1426&gt;QUARTILE!$B$3, "TOP", if(J1426&lt;QUARTILE!$B$4, "BOTTOM", 0))</f>
        <v>TOP</v>
      </c>
      <c r="M1426" s="6">
        <f t="shared" si="1"/>
        <v>2</v>
      </c>
      <c r="N1426" s="6" t="str">
        <f t="shared" si="2"/>
        <v>Baby Boomer</v>
      </c>
      <c r="O1426" s="6" t="str">
        <f t="shared" si="3"/>
        <v>Low Income</v>
      </c>
    </row>
    <row r="1427" hidden="1">
      <c r="A1427" s="1">
        <v>101425.0</v>
      </c>
      <c r="B1427" s="1">
        <v>46.0</v>
      </c>
      <c r="C1427" s="1">
        <v>8000.0</v>
      </c>
      <c r="D1427" s="1" t="s">
        <v>23</v>
      </c>
      <c r="E1427" s="1">
        <v>20035.38</v>
      </c>
      <c r="F1427" s="1">
        <v>2.0</v>
      </c>
      <c r="G1427" s="1">
        <v>21.0</v>
      </c>
      <c r="H1427" s="1">
        <v>16.0</v>
      </c>
      <c r="I1427" s="1" t="s">
        <v>18</v>
      </c>
      <c r="J1427" s="1">
        <v>0.222</v>
      </c>
      <c r="K1427" s="1">
        <v>0.39</v>
      </c>
      <c r="L1427" s="6" t="str">
        <f>if(J1427&gt;QUARTILE!$B$3, "TOP", if(J1427&lt;QUARTILE!$B$4, "BOTTOM", 0))</f>
        <v>BOTTOM</v>
      </c>
      <c r="M1427" s="6">
        <f t="shared" si="1"/>
        <v>1</v>
      </c>
      <c r="N1427" s="6" t="str">
        <f t="shared" si="2"/>
        <v>Gen X</v>
      </c>
      <c r="O1427" s="6" t="str">
        <f t="shared" si="3"/>
        <v>Low Income</v>
      </c>
    </row>
    <row r="1428" hidden="1">
      <c r="A1428" s="1">
        <v>101426.0</v>
      </c>
      <c r="B1428" s="1">
        <v>25.0</v>
      </c>
      <c r="C1428" s="1">
        <v>21000.0</v>
      </c>
      <c r="D1428" s="1" t="s">
        <v>25</v>
      </c>
      <c r="E1428" s="1">
        <v>82198.25</v>
      </c>
      <c r="F1428" s="1">
        <v>4.0</v>
      </c>
      <c r="G1428" s="1">
        <v>22.0</v>
      </c>
      <c r="H1428" s="1">
        <v>21.0</v>
      </c>
      <c r="I1428" s="1" t="s">
        <v>26</v>
      </c>
      <c r="J1428" s="1">
        <v>1.0</v>
      </c>
      <c r="K1428" s="1">
        <v>0.585</v>
      </c>
      <c r="L1428" s="6" t="str">
        <f>if(J1428&gt;QUARTILE!$B$3, "TOP", if(J1428&lt;QUARTILE!$B$4, "BOTTOM", 0))</f>
        <v>TOP</v>
      </c>
      <c r="M1428" s="6">
        <f t="shared" si="1"/>
        <v>3</v>
      </c>
      <c r="N1428" s="6" t="str">
        <f t="shared" si="2"/>
        <v>Millenial</v>
      </c>
      <c r="O1428" s="6" t="str">
        <f t="shared" si="3"/>
        <v>Low Income</v>
      </c>
    </row>
    <row r="1429" hidden="1">
      <c r="A1429" s="1">
        <v>101427.0</v>
      </c>
      <c r="B1429" s="1">
        <v>28.0</v>
      </c>
      <c r="C1429" s="1">
        <v>34000.0</v>
      </c>
      <c r="D1429" s="1" t="s">
        <v>23</v>
      </c>
      <c r="E1429" s="1">
        <v>41870.79</v>
      </c>
      <c r="F1429" s="1">
        <v>3.0</v>
      </c>
      <c r="G1429" s="1">
        <v>19.0</v>
      </c>
      <c r="H1429" s="1">
        <v>20.0</v>
      </c>
      <c r="I1429" s="1" t="s">
        <v>22</v>
      </c>
      <c r="J1429" s="1">
        <v>1.0</v>
      </c>
      <c r="K1429" s="1">
        <v>0.0</v>
      </c>
      <c r="L1429" s="6" t="str">
        <f>if(J1429&gt;QUARTILE!$B$3, "TOP", if(J1429&lt;QUARTILE!$B$4, "BOTTOM", 0))</f>
        <v>TOP</v>
      </c>
      <c r="M1429" s="6">
        <f t="shared" si="1"/>
        <v>2</v>
      </c>
      <c r="N1429" s="6" t="str">
        <f t="shared" si="2"/>
        <v>Millenial</v>
      </c>
      <c r="O1429" s="6" t="str">
        <f t="shared" si="3"/>
        <v>Low Income</v>
      </c>
    </row>
    <row r="1430" hidden="1">
      <c r="A1430" s="1">
        <v>101428.0</v>
      </c>
      <c r="B1430" s="1">
        <v>58.0</v>
      </c>
      <c r="C1430" s="1">
        <v>18000.0</v>
      </c>
      <c r="D1430" s="1" t="s">
        <v>27</v>
      </c>
      <c r="E1430" s="1">
        <v>3495.78</v>
      </c>
      <c r="F1430" s="1">
        <v>4.0</v>
      </c>
      <c r="G1430" s="1">
        <v>18.0</v>
      </c>
      <c r="H1430" s="1">
        <v>8.0</v>
      </c>
      <c r="I1430" s="1" t="s">
        <v>22</v>
      </c>
      <c r="J1430" s="1">
        <v>0.839</v>
      </c>
      <c r="K1430" s="1">
        <v>0.684</v>
      </c>
      <c r="L1430" s="6" t="str">
        <f>if(J1430&gt;QUARTILE!$B$3, "TOP", if(J1430&lt;QUARTILE!$B$4, "BOTTOM", 0))</f>
        <v>TOP</v>
      </c>
      <c r="M1430" s="6">
        <f t="shared" si="1"/>
        <v>2</v>
      </c>
      <c r="N1430" s="6" t="str">
        <f t="shared" si="2"/>
        <v>Gen X</v>
      </c>
      <c r="O1430" s="6" t="str">
        <f t="shared" si="3"/>
        <v>Low Income</v>
      </c>
    </row>
    <row r="1431" hidden="1">
      <c r="A1431" s="1">
        <v>101429.0</v>
      </c>
      <c r="B1431" s="1">
        <v>54.0</v>
      </c>
      <c r="C1431" s="1">
        <v>22000.0</v>
      </c>
      <c r="D1431" s="1" t="s">
        <v>23</v>
      </c>
      <c r="E1431" s="1">
        <v>15858.84</v>
      </c>
      <c r="F1431" s="1">
        <v>1.0</v>
      </c>
      <c r="G1431" s="1">
        <v>17.0</v>
      </c>
      <c r="H1431" s="1">
        <v>8.0</v>
      </c>
      <c r="I1431" s="1" t="s">
        <v>22</v>
      </c>
      <c r="J1431" s="1">
        <v>0.677</v>
      </c>
      <c r="K1431" s="1">
        <v>0.913</v>
      </c>
      <c r="L1431" s="6">
        <f>if(J1431&gt;QUARTILE!$B$3, "TOP", if(J1431&lt;QUARTILE!$B$4, "BOTTOM", 0))</f>
        <v>0</v>
      </c>
      <c r="M1431" s="6">
        <f t="shared" si="1"/>
        <v>2</v>
      </c>
      <c r="N1431" s="6" t="str">
        <f t="shared" si="2"/>
        <v>Gen X</v>
      </c>
      <c r="O1431" s="6" t="str">
        <f t="shared" si="3"/>
        <v>Low Income</v>
      </c>
    </row>
    <row r="1432" hidden="1">
      <c r="A1432" s="1">
        <v>101430.0</v>
      </c>
      <c r="B1432" s="1">
        <v>31.0</v>
      </c>
      <c r="C1432" s="1">
        <v>31000.0</v>
      </c>
      <c r="D1432" s="1" t="s">
        <v>23</v>
      </c>
      <c r="E1432" s="1">
        <v>8570.53</v>
      </c>
      <c r="F1432" s="1">
        <v>5.0</v>
      </c>
      <c r="G1432" s="1">
        <v>14.0</v>
      </c>
      <c r="H1432" s="1">
        <v>8.0</v>
      </c>
      <c r="I1432" s="1" t="s">
        <v>22</v>
      </c>
      <c r="J1432" s="1">
        <v>0.976</v>
      </c>
      <c r="K1432" s="1">
        <v>0.029</v>
      </c>
      <c r="L1432" s="6" t="str">
        <f>if(J1432&gt;QUARTILE!$B$3, "TOP", if(J1432&lt;QUARTILE!$B$4, "BOTTOM", 0))</f>
        <v>TOP</v>
      </c>
      <c r="M1432" s="6">
        <f t="shared" si="1"/>
        <v>2</v>
      </c>
      <c r="N1432" s="6" t="str">
        <f t="shared" si="2"/>
        <v>Gen X</v>
      </c>
      <c r="O1432" s="6" t="str">
        <f t="shared" si="3"/>
        <v>Low Income</v>
      </c>
    </row>
    <row r="1433" hidden="1">
      <c r="A1433" s="1">
        <v>101431.0</v>
      </c>
      <c r="B1433" s="1">
        <v>77.0</v>
      </c>
      <c r="C1433" s="1">
        <v>17000.0</v>
      </c>
      <c r="D1433" s="1" t="s">
        <v>23</v>
      </c>
      <c r="E1433" s="1">
        <v>11395.2</v>
      </c>
      <c r="F1433" s="1">
        <v>2.0</v>
      </c>
      <c r="G1433" s="1">
        <v>18.0</v>
      </c>
      <c r="H1433" s="1">
        <v>4.0</v>
      </c>
      <c r="I1433" s="1" t="s">
        <v>22</v>
      </c>
      <c r="J1433" s="1">
        <v>1.0</v>
      </c>
      <c r="K1433" s="1">
        <v>0.791</v>
      </c>
      <c r="L1433" s="6" t="str">
        <f>if(J1433&gt;QUARTILE!$B$3, "TOP", if(J1433&lt;QUARTILE!$B$4, "BOTTOM", 0))</f>
        <v>TOP</v>
      </c>
      <c r="M1433" s="6">
        <f t="shared" si="1"/>
        <v>2</v>
      </c>
      <c r="N1433" s="6" t="str">
        <f t="shared" si="2"/>
        <v>Baby Boomer</v>
      </c>
      <c r="O1433" s="6" t="str">
        <f t="shared" si="3"/>
        <v>Low Income</v>
      </c>
    </row>
    <row r="1434" hidden="1">
      <c r="A1434" s="1">
        <v>101432.0</v>
      </c>
      <c r="B1434" s="1">
        <v>47.0</v>
      </c>
      <c r="C1434" s="1">
        <v>18000.0</v>
      </c>
      <c r="D1434" s="1" t="s">
        <v>27</v>
      </c>
      <c r="E1434" s="1">
        <v>8164.87</v>
      </c>
      <c r="F1434" s="1">
        <v>1.0</v>
      </c>
      <c r="G1434" s="1">
        <v>21.0</v>
      </c>
      <c r="H1434" s="1">
        <v>12.0</v>
      </c>
      <c r="I1434" s="1" t="s">
        <v>22</v>
      </c>
      <c r="J1434" s="1">
        <v>0.815</v>
      </c>
      <c r="K1434" s="1">
        <v>0.108</v>
      </c>
      <c r="L1434" s="6">
        <f>if(J1434&gt;QUARTILE!$B$3, "TOP", if(J1434&lt;QUARTILE!$B$4, "BOTTOM", 0))</f>
        <v>0</v>
      </c>
      <c r="M1434" s="6">
        <f t="shared" si="1"/>
        <v>2</v>
      </c>
      <c r="N1434" s="6" t="str">
        <f t="shared" si="2"/>
        <v>Gen X</v>
      </c>
      <c r="O1434" s="6" t="str">
        <f t="shared" si="3"/>
        <v>Low Income</v>
      </c>
    </row>
    <row r="1435" hidden="1">
      <c r="A1435" s="1">
        <v>101433.0</v>
      </c>
      <c r="B1435" s="1">
        <v>52.0</v>
      </c>
      <c r="C1435" s="1">
        <v>11000.0</v>
      </c>
      <c r="D1435" s="1" t="s">
        <v>25</v>
      </c>
      <c r="E1435" s="1">
        <v>8188.24</v>
      </c>
      <c r="F1435" s="1">
        <v>2.0</v>
      </c>
      <c r="G1435" s="1">
        <v>16.0</v>
      </c>
      <c r="H1435" s="1">
        <v>4.0</v>
      </c>
      <c r="I1435" s="1" t="s">
        <v>22</v>
      </c>
      <c r="J1435" s="1">
        <v>0.597</v>
      </c>
      <c r="K1435" s="1">
        <v>0.963</v>
      </c>
      <c r="L1435" s="6">
        <f>if(J1435&gt;QUARTILE!$B$3, "TOP", if(J1435&lt;QUARTILE!$B$4, "BOTTOM", 0))</f>
        <v>0</v>
      </c>
      <c r="M1435" s="6">
        <f t="shared" si="1"/>
        <v>2</v>
      </c>
      <c r="N1435" s="6" t="str">
        <f t="shared" si="2"/>
        <v>Gen X</v>
      </c>
      <c r="O1435" s="6" t="str">
        <f t="shared" si="3"/>
        <v>Low Income</v>
      </c>
    </row>
    <row r="1436" hidden="1">
      <c r="A1436" s="1">
        <v>101434.0</v>
      </c>
      <c r="B1436" s="1">
        <v>38.0</v>
      </c>
      <c r="C1436" s="1">
        <v>22000.0</v>
      </c>
      <c r="D1436" s="1" t="s">
        <v>23</v>
      </c>
      <c r="E1436" s="1">
        <v>15641.9</v>
      </c>
      <c r="F1436" s="1">
        <v>1.0</v>
      </c>
      <c r="G1436" s="1">
        <v>23.0</v>
      </c>
      <c r="H1436" s="1">
        <v>13.0</v>
      </c>
      <c r="I1436" s="1" t="s">
        <v>18</v>
      </c>
      <c r="J1436" s="1">
        <v>0.885</v>
      </c>
      <c r="K1436" s="1">
        <v>0.815</v>
      </c>
      <c r="L1436" s="6" t="str">
        <f>if(J1436&gt;QUARTILE!$B$3, "TOP", if(J1436&lt;QUARTILE!$B$4, "BOTTOM", 0))</f>
        <v>TOP</v>
      </c>
      <c r="M1436" s="6">
        <f t="shared" si="1"/>
        <v>1</v>
      </c>
      <c r="N1436" s="6" t="str">
        <f t="shared" si="2"/>
        <v>Gen X</v>
      </c>
      <c r="O1436" s="6" t="str">
        <f t="shared" si="3"/>
        <v>Low Income</v>
      </c>
    </row>
    <row r="1437" hidden="1">
      <c r="A1437" s="1">
        <v>101435.0</v>
      </c>
      <c r="B1437" s="1">
        <v>54.0</v>
      </c>
      <c r="C1437" s="1">
        <v>18000.0</v>
      </c>
      <c r="D1437" s="1" t="s">
        <v>21</v>
      </c>
      <c r="E1437" s="1">
        <v>4262.97</v>
      </c>
      <c r="F1437" s="1">
        <v>1.0</v>
      </c>
      <c r="G1437" s="1">
        <v>26.0</v>
      </c>
      <c r="H1437" s="1">
        <v>5.0</v>
      </c>
      <c r="I1437" s="1" t="s">
        <v>22</v>
      </c>
      <c r="J1437" s="1">
        <v>0.372</v>
      </c>
      <c r="K1437" s="1">
        <v>0.695</v>
      </c>
      <c r="L1437" s="6">
        <f>if(J1437&gt;QUARTILE!$B$3, "TOP", if(J1437&lt;QUARTILE!$B$4, "BOTTOM", 0))</f>
        <v>0</v>
      </c>
      <c r="M1437" s="6">
        <f t="shared" si="1"/>
        <v>2</v>
      </c>
      <c r="N1437" s="6" t="str">
        <f t="shared" si="2"/>
        <v>Gen X</v>
      </c>
      <c r="O1437" s="6" t="str">
        <f t="shared" si="3"/>
        <v>Low Income</v>
      </c>
    </row>
    <row r="1438" hidden="1">
      <c r="A1438" s="1">
        <v>101436.0</v>
      </c>
      <c r="B1438" s="1">
        <v>22.0</v>
      </c>
      <c r="C1438" s="1">
        <v>30000.0</v>
      </c>
      <c r="D1438" s="1" t="s">
        <v>23</v>
      </c>
      <c r="E1438" s="1">
        <v>15417.65</v>
      </c>
      <c r="F1438" s="1">
        <v>1.0</v>
      </c>
      <c r="G1438" s="1">
        <v>17.0</v>
      </c>
      <c r="H1438" s="1">
        <v>11.0</v>
      </c>
      <c r="I1438" s="1" t="s">
        <v>22</v>
      </c>
      <c r="J1438" s="1">
        <v>0.397</v>
      </c>
      <c r="K1438" s="1">
        <v>0.55</v>
      </c>
      <c r="L1438" s="6">
        <f>if(J1438&gt;QUARTILE!$B$3, "TOP", if(J1438&lt;QUARTILE!$B$4, "BOTTOM", 0))</f>
        <v>0</v>
      </c>
      <c r="M1438" s="6">
        <f t="shared" si="1"/>
        <v>2</v>
      </c>
      <c r="N1438" s="6" t="str">
        <f t="shared" si="2"/>
        <v>Millenial</v>
      </c>
      <c r="O1438" s="6" t="str">
        <f t="shared" si="3"/>
        <v>Low Income</v>
      </c>
    </row>
    <row r="1439" hidden="1">
      <c r="A1439" s="1">
        <v>101437.0</v>
      </c>
      <c r="B1439" s="1">
        <v>36.0</v>
      </c>
      <c r="C1439" s="1">
        <v>31000.0</v>
      </c>
      <c r="D1439" s="1" t="s">
        <v>25</v>
      </c>
      <c r="E1439" s="1">
        <v>6541.36</v>
      </c>
      <c r="F1439" s="1">
        <v>3.0</v>
      </c>
      <c r="G1439" s="1">
        <v>30.0</v>
      </c>
      <c r="H1439" s="1">
        <v>10.0</v>
      </c>
      <c r="I1439" s="1" t="s">
        <v>22</v>
      </c>
      <c r="J1439" s="1">
        <v>0.398</v>
      </c>
      <c r="K1439" s="1">
        <v>0.921</v>
      </c>
      <c r="L1439" s="6">
        <f>if(J1439&gt;QUARTILE!$B$3, "TOP", if(J1439&lt;QUARTILE!$B$4, "BOTTOM", 0))</f>
        <v>0</v>
      </c>
      <c r="M1439" s="6">
        <f t="shared" si="1"/>
        <v>2</v>
      </c>
      <c r="N1439" s="6" t="str">
        <f t="shared" si="2"/>
        <v>Gen X</v>
      </c>
      <c r="O1439" s="6" t="str">
        <f t="shared" si="3"/>
        <v>Low Income</v>
      </c>
    </row>
    <row r="1440" hidden="1">
      <c r="A1440" s="1">
        <v>101438.0</v>
      </c>
      <c r="B1440" s="1">
        <v>76.0</v>
      </c>
      <c r="C1440" s="1">
        <v>35000.0</v>
      </c>
      <c r="D1440" s="1" t="s">
        <v>24</v>
      </c>
      <c r="E1440" s="1">
        <v>6821.18</v>
      </c>
      <c r="F1440" s="1">
        <v>4.0</v>
      </c>
      <c r="G1440" s="1">
        <v>20.0</v>
      </c>
      <c r="H1440" s="1">
        <v>5.0</v>
      </c>
      <c r="I1440" s="1" t="s">
        <v>22</v>
      </c>
      <c r="J1440" s="1">
        <v>0.199</v>
      </c>
      <c r="K1440" s="1">
        <v>0.069</v>
      </c>
      <c r="L1440" s="6" t="str">
        <f>if(J1440&gt;QUARTILE!$B$3, "TOP", if(J1440&lt;QUARTILE!$B$4, "BOTTOM", 0))</f>
        <v>BOTTOM</v>
      </c>
      <c r="M1440" s="6">
        <f t="shared" si="1"/>
        <v>2</v>
      </c>
      <c r="N1440" s="6" t="str">
        <f t="shared" si="2"/>
        <v>Baby Boomer</v>
      </c>
      <c r="O1440" s="6" t="str">
        <f t="shared" si="3"/>
        <v>Low Income</v>
      </c>
    </row>
    <row r="1441" hidden="1">
      <c r="A1441" s="1">
        <v>101439.0</v>
      </c>
      <c r="B1441" s="1">
        <v>31.0</v>
      </c>
      <c r="C1441" s="1">
        <v>16000.0</v>
      </c>
      <c r="D1441" s="1" t="s">
        <v>25</v>
      </c>
      <c r="E1441" s="1">
        <v>26845.4</v>
      </c>
      <c r="F1441" s="1">
        <v>5.0</v>
      </c>
      <c r="G1441" s="1">
        <v>17.0</v>
      </c>
      <c r="H1441" s="1">
        <v>15.0</v>
      </c>
      <c r="I1441" s="1" t="s">
        <v>18</v>
      </c>
      <c r="J1441" s="1">
        <v>0.673</v>
      </c>
      <c r="K1441" s="1">
        <v>0.072</v>
      </c>
      <c r="L1441" s="6">
        <f>if(J1441&gt;QUARTILE!$B$3, "TOP", if(J1441&lt;QUARTILE!$B$4, "BOTTOM", 0))</f>
        <v>0</v>
      </c>
      <c r="M1441" s="6">
        <f t="shared" si="1"/>
        <v>1</v>
      </c>
      <c r="N1441" s="6" t="str">
        <f t="shared" si="2"/>
        <v>Gen X</v>
      </c>
      <c r="O1441" s="6" t="str">
        <f t="shared" si="3"/>
        <v>Low Income</v>
      </c>
    </row>
    <row r="1442" hidden="1">
      <c r="A1442" s="1">
        <v>101440.0</v>
      </c>
      <c r="B1442" s="1">
        <v>43.0</v>
      </c>
      <c r="C1442" s="1">
        <v>6000.0</v>
      </c>
      <c r="D1442" s="1" t="s">
        <v>25</v>
      </c>
      <c r="E1442" s="1">
        <v>600.81</v>
      </c>
      <c r="F1442" s="1">
        <v>4.0</v>
      </c>
      <c r="G1442" s="1">
        <v>22.0</v>
      </c>
      <c r="H1442" s="1">
        <v>11.0</v>
      </c>
      <c r="I1442" s="1" t="s">
        <v>18</v>
      </c>
      <c r="J1442" s="1">
        <v>0.711</v>
      </c>
      <c r="K1442" s="1">
        <v>0.772</v>
      </c>
      <c r="L1442" s="6">
        <f>if(J1442&gt;QUARTILE!$B$3, "TOP", if(J1442&lt;QUARTILE!$B$4, "BOTTOM", 0))</f>
        <v>0</v>
      </c>
      <c r="M1442" s="6">
        <f t="shared" si="1"/>
        <v>1</v>
      </c>
      <c r="N1442" s="6" t="str">
        <f t="shared" si="2"/>
        <v>Gen X</v>
      </c>
      <c r="O1442" s="6" t="str">
        <f t="shared" si="3"/>
        <v>Low Income</v>
      </c>
    </row>
    <row r="1443" hidden="1">
      <c r="A1443" s="1">
        <v>101441.0</v>
      </c>
      <c r="B1443" s="1">
        <v>79.0</v>
      </c>
      <c r="C1443" s="1">
        <v>34000.0</v>
      </c>
      <c r="D1443" s="1" t="s">
        <v>23</v>
      </c>
      <c r="E1443" s="1">
        <v>9591.25</v>
      </c>
      <c r="F1443" s="1">
        <v>4.0</v>
      </c>
      <c r="G1443" s="1">
        <v>23.0</v>
      </c>
      <c r="H1443" s="1">
        <v>2.0</v>
      </c>
      <c r="I1443" s="1" t="s">
        <v>22</v>
      </c>
      <c r="J1443" s="1">
        <v>0.91</v>
      </c>
      <c r="K1443" s="1">
        <v>0.432</v>
      </c>
      <c r="L1443" s="6" t="str">
        <f>if(J1443&gt;QUARTILE!$B$3, "TOP", if(J1443&lt;QUARTILE!$B$4, "BOTTOM", 0))</f>
        <v>TOP</v>
      </c>
      <c r="M1443" s="6">
        <f t="shared" si="1"/>
        <v>2</v>
      </c>
      <c r="N1443" s="6" t="str">
        <f t="shared" si="2"/>
        <v>Baby Boomer</v>
      </c>
      <c r="O1443" s="6" t="str">
        <f t="shared" si="3"/>
        <v>Low Income</v>
      </c>
    </row>
    <row r="1444" hidden="1">
      <c r="A1444" s="1">
        <v>101442.0</v>
      </c>
      <c r="B1444" s="1">
        <v>21.0</v>
      </c>
      <c r="C1444" s="1">
        <v>29000.0</v>
      </c>
      <c r="D1444" s="1" t="s">
        <v>17</v>
      </c>
      <c r="E1444" s="1">
        <v>10469.25</v>
      </c>
      <c r="F1444" s="1">
        <v>2.0</v>
      </c>
      <c r="G1444" s="1">
        <v>21.0</v>
      </c>
      <c r="H1444" s="1">
        <v>16.0</v>
      </c>
      <c r="I1444" s="1" t="s">
        <v>18</v>
      </c>
      <c r="J1444" s="1">
        <v>0.695</v>
      </c>
      <c r="K1444" s="1">
        <v>0.845</v>
      </c>
      <c r="L1444" s="6">
        <f>if(J1444&gt;QUARTILE!$B$3, "TOP", if(J1444&lt;QUARTILE!$B$4, "BOTTOM", 0))</f>
        <v>0</v>
      </c>
      <c r="M1444" s="6">
        <f t="shared" si="1"/>
        <v>1</v>
      </c>
      <c r="N1444" s="6" t="str">
        <f t="shared" si="2"/>
        <v>Millenial</v>
      </c>
      <c r="O1444" s="6" t="str">
        <f t="shared" si="3"/>
        <v>Low Income</v>
      </c>
    </row>
    <row r="1445" hidden="1">
      <c r="A1445" s="1">
        <v>101443.0</v>
      </c>
      <c r="B1445" s="1">
        <v>42.0</v>
      </c>
      <c r="C1445" s="1">
        <v>15000.0</v>
      </c>
      <c r="D1445" s="1" t="s">
        <v>25</v>
      </c>
      <c r="E1445" s="1">
        <v>13276.05</v>
      </c>
      <c r="F1445" s="1">
        <v>3.0</v>
      </c>
      <c r="G1445" s="1">
        <v>21.0</v>
      </c>
      <c r="H1445" s="1">
        <v>8.0</v>
      </c>
      <c r="I1445" s="1" t="s">
        <v>22</v>
      </c>
      <c r="J1445" s="1">
        <v>0.83</v>
      </c>
      <c r="K1445" s="1">
        <v>0.391</v>
      </c>
      <c r="L1445" s="6" t="str">
        <f>if(J1445&gt;QUARTILE!$B$3, "TOP", if(J1445&lt;QUARTILE!$B$4, "BOTTOM", 0))</f>
        <v>TOP</v>
      </c>
      <c r="M1445" s="6">
        <f t="shared" si="1"/>
        <v>2</v>
      </c>
      <c r="N1445" s="6" t="str">
        <f t="shared" si="2"/>
        <v>Gen X</v>
      </c>
      <c r="O1445" s="6" t="str">
        <f t="shared" si="3"/>
        <v>Low Income</v>
      </c>
    </row>
    <row r="1446" hidden="1">
      <c r="A1446" s="1">
        <v>101444.0</v>
      </c>
      <c r="B1446" s="1">
        <v>62.0</v>
      </c>
      <c r="C1446" s="1">
        <v>31000.0</v>
      </c>
      <c r="D1446" s="1" t="s">
        <v>17</v>
      </c>
      <c r="E1446" s="1">
        <v>22113.4</v>
      </c>
      <c r="F1446" s="1">
        <v>3.0</v>
      </c>
      <c r="G1446" s="1">
        <v>20.0</v>
      </c>
      <c r="H1446" s="1">
        <v>4.0</v>
      </c>
      <c r="I1446" s="1" t="s">
        <v>22</v>
      </c>
      <c r="J1446" s="1">
        <v>0.689</v>
      </c>
      <c r="K1446" s="1">
        <v>0.452</v>
      </c>
      <c r="L1446" s="6">
        <f>if(J1446&gt;QUARTILE!$B$3, "TOP", if(J1446&lt;QUARTILE!$B$4, "BOTTOM", 0))</f>
        <v>0</v>
      </c>
      <c r="M1446" s="6">
        <f t="shared" si="1"/>
        <v>2</v>
      </c>
      <c r="N1446" s="6" t="str">
        <f t="shared" si="2"/>
        <v>Baby Boomer</v>
      </c>
      <c r="O1446" s="6" t="str">
        <f t="shared" si="3"/>
        <v>Low Income</v>
      </c>
    </row>
    <row r="1447" hidden="1">
      <c r="A1447" s="1">
        <v>101445.0</v>
      </c>
      <c r="B1447" s="1">
        <v>59.0</v>
      </c>
      <c r="C1447" s="1">
        <v>9000.0</v>
      </c>
      <c r="D1447" s="1" t="s">
        <v>23</v>
      </c>
      <c r="E1447" s="1">
        <v>9230.77</v>
      </c>
      <c r="F1447" s="1">
        <v>1.0</v>
      </c>
      <c r="G1447" s="1">
        <v>22.0</v>
      </c>
      <c r="H1447" s="1">
        <v>1.0</v>
      </c>
      <c r="I1447" s="1" t="s">
        <v>22</v>
      </c>
      <c r="J1447" s="1">
        <v>0.747</v>
      </c>
      <c r="K1447" s="1">
        <v>0.332</v>
      </c>
      <c r="L1447" s="6">
        <f>if(J1447&gt;QUARTILE!$B$3, "TOP", if(J1447&lt;QUARTILE!$B$4, "BOTTOM", 0))</f>
        <v>0</v>
      </c>
      <c r="M1447" s="6">
        <f t="shared" si="1"/>
        <v>2</v>
      </c>
      <c r="N1447" s="6" t="str">
        <f t="shared" si="2"/>
        <v>Gen X</v>
      </c>
      <c r="O1447" s="6" t="str">
        <f t="shared" si="3"/>
        <v>Low Income</v>
      </c>
    </row>
    <row r="1448" hidden="1">
      <c r="A1448" s="1">
        <v>101446.0</v>
      </c>
      <c r="B1448" s="1">
        <v>42.0</v>
      </c>
      <c r="C1448" s="1">
        <v>41000.0</v>
      </c>
      <c r="D1448" s="1" t="s">
        <v>25</v>
      </c>
      <c r="E1448" s="1">
        <v>4794.03</v>
      </c>
      <c r="F1448" s="1">
        <v>4.0</v>
      </c>
      <c r="G1448" s="1">
        <v>9.0</v>
      </c>
      <c r="H1448" s="1">
        <v>10.0</v>
      </c>
      <c r="I1448" s="1" t="s">
        <v>22</v>
      </c>
      <c r="J1448" s="1">
        <v>0.391</v>
      </c>
      <c r="K1448" s="1">
        <v>0.901</v>
      </c>
      <c r="L1448" s="6">
        <f>if(J1448&gt;QUARTILE!$B$3, "TOP", if(J1448&lt;QUARTILE!$B$4, "BOTTOM", 0))</f>
        <v>0</v>
      </c>
      <c r="M1448" s="6">
        <f t="shared" si="1"/>
        <v>2</v>
      </c>
      <c r="N1448" s="6" t="str">
        <f t="shared" si="2"/>
        <v>Gen X</v>
      </c>
      <c r="O1448" s="6" t="str">
        <f t="shared" si="3"/>
        <v>Low Income</v>
      </c>
    </row>
    <row r="1449" hidden="1">
      <c r="A1449" s="1">
        <v>101447.0</v>
      </c>
      <c r="B1449" s="1">
        <v>35.0</v>
      </c>
      <c r="C1449" s="1">
        <v>18000.0</v>
      </c>
      <c r="D1449" s="1" t="s">
        <v>17</v>
      </c>
      <c r="E1449" s="1">
        <v>43234.36</v>
      </c>
      <c r="F1449" s="1">
        <v>5.0</v>
      </c>
      <c r="G1449" s="1">
        <v>19.0</v>
      </c>
      <c r="H1449" s="1">
        <v>10.0</v>
      </c>
      <c r="I1449" s="1" t="s">
        <v>18</v>
      </c>
      <c r="J1449" s="1">
        <v>1.0</v>
      </c>
      <c r="K1449" s="1">
        <v>0.315</v>
      </c>
      <c r="L1449" s="6" t="str">
        <f>if(J1449&gt;QUARTILE!$B$3, "TOP", if(J1449&lt;QUARTILE!$B$4, "BOTTOM", 0))</f>
        <v>TOP</v>
      </c>
      <c r="M1449" s="6">
        <f t="shared" si="1"/>
        <v>1</v>
      </c>
      <c r="N1449" s="6" t="str">
        <f t="shared" si="2"/>
        <v>Gen X</v>
      </c>
      <c r="O1449" s="6" t="str">
        <f t="shared" si="3"/>
        <v>Low Income</v>
      </c>
    </row>
    <row r="1450" hidden="1">
      <c r="A1450" s="1">
        <v>101448.0</v>
      </c>
      <c r="B1450" s="1">
        <v>57.0</v>
      </c>
      <c r="C1450" s="1">
        <v>13000.0</v>
      </c>
      <c r="D1450" s="1" t="s">
        <v>30</v>
      </c>
      <c r="E1450" s="1">
        <v>79307.03</v>
      </c>
      <c r="F1450" s="1">
        <v>2.0</v>
      </c>
      <c r="G1450" s="1">
        <v>26.0</v>
      </c>
      <c r="H1450" s="1">
        <v>3.0</v>
      </c>
      <c r="I1450" s="1" t="s">
        <v>18</v>
      </c>
      <c r="J1450" s="1">
        <v>0.739</v>
      </c>
      <c r="K1450" s="1">
        <v>0.655</v>
      </c>
      <c r="L1450" s="6">
        <f>if(J1450&gt;QUARTILE!$B$3, "TOP", if(J1450&lt;QUARTILE!$B$4, "BOTTOM", 0))</f>
        <v>0</v>
      </c>
      <c r="M1450" s="6">
        <f t="shared" si="1"/>
        <v>1</v>
      </c>
      <c r="N1450" s="6" t="str">
        <f t="shared" si="2"/>
        <v>Gen X</v>
      </c>
      <c r="O1450" s="6" t="str">
        <f t="shared" si="3"/>
        <v>Low Income</v>
      </c>
    </row>
    <row r="1451" hidden="1">
      <c r="A1451" s="1">
        <v>101449.0</v>
      </c>
      <c r="B1451" s="1">
        <v>25.0</v>
      </c>
      <c r="C1451" s="1">
        <v>15000.0</v>
      </c>
      <c r="D1451" s="1" t="s">
        <v>23</v>
      </c>
      <c r="E1451" s="1">
        <v>404.35</v>
      </c>
      <c r="F1451" s="1">
        <v>3.0</v>
      </c>
      <c r="G1451" s="1">
        <v>27.0</v>
      </c>
      <c r="H1451" s="1">
        <v>11.0</v>
      </c>
      <c r="I1451" s="1" t="s">
        <v>18</v>
      </c>
      <c r="J1451" s="1">
        <v>0.637</v>
      </c>
      <c r="K1451" s="1">
        <v>0.696</v>
      </c>
      <c r="L1451" s="6">
        <f>if(J1451&gt;QUARTILE!$B$3, "TOP", if(J1451&lt;QUARTILE!$B$4, "BOTTOM", 0))</f>
        <v>0</v>
      </c>
      <c r="M1451" s="6">
        <f t="shared" si="1"/>
        <v>1</v>
      </c>
      <c r="N1451" s="6" t="str">
        <f t="shared" si="2"/>
        <v>Millenial</v>
      </c>
      <c r="O1451" s="6" t="str">
        <f t="shared" si="3"/>
        <v>Low Income</v>
      </c>
    </row>
    <row r="1452" hidden="1">
      <c r="A1452" s="1">
        <v>101450.0</v>
      </c>
      <c r="B1452" s="1">
        <v>56.0</v>
      </c>
      <c r="C1452" s="1">
        <v>19000.0</v>
      </c>
      <c r="D1452" s="1" t="s">
        <v>17</v>
      </c>
      <c r="E1452" s="1">
        <v>15813.74</v>
      </c>
      <c r="F1452" s="1">
        <v>1.0</v>
      </c>
      <c r="G1452" s="1">
        <v>26.0</v>
      </c>
      <c r="H1452" s="1">
        <v>0.0</v>
      </c>
      <c r="I1452" s="1" t="s">
        <v>22</v>
      </c>
      <c r="J1452" s="1">
        <v>0.847</v>
      </c>
      <c r="K1452" s="1">
        <v>0.235</v>
      </c>
      <c r="L1452" s="6" t="str">
        <f>if(J1452&gt;QUARTILE!$B$3, "TOP", if(J1452&lt;QUARTILE!$B$4, "BOTTOM", 0))</f>
        <v>TOP</v>
      </c>
      <c r="M1452" s="6">
        <f t="shared" si="1"/>
        <v>2</v>
      </c>
      <c r="N1452" s="6" t="str">
        <f t="shared" si="2"/>
        <v>Gen X</v>
      </c>
      <c r="O1452" s="6" t="str">
        <f t="shared" si="3"/>
        <v>Low Income</v>
      </c>
    </row>
    <row r="1453" hidden="1">
      <c r="A1453" s="1">
        <v>101451.0</v>
      </c>
      <c r="B1453" s="1">
        <v>57.0</v>
      </c>
      <c r="C1453" s="1">
        <v>22000.0</v>
      </c>
      <c r="D1453" s="1" t="s">
        <v>23</v>
      </c>
      <c r="E1453" s="1">
        <v>8361.96</v>
      </c>
      <c r="F1453" s="1">
        <v>5.0</v>
      </c>
      <c r="G1453" s="1">
        <v>19.0</v>
      </c>
      <c r="H1453" s="1">
        <v>3.0</v>
      </c>
      <c r="I1453" s="1" t="s">
        <v>22</v>
      </c>
      <c r="J1453" s="1">
        <v>0.471</v>
      </c>
      <c r="K1453" s="1">
        <v>0.864</v>
      </c>
      <c r="L1453" s="6">
        <f>if(J1453&gt;QUARTILE!$B$3, "TOP", if(J1453&lt;QUARTILE!$B$4, "BOTTOM", 0))</f>
        <v>0</v>
      </c>
      <c r="M1453" s="6">
        <f t="shared" si="1"/>
        <v>2</v>
      </c>
      <c r="N1453" s="6" t="str">
        <f t="shared" si="2"/>
        <v>Gen X</v>
      </c>
      <c r="O1453" s="6" t="str">
        <f t="shared" si="3"/>
        <v>Low Income</v>
      </c>
    </row>
    <row r="1454" hidden="1">
      <c r="A1454" s="1">
        <v>101452.0</v>
      </c>
      <c r="B1454" s="1">
        <v>31.0</v>
      </c>
      <c r="C1454" s="1">
        <v>23000.0</v>
      </c>
      <c r="D1454" s="1" t="s">
        <v>25</v>
      </c>
      <c r="E1454" s="1">
        <v>6486.63</v>
      </c>
      <c r="F1454" s="1">
        <v>4.0</v>
      </c>
      <c r="G1454" s="1">
        <v>18.0</v>
      </c>
      <c r="H1454" s="1">
        <v>17.0</v>
      </c>
      <c r="I1454" s="1" t="s">
        <v>18</v>
      </c>
      <c r="J1454" s="1">
        <v>0.146</v>
      </c>
      <c r="K1454" s="1">
        <v>0.495</v>
      </c>
      <c r="L1454" s="6" t="str">
        <f>if(J1454&gt;QUARTILE!$B$3, "TOP", if(J1454&lt;QUARTILE!$B$4, "BOTTOM", 0))</f>
        <v>BOTTOM</v>
      </c>
      <c r="M1454" s="6">
        <f t="shared" si="1"/>
        <v>1</v>
      </c>
      <c r="N1454" s="6" t="str">
        <f t="shared" si="2"/>
        <v>Gen X</v>
      </c>
      <c r="O1454" s="6" t="str">
        <f t="shared" si="3"/>
        <v>Low Income</v>
      </c>
    </row>
    <row r="1455" hidden="1">
      <c r="A1455" s="1">
        <v>101453.0</v>
      </c>
      <c r="B1455" s="1">
        <v>49.0</v>
      </c>
      <c r="C1455" s="1">
        <v>17000.0</v>
      </c>
      <c r="D1455" s="1" t="s">
        <v>23</v>
      </c>
      <c r="E1455" s="1">
        <v>8180.62</v>
      </c>
      <c r="F1455" s="1">
        <v>5.0</v>
      </c>
      <c r="G1455" s="1">
        <v>18.0</v>
      </c>
      <c r="H1455" s="1">
        <v>10.0</v>
      </c>
      <c r="I1455" s="1" t="s">
        <v>22</v>
      </c>
      <c r="J1455" s="1">
        <v>0.29</v>
      </c>
      <c r="K1455" s="1">
        <v>0.806</v>
      </c>
      <c r="L1455" s="6" t="str">
        <f>if(J1455&gt;QUARTILE!$B$3, "TOP", if(J1455&lt;QUARTILE!$B$4, "BOTTOM", 0))</f>
        <v>BOTTOM</v>
      </c>
      <c r="M1455" s="6">
        <f t="shared" si="1"/>
        <v>2</v>
      </c>
      <c r="N1455" s="6" t="str">
        <f t="shared" si="2"/>
        <v>Gen X</v>
      </c>
      <c r="O1455" s="6" t="str">
        <f t="shared" si="3"/>
        <v>Low Income</v>
      </c>
    </row>
    <row r="1456" hidden="1">
      <c r="A1456" s="1">
        <v>101454.0</v>
      </c>
      <c r="B1456" s="1">
        <v>68.0</v>
      </c>
      <c r="C1456" s="1">
        <v>25000.0</v>
      </c>
      <c r="D1456" s="1" t="s">
        <v>27</v>
      </c>
      <c r="E1456" s="1">
        <v>20370.78</v>
      </c>
      <c r="F1456" s="1">
        <v>3.0</v>
      </c>
      <c r="G1456" s="1">
        <v>17.0</v>
      </c>
      <c r="H1456" s="1">
        <v>2.0</v>
      </c>
      <c r="I1456" s="1" t="s">
        <v>22</v>
      </c>
      <c r="J1456" s="1">
        <v>0.808</v>
      </c>
      <c r="K1456" s="1">
        <v>0.832</v>
      </c>
      <c r="L1456" s="6">
        <f>if(J1456&gt;QUARTILE!$B$3, "TOP", if(J1456&lt;QUARTILE!$B$4, "BOTTOM", 0))</f>
        <v>0</v>
      </c>
      <c r="M1456" s="6">
        <f t="shared" si="1"/>
        <v>2</v>
      </c>
      <c r="N1456" s="6" t="str">
        <f t="shared" si="2"/>
        <v>Baby Boomer</v>
      </c>
      <c r="O1456" s="6" t="str">
        <f t="shared" si="3"/>
        <v>Low Income</v>
      </c>
    </row>
    <row r="1457" hidden="1">
      <c r="A1457" s="1">
        <v>101455.0</v>
      </c>
      <c r="B1457" s="1">
        <v>78.0</v>
      </c>
      <c r="C1457" s="1">
        <v>22000.0</v>
      </c>
      <c r="D1457" s="1" t="s">
        <v>25</v>
      </c>
      <c r="E1457" s="1">
        <v>4232.11</v>
      </c>
      <c r="F1457" s="1">
        <v>2.0</v>
      </c>
      <c r="G1457" s="1">
        <v>14.0</v>
      </c>
      <c r="H1457" s="1">
        <v>6.0</v>
      </c>
      <c r="I1457" s="1" t="s">
        <v>22</v>
      </c>
      <c r="J1457" s="1">
        <v>0.782</v>
      </c>
      <c r="K1457" s="1">
        <v>0.059</v>
      </c>
      <c r="L1457" s="6">
        <f>if(J1457&gt;QUARTILE!$B$3, "TOP", if(J1457&lt;QUARTILE!$B$4, "BOTTOM", 0))</f>
        <v>0</v>
      </c>
      <c r="M1457" s="6">
        <f t="shared" si="1"/>
        <v>2</v>
      </c>
      <c r="N1457" s="6" t="str">
        <f t="shared" si="2"/>
        <v>Baby Boomer</v>
      </c>
      <c r="O1457" s="6" t="str">
        <f t="shared" si="3"/>
        <v>Low Income</v>
      </c>
    </row>
    <row r="1458" hidden="1">
      <c r="A1458" s="1">
        <v>101456.0</v>
      </c>
      <c r="B1458" s="1">
        <v>55.0</v>
      </c>
      <c r="C1458" s="1">
        <v>15000.0</v>
      </c>
      <c r="D1458" s="1" t="s">
        <v>25</v>
      </c>
      <c r="E1458" s="1">
        <v>48804.95</v>
      </c>
      <c r="F1458" s="1">
        <v>4.0</v>
      </c>
      <c r="G1458" s="1">
        <v>12.0</v>
      </c>
      <c r="H1458" s="1">
        <v>3.0</v>
      </c>
      <c r="I1458" s="1" t="s">
        <v>18</v>
      </c>
      <c r="J1458" s="1">
        <v>0.267</v>
      </c>
      <c r="K1458" s="1">
        <v>0.47</v>
      </c>
      <c r="L1458" s="6" t="str">
        <f>if(J1458&gt;QUARTILE!$B$3, "TOP", if(J1458&lt;QUARTILE!$B$4, "BOTTOM", 0))</f>
        <v>BOTTOM</v>
      </c>
      <c r="M1458" s="6">
        <f t="shared" si="1"/>
        <v>1</v>
      </c>
      <c r="N1458" s="6" t="str">
        <f t="shared" si="2"/>
        <v>Gen X</v>
      </c>
      <c r="O1458" s="6" t="str">
        <f t="shared" si="3"/>
        <v>Low Income</v>
      </c>
    </row>
    <row r="1459" hidden="1">
      <c r="A1459" s="1">
        <v>101457.0</v>
      </c>
      <c r="B1459" s="1">
        <v>50.0</v>
      </c>
      <c r="C1459" s="1">
        <v>14000.0</v>
      </c>
      <c r="D1459" s="1" t="s">
        <v>23</v>
      </c>
      <c r="E1459" s="1">
        <v>12551.48</v>
      </c>
      <c r="F1459" s="1">
        <v>2.0</v>
      </c>
      <c r="G1459" s="1">
        <v>20.0</v>
      </c>
      <c r="H1459" s="1">
        <v>3.0</v>
      </c>
      <c r="I1459" s="1" t="s">
        <v>22</v>
      </c>
      <c r="J1459" s="1">
        <v>0.12</v>
      </c>
      <c r="K1459" s="1">
        <v>0.789</v>
      </c>
      <c r="L1459" s="6" t="str">
        <f>if(J1459&gt;QUARTILE!$B$3, "TOP", if(J1459&lt;QUARTILE!$B$4, "BOTTOM", 0))</f>
        <v>BOTTOM</v>
      </c>
      <c r="M1459" s="6">
        <f t="shared" si="1"/>
        <v>2</v>
      </c>
      <c r="N1459" s="6" t="str">
        <f t="shared" si="2"/>
        <v>Gen X</v>
      </c>
      <c r="O1459" s="6" t="str">
        <f t="shared" si="3"/>
        <v>Low Income</v>
      </c>
    </row>
    <row r="1460" hidden="1">
      <c r="A1460" s="1">
        <v>101458.0</v>
      </c>
      <c r="B1460" s="1">
        <v>40.0</v>
      </c>
      <c r="C1460" s="1">
        <v>32000.0</v>
      </c>
      <c r="D1460" s="1" t="s">
        <v>23</v>
      </c>
      <c r="E1460" s="1">
        <v>7877.95</v>
      </c>
      <c r="F1460" s="1">
        <v>5.0</v>
      </c>
      <c r="G1460" s="1">
        <v>21.0</v>
      </c>
      <c r="H1460" s="1">
        <v>9.0</v>
      </c>
      <c r="I1460" s="1" t="s">
        <v>22</v>
      </c>
      <c r="J1460" s="1">
        <v>0.672</v>
      </c>
      <c r="K1460" s="1">
        <v>0.856</v>
      </c>
      <c r="L1460" s="6">
        <f>if(J1460&gt;QUARTILE!$B$3, "TOP", if(J1460&lt;QUARTILE!$B$4, "BOTTOM", 0))</f>
        <v>0</v>
      </c>
      <c r="M1460" s="6">
        <f t="shared" si="1"/>
        <v>2</v>
      </c>
      <c r="N1460" s="6" t="str">
        <f t="shared" si="2"/>
        <v>Gen X</v>
      </c>
      <c r="O1460" s="6" t="str">
        <f t="shared" si="3"/>
        <v>Low Income</v>
      </c>
    </row>
    <row r="1461">
      <c r="A1461" s="1">
        <v>101459.0</v>
      </c>
      <c r="B1461" s="1">
        <v>80.0</v>
      </c>
      <c r="C1461" s="1">
        <v>30000.0</v>
      </c>
      <c r="D1461" s="1" t="s">
        <v>21</v>
      </c>
      <c r="E1461" s="1">
        <v>29008.67</v>
      </c>
      <c r="F1461" s="1">
        <v>5.0</v>
      </c>
      <c r="G1461" s="1">
        <v>20.0</v>
      </c>
      <c r="H1461" s="1">
        <v>4.0</v>
      </c>
      <c r="I1461" s="1" t="s">
        <v>22</v>
      </c>
      <c r="J1461" s="1">
        <v>0.939</v>
      </c>
      <c r="K1461" s="1">
        <v>0.456</v>
      </c>
      <c r="L1461" s="6" t="str">
        <f>if(J1461&gt;QUARTILE!$B$3, "TOP", if(J1461&lt;QUARTILE!$B$4, "BOTTOM", 0))</f>
        <v>TOP</v>
      </c>
      <c r="M1461" s="6">
        <f t="shared" si="1"/>
        <v>2</v>
      </c>
      <c r="N1461" s="6" t="str">
        <f t="shared" si="2"/>
        <v>Silent</v>
      </c>
      <c r="O1461" s="6" t="str">
        <f t="shared" si="3"/>
        <v>Low Income</v>
      </c>
    </row>
    <row r="1462" hidden="1">
      <c r="A1462" s="1">
        <v>101460.0</v>
      </c>
      <c r="B1462" s="1">
        <v>32.0</v>
      </c>
      <c r="C1462" s="1">
        <v>23000.0</v>
      </c>
      <c r="D1462" s="1" t="s">
        <v>31</v>
      </c>
      <c r="E1462" s="1">
        <v>329.63</v>
      </c>
      <c r="F1462" s="1">
        <v>1.0</v>
      </c>
      <c r="G1462" s="1">
        <v>20.0</v>
      </c>
      <c r="H1462" s="1">
        <v>11.0</v>
      </c>
      <c r="I1462" s="1" t="s">
        <v>18</v>
      </c>
      <c r="J1462" s="1">
        <v>0.175</v>
      </c>
      <c r="K1462" s="1">
        <v>0.751</v>
      </c>
      <c r="L1462" s="6" t="str">
        <f>if(J1462&gt;QUARTILE!$B$3, "TOP", if(J1462&lt;QUARTILE!$B$4, "BOTTOM", 0))</f>
        <v>BOTTOM</v>
      </c>
      <c r="M1462" s="6">
        <f t="shared" si="1"/>
        <v>1</v>
      </c>
      <c r="N1462" s="6" t="str">
        <f t="shared" si="2"/>
        <v>Gen X</v>
      </c>
      <c r="O1462" s="6" t="str">
        <f t="shared" si="3"/>
        <v>Low Income</v>
      </c>
    </row>
    <row r="1463" hidden="1">
      <c r="A1463" s="1">
        <v>101461.0</v>
      </c>
      <c r="B1463" s="1">
        <v>50.0</v>
      </c>
      <c r="C1463" s="1">
        <v>38000.0</v>
      </c>
      <c r="D1463" s="1" t="s">
        <v>17</v>
      </c>
      <c r="E1463" s="1">
        <v>11307.5</v>
      </c>
      <c r="F1463" s="1">
        <v>4.0</v>
      </c>
      <c r="G1463" s="1">
        <v>21.0</v>
      </c>
      <c r="H1463" s="1">
        <v>2.0</v>
      </c>
      <c r="I1463" s="1" t="s">
        <v>22</v>
      </c>
      <c r="J1463" s="1">
        <v>0.549</v>
      </c>
      <c r="K1463" s="1">
        <v>0.92</v>
      </c>
      <c r="L1463" s="6">
        <f>if(J1463&gt;QUARTILE!$B$3, "TOP", if(J1463&lt;QUARTILE!$B$4, "BOTTOM", 0))</f>
        <v>0</v>
      </c>
      <c r="M1463" s="6">
        <f t="shared" si="1"/>
        <v>2</v>
      </c>
      <c r="N1463" s="6" t="str">
        <f t="shared" si="2"/>
        <v>Gen X</v>
      </c>
      <c r="O1463" s="6" t="str">
        <f t="shared" si="3"/>
        <v>Low Income</v>
      </c>
    </row>
    <row r="1464" hidden="1">
      <c r="A1464" s="1">
        <v>101462.0</v>
      </c>
      <c r="B1464" s="1">
        <v>42.0</v>
      </c>
      <c r="C1464" s="1">
        <v>7000.0</v>
      </c>
      <c r="D1464" s="1" t="s">
        <v>23</v>
      </c>
      <c r="E1464" s="1">
        <v>8779.52</v>
      </c>
      <c r="F1464" s="1">
        <v>5.0</v>
      </c>
      <c r="G1464" s="1">
        <v>22.0</v>
      </c>
      <c r="H1464" s="1">
        <v>9.0</v>
      </c>
      <c r="I1464" s="1" t="s">
        <v>22</v>
      </c>
      <c r="J1464" s="1">
        <v>0.862</v>
      </c>
      <c r="K1464" s="1">
        <v>0.778</v>
      </c>
      <c r="L1464" s="6" t="str">
        <f>if(J1464&gt;QUARTILE!$B$3, "TOP", if(J1464&lt;QUARTILE!$B$4, "BOTTOM", 0))</f>
        <v>TOP</v>
      </c>
      <c r="M1464" s="6">
        <f t="shared" si="1"/>
        <v>2</v>
      </c>
      <c r="N1464" s="6" t="str">
        <f t="shared" si="2"/>
        <v>Gen X</v>
      </c>
      <c r="O1464" s="6" t="str">
        <f t="shared" si="3"/>
        <v>Low Income</v>
      </c>
    </row>
    <row r="1465" hidden="1">
      <c r="A1465" s="1">
        <v>101463.0</v>
      </c>
      <c r="B1465" s="1">
        <v>34.0</v>
      </c>
      <c r="C1465" s="1">
        <v>16000.0</v>
      </c>
      <c r="D1465" s="1" t="s">
        <v>25</v>
      </c>
      <c r="E1465" s="1">
        <v>8256.14</v>
      </c>
      <c r="F1465" s="1">
        <v>3.0</v>
      </c>
      <c r="G1465" s="1">
        <v>22.0</v>
      </c>
      <c r="H1465" s="1">
        <v>16.0</v>
      </c>
      <c r="I1465" s="1" t="s">
        <v>18</v>
      </c>
      <c r="J1465" s="1">
        <v>0.579</v>
      </c>
      <c r="K1465" s="1">
        <v>0.854</v>
      </c>
      <c r="L1465" s="6">
        <f>if(J1465&gt;QUARTILE!$B$3, "TOP", if(J1465&lt;QUARTILE!$B$4, "BOTTOM", 0))</f>
        <v>0</v>
      </c>
      <c r="M1465" s="6">
        <f t="shared" si="1"/>
        <v>1</v>
      </c>
      <c r="N1465" s="6" t="str">
        <f t="shared" si="2"/>
        <v>Gen X</v>
      </c>
      <c r="O1465" s="6" t="str">
        <f t="shared" si="3"/>
        <v>Low Income</v>
      </c>
    </row>
    <row r="1466" hidden="1">
      <c r="A1466" s="1">
        <v>101464.0</v>
      </c>
      <c r="B1466" s="1">
        <v>50.0</v>
      </c>
      <c r="C1466" s="1">
        <v>11000.0</v>
      </c>
      <c r="D1466" s="1" t="s">
        <v>27</v>
      </c>
      <c r="E1466" s="1">
        <v>8221.76</v>
      </c>
      <c r="F1466" s="1">
        <v>3.0</v>
      </c>
      <c r="G1466" s="1">
        <v>19.0</v>
      </c>
      <c r="H1466" s="1">
        <v>2.0</v>
      </c>
      <c r="I1466" s="1" t="s">
        <v>22</v>
      </c>
      <c r="J1466" s="1">
        <v>0.351</v>
      </c>
      <c r="K1466" s="1">
        <v>0.407</v>
      </c>
      <c r="L1466" s="6">
        <f>if(J1466&gt;QUARTILE!$B$3, "TOP", if(J1466&lt;QUARTILE!$B$4, "BOTTOM", 0))</f>
        <v>0</v>
      </c>
      <c r="M1466" s="6">
        <f t="shared" si="1"/>
        <v>2</v>
      </c>
      <c r="N1466" s="6" t="str">
        <f t="shared" si="2"/>
        <v>Gen X</v>
      </c>
      <c r="O1466" s="6" t="str">
        <f t="shared" si="3"/>
        <v>Low Income</v>
      </c>
    </row>
    <row r="1467" hidden="1">
      <c r="A1467" s="1">
        <v>101465.0</v>
      </c>
      <c r="B1467" s="1">
        <v>64.0</v>
      </c>
      <c r="C1467" s="1">
        <v>85000.0</v>
      </c>
      <c r="D1467" s="1" t="s">
        <v>30</v>
      </c>
      <c r="E1467" s="1">
        <v>635.42</v>
      </c>
      <c r="F1467" s="1">
        <v>2.0</v>
      </c>
      <c r="G1467" s="1">
        <v>24.0</v>
      </c>
      <c r="H1467" s="1">
        <v>7.0</v>
      </c>
      <c r="I1467" s="1" t="s">
        <v>22</v>
      </c>
      <c r="J1467" s="1">
        <v>0.891</v>
      </c>
      <c r="K1467" s="1">
        <v>0.092</v>
      </c>
      <c r="L1467" s="6" t="str">
        <f>if(J1467&gt;QUARTILE!$B$3, "TOP", if(J1467&lt;QUARTILE!$B$4, "BOTTOM", 0))</f>
        <v>TOP</v>
      </c>
      <c r="M1467" s="6">
        <f t="shared" si="1"/>
        <v>2</v>
      </c>
      <c r="N1467" s="6" t="str">
        <f t="shared" si="2"/>
        <v>Baby Boomer</v>
      </c>
      <c r="O1467" s="6" t="str">
        <f t="shared" si="3"/>
        <v>Medium Income</v>
      </c>
    </row>
    <row r="1468" hidden="1">
      <c r="A1468" s="1">
        <v>101466.0</v>
      </c>
      <c r="B1468" s="1">
        <v>72.0</v>
      </c>
      <c r="C1468" s="1">
        <v>34000.0</v>
      </c>
      <c r="D1468" s="1" t="s">
        <v>25</v>
      </c>
      <c r="E1468" s="1">
        <v>3300.24</v>
      </c>
      <c r="F1468" s="1">
        <v>3.0</v>
      </c>
      <c r="G1468" s="1">
        <v>18.0</v>
      </c>
      <c r="H1468" s="1">
        <v>4.0</v>
      </c>
      <c r="I1468" s="1" t="s">
        <v>22</v>
      </c>
      <c r="J1468" s="1">
        <v>0.821</v>
      </c>
      <c r="K1468" s="1">
        <v>0.966</v>
      </c>
      <c r="L1468" s="6" t="str">
        <f>if(J1468&gt;QUARTILE!$B$3, "TOP", if(J1468&lt;QUARTILE!$B$4, "BOTTOM", 0))</f>
        <v>TOP</v>
      </c>
      <c r="M1468" s="6">
        <f t="shared" si="1"/>
        <v>2</v>
      </c>
      <c r="N1468" s="6" t="str">
        <f t="shared" si="2"/>
        <v>Baby Boomer</v>
      </c>
      <c r="O1468" s="6" t="str">
        <f t="shared" si="3"/>
        <v>Low Income</v>
      </c>
    </row>
    <row r="1469" hidden="1">
      <c r="A1469" s="1">
        <v>101467.0</v>
      </c>
      <c r="B1469" s="1">
        <v>19.0</v>
      </c>
      <c r="C1469" s="1">
        <v>21000.0</v>
      </c>
      <c r="D1469" s="1" t="s">
        <v>17</v>
      </c>
      <c r="E1469" s="1">
        <v>3060.35</v>
      </c>
      <c r="F1469" s="1">
        <v>5.0</v>
      </c>
      <c r="G1469" s="1">
        <v>16.0</v>
      </c>
      <c r="H1469" s="1">
        <v>22.0</v>
      </c>
      <c r="I1469" s="1" t="s">
        <v>26</v>
      </c>
      <c r="J1469" s="1">
        <v>1.0</v>
      </c>
      <c r="K1469" s="1">
        <v>0.546</v>
      </c>
      <c r="L1469" s="6" t="str">
        <f>if(J1469&gt;QUARTILE!$B$3, "TOP", if(J1469&lt;QUARTILE!$B$4, "BOTTOM", 0))</f>
        <v>TOP</v>
      </c>
      <c r="M1469" s="6">
        <f t="shared" si="1"/>
        <v>3</v>
      </c>
      <c r="N1469" s="6" t="str">
        <f t="shared" si="2"/>
        <v>Millenial</v>
      </c>
      <c r="O1469" s="6" t="str">
        <f t="shared" si="3"/>
        <v>Low Income</v>
      </c>
    </row>
    <row r="1470" hidden="1">
      <c r="A1470" s="1">
        <v>101468.0</v>
      </c>
      <c r="B1470" s="1">
        <v>31.0</v>
      </c>
      <c r="C1470" s="1">
        <v>35000.0</v>
      </c>
      <c r="D1470" s="1" t="s">
        <v>30</v>
      </c>
      <c r="E1470" s="1">
        <v>89501.28</v>
      </c>
      <c r="F1470" s="1">
        <v>3.0</v>
      </c>
      <c r="G1470" s="1">
        <v>20.0</v>
      </c>
      <c r="H1470" s="1">
        <v>12.0</v>
      </c>
      <c r="I1470" s="1" t="s">
        <v>18</v>
      </c>
      <c r="J1470" s="1">
        <v>1.0</v>
      </c>
      <c r="K1470" s="1">
        <v>0.071</v>
      </c>
      <c r="L1470" s="6" t="str">
        <f>if(J1470&gt;QUARTILE!$B$3, "TOP", if(J1470&lt;QUARTILE!$B$4, "BOTTOM", 0))</f>
        <v>TOP</v>
      </c>
      <c r="M1470" s="6">
        <f t="shared" si="1"/>
        <v>1</v>
      </c>
      <c r="N1470" s="6" t="str">
        <f t="shared" si="2"/>
        <v>Gen X</v>
      </c>
      <c r="O1470" s="6" t="str">
        <f t="shared" si="3"/>
        <v>Low Income</v>
      </c>
    </row>
    <row r="1471" hidden="1">
      <c r="A1471" s="1">
        <v>101469.0</v>
      </c>
      <c r="B1471" s="1">
        <v>70.0</v>
      </c>
      <c r="C1471" s="1">
        <v>43000.0</v>
      </c>
      <c r="D1471" s="1" t="s">
        <v>17</v>
      </c>
      <c r="E1471" s="1">
        <v>448.3</v>
      </c>
      <c r="F1471" s="1">
        <v>4.0</v>
      </c>
      <c r="G1471" s="1">
        <v>18.0</v>
      </c>
      <c r="H1471" s="1">
        <v>8.0</v>
      </c>
      <c r="I1471" s="1" t="s">
        <v>22</v>
      </c>
      <c r="J1471" s="1">
        <v>0.151</v>
      </c>
      <c r="K1471" s="1">
        <v>0.924</v>
      </c>
      <c r="L1471" s="6" t="str">
        <f>if(J1471&gt;QUARTILE!$B$3, "TOP", if(J1471&lt;QUARTILE!$B$4, "BOTTOM", 0))</f>
        <v>BOTTOM</v>
      </c>
      <c r="M1471" s="6">
        <f t="shared" si="1"/>
        <v>2</v>
      </c>
      <c r="N1471" s="6" t="str">
        <f t="shared" si="2"/>
        <v>Baby Boomer</v>
      </c>
      <c r="O1471" s="6" t="str">
        <f t="shared" si="3"/>
        <v>Low Income</v>
      </c>
    </row>
    <row r="1472" hidden="1">
      <c r="A1472" s="1">
        <v>101470.0</v>
      </c>
      <c r="B1472" s="1">
        <v>57.0</v>
      </c>
      <c r="C1472" s="1">
        <v>43000.0</v>
      </c>
      <c r="D1472" s="1" t="s">
        <v>23</v>
      </c>
      <c r="E1472" s="1">
        <v>3656.2</v>
      </c>
      <c r="F1472" s="1">
        <v>2.0</v>
      </c>
      <c r="G1472" s="1">
        <v>24.0</v>
      </c>
      <c r="H1472" s="1">
        <v>4.0</v>
      </c>
      <c r="I1472" s="1" t="s">
        <v>22</v>
      </c>
      <c r="J1472" s="1">
        <v>0.391</v>
      </c>
      <c r="K1472" s="1">
        <v>0.716</v>
      </c>
      <c r="L1472" s="6">
        <f>if(J1472&gt;QUARTILE!$B$3, "TOP", if(J1472&lt;QUARTILE!$B$4, "BOTTOM", 0))</f>
        <v>0</v>
      </c>
      <c r="M1472" s="6">
        <f t="shared" si="1"/>
        <v>2</v>
      </c>
      <c r="N1472" s="6" t="str">
        <f t="shared" si="2"/>
        <v>Gen X</v>
      </c>
      <c r="O1472" s="6" t="str">
        <f t="shared" si="3"/>
        <v>Low Income</v>
      </c>
    </row>
    <row r="1473" hidden="1">
      <c r="A1473" s="1">
        <v>101471.0</v>
      </c>
      <c r="B1473" s="1">
        <v>57.0</v>
      </c>
      <c r="C1473" s="1">
        <v>38000.0</v>
      </c>
      <c r="D1473" s="1" t="s">
        <v>23</v>
      </c>
      <c r="E1473" s="1">
        <v>73127.86</v>
      </c>
      <c r="F1473" s="1">
        <v>4.0</v>
      </c>
      <c r="G1473" s="1">
        <v>22.0</v>
      </c>
      <c r="H1473" s="1">
        <v>7.0</v>
      </c>
      <c r="I1473" s="1" t="s">
        <v>18</v>
      </c>
      <c r="J1473" s="1">
        <v>1.0</v>
      </c>
      <c r="K1473" s="1">
        <v>0.0</v>
      </c>
      <c r="L1473" s="6" t="str">
        <f>if(J1473&gt;QUARTILE!$B$3, "TOP", if(J1473&lt;QUARTILE!$B$4, "BOTTOM", 0))</f>
        <v>TOP</v>
      </c>
      <c r="M1473" s="6">
        <f t="shared" si="1"/>
        <v>1</v>
      </c>
      <c r="N1473" s="6" t="str">
        <f t="shared" si="2"/>
        <v>Gen X</v>
      </c>
      <c r="O1473" s="6" t="str">
        <f t="shared" si="3"/>
        <v>Low Income</v>
      </c>
    </row>
    <row r="1474" hidden="1">
      <c r="A1474" s="1">
        <v>101472.0</v>
      </c>
      <c r="B1474" s="1">
        <v>68.0</v>
      </c>
      <c r="C1474" s="1">
        <v>19000.0</v>
      </c>
      <c r="D1474" s="1" t="s">
        <v>25</v>
      </c>
      <c r="E1474" s="1">
        <v>19791.03</v>
      </c>
      <c r="F1474" s="1">
        <v>5.0</v>
      </c>
      <c r="G1474" s="1">
        <v>19.0</v>
      </c>
      <c r="H1474" s="1">
        <v>9.0</v>
      </c>
      <c r="I1474" s="1" t="s">
        <v>22</v>
      </c>
      <c r="J1474" s="1">
        <v>0.645</v>
      </c>
      <c r="K1474" s="1">
        <v>0.121</v>
      </c>
      <c r="L1474" s="6">
        <f>if(J1474&gt;QUARTILE!$B$3, "TOP", if(J1474&lt;QUARTILE!$B$4, "BOTTOM", 0))</f>
        <v>0</v>
      </c>
      <c r="M1474" s="6">
        <f t="shared" si="1"/>
        <v>2</v>
      </c>
      <c r="N1474" s="6" t="str">
        <f t="shared" si="2"/>
        <v>Baby Boomer</v>
      </c>
      <c r="O1474" s="6" t="str">
        <f t="shared" si="3"/>
        <v>Low Income</v>
      </c>
    </row>
    <row r="1475" hidden="1">
      <c r="A1475" s="1">
        <v>101473.0</v>
      </c>
      <c r="B1475" s="1">
        <v>56.0</v>
      </c>
      <c r="C1475" s="1">
        <v>16000.0</v>
      </c>
      <c r="D1475" s="1" t="s">
        <v>25</v>
      </c>
      <c r="E1475" s="1">
        <v>11981.01</v>
      </c>
      <c r="F1475" s="1">
        <v>5.0</v>
      </c>
      <c r="G1475" s="1">
        <v>23.0</v>
      </c>
      <c r="H1475" s="1">
        <v>4.0</v>
      </c>
      <c r="I1475" s="1" t="s">
        <v>22</v>
      </c>
      <c r="J1475" s="1">
        <v>0.72</v>
      </c>
      <c r="K1475" s="1">
        <v>0.815</v>
      </c>
      <c r="L1475" s="6">
        <f>if(J1475&gt;QUARTILE!$B$3, "TOP", if(J1475&lt;QUARTILE!$B$4, "BOTTOM", 0))</f>
        <v>0</v>
      </c>
      <c r="M1475" s="6">
        <f t="shared" si="1"/>
        <v>2</v>
      </c>
      <c r="N1475" s="6" t="str">
        <f t="shared" si="2"/>
        <v>Gen X</v>
      </c>
      <c r="O1475" s="6" t="str">
        <f t="shared" si="3"/>
        <v>Low Income</v>
      </c>
    </row>
    <row r="1476" hidden="1">
      <c r="A1476" s="1">
        <v>101474.0</v>
      </c>
      <c r="B1476" s="1">
        <v>68.0</v>
      </c>
      <c r="C1476" s="1">
        <v>12000.0</v>
      </c>
      <c r="D1476" s="1" t="s">
        <v>23</v>
      </c>
      <c r="E1476" s="1">
        <v>1640.71</v>
      </c>
      <c r="F1476" s="1">
        <v>3.0</v>
      </c>
      <c r="G1476" s="1">
        <v>13.0</v>
      </c>
      <c r="H1476" s="1">
        <v>6.0</v>
      </c>
      <c r="I1476" s="1" t="s">
        <v>22</v>
      </c>
      <c r="J1476" s="1">
        <v>0.934</v>
      </c>
      <c r="K1476" s="1">
        <v>0.954</v>
      </c>
      <c r="L1476" s="6" t="str">
        <f>if(J1476&gt;QUARTILE!$B$3, "TOP", if(J1476&lt;QUARTILE!$B$4, "BOTTOM", 0))</f>
        <v>TOP</v>
      </c>
      <c r="M1476" s="6">
        <f t="shared" si="1"/>
        <v>2</v>
      </c>
      <c r="N1476" s="6" t="str">
        <f t="shared" si="2"/>
        <v>Baby Boomer</v>
      </c>
      <c r="O1476" s="6" t="str">
        <f t="shared" si="3"/>
        <v>Low Income</v>
      </c>
    </row>
    <row r="1477" hidden="1">
      <c r="A1477" s="1">
        <v>101475.0</v>
      </c>
      <c r="B1477" s="1">
        <v>23.0</v>
      </c>
      <c r="C1477" s="1">
        <v>30000.0</v>
      </c>
      <c r="D1477" s="1" t="s">
        <v>23</v>
      </c>
      <c r="E1477" s="1">
        <v>22152.73</v>
      </c>
      <c r="F1477" s="1">
        <v>1.0</v>
      </c>
      <c r="G1477" s="1">
        <v>17.0</v>
      </c>
      <c r="H1477" s="1">
        <v>22.0</v>
      </c>
      <c r="I1477" s="1" t="s">
        <v>26</v>
      </c>
      <c r="J1477" s="1">
        <v>0.941</v>
      </c>
      <c r="K1477" s="1">
        <v>0.265</v>
      </c>
      <c r="L1477" s="6" t="str">
        <f>if(J1477&gt;QUARTILE!$B$3, "TOP", if(J1477&lt;QUARTILE!$B$4, "BOTTOM", 0))</f>
        <v>TOP</v>
      </c>
      <c r="M1477" s="6">
        <f t="shared" si="1"/>
        <v>3</v>
      </c>
      <c r="N1477" s="6" t="str">
        <f t="shared" si="2"/>
        <v>Millenial</v>
      </c>
      <c r="O1477" s="6" t="str">
        <f t="shared" si="3"/>
        <v>Low Income</v>
      </c>
    </row>
    <row r="1478" hidden="1">
      <c r="A1478" s="1">
        <v>101476.0</v>
      </c>
      <c r="B1478" s="1">
        <v>23.0</v>
      </c>
      <c r="C1478" s="1">
        <v>20000.0</v>
      </c>
      <c r="D1478" s="1" t="s">
        <v>27</v>
      </c>
      <c r="E1478" s="1">
        <v>2965.43</v>
      </c>
      <c r="F1478" s="1">
        <v>1.0</v>
      </c>
      <c r="G1478" s="1">
        <v>22.0</v>
      </c>
      <c r="H1478" s="1">
        <v>22.0</v>
      </c>
      <c r="I1478" s="1" t="s">
        <v>26</v>
      </c>
      <c r="J1478" s="1">
        <v>0.883</v>
      </c>
      <c r="K1478" s="1">
        <v>0.313</v>
      </c>
      <c r="L1478" s="6" t="str">
        <f>if(J1478&gt;QUARTILE!$B$3, "TOP", if(J1478&lt;QUARTILE!$B$4, "BOTTOM", 0))</f>
        <v>TOP</v>
      </c>
      <c r="M1478" s="6">
        <f t="shared" si="1"/>
        <v>3</v>
      </c>
      <c r="N1478" s="6" t="str">
        <f t="shared" si="2"/>
        <v>Millenial</v>
      </c>
      <c r="O1478" s="6" t="str">
        <f t="shared" si="3"/>
        <v>Low Income</v>
      </c>
    </row>
    <row r="1479" hidden="1">
      <c r="A1479" s="1">
        <v>101477.0</v>
      </c>
      <c r="B1479" s="1">
        <v>20.0</v>
      </c>
      <c r="C1479" s="1">
        <v>17000.0</v>
      </c>
      <c r="D1479" s="1" t="s">
        <v>25</v>
      </c>
      <c r="E1479" s="1">
        <v>22245.27</v>
      </c>
      <c r="F1479" s="1">
        <v>5.0</v>
      </c>
      <c r="G1479" s="1">
        <v>21.0</v>
      </c>
      <c r="H1479" s="1">
        <v>13.0</v>
      </c>
      <c r="I1479" s="1" t="s">
        <v>22</v>
      </c>
      <c r="J1479" s="1">
        <v>0.155</v>
      </c>
      <c r="K1479" s="1">
        <v>0.345</v>
      </c>
      <c r="L1479" s="6" t="str">
        <f>if(J1479&gt;QUARTILE!$B$3, "TOP", if(J1479&lt;QUARTILE!$B$4, "BOTTOM", 0))</f>
        <v>BOTTOM</v>
      </c>
      <c r="M1479" s="6">
        <f t="shared" si="1"/>
        <v>2</v>
      </c>
      <c r="N1479" s="6" t="str">
        <f t="shared" si="2"/>
        <v>Millenial</v>
      </c>
      <c r="O1479" s="6" t="str">
        <f t="shared" si="3"/>
        <v>Low Income</v>
      </c>
    </row>
    <row r="1480" hidden="1">
      <c r="A1480" s="1">
        <v>101478.0</v>
      </c>
      <c r="B1480" s="1">
        <v>24.0</v>
      </c>
      <c r="C1480" s="1">
        <v>17000.0</v>
      </c>
      <c r="D1480" s="1" t="s">
        <v>23</v>
      </c>
      <c r="E1480" s="1">
        <v>77433.46</v>
      </c>
      <c r="F1480" s="1">
        <v>5.0</v>
      </c>
      <c r="G1480" s="1">
        <v>24.0</v>
      </c>
      <c r="H1480" s="1">
        <v>8.0</v>
      </c>
      <c r="I1480" s="1" t="s">
        <v>18</v>
      </c>
      <c r="J1480" s="1">
        <v>0.657</v>
      </c>
      <c r="K1480" s="1">
        <v>0.685</v>
      </c>
      <c r="L1480" s="6">
        <f>if(J1480&gt;QUARTILE!$B$3, "TOP", if(J1480&lt;QUARTILE!$B$4, "BOTTOM", 0))</f>
        <v>0</v>
      </c>
      <c r="M1480" s="6">
        <f t="shared" si="1"/>
        <v>1</v>
      </c>
      <c r="N1480" s="6" t="str">
        <f t="shared" si="2"/>
        <v>Millenial</v>
      </c>
      <c r="O1480" s="6" t="str">
        <f t="shared" si="3"/>
        <v>Low Income</v>
      </c>
    </row>
    <row r="1481" hidden="1">
      <c r="A1481" s="1">
        <v>101479.0</v>
      </c>
      <c r="B1481" s="1">
        <v>68.0</v>
      </c>
      <c r="C1481" s="1">
        <v>53000.0</v>
      </c>
      <c r="D1481" s="1" t="s">
        <v>27</v>
      </c>
      <c r="E1481" s="1">
        <v>15184.57</v>
      </c>
      <c r="F1481" s="1">
        <v>2.0</v>
      </c>
      <c r="G1481" s="1">
        <v>23.0</v>
      </c>
      <c r="H1481" s="1">
        <v>5.0</v>
      </c>
      <c r="I1481" s="1" t="s">
        <v>22</v>
      </c>
      <c r="J1481" s="1">
        <v>0.773</v>
      </c>
      <c r="K1481" s="1">
        <v>0.453</v>
      </c>
      <c r="L1481" s="6">
        <f>if(J1481&gt;QUARTILE!$B$3, "TOP", if(J1481&lt;QUARTILE!$B$4, "BOTTOM", 0))</f>
        <v>0</v>
      </c>
      <c r="M1481" s="6">
        <f t="shared" si="1"/>
        <v>2</v>
      </c>
      <c r="N1481" s="6" t="str">
        <f t="shared" si="2"/>
        <v>Baby Boomer</v>
      </c>
      <c r="O1481" s="6" t="str">
        <f t="shared" si="3"/>
        <v>Medium Income</v>
      </c>
    </row>
    <row r="1482" hidden="1">
      <c r="A1482" s="1">
        <v>101480.0</v>
      </c>
      <c r="B1482" s="1">
        <v>25.0</v>
      </c>
      <c r="C1482" s="1">
        <v>39000.0</v>
      </c>
      <c r="D1482" s="1" t="s">
        <v>27</v>
      </c>
      <c r="E1482" s="1">
        <v>4818.12</v>
      </c>
      <c r="F1482" s="1">
        <v>5.0</v>
      </c>
      <c r="G1482" s="1">
        <v>18.0</v>
      </c>
      <c r="H1482" s="1">
        <v>12.0</v>
      </c>
      <c r="I1482" s="1" t="s">
        <v>22</v>
      </c>
      <c r="J1482" s="1">
        <v>0.807</v>
      </c>
      <c r="K1482" s="1">
        <v>0.325</v>
      </c>
      <c r="L1482" s="6">
        <f>if(J1482&gt;QUARTILE!$B$3, "TOP", if(J1482&lt;QUARTILE!$B$4, "BOTTOM", 0))</f>
        <v>0</v>
      </c>
      <c r="M1482" s="6">
        <f t="shared" si="1"/>
        <v>2</v>
      </c>
      <c r="N1482" s="6" t="str">
        <f t="shared" si="2"/>
        <v>Millenial</v>
      </c>
      <c r="O1482" s="6" t="str">
        <f t="shared" si="3"/>
        <v>Low Income</v>
      </c>
    </row>
    <row r="1483" hidden="1">
      <c r="A1483" s="1">
        <v>101481.0</v>
      </c>
      <c r="B1483" s="1">
        <v>59.0</v>
      </c>
      <c r="C1483" s="1">
        <v>66000.0</v>
      </c>
      <c r="D1483" s="1" t="s">
        <v>27</v>
      </c>
      <c r="E1483" s="1">
        <v>19631.72</v>
      </c>
      <c r="F1483" s="1">
        <v>5.0</v>
      </c>
      <c r="G1483" s="1">
        <v>24.0</v>
      </c>
      <c r="H1483" s="1">
        <v>6.0</v>
      </c>
      <c r="I1483" s="1" t="s">
        <v>22</v>
      </c>
      <c r="J1483" s="1">
        <v>0.513</v>
      </c>
      <c r="K1483" s="1">
        <v>0.572</v>
      </c>
      <c r="L1483" s="6">
        <f>if(J1483&gt;QUARTILE!$B$3, "TOP", if(J1483&lt;QUARTILE!$B$4, "BOTTOM", 0))</f>
        <v>0</v>
      </c>
      <c r="M1483" s="6">
        <f t="shared" si="1"/>
        <v>2</v>
      </c>
      <c r="N1483" s="6" t="str">
        <f t="shared" si="2"/>
        <v>Gen X</v>
      </c>
      <c r="O1483" s="6" t="str">
        <f t="shared" si="3"/>
        <v>Medium Income</v>
      </c>
    </row>
    <row r="1484" hidden="1">
      <c r="A1484" s="1">
        <v>101482.0</v>
      </c>
      <c r="B1484" s="1">
        <v>69.0</v>
      </c>
      <c r="C1484" s="1">
        <v>30000.0</v>
      </c>
      <c r="D1484" s="1" t="s">
        <v>23</v>
      </c>
      <c r="E1484" s="1">
        <v>14386.94</v>
      </c>
      <c r="F1484" s="1">
        <v>2.0</v>
      </c>
      <c r="G1484" s="1">
        <v>13.0</v>
      </c>
      <c r="H1484" s="1">
        <v>5.0</v>
      </c>
      <c r="I1484" s="1" t="s">
        <v>22</v>
      </c>
      <c r="J1484" s="1">
        <v>0.174</v>
      </c>
      <c r="K1484" s="1">
        <v>0.491</v>
      </c>
      <c r="L1484" s="6" t="str">
        <f>if(J1484&gt;QUARTILE!$B$3, "TOP", if(J1484&lt;QUARTILE!$B$4, "BOTTOM", 0))</f>
        <v>BOTTOM</v>
      </c>
      <c r="M1484" s="6">
        <f t="shared" si="1"/>
        <v>2</v>
      </c>
      <c r="N1484" s="6" t="str">
        <f t="shared" si="2"/>
        <v>Baby Boomer</v>
      </c>
      <c r="O1484" s="6" t="str">
        <f t="shared" si="3"/>
        <v>Low Income</v>
      </c>
    </row>
    <row r="1485" hidden="1">
      <c r="A1485" s="1">
        <v>101483.0</v>
      </c>
      <c r="B1485" s="1">
        <v>32.0</v>
      </c>
      <c r="C1485" s="1">
        <v>23000.0</v>
      </c>
      <c r="D1485" s="1" t="s">
        <v>27</v>
      </c>
      <c r="E1485" s="1">
        <v>15234.53</v>
      </c>
      <c r="F1485" s="1">
        <v>4.0</v>
      </c>
      <c r="G1485" s="1">
        <v>16.0</v>
      </c>
      <c r="H1485" s="1">
        <v>14.0</v>
      </c>
      <c r="I1485" s="1" t="s">
        <v>18</v>
      </c>
      <c r="J1485" s="1">
        <v>0.366</v>
      </c>
      <c r="K1485" s="1">
        <v>0.483</v>
      </c>
      <c r="L1485" s="6">
        <f>if(J1485&gt;QUARTILE!$B$3, "TOP", if(J1485&lt;QUARTILE!$B$4, "BOTTOM", 0))</f>
        <v>0</v>
      </c>
      <c r="M1485" s="6">
        <f t="shared" si="1"/>
        <v>1</v>
      </c>
      <c r="N1485" s="6" t="str">
        <f t="shared" si="2"/>
        <v>Gen X</v>
      </c>
      <c r="O1485" s="6" t="str">
        <f t="shared" si="3"/>
        <v>Low Income</v>
      </c>
    </row>
    <row r="1486" hidden="1">
      <c r="A1486" s="1">
        <v>101484.0</v>
      </c>
      <c r="B1486" s="1">
        <v>64.0</v>
      </c>
      <c r="C1486" s="1">
        <v>22000.0</v>
      </c>
      <c r="D1486" s="1" t="s">
        <v>27</v>
      </c>
      <c r="E1486" s="1">
        <v>13005.85</v>
      </c>
      <c r="F1486" s="1">
        <v>4.0</v>
      </c>
      <c r="G1486" s="1">
        <v>28.0</v>
      </c>
      <c r="H1486" s="1">
        <v>4.0</v>
      </c>
      <c r="I1486" s="1" t="s">
        <v>22</v>
      </c>
      <c r="J1486" s="1">
        <v>0.43</v>
      </c>
      <c r="K1486" s="1">
        <v>0.357</v>
      </c>
      <c r="L1486" s="6">
        <f>if(J1486&gt;QUARTILE!$B$3, "TOP", if(J1486&lt;QUARTILE!$B$4, "BOTTOM", 0))</f>
        <v>0</v>
      </c>
      <c r="M1486" s="6">
        <f t="shared" si="1"/>
        <v>2</v>
      </c>
      <c r="N1486" s="6" t="str">
        <f t="shared" si="2"/>
        <v>Baby Boomer</v>
      </c>
      <c r="O1486" s="6" t="str">
        <f t="shared" si="3"/>
        <v>Low Income</v>
      </c>
    </row>
    <row r="1487" hidden="1">
      <c r="A1487" s="1">
        <v>101485.0</v>
      </c>
      <c r="B1487" s="1">
        <v>46.0</v>
      </c>
      <c r="C1487" s="1">
        <v>12000.0</v>
      </c>
      <c r="D1487" s="1" t="s">
        <v>23</v>
      </c>
      <c r="E1487" s="1">
        <v>22401.25</v>
      </c>
      <c r="F1487" s="1">
        <v>2.0</v>
      </c>
      <c r="G1487" s="1">
        <v>15.0</v>
      </c>
      <c r="H1487" s="1">
        <v>12.0</v>
      </c>
      <c r="I1487" s="1" t="s">
        <v>22</v>
      </c>
      <c r="J1487" s="1">
        <v>0.801</v>
      </c>
      <c r="K1487" s="1">
        <v>0.461</v>
      </c>
      <c r="L1487" s="6">
        <f>if(J1487&gt;QUARTILE!$B$3, "TOP", if(J1487&lt;QUARTILE!$B$4, "BOTTOM", 0))</f>
        <v>0</v>
      </c>
      <c r="M1487" s="6">
        <f t="shared" si="1"/>
        <v>2</v>
      </c>
      <c r="N1487" s="6" t="str">
        <f t="shared" si="2"/>
        <v>Gen X</v>
      </c>
      <c r="O1487" s="6" t="str">
        <f t="shared" si="3"/>
        <v>Low Income</v>
      </c>
    </row>
    <row r="1488" hidden="1">
      <c r="A1488" s="1">
        <v>101486.0</v>
      </c>
      <c r="B1488" s="1">
        <v>50.0</v>
      </c>
      <c r="C1488" s="1">
        <v>10000.0</v>
      </c>
      <c r="D1488" s="1" t="s">
        <v>27</v>
      </c>
      <c r="E1488" s="1">
        <v>16970.09</v>
      </c>
      <c r="F1488" s="1">
        <v>2.0</v>
      </c>
      <c r="G1488" s="1">
        <v>24.0</v>
      </c>
      <c r="H1488" s="1">
        <v>6.0</v>
      </c>
      <c r="I1488" s="1" t="s">
        <v>22</v>
      </c>
      <c r="J1488" s="1">
        <v>0.02</v>
      </c>
      <c r="K1488" s="1">
        <v>0.036</v>
      </c>
      <c r="L1488" s="6" t="str">
        <f>if(J1488&gt;QUARTILE!$B$3, "TOP", if(J1488&lt;QUARTILE!$B$4, "BOTTOM", 0))</f>
        <v>BOTTOM</v>
      </c>
      <c r="M1488" s="6">
        <f t="shared" si="1"/>
        <v>2</v>
      </c>
      <c r="N1488" s="6" t="str">
        <f t="shared" si="2"/>
        <v>Gen X</v>
      </c>
      <c r="O1488" s="6" t="str">
        <f t="shared" si="3"/>
        <v>Low Income</v>
      </c>
    </row>
    <row r="1489" hidden="1">
      <c r="A1489" s="1">
        <v>101487.0</v>
      </c>
      <c r="B1489" s="1">
        <v>69.0</v>
      </c>
      <c r="C1489" s="1">
        <v>30000.0</v>
      </c>
      <c r="D1489" s="1" t="s">
        <v>25</v>
      </c>
      <c r="E1489" s="1">
        <v>86848.55</v>
      </c>
      <c r="F1489" s="1">
        <v>4.0</v>
      </c>
      <c r="G1489" s="1">
        <v>23.0</v>
      </c>
      <c r="H1489" s="1">
        <v>5.0</v>
      </c>
      <c r="I1489" s="1" t="s">
        <v>18</v>
      </c>
      <c r="J1489" s="1">
        <v>0.536</v>
      </c>
      <c r="K1489" s="1">
        <v>0.776</v>
      </c>
      <c r="L1489" s="6">
        <f>if(J1489&gt;QUARTILE!$B$3, "TOP", if(J1489&lt;QUARTILE!$B$4, "BOTTOM", 0))</f>
        <v>0</v>
      </c>
      <c r="M1489" s="6">
        <f t="shared" si="1"/>
        <v>1</v>
      </c>
      <c r="N1489" s="6" t="str">
        <f t="shared" si="2"/>
        <v>Baby Boomer</v>
      </c>
      <c r="O1489" s="6" t="str">
        <f t="shared" si="3"/>
        <v>Low Income</v>
      </c>
    </row>
    <row r="1490" hidden="1">
      <c r="A1490" s="1">
        <v>101488.0</v>
      </c>
      <c r="B1490" s="1">
        <v>47.0</v>
      </c>
      <c r="C1490" s="1">
        <v>13000.0</v>
      </c>
      <c r="D1490" s="1" t="s">
        <v>25</v>
      </c>
      <c r="E1490" s="1">
        <v>34958.31</v>
      </c>
      <c r="F1490" s="1">
        <v>4.0</v>
      </c>
      <c r="G1490" s="1">
        <v>24.0</v>
      </c>
      <c r="H1490" s="1">
        <v>6.0</v>
      </c>
      <c r="I1490" s="1" t="s">
        <v>18</v>
      </c>
      <c r="J1490" s="1">
        <v>0.598</v>
      </c>
      <c r="K1490" s="1">
        <v>0.0</v>
      </c>
      <c r="L1490" s="6">
        <f>if(J1490&gt;QUARTILE!$B$3, "TOP", if(J1490&lt;QUARTILE!$B$4, "BOTTOM", 0))</f>
        <v>0</v>
      </c>
      <c r="M1490" s="6">
        <f t="shared" si="1"/>
        <v>1</v>
      </c>
      <c r="N1490" s="6" t="str">
        <f t="shared" si="2"/>
        <v>Gen X</v>
      </c>
      <c r="O1490" s="6" t="str">
        <f t="shared" si="3"/>
        <v>Low Income</v>
      </c>
    </row>
    <row r="1491" hidden="1">
      <c r="A1491" s="1">
        <v>101489.0</v>
      </c>
      <c r="B1491" s="1">
        <v>56.0</v>
      </c>
      <c r="C1491" s="1">
        <v>25000.0</v>
      </c>
      <c r="D1491" s="1" t="s">
        <v>25</v>
      </c>
      <c r="E1491" s="1">
        <v>6149.49</v>
      </c>
      <c r="F1491" s="1">
        <v>4.0</v>
      </c>
      <c r="G1491" s="1">
        <v>15.0</v>
      </c>
      <c r="H1491" s="1">
        <v>9.0</v>
      </c>
      <c r="I1491" s="1" t="s">
        <v>22</v>
      </c>
      <c r="J1491" s="1">
        <v>0.6</v>
      </c>
      <c r="K1491" s="1">
        <v>0.723</v>
      </c>
      <c r="L1491" s="6">
        <f>if(J1491&gt;QUARTILE!$B$3, "TOP", if(J1491&lt;QUARTILE!$B$4, "BOTTOM", 0))</f>
        <v>0</v>
      </c>
      <c r="M1491" s="6">
        <f t="shared" si="1"/>
        <v>2</v>
      </c>
      <c r="N1491" s="6" t="str">
        <f t="shared" si="2"/>
        <v>Gen X</v>
      </c>
      <c r="O1491" s="6" t="str">
        <f t="shared" si="3"/>
        <v>Low Income</v>
      </c>
    </row>
    <row r="1492" hidden="1">
      <c r="A1492" s="1">
        <v>101490.0</v>
      </c>
      <c r="B1492" s="1">
        <v>44.0</v>
      </c>
      <c r="C1492" s="1">
        <v>43000.0</v>
      </c>
      <c r="D1492" s="1" t="s">
        <v>25</v>
      </c>
      <c r="E1492" s="1">
        <v>25874.78</v>
      </c>
      <c r="F1492" s="1">
        <v>4.0</v>
      </c>
      <c r="G1492" s="1">
        <v>30.0</v>
      </c>
      <c r="H1492" s="1">
        <v>13.0</v>
      </c>
      <c r="I1492" s="1" t="s">
        <v>22</v>
      </c>
      <c r="J1492" s="1">
        <v>1.0</v>
      </c>
      <c r="K1492" s="1">
        <v>0.248</v>
      </c>
      <c r="L1492" s="6" t="str">
        <f>if(J1492&gt;QUARTILE!$B$3, "TOP", if(J1492&lt;QUARTILE!$B$4, "BOTTOM", 0))</f>
        <v>TOP</v>
      </c>
      <c r="M1492" s="6">
        <f t="shared" si="1"/>
        <v>2</v>
      </c>
      <c r="N1492" s="6" t="str">
        <f t="shared" si="2"/>
        <v>Gen X</v>
      </c>
      <c r="O1492" s="6" t="str">
        <f t="shared" si="3"/>
        <v>Low Income</v>
      </c>
    </row>
    <row r="1493" hidden="1">
      <c r="A1493" s="1">
        <v>101491.0</v>
      </c>
      <c r="B1493" s="1">
        <v>53.0</v>
      </c>
      <c r="C1493" s="1">
        <v>15000.0</v>
      </c>
      <c r="D1493" s="1" t="s">
        <v>25</v>
      </c>
      <c r="E1493" s="1">
        <v>4823.61</v>
      </c>
      <c r="F1493" s="1">
        <v>3.0</v>
      </c>
      <c r="G1493" s="1">
        <v>13.0</v>
      </c>
      <c r="H1493" s="1">
        <v>4.0</v>
      </c>
      <c r="I1493" s="1" t="s">
        <v>22</v>
      </c>
      <c r="J1493" s="1">
        <v>0.791</v>
      </c>
      <c r="K1493" s="1">
        <v>0.112</v>
      </c>
      <c r="L1493" s="6">
        <f>if(J1493&gt;QUARTILE!$B$3, "TOP", if(J1493&lt;QUARTILE!$B$4, "BOTTOM", 0))</f>
        <v>0</v>
      </c>
      <c r="M1493" s="6">
        <f t="shared" si="1"/>
        <v>2</v>
      </c>
      <c r="N1493" s="6" t="str">
        <f t="shared" si="2"/>
        <v>Gen X</v>
      </c>
      <c r="O1493" s="6" t="str">
        <f t="shared" si="3"/>
        <v>Low Income</v>
      </c>
    </row>
    <row r="1494" hidden="1">
      <c r="A1494" s="1">
        <v>101492.0</v>
      </c>
      <c r="B1494" s="1">
        <v>46.0</v>
      </c>
      <c r="C1494" s="1">
        <v>74000.0</v>
      </c>
      <c r="D1494" s="1" t="s">
        <v>17</v>
      </c>
      <c r="E1494" s="1">
        <v>30497.01</v>
      </c>
      <c r="F1494" s="1">
        <v>2.0</v>
      </c>
      <c r="G1494" s="1">
        <v>26.0</v>
      </c>
      <c r="H1494" s="1">
        <v>10.0</v>
      </c>
      <c r="I1494" s="1" t="s">
        <v>18</v>
      </c>
      <c r="J1494" s="1">
        <v>0.422</v>
      </c>
      <c r="K1494" s="1">
        <v>0.51</v>
      </c>
      <c r="L1494" s="6">
        <f>if(J1494&gt;QUARTILE!$B$3, "TOP", if(J1494&lt;QUARTILE!$B$4, "BOTTOM", 0))</f>
        <v>0</v>
      </c>
      <c r="M1494" s="6">
        <f t="shared" si="1"/>
        <v>1</v>
      </c>
      <c r="N1494" s="6" t="str">
        <f t="shared" si="2"/>
        <v>Gen X</v>
      </c>
      <c r="O1494" s="6" t="str">
        <f t="shared" si="3"/>
        <v>Medium Income</v>
      </c>
    </row>
    <row r="1495" hidden="1">
      <c r="A1495" s="1">
        <v>101493.0</v>
      </c>
      <c r="B1495" s="1">
        <v>55.0</v>
      </c>
      <c r="C1495" s="1">
        <v>12000.0</v>
      </c>
      <c r="D1495" s="1" t="s">
        <v>23</v>
      </c>
      <c r="E1495" s="1">
        <v>3192.99</v>
      </c>
      <c r="F1495" s="1">
        <v>1.0</v>
      </c>
      <c r="G1495" s="1">
        <v>19.0</v>
      </c>
      <c r="H1495" s="1">
        <v>5.0</v>
      </c>
      <c r="I1495" s="1" t="s">
        <v>22</v>
      </c>
      <c r="J1495" s="1">
        <v>0.684</v>
      </c>
      <c r="K1495" s="1">
        <v>0.707</v>
      </c>
      <c r="L1495" s="6">
        <f>if(J1495&gt;QUARTILE!$B$3, "TOP", if(J1495&lt;QUARTILE!$B$4, "BOTTOM", 0))</f>
        <v>0</v>
      </c>
      <c r="M1495" s="6">
        <f t="shared" si="1"/>
        <v>2</v>
      </c>
      <c r="N1495" s="6" t="str">
        <f t="shared" si="2"/>
        <v>Gen X</v>
      </c>
      <c r="O1495" s="6" t="str">
        <f t="shared" si="3"/>
        <v>Low Income</v>
      </c>
    </row>
    <row r="1496" hidden="1">
      <c r="A1496" s="1">
        <v>101494.0</v>
      </c>
      <c r="B1496" s="1">
        <v>74.0</v>
      </c>
      <c r="C1496" s="1">
        <v>40000.0</v>
      </c>
      <c r="D1496" s="1" t="s">
        <v>30</v>
      </c>
      <c r="E1496" s="1">
        <v>12832.12</v>
      </c>
      <c r="F1496" s="1">
        <v>3.0</v>
      </c>
      <c r="G1496" s="1">
        <v>26.0</v>
      </c>
      <c r="H1496" s="1">
        <v>7.0</v>
      </c>
      <c r="I1496" s="1" t="s">
        <v>22</v>
      </c>
      <c r="J1496" s="1">
        <v>0.346</v>
      </c>
      <c r="K1496" s="1">
        <v>0.63</v>
      </c>
      <c r="L1496" s="6">
        <f>if(J1496&gt;QUARTILE!$B$3, "TOP", if(J1496&lt;QUARTILE!$B$4, "BOTTOM", 0))</f>
        <v>0</v>
      </c>
      <c r="M1496" s="6">
        <f t="shared" si="1"/>
        <v>2</v>
      </c>
      <c r="N1496" s="6" t="str">
        <f t="shared" si="2"/>
        <v>Baby Boomer</v>
      </c>
      <c r="O1496" s="6" t="str">
        <f t="shared" si="3"/>
        <v>Low Income</v>
      </c>
    </row>
    <row r="1497" hidden="1">
      <c r="A1497" s="1">
        <v>101495.0</v>
      </c>
      <c r="B1497" s="1">
        <v>50.0</v>
      </c>
      <c r="C1497" s="1">
        <v>28000.0</v>
      </c>
      <c r="D1497" s="1" t="s">
        <v>25</v>
      </c>
      <c r="E1497" s="1">
        <v>31270.77</v>
      </c>
      <c r="F1497" s="1">
        <v>1.0</v>
      </c>
      <c r="G1497" s="1">
        <v>21.0</v>
      </c>
      <c r="H1497" s="1">
        <v>2.0</v>
      </c>
      <c r="I1497" s="1" t="s">
        <v>18</v>
      </c>
      <c r="J1497" s="1">
        <v>0.961</v>
      </c>
      <c r="K1497" s="1">
        <v>0.476</v>
      </c>
      <c r="L1497" s="6" t="str">
        <f>if(J1497&gt;QUARTILE!$B$3, "TOP", if(J1497&lt;QUARTILE!$B$4, "BOTTOM", 0))</f>
        <v>TOP</v>
      </c>
      <c r="M1497" s="6">
        <f t="shared" si="1"/>
        <v>1</v>
      </c>
      <c r="N1497" s="6" t="str">
        <f t="shared" si="2"/>
        <v>Gen X</v>
      </c>
      <c r="O1497" s="6" t="str">
        <f t="shared" si="3"/>
        <v>Low Income</v>
      </c>
    </row>
    <row r="1498" hidden="1">
      <c r="A1498" s="1">
        <v>101496.0</v>
      </c>
      <c r="B1498" s="1">
        <v>78.0</v>
      </c>
      <c r="C1498" s="1">
        <v>45000.0</v>
      </c>
      <c r="D1498" s="1" t="s">
        <v>23</v>
      </c>
      <c r="E1498" s="1">
        <v>6573.21</v>
      </c>
      <c r="F1498" s="1">
        <v>1.0</v>
      </c>
      <c r="G1498" s="1">
        <v>17.0</v>
      </c>
      <c r="H1498" s="1">
        <v>9.0</v>
      </c>
      <c r="I1498" s="1" t="s">
        <v>22</v>
      </c>
      <c r="J1498" s="1">
        <v>0.221</v>
      </c>
      <c r="K1498" s="1">
        <v>0.536</v>
      </c>
      <c r="L1498" s="6" t="str">
        <f>if(J1498&gt;QUARTILE!$B$3, "TOP", if(J1498&lt;QUARTILE!$B$4, "BOTTOM", 0))</f>
        <v>BOTTOM</v>
      </c>
      <c r="M1498" s="6">
        <f t="shared" si="1"/>
        <v>2</v>
      </c>
      <c r="N1498" s="6" t="str">
        <f t="shared" si="2"/>
        <v>Baby Boomer</v>
      </c>
      <c r="O1498" s="6" t="str">
        <f t="shared" si="3"/>
        <v>Medium Income</v>
      </c>
    </row>
    <row r="1499" hidden="1">
      <c r="A1499" s="1">
        <v>101497.0</v>
      </c>
      <c r="B1499" s="1">
        <v>54.0</v>
      </c>
      <c r="C1499" s="1">
        <v>11000.0</v>
      </c>
      <c r="D1499" s="1" t="s">
        <v>23</v>
      </c>
      <c r="E1499" s="1">
        <v>36294.72</v>
      </c>
      <c r="F1499" s="1">
        <v>5.0</v>
      </c>
      <c r="G1499" s="1">
        <v>8.0</v>
      </c>
      <c r="H1499" s="1">
        <v>4.0</v>
      </c>
      <c r="I1499" s="1" t="s">
        <v>18</v>
      </c>
      <c r="J1499" s="1">
        <v>0.295</v>
      </c>
      <c r="K1499" s="1">
        <v>0.391</v>
      </c>
      <c r="L1499" s="6" t="str">
        <f>if(J1499&gt;QUARTILE!$B$3, "TOP", if(J1499&lt;QUARTILE!$B$4, "BOTTOM", 0))</f>
        <v>BOTTOM</v>
      </c>
      <c r="M1499" s="6">
        <f t="shared" si="1"/>
        <v>1</v>
      </c>
      <c r="N1499" s="6" t="str">
        <f t="shared" si="2"/>
        <v>Gen X</v>
      </c>
      <c r="O1499" s="6" t="str">
        <f t="shared" si="3"/>
        <v>Low Income</v>
      </c>
    </row>
    <row r="1500" hidden="1">
      <c r="A1500" s="1">
        <v>101498.0</v>
      </c>
      <c r="B1500" s="1">
        <v>44.0</v>
      </c>
      <c r="C1500" s="1">
        <v>88000.0</v>
      </c>
      <c r="D1500" s="1" t="s">
        <v>27</v>
      </c>
      <c r="E1500" s="1">
        <v>20664.96</v>
      </c>
      <c r="F1500" s="1">
        <v>2.0</v>
      </c>
      <c r="G1500" s="1">
        <v>19.0</v>
      </c>
      <c r="H1500" s="1">
        <v>7.0</v>
      </c>
      <c r="I1500" s="1" t="s">
        <v>22</v>
      </c>
      <c r="J1500" s="1">
        <v>0.201</v>
      </c>
      <c r="K1500" s="1">
        <v>0.865</v>
      </c>
      <c r="L1500" s="6" t="str">
        <f>if(J1500&gt;QUARTILE!$B$3, "TOP", if(J1500&lt;QUARTILE!$B$4, "BOTTOM", 0))</f>
        <v>BOTTOM</v>
      </c>
      <c r="M1500" s="6">
        <f t="shared" si="1"/>
        <v>2</v>
      </c>
      <c r="N1500" s="6" t="str">
        <f t="shared" si="2"/>
        <v>Gen X</v>
      </c>
      <c r="O1500" s="6" t="str">
        <f t="shared" si="3"/>
        <v>Medium Income</v>
      </c>
    </row>
    <row r="1501" hidden="1">
      <c r="A1501" s="1">
        <v>101499.0</v>
      </c>
      <c r="B1501" s="1">
        <v>72.0</v>
      </c>
      <c r="C1501" s="1">
        <v>20000.0</v>
      </c>
      <c r="D1501" s="1" t="s">
        <v>27</v>
      </c>
      <c r="E1501" s="1">
        <v>10134.09</v>
      </c>
      <c r="F1501" s="1">
        <v>3.0</v>
      </c>
      <c r="G1501" s="1">
        <v>15.0</v>
      </c>
      <c r="H1501" s="1">
        <v>3.0</v>
      </c>
      <c r="I1501" s="1" t="s">
        <v>22</v>
      </c>
      <c r="J1501" s="1">
        <v>0.544</v>
      </c>
      <c r="K1501" s="1">
        <v>0.09</v>
      </c>
      <c r="L1501" s="6">
        <f>if(J1501&gt;QUARTILE!$B$3, "TOP", if(J1501&lt;QUARTILE!$B$4, "BOTTOM", 0))</f>
        <v>0</v>
      </c>
      <c r="M1501" s="6">
        <f t="shared" si="1"/>
        <v>2</v>
      </c>
      <c r="N1501" s="6" t="str">
        <f t="shared" si="2"/>
        <v>Baby Boomer</v>
      </c>
      <c r="O1501" s="6" t="str">
        <f t="shared" si="3"/>
        <v>Low Income</v>
      </c>
    </row>
    <row r="1502" hidden="1">
      <c r="A1502" s="1">
        <v>101500.0</v>
      </c>
      <c r="B1502" s="1">
        <v>50.0</v>
      </c>
      <c r="C1502" s="1">
        <v>33000.0</v>
      </c>
      <c r="D1502" s="1" t="s">
        <v>23</v>
      </c>
      <c r="E1502" s="1">
        <v>11012.71</v>
      </c>
      <c r="F1502" s="1">
        <v>2.0</v>
      </c>
      <c r="G1502" s="1">
        <v>14.0</v>
      </c>
      <c r="H1502" s="1">
        <v>6.0</v>
      </c>
      <c r="I1502" s="1" t="s">
        <v>22</v>
      </c>
      <c r="J1502" s="1">
        <v>0.173</v>
      </c>
      <c r="K1502" s="1">
        <v>0.157</v>
      </c>
      <c r="L1502" s="6" t="str">
        <f>if(J1502&gt;QUARTILE!$B$3, "TOP", if(J1502&lt;QUARTILE!$B$4, "BOTTOM", 0))</f>
        <v>BOTTOM</v>
      </c>
      <c r="M1502" s="6">
        <f t="shared" si="1"/>
        <v>2</v>
      </c>
      <c r="N1502" s="6" t="str">
        <f t="shared" si="2"/>
        <v>Gen X</v>
      </c>
      <c r="O1502" s="6" t="str">
        <f t="shared" si="3"/>
        <v>Low Income</v>
      </c>
    </row>
    <row r="1503" hidden="1">
      <c r="A1503" s="1">
        <v>101501.0</v>
      </c>
      <c r="B1503" s="1">
        <v>79.0</v>
      </c>
      <c r="C1503" s="1">
        <v>52000.0</v>
      </c>
      <c r="D1503" s="1" t="s">
        <v>23</v>
      </c>
      <c r="E1503" s="1">
        <v>52071.52</v>
      </c>
      <c r="F1503" s="1">
        <v>4.0</v>
      </c>
      <c r="G1503" s="1">
        <v>19.0</v>
      </c>
      <c r="H1503" s="1">
        <v>10.0</v>
      </c>
      <c r="I1503" s="1" t="s">
        <v>18</v>
      </c>
      <c r="J1503" s="1">
        <v>0.292</v>
      </c>
      <c r="K1503" s="1">
        <v>0.663</v>
      </c>
      <c r="L1503" s="6" t="str">
        <f>if(J1503&gt;QUARTILE!$B$3, "TOP", if(J1503&lt;QUARTILE!$B$4, "BOTTOM", 0))</f>
        <v>BOTTOM</v>
      </c>
      <c r="M1503" s="6">
        <f t="shared" si="1"/>
        <v>1</v>
      </c>
      <c r="N1503" s="6" t="str">
        <f t="shared" si="2"/>
        <v>Baby Boomer</v>
      </c>
      <c r="O1503" s="6" t="str">
        <f t="shared" si="3"/>
        <v>Medium Income</v>
      </c>
    </row>
    <row r="1504" hidden="1">
      <c r="A1504" s="1">
        <v>101502.0</v>
      </c>
      <c r="B1504" s="1">
        <v>21.0</v>
      </c>
      <c r="C1504" s="1">
        <v>15000.0</v>
      </c>
      <c r="D1504" s="1" t="s">
        <v>17</v>
      </c>
      <c r="E1504" s="1">
        <v>4912.67</v>
      </c>
      <c r="F1504" s="1">
        <v>2.0</v>
      </c>
      <c r="G1504" s="1">
        <v>18.0</v>
      </c>
      <c r="H1504" s="1">
        <v>14.0</v>
      </c>
      <c r="I1504" s="1" t="s">
        <v>22</v>
      </c>
      <c r="J1504" s="1">
        <v>0.332</v>
      </c>
      <c r="K1504" s="1">
        <v>0.303</v>
      </c>
      <c r="L1504" s="6">
        <f>if(J1504&gt;QUARTILE!$B$3, "TOP", if(J1504&lt;QUARTILE!$B$4, "BOTTOM", 0))</f>
        <v>0</v>
      </c>
      <c r="M1504" s="6">
        <f t="shared" si="1"/>
        <v>2</v>
      </c>
      <c r="N1504" s="6" t="str">
        <f t="shared" si="2"/>
        <v>Millenial</v>
      </c>
      <c r="O1504" s="6" t="str">
        <f t="shared" si="3"/>
        <v>Low Income</v>
      </c>
    </row>
    <row r="1505" hidden="1">
      <c r="A1505" s="1">
        <v>101503.0</v>
      </c>
      <c r="B1505" s="1">
        <v>39.0</v>
      </c>
      <c r="C1505" s="1">
        <v>36000.0</v>
      </c>
      <c r="D1505" s="1" t="s">
        <v>23</v>
      </c>
      <c r="E1505" s="1">
        <v>23641.79</v>
      </c>
      <c r="F1505" s="1">
        <v>1.0</v>
      </c>
      <c r="G1505" s="1">
        <v>25.0</v>
      </c>
      <c r="H1505" s="1">
        <v>9.0</v>
      </c>
      <c r="I1505" s="1" t="s">
        <v>22</v>
      </c>
      <c r="J1505" s="1">
        <v>0.848</v>
      </c>
      <c r="K1505" s="1">
        <v>0.772</v>
      </c>
      <c r="L1505" s="6" t="str">
        <f>if(J1505&gt;QUARTILE!$B$3, "TOP", if(J1505&lt;QUARTILE!$B$4, "BOTTOM", 0))</f>
        <v>TOP</v>
      </c>
      <c r="M1505" s="6">
        <f t="shared" si="1"/>
        <v>2</v>
      </c>
      <c r="N1505" s="6" t="str">
        <f t="shared" si="2"/>
        <v>Gen X</v>
      </c>
      <c r="O1505" s="6" t="str">
        <f t="shared" si="3"/>
        <v>Low Income</v>
      </c>
    </row>
    <row r="1506" hidden="1">
      <c r="A1506" s="1">
        <v>101504.0</v>
      </c>
      <c r="B1506" s="1">
        <v>19.0</v>
      </c>
      <c r="C1506" s="1">
        <v>14000.0</v>
      </c>
      <c r="D1506" s="1" t="s">
        <v>17</v>
      </c>
      <c r="E1506" s="1">
        <v>24571.75</v>
      </c>
      <c r="F1506" s="1">
        <v>4.0</v>
      </c>
      <c r="G1506" s="1">
        <v>24.0</v>
      </c>
      <c r="H1506" s="1">
        <v>19.0</v>
      </c>
      <c r="I1506" s="1" t="s">
        <v>22</v>
      </c>
      <c r="J1506" s="1">
        <v>0.156</v>
      </c>
      <c r="K1506" s="1">
        <v>0.303</v>
      </c>
      <c r="L1506" s="6" t="str">
        <f>if(J1506&gt;QUARTILE!$B$3, "TOP", if(J1506&lt;QUARTILE!$B$4, "BOTTOM", 0))</f>
        <v>BOTTOM</v>
      </c>
      <c r="M1506" s="6">
        <f t="shared" si="1"/>
        <v>2</v>
      </c>
      <c r="N1506" s="6" t="str">
        <f t="shared" si="2"/>
        <v>Millenial</v>
      </c>
      <c r="O1506" s="6" t="str">
        <f t="shared" si="3"/>
        <v>Low Income</v>
      </c>
    </row>
    <row r="1507" hidden="1">
      <c r="A1507" s="1">
        <v>101505.0</v>
      </c>
      <c r="B1507" s="1">
        <v>27.0</v>
      </c>
      <c r="C1507" s="1">
        <v>51000.0</v>
      </c>
      <c r="D1507" s="1" t="s">
        <v>27</v>
      </c>
      <c r="E1507" s="1">
        <v>51136.57</v>
      </c>
      <c r="F1507" s="1">
        <v>2.0</v>
      </c>
      <c r="G1507" s="1">
        <v>19.0</v>
      </c>
      <c r="H1507" s="1">
        <v>16.0</v>
      </c>
      <c r="I1507" s="1" t="s">
        <v>22</v>
      </c>
      <c r="J1507" s="1">
        <v>0.558</v>
      </c>
      <c r="K1507" s="1">
        <v>0.825</v>
      </c>
      <c r="L1507" s="6">
        <f>if(J1507&gt;QUARTILE!$B$3, "TOP", if(J1507&lt;QUARTILE!$B$4, "BOTTOM", 0))</f>
        <v>0</v>
      </c>
      <c r="M1507" s="6">
        <f t="shared" si="1"/>
        <v>2</v>
      </c>
      <c r="N1507" s="6" t="str">
        <f t="shared" si="2"/>
        <v>Millenial</v>
      </c>
      <c r="O1507" s="6" t="str">
        <f t="shared" si="3"/>
        <v>Medium Income</v>
      </c>
    </row>
    <row r="1508" hidden="1">
      <c r="A1508" s="1">
        <v>101506.0</v>
      </c>
      <c r="B1508" s="1">
        <v>22.0</v>
      </c>
      <c r="C1508" s="1">
        <v>14000.0</v>
      </c>
      <c r="D1508" s="1" t="s">
        <v>25</v>
      </c>
      <c r="E1508" s="1">
        <v>24976.91</v>
      </c>
      <c r="F1508" s="1">
        <v>2.0</v>
      </c>
      <c r="G1508" s="1">
        <v>20.0</v>
      </c>
      <c r="H1508" s="1">
        <v>14.0</v>
      </c>
      <c r="I1508" s="1" t="s">
        <v>18</v>
      </c>
      <c r="J1508" s="1">
        <v>0.486</v>
      </c>
      <c r="K1508" s="1">
        <v>0.281</v>
      </c>
      <c r="L1508" s="6">
        <f>if(J1508&gt;QUARTILE!$B$3, "TOP", if(J1508&lt;QUARTILE!$B$4, "BOTTOM", 0))</f>
        <v>0</v>
      </c>
      <c r="M1508" s="6">
        <f t="shared" si="1"/>
        <v>1</v>
      </c>
      <c r="N1508" s="6" t="str">
        <f t="shared" si="2"/>
        <v>Millenial</v>
      </c>
      <c r="O1508" s="6" t="str">
        <f t="shared" si="3"/>
        <v>Low Income</v>
      </c>
    </row>
    <row r="1509" hidden="1">
      <c r="A1509" s="1">
        <v>101507.0</v>
      </c>
      <c r="B1509" s="1">
        <v>76.0</v>
      </c>
      <c r="C1509" s="1">
        <v>23000.0</v>
      </c>
      <c r="D1509" s="1" t="s">
        <v>25</v>
      </c>
      <c r="E1509" s="1">
        <v>17563.89</v>
      </c>
      <c r="F1509" s="1">
        <v>1.0</v>
      </c>
      <c r="G1509" s="1">
        <v>22.0</v>
      </c>
      <c r="H1509" s="1">
        <v>4.0</v>
      </c>
      <c r="I1509" s="1" t="s">
        <v>22</v>
      </c>
      <c r="J1509" s="1">
        <v>0.926</v>
      </c>
      <c r="K1509" s="1">
        <v>0.427</v>
      </c>
      <c r="L1509" s="6" t="str">
        <f>if(J1509&gt;QUARTILE!$B$3, "TOP", if(J1509&lt;QUARTILE!$B$4, "BOTTOM", 0))</f>
        <v>TOP</v>
      </c>
      <c r="M1509" s="6">
        <f t="shared" si="1"/>
        <v>2</v>
      </c>
      <c r="N1509" s="6" t="str">
        <f t="shared" si="2"/>
        <v>Baby Boomer</v>
      </c>
      <c r="O1509" s="6" t="str">
        <f t="shared" si="3"/>
        <v>Low Income</v>
      </c>
    </row>
    <row r="1510" hidden="1">
      <c r="A1510" s="1">
        <v>101508.0</v>
      </c>
      <c r="B1510" s="1">
        <v>27.0</v>
      </c>
      <c r="C1510" s="1">
        <v>26000.0</v>
      </c>
      <c r="D1510" s="1" t="s">
        <v>23</v>
      </c>
      <c r="E1510" s="1">
        <v>46562.68</v>
      </c>
      <c r="F1510" s="1">
        <v>4.0</v>
      </c>
      <c r="G1510" s="1">
        <v>23.0</v>
      </c>
      <c r="H1510" s="1">
        <v>16.0</v>
      </c>
      <c r="I1510" s="1" t="s">
        <v>18</v>
      </c>
      <c r="J1510" s="1">
        <v>0.626</v>
      </c>
      <c r="K1510" s="1">
        <v>0.009</v>
      </c>
      <c r="L1510" s="6">
        <f>if(J1510&gt;QUARTILE!$B$3, "TOP", if(J1510&lt;QUARTILE!$B$4, "BOTTOM", 0))</f>
        <v>0</v>
      </c>
      <c r="M1510" s="6">
        <f t="shared" si="1"/>
        <v>1</v>
      </c>
      <c r="N1510" s="6" t="str">
        <f t="shared" si="2"/>
        <v>Millenial</v>
      </c>
      <c r="O1510" s="6" t="str">
        <f t="shared" si="3"/>
        <v>Low Income</v>
      </c>
    </row>
    <row r="1511" hidden="1">
      <c r="A1511" s="1">
        <v>101509.0</v>
      </c>
      <c r="B1511" s="1">
        <v>50.0</v>
      </c>
      <c r="C1511" s="1">
        <v>35000.0</v>
      </c>
      <c r="D1511" s="1" t="s">
        <v>17</v>
      </c>
      <c r="E1511" s="1">
        <v>35337.28</v>
      </c>
      <c r="F1511" s="1">
        <v>1.0</v>
      </c>
      <c r="G1511" s="1">
        <v>23.0</v>
      </c>
      <c r="H1511" s="1">
        <v>4.0</v>
      </c>
      <c r="I1511" s="1" t="s">
        <v>18</v>
      </c>
      <c r="J1511" s="1">
        <v>0.612</v>
      </c>
      <c r="K1511" s="1">
        <v>0.567</v>
      </c>
      <c r="L1511" s="6">
        <f>if(J1511&gt;QUARTILE!$B$3, "TOP", if(J1511&lt;QUARTILE!$B$4, "BOTTOM", 0))</f>
        <v>0</v>
      </c>
      <c r="M1511" s="6">
        <f t="shared" si="1"/>
        <v>1</v>
      </c>
      <c r="N1511" s="6" t="str">
        <f t="shared" si="2"/>
        <v>Gen X</v>
      </c>
      <c r="O1511" s="6" t="str">
        <f t="shared" si="3"/>
        <v>Low Income</v>
      </c>
    </row>
    <row r="1512" hidden="1">
      <c r="A1512" s="1">
        <v>101510.0</v>
      </c>
      <c r="B1512" s="1">
        <v>71.0</v>
      </c>
      <c r="C1512" s="1">
        <v>72000.0</v>
      </c>
      <c r="D1512" s="1" t="s">
        <v>23</v>
      </c>
      <c r="E1512" s="1">
        <v>25230.38</v>
      </c>
      <c r="F1512" s="1">
        <v>2.0</v>
      </c>
      <c r="G1512" s="1">
        <v>15.0</v>
      </c>
      <c r="H1512" s="1">
        <v>4.0</v>
      </c>
      <c r="I1512" s="1" t="s">
        <v>22</v>
      </c>
      <c r="J1512" s="1">
        <v>0.405</v>
      </c>
      <c r="K1512" s="1">
        <v>0.403</v>
      </c>
      <c r="L1512" s="6">
        <f>if(J1512&gt;QUARTILE!$B$3, "TOP", if(J1512&lt;QUARTILE!$B$4, "BOTTOM", 0))</f>
        <v>0</v>
      </c>
      <c r="M1512" s="6">
        <f t="shared" si="1"/>
        <v>2</v>
      </c>
      <c r="N1512" s="6" t="str">
        <f t="shared" si="2"/>
        <v>Baby Boomer</v>
      </c>
      <c r="O1512" s="6" t="str">
        <f t="shared" si="3"/>
        <v>Medium Income</v>
      </c>
    </row>
    <row r="1513" hidden="1">
      <c r="A1513" s="1">
        <v>101511.0</v>
      </c>
      <c r="B1513" s="1">
        <v>55.0</v>
      </c>
      <c r="C1513" s="1">
        <v>17000.0</v>
      </c>
      <c r="D1513" s="1" t="s">
        <v>23</v>
      </c>
      <c r="E1513" s="1">
        <v>662.42</v>
      </c>
      <c r="F1513" s="1">
        <v>3.0</v>
      </c>
      <c r="G1513" s="1">
        <v>18.0</v>
      </c>
      <c r="H1513" s="1">
        <v>7.0</v>
      </c>
      <c r="I1513" s="1" t="s">
        <v>22</v>
      </c>
      <c r="J1513" s="1">
        <v>0.719</v>
      </c>
      <c r="K1513" s="1">
        <v>0.941</v>
      </c>
      <c r="L1513" s="6">
        <f>if(J1513&gt;QUARTILE!$B$3, "TOP", if(J1513&lt;QUARTILE!$B$4, "BOTTOM", 0))</f>
        <v>0</v>
      </c>
      <c r="M1513" s="6">
        <f t="shared" si="1"/>
        <v>2</v>
      </c>
      <c r="N1513" s="6" t="str">
        <f t="shared" si="2"/>
        <v>Gen X</v>
      </c>
      <c r="O1513" s="6" t="str">
        <f t="shared" si="3"/>
        <v>Low Income</v>
      </c>
    </row>
    <row r="1514" hidden="1">
      <c r="A1514" s="1">
        <v>101512.0</v>
      </c>
      <c r="B1514" s="1">
        <v>30.0</v>
      </c>
      <c r="C1514" s="1">
        <v>44000.0</v>
      </c>
      <c r="D1514" s="1" t="s">
        <v>25</v>
      </c>
      <c r="E1514" s="1">
        <v>9352.78</v>
      </c>
      <c r="F1514" s="1">
        <v>3.0</v>
      </c>
      <c r="G1514" s="1">
        <v>21.0</v>
      </c>
      <c r="H1514" s="1">
        <v>11.0</v>
      </c>
      <c r="I1514" s="1" t="s">
        <v>22</v>
      </c>
      <c r="J1514" s="1">
        <v>0.076</v>
      </c>
      <c r="K1514" s="1">
        <v>0.016</v>
      </c>
      <c r="L1514" s="6" t="str">
        <f>if(J1514&gt;QUARTILE!$B$3, "TOP", if(J1514&lt;QUARTILE!$B$4, "BOTTOM", 0))</f>
        <v>BOTTOM</v>
      </c>
      <c r="M1514" s="6">
        <f t="shared" si="1"/>
        <v>2</v>
      </c>
      <c r="N1514" s="6" t="str">
        <f t="shared" si="2"/>
        <v>Millenial</v>
      </c>
      <c r="O1514" s="6" t="str">
        <f t="shared" si="3"/>
        <v>Low Income</v>
      </c>
    </row>
    <row r="1515" hidden="1">
      <c r="A1515" s="1">
        <v>101513.0</v>
      </c>
      <c r="B1515" s="1">
        <v>48.0</v>
      </c>
      <c r="C1515" s="1">
        <v>72000.0</v>
      </c>
      <c r="D1515" s="1" t="s">
        <v>23</v>
      </c>
      <c r="E1515" s="1">
        <v>19987.45</v>
      </c>
      <c r="F1515" s="1">
        <v>5.0</v>
      </c>
      <c r="G1515" s="1">
        <v>20.0</v>
      </c>
      <c r="H1515" s="1">
        <v>12.0</v>
      </c>
      <c r="I1515" s="1" t="s">
        <v>18</v>
      </c>
      <c r="J1515" s="1">
        <v>1.0</v>
      </c>
      <c r="K1515" s="1">
        <v>0.338</v>
      </c>
      <c r="L1515" s="6" t="str">
        <f>if(J1515&gt;QUARTILE!$B$3, "TOP", if(J1515&lt;QUARTILE!$B$4, "BOTTOM", 0))</f>
        <v>TOP</v>
      </c>
      <c r="M1515" s="6">
        <f t="shared" si="1"/>
        <v>1</v>
      </c>
      <c r="N1515" s="6" t="str">
        <f t="shared" si="2"/>
        <v>Gen X</v>
      </c>
      <c r="O1515" s="6" t="str">
        <f t="shared" si="3"/>
        <v>Medium Income</v>
      </c>
    </row>
    <row r="1516" hidden="1">
      <c r="A1516" s="1">
        <v>101514.0</v>
      </c>
      <c r="B1516" s="1">
        <v>64.0</v>
      </c>
      <c r="C1516" s="1">
        <v>24000.0</v>
      </c>
      <c r="D1516" s="1" t="s">
        <v>25</v>
      </c>
      <c r="E1516" s="1">
        <v>14773.38</v>
      </c>
      <c r="F1516" s="1">
        <v>3.0</v>
      </c>
      <c r="G1516" s="1">
        <v>25.0</v>
      </c>
      <c r="H1516" s="1">
        <v>5.0</v>
      </c>
      <c r="I1516" s="1" t="s">
        <v>22</v>
      </c>
      <c r="J1516" s="1">
        <v>0.548</v>
      </c>
      <c r="K1516" s="1">
        <v>0.024</v>
      </c>
      <c r="L1516" s="6">
        <f>if(J1516&gt;QUARTILE!$B$3, "TOP", if(J1516&lt;QUARTILE!$B$4, "BOTTOM", 0))</f>
        <v>0</v>
      </c>
      <c r="M1516" s="6">
        <f t="shared" si="1"/>
        <v>2</v>
      </c>
      <c r="N1516" s="6" t="str">
        <f t="shared" si="2"/>
        <v>Baby Boomer</v>
      </c>
      <c r="O1516" s="6" t="str">
        <f t="shared" si="3"/>
        <v>Low Income</v>
      </c>
    </row>
    <row r="1517" hidden="1">
      <c r="A1517" s="1">
        <v>101515.0</v>
      </c>
      <c r="B1517" s="1">
        <v>53.0</v>
      </c>
      <c r="C1517" s="1">
        <v>16000.0</v>
      </c>
      <c r="D1517" s="1" t="s">
        <v>17</v>
      </c>
      <c r="E1517" s="1">
        <v>7693.21</v>
      </c>
      <c r="F1517" s="1">
        <v>4.0</v>
      </c>
      <c r="G1517" s="1">
        <v>23.0</v>
      </c>
      <c r="H1517" s="1">
        <v>2.0</v>
      </c>
      <c r="I1517" s="1" t="s">
        <v>22</v>
      </c>
      <c r="J1517" s="1">
        <v>0.062</v>
      </c>
      <c r="K1517" s="1">
        <v>0.279</v>
      </c>
      <c r="L1517" s="6" t="str">
        <f>if(J1517&gt;QUARTILE!$B$3, "TOP", if(J1517&lt;QUARTILE!$B$4, "BOTTOM", 0))</f>
        <v>BOTTOM</v>
      </c>
      <c r="M1517" s="6">
        <f t="shared" si="1"/>
        <v>2</v>
      </c>
      <c r="N1517" s="6" t="str">
        <f t="shared" si="2"/>
        <v>Gen X</v>
      </c>
      <c r="O1517" s="6" t="str">
        <f t="shared" si="3"/>
        <v>Low Income</v>
      </c>
    </row>
    <row r="1518" hidden="1">
      <c r="A1518" s="1">
        <v>101516.0</v>
      </c>
      <c r="B1518" s="1">
        <v>62.0</v>
      </c>
      <c r="C1518" s="1">
        <v>8000.0</v>
      </c>
      <c r="D1518" s="1" t="s">
        <v>25</v>
      </c>
      <c r="E1518" s="1">
        <v>3119.61</v>
      </c>
      <c r="F1518" s="1">
        <v>5.0</v>
      </c>
      <c r="G1518" s="1">
        <v>22.0</v>
      </c>
      <c r="H1518" s="1">
        <v>3.0</v>
      </c>
      <c r="I1518" s="1" t="s">
        <v>22</v>
      </c>
      <c r="J1518" s="1">
        <v>0.609</v>
      </c>
      <c r="K1518" s="1">
        <v>0.33</v>
      </c>
      <c r="L1518" s="6">
        <f>if(J1518&gt;QUARTILE!$B$3, "TOP", if(J1518&lt;QUARTILE!$B$4, "BOTTOM", 0))</f>
        <v>0</v>
      </c>
      <c r="M1518" s="6">
        <f t="shared" si="1"/>
        <v>2</v>
      </c>
      <c r="N1518" s="6" t="str">
        <f t="shared" si="2"/>
        <v>Baby Boomer</v>
      </c>
      <c r="O1518" s="6" t="str">
        <f t="shared" si="3"/>
        <v>Low Income</v>
      </c>
    </row>
    <row r="1519" hidden="1">
      <c r="A1519" s="1">
        <v>101517.0</v>
      </c>
      <c r="B1519" s="1">
        <v>41.0</v>
      </c>
      <c r="C1519" s="1">
        <v>68000.0</v>
      </c>
      <c r="D1519" s="1" t="s">
        <v>24</v>
      </c>
      <c r="E1519" s="1">
        <v>16103.78</v>
      </c>
      <c r="F1519" s="1">
        <v>4.0</v>
      </c>
      <c r="G1519" s="1">
        <v>25.0</v>
      </c>
      <c r="H1519" s="1">
        <v>3.0</v>
      </c>
      <c r="I1519" s="1" t="s">
        <v>22</v>
      </c>
      <c r="J1519" s="1">
        <v>0.614</v>
      </c>
      <c r="K1519" s="1">
        <v>0.208</v>
      </c>
      <c r="L1519" s="6">
        <f>if(J1519&gt;QUARTILE!$B$3, "TOP", if(J1519&lt;QUARTILE!$B$4, "BOTTOM", 0))</f>
        <v>0</v>
      </c>
      <c r="M1519" s="6">
        <f t="shared" si="1"/>
        <v>2</v>
      </c>
      <c r="N1519" s="6" t="str">
        <f t="shared" si="2"/>
        <v>Gen X</v>
      </c>
      <c r="O1519" s="6" t="str">
        <f t="shared" si="3"/>
        <v>Medium Income</v>
      </c>
    </row>
    <row r="1520" hidden="1">
      <c r="A1520" s="1">
        <v>101518.0</v>
      </c>
      <c r="B1520" s="1">
        <v>69.0</v>
      </c>
      <c r="C1520" s="1">
        <v>19000.0</v>
      </c>
      <c r="D1520" s="1" t="s">
        <v>17</v>
      </c>
      <c r="E1520" s="1">
        <v>6735.14</v>
      </c>
      <c r="F1520" s="1">
        <v>3.0</v>
      </c>
      <c r="G1520" s="1">
        <v>16.0</v>
      </c>
      <c r="H1520" s="1">
        <v>4.0</v>
      </c>
      <c r="I1520" s="1" t="s">
        <v>22</v>
      </c>
      <c r="J1520" s="1">
        <v>0.241</v>
      </c>
      <c r="K1520" s="1">
        <v>0.256</v>
      </c>
      <c r="L1520" s="6" t="str">
        <f>if(J1520&gt;QUARTILE!$B$3, "TOP", if(J1520&lt;QUARTILE!$B$4, "BOTTOM", 0))</f>
        <v>BOTTOM</v>
      </c>
      <c r="M1520" s="6">
        <f t="shared" si="1"/>
        <v>2</v>
      </c>
      <c r="N1520" s="6" t="str">
        <f t="shared" si="2"/>
        <v>Baby Boomer</v>
      </c>
      <c r="O1520" s="6" t="str">
        <f t="shared" si="3"/>
        <v>Low Income</v>
      </c>
    </row>
    <row r="1521" hidden="1">
      <c r="A1521" s="1">
        <v>101519.0</v>
      </c>
      <c r="B1521" s="1">
        <v>73.0</v>
      </c>
      <c r="C1521" s="1">
        <v>12000.0</v>
      </c>
      <c r="D1521" s="1" t="s">
        <v>25</v>
      </c>
      <c r="E1521" s="1">
        <v>5305.38</v>
      </c>
      <c r="F1521" s="1">
        <v>3.0</v>
      </c>
      <c r="G1521" s="1">
        <v>26.0</v>
      </c>
      <c r="H1521" s="1">
        <v>6.0</v>
      </c>
      <c r="I1521" s="1" t="s">
        <v>22</v>
      </c>
      <c r="J1521" s="1">
        <v>0.259</v>
      </c>
      <c r="K1521" s="1">
        <v>0.26</v>
      </c>
      <c r="L1521" s="6" t="str">
        <f>if(J1521&gt;QUARTILE!$B$3, "TOP", if(J1521&lt;QUARTILE!$B$4, "BOTTOM", 0))</f>
        <v>BOTTOM</v>
      </c>
      <c r="M1521" s="6">
        <f t="shared" si="1"/>
        <v>2</v>
      </c>
      <c r="N1521" s="6" t="str">
        <f t="shared" si="2"/>
        <v>Baby Boomer</v>
      </c>
      <c r="O1521" s="6" t="str">
        <f t="shared" si="3"/>
        <v>Low Income</v>
      </c>
    </row>
    <row r="1522" hidden="1">
      <c r="A1522" s="1">
        <v>101520.0</v>
      </c>
      <c r="B1522" s="1">
        <v>32.0</v>
      </c>
      <c r="C1522" s="1">
        <v>10000.0</v>
      </c>
      <c r="D1522" s="1" t="s">
        <v>25</v>
      </c>
      <c r="E1522" s="1">
        <v>10181.82</v>
      </c>
      <c r="F1522" s="1">
        <v>2.0</v>
      </c>
      <c r="G1522" s="1">
        <v>19.0</v>
      </c>
      <c r="H1522" s="1">
        <v>18.0</v>
      </c>
      <c r="I1522" s="1" t="s">
        <v>22</v>
      </c>
      <c r="J1522" s="1">
        <v>0.321</v>
      </c>
      <c r="K1522" s="1">
        <v>0.266</v>
      </c>
      <c r="L1522" s="6">
        <f>if(J1522&gt;QUARTILE!$B$3, "TOP", if(J1522&lt;QUARTILE!$B$4, "BOTTOM", 0))</f>
        <v>0</v>
      </c>
      <c r="M1522" s="6">
        <f t="shared" si="1"/>
        <v>2</v>
      </c>
      <c r="N1522" s="6" t="str">
        <f t="shared" si="2"/>
        <v>Gen X</v>
      </c>
      <c r="O1522" s="6" t="str">
        <f t="shared" si="3"/>
        <v>Low Income</v>
      </c>
    </row>
    <row r="1523" hidden="1">
      <c r="A1523" s="1">
        <v>101521.0</v>
      </c>
      <c r="B1523" s="1">
        <v>46.0</v>
      </c>
      <c r="C1523" s="1">
        <v>12000.0</v>
      </c>
      <c r="D1523" s="1" t="s">
        <v>25</v>
      </c>
      <c r="E1523" s="1">
        <v>30788.11</v>
      </c>
      <c r="F1523" s="1">
        <v>4.0</v>
      </c>
      <c r="G1523" s="1">
        <v>21.0</v>
      </c>
      <c r="H1523" s="1">
        <v>9.0</v>
      </c>
      <c r="I1523" s="1" t="s">
        <v>18</v>
      </c>
      <c r="J1523" s="1">
        <v>0.28</v>
      </c>
      <c r="K1523" s="1">
        <v>0.132</v>
      </c>
      <c r="L1523" s="6" t="str">
        <f>if(J1523&gt;QUARTILE!$B$3, "TOP", if(J1523&lt;QUARTILE!$B$4, "BOTTOM", 0))</f>
        <v>BOTTOM</v>
      </c>
      <c r="M1523" s="6">
        <f t="shared" si="1"/>
        <v>1</v>
      </c>
      <c r="N1523" s="6" t="str">
        <f t="shared" si="2"/>
        <v>Gen X</v>
      </c>
      <c r="O1523" s="6" t="str">
        <f t="shared" si="3"/>
        <v>Low Income</v>
      </c>
    </row>
    <row r="1524" hidden="1">
      <c r="A1524" s="1">
        <v>101522.0</v>
      </c>
      <c r="B1524" s="1">
        <v>25.0</v>
      </c>
      <c r="C1524" s="1">
        <v>38000.0</v>
      </c>
      <c r="D1524" s="1" t="s">
        <v>27</v>
      </c>
      <c r="E1524" s="1">
        <v>13382.89</v>
      </c>
      <c r="F1524" s="1">
        <v>1.0</v>
      </c>
      <c r="G1524" s="1">
        <v>20.0</v>
      </c>
      <c r="H1524" s="1">
        <v>15.0</v>
      </c>
      <c r="I1524" s="1" t="s">
        <v>22</v>
      </c>
      <c r="J1524" s="1">
        <v>0.531</v>
      </c>
      <c r="K1524" s="1">
        <v>0.851</v>
      </c>
      <c r="L1524" s="6">
        <f>if(J1524&gt;QUARTILE!$B$3, "TOP", if(J1524&lt;QUARTILE!$B$4, "BOTTOM", 0))</f>
        <v>0</v>
      </c>
      <c r="M1524" s="6">
        <f t="shared" si="1"/>
        <v>2</v>
      </c>
      <c r="N1524" s="6" t="str">
        <f t="shared" si="2"/>
        <v>Millenial</v>
      </c>
      <c r="O1524" s="6" t="str">
        <f t="shared" si="3"/>
        <v>Low Income</v>
      </c>
    </row>
    <row r="1525" hidden="1">
      <c r="A1525" s="1">
        <v>101523.0</v>
      </c>
      <c r="B1525" s="1">
        <v>22.0</v>
      </c>
      <c r="C1525" s="1">
        <v>42000.0</v>
      </c>
      <c r="D1525" s="1" t="s">
        <v>23</v>
      </c>
      <c r="E1525" s="1">
        <v>4879.49</v>
      </c>
      <c r="F1525" s="1">
        <v>2.0</v>
      </c>
      <c r="G1525" s="1">
        <v>9.0</v>
      </c>
      <c r="H1525" s="1">
        <v>13.0</v>
      </c>
      <c r="I1525" s="1" t="s">
        <v>18</v>
      </c>
      <c r="J1525" s="1">
        <v>0.929</v>
      </c>
      <c r="K1525" s="1">
        <v>0.039</v>
      </c>
      <c r="L1525" s="6" t="str">
        <f>if(J1525&gt;QUARTILE!$B$3, "TOP", if(J1525&lt;QUARTILE!$B$4, "BOTTOM", 0))</f>
        <v>TOP</v>
      </c>
      <c r="M1525" s="6">
        <f t="shared" si="1"/>
        <v>1</v>
      </c>
      <c r="N1525" s="6" t="str">
        <f t="shared" si="2"/>
        <v>Millenial</v>
      </c>
      <c r="O1525" s="6" t="str">
        <f t="shared" si="3"/>
        <v>Low Income</v>
      </c>
    </row>
    <row r="1526" hidden="1">
      <c r="A1526" s="1">
        <v>101524.0</v>
      </c>
      <c r="B1526" s="1">
        <v>46.0</v>
      </c>
      <c r="C1526" s="1">
        <v>33000.0</v>
      </c>
      <c r="D1526" s="1" t="s">
        <v>30</v>
      </c>
      <c r="E1526" s="1">
        <v>2486.41</v>
      </c>
      <c r="F1526" s="1">
        <v>4.0</v>
      </c>
      <c r="G1526" s="1">
        <v>11.0</v>
      </c>
      <c r="H1526" s="1">
        <v>10.0</v>
      </c>
      <c r="I1526" s="1" t="s">
        <v>22</v>
      </c>
      <c r="J1526" s="1">
        <v>0.923</v>
      </c>
      <c r="K1526" s="1">
        <v>0.939</v>
      </c>
      <c r="L1526" s="6" t="str">
        <f>if(J1526&gt;QUARTILE!$B$3, "TOP", if(J1526&lt;QUARTILE!$B$4, "BOTTOM", 0))</f>
        <v>TOP</v>
      </c>
      <c r="M1526" s="6">
        <f t="shared" si="1"/>
        <v>2</v>
      </c>
      <c r="N1526" s="6" t="str">
        <f t="shared" si="2"/>
        <v>Gen X</v>
      </c>
      <c r="O1526" s="6" t="str">
        <f t="shared" si="3"/>
        <v>Low Income</v>
      </c>
    </row>
    <row r="1527" hidden="1">
      <c r="A1527" s="1">
        <v>101525.0</v>
      </c>
      <c r="B1527" s="1">
        <v>64.0</v>
      </c>
      <c r="C1527" s="1">
        <v>24000.0</v>
      </c>
      <c r="D1527" s="1" t="s">
        <v>27</v>
      </c>
      <c r="E1527" s="1">
        <v>13822.48</v>
      </c>
      <c r="F1527" s="1">
        <v>5.0</v>
      </c>
      <c r="G1527" s="1">
        <v>14.0</v>
      </c>
      <c r="H1527" s="1">
        <v>6.0</v>
      </c>
      <c r="I1527" s="1" t="s">
        <v>22</v>
      </c>
      <c r="J1527" s="1">
        <v>0.953</v>
      </c>
      <c r="K1527" s="1">
        <v>0.232</v>
      </c>
      <c r="L1527" s="6" t="str">
        <f>if(J1527&gt;QUARTILE!$B$3, "TOP", if(J1527&lt;QUARTILE!$B$4, "BOTTOM", 0))</f>
        <v>TOP</v>
      </c>
      <c r="M1527" s="6">
        <f t="shared" si="1"/>
        <v>2</v>
      </c>
      <c r="N1527" s="6" t="str">
        <f t="shared" si="2"/>
        <v>Baby Boomer</v>
      </c>
      <c r="O1527" s="6" t="str">
        <f t="shared" si="3"/>
        <v>Low Income</v>
      </c>
    </row>
    <row r="1528" hidden="1">
      <c r="A1528" s="1">
        <v>101526.0</v>
      </c>
      <c r="B1528" s="1">
        <v>21.0</v>
      </c>
      <c r="C1528" s="1">
        <v>10000.0</v>
      </c>
      <c r="D1528" s="1" t="s">
        <v>25</v>
      </c>
      <c r="E1528" s="1">
        <v>31633.19</v>
      </c>
      <c r="F1528" s="1">
        <v>4.0</v>
      </c>
      <c r="G1528" s="1">
        <v>18.0</v>
      </c>
      <c r="H1528" s="1">
        <v>17.0</v>
      </c>
      <c r="I1528" s="1" t="s">
        <v>18</v>
      </c>
      <c r="J1528" s="1">
        <v>0.75</v>
      </c>
      <c r="K1528" s="1">
        <v>0.0</v>
      </c>
      <c r="L1528" s="6">
        <f>if(J1528&gt;QUARTILE!$B$3, "TOP", if(J1528&lt;QUARTILE!$B$4, "BOTTOM", 0))</f>
        <v>0</v>
      </c>
      <c r="M1528" s="6">
        <f t="shared" si="1"/>
        <v>1</v>
      </c>
      <c r="N1528" s="6" t="str">
        <f t="shared" si="2"/>
        <v>Millenial</v>
      </c>
      <c r="O1528" s="6" t="str">
        <f t="shared" si="3"/>
        <v>Low Income</v>
      </c>
    </row>
    <row r="1529" hidden="1">
      <c r="A1529" s="1">
        <v>101527.0</v>
      </c>
      <c r="B1529" s="1">
        <v>29.0</v>
      </c>
      <c r="C1529" s="1">
        <v>14000.0</v>
      </c>
      <c r="D1529" s="1" t="s">
        <v>27</v>
      </c>
      <c r="E1529" s="1">
        <v>21158.12</v>
      </c>
      <c r="F1529" s="1">
        <v>5.0</v>
      </c>
      <c r="G1529" s="1">
        <v>34.0</v>
      </c>
      <c r="H1529" s="1">
        <v>9.0</v>
      </c>
      <c r="I1529" s="1" t="s">
        <v>22</v>
      </c>
      <c r="J1529" s="1">
        <v>0.622</v>
      </c>
      <c r="K1529" s="1">
        <v>0.125</v>
      </c>
      <c r="L1529" s="6">
        <f>if(J1529&gt;QUARTILE!$B$3, "TOP", if(J1529&lt;QUARTILE!$B$4, "BOTTOM", 0))</f>
        <v>0</v>
      </c>
      <c r="M1529" s="6">
        <f t="shared" si="1"/>
        <v>2</v>
      </c>
      <c r="N1529" s="6" t="str">
        <f t="shared" si="2"/>
        <v>Millenial</v>
      </c>
      <c r="O1529" s="6" t="str">
        <f t="shared" si="3"/>
        <v>Low Income</v>
      </c>
    </row>
    <row r="1530" hidden="1">
      <c r="A1530" s="1">
        <v>101528.0</v>
      </c>
      <c r="B1530" s="1">
        <v>62.0</v>
      </c>
      <c r="C1530" s="1">
        <v>11000.0</v>
      </c>
      <c r="D1530" s="1" t="s">
        <v>25</v>
      </c>
      <c r="E1530" s="1">
        <v>5283.19</v>
      </c>
      <c r="F1530" s="1">
        <v>5.0</v>
      </c>
      <c r="G1530" s="1">
        <v>19.0</v>
      </c>
      <c r="H1530" s="1">
        <v>6.0</v>
      </c>
      <c r="I1530" s="1" t="s">
        <v>22</v>
      </c>
      <c r="J1530" s="1">
        <v>0.361</v>
      </c>
      <c r="K1530" s="1">
        <v>0.892</v>
      </c>
      <c r="L1530" s="6">
        <f>if(J1530&gt;QUARTILE!$B$3, "TOP", if(J1530&lt;QUARTILE!$B$4, "BOTTOM", 0))</f>
        <v>0</v>
      </c>
      <c r="M1530" s="6">
        <f t="shared" si="1"/>
        <v>2</v>
      </c>
      <c r="N1530" s="6" t="str">
        <f t="shared" si="2"/>
        <v>Baby Boomer</v>
      </c>
      <c r="O1530" s="6" t="str">
        <f t="shared" si="3"/>
        <v>Low Income</v>
      </c>
    </row>
    <row r="1531" hidden="1">
      <c r="A1531" s="1">
        <v>101529.0</v>
      </c>
      <c r="B1531" s="1">
        <v>19.0</v>
      </c>
      <c r="C1531" s="1">
        <v>31000.0</v>
      </c>
      <c r="D1531" s="1" t="s">
        <v>17</v>
      </c>
      <c r="E1531" s="1">
        <v>11479.09</v>
      </c>
      <c r="F1531" s="1">
        <v>3.0</v>
      </c>
      <c r="G1531" s="1">
        <v>22.0</v>
      </c>
      <c r="H1531" s="1">
        <v>15.0</v>
      </c>
      <c r="I1531" s="1" t="s">
        <v>18</v>
      </c>
      <c r="J1531" s="1">
        <v>0.885</v>
      </c>
      <c r="K1531" s="1">
        <v>0.998</v>
      </c>
      <c r="L1531" s="6" t="str">
        <f>if(J1531&gt;QUARTILE!$B$3, "TOP", if(J1531&lt;QUARTILE!$B$4, "BOTTOM", 0))</f>
        <v>TOP</v>
      </c>
      <c r="M1531" s="6">
        <f t="shared" si="1"/>
        <v>1</v>
      </c>
      <c r="N1531" s="6" t="str">
        <f t="shared" si="2"/>
        <v>Millenial</v>
      </c>
      <c r="O1531" s="6" t="str">
        <f t="shared" si="3"/>
        <v>Low Income</v>
      </c>
    </row>
    <row r="1532" hidden="1">
      <c r="A1532" s="1">
        <v>101530.0</v>
      </c>
      <c r="B1532" s="1">
        <v>44.0</v>
      </c>
      <c r="C1532" s="1">
        <v>12000.0</v>
      </c>
      <c r="D1532" s="1" t="s">
        <v>25</v>
      </c>
      <c r="E1532" s="1">
        <v>38652.23</v>
      </c>
      <c r="F1532" s="1">
        <v>1.0</v>
      </c>
      <c r="G1532" s="1">
        <v>18.0</v>
      </c>
      <c r="H1532" s="1">
        <v>5.0</v>
      </c>
      <c r="I1532" s="1" t="s">
        <v>18</v>
      </c>
      <c r="J1532" s="1">
        <v>0.638</v>
      </c>
      <c r="K1532" s="1">
        <v>0.147</v>
      </c>
      <c r="L1532" s="6">
        <f>if(J1532&gt;QUARTILE!$B$3, "TOP", if(J1532&lt;QUARTILE!$B$4, "BOTTOM", 0))</f>
        <v>0</v>
      </c>
      <c r="M1532" s="6">
        <f t="shared" si="1"/>
        <v>1</v>
      </c>
      <c r="N1532" s="6" t="str">
        <f t="shared" si="2"/>
        <v>Gen X</v>
      </c>
      <c r="O1532" s="6" t="str">
        <f t="shared" si="3"/>
        <v>Low Income</v>
      </c>
    </row>
    <row r="1533" hidden="1">
      <c r="A1533" s="1">
        <v>101531.0</v>
      </c>
      <c r="B1533" s="1">
        <v>48.0</v>
      </c>
      <c r="C1533" s="1">
        <v>14000.0</v>
      </c>
      <c r="D1533" s="1" t="s">
        <v>23</v>
      </c>
      <c r="E1533" s="1">
        <v>3911.93</v>
      </c>
      <c r="F1533" s="1">
        <v>4.0</v>
      </c>
      <c r="G1533" s="1">
        <v>22.0</v>
      </c>
      <c r="H1533" s="1">
        <v>9.0</v>
      </c>
      <c r="I1533" s="1" t="s">
        <v>22</v>
      </c>
      <c r="J1533" s="1">
        <v>0.329</v>
      </c>
      <c r="K1533" s="1">
        <v>0.175</v>
      </c>
      <c r="L1533" s="6">
        <f>if(J1533&gt;QUARTILE!$B$3, "TOP", if(J1533&lt;QUARTILE!$B$4, "BOTTOM", 0))</f>
        <v>0</v>
      </c>
      <c r="M1533" s="6">
        <f t="shared" si="1"/>
        <v>2</v>
      </c>
      <c r="N1533" s="6" t="str">
        <f t="shared" si="2"/>
        <v>Gen X</v>
      </c>
      <c r="O1533" s="6" t="str">
        <f t="shared" si="3"/>
        <v>Low Income</v>
      </c>
    </row>
    <row r="1534" hidden="1">
      <c r="A1534" s="1">
        <v>101532.0</v>
      </c>
      <c r="B1534" s="1">
        <v>68.0</v>
      </c>
      <c r="C1534" s="1">
        <v>20000.0</v>
      </c>
      <c r="D1534" s="1" t="s">
        <v>23</v>
      </c>
      <c r="E1534" s="1">
        <v>15189.18</v>
      </c>
      <c r="F1534" s="1">
        <v>1.0</v>
      </c>
      <c r="G1534" s="1">
        <v>20.0</v>
      </c>
      <c r="H1534" s="1">
        <v>5.0</v>
      </c>
      <c r="I1534" s="1" t="s">
        <v>22</v>
      </c>
      <c r="J1534" s="1">
        <v>1.0</v>
      </c>
      <c r="K1534" s="1">
        <v>0.836</v>
      </c>
      <c r="L1534" s="6" t="str">
        <f>if(J1534&gt;QUARTILE!$B$3, "TOP", if(J1534&lt;QUARTILE!$B$4, "BOTTOM", 0))</f>
        <v>TOP</v>
      </c>
      <c r="M1534" s="6">
        <f t="shared" si="1"/>
        <v>2</v>
      </c>
      <c r="N1534" s="6" t="str">
        <f t="shared" si="2"/>
        <v>Baby Boomer</v>
      </c>
      <c r="O1534" s="6" t="str">
        <f t="shared" si="3"/>
        <v>Low Income</v>
      </c>
    </row>
    <row r="1535" hidden="1">
      <c r="A1535" s="1">
        <v>101533.0</v>
      </c>
      <c r="B1535" s="1">
        <v>68.0</v>
      </c>
      <c r="C1535" s="1">
        <v>8000.0</v>
      </c>
      <c r="D1535" s="1" t="s">
        <v>17</v>
      </c>
      <c r="E1535" s="1">
        <v>8808.32</v>
      </c>
      <c r="F1535" s="1">
        <v>5.0</v>
      </c>
      <c r="G1535" s="1">
        <v>22.0</v>
      </c>
      <c r="H1535" s="1">
        <v>2.0</v>
      </c>
      <c r="I1535" s="1" t="s">
        <v>22</v>
      </c>
      <c r="J1535" s="1">
        <v>0.705</v>
      </c>
      <c r="K1535" s="1">
        <v>0.864</v>
      </c>
      <c r="L1535" s="6">
        <f>if(J1535&gt;QUARTILE!$B$3, "TOP", if(J1535&lt;QUARTILE!$B$4, "BOTTOM", 0))</f>
        <v>0</v>
      </c>
      <c r="M1535" s="6">
        <f t="shared" si="1"/>
        <v>2</v>
      </c>
      <c r="N1535" s="6" t="str">
        <f t="shared" si="2"/>
        <v>Baby Boomer</v>
      </c>
      <c r="O1535" s="6" t="str">
        <f t="shared" si="3"/>
        <v>Low Income</v>
      </c>
    </row>
    <row r="1536" hidden="1">
      <c r="A1536" s="1">
        <v>101534.0</v>
      </c>
      <c r="B1536" s="1">
        <v>53.0</v>
      </c>
      <c r="C1536" s="1">
        <v>23000.0</v>
      </c>
      <c r="D1536" s="1" t="s">
        <v>25</v>
      </c>
      <c r="E1536" s="1">
        <v>2651.89</v>
      </c>
      <c r="F1536" s="1">
        <v>3.0</v>
      </c>
      <c r="G1536" s="1">
        <v>20.0</v>
      </c>
      <c r="H1536" s="1">
        <v>8.0</v>
      </c>
      <c r="I1536" s="1" t="s">
        <v>22</v>
      </c>
      <c r="J1536" s="1">
        <v>0.515</v>
      </c>
      <c r="K1536" s="1">
        <v>0.65</v>
      </c>
      <c r="L1536" s="6">
        <f>if(J1536&gt;QUARTILE!$B$3, "TOP", if(J1536&lt;QUARTILE!$B$4, "BOTTOM", 0))</f>
        <v>0</v>
      </c>
      <c r="M1536" s="6">
        <f t="shared" si="1"/>
        <v>2</v>
      </c>
      <c r="N1536" s="6" t="str">
        <f t="shared" si="2"/>
        <v>Gen X</v>
      </c>
      <c r="O1536" s="6" t="str">
        <f t="shared" si="3"/>
        <v>Low Income</v>
      </c>
    </row>
    <row r="1537" hidden="1">
      <c r="A1537" s="1">
        <v>101535.0</v>
      </c>
      <c r="B1537" s="1">
        <v>53.0</v>
      </c>
      <c r="C1537" s="1">
        <v>21000.0</v>
      </c>
      <c r="D1537" s="1" t="s">
        <v>24</v>
      </c>
      <c r="E1537" s="1">
        <v>1023.84</v>
      </c>
      <c r="F1537" s="1">
        <v>1.0</v>
      </c>
      <c r="G1537" s="1">
        <v>21.0</v>
      </c>
      <c r="H1537" s="1">
        <v>6.0</v>
      </c>
      <c r="I1537" s="1" t="s">
        <v>22</v>
      </c>
      <c r="J1537" s="1">
        <v>0.069</v>
      </c>
      <c r="K1537" s="1">
        <v>0.936</v>
      </c>
      <c r="L1537" s="6" t="str">
        <f>if(J1537&gt;QUARTILE!$B$3, "TOP", if(J1537&lt;QUARTILE!$B$4, "BOTTOM", 0))</f>
        <v>BOTTOM</v>
      </c>
      <c r="M1537" s="6">
        <f t="shared" si="1"/>
        <v>2</v>
      </c>
      <c r="N1537" s="6" t="str">
        <f t="shared" si="2"/>
        <v>Gen X</v>
      </c>
      <c r="O1537" s="6" t="str">
        <f t="shared" si="3"/>
        <v>Low Income</v>
      </c>
    </row>
    <row r="1538" hidden="1">
      <c r="A1538" s="1">
        <v>101536.0</v>
      </c>
      <c r="B1538" s="1">
        <v>43.0</v>
      </c>
      <c r="C1538" s="1">
        <v>45000.0</v>
      </c>
      <c r="D1538" s="1" t="s">
        <v>23</v>
      </c>
      <c r="E1538" s="1">
        <v>16232.82</v>
      </c>
      <c r="F1538" s="1">
        <v>2.0</v>
      </c>
      <c r="G1538" s="1">
        <v>17.0</v>
      </c>
      <c r="H1538" s="1">
        <v>6.0</v>
      </c>
      <c r="I1538" s="1" t="s">
        <v>22</v>
      </c>
      <c r="J1538" s="1">
        <v>0.19</v>
      </c>
      <c r="K1538" s="1">
        <v>0.95</v>
      </c>
      <c r="L1538" s="6" t="str">
        <f>if(J1538&gt;QUARTILE!$B$3, "TOP", if(J1538&lt;QUARTILE!$B$4, "BOTTOM", 0))</f>
        <v>BOTTOM</v>
      </c>
      <c r="M1538" s="6">
        <f t="shared" si="1"/>
        <v>2</v>
      </c>
      <c r="N1538" s="6" t="str">
        <f t="shared" si="2"/>
        <v>Gen X</v>
      </c>
      <c r="O1538" s="6" t="str">
        <f t="shared" si="3"/>
        <v>Medium Income</v>
      </c>
    </row>
    <row r="1539" hidden="1">
      <c r="A1539" s="1">
        <v>101537.0</v>
      </c>
      <c r="B1539" s="1">
        <v>60.0</v>
      </c>
      <c r="C1539" s="1">
        <v>13000.0</v>
      </c>
      <c r="D1539" s="1" t="s">
        <v>23</v>
      </c>
      <c r="E1539" s="1">
        <v>419.34</v>
      </c>
      <c r="F1539" s="1">
        <v>5.0</v>
      </c>
      <c r="G1539" s="1">
        <v>15.0</v>
      </c>
      <c r="H1539" s="1">
        <v>6.0</v>
      </c>
      <c r="I1539" s="1" t="s">
        <v>22</v>
      </c>
      <c r="J1539" s="1">
        <v>0.246</v>
      </c>
      <c r="K1539" s="1">
        <v>0.71</v>
      </c>
      <c r="L1539" s="6" t="str">
        <f>if(J1539&gt;QUARTILE!$B$3, "TOP", if(J1539&lt;QUARTILE!$B$4, "BOTTOM", 0))</f>
        <v>BOTTOM</v>
      </c>
      <c r="M1539" s="6">
        <f t="shared" si="1"/>
        <v>2</v>
      </c>
      <c r="N1539" s="6" t="str">
        <f t="shared" si="2"/>
        <v>Gen X</v>
      </c>
      <c r="O1539" s="6" t="str">
        <f t="shared" si="3"/>
        <v>Low Income</v>
      </c>
    </row>
    <row r="1540" hidden="1">
      <c r="A1540" s="1">
        <v>101538.0</v>
      </c>
      <c r="B1540" s="1">
        <v>44.0</v>
      </c>
      <c r="C1540" s="1">
        <v>10000.0</v>
      </c>
      <c r="D1540" s="1" t="s">
        <v>23</v>
      </c>
      <c r="E1540" s="1">
        <v>2183.94</v>
      </c>
      <c r="F1540" s="1">
        <v>2.0</v>
      </c>
      <c r="G1540" s="1">
        <v>30.0</v>
      </c>
      <c r="H1540" s="1">
        <v>15.0</v>
      </c>
      <c r="I1540" s="1" t="s">
        <v>18</v>
      </c>
      <c r="J1540" s="1">
        <v>0.953</v>
      </c>
      <c r="K1540" s="1">
        <v>0.349</v>
      </c>
      <c r="L1540" s="6" t="str">
        <f>if(J1540&gt;QUARTILE!$B$3, "TOP", if(J1540&lt;QUARTILE!$B$4, "BOTTOM", 0))</f>
        <v>TOP</v>
      </c>
      <c r="M1540" s="6">
        <f t="shared" si="1"/>
        <v>1</v>
      </c>
      <c r="N1540" s="6" t="str">
        <f t="shared" si="2"/>
        <v>Gen X</v>
      </c>
      <c r="O1540" s="6" t="str">
        <f t="shared" si="3"/>
        <v>Low Income</v>
      </c>
    </row>
    <row r="1541" hidden="1">
      <c r="A1541" s="1">
        <v>101539.0</v>
      </c>
      <c r="B1541" s="1">
        <v>22.0</v>
      </c>
      <c r="C1541" s="1">
        <v>18000.0</v>
      </c>
      <c r="D1541" s="1" t="s">
        <v>25</v>
      </c>
      <c r="E1541" s="1">
        <v>8540.85</v>
      </c>
      <c r="F1541" s="1">
        <v>1.0</v>
      </c>
      <c r="G1541" s="1">
        <v>31.0</v>
      </c>
      <c r="H1541" s="1">
        <v>17.0</v>
      </c>
      <c r="I1541" s="1" t="s">
        <v>18</v>
      </c>
      <c r="J1541" s="1">
        <v>1.0</v>
      </c>
      <c r="K1541" s="1">
        <v>0.149</v>
      </c>
      <c r="L1541" s="6" t="str">
        <f>if(J1541&gt;QUARTILE!$B$3, "TOP", if(J1541&lt;QUARTILE!$B$4, "BOTTOM", 0))</f>
        <v>TOP</v>
      </c>
      <c r="M1541" s="6">
        <f t="shared" si="1"/>
        <v>1</v>
      </c>
      <c r="N1541" s="6" t="str">
        <f t="shared" si="2"/>
        <v>Millenial</v>
      </c>
      <c r="O1541" s="6" t="str">
        <f t="shared" si="3"/>
        <v>Low Income</v>
      </c>
    </row>
    <row r="1542" hidden="1">
      <c r="A1542" s="1">
        <v>101540.0</v>
      </c>
      <c r="B1542" s="1">
        <v>37.0</v>
      </c>
      <c r="C1542" s="1">
        <v>11000.0</v>
      </c>
      <c r="D1542" s="1" t="s">
        <v>25</v>
      </c>
      <c r="E1542" s="1">
        <v>889.91</v>
      </c>
      <c r="F1542" s="1">
        <v>1.0</v>
      </c>
      <c r="G1542" s="1">
        <v>25.0</v>
      </c>
      <c r="H1542" s="1">
        <v>7.0</v>
      </c>
      <c r="I1542" s="1" t="s">
        <v>22</v>
      </c>
      <c r="J1542" s="1">
        <v>0.317</v>
      </c>
      <c r="K1542" s="1">
        <v>0.518</v>
      </c>
      <c r="L1542" s="6">
        <f>if(J1542&gt;QUARTILE!$B$3, "TOP", if(J1542&lt;QUARTILE!$B$4, "BOTTOM", 0))</f>
        <v>0</v>
      </c>
      <c r="M1542" s="6">
        <f t="shared" si="1"/>
        <v>2</v>
      </c>
      <c r="N1542" s="6" t="str">
        <f t="shared" si="2"/>
        <v>Gen X</v>
      </c>
      <c r="O1542" s="6" t="str">
        <f t="shared" si="3"/>
        <v>Low Income</v>
      </c>
    </row>
    <row r="1543" hidden="1">
      <c r="A1543" s="1">
        <v>101541.0</v>
      </c>
      <c r="B1543" s="1">
        <v>28.0</v>
      </c>
      <c r="C1543" s="1">
        <v>23000.0</v>
      </c>
      <c r="D1543" s="1" t="s">
        <v>23</v>
      </c>
      <c r="E1543" s="1">
        <v>10231.36</v>
      </c>
      <c r="F1543" s="1">
        <v>1.0</v>
      </c>
      <c r="G1543" s="1">
        <v>12.0</v>
      </c>
      <c r="H1543" s="1">
        <v>22.0</v>
      </c>
      <c r="I1543" s="1" t="s">
        <v>26</v>
      </c>
      <c r="J1543" s="1">
        <v>0.748</v>
      </c>
      <c r="K1543" s="1">
        <v>0.19</v>
      </c>
      <c r="L1543" s="6">
        <f>if(J1543&gt;QUARTILE!$B$3, "TOP", if(J1543&lt;QUARTILE!$B$4, "BOTTOM", 0))</f>
        <v>0</v>
      </c>
      <c r="M1543" s="6">
        <f t="shared" si="1"/>
        <v>3</v>
      </c>
      <c r="N1543" s="6" t="str">
        <f t="shared" si="2"/>
        <v>Millenial</v>
      </c>
      <c r="O1543" s="6" t="str">
        <f t="shared" si="3"/>
        <v>Low Income</v>
      </c>
    </row>
    <row r="1544" hidden="1">
      <c r="A1544" s="1">
        <v>101542.0</v>
      </c>
      <c r="B1544" s="1">
        <v>79.0</v>
      </c>
      <c r="C1544" s="1">
        <v>7000.0</v>
      </c>
      <c r="D1544" s="1" t="s">
        <v>27</v>
      </c>
      <c r="E1544" s="1">
        <v>2793.63</v>
      </c>
      <c r="F1544" s="1">
        <v>4.0</v>
      </c>
      <c r="G1544" s="1">
        <v>17.0</v>
      </c>
      <c r="H1544" s="1">
        <v>6.0</v>
      </c>
      <c r="I1544" s="1" t="s">
        <v>22</v>
      </c>
      <c r="J1544" s="1">
        <v>0.792</v>
      </c>
      <c r="K1544" s="1">
        <v>0.069</v>
      </c>
      <c r="L1544" s="6">
        <f>if(J1544&gt;QUARTILE!$B$3, "TOP", if(J1544&lt;QUARTILE!$B$4, "BOTTOM", 0))</f>
        <v>0</v>
      </c>
      <c r="M1544" s="6">
        <f t="shared" si="1"/>
        <v>2</v>
      </c>
      <c r="N1544" s="6" t="str">
        <f t="shared" si="2"/>
        <v>Baby Boomer</v>
      </c>
      <c r="O1544" s="6" t="str">
        <f t="shared" si="3"/>
        <v>Low Income</v>
      </c>
    </row>
    <row r="1545" hidden="1">
      <c r="A1545" s="1">
        <v>101543.0</v>
      </c>
      <c r="B1545" s="1">
        <v>27.0</v>
      </c>
      <c r="C1545" s="1">
        <v>15000.0</v>
      </c>
      <c r="D1545" s="1" t="s">
        <v>25</v>
      </c>
      <c r="E1545" s="1">
        <v>8611.75</v>
      </c>
      <c r="F1545" s="1">
        <v>5.0</v>
      </c>
      <c r="G1545" s="1">
        <v>19.0</v>
      </c>
      <c r="H1545" s="1">
        <v>18.0</v>
      </c>
      <c r="I1545" s="1" t="s">
        <v>18</v>
      </c>
      <c r="J1545" s="1">
        <v>0.435</v>
      </c>
      <c r="K1545" s="1">
        <v>0.344</v>
      </c>
      <c r="L1545" s="6">
        <f>if(J1545&gt;QUARTILE!$B$3, "TOP", if(J1545&lt;QUARTILE!$B$4, "BOTTOM", 0))</f>
        <v>0</v>
      </c>
      <c r="M1545" s="6">
        <f t="shared" si="1"/>
        <v>1</v>
      </c>
      <c r="N1545" s="6" t="str">
        <f t="shared" si="2"/>
        <v>Millenial</v>
      </c>
      <c r="O1545" s="6" t="str">
        <f t="shared" si="3"/>
        <v>Low Income</v>
      </c>
    </row>
    <row r="1546" hidden="1">
      <c r="A1546" s="1">
        <v>101544.0</v>
      </c>
      <c r="B1546" s="1">
        <v>57.0</v>
      </c>
      <c r="C1546" s="1">
        <v>13000.0</v>
      </c>
      <c r="D1546" s="1" t="s">
        <v>23</v>
      </c>
      <c r="E1546" s="1">
        <v>31323.71</v>
      </c>
      <c r="F1546" s="1">
        <v>5.0</v>
      </c>
      <c r="G1546" s="1">
        <v>24.0</v>
      </c>
      <c r="H1546" s="1">
        <v>4.0</v>
      </c>
      <c r="I1546" s="1" t="s">
        <v>18</v>
      </c>
      <c r="J1546" s="1">
        <v>0.642</v>
      </c>
      <c r="K1546" s="1">
        <v>0.33</v>
      </c>
      <c r="L1546" s="6">
        <f>if(J1546&gt;QUARTILE!$B$3, "TOP", if(J1546&lt;QUARTILE!$B$4, "BOTTOM", 0))</f>
        <v>0</v>
      </c>
      <c r="M1546" s="6">
        <f t="shared" si="1"/>
        <v>1</v>
      </c>
      <c r="N1546" s="6" t="str">
        <f t="shared" si="2"/>
        <v>Gen X</v>
      </c>
      <c r="O1546" s="6" t="str">
        <f t="shared" si="3"/>
        <v>Low Income</v>
      </c>
    </row>
    <row r="1547" hidden="1">
      <c r="A1547" s="1">
        <v>101545.0</v>
      </c>
      <c r="B1547" s="1">
        <v>55.0</v>
      </c>
      <c r="C1547" s="1">
        <v>31000.0</v>
      </c>
      <c r="D1547" s="1" t="s">
        <v>25</v>
      </c>
      <c r="E1547" s="1">
        <v>19689.48</v>
      </c>
      <c r="F1547" s="1">
        <v>5.0</v>
      </c>
      <c r="G1547" s="1">
        <v>25.0</v>
      </c>
      <c r="H1547" s="1">
        <v>7.0</v>
      </c>
      <c r="I1547" s="1" t="s">
        <v>22</v>
      </c>
      <c r="J1547" s="1">
        <v>0.938</v>
      </c>
      <c r="K1547" s="1">
        <v>0.612</v>
      </c>
      <c r="L1547" s="6" t="str">
        <f>if(J1547&gt;QUARTILE!$B$3, "TOP", if(J1547&lt;QUARTILE!$B$4, "BOTTOM", 0))</f>
        <v>TOP</v>
      </c>
      <c r="M1547" s="6">
        <f t="shared" si="1"/>
        <v>2</v>
      </c>
      <c r="N1547" s="6" t="str">
        <f t="shared" si="2"/>
        <v>Gen X</v>
      </c>
      <c r="O1547" s="6" t="str">
        <f t="shared" si="3"/>
        <v>Low Income</v>
      </c>
    </row>
    <row r="1548" hidden="1">
      <c r="A1548" s="1">
        <v>101546.0</v>
      </c>
      <c r="B1548" s="1">
        <v>23.0</v>
      </c>
      <c r="C1548" s="1">
        <v>14000.0</v>
      </c>
      <c r="D1548" s="1" t="s">
        <v>27</v>
      </c>
      <c r="E1548" s="1">
        <v>11790.2</v>
      </c>
      <c r="F1548" s="1">
        <v>4.0</v>
      </c>
      <c r="G1548" s="1">
        <v>18.0</v>
      </c>
      <c r="H1548" s="1">
        <v>13.0</v>
      </c>
      <c r="I1548" s="1" t="s">
        <v>22</v>
      </c>
      <c r="J1548" s="1">
        <v>0.208</v>
      </c>
      <c r="K1548" s="1">
        <v>0.171</v>
      </c>
      <c r="L1548" s="6" t="str">
        <f>if(J1548&gt;QUARTILE!$B$3, "TOP", if(J1548&lt;QUARTILE!$B$4, "BOTTOM", 0))</f>
        <v>BOTTOM</v>
      </c>
      <c r="M1548" s="6">
        <f t="shared" si="1"/>
        <v>2</v>
      </c>
      <c r="N1548" s="6" t="str">
        <f t="shared" si="2"/>
        <v>Millenial</v>
      </c>
      <c r="O1548" s="6" t="str">
        <f t="shared" si="3"/>
        <v>Low Income</v>
      </c>
    </row>
    <row r="1549" hidden="1">
      <c r="A1549" s="1">
        <v>101547.0</v>
      </c>
      <c r="B1549" s="1">
        <v>25.0</v>
      </c>
      <c r="C1549" s="1">
        <v>8000.0</v>
      </c>
      <c r="D1549" s="1" t="s">
        <v>23</v>
      </c>
      <c r="E1549" s="1">
        <v>1926.55</v>
      </c>
      <c r="F1549" s="1">
        <v>1.0</v>
      </c>
      <c r="G1549" s="1">
        <v>27.0</v>
      </c>
      <c r="H1549" s="1">
        <v>13.0</v>
      </c>
      <c r="I1549" s="1" t="s">
        <v>22</v>
      </c>
      <c r="J1549" s="1">
        <v>1.0</v>
      </c>
      <c r="K1549" s="1">
        <v>0.868</v>
      </c>
      <c r="L1549" s="6" t="str">
        <f>if(J1549&gt;QUARTILE!$B$3, "TOP", if(J1549&lt;QUARTILE!$B$4, "BOTTOM", 0))</f>
        <v>TOP</v>
      </c>
      <c r="M1549" s="6">
        <f t="shared" si="1"/>
        <v>2</v>
      </c>
      <c r="N1549" s="6" t="str">
        <f t="shared" si="2"/>
        <v>Millenial</v>
      </c>
      <c r="O1549" s="6" t="str">
        <f t="shared" si="3"/>
        <v>Low Income</v>
      </c>
    </row>
    <row r="1550" hidden="1">
      <c r="A1550" s="1">
        <v>101548.0</v>
      </c>
      <c r="B1550" s="1">
        <v>40.0</v>
      </c>
      <c r="C1550" s="1">
        <v>20000.0</v>
      </c>
      <c r="D1550" s="1" t="s">
        <v>23</v>
      </c>
      <c r="E1550" s="1">
        <v>19306.98</v>
      </c>
      <c r="F1550" s="1">
        <v>1.0</v>
      </c>
      <c r="G1550" s="1">
        <v>21.0</v>
      </c>
      <c r="H1550" s="1">
        <v>6.0</v>
      </c>
      <c r="I1550" s="1" t="s">
        <v>22</v>
      </c>
      <c r="J1550" s="1">
        <v>0.506</v>
      </c>
      <c r="K1550" s="1">
        <v>0.185</v>
      </c>
      <c r="L1550" s="6">
        <f>if(J1550&gt;QUARTILE!$B$3, "TOP", if(J1550&lt;QUARTILE!$B$4, "BOTTOM", 0))</f>
        <v>0</v>
      </c>
      <c r="M1550" s="6">
        <f t="shared" si="1"/>
        <v>2</v>
      </c>
      <c r="N1550" s="6" t="str">
        <f t="shared" si="2"/>
        <v>Gen X</v>
      </c>
      <c r="O1550" s="6" t="str">
        <f t="shared" si="3"/>
        <v>Low Income</v>
      </c>
    </row>
    <row r="1551" hidden="1">
      <c r="A1551" s="1">
        <v>101549.0</v>
      </c>
      <c r="B1551" s="1">
        <v>64.0</v>
      </c>
      <c r="C1551" s="1">
        <v>27000.0</v>
      </c>
      <c r="D1551" s="1" t="s">
        <v>25</v>
      </c>
      <c r="E1551" s="1">
        <v>3575.59</v>
      </c>
      <c r="F1551" s="1">
        <v>2.0</v>
      </c>
      <c r="G1551" s="1">
        <v>17.0</v>
      </c>
      <c r="H1551" s="1">
        <v>6.0</v>
      </c>
      <c r="I1551" s="1" t="s">
        <v>22</v>
      </c>
      <c r="J1551" s="1">
        <v>0.308</v>
      </c>
      <c r="K1551" s="1">
        <v>0.997</v>
      </c>
      <c r="L1551" s="6" t="str">
        <f>if(J1551&gt;QUARTILE!$B$3, "TOP", if(J1551&lt;QUARTILE!$B$4, "BOTTOM", 0))</f>
        <v>BOTTOM</v>
      </c>
      <c r="M1551" s="6">
        <f t="shared" si="1"/>
        <v>2</v>
      </c>
      <c r="N1551" s="6" t="str">
        <f t="shared" si="2"/>
        <v>Baby Boomer</v>
      </c>
      <c r="O1551" s="6" t="str">
        <f t="shared" si="3"/>
        <v>Low Income</v>
      </c>
    </row>
    <row r="1552" hidden="1">
      <c r="A1552" s="1">
        <v>101550.0</v>
      </c>
      <c r="B1552" s="1">
        <v>43.0</v>
      </c>
      <c r="C1552" s="1">
        <v>19000.0</v>
      </c>
      <c r="D1552" s="1" t="s">
        <v>27</v>
      </c>
      <c r="E1552" s="1">
        <v>1593.56</v>
      </c>
      <c r="F1552" s="1">
        <v>4.0</v>
      </c>
      <c r="G1552" s="1">
        <v>20.0</v>
      </c>
      <c r="H1552" s="1">
        <v>14.0</v>
      </c>
      <c r="I1552" s="1" t="s">
        <v>18</v>
      </c>
      <c r="J1552" s="1">
        <v>0.892</v>
      </c>
      <c r="K1552" s="1">
        <v>0.507</v>
      </c>
      <c r="L1552" s="6" t="str">
        <f>if(J1552&gt;QUARTILE!$B$3, "TOP", if(J1552&lt;QUARTILE!$B$4, "BOTTOM", 0))</f>
        <v>TOP</v>
      </c>
      <c r="M1552" s="6">
        <f t="shared" si="1"/>
        <v>1</v>
      </c>
      <c r="N1552" s="6" t="str">
        <f t="shared" si="2"/>
        <v>Gen X</v>
      </c>
      <c r="O1552" s="6" t="str">
        <f t="shared" si="3"/>
        <v>Low Income</v>
      </c>
    </row>
    <row r="1553" hidden="1">
      <c r="A1553" s="1">
        <v>101551.0</v>
      </c>
      <c r="B1553" s="1">
        <v>63.0</v>
      </c>
      <c r="C1553" s="1">
        <v>15000.0</v>
      </c>
      <c r="D1553" s="1" t="s">
        <v>17</v>
      </c>
      <c r="E1553" s="1">
        <v>21812.65</v>
      </c>
      <c r="F1553" s="1">
        <v>3.0</v>
      </c>
      <c r="G1553" s="1">
        <v>20.0</v>
      </c>
      <c r="H1553" s="1">
        <v>4.0</v>
      </c>
      <c r="I1553" s="1" t="s">
        <v>22</v>
      </c>
      <c r="J1553" s="1">
        <v>0.077</v>
      </c>
      <c r="K1553" s="1">
        <v>0.147</v>
      </c>
      <c r="L1553" s="6" t="str">
        <f>if(J1553&gt;QUARTILE!$B$3, "TOP", if(J1553&lt;QUARTILE!$B$4, "BOTTOM", 0))</f>
        <v>BOTTOM</v>
      </c>
      <c r="M1553" s="6">
        <f t="shared" si="1"/>
        <v>2</v>
      </c>
      <c r="N1553" s="6" t="str">
        <f t="shared" si="2"/>
        <v>Baby Boomer</v>
      </c>
      <c r="O1553" s="6" t="str">
        <f t="shared" si="3"/>
        <v>Low Income</v>
      </c>
    </row>
    <row r="1554" hidden="1">
      <c r="A1554" s="1">
        <v>101552.0</v>
      </c>
      <c r="B1554" s="1">
        <v>60.0</v>
      </c>
      <c r="C1554" s="1">
        <v>15000.0</v>
      </c>
      <c r="D1554" s="1" t="s">
        <v>25</v>
      </c>
      <c r="E1554" s="1">
        <v>48621.99</v>
      </c>
      <c r="F1554" s="1">
        <v>4.0</v>
      </c>
      <c r="G1554" s="1">
        <v>25.0</v>
      </c>
      <c r="H1554" s="1">
        <v>4.0</v>
      </c>
      <c r="I1554" s="1" t="s">
        <v>18</v>
      </c>
      <c r="J1554" s="1">
        <v>0.792</v>
      </c>
      <c r="K1554" s="1">
        <v>0.684</v>
      </c>
      <c r="L1554" s="6">
        <f>if(J1554&gt;QUARTILE!$B$3, "TOP", if(J1554&lt;QUARTILE!$B$4, "BOTTOM", 0))</f>
        <v>0</v>
      </c>
      <c r="M1554" s="6">
        <f t="shared" si="1"/>
        <v>1</v>
      </c>
      <c r="N1554" s="6" t="str">
        <f t="shared" si="2"/>
        <v>Gen X</v>
      </c>
      <c r="O1554" s="6" t="str">
        <f t="shared" si="3"/>
        <v>Low Income</v>
      </c>
    </row>
    <row r="1555" hidden="1">
      <c r="A1555" s="1">
        <v>101553.0</v>
      </c>
      <c r="B1555" s="1">
        <v>29.0</v>
      </c>
      <c r="C1555" s="1">
        <v>24000.0</v>
      </c>
      <c r="D1555" s="1" t="s">
        <v>23</v>
      </c>
      <c r="E1555" s="1">
        <v>12345.71</v>
      </c>
      <c r="F1555" s="1">
        <v>2.0</v>
      </c>
      <c r="G1555" s="1">
        <v>22.0</v>
      </c>
      <c r="H1555" s="1">
        <v>24.0</v>
      </c>
      <c r="I1555" s="1" t="s">
        <v>26</v>
      </c>
      <c r="J1555" s="1">
        <v>0.312</v>
      </c>
      <c r="K1555" s="1">
        <v>0.154</v>
      </c>
      <c r="L1555" s="6" t="str">
        <f>if(J1555&gt;QUARTILE!$B$3, "TOP", if(J1555&lt;QUARTILE!$B$4, "BOTTOM", 0))</f>
        <v>BOTTOM</v>
      </c>
      <c r="M1555" s="6">
        <f t="shared" si="1"/>
        <v>3</v>
      </c>
      <c r="N1555" s="6" t="str">
        <f t="shared" si="2"/>
        <v>Millenial</v>
      </c>
      <c r="O1555" s="6" t="str">
        <f t="shared" si="3"/>
        <v>Low Income</v>
      </c>
    </row>
    <row r="1556" hidden="1">
      <c r="A1556" s="1">
        <v>101554.0</v>
      </c>
      <c r="B1556" s="1">
        <v>43.0</v>
      </c>
      <c r="C1556" s="1">
        <v>13000.0</v>
      </c>
      <c r="D1556" s="1" t="s">
        <v>21</v>
      </c>
      <c r="E1556" s="1">
        <v>837.2</v>
      </c>
      <c r="F1556" s="1">
        <v>2.0</v>
      </c>
      <c r="G1556" s="1">
        <v>17.0</v>
      </c>
      <c r="H1556" s="1">
        <v>12.0</v>
      </c>
      <c r="I1556" s="1" t="s">
        <v>18</v>
      </c>
      <c r="J1556" s="1">
        <v>0.946</v>
      </c>
      <c r="K1556" s="1">
        <v>0.188</v>
      </c>
      <c r="L1556" s="6" t="str">
        <f>if(J1556&gt;QUARTILE!$B$3, "TOP", if(J1556&lt;QUARTILE!$B$4, "BOTTOM", 0))</f>
        <v>TOP</v>
      </c>
      <c r="M1556" s="6">
        <f t="shared" si="1"/>
        <v>1</v>
      </c>
      <c r="N1556" s="6" t="str">
        <f t="shared" si="2"/>
        <v>Gen X</v>
      </c>
      <c r="O1556" s="6" t="str">
        <f t="shared" si="3"/>
        <v>Low Income</v>
      </c>
    </row>
    <row r="1557" hidden="1">
      <c r="A1557" s="1">
        <v>101555.0</v>
      </c>
      <c r="B1557" s="1">
        <v>30.0</v>
      </c>
      <c r="C1557" s="1">
        <v>18000.0</v>
      </c>
      <c r="D1557" s="1" t="s">
        <v>31</v>
      </c>
      <c r="E1557" s="1">
        <v>42454.95</v>
      </c>
      <c r="F1557" s="1">
        <v>2.0</v>
      </c>
      <c r="G1557" s="1">
        <v>24.0</v>
      </c>
      <c r="H1557" s="1">
        <v>10.0</v>
      </c>
      <c r="I1557" s="1" t="s">
        <v>18</v>
      </c>
      <c r="J1557" s="1">
        <v>0.74</v>
      </c>
      <c r="K1557" s="1">
        <v>0.035</v>
      </c>
      <c r="L1557" s="6">
        <f>if(J1557&gt;QUARTILE!$B$3, "TOP", if(J1557&lt;QUARTILE!$B$4, "BOTTOM", 0))</f>
        <v>0</v>
      </c>
      <c r="M1557" s="6">
        <f t="shared" si="1"/>
        <v>1</v>
      </c>
      <c r="N1557" s="6" t="str">
        <f t="shared" si="2"/>
        <v>Millenial</v>
      </c>
      <c r="O1557" s="6" t="str">
        <f t="shared" si="3"/>
        <v>Low Income</v>
      </c>
    </row>
    <row r="1558" hidden="1">
      <c r="A1558" s="1">
        <v>101556.0</v>
      </c>
      <c r="B1558" s="1">
        <v>57.0</v>
      </c>
      <c r="C1558" s="1">
        <v>35000.0</v>
      </c>
      <c r="D1558" s="1" t="s">
        <v>27</v>
      </c>
      <c r="E1558" s="1">
        <v>1386.44</v>
      </c>
      <c r="F1558" s="1">
        <v>1.0</v>
      </c>
      <c r="G1558" s="1">
        <v>19.0</v>
      </c>
      <c r="H1558" s="1">
        <v>6.0</v>
      </c>
      <c r="I1558" s="1" t="s">
        <v>22</v>
      </c>
      <c r="J1558" s="1">
        <v>0.398</v>
      </c>
      <c r="K1558" s="1">
        <v>0.551</v>
      </c>
      <c r="L1558" s="6">
        <f>if(J1558&gt;QUARTILE!$B$3, "TOP", if(J1558&lt;QUARTILE!$B$4, "BOTTOM", 0))</f>
        <v>0</v>
      </c>
      <c r="M1558" s="6">
        <f t="shared" si="1"/>
        <v>2</v>
      </c>
      <c r="N1558" s="6" t="str">
        <f t="shared" si="2"/>
        <v>Gen X</v>
      </c>
      <c r="O1558" s="6" t="str">
        <f t="shared" si="3"/>
        <v>Low Income</v>
      </c>
    </row>
    <row r="1559" hidden="1">
      <c r="A1559" s="1">
        <v>101557.0</v>
      </c>
      <c r="B1559" s="1">
        <v>79.0</v>
      </c>
      <c r="C1559" s="1">
        <v>10000.0</v>
      </c>
      <c r="D1559" s="1" t="s">
        <v>30</v>
      </c>
      <c r="E1559" s="1">
        <v>40425.45</v>
      </c>
      <c r="F1559" s="1">
        <v>3.0</v>
      </c>
      <c r="G1559" s="1">
        <v>19.0</v>
      </c>
      <c r="H1559" s="1">
        <v>1.0</v>
      </c>
      <c r="I1559" s="1" t="s">
        <v>18</v>
      </c>
      <c r="J1559" s="1">
        <v>0.524</v>
      </c>
      <c r="K1559" s="1">
        <v>0.779</v>
      </c>
      <c r="L1559" s="6">
        <f>if(J1559&gt;QUARTILE!$B$3, "TOP", if(J1559&lt;QUARTILE!$B$4, "BOTTOM", 0))</f>
        <v>0</v>
      </c>
      <c r="M1559" s="6">
        <f t="shared" si="1"/>
        <v>1</v>
      </c>
      <c r="N1559" s="6" t="str">
        <f t="shared" si="2"/>
        <v>Baby Boomer</v>
      </c>
      <c r="O1559" s="6" t="str">
        <f t="shared" si="3"/>
        <v>Low Income</v>
      </c>
    </row>
    <row r="1560" hidden="1">
      <c r="A1560" s="1">
        <v>101558.0</v>
      </c>
      <c r="B1560" s="1">
        <v>35.0</v>
      </c>
      <c r="C1560" s="1">
        <v>21000.0</v>
      </c>
      <c r="D1560" s="1" t="s">
        <v>27</v>
      </c>
      <c r="E1560" s="1">
        <v>9945.67</v>
      </c>
      <c r="F1560" s="1">
        <v>2.0</v>
      </c>
      <c r="G1560" s="1">
        <v>23.0</v>
      </c>
      <c r="H1560" s="1">
        <v>5.0</v>
      </c>
      <c r="I1560" s="1" t="s">
        <v>22</v>
      </c>
      <c r="J1560" s="1">
        <v>0.165</v>
      </c>
      <c r="K1560" s="1">
        <v>0.897</v>
      </c>
      <c r="L1560" s="6" t="str">
        <f>if(J1560&gt;QUARTILE!$B$3, "TOP", if(J1560&lt;QUARTILE!$B$4, "BOTTOM", 0))</f>
        <v>BOTTOM</v>
      </c>
      <c r="M1560" s="6">
        <f t="shared" si="1"/>
        <v>2</v>
      </c>
      <c r="N1560" s="6" t="str">
        <f t="shared" si="2"/>
        <v>Gen X</v>
      </c>
      <c r="O1560" s="6" t="str">
        <f t="shared" si="3"/>
        <v>Low Income</v>
      </c>
    </row>
    <row r="1561" hidden="1">
      <c r="A1561" s="1">
        <v>101559.0</v>
      </c>
      <c r="B1561" s="1">
        <v>42.0</v>
      </c>
      <c r="C1561" s="1">
        <v>8000.0</v>
      </c>
      <c r="D1561" s="1" t="s">
        <v>27</v>
      </c>
      <c r="E1561" s="1">
        <v>9095.04</v>
      </c>
      <c r="F1561" s="1">
        <v>5.0</v>
      </c>
      <c r="G1561" s="1">
        <v>25.0</v>
      </c>
      <c r="H1561" s="1">
        <v>11.0</v>
      </c>
      <c r="I1561" s="1" t="s">
        <v>18</v>
      </c>
      <c r="J1561" s="1">
        <v>0.36</v>
      </c>
      <c r="K1561" s="1">
        <v>0.736</v>
      </c>
      <c r="L1561" s="6">
        <f>if(J1561&gt;QUARTILE!$B$3, "TOP", if(J1561&lt;QUARTILE!$B$4, "BOTTOM", 0))</f>
        <v>0</v>
      </c>
      <c r="M1561" s="6">
        <f t="shared" si="1"/>
        <v>1</v>
      </c>
      <c r="N1561" s="6" t="str">
        <f t="shared" si="2"/>
        <v>Gen X</v>
      </c>
      <c r="O1561" s="6" t="str">
        <f t="shared" si="3"/>
        <v>Low Income</v>
      </c>
    </row>
    <row r="1562" hidden="1">
      <c r="A1562" s="1">
        <v>101560.0</v>
      </c>
      <c r="B1562" s="1">
        <v>50.0</v>
      </c>
      <c r="C1562" s="1">
        <v>25000.0</v>
      </c>
      <c r="D1562" s="1" t="s">
        <v>25</v>
      </c>
      <c r="E1562" s="1">
        <v>15652.57</v>
      </c>
      <c r="F1562" s="1">
        <v>1.0</v>
      </c>
      <c r="G1562" s="1">
        <v>19.0</v>
      </c>
      <c r="H1562" s="1">
        <v>6.0</v>
      </c>
      <c r="I1562" s="1" t="s">
        <v>22</v>
      </c>
      <c r="J1562" s="1">
        <v>0.954</v>
      </c>
      <c r="K1562" s="1">
        <v>0.581</v>
      </c>
      <c r="L1562" s="6" t="str">
        <f>if(J1562&gt;QUARTILE!$B$3, "TOP", if(J1562&lt;QUARTILE!$B$4, "BOTTOM", 0))</f>
        <v>TOP</v>
      </c>
      <c r="M1562" s="6">
        <f t="shared" si="1"/>
        <v>2</v>
      </c>
      <c r="N1562" s="6" t="str">
        <f t="shared" si="2"/>
        <v>Gen X</v>
      </c>
      <c r="O1562" s="6" t="str">
        <f t="shared" si="3"/>
        <v>Low Income</v>
      </c>
    </row>
    <row r="1563" hidden="1">
      <c r="A1563" s="1">
        <v>101561.0</v>
      </c>
      <c r="B1563" s="1">
        <v>64.0</v>
      </c>
      <c r="C1563" s="1">
        <v>12000.0</v>
      </c>
      <c r="D1563" s="1" t="s">
        <v>25</v>
      </c>
      <c r="E1563" s="1">
        <v>62970.59</v>
      </c>
      <c r="F1563" s="1">
        <v>3.0</v>
      </c>
      <c r="G1563" s="1">
        <v>14.0</v>
      </c>
      <c r="H1563" s="1">
        <v>11.0</v>
      </c>
      <c r="I1563" s="1" t="s">
        <v>22</v>
      </c>
      <c r="J1563" s="1">
        <v>0.955</v>
      </c>
      <c r="K1563" s="1">
        <v>0.43</v>
      </c>
      <c r="L1563" s="6" t="str">
        <f>if(J1563&gt;QUARTILE!$B$3, "TOP", if(J1563&lt;QUARTILE!$B$4, "BOTTOM", 0))</f>
        <v>TOP</v>
      </c>
      <c r="M1563" s="6">
        <f t="shared" si="1"/>
        <v>2</v>
      </c>
      <c r="N1563" s="6" t="str">
        <f t="shared" si="2"/>
        <v>Baby Boomer</v>
      </c>
      <c r="O1563" s="6" t="str">
        <f t="shared" si="3"/>
        <v>Low Income</v>
      </c>
    </row>
    <row r="1564" hidden="1">
      <c r="A1564" s="1">
        <v>101562.0</v>
      </c>
      <c r="B1564" s="1">
        <v>57.0</v>
      </c>
      <c r="C1564" s="1">
        <v>41000.0</v>
      </c>
      <c r="D1564" s="1" t="s">
        <v>23</v>
      </c>
      <c r="E1564" s="1">
        <v>45801.38</v>
      </c>
      <c r="F1564" s="1">
        <v>5.0</v>
      </c>
      <c r="G1564" s="1">
        <v>17.0</v>
      </c>
      <c r="H1564" s="1">
        <v>7.0</v>
      </c>
      <c r="I1564" s="1" t="s">
        <v>18</v>
      </c>
      <c r="J1564" s="1">
        <v>0.811</v>
      </c>
      <c r="K1564" s="1">
        <v>0.224</v>
      </c>
      <c r="L1564" s="6">
        <f>if(J1564&gt;QUARTILE!$B$3, "TOP", if(J1564&lt;QUARTILE!$B$4, "BOTTOM", 0))</f>
        <v>0</v>
      </c>
      <c r="M1564" s="6">
        <f t="shared" si="1"/>
        <v>1</v>
      </c>
      <c r="N1564" s="6" t="str">
        <f t="shared" si="2"/>
        <v>Gen X</v>
      </c>
      <c r="O1564" s="6" t="str">
        <f t="shared" si="3"/>
        <v>Low Income</v>
      </c>
    </row>
    <row r="1565" hidden="1">
      <c r="A1565" s="1">
        <v>101563.0</v>
      </c>
      <c r="B1565" s="1">
        <v>77.0</v>
      </c>
      <c r="C1565" s="1">
        <v>9000.0</v>
      </c>
      <c r="D1565" s="1" t="s">
        <v>17</v>
      </c>
      <c r="E1565" s="1">
        <v>12710.03</v>
      </c>
      <c r="F1565" s="1">
        <v>3.0</v>
      </c>
      <c r="G1565" s="1">
        <v>14.0</v>
      </c>
      <c r="H1565" s="1">
        <v>8.0</v>
      </c>
      <c r="I1565" s="1" t="s">
        <v>22</v>
      </c>
      <c r="J1565" s="1">
        <v>0.968</v>
      </c>
      <c r="K1565" s="1">
        <v>0.044</v>
      </c>
      <c r="L1565" s="6" t="str">
        <f>if(J1565&gt;QUARTILE!$B$3, "TOP", if(J1565&lt;QUARTILE!$B$4, "BOTTOM", 0))</f>
        <v>TOP</v>
      </c>
      <c r="M1565" s="6">
        <f t="shared" si="1"/>
        <v>2</v>
      </c>
      <c r="N1565" s="6" t="str">
        <f t="shared" si="2"/>
        <v>Baby Boomer</v>
      </c>
      <c r="O1565" s="6" t="str">
        <f t="shared" si="3"/>
        <v>Low Income</v>
      </c>
    </row>
    <row r="1566" hidden="1">
      <c r="A1566" s="1">
        <v>101564.0</v>
      </c>
      <c r="B1566" s="1">
        <v>60.0</v>
      </c>
      <c r="C1566" s="1">
        <v>29000.0</v>
      </c>
      <c r="D1566" s="1" t="s">
        <v>24</v>
      </c>
      <c r="E1566" s="1">
        <v>23802.93</v>
      </c>
      <c r="F1566" s="1">
        <v>3.0</v>
      </c>
      <c r="G1566" s="1">
        <v>28.0</v>
      </c>
      <c r="H1566" s="1">
        <v>3.0</v>
      </c>
      <c r="I1566" s="1" t="s">
        <v>22</v>
      </c>
      <c r="J1566" s="1">
        <v>0.573</v>
      </c>
      <c r="K1566" s="1">
        <v>0.837</v>
      </c>
      <c r="L1566" s="6">
        <f>if(J1566&gt;QUARTILE!$B$3, "TOP", if(J1566&lt;QUARTILE!$B$4, "BOTTOM", 0))</f>
        <v>0</v>
      </c>
      <c r="M1566" s="6">
        <f t="shared" si="1"/>
        <v>2</v>
      </c>
      <c r="N1566" s="6" t="str">
        <f t="shared" si="2"/>
        <v>Gen X</v>
      </c>
      <c r="O1566" s="6" t="str">
        <f t="shared" si="3"/>
        <v>Low Income</v>
      </c>
    </row>
    <row r="1567" hidden="1">
      <c r="A1567" s="1">
        <v>101565.0</v>
      </c>
      <c r="B1567" s="1">
        <v>29.0</v>
      </c>
      <c r="C1567" s="1">
        <v>46000.0</v>
      </c>
      <c r="D1567" s="1" t="s">
        <v>27</v>
      </c>
      <c r="E1567" s="1">
        <v>17370.46</v>
      </c>
      <c r="F1567" s="1">
        <v>5.0</v>
      </c>
      <c r="G1567" s="1">
        <v>25.0</v>
      </c>
      <c r="H1567" s="1">
        <v>17.0</v>
      </c>
      <c r="I1567" s="1" t="s">
        <v>18</v>
      </c>
      <c r="J1567" s="1">
        <v>0.176</v>
      </c>
      <c r="K1567" s="1">
        <v>0.949</v>
      </c>
      <c r="L1567" s="6" t="str">
        <f>if(J1567&gt;QUARTILE!$B$3, "TOP", if(J1567&lt;QUARTILE!$B$4, "BOTTOM", 0))</f>
        <v>BOTTOM</v>
      </c>
      <c r="M1567" s="6">
        <f t="shared" si="1"/>
        <v>1</v>
      </c>
      <c r="N1567" s="6" t="str">
        <f t="shared" si="2"/>
        <v>Millenial</v>
      </c>
      <c r="O1567" s="6" t="str">
        <f t="shared" si="3"/>
        <v>Medium Income</v>
      </c>
    </row>
    <row r="1568" hidden="1">
      <c r="A1568" s="1">
        <v>101566.0</v>
      </c>
      <c r="B1568" s="1">
        <v>61.0</v>
      </c>
      <c r="C1568" s="1">
        <v>12000.0</v>
      </c>
      <c r="D1568" s="1" t="s">
        <v>25</v>
      </c>
      <c r="E1568" s="1">
        <v>23648.24</v>
      </c>
      <c r="F1568" s="1">
        <v>4.0</v>
      </c>
      <c r="G1568" s="1">
        <v>21.0</v>
      </c>
      <c r="H1568" s="1">
        <v>10.0</v>
      </c>
      <c r="I1568" s="1" t="s">
        <v>22</v>
      </c>
      <c r="J1568" s="1">
        <v>0.764</v>
      </c>
      <c r="K1568" s="1">
        <v>0.871</v>
      </c>
      <c r="L1568" s="6">
        <f>if(J1568&gt;QUARTILE!$B$3, "TOP", if(J1568&lt;QUARTILE!$B$4, "BOTTOM", 0))</f>
        <v>0</v>
      </c>
      <c r="M1568" s="6">
        <f t="shared" si="1"/>
        <v>2</v>
      </c>
      <c r="N1568" s="6" t="str">
        <f t="shared" si="2"/>
        <v>Baby Boomer</v>
      </c>
      <c r="O1568" s="6" t="str">
        <f t="shared" si="3"/>
        <v>Low Income</v>
      </c>
    </row>
    <row r="1569" hidden="1">
      <c r="A1569" s="1">
        <v>101567.0</v>
      </c>
      <c r="B1569" s="1">
        <v>53.0</v>
      </c>
      <c r="C1569" s="1">
        <v>13000.0</v>
      </c>
      <c r="D1569" s="1" t="s">
        <v>23</v>
      </c>
      <c r="E1569" s="1">
        <v>35360.17</v>
      </c>
      <c r="F1569" s="1">
        <v>3.0</v>
      </c>
      <c r="G1569" s="1">
        <v>28.0</v>
      </c>
      <c r="H1569" s="1">
        <v>6.0</v>
      </c>
      <c r="I1569" s="1" t="s">
        <v>18</v>
      </c>
      <c r="J1569" s="1">
        <v>0.742</v>
      </c>
      <c r="K1569" s="1">
        <v>0.833</v>
      </c>
      <c r="L1569" s="6">
        <f>if(J1569&gt;QUARTILE!$B$3, "TOP", if(J1569&lt;QUARTILE!$B$4, "BOTTOM", 0))</f>
        <v>0</v>
      </c>
      <c r="M1569" s="6">
        <f t="shared" si="1"/>
        <v>1</v>
      </c>
      <c r="N1569" s="6" t="str">
        <f t="shared" si="2"/>
        <v>Gen X</v>
      </c>
      <c r="O1569" s="6" t="str">
        <f t="shared" si="3"/>
        <v>Low Income</v>
      </c>
    </row>
    <row r="1570" hidden="1">
      <c r="A1570" s="1">
        <v>101568.0</v>
      </c>
      <c r="B1570" s="1">
        <v>65.0</v>
      </c>
      <c r="C1570" s="1">
        <v>12000.0</v>
      </c>
      <c r="D1570" s="1" t="s">
        <v>23</v>
      </c>
      <c r="E1570" s="1">
        <v>702.06</v>
      </c>
      <c r="F1570" s="1">
        <v>4.0</v>
      </c>
      <c r="G1570" s="1">
        <v>27.0</v>
      </c>
      <c r="H1570" s="1">
        <v>4.0</v>
      </c>
      <c r="I1570" s="1" t="s">
        <v>22</v>
      </c>
      <c r="J1570" s="1">
        <v>0.487</v>
      </c>
      <c r="K1570" s="1">
        <v>0.283</v>
      </c>
      <c r="L1570" s="6">
        <f>if(J1570&gt;QUARTILE!$B$3, "TOP", if(J1570&lt;QUARTILE!$B$4, "BOTTOM", 0))</f>
        <v>0</v>
      </c>
      <c r="M1570" s="6">
        <f t="shared" si="1"/>
        <v>2</v>
      </c>
      <c r="N1570" s="6" t="str">
        <f t="shared" si="2"/>
        <v>Baby Boomer</v>
      </c>
      <c r="O1570" s="6" t="str">
        <f t="shared" si="3"/>
        <v>Low Income</v>
      </c>
    </row>
    <row r="1571" hidden="1">
      <c r="A1571" s="1">
        <v>101569.0</v>
      </c>
      <c r="B1571" s="1">
        <v>21.0</v>
      </c>
      <c r="C1571" s="1">
        <v>16000.0</v>
      </c>
      <c r="D1571" s="1" t="s">
        <v>23</v>
      </c>
      <c r="E1571" s="1">
        <v>7883.38</v>
      </c>
      <c r="F1571" s="1">
        <v>3.0</v>
      </c>
      <c r="G1571" s="1">
        <v>26.0</v>
      </c>
      <c r="H1571" s="1">
        <v>10.0</v>
      </c>
      <c r="I1571" s="1" t="s">
        <v>22</v>
      </c>
      <c r="J1571" s="1">
        <v>0.197</v>
      </c>
      <c r="K1571" s="1">
        <v>0.099</v>
      </c>
      <c r="L1571" s="6" t="str">
        <f>if(J1571&gt;QUARTILE!$B$3, "TOP", if(J1571&lt;QUARTILE!$B$4, "BOTTOM", 0))</f>
        <v>BOTTOM</v>
      </c>
      <c r="M1571" s="6">
        <f t="shared" si="1"/>
        <v>2</v>
      </c>
      <c r="N1571" s="6" t="str">
        <f t="shared" si="2"/>
        <v>Millenial</v>
      </c>
      <c r="O1571" s="6" t="str">
        <f t="shared" si="3"/>
        <v>Low Income</v>
      </c>
    </row>
    <row r="1572" hidden="1">
      <c r="A1572" s="1">
        <v>101570.0</v>
      </c>
      <c r="B1572" s="1">
        <v>22.0</v>
      </c>
      <c r="C1572" s="1">
        <v>30000.0</v>
      </c>
      <c r="D1572" s="1" t="s">
        <v>27</v>
      </c>
      <c r="E1572" s="1">
        <v>64044.85</v>
      </c>
      <c r="F1572" s="1">
        <v>5.0</v>
      </c>
      <c r="G1572" s="1">
        <v>14.0</v>
      </c>
      <c r="H1572" s="1">
        <v>16.0</v>
      </c>
      <c r="I1572" s="1" t="s">
        <v>22</v>
      </c>
      <c r="J1572" s="1">
        <v>0.778</v>
      </c>
      <c r="K1572" s="1">
        <v>0.722</v>
      </c>
      <c r="L1572" s="6">
        <f>if(J1572&gt;QUARTILE!$B$3, "TOP", if(J1572&lt;QUARTILE!$B$4, "BOTTOM", 0))</f>
        <v>0</v>
      </c>
      <c r="M1572" s="6">
        <f t="shared" si="1"/>
        <v>2</v>
      </c>
      <c r="N1572" s="6" t="str">
        <f t="shared" si="2"/>
        <v>Millenial</v>
      </c>
      <c r="O1572" s="6" t="str">
        <f t="shared" si="3"/>
        <v>Low Income</v>
      </c>
    </row>
    <row r="1573" hidden="1">
      <c r="A1573" s="1">
        <v>101571.0</v>
      </c>
      <c r="B1573" s="1">
        <v>73.0</v>
      </c>
      <c r="C1573" s="1">
        <v>16000.0</v>
      </c>
      <c r="D1573" s="1" t="s">
        <v>24</v>
      </c>
      <c r="E1573" s="1">
        <v>59650.92</v>
      </c>
      <c r="F1573" s="1">
        <v>3.0</v>
      </c>
      <c r="G1573" s="1">
        <v>14.0</v>
      </c>
      <c r="H1573" s="1">
        <v>8.0</v>
      </c>
      <c r="I1573" s="1" t="s">
        <v>18</v>
      </c>
      <c r="J1573" s="1">
        <v>0.544</v>
      </c>
      <c r="K1573" s="1">
        <v>0.664</v>
      </c>
      <c r="L1573" s="6">
        <f>if(J1573&gt;QUARTILE!$B$3, "TOP", if(J1573&lt;QUARTILE!$B$4, "BOTTOM", 0))</f>
        <v>0</v>
      </c>
      <c r="M1573" s="6">
        <f t="shared" si="1"/>
        <v>1</v>
      </c>
      <c r="N1573" s="6" t="str">
        <f t="shared" si="2"/>
        <v>Baby Boomer</v>
      </c>
      <c r="O1573" s="6" t="str">
        <f t="shared" si="3"/>
        <v>Low Income</v>
      </c>
    </row>
    <row r="1574" hidden="1">
      <c r="A1574" s="1">
        <v>101572.0</v>
      </c>
      <c r="B1574" s="1">
        <v>54.0</v>
      </c>
      <c r="C1574" s="1">
        <v>11000.0</v>
      </c>
      <c r="D1574" s="1" t="s">
        <v>23</v>
      </c>
      <c r="E1574" s="1">
        <v>225.69</v>
      </c>
      <c r="F1574" s="1">
        <v>2.0</v>
      </c>
      <c r="G1574" s="1">
        <v>18.0</v>
      </c>
      <c r="H1574" s="1">
        <v>2.0</v>
      </c>
      <c r="I1574" s="1" t="s">
        <v>22</v>
      </c>
      <c r="J1574" s="1">
        <v>0.629</v>
      </c>
      <c r="K1574" s="1">
        <v>0.39</v>
      </c>
      <c r="L1574" s="6">
        <f>if(J1574&gt;QUARTILE!$B$3, "TOP", if(J1574&lt;QUARTILE!$B$4, "BOTTOM", 0))</f>
        <v>0</v>
      </c>
      <c r="M1574" s="6">
        <f t="shared" si="1"/>
        <v>2</v>
      </c>
      <c r="N1574" s="6" t="str">
        <f t="shared" si="2"/>
        <v>Gen X</v>
      </c>
      <c r="O1574" s="6" t="str">
        <f t="shared" si="3"/>
        <v>Low Income</v>
      </c>
    </row>
    <row r="1575" hidden="1">
      <c r="A1575" s="1">
        <v>101573.0</v>
      </c>
      <c r="B1575" s="1">
        <v>25.0</v>
      </c>
      <c r="C1575" s="1">
        <v>7000.0</v>
      </c>
      <c r="D1575" s="1" t="s">
        <v>23</v>
      </c>
      <c r="E1575" s="1">
        <v>4498.91</v>
      </c>
      <c r="F1575" s="1">
        <v>2.0</v>
      </c>
      <c r="G1575" s="1">
        <v>18.0</v>
      </c>
      <c r="H1575" s="1">
        <v>14.0</v>
      </c>
      <c r="I1575" s="1" t="s">
        <v>18</v>
      </c>
      <c r="J1575" s="1">
        <v>0.365</v>
      </c>
      <c r="K1575" s="1">
        <v>0.834</v>
      </c>
      <c r="L1575" s="6">
        <f>if(J1575&gt;QUARTILE!$B$3, "TOP", if(J1575&lt;QUARTILE!$B$4, "BOTTOM", 0))</f>
        <v>0</v>
      </c>
      <c r="M1575" s="6">
        <f t="shared" si="1"/>
        <v>1</v>
      </c>
      <c r="N1575" s="6" t="str">
        <f t="shared" si="2"/>
        <v>Millenial</v>
      </c>
      <c r="O1575" s="6" t="str">
        <f t="shared" si="3"/>
        <v>Low Income</v>
      </c>
    </row>
    <row r="1576">
      <c r="A1576" s="1">
        <v>101574.0</v>
      </c>
      <c r="B1576" s="1">
        <v>80.0</v>
      </c>
      <c r="C1576" s="1">
        <v>58000.0</v>
      </c>
      <c r="D1576" s="1" t="s">
        <v>27</v>
      </c>
      <c r="E1576" s="1">
        <v>100000.0</v>
      </c>
      <c r="F1576" s="1">
        <v>3.0</v>
      </c>
      <c r="G1576" s="1">
        <v>25.0</v>
      </c>
      <c r="H1576" s="1">
        <v>3.0</v>
      </c>
      <c r="I1576" s="1" t="s">
        <v>18</v>
      </c>
      <c r="J1576" s="1">
        <v>0.356</v>
      </c>
      <c r="K1576" s="1">
        <v>0.039</v>
      </c>
      <c r="L1576" s="6">
        <f>if(J1576&gt;QUARTILE!$B$3, "TOP", if(J1576&lt;QUARTILE!$B$4, "BOTTOM", 0))</f>
        <v>0</v>
      </c>
      <c r="M1576" s="6">
        <f t="shared" si="1"/>
        <v>1</v>
      </c>
      <c r="N1576" s="6" t="str">
        <f t="shared" si="2"/>
        <v>Silent</v>
      </c>
      <c r="O1576" s="6" t="str">
        <f t="shared" si="3"/>
        <v>Medium Income</v>
      </c>
    </row>
    <row r="1577" hidden="1">
      <c r="A1577" s="1">
        <v>101575.0</v>
      </c>
      <c r="B1577" s="1">
        <v>59.0</v>
      </c>
      <c r="C1577" s="1">
        <v>60000.0</v>
      </c>
      <c r="D1577" s="1" t="s">
        <v>23</v>
      </c>
      <c r="E1577" s="1">
        <v>13577.99</v>
      </c>
      <c r="F1577" s="1">
        <v>5.0</v>
      </c>
      <c r="G1577" s="1">
        <v>19.0</v>
      </c>
      <c r="H1577" s="1">
        <v>12.0</v>
      </c>
      <c r="I1577" s="1" t="s">
        <v>22</v>
      </c>
      <c r="J1577" s="1">
        <v>0.51</v>
      </c>
      <c r="K1577" s="1">
        <v>0.601</v>
      </c>
      <c r="L1577" s="6">
        <f>if(J1577&gt;QUARTILE!$B$3, "TOP", if(J1577&lt;QUARTILE!$B$4, "BOTTOM", 0))</f>
        <v>0</v>
      </c>
      <c r="M1577" s="6">
        <f t="shared" si="1"/>
        <v>2</v>
      </c>
      <c r="N1577" s="6" t="str">
        <f t="shared" si="2"/>
        <v>Gen X</v>
      </c>
      <c r="O1577" s="6" t="str">
        <f t="shared" si="3"/>
        <v>Medium Income</v>
      </c>
    </row>
    <row r="1578" hidden="1">
      <c r="A1578" s="1">
        <v>101576.0</v>
      </c>
      <c r="B1578" s="1">
        <v>66.0</v>
      </c>
      <c r="C1578" s="1">
        <v>31000.0</v>
      </c>
      <c r="D1578" s="1" t="s">
        <v>21</v>
      </c>
      <c r="E1578" s="1">
        <v>17013.15</v>
      </c>
      <c r="F1578" s="1">
        <v>5.0</v>
      </c>
      <c r="G1578" s="1">
        <v>14.0</v>
      </c>
      <c r="H1578" s="1">
        <v>5.0</v>
      </c>
      <c r="I1578" s="1" t="s">
        <v>22</v>
      </c>
      <c r="J1578" s="1">
        <v>0.852</v>
      </c>
      <c r="K1578" s="1">
        <v>0.903</v>
      </c>
      <c r="L1578" s="6" t="str">
        <f>if(J1578&gt;QUARTILE!$B$3, "TOP", if(J1578&lt;QUARTILE!$B$4, "BOTTOM", 0))</f>
        <v>TOP</v>
      </c>
      <c r="M1578" s="6">
        <f t="shared" si="1"/>
        <v>2</v>
      </c>
      <c r="N1578" s="6" t="str">
        <f t="shared" si="2"/>
        <v>Baby Boomer</v>
      </c>
      <c r="O1578" s="6" t="str">
        <f t="shared" si="3"/>
        <v>Low Income</v>
      </c>
    </row>
    <row r="1579" hidden="1">
      <c r="A1579" s="1">
        <v>101577.0</v>
      </c>
      <c r="B1579" s="1">
        <v>45.0</v>
      </c>
      <c r="C1579" s="1">
        <v>14000.0</v>
      </c>
      <c r="D1579" s="1" t="s">
        <v>25</v>
      </c>
      <c r="E1579" s="1">
        <v>3640.52</v>
      </c>
      <c r="F1579" s="1">
        <v>1.0</v>
      </c>
      <c r="G1579" s="1">
        <v>23.0</v>
      </c>
      <c r="H1579" s="1">
        <v>8.0</v>
      </c>
      <c r="I1579" s="1" t="s">
        <v>22</v>
      </c>
      <c r="J1579" s="1">
        <v>0.21</v>
      </c>
      <c r="K1579" s="1">
        <v>0.91</v>
      </c>
      <c r="L1579" s="6" t="str">
        <f>if(J1579&gt;QUARTILE!$B$3, "TOP", if(J1579&lt;QUARTILE!$B$4, "BOTTOM", 0))</f>
        <v>BOTTOM</v>
      </c>
      <c r="M1579" s="6">
        <f t="shared" si="1"/>
        <v>2</v>
      </c>
      <c r="N1579" s="6" t="str">
        <f t="shared" si="2"/>
        <v>Gen X</v>
      </c>
      <c r="O1579" s="6" t="str">
        <f t="shared" si="3"/>
        <v>Low Income</v>
      </c>
    </row>
    <row r="1580" hidden="1">
      <c r="A1580" s="1">
        <v>101578.0</v>
      </c>
      <c r="B1580" s="1">
        <v>48.0</v>
      </c>
      <c r="C1580" s="1">
        <v>34000.0</v>
      </c>
      <c r="D1580" s="1" t="s">
        <v>23</v>
      </c>
      <c r="E1580" s="1">
        <v>44949.75</v>
      </c>
      <c r="F1580" s="1">
        <v>5.0</v>
      </c>
      <c r="G1580" s="1">
        <v>23.0</v>
      </c>
      <c r="H1580" s="1">
        <v>13.0</v>
      </c>
      <c r="I1580" s="1" t="s">
        <v>22</v>
      </c>
      <c r="J1580" s="1">
        <v>0.621</v>
      </c>
      <c r="K1580" s="1">
        <v>0.611</v>
      </c>
      <c r="L1580" s="6">
        <f>if(J1580&gt;QUARTILE!$B$3, "TOP", if(J1580&lt;QUARTILE!$B$4, "BOTTOM", 0))</f>
        <v>0</v>
      </c>
      <c r="M1580" s="6">
        <f t="shared" si="1"/>
        <v>2</v>
      </c>
      <c r="N1580" s="6" t="str">
        <f t="shared" si="2"/>
        <v>Gen X</v>
      </c>
      <c r="O1580" s="6" t="str">
        <f t="shared" si="3"/>
        <v>Low Income</v>
      </c>
    </row>
    <row r="1581" hidden="1">
      <c r="A1581" s="1">
        <v>101579.0</v>
      </c>
      <c r="B1581" s="1">
        <v>75.0</v>
      </c>
      <c r="C1581" s="1">
        <v>39000.0</v>
      </c>
      <c r="D1581" s="1" t="s">
        <v>23</v>
      </c>
      <c r="E1581" s="1">
        <v>5260.16</v>
      </c>
      <c r="F1581" s="1">
        <v>4.0</v>
      </c>
      <c r="G1581" s="1">
        <v>16.0</v>
      </c>
      <c r="H1581" s="1">
        <v>3.0</v>
      </c>
      <c r="I1581" s="1" t="s">
        <v>22</v>
      </c>
      <c r="J1581" s="1">
        <v>0.348</v>
      </c>
      <c r="K1581" s="1">
        <v>0.217</v>
      </c>
      <c r="L1581" s="6">
        <f>if(J1581&gt;QUARTILE!$B$3, "TOP", if(J1581&lt;QUARTILE!$B$4, "BOTTOM", 0))</f>
        <v>0</v>
      </c>
      <c r="M1581" s="6">
        <f t="shared" si="1"/>
        <v>2</v>
      </c>
      <c r="N1581" s="6" t="str">
        <f t="shared" si="2"/>
        <v>Baby Boomer</v>
      </c>
      <c r="O1581" s="6" t="str">
        <f t="shared" si="3"/>
        <v>Low Income</v>
      </c>
    </row>
    <row r="1582" hidden="1">
      <c r="A1582" s="1">
        <v>101580.0</v>
      </c>
      <c r="B1582" s="1">
        <v>26.0</v>
      </c>
      <c r="C1582" s="1">
        <v>19000.0</v>
      </c>
      <c r="D1582" s="1" t="s">
        <v>23</v>
      </c>
      <c r="E1582" s="1">
        <v>4205.72</v>
      </c>
      <c r="F1582" s="1">
        <v>3.0</v>
      </c>
      <c r="G1582" s="1">
        <v>24.0</v>
      </c>
      <c r="H1582" s="1">
        <v>17.0</v>
      </c>
      <c r="I1582" s="1" t="s">
        <v>22</v>
      </c>
      <c r="J1582" s="1">
        <v>1.0</v>
      </c>
      <c r="K1582" s="1">
        <v>0.103</v>
      </c>
      <c r="L1582" s="6" t="str">
        <f>if(J1582&gt;QUARTILE!$B$3, "TOP", if(J1582&lt;QUARTILE!$B$4, "BOTTOM", 0))</f>
        <v>TOP</v>
      </c>
      <c r="M1582" s="6">
        <f t="shared" si="1"/>
        <v>2</v>
      </c>
      <c r="N1582" s="6" t="str">
        <f t="shared" si="2"/>
        <v>Millenial</v>
      </c>
      <c r="O1582" s="6" t="str">
        <f t="shared" si="3"/>
        <v>Low Income</v>
      </c>
    </row>
    <row r="1583" hidden="1">
      <c r="A1583" s="1">
        <v>101581.0</v>
      </c>
      <c r="B1583" s="1">
        <v>71.0</v>
      </c>
      <c r="C1583" s="1">
        <v>23000.0</v>
      </c>
      <c r="D1583" s="1" t="s">
        <v>27</v>
      </c>
      <c r="E1583" s="1">
        <v>5178.59</v>
      </c>
      <c r="F1583" s="1">
        <v>2.0</v>
      </c>
      <c r="G1583" s="1">
        <v>21.0</v>
      </c>
      <c r="H1583" s="1">
        <v>3.0</v>
      </c>
      <c r="I1583" s="1" t="s">
        <v>22</v>
      </c>
      <c r="J1583" s="1">
        <v>0.085</v>
      </c>
      <c r="K1583" s="1">
        <v>0.325</v>
      </c>
      <c r="L1583" s="6" t="str">
        <f>if(J1583&gt;QUARTILE!$B$3, "TOP", if(J1583&lt;QUARTILE!$B$4, "BOTTOM", 0))</f>
        <v>BOTTOM</v>
      </c>
      <c r="M1583" s="6">
        <f t="shared" si="1"/>
        <v>2</v>
      </c>
      <c r="N1583" s="6" t="str">
        <f t="shared" si="2"/>
        <v>Baby Boomer</v>
      </c>
      <c r="O1583" s="6" t="str">
        <f t="shared" si="3"/>
        <v>Low Income</v>
      </c>
    </row>
    <row r="1584" hidden="1">
      <c r="A1584" s="1">
        <v>101582.0</v>
      </c>
      <c r="B1584" s="1">
        <v>68.0</v>
      </c>
      <c r="C1584" s="1">
        <v>46000.0</v>
      </c>
      <c r="D1584" s="1" t="s">
        <v>23</v>
      </c>
      <c r="E1584" s="1">
        <v>50420.22</v>
      </c>
      <c r="F1584" s="1">
        <v>5.0</v>
      </c>
      <c r="G1584" s="1">
        <v>23.0</v>
      </c>
      <c r="H1584" s="1">
        <v>9.0</v>
      </c>
      <c r="I1584" s="1" t="s">
        <v>18</v>
      </c>
      <c r="J1584" s="1">
        <v>0.395</v>
      </c>
      <c r="K1584" s="1">
        <v>0.467</v>
      </c>
      <c r="L1584" s="6">
        <f>if(J1584&gt;QUARTILE!$B$3, "TOP", if(J1584&lt;QUARTILE!$B$4, "BOTTOM", 0))</f>
        <v>0</v>
      </c>
      <c r="M1584" s="6">
        <f t="shared" si="1"/>
        <v>1</v>
      </c>
      <c r="N1584" s="6" t="str">
        <f t="shared" si="2"/>
        <v>Baby Boomer</v>
      </c>
      <c r="O1584" s="6" t="str">
        <f t="shared" si="3"/>
        <v>Medium Income</v>
      </c>
    </row>
    <row r="1585" hidden="1">
      <c r="A1585" s="1">
        <v>101583.0</v>
      </c>
      <c r="B1585" s="1">
        <v>46.0</v>
      </c>
      <c r="C1585" s="1">
        <v>8000.0</v>
      </c>
      <c r="D1585" s="1" t="s">
        <v>25</v>
      </c>
      <c r="E1585" s="1">
        <v>24270.14</v>
      </c>
      <c r="F1585" s="1">
        <v>2.0</v>
      </c>
      <c r="G1585" s="1">
        <v>25.0</v>
      </c>
      <c r="H1585" s="1">
        <v>15.0</v>
      </c>
      <c r="I1585" s="1" t="s">
        <v>18</v>
      </c>
      <c r="J1585" s="1">
        <v>0.5</v>
      </c>
      <c r="K1585" s="1">
        <v>0.317</v>
      </c>
      <c r="L1585" s="6">
        <f>if(J1585&gt;QUARTILE!$B$3, "TOP", if(J1585&lt;QUARTILE!$B$4, "BOTTOM", 0))</f>
        <v>0</v>
      </c>
      <c r="M1585" s="6">
        <f t="shared" si="1"/>
        <v>1</v>
      </c>
      <c r="N1585" s="6" t="str">
        <f t="shared" si="2"/>
        <v>Gen X</v>
      </c>
      <c r="O1585" s="6" t="str">
        <f t="shared" si="3"/>
        <v>Low Income</v>
      </c>
    </row>
    <row r="1586" hidden="1">
      <c r="A1586" s="1">
        <v>101584.0</v>
      </c>
      <c r="B1586" s="1">
        <v>31.0</v>
      </c>
      <c r="C1586" s="1">
        <v>40000.0</v>
      </c>
      <c r="D1586" s="1" t="s">
        <v>25</v>
      </c>
      <c r="E1586" s="1">
        <v>29271.84</v>
      </c>
      <c r="F1586" s="1">
        <v>1.0</v>
      </c>
      <c r="G1586" s="1">
        <v>20.0</v>
      </c>
      <c r="H1586" s="1">
        <v>15.0</v>
      </c>
      <c r="I1586" s="1" t="s">
        <v>18</v>
      </c>
      <c r="J1586" s="1">
        <v>0.297</v>
      </c>
      <c r="K1586" s="1">
        <v>0.413</v>
      </c>
      <c r="L1586" s="6" t="str">
        <f>if(J1586&gt;QUARTILE!$B$3, "TOP", if(J1586&lt;QUARTILE!$B$4, "BOTTOM", 0))</f>
        <v>BOTTOM</v>
      </c>
      <c r="M1586" s="6">
        <f t="shared" si="1"/>
        <v>1</v>
      </c>
      <c r="N1586" s="6" t="str">
        <f t="shared" si="2"/>
        <v>Gen X</v>
      </c>
      <c r="O1586" s="6" t="str">
        <f t="shared" si="3"/>
        <v>Low Income</v>
      </c>
    </row>
    <row r="1587" hidden="1">
      <c r="A1587" s="1">
        <v>101585.0</v>
      </c>
      <c r="B1587" s="1">
        <v>57.0</v>
      </c>
      <c r="C1587" s="1">
        <v>18000.0</v>
      </c>
      <c r="D1587" s="1" t="s">
        <v>23</v>
      </c>
      <c r="E1587" s="1">
        <v>9465.34</v>
      </c>
      <c r="F1587" s="1">
        <v>3.0</v>
      </c>
      <c r="G1587" s="1">
        <v>16.0</v>
      </c>
      <c r="H1587" s="1">
        <v>6.0</v>
      </c>
      <c r="I1587" s="1" t="s">
        <v>22</v>
      </c>
      <c r="J1587" s="1">
        <v>0.757</v>
      </c>
      <c r="K1587" s="1">
        <v>0.404</v>
      </c>
      <c r="L1587" s="6">
        <f>if(J1587&gt;QUARTILE!$B$3, "TOP", if(J1587&lt;QUARTILE!$B$4, "BOTTOM", 0))</f>
        <v>0</v>
      </c>
      <c r="M1587" s="6">
        <f t="shared" si="1"/>
        <v>2</v>
      </c>
      <c r="N1587" s="6" t="str">
        <f t="shared" si="2"/>
        <v>Gen X</v>
      </c>
      <c r="O1587" s="6" t="str">
        <f t="shared" si="3"/>
        <v>Low Income</v>
      </c>
    </row>
    <row r="1588" hidden="1">
      <c r="A1588" s="1">
        <v>101586.0</v>
      </c>
      <c r="B1588" s="1">
        <v>58.0</v>
      </c>
      <c r="C1588" s="1">
        <v>11000.0</v>
      </c>
      <c r="D1588" s="1" t="s">
        <v>23</v>
      </c>
      <c r="E1588" s="1">
        <v>47976.86</v>
      </c>
      <c r="F1588" s="1">
        <v>5.0</v>
      </c>
      <c r="G1588" s="1">
        <v>15.0</v>
      </c>
      <c r="H1588" s="1">
        <v>4.0</v>
      </c>
      <c r="I1588" s="1" t="s">
        <v>18</v>
      </c>
      <c r="J1588" s="1">
        <v>0.521</v>
      </c>
      <c r="K1588" s="1">
        <v>0.186</v>
      </c>
      <c r="L1588" s="6">
        <f>if(J1588&gt;QUARTILE!$B$3, "TOP", if(J1588&lt;QUARTILE!$B$4, "BOTTOM", 0))</f>
        <v>0</v>
      </c>
      <c r="M1588" s="6">
        <f t="shared" si="1"/>
        <v>1</v>
      </c>
      <c r="N1588" s="6" t="str">
        <f t="shared" si="2"/>
        <v>Gen X</v>
      </c>
      <c r="O1588" s="6" t="str">
        <f t="shared" si="3"/>
        <v>Low Income</v>
      </c>
    </row>
    <row r="1589" hidden="1">
      <c r="A1589" s="1">
        <v>101587.0</v>
      </c>
      <c r="B1589" s="1">
        <v>39.0</v>
      </c>
      <c r="C1589" s="1">
        <v>12000.0</v>
      </c>
      <c r="D1589" s="1" t="s">
        <v>25</v>
      </c>
      <c r="E1589" s="1">
        <v>31156.65</v>
      </c>
      <c r="F1589" s="1">
        <v>2.0</v>
      </c>
      <c r="G1589" s="1">
        <v>26.0</v>
      </c>
      <c r="H1589" s="1">
        <v>16.0</v>
      </c>
      <c r="I1589" s="1" t="s">
        <v>22</v>
      </c>
      <c r="J1589" s="1">
        <v>0.931</v>
      </c>
      <c r="K1589" s="1">
        <v>0.823</v>
      </c>
      <c r="L1589" s="6" t="str">
        <f>if(J1589&gt;QUARTILE!$B$3, "TOP", if(J1589&lt;QUARTILE!$B$4, "BOTTOM", 0))</f>
        <v>TOP</v>
      </c>
      <c r="M1589" s="6">
        <f t="shared" si="1"/>
        <v>2</v>
      </c>
      <c r="N1589" s="6" t="str">
        <f t="shared" si="2"/>
        <v>Gen X</v>
      </c>
      <c r="O1589" s="6" t="str">
        <f t="shared" si="3"/>
        <v>Low Income</v>
      </c>
    </row>
    <row r="1590" hidden="1">
      <c r="A1590" s="1">
        <v>101588.0</v>
      </c>
      <c r="B1590" s="1">
        <v>28.0</v>
      </c>
      <c r="C1590" s="1">
        <v>13000.0</v>
      </c>
      <c r="D1590" s="1" t="s">
        <v>27</v>
      </c>
      <c r="E1590" s="1">
        <v>27773.73</v>
      </c>
      <c r="F1590" s="1">
        <v>5.0</v>
      </c>
      <c r="G1590" s="1">
        <v>20.0</v>
      </c>
      <c r="H1590" s="1">
        <v>16.0</v>
      </c>
      <c r="I1590" s="1" t="s">
        <v>22</v>
      </c>
      <c r="J1590" s="1">
        <v>0.551</v>
      </c>
      <c r="K1590" s="1">
        <v>0.27</v>
      </c>
      <c r="L1590" s="6">
        <f>if(J1590&gt;QUARTILE!$B$3, "TOP", if(J1590&lt;QUARTILE!$B$4, "BOTTOM", 0))</f>
        <v>0</v>
      </c>
      <c r="M1590" s="6">
        <f t="shared" si="1"/>
        <v>2</v>
      </c>
      <c r="N1590" s="6" t="str">
        <f t="shared" si="2"/>
        <v>Millenial</v>
      </c>
      <c r="O1590" s="6" t="str">
        <f t="shared" si="3"/>
        <v>Low Income</v>
      </c>
    </row>
    <row r="1591" hidden="1">
      <c r="A1591" s="1">
        <v>101589.0</v>
      </c>
      <c r="B1591" s="1">
        <v>40.0</v>
      </c>
      <c r="C1591" s="1">
        <v>11000.0</v>
      </c>
      <c r="D1591" s="1" t="s">
        <v>24</v>
      </c>
      <c r="E1591" s="1">
        <v>70768.05</v>
      </c>
      <c r="F1591" s="1">
        <v>1.0</v>
      </c>
      <c r="G1591" s="1">
        <v>30.0</v>
      </c>
      <c r="H1591" s="1">
        <v>6.0</v>
      </c>
      <c r="I1591" s="1" t="s">
        <v>18</v>
      </c>
      <c r="J1591" s="1">
        <v>0.527</v>
      </c>
      <c r="K1591" s="1">
        <v>0.894</v>
      </c>
      <c r="L1591" s="6">
        <f>if(J1591&gt;QUARTILE!$B$3, "TOP", if(J1591&lt;QUARTILE!$B$4, "BOTTOM", 0))</f>
        <v>0</v>
      </c>
      <c r="M1591" s="6">
        <f t="shared" si="1"/>
        <v>1</v>
      </c>
      <c r="N1591" s="6" t="str">
        <f t="shared" si="2"/>
        <v>Gen X</v>
      </c>
      <c r="O1591" s="6" t="str">
        <f t="shared" si="3"/>
        <v>Low Income</v>
      </c>
    </row>
    <row r="1592" hidden="1">
      <c r="A1592" s="1">
        <v>101590.0</v>
      </c>
      <c r="B1592" s="1">
        <v>18.0</v>
      </c>
      <c r="C1592" s="1">
        <v>64000.0</v>
      </c>
      <c r="D1592" s="1" t="s">
        <v>23</v>
      </c>
      <c r="E1592" s="1">
        <v>9120.34</v>
      </c>
      <c r="F1592" s="1">
        <v>2.0</v>
      </c>
      <c r="G1592" s="1">
        <v>26.0</v>
      </c>
      <c r="H1592" s="1">
        <v>12.0</v>
      </c>
      <c r="I1592" s="1" t="s">
        <v>18</v>
      </c>
      <c r="J1592" s="1">
        <v>0.515</v>
      </c>
      <c r="K1592" s="1">
        <v>0.209</v>
      </c>
      <c r="L1592" s="6">
        <f>if(J1592&gt;QUARTILE!$B$3, "TOP", if(J1592&lt;QUARTILE!$B$4, "BOTTOM", 0))</f>
        <v>0</v>
      </c>
      <c r="M1592" s="6">
        <f t="shared" si="1"/>
        <v>1</v>
      </c>
      <c r="N1592" s="6" t="str">
        <f t="shared" si="2"/>
        <v>Millenial</v>
      </c>
      <c r="O1592" s="6" t="str">
        <f t="shared" si="3"/>
        <v>Medium Income</v>
      </c>
    </row>
    <row r="1593" hidden="1">
      <c r="A1593" s="1">
        <v>101591.0</v>
      </c>
      <c r="B1593" s="1">
        <v>63.0</v>
      </c>
      <c r="C1593" s="1">
        <v>30000.0</v>
      </c>
      <c r="D1593" s="1" t="s">
        <v>23</v>
      </c>
      <c r="E1593" s="1">
        <v>18882.16</v>
      </c>
      <c r="F1593" s="1">
        <v>2.0</v>
      </c>
      <c r="G1593" s="1">
        <v>26.0</v>
      </c>
      <c r="H1593" s="1">
        <v>6.0</v>
      </c>
      <c r="I1593" s="1" t="s">
        <v>22</v>
      </c>
      <c r="J1593" s="1">
        <v>0.272</v>
      </c>
      <c r="K1593" s="1">
        <v>0.873</v>
      </c>
      <c r="L1593" s="6" t="str">
        <f>if(J1593&gt;QUARTILE!$B$3, "TOP", if(J1593&lt;QUARTILE!$B$4, "BOTTOM", 0))</f>
        <v>BOTTOM</v>
      </c>
      <c r="M1593" s="6">
        <f t="shared" si="1"/>
        <v>2</v>
      </c>
      <c r="N1593" s="6" t="str">
        <f t="shared" si="2"/>
        <v>Baby Boomer</v>
      </c>
      <c r="O1593" s="6" t="str">
        <f t="shared" si="3"/>
        <v>Low Income</v>
      </c>
    </row>
    <row r="1594" hidden="1">
      <c r="A1594" s="1">
        <v>101592.0</v>
      </c>
      <c r="B1594" s="1">
        <v>54.0</v>
      </c>
      <c r="C1594" s="1">
        <v>42000.0</v>
      </c>
      <c r="D1594" s="1" t="s">
        <v>23</v>
      </c>
      <c r="E1594" s="1">
        <v>48143.3</v>
      </c>
      <c r="F1594" s="1">
        <v>3.0</v>
      </c>
      <c r="G1594" s="1">
        <v>22.0</v>
      </c>
      <c r="H1594" s="1">
        <v>6.0</v>
      </c>
      <c r="I1594" s="1" t="s">
        <v>18</v>
      </c>
      <c r="J1594" s="1">
        <v>0.403</v>
      </c>
      <c r="K1594" s="1">
        <v>0.632</v>
      </c>
      <c r="L1594" s="6">
        <f>if(J1594&gt;QUARTILE!$B$3, "TOP", if(J1594&lt;QUARTILE!$B$4, "BOTTOM", 0))</f>
        <v>0</v>
      </c>
      <c r="M1594" s="6">
        <f t="shared" si="1"/>
        <v>1</v>
      </c>
      <c r="N1594" s="6" t="str">
        <f t="shared" si="2"/>
        <v>Gen X</v>
      </c>
      <c r="O1594" s="6" t="str">
        <f t="shared" si="3"/>
        <v>Low Income</v>
      </c>
    </row>
    <row r="1595" hidden="1">
      <c r="A1595" s="1">
        <v>101593.0</v>
      </c>
      <c r="B1595" s="1">
        <v>38.0</v>
      </c>
      <c r="C1595" s="1">
        <v>31000.0</v>
      </c>
      <c r="D1595" s="1" t="s">
        <v>25</v>
      </c>
      <c r="E1595" s="1">
        <v>31297.8</v>
      </c>
      <c r="F1595" s="1">
        <v>3.0</v>
      </c>
      <c r="G1595" s="1">
        <v>22.0</v>
      </c>
      <c r="H1595" s="1">
        <v>11.0</v>
      </c>
      <c r="I1595" s="1" t="s">
        <v>18</v>
      </c>
      <c r="J1595" s="1">
        <v>0.326</v>
      </c>
      <c r="K1595" s="1">
        <v>0.569</v>
      </c>
      <c r="L1595" s="6">
        <f>if(J1595&gt;QUARTILE!$B$3, "TOP", if(J1595&lt;QUARTILE!$B$4, "BOTTOM", 0))</f>
        <v>0</v>
      </c>
      <c r="M1595" s="6">
        <f t="shared" si="1"/>
        <v>1</v>
      </c>
      <c r="N1595" s="6" t="str">
        <f t="shared" si="2"/>
        <v>Gen X</v>
      </c>
      <c r="O1595" s="6" t="str">
        <f t="shared" si="3"/>
        <v>Low Income</v>
      </c>
    </row>
    <row r="1596" hidden="1">
      <c r="A1596" s="1">
        <v>101594.0</v>
      </c>
      <c r="B1596" s="1">
        <v>43.0</v>
      </c>
      <c r="C1596" s="1">
        <v>23000.0</v>
      </c>
      <c r="D1596" s="1" t="s">
        <v>27</v>
      </c>
      <c r="E1596" s="1">
        <v>16573.79</v>
      </c>
      <c r="F1596" s="1">
        <v>2.0</v>
      </c>
      <c r="G1596" s="1">
        <v>22.0</v>
      </c>
      <c r="H1596" s="1">
        <v>5.0</v>
      </c>
      <c r="I1596" s="1" t="s">
        <v>22</v>
      </c>
      <c r="J1596" s="1">
        <v>0.852</v>
      </c>
      <c r="K1596" s="1">
        <v>0.445</v>
      </c>
      <c r="L1596" s="6" t="str">
        <f>if(J1596&gt;QUARTILE!$B$3, "TOP", if(J1596&lt;QUARTILE!$B$4, "BOTTOM", 0))</f>
        <v>TOP</v>
      </c>
      <c r="M1596" s="6">
        <f t="shared" si="1"/>
        <v>2</v>
      </c>
      <c r="N1596" s="6" t="str">
        <f t="shared" si="2"/>
        <v>Gen X</v>
      </c>
      <c r="O1596" s="6" t="str">
        <f t="shared" si="3"/>
        <v>Low Income</v>
      </c>
    </row>
    <row r="1597" hidden="1">
      <c r="A1597" s="1">
        <v>101595.0</v>
      </c>
      <c r="B1597" s="1">
        <v>63.0</v>
      </c>
      <c r="C1597" s="1">
        <v>23000.0</v>
      </c>
      <c r="D1597" s="1" t="s">
        <v>17</v>
      </c>
      <c r="E1597" s="1">
        <v>1585.49</v>
      </c>
      <c r="F1597" s="1">
        <v>3.0</v>
      </c>
      <c r="G1597" s="1">
        <v>21.0</v>
      </c>
      <c r="H1597" s="1">
        <v>2.0</v>
      </c>
      <c r="I1597" s="1" t="s">
        <v>22</v>
      </c>
      <c r="J1597" s="1">
        <v>0.548</v>
      </c>
      <c r="K1597" s="1">
        <v>0.817</v>
      </c>
      <c r="L1597" s="6">
        <f>if(J1597&gt;QUARTILE!$B$3, "TOP", if(J1597&lt;QUARTILE!$B$4, "BOTTOM", 0))</f>
        <v>0</v>
      </c>
      <c r="M1597" s="6">
        <f t="shared" si="1"/>
        <v>2</v>
      </c>
      <c r="N1597" s="6" t="str">
        <f t="shared" si="2"/>
        <v>Baby Boomer</v>
      </c>
      <c r="O1597" s="6" t="str">
        <f t="shared" si="3"/>
        <v>Low Income</v>
      </c>
    </row>
    <row r="1598" hidden="1">
      <c r="A1598" s="1">
        <v>101596.0</v>
      </c>
      <c r="B1598" s="1">
        <v>53.0</v>
      </c>
      <c r="C1598" s="1">
        <v>17000.0</v>
      </c>
      <c r="D1598" s="1" t="s">
        <v>27</v>
      </c>
      <c r="E1598" s="1">
        <v>21152.68</v>
      </c>
      <c r="F1598" s="1">
        <v>2.0</v>
      </c>
      <c r="G1598" s="1">
        <v>17.0</v>
      </c>
      <c r="H1598" s="1">
        <v>9.0</v>
      </c>
      <c r="I1598" s="1" t="s">
        <v>22</v>
      </c>
      <c r="J1598" s="1">
        <v>0.483</v>
      </c>
      <c r="K1598" s="1">
        <v>0.492</v>
      </c>
      <c r="L1598" s="6">
        <f>if(J1598&gt;QUARTILE!$B$3, "TOP", if(J1598&lt;QUARTILE!$B$4, "BOTTOM", 0))</f>
        <v>0</v>
      </c>
      <c r="M1598" s="6">
        <f t="shared" si="1"/>
        <v>2</v>
      </c>
      <c r="N1598" s="6" t="str">
        <f t="shared" si="2"/>
        <v>Gen X</v>
      </c>
      <c r="O1598" s="6" t="str">
        <f t="shared" si="3"/>
        <v>Low Income</v>
      </c>
    </row>
    <row r="1599" hidden="1">
      <c r="A1599" s="1">
        <v>101597.0</v>
      </c>
      <c r="B1599" s="1">
        <v>71.0</v>
      </c>
      <c r="C1599" s="1">
        <v>18000.0</v>
      </c>
      <c r="D1599" s="1" t="s">
        <v>23</v>
      </c>
      <c r="E1599" s="1">
        <v>14954.41</v>
      </c>
      <c r="F1599" s="1">
        <v>4.0</v>
      </c>
      <c r="G1599" s="1">
        <v>12.0</v>
      </c>
      <c r="H1599" s="1">
        <v>10.0</v>
      </c>
      <c r="I1599" s="1" t="s">
        <v>22</v>
      </c>
      <c r="J1599" s="1">
        <v>0.372</v>
      </c>
      <c r="K1599" s="1">
        <v>0.086</v>
      </c>
      <c r="L1599" s="6">
        <f>if(J1599&gt;QUARTILE!$B$3, "TOP", if(J1599&lt;QUARTILE!$B$4, "BOTTOM", 0))</f>
        <v>0</v>
      </c>
      <c r="M1599" s="6">
        <f t="shared" si="1"/>
        <v>2</v>
      </c>
      <c r="N1599" s="6" t="str">
        <f t="shared" si="2"/>
        <v>Baby Boomer</v>
      </c>
      <c r="O1599" s="6" t="str">
        <f t="shared" si="3"/>
        <v>Low Income</v>
      </c>
    </row>
    <row r="1600" hidden="1">
      <c r="A1600" s="1">
        <v>101598.0</v>
      </c>
      <c r="B1600" s="1">
        <v>40.0</v>
      </c>
      <c r="C1600" s="1">
        <v>9000.0</v>
      </c>
      <c r="D1600" s="1" t="s">
        <v>25</v>
      </c>
      <c r="E1600" s="1">
        <v>4071.24</v>
      </c>
      <c r="F1600" s="1">
        <v>5.0</v>
      </c>
      <c r="G1600" s="1">
        <v>20.0</v>
      </c>
      <c r="H1600" s="1">
        <v>12.0</v>
      </c>
      <c r="I1600" s="1" t="s">
        <v>22</v>
      </c>
      <c r="J1600" s="1">
        <v>0.567</v>
      </c>
      <c r="K1600" s="1">
        <v>0.23</v>
      </c>
      <c r="L1600" s="6">
        <f>if(J1600&gt;QUARTILE!$B$3, "TOP", if(J1600&lt;QUARTILE!$B$4, "BOTTOM", 0))</f>
        <v>0</v>
      </c>
      <c r="M1600" s="6">
        <f t="shared" si="1"/>
        <v>2</v>
      </c>
      <c r="N1600" s="6" t="str">
        <f t="shared" si="2"/>
        <v>Gen X</v>
      </c>
      <c r="O1600" s="6" t="str">
        <f t="shared" si="3"/>
        <v>Low Income</v>
      </c>
    </row>
    <row r="1601" hidden="1">
      <c r="A1601" s="1">
        <v>101599.0</v>
      </c>
      <c r="B1601" s="1">
        <v>74.0</v>
      </c>
      <c r="C1601" s="1">
        <v>42000.0</v>
      </c>
      <c r="D1601" s="1" t="s">
        <v>21</v>
      </c>
      <c r="E1601" s="1">
        <v>42784.36</v>
      </c>
      <c r="F1601" s="1">
        <v>4.0</v>
      </c>
      <c r="G1601" s="1">
        <v>21.0</v>
      </c>
      <c r="H1601" s="1">
        <v>2.0</v>
      </c>
      <c r="I1601" s="1" t="s">
        <v>18</v>
      </c>
      <c r="J1601" s="1">
        <v>0.983</v>
      </c>
      <c r="K1601" s="1">
        <v>0.032</v>
      </c>
      <c r="L1601" s="6" t="str">
        <f>if(J1601&gt;QUARTILE!$B$3, "TOP", if(J1601&lt;QUARTILE!$B$4, "BOTTOM", 0))</f>
        <v>TOP</v>
      </c>
      <c r="M1601" s="6">
        <f t="shared" si="1"/>
        <v>1</v>
      </c>
      <c r="N1601" s="6" t="str">
        <f t="shared" si="2"/>
        <v>Baby Boomer</v>
      </c>
      <c r="O1601" s="6" t="str">
        <f t="shared" si="3"/>
        <v>Low Income</v>
      </c>
    </row>
    <row r="1602" hidden="1">
      <c r="A1602" s="1">
        <v>101600.0</v>
      </c>
      <c r="B1602" s="1">
        <v>18.0</v>
      </c>
      <c r="C1602" s="1">
        <v>7000.0</v>
      </c>
      <c r="D1602" s="1" t="s">
        <v>25</v>
      </c>
      <c r="E1602" s="1">
        <v>8408.99</v>
      </c>
      <c r="F1602" s="1">
        <v>4.0</v>
      </c>
      <c r="G1602" s="1">
        <v>20.0</v>
      </c>
      <c r="H1602" s="1">
        <v>22.0</v>
      </c>
      <c r="I1602" s="1" t="s">
        <v>26</v>
      </c>
      <c r="J1602" s="1">
        <v>1.0</v>
      </c>
      <c r="K1602" s="1">
        <v>0.42</v>
      </c>
      <c r="L1602" s="6" t="str">
        <f>if(J1602&gt;QUARTILE!$B$3, "TOP", if(J1602&lt;QUARTILE!$B$4, "BOTTOM", 0))</f>
        <v>TOP</v>
      </c>
      <c r="M1602" s="6">
        <f t="shared" si="1"/>
        <v>3</v>
      </c>
      <c r="N1602" s="6" t="str">
        <f t="shared" si="2"/>
        <v>Millenial</v>
      </c>
      <c r="O1602" s="6" t="str">
        <f t="shared" si="3"/>
        <v>Low Income</v>
      </c>
    </row>
    <row r="1603">
      <c r="A1603" s="1">
        <v>101601.0</v>
      </c>
      <c r="B1603" s="1">
        <v>80.0</v>
      </c>
      <c r="C1603" s="1">
        <v>12000.0</v>
      </c>
      <c r="D1603" s="1" t="s">
        <v>25</v>
      </c>
      <c r="E1603" s="1">
        <v>9803.47</v>
      </c>
      <c r="F1603" s="1">
        <v>5.0</v>
      </c>
      <c r="G1603" s="1">
        <v>18.0</v>
      </c>
      <c r="H1603" s="1">
        <v>6.0</v>
      </c>
      <c r="I1603" s="1" t="s">
        <v>22</v>
      </c>
      <c r="J1603" s="1">
        <v>0.649</v>
      </c>
      <c r="K1603" s="1">
        <v>0.605</v>
      </c>
      <c r="L1603" s="6">
        <f>if(J1603&gt;QUARTILE!$B$3, "TOP", if(J1603&lt;QUARTILE!$B$4, "BOTTOM", 0))</f>
        <v>0</v>
      </c>
      <c r="M1603" s="6">
        <f t="shared" si="1"/>
        <v>2</v>
      </c>
      <c r="N1603" s="6" t="str">
        <f t="shared" si="2"/>
        <v>Silent</v>
      </c>
      <c r="O1603" s="6" t="str">
        <f t="shared" si="3"/>
        <v>Low Income</v>
      </c>
    </row>
    <row r="1604" hidden="1">
      <c r="A1604" s="1">
        <v>101602.0</v>
      </c>
      <c r="B1604" s="1">
        <v>71.0</v>
      </c>
      <c r="C1604" s="1">
        <v>74000.0</v>
      </c>
      <c r="D1604" s="1" t="s">
        <v>24</v>
      </c>
      <c r="E1604" s="1">
        <v>22319.33</v>
      </c>
      <c r="F1604" s="1">
        <v>2.0</v>
      </c>
      <c r="G1604" s="1">
        <v>19.0</v>
      </c>
      <c r="H1604" s="1">
        <v>6.0</v>
      </c>
      <c r="I1604" s="1" t="s">
        <v>22</v>
      </c>
      <c r="J1604" s="1">
        <v>0.63</v>
      </c>
      <c r="K1604" s="1">
        <v>0.336</v>
      </c>
      <c r="L1604" s="6">
        <f>if(J1604&gt;QUARTILE!$B$3, "TOP", if(J1604&lt;QUARTILE!$B$4, "BOTTOM", 0))</f>
        <v>0</v>
      </c>
      <c r="M1604" s="6">
        <f t="shared" si="1"/>
        <v>2</v>
      </c>
      <c r="N1604" s="6" t="str">
        <f t="shared" si="2"/>
        <v>Baby Boomer</v>
      </c>
      <c r="O1604" s="6" t="str">
        <f t="shared" si="3"/>
        <v>Medium Income</v>
      </c>
    </row>
    <row r="1605" hidden="1">
      <c r="A1605" s="1">
        <v>101603.0</v>
      </c>
      <c r="B1605" s="1">
        <v>72.0</v>
      </c>
      <c r="C1605" s="1">
        <v>24000.0</v>
      </c>
      <c r="D1605" s="1" t="s">
        <v>27</v>
      </c>
      <c r="E1605" s="1">
        <v>13419.84</v>
      </c>
      <c r="F1605" s="1">
        <v>2.0</v>
      </c>
      <c r="G1605" s="1">
        <v>16.0</v>
      </c>
      <c r="H1605" s="1">
        <v>3.0</v>
      </c>
      <c r="I1605" s="1" t="s">
        <v>22</v>
      </c>
      <c r="J1605" s="1">
        <v>0.226</v>
      </c>
      <c r="K1605" s="1">
        <v>0.04</v>
      </c>
      <c r="L1605" s="6" t="str">
        <f>if(J1605&gt;QUARTILE!$B$3, "TOP", if(J1605&lt;QUARTILE!$B$4, "BOTTOM", 0))</f>
        <v>BOTTOM</v>
      </c>
      <c r="M1605" s="6">
        <f t="shared" si="1"/>
        <v>2</v>
      </c>
      <c r="N1605" s="6" t="str">
        <f t="shared" si="2"/>
        <v>Baby Boomer</v>
      </c>
      <c r="O1605" s="6" t="str">
        <f t="shared" si="3"/>
        <v>Low Income</v>
      </c>
    </row>
    <row r="1606" hidden="1">
      <c r="A1606" s="1">
        <v>101604.0</v>
      </c>
      <c r="B1606" s="1">
        <v>68.0</v>
      </c>
      <c r="C1606" s="1">
        <v>25000.0</v>
      </c>
      <c r="D1606" s="1" t="s">
        <v>27</v>
      </c>
      <c r="E1606" s="1">
        <v>1870.42</v>
      </c>
      <c r="F1606" s="1">
        <v>3.0</v>
      </c>
      <c r="G1606" s="1">
        <v>18.0</v>
      </c>
      <c r="H1606" s="1">
        <v>6.0</v>
      </c>
      <c r="I1606" s="1" t="s">
        <v>22</v>
      </c>
      <c r="J1606" s="1">
        <v>0.693</v>
      </c>
      <c r="K1606" s="1">
        <v>0.659</v>
      </c>
      <c r="L1606" s="6">
        <f>if(J1606&gt;QUARTILE!$B$3, "TOP", if(J1606&lt;QUARTILE!$B$4, "BOTTOM", 0))</f>
        <v>0</v>
      </c>
      <c r="M1606" s="6">
        <f t="shared" si="1"/>
        <v>2</v>
      </c>
      <c r="N1606" s="6" t="str">
        <f t="shared" si="2"/>
        <v>Baby Boomer</v>
      </c>
      <c r="O1606" s="6" t="str">
        <f t="shared" si="3"/>
        <v>Low Income</v>
      </c>
    </row>
    <row r="1607" hidden="1">
      <c r="A1607" s="1">
        <v>101605.0</v>
      </c>
      <c r="B1607" s="1">
        <v>57.0</v>
      </c>
      <c r="C1607" s="1">
        <v>32000.0</v>
      </c>
      <c r="D1607" s="1" t="s">
        <v>23</v>
      </c>
      <c r="E1607" s="1">
        <v>9802.22</v>
      </c>
      <c r="F1607" s="1">
        <v>1.0</v>
      </c>
      <c r="G1607" s="1">
        <v>24.0</v>
      </c>
      <c r="H1607" s="1">
        <v>4.0</v>
      </c>
      <c r="I1607" s="1" t="s">
        <v>22</v>
      </c>
      <c r="J1607" s="1">
        <v>0.903</v>
      </c>
      <c r="K1607" s="1">
        <v>0.062</v>
      </c>
      <c r="L1607" s="6" t="str">
        <f>if(J1607&gt;QUARTILE!$B$3, "TOP", if(J1607&lt;QUARTILE!$B$4, "BOTTOM", 0))</f>
        <v>TOP</v>
      </c>
      <c r="M1607" s="6">
        <f t="shared" si="1"/>
        <v>2</v>
      </c>
      <c r="N1607" s="6" t="str">
        <f t="shared" si="2"/>
        <v>Gen X</v>
      </c>
      <c r="O1607" s="6" t="str">
        <f t="shared" si="3"/>
        <v>Low Income</v>
      </c>
    </row>
    <row r="1608" hidden="1">
      <c r="A1608" s="1">
        <v>101606.0</v>
      </c>
      <c r="B1608" s="1">
        <v>32.0</v>
      </c>
      <c r="C1608" s="1">
        <v>9000.0</v>
      </c>
      <c r="D1608" s="1" t="s">
        <v>25</v>
      </c>
      <c r="E1608" s="1">
        <v>1984.61</v>
      </c>
      <c r="F1608" s="1">
        <v>2.0</v>
      </c>
      <c r="G1608" s="1">
        <v>17.0</v>
      </c>
      <c r="H1608" s="1">
        <v>8.0</v>
      </c>
      <c r="I1608" s="1" t="s">
        <v>22</v>
      </c>
      <c r="J1608" s="1">
        <v>0.356</v>
      </c>
      <c r="K1608" s="1">
        <v>0.966</v>
      </c>
      <c r="L1608" s="6">
        <f>if(J1608&gt;QUARTILE!$B$3, "TOP", if(J1608&lt;QUARTILE!$B$4, "BOTTOM", 0))</f>
        <v>0</v>
      </c>
      <c r="M1608" s="6">
        <f t="shared" si="1"/>
        <v>2</v>
      </c>
      <c r="N1608" s="6" t="str">
        <f t="shared" si="2"/>
        <v>Gen X</v>
      </c>
      <c r="O1608" s="6" t="str">
        <f t="shared" si="3"/>
        <v>Low Income</v>
      </c>
    </row>
    <row r="1609" hidden="1">
      <c r="A1609" s="1">
        <v>101607.0</v>
      </c>
      <c r="B1609" s="1">
        <v>38.0</v>
      </c>
      <c r="C1609" s="1">
        <v>10000.0</v>
      </c>
      <c r="D1609" s="1" t="s">
        <v>23</v>
      </c>
      <c r="E1609" s="1">
        <v>4232.96</v>
      </c>
      <c r="F1609" s="1">
        <v>5.0</v>
      </c>
      <c r="G1609" s="1">
        <v>23.0</v>
      </c>
      <c r="H1609" s="1">
        <v>9.0</v>
      </c>
      <c r="I1609" s="1" t="s">
        <v>22</v>
      </c>
      <c r="J1609" s="1">
        <v>0.486</v>
      </c>
      <c r="K1609" s="1">
        <v>0.837</v>
      </c>
      <c r="L1609" s="6">
        <f>if(J1609&gt;QUARTILE!$B$3, "TOP", if(J1609&lt;QUARTILE!$B$4, "BOTTOM", 0))</f>
        <v>0</v>
      </c>
      <c r="M1609" s="6">
        <f t="shared" si="1"/>
        <v>2</v>
      </c>
      <c r="N1609" s="6" t="str">
        <f t="shared" si="2"/>
        <v>Gen X</v>
      </c>
      <c r="O1609" s="6" t="str">
        <f t="shared" si="3"/>
        <v>Low Income</v>
      </c>
    </row>
    <row r="1610" hidden="1">
      <c r="A1610" s="1">
        <v>101608.0</v>
      </c>
      <c r="B1610" s="1">
        <v>64.0</v>
      </c>
      <c r="C1610" s="1">
        <v>17000.0</v>
      </c>
      <c r="D1610" s="1" t="s">
        <v>27</v>
      </c>
      <c r="E1610" s="1">
        <v>144.01</v>
      </c>
      <c r="F1610" s="1">
        <v>1.0</v>
      </c>
      <c r="G1610" s="1">
        <v>24.0</v>
      </c>
      <c r="H1610" s="1">
        <v>8.0</v>
      </c>
      <c r="I1610" s="1" t="s">
        <v>22</v>
      </c>
      <c r="J1610" s="1">
        <v>0.107</v>
      </c>
      <c r="K1610" s="1">
        <v>0.831</v>
      </c>
      <c r="L1610" s="6" t="str">
        <f>if(J1610&gt;QUARTILE!$B$3, "TOP", if(J1610&lt;QUARTILE!$B$4, "BOTTOM", 0))</f>
        <v>BOTTOM</v>
      </c>
      <c r="M1610" s="6">
        <f t="shared" si="1"/>
        <v>2</v>
      </c>
      <c r="N1610" s="6" t="str">
        <f t="shared" si="2"/>
        <v>Baby Boomer</v>
      </c>
      <c r="O1610" s="6" t="str">
        <f t="shared" si="3"/>
        <v>Low Income</v>
      </c>
    </row>
    <row r="1611" hidden="1">
      <c r="A1611" s="1">
        <v>101609.0</v>
      </c>
      <c r="B1611" s="1">
        <v>26.0</v>
      </c>
      <c r="C1611" s="1">
        <v>13000.0</v>
      </c>
      <c r="D1611" s="1" t="s">
        <v>23</v>
      </c>
      <c r="E1611" s="1">
        <v>4001.07</v>
      </c>
      <c r="F1611" s="1">
        <v>5.0</v>
      </c>
      <c r="G1611" s="1">
        <v>16.0</v>
      </c>
      <c r="H1611" s="1">
        <v>18.0</v>
      </c>
      <c r="I1611" s="1" t="s">
        <v>22</v>
      </c>
      <c r="J1611" s="1">
        <v>0.908</v>
      </c>
      <c r="K1611" s="1">
        <v>0.318</v>
      </c>
      <c r="L1611" s="6" t="str">
        <f>if(J1611&gt;QUARTILE!$B$3, "TOP", if(J1611&lt;QUARTILE!$B$4, "BOTTOM", 0))</f>
        <v>TOP</v>
      </c>
      <c r="M1611" s="6">
        <f t="shared" si="1"/>
        <v>2</v>
      </c>
      <c r="N1611" s="6" t="str">
        <f t="shared" si="2"/>
        <v>Millenial</v>
      </c>
      <c r="O1611" s="6" t="str">
        <f t="shared" si="3"/>
        <v>Low Income</v>
      </c>
    </row>
    <row r="1612" hidden="1">
      <c r="A1612" s="1">
        <v>101610.0</v>
      </c>
      <c r="B1612" s="1">
        <v>70.0</v>
      </c>
      <c r="C1612" s="1">
        <v>21000.0</v>
      </c>
      <c r="D1612" s="1" t="s">
        <v>17</v>
      </c>
      <c r="E1612" s="1">
        <v>8022.91</v>
      </c>
      <c r="F1612" s="1">
        <v>5.0</v>
      </c>
      <c r="G1612" s="1">
        <v>19.0</v>
      </c>
      <c r="H1612" s="1">
        <v>4.0</v>
      </c>
      <c r="I1612" s="1" t="s">
        <v>22</v>
      </c>
      <c r="J1612" s="1">
        <v>0.098</v>
      </c>
      <c r="K1612" s="1">
        <v>0.695</v>
      </c>
      <c r="L1612" s="6" t="str">
        <f>if(J1612&gt;QUARTILE!$B$3, "TOP", if(J1612&lt;QUARTILE!$B$4, "BOTTOM", 0))</f>
        <v>BOTTOM</v>
      </c>
      <c r="M1612" s="6">
        <f t="shared" si="1"/>
        <v>2</v>
      </c>
      <c r="N1612" s="6" t="str">
        <f t="shared" si="2"/>
        <v>Baby Boomer</v>
      </c>
      <c r="O1612" s="6" t="str">
        <f t="shared" si="3"/>
        <v>Low Income</v>
      </c>
    </row>
    <row r="1613" hidden="1">
      <c r="A1613" s="1">
        <v>101611.0</v>
      </c>
      <c r="B1613" s="1">
        <v>26.0</v>
      </c>
      <c r="C1613" s="1">
        <v>29000.0</v>
      </c>
      <c r="D1613" s="1" t="s">
        <v>17</v>
      </c>
      <c r="E1613" s="1">
        <v>15453.27</v>
      </c>
      <c r="F1613" s="1">
        <v>5.0</v>
      </c>
      <c r="G1613" s="1">
        <v>22.0</v>
      </c>
      <c r="H1613" s="1">
        <v>11.0</v>
      </c>
      <c r="I1613" s="1" t="s">
        <v>18</v>
      </c>
      <c r="J1613" s="1">
        <v>0.704</v>
      </c>
      <c r="K1613" s="1">
        <v>0.0</v>
      </c>
      <c r="L1613" s="6">
        <f>if(J1613&gt;QUARTILE!$B$3, "TOP", if(J1613&lt;QUARTILE!$B$4, "BOTTOM", 0))</f>
        <v>0</v>
      </c>
      <c r="M1613" s="6">
        <f t="shared" si="1"/>
        <v>1</v>
      </c>
      <c r="N1613" s="6" t="str">
        <f t="shared" si="2"/>
        <v>Millenial</v>
      </c>
      <c r="O1613" s="6" t="str">
        <f t="shared" si="3"/>
        <v>Low Income</v>
      </c>
    </row>
    <row r="1614" hidden="1">
      <c r="A1614" s="1">
        <v>101612.0</v>
      </c>
      <c r="B1614" s="1">
        <v>27.0</v>
      </c>
      <c r="C1614" s="1">
        <v>51000.0</v>
      </c>
      <c r="D1614" s="1" t="s">
        <v>25</v>
      </c>
      <c r="E1614" s="1">
        <v>50334.69</v>
      </c>
      <c r="F1614" s="1">
        <v>1.0</v>
      </c>
      <c r="G1614" s="1">
        <v>25.0</v>
      </c>
      <c r="H1614" s="1">
        <v>15.0</v>
      </c>
      <c r="I1614" s="1" t="s">
        <v>18</v>
      </c>
      <c r="J1614" s="1">
        <v>0.437</v>
      </c>
      <c r="K1614" s="1">
        <v>0.0</v>
      </c>
      <c r="L1614" s="6">
        <f>if(J1614&gt;QUARTILE!$B$3, "TOP", if(J1614&lt;QUARTILE!$B$4, "BOTTOM", 0))</f>
        <v>0</v>
      </c>
      <c r="M1614" s="6">
        <f t="shared" si="1"/>
        <v>1</v>
      </c>
      <c r="N1614" s="6" t="str">
        <f t="shared" si="2"/>
        <v>Millenial</v>
      </c>
      <c r="O1614" s="6" t="str">
        <f t="shared" si="3"/>
        <v>Medium Income</v>
      </c>
    </row>
    <row r="1615" hidden="1">
      <c r="A1615" s="1">
        <v>101613.0</v>
      </c>
      <c r="B1615" s="1">
        <v>69.0</v>
      </c>
      <c r="C1615" s="1">
        <v>36000.0</v>
      </c>
      <c r="D1615" s="1" t="s">
        <v>23</v>
      </c>
      <c r="E1615" s="1">
        <v>15544.79</v>
      </c>
      <c r="F1615" s="1">
        <v>4.0</v>
      </c>
      <c r="G1615" s="1">
        <v>24.0</v>
      </c>
      <c r="H1615" s="1">
        <v>2.0</v>
      </c>
      <c r="I1615" s="1" t="s">
        <v>22</v>
      </c>
      <c r="J1615" s="1">
        <v>0.784</v>
      </c>
      <c r="K1615" s="1">
        <v>0.445</v>
      </c>
      <c r="L1615" s="6">
        <f>if(J1615&gt;QUARTILE!$B$3, "TOP", if(J1615&lt;QUARTILE!$B$4, "BOTTOM", 0))</f>
        <v>0</v>
      </c>
      <c r="M1615" s="6">
        <f t="shared" si="1"/>
        <v>2</v>
      </c>
      <c r="N1615" s="6" t="str">
        <f t="shared" si="2"/>
        <v>Baby Boomer</v>
      </c>
      <c r="O1615" s="6" t="str">
        <f t="shared" si="3"/>
        <v>Low Income</v>
      </c>
    </row>
    <row r="1616" hidden="1">
      <c r="A1616" s="1">
        <v>101614.0</v>
      </c>
      <c r="B1616" s="1">
        <v>74.0</v>
      </c>
      <c r="C1616" s="1">
        <v>12000.0</v>
      </c>
      <c r="D1616" s="1" t="s">
        <v>23</v>
      </c>
      <c r="E1616" s="1">
        <v>24456.56</v>
      </c>
      <c r="F1616" s="1">
        <v>5.0</v>
      </c>
      <c r="G1616" s="1">
        <v>15.0</v>
      </c>
      <c r="H1616" s="1">
        <v>4.0</v>
      </c>
      <c r="I1616" s="1" t="s">
        <v>22</v>
      </c>
      <c r="J1616" s="1">
        <v>0.693</v>
      </c>
      <c r="K1616" s="1">
        <v>0.537</v>
      </c>
      <c r="L1616" s="6">
        <f>if(J1616&gt;QUARTILE!$B$3, "TOP", if(J1616&lt;QUARTILE!$B$4, "BOTTOM", 0))</f>
        <v>0</v>
      </c>
      <c r="M1616" s="6">
        <f t="shared" si="1"/>
        <v>2</v>
      </c>
      <c r="N1616" s="6" t="str">
        <f t="shared" si="2"/>
        <v>Baby Boomer</v>
      </c>
      <c r="O1616" s="6" t="str">
        <f t="shared" si="3"/>
        <v>Low Income</v>
      </c>
    </row>
    <row r="1617" hidden="1">
      <c r="A1617" s="1">
        <v>101615.0</v>
      </c>
      <c r="B1617" s="1">
        <v>70.0</v>
      </c>
      <c r="C1617" s="1">
        <v>18000.0</v>
      </c>
      <c r="D1617" s="1" t="s">
        <v>17</v>
      </c>
      <c r="E1617" s="1">
        <v>8853.28</v>
      </c>
      <c r="F1617" s="1">
        <v>3.0</v>
      </c>
      <c r="G1617" s="1">
        <v>20.0</v>
      </c>
      <c r="H1617" s="1">
        <v>3.0</v>
      </c>
      <c r="I1617" s="1" t="s">
        <v>22</v>
      </c>
      <c r="J1617" s="1">
        <v>0.69</v>
      </c>
      <c r="K1617" s="1">
        <v>0.767</v>
      </c>
      <c r="L1617" s="6">
        <f>if(J1617&gt;QUARTILE!$B$3, "TOP", if(J1617&lt;QUARTILE!$B$4, "BOTTOM", 0))</f>
        <v>0</v>
      </c>
      <c r="M1617" s="6">
        <f t="shared" si="1"/>
        <v>2</v>
      </c>
      <c r="N1617" s="6" t="str">
        <f t="shared" si="2"/>
        <v>Baby Boomer</v>
      </c>
      <c r="O1617" s="6" t="str">
        <f t="shared" si="3"/>
        <v>Low Income</v>
      </c>
    </row>
    <row r="1618" hidden="1">
      <c r="A1618" s="1">
        <v>101616.0</v>
      </c>
      <c r="B1618" s="1">
        <v>43.0</v>
      </c>
      <c r="C1618" s="1">
        <v>15000.0</v>
      </c>
      <c r="D1618" s="1" t="s">
        <v>27</v>
      </c>
      <c r="E1618" s="1">
        <v>27856.78</v>
      </c>
      <c r="F1618" s="1">
        <v>2.0</v>
      </c>
      <c r="G1618" s="1">
        <v>23.0</v>
      </c>
      <c r="H1618" s="1">
        <v>9.0</v>
      </c>
      <c r="I1618" s="1" t="s">
        <v>22</v>
      </c>
      <c r="J1618" s="1">
        <v>0.636</v>
      </c>
      <c r="K1618" s="1">
        <v>0.298</v>
      </c>
      <c r="L1618" s="6">
        <f>if(J1618&gt;QUARTILE!$B$3, "TOP", if(J1618&lt;QUARTILE!$B$4, "BOTTOM", 0))</f>
        <v>0</v>
      </c>
      <c r="M1618" s="6">
        <f t="shared" si="1"/>
        <v>2</v>
      </c>
      <c r="N1618" s="6" t="str">
        <f t="shared" si="2"/>
        <v>Gen X</v>
      </c>
      <c r="O1618" s="6" t="str">
        <f t="shared" si="3"/>
        <v>Low Income</v>
      </c>
    </row>
    <row r="1619" hidden="1">
      <c r="A1619" s="1">
        <v>101617.0</v>
      </c>
      <c r="B1619" s="1">
        <v>58.0</v>
      </c>
      <c r="C1619" s="1">
        <v>12000.0</v>
      </c>
      <c r="D1619" s="1" t="s">
        <v>27</v>
      </c>
      <c r="E1619" s="1">
        <v>19376.37</v>
      </c>
      <c r="F1619" s="1">
        <v>2.0</v>
      </c>
      <c r="G1619" s="1">
        <v>25.0</v>
      </c>
      <c r="H1619" s="1">
        <v>8.0</v>
      </c>
      <c r="I1619" s="1" t="s">
        <v>22</v>
      </c>
      <c r="J1619" s="1">
        <v>0.397</v>
      </c>
      <c r="K1619" s="1">
        <v>0.543</v>
      </c>
      <c r="L1619" s="6">
        <f>if(J1619&gt;QUARTILE!$B$3, "TOP", if(J1619&lt;QUARTILE!$B$4, "BOTTOM", 0))</f>
        <v>0</v>
      </c>
      <c r="M1619" s="6">
        <f t="shared" si="1"/>
        <v>2</v>
      </c>
      <c r="N1619" s="6" t="str">
        <f t="shared" si="2"/>
        <v>Gen X</v>
      </c>
      <c r="O1619" s="6" t="str">
        <f t="shared" si="3"/>
        <v>Low Income</v>
      </c>
    </row>
    <row r="1620" hidden="1">
      <c r="A1620" s="1">
        <v>101618.0</v>
      </c>
      <c r="B1620" s="1">
        <v>52.0</v>
      </c>
      <c r="C1620" s="1">
        <v>10000.0</v>
      </c>
      <c r="D1620" s="1" t="s">
        <v>23</v>
      </c>
      <c r="E1620" s="1">
        <v>12316.1</v>
      </c>
      <c r="F1620" s="1">
        <v>2.0</v>
      </c>
      <c r="G1620" s="1">
        <v>15.0</v>
      </c>
      <c r="H1620" s="1">
        <v>4.0</v>
      </c>
      <c r="I1620" s="1" t="s">
        <v>22</v>
      </c>
      <c r="J1620" s="1">
        <v>0.67</v>
      </c>
      <c r="K1620" s="1">
        <v>0.063</v>
      </c>
      <c r="L1620" s="6">
        <f>if(J1620&gt;QUARTILE!$B$3, "TOP", if(J1620&lt;QUARTILE!$B$4, "BOTTOM", 0))</f>
        <v>0</v>
      </c>
      <c r="M1620" s="6">
        <f t="shared" si="1"/>
        <v>2</v>
      </c>
      <c r="N1620" s="6" t="str">
        <f t="shared" si="2"/>
        <v>Gen X</v>
      </c>
      <c r="O1620" s="6" t="str">
        <f t="shared" si="3"/>
        <v>Low Income</v>
      </c>
    </row>
    <row r="1621">
      <c r="A1621" s="1">
        <v>101619.0</v>
      </c>
      <c r="B1621" s="1">
        <v>80.0</v>
      </c>
      <c r="C1621" s="1">
        <v>60000.0</v>
      </c>
      <c r="D1621" s="1" t="s">
        <v>25</v>
      </c>
      <c r="E1621" s="1">
        <v>4307.69</v>
      </c>
      <c r="F1621" s="1">
        <v>1.0</v>
      </c>
      <c r="G1621" s="1">
        <v>20.0</v>
      </c>
      <c r="H1621" s="1">
        <v>8.0</v>
      </c>
      <c r="I1621" s="1" t="s">
        <v>22</v>
      </c>
      <c r="J1621" s="1">
        <v>0.385</v>
      </c>
      <c r="K1621" s="1">
        <v>0.471</v>
      </c>
      <c r="L1621" s="6">
        <f>if(J1621&gt;QUARTILE!$B$3, "TOP", if(J1621&lt;QUARTILE!$B$4, "BOTTOM", 0))</f>
        <v>0</v>
      </c>
      <c r="M1621" s="6">
        <f t="shared" si="1"/>
        <v>2</v>
      </c>
      <c r="N1621" s="6" t="str">
        <f t="shared" si="2"/>
        <v>Silent</v>
      </c>
      <c r="O1621" s="6" t="str">
        <f t="shared" si="3"/>
        <v>Medium Income</v>
      </c>
    </row>
    <row r="1622" hidden="1">
      <c r="A1622" s="1">
        <v>101620.0</v>
      </c>
      <c r="B1622" s="1">
        <v>69.0</v>
      </c>
      <c r="C1622" s="1">
        <v>22000.0</v>
      </c>
      <c r="D1622" s="1" t="s">
        <v>27</v>
      </c>
      <c r="E1622" s="1">
        <v>7234.92</v>
      </c>
      <c r="F1622" s="1">
        <v>3.0</v>
      </c>
      <c r="G1622" s="1">
        <v>15.0</v>
      </c>
      <c r="H1622" s="1">
        <v>5.0</v>
      </c>
      <c r="I1622" s="1" t="s">
        <v>22</v>
      </c>
      <c r="J1622" s="1">
        <v>0.274</v>
      </c>
      <c r="K1622" s="1">
        <v>0.671</v>
      </c>
      <c r="L1622" s="6" t="str">
        <f>if(J1622&gt;QUARTILE!$B$3, "TOP", if(J1622&lt;QUARTILE!$B$4, "BOTTOM", 0))</f>
        <v>BOTTOM</v>
      </c>
      <c r="M1622" s="6">
        <f t="shared" si="1"/>
        <v>2</v>
      </c>
      <c r="N1622" s="6" t="str">
        <f t="shared" si="2"/>
        <v>Baby Boomer</v>
      </c>
      <c r="O1622" s="6" t="str">
        <f t="shared" si="3"/>
        <v>Low Income</v>
      </c>
    </row>
    <row r="1623" hidden="1">
      <c r="A1623" s="1">
        <v>101621.0</v>
      </c>
      <c r="B1623" s="1">
        <v>42.0</v>
      </c>
      <c r="C1623" s="1">
        <v>19000.0</v>
      </c>
      <c r="D1623" s="1" t="s">
        <v>25</v>
      </c>
      <c r="E1623" s="1">
        <v>19401.54</v>
      </c>
      <c r="F1623" s="1">
        <v>3.0</v>
      </c>
      <c r="G1623" s="1">
        <v>21.0</v>
      </c>
      <c r="H1623" s="1">
        <v>7.0</v>
      </c>
      <c r="I1623" s="1" t="s">
        <v>22</v>
      </c>
      <c r="J1623" s="1">
        <v>0.115</v>
      </c>
      <c r="K1623" s="1">
        <v>0.99</v>
      </c>
      <c r="L1623" s="6" t="str">
        <f>if(J1623&gt;QUARTILE!$B$3, "TOP", if(J1623&lt;QUARTILE!$B$4, "BOTTOM", 0))</f>
        <v>BOTTOM</v>
      </c>
      <c r="M1623" s="6">
        <f t="shared" si="1"/>
        <v>2</v>
      </c>
      <c r="N1623" s="6" t="str">
        <f t="shared" si="2"/>
        <v>Gen X</v>
      </c>
      <c r="O1623" s="6" t="str">
        <f t="shared" si="3"/>
        <v>Low Income</v>
      </c>
    </row>
    <row r="1624" hidden="1">
      <c r="A1624" s="1">
        <v>101622.0</v>
      </c>
      <c r="B1624" s="1">
        <v>43.0</v>
      </c>
      <c r="C1624" s="1">
        <v>29000.0</v>
      </c>
      <c r="D1624" s="1" t="s">
        <v>27</v>
      </c>
      <c r="E1624" s="1">
        <v>11104.48</v>
      </c>
      <c r="F1624" s="1">
        <v>3.0</v>
      </c>
      <c r="G1624" s="1">
        <v>20.0</v>
      </c>
      <c r="H1624" s="1">
        <v>8.0</v>
      </c>
      <c r="I1624" s="1" t="s">
        <v>22</v>
      </c>
      <c r="J1624" s="1">
        <v>0.613</v>
      </c>
      <c r="K1624" s="1">
        <v>0.768</v>
      </c>
      <c r="L1624" s="6">
        <f>if(J1624&gt;QUARTILE!$B$3, "TOP", if(J1624&lt;QUARTILE!$B$4, "BOTTOM", 0))</f>
        <v>0</v>
      </c>
      <c r="M1624" s="6">
        <f t="shared" si="1"/>
        <v>2</v>
      </c>
      <c r="N1624" s="6" t="str">
        <f t="shared" si="2"/>
        <v>Gen X</v>
      </c>
      <c r="O1624" s="6" t="str">
        <f t="shared" si="3"/>
        <v>Low Income</v>
      </c>
    </row>
    <row r="1625" hidden="1">
      <c r="A1625" s="1">
        <v>101623.0</v>
      </c>
      <c r="B1625" s="1">
        <v>28.0</v>
      </c>
      <c r="C1625" s="1">
        <v>30000.0</v>
      </c>
      <c r="D1625" s="1" t="s">
        <v>17</v>
      </c>
      <c r="E1625" s="1">
        <v>44034.27</v>
      </c>
      <c r="F1625" s="1">
        <v>3.0</v>
      </c>
      <c r="G1625" s="1">
        <v>26.0</v>
      </c>
      <c r="H1625" s="1">
        <v>14.0</v>
      </c>
      <c r="I1625" s="1" t="s">
        <v>18</v>
      </c>
      <c r="J1625" s="1">
        <v>0.941</v>
      </c>
      <c r="K1625" s="1">
        <v>0.895</v>
      </c>
      <c r="L1625" s="6" t="str">
        <f>if(J1625&gt;QUARTILE!$B$3, "TOP", if(J1625&lt;QUARTILE!$B$4, "BOTTOM", 0))</f>
        <v>TOP</v>
      </c>
      <c r="M1625" s="6">
        <f t="shared" si="1"/>
        <v>1</v>
      </c>
      <c r="N1625" s="6" t="str">
        <f t="shared" si="2"/>
        <v>Millenial</v>
      </c>
      <c r="O1625" s="6" t="str">
        <f t="shared" si="3"/>
        <v>Low Income</v>
      </c>
    </row>
    <row r="1626" hidden="1">
      <c r="A1626" s="1">
        <v>101624.0</v>
      </c>
      <c r="B1626" s="1">
        <v>55.0</v>
      </c>
      <c r="C1626" s="1">
        <v>43000.0</v>
      </c>
      <c r="D1626" s="1" t="s">
        <v>23</v>
      </c>
      <c r="E1626" s="1">
        <v>5353.41</v>
      </c>
      <c r="F1626" s="1">
        <v>3.0</v>
      </c>
      <c r="G1626" s="1">
        <v>23.0</v>
      </c>
      <c r="H1626" s="1">
        <v>6.0</v>
      </c>
      <c r="I1626" s="1" t="s">
        <v>22</v>
      </c>
      <c r="J1626" s="1">
        <v>0.428</v>
      </c>
      <c r="K1626" s="1">
        <v>0.498</v>
      </c>
      <c r="L1626" s="6">
        <f>if(J1626&gt;QUARTILE!$B$3, "TOP", if(J1626&lt;QUARTILE!$B$4, "BOTTOM", 0))</f>
        <v>0</v>
      </c>
      <c r="M1626" s="6">
        <f t="shared" si="1"/>
        <v>2</v>
      </c>
      <c r="N1626" s="6" t="str">
        <f t="shared" si="2"/>
        <v>Gen X</v>
      </c>
      <c r="O1626" s="6" t="str">
        <f t="shared" si="3"/>
        <v>Low Income</v>
      </c>
    </row>
    <row r="1627" hidden="1">
      <c r="A1627" s="1">
        <v>101625.0</v>
      </c>
      <c r="B1627" s="1">
        <v>19.0</v>
      </c>
      <c r="C1627" s="1">
        <v>14000.0</v>
      </c>
      <c r="D1627" s="1" t="s">
        <v>23</v>
      </c>
      <c r="E1627" s="1">
        <v>1517.6</v>
      </c>
      <c r="F1627" s="1">
        <v>4.0</v>
      </c>
      <c r="G1627" s="1">
        <v>16.0</v>
      </c>
      <c r="H1627" s="1">
        <v>10.0</v>
      </c>
      <c r="I1627" s="1" t="s">
        <v>22</v>
      </c>
      <c r="J1627" s="1">
        <v>0.259</v>
      </c>
      <c r="K1627" s="1">
        <v>0.383</v>
      </c>
      <c r="L1627" s="6" t="str">
        <f>if(J1627&gt;QUARTILE!$B$3, "TOP", if(J1627&lt;QUARTILE!$B$4, "BOTTOM", 0))</f>
        <v>BOTTOM</v>
      </c>
      <c r="M1627" s="6">
        <f t="shared" si="1"/>
        <v>2</v>
      </c>
      <c r="N1627" s="6" t="str">
        <f t="shared" si="2"/>
        <v>Millenial</v>
      </c>
      <c r="O1627" s="6" t="str">
        <f t="shared" si="3"/>
        <v>Low Income</v>
      </c>
    </row>
    <row r="1628" hidden="1">
      <c r="A1628" s="1">
        <v>101626.0</v>
      </c>
      <c r="B1628" s="1">
        <v>24.0</v>
      </c>
      <c r="C1628" s="1">
        <v>28000.0</v>
      </c>
      <c r="D1628" s="1" t="s">
        <v>25</v>
      </c>
      <c r="E1628" s="1">
        <v>17800.21</v>
      </c>
      <c r="F1628" s="1">
        <v>3.0</v>
      </c>
      <c r="G1628" s="1">
        <v>23.0</v>
      </c>
      <c r="H1628" s="1">
        <v>13.0</v>
      </c>
      <c r="I1628" s="1" t="s">
        <v>22</v>
      </c>
      <c r="J1628" s="1">
        <v>0.874</v>
      </c>
      <c r="K1628" s="1">
        <v>0.834</v>
      </c>
      <c r="L1628" s="6" t="str">
        <f>if(J1628&gt;QUARTILE!$B$3, "TOP", if(J1628&lt;QUARTILE!$B$4, "BOTTOM", 0))</f>
        <v>TOP</v>
      </c>
      <c r="M1628" s="6">
        <f t="shared" si="1"/>
        <v>2</v>
      </c>
      <c r="N1628" s="6" t="str">
        <f t="shared" si="2"/>
        <v>Millenial</v>
      </c>
      <c r="O1628" s="6" t="str">
        <f t="shared" si="3"/>
        <v>Low Income</v>
      </c>
    </row>
    <row r="1629" hidden="1">
      <c r="A1629" s="1">
        <v>101627.0</v>
      </c>
      <c r="B1629" s="1">
        <v>35.0</v>
      </c>
      <c r="C1629" s="1">
        <v>13000.0</v>
      </c>
      <c r="D1629" s="1" t="s">
        <v>23</v>
      </c>
      <c r="E1629" s="1">
        <v>43440.06</v>
      </c>
      <c r="F1629" s="1">
        <v>3.0</v>
      </c>
      <c r="G1629" s="1">
        <v>21.0</v>
      </c>
      <c r="H1629" s="1">
        <v>8.0</v>
      </c>
      <c r="I1629" s="1" t="s">
        <v>18</v>
      </c>
      <c r="J1629" s="1">
        <v>0.794</v>
      </c>
      <c r="K1629" s="1">
        <v>0.362</v>
      </c>
      <c r="L1629" s="6">
        <f>if(J1629&gt;QUARTILE!$B$3, "TOP", if(J1629&lt;QUARTILE!$B$4, "BOTTOM", 0))</f>
        <v>0</v>
      </c>
      <c r="M1629" s="6">
        <f t="shared" si="1"/>
        <v>1</v>
      </c>
      <c r="N1629" s="6" t="str">
        <f t="shared" si="2"/>
        <v>Gen X</v>
      </c>
      <c r="O1629" s="6" t="str">
        <f t="shared" si="3"/>
        <v>Low Income</v>
      </c>
    </row>
    <row r="1630" hidden="1">
      <c r="A1630" s="1">
        <v>101628.0</v>
      </c>
      <c r="B1630" s="1">
        <v>44.0</v>
      </c>
      <c r="C1630" s="1">
        <v>20000.0</v>
      </c>
      <c r="D1630" s="1" t="s">
        <v>27</v>
      </c>
      <c r="E1630" s="1">
        <v>9074.39</v>
      </c>
      <c r="F1630" s="1">
        <v>1.0</v>
      </c>
      <c r="G1630" s="1">
        <v>23.0</v>
      </c>
      <c r="H1630" s="1">
        <v>15.0</v>
      </c>
      <c r="I1630" s="1" t="s">
        <v>18</v>
      </c>
      <c r="J1630" s="1">
        <v>0.894</v>
      </c>
      <c r="K1630" s="1">
        <v>0.756</v>
      </c>
      <c r="L1630" s="6" t="str">
        <f>if(J1630&gt;QUARTILE!$B$3, "TOP", if(J1630&lt;QUARTILE!$B$4, "BOTTOM", 0))</f>
        <v>TOP</v>
      </c>
      <c r="M1630" s="6">
        <f t="shared" si="1"/>
        <v>1</v>
      </c>
      <c r="N1630" s="6" t="str">
        <f t="shared" si="2"/>
        <v>Gen X</v>
      </c>
      <c r="O1630" s="6" t="str">
        <f t="shared" si="3"/>
        <v>Low Income</v>
      </c>
    </row>
    <row r="1631" hidden="1">
      <c r="A1631" s="1">
        <v>101629.0</v>
      </c>
      <c r="B1631" s="1">
        <v>51.0</v>
      </c>
      <c r="C1631" s="1">
        <v>23000.0</v>
      </c>
      <c r="D1631" s="1" t="s">
        <v>27</v>
      </c>
      <c r="E1631" s="1">
        <v>20866.09</v>
      </c>
      <c r="F1631" s="1">
        <v>1.0</v>
      </c>
      <c r="G1631" s="1">
        <v>21.0</v>
      </c>
      <c r="H1631" s="1">
        <v>2.0</v>
      </c>
      <c r="I1631" s="1" t="s">
        <v>22</v>
      </c>
      <c r="J1631" s="1">
        <v>0.006</v>
      </c>
      <c r="K1631" s="1">
        <v>0.995</v>
      </c>
      <c r="L1631" s="6" t="str">
        <f>if(J1631&gt;QUARTILE!$B$3, "TOP", if(J1631&lt;QUARTILE!$B$4, "BOTTOM", 0))</f>
        <v>BOTTOM</v>
      </c>
      <c r="M1631" s="6">
        <f t="shared" si="1"/>
        <v>2</v>
      </c>
      <c r="N1631" s="6" t="str">
        <f t="shared" si="2"/>
        <v>Gen X</v>
      </c>
      <c r="O1631" s="6" t="str">
        <f t="shared" si="3"/>
        <v>Low Income</v>
      </c>
    </row>
    <row r="1632" hidden="1">
      <c r="A1632" s="1">
        <v>101630.0</v>
      </c>
      <c r="B1632" s="1">
        <v>44.0</v>
      </c>
      <c r="C1632" s="1">
        <v>24000.0</v>
      </c>
      <c r="D1632" s="1" t="s">
        <v>21</v>
      </c>
      <c r="E1632" s="1">
        <v>5264.02</v>
      </c>
      <c r="F1632" s="1">
        <v>3.0</v>
      </c>
      <c r="G1632" s="1">
        <v>21.0</v>
      </c>
      <c r="H1632" s="1">
        <v>6.0</v>
      </c>
      <c r="I1632" s="1" t="s">
        <v>22</v>
      </c>
      <c r="J1632" s="1">
        <v>0.401</v>
      </c>
      <c r="K1632" s="1">
        <v>0.725</v>
      </c>
      <c r="L1632" s="6">
        <f>if(J1632&gt;QUARTILE!$B$3, "TOP", if(J1632&lt;QUARTILE!$B$4, "BOTTOM", 0))</f>
        <v>0</v>
      </c>
      <c r="M1632" s="6">
        <f t="shared" si="1"/>
        <v>2</v>
      </c>
      <c r="N1632" s="6" t="str">
        <f t="shared" si="2"/>
        <v>Gen X</v>
      </c>
      <c r="O1632" s="6" t="str">
        <f t="shared" si="3"/>
        <v>Low Income</v>
      </c>
    </row>
    <row r="1633" hidden="1">
      <c r="A1633" s="1">
        <v>101631.0</v>
      </c>
      <c r="B1633" s="1">
        <v>34.0</v>
      </c>
      <c r="C1633" s="1">
        <v>24000.0</v>
      </c>
      <c r="D1633" s="1" t="s">
        <v>27</v>
      </c>
      <c r="E1633" s="1">
        <v>16350.27</v>
      </c>
      <c r="F1633" s="1">
        <v>4.0</v>
      </c>
      <c r="G1633" s="1">
        <v>17.0</v>
      </c>
      <c r="H1633" s="1">
        <v>11.0</v>
      </c>
      <c r="I1633" s="1" t="s">
        <v>18</v>
      </c>
      <c r="J1633" s="1">
        <v>0.901</v>
      </c>
      <c r="K1633" s="1">
        <v>0.0</v>
      </c>
      <c r="L1633" s="6" t="str">
        <f>if(J1633&gt;QUARTILE!$B$3, "TOP", if(J1633&lt;QUARTILE!$B$4, "BOTTOM", 0))</f>
        <v>TOP</v>
      </c>
      <c r="M1633" s="6">
        <f t="shared" si="1"/>
        <v>1</v>
      </c>
      <c r="N1633" s="6" t="str">
        <f t="shared" si="2"/>
        <v>Gen X</v>
      </c>
      <c r="O1633" s="6" t="str">
        <f t="shared" si="3"/>
        <v>Low Income</v>
      </c>
    </row>
    <row r="1634" hidden="1">
      <c r="A1634" s="1">
        <v>101632.0</v>
      </c>
      <c r="B1634" s="1">
        <v>60.0</v>
      </c>
      <c r="C1634" s="1">
        <v>36000.0</v>
      </c>
      <c r="D1634" s="1" t="s">
        <v>23</v>
      </c>
      <c r="E1634" s="1">
        <v>30909.75</v>
      </c>
      <c r="F1634" s="1">
        <v>3.0</v>
      </c>
      <c r="G1634" s="1">
        <v>20.0</v>
      </c>
      <c r="H1634" s="1">
        <v>0.0</v>
      </c>
      <c r="I1634" s="1" t="s">
        <v>18</v>
      </c>
      <c r="J1634" s="1">
        <v>0.825</v>
      </c>
      <c r="K1634" s="1">
        <v>0.08</v>
      </c>
      <c r="L1634" s="6" t="str">
        <f>if(J1634&gt;QUARTILE!$B$3, "TOP", if(J1634&lt;QUARTILE!$B$4, "BOTTOM", 0))</f>
        <v>TOP</v>
      </c>
      <c r="M1634" s="6">
        <f t="shared" si="1"/>
        <v>1</v>
      </c>
      <c r="N1634" s="6" t="str">
        <f t="shared" si="2"/>
        <v>Gen X</v>
      </c>
      <c r="O1634" s="6" t="str">
        <f t="shared" si="3"/>
        <v>Low Income</v>
      </c>
    </row>
    <row r="1635" hidden="1">
      <c r="A1635" s="1">
        <v>101633.0</v>
      </c>
      <c r="B1635" s="1">
        <v>76.0</v>
      </c>
      <c r="C1635" s="1">
        <v>15000.0</v>
      </c>
      <c r="D1635" s="1" t="s">
        <v>23</v>
      </c>
      <c r="E1635" s="1">
        <v>40352.88</v>
      </c>
      <c r="F1635" s="1">
        <v>3.0</v>
      </c>
      <c r="G1635" s="1">
        <v>20.0</v>
      </c>
      <c r="H1635" s="1">
        <v>5.0</v>
      </c>
      <c r="I1635" s="1" t="s">
        <v>18</v>
      </c>
      <c r="J1635" s="1">
        <v>0.619</v>
      </c>
      <c r="K1635" s="1">
        <v>0.176</v>
      </c>
      <c r="L1635" s="6">
        <f>if(J1635&gt;QUARTILE!$B$3, "TOP", if(J1635&lt;QUARTILE!$B$4, "BOTTOM", 0))</f>
        <v>0</v>
      </c>
      <c r="M1635" s="6">
        <f t="shared" si="1"/>
        <v>1</v>
      </c>
      <c r="N1635" s="6" t="str">
        <f t="shared" si="2"/>
        <v>Baby Boomer</v>
      </c>
      <c r="O1635" s="6" t="str">
        <f t="shared" si="3"/>
        <v>Low Income</v>
      </c>
    </row>
    <row r="1636" hidden="1">
      <c r="A1636" s="1">
        <v>101634.0</v>
      </c>
      <c r="B1636" s="1">
        <v>61.0</v>
      </c>
      <c r="C1636" s="1">
        <v>25000.0</v>
      </c>
      <c r="D1636" s="1" t="s">
        <v>17</v>
      </c>
      <c r="E1636" s="1">
        <v>2221.29</v>
      </c>
      <c r="F1636" s="1">
        <v>3.0</v>
      </c>
      <c r="G1636" s="1">
        <v>20.0</v>
      </c>
      <c r="H1636" s="1">
        <v>8.0</v>
      </c>
      <c r="I1636" s="1" t="s">
        <v>22</v>
      </c>
      <c r="J1636" s="1">
        <v>0.415</v>
      </c>
      <c r="K1636" s="1">
        <v>0.822</v>
      </c>
      <c r="L1636" s="6">
        <f>if(J1636&gt;QUARTILE!$B$3, "TOP", if(J1636&lt;QUARTILE!$B$4, "BOTTOM", 0))</f>
        <v>0</v>
      </c>
      <c r="M1636" s="6">
        <f t="shared" si="1"/>
        <v>2</v>
      </c>
      <c r="N1636" s="6" t="str">
        <f t="shared" si="2"/>
        <v>Baby Boomer</v>
      </c>
      <c r="O1636" s="6" t="str">
        <f t="shared" si="3"/>
        <v>Low Income</v>
      </c>
    </row>
    <row r="1637" hidden="1">
      <c r="A1637" s="1">
        <v>101635.0</v>
      </c>
      <c r="B1637" s="1">
        <v>76.0</v>
      </c>
      <c r="C1637" s="1">
        <v>14000.0</v>
      </c>
      <c r="D1637" s="1" t="s">
        <v>23</v>
      </c>
      <c r="E1637" s="1">
        <v>8812.77</v>
      </c>
      <c r="F1637" s="1">
        <v>5.0</v>
      </c>
      <c r="G1637" s="1">
        <v>18.0</v>
      </c>
      <c r="H1637" s="1">
        <v>5.0</v>
      </c>
      <c r="I1637" s="1" t="s">
        <v>22</v>
      </c>
      <c r="J1637" s="1">
        <v>0.945</v>
      </c>
      <c r="K1637" s="1">
        <v>0.882</v>
      </c>
      <c r="L1637" s="6" t="str">
        <f>if(J1637&gt;QUARTILE!$B$3, "TOP", if(J1637&lt;QUARTILE!$B$4, "BOTTOM", 0))</f>
        <v>TOP</v>
      </c>
      <c r="M1637" s="6">
        <f t="shared" si="1"/>
        <v>2</v>
      </c>
      <c r="N1637" s="6" t="str">
        <f t="shared" si="2"/>
        <v>Baby Boomer</v>
      </c>
      <c r="O1637" s="6" t="str">
        <f t="shared" si="3"/>
        <v>Low Income</v>
      </c>
    </row>
    <row r="1638" hidden="1">
      <c r="A1638" s="1">
        <v>101636.0</v>
      </c>
      <c r="B1638" s="1">
        <v>68.0</v>
      </c>
      <c r="C1638" s="1">
        <v>127000.0</v>
      </c>
      <c r="D1638" s="1" t="s">
        <v>27</v>
      </c>
      <c r="E1638" s="1">
        <v>20413.28</v>
      </c>
      <c r="F1638" s="1">
        <v>4.0</v>
      </c>
      <c r="G1638" s="1">
        <v>11.0</v>
      </c>
      <c r="H1638" s="1">
        <v>5.0</v>
      </c>
      <c r="I1638" s="1" t="s">
        <v>22</v>
      </c>
      <c r="J1638" s="1">
        <v>0.932</v>
      </c>
      <c r="K1638" s="1">
        <v>0.6</v>
      </c>
      <c r="L1638" s="6" t="str">
        <f>if(J1638&gt;QUARTILE!$B$3, "TOP", if(J1638&lt;QUARTILE!$B$4, "BOTTOM", 0))</f>
        <v>TOP</v>
      </c>
      <c r="M1638" s="6">
        <f t="shared" si="1"/>
        <v>2</v>
      </c>
      <c r="N1638" s="6" t="str">
        <f t="shared" si="2"/>
        <v>Baby Boomer</v>
      </c>
      <c r="O1638" s="6" t="str">
        <f t="shared" si="3"/>
        <v>Medium Income</v>
      </c>
    </row>
    <row r="1639" hidden="1">
      <c r="A1639" s="1">
        <v>101637.0</v>
      </c>
      <c r="B1639" s="1">
        <v>71.0</v>
      </c>
      <c r="C1639" s="1">
        <v>13000.0</v>
      </c>
      <c r="D1639" s="1" t="s">
        <v>17</v>
      </c>
      <c r="E1639" s="1">
        <v>706.8</v>
      </c>
      <c r="F1639" s="1">
        <v>2.0</v>
      </c>
      <c r="G1639" s="1">
        <v>13.0</v>
      </c>
      <c r="H1639" s="1">
        <v>5.0</v>
      </c>
      <c r="I1639" s="1" t="s">
        <v>22</v>
      </c>
      <c r="J1639" s="1">
        <v>0.012</v>
      </c>
      <c r="K1639" s="1">
        <v>0.088</v>
      </c>
      <c r="L1639" s="6" t="str">
        <f>if(J1639&gt;QUARTILE!$B$3, "TOP", if(J1639&lt;QUARTILE!$B$4, "BOTTOM", 0))</f>
        <v>BOTTOM</v>
      </c>
      <c r="M1639" s="6">
        <f t="shared" si="1"/>
        <v>2</v>
      </c>
      <c r="N1639" s="6" t="str">
        <f t="shared" si="2"/>
        <v>Baby Boomer</v>
      </c>
      <c r="O1639" s="6" t="str">
        <f t="shared" si="3"/>
        <v>Low Income</v>
      </c>
    </row>
    <row r="1640" hidden="1">
      <c r="A1640" s="1">
        <v>101638.0</v>
      </c>
      <c r="B1640" s="1">
        <v>41.0</v>
      </c>
      <c r="C1640" s="1">
        <v>14000.0</v>
      </c>
      <c r="D1640" s="1" t="s">
        <v>25</v>
      </c>
      <c r="E1640" s="1">
        <v>23463.39</v>
      </c>
      <c r="F1640" s="1">
        <v>3.0</v>
      </c>
      <c r="G1640" s="1">
        <v>22.0</v>
      </c>
      <c r="H1640" s="1">
        <v>8.0</v>
      </c>
      <c r="I1640" s="1" t="s">
        <v>22</v>
      </c>
      <c r="J1640" s="1">
        <v>0.171</v>
      </c>
      <c r="K1640" s="1">
        <v>0.5</v>
      </c>
      <c r="L1640" s="6" t="str">
        <f>if(J1640&gt;QUARTILE!$B$3, "TOP", if(J1640&lt;QUARTILE!$B$4, "BOTTOM", 0))</f>
        <v>BOTTOM</v>
      </c>
      <c r="M1640" s="6">
        <f t="shared" si="1"/>
        <v>2</v>
      </c>
      <c r="N1640" s="6" t="str">
        <f t="shared" si="2"/>
        <v>Gen X</v>
      </c>
      <c r="O1640" s="6" t="str">
        <f t="shared" si="3"/>
        <v>Low Income</v>
      </c>
    </row>
    <row r="1641" hidden="1">
      <c r="A1641" s="1">
        <v>101639.0</v>
      </c>
      <c r="B1641" s="1">
        <v>42.0</v>
      </c>
      <c r="C1641" s="1">
        <v>37000.0</v>
      </c>
      <c r="D1641" s="1" t="s">
        <v>25</v>
      </c>
      <c r="E1641" s="1">
        <v>15016.96</v>
      </c>
      <c r="F1641" s="1">
        <v>2.0</v>
      </c>
      <c r="G1641" s="1">
        <v>24.0</v>
      </c>
      <c r="H1641" s="1">
        <v>11.0</v>
      </c>
      <c r="I1641" s="1" t="s">
        <v>18</v>
      </c>
      <c r="J1641" s="1">
        <v>0.562</v>
      </c>
      <c r="K1641" s="1">
        <v>0.859</v>
      </c>
      <c r="L1641" s="6">
        <f>if(J1641&gt;QUARTILE!$B$3, "TOP", if(J1641&lt;QUARTILE!$B$4, "BOTTOM", 0))</f>
        <v>0</v>
      </c>
      <c r="M1641" s="6">
        <f t="shared" si="1"/>
        <v>1</v>
      </c>
      <c r="N1641" s="6" t="str">
        <f t="shared" si="2"/>
        <v>Gen X</v>
      </c>
      <c r="O1641" s="6" t="str">
        <f t="shared" si="3"/>
        <v>Low Income</v>
      </c>
    </row>
    <row r="1642" hidden="1">
      <c r="A1642" s="1">
        <v>101640.0</v>
      </c>
      <c r="B1642" s="1">
        <v>24.0</v>
      </c>
      <c r="C1642" s="1">
        <v>17000.0</v>
      </c>
      <c r="D1642" s="1" t="s">
        <v>25</v>
      </c>
      <c r="E1642" s="1">
        <v>6809.46</v>
      </c>
      <c r="F1642" s="1">
        <v>4.0</v>
      </c>
      <c r="G1642" s="1">
        <v>19.0</v>
      </c>
      <c r="H1642" s="1">
        <v>11.0</v>
      </c>
      <c r="I1642" s="1" t="s">
        <v>22</v>
      </c>
      <c r="J1642" s="1">
        <v>0.165</v>
      </c>
      <c r="K1642" s="1">
        <v>0.312</v>
      </c>
      <c r="L1642" s="6" t="str">
        <f>if(J1642&gt;QUARTILE!$B$3, "TOP", if(J1642&lt;QUARTILE!$B$4, "BOTTOM", 0))</f>
        <v>BOTTOM</v>
      </c>
      <c r="M1642" s="6">
        <f t="shared" si="1"/>
        <v>2</v>
      </c>
      <c r="N1642" s="6" t="str">
        <f t="shared" si="2"/>
        <v>Millenial</v>
      </c>
      <c r="O1642" s="6" t="str">
        <f t="shared" si="3"/>
        <v>Low Income</v>
      </c>
    </row>
    <row r="1643" hidden="1">
      <c r="A1643" s="1">
        <v>101641.0</v>
      </c>
      <c r="B1643" s="1">
        <v>69.0</v>
      </c>
      <c r="C1643" s="1">
        <v>37000.0</v>
      </c>
      <c r="D1643" s="1" t="s">
        <v>17</v>
      </c>
      <c r="E1643" s="1">
        <v>33710.67</v>
      </c>
      <c r="F1643" s="1">
        <v>3.0</v>
      </c>
      <c r="G1643" s="1">
        <v>21.0</v>
      </c>
      <c r="H1643" s="1">
        <v>9.0</v>
      </c>
      <c r="I1643" s="1" t="s">
        <v>18</v>
      </c>
      <c r="J1643" s="1">
        <v>0.375</v>
      </c>
      <c r="K1643" s="1">
        <v>0.0</v>
      </c>
      <c r="L1643" s="6">
        <f>if(J1643&gt;QUARTILE!$B$3, "TOP", if(J1643&lt;QUARTILE!$B$4, "BOTTOM", 0))</f>
        <v>0</v>
      </c>
      <c r="M1643" s="6">
        <f t="shared" si="1"/>
        <v>1</v>
      </c>
      <c r="N1643" s="6" t="str">
        <f t="shared" si="2"/>
        <v>Baby Boomer</v>
      </c>
      <c r="O1643" s="6" t="str">
        <f t="shared" si="3"/>
        <v>Low Income</v>
      </c>
    </row>
    <row r="1644" hidden="1">
      <c r="A1644" s="1">
        <v>101642.0</v>
      </c>
      <c r="B1644" s="1">
        <v>23.0</v>
      </c>
      <c r="C1644" s="1">
        <v>24000.0</v>
      </c>
      <c r="D1644" s="1" t="s">
        <v>23</v>
      </c>
      <c r="E1644" s="1">
        <v>6851.23</v>
      </c>
      <c r="F1644" s="1">
        <v>2.0</v>
      </c>
      <c r="G1644" s="1">
        <v>28.0</v>
      </c>
      <c r="H1644" s="1">
        <v>13.0</v>
      </c>
      <c r="I1644" s="1" t="s">
        <v>18</v>
      </c>
      <c r="J1644" s="1">
        <v>0.885</v>
      </c>
      <c r="K1644" s="1">
        <v>0.78</v>
      </c>
      <c r="L1644" s="6" t="str">
        <f>if(J1644&gt;QUARTILE!$B$3, "TOP", if(J1644&lt;QUARTILE!$B$4, "BOTTOM", 0))</f>
        <v>TOP</v>
      </c>
      <c r="M1644" s="6">
        <f t="shared" si="1"/>
        <v>1</v>
      </c>
      <c r="N1644" s="6" t="str">
        <f t="shared" si="2"/>
        <v>Millenial</v>
      </c>
      <c r="O1644" s="6" t="str">
        <f t="shared" si="3"/>
        <v>Low Income</v>
      </c>
    </row>
    <row r="1645" hidden="1">
      <c r="A1645" s="1">
        <v>101643.0</v>
      </c>
      <c r="B1645" s="1">
        <v>70.0</v>
      </c>
      <c r="C1645" s="1">
        <v>17000.0</v>
      </c>
      <c r="D1645" s="1" t="s">
        <v>24</v>
      </c>
      <c r="E1645" s="1">
        <v>95154.88</v>
      </c>
      <c r="F1645" s="1">
        <v>2.0</v>
      </c>
      <c r="G1645" s="1">
        <v>24.0</v>
      </c>
      <c r="H1645" s="1">
        <v>5.0</v>
      </c>
      <c r="I1645" s="1" t="s">
        <v>18</v>
      </c>
      <c r="J1645" s="1">
        <v>0.486</v>
      </c>
      <c r="K1645" s="1">
        <v>0.557</v>
      </c>
      <c r="L1645" s="6">
        <f>if(J1645&gt;QUARTILE!$B$3, "TOP", if(J1645&lt;QUARTILE!$B$4, "BOTTOM", 0))</f>
        <v>0</v>
      </c>
      <c r="M1645" s="6">
        <f t="shared" si="1"/>
        <v>1</v>
      </c>
      <c r="N1645" s="6" t="str">
        <f t="shared" si="2"/>
        <v>Baby Boomer</v>
      </c>
      <c r="O1645" s="6" t="str">
        <f t="shared" si="3"/>
        <v>Low Income</v>
      </c>
    </row>
    <row r="1646" hidden="1">
      <c r="A1646" s="1">
        <v>101644.0</v>
      </c>
      <c r="B1646" s="1">
        <v>41.0</v>
      </c>
      <c r="C1646" s="1">
        <v>14000.0</v>
      </c>
      <c r="D1646" s="1" t="s">
        <v>27</v>
      </c>
      <c r="E1646" s="1">
        <v>33896.67</v>
      </c>
      <c r="F1646" s="1">
        <v>4.0</v>
      </c>
      <c r="G1646" s="1">
        <v>20.0</v>
      </c>
      <c r="H1646" s="1">
        <v>10.0</v>
      </c>
      <c r="I1646" s="1" t="s">
        <v>18</v>
      </c>
      <c r="J1646" s="1">
        <v>0.551</v>
      </c>
      <c r="K1646" s="1">
        <v>0.317</v>
      </c>
      <c r="L1646" s="6">
        <f>if(J1646&gt;QUARTILE!$B$3, "TOP", if(J1646&lt;QUARTILE!$B$4, "BOTTOM", 0))</f>
        <v>0</v>
      </c>
      <c r="M1646" s="6">
        <f t="shared" si="1"/>
        <v>1</v>
      </c>
      <c r="N1646" s="6" t="str">
        <f t="shared" si="2"/>
        <v>Gen X</v>
      </c>
      <c r="O1646" s="6" t="str">
        <f t="shared" si="3"/>
        <v>Low Income</v>
      </c>
    </row>
    <row r="1647" hidden="1">
      <c r="A1647" s="1">
        <v>101645.0</v>
      </c>
      <c r="B1647" s="1">
        <v>50.0</v>
      </c>
      <c r="C1647" s="1">
        <v>14000.0</v>
      </c>
      <c r="D1647" s="1" t="s">
        <v>31</v>
      </c>
      <c r="E1647" s="1">
        <v>24618.69</v>
      </c>
      <c r="F1647" s="1">
        <v>3.0</v>
      </c>
      <c r="G1647" s="1">
        <v>22.0</v>
      </c>
      <c r="H1647" s="1">
        <v>6.0</v>
      </c>
      <c r="I1647" s="1" t="s">
        <v>22</v>
      </c>
      <c r="J1647" s="1">
        <v>0.174</v>
      </c>
      <c r="K1647" s="1">
        <v>0.85</v>
      </c>
      <c r="L1647" s="6" t="str">
        <f>if(J1647&gt;QUARTILE!$B$3, "TOP", if(J1647&lt;QUARTILE!$B$4, "BOTTOM", 0))</f>
        <v>BOTTOM</v>
      </c>
      <c r="M1647" s="6">
        <f t="shared" si="1"/>
        <v>2</v>
      </c>
      <c r="N1647" s="6" t="str">
        <f t="shared" si="2"/>
        <v>Gen X</v>
      </c>
      <c r="O1647" s="6" t="str">
        <f t="shared" si="3"/>
        <v>Low Income</v>
      </c>
    </row>
    <row r="1648" hidden="1">
      <c r="A1648" s="1">
        <v>101646.0</v>
      </c>
      <c r="B1648" s="1">
        <v>66.0</v>
      </c>
      <c r="C1648" s="1">
        <v>17000.0</v>
      </c>
      <c r="D1648" s="1" t="s">
        <v>23</v>
      </c>
      <c r="E1648" s="1">
        <v>1266.2</v>
      </c>
      <c r="F1648" s="1">
        <v>5.0</v>
      </c>
      <c r="G1648" s="1">
        <v>14.0</v>
      </c>
      <c r="H1648" s="1">
        <v>6.0</v>
      </c>
      <c r="I1648" s="1" t="s">
        <v>22</v>
      </c>
      <c r="J1648" s="1">
        <v>0.652</v>
      </c>
      <c r="K1648" s="1">
        <v>0.8</v>
      </c>
      <c r="L1648" s="6">
        <f>if(J1648&gt;QUARTILE!$B$3, "TOP", if(J1648&lt;QUARTILE!$B$4, "BOTTOM", 0))</f>
        <v>0</v>
      </c>
      <c r="M1648" s="6">
        <f t="shared" si="1"/>
        <v>2</v>
      </c>
      <c r="N1648" s="6" t="str">
        <f t="shared" si="2"/>
        <v>Baby Boomer</v>
      </c>
      <c r="O1648" s="6" t="str">
        <f t="shared" si="3"/>
        <v>Low Income</v>
      </c>
    </row>
    <row r="1649" hidden="1">
      <c r="A1649" s="1">
        <v>101647.0</v>
      </c>
      <c r="B1649" s="1">
        <v>46.0</v>
      </c>
      <c r="C1649" s="1">
        <v>20000.0</v>
      </c>
      <c r="D1649" s="1" t="s">
        <v>23</v>
      </c>
      <c r="E1649" s="1">
        <v>46932.91</v>
      </c>
      <c r="F1649" s="1">
        <v>4.0</v>
      </c>
      <c r="G1649" s="1">
        <v>18.0</v>
      </c>
      <c r="H1649" s="1">
        <v>14.0</v>
      </c>
      <c r="I1649" s="1" t="s">
        <v>18</v>
      </c>
      <c r="J1649" s="1">
        <v>0.27</v>
      </c>
      <c r="K1649" s="1">
        <v>0.551</v>
      </c>
      <c r="L1649" s="6" t="str">
        <f>if(J1649&gt;QUARTILE!$B$3, "TOP", if(J1649&lt;QUARTILE!$B$4, "BOTTOM", 0))</f>
        <v>BOTTOM</v>
      </c>
      <c r="M1649" s="6">
        <f t="shared" si="1"/>
        <v>1</v>
      </c>
      <c r="N1649" s="6" t="str">
        <f t="shared" si="2"/>
        <v>Gen X</v>
      </c>
      <c r="O1649" s="6" t="str">
        <f t="shared" si="3"/>
        <v>Low Income</v>
      </c>
    </row>
    <row r="1650">
      <c r="A1650" s="1">
        <v>101648.0</v>
      </c>
      <c r="B1650" s="1">
        <v>80.0</v>
      </c>
      <c r="C1650" s="1">
        <v>13000.0</v>
      </c>
      <c r="D1650" s="1" t="s">
        <v>17</v>
      </c>
      <c r="E1650" s="1">
        <v>31218.22</v>
      </c>
      <c r="F1650" s="1">
        <v>5.0</v>
      </c>
      <c r="G1650" s="1">
        <v>27.0</v>
      </c>
      <c r="H1650" s="1">
        <v>1.0</v>
      </c>
      <c r="I1650" s="1" t="s">
        <v>18</v>
      </c>
      <c r="J1650" s="1">
        <v>0.73</v>
      </c>
      <c r="K1650" s="1">
        <v>0.792</v>
      </c>
      <c r="L1650" s="6">
        <f>if(J1650&gt;QUARTILE!$B$3, "TOP", if(J1650&lt;QUARTILE!$B$4, "BOTTOM", 0))</f>
        <v>0</v>
      </c>
      <c r="M1650" s="6">
        <f t="shared" si="1"/>
        <v>1</v>
      </c>
      <c r="N1650" s="6" t="str">
        <f t="shared" si="2"/>
        <v>Silent</v>
      </c>
      <c r="O1650" s="6" t="str">
        <f t="shared" si="3"/>
        <v>Low Income</v>
      </c>
    </row>
    <row r="1651" hidden="1">
      <c r="A1651" s="1">
        <v>101649.0</v>
      </c>
      <c r="B1651" s="1">
        <v>60.0</v>
      </c>
      <c r="C1651" s="1">
        <v>21000.0</v>
      </c>
      <c r="D1651" s="1" t="s">
        <v>17</v>
      </c>
      <c r="E1651" s="1">
        <v>5201.99</v>
      </c>
      <c r="F1651" s="1">
        <v>3.0</v>
      </c>
      <c r="G1651" s="1">
        <v>21.0</v>
      </c>
      <c r="H1651" s="1">
        <v>4.0</v>
      </c>
      <c r="I1651" s="1" t="s">
        <v>22</v>
      </c>
      <c r="J1651" s="1">
        <v>0.747</v>
      </c>
      <c r="K1651" s="1">
        <v>0.454</v>
      </c>
      <c r="L1651" s="6">
        <f>if(J1651&gt;QUARTILE!$B$3, "TOP", if(J1651&lt;QUARTILE!$B$4, "BOTTOM", 0))</f>
        <v>0</v>
      </c>
      <c r="M1651" s="6">
        <f t="shared" si="1"/>
        <v>2</v>
      </c>
      <c r="N1651" s="6" t="str">
        <f t="shared" si="2"/>
        <v>Gen X</v>
      </c>
      <c r="O1651" s="6" t="str">
        <f t="shared" si="3"/>
        <v>Low Income</v>
      </c>
    </row>
    <row r="1652" hidden="1">
      <c r="A1652" s="1">
        <v>101650.0</v>
      </c>
      <c r="B1652" s="1">
        <v>39.0</v>
      </c>
      <c r="C1652" s="1">
        <v>11000.0</v>
      </c>
      <c r="D1652" s="1" t="s">
        <v>25</v>
      </c>
      <c r="E1652" s="1">
        <v>9959.77</v>
      </c>
      <c r="F1652" s="1">
        <v>2.0</v>
      </c>
      <c r="G1652" s="1">
        <v>15.0</v>
      </c>
      <c r="H1652" s="1">
        <v>9.0</v>
      </c>
      <c r="I1652" s="1" t="s">
        <v>22</v>
      </c>
      <c r="J1652" s="1">
        <v>0.924</v>
      </c>
      <c r="K1652" s="1">
        <v>0.729</v>
      </c>
      <c r="L1652" s="6" t="str">
        <f>if(J1652&gt;QUARTILE!$B$3, "TOP", if(J1652&lt;QUARTILE!$B$4, "BOTTOM", 0))</f>
        <v>TOP</v>
      </c>
      <c r="M1652" s="6">
        <f t="shared" si="1"/>
        <v>2</v>
      </c>
      <c r="N1652" s="6" t="str">
        <f t="shared" si="2"/>
        <v>Gen X</v>
      </c>
      <c r="O1652" s="6" t="str">
        <f t="shared" si="3"/>
        <v>Low Income</v>
      </c>
    </row>
    <row r="1653" hidden="1">
      <c r="A1653" s="1">
        <v>101651.0</v>
      </c>
      <c r="B1653" s="1">
        <v>43.0</v>
      </c>
      <c r="C1653" s="1">
        <v>35000.0</v>
      </c>
      <c r="D1653" s="1" t="s">
        <v>27</v>
      </c>
      <c r="E1653" s="1">
        <v>6256.76</v>
      </c>
      <c r="F1653" s="1">
        <v>4.0</v>
      </c>
      <c r="G1653" s="1">
        <v>31.0</v>
      </c>
      <c r="H1653" s="1">
        <v>9.0</v>
      </c>
      <c r="I1653" s="1" t="s">
        <v>22</v>
      </c>
      <c r="J1653" s="1">
        <v>0.582</v>
      </c>
      <c r="K1653" s="1">
        <v>0.781</v>
      </c>
      <c r="L1653" s="6">
        <f>if(J1653&gt;QUARTILE!$B$3, "TOP", if(J1653&lt;QUARTILE!$B$4, "BOTTOM", 0))</f>
        <v>0</v>
      </c>
      <c r="M1653" s="6">
        <f t="shared" si="1"/>
        <v>2</v>
      </c>
      <c r="N1653" s="6" t="str">
        <f t="shared" si="2"/>
        <v>Gen X</v>
      </c>
      <c r="O1653" s="6" t="str">
        <f t="shared" si="3"/>
        <v>Low Income</v>
      </c>
    </row>
    <row r="1654" hidden="1">
      <c r="A1654" s="1">
        <v>101652.0</v>
      </c>
      <c r="B1654" s="1">
        <v>45.0</v>
      </c>
      <c r="C1654" s="1">
        <v>39000.0</v>
      </c>
      <c r="D1654" s="1" t="s">
        <v>17</v>
      </c>
      <c r="E1654" s="1">
        <v>83230.25</v>
      </c>
      <c r="F1654" s="1">
        <v>4.0</v>
      </c>
      <c r="G1654" s="1">
        <v>18.0</v>
      </c>
      <c r="H1654" s="1">
        <v>8.0</v>
      </c>
      <c r="I1654" s="1" t="s">
        <v>18</v>
      </c>
      <c r="J1654" s="1">
        <v>0.432</v>
      </c>
      <c r="K1654" s="1">
        <v>0.486</v>
      </c>
      <c r="L1654" s="6">
        <f>if(J1654&gt;QUARTILE!$B$3, "TOP", if(J1654&lt;QUARTILE!$B$4, "BOTTOM", 0))</f>
        <v>0</v>
      </c>
      <c r="M1654" s="6">
        <f t="shared" si="1"/>
        <v>1</v>
      </c>
      <c r="N1654" s="6" t="str">
        <f t="shared" si="2"/>
        <v>Gen X</v>
      </c>
      <c r="O1654" s="6" t="str">
        <f t="shared" si="3"/>
        <v>Low Income</v>
      </c>
    </row>
    <row r="1655" hidden="1">
      <c r="A1655" s="1">
        <v>101653.0</v>
      </c>
      <c r="B1655" s="1">
        <v>67.0</v>
      </c>
      <c r="C1655" s="1">
        <v>14000.0</v>
      </c>
      <c r="D1655" s="1" t="s">
        <v>23</v>
      </c>
      <c r="E1655" s="1">
        <v>38509.9</v>
      </c>
      <c r="F1655" s="1">
        <v>4.0</v>
      </c>
      <c r="G1655" s="1">
        <v>18.0</v>
      </c>
      <c r="H1655" s="1">
        <v>3.0</v>
      </c>
      <c r="I1655" s="1" t="s">
        <v>18</v>
      </c>
      <c r="J1655" s="1">
        <v>1.0</v>
      </c>
      <c r="K1655" s="1">
        <v>0.403</v>
      </c>
      <c r="L1655" s="6" t="str">
        <f>if(J1655&gt;QUARTILE!$B$3, "TOP", if(J1655&lt;QUARTILE!$B$4, "BOTTOM", 0))</f>
        <v>TOP</v>
      </c>
      <c r="M1655" s="6">
        <f t="shared" si="1"/>
        <v>1</v>
      </c>
      <c r="N1655" s="6" t="str">
        <f t="shared" si="2"/>
        <v>Baby Boomer</v>
      </c>
      <c r="O1655" s="6" t="str">
        <f t="shared" si="3"/>
        <v>Low Income</v>
      </c>
    </row>
    <row r="1656" hidden="1">
      <c r="A1656" s="1">
        <v>101654.0</v>
      </c>
      <c r="B1656" s="1">
        <v>38.0</v>
      </c>
      <c r="C1656" s="1">
        <v>14000.0</v>
      </c>
      <c r="D1656" s="1" t="s">
        <v>25</v>
      </c>
      <c r="E1656" s="1">
        <v>53249.68</v>
      </c>
      <c r="F1656" s="1">
        <v>1.0</v>
      </c>
      <c r="G1656" s="1">
        <v>16.0</v>
      </c>
      <c r="H1656" s="1">
        <v>9.0</v>
      </c>
      <c r="I1656" s="1" t="s">
        <v>18</v>
      </c>
      <c r="J1656" s="1">
        <v>0.747</v>
      </c>
      <c r="K1656" s="1">
        <v>0.632</v>
      </c>
      <c r="L1656" s="6">
        <f>if(J1656&gt;QUARTILE!$B$3, "TOP", if(J1656&lt;QUARTILE!$B$4, "BOTTOM", 0))</f>
        <v>0</v>
      </c>
      <c r="M1656" s="6">
        <f t="shared" si="1"/>
        <v>1</v>
      </c>
      <c r="N1656" s="6" t="str">
        <f t="shared" si="2"/>
        <v>Gen X</v>
      </c>
      <c r="O1656" s="6" t="str">
        <f t="shared" si="3"/>
        <v>Low Income</v>
      </c>
    </row>
    <row r="1657" hidden="1">
      <c r="A1657" s="1">
        <v>101655.0</v>
      </c>
      <c r="B1657" s="1">
        <v>66.0</v>
      </c>
      <c r="C1657" s="1">
        <v>25000.0</v>
      </c>
      <c r="D1657" s="1" t="s">
        <v>17</v>
      </c>
      <c r="E1657" s="1">
        <v>31096.55</v>
      </c>
      <c r="F1657" s="1">
        <v>3.0</v>
      </c>
      <c r="G1657" s="1">
        <v>24.0</v>
      </c>
      <c r="H1657" s="1">
        <v>6.0</v>
      </c>
      <c r="I1657" s="1" t="s">
        <v>18</v>
      </c>
      <c r="J1657" s="1">
        <v>0.458</v>
      </c>
      <c r="K1657" s="1">
        <v>0.255</v>
      </c>
      <c r="L1657" s="6">
        <f>if(J1657&gt;QUARTILE!$B$3, "TOP", if(J1657&lt;QUARTILE!$B$4, "BOTTOM", 0))</f>
        <v>0</v>
      </c>
      <c r="M1657" s="6">
        <f t="shared" si="1"/>
        <v>1</v>
      </c>
      <c r="N1657" s="6" t="str">
        <f t="shared" si="2"/>
        <v>Baby Boomer</v>
      </c>
      <c r="O1657" s="6" t="str">
        <f t="shared" si="3"/>
        <v>Low Income</v>
      </c>
    </row>
    <row r="1658" hidden="1">
      <c r="A1658" s="1">
        <v>101656.0</v>
      </c>
      <c r="B1658" s="1">
        <v>24.0</v>
      </c>
      <c r="C1658" s="1">
        <v>47000.0</v>
      </c>
      <c r="D1658" s="1" t="s">
        <v>25</v>
      </c>
      <c r="E1658" s="1">
        <v>12188.93</v>
      </c>
      <c r="F1658" s="1">
        <v>1.0</v>
      </c>
      <c r="G1658" s="1">
        <v>23.0</v>
      </c>
      <c r="H1658" s="1">
        <v>12.0</v>
      </c>
      <c r="I1658" s="1" t="s">
        <v>18</v>
      </c>
      <c r="J1658" s="1">
        <v>0.373</v>
      </c>
      <c r="K1658" s="1">
        <v>0.366</v>
      </c>
      <c r="L1658" s="6">
        <f>if(J1658&gt;QUARTILE!$B$3, "TOP", if(J1658&lt;QUARTILE!$B$4, "BOTTOM", 0))</f>
        <v>0</v>
      </c>
      <c r="M1658" s="6">
        <f t="shared" si="1"/>
        <v>1</v>
      </c>
      <c r="N1658" s="6" t="str">
        <f t="shared" si="2"/>
        <v>Millenial</v>
      </c>
      <c r="O1658" s="6" t="str">
        <f t="shared" si="3"/>
        <v>Medium Income</v>
      </c>
    </row>
    <row r="1659" hidden="1">
      <c r="A1659" s="1">
        <v>101657.0</v>
      </c>
      <c r="B1659" s="1">
        <v>34.0</v>
      </c>
      <c r="C1659" s="1">
        <v>54000.0</v>
      </c>
      <c r="D1659" s="1" t="s">
        <v>23</v>
      </c>
      <c r="E1659" s="1">
        <v>4599.19</v>
      </c>
      <c r="F1659" s="1">
        <v>4.0</v>
      </c>
      <c r="G1659" s="1">
        <v>12.0</v>
      </c>
      <c r="H1659" s="1">
        <v>7.0</v>
      </c>
      <c r="I1659" s="1" t="s">
        <v>22</v>
      </c>
      <c r="J1659" s="1">
        <v>0.471</v>
      </c>
      <c r="K1659" s="1">
        <v>0.927</v>
      </c>
      <c r="L1659" s="6">
        <f>if(J1659&gt;QUARTILE!$B$3, "TOP", if(J1659&lt;QUARTILE!$B$4, "BOTTOM", 0))</f>
        <v>0</v>
      </c>
      <c r="M1659" s="6">
        <f t="shared" si="1"/>
        <v>2</v>
      </c>
      <c r="N1659" s="6" t="str">
        <f t="shared" si="2"/>
        <v>Gen X</v>
      </c>
      <c r="O1659" s="6" t="str">
        <f t="shared" si="3"/>
        <v>Medium Income</v>
      </c>
    </row>
    <row r="1660" hidden="1">
      <c r="A1660" s="1">
        <v>101658.0</v>
      </c>
      <c r="B1660" s="1">
        <v>37.0</v>
      </c>
      <c r="C1660" s="1">
        <v>9000.0</v>
      </c>
      <c r="D1660" s="1" t="s">
        <v>17</v>
      </c>
      <c r="E1660" s="1">
        <v>4665.9</v>
      </c>
      <c r="F1660" s="1">
        <v>4.0</v>
      </c>
      <c r="G1660" s="1">
        <v>19.0</v>
      </c>
      <c r="H1660" s="1">
        <v>7.0</v>
      </c>
      <c r="I1660" s="1" t="s">
        <v>22</v>
      </c>
      <c r="J1660" s="1">
        <v>0.056</v>
      </c>
      <c r="K1660" s="1">
        <v>0.069</v>
      </c>
      <c r="L1660" s="6" t="str">
        <f>if(J1660&gt;QUARTILE!$B$3, "TOP", if(J1660&lt;QUARTILE!$B$4, "BOTTOM", 0))</f>
        <v>BOTTOM</v>
      </c>
      <c r="M1660" s="6">
        <f t="shared" si="1"/>
        <v>2</v>
      </c>
      <c r="N1660" s="6" t="str">
        <f t="shared" si="2"/>
        <v>Gen X</v>
      </c>
      <c r="O1660" s="6" t="str">
        <f t="shared" si="3"/>
        <v>Low Income</v>
      </c>
    </row>
    <row r="1661" hidden="1">
      <c r="A1661" s="1">
        <v>101659.0</v>
      </c>
      <c r="B1661" s="1">
        <v>58.0</v>
      </c>
      <c r="C1661" s="1">
        <v>40000.0</v>
      </c>
      <c r="D1661" s="1" t="s">
        <v>25</v>
      </c>
      <c r="E1661" s="1">
        <v>3290.01</v>
      </c>
      <c r="F1661" s="1">
        <v>5.0</v>
      </c>
      <c r="G1661" s="1">
        <v>23.0</v>
      </c>
      <c r="H1661" s="1">
        <v>6.0</v>
      </c>
      <c r="I1661" s="1" t="s">
        <v>22</v>
      </c>
      <c r="J1661" s="1">
        <v>0.151</v>
      </c>
      <c r="K1661" s="1">
        <v>0.792</v>
      </c>
      <c r="L1661" s="6" t="str">
        <f>if(J1661&gt;QUARTILE!$B$3, "TOP", if(J1661&lt;QUARTILE!$B$4, "BOTTOM", 0))</f>
        <v>BOTTOM</v>
      </c>
      <c r="M1661" s="6">
        <f t="shared" si="1"/>
        <v>2</v>
      </c>
      <c r="N1661" s="6" t="str">
        <f t="shared" si="2"/>
        <v>Gen X</v>
      </c>
      <c r="O1661" s="6" t="str">
        <f t="shared" si="3"/>
        <v>Low Income</v>
      </c>
    </row>
    <row r="1662" hidden="1">
      <c r="A1662" s="1">
        <v>101660.0</v>
      </c>
      <c r="B1662" s="1">
        <v>66.0</v>
      </c>
      <c r="C1662" s="1">
        <v>21000.0</v>
      </c>
      <c r="D1662" s="1" t="s">
        <v>23</v>
      </c>
      <c r="E1662" s="1">
        <v>15821.8</v>
      </c>
      <c r="F1662" s="1">
        <v>1.0</v>
      </c>
      <c r="G1662" s="1">
        <v>25.0</v>
      </c>
      <c r="H1662" s="1">
        <v>5.0</v>
      </c>
      <c r="I1662" s="1" t="s">
        <v>22</v>
      </c>
      <c r="J1662" s="1">
        <v>0.14</v>
      </c>
      <c r="K1662" s="1">
        <v>0.789</v>
      </c>
      <c r="L1662" s="6" t="str">
        <f>if(J1662&gt;QUARTILE!$B$3, "TOP", if(J1662&lt;QUARTILE!$B$4, "BOTTOM", 0))</f>
        <v>BOTTOM</v>
      </c>
      <c r="M1662" s="6">
        <f t="shared" si="1"/>
        <v>2</v>
      </c>
      <c r="N1662" s="6" t="str">
        <f t="shared" si="2"/>
        <v>Baby Boomer</v>
      </c>
      <c r="O1662" s="6" t="str">
        <f t="shared" si="3"/>
        <v>Low Income</v>
      </c>
    </row>
    <row r="1663" hidden="1">
      <c r="A1663" s="1">
        <v>101661.0</v>
      </c>
      <c r="B1663" s="1">
        <v>37.0</v>
      </c>
      <c r="C1663" s="1">
        <v>21000.0</v>
      </c>
      <c r="D1663" s="1" t="s">
        <v>24</v>
      </c>
      <c r="E1663" s="1">
        <v>50506.21</v>
      </c>
      <c r="F1663" s="1">
        <v>2.0</v>
      </c>
      <c r="G1663" s="1">
        <v>21.0</v>
      </c>
      <c r="H1663" s="1">
        <v>13.0</v>
      </c>
      <c r="I1663" s="1" t="s">
        <v>22</v>
      </c>
      <c r="J1663" s="1">
        <v>0.412</v>
      </c>
      <c r="K1663" s="1">
        <v>0.0</v>
      </c>
      <c r="L1663" s="6">
        <f>if(J1663&gt;QUARTILE!$B$3, "TOP", if(J1663&lt;QUARTILE!$B$4, "BOTTOM", 0))</f>
        <v>0</v>
      </c>
      <c r="M1663" s="6">
        <f t="shared" si="1"/>
        <v>2</v>
      </c>
      <c r="N1663" s="6" t="str">
        <f t="shared" si="2"/>
        <v>Gen X</v>
      </c>
      <c r="O1663" s="6" t="str">
        <f t="shared" si="3"/>
        <v>Low Income</v>
      </c>
    </row>
    <row r="1664" hidden="1">
      <c r="A1664" s="1">
        <v>101662.0</v>
      </c>
      <c r="B1664" s="1">
        <v>71.0</v>
      </c>
      <c r="C1664" s="1">
        <v>30000.0</v>
      </c>
      <c r="D1664" s="1" t="s">
        <v>27</v>
      </c>
      <c r="E1664" s="1">
        <v>96067.72</v>
      </c>
      <c r="F1664" s="1">
        <v>3.0</v>
      </c>
      <c r="G1664" s="1">
        <v>14.0</v>
      </c>
      <c r="H1664" s="1">
        <v>5.0</v>
      </c>
      <c r="I1664" s="1" t="s">
        <v>18</v>
      </c>
      <c r="J1664" s="1">
        <v>0.574</v>
      </c>
      <c r="K1664" s="1">
        <v>0.604</v>
      </c>
      <c r="L1664" s="6">
        <f>if(J1664&gt;QUARTILE!$B$3, "TOP", if(J1664&lt;QUARTILE!$B$4, "BOTTOM", 0))</f>
        <v>0</v>
      </c>
      <c r="M1664" s="6">
        <f t="shared" si="1"/>
        <v>1</v>
      </c>
      <c r="N1664" s="6" t="str">
        <f t="shared" si="2"/>
        <v>Baby Boomer</v>
      </c>
      <c r="O1664" s="6" t="str">
        <f t="shared" si="3"/>
        <v>Low Income</v>
      </c>
    </row>
    <row r="1665" hidden="1">
      <c r="A1665" s="1">
        <v>101663.0</v>
      </c>
      <c r="B1665" s="1">
        <v>39.0</v>
      </c>
      <c r="C1665" s="1">
        <v>17000.0</v>
      </c>
      <c r="D1665" s="1" t="s">
        <v>17</v>
      </c>
      <c r="E1665" s="1">
        <v>6773.89</v>
      </c>
      <c r="F1665" s="1">
        <v>2.0</v>
      </c>
      <c r="G1665" s="1">
        <v>28.0</v>
      </c>
      <c r="H1665" s="1">
        <v>16.0</v>
      </c>
      <c r="I1665" s="1" t="s">
        <v>18</v>
      </c>
      <c r="J1665" s="1">
        <v>0.148</v>
      </c>
      <c r="K1665" s="1">
        <v>0.094</v>
      </c>
      <c r="L1665" s="6" t="str">
        <f>if(J1665&gt;QUARTILE!$B$3, "TOP", if(J1665&lt;QUARTILE!$B$4, "BOTTOM", 0))</f>
        <v>BOTTOM</v>
      </c>
      <c r="M1665" s="6">
        <f t="shared" si="1"/>
        <v>1</v>
      </c>
      <c r="N1665" s="6" t="str">
        <f t="shared" si="2"/>
        <v>Gen X</v>
      </c>
      <c r="O1665" s="6" t="str">
        <f t="shared" si="3"/>
        <v>Low Income</v>
      </c>
    </row>
    <row r="1666" hidden="1">
      <c r="A1666" s="1">
        <v>101664.0</v>
      </c>
      <c r="B1666" s="1">
        <v>45.0</v>
      </c>
      <c r="C1666" s="1">
        <v>43000.0</v>
      </c>
      <c r="D1666" s="1" t="s">
        <v>17</v>
      </c>
      <c r="E1666" s="1">
        <v>23901.22</v>
      </c>
      <c r="F1666" s="1">
        <v>2.0</v>
      </c>
      <c r="G1666" s="1">
        <v>14.0</v>
      </c>
      <c r="H1666" s="1">
        <v>15.0</v>
      </c>
      <c r="I1666" s="1" t="s">
        <v>18</v>
      </c>
      <c r="J1666" s="1">
        <v>0.828</v>
      </c>
      <c r="K1666" s="1">
        <v>0.211</v>
      </c>
      <c r="L1666" s="6" t="str">
        <f>if(J1666&gt;QUARTILE!$B$3, "TOP", if(J1666&lt;QUARTILE!$B$4, "BOTTOM", 0))</f>
        <v>TOP</v>
      </c>
      <c r="M1666" s="6">
        <f t="shared" si="1"/>
        <v>1</v>
      </c>
      <c r="N1666" s="6" t="str">
        <f t="shared" si="2"/>
        <v>Gen X</v>
      </c>
      <c r="O1666" s="6" t="str">
        <f t="shared" si="3"/>
        <v>Low Income</v>
      </c>
    </row>
    <row r="1667">
      <c r="A1667" s="1">
        <v>101665.0</v>
      </c>
      <c r="B1667" s="1">
        <v>80.0</v>
      </c>
      <c r="C1667" s="1">
        <v>52000.0</v>
      </c>
      <c r="D1667" s="1" t="s">
        <v>23</v>
      </c>
      <c r="E1667" s="1">
        <v>18181.24</v>
      </c>
      <c r="F1667" s="1">
        <v>3.0</v>
      </c>
      <c r="G1667" s="1">
        <v>24.0</v>
      </c>
      <c r="H1667" s="1">
        <v>8.0</v>
      </c>
      <c r="I1667" s="1" t="s">
        <v>22</v>
      </c>
      <c r="J1667" s="1">
        <v>0.216</v>
      </c>
      <c r="K1667" s="1">
        <v>0.958</v>
      </c>
      <c r="L1667" s="6" t="str">
        <f>if(J1667&gt;QUARTILE!$B$3, "TOP", if(J1667&lt;QUARTILE!$B$4, "BOTTOM", 0))</f>
        <v>BOTTOM</v>
      </c>
      <c r="M1667" s="6">
        <f t="shared" si="1"/>
        <v>2</v>
      </c>
      <c r="N1667" s="6" t="str">
        <f t="shared" si="2"/>
        <v>Silent</v>
      </c>
      <c r="O1667" s="6" t="str">
        <f t="shared" si="3"/>
        <v>Medium Income</v>
      </c>
    </row>
    <row r="1668" hidden="1">
      <c r="A1668" s="1">
        <v>101666.0</v>
      </c>
      <c r="B1668" s="1">
        <v>78.0</v>
      </c>
      <c r="C1668" s="1">
        <v>53000.0</v>
      </c>
      <c r="D1668" s="1" t="s">
        <v>23</v>
      </c>
      <c r="E1668" s="1">
        <v>13425.21</v>
      </c>
      <c r="F1668" s="1">
        <v>4.0</v>
      </c>
      <c r="G1668" s="1">
        <v>23.0</v>
      </c>
      <c r="H1668" s="1">
        <v>4.0</v>
      </c>
      <c r="I1668" s="1" t="s">
        <v>22</v>
      </c>
      <c r="J1668" s="1">
        <v>1.0</v>
      </c>
      <c r="K1668" s="1">
        <v>0.312</v>
      </c>
      <c r="L1668" s="6" t="str">
        <f>if(J1668&gt;QUARTILE!$B$3, "TOP", if(J1668&lt;QUARTILE!$B$4, "BOTTOM", 0))</f>
        <v>TOP</v>
      </c>
      <c r="M1668" s="6">
        <f t="shared" si="1"/>
        <v>2</v>
      </c>
      <c r="N1668" s="6" t="str">
        <f t="shared" si="2"/>
        <v>Baby Boomer</v>
      </c>
      <c r="O1668" s="6" t="str">
        <f t="shared" si="3"/>
        <v>Medium Income</v>
      </c>
    </row>
    <row r="1669" hidden="1">
      <c r="A1669" s="1">
        <v>101667.0</v>
      </c>
      <c r="B1669" s="1">
        <v>57.0</v>
      </c>
      <c r="C1669" s="1">
        <v>7000.0</v>
      </c>
      <c r="D1669" s="1" t="s">
        <v>23</v>
      </c>
      <c r="E1669" s="1">
        <v>21918.44</v>
      </c>
      <c r="F1669" s="1">
        <v>5.0</v>
      </c>
      <c r="G1669" s="1">
        <v>12.0</v>
      </c>
      <c r="H1669" s="1">
        <v>5.0</v>
      </c>
      <c r="I1669" s="1" t="s">
        <v>22</v>
      </c>
      <c r="J1669" s="1">
        <v>0.124</v>
      </c>
      <c r="K1669" s="1">
        <v>0.007</v>
      </c>
      <c r="L1669" s="6" t="str">
        <f>if(J1669&gt;QUARTILE!$B$3, "TOP", if(J1669&lt;QUARTILE!$B$4, "BOTTOM", 0))</f>
        <v>BOTTOM</v>
      </c>
      <c r="M1669" s="6">
        <f t="shared" si="1"/>
        <v>2</v>
      </c>
      <c r="N1669" s="6" t="str">
        <f t="shared" si="2"/>
        <v>Gen X</v>
      </c>
      <c r="O1669" s="6" t="str">
        <f t="shared" si="3"/>
        <v>Low Income</v>
      </c>
    </row>
    <row r="1670" hidden="1">
      <c r="A1670" s="1">
        <v>101668.0</v>
      </c>
      <c r="B1670" s="1">
        <v>66.0</v>
      </c>
      <c r="C1670" s="1">
        <v>19000.0</v>
      </c>
      <c r="D1670" s="1" t="s">
        <v>25</v>
      </c>
      <c r="E1670" s="1">
        <v>9284.03</v>
      </c>
      <c r="F1670" s="1">
        <v>4.0</v>
      </c>
      <c r="G1670" s="1">
        <v>25.0</v>
      </c>
      <c r="H1670" s="1">
        <v>6.0</v>
      </c>
      <c r="I1670" s="1" t="s">
        <v>22</v>
      </c>
      <c r="J1670" s="1">
        <v>0.945</v>
      </c>
      <c r="K1670" s="1">
        <v>0.471</v>
      </c>
      <c r="L1670" s="6" t="str">
        <f>if(J1670&gt;QUARTILE!$B$3, "TOP", if(J1670&lt;QUARTILE!$B$4, "BOTTOM", 0))</f>
        <v>TOP</v>
      </c>
      <c r="M1670" s="6">
        <f t="shared" si="1"/>
        <v>2</v>
      </c>
      <c r="N1670" s="6" t="str">
        <f t="shared" si="2"/>
        <v>Baby Boomer</v>
      </c>
      <c r="O1670" s="6" t="str">
        <f t="shared" si="3"/>
        <v>Low Income</v>
      </c>
    </row>
    <row r="1671" hidden="1">
      <c r="A1671" s="1">
        <v>101669.0</v>
      </c>
      <c r="B1671" s="1">
        <v>24.0</v>
      </c>
      <c r="C1671" s="1">
        <v>7000.0</v>
      </c>
      <c r="D1671" s="1" t="s">
        <v>27</v>
      </c>
      <c r="E1671" s="1">
        <v>57821.96</v>
      </c>
      <c r="F1671" s="1">
        <v>4.0</v>
      </c>
      <c r="G1671" s="1">
        <v>26.0</v>
      </c>
      <c r="H1671" s="1">
        <v>13.0</v>
      </c>
      <c r="I1671" s="1" t="s">
        <v>18</v>
      </c>
      <c r="J1671" s="1">
        <v>0.361</v>
      </c>
      <c r="K1671" s="1">
        <v>0.056</v>
      </c>
      <c r="L1671" s="6">
        <f>if(J1671&gt;QUARTILE!$B$3, "TOP", if(J1671&lt;QUARTILE!$B$4, "BOTTOM", 0))</f>
        <v>0</v>
      </c>
      <c r="M1671" s="6">
        <f t="shared" si="1"/>
        <v>1</v>
      </c>
      <c r="N1671" s="6" t="str">
        <f t="shared" si="2"/>
        <v>Millenial</v>
      </c>
      <c r="O1671" s="6" t="str">
        <f t="shared" si="3"/>
        <v>Low Income</v>
      </c>
    </row>
    <row r="1672" hidden="1">
      <c r="A1672" s="1">
        <v>101670.0</v>
      </c>
      <c r="B1672" s="1">
        <v>18.0</v>
      </c>
      <c r="C1672" s="1">
        <v>14000.0</v>
      </c>
      <c r="D1672" s="1" t="s">
        <v>27</v>
      </c>
      <c r="E1672" s="1">
        <v>24446.05</v>
      </c>
      <c r="F1672" s="1">
        <v>1.0</v>
      </c>
      <c r="G1672" s="1">
        <v>13.0</v>
      </c>
      <c r="H1672" s="1">
        <v>14.0</v>
      </c>
      <c r="I1672" s="1" t="s">
        <v>18</v>
      </c>
      <c r="J1672" s="1">
        <v>0.987</v>
      </c>
      <c r="K1672" s="1">
        <v>0.426</v>
      </c>
      <c r="L1672" s="6" t="str">
        <f>if(J1672&gt;QUARTILE!$B$3, "TOP", if(J1672&lt;QUARTILE!$B$4, "BOTTOM", 0))</f>
        <v>TOP</v>
      </c>
      <c r="M1672" s="6">
        <f t="shared" si="1"/>
        <v>1</v>
      </c>
      <c r="N1672" s="6" t="str">
        <f t="shared" si="2"/>
        <v>Millenial</v>
      </c>
      <c r="O1672" s="6" t="str">
        <f t="shared" si="3"/>
        <v>Low Income</v>
      </c>
    </row>
    <row r="1673" hidden="1">
      <c r="A1673" s="1">
        <v>101671.0</v>
      </c>
      <c r="B1673" s="1">
        <v>49.0</v>
      </c>
      <c r="C1673" s="1">
        <v>5000.0</v>
      </c>
      <c r="D1673" s="1" t="s">
        <v>25</v>
      </c>
      <c r="E1673" s="1">
        <v>28064.83</v>
      </c>
      <c r="F1673" s="1">
        <v>2.0</v>
      </c>
      <c r="G1673" s="1">
        <v>25.0</v>
      </c>
      <c r="H1673" s="1">
        <v>12.0</v>
      </c>
      <c r="I1673" s="1" t="s">
        <v>18</v>
      </c>
      <c r="J1673" s="1">
        <v>0.571</v>
      </c>
      <c r="K1673" s="1">
        <v>0.102</v>
      </c>
      <c r="L1673" s="6">
        <f>if(J1673&gt;QUARTILE!$B$3, "TOP", if(J1673&lt;QUARTILE!$B$4, "BOTTOM", 0))</f>
        <v>0</v>
      </c>
      <c r="M1673" s="6">
        <f t="shared" si="1"/>
        <v>1</v>
      </c>
      <c r="N1673" s="6" t="str">
        <f t="shared" si="2"/>
        <v>Gen X</v>
      </c>
      <c r="O1673" s="6" t="str">
        <f t="shared" si="3"/>
        <v>Low Income</v>
      </c>
    </row>
    <row r="1674" hidden="1">
      <c r="A1674" s="1">
        <v>101672.0</v>
      </c>
      <c r="B1674" s="1">
        <v>30.0</v>
      </c>
      <c r="C1674" s="1">
        <v>29000.0</v>
      </c>
      <c r="D1674" s="1" t="s">
        <v>23</v>
      </c>
      <c r="E1674" s="1">
        <v>5552.58</v>
      </c>
      <c r="F1674" s="1">
        <v>2.0</v>
      </c>
      <c r="G1674" s="1">
        <v>22.0</v>
      </c>
      <c r="H1674" s="1">
        <v>11.0</v>
      </c>
      <c r="I1674" s="1" t="s">
        <v>22</v>
      </c>
      <c r="J1674" s="1">
        <v>0.068</v>
      </c>
      <c r="K1674" s="1">
        <v>0.096</v>
      </c>
      <c r="L1674" s="6" t="str">
        <f>if(J1674&gt;QUARTILE!$B$3, "TOP", if(J1674&lt;QUARTILE!$B$4, "BOTTOM", 0))</f>
        <v>BOTTOM</v>
      </c>
      <c r="M1674" s="6">
        <f t="shared" si="1"/>
        <v>2</v>
      </c>
      <c r="N1674" s="6" t="str">
        <f t="shared" si="2"/>
        <v>Millenial</v>
      </c>
      <c r="O1674" s="6" t="str">
        <f t="shared" si="3"/>
        <v>Low Income</v>
      </c>
    </row>
    <row r="1675" hidden="1">
      <c r="A1675" s="1">
        <v>101673.0</v>
      </c>
      <c r="B1675" s="1">
        <v>47.0</v>
      </c>
      <c r="C1675" s="1">
        <v>25000.0</v>
      </c>
      <c r="D1675" s="1" t="s">
        <v>25</v>
      </c>
      <c r="E1675" s="1">
        <v>3692.45</v>
      </c>
      <c r="F1675" s="1">
        <v>2.0</v>
      </c>
      <c r="G1675" s="1">
        <v>14.0</v>
      </c>
      <c r="H1675" s="1">
        <v>12.0</v>
      </c>
      <c r="I1675" s="1" t="s">
        <v>22</v>
      </c>
      <c r="J1675" s="1">
        <v>0.333</v>
      </c>
      <c r="K1675" s="1">
        <v>0.504</v>
      </c>
      <c r="L1675" s="6">
        <f>if(J1675&gt;QUARTILE!$B$3, "TOP", if(J1675&lt;QUARTILE!$B$4, "BOTTOM", 0))</f>
        <v>0</v>
      </c>
      <c r="M1675" s="6">
        <f t="shared" si="1"/>
        <v>2</v>
      </c>
      <c r="N1675" s="6" t="str">
        <f t="shared" si="2"/>
        <v>Gen X</v>
      </c>
      <c r="O1675" s="6" t="str">
        <f t="shared" si="3"/>
        <v>Low Income</v>
      </c>
    </row>
    <row r="1676" hidden="1">
      <c r="A1676" s="1">
        <v>101674.0</v>
      </c>
      <c r="B1676" s="1">
        <v>40.0</v>
      </c>
      <c r="C1676" s="1">
        <v>17000.0</v>
      </c>
      <c r="D1676" s="1" t="s">
        <v>25</v>
      </c>
      <c r="E1676" s="1">
        <v>10028.76</v>
      </c>
      <c r="F1676" s="1">
        <v>5.0</v>
      </c>
      <c r="G1676" s="1">
        <v>24.0</v>
      </c>
      <c r="H1676" s="1">
        <v>13.0</v>
      </c>
      <c r="I1676" s="1" t="s">
        <v>18</v>
      </c>
      <c r="J1676" s="1">
        <v>0.99</v>
      </c>
      <c r="K1676" s="1">
        <v>0.286</v>
      </c>
      <c r="L1676" s="6" t="str">
        <f>if(J1676&gt;QUARTILE!$B$3, "TOP", if(J1676&lt;QUARTILE!$B$4, "BOTTOM", 0))</f>
        <v>TOP</v>
      </c>
      <c r="M1676" s="6">
        <f t="shared" si="1"/>
        <v>1</v>
      </c>
      <c r="N1676" s="6" t="str">
        <f t="shared" si="2"/>
        <v>Gen X</v>
      </c>
      <c r="O1676" s="6" t="str">
        <f t="shared" si="3"/>
        <v>Low Income</v>
      </c>
    </row>
    <row r="1677" hidden="1">
      <c r="A1677" s="1">
        <v>101675.0</v>
      </c>
      <c r="B1677" s="1">
        <v>68.0</v>
      </c>
      <c r="C1677" s="1">
        <v>14000.0</v>
      </c>
      <c r="D1677" s="1" t="s">
        <v>25</v>
      </c>
      <c r="E1677" s="1">
        <v>29106.24</v>
      </c>
      <c r="F1677" s="1">
        <v>5.0</v>
      </c>
      <c r="G1677" s="1">
        <v>22.0</v>
      </c>
      <c r="H1677" s="1">
        <v>5.0</v>
      </c>
      <c r="I1677" s="1" t="s">
        <v>22</v>
      </c>
      <c r="J1677" s="1">
        <v>0.35</v>
      </c>
      <c r="K1677" s="1">
        <v>0.105</v>
      </c>
      <c r="L1677" s="6">
        <f>if(J1677&gt;QUARTILE!$B$3, "TOP", if(J1677&lt;QUARTILE!$B$4, "BOTTOM", 0))</f>
        <v>0</v>
      </c>
      <c r="M1677" s="6">
        <f t="shared" si="1"/>
        <v>2</v>
      </c>
      <c r="N1677" s="6" t="str">
        <f t="shared" si="2"/>
        <v>Baby Boomer</v>
      </c>
      <c r="O1677" s="6" t="str">
        <f t="shared" si="3"/>
        <v>Low Income</v>
      </c>
    </row>
    <row r="1678" hidden="1">
      <c r="A1678" s="1">
        <v>101676.0</v>
      </c>
      <c r="B1678" s="1">
        <v>76.0</v>
      </c>
      <c r="C1678" s="1">
        <v>27000.0</v>
      </c>
      <c r="D1678" s="1" t="s">
        <v>23</v>
      </c>
      <c r="E1678" s="1">
        <v>55870.83</v>
      </c>
      <c r="F1678" s="1">
        <v>5.0</v>
      </c>
      <c r="G1678" s="1">
        <v>19.0</v>
      </c>
      <c r="H1678" s="1">
        <v>1.0</v>
      </c>
      <c r="I1678" s="1" t="s">
        <v>18</v>
      </c>
      <c r="J1678" s="1">
        <v>0.51</v>
      </c>
      <c r="K1678" s="1">
        <v>0.43</v>
      </c>
      <c r="L1678" s="6">
        <f>if(J1678&gt;QUARTILE!$B$3, "TOP", if(J1678&lt;QUARTILE!$B$4, "BOTTOM", 0))</f>
        <v>0</v>
      </c>
      <c r="M1678" s="6">
        <f t="shared" si="1"/>
        <v>1</v>
      </c>
      <c r="N1678" s="6" t="str">
        <f t="shared" si="2"/>
        <v>Baby Boomer</v>
      </c>
      <c r="O1678" s="6" t="str">
        <f t="shared" si="3"/>
        <v>Low Income</v>
      </c>
    </row>
    <row r="1679" hidden="1">
      <c r="A1679" s="1">
        <v>101677.0</v>
      </c>
      <c r="B1679" s="1">
        <v>73.0</v>
      </c>
      <c r="C1679" s="1">
        <v>12000.0</v>
      </c>
      <c r="D1679" s="1" t="s">
        <v>27</v>
      </c>
      <c r="E1679" s="1">
        <v>11148.91</v>
      </c>
      <c r="F1679" s="1">
        <v>3.0</v>
      </c>
      <c r="G1679" s="1">
        <v>23.0</v>
      </c>
      <c r="H1679" s="1">
        <v>1.0</v>
      </c>
      <c r="I1679" s="1" t="s">
        <v>22</v>
      </c>
      <c r="J1679" s="1">
        <v>0.044</v>
      </c>
      <c r="K1679" s="1">
        <v>0.062</v>
      </c>
      <c r="L1679" s="6" t="str">
        <f>if(J1679&gt;QUARTILE!$B$3, "TOP", if(J1679&lt;QUARTILE!$B$4, "BOTTOM", 0))</f>
        <v>BOTTOM</v>
      </c>
      <c r="M1679" s="6">
        <f t="shared" si="1"/>
        <v>2</v>
      </c>
      <c r="N1679" s="6" t="str">
        <f t="shared" si="2"/>
        <v>Baby Boomer</v>
      </c>
      <c r="O1679" s="6" t="str">
        <f t="shared" si="3"/>
        <v>Low Income</v>
      </c>
    </row>
    <row r="1680" hidden="1">
      <c r="A1680" s="1">
        <v>101678.0</v>
      </c>
      <c r="B1680" s="1">
        <v>36.0</v>
      </c>
      <c r="C1680" s="1">
        <v>12000.0</v>
      </c>
      <c r="D1680" s="1" t="s">
        <v>23</v>
      </c>
      <c r="E1680" s="1">
        <v>29758.29</v>
      </c>
      <c r="F1680" s="1">
        <v>5.0</v>
      </c>
      <c r="G1680" s="1">
        <v>14.0</v>
      </c>
      <c r="H1680" s="1">
        <v>15.0</v>
      </c>
      <c r="I1680" s="1" t="s">
        <v>18</v>
      </c>
      <c r="J1680" s="1">
        <v>0.303</v>
      </c>
      <c r="K1680" s="1">
        <v>0.703</v>
      </c>
      <c r="L1680" s="6" t="str">
        <f>if(J1680&gt;QUARTILE!$B$3, "TOP", if(J1680&lt;QUARTILE!$B$4, "BOTTOM", 0))</f>
        <v>BOTTOM</v>
      </c>
      <c r="M1680" s="6">
        <f t="shared" si="1"/>
        <v>1</v>
      </c>
      <c r="N1680" s="6" t="str">
        <f t="shared" si="2"/>
        <v>Gen X</v>
      </c>
      <c r="O1680" s="6" t="str">
        <f t="shared" si="3"/>
        <v>Low Income</v>
      </c>
    </row>
    <row r="1681" hidden="1">
      <c r="A1681" s="1">
        <v>101679.0</v>
      </c>
      <c r="B1681" s="1">
        <v>79.0</v>
      </c>
      <c r="C1681" s="1">
        <v>11000.0</v>
      </c>
      <c r="D1681" s="1" t="s">
        <v>25</v>
      </c>
      <c r="E1681" s="1">
        <v>12712.95</v>
      </c>
      <c r="F1681" s="1">
        <v>1.0</v>
      </c>
      <c r="G1681" s="1">
        <v>22.0</v>
      </c>
      <c r="H1681" s="1">
        <v>1.0</v>
      </c>
      <c r="I1681" s="1" t="s">
        <v>22</v>
      </c>
      <c r="J1681" s="1">
        <v>0.309</v>
      </c>
      <c r="K1681" s="1">
        <v>0.051</v>
      </c>
      <c r="L1681" s="6" t="str">
        <f>if(J1681&gt;QUARTILE!$B$3, "TOP", if(J1681&lt;QUARTILE!$B$4, "BOTTOM", 0))</f>
        <v>BOTTOM</v>
      </c>
      <c r="M1681" s="6">
        <f t="shared" si="1"/>
        <v>2</v>
      </c>
      <c r="N1681" s="6" t="str">
        <f t="shared" si="2"/>
        <v>Baby Boomer</v>
      </c>
      <c r="O1681" s="6" t="str">
        <f t="shared" si="3"/>
        <v>Low Income</v>
      </c>
    </row>
    <row r="1682" hidden="1">
      <c r="A1682" s="1">
        <v>101680.0</v>
      </c>
      <c r="B1682" s="1">
        <v>49.0</v>
      </c>
      <c r="C1682" s="1">
        <v>19000.0</v>
      </c>
      <c r="D1682" s="1" t="s">
        <v>27</v>
      </c>
      <c r="E1682" s="1">
        <v>6997.63</v>
      </c>
      <c r="F1682" s="1">
        <v>1.0</v>
      </c>
      <c r="G1682" s="1">
        <v>20.0</v>
      </c>
      <c r="H1682" s="1">
        <v>10.0</v>
      </c>
      <c r="I1682" s="1" t="s">
        <v>22</v>
      </c>
      <c r="J1682" s="1">
        <v>0.716</v>
      </c>
      <c r="K1682" s="1">
        <v>0.97</v>
      </c>
      <c r="L1682" s="6">
        <f>if(J1682&gt;QUARTILE!$B$3, "TOP", if(J1682&lt;QUARTILE!$B$4, "BOTTOM", 0))</f>
        <v>0</v>
      </c>
      <c r="M1682" s="6">
        <f t="shared" si="1"/>
        <v>2</v>
      </c>
      <c r="N1682" s="6" t="str">
        <f t="shared" si="2"/>
        <v>Gen X</v>
      </c>
      <c r="O1682" s="6" t="str">
        <f t="shared" si="3"/>
        <v>Low Income</v>
      </c>
    </row>
    <row r="1683" hidden="1">
      <c r="A1683" s="1">
        <v>101681.0</v>
      </c>
      <c r="B1683" s="1">
        <v>47.0</v>
      </c>
      <c r="C1683" s="1">
        <v>16000.0</v>
      </c>
      <c r="D1683" s="1" t="s">
        <v>23</v>
      </c>
      <c r="E1683" s="1">
        <v>26885.03</v>
      </c>
      <c r="F1683" s="1">
        <v>4.0</v>
      </c>
      <c r="G1683" s="1">
        <v>16.0</v>
      </c>
      <c r="H1683" s="1">
        <v>11.0</v>
      </c>
      <c r="I1683" s="1" t="s">
        <v>22</v>
      </c>
      <c r="J1683" s="1">
        <v>0.556</v>
      </c>
      <c r="K1683" s="1">
        <v>0.686</v>
      </c>
      <c r="L1683" s="6">
        <f>if(J1683&gt;QUARTILE!$B$3, "TOP", if(J1683&lt;QUARTILE!$B$4, "BOTTOM", 0))</f>
        <v>0</v>
      </c>
      <c r="M1683" s="6">
        <f t="shared" si="1"/>
        <v>2</v>
      </c>
      <c r="N1683" s="6" t="str">
        <f t="shared" si="2"/>
        <v>Gen X</v>
      </c>
      <c r="O1683" s="6" t="str">
        <f t="shared" si="3"/>
        <v>Low Income</v>
      </c>
    </row>
    <row r="1684" hidden="1">
      <c r="A1684" s="1">
        <v>101682.0</v>
      </c>
      <c r="B1684" s="1">
        <v>46.0</v>
      </c>
      <c r="C1684" s="1">
        <v>17000.0</v>
      </c>
      <c r="D1684" s="1" t="s">
        <v>25</v>
      </c>
      <c r="E1684" s="1">
        <v>32009.77</v>
      </c>
      <c r="F1684" s="1">
        <v>4.0</v>
      </c>
      <c r="G1684" s="1">
        <v>22.0</v>
      </c>
      <c r="H1684" s="1">
        <v>5.0</v>
      </c>
      <c r="I1684" s="1" t="s">
        <v>18</v>
      </c>
      <c r="J1684" s="1">
        <v>0.311</v>
      </c>
      <c r="K1684" s="1">
        <v>0.747</v>
      </c>
      <c r="L1684" s="6" t="str">
        <f>if(J1684&gt;QUARTILE!$B$3, "TOP", if(J1684&lt;QUARTILE!$B$4, "BOTTOM", 0))</f>
        <v>BOTTOM</v>
      </c>
      <c r="M1684" s="6">
        <f t="shared" si="1"/>
        <v>1</v>
      </c>
      <c r="N1684" s="6" t="str">
        <f t="shared" si="2"/>
        <v>Gen X</v>
      </c>
      <c r="O1684" s="6" t="str">
        <f t="shared" si="3"/>
        <v>Low Income</v>
      </c>
    </row>
    <row r="1685" hidden="1">
      <c r="A1685" s="1">
        <v>101683.0</v>
      </c>
      <c r="B1685" s="1">
        <v>66.0</v>
      </c>
      <c r="C1685" s="1">
        <v>30000.0</v>
      </c>
      <c r="D1685" s="1" t="s">
        <v>25</v>
      </c>
      <c r="E1685" s="1">
        <v>4534.02</v>
      </c>
      <c r="F1685" s="1">
        <v>4.0</v>
      </c>
      <c r="G1685" s="1">
        <v>16.0</v>
      </c>
      <c r="H1685" s="1">
        <v>1.0</v>
      </c>
      <c r="I1685" s="1" t="s">
        <v>22</v>
      </c>
      <c r="J1685" s="1">
        <v>0.846</v>
      </c>
      <c r="K1685" s="1">
        <v>0.39</v>
      </c>
      <c r="L1685" s="6" t="str">
        <f>if(J1685&gt;QUARTILE!$B$3, "TOP", if(J1685&lt;QUARTILE!$B$4, "BOTTOM", 0))</f>
        <v>TOP</v>
      </c>
      <c r="M1685" s="6">
        <f t="shared" si="1"/>
        <v>2</v>
      </c>
      <c r="N1685" s="6" t="str">
        <f t="shared" si="2"/>
        <v>Baby Boomer</v>
      </c>
      <c r="O1685" s="6" t="str">
        <f t="shared" si="3"/>
        <v>Low Income</v>
      </c>
    </row>
    <row r="1686" hidden="1">
      <c r="A1686" s="1">
        <v>101684.0</v>
      </c>
      <c r="B1686" s="1">
        <v>62.0</v>
      </c>
      <c r="C1686" s="1">
        <v>39000.0</v>
      </c>
      <c r="D1686" s="1" t="s">
        <v>23</v>
      </c>
      <c r="E1686" s="1">
        <v>7281.75</v>
      </c>
      <c r="F1686" s="1">
        <v>4.0</v>
      </c>
      <c r="G1686" s="1">
        <v>21.0</v>
      </c>
      <c r="H1686" s="1">
        <v>2.0</v>
      </c>
      <c r="I1686" s="1" t="s">
        <v>22</v>
      </c>
      <c r="J1686" s="1">
        <v>0.662</v>
      </c>
      <c r="K1686" s="1">
        <v>0.008</v>
      </c>
      <c r="L1686" s="6">
        <f>if(J1686&gt;QUARTILE!$B$3, "TOP", if(J1686&lt;QUARTILE!$B$4, "BOTTOM", 0))</f>
        <v>0</v>
      </c>
      <c r="M1686" s="6">
        <f t="shared" si="1"/>
        <v>2</v>
      </c>
      <c r="N1686" s="6" t="str">
        <f t="shared" si="2"/>
        <v>Baby Boomer</v>
      </c>
      <c r="O1686" s="6" t="str">
        <f t="shared" si="3"/>
        <v>Low Income</v>
      </c>
    </row>
    <row r="1687" hidden="1">
      <c r="A1687" s="1">
        <v>101685.0</v>
      </c>
      <c r="B1687" s="1">
        <v>46.0</v>
      </c>
      <c r="C1687" s="1">
        <v>53000.0</v>
      </c>
      <c r="D1687" s="1" t="s">
        <v>23</v>
      </c>
      <c r="E1687" s="1">
        <v>13655.1</v>
      </c>
      <c r="F1687" s="1">
        <v>1.0</v>
      </c>
      <c r="G1687" s="1">
        <v>25.0</v>
      </c>
      <c r="H1687" s="1">
        <v>7.0</v>
      </c>
      <c r="I1687" s="1" t="s">
        <v>22</v>
      </c>
      <c r="J1687" s="1">
        <v>0.418</v>
      </c>
      <c r="K1687" s="1">
        <v>0.229</v>
      </c>
      <c r="L1687" s="6">
        <f>if(J1687&gt;QUARTILE!$B$3, "TOP", if(J1687&lt;QUARTILE!$B$4, "BOTTOM", 0))</f>
        <v>0</v>
      </c>
      <c r="M1687" s="6">
        <f t="shared" si="1"/>
        <v>2</v>
      </c>
      <c r="N1687" s="6" t="str">
        <f t="shared" si="2"/>
        <v>Gen X</v>
      </c>
      <c r="O1687" s="6" t="str">
        <f t="shared" si="3"/>
        <v>Medium Income</v>
      </c>
    </row>
    <row r="1688" hidden="1">
      <c r="A1688" s="1">
        <v>101686.0</v>
      </c>
      <c r="B1688" s="1">
        <v>47.0</v>
      </c>
      <c r="C1688" s="1">
        <v>23000.0</v>
      </c>
      <c r="D1688" s="1" t="s">
        <v>24</v>
      </c>
      <c r="E1688" s="1">
        <v>4128.72</v>
      </c>
      <c r="F1688" s="1">
        <v>4.0</v>
      </c>
      <c r="G1688" s="1">
        <v>22.0</v>
      </c>
      <c r="H1688" s="1">
        <v>6.0</v>
      </c>
      <c r="I1688" s="1" t="s">
        <v>22</v>
      </c>
      <c r="J1688" s="1">
        <v>0.224</v>
      </c>
      <c r="K1688" s="1">
        <v>0.921</v>
      </c>
      <c r="L1688" s="6" t="str">
        <f>if(J1688&gt;QUARTILE!$B$3, "TOP", if(J1688&lt;QUARTILE!$B$4, "BOTTOM", 0))</f>
        <v>BOTTOM</v>
      </c>
      <c r="M1688" s="6">
        <f t="shared" si="1"/>
        <v>2</v>
      </c>
      <c r="N1688" s="6" t="str">
        <f t="shared" si="2"/>
        <v>Gen X</v>
      </c>
      <c r="O1688" s="6" t="str">
        <f t="shared" si="3"/>
        <v>Low Income</v>
      </c>
    </row>
    <row r="1689" hidden="1">
      <c r="A1689" s="1">
        <v>101687.0</v>
      </c>
      <c r="B1689" s="1">
        <v>33.0</v>
      </c>
      <c r="C1689" s="1">
        <v>27000.0</v>
      </c>
      <c r="D1689" s="1" t="s">
        <v>25</v>
      </c>
      <c r="E1689" s="1">
        <v>52854.89</v>
      </c>
      <c r="F1689" s="1">
        <v>1.0</v>
      </c>
      <c r="G1689" s="1">
        <v>11.0</v>
      </c>
      <c r="H1689" s="1">
        <v>11.0</v>
      </c>
      <c r="I1689" s="1" t="s">
        <v>22</v>
      </c>
      <c r="J1689" s="1">
        <v>1.0</v>
      </c>
      <c r="K1689" s="1">
        <v>0.519</v>
      </c>
      <c r="L1689" s="6" t="str">
        <f>if(J1689&gt;QUARTILE!$B$3, "TOP", if(J1689&lt;QUARTILE!$B$4, "BOTTOM", 0))</f>
        <v>TOP</v>
      </c>
      <c r="M1689" s="6">
        <f t="shared" si="1"/>
        <v>2</v>
      </c>
      <c r="N1689" s="6" t="str">
        <f t="shared" si="2"/>
        <v>Gen X</v>
      </c>
      <c r="O1689" s="6" t="str">
        <f t="shared" si="3"/>
        <v>Low Income</v>
      </c>
    </row>
    <row r="1690" hidden="1">
      <c r="A1690" s="1">
        <v>101688.0</v>
      </c>
      <c r="B1690" s="1">
        <v>57.0</v>
      </c>
      <c r="C1690" s="1">
        <v>25000.0</v>
      </c>
      <c r="D1690" s="1" t="s">
        <v>31</v>
      </c>
      <c r="E1690" s="1">
        <v>17897.14</v>
      </c>
      <c r="F1690" s="1">
        <v>5.0</v>
      </c>
      <c r="G1690" s="1">
        <v>12.0</v>
      </c>
      <c r="H1690" s="1">
        <v>5.0</v>
      </c>
      <c r="I1690" s="1" t="s">
        <v>22</v>
      </c>
      <c r="J1690" s="1">
        <v>0.637</v>
      </c>
      <c r="K1690" s="1">
        <v>0.178</v>
      </c>
      <c r="L1690" s="6">
        <f>if(J1690&gt;QUARTILE!$B$3, "TOP", if(J1690&lt;QUARTILE!$B$4, "BOTTOM", 0))</f>
        <v>0</v>
      </c>
      <c r="M1690" s="6">
        <f t="shared" si="1"/>
        <v>2</v>
      </c>
      <c r="N1690" s="6" t="str">
        <f t="shared" si="2"/>
        <v>Gen X</v>
      </c>
      <c r="O1690" s="6" t="str">
        <f t="shared" si="3"/>
        <v>Low Income</v>
      </c>
    </row>
    <row r="1691" hidden="1">
      <c r="A1691" s="1">
        <v>101689.0</v>
      </c>
      <c r="B1691" s="1">
        <v>36.0</v>
      </c>
      <c r="C1691" s="1">
        <v>8000.0</v>
      </c>
      <c r="D1691" s="1" t="s">
        <v>25</v>
      </c>
      <c r="E1691" s="1">
        <v>2584.03</v>
      </c>
      <c r="F1691" s="1">
        <v>5.0</v>
      </c>
      <c r="G1691" s="1">
        <v>18.0</v>
      </c>
      <c r="H1691" s="1">
        <v>8.0</v>
      </c>
      <c r="I1691" s="1" t="s">
        <v>22</v>
      </c>
      <c r="J1691" s="1">
        <v>0.857</v>
      </c>
      <c r="K1691" s="1">
        <v>0.433</v>
      </c>
      <c r="L1691" s="6" t="str">
        <f>if(J1691&gt;QUARTILE!$B$3, "TOP", if(J1691&lt;QUARTILE!$B$4, "BOTTOM", 0))</f>
        <v>TOP</v>
      </c>
      <c r="M1691" s="6">
        <f t="shared" si="1"/>
        <v>2</v>
      </c>
      <c r="N1691" s="6" t="str">
        <f t="shared" si="2"/>
        <v>Gen X</v>
      </c>
      <c r="O1691" s="6" t="str">
        <f t="shared" si="3"/>
        <v>Low Income</v>
      </c>
    </row>
    <row r="1692" hidden="1">
      <c r="A1692" s="1">
        <v>101690.0</v>
      </c>
      <c r="B1692" s="1">
        <v>35.0</v>
      </c>
      <c r="C1692" s="1">
        <v>18000.0</v>
      </c>
      <c r="D1692" s="1" t="s">
        <v>25</v>
      </c>
      <c r="E1692" s="1">
        <v>4067.55</v>
      </c>
      <c r="F1692" s="1">
        <v>3.0</v>
      </c>
      <c r="G1692" s="1">
        <v>17.0</v>
      </c>
      <c r="H1692" s="1">
        <v>10.0</v>
      </c>
      <c r="I1692" s="1" t="s">
        <v>22</v>
      </c>
      <c r="J1692" s="1">
        <v>0.276</v>
      </c>
      <c r="K1692" s="1">
        <v>0.317</v>
      </c>
      <c r="L1692" s="6" t="str">
        <f>if(J1692&gt;QUARTILE!$B$3, "TOP", if(J1692&lt;QUARTILE!$B$4, "BOTTOM", 0))</f>
        <v>BOTTOM</v>
      </c>
      <c r="M1692" s="6">
        <f t="shared" si="1"/>
        <v>2</v>
      </c>
      <c r="N1692" s="6" t="str">
        <f t="shared" si="2"/>
        <v>Gen X</v>
      </c>
      <c r="O1692" s="6" t="str">
        <f t="shared" si="3"/>
        <v>Low Income</v>
      </c>
    </row>
    <row r="1693" hidden="1">
      <c r="A1693" s="1">
        <v>101691.0</v>
      </c>
      <c r="B1693" s="1">
        <v>18.0</v>
      </c>
      <c r="C1693" s="1">
        <v>18000.0</v>
      </c>
      <c r="D1693" s="1" t="s">
        <v>25</v>
      </c>
      <c r="E1693" s="1">
        <v>61737.38</v>
      </c>
      <c r="F1693" s="1">
        <v>4.0</v>
      </c>
      <c r="G1693" s="1">
        <v>23.0</v>
      </c>
      <c r="H1693" s="1">
        <v>15.0</v>
      </c>
      <c r="I1693" s="1" t="s">
        <v>18</v>
      </c>
      <c r="J1693" s="1">
        <v>0.739</v>
      </c>
      <c r="K1693" s="1">
        <v>0.34</v>
      </c>
      <c r="L1693" s="6">
        <f>if(J1693&gt;QUARTILE!$B$3, "TOP", if(J1693&lt;QUARTILE!$B$4, "BOTTOM", 0))</f>
        <v>0</v>
      </c>
      <c r="M1693" s="6">
        <f t="shared" si="1"/>
        <v>1</v>
      </c>
      <c r="N1693" s="6" t="str">
        <f t="shared" si="2"/>
        <v>Millenial</v>
      </c>
      <c r="O1693" s="6" t="str">
        <f t="shared" si="3"/>
        <v>Low Income</v>
      </c>
    </row>
    <row r="1694" hidden="1">
      <c r="A1694" s="1">
        <v>101692.0</v>
      </c>
      <c r="B1694" s="1">
        <v>31.0</v>
      </c>
      <c r="C1694" s="1">
        <v>16000.0</v>
      </c>
      <c r="D1694" s="1" t="s">
        <v>23</v>
      </c>
      <c r="E1694" s="1">
        <v>26801.09</v>
      </c>
      <c r="F1694" s="1">
        <v>5.0</v>
      </c>
      <c r="G1694" s="1">
        <v>24.0</v>
      </c>
      <c r="H1694" s="1">
        <v>5.0</v>
      </c>
      <c r="I1694" s="1" t="s">
        <v>22</v>
      </c>
      <c r="J1694" s="1">
        <v>0.103</v>
      </c>
      <c r="K1694" s="1">
        <v>0.787</v>
      </c>
      <c r="L1694" s="6" t="str">
        <f>if(J1694&gt;QUARTILE!$B$3, "TOP", if(J1694&lt;QUARTILE!$B$4, "BOTTOM", 0))</f>
        <v>BOTTOM</v>
      </c>
      <c r="M1694" s="6">
        <f t="shared" si="1"/>
        <v>2</v>
      </c>
      <c r="N1694" s="6" t="str">
        <f t="shared" si="2"/>
        <v>Gen X</v>
      </c>
      <c r="O1694" s="6" t="str">
        <f t="shared" si="3"/>
        <v>Low Income</v>
      </c>
    </row>
    <row r="1695" hidden="1">
      <c r="A1695" s="1">
        <v>101693.0</v>
      </c>
      <c r="B1695" s="1">
        <v>68.0</v>
      </c>
      <c r="C1695" s="1">
        <v>21000.0</v>
      </c>
      <c r="D1695" s="1" t="s">
        <v>23</v>
      </c>
      <c r="E1695" s="1">
        <v>26515.66</v>
      </c>
      <c r="F1695" s="1">
        <v>5.0</v>
      </c>
      <c r="G1695" s="1">
        <v>22.0</v>
      </c>
      <c r="H1695" s="1">
        <v>4.0</v>
      </c>
      <c r="I1695" s="1" t="s">
        <v>22</v>
      </c>
      <c r="J1695" s="1">
        <v>0.645</v>
      </c>
      <c r="K1695" s="1">
        <v>0.173</v>
      </c>
      <c r="L1695" s="6">
        <f>if(J1695&gt;QUARTILE!$B$3, "TOP", if(J1695&lt;QUARTILE!$B$4, "BOTTOM", 0))</f>
        <v>0</v>
      </c>
      <c r="M1695" s="6">
        <f t="shared" si="1"/>
        <v>2</v>
      </c>
      <c r="N1695" s="6" t="str">
        <f t="shared" si="2"/>
        <v>Baby Boomer</v>
      </c>
      <c r="O1695" s="6" t="str">
        <f t="shared" si="3"/>
        <v>Low Income</v>
      </c>
    </row>
    <row r="1696" hidden="1">
      <c r="A1696" s="1">
        <v>101694.0</v>
      </c>
      <c r="B1696" s="1">
        <v>64.0</v>
      </c>
      <c r="C1696" s="1">
        <v>19000.0</v>
      </c>
      <c r="D1696" s="1" t="s">
        <v>25</v>
      </c>
      <c r="E1696" s="1">
        <v>1505.22</v>
      </c>
      <c r="F1696" s="1">
        <v>2.0</v>
      </c>
      <c r="G1696" s="1">
        <v>24.0</v>
      </c>
      <c r="H1696" s="1">
        <v>2.0</v>
      </c>
      <c r="I1696" s="1" t="s">
        <v>22</v>
      </c>
      <c r="J1696" s="1">
        <v>0.254</v>
      </c>
      <c r="K1696" s="1">
        <v>0.399</v>
      </c>
      <c r="L1696" s="6" t="str">
        <f>if(J1696&gt;QUARTILE!$B$3, "TOP", if(J1696&lt;QUARTILE!$B$4, "BOTTOM", 0))</f>
        <v>BOTTOM</v>
      </c>
      <c r="M1696" s="6">
        <f t="shared" si="1"/>
        <v>2</v>
      </c>
      <c r="N1696" s="6" t="str">
        <f t="shared" si="2"/>
        <v>Baby Boomer</v>
      </c>
      <c r="O1696" s="6" t="str">
        <f t="shared" si="3"/>
        <v>Low Income</v>
      </c>
    </row>
    <row r="1697" hidden="1">
      <c r="A1697" s="1">
        <v>101695.0</v>
      </c>
      <c r="B1697" s="1">
        <v>67.0</v>
      </c>
      <c r="C1697" s="1">
        <v>12000.0</v>
      </c>
      <c r="D1697" s="1" t="s">
        <v>25</v>
      </c>
      <c r="E1697" s="1">
        <v>45132.9</v>
      </c>
      <c r="F1697" s="1">
        <v>2.0</v>
      </c>
      <c r="G1697" s="1">
        <v>16.0</v>
      </c>
      <c r="H1697" s="1">
        <v>2.0</v>
      </c>
      <c r="I1697" s="1" t="s">
        <v>18</v>
      </c>
      <c r="J1697" s="1">
        <v>0.819</v>
      </c>
      <c r="K1697" s="1">
        <v>0.346</v>
      </c>
      <c r="L1697" s="6" t="str">
        <f>if(J1697&gt;QUARTILE!$B$3, "TOP", if(J1697&lt;QUARTILE!$B$4, "BOTTOM", 0))</f>
        <v>TOP</v>
      </c>
      <c r="M1697" s="6">
        <f t="shared" si="1"/>
        <v>1</v>
      </c>
      <c r="N1697" s="6" t="str">
        <f t="shared" si="2"/>
        <v>Baby Boomer</v>
      </c>
      <c r="O1697" s="6" t="str">
        <f t="shared" si="3"/>
        <v>Low Income</v>
      </c>
    </row>
    <row r="1698" hidden="1">
      <c r="A1698" s="1">
        <v>101696.0</v>
      </c>
      <c r="B1698" s="1">
        <v>19.0</v>
      </c>
      <c r="C1698" s="1">
        <v>20000.0</v>
      </c>
      <c r="D1698" s="1" t="s">
        <v>23</v>
      </c>
      <c r="E1698" s="1">
        <v>11730.22</v>
      </c>
      <c r="F1698" s="1">
        <v>1.0</v>
      </c>
      <c r="G1698" s="1">
        <v>15.0</v>
      </c>
      <c r="H1698" s="1">
        <v>24.0</v>
      </c>
      <c r="I1698" s="1" t="s">
        <v>26</v>
      </c>
      <c r="J1698" s="1">
        <v>1.0</v>
      </c>
      <c r="K1698" s="1">
        <v>0.487</v>
      </c>
      <c r="L1698" s="6" t="str">
        <f>if(J1698&gt;QUARTILE!$B$3, "TOP", if(J1698&lt;QUARTILE!$B$4, "BOTTOM", 0))</f>
        <v>TOP</v>
      </c>
      <c r="M1698" s="6">
        <f t="shared" si="1"/>
        <v>3</v>
      </c>
      <c r="N1698" s="6" t="str">
        <f t="shared" si="2"/>
        <v>Millenial</v>
      </c>
      <c r="O1698" s="6" t="str">
        <f t="shared" si="3"/>
        <v>Low Income</v>
      </c>
    </row>
    <row r="1699" hidden="1">
      <c r="A1699" s="1">
        <v>101697.0</v>
      </c>
      <c r="B1699" s="1">
        <v>71.0</v>
      </c>
      <c r="C1699" s="1">
        <v>15000.0</v>
      </c>
      <c r="D1699" s="1" t="s">
        <v>23</v>
      </c>
      <c r="E1699" s="1">
        <v>21559.57</v>
      </c>
      <c r="F1699" s="1">
        <v>3.0</v>
      </c>
      <c r="G1699" s="1">
        <v>21.0</v>
      </c>
      <c r="H1699" s="1">
        <v>6.0</v>
      </c>
      <c r="I1699" s="1" t="s">
        <v>22</v>
      </c>
      <c r="J1699" s="1">
        <v>0.509</v>
      </c>
      <c r="K1699" s="1">
        <v>0.078</v>
      </c>
      <c r="L1699" s="6">
        <f>if(J1699&gt;QUARTILE!$B$3, "TOP", if(J1699&lt;QUARTILE!$B$4, "BOTTOM", 0))</f>
        <v>0</v>
      </c>
      <c r="M1699" s="6">
        <f t="shared" si="1"/>
        <v>2</v>
      </c>
      <c r="N1699" s="6" t="str">
        <f t="shared" si="2"/>
        <v>Baby Boomer</v>
      </c>
      <c r="O1699" s="6" t="str">
        <f t="shared" si="3"/>
        <v>Low Income</v>
      </c>
    </row>
    <row r="1700" hidden="1">
      <c r="A1700" s="1">
        <v>101698.0</v>
      </c>
      <c r="B1700" s="1">
        <v>45.0</v>
      </c>
      <c r="C1700" s="1">
        <v>5000.0</v>
      </c>
      <c r="D1700" s="1" t="s">
        <v>23</v>
      </c>
      <c r="E1700" s="1">
        <v>64222.73</v>
      </c>
      <c r="F1700" s="1">
        <v>2.0</v>
      </c>
      <c r="G1700" s="1">
        <v>18.0</v>
      </c>
      <c r="H1700" s="1">
        <v>6.0</v>
      </c>
      <c r="I1700" s="1" t="s">
        <v>18</v>
      </c>
      <c r="J1700" s="1">
        <v>0.455</v>
      </c>
      <c r="K1700" s="1">
        <v>0.107</v>
      </c>
      <c r="L1700" s="6">
        <f>if(J1700&gt;QUARTILE!$B$3, "TOP", if(J1700&lt;QUARTILE!$B$4, "BOTTOM", 0))</f>
        <v>0</v>
      </c>
      <c r="M1700" s="6">
        <f t="shared" si="1"/>
        <v>1</v>
      </c>
      <c r="N1700" s="6" t="str">
        <f t="shared" si="2"/>
        <v>Gen X</v>
      </c>
      <c r="O1700" s="6" t="str">
        <f t="shared" si="3"/>
        <v>Low Income</v>
      </c>
    </row>
    <row r="1701" hidden="1">
      <c r="A1701" s="1">
        <v>101699.0</v>
      </c>
      <c r="B1701" s="1">
        <v>66.0</v>
      </c>
      <c r="C1701" s="1">
        <v>10000.0</v>
      </c>
      <c r="D1701" s="1" t="s">
        <v>25</v>
      </c>
      <c r="E1701" s="1">
        <v>2107.49</v>
      </c>
      <c r="F1701" s="1">
        <v>3.0</v>
      </c>
      <c r="G1701" s="1">
        <v>23.0</v>
      </c>
      <c r="H1701" s="1">
        <v>6.0</v>
      </c>
      <c r="I1701" s="1" t="s">
        <v>22</v>
      </c>
      <c r="J1701" s="1">
        <v>0.173</v>
      </c>
      <c r="K1701" s="1">
        <v>0.398</v>
      </c>
      <c r="L1701" s="6" t="str">
        <f>if(J1701&gt;QUARTILE!$B$3, "TOP", if(J1701&lt;QUARTILE!$B$4, "BOTTOM", 0))</f>
        <v>BOTTOM</v>
      </c>
      <c r="M1701" s="6">
        <f t="shared" si="1"/>
        <v>2</v>
      </c>
      <c r="N1701" s="6" t="str">
        <f t="shared" si="2"/>
        <v>Baby Boomer</v>
      </c>
      <c r="O1701" s="6" t="str">
        <f t="shared" si="3"/>
        <v>Low Income</v>
      </c>
    </row>
    <row r="1702" hidden="1">
      <c r="A1702" s="1">
        <v>101700.0</v>
      </c>
      <c r="B1702" s="1">
        <v>67.0</v>
      </c>
      <c r="C1702" s="1">
        <v>23000.0</v>
      </c>
      <c r="D1702" s="1" t="s">
        <v>27</v>
      </c>
      <c r="E1702" s="1">
        <v>13166.28</v>
      </c>
      <c r="F1702" s="1">
        <v>5.0</v>
      </c>
      <c r="G1702" s="1">
        <v>19.0</v>
      </c>
      <c r="H1702" s="1">
        <v>8.0</v>
      </c>
      <c r="I1702" s="1" t="s">
        <v>22</v>
      </c>
      <c r="J1702" s="1">
        <v>0.671</v>
      </c>
      <c r="K1702" s="1">
        <v>0.759</v>
      </c>
      <c r="L1702" s="6">
        <f>if(J1702&gt;QUARTILE!$B$3, "TOP", if(J1702&lt;QUARTILE!$B$4, "BOTTOM", 0))</f>
        <v>0</v>
      </c>
      <c r="M1702" s="6">
        <f t="shared" si="1"/>
        <v>2</v>
      </c>
      <c r="N1702" s="6" t="str">
        <f t="shared" si="2"/>
        <v>Baby Boomer</v>
      </c>
      <c r="O1702" s="6" t="str">
        <f t="shared" si="3"/>
        <v>Low Income</v>
      </c>
    </row>
    <row r="1703" hidden="1">
      <c r="A1703" s="1">
        <v>101701.0</v>
      </c>
      <c r="B1703" s="1">
        <v>47.0</v>
      </c>
      <c r="C1703" s="1">
        <v>42000.0</v>
      </c>
      <c r="D1703" s="1" t="s">
        <v>17</v>
      </c>
      <c r="E1703" s="1">
        <v>1017.71</v>
      </c>
      <c r="F1703" s="1">
        <v>1.0</v>
      </c>
      <c r="G1703" s="1">
        <v>19.0</v>
      </c>
      <c r="H1703" s="1">
        <v>10.0</v>
      </c>
      <c r="I1703" s="1" t="s">
        <v>22</v>
      </c>
      <c r="J1703" s="1">
        <v>0.584</v>
      </c>
      <c r="K1703" s="1">
        <v>0.187</v>
      </c>
      <c r="L1703" s="6">
        <f>if(J1703&gt;QUARTILE!$B$3, "TOP", if(J1703&lt;QUARTILE!$B$4, "BOTTOM", 0))</f>
        <v>0</v>
      </c>
      <c r="M1703" s="6">
        <f t="shared" si="1"/>
        <v>2</v>
      </c>
      <c r="N1703" s="6" t="str">
        <f t="shared" si="2"/>
        <v>Gen X</v>
      </c>
      <c r="O1703" s="6" t="str">
        <f t="shared" si="3"/>
        <v>Low Income</v>
      </c>
    </row>
    <row r="1704" hidden="1">
      <c r="A1704" s="1">
        <v>101702.0</v>
      </c>
      <c r="B1704" s="1">
        <v>55.0</v>
      </c>
      <c r="C1704" s="1">
        <v>5000.0</v>
      </c>
      <c r="D1704" s="1" t="s">
        <v>23</v>
      </c>
      <c r="E1704" s="1">
        <v>13844.77</v>
      </c>
      <c r="F1704" s="1">
        <v>3.0</v>
      </c>
      <c r="G1704" s="1">
        <v>24.0</v>
      </c>
      <c r="H1704" s="1">
        <v>4.0</v>
      </c>
      <c r="I1704" s="1" t="s">
        <v>22</v>
      </c>
      <c r="J1704" s="1">
        <v>0.595</v>
      </c>
      <c r="K1704" s="1">
        <v>0.882</v>
      </c>
      <c r="L1704" s="6">
        <f>if(J1704&gt;QUARTILE!$B$3, "TOP", if(J1704&lt;QUARTILE!$B$4, "BOTTOM", 0))</f>
        <v>0</v>
      </c>
      <c r="M1704" s="6">
        <f t="shared" si="1"/>
        <v>2</v>
      </c>
      <c r="N1704" s="6" t="str">
        <f t="shared" si="2"/>
        <v>Gen X</v>
      </c>
      <c r="O1704" s="6" t="str">
        <f t="shared" si="3"/>
        <v>Low Income</v>
      </c>
    </row>
    <row r="1705" hidden="1">
      <c r="A1705" s="1">
        <v>101703.0</v>
      </c>
      <c r="B1705" s="1">
        <v>68.0</v>
      </c>
      <c r="C1705" s="1">
        <v>13000.0</v>
      </c>
      <c r="D1705" s="1" t="s">
        <v>23</v>
      </c>
      <c r="E1705" s="1">
        <v>5813.98</v>
      </c>
      <c r="F1705" s="1">
        <v>2.0</v>
      </c>
      <c r="G1705" s="1">
        <v>14.0</v>
      </c>
      <c r="H1705" s="1">
        <v>6.0</v>
      </c>
      <c r="I1705" s="1" t="s">
        <v>22</v>
      </c>
      <c r="J1705" s="1">
        <v>0.986</v>
      </c>
      <c r="K1705" s="1">
        <v>0.339</v>
      </c>
      <c r="L1705" s="6" t="str">
        <f>if(J1705&gt;QUARTILE!$B$3, "TOP", if(J1705&lt;QUARTILE!$B$4, "BOTTOM", 0))</f>
        <v>TOP</v>
      </c>
      <c r="M1705" s="6">
        <f t="shared" si="1"/>
        <v>2</v>
      </c>
      <c r="N1705" s="6" t="str">
        <f t="shared" si="2"/>
        <v>Baby Boomer</v>
      </c>
      <c r="O1705" s="6" t="str">
        <f t="shared" si="3"/>
        <v>Low Income</v>
      </c>
    </row>
    <row r="1706">
      <c r="A1706" s="1">
        <v>101704.0</v>
      </c>
      <c r="B1706" s="1">
        <v>80.0</v>
      </c>
      <c r="C1706" s="1">
        <v>29000.0</v>
      </c>
      <c r="D1706" s="1" t="s">
        <v>25</v>
      </c>
      <c r="E1706" s="1">
        <v>48397.11</v>
      </c>
      <c r="F1706" s="1">
        <v>5.0</v>
      </c>
      <c r="G1706" s="1">
        <v>21.0</v>
      </c>
      <c r="H1706" s="1">
        <v>4.0</v>
      </c>
      <c r="I1706" s="1" t="s">
        <v>18</v>
      </c>
      <c r="J1706" s="1">
        <v>1.0</v>
      </c>
      <c r="K1706" s="1">
        <v>0.104</v>
      </c>
      <c r="L1706" s="6" t="str">
        <f>if(J1706&gt;QUARTILE!$B$3, "TOP", if(J1706&lt;QUARTILE!$B$4, "BOTTOM", 0))</f>
        <v>TOP</v>
      </c>
      <c r="M1706" s="6">
        <f t="shared" si="1"/>
        <v>1</v>
      </c>
      <c r="N1706" s="6" t="str">
        <f t="shared" si="2"/>
        <v>Silent</v>
      </c>
      <c r="O1706" s="6" t="str">
        <f t="shared" si="3"/>
        <v>Low Income</v>
      </c>
    </row>
    <row r="1707" hidden="1">
      <c r="A1707" s="1">
        <v>101705.0</v>
      </c>
      <c r="B1707" s="1">
        <v>21.0</v>
      </c>
      <c r="C1707" s="1">
        <v>37000.0</v>
      </c>
      <c r="D1707" s="1" t="s">
        <v>21</v>
      </c>
      <c r="E1707" s="1">
        <v>10166.33</v>
      </c>
      <c r="F1707" s="1">
        <v>4.0</v>
      </c>
      <c r="G1707" s="1">
        <v>16.0</v>
      </c>
      <c r="H1707" s="1">
        <v>12.0</v>
      </c>
      <c r="I1707" s="1" t="s">
        <v>22</v>
      </c>
      <c r="J1707" s="1">
        <v>0.717</v>
      </c>
      <c r="K1707" s="1">
        <v>0.359</v>
      </c>
      <c r="L1707" s="6">
        <f>if(J1707&gt;QUARTILE!$B$3, "TOP", if(J1707&lt;QUARTILE!$B$4, "BOTTOM", 0))</f>
        <v>0</v>
      </c>
      <c r="M1707" s="6">
        <f t="shared" si="1"/>
        <v>2</v>
      </c>
      <c r="N1707" s="6" t="str">
        <f t="shared" si="2"/>
        <v>Millenial</v>
      </c>
      <c r="O1707" s="6" t="str">
        <f t="shared" si="3"/>
        <v>Low Income</v>
      </c>
    </row>
    <row r="1708" hidden="1">
      <c r="A1708" s="1">
        <v>101706.0</v>
      </c>
      <c r="B1708" s="1">
        <v>18.0</v>
      </c>
      <c r="C1708" s="1">
        <v>17000.0</v>
      </c>
      <c r="D1708" s="1" t="s">
        <v>23</v>
      </c>
      <c r="E1708" s="1">
        <v>20095.47</v>
      </c>
      <c r="F1708" s="1">
        <v>5.0</v>
      </c>
      <c r="G1708" s="1">
        <v>19.0</v>
      </c>
      <c r="H1708" s="1">
        <v>18.0</v>
      </c>
      <c r="I1708" s="1" t="s">
        <v>18</v>
      </c>
      <c r="J1708" s="1">
        <v>0.246</v>
      </c>
      <c r="K1708" s="1">
        <v>0.504</v>
      </c>
      <c r="L1708" s="6" t="str">
        <f>if(J1708&gt;QUARTILE!$B$3, "TOP", if(J1708&lt;QUARTILE!$B$4, "BOTTOM", 0))</f>
        <v>BOTTOM</v>
      </c>
      <c r="M1708" s="6">
        <f t="shared" si="1"/>
        <v>1</v>
      </c>
      <c r="N1708" s="6" t="str">
        <f t="shared" si="2"/>
        <v>Millenial</v>
      </c>
      <c r="O1708" s="6" t="str">
        <f t="shared" si="3"/>
        <v>Low Income</v>
      </c>
    </row>
    <row r="1709" hidden="1">
      <c r="A1709" s="1">
        <v>101707.0</v>
      </c>
      <c r="B1709" s="1">
        <v>25.0</v>
      </c>
      <c r="C1709" s="1">
        <v>15000.0</v>
      </c>
      <c r="D1709" s="1" t="s">
        <v>27</v>
      </c>
      <c r="E1709" s="1">
        <v>39363.34</v>
      </c>
      <c r="F1709" s="1">
        <v>2.0</v>
      </c>
      <c r="G1709" s="1">
        <v>24.0</v>
      </c>
      <c r="H1709" s="1">
        <v>10.0</v>
      </c>
      <c r="I1709" s="1" t="s">
        <v>18</v>
      </c>
      <c r="J1709" s="1">
        <v>1.0</v>
      </c>
      <c r="K1709" s="1">
        <v>0.634</v>
      </c>
      <c r="L1709" s="6" t="str">
        <f>if(J1709&gt;QUARTILE!$B$3, "TOP", if(J1709&lt;QUARTILE!$B$4, "BOTTOM", 0))</f>
        <v>TOP</v>
      </c>
      <c r="M1709" s="6">
        <f t="shared" si="1"/>
        <v>1</v>
      </c>
      <c r="N1709" s="6" t="str">
        <f t="shared" si="2"/>
        <v>Millenial</v>
      </c>
      <c r="O1709" s="6" t="str">
        <f t="shared" si="3"/>
        <v>Low Income</v>
      </c>
    </row>
    <row r="1710" hidden="1">
      <c r="A1710" s="1">
        <v>101708.0</v>
      </c>
      <c r="B1710" s="1">
        <v>46.0</v>
      </c>
      <c r="C1710" s="1">
        <v>46000.0</v>
      </c>
      <c r="D1710" s="1" t="s">
        <v>25</v>
      </c>
      <c r="E1710" s="1">
        <v>82321.82</v>
      </c>
      <c r="F1710" s="1">
        <v>2.0</v>
      </c>
      <c r="G1710" s="1">
        <v>17.0</v>
      </c>
      <c r="H1710" s="1">
        <v>14.0</v>
      </c>
      <c r="I1710" s="1" t="s">
        <v>18</v>
      </c>
      <c r="J1710" s="1">
        <v>0.495</v>
      </c>
      <c r="K1710" s="1">
        <v>0.377</v>
      </c>
      <c r="L1710" s="6">
        <f>if(J1710&gt;QUARTILE!$B$3, "TOP", if(J1710&lt;QUARTILE!$B$4, "BOTTOM", 0))</f>
        <v>0</v>
      </c>
      <c r="M1710" s="6">
        <f t="shared" si="1"/>
        <v>1</v>
      </c>
      <c r="N1710" s="6" t="str">
        <f t="shared" si="2"/>
        <v>Gen X</v>
      </c>
      <c r="O1710" s="6" t="str">
        <f t="shared" si="3"/>
        <v>Medium Income</v>
      </c>
    </row>
    <row r="1711" hidden="1">
      <c r="A1711" s="1">
        <v>101709.0</v>
      </c>
      <c r="B1711" s="1">
        <v>72.0</v>
      </c>
      <c r="C1711" s="1">
        <v>36000.0</v>
      </c>
      <c r="D1711" s="1" t="s">
        <v>23</v>
      </c>
      <c r="E1711" s="1">
        <v>14016.3</v>
      </c>
      <c r="F1711" s="1">
        <v>4.0</v>
      </c>
      <c r="G1711" s="1">
        <v>23.0</v>
      </c>
      <c r="H1711" s="1">
        <v>1.0</v>
      </c>
      <c r="I1711" s="1" t="s">
        <v>22</v>
      </c>
      <c r="J1711" s="1">
        <v>0.129</v>
      </c>
      <c r="K1711" s="1">
        <v>0.768</v>
      </c>
      <c r="L1711" s="6" t="str">
        <f>if(J1711&gt;QUARTILE!$B$3, "TOP", if(J1711&lt;QUARTILE!$B$4, "BOTTOM", 0))</f>
        <v>BOTTOM</v>
      </c>
      <c r="M1711" s="6">
        <f t="shared" si="1"/>
        <v>2</v>
      </c>
      <c r="N1711" s="6" t="str">
        <f t="shared" si="2"/>
        <v>Baby Boomer</v>
      </c>
      <c r="O1711" s="6" t="str">
        <f t="shared" si="3"/>
        <v>Low Income</v>
      </c>
    </row>
    <row r="1712" hidden="1">
      <c r="A1712" s="1">
        <v>101710.0</v>
      </c>
      <c r="B1712" s="1">
        <v>56.0</v>
      </c>
      <c r="C1712" s="1">
        <v>37000.0</v>
      </c>
      <c r="D1712" s="1" t="s">
        <v>25</v>
      </c>
      <c r="E1712" s="1">
        <v>12167.21</v>
      </c>
      <c r="F1712" s="1">
        <v>5.0</v>
      </c>
      <c r="G1712" s="1">
        <v>16.0</v>
      </c>
      <c r="H1712" s="1">
        <v>7.0</v>
      </c>
      <c r="I1712" s="1" t="s">
        <v>22</v>
      </c>
      <c r="J1712" s="1">
        <v>0.291</v>
      </c>
      <c r="K1712" s="1">
        <v>0.769</v>
      </c>
      <c r="L1712" s="6" t="str">
        <f>if(J1712&gt;QUARTILE!$B$3, "TOP", if(J1712&lt;QUARTILE!$B$4, "BOTTOM", 0))</f>
        <v>BOTTOM</v>
      </c>
      <c r="M1712" s="6">
        <f t="shared" si="1"/>
        <v>2</v>
      </c>
      <c r="N1712" s="6" t="str">
        <f t="shared" si="2"/>
        <v>Gen X</v>
      </c>
      <c r="O1712" s="6" t="str">
        <f t="shared" si="3"/>
        <v>Low Income</v>
      </c>
    </row>
    <row r="1713" hidden="1">
      <c r="A1713" s="1">
        <v>101711.0</v>
      </c>
      <c r="B1713" s="1">
        <v>20.0</v>
      </c>
      <c r="C1713" s="1">
        <v>17000.0</v>
      </c>
      <c r="D1713" s="1" t="s">
        <v>23</v>
      </c>
      <c r="E1713" s="1">
        <v>1575.23</v>
      </c>
      <c r="F1713" s="1">
        <v>3.0</v>
      </c>
      <c r="G1713" s="1">
        <v>26.0</v>
      </c>
      <c r="H1713" s="1">
        <v>18.0</v>
      </c>
      <c r="I1713" s="1" t="s">
        <v>18</v>
      </c>
      <c r="J1713" s="1">
        <v>0.88</v>
      </c>
      <c r="K1713" s="1">
        <v>0.002</v>
      </c>
      <c r="L1713" s="6" t="str">
        <f>if(J1713&gt;QUARTILE!$B$3, "TOP", if(J1713&lt;QUARTILE!$B$4, "BOTTOM", 0))</f>
        <v>TOP</v>
      </c>
      <c r="M1713" s="6">
        <f t="shared" si="1"/>
        <v>1</v>
      </c>
      <c r="N1713" s="6" t="str">
        <f t="shared" si="2"/>
        <v>Millenial</v>
      </c>
      <c r="O1713" s="6" t="str">
        <f t="shared" si="3"/>
        <v>Low Income</v>
      </c>
    </row>
    <row r="1714" hidden="1">
      <c r="A1714" s="1">
        <v>101712.0</v>
      </c>
      <c r="B1714" s="1">
        <v>49.0</v>
      </c>
      <c r="C1714" s="1">
        <v>43000.0</v>
      </c>
      <c r="D1714" s="1" t="s">
        <v>17</v>
      </c>
      <c r="E1714" s="1">
        <v>256.42</v>
      </c>
      <c r="F1714" s="1">
        <v>3.0</v>
      </c>
      <c r="G1714" s="1">
        <v>15.0</v>
      </c>
      <c r="H1714" s="1">
        <v>11.0</v>
      </c>
      <c r="I1714" s="1" t="s">
        <v>22</v>
      </c>
      <c r="J1714" s="1">
        <v>0.204</v>
      </c>
      <c r="K1714" s="1">
        <v>0.792</v>
      </c>
      <c r="L1714" s="6" t="str">
        <f>if(J1714&gt;QUARTILE!$B$3, "TOP", if(J1714&lt;QUARTILE!$B$4, "BOTTOM", 0))</f>
        <v>BOTTOM</v>
      </c>
      <c r="M1714" s="6">
        <f t="shared" si="1"/>
        <v>2</v>
      </c>
      <c r="N1714" s="6" t="str">
        <f t="shared" si="2"/>
        <v>Gen X</v>
      </c>
      <c r="O1714" s="6" t="str">
        <f t="shared" si="3"/>
        <v>Low Income</v>
      </c>
    </row>
    <row r="1715" hidden="1">
      <c r="A1715" s="1">
        <v>101713.0</v>
      </c>
      <c r="B1715" s="1">
        <v>27.0</v>
      </c>
      <c r="C1715" s="1">
        <v>7000.0</v>
      </c>
      <c r="D1715" s="1" t="s">
        <v>25</v>
      </c>
      <c r="E1715" s="1">
        <v>18770.83</v>
      </c>
      <c r="F1715" s="1">
        <v>5.0</v>
      </c>
      <c r="G1715" s="1">
        <v>16.0</v>
      </c>
      <c r="H1715" s="1">
        <v>17.0</v>
      </c>
      <c r="I1715" s="1" t="s">
        <v>18</v>
      </c>
      <c r="J1715" s="1">
        <v>0.445</v>
      </c>
      <c r="K1715" s="1">
        <v>0.393</v>
      </c>
      <c r="L1715" s="6">
        <f>if(J1715&gt;QUARTILE!$B$3, "TOP", if(J1715&lt;QUARTILE!$B$4, "BOTTOM", 0))</f>
        <v>0</v>
      </c>
      <c r="M1715" s="6">
        <f t="shared" si="1"/>
        <v>1</v>
      </c>
      <c r="N1715" s="6" t="str">
        <f t="shared" si="2"/>
        <v>Millenial</v>
      </c>
      <c r="O1715" s="6" t="str">
        <f t="shared" si="3"/>
        <v>Low Income</v>
      </c>
    </row>
    <row r="1716" hidden="1">
      <c r="A1716" s="1">
        <v>101714.0</v>
      </c>
      <c r="B1716" s="1">
        <v>27.0</v>
      </c>
      <c r="C1716" s="1">
        <v>43000.0</v>
      </c>
      <c r="D1716" s="1" t="s">
        <v>25</v>
      </c>
      <c r="E1716" s="1">
        <v>1354.11</v>
      </c>
      <c r="F1716" s="1">
        <v>3.0</v>
      </c>
      <c r="G1716" s="1">
        <v>21.0</v>
      </c>
      <c r="H1716" s="1">
        <v>17.0</v>
      </c>
      <c r="I1716" s="1" t="s">
        <v>22</v>
      </c>
      <c r="J1716" s="1">
        <v>0.324</v>
      </c>
      <c r="K1716" s="1">
        <v>0.967</v>
      </c>
      <c r="L1716" s="6">
        <f>if(J1716&gt;QUARTILE!$B$3, "TOP", if(J1716&lt;QUARTILE!$B$4, "BOTTOM", 0))</f>
        <v>0</v>
      </c>
      <c r="M1716" s="6">
        <f t="shared" si="1"/>
        <v>2</v>
      </c>
      <c r="N1716" s="6" t="str">
        <f t="shared" si="2"/>
        <v>Millenial</v>
      </c>
      <c r="O1716" s="6" t="str">
        <f t="shared" si="3"/>
        <v>Low Income</v>
      </c>
    </row>
    <row r="1717" hidden="1">
      <c r="A1717" s="1">
        <v>101715.0</v>
      </c>
      <c r="B1717" s="1">
        <v>36.0</v>
      </c>
      <c r="C1717" s="1">
        <v>21000.0</v>
      </c>
      <c r="D1717" s="1" t="s">
        <v>27</v>
      </c>
      <c r="E1717" s="1">
        <v>9572.94</v>
      </c>
      <c r="F1717" s="1">
        <v>5.0</v>
      </c>
      <c r="G1717" s="1">
        <v>12.0</v>
      </c>
      <c r="H1717" s="1">
        <v>11.0</v>
      </c>
      <c r="I1717" s="1" t="s">
        <v>22</v>
      </c>
      <c r="J1717" s="1">
        <v>0.048</v>
      </c>
      <c r="K1717" s="1">
        <v>0.77</v>
      </c>
      <c r="L1717" s="6" t="str">
        <f>if(J1717&gt;QUARTILE!$B$3, "TOP", if(J1717&lt;QUARTILE!$B$4, "BOTTOM", 0))</f>
        <v>BOTTOM</v>
      </c>
      <c r="M1717" s="6">
        <f t="shared" si="1"/>
        <v>2</v>
      </c>
      <c r="N1717" s="6" t="str">
        <f t="shared" si="2"/>
        <v>Gen X</v>
      </c>
      <c r="O1717" s="6" t="str">
        <f t="shared" si="3"/>
        <v>Low Income</v>
      </c>
    </row>
    <row r="1718" hidden="1">
      <c r="A1718" s="1">
        <v>101716.0</v>
      </c>
      <c r="B1718" s="1">
        <v>63.0</v>
      </c>
      <c r="C1718" s="1">
        <v>24000.0</v>
      </c>
      <c r="D1718" s="1" t="s">
        <v>27</v>
      </c>
      <c r="E1718" s="1">
        <v>72.26</v>
      </c>
      <c r="F1718" s="1">
        <v>5.0</v>
      </c>
      <c r="G1718" s="1">
        <v>19.0</v>
      </c>
      <c r="H1718" s="1">
        <v>1.0</v>
      </c>
      <c r="I1718" s="1" t="s">
        <v>22</v>
      </c>
      <c r="J1718" s="1">
        <v>0.562</v>
      </c>
      <c r="K1718" s="1">
        <v>0.334</v>
      </c>
      <c r="L1718" s="6">
        <f>if(J1718&gt;QUARTILE!$B$3, "TOP", if(J1718&lt;QUARTILE!$B$4, "BOTTOM", 0))</f>
        <v>0</v>
      </c>
      <c r="M1718" s="6">
        <f t="shared" si="1"/>
        <v>2</v>
      </c>
      <c r="N1718" s="6" t="str">
        <f t="shared" si="2"/>
        <v>Baby Boomer</v>
      </c>
      <c r="O1718" s="6" t="str">
        <f t="shared" si="3"/>
        <v>Low Income</v>
      </c>
    </row>
    <row r="1719" hidden="1">
      <c r="A1719" s="1">
        <v>101717.0</v>
      </c>
      <c r="B1719" s="1">
        <v>51.0</v>
      </c>
      <c r="C1719" s="1">
        <v>12000.0</v>
      </c>
      <c r="D1719" s="1" t="s">
        <v>25</v>
      </c>
      <c r="E1719" s="1">
        <v>19102.06</v>
      </c>
      <c r="F1719" s="1">
        <v>2.0</v>
      </c>
      <c r="G1719" s="1">
        <v>23.0</v>
      </c>
      <c r="H1719" s="1">
        <v>6.0</v>
      </c>
      <c r="I1719" s="1" t="s">
        <v>22</v>
      </c>
      <c r="J1719" s="1">
        <v>0.679</v>
      </c>
      <c r="K1719" s="1">
        <v>0.635</v>
      </c>
      <c r="L1719" s="6">
        <f>if(J1719&gt;QUARTILE!$B$3, "TOP", if(J1719&lt;QUARTILE!$B$4, "BOTTOM", 0))</f>
        <v>0</v>
      </c>
      <c r="M1719" s="6">
        <f t="shared" si="1"/>
        <v>2</v>
      </c>
      <c r="N1719" s="6" t="str">
        <f t="shared" si="2"/>
        <v>Gen X</v>
      </c>
      <c r="O1719" s="6" t="str">
        <f t="shared" si="3"/>
        <v>Low Income</v>
      </c>
    </row>
    <row r="1720" hidden="1">
      <c r="A1720" s="1">
        <v>101718.0</v>
      </c>
      <c r="B1720" s="1">
        <v>77.0</v>
      </c>
      <c r="C1720" s="1">
        <v>7000.0</v>
      </c>
      <c r="D1720" s="1" t="s">
        <v>23</v>
      </c>
      <c r="E1720" s="1">
        <v>11082.15</v>
      </c>
      <c r="F1720" s="1">
        <v>1.0</v>
      </c>
      <c r="G1720" s="1">
        <v>25.0</v>
      </c>
      <c r="H1720" s="1">
        <v>6.0</v>
      </c>
      <c r="I1720" s="1" t="s">
        <v>22</v>
      </c>
      <c r="J1720" s="1">
        <v>0.841</v>
      </c>
      <c r="K1720" s="1">
        <v>0.194</v>
      </c>
      <c r="L1720" s="6" t="str">
        <f>if(J1720&gt;QUARTILE!$B$3, "TOP", if(J1720&lt;QUARTILE!$B$4, "BOTTOM", 0))</f>
        <v>TOP</v>
      </c>
      <c r="M1720" s="6">
        <f t="shared" si="1"/>
        <v>2</v>
      </c>
      <c r="N1720" s="6" t="str">
        <f t="shared" si="2"/>
        <v>Baby Boomer</v>
      </c>
      <c r="O1720" s="6" t="str">
        <f t="shared" si="3"/>
        <v>Low Income</v>
      </c>
    </row>
    <row r="1721" hidden="1">
      <c r="A1721" s="1">
        <v>101719.0</v>
      </c>
      <c r="B1721" s="1">
        <v>50.0</v>
      </c>
      <c r="C1721" s="1">
        <v>23000.0</v>
      </c>
      <c r="D1721" s="1" t="s">
        <v>25</v>
      </c>
      <c r="E1721" s="1">
        <v>2716.87</v>
      </c>
      <c r="F1721" s="1">
        <v>2.0</v>
      </c>
      <c r="G1721" s="1">
        <v>20.0</v>
      </c>
      <c r="H1721" s="1">
        <v>3.0</v>
      </c>
      <c r="I1721" s="1" t="s">
        <v>22</v>
      </c>
      <c r="J1721" s="1">
        <v>0.465</v>
      </c>
      <c r="K1721" s="1">
        <v>0.29</v>
      </c>
      <c r="L1721" s="6">
        <f>if(J1721&gt;QUARTILE!$B$3, "TOP", if(J1721&lt;QUARTILE!$B$4, "BOTTOM", 0))</f>
        <v>0</v>
      </c>
      <c r="M1721" s="6">
        <f t="shared" si="1"/>
        <v>2</v>
      </c>
      <c r="N1721" s="6" t="str">
        <f t="shared" si="2"/>
        <v>Gen X</v>
      </c>
      <c r="O1721" s="6" t="str">
        <f t="shared" si="3"/>
        <v>Low Income</v>
      </c>
    </row>
    <row r="1722" hidden="1">
      <c r="A1722" s="1">
        <v>101720.0</v>
      </c>
      <c r="B1722" s="1">
        <v>40.0</v>
      </c>
      <c r="C1722" s="1">
        <v>31000.0</v>
      </c>
      <c r="D1722" s="1" t="s">
        <v>23</v>
      </c>
      <c r="E1722" s="1">
        <v>7029.98</v>
      </c>
      <c r="F1722" s="1">
        <v>3.0</v>
      </c>
      <c r="G1722" s="1">
        <v>26.0</v>
      </c>
      <c r="H1722" s="1">
        <v>11.0</v>
      </c>
      <c r="I1722" s="1" t="s">
        <v>18</v>
      </c>
      <c r="J1722" s="1">
        <v>0.191</v>
      </c>
      <c r="K1722" s="1">
        <v>0.202</v>
      </c>
      <c r="L1722" s="6" t="str">
        <f>if(J1722&gt;QUARTILE!$B$3, "TOP", if(J1722&lt;QUARTILE!$B$4, "BOTTOM", 0))</f>
        <v>BOTTOM</v>
      </c>
      <c r="M1722" s="6">
        <f t="shared" si="1"/>
        <v>1</v>
      </c>
      <c r="N1722" s="6" t="str">
        <f t="shared" si="2"/>
        <v>Gen X</v>
      </c>
      <c r="O1722" s="6" t="str">
        <f t="shared" si="3"/>
        <v>Low Income</v>
      </c>
    </row>
    <row r="1723" hidden="1">
      <c r="A1723" s="1">
        <v>101721.0</v>
      </c>
      <c r="B1723" s="1">
        <v>72.0</v>
      </c>
      <c r="C1723" s="1">
        <v>34000.0</v>
      </c>
      <c r="D1723" s="1" t="s">
        <v>27</v>
      </c>
      <c r="E1723" s="1">
        <v>16863.63</v>
      </c>
      <c r="F1723" s="1">
        <v>1.0</v>
      </c>
      <c r="G1723" s="1">
        <v>22.0</v>
      </c>
      <c r="H1723" s="1">
        <v>3.0</v>
      </c>
      <c r="I1723" s="1" t="s">
        <v>22</v>
      </c>
      <c r="J1723" s="1">
        <v>0.652</v>
      </c>
      <c r="K1723" s="1">
        <v>0.751</v>
      </c>
      <c r="L1723" s="6">
        <f>if(J1723&gt;QUARTILE!$B$3, "TOP", if(J1723&lt;QUARTILE!$B$4, "BOTTOM", 0))</f>
        <v>0</v>
      </c>
      <c r="M1723" s="6">
        <f t="shared" si="1"/>
        <v>2</v>
      </c>
      <c r="N1723" s="6" t="str">
        <f t="shared" si="2"/>
        <v>Baby Boomer</v>
      </c>
      <c r="O1723" s="6" t="str">
        <f t="shared" si="3"/>
        <v>Low Income</v>
      </c>
    </row>
    <row r="1724" hidden="1">
      <c r="A1724" s="1">
        <v>101722.0</v>
      </c>
      <c r="B1724" s="1">
        <v>45.0</v>
      </c>
      <c r="C1724" s="1">
        <v>31000.0</v>
      </c>
      <c r="D1724" s="1" t="s">
        <v>23</v>
      </c>
      <c r="E1724" s="1">
        <v>21383.79</v>
      </c>
      <c r="F1724" s="1">
        <v>5.0</v>
      </c>
      <c r="G1724" s="1">
        <v>19.0</v>
      </c>
      <c r="H1724" s="1">
        <v>9.0</v>
      </c>
      <c r="I1724" s="1" t="s">
        <v>22</v>
      </c>
      <c r="J1724" s="1">
        <v>0.94</v>
      </c>
      <c r="K1724" s="1">
        <v>0.0</v>
      </c>
      <c r="L1724" s="6" t="str">
        <f>if(J1724&gt;QUARTILE!$B$3, "TOP", if(J1724&lt;QUARTILE!$B$4, "BOTTOM", 0))</f>
        <v>TOP</v>
      </c>
      <c r="M1724" s="6">
        <f t="shared" si="1"/>
        <v>2</v>
      </c>
      <c r="N1724" s="6" t="str">
        <f t="shared" si="2"/>
        <v>Gen X</v>
      </c>
      <c r="O1724" s="6" t="str">
        <f t="shared" si="3"/>
        <v>Low Income</v>
      </c>
    </row>
    <row r="1725" hidden="1">
      <c r="A1725" s="1">
        <v>101723.0</v>
      </c>
      <c r="B1725" s="1">
        <v>49.0</v>
      </c>
      <c r="C1725" s="1">
        <v>27000.0</v>
      </c>
      <c r="D1725" s="1" t="s">
        <v>25</v>
      </c>
      <c r="E1725" s="1">
        <v>12410.42</v>
      </c>
      <c r="F1725" s="1">
        <v>3.0</v>
      </c>
      <c r="G1725" s="1">
        <v>26.0</v>
      </c>
      <c r="H1725" s="1">
        <v>18.0</v>
      </c>
      <c r="I1725" s="1" t="s">
        <v>22</v>
      </c>
      <c r="J1725" s="1">
        <v>0.17</v>
      </c>
      <c r="K1725" s="1">
        <v>0.407</v>
      </c>
      <c r="L1725" s="6" t="str">
        <f>if(J1725&gt;QUARTILE!$B$3, "TOP", if(J1725&lt;QUARTILE!$B$4, "BOTTOM", 0))</f>
        <v>BOTTOM</v>
      </c>
      <c r="M1725" s="6">
        <f t="shared" si="1"/>
        <v>2</v>
      </c>
      <c r="N1725" s="6" t="str">
        <f t="shared" si="2"/>
        <v>Gen X</v>
      </c>
      <c r="O1725" s="6" t="str">
        <f t="shared" si="3"/>
        <v>Low Income</v>
      </c>
    </row>
    <row r="1726" hidden="1">
      <c r="A1726" s="1">
        <v>101724.0</v>
      </c>
      <c r="B1726" s="1">
        <v>67.0</v>
      </c>
      <c r="C1726" s="1">
        <v>13000.0</v>
      </c>
      <c r="D1726" s="1" t="s">
        <v>23</v>
      </c>
      <c r="E1726" s="1">
        <v>32588.64</v>
      </c>
      <c r="F1726" s="1">
        <v>4.0</v>
      </c>
      <c r="G1726" s="1">
        <v>25.0</v>
      </c>
      <c r="H1726" s="1">
        <v>9.0</v>
      </c>
      <c r="I1726" s="1" t="s">
        <v>18</v>
      </c>
      <c r="J1726" s="1">
        <v>0.333</v>
      </c>
      <c r="K1726" s="1">
        <v>0.688</v>
      </c>
      <c r="L1726" s="6">
        <f>if(J1726&gt;QUARTILE!$B$3, "TOP", if(J1726&lt;QUARTILE!$B$4, "BOTTOM", 0))</f>
        <v>0</v>
      </c>
      <c r="M1726" s="6">
        <f t="shared" si="1"/>
        <v>1</v>
      </c>
      <c r="N1726" s="6" t="str">
        <f t="shared" si="2"/>
        <v>Baby Boomer</v>
      </c>
      <c r="O1726" s="6" t="str">
        <f t="shared" si="3"/>
        <v>Low Income</v>
      </c>
    </row>
    <row r="1727" hidden="1">
      <c r="A1727" s="1">
        <v>101725.0</v>
      </c>
      <c r="B1727" s="1">
        <v>24.0</v>
      </c>
      <c r="C1727" s="1">
        <v>35000.0</v>
      </c>
      <c r="D1727" s="1" t="s">
        <v>24</v>
      </c>
      <c r="E1727" s="1">
        <v>2385.59</v>
      </c>
      <c r="F1727" s="1">
        <v>3.0</v>
      </c>
      <c r="G1727" s="1">
        <v>25.0</v>
      </c>
      <c r="H1727" s="1">
        <v>19.0</v>
      </c>
      <c r="I1727" s="1" t="s">
        <v>18</v>
      </c>
      <c r="J1727" s="1">
        <v>0.329</v>
      </c>
      <c r="K1727" s="1">
        <v>0.709</v>
      </c>
      <c r="L1727" s="6">
        <f>if(J1727&gt;QUARTILE!$B$3, "TOP", if(J1727&lt;QUARTILE!$B$4, "BOTTOM", 0))</f>
        <v>0</v>
      </c>
      <c r="M1727" s="6">
        <f t="shared" si="1"/>
        <v>1</v>
      </c>
      <c r="N1727" s="6" t="str">
        <f t="shared" si="2"/>
        <v>Millenial</v>
      </c>
      <c r="O1727" s="6" t="str">
        <f t="shared" si="3"/>
        <v>Low Income</v>
      </c>
    </row>
    <row r="1728" hidden="1">
      <c r="A1728" s="1">
        <v>101726.0</v>
      </c>
      <c r="B1728" s="1">
        <v>46.0</v>
      </c>
      <c r="C1728" s="1">
        <v>12000.0</v>
      </c>
      <c r="D1728" s="1" t="s">
        <v>25</v>
      </c>
      <c r="E1728" s="1">
        <v>1766.7</v>
      </c>
      <c r="F1728" s="1">
        <v>1.0</v>
      </c>
      <c r="G1728" s="1">
        <v>18.0</v>
      </c>
      <c r="H1728" s="1">
        <v>11.0</v>
      </c>
      <c r="I1728" s="1" t="s">
        <v>22</v>
      </c>
      <c r="J1728" s="1">
        <v>0.7</v>
      </c>
      <c r="K1728" s="1">
        <v>0.422</v>
      </c>
      <c r="L1728" s="6">
        <f>if(J1728&gt;QUARTILE!$B$3, "TOP", if(J1728&lt;QUARTILE!$B$4, "BOTTOM", 0))</f>
        <v>0</v>
      </c>
      <c r="M1728" s="6">
        <f t="shared" si="1"/>
        <v>2</v>
      </c>
      <c r="N1728" s="6" t="str">
        <f t="shared" si="2"/>
        <v>Gen X</v>
      </c>
      <c r="O1728" s="6" t="str">
        <f t="shared" si="3"/>
        <v>Low Income</v>
      </c>
    </row>
    <row r="1729" hidden="1">
      <c r="A1729" s="1">
        <v>101727.0</v>
      </c>
      <c r="B1729" s="1">
        <v>25.0</v>
      </c>
      <c r="C1729" s="1">
        <v>43000.0</v>
      </c>
      <c r="D1729" s="1" t="s">
        <v>25</v>
      </c>
      <c r="E1729" s="1">
        <v>905.06</v>
      </c>
      <c r="F1729" s="1">
        <v>1.0</v>
      </c>
      <c r="G1729" s="1">
        <v>19.0</v>
      </c>
      <c r="H1729" s="1">
        <v>13.0</v>
      </c>
      <c r="I1729" s="1" t="s">
        <v>22</v>
      </c>
      <c r="J1729" s="1">
        <v>0.574</v>
      </c>
      <c r="K1729" s="1">
        <v>0.633</v>
      </c>
      <c r="L1729" s="6">
        <f>if(J1729&gt;QUARTILE!$B$3, "TOP", if(J1729&lt;QUARTILE!$B$4, "BOTTOM", 0))</f>
        <v>0</v>
      </c>
      <c r="M1729" s="6">
        <f t="shared" si="1"/>
        <v>2</v>
      </c>
      <c r="N1729" s="6" t="str">
        <f t="shared" si="2"/>
        <v>Millenial</v>
      </c>
      <c r="O1729" s="6" t="str">
        <f t="shared" si="3"/>
        <v>Low Income</v>
      </c>
    </row>
    <row r="1730" hidden="1">
      <c r="A1730" s="1">
        <v>101728.0</v>
      </c>
      <c r="B1730" s="1">
        <v>18.0</v>
      </c>
      <c r="C1730" s="1">
        <v>21000.0</v>
      </c>
      <c r="D1730" s="1" t="s">
        <v>21</v>
      </c>
      <c r="E1730" s="1">
        <v>15350.0</v>
      </c>
      <c r="F1730" s="1">
        <v>5.0</v>
      </c>
      <c r="G1730" s="1">
        <v>22.0</v>
      </c>
      <c r="H1730" s="1">
        <v>14.0</v>
      </c>
      <c r="I1730" s="1" t="s">
        <v>22</v>
      </c>
      <c r="J1730" s="1">
        <v>0.712</v>
      </c>
      <c r="K1730" s="1">
        <v>0.382</v>
      </c>
      <c r="L1730" s="6">
        <f>if(J1730&gt;QUARTILE!$B$3, "TOP", if(J1730&lt;QUARTILE!$B$4, "BOTTOM", 0))</f>
        <v>0</v>
      </c>
      <c r="M1730" s="6">
        <f t="shared" si="1"/>
        <v>2</v>
      </c>
      <c r="N1730" s="6" t="str">
        <f t="shared" si="2"/>
        <v>Millenial</v>
      </c>
      <c r="O1730" s="6" t="str">
        <f t="shared" si="3"/>
        <v>Low Income</v>
      </c>
    </row>
    <row r="1731" hidden="1">
      <c r="A1731" s="1">
        <v>101729.0</v>
      </c>
      <c r="B1731" s="1">
        <v>74.0</v>
      </c>
      <c r="C1731" s="1">
        <v>21000.0</v>
      </c>
      <c r="D1731" s="1" t="s">
        <v>25</v>
      </c>
      <c r="E1731" s="1">
        <v>24499.28</v>
      </c>
      <c r="F1731" s="1">
        <v>4.0</v>
      </c>
      <c r="G1731" s="1">
        <v>24.0</v>
      </c>
      <c r="H1731" s="1">
        <v>5.0</v>
      </c>
      <c r="I1731" s="1" t="s">
        <v>22</v>
      </c>
      <c r="J1731" s="1">
        <v>0.081</v>
      </c>
      <c r="K1731" s="1">
        <v>0.794</v>
      </c>
      <c r="L1731" s="6" t="str">
        <f>if(J1731&gt;QUARTILE!$B$3, "TOP", if(J1731&lt;QUARTILE!$B$4, "BOTTOM", 0))</f>
        <v>BOTTOM</v>
      </c>
      <c r="M1731" s="6">
        <f t="shared" si="1"/>
        <v>2</v>
      </c>
      <c r="N1731" s="6" t="str">
        <f t="shared" si="2"/>
        <v>Baby Boomer</v>
      </c>
      <c r="O1731" s="6" t="str">
        <f t="shared" si="3"/>
        <v>Low Income</v>
      </c>
    </row>
    <row r="1732" hidden="1">
      <c r="A1732" s="1">
        <v>101730.0</v>
      </c>
      <c r="B1732" s="1">
        <v>72.0</v>
      </c>
      <c r="C1732" s="1">
        <v>37000.0</v>
      </c>
      <c r="D1732" s="1" t="s">
        <v>30</v>
      </c>
      <c r="E1732" s="1">
        <v>2797.23</v>
      </c>
      <c r="F1732" s="1">
        <v>5.0</v>
      </c>
      <c r="G1732" s="1">
        <v>24.0</v>
      </c>
      <c r="H1732" s="1">
        <v>7.0</v>
      </c>
      <c r="I1732" s="1" t="s">
        <v>22</v>
      </c>
      <c r="J1732" s="1">
        <v>0.81</v>
      </c>
      <c r="K1732" s="1">
        <v>0.523</v>
      </c>
      <c r="L1732" s="6">
        <f>if(J1732&gt;QUARTILE!$B$3, "TOP", if(J1732&lt;QUARTILE!$B$4, "BOTTOM", 0))</f>
        <v>0</v>
      </c>
      <c r="M1732" s="6">
        <f t="shared" si="1"/>
        <v>2</v>
      </c>
      <c r="N1732" s="6" t="str">
        <f t="shared" si="2"/>
        <v>Baby Boomer</v>
      </c>
      <c r="O1732" s="6" t="str">
        <f t="shared" si="3"/>
        <v>Low Income</v>
      </c>
    </row>
    <row r="1733" hidden="1">
      <c r="A1733" s="1">
        <v>101731.0</v>
      </c>
      <c r="B1733" s="1">
        <v>20.0</v>
      </c>
      <c r="C1733" s="1">
        <v>40000.0</v>
      </c>
      <c r="D1733" s="1" t="s">
        <v>23</v>
      </c>
      <c r="E1733" s="1">
        <v>20374.53</v>
      </c>
      <c r="F1733" s="1">
        <v>4.0</v>
      </c>
      <c r="G1733" s="1">
        <v>25.0</v>
      </c>
      <c r="H1733" s="1">
        <v>17.0</v>
      </c>
      <c r="I1733" s="1" t="s">
        <v>18</v>
      </c>
      <c r="J1733" s="1">
        <v>1.0</v>
      </c>
      <c r="K1733" s="1">
        <v>0.583</v>
      </c>
      <c r="L1733" s="6" t="str">
        <f>if(J1733&gt;QUARTILE!$B$3, "TOP", if(J1733&lt;QUARTILE!$B$4, "BOTTOM", 0))</f>
        <v>TOP</v>
      </c>
      <c r="M1733" s="6">
        <f t="shared" si="1"/>
        <v>1</v>
      </c>
      <c r="N1733" s="6" t="str">
        <f t="shared" si="2"/>
        <v>Millenial</v>
      </c>
      <c r="O1733" s="6" t="str">
        <f t="shared" si="3"/>
        <v>Low Income</v>
      </c>
    </row>
    <row r="1734" hidden="1">
      <c r="A1734" s="1">
        <v>101732.0</v>
      </c>
      <c r="B1734" s="1">
        <v>41.0</v>
      </c>
      <c r="C1734" s="1">
        <v>35000.0</v>
      </c>
      <c r="D1734" s="1" t="s">
        <v>23</v>
      </c>
      <c r="E1734" s="1">
        <v>12961.48</v>
      </c>
      <c r="F1734" s="1">
        <v>4.0</v>
      </c>
      <c r="G1734" s="1">
        <v>20.0</v>
      </c>
      <c r="H1734" s="1">
        <v>8.0</v>
      </c>
      <c r="I1734" s="1" t="s">
        <v>22</v>
      </c>
      <c r="J1734" s="1">
        <v>0.097</v>
      </c>
      <c r="K1734" s="1">
        <v>0.939</v>
      </c>
      <c r="L1734" s="6" t="str">
        <f>if(J1734&gt;QUARTILE!$B$3, "TOP", if(J1734&lt;QUARTILE!$B$4, "BOTTOM", 0))</f>
        <v>BOTTOM</v>
      </c>
      <c r="M1734" s="6">
        <f t="shared" si="1"/>
        <v>2</v>
      </c>
      <c r="N1734" s="6" t="str">
        <f t="shared" si="2"/>
        <v>Gen X</v>
      </c>
      <c r="O1734" s="6" t="str">
        <f t="shared" si="3"/>
        <v>Low Income</v>
      </c>
    </row>
    <row r="1735" hidden="1">
      <c r="A1735" s="1">
        <v>101733.0</v>
      </c>
      <c r="B1735" s="1">
        <v>40.0</v>
      </c>
      <c r="C1735" s="1">
        <v>13000.0</v>
      </c>
      <c r="D1735" s="1" t="s">
        <v>27</v>
      </c>
      <c r="E1735" s="1">
        <v>87393.27</v>
      </c>
      <c r="F1735" s="1">
        <v>5.0</v>
      </c>
      <c r="G1735" s="1">
        <v>20.0</v>
      </c>
      <c r="H1735" s="1">
        <v>9.0</v>
      </c>
      <c r="I1735" s="1" t="s">
        <v>18</v>
      </c>
      <c r="J1735" s="1">
        <v>0.595</v>
      </c>
      <c r="K1735" s="1">
        <v>0.62</v>
      </c>
      <c r="L1735" s="6">
        <f>if(J1735&gt;QUARTILE!$B$3, "TOP", if(J1735&lt;QUARTILE!$B$4, "BOTTOM", 0))</f>
        <v>0</v>
      </c>
      <c r="M1735" s="6">
        <f t="shared" si="1"/>
        <v>1</v>
      </c>
      <c r="N1735" s="6" t="str">
        <f t="shared" si="2"/>
        <v>Gen X</v>
      </c>
      <c r="O1735" s="6" t="str">
        <f t="shared" si="3"/>
        <v>Low Income</v>
      </c>
    </row>
    <row r="1736" hidden="1">
      <c r="A1736" s="1">
        <v>101734.0</v>
      </c>
      <c r="B1736" s="1">
        <v>76.0</v>
      </c>
      <c r="C1736" s="1">
        <v>35000.0</v>
      </c>
      <c r="D1736" s="1" t="s">
        <v>21</v>
      </c>
      <c r="E1736" s="1">
        <v>25279.67</v>
      </c>
      <c r="F1736" s="1">
        <v>3.0</v>
      </c>
      <c r="G1736" s="1">
        <v>15.0</v>
      </c>
      <c r="H1736" s="1">
        <v>1.0</v>
      </c>
      <c r="I1736" s="1" t="s">
        <v>22</v>
      </c>
      <c r="J1736" s="1">
        <v>0.74</v>
      </c>
      <c r="K1736" s="1">
        <v>0.286</v>
      </c>
      <c r="L1736" s="6">
        <f>if(J1736&gt;QUARTILE!$B$3, "TOP", if(J1736&lt;QUARTILE!$B$4, "BOTTOM", 0))</f>
        <v>0</v>
      </c>
      <c r="M1736" s="6">
        <f t="shared" si="1"/>
        <v>2</v>
      </c>
      <c r="N1736" s="6" t="str">
        <f t="shared" si="2"/>
        <v>Baby Boomer</v>
      </c>
      <c r="O1736" s="6" t="str">
        <f t="shared" si="3"/>
        <v>Low Income</v>
      </c>
    </row>
    <row r="1737">
      <c r="A1737" s="1">
        <v>101735.0</v>
      </c>
      <c r="B1737" s="1">
        <v>80.0</v>
      </c>
      <c r="C1737" s="1">
        <v>14000.0</v>
      </c>
      <c r="D1737" s="1" t="s">
        <v>23</v>
      </c>
      <c r="E1737" s="1">
        <v>21428.12</v>
      </c>
      <c r="F1737" s="1">
        <v>2.0</v>
      </c>
      <c r="G1737" s="1">
        <v>19.0</v>
      </c>
      <c r="H1737" s="1">
        <v>9.0</v>
      </c>
      <c r="I1737" s="1" t="s">
        <v>22</v>
      </c>
      <c r="J1737" s="1">
        <v>0.526</v>
      </c>
      <c r="K1737" s="1">
        <v>0.773</v>
      </c>
      <c r="L1737" s="6">
        <f>if(J1737&gt;QUARTILE!$B$3, "TOP", if(J1737&lt;QUARTILE!$B$4, "BOTTOM", 0))</f>
        <v>0</v>
      </c>
      <c r="M1737" s="6">
        <f t="shared" si="1"/>
        <v>2</v>
      </c>
      <c r="N1737" s="6" t="str">
        <f t="shared" si="2"/>
        <v>Silent</v>
      </c>
      <c r="O1737" s="6" t="str">
        <f t="shared" si="3"/>
        <v>Low Income</v>
      </c>
    </row>
    <row r="1738" hidden="1">
      <c r="A1738" s="1">
        <v>101736.0</v>
      </c>
      <c r="B1738" s="1">
        <v>78.0</v>
      </c>
      <c r="C1738" s="1">
        <v>35000.0</v>
      </c>
      <c r="D1738" s="1" t="s">
        <v>24</v>
      </c>
      <c r="E1738" s="1">
        <v>16900.33</v>
      </c>
      <c r="F1738" s="1">
        <v>4.0</v>
      </c>
      <c r="G1738" s="1">
        <v>16.0</v>
      </c>
      <c r="H1738" s="1">
        <v>8.0</v>
      </c>
      <c r="I1738" s="1" t="s">
        <v>22</v>
      </c>
      <c r="J1738" s="1">
        <v>0.593</v>
      </c>
      <c r="K1738" s="1">
        <v>0.878</v>
      </c>
      <c r="L1738" s="6">
        <f>if(J1738&gt;QUARTILE!$B$3, "TOP", if(J1738&lt;QUARTILE!$B$4, "BOTTOM", 0))</f>
        <v>0</v>
      </c>
      <c r="M1738" s="6">
        <f t="shared" si="1"/>
        <v>2</v>
      </c>
      <c r="N1738" s="6" t="str">
        <f t="shared" si="2"/>
        <v>Baby Boomer</v>
      </c>
      <c r="O1738" s="6" t="str">
        <f t="shared" si="3"/>
        <v>Low Income</v>
      </c>
    </row>
    <row r="1739" hidden="1">
      <c r="A1739" s="1">
        <v>101737.0</v>
      </c>
      <c r="B1739" s="1">
        <v>25.0</v>
      </c>
      <c r="C1739" s="1">
        <v>9000.0</v>
      </c>
      <c r="D1739" s="1" t="s">
        <v>27</v>
      </c>
      <c r="E1739" s="1">
        <v>100000.0</v>
      </c>
      <c r="F1739" s="1">
        <v>1.0</v>
      </c>
      <c r="G1739" s="1">
        <v>22.0</v>
      </c>
      <c r="H1739" s="1">
        <v>9.0</v>
      </c>
      <c r="I1739" s="1" t="s">
        <v>18</v>
      </c>
      <c r="J1739" s="1">
        <v>1.0</v>
      </c>
      <c r="K1739" s="1">
        <v>0.195</v>
      </c>
      <c r="L1739" s="6" t="str">
        <f>if(J1739&gt;QUARTILE!$B$3, "TOP", if(J1739&lt;QUARTILE!$B$4, "BOTTOM", 0))</f>
        <v>TOP</v>
      </c>
      <c r="M1739" s="6">
        <f t="shared" si="1"/>
        <v>1</v>
      </c>
      <c r="N1739" s="6" t="str">
        <f t="shared" si="2"/>
        <v>Millenial</v>
      </c>
      <c r="O1739" s="6" t="str">
        <f t="shared" si="3"/>
        <v>Low Income</v>
      </c>
    </row>
    <row r="1740" hidden="1">
      <c r="A1740" s="1">
        <v>101738.0</v>
      </c>
      <c r="B1740" s="1">
        <v>71.0</v>
      </c>
      <c r="C1740" s="1">
        <v>21000.0</v>
      </c>
      <c r="D1740" s="1" t="s">
        <v>17</v>
      </c>
      <c r="E1740" s="1">
        <v>78704.98</v>
      </c>
      <c r="F1740" s="1">
        <v>5.0</v>
      </c>
      <c r="G1740" s="1">
        <v>21.0</v>
      </c>
      <c r="H1740" s="1">
        <v>7.0</v>
      </c>
      <c r="I1740" s="1" t="s">
        <v>18</v>
      </c>
      <c r="J1740" s="1">
        <v>0.64</v>
      </c>
      <c r="K1740" s="1">
        <v>0.667</v>
      </c>
      <c r="L1740" s="6">
        <f>if(J1740&gt;QUARTILE!$B$3, "TOP", if(J1740&lt;QUARTILE!$B$4, "BOTTOM", 0))</f>
        <v>0</v>
      </c>
      <c r="M1740" s="6">
        <f t="shared" si="1"/>
        <v>1</v>
      </c>
      <c r="N1740" s="6" t="str">
        <f t="shared" si="2"/>
        <v>Baby Boomer</v>
      </c>
      <c r="O1740" s="6" t="str">
        <f t="shared" si="3"/>
        <v>Low Income</v>
      </c>
    </row>
    <row r="1741" hidden="1">
      <c r="A1741" s="1">
        <v>101739.0</v>
      </c>
      <c r="B1741" s="1">
        <v>74.0</v>
      </c>
      <c r="C1741" s="1">
        <v>13000.0</v>
      </c>
      <c r="D1741" s="1" t="s">
        <v>25</v>
      </c>
      <c r="E1741" s="1">
        <v>15448.79</v>
      </c>
      <c r="F1741" s="1">
        <v>3.0</v>
      </c>
      <c r="G1741" s="1">
        <v>20.0</v>
      </c>
      <c r="H1741" s="1">
        <v>7.0</v>
      </c>
      <c r="I1741" s="1" t="s">
        <v>22</v>
      </c>
      <c r="J1741" s="1">
        <v>0.287</v>
      </c>
      <c r="K1741" s="1">
        <v>0.238</v>
      </c>
      <c r="L1741" s="6" t="str">
        <f>if(J1741&gt;QUARTILE!$B$3, "TOP", if(J1741&lt;QUARTILE!$B$4, "BOTTOM", 0))</f>
        <v>BOTTOM</v>
      </c>
      <c r="M1741" s="6">
        <f t="shared" si="1"/>
        <v>2</v>
      </c>
      <c r="N1741" s="6" t="str">
        <f t="shared" si="2"/>
        <v>Baby Boomer</v>
      </c>
      <c r="O1741" s="6" t="str">
        <f t="shared" si="3"/>
        <v>Low Income</v>
      </c>
    </row>
    <row r="1742" hidden="1">
      <c r="A1742" s="1">
        <v>101740.0</v>
      </c>
      <c r="B1742" s="1">
        <v>64.0</v>
      </c>
      <c r="C1742" s="1">
        <v>37000.0</v>
      </c>
      <c r="D1742" s="1" t="s">
        <v>23</v>
      </c>
      <c r="E1742" s="1">
        <v>12146.12</v>
      </c>
      <c r="F1742" s="1">
        <v>4.0</v>
      </c>
      <c r="G1742" s="1">
        <v>24.0</v>
      </c>
      <c r="H1742" s="1">
        <v>4.0</v>
      </c>
      <c r="I1742" s="1" t="s">
        <v>22</v>
      </c>
      <c r="J1742" s="1">
        <v>0.789</v>
      </c>
      <c r="K1742" s="1">
        <v>0.384</v>
      </c>
      <c r="L1742" s="6">
        <f>if(J1742&gt;QUARTILE!$B$3, "TOP", if(J1742&lt;QUARTILE!$B$4, "BOTTOM", 0))</f>
        <v>0</v>
      </c>
      <c r="M1742" s="6">
        <f t="shared" si="1"/>
        <v>2</v>
      </c>
      <c r="N1742" s="6" t="str">
        <f t="shared" si="2"/>
        <v>Baby Boomer</v>
      </c>
      <c r="O1742" s="6" t="str">
        <f t="shared" si="3"/>
        <v>Low Income</v>
      </c>
    </row>
    <row r="1743" hidden="1">
      <c r="A1743" s="1">
        <v>101741.0</v>
      </c>
      <c r="B1743" s="1">
        <v>54.0</v>
      </c>
      <c r="C1743" s="1">
        <v>43000.0</v>
      </c>
      <c r="D1743" s="1" t="s">
        <v>21</v>
      </c>
      <c r="E1743" s="1">
        <v>12402.21</v>
      </c>
      <c r="F1743" s="1">
        <v>3.0</v>
      </c>
      <c r="G1743" s="1">
        <v>20.0</v>
      </c>
      <c r="H1743" s="1">
        <v>6.0</v>
      </c>
      <c r="I1743" s="1" t="s">
        <v>22</v>
      </c>
      <c r="J1743" s="1">
        <v>0.375</v>
      </c>
      <c r="K1743" s="1">
        <v>0.69</v>
      </c>
      <c r="L1743" s="6">
        <f>if(J1743&gt;QUARTILE!$B$3, "TOP", if(J1743&lt;QUARTILE!$B$4, "BOTTOM", 0))</f>
        <v>0</v>
      </c>
      <c r="M1743" s="6">
        <f t="shared" si="1"/>
        <v>2</v>
      </c>
      <c r="N1743" s="6" t="str">
        <f t="shared" si="2"/>
        <v>Gen X</v>
      </c>
      <c r="O1743" s="6" t="str">
        <f t="shared" si="3"/>
        <v>Low Income</v>
      </c>
    </row>
    <row r="1744" hidden="1">
      <c r="A1744" s="1">
        <v>101742.0</v>
      </c>
      <c r="B1744" s="1">
        <v>20.0</v>
      </c>
      <c r="C1744" s="1">
        <v>25000.0</v>
      </c>
      <c r="D1744" s="1" t="s">
        <v>24</v>
      </c>
      <c r="E1744" s="1">
        <v>11184.3</v>
      </c>
      <c r="F1744" s="1">
        <v>5.0</v>
      </c>
      <c r="G1744" s="1">
        <v>12.0</v>
      </c>
      <c r="H1744" s="1">
        <v>16.0</v>
      </c>
      <c r="I1744" s="1" t="s">
        <v>22</v>
      </c>
      <c r="J1744" s="1">
        <v>0.285</v>
      </c>
      <c r="K1744" s="1">
        <v>0.194</v>
      </c>
      <c r="L1744" s="6" t="str">
        <f>if(J1744&gt;QUARTILE!$B$3, "TOP", if(J1744&lt;QUARTILE!$B$4, "BOTTOM", 0))</f>
        <v>BOTTOM</v>
      </c>
      <c r="M1744" s="6">
        <f t="shared" si="1"/>
        <v>2</v>
      </c>
      <c r="N1744" s="6" t="str">
        <f t="shared" si="2"/>
        <v>Millenial</v>
      </c>
      <c r="O1744" s="6" t="str">
        <f t="shared" si="3"/>
        <v>Low Income</v>
      </c>
    </row>
    <row r="1745" hidden="1">
      <c r="A1745" s="1">
        <v>101743.0</v>
      </c>
      <c r="B1745" s="1">
        <v>68.0</v>
      </c>
      <c r="C1745" s="1">
        <v>24000.0</v>
      </c>
      <c r="D1745" s="1" t="s">
        <v>25</v>
      </c>
      <c r="E1745" s="1">
        <v>15160.04</v>
      </c>
      <c r="F1745" s="1">
        <v>1.0</v>
      </c>
      <c r="G1745" s="1">
        <v>14.0</v>
      </c>
      <c r="H1745" s="1">
        <v>6.0</v>
      </c>
      <c r="I1745" s="1" t="s">
        <v>22</v>
      </c>
      <c r="J1745" s="1">
        <v>0.298</v>
      </c>
      <c r="K1745" s="1">
        <v>0.187</v>
      </c>
      <c r="L1745" s="6" t="str">
        <f>if(J1745&gt;QUARTILE!$B$3, "TOP", if(J1745&lt;QUARTILE!$B$4, "BOTTOM", 0))</f>
        <v>BOTTOM</v>
      </c>
      <c r="M1745" s="6">
        <f t="shared" si="1"/>
        <v>2</v>
      </c>
      <c r="N1745" s="6" t="str">
        <f t="shared" si="2"/>
        <v>Baby Boomer</v>
      </c>
      <c r="O1745" s="6" t="str">
        <f t="shared" si="3"/>
        <v>Low Income</v>
      </c>
    </row>
    <row r="1746" hidden="1">
      <c r="A1746" s="1">
        <v>101744.0</v>
      </c>
      <c r="B1746" s="1">
        <v>50.0</v>
      </c>
      <c r="C1746" s="1">
        <v>34000.0</v>
      </c>
      <c r="D1746" s="1" t="s">
        <v>23</v>
      </c>
      <c r="E1746" s="1">
        <v>6392.66</v>
      </c>
      <c r="F1746" s="1">
        <v>4.0</v>
      </c>
      <c r="G1746" s="1">
        <v>19.0</v>
      </c>
      <c r="H1746" s="1">
        <v>3.0</v>
      </c>
      <c r="I1746" s="1" t="s">
        <v>22</v>
      </c>
      <c r="J1746" s="1">
        <v>0.129</v>
      </c>
      <c r="K1746" s="1">
        <v>0.413</v>
      </c>
      <c r="L1746" s="6" t="str">
        <f>if(J1746&gt;QUARTILE!$B$3, "TOP", if(J1746&lt;QUARTILE!$B$4, "BOTTOM", 0))</f>
        <v>BOTTOM</v>
      </c>
      <c r="M1746" s="6">
        <f t="shared" si="1"/>
        <v>2</v>
      </c>
      <c r="N1746" s="6" t="str">
        <f t="shared" si="2"/>
        <v>Gen X</v>
      </c>
      <c r="O1746" s="6" t="str">
        <f t="shared" si="3"/>
        <v>Low Income</v>
      </c>
    </row>
    <row r="1747" hidden="1">
      <c r="A1747" s="1">
        <v>101745.0</v>
      </c>
      <c r="B1747" s="1">
        <v>45.0</v>
      </c>
      <c r="C1747" s="1">
        <v>43000.0</v>
      </c>
      <c r="D1747" s="1" t="s">
        <v>23</v>
      </c>
      <c r="E1747" s="1">
        <v>52288.13</v>
      </c>
      <c r="F1747" s="1">
        <v>4.0</v>
      </c>
      <c r="G1747" s="1">
        <v>20.0</v>
      </c>
      <c r="H1747" s="1">
        <v>11.0</v>
      </c>
      <c r="I1747" s="1" t="s">
        <v>18</v>
      </c>
      <c r="J1747" s="1">
        <v>1.0</v>
      </c>
      <c r="K1747" s="1">
        <v>0.633</v>
      </c>
      <c r="L1747" s="6" t="str">
        <f>if(J1747&gt;QUARTILE!$B$3, "TOP", if(J1747&lt;QUARTILE!$B$4, "BOTTOM", 0))</f>
        <v>TOP</v>
      </c>
      <c r="M1747" s="6">
        <f t="shared" si="1"/>
        <v>1</v>
      </c>
      <c r="N1747" s="6" t="str">
        <f t="shared" si="2"/>
        <v>Gen X</v>
      </c>
      <c r="O1747" s="6" t="str">
        <f t="shared" si="3"/>
        <v>Low Income</v>
      </c>
    </row>
    <row r="1748" hidden="1">
      <c r="A1748" s="1">
        <v>101746.0</v>
      </c>
      <c r="B1748" s="1">
        <v>64.0</v>
      </c>
      <c r="C1748" s="1">
        <v>23000.0</v>
      </c>
      <c r="D1748" s="1" t="s">
        <v>25</v>
      </c>
      <c r="E1748" s="1">
        <v>13475.92</v>
      </c>
      <c r="F1748" s="1">
        <v>3.0</v>
      </c>
      <c r="G1748" s="1">
        <v>17.0</v>
      </c>
      <c r="H1748" s="1">
        <v>6.0</v>
      </c>
      <c r="I1748" s="1" t="s">
        <v>22</v>
      </c>
      <c r="J1748" s="1">
        <v>0.613</v>
      </c>
      <c r="K1748" s="1">
        <v>0.596</v>
      </c>
      <c r="L1748" s="6">
        <f>if(J1748&gt;QUARTILE!$B$3, "TOP", if(J1748&lt;QUARTILE!$B$4, "BOTTOM", 0))</f>
        <v>0</v>
      </c>
      <c r="M1748" s="6">
        <f t="shared" si="1"/>
        <v>2</v>
      </c>
      <c r="N1748" s="6" t="str">
        <f t="shared" si="2"/>
        <v>Baby Boomer</v>
      </c>
      <c r="O1748" s="6" t="str">
        <f t="shared" si="3"/>
        <v>Low Income</v>
      </c>
    </row>
    <row r="1749" hidden="1">
      <c r="A1749" s="1">
        <v>101747.0</v>
      </c>
      <c r="B1749" s="1">
        <v>25.0</v>
      </c>
      <c r="C1749" s="1">
        <v>16000.0</v>
      </c>
      <c r="D1749" s="1" t="s">
        <v>23</v>
      </c>
      <c r="E1749" s="1">
        <v>36904.19</v>
      </c>
      <c r="F1749" s="1">
        <v>5.0</v>
      </c>
      <c r="G1749" s="1">
        <v>20.0</v>
      </c>
      <c r="H1749" s="1">
        <v>9.0</v>
      </c>
      <c r="I1749" s="1" t="s">
        <v>18</v>
      </c>
      <c r="J1749" s="1">
        <v>1.0</v>
      </c>
      <c r="K1749" s="1">
        <v>0.551</v>
      </c>
      <c r="L1749" s="6" t="str">
        <f>if(J1749&gt;QUARTILE!$B$3, "TOP", if(J1749&lt;QUARTILE!$B$4, "BOTTOM", 0))</f>
        <v>TOP</v>
      </c>
      <c r="M1749" s="6">
        <f t="shared" si="1"/>
        <v>1</v>
      </c>
      <c r="N1749" s="6" t="str">
        <f t="shared" si="2"/>
        <v>Millenial</v>
      </c>
      <c r="O1749" s="6" t="str">
        <f t="shared" si="3"/>
        <v>Low Income</v>
      </c>
    </row>
    <row r="1750" hidden="1">
      <c r="A1750" s="1">
        <v>101748.0</v>
      </c>
      <c r="B1750" s="1">
        <v>51.0</v>
      </c>
      <c r="C1750" s="1">
        <v>32000.0</v>
      </c>
      <c r="D1750" s="1" t="s">
        <v>25</v>
      </c>
      <c r="E1750" s="1">
        <v>12898.71</v>
      </c>
      <c r="F1750" s="1">
        <v>2.0</v>
      </c>
      <c r="G1750" s="1">
        <v>19.0</v>
      </c>
      <c r="H1750" s="1">
        <v>9.0</v>
      </c>
      <c r="I1750" s="1" t="s">
        <v>22</v>
      </c>
      <c r="J1750" s="1">
        <v>0.912</v>
      </c>
      <c r="K1750" s="1">
        <v>0.689</v>
      </c>
      <c r="L1750" s="6" t="str">
        <f>if(J1750&gt;QUARTILE!$B$3, "TOP", if(J1750&lt;QUARTILE!$B$4, "BOTTOM", 0))</f>
        <v>TOP</v>
      </c>
      <c r="M1750" s="6">
        <f t="shared" si="1"/>
        <v>2</v>
      </c>
      <c r="N1750" s="6" t="str">
        <f t="shared" si="2"/>
        <v>Gen X</v>
      </c>
      <c r="O1750" s="6" t="str">
        <f t="shared" si="3"/>
        <v>Low Income</v>
      </c>
    </row>
    <row r="1751" hidden="1">
      <c r="A1751" s="1">
        <v>101749.0</v>
      </c>
      <c r="B1751" s="1">
        <v>52.0</v>
      </c>
      <c r="C1751" s="1">
        <v>7000.0</v>
      </c>
      <c r="D1751" s="1" t="s">
        <v>23</v>
      </c>
      <c r="E1751" s="1">
        <v>25337.56</v>
      </c>
      <c r="F1751" s="1">
        <v>4.0</v>
      </c>
      <c r="G1751" s="1">
        <v>22.0</v>
      </c>
      <c r="H1751" s="1">
        <v>3.0</v>
      </c>
      <c r="I1751" s="1" t="s">
        <v>22</v>
      </c>
      <c r="J1751" s="1">
        <v>0.08</v>
      </c>
      <c r="K1751" s="1">
        <v>0.494</v>
      </c>
      <c r="L1751" s="6" t="str">
        <f>if(J1751&gt;QUARTILE!$B$3, "TOP", if(J1751&lt;QUARTILE!$B$4, "BOTTOM", 0))</f>
        <v>BOTTOM</v>
      </c>
      <c r="M1751" s="6">
        <f t="shared" si="1"/>
        <v>2</v>
      </c>
      <c r="N1751" s="6" t="str">
        <f t="shared" si="2"/>
        <v>Gen X</v>
      </c>
      <c r="O1751" s="6" t="str">
        <f t="shared" si="3"/>
        <v>Low Income</v>
      </c>
    </row>
    <row r="1752" hidden="1">
      <c r="A1752" s="1">
        <v>101750.0</v>
      </c>
      <c r="B1752" s="1">
        <v>49.0</v>
      </c>
      <c r="C1752" s="1">
        <v>38000.0</v>
      </c>
      <c r="D1752" s="1" t="s">
        <v>27</v>
      </c>
      <c r="E1752" s="1">
        <v>8216.05</v>
      </c>
      <c r="F1752" s="1">
        <v>1.0</v>
      </c>
      <c r="G1752" s="1">
        <v>19.0</v>
      </c>
      <c r="H1752" s="1">
        <v>12.0</v>
      </c>
      <c r="I1752" s="1" t="s">
        <v>18</v>
      </c>
      <c r="J1752" s="1">
        <v>0.247</v>
      </c>
      <c r="K1752" s="1">
        <v>0.316</v>
      </c>
      <c r="L1752" s="6" t="str">
        <f>if(J1752&gt;QUARTILE!$B$3, "TOP", if(J1752&lt;QUARTILE!$B$4, "BOTTOM", 0))</f>
        <v>BOTTOM</v>
      </c>
      <c r="M1752" s="6">
        <f t="shared" si="1"/>
        <v>1</v>
      </c>
      <c r="N1752" s="6" t="str">
        <f t="shared" si="2"/>
        <v>Gen X</v>
      </c>
      <c r="O1752" s="6" t="str">
        <f t="shared" si="3"/>
        <v>Low Income</v>
      </c>
    </row>
    <row r="1753" hidden="1">
      <c r="A1753" s="1">
        <v>101751.0</v>
      </c>
      <c r="B1753" s="1">
        <v>41.0</v>
      </c>
      <c r="C1753" s="1">
        <v>14000.0</v>
      </c>
      <c r="D1753" s="1" t="s">
        <v>23</v>
      </c>
      <c r="E1753" s="1">
        <v>19606.29</v>
      </c>
      <c r="F1753" s="1">
        <v>4.0</v>
      </c>
      <c r="G1753" s="1">
        <v>25.0</v>
      </c>
      <c r="H1753" s="1">
        <v>6.0</v>
      </c>
      <c r="I1753" s="1" t="s">
        <v>22</v>
      </c>
      <c r="J1753" s="1">
        <v>0.365</v>
      </c>
      <c r="K1753" s="1">
        <v>0.372</v>
      </c>
      <c r="L1753" s="6">
        <f>if(J1753&gt;QUARTILE!$B$3, "TOP", if(J1753&lt;QUARTILE!$B$4, "BOTTOM", 0))</f>
        <v>0</v>
      </c>
      <c r="M1753" s="6">
        <f t="shared" si="1"/>
        <v>2</v>
      </c>
      <c r="N1753" s="6" t="str">
        <f t="shared" si="2"/>
        <v>Gen X</v>
      </c>
      <c r="O1753" s="6" t="str">
        <f t="shared" si="3"/>
        <v>Low Income</v>
      </c>
    </row>
    <row r="1754" hidden="1">
      <c r="A1754" s="1">
        <v>101752.0</v>
      </c>
      <c r="B1754" s="1">
        <v>31.0</v>
      </c>
      <c r="C1754" s="1">
        <v>19000.0</v>
      </c>
      <c r="D1754" s="1" t="s">
        <v>25</v>
      </c>
      <c r="E1754" s="1">
        <v>13797.91</v>
      </c>
      <c r="F1754" s="1">
        <v>4.0</v>
      </c>
      <c r="G1754" s="1">
        <v>22.0</v>
      </c>
      <c r="H1754" s="1">
        <v>11.0</v>
      </c>
      <c r="I1754" s="1" t="s">
        <v>18</v>
      </c>
      <c r="J1754" s="1">
        <v>0.54</v>
      </c>
      <c r="K1754" s="1">
        <v>0.331</v>
      </c>
      <c r="L1754" s="6">
        <f>if(J1754&gt;QUARTILE!$B$3, "TOP", if(J1754&lt;QUARTILE!$B$4, "BOTTOM", 0))</f>
        <v>0</v>
      </c>
      <c r="M1754" s="6">
        <f t="shared" si="1"/>
        <v>1</v>
      </c>
      <c r="N1754" s="6" t="str">
        <f t="shared" si="2"/>
        <v>Gen X</v>
      </c>
      <c r="O1754" s="6" t="str">
        <f t="shared" si="3"/>
        <v>Low Income</v>
      </c>
    </row>
    <row r="1755" hidden="1">
      <c r="A1755" s="1">
        <v>101753.0</v>
      </c>
      <c r="B1755" s="1">
        <v>49.0</v>
      </c>
      <c r="C1755" s="1">
        <v>38000.0</v>
      </c>
      <c r="D1755" s="1" t="s">
        <v>25</v>
      </c>
      <c r="E1755" s="1">
        <v>9149.31</v>
      </c>
      <c r="F1755" s="1">
        <v>2.0</v>
      </c>
      <c r="G1755" s="1">
        <v>20.0</v>
      </c>
      <c r="H1755" s="1">
        <v>8.0</v>
      </c>
      <c r="I1755" s="1" t="s">
        <v>22</v>
      </c>
      <c r="J1755" s="1">
        <v>0.766</v>
      </c>
      <c r="K1755" s="1">
        <v>0.079</v>
      </c>
      <c r="L1755" s="6">
        <f>if(J1755&gt;QUARTILE!$B$3, "TOP", if(J1755&lt;QUARTILE!$B$4, "BOTTOM", 0))</f>
        <v>0</v>
      </c>
      <c r="M1755" s="6">
        <f t="shared" si="1"/>
        <v>2</v>
      </c>
      <c r="N1755" s="6" t="str">
        <f t="shared" si="2"/>
        <v>Gen X</v>
      </c>
      <c r="O1755" s="6" t="str">
        <f t="shared" si="3"/>
        <v>Low Income</v>
      </c>
    </row>
    <row r="1756" hidden="1">
      <c r="A1756" s="1">
        <v>101754.0</v>
      </c>
      <c r="B1756" s="1">
        <v>73.0</v>
      </c>
      <c r="C1756" s="1">
        <v>17000.0</v>
      </c>
      <c r="D1756" s="1" t="s">
        <v>27</v>
      </c>
      <c r="E1756" s="1">
        <v>42666.34</v>
      </c>
      <c r="F1756" s="1">
        <v>2.0</v>
      </c>
      <c r="G1756" s="1">
        <v>22.0</v>
      </c>
      <c r="H1756" s="1">
        <v>5.0</v>
      </c>
      <c r="I1756" s="1" t="s">
        <v>18</v>
      </c>
      <c r="J1756" s="1">
        <v>0.781</v>
      </c>
      <c r="K1756" s="1">
        <v>0.798</v>
      </c>
      <c r="L1756" s="6">
        <f>if(J1756&gt;QUARTILE!$B$3, "TOP", if(J1756&lt;QUARTILE!$B$4, "BOTTOM", 0))</f>
        <v>0</v>
      </c>
      <c r="M1756" s="6">
        <f t="shared" si="1"/>
        <v>1</v>
      </c>
      <c r="N1756" s="6" t="str">
        <f t="shared" si="2"/>
        <v>Baby Boomer</v>
      </c>
      <c r="O1756" s="6" t="str">
        <f t="shared" si="3"/>
        <v>Low Income</v>
      </c>
    </row>
    <row r="1757" hidden="1">
      <c r="A1757" s="1">
        <v>101755.0</v>
      </c>
      <c r="B1757" s="1">
        <v>63.0</v>
      </c>
      <c r="C1757" s="1">
        <v>32000.0</v>
      </c>
      <c r="D1757" s="1" t="s">
        <v>25</v>
      </c>
      <c r="E1757" s="1">
        <v>2391.71</v>
      </c>
      <c r="F1757" s="1">
        <v>5.0</v>
      </c>
      <c r="G1757" s="1">
        <v>20.0</v>
      </c>
      <c r="H1757" s="1">
        <v>5.0</v>
      </c>
      <c r="I1757" s="1" t="s">
        <v>22</v>
      </c>
      <c r="J1757" s="1">
        <v>1.0</v>
      </c>
      <c r="K1757" s="1">
        <v>0.592</v>
      </c>
      <c r="L1757" s="6" t="str">
        <f>if(J1757&gt;QUARTILE!$B$3, "TOP", if(J1757&lt;QUARTILE!$B$4, "BOTTOM", 0))</f>
        <v>TOP</v>
      </c>
      <c r="M1757" s="6">
        <f t="shared" si="1"/>
        <v>2</v>
      </c>
      <c r="N1757" s="6" t="str">
        <f t="shared" si="2"/>
        <v>Baby Boomer</v>
      </c>
      <c r="O1757" s="6" t="str">
        <f t="shared" si="3"/>
        <v>Low Income</v>
      </c>
    </row>
    <row r="1758" hidden="1">
      <c r="A1758" s="1">
        <v>101756.0</v>
      </c>
      <c r="B1758" s="1">
        <v>60.0</v>
      </c>
      <c r="C1758" s="1">
        <v>44000.0</v>
      </c>
      <c r="D1758" s="1" t="s">
        <v>23</v>
      </c>
      <c r="E1758" s="1">
        <v>13346.59</v>
      </c>
      <c r="F1758" s="1">
        <v>4.0</v>
      </c>
      <c r="G1758" s="1">
        <v>13.0</v>
      </c>
      <c r="H1758" s="1">
        <v>6.0</v>
      </c>
      <c r="I1758" s="1" t="s">
        <v>22</v>
      </c>
      <c r="J1758" s="1">
        <v>0.973</v>
      </c>
      <c r="K1758" s="1">
        <v>0.807</v>
      </c>
      <c r="L1758" s="6" t="str">
        <f>if(J1758&gt;QUARTILE!$B$3, "TOP", if(J1758&lt;QUARTILE!$B$4, "BOTTOM", 0))</f>
        <v>TOP</v>
      </c>
      <c r="M1758" s="6">
        <f t="shared" si="1"/>
        <v>2</v>
      </c>
      <c r="N1758" s="6" t="str">
        <f t="shared" si="2"/>
        <v>Gen X</v>
      </c>
      <c r="O1758" s="6" t="str">
        <f t="shared" si="3"/>
        <v>Low Income</v>
      </c>
    </row>
    <row r="1759" hidden="1">
      <c r="A1759" s="1">
        <v>101757.0</v>
      </c>
      <c r="B1759" s="1">
        <v>33.0</v>
      </c>
      <c r="C1759" s="1">
        <v>24000.0</v>
      </c>
      <c r="D1759" s="1" t="s">
        <v>27</v>
      </c>
      <c r="E1759" s="1">
        <v>4322.59</v>
      </c>
      <c r="F1759" s="1">
        <v>4.0</v>
      </c>
      <c r="G1759" s="1">
        <v>22.0</v>
      </c>
      <c r="H1759" s="1">
        <v>12.0</v>
      </c>
      <c r="I1759" s="1" t="s">
        <v>18</v>
      </c>
      <c r="J1759" s="1">
        <v>0.186</v>
      </c>
      <c r="K1759" s="1">
        <v>0.726</v>
      </c>
      <c r="L1759" s="6" t="str">
        <f>if(J1759&gt;QUARTILE!$B$3, "TOP", if(J1759&lt;QUARTILE!$B$4, "BOTTOM", 0))</f>
        <v>BOTTOM</v>
      </c>
      <c r="M1759" s="6">
        <f t="shared" si="1"/>
        <v>1</v>
      </c>
      <c r="N1759" s="6" t="str">
        <f t="shared" si="2"/>
        <v>Gen X</v>
      </c>
      <c r="O1759" s="6" t="str">
        <f t="shared" si="3"/>
        <v>Low Income</v>
      </c>
    </row>
    <row r="1760" hidden="1">
      <c r="A1760" s="1">
        <v>101758.0</v>
      </c>
      <c r="B1760" s="1">
        <v>21.0</v>
      </c>
      <c r="C1760" s="1">
        <v>27000.0</v>
      </c>
      <c r="D1760" s="1" t="s">
        <v>17</v>
      </c>
      <c r="E1760" s="1">
        <v>39473.56</v>
      </c>
      <c r="F1760" s="1">
        <v>3.0</v>
      </c>
      <c r="G1760" s="1">
        <v>22.0</v>
      </c>
      <c r="H1760" s="1">
        <v>13.0</v>
      </c>
      <c r="I1760" s="1" t="s">
        <v>22</v>
      </c>
      <c r="J1760" s="1">
        <v>0.96</v>
      </c>
      <c r="K1760" s="1">
        <v>0.0</v>
      </c>
      <c r="L1760" s="6" t="str">
        <f>if(J1760&gt;QUARTILE!$B$3, "TOP", if(J1760&lt;QUARTILE!$B$4, "BOTTOM", 0))</f>
        <v>TOP</v>
      </c>
      <c r="M1760" s="6">
        <f t="shared" si="1"/>
        <v>2</v>
      </c>
      <c r="N1760" s="6" t="str">
        <f t="shared" si="2"/>
        <v>Millenial</v>
      </c>
      <c r="O1760" s="6" t="str">
        <f t="shared" si="3"/>
        <v>Low Income</v>
      </c>
    </row>
    <row r="1761" hidden="1">
      <c r="A1761" s="1">
        <v>101759.0</v>
      </c>
      <c r="B1761" s="1">
        <v>69.0</v>
      </c>
      <c r="C1761" s="1">
        <v>21000.0</v>
      </c>
      <c r="D1761" s="1" t="s">
        <v>27</v>
      </c>
      <c r="E1761" s="1">
        <v>5846.37</v>
      </c>
      <c r="F1761" s="1">
        <v>3.0</v>
      </c>
      <c r="G1761" s="1">
        <v>31.0</v>
      </c>
      <c r="H1761" s="1">
        <v>8.0</v>
      </c>
      <c r="I1761" s="1" t="s">
        <v>22</v>
      </c>
      <c r="J1761" s="1">
        <v>0.843</v>
      </c>
      <c r="K1761" s="1">
        <v>0.216</v>
      </c>
      <c r="L1761" s="6" t="str">
        <f>if(J1761&gt;QUARTILE!$B$3, "TOP", if(J1761&lt;QUARTILE!$B$4, "BOTTOM", 0))</f>
        <v>TOP</v>
      </c>
      <c r="M1761" s="6">
        <f t="shared" si="1"/>
        <v>2</v>
      </c>
      <c r="N1761" s="6" t="str">
        <f t="shared" si="2"/>
        <v>Baby Boomer</v>
      </c>
      <c r="O1761" s="6" t="str">
        <f t="shared" si="3"/>
        <v>Low Income</v>
      </c>
    </row>
    <row r="1762" hidden="1">
      <c r="A1762" s="1">
        <v>101760.0</v>
      </c>
      <c r="B1762" s="1">
        <v>54.0</v>
      </c>
      <c r="C1762" s="1">
        <v>24000.0</v>
      </c>
      <c r="D1762" s="1" t="s">
        <v>24</v>
      </c>
      <c r="E1762" s="1">
        <v>20071.33</v>
      </c>
      <c r="F1762" s="1">
        <v>1.0</v>
      </c>
      <c r="G1762" s="1">
        <v>16.0</v>
      </c>
      <c r="H1762" s="1">
        <v>10.0</v>
      </c>
      <c r="I1762" s="1" t="s">
        <v>22</v>
      </c>
      <c r="J1762" s="1">
        <v>0.575</v>
      </c>
      <c r="K1762" s="1">
        <v>0.951</v>
      </c>
      <c r="L1762" s="6">
        <f>if(J1762&gt;QUARTILE!$B$3, "TOP", if(J1762&lt;QUARTILE!$B$4, "BOTTOM", 0))</f>
        <v>0</v>
      </c>
      <c r="M1762" s="6">
        <f t="shared" si="1"/>
        <v>2</v>
      </c>
      <c r="N1762" s="6" t="str">
        <f t="shared" si="2"/>
        <v>Gen X</v>
      </c>
      <c r="O1762" s="6" t="str">
        <f t="shared" si="3"/>
        <v>Low Income</v>
      </c>
    </row>
    <row r="1763" hidden="1">
      <c r="A1763" s="1">
        <v>101761.0</v>
      </c>
      <c r="B1763" s="1">
        <v>71.0</v>
      </c>
      <c r="C1763" s="1">
        <v>11000.0</v>
      </c>
      <c r="D1763" s="1" t="s">
        <v>27</v>
      </c>
      <c r="E1763" s="1">
        <v>3619.97</v>
      </c>
      <c r="F1763" s="1">
        <v>1.0</v>
      </c>
      <c r="G1763" s="1">
        <v>17.0</v>
      </c>
      <c r="H1763" s="1">
        <v>4.0</v>
      </c>
      <c r="I1763" s="1" t="s">
        <v>22</v>
      </c>
      <c r="J1763" s="1">
        <v>0.338</v>
      </c>
      <c r="K1763" s="1">
        <v>0.462</v>
      </c>
      <c r="L1763" s="6">
        <f>if(J1763&gt;QUARTILE!$B$3, "TOP", if(J1763&lt;QUARTILE!$B$4, "BOTTOM", 0))</f>
        <v>0</v>
      </c>
      <c r="M1763" s="6">
        <f t="shared" si="1"/>
        <v>2</v>
      </c>
      <c r="N1763" s="6" t="str">
        <f t="shared" si="2"/>
        <v>Baby Boomer</v>
      </c>
      <c r="O1763" s="6" t="str">
        <f t="shared" si="3"/>
        <v>Low Income</v>
      </c>
    </row>
    <row r="1764" hidden="1">
      <c r="A1764" s="1">
        <v>101762.0</v>
      </c>
      <c r="B1764" s="1">
        <v>38.0</v>
      </c>
      <c r="C1764" s="1">
        <v>18000.0</v>
      </c>
      <c r="D1764" s="1" t="s">
        <v>27</v>
      </c>
      <c r="E1764" s="1">
        <v>10380.98</v>
      </c>
      <c r="F1764" s="1">
        <v>3.0</v>
      </c>
      <c r="G1764" s="1">
        <v>21.0</v>
      </c>
      <c r="H1764" s="1">
        <v>11.0</v>
      </c>
      <c r="I1764" s="1" t="s">
        <v>18</v>
      </c>
      <c r="J1764" s="1">
        <v>0.209</v>
      </c>
      <c r="K1764" s="1">
        <v>0.812</v>
      </c>
      <c r="L1764" s="6" t="str">
        <f>if(J1764&gt;QUARTILE!$B$3, "TOP", if(J1764&lt;QUARTILE!$B$4, "BOTTOM", 0))</f>
        <v>BOTTOM</v>
      </c>
      <c r="M1764" s="6">
        <f t="shared" si="1"/>
        <v>1</v>
      </c>
      <c r="N1764" s="6" t="str">
        <f t="shared" si="2"/>
        <v>Gen X</v>
      </c>
      <c r="O1764" s="6" t="str">
        <f t="shared" si="3"/>
        <v>Low Income</v>
      </c>
    </row>
    <row r="1765" hidden="1">
      <c r="A1765" s="1">
        <v>101763.0</v>
      </c>
      <c r="B1765" s="1">
        <v>31.0</v>
      </c>
      <c r="C1765" s="1">
        <v>10000.0</v>
      </c>
      <c r="D1765" s="1" t="s">
        <v>23</v>
      </c>
      <c r="E1765" s="1">
        <v>45923.55</v>
      </c>
      <c r="F1765" s="1">
        <v>1.0</v>
      </c>
      <c r="G1765" s="1">
        <v>29.0</v>
      </c>
      <c r="H1765" s="1">
        <v>9.0</v>
      </c>
      <c r="I1765" s="1" t="s">
        <v>18</v>
      </c>
      <c r="J1765" s="1">
        <v>0.362</v>
      </c>
      <c r="K1765" s="1">
        <v>0.475</v>
      </c>
      <c r="L1765" s="6">
        <f>if(J1765&gt;QUARTILE!$B$3, "TOP", if(J1765&lt;QUARTILE!$B$4, "BOTTOM", 0))</f>
        <v>0</v>
      </c>
      <c r="M1765" s="6">
        <f t="shared" si="1"/>
        <v>1</v>
      </c>
      <c r="N1765" s="6" t="str">
        <f t="shared" si="2"/>
        <v>Gen X</v>
      </c>
      <c r="O1765" s="6" t="str">
        <f t="shared" si="3"/>
        <v>Low Income</v>
      </c>
    </row>
    <row r="1766" hidden="1">
      <c r="A1766" s="1">
        <v>101764.0</v>
      </c>
      <c r="B1766" s="1">
        <v>48.0</v>
      </c>
      <c r="C1766" s="1">
        <v>13000.0</v>
      </c>
      <c r="D1766" s="1" t="s">
        <v>25</v>
      </c>
      <c r="E1766" s="1">
        <v>3631.98</v>
      </c>
      <c r="F1766" s="1">
        <v>4.0</v>
      </c>
      <c r="G1766" s="1">
        <v>17.0</v>
      </c>
      <c r="H1766" s="1">
        <v>7.0</v>
      </c>
      <c r="I1766" s="1" t="s">
        <v>22</v>
      </c>
      <c r="J1766" s="1">
        <v>0.388</v>
      </c>
      <c r="K1766" s="1">
        <v>0.774</v>
      </c>
      <c r="L1766" s="6">
        <f>if(J1766&gt;QUARTILE!$B$3, "TOP", if(J1766&lt;QUARTILE!$B$4, "BOTTOM", 0))</f>
        <v>0</v>
      </c>
      <c r="M1766" s="6">
        <f t="shared" si="1"/>
        <v>2</v>
      </c>
      <c r="N1766" s="6" t="str">
        <f t="shared" si="2"/>
        <v>Gen X</v>
      </c>
      <c r="O1766" s="6" t="str">
        <f t="shared" si="3"/>
        <v>Low Income</v>
      </c>
    </row>
    <row r="1767" hidden="1">
      <c r="A1767" s="1">
        <v>101765.0</v>
      </c>
      <c r="B1767" s="1">
        <v>72.0</v>
      </c>
      <c r="C1767" s="1">
        <v>7000.0</v>
      </c>
      <c r="D1767" s="1" t="s">
        <v>25</v>
      </c>
      <c r="E1767" s="1">
        <v>21765.07</v>
      </c>
      <c r="F1767" s="1">
        <v>2.0</v>
      </c>
      <c r="G1767" s="1">
        <v>18.0</v>
      </c>
      <c r="H1767" s="1">
        <v>4.0</v>
      </c>
      <c r="I1767" s="1" t="s">
        <v>22</v>
      </c>
      <c r="J1767" s="1">
        <v>0.554</v>
      </c>
      <c r="K1767" s="1">
        <v>0.735</v>
      </c>
      <c r="L1767" s="6">
        <f>if(J1767&gt;QUARTILE!$B$3, "TOP", if(J1767&lt;QUARTILE!$B$4, "BOTTOM", 0))</f>
        <v>0</v>
      </c>
      <c r="M1767" s="6">
        <f t="shared" si="1"/>
        <v>2</v>
      </c>
      <c r="N1767" s="6" t="str">
        <f t="shared" si="2"/>
        <v>Baby Boomer</v>
      </c>
      <c r="O1767" s="6" t="str">
        <f t="shared" si="3"/>
        <v>Low Income</v>
      </c>
    </row>
    <row r="1768" hidden="1">
      <c r="A1768" s="1">
        <v>101766.0</v>
      </c>
      <c r="B1768" s="1">
        <v>65.0</v>
      </c>
      <c r="C1768" s="1">
        <v>26000.0</v>
      </c>
      <c r="D1768" s="1" t="s">
        <v>23</v>
      </c>
      <c r="E1768" s="1">
        <v>4575.95</v>
      </c>
      <c r="F1768" s="1">
        <v>4.0</v>
      </c>
      <c r="G1768" s="1">
        <v>19.0</v>
      </c>
      <c r="H1768" s="1">
        <v>6.0</v>
      </c>
      <c r="I1768" s="1" t="s">
        <v>22</v>
      </c>
      <c r="J1768" s="1">
        <v>0.634</v>
      </c>
      <c r="K1768" s="1">
        <v>0.23</v>
      </c>
      <c r="L1768" s="6">
        <f>if(J1768&gt;QUARTILE!$B$3, "TOP", if(J1768&lt;QUARTILE!$B$4, "BOTTOM", 0))</f>
        <v>0</v>
      </c>
      <c r="M1768" s="6">
        <f t="shared" si="1"/>
        <v>2</v>
      </c>
      <c r="N1768" s="6" t="str">
        <f t="shared" si="2"/>
        <v>Baby Boomer</v>
      </c>
      <c r="O1768" s="6" t="str">
        <f t="shared" si="3"/>
        <v>Low Income</v>
      </c>
    </row>
    <row r="1769" hidden="1">
      <c r="A1769" s="1">
        <v>101767.0</v>
      </c>
      <c r="B1769" s="1">
        <v>35.0</v>
      </c>
      <c r="C1769" s="1">
        <v>61000.0</v>
      </c>
      <c r="D1769" s="1" t="s">
        <v>25</v>
      </c>
      <c r="E1769" s="1">
        <v>10748.49</v>
      </c>
      <c r="F1769" s="1">
        <v>3.0</v>
      </c>
      <c r="G1769" s="1">
        <v>23.0</v>
      </c>
      <c r="H1769" s="1">
        <v>11.0</v>
      </c>
      <c r="I1769" s="1" t="s">
        <v>22</v>
      </c>
      <c r="J1769" s="1">
        <v>0.475</v>
      </c>
      <c r="K1769" s="1">
        <v>0.991</v>
      </c>
      <c r="L1769" s="6">
        <f>if(J1769&gt;QUARTILE!$B$3, "TOP", if(J1769&lt;QUARTILE!$B$4, "BOTTOM", 0))</f>
        <v>0</v>
      </c>
      <c r="M1769" s="6">
        <f t="shared" si="1"/>
        <v>2</v>
      </c>
      <c r="N1769" s="6" t="str">
        <f t="shared" si="2"/>
        <v>Gen X</v>
      </c>
      <c r="O1769" s="6" t="str">
        <f t="shared" si="3"/>
        <v>Medium Income</v>
      </c>
    </row>
    <row r="1770" hidden="1">
      <c r="A1770" s="1">
        <v>101768.0</v>
      </c>
      <c r="B1770" s="1">
        <v>24.0</v>
      </c>
      <c r="C1770" s="1">
        <v>17000.0</v>
      </c>
      <c r="D1770" s="1" t="s">
        <v>23</v>
      </c>
      <c r="E1770" s="1">
        <v>15557.41</v>
      </c>
      <c r="F1770" s="1">
        <v>5.0</v>
      </c>
      <c r="G1770" s="1">
        <v>21.0</v>
      </c>
      <c r="H1770" s="1">
        <v>13.0</v>
      </c>
      <c r="I1770" s="1" t="s">
        <v>18</v>
      </c>
      <c r="J1770" s="1">
        <v>0.407</v>
      </c>
      <c r="K1770" s="1">
        <v>0.441</v>
      </c>
      <c r="L1770" s="6">
        <f>if(J1770&gt;QUARTILE!$B$3, "TOP", if(J1770&lt;QUARTILE!$B$4, "BOTTOM", 0))</f>
        <v>0</v>
      </c>
      <c r="M1770" s="6">
        <f t="shared" si="1"/>
        <v>1</v>
      </c>
      <c r="N1770" s="6" t="str">
        <f t="shared" si="2"/>
        <v>Millenial</v>
      </c>
      <c r="O1770" s="6" t="str">
        <f t="shared" si="3"/>
        <v>Low Income</v>
      </c>
    </row>
    <row r="1771" hidden="1">
      <c r="A1771" s="1">
        <v>101769.0</v>
      </c>
      <c r="B1771" s="1">
        <v>27.0</v>
      </c>
      <c r="C1771" s="1">
        <v>39000.0</v>
      </c>
      <c r="D1771" s="1" t="s">
        <v>27</v>
      </c>
      <c r="E1771" s="1">
        <v>17222.16</v>
      </c>
      <c r="F1771" s="1">
        <v>5.0</v>
      </c>
      <c r="G1771" s="1">
        <v>17.0</v>
      </c>
      <c r="H1771" s="1">
        <v>12.0</v>
      </c>
      <c r="I1771" s="1" t="s">
        <v>22</v>
      </c>
      <c r="J1771" s="1">
        <v>0.014</v>
      </c>
      <c r="K1771" s="1">
        <v>0.535</v>
      </c>
      <c r="L1771" s="6" t="str">
        <f>if(J1771&gt;QUARTILE!$B$3, "TOP", if(J1771&lt;QUARTILE!$B$4, "BOTTOM", 0))</f>
        <v>BOTTOM</v>
      </c>
      <c r="M1771" s="6">
        <f t="shared" si="1"/>
        <v>2</v>
      </c>
      <c r="N1771" s="6" t="str">
        <f t="shared" si="2"/>
        <v>Millenial</v>
      </c>
      <c r="O1771" s="6" t="str">
        <f t="shared" si="3"/>
        <v>Low Income</v>
      </c>
    </row>
    <row r="1772" hidden="1">
      <c r="A1772" s="1">
        <v>101770.0</v>
      </c>
      <c r="B1772" s="1">
        <v>24.0</v>
      </c>
      <c r="C1772" s="1">
        <v>43000.0</v>
      </c>
      <c r="D1772" s="1" t="s">
        <v>25</v>
      </c>
      <c r="E1772" s="1">
        <v>18451.78</v>
      </c>
      <c r="F1772" s="1">
        <v>3.0</v>
      </c>
      <c r="G1772" s="1">
        <v>25.0</v>
      </c>
      <c r="H1772" s="1">
        <v>10.0</v>
      </c>
      <c r="I1772" s="1" t="s">
        <v>22</v>
      </c>
      <c r="J1772" s="1">
        <v>0.052</v>
      </c>
      <c r="K1772" s="1">
        <v>0.54</v>
      </c>
      <c r="L1772" s="6" t="str">
        <f>if(J1772&gt;QUARTILE!$B$3, "TOP", if(J1772&lt;QUARTILE!$B$4, "BOTTOM", 0))</f>
        <v>BOTTOM</v>
      </c>
      <c r="M1772" s="6">
        <f t="shared" si="1"/>
        <v>2</v>
      </c>
      <c r="N1772" s="6" t="str">
        <f t="shared" si="2"/>
        <v>Millenial</v>
      </c>
      <c r="O1772" s="6" t="str">
        <f t="shared" si="3"/>
        <v>Low Income</v>
      </c>
    </row>
    <row r="1773" hidden="1">
      <c r="A1773" s="1">
        <v>101771.0</v>
      </c>
      <c r="B1773" s="1">
        <v>50.0</v>
      </c>
      <c r="C1773" s="1">
        <v>11000.0</v>
      </c>
      <c r="D1773" s="1" t="s">
        <v>25</v>
      </c>
      <c r="E1773" s="1">
        <v>20440.33</v>
      </c>
      <c r="F1773" s="1">
        <v>4.0</v>
      </c>
      <c r="G1773" s="1">
        <v>22.0</v>
      </c>
      <c r="H1773" s="1">
        <v>3.0</v>
      </c>
      <c r="I1773" s="1" t="s">
        <v>22</v>
      </c>
      <c r="J1773" s="1">
        <v>0.957</v>
      </c>
      <c r="K1773" s="1">
        <v>0.835</v>
      </c>
      <c r="L1773" s="6" t="str">
        <f>if(J1773&gt;QUARTILE!$B$3, "TOP", if(J1773&lt;QUARTILE!$B$4, "BOTTOM", 0))</f>
        <v>TOP</v>
      </c>
      <c r="M1773" s="6">
        <f t="shared" si="1"/>
        <v>2</v>
      </c>
      <c r="N1773" s="6" t="str">
        <f t="shared" si="2"/>
        <v>Gen X</v>
      </c>
      <c r="O1773" s="6" t="str">
        <f t="shared" si="3"/>
        <v>Low Income</v>
      </c>
    </row>
    <row r="1774" hidden="1">
      <c r="A1774" s="1">
        <v>101772.0</v>
      </c>
      <c r="B1774" s="1">
        <v>40.0</v>
      </c>
      <c r="C1774" s="1">
        <v>12000.0</v>
      </c>
      <c r="D1774" s="1" t="s">
        <v>30</v>
      </c>
      <c r="E1774" s="1">
        <v>6342.73</v>
      </c>
      <c r="F1774" s="1">
        <v>1.0</v>
      </c>
      <c r="G1774" s="1">
        <v>18.0</v>
      </c>
      <c r="H1774" s="1">
        <v>9.0</v>
      </c>
      <c r="I1774" s="1" t="s">
        <v>22</v>
      </c>
      <c r="J1774" s="1">
        <v>0.014</v>
      </c>
      <c r="K1774" s="1">
        <v>0.28</v>
      </c>
      <c r="L1774" s="6" t="str">
        <f>if(J1774&gt;QUARTILE!$B$3, "TOP", if(J1774&lt;QUARTILE!$B$4, "BOTTOM", 0))</f>
        <v>BOTTOM</v>
      </c>
      <c r="M1774" s="6">
        <f t="shared" si="1"/>
        <v>2</v>
      </c>
      <c r="N1774" s="6" t="str">
        <f t="shared" si="2"/>
        <v>Gen X</v>
      </c>
      <c r="O1774" s="6" t="str">
        <f t="shared" si="3"/>
        <v>Low Income</v>
      </c>
    </row>
    <row r="1775" hidden="1">
      <c r="A1775" s="1">
        <v>101773.0</v>
      </c>
      <c r="B1775" s="1">
        <v>38.0</v>
      </c>
      <c r="C1775" s="1">
        <v>40000.0</v>
      </c>
      <c r="D1775" s="1" t="s">
        <v>25</v>
      </c>
      <c r="E1775" s="1">
        <v>10262.15</v>
      </c>
      <c r="F1775" s="1">
        <v>1.0</v>
      </c>
      <c r="G1775" s="1">
        <v>23.0</v>
      </c>
      <c r="H1775" s="1">
        <v>7.0</v>
      </c>
      <c r="I1775" s="1" t="s">
        <v>22</v>
      </c>
      <c r="J1775" s="1">
        <v>0.083</v>
      </c>
      <c r="K1775" s="1">
        <v>0.062</v>
      </c>
      <c r="L1775" s="6" t="str">
        <f>if(J1775&gt;QUARTILE!$B$3, "TOP", if(J1775&lt;QUARTILE!$B$4, "BOTTOM", 0))</f>
        <v>BOTTOM</v>
      </c>
      <c r="M1775" s="6">
        <f t="shared" si="1"/>
        <v>2</v>
      </c>
      <c r="N1775" s="6" t="str">
        <f t="shared" si="2"/>
        <v>Gen X</v>
      </c>
      <c r="O1775" s="6" t="str">
        <f t="shared" si="3"/>
        <v>Low Income</v>
      </c>
    </row>
    <row r="1776" hidden="1">
      <c r="A1776" s="1">
        <v>101774.0</v>
      </c>
      <c r="B1776" s="1">
        <v>36.0</v>
      </c>
      <c r="C1776" s="1">
        <v>21000.0</v>
      </c>
      <c r="D1776" s="1" t="s">
        <v>25</v>
      </c>
      <c r="E1776" s="1">
        <v>760.66</v>
      </c>
      <c r="F1776" s="1">
        <v>5.0</v>
      </c>
      <c r="G1776" s="1">
        <v>18.0</v>
      </c>
      <c r="H1776" s="1">
        <v>9.0</v>
      </c>
      <c r="I1776" s="1" t="s">
        <v>22</v>
      </c>
      <c r="J1776" s="1">
        <v>0.256</v>
      </c>
      <c r="K1776" s="1">
        <v>0.378</v>
      </c>
      <c r="L1776" s="6" t="str">
        <f>if(J1776&gt;QUARTILE!$B$3, "TOP", if(J1776&lt;QUARTILE!$B$4, "BOTTOM", 0))</f>
        <v>BOTTOM</v>
      </c>
      <c r="M1776" s="6">
        <f t="shared" si="1"/>
        <v>2</v>
      </c>
      <c r="N1776" s="6" t="str">
        <f t="shared" si="2"/>
        <v>Gen X</v>
      </c>
      <c r="O1776" s="6" t="str">
        <f t="shared" si="3"/>
        <v>Low Income</v>
      </c>
    </row>
    <row r="1777" hidden="1">
      <c r="A1777" s="1">
        <v>101775.0</v>
      </c>
      <c r="B1777" s="1">
        <v>65.0</v>
      </c>
      <c r="C1777" s="1">
        <v>10000.0</v>
      </c>
      <c r="D1777" s="1" t="s">
        <v>23</v>
      </c>
      <c r="E1777" s="1">
        <v>29285.72</v>
      </c>
      <c r="F1777" s="1">
        <v>3.0</v>
      </c>
      <c r="G1777" s="1">
        <v>19.0</v>
      </c>
      <c r="H1777" s="1">
        <v>7.0</v>
      </c>
      <c r="I1777" s="1" t="s">
        <v>22</v>
      </c>
      <c r="J1777" s="1">
        <v>0.793</v>
      </c>
      <c r="K1777" s="1">
        <v>0.918</v>
      </c>
      <c r="L1777" s="6">
        <f>if(J1777&gt;QUARTILE!$B$3, "TOP", if(J1777&lt;QUARTILE!$B$4, "BOTTOM", 0))</f>
        <v>0</v>
      </c>
      <c r="M1777" s="6">
        <f t="shared" si="1"/>
        <v>2</v>
      </c>
      <c r="N1777" s="6" t="str">
        <f t="shared" si="2"/>
        <v>Baby Boomer</v>
      </c>
      <c r="O1777" s="6" t="str">
        <f t="shared" si="3"/>
        <v>Low Income</v>
      </c>
    </row>
    <row r="1778" hidden="1">
      <c r="A1778" s="1">
        <v>101776.0</v>
      </c>
      <c r="B1778" s="1">
        <v>78.0</v>
      </c>
      <c r="C1778" s="1">
        <v>15000.0</v>
      </c>
      <c r="D1778" s="1" t="s">
        <v>21</v>
      </c>
      <c r="E1778" s="1">
        <v>36292.31</v>
      </c>
      <c r="F1778" s="1">
        <v>3.0</v>
      </c>
      <c r="G1778" s="1">
        <v>22.0</v>
      </c>
      <c r="H1778" s="1">
        <v>5.0</v>
      </c>
      <c r="I1778" s="1" t="s">
        <v>18</v>
      </c>
      <c r="J1778" s="1">
        <v>0.779</v>
      </c>
      <c r="K1778" s="1">
        <v>0.339</v>
      </c>
      <c r="L1778" s="6">
        <f>if(J1778&gt;QUARTILE!$B$3, "TOP", if(J1778&lt;QUARTILE!$B$4, "BOTTOM", 0))</f>
        <v>0</v>
      </c>
      <c r="M1778" s="6">
        <f t="shared" si="1"/>
        <v>1</v>
      </c>
      <c r="N1778" s="6" t="str">
        <f t="shared" si="2"/>
        <v>Baby Boomer</v>
      </c>
      <c r="O1778" s="6" t="str">
        <f t="shared" si="3"/>
        <v>Low Income</v>
      </c>
    </row>
    <row r="1779" hidden="1">
      <c r="A1779" s="1">
        <v>101777.0</v>
      </c>
      <c r="B1779" s="1">
        <v>36.0</v>
      </c>
      <c r="C1779" s="1">
        <v>28000.0</v>
      </c>
      <c r="D1779" s="1" t="s">
        <v>25</v>
      </c>
      <c r="E1779" s="1">
        <v>4443.8</v>
      </c>
      <c r="F1779" s="1">
        <v>2.0</v>
      </c>
      <c r="G1779" s="1">
        <v>22.0</v>
      </c>
      <c r="H1779" s="1">
        <v>11.0</v>
      </c>
      <c r="I1779" s="1" t="s">
        <v>22</v>
      </c>
      <c r="J1779" s="1">
        <v>0.697</v>
      </c>
      <c r="K1779" s="1">
        <v>0.278</v>
      </c>
      <c r="L1779" s="6">
        <f>if(J1779&gt;QUARTILE!$B$3, "TOP", if(J1779&lt;QUARTILE!$B$4, "BOTTOM", 0))</f>
        <v>0</v>
      </c>
      <c r="M1779" s="6">
        <f t="shared" si="1"/>
        <v>2</v>
      </c>
      <c r="N1779" s="6" t="str">
        <f t="shared" si="2"/>
        <v>Gen X</v>
      </c>
      <c r="O1779" s="6" t="str">
        <f t="shared" si="3"/>
        <v>Low Income</v>
      </c>
    </row>
    <row r="1780" hidden="1">
      <c r="A1780" s="1">
        <v>101778.0</v>
      </c>
      <c r="B1780" s="1">
        <v>53.0</v>
      </c>
      <c r="C1780" s="1">
        <v>14000.0</v>
      </c>
      <c r="D1780" s="1" t="s">
        <v>27</v>
      </c>
      <c r="E1780" s="1">
        <v>4499.0</v>
      </c>
      <c r="F1780" s="1">
        <v>5.0</v>
      </c>
      <c r="G1780" s="1">
        <v>12.0</v>
      </c>
      <c r="H1780" s="1">
        <v>3.0</v>
      </c>
      <c r="I1780" s="1" t="s">
        <v>22</v>
      </c>
      <c r="J1780" s="1">
        <v>0.575</v>
      </c>
      <c r="K1780" s="1">
        <v>0.568</v>
      </c>
      <c r="L1780" s="6">
        <f>if(J1780&gt;QUARTILE!$B$3, "TOP", if(J1780&lt;QUARTILE!$B$4, "BOTTOM", 0))</f>
        <v>0</v>
      </c>
      <c r="M1780" s="6">
        <f t="shared" si="1"/>
        <v>2</v>
      </c>
      <c r="N1780" s="6" t="str">
        <f t="shared" si="2"/>
        <v>Gen X</v>
      </c>
      <c r="O1780" s="6" t="str">
        <f t="shared" si="3"/>
        <v>Low Income</v>
      </c>
    </row>
    <row r="1781" hidden="1">
      <c r="A1781" s="1">
        <v>101779.0</v>
      </c>
      <c r="B1781" s="1">
        <v>46.0</v>
      </c>
      <c r="C1781" s="1">
        <v>5000.0</v>
      </c>
      <c r="D1781" s="1" t="s">
        <v>23</v>
      </c>
      <c r="E1781" s="1">
        <v>858.91</v>
      </c>
      <c r="F1781" s="1">
        <v>3.0</v>
      </c>
      <c r="G1781" s="1">
        <v>13.0</v>
      </c>
      <c r="H1781" s="1">
        <v>13.0</v>
      </c>
      <c r="I1781" s="1" t="s">
        <v>18</v>
      </c>
      <c r="J1781" s="1">
        <v>0.252</v>
      </c>
      <c r="K1781" s="1">
        <v>0.738</v>
      </c>
      <c r="L1781" s="6" t="str">
        <f>if(J1781&gt;QUARTILE!$B$3, "TOP", if(J1781&lt;QUARTILE!$B$4, "BOTTOM", 0))</f>
        <v>BOTTOM</v>
      </c>
      <c r="M1781" s="6">
        <f t="shared" si="1"/>
        <v>1</v>
      </c>
      <c r="N1781" s="6" t="str">
        <f t="shared" si="2"/>
        <v>Gen X</v>
      </c>
      <c r="O1781" s="6" t="str">
        <f t="shared" si="3"/>
        <v>Low Income</v>
      </c>
    </row>
    <row r="1782" hidden="1">
      <c r="A1782" s="1">
        <v>101780.0</v>
      </c>
      <c r="B1782" s="1">
        <v>77.0</v>
      </c>
      <c r="C1782" s="1">
        <v>18000.0</v>
      </c>
      <c r="D1782" s="1" t="s">
        <v>25</v>
      </c>
      <c r="E1782" s="1">
        <v>70388.69</v>
      </c>
      <c r="F1782" s="1">
        <v>2.0</v>
      </c>
      <c r="G1782" s="1">
        <v>15.0</v>
      </c>
      <c r="H1782" s="1">
        <v>7.0</v>
      </c>
      <c r="I1782" s="1" t="s">
        <v>18</v>
      </c>
      <c r="J1782" s="1">
        <v>0.548</v>
      </c>
      <c r="K1782" s="1">
        <v>0.363</v>
      </c>
      <c r="L1782" s="6">
        <f>if(J1782&gt;QUARTILE!$B$3, "TOP", if(J1782&lt;QUARTILE!$B$4, "BOTTOM", 0))</f>
        <v>0</v>
      </c>
      <c r="M1782" s="6">
        <f t="shared" si="1"/>
        <v>1</v>
      </c>
      <c r="N1782" s="6" t="str">
        <f t="shared" si="2"/>
        <v>Baby Boomer</v>
      </c>
      <c r="O1782" s="6" t="str">
        <f t="shared" si="3"/>
        <v>Low Income</v>
      </c>
    </row>
    <row r="1783" hidden="1">
      <c r="A1783" s="1">
        <v>101781.0</v>
      </c>
      <c r="B1783" s="1">
        <v>35.0</v>
      </c>
      <c r="C1783" s="1">
        <v>19000.0</v>
      </c>
      <c r="D1783" s="1" t="s">
        <v>23</v>
      </c>
      <c r="E1783" s="1">
        <v>32920.64</v>
      </c>
      <c r="F1783" s="1">
        <v>1.0</v>
      </c>
      <c r="G1783" s="1">
        <v>26.0</v>
      </c>
      <c r="H1783" s="1">
        <v>5.0</v>
      </c>
      <c r="I1783" s="1" t="s">
        <v>18</v>
      </c>
      <c r="J1783" s="1">
        <v>0.628</v>
      </c>
      <c r="K1783" s="1">
        <v>0.28</v>
      </c>
      <c r="L1783" s="6">
        <f>if(J1783&gt;QUARTILE!$B$3, "TOP", if(J1783&lt;QUARTILE!$B$4, "BOTTOM", 0))</f>
        <v>0</v>
      </c>
      <c r="M1783" s="6">
        <f t="shared" si="1"/>
        <v>1</v>
      </c>
      <c r="N1783" s="6" t="str">
        <f t="shared" si="2"/>
        <v>Gen X</v>
      </c>
      <c r="O1783" s="6" t="str">
        <f t="shared" si="3"/>
        <v>Low Income</v>
      </c>
    </row>
    <row r="1784" hidden="1">
      <c r="A1784" s="1">
        <v>101782.0</v>
      </c>
      <c r="B1784" s="1">
        <v>19.0</v>
      </c>
      <c r="C1784" s="1">
        <v>22000.0</v>
      </c>
      <c r="D1784" s="1" t="s">
        <v>27</v>
      </c>
      <c r="E1784" s="1">
        <v>8947.73</v>
      </c>
      <c r="F1784" s="1">
        <v>5.0</v>
      </c>
      <c r="G1784" s="1">
        <v>19.0</v>
      </c>
      <c r="H1784" s="1">
        <v>15.0</v>
      </c>
      <c r="I1784" s="1" t="s">
        <v>22</v>
      </c>
      <c r="J1784" s="1">
        <v>0.582</v>
      </c>
      <c r="K1784" s="1">
        <v>0.315</v>
      </c>
      <c r="L1784" s="6">
        <f>if(J1784&gt;QUARTILE!$B$3, "TOP", if(J1784&lt;QUARTILE!$B$4, "BOTTOM", 0))</f>
        <v>0</v>
      </c>
      <c r="M1784" s="6">
        <f t="shared" si="1"/>
        <v>2</v>
      </c>
      <c r="N1784" s="6" t="str">
        <f t="shared" si="2"/>
        <v>Millenial</v>
      </c>
      <c r="O1784" s="6" t="str">
        <f t="shared" si="3"/>
        <v>Low Income</v>
      </c>
    </row>
    <row r="1785" hidden="1">
      <c r="A1785" s="1">
        <v>101783.0</v>
      </c>
      <c r="B1785" s="1">
        <v>18.0</v>
      </c>
      <c r="C1785" s="1">
        <v>47000.0</v>
      </c>
      <c r="D1785" s="1" t="s">
        <v>17</v>
      </c>
      <c r="E1785" s="1">
        <v>13152.06</v>
      </c>
      <c r="F1785" s="1">
        <v>5.0</v>
      </c>
      <c r="G1785" s="1">
        <v>22.0</v>
      </c>
      <c r="H1785" s="1">
        <v>16.0</v>
      </c>
      <c r="I1785" s="1" t="s">
        <v>18</v>
      </c>
      <c r="J1785" s="1">
        <v>0.198</v>
      </c>
      <c r="K1785" s="1">
        <v>0.371</v>
      </c>
      <c r="L1785" s="6" t="str">
        <f>if(J1785&gt;QUARTILE!$B$3, "TOP", if(J1785&lt;QUARTILE!$B$4, "BOTTOM", 0))</f>
        <v>BOTTOM</v>
      </c>
      <c r="M1785" s="6">
        <f t="shared" si="1"/>
        <v>1</v>
      </c>
      <c r="N1785" s="6" t="str">
        <f t="shared" si="2"/>
        <v>Millenial</v>
      </c>
      <c r="O1785" s="6" t="str">
        <f t="shared" si="3"/>
        <v>Medium Income</v>
      </c>
    </row>
    <row r="1786" hidden="1">
      <c r="A1786" s="1">
        <v>101784.0</v>
      </c>
      <c r="B1786" s="1">
        <v>64.0</v>
      </c>
      <c r="C1786" s="1">
        <v>23000.0</v>
      </c>
      <c r="D1786" s="1" t="s">
        <v>27</v>
      </c>
      <c r="E1786" s="1">
        <v>6905.29</v>
      </c>
      <c r="F1786" s="1">
        <v>3.0</v>
      </c>
      <c r="G1786" s="1">
        <v>18.0</v>
      </c>
      <c r="H1786" s="1">
        <v>7.0</v>
      </c>
      <c r="I1786" s="1" t="s">
        <v>22</v>
      </c>
      <c r="J1786" s="1">
        <v>0.729</v>
      </c>
      <c r="K1786" s="1">
        <v>0.843</v>
      </c>
      <c r="L1786" s="6">
        <f>if(J1786&gt;QUARTILE!$B$3, "TOP", if(J1786&lt;QUARTILE!$B$4, "BOTTOM", 0))</f>
        <v>0</v>
      </c>
      <c r="M1786" s="6">
        <f t="shared" si="1"/>
        <v>2</v>
      </c>
      <c r="N1786" s="6" t="str">
        <f t="shared" si="2"/>
        <v>Baby Boomer</v>
      </c>
      <c r="O1786" s="6" t="str">
        <f t="shared" si="3"/>
        <v>Low Income</v>
      </c>
    </row>
    <row r="1787" hidden="1">
      <c r="A1787" s="1">
        <v>101785.0</v>
      </c>
      <c r="B1787" s="1">
        <v>22.0</v>
      </c>
      <c r="C1787" s="1">
        <v>25000.0</v>
      </c>
      <c r="D1787" s="1" t="s">
        <v>27</v>
      </c>
      <c r="E1787" s="1">
        <v>18188.49</v>
      </c>
      <c r="F1787" s="1">
        <v>3.0</v>
      </c>
      <c r="G1787" s="1">
        <v>21.0</v>
      </c>
      <c r="H1787" s="1">
        <v>23.0</v>
      </c>
      <c r="I1787" s="1" t="s">
        <v>26</v>
      </c>
      <c r="J1787" s="1">
        <v>0.509</v>
      </c>
      <c r="K1787" s="1">
        <v>0.383</v>
      </c>
      <c r="L1787" s="6">
        <f>if(J1787&gt;QUARTILE!$B$3, "TOP", if(J1787&lt;QUARTILE!$B$4, "BOTTOM", 0))</f>
        <v>0</v>
      </c>
      <c r="M1787" s="6">
        <f t="shared" si="1"/>
        <v>3</v>
      </c>
      <c r="N1787" s="6" t="str">
        <f t="shared" si="2"/>
        <v>Millenial</v>
      </c>
      <c r="O1787" s="6" t="str">
        <f t="shared" si="3"/>
        <v>Low Income</v>
      </c>
    </row>
    <row r="1788" hidden="1">
      <c r="A1788" s="1">
        <v>101786.0</v>
      </c>
      <c r="B1788" s="1">
        <v>37.0</v>
      </c>
      <c r="C1788" s="1">
        <v>41000.0</v>
      </c>
      <c r="D1788" s="1" t="s">
        <v>25</v>
      </c>
      <c r="E1788" s="1">
        <v>25267.98</v>
      </c>
      <c r="F1788" s="1">
        <v>4.0</v>
      </c>
      <c r="G1788" s="1">
        <v>17.0</v>
      </c>
      <c r="H1788" s="1">
        <v>10.0</v>
      </c>
      <c r="I1788" s="1" t="s">
        <v>22</v>
      </c>
      <c r="J1788" s="1">
        <v>0.71</v>
      </c>
      <c r="K1788" s="1">
        <v>0.264</v>
      </c>
      <c r="L1788" s="6">
        <f>if(J1788&gt;QUARTILE!$B$3, "TOP", if(J1788&lt;QUARTILE!$B$4, "BOTTOM", 0))</f>
        <v>0</v>
      </c>
      <c r="M1788" s="6">
        <f t="shared" si="1"/>
        <v>2</v>
      </c>
      <c r="N1788" s="6" t="str">
        <f t="shared" si="2"/>
        <v>Gen X</v>
      </c>
      <c r="O1788" s="6" t="str">
        <f t="shared" si="3"/>
        <v>Low Income</v>
      </c>
    </row>
    <row r="1789" hidden="1">
      <c r="A1789" s="1">
        <v>101787.0</v>
      </c>
      <c r="B1789" s="1">
        <v>28.0</v>
      </c>
      <c r="C1789" s="1">
        <v>22000.0</v>
      </c>
      <c r="D1789" s="1" t="s">
        <v>27</v>
      </c>
      <c r="E1789" s="1">
        <v>11861.28</v>
      </c>
      <c r="F1789" s="1">
        <v>1.0</v>
      </c>
      <c r="G1789" s="1">
        <v>20.0</v>
      </c>
      <c r="H1789" s="1">
        <v>15.0</v>
      </c>
      <c r="I1789" s="1" t="s">
        <v>18</v>
      </c>
      <c r="J1789" s="1">
        <v>0.514</v>
      </c>
      <c r="K1789" s="1">
        <v>0.182</v>
      </c>
      <c r="L1789" s="6">
        <f>if(J1789&gt;QUARTILE!$B$3, "TOP", if(J1789&lt;QUARTILE!$B$4, "BOTTOM", 0))</f>
        <v>0</v>
      </c>
      <c r="M1789" s="6">
        <f t="shared" si="1"/>
        <v>1</v>
      </c>
      <c r="N1789" s="6" t="str">
        <f t="shared" si="2"/>
        <v>Millenial</v>
      </c>
      <c r="O1789" s="6" t="str">
        <f t="shared" si="3"/>
        <v>Low Income</v>
      </c>
    </row>
    <row r="1790" hidden="1">
      <c r="A1790" s="1">
        <v>101788.0</v>
      </c>
      <c r="B1790" s="1">
        <v>59.0</v>
      </c>
      <c r="C1790" s="1">
        <v>79000.0</v>
      </c>
      <c r="D1790" s="1" t="s">
        <v>25</v>
      </c>
      <c r="E1790" s="1">
        <v>41365.16</v>
      </c>
      <c r="F1790" s="1">
        <v>1.0</v>
      </c>
      <c r="G1790" s="1">
        <v>16.0</v>
      </c>
      <c r="H1790" s="1">
        <v>13.0</v>
      </c>
      <c r="I1790" s="1" t="s">
        <v>18</v>
      </c>
      <c r="J1790" s="1">
        <v>0.842</v>
      </c>
      <c r="K1790" s="1">
        <v>0.183</v>
      </c>
      <c r="L1790" s="6" t="str">
        <f>if(J1790&gt;QUARTILE!$B$3, "TOP", if(J1790&lt;QUARTILE!$B$4, "BOTTOM", 0))</f>
        <v>TOP</v>
      </c>
      <c r="M1790" s="6">
        <f t="shared" si="1"/>
        <v>1</v>
      </c>
      <c r="N1790" s="6" t="str">
        <f t="shared" si="2"/>
        <v>Gen X</v>
      </c>
      <c r="O1790" s="6" t="str">
        <f t="shared" si="3"/>
        <v>Medium Income</v>
      </c>
    </row>
    <row r="1791">
      <c r="A1791" s="1">
        <v>101789.0</v>
      </c>
      <c r="B1791" s="1">
        <v>80.0</v>
      </c>
      <c r="C1791" s="1">
        <v>10000.0</v>
      </c>
      <c r="D1791" s="1" t="s">
        <v>27</v>
      </c>
      <c r="E1791" s="1">
        <v>14555.84</v>
      </c>
      <c r="F1791" s="1">
        <v>2.0</v>
      </c>
      <c r="G1791" s="1">
        <v>25.0</v>
      </c>
      <c r="H1791" s="1">
        <v>3.0</v>
      </c>
      <c r="I1791" s="1" t="s">
        <v>22</v>
      </c>
      <c r="J1791" s="1">
        <v>0.413</v>
      </c>
      <c r="K1791" s="1">
        <v>0.463</v>
      </c>
      <c r="L1791" s="6">
        <f>if(J1791&gt;QUARTILE!$B$3, "TOP", if(J1791&lt;QUARTILE!$B$4, "BOTTOM", 0))</f>
        <v>0</v>
      </c>
      <c r="M1791" s="6">
        <f t="shared" si="1"/>
        <v>2</v>
      </c>
      <c r="N1791" s="6" t="str">
        <f t="shared" si="2"/>
        <v>Silent</v>
      </c>
      <c r="O1791" s="6" t="str">
        <f t="shared" si="3"/>
        <v>Low Income</v>
      </c>
    </row>
    <row r="1792" hidden="1">
      <c r="A1792" s="1">
        <v>101790.0</v>
      </c>
      <c r="B1792" s="1">
        <v>19.0</v>
      </c>
      <c r="C1792" s="1">
        <v>13000.0</v>
      </c>
      <c r="D1792" s="1" t="s">
        <v>23</v>
      </c>
      <c r="E1792" s="1">
        <v>3115.62</v>
      </c>
      <c r="F1792" s="1">
        <v>2.0</v>
      </c>
      <c r="G1792" s="1">
        <v>14.0</v>
      </c>
      <c r="H1792" s="1">
        <v>18.0</v>
      </c>
      <c r="I1792" s="1" t="s">
        <v>22</v>
      </c>
      <c r="J1792" s="1">
        <v>0.495</v>
      </c>
      <c r="K1792" s="1">
        <v>0.548</v>
      </c>
      <c r="L1792" s="6">
        <f>if(J1792&gt;QUARTILE!$B$3, "TOP", if(J1792&lt;QUARTILE!$B$4, "BOTTOM", 0))</f>
        <v>0</v>
      </c>
      <c r="M1792" s="6">
        <f t="shared" si="1"/>
        <v>2</v>
      </c>
      <c r="N1792" s="6" t="str">
        <f t="shared" si="2"/>
        <v>Millenial</v>
      </c>
      <c r="O1792" s="6" t="str">
        <f t="shared" si="3"/>
        <v>Low Income</v>
      </c>
    </row>
    <row r="1793" hidden="1">
      <c r="A1793" s="1">
        <v>101791.0</v>
      </c>
      <c r="B1793" s="1">
        <v>20.0</v>
      </c>
      <c r="C1793" s="1">
        <v>32000.0</v>
      </c>
      <c r="D1793" s="1" t="s">
        <v>23</v>
      </c>
      <c r="E1793" s="1">
        <v>19472.64</v>
      </c>
      <c r="F1793" s="1">
        <v>4.0</v>
      </c>
      <c r="G1793" s="1">
        <v>20.0</v>
      </c>
      <c r="H1793" s="1">
        <v>13.0</v>
      </c>
      <c r="I1793" s="1" t="s">
        <v>22</v>
      </c>
      <c r="J1793" s="1">
        <v>0.918</v>
      </c>
      <c r="K1793" s="1">
        <v>0.571</v>
      </c>
      <c r="L1793" s="6" t="str">
        <f>if(J1793&gt;QUARTILE!$B$3, "TOP", if(J1793&lt;QUARTILE!$B$4, "BOTTOM", 0))</f>
        <v>TOP</v>
      </c>
      <c r="M1793" s="6">
        <f t="shared" si="1"/>
        <v>2</v>
      </c>
      <c r="N1793" s="6" t="str">
        <f t="shared" si="2"/>
        <v>Millenial</v>
      </c>
      <c r="O1793" s="6" t="str">
        <f t="shared" si="3"/>
        <v>Low Income</v>
      </c>
    </row>
    <row r="1794" hidden="1">
      <c r="A1794" s="1">
        <v>101792.0</v>
      </c>
      <c r="B1794" s="1">
        <v>40.0</v>
      </c>
      <c r="C1794" s="1">
        <v>47000.0</v>
      </c>
      <c r="D1794" s="1" t="s">
        <v>25</v>
      </c>
      <c r="E1794" s="1">
        <v>12406.52</v>
      </c>
      <c r="F1794" s="1">
        <v>1.0</v>
      </c>
      <c r="G1794" s="1">
        <v>17.0</v>
      </c>
      <c r="H1794" s="1">
        <v>16.0</v>
      </c>
      <c r="I1794" s="1" t="s">
        <v>18</v>
      </c>
      <c r="J1794" s="1">
        <v>0.526</v>
      </c>
      <c r="K1794" s="1">
        <v>0.071</v>
      </c>
      <c r="L1794" s="6">
        <f>if(J1794&gt;QUARTILE!$B$3, "TOP", if(J1794&lt;QUARTILE!$B$4, "BOTTOM", 0))</f>
        <v>0</v>
      </c>
      <c r="M1794" s="6">
        <f t="shared" si="1"/>
        <v>1</v>
      </c>
      <c r="N1794" s="6" t="str">
        <f t="shared" si="2"/>
        <v>Gen X</v>
      </c>
      <c r="O1794" s="6" t="str">
        <f t="shared" si="3"/>
        <v>Medium Income</v>
      </c>
    </row>
    <row r="1795" hidden="1">
      <c r="A1795" s="1">
        <v>101793.0</v>
      </c>
      <c r="B1795" s="1">
        <v>72.0</v>
      </c>
      <c r="C1795" s="1">
        <v>20000.0</v>
      </c>
      <c r="D1795" s="1" t="s">
        <v>25</v>
      </c>
      <c r="E1795" s="1">
        <v>54875.16</v>
      </c>
      <c r="F1795" s="1">
        <v>2.0</v>
      </c>
      <c r="G1795" s="1">
        <v>18.0</v>
      </c>
      <c r="H1795" s="1">
        <v>3.0</v>
      </c>
      <c r="I1795" s="1" t="s">
        <v>18</v>
      </c>
      <c r="J1795" s="1">
        <v>0.944</v>
      </c>
      <c r="K1795" s="1">
        <v>0.513</v>
      </c>
      <c r="L1795" s="6" t="str">
        <f>if(J1795&gt;QUARTILE!$B$3, "TOP", if(J1795&lt;QUARTILE!$B$4, "BOTTOM", 0))</f>
        <v>TOP</v>
      </c>
      <c r="M1795" s="6">
        <f t="shared" si="1"/>
        <v>1</v>
      </c>
      <c r="N1795" s="6" t="str">
        <f t="shared" si="2"/>
        <v>Baby Boomer</v>
      </c>
      <c r="O1795" s="6" t="str">
        <f t="shared" si="3"/>
        <v>Low Income</v>
      </c>
    </row>
    <row r="1796" hidden="1">
      <c r="A1796" s="1">
        <v>101794.0</v>
      </c>
      <c r="B1796" s="1">
        <v>29.0</v>
      </c>
      <c r="C1796" s="1">
        <v>12000.0</v>
      </c>
      <c r="D1796" s="1" t="s">
        <v>23</v>
      </c>
      <c r="E1796" s="1">
        <v>9948.12</v>
      </c>
      <c r="F1796" s="1">
        <v>1.0</v>
      </c>
      <c r="G1796" s="1">
        <v>24.0</v>
      </c>
      <c r="H1796" s="1">
        <v>13.0</v>
      </c>
      <c r="I1796" s="1" t="s">
        <v>22</v>
      </c>
      <c r="J1796" s="1">
        <v>0.445</v>
      </c>
      <c r="K1796" s="1">
        <v>0.352</v>
      </c>
      <c r="L1796" s="6">
        <f>if(J1796&gt;QUARTILE!$B$3, "TOP", if(J1796&lt;QUARTILE!$B$4, "BOTTOM", 0))</f>
        <v>0</v>
      </c>
      <c r="M1796" s="6">
        <f t="shared" si="1"/>
        <v>2</v>
      </c>
      <c r="N1796" s="6" t="str">
        <f t="shared" si="2"/>
        <v>Millenial</v>
      </c>
      <c r="O1796" s="6" t="str">
        <f t="shared" si="3"/>
        <v>Low Income</v>
      </c>
    </row>
    <row r="1797" hidden="1">
      <c r="A1797" s="1">
        <v>101795.0</v>
      </c>
      <c r="B1797" s="1">
        <v>37.0</v>
      </c>
      <c r="C1797" s="1">
        <v>63000.0</v>
      </c>
      <c r="D1797" s="1" t="s">
        <v>27</v>
      </c>
      <c r="E1797" s="1">
        <v>10312.27</v>
      </c>
      <c r="F1797" s="1">
        <v>1.0</v>
      </c>
      <c r="G1797" s="1">
        <v>24.0</v>
      </c>
      <c r="H1797" s="1">
        <v>10.0</v>
      </c>
      <c r="I1797" s="1" t="s">
        <v>22</v>
      </c>
      <c r="J1797" s="1">
        <v>0.801</v>
      </c>
      <c r="K1797" s="1">
        <v>0.257</v>
      </c>
      <c r="L1797" s="6">
        <f>if(J1797&gt;QUARTILE!$B$3, "TOP", if(J1797&lt;QUARTILE!$B$4, "BOTTOM", 0))</f>
        <v>0</v>
      </c>
      <c r="M1797" s="6">
        <f t="shared" si="1"/>
        <v>2</v>
      </c>
      <c r="N1797" s="6" t="str">
        <f t="shared" si="2"/>
        <v>Gen X</v>
      </c>
      <c r="O1797" s="6" t="str">
        <f t="shared" si="3"/>
        <v>Medium Income</v>
      </c>
    </row>
    <row r="1798" hidden="1">
      <c r="A1798" s="1">
        <v>101796.0</v>
      </c>
      <c r="B1798" s="1">
        <v>22.0</v>
      </c>
      <c r="C1798" s="1">
        <v>14000.0</v>
      </c>
      <c r="D1798" s="1" t="s">
        <v>23</v>
      </c>
      <c r="E1798" s="1">
        <v>21040.69</v>
      </c>
      <c r="F1798" s="1">
        <v>2.0</v>
      </c>
      <c r="G1798" s="1">
        <v>24.0</v>
      </c>
      <c r="H1798" s="1">
        <v>18.0</v>
      </c>
      <c r="I1798" s="1" t="s">
        <v>22</v>
      </c>
      <c r="J1798" s="1">
        <v>0.283</v>
      </c>
      <c r="K1798" s="1">
        <v>0.331</v>
      </c>
      <c r="L1798" s="6" t="str">
        <f>if(J1798&gt;QUARTILE!$B$3, "TOP", if(J1798&lt;QUARTILE!$B$4, "BOTTOM", 0))</f>
        <v>BOTTOM</v>
      </c>
      <c r="M1798" s="6">
        <f t="shared" si="1"/>
        <v>2</v>
      </c>
      <c r="N1798" s="6" t="str">
        <f t="shared" si="2"/>
        <v>Millenial</v>
      </c>
      <c r="O1798" s="6" t="str">
        <f t="shared" si="3"/>
        <v>Low Income</v>
      </c>
    </row>
    <row r="1799" hidden="1">
      <c r="A1799" s="1">
        <v>101797.0</v>
      </c>
      <c r="B1799" s="1">
        <v>54.0</v>
      </c>
      <c r="C1799" s="1">
        <v>27000.0</v>
      </c>
      <c r="D1799" s="1" t="s">
        <v>23</v>
      </c>
      <c r="E1799" s="1">
        <v>14972.62</v>
      </c>
      <c r="F1799" s="1">
        <v>3.0</v>
      </c>
      <c r="G1799" s="1">
        <v>15.0</v>
      </c>
      <c r="H1799" s="1">
        <v>6.0</v>
      </c>
      <c r="I1799" s="1" t="s">
        <v>22</v>
      </c>
      <c r="J1799" s="1">
        <v>0.967</v>
      </c>
      <c r="K1799" s="1">
        <v>0.784</v>
      </c>
      <c r="L1799" s="6" t="str">
        <f>if(J1799&gt;QUARTILE!$B$3, "TOP", if(J1799&lt;QUARTILE!$B$4, "BOTTOM", 0))</f>
        <v>TOP</v>
      </c>
      <c r="M1799" s="6">
        <f t="shared" si="1"/>
        <v>2</v>
      </c>
      <c r="N1799" s="6" t="str">
        <f t="shared" si="2"/>
        <v>Gen X</v>
      </c>
      <c r="O1799" s="6" t="str">
        <f t="shared" si="3"/>
        <v>Low Income</v>
      </c>
    </row>
    <row r="1800" hidden="1">
      <c r="A1800" s="1">
        <v>101798.0</v>
      </c>
      <c r="B1800" s="1">
        <v>55.0</v>
      </c>
      <c r="C1800" s="1">
        <v>48000.0</v>
      </c>
      <c r="D1800" s="1" t="s">
        <v>27</v>
      </c>
      <c r="E1800" s="1">
        <v>9382.48</v>
      </c>
      <c r="F1800" s="1">
        <v>3.0</v>
      </c>
      <c r="G1800" s="1">
        <v>29.0</v>
      </c>
      <c r="H1800" s="1">
        <v>10.0</v>
      </c>
      <c r="I1800" s="1" t="s">
        <v>22</v>
      </c>
      <c r="J1800" s="1">
        <v>0.967</v>
      </c>
      <c r="K1800" s="1">
        <v>0.803</v>
      </c>
      <c r="L1800" s="6" t="str">
        <f>if(J1800&gt;QUARTILE!$B$3, "TOP", if(J1800&lt;QUARTILE!$B$4, "BOTTOM", 0))</f>
        <v>TOP</v>
      </c>
      <c r="M1800" s="6">
        <f t="shared" si="1"/>
        <v>2</v>
      </c>
      <c r="N1800" s="6" t="str">
        <f t="shared" si="2"/>
        <v>Gen X</v>
      </c>
      <c r="O1800" s="6" t="str">
        <f t="shared" si="3"/>
        <v>Medium Income</v>
      </c>
    </row>
    <row r="1801" hidden="1">
      <c r="A1801" s="1">
        <v>101799.0</v>
      </c>
      <c r="B1801" s="1">
        <v>47.0</v>
      </c>
      <c r="C1801" s="1">
        <v>17000.0</v>
      </c>
      <c r="D1801" s="1" t="s">
        <v>25</v>
      </c>
      <c r="E1801" s="1">
        <v>91657.25</v>
      </c>
      <c r="F1801" s="1">
        <v>2.0</v>
      </c>
      <c r="G1801" s="1">
        <v>23.0</v>
      </c>
      <c r="H1801" s="1">
        <v>12.0</v>
      </c>
      <c r="I1801" s="1" t="s">
        <v>22</v>
      </c>
      <c r="J1801" s="1">
        <v>1.0</v>
      </c>
      <c r="K1801" s="1">
        <v>0.004</v>
      </c>
      <c r="L1801" s="6" t="str">
        <f>if(J1801&gt;QUARTILE!$B$3, "TOP", if(J1801&lt;QUARTILE!$B$4, "BOTTOM", 0))</f>
        <v>TOP</v>
      </c>
      <c r="M1801" s="6">
        <f t="shared" si="1"/>
        <v>2</v>
      </c>
      <c r="N1801" s="6" t="str">
        <f t="shared" si="2"/>
        <v>Gen X</v>
      </c>
      <c r="O1801" s="6" t="str">
        <f t="shared" si="3"/>
        <v>Low Income</v>
      </c>
    </row>
    <row r="1802" hidden="1">
      <c r="A1802" s="1">
        <v>101800.0</v>
      </c>
      <c r="B1802" s="1">
        <v>26.0</v>
      </c>
      <c r="C1802" s="1">
        <v>15000.0</v>
      </c>
      <c r="D1802" s="1" t="s">
        <v>27</v>
      </c>
      <c r="E1802" s="1">
        <v>7196.04</v>
      </c>
      <c r="F1802" s="1">
        <v>4.0</v>
      </c>
      <c r="G1802" s="1">
        <v>24.0</v>
      </c>
      <c r="H1802" s="1">
        <v>18.0</v>
      </c>
      <c r="I1802" s="1" t="s">
        <v>18</v>
      </c>
      <c r="J1802" s="1">
        <v>0.346</v>
      </c>
      <c r="K1802" s="1">
        <v>0.445</v>
      </c>
      <c r="L1802" s="6">
        <f>if(J1802&gt;QUARTILE!$B$3, "TOP", if(J1802&lt;QUARTILE!$B$4, "BOTTOM", 0))</f>
        <v>0</v>
      </c>
      <c r="M1802" s="6">
        <f t="shared" si="1"/>
        <v>1</v>
      </c>
      <c r="N1802" s="6" t="str">
        <f t="shared" si="2"/>
        <v>Millenial</v>
      </c>
      <c r="O1802" s="6" t="str">
        <f t="shared" si="3"/>
        <v>Low Income</v>
      </c>
    </row>
    <row r="1803" hidden="1">
      <c r="A1803" s="1">
        <v>101801.0</v>
      </c>
      <c r="B1803" s="1">
        <v>51.0</v>
      </c>
      <c r="C1803" s="1">
        <v>16000.0</v>
      </c>
      <c r="D1803" s="1" t="s">
        <v>25</v>
      </c>
      <c r="E1803" s="1">
        <v>6501.55</v>
      </c>
      <c r="F1803" s="1">
        <v>5.0</v>
      </c>
      <c r="G1803" s="1">
        <v>16.0</v>
      </c>
      <c r="H1803" s="1">
        <v>5.0</v>
      </c>
      <c r="I1803" s="1" t="s">
        <v>22</v>
      </c>
      <c r="J1803" s="1">
        <v>0.326</v>
      </c>
      <c r="K1803" s="1">
        <v>0.479</v>
      </c>
      <c r="L1803" s="6">
        <f>if(J1803&gt;QUARTILE!$B$3, "TOP", if(J1803&lt;QUARTILE!$B$4, "BOTTOM", 0))</f>
        <v>0</v>
      </c>
      <c r="M1803" s="6">
        <f t="shared" si="1"/>
        <v>2</v>
      </c>
      <c r="N1803" s="6" t="str">
        <f t="shared" si="2"/>
        <v>Gen X</v>
      </c>
      <c r="O1803" s="6" t="str">
        <f t="shared" si="3"/>
        <v>Low Income</v>
      </c>
    </row>
    <row r="1804" hidden="1">
      <c r="A1804" s="1">
        <v>101802.0</v>
      </c>
      <c r="B1804" s="1">
        <v>70.0</v>
      </c>
      <c r="C1804" s="1">
        <v>38000.0</v>
      </c>
      <c r="D1804" s="1" t="s">
        <v>24</v>
      </c>
      <c r="E1804" s="1">
        <v>39964.99</v>
      </c>
      <c r="F1804" s="1">
        <v>1.0</v>
      </c>
      <c r="G1804" s="1">
        <v>20.0</v>
      </c>
      <c r="H1804" s="1">
        <v>2.0</v>
      </c>
      <c r="I1804" s="1" t="s">
        <v>18</v>
      </c>
      <c r="J1804" s="1">
        <v>0.282</v>
      </c>
      <c r="K1804" s="1">
        <v>0.0</v>
      </c>
      <c r="L1804" s="6" t="str">
        <f>if(J1804&gt;QUARTILE!$B$3, "TOP", if(J1804&lt;QUARTILE!$B$4, "BOTTOM", 0))</f>
        <v>BOTTOM</v>
      </c>
      <c r="M1804" s="6">
        <f t="shared" si="1"/>
        <v>1</v>
      </c>
      <c r="N1804" s="6" t="str">
        <f t="shared" si="2"/>
        <v>Baby Boomer</v>
      </c>
      <c r="O1804" s="6" t="str">
        <f t="shared" si="3"/>
        <v>Low Income</v>
      </c>
    </row>
    <row r="1805" hidden="1">
      <c r="A1805" s="1">
        <v>101803.0</v>
      </c>
      <c r="B1805" s="1">
        <v>61.0</v>
      </c>
      <c r="C1805" s="1">
        <v>42000.0</v>
      </c>
      <c r="D1805" s="1" t="s">
        <v>27</v>
      </c>
      <c r="E1805" s="1">
        <v>67.57</v>
      </c>
      <c r="F1805" s="1">
        <v>5.0</v>
      </c>
      <c r="G1805" s="1">
        <v>24.0</v>
      </c>
      <c r="H1805" s="1">
        <v>8.0</v>
      </c>
      <c r="I1805" s="1" t="s">
        <v>22</v>
      </c>
      <c r="J1805" s="1">
        <v>0.873</v>
      </c>
      <c r="K1805" s="1">
        <v>0.667</v>
      </c>
      <c r="L1805" s="6" t="str">
        <f>if(J1805&gt;QUARTILE!$B$3, "TOP", if(J1805&lt;QUARTILE!$B$4, "BOTTOM", 0))</f>
        <v>TOP</v>
      </c>
      <c r="M1805" s="6">
        <f t="shared" si="1"/>
        <v>2</v>
      </c>
      <c r="N1805" s="6" t="str">
        <f t="shared" si="2"/>
        <v>Baby Boomer</v>
      </c>
      <c r="O1805" s="6" t="str">
        <f t="shared" si="3"/>
        <v>Low Income</v>
      </c>
    </row>
    <row r="1806" hidden="1">
      <c r="A1806" s="1">
        <v>101804.0</v>
      </c>
      <c r="B1806" s="1">
        <v>52.0</v>
      </c>
      <c r="C1806" s="1">
        <v>22000.0</v>
      </c>
      <c r="D1806" s="1" t="s">
        <v>23</v>
      </c>
      <c r="E1806" s="1">
        <v>4494.22</v>
      </c>
      <c r="F1806" s="1">
        <v>2.0</v>
      </c>
      <c r="G1806" s="1">
        <v>25.0</v>
      </c>
      <c r="H1806" s="1">
        <v>2.0</v>
      </c>
      <c r="I1806" s="1" t="s">
        <v>22</v>
      </c>
      <c r="J1806" s="1">
        <v>0.169</v>
      </c>
      <c r="K1806" s="1">
        <v>0.367</v>
      </c>
      <c r="L1806" s="6" t="str">
        <f>if(J1806&gt;QUARTILE!$B$3, "TOP", if(J1806&lt;QUARTILE!$B$4, "BOTTOM", 0))</f>
        <v>BOTTOM</v>
      </c>
      <c r="M1806" s="6">
        <f t="shared" si="1"/>
        <v>2</v>
      </c>
      <c r="N1806" s="6" t="str">
        <f t="shared" si="2"/>
        <v>Gen X</v>
      </c>
      <c r="O1806" s="6" t="str">
        <f t="shared" si="3"/>
        <v>Low Income</v>
      </c>
    </row>
    <row r="1807" hidden="1">
      <c r="A1807" s="1">
        <v>101805.0</v>
      </c>
      <c r="B1807" s="1">
        <v>69.0</v>
      </c>
      <c r="C1807" s="1">
        <v>68000.0</v>
      </c>
      <c r="D1807" s="1" t="s">
        <v>25</v>
      </c>
      <c r="E1807" s="1">
        <v>17853.76</v>
      </c>
      <c r="F1807" s="1">
        <v>1.0</v>
      </c>
      <c r="G1807" s="1">
        <v>22.0</v>
      </c>
      <c r="H1807" s="1">
        <v>5.0</v>
      </c>
      <c r="I1807" s="1" t="s">
        <v>22</v>
      </c>
      <c r="J1807" s="1">
        <v>0.792</v>
      </c>
      <c r="K1807" s="1">
        <v>0.418</v>
      </c>
      <c r="L1807" s="6">
        <f>if(J1807&gt;QUARTILE!$B$3, "TOP", if(J1807&lt;QUARTILE!$B$4, "BOTTOM", 0))</f>
        <v>0</v>
      </c>
      <c r="M1807" s="6">
        <f t="shared" si="1"/>
        <v>2</v>
      </c>
      <c r="N1807" s="6" t="str">
        <f t="shared" si="2"/>
        <v>Baby Boomer</v>
      </c>
      <c r="O1807" s="6" t="str">
        <f t="shared" si="3"/>
        <v>Medium Income</v>
      </c>
    </row>
    <row r="1808" hidden="1">
      <c r="A1808" s="1">
        <v>101806.0</v>
      </c>
      <c r="B1808" s="1">
        <v>75.0</v>
      </c>
      <c r="C1808" s="1">
        <v>22000.0</v>
      </c>
      <c r="D1808" s="1" t="s">
        <v>23</v>
      </c>
      <c r="E1808" s="1">
        <v>3545.5</v>
      </c>
      <c r="F1808" s="1">
        <v>5.0</v>
      </c>
      <c r="G1808" s="1">
        <v>15.0</v>
      </c>
      <c r="H1808" s="1">
        <v>0.0</v>
      </c>
      <c r="I1808" s="1" t="s">
        <v>22</v>
      </c>
      <c r="J1808" s="1">
        <v>0.381</v>
      </c>
      <c r="K1808" s="1">
        <v>0.56</v>
      </c>
      <c r="L1808" s="6">
        <f>if(J1808&gt;QUARTILE!$B$3, "TOP", if(J1808&lt;QUARTILE!$B$4, "BOTTOM", 0))</f>
        <v>0</v>
      </c>
      <c r="M1808" s="6">
        <f t="shared" si="1"/>
        <v>2</v>
      </c>
      <c r="N1808" s="6" t="str">
        <f t="shared" si="2"/>
        <v>Baby Boomer</v>
      </c>
      <c r="O1808" s="6" t="str">
        <f t="shared" si="3"/>
        <v>Low Income</v>
      </c>
    </row>
    <row r="1809" hidden="1">
      <c r="A1809" s="1">
        <v>101807.0</v>
      </c>
      <c r="B1809" s="1">
        <v>39.0</v>
      </c>
      <c r="C1809" s="1">
        <v>48000.0</v>
      </c>
      <c r="D1809" s="1" t="s">
        <v>21</v>
      </c>
      <c r="E1809" s="1">
        <v>85095.79</v>
      </c>
      <c r="F1809" s="1">
        <v>3.0</v>
      </c>
      <c r="G1809" s="1">
        <v>17.0</v>
      </c>
      <c r="H1809" s="1">
        <v>15.0</v>
      </c>
      <c r="I1809" s="1" t="s">
        <v>22</v>
      </c>
      <c r="J1809" s="1">
        <v>0.288</v>
      </c>
      <c r="K1809" s="1">
        <v>0.369</v>
      </c>
      <c r="L1809" s="6" t="str">
        <f>if(J1809&gt;QUARTILE!$B$3, "TOP", if(J1809&lt;QUARTILE!$B$4, "BOTTOM", 0))</f>
        <v>BOTTOM</v>
      </c>
      <c r="M1809" s="6">
        <f t="shared" si="1"/>
        <v>2</v>
      </c>
      <c r="N1809" s="6" t="str">
        <f t="shared" si="2"/>
        <v>Gen X</v>
      </c>
      <c r="O1809" s="6" t="str">
        <f t="shared" si="3"/>
        <v>Medium Income</v>
      </c>
    </row>
    <row r="1810" hidden="1">
      <c r="A1810" s="1">
        <v>101808.0</v>
      </c>
      <c r="B1810" s="1">
        <v>61.0</v>
      </c>
      <c r="C1810" s="1">
        <v>17000.0</v>
      </c>
      <c r="D1810" s="1" t="s">
        <v>23</v>
      </c>
      <c r="E1810" s="1">
        <v>12479.72</v>
      </c>
      <c r="F1810" s="1">
        <v>4.0</v>
      </c>
      <c r="G1810" s="1">
        <v>16.0</v>
      </c>
      <c r="H1810" s="1">
        <v>4.0</v>
      </c>
      <c r="I1810" s="1" t="s">
        <v>22</v>
      </c>
      <c r="J1810" s="1">
        <v>0.234</v>
      </c>
      <c r="K1810" s="1">
        <v>0.698</v>
      </c>
      <c r="L1810" s="6" t="str">
        <f>if(J1810&gt;QUARTILE!$B$3, "TOP", if(J1810&lt;QUARTILE!$B$4, "BOTTOM", 0))</f>
        <v>BOTTOM</v>
      </c>
      <c r="M1810" s="6">
        <f t="shared" si="1"/>
        <v>2</v>
      </c>
      <c r="N1810" s="6" t="str">
        <f t="shared" si="2"/>
        <v>Baby Boomer</v>
      </c>
      <c r="O1810" s="6" t="str">
        <f t="shared" si="3"/>
        <v>Low Income</v>
      </c>
    </row>
    <row r="1811" hidden="1">
      <c r="A1811" s="1">
        <v>101809.0</v>
      </c>
      <c r="B1811" s="1">
        <v>41.0</v>
      </c>
      <c r="C1811" s="1">
        <v>89000.0</v>
      </c>
      <c r="D1811" s="1" t="s">
        <v>25</v>
      </c>
      <c r="E1811" s="1">
        <v>18194.45</v>
      </c>
      <c r="F1811" s="1">
        <v>5.0</v>
      </c>
      <c r="G1811" s="1">
        <v>19.0</v>
      </c>
      <c r="H1811" s="1">
        <v>10.0</v>
      </c>
      <c r="I1811" s="1" t="s">
        <v>22</v>
      </c>
      <c r="J1811" s="1">
        <v>1.0</v>
      </c>
      <c r="K1811" s="1">
        <v>0.546</v>
      </c>
      <c r="L1811" s="6" t="str">
        <f>if(J1811&gt;QUARTILE!$B$3, "TOP", if(J1811&lt;QUARTILE!$B$4, "BOTTOM", 0))</f>
        <v>TOP</v>
      </c>
      <c r="M1811" s="6">
        <f t="shared" si="1"/>
        <v>2</v>
      </c>
      <c r="N1811" s="6" t="str">
        <f t="shared" si="2"/>
        <v>Gen X</v>
      </c>
      <c r="O1811" s="6" t="str">
        <f t="shared" si="3"/>
        <v>Medium Income</v>
      </c>
    </row>
    <row r="1812" hidden="1">
      <c r="A1812" s="1">
        <v>101810.0</v>
      </c>
      <c r="B1812" s="1">
        <v>34.0</v>
      </c>
      <c r="C1812" s="1">
        <v>57000.0</v>
      </c>
      <c r="D1812" s="1" t="s">
        <v>23</v>
      </c>
      <c r="E1812" s="1">
        <v>3495.96</v>
      </c>
      <c r="F1812" s="1">
        <v>4.0</v>
      </c>
      <c r="G1812" s="1">
        <v>17.0</v>
      </c>
      <c r="H1812" s="1">
        <v>12.0</v>
      </c>
      <c r="I1812" s="1" t="s">
        <v>22</v>
      </c>
      <c r="J1812" s="1">
        <v>1.0</v>
      </c>
      <c r="K1812" s="1">
        <v>0.176</v>
      </c>
      <c r="L1812" s="6" t="str">
        <f>if(J1812&gt;QUARTILE!$B$3, "TOP", if(J1812&lt;QUARTILE!$B$4, "BOTTOM", 0))</f>
        <v>TOP</v>
      </c>
      <c r="M1812" s="6">
        <f t="shared" si="1"/>
        <v>2</v>
      </c>
      <c r="N1812" s="6" t="str">
        <f t="shared" si="2"/>
        <v>Gen X</v>
      </c>
      <c r="O1812" s="6" t="str">
        <f t="shared" si="3"/>
        <v>Medium Income</v>
      </c>
    </row>
    <row r="1813" hidden="1">
      <c r="A1813" s="1">
        <v>101811.0</v>
      </c>
      <c r="B1813" s="1">
        <v>27.0</v>
      </c>
      <c r="C1813" s="1">
        <v>20000.0</v>
      </c>
      <c r="D1813" s="1" t="s">
        <v>17</v>
      </c>
      <c r="E1813" s="1">
        <v>6832.3</v>
      </c>
      <c r="F1813" s="1">
        <v>3.0</v>
      </c>
      <c r="G1813" s="1">
        <v>17.0</v>
      </c>
      <c r="H1813" s="1">
        <v>11.0</v>
      </c>
      <c r="I1813" s="1" t="s">
        <v>22</v>
      </c>
      <c r="J1813" s="1">
        <v>0.272</v>
      </c>
      <c r="K1813" s="1">
        <v>0.87</v>
      </c>
      <c r="L1813" s="6" t="str">
        <f>if(J1813&gt;QUARTILE!$B$3, "TOP", if(J1813&lt;QUARTILE!$B$4, "BOTTOM", 0))</f>
        <v>BOTTOM</v>
      </c>
      <c r="M1813" s="6">
        <f t="shared" si="1"/>
        <v>2</v>
      </c>
      <c r="N1813" s="6" t="str">
        <f t="shared" si="2"/>
        <v>Millenial</v>
      </c>
      <c r="O1813" s="6" t="str">
        <f t="shared" si="3"/>
        <v>Low Income</v>
      </c>
    </row>
    <row r="1814" hidden="1">
      <c r="A1814" s="1">
        <v>101812.0</v>
      </c>
      <c r="B1814" s="1">
        <v>47.0</v>
      </c>
      <c r="C1814" s="1">
        <v>52000.0</v>
      </c>
      <c r="D1814" s="1" t="s">
        <v>23</v>
      </c>
      <c r="E1814" s="1">
        <v>19070.76</v>
      </c>
      <c r="F1814" s="1">
        <v>5.0</v>
      </c>
      <c r="G1814" s="1">
        <v>15.0</v>
      </c>
      <c r="H1814" s="1">
        <v>10.0</v>
      </c>
      <c r="I1814" s="1" t="s">
        <v>22</v>
      </c>
      <c r="J1814" s="1">
        <v>0.184</v>
      </c>
      <c r="K1814" s="1">
        <v>0.166</v>
      </c>
      <c r="L1814" s="6" t="str">
        <f>if(J1814&gt;QUARTILE!$B$3, "TOP", if(J1814&lt;QUARTILE!$B$4, "BOTTOM", 0))</f>
        <v>BOTTOM</v>
      </c>
      <c r="M1814" s="6">
        <f t="shared" si="1"/>
        <v>2</v>
      </c>
      <c r="N1814" s="6" t="str">
        <f t="shared" si="2"/>
        <v>Gen X</v>
      </c>
      <c r="O1814" s="6" t="str">
        <f t="shared" si="3"/>
        <v>Medium Income</v>
      </c>
    </row>
    <row r="1815" hidden="1">
      <c r="A1815" s="1">
        <v>101813.0</v>
      </c>
      <c r="B1815" s="1">
        <v>73.0</v>
      </c>
      <c r="C1815" s="1">
        <v>51000.0</v>
      </c>
      <c r="D1815" s="1" t="s">
        <v>31</v>
      </c>
      <c r="E1815" s="1">
        <v>15950.31</v>
      </c>
      <c r="F1815" s="1">
        <v>2.0</v>
      </c>
      <c r="G1815" s="1">
        <v>20.0</v>
      </c>
      <c r="H1815" s="1">
        <v>6.0</v>
      </c>
      <c r="I1815" s="1" t="s">
        <v>22</v>
      </c>
      <c r="J1815" s="1">
        <v>0.969</v>
      </c>
      <c r="K1815" s="1">
        <v>0.714</v>
      </c>
      <c r="L1815" s="6" t="str">
        <f>if(J1815&gt;QUARTILE!$B$3, "TOP", if(J1815&lt;QUARTILE!$B$4, "BOTTOM", 0))</f>
        <v>TOP</v>
      </c>
      <c r="M1815" s="6">
        <f t="shared" si="1"/>
        <v>2</v>
      </c>
      <c r="N1815" s="6" t="str">
        <f t="shared" si="2"/>
        <v>Baby Boomer</v>
      </c>
      <c r="O1815" s="6" t="str">
        <f t="shared" si="3"/>
        <v>Medium Income</v>
      </c>
    </row>
    <row r="1816" hidden="1">
      <c r="A1816" s="1">
        <v>101814.0</v>
      </c>
      <c r="B1816" s="1">
        <v>76.0</v>
      </c>
      <c r="C1816" s="1">
        <v>56000.0</v>
      </c>
      <c r="D1816" s="1" t="s">
        <v>23</v>
      </c>
      <c r="E1816" s="1">
        <v>30683.26</v>
      </c>
      <c r="F1816" s="1">
        <v>1.0</v>
      </c>
      <c r="G1816" s="1">
        <v>19.0</v>
      </c>
      <c r="H1816" s="1">
        <v>5.0</v>
      </c>
      <c r="I1816" s="1" t="s">
        <v>18</v>
      </c>
      <c r="J1816" s="1">
        <v>0.307</v>
      </c>
      <c r="K1816" s="1">
        <v>0.692</v>
      </c>
      <c r="L1816" s="6" t="str">
        <f>if(J1816&gt;QUARTILE!$B$3, "TOP", if(J1816&lt;QUARTILE!$B$4, "BOTTOM", 0))</f>
        <v>BOTTOM</v>
      </c>
      <c r="M1816" s="6">
        <f t="shared" si="1"/>
        <v>1</v>
      </c>
      <c r="N1816" s="6" t="str">
        <f t="shared" si="2"/>
        <v>Baby Boomer</v>
      </c>
      <c r="O1816" s="6" t="str">
        <f t="shared" si="3"/>
        <v>Medium Income</v>
      </c>
    </row>
    <row r="1817" hidden="1">
      <c r="A1817" s="1">
        <v>101815.0</v>
      </c>
      <c r="B1817" s="1">
        <v>63.0</v>
      </c>
      <c r="C1817" s="1">
        <v>5000.0</v>
      </c>
      <c r="D1817" s="1" t="s">
        <v>23</v>
      </c>
      <c r="E1817" s="1">
        <v>6273.22</v>
      </c>
      <c r="F1817" s="1">
        <v>3.0</v>
      </c>
      <c r="G1817" s="1">
        <v>22.0</v>
      </c>
      <c r="H1817" s="1">
        <v>6.0</v>
      </c>
      <c r="I1817" s="1" t="s">
        <v>22</v>
      </c>
      <c r="J1817" s="1">
        <v>0.135</v>
      </c>
      <c r="K1817" s="1">
        <v>0.688</v>
      </c>
      <c r="L1817" s="6" t="str">
        <f>if(J1817&gt;QUARTILE!$B$3, "TOP", if(J1817&lt;QUARTILE!$B$4, "BOTTOM", 0))</f>
        <v>BOTTOM</v>
      </c>
      <c r="M1817" s="6">
        <f t="shared" si="1"/>
        <v>2</v>
      </c>
      <c r="N1817" s="6" t="str">
        <f t="shared" si="2"/>
        <v>Baby Boomer</v>
      </c>
      <c r="O1817" s="6" t="str">
        <f t="shared" si="3"/>
        <v>Low Income</v>
      </c>
    </row>
    <row r="1818" hidden="1">
      <c r="A1818" s="1">
        <v>101816.0</v>
      </c>
      <c r="B1818" s="1">
        <v>40.0</v>
      </c>
      <c r="C1818" s="1">
        <v>34000.0</v>
      </c>
      <c r="D1818" s="1" t="s">
        <v>23</v>
      </c>
      <c r="E1818" s="1">
        <v>21199.88</v>
      </c>
      <c r="F1818" s="1">
        <v>4.0</v>
      </c>
      <c r="G1818" s="1">
        <v>18.0</v>
      </c>
      <c r="H1818" s="1">
        <v>6.0</v>
      </c>
      <c r="I1818" s="1" t="s">
        <v>22</v>
      </c>
      <c r="J1818" s="1">
        <v>0.872</v>
      </c>
      <c r="K1818" s="1">
        <v>0.372</v>
      </c>
      <c r="L1818" s="6" t="str">
        <f>if(J1818&gt;QUARTILE!$B$3, "TOP", if(J1818&lt;QUARTILE!$B$4, "BOTTOM", 0))</f>
        <v>TOP</v>
      </c>
      <c r="M1818" s="6">
        <f t="shared" si="1"/>
        <v>2</v>
      </c>
      <c r="N1818" s="6" t="str">
        <f t="shared" si="2"/>
        <v>Gen X</v>
      </c>
      <c r="O1818" s="6" t="str">
        <f t="shared" si="3"/>
        <v>Low Income</v>
      </c>
    </row>
    <row r="1819" hidden="1">
      <c r="A1819" s="1">
        <v>101817.0</v>
      </c>
      <c r="B1819" s="1">
        <v>49.0</v>
      </c>
      <c r="C1819" s="1">
        <v>30000.0</v>
      </c>
      <c r="D1819" s="1" t="s">
        <v>17</v>
      </c>
      <c r="E1819" s="1">
        <v>6877.3</v>
      </c>
      <c r="F1819" s="1">
        <v>4.0</v>
      </c>
      <c r="G1819" s="1">
        <v>15.0</v>
      </c>
      <c r="H1819" s="1">
        <v>10.0</v>
      </c>
      <c r="I1819" s="1" t="s">
        <v>22</v>
      </c>
      <c r="J1819" s="1">
        <v>0.817</v>
      </c>
      <c r="K1819" s="1">
        <v>0.828</v>
      </c>
      <c r="L1819" s="6" t="str">
        <f>if(J1819&gt;QUARTILE!$B$3, "TOP", if(J1819&lt;QUARTILE!$B$4, "BOTTOM", 0))</f>
        <v>TOP</v>
      </c>
      <c r="M1819" s="6">
        <f t="shared" si="1"/>
        <v>2</v>
      </c>
      <c r="N1819" s="6" t="str">
        <f t="shared" si="2"/>
        <v>Gen X</v>
      </c>
      <c r="O1819" s="6" t="str">
        <f t="shared" si="3"/>
        <v>Low Income</v>
      </c>
    </row>
    <row r="1820" hidden="1">
      <c r="A1820" s="1">
        <v>101818.0</v>
      </c>
      <c r="B1820" s="1">
        <v>34.0</v>
      </c>
      <c r="C1820" s="1">
        <v>29000.0</v>
      </c>
      <c r="D1820" s="1" t="s">
        <v>17</v>
      </c>
      <c r="E1820" s="1">
        <v>17674.18</v>
      </c>
      <c r="F1820" s="1">
        <v>3.0</v>
      </c>
      <c r="G1820" s="1">
        <v>18.0</v>
      </c>
      <c r="H1820" s="1">
        <v>3.0</v>
      </c>
      <c r="I1820" s="1" t="s">
        <v>22</v>
      </c>
      <c r="J1820" s="1">
        <v>0.202</v>
      </c>
      <c r="K1820" s="1">
        <v>0.328</v>
      </c>
      <c r="L1820" s="6" t="str">
        <f>if(J1820&gt;QUARTILE!$B$3, "TOP", if(J1820&lt;QUARTILE!$B$4, "BOTTOM", 0))</f>
        <v>BOTTOM</v>
      </c>
      <c r="M1820" s="6">
        <f t="shared" si="1"/>
        <v>2</v>
      </c>
      <c r="N1820" s="6" t="str">
        <f t="shared" si="2"/>
        <v>Gen X</v>
      </c>
      <c r="O1820" s="6" t="str">
        <f t="shared" si="3"/>
        <v>Low Income</v>
      </c>
    </row>
    <row r="1821" hidden="1">
      <c r="A1821" s="1">
        <v>101819.0</v>
      </c>
      <c r="B1821" s="1">
        <v>67.0</v>
      </c>
      <c r="C1821" s="1">
        <v>25000.0</v>
      </c>
      <c r="D1821" s="1" t="s">
        <v>23</v>
      </c>
      <c r="E1821" s="1">
        <v>18578.96</v>
      </c>
      <c r="F1821" s="1">
        <v>2.0</v>
      </c>
      <c r="G1821" s="1">
        <v>19.0</v>
      </c>
      <c r="H1821" s="1">
        <v>5.0</v>
      </c>
      <c r="I1821" s="1" t="s">
        <v>22</v>
      </c>
      <c r="J1821" s="1">
        <v>0.088</v>
      </c>
      <c r="K1821" s="1">
        <v>0.687</v>
      </c>
      <c r="L1821" s="6" t="str">
        <f>if(J1821&gt;QUARTILE!$B$3, "TOP", if(J1821&lt;QUARTILE!$B$4, "BOTTOM", 0))</f>
        <v>BOTTOM</v>
      </c>
      <c r="M1821" s="6">
        <f t="shared" si="1"/>
        <v>2</v>
      </c>
      <c r="N1821" s="6" t="str">
        <f t="shared" si="2"/>
        <v>Baby Boomer</v>
      </c>
      <c r="O1821" s="6" t="str">
        <f t="shared" si="3"/>
        <v>Low Income</v>
      </c>
    </row>
    <row r="1822" hidden="1">
      <c r="A1822" s="1">
        <v>101820.0</v>
      </c>
      <c r="B1822" s="1">
        <v>68.0</v>
      </c>
      <c r="C1822" s="1">
        <v>26000.0</v>
      </c>
      <c r="D1822" s="1" t="s">
        <v>23</v>
      </c>
      <c r="E1822" s="1">
        <v>2598.51</v>
      </c>
      <c r="F1822" s="1">
        <v>2.0</v>
      </c>
      <c r="G1822" s="1">
        <v>29.0</v>
      </c>
      <c r="H1822" s="1">
        <v>5.0</v>
      </c>
      <c r="I1822" s="1" t="s">
        <v>22</v>
      </c>
      <c r="J1822" s="1">
        <v>0.113</v>
      </c>
      <c r="K1822" s="1">
        <v>0.878</v>
      </c>
      <c r="L1822" s="6" t="str">
        <f>if(J1822&gt;QUARTILE!$B$3, "TOP", if(J1822&lt;QUARTILE!$B$4, "BOTTOM", 0))</f>
        <v>BOTTOM</v>
      </c>
      <c r="M1822" s="6">
        <f t="shared" si="1"/>
        <v>2</v>
      </c>
      <c r="N1822" s="6" t="str">
        <f t="shared" si="2"/>
        <v>Baby Boomer</v>
      </c>
      <c r="O1822" s="6" t="str">
        <f t="shared" si="3"/>
        <v>Low Income</v>
      </c>
    </row>
    <row r="1823" hidden="1">
      <c r="A1823" s="1">
        <v>101821.0</v>
      </c>
      <c r="B1823" s="1">
        <v>34.0</v>
      </c>
      <c r="C1823" s="1">
        <v>48000.0</v>
      </c>
      <c r="D1823" s="1" t="s">
        <v>27</v>
      </c>
      <c r="E1823" s="1">
        <v>15909.5</v>
      </c>
      <c r="F1823" s="1">
        <v>4.0</v>
      </c>
      <c r="G1823" s="1">
        <v>22.0</v>
      </c>
      <c r="H1823" s="1">
        <v>12.0</v>
      </c>
      <c r="I1823" s="1" t="s">
        <v>22</v>
      </c>
      <c r="J1823" s="1">
        <v>0.453</v>
      </c>
      <c r="K1823" s="1">
        <v>0.105</v>
      </c>
      <c r="L1823" s="6">
        <f>if(J1823&gt;QUARTILE!$B$3, "TOP", if(J1823&lt;QUARTILE!$B$4, "BOTTOM", 0))</f>
        <v>0</v>
      </c>
      <c r="M1823" s="6">
        <f t="shared" si="1"/>
        <v>2</v>
      </c>
      <c r="N1823" s="6" t="str">
        <f t="shared" si="2"/>
        <v>Gen X</v>
      </c>
      <c r="O1823" s="6" t="str">
        <f t="shared" si="3"/>
        <v>Medium Income</v>
      </c>
    </row>
    <row r="1824" hidden="1">
      <c r="A1824" s="1">
        <v>101822.0</v>
      </c>
      <c r="B1824" s="1">
        <v>31.0</v>
      </c>
      <c r="C1824" s="1">
        <v>30000.0</v>
      </c>
      <c r="D1824" s="1" t="s">
        <v>23</v>
      </c>
      <c r="E1824" s="1">
        <v>240.2</v>
      </c>
      <c r="F1824" s="1">
        <v>3.0</v>
      </c>
      <c r="G1824" s="1">
        <v>14.0</v>
      </c>
      <c r="H1824" s="1">
        <v>9.0</v>
      </c>
      <c r="I1824" s="1" t="s">
        <v>22</v>
      </c>
      <c r="J1824" s="1">
        <v>0.468</v>
      </c>
      <c r="K1824" s="1">
        <v>0.653</v>
      </c>
      <c r="L1824" s="6">
        <f>if(J1824&gt;QUARTILE!$B$3, "TOP", if(J1824&lt;QUARTILE!$B$4, "BOTTOM", 0))</f>
        <v>0</v>
      </c>
      <c r="M1824" s="6">
        <f t="shared" si="1"/>
        <v>2</v>
      </c>
      <c r="N1824" s="6" t="str">
        <f t="shared" si="2"/>
        <v>Gen X</v>
      </c>
      <c r="O1824" s="6" t="str">
        <f t="shared" si="3"/>
        <v>Low Income</v>
      </c>
    </row>
    <row r="1825" hidden="1">
      <c r="A1825" s="1">
        <v>101823.0</v>
      </c>
      <c r="B1825" s="1">
        <v>26.0</v>
      </c>
      <c r="C1825" s="1">
        <v>25000.0</v>
      </c>
      <c r="D1825" s="1" t="s">
        <v>23</v>
      </c>
      <c r="E1825" s="1">
        <v>13911.43</v>
      </c>
      <c r="F1825" s="1">
        <v>3.0</v>
      </c>
      <c r="G1825" s="1">
        <v>21.0</v>
      </c>
      <c r="H1825" s="1">
        <v>13.0</v>
      </c>
      <c r="I1825" s="1" t="s">
        <v>18</v>
      </c>
      <c r="J1825" s="1">
        <v>0.232</v>
      </c>
      <c r="K1825" s="1">
        <v>0.901</v>
      </c>
      <c r="L1825" s="6" t="str">
        <f>if(J1825&gt;QUARTILE!$B$3, "TOP", if(J1825&lt;QUARTILE!$B$4, "BOTTOM", 0))</f>
        <v>BOTTOM</v>
      </c>
      <c r="M1825" s="6">
        <f t="shared" si="1"/>
        <v>1</v>
      </c>
      <c r="N1825" s="6" t="str">
        <f t="shared" si="2"/>
        <v>Millenial</v>
      </c>
      <c r="O1825" s="6" t="str">
        <f t="shared" si="3"/>
        <v>Low Income</v>
      </c>
    </row>
    <row r="1826" hidden="1">
      <c r="A1826" s="1">
        <v>101824.0</v>
      </c>
      <c r="B1826" s="1">
        <v>57.0</v>
      </c>
      <c r="C1826" s="1">
        <v>44000.0</v>
      </c>
      <c r="D1826" s="1" t="s">
        <v>23</v>
      </c>
      <c r="E1826" s="1">
        <v>23914.93</v>
      </c>
      <c r="F1826" s="1">
        <v>1.0</v>
      </c>
      <c r="G1826" s="1">
        <v>25.0</v>
      </c>
      <c r="H1826" s="1">
        <v>7.0</v>
      </c>
      <c r="I1826" s="1" t="s">
        <v>22</v>
      </c>
      <c r="J1826" s="1">
        <v>0.959</v>
      </c>
      <c r="K1826" s="1">
        <v>0.103</v>
      </c>
      <c r="L1826" s="6" t="str">
        <f>if(J1826&gt;QUARTILE!$B$3, "TOP", if(J1826&lt;QUARTILE!$B$4, "BOTTOM", 0))</f>
        <v>TOP</v>
      </c>
      <c r="M1826" s="6">
        <f t="shared" si="1"/>
        <v>2</v>
      </c>
      <c r="N1826" s="6" t="str">
        <f t="shared" si="2"/>
        <v>Gen X</v>
      </c>
      <c r="O1826" s="6" t="str">
        <f t="shared" si="3"/>
        <v>Low Income</v>
      </c>
    </row>
    <row r="1827" hidden="1">
      <c r="A1827" s="1">
        <v>101825.0</v>
      </c>
      <c r="B1827" s="1">
        <v>19.0</v>
      </c>
      <c r="C1827" s="1">
        <v>28000.0</v>
      </c>
      <c r="D1827" s="1" t="s">
        <v>23</v>
      </c>
      <c r="E1827" s="1">
        <v>1512.43</v>
      </c>
      <c r="F1827" s="1">
        <v>4.0</v>
      </c>
      <c r="G1827" s="1">
        <v>16.0</v>
      </c>
      <c r="H1827" s="1">
        <v>13.0</v>
      </c>
      <c r="I1827" s="1" t="s">
        <v>18</v>
      </c>
      <c r="J1827" s="1">
        <v>0.602</v>
      </c>
      <c r="K1827" s="1">
        <v>0.096</v>
      </c>
      <c r="L1827" s="6">
        <f>if(J1827&gt;QUARTILE!$B$3, "TOP", if(J1827&lt;QUARTILE!$B$4, "BOTTOM", 0))</f>
        <v>0</v>
      </c>
      <c r="M1827" s="6">
        <f t="shared" si="1"/>
        <v>1</v>
      </c>
      <c r="N1827" s="6" t="str">
        <f t="shared" si="2"/>
        <v>Millenial</v>
      </c>
      <c r="O1827" s="6" t="str">
        <f t="shared" si="3"/>
        <v>Low Income</v>
      </c>
    </row>
    <row r="1828" hidden="1">
      <c r="A1828" s="1">
        <v>101826.0</v>
      </c>
      <c r="B1828" s="1">
        <v>62.0</v>
      </c>
      <c r="C1828" s="1">
        <v>30000.0</v>
      </c>
      <c r="D1828" s="1" t="s">
        <v>23</v>
      </c>
      <c r="E1828" s="1">
        <v>55843.04</v>
      </c>
      <c r="F1828" s="1">
        <v>2.0</v>
      </c>
      <c r="G1828" s="1">
        <v>21.0</v>
      </c>
      <c r="H1828" s="1">
        <v>6.0</v>
      </c>
      <c r="I1828" s="1" t="s">
        <v>18</v>
      </c>
      <c r="J1828" s="1">
        <v>0.957</v>
      </c>
      <c r="K1828" s="1">
        <v>0.278</v>
      </c>
      <c r="L1828" s="6" t="str">
        <f>if(J1828&gt;QUARTILE!$B$3, "TOP", if(J1828&lt;QUARTILE!$B$4, "BOTTOM", 0))</f>
        <v>TOP</v>
      </c>
      <c r="M1828" s="6">
        <f t="shared" si="1"/>
        <v>1</v>
      </c>
      <c r="N1828" s="6" t="str">
        <f t="shared" si="2"/>
        <v>Baby Boomer</v>
      </c>
      <c r="O1828" s="6" t="str">
        <f t="shared" si="3"/>
        <v>Low Income</v>
      </c>
    </row>
    <row r="1829" hidden="1">
      <c r="A1829" s="1">
        <v>101827.0</v>
      </c>
      <c r="B1829" s="1">
        <v>42.0</v>
      </c>
      <c r="C1829" s="1">
        <v>68000.0</v>
      </c>
      <c r="D1829" s="1" t="s">
        <v>23</v>
      </c>
      <c r="E1829" s="1">
        <v>12277.68</v>
      </c>
      <c r="F1829" s="1">
        <v>5.0</v>
      </c>
      <c r="G1829" s="1">
        <v>21.0</v>
      </c>
      <c r="H1829" s="1">
        <v>7.0</v>
      </c>
      <c r="I1829" s="1" t="s">
        <v>22</v>
      </c>
      <c r="J1829" s="1">
        <v>0.254</v>
      </c>
      <c r="K1829" s="1">
        <v>0.944</v>
      </c>
      <c r="L1829" s="6" t="str">
        <f>if(J1829&gt;QUARTILE!$B$3, "TOP", if(J1829&lt;QUARTILE!$B$4, "BOTTOM", 0))</f>
        <v>BOTTOM</v>
      </c>
      <c r="M1829" s="6">
        <f t="shared" si="1"/>
        <v>2</v>
      </c>
      <c r="N1829" s="6" t="str">
        <f t="shared" si="2"/>
        <v>Gen X</v>
      </c>
      <c r="O1829" s="6" t="str">
        <f t="shared" si="3"/>
        <v>Medium Income</v>
      </c>
    </row>
    <row r="1830" hidden="1">
      <c r="A1830" s="1">
        <v>101828.0</v>
      </c>
      <c r="B1830" s="1">
        <v>56.0</v>
      </c>
      <c r="C1830" s="1">
        <v>17000.0</v>
      </c>
      <c r="D1830" s="1" t="s">
        <v>25</v>
      </c>
      <c r="E1830" s="1">
        <v>55747.15</v>
      </c>
      <c r="F1830" s="1">
        <v>2.0</v>
      </c>
      <c r="G1830" s="1">
        <v>22.0</v>
      </c>
      <c r="H1830" s="1">
        <v>6.0</v>
      </c>
      <c r="I1830" s="1" t="s">
        <v>18</v>
      </c>
      <c r="J1830" s="1">
        <v>1.0</v>
      </c>
      <c r="K1830" s="1">
        <v>0.124</v>
      </c>
      <c r="L1830" s="6" t="str">
        <f>if(J1830&gt;QUARTILE!$B$3, "TOP", if(J1830&lt;QUARTILE!$B$4, "BOTTOM", 0))</f>
        <v>TOP</v>
      </c>
      <c r="M1830" s="6">
        <f t="shared" si="1"/>
        <v>1</v>
      </c>
      <c r="N1830" s="6" t="str">
        <f t="shared" si="2"/>
        <v>Gen X</v>
      </c>
      <c r="O1830" s="6" t="str">
        <f t="shared" si="3"/>
        <v>Low Income</v>
      </c>
    </row>
    <row r="1831" hidden="1">
      <c r="A1831" s="1">
        <v>101829.0</v>
      </c>
      <c r="B1831" s="1">
        <v>26.0</v>
      </c>
      <c r="C1831" s="1">
        <v>9000.0</v>
      </c>
      <c r="D1831" s="1" t="s">
        <v>17</v>
      </c>
      <c r="E1831" s="1">
        <v>2272.3</v>
      </c>
      <c r="F1831" s="1">
        <v>2.0</v>
      </c>
      <c r="G1831" s="1">
        <v>21.0</v>
      </c>
      <c r="H1831" s="1">
        <v>16.0</v>
      </c>
      <c r="I1831" s="1" t="s">
        <v>22</v>
      </c>
      <c r="J1831" s="1">
        <v>0.81</v>
      </c>
      <c r="K1831" s="1">
        <v>0.325</v>
      </c>
      <c r="L1831" s="6">
        <f>if(J1831&gt;QUARTILE!$B$3, "TOP", if(J1831&lt;QUARTILE!$B$4, "BOTTOM", 0))</f>
        <v>0</v>
      </c>
      <c r="M1831" s="6">
        <f t="shared" si="1"/>
        <v>2</v>
      </c>
      <c r="N1831" s="6" t="str">
        <f t="shared" si="2"/>
        <v>Millenial</v>
      </c>
      <c r="O1831" s="6" t="str">
        <f t="shared" si="3"/>
        <v>Low Income</v>
      </c>
    </row>
    <row r="1832" hidden="1">
      <c r="A1832" s="1">
        <v>101830.0</v>
      </c>
      <c r="B1832" s="1">
        <v>71.0</v>
      </c>
      <c r="C1832" s="1">
        <v>23000.0</v>
      </c>
      <c r="D1832" s="1" t="s">
        <v>25</v>
      </c>
      <c r="E1832" s="1">
        <v>59875.72</v>
      </c>
      <c r="F1832" s="1">
        <v>5.0</v>
      </c>
      <c r="G1832" s="1">
        <v>20.0</v>
      </c>
      <c r="H1832" s="1">
        <v>4.0</v>
      </c>
      <c r="I1832" s="1" t="s">
        <v>18</v>
      </c>
      <c r="J1832" s="1">
        <v>0.438</v>
      </c>
      <c r="K1832" s="1">
        <v>0.685</v>
      </c>
      <c r="L1832" s="6">
        <f>if(J1832&gt;QUARTILE!$B$3, "TOP", if(J1832&lt;QUARTILE!$B$4, "BOTTOM", 0))</f>
        <v>0</v>
      </c>
      <c r="M1832" s="6">
        <f t="shared" si="1"/>
        <v>1</v>
      </c>
      <c r="N1832" s="6" t="str">
        <f t="shared" si="2"/>
        <v>Baby Boomer</v>
      </c>
      <c r="O1832" s="6" t="str">
        <f t="shared" si="3"/>
        <v>Low Income</v>
      </c>
    </row>
    <row r="1833" hidden="1">
      <c r="A1833" s="1">
        <v>101831.0</v>
      </c>
      <c r="B1833" s="1">
        <v>39.0</v>
      </c>
      <c r="C1833" s="1">
        <v>25000.0</v>
      </c>
      <c r="D1833" s="1" t="s">
        <v>27</v>
      </c>
      <c r="E1833" s="1">
        <v>2312.64</v>
      </c>
      <c r="F1833" s="1">
        <v>4.0</v>
      </c>
      <c r="G1833" s="1">
        <v>19.0</v>
      </c>
      <c r="H1833" s="1">
        <v>9.0</v>
      </c>
      <c r="I1833" s="1" t="s">
        <v>22</v>
      </c>
      <c r="J1833" s="1">
        <v>0.021</v>
      </c>
      <c r="K1833" s="1">
        <v>0.081</v>
      </c>
      <c r="L1833" s="6" t="str">
        <f>if(J1833&gt;QUARTILE!$B$3, "TOP", if(J1833&lt;QUARTILE!$B$4, "BOTTOM", 0))</f>
        <v>BOTTOM</v>
      </c>
      <c r="M1833" s="6">
        <f t="shared" si="1"/>
        <v>2</v>
      </c>
      <c r="N1833" s="6" t="str">
        <f t="shared" si="2"/>
        <v>Gen X</v>
      </c>
      <c r="O1833" s="6" t="str">
        <f t="shared" si="3"/>
        <v>Low Income</v>
      </c>
    </row>
    <row r="1834" hidden="1">
      <c r="A1834" s="1">
        <v>101832.0</v>
      </c>
      <c r="B1834" s="1">
        <v>60.0</v>
      </c>
      <c r="C1834" s="1">
        <v>34000.0</v>
      </c>
      <c r="D1834" s="1" t="s">
        <v>23</v>
      </c>
      <c r="E1834" s="1">
        <v>12379.2</v>
      </c>
      <c r="F1834" s="1">
        <v>1.0</v>
      </c>
      <c r="G1834" s="1">
        <v>15.0</v>
      </c>
      <c r="H1834" s="1">
        <v>4.0</v>
      </c>
      <c r="I1834" s="1" t="s">
        <v>22</v>
      </c>
      <c r="J1834" s="1">
        <v>0.215</v>
      </c>
      <c r="K1834" s="1">
        <v>0.996</v>
      </c>
      <c r="L1834" s="6" t="str">
        <f>if(J1834&gt;QUARTILE!$B$3, "TOP", if(J1834&lt;QUARTILE!$B$4, "BOTTOM", 0))</f>
        <v>BOTTOM</v>
      </c>
      <c r="M1834" s="6">
        <f t="shared" si="1"/>
        <v>2</v>
      </c>
      <c r="N1834" s="6" t="str">
        <f t="shared" si="2"/>
        <v>Gen X</v>
      </c>
      <c r="O1834" s="6" t="str">
        <f t="shared" si="3"/>
        <v>Low Income</v>
      </c>
    </row>
    <row r="1835" hidden="1">
      <c r="A1835" s="1">
        <v>101833.0</v>
      </c>
      <c r="B1835" s="1">
        <v>63.0</v>
      </c>
      <c r="C1835" s="1">
        <v>23000.0</v>
      </c>
      <c r="D1835" s="1" t="s">
        <v>27</v>
      </c>
      <c r="E1835" s="1">
        <v>55609.86</v>
      </c>
      <c r="F1835" s="1">
        <v>2.0</v>
      </c>
      <c r="G1835" s="1">
        <v>23.0</v>
      </c>
      <c r="H1835" s="1">
        <v>3.0</v>
      </c>
      <c r="I1835" s="1" t="s">
        <v>18</v>
      </c>
      <c r="J1835" s="1">
        <v>0.519</v>
      </c>
      <c r="K1835" s="1">
        <v>0.639</v>
      </c>
      <c r="L1835" s="6">
        <f>if(J1835&gt;QUARTILE!$B$3, "TOP", if(J1835&lt;QUARTILE!$B$4, "BOTTOM", 0))</f>
        <v>0</v>
      </c>
      <c r="M1835" s="6">
        <f t="shared" si="1"/>
        <v>1</v>
      </c>
      <c r="N1835" s="6" t="str">
        <f t="shared" si="2"/>
        <v>Baby Boomer</v>
      </c>
      <c r="O1835" s="6" t="str">
        <f t="shared" si="3"/>
        <v>Low Income</v>
      </c>
    </row>
    <row r="1836" hidden="1">
      <c r="A1836" s="1">
        <v>101834.0</v>
      </c>
      <c r="B1836" s="1">
        <v>21.0</v>
      </c>
      <c r="C1836" s="1">
        <v>35000.0</v>
      </c>
      <c r="D1836" s="1" t="s">
        <v>23</v>
      </c>
      <c r="E1836" s="1">
        <v>5297.76</v>
      </c>
      <c r="F1836" s="1">
        <v>2.0</v>
      </c>
      <c r="G1836" s="1">
        <v>22.0</v>
      </c>
      <c r="H1836" s="1">
        <v>10.0</v>
      </c>
      <c r="I1836" s="1" t="s">
        <v>22</v>
      </c>
      <c r="J1836" s="1">
        <v>0.053</v>
      </c>
      <c r="K1836" s="1">
        <v>0.959</v>
      </c>
      <c r="L1836" s="6" t="str">
        <f>if(J1836&gt;QUARTILE!$B$3, "TOP", if(J1836&lt;QUARTILE!$B$4, "BOTTOM", 0))</f>
        <v>BOTTOM</v>
      </c>
      <c r="M1836" s="6">
        <f t="shared" si="1"/>
        <v>2</v>
      </c>
      <c r="N1836" s="6" t="str">
        <f t="shared" si="2"/>
        <v>Millenial</v>
      </c>
      <c r="O1836" s="6" t="str">
        <f t="shared" si="3"/>
        <v>Low Income</v>
      </c>
    </row>
    <row r="1837" hidden="1">
      <c r="A1837" s="1">
        <v>101835.0</v>
      </c>
      <c r="B1837" s="1">
        <v>43.0</v>
      </c>
      <c r="C1837" s="1">
        <v>99000.0</v>
      </c>
      <c r="D1837" s="1" t="s">
        <v>27</v>
      </c>
      <c r="E1837" s="1">
        <v>708.09</v>
      </c>
      <c r="F1837" s="1">
        <v>4.0</v>
      </c>
      <c r="G1837" s="1">
        <v>21.0</v>
      </c>
      <c r="H1837" s="1">
        <v>10.0</v>
      </c>
      <c r="I1837" s="1" t="s">
        <v>22</v>
      </c>
      <c r="J1837" s="1">
        <v>0.141</v>
      </c>
      <c r="K1837" s="1">
        <v>0.094</v>
      </c>
      <c r="L1837" s="6" t="str">
        <f>if(J1837&gt;QUARTILE!$B$3, "TOP", if(J1837&lt;QUARTILE!$B$4, "BOTTOM", 0))</f>
        <v>BOTTOM</v>
      </c>
      <c r="M1837" s="6">
        <f t="shared" si="1"/>
        <v>2</v>
      </c>
      <c r="N1837" s="6" t="str">
        <f t="shared" si="2"/>
        <v>Gen X</v>
      </c>
      <c r="O1837" s="6" t="str">
        <f t="shared" si="3"/>
        <v>Medium Income</v>
      </c>
    </row>
    <row r="1838" hidden="1">
      <c r="A1838" s="1">
        <v>101836.0</v>
      </c>
      <c r="B1838" s="1">
        <v>75.0</v>
      </c>
      <c r="C1838" s="1">
        <v>36000.0</v>
      </c>
      <c r="D1838" s="1" t="s">
        <v>23</v>
      </c>
      <c r="E1838" s="1">
        <v>31511.43</v>
      </c>
      <c r="F1838" s="1">
        <v>4.0</v>
      </c>
      <c r="G1838" s="1">
        <v>16.0</v>
      </c>
      <c r="H1838" s="1">
        <v>1.0</v>
      </c>
      <c r="I1838" s="1" t="s">
        <v>18</v>
      </c>
      <c r="J1838" s="1">
        <v>0.249</v>
      </c>
      <c r="K1838" s="1">
        <v>0.082</v>
      </c>
      <c r="L1838" s="6" t="str">
        <f>if(J1838&gt;QUARTILE!$B$3, "TOP", if(J1838&lt;QUARTILE!$B$4, "BOTTOM", 0))</f>
        <v>BOTTOM</v>
      </c>
      <c r="M1838" s="6">
        <f t="shared" si="1"/>
        <v>1</v>
      </c>
      <c r="N1838" s="6" t="str">
        <f t="shared" si="2"/>
        <v>Baby Boomer</v>
      </c>
      <c r="O1838" s="6" t="str">
        <f t="shared" si="3"/>
        <v>Low Income</v>
      </c>
    </row>
    <row r="1839" hidden="1">
      <c r="A1839" s="1">
        <v>101837.0</v>
      </c>
      <c r="B1839" s="1">
        <v>46.0</v>
      </c>
      <c r="C1839" s="1">
        <v>40000.0</v>
      </c>
      <c r="D1839" s="1" t="s">
        <v>21</v>
      </c>
      <c r="E1839" s="1">
        <v>18121.05</v>
      </c>
      <c r="F1839" s="1">
        <v>3.0</v>
      </c>
      <c r="G1839" s="1">
        <v>20.0</v>
      </c>
      <c r="H1839" s="1">
        <v>10.0</v>
      </c>
      <c r="I1839" s="1" t="s">
        <v>22</v>
      </c>
      <c r="J1839" s="1">
        <v>0.81</v>
      </c>
      <c r="K1839" s="1">
        <v>0.371</v>
      </c>
      <c r="L1839" s="6">
        <f>if(J1839&gt;QUARTILE!$B$3, "TOP", if(J1839&lt;QUARTILE!$B$4, "BOTTOM", 0))</f>
        <v>0</v>
      </c>
      <c r="M1839" s="6">
        <f t="shared" si="1"/>
        <v>2</v>
      </c>
      <c r="N1839" s="6" t="str">
        <f t="shared" si="2"/>
        <v>Gen X</v>
      </c>
      <c r="O1839" s="6" t="str">
        <f t="shared" si="3"/>
        <v>Low Income</v>
      </c>
    </row>
    <row r="1840" hidden="1">
      <c r="A1840" s="1">
        <v>101838.0</v>
      </c>
      <c r="B1840" s="1">
        <v>62.0</v>
      </c>
      <c r="C1840" s="1">
        <v>20000.0</v>
      </c>
      <c r="D1840" s="1" t="s">
        <v>23</v>
      </c>
      <c r="E1840" s="1">
        <v>14427.69</v>
      </c>
      <c r="F1840" s="1">
        <v>4.0</v>
      </c>
      <c r="G1840" s="1">
        <v>21.0</v>
      </c>
      <c r="H1840" s="1">
        <v>4.0</v>
      </c>
      <c r="I1840" s="1" t="s">
        <v>22</v>
      </c>
      <c r="J1840" s="1">
        <v>0.597</v>
      </c>
      <c r="K1840" s="1">
        <v>0.001</v>
      </c>
      <c r="L1840" s="6">
        <f>if(J1840&gt;QUARTILE!$B$3, "TOP", if(J1840&lt;QUARTILE!$B$4, "BOTTOM", 0))</f>
        <v>0</v>
      </c>
      <c r="M1840" s="6">
        <f t="shared" si="1"/>
        <v>2</v>
      </c>
      <c r="N1840" s="6" t="str">
        <f t="shared" si="2"/>
        <v>Baby Boomer</v>
      </c>
      <c r="O1840" s="6" t="str">
        <f t="shared" si="3"/>
        <v>Low Income</v>
      </c>
    </row>
    <row r="1841" hidden="1">
      <c r="A1841" s="1">
        <v>101839.0</v>
      </c>
      <c r="B1841" s="1">
        <v>51.0</v>
      </c>
      <c r="C1841" s="1">
        <v>10000.0</v>
      </c>
      <c r="D1841" s="1" t="s">
        <v>25</v>
      </c>
      <c r="E1841" s="1">
        <v>698.94</v>
      </c>
      <c r="F1841" s="1">
        <v>4.0</v>
      </c>
      <c r="G1841" s="1">
        <v>21.0</v>
      </c>
      <c r="H1841" s="1">
        <v>2.0</v>
      </c>
      <c r="I1841" s="1" t="s">
        <v>22</v>
      </c>
      <c r="J1841" s="1">
        <v>0.241</v>
      </c>
      <c r="K1841" s="1">
        <v>0.011</v>
      </c>
      <c r="L1841" s="6" t="str">
        <f>if(J1841&gt;QUARTILE!$B$3, "TOP", if(J1841&lt;QUARTILE!$B$4, "BOTTOM", 0))</f>
        <v>BOTTOM</v>
      </c>
      <c r="M1841" s="6">
        <f t="shared" si="1"/>
        <v>2</v>
      </c>
      <c r="N1841" s="6" t="str">
        <f t="shared" si="2"/>
        <v>Gen X</v>
      </c>
      <c r="O1841" s="6" t="str">
        <f t="shared" si="3"/>
        <v>Low Income</v>
      </c>
    </row>
    <row r="1842" hidden="1">
      <c r="A1842" s="1">
        <v>101840.0</v>
      </c>
      <c r="B1842" s="1">
        <v>40.0</v>
      </c>
      <c r="C1842" s="1">
        <v>6000.0</v>
      </c>
      <c r="D1842" s="1" t="s">
        <v>24</v>
      </c>
      <c r="E1842" s="1">
        <v>21181.94</v>
      </c>
      <c r="F1842" s="1">
        <v>2.0</v>
      </c>
      <c r="G1842" s="1">
        <v>21.0</v>
      </c>
      <c r="H1842" s="1">
        <v>15.0</v>
      </c>
      <c r="I1842" s="1" t="s">
        <v>22</v>
      </c>
      <c r="J1842" s="1">
        <v>0.264</v>
      </c>
      <c r="K1842" s="1">
        <v>0.904</v>
      </c>
      <c r="L1842" s="6" t="str">
        <f>if(J1842&gt;QUARTILE!$B$3, "TOP", if(J1842&lt;QUARTILE!$B$4, "BOTTOM", 0))</f>
        <v>BOTTOM</v>
      </c>
      <c r="M1842" s="6">
        <f t="shared" si="1"/>
        <v>2</v>
      </c>
      <c r="N1842" s="6" t="str">
        <f t="shared" si="2"/>
        <v>Gen X</v>
      </c>
      <c r="O1842" s="6" t="str">
        <f t="shared" si="3"/>
        <v>Low Income</v>
      </c>
    </row>
    <row r="1843" hidden="1">
      <c r="A1843" s="1">
        <v>101841.0</v>
      </c>
      <c r="B1843" s="1">
        <v>54.0</v>
      </c>
      <c r="C1843" s="1">
        <v>16000.0</v>
      </c>
      <c r="D1843" s="1" t="s">
        <v>25</v>
      </c>
      <c r="E1843" s="1">
        <v>3765.75</v>
      </c>
      <c r="F1843" s="1">
        <v>1.0</v>
      </c>
      <c r="G1843" s="1">
        <v>24.0</v>
      </c>
      <c r="H1843" s="1">
        <v>3.0</v>
      </c>
      <c r="I1843" s="1" t="s">
        <v>22</v>
      </c>
      <c r="J1843" s="1">
        <v>0.692</v>
      </c>
      <c r="K1843" s="1">
        <v>0.043</v>
      </c>
      <c r="L1843" s="6">
        <f>if(J1843&gt;QUARTILE!$B$3, "TOP", if(J1843&lt;QUARTILE!$B$4, "BOTTOM", 0))</f>
        <v>0</v>
      </c>
      <c r="M1843" s="6">
        <f t="shared" si="1"/>
        <v>2</v>
      </c>
      <c r="N1843" s="6" t="str">
        <f t="shared" si="2"/>
        <v>Gen X</v>
      </c>
      <c r="O1843" s="6" t="str">
        <f t="shared" si="3"/>
        <v>Low Income</v>
      </c>
    </row>
    <row r="1844" hidden="1">
      <c r="A1844" s="1">
        <v>101842.0</v>
      </c>
      <c r="B1844" s="1">
        <v>28.0</v>
      </c>
      <c r="C1844" s="1">
        <v>5000.0</v>
      </c>
      <c r="D1844" s="1" t="s">
        <v>25</v>
      </c>
      <c r="E1844" s="1">
        <v>53530.07</v>
      </c>
      <c r="F1844" s="1">
        <v>2.0</v>
      </c>
      <c r="G1844" s="1">
        <v>22.0</v>
      </c>
      <c r="H1844" s="1">
        <v>13.0</v>
      </c>
      <c r="I1844" s="1" t="s">
        <v>18</v>
      </c>
      <c r="J1844" s="1">
        <v>0.469</v>
      </c>
      <c r="K1844" s="1">
        <v>0.65</v>
      </c>
      <c r="L1844" s="6">
        <f>if(J1844&gt;QUARTILE!$B$3, "TOP", if(J1844&lt;QUARTILE!$B$4, "BOTTOM", 0))</f>
        <v>0</v>
      </c>
      <c r="M1844" s="6">
        <f t="shared" si="1"/>
        <v>1</v>
      </c>
      <c r="N1844" s="6" t="str">
        <f t="shared" si="2"/>
        <v>Millenial</v>
      </c>
      <c r="O1844" s="6" t="str">
        <f t="shared" si="3"/>
        <v>Low Income</v>
      </c>
    </row>
    <row r="1845" hidden="1">
      <c r="A1845" s="1">
        <v>101843.0</v>
      </c>
      <c r="B1845" s="1">
        <v>23.0</v>
      </c>
      <c r="C1845" s="1">
        <v>30000.0</v>
      </c>
      <c r="D1845" s="1" t="s">
        <v>24</v>
      </c>
      <c r="E1845" s="1">
        <v>23149.86</v>
      </c>
      <c r="F1845" s="1">
        <v>4.0</v>
      </c>
      <c r="G1845" s="1">
        <v>22.0</v>
      </c>
      <c r="H1845" s="1">
        <v>18.0</v>
      </c>
      <c r="I1845" s="1" t="s">
        <v>22</v>
      </c>
      <c r="J1845" s="1">
        <v>0.682</v>
      </c>
      <c r="K1845" s="1">
        <v>0.668</v>
      </c>
      <c r="L1845" s="6">
        <f>if(J1845&gt;QUARTILE!$B$3, "TOP", if(J1845&lt;QUARTILE!$B$4, "BOTTOM", 0))</f>
        <v>0</v>
      </c>
      <c r="M1845" s="6">
        <f t="shared" si="1"/>
        <v>2</v>
      </c>
      <c r="N1845" s="6" t="str">
        <f t="shared" si="2"/>
        <v>Millenial</v>
      </c>
      <c r="O1845" s="6" t="str">
        <f t="shared" si="3"/>
        <v>Low Income</v>
      </c>
    </row>
    <row r="1846" hidden="1">
      <c r="A1846" s="1">
        <v>101844.0</v>
      </c>
      <c r="B1846" s="1">
        <v>35.0</v>
      </c>
      <c r="C1846" s="1">
        <v>18000.0</v>
      </c>
      <c r="D1846" s="1" t="s">
        <v>25</v>
      </c>
      <c r="E1846" s="1">
        <v>24553.97</v>
      </c>
      <c r="F1846" s="1">
        <v>3.0</v>
      </c>
      <c r="G1846" s="1">
        <v>18.0</v>
      </c>
      <c r="H1846" s="1">
        <v>10.0</v>
      </c>
      <c r="I1846" s="1" t="s">
        <v>22</v>
      </c>
      <c r="J1846" s="1">
        <v>0.828</v>
      </c>
      <c r="K1846" s="1">
        <v>0.073</v>
      </c>
      <c r="L1846" s="6" t="str">
        <f>if(J1846&gt;QUARTILE!$B$3, "TOP", if(J1846&lt;QUARTILE!$B$4, "BOTTOM", 0))</f>
        <v>TOP</v>
      </c>
      <c r="M1846" s="6">
        <f t="shared" si="1"/>
        <v>2</v>
      </c>
      <c r="N1846" s="6" t="str">
        <f t="shared" si="2"/>
        <v>Gen X</v>
      </c>
      <c r="O1846" s="6" t="str">
        <f t="shared" si="3"/>
        <v>Low Income</v>
      </c>
    </row>
    <row r="1847" hidden="1">
      <c r="A1847" s="1">
        <v>101845.0</v>
      </c>
      <c r="B1847" s="1">
        <v>38.0</v>
      </c>
      <c r="C1847" s="1">
        <v>10000.0</v>
      </c>
      <c r="D1847" s="1" t="s">
        <v>23</v>
      </c>
      <c r="E1847" s="1">
        <v>5294.43</v>
      </c>
      <c r="F1847" s="1">
        <v>1.0</v>
      </c>
      <c r="G1847" s="1">
        <v>25.0</v>
      </c>
      <c r="H1847" s="1">
        <v>11.0</v>
      </c>
      <c r="I1847" s="1" t="s">
        <v>22</v>
      </c>
      <c r="J1847" s="1">
        <v>0.357</v>
      </c>
      <c r="K1847" s="1">
        <v>0.188</v>
      </c>
      <c r="L1847" s="6">
        <f>if(J1847&gt;QUARTILE!$B$3, "TOP", if(J1847&lt;QUARTILE!$B$4, "BOTTOM", 0))</f>
        <v>0</v>
      </c>
      <c r="M1847" s="6">
        <f t="shared" si="1"/>
        <v>2</v>
      </c>
      <c r="N1847" s="6" t="str">
        <f t="shared" si="2"/>
        <v>Gen X</v>
      </c>
      <c r="O1847" s="6" t="str">
        <f t="shared" si="3"/>
        <v>Low Income</v>
      </c>
    </row>
    <row r="1848" hidden="1">
      <c r="A1848" s="1">
        <v>101846.0</v>
      </c>
      <c r="B1848" s="1">
        <v>59.0</v>
      </c>
      <c r="C1848" s="1">
        <v>24000.0</v>
      </c>
      <c r="D1848" s="1" t="s">
        <v>31</v>
      </c>
      <c r="E1848" s="1">
        <v>42531.31</v>
      </c>
      <c r="F1848" s="1">
        <v>3.0</v>
      </c>
      <c r="G1848" s="1">
        <v>19.0</v>
      </c>
      <c r="H1848" s="1">
        <v>3.0</v>
      </c>
      <c r="I1848" s="1" t="s">
        <v>18</v>
      </c>
      <c r="J1848" s="1">
        <v>0.467</v>
      </c>
      <c r="K1848" s="1">
        <v>0.355</v>
      </c>
      <c r="L1848" s="6">
        <f>if(J1848&gt;QUARTILE!$B$3, "TOP", if(J1848&lt;QUARTILE!$B$4, "BOTTOM", 0))</f>
        <v>0</v>
      </c>
      <c r="M1848" s="6">
        <f t="shared" si="1"/>
        <v>1</v>
      </c>
      <c r="N1848" s="6" t="str">
        <f t="shared" si="2"/>
        <v>Gen X</v>
      </c>
      <c r="O1848" s="6" t="str">
        <f t="shared" si="3"/>
        <v>Low Income</v>
      </c>
    </row>
    <row r="1849" hidden="1">
      <c r="A1849" s="1">
        <v>101847.0</v>
      </c>
      <c r="B1849" s="1">
        <v>53.0</v>
      </c>
      <c r="C1849" s="1">
        <v>14000.0</v>
      </c>
      <c r="D1849" s="1" t="s">
        <v>23</v>
      </c>
      <c r="E1849" s="1">
        <v>15432.23</v>
      </c>
      <c r="F1849" s="1">
        <v>5.0</v>
      </c>
      <c r="G1849" s="1">
        <v>16.0</v>
      </c>
      <c r="H1849" s="1">
        <v>1.0</v>
      </c>
      <c r="I1849" s="1" t="s">
        <v>22</v>
      </c>
      <c r="J1849" s="1">
        <v>0.1</v>
      </c>
      <c r="K1849" s="1">
        <v>0.592</v>
      </c>
      <c r="L1849" s="6" t="str">
        <f>if(J1849&gt;QUARTILE!$B$3, "TOP", if(J1849&lt;QUARTILE!$B$4, "BOTTOM", 0))</f>
        <v>BOTTOM</v>
      </c>
      <c r="M1849" s="6">
        <f t="shared" si="1"/>
        <v>2</v>
      </c>
      <c r="N1849" s="6" t="str">
        <f t="shared" si="2"/>
        <v>Gen X</v>
      </c>
      <c r="O1849" s="6" t="str">
        <f t="shared" si="3"/>
        <v>Low Income</v>
      </c>
    </row>
    <row r="1850" hidden="1">
      <c r="A1850" s="1">
        <v>101848.0</v>
      </c>
      <c r="B1850" s="1">
        <v>58.0</v>
      </c>
      <c r="C1850" s="1">
        <v>29000.0</v>
      </c>
      <c r="D1850" s="1" t="s">
        <v>17</v>
      </c>
      <c r="E1850" s="1">
        <v>38909.99</v>
      </c>
      <c r="F1850" s="1">
        <v>3.0</v>
      </c>
      <c r="G1850" s="1">
        <v>28.0</v>
      </c>
      <c r="H1850" s="1">
        <v>6.0</v>
      </c>
      <c r="I1850" s="1" t="s">
        <v>18</v>
      </c>
      <c r="J1850" s="1">
        <v>0.92</v>
      </c>
      <c r="K1850" s="1">
        <v>0.796</v>
      </c>
      <c r="L1850" s="6" t="str">
        <f>if(J1850&gt;QUARTILE!$B$3, "TOP", if(J1850&lt;QUARTILE!$B$4, "BOTTOM", 0))</f>
        <v>TOP</v>
      </c>
      <c r="M1850" s="6">
        <f t="shared" si="1"/>
        <v>1</v>
      </c>
      <c r="N1850" s="6" t="str">
        <f t="shared" si="2"/>
        <v>Gen X</v>
      </c>
      <c r="O1850" s="6" t="str">
        <f t="shared" si="3"/>
        <v>Low Income</v>
      </c>
    </row>
    <row r="1851" hidden="1">
      <c r="A1851" s="1">
        <v>101849.0</v>
      </c>
      <c r="B1851" s="1">
        <v>55.0</v>
      </c>
      <c r="C1851" s="1">
        <v>34000.0</v>
      </c>
      <c r="D1851" s="1" t="s">
        <v>23</v>
      </c>
      <c r="E1851" s="1">
        <v>6320.19</v>
      </c>
      <c r="F1851" s="1">
        <v>3.0</v>
      </c>
      <c r="G1851" s="1">
        <v>20.0</v>
      </c>
      <c r="H1851" s="1">
        <v>6.0</v>
      </c>
      <c r="I1851" s="1" t="s">
        <v>22</v>
      </c>
      <c r="J1851" s="1">
        <v>0.656</v>
      </c>
      <c r="K1851" s="1">
        <v>0.527</v>
      </c>
      <c r="L1851" s="6">
        <f>if(J1851&gt;QUARTILE!$B$3, "TOP", if(J1851&lt;QUARTILE!$B$4, "BOTTOM", 0))</f>
        <v>0</v>
      </c>
      <c r="M1851" s="6">
        <f t="shared" si="1"/>
        <v>2</v>
      </c>
      <c r="N1851" s="6" t="str">
        <f t="shared" si="2"/>
        <v>Gen X</v>
      </c>
      <c r="O1851" s="6" t="str">
        <f t="shared" si="3"/>
        <v>Low Income</v>
      </c>
    </row>
    <row r="1852" hidden="1">
      <c r="A1852" s="1">
        <v>101850.0</v>
      </c>
      <c r="B1852" s="1">
        <v>51.0</v>
      </c>
      <c r="C1852" s="1">
        <v>14000.0</v>
      </c>
      <c r="D1852" s="1" t="s">
        <v>27</v>
      </c>
      <c r="E1852" s="1">
        <v>28167.67</v>
      </c>
      <c r="F1852" s="1">
        <v>4.0</v>
      </c>
      <c r="G1852" s="1">
        <v>21.0</v>
      </c>
      <c r="H1852" s="1">
        <v>6.0</v>
      </c>
      <c r="I1852" s="1" t="s">
        <v>22</v>
      </c>
      <c r="J1852" s="1">
        <v>0.888</v>
      </c>
      <c r="K1852" s="1">
        <v>0.886</v>
      </c>
      <c r="L1852" s="6" t="str">
        <f>if(J1852&gt;QUARTILE!$B$3, "TOP", if(J1852&lt;QUARTILE!$B$4, "BOTTOM", 0))</f>
        <v>TOP</v>
      </c>
      <c r="M1852" s="6">
        <f t="shared" si="1"/>
        <v>2</v>
      </c>
      <c r="N1852" s="6" t="str">
        <f t="shared" si="2"/>
        <v>Gen X</v>
      </c>
      <c r="O1852" s="6" t="str">
        <f t="shared" si="3"/>
        <v>Low Income</v>
      </c>
    </row>
    <row r="1853" hidden="1">
      <c r="A1853" s="1">
        <v>101851.0</v>
      </c>
      <c r="B1853" s="1">
        <v>34.0</v>
      </c>
      <c r="C1853" s="1">
        <v>19000.0</v>
      </c>
      <c r="D1853" s="1" t="s">
        <v>25</v>
      </c>
      <c r="E1853" s="1">
        <v>17092.95</v>
      </c>
      <c r="F1853" s="1">
        <v>4.0</v>
      </c>
      <c r="G1853" s="1">
        <v>16.0</v>
      </c>
      <c r="H1853" s="1">
        <v>11.0</v>
      </c>
      <c r="I1853" s="1" t="s">
        <v>18</v>
      </c>
      <c r="J1853" s="1">
        <v>0.239</v>
      </c>
      <c r="K1853" s="1">
        <v>0.14</v>
      </c>
      <c r="L1853" s="6" t="str">
        <f>if(J1853&gt;QUARTILE!$B$3, "TOP", if(J1853&lt;QUARTILE!$B$4, "BOTTOM", 0))</f>
        <v>BOTTOM</v>
      </c>
      <c r="M1853" s="6">
        <f t="shared" si="1"/>
        <v>1</v>
      </c>
      <c r="N1853" s="6" t="str">
        <f t="shared" si="2"/>
        <v>Gen X</v>
      </c>
      <c r="O1853" s="6" t="str">
        <f t="shared" si="3"/>
        <v>Low Income</v>
      </c>
    </row>
    <row r="1854" hidden="1">
      <c r="A1854" s="1">
        <v>101852.0</v>
      </c>
      <c r="B1854" s="1">
        <v>54.0</v>
      </c>
      <c r="C1854" s="1">
        <v>25000.0</v>
      </c>
      <c r="D1854" s="1" t="s">
        <v>30</v>
      </c>
      <c r="E1854" s="1">
        <v>992.62</v>
      </c>
      <c r="F1854" s="1">
        <v>4.0</v>
      </c>
      <c r="G1854" s="1">
        <v>23.0</v>
      </c>
      <c r="H1854" s="1">
        <v>4.0</v>
      </c>
      <c r="I1854" s="1" t="s">
        <v>22</v>
      </c>
      <c r="J1854" s="1">
        <v>0.961</v>
      </c>
      <c r="K1854" s="1">
        <v>0.573</v>
      </c>
      <c r="L1854" s="6" t="str">
        <f>if(J1854&gt;QUARTILE!$B$3, "TOP", if(J1854&lt;QUARTILE!$B$4, "BOTTOM", 0))</f>
        <v>TOP</v>
      </c>
      <c r="M1854" s="6">
        <f t="shared" si="1"/>
        <v>2</v>
      </c>
      <c r="N1854" s="6" t="str">
        <f t="shared" si="2"/>
        <v>Gen X</v>
      </c>
      <c r="O1854" s="6" t="str">
        <f t="shared" si="3"/>
        <v>Low Income</v>
      </c>
    </row>
    <row r="1855" hidden="1">
      <c r="A1855" s="1">
        <v>101853.0</v>
      </c>
      <c r="B1855" s="1">
        <v>42.0</v>
      </c>
      <c r="C1855" s="1">
        <v>9000.0</v>
      </c>
      <c r="D1855" s="1" t="s">
        <v>25</v>
      </c>
      <c r="E1855" s="1">
        <v>10395.39</v>
      </c>
      <c r="F1855" s="1">
        <v>4.0</v>
      </c>
      <c r="G1855" s="1">
        <v>20.0</v>
      </c>
      <c r="H1855" s="1">
        <v>6.0</v>
      </c>
      <c r="I1855" s="1" t="s">
        <v>22</v>
      </c>
      <c r="J1855" s="1">
        <v>0.757</v>
      </c>
      <c r="K1855" s="1">
        <v>0.795</v>
      </c>
      <c r="L1855" s="6">
        <f>if(J1855&gt;QUARTILE!$B$3, "TOP", if(J1855&lt;QUARTILE!$B$4, "BOTTOM", 0))</f>
        <v>0</v>
      </c>
      <c r="M1855" s="6">
        <f t="shared" si="1"/>
        <v>2</v>
      </c>
      <c r="N1855" s="6" t="str">
        <f t="shared" si="2"/>
        <v>Gen X</v>
      </c>
      <c r="O1855" s="6" t="str">
        <f t="shared" si="3"/>
        <v>Low Income</v>
      </c>
    </row>
    <row r="1856" hidden="1">
      <c r="A1856" s="1">
        <v>101854.0</v>
      </c>
      <c r="B1856" s="1">
        <v>55.0</v>
      </c>
      <c r="C1856" s="1">
        <v>25000.0</v>
      </c>
      <c r="D1856" s="1" t="s">
        <v>23</v>
      </c>
      <c r="E1856" s="1">
        <v>4064.62</v>
      </c>
      <c r="F1856" s="1">
        <v>4.0</v>
      </c>
      <c r="G1856" s="1">
        <v>20.0</v>
      </c>
      <c r="H1856" s="1">
        <v>3.0</v>
      </c>
      <c r="I1856" s="1" t="s">
        <v>22</v>
      </c>
      <c r="J1856" s="1">
        <v>0.247</v>
      </c>
      <c r="K1856" s="1">
        <v>0.183</v>
      </c>
      <c r="L1856" s="6" t="str">
        <f>if(J1856&gt;QUARTILE!$B$3, "TOP", if(J1856&lt;QUARTILE!$B$4, "BOTTOM", 0))</f>
        <v>BOTTOM</v>
      </c>
      <c r="M1856" s="6">
        <f t="shared" si="1"/>
        <v>2</v>
      </c>
      <c r="N1856" s="6" t="str">
        <f t="shared" si="2"/>
        <v>Gen X</v>
      </c>
      <c r="O1856" s="6" t="str">
        <f t="shared" si="3"/>
        <v>Low Income</v>
      </c>
    </row>
    <row r="1857" hidden="1">
      <c r="A1857" s="1">
        <v>101855.0</v>
      </c>
      <c r="B1857" s="1">
        <v>75.0</v>
      </c>
      <c r="C1857" s="1">
        <v>9000.0</v>
      </c>
      <c r="D1857" s="1" t="s">
        <v>27</v>
      </c>
      <c r="E1857" s="1">
        <v>8899.93</v>
      </c>
      <c r="F1857" s="1">
        <v>3.0</v>
      </c>
      <c r="G1857" s="1">
        <v>24.0</v>
      </c>
      <c r="H1857" s="1">
        <v>7.0</v>
      </c>
      <c r="I1857" s="1" t="s">
        <v>22</v>
      </c>
      <c r="J1857" s="1">
        <v>0.463</v>
      </c>
      <c r="K1857" s="1">
        <v>0.789</v>
      </c>
      <c r="L1857" s="6">
        <f>if(J1857&gt;QUARTILE!$B$3, "TOP", if(J1857&lt;QUARTILE!$B$4, "BOTTOM", 0))</f>
        <v>0</v>
      </c>
      <c r="M1857" s="6">
        <f t="shared" si="1"/>
        <v>2</v>
      </c>
      <c r="N1857" s="6" t="str">
        <f t="shared" si="2"/>
        <v>Baby Boomer</v>
      </c>
      <c r="O1857" s="6" t="str">
        <f t="shared" si="3"/>
        <v>Low Income</v>
      </c>
    </row>
    <row r="1858" hidden="1">
      <c r="A1858" s="1">
        <v>101856.0</v>
      </c>
      <c r="B1858" s="1">
        <v>29.0</v>
      </c>
      <c r="C1858" s="1">
        <v>31000.0</v>
      </c>
      <c r="D1858" s="1" t="s">
        <v>23</v>
      </c>
      <c r="E1858" s="1">
        <v>9669.13</v>
      </c>
      <c r="F1858" s="1">
        <v>5.0</v>
      </c>
      <c r="G1858" s="1">
        <v>15.0</v>
      </c>
      <c r="H1858" s="1">
        <v>14.0</v>
      </c>
      <c r="I1858" s="1" t="s">
        <v>22</v>
      </c>
      <c r="J1858" s="1">
        <v>0.749</v>
      </c>
      <c r="K1858" s="1">
        <v>0.35</v>
      </c>
      <c r="L1858" s="6">
        <f>if(J1858&gt;QUARTILE!$B$3, "TOP", if(J1858&lt;QUARTILE!$B$4, "BOTTOM", 0))</f>
        <v>0</v>
      </c>
      <c r="M1858" s="6">
        <f t="shared" si="1"/>
        <v>2</v>
      </c>
      <c r="N1858" s="6" t="str">
        <f t="shared" si="2"/>
        <v>Millenial</v>
      </c>
      <c r="O1858" s="6" t="str">
        <f t="shared" si="3"/>
        <v>Low Income</v>
      </c>
    </row>
    <row r="1859" hidden="1">
      <c r="A1859" s="1">
        <v>101857.0</v>
      </c>
      <c r="B1859" s="1">
        <v>40.0</v>
      </c>
      <c r="C1859" s="1">
        <v>17000.0</v>
      </c>
      <c r="D1859" s="1" t="s">
        <v>17</v>
      </c>
      <c r="E1859" s="1">
        <v>12884.41</v>
      </c>
      <c r="F1859" s="1">
        <v>4.0</v>
      </c>
      <c r="G1859" s="1">
        <v>31.0</v>
      </c>
      <c r="H1859" s="1">
        <v>10.0</v>
      </c>
      <c r="I1859" s="1" t="s">
        <v>22</v>
      </c>
      <c r="J1859" s="1">
        <v>0.017</v>
      </c>
      <c r="K1859" s="1">
        <v>0.95</v>
      </c>
      <c r="L1859" s="6" t="str">
        <f>if(J1859&gt;QUARTILE!$B$3, "TOP", if(J1859&lt;QUARTILE!$B$4, "BOTTOM", 0))</f>
        <v>BOTTOM</v>
      </c>
      <c r="M1859" s="6">
        <f t="shared" si="1"/>
        <v>2</v>
      </c>
      <c r="N1859" s="6" t="str">
        <f t="shared" si="2"/>
        <v>Gen X</v>
      </c>
      <c r="O1859" s="6" t="str">
        <f t="shared" si="3"/>
        <v>Low Income</v>
      </c>
    </row>
    <row r="1860" hidden="1">
      <c r="A1860" s="1">
        <v>101858.0</v>
      </c>
      <c r="B1860" s="1">
        <v>70.0</v>
      </c>
      <c r="C1860" s="1">
        <v>9000.0</v>
      </c>
      <c r="D1860" s="1" t="s">
        <v>17</v>
      </c>
      <c r="E1860" s="1">
        <v>18340.34</v>
      </c>
      <c r="F1860" s="1">
        <v>5.0</v>
      </c>
      <c r="G1860" s="1">
        <v>20.0</v>
      </c>
      <c r="H1860" s="1">
        <v>6.0</v>
      </c>
      <c r="I1860" s="1" t="s">
        <v>22</v>
      </c>
      <c r="J1860" s="1">
        <v>0.78</v>
      </c>
      <c r="K1860" s="1">
        <v>0.042</v>
      </c>
      <c r="L1860" s="6">
        <f>if(J1860&gt;QUARTILE!$B$3, "TOP", if(J1860&lt;QUARTILE!$B$4, "BOTTOM", 0))</f>
        <v>0</v>
      </c>
      <c r="M1860" s="6">
        <f t="shared" si="1"/>
        <v>2</v>
      </c>
      <c r="N1860" s="6" t="str">
        <f t="shared" si="2"/>
        <v>Baby Boomer</v>
      </c>
      <c r="O1860" s="6" t="str">
        <f t="shared" si="3"/>
        <v>Low Income</v>
      </c>
    </row>
    <row r="1861" hidden="1">
      <c r="A1861" s="1">
        <v>101859.0</v>
      </c>
      <c r="B1861" s="1">
        <v>59.0</v>
      </c>
      <c r="C1861" s="1">
        <v>16000.0</v>
      </c>
      <c r="D1861" s="1" t="s">
        <v>25</v>
      </c>
      <c r="E1861" s="1">
        <v>16924.93</v>
      </c>
      <c r="F1861" s="1">
        <v>5.0</v>
      </c>
      <c r="G1861" s="1">
        <v>20.0</v>
      </c>
      <c r="H1861" s="1">
        <v>5.0</v>
      </c>
      <c r="I1861" s="1" t="s">
        <v>22</v>
      </c>
      <c r="J1861" s="1">
        <v>0.998</v>
      </c>
      <c r="K1861" s="1">
        <v>0.503</v>
      </c>
      <c r="L1861" s="6" t="str">
        <f>if(J1861&gt;QUARTILE!$B$3, "TOP", if(J1861&lt;QUARTILE!$B$4, "BOTTOM", 0))</f>
        <v>TOP</v>
      </c>
      <c r="M1861" s="6">
        <f t="shared" si="1"/>
        <v>2</v>
      </c>
      <c r="N1861" s="6" t="str">
        <f t="shared" si="2"/>
        <v>Gen X</v>
      </c>
      <c r="O1861" s="6" t="str">
        <f t="shared" si="3"/>
        <v>Low Income</v>
      </c>
    </row>
    <row r="1862" hidden="1">
      <c r="A1862" s="1">
        <v>101860.0</v>
      </c>
      <c r="B1862" s="1">
        <v>39.0</v>
      </c>
      <c r="C1862" s="1">
        <v>16000.0</v>
      </c>
      <c r="D1862" s="1" t="s">
        <v>17</v>
      </c>
      <c r="E1862" s="1">
        <v>795.44</v>
      </c>
      <c r="F1862" s="1">
        <v>2.0</v>
      </c>
      <c r="G1862" s="1">
        <v>20.0</v>
      </c>
      <c r="H1862" s="1">
        <v>11.0</v>
      </c>
      <c r="I1862" s="1" t="s">
        <v>22</v>
      </c>
      <c r="J1862" s="1">
        <v>0.081</v>
      </c>
      <c r="K1862" s="1">
        <v>0.783</v>
      </c>
      <c r="L1862" s="6" t="str">
        <f>if(J1862&gt;QUARTILE!$B$3, "TOP", if(J1862&lt;QUARTILE!$B$4, "BOTTOM", 0))</f>
        <v>BOTTOM</v>
      </c>
      <c r="M1862" s="6">
        <f t="shared" si="1"/>
        <v>2</v>
      </c>
      <c r="N1862" s="6" t="str">
        <f t="shared" si="2"/>
        <v>Gen X</v>
      </c>
      <c r="O1862" s="6" t="str">
        <f t="shared" si="3"/>
        <v>Low Income</v>
      </c>
    </row>
    <row r="1863" hidden="1">
      <c r="A1863" s="1">
        <v>101861.0</v>
      </c>
      <c r="B1863" s="1">
        <v>38.0</v>
      </c>
      <c r="C1863" s="1">
        <v>42000.0</v>
      </c>
      <c r="D1863" s="1" t="s">
        <v>23</v>
      </c>
      <c r="E1863" s="1">
        <v>27781.1</v>
      </c>
      <c r="F1863" s="1">
        <v>2.0</v>
      </c>
      <c r="G1863" s="1">
        <v>23.0</v>
      </c>
      <c r="H1863" s="1">
        <v>13.0</v>
      </c>
      <c r="I1863" s="1" t="s">
        <v>18</v>
      </c>
      <c r="J1863" s="1">
        <v>0.948</v>
      </c>
      <c r="K1863" s="1">
        <v>0.676</v>
      </c>
      <c r="L1863" s="6" t="str">
        <f>if(J1863&gt;QUARTILE!$B$3, "TOP", if(J1863&lt;QUARTILE!$B$4, "BOTTOM", 0))</f>
        <v>TOP</v>
      </c>
      <c r="M1863" s="6">
        <f t="shared" si="1"/>
        <v>1</v>
      </c>
      <c r="N1863" s="6" t="str">
        <f t="shared" si="2"/>
        <v>Gen X</v>
      </c>
      <c r="O1863" s="6" t="str">
        <f t="shared" si="3"/>
        <v>Low Income</v>
      </c>
    </row>
    <row r="1864" hidden="1">
      <c r="A1864" s="1">
        <v>101862.0</v>
      </c>
      <c r="B1864" s="1">
        <v>44.0</v>
      </c>
      <c r="C1864" s="1">
        <v>24000.0</v>
      </c>
      <c r="D1864" s="1" t="s">
        <v>25</v>
      </c>
      <c r="E1864" s="1">
        <v>59590.83</v>
      </c>
      <c r="F1864" s="1">
        <v>1.0</v>
      </c>
      <c r="G1864" s="1">
        <v>25.0</v>
      </c>
      <c r="H1864" s="1">
        <v>11.0</v>
      </c>
      <c r="I1864" s="1" t="s">
        <v>22</v>
      </c>
      <c r="J1864" s="1">
        <v>0.614</v>
      </c>
      <c r="K1864" s="1">
        <v>0.406</v>
      </c>
      <c r="L1864" s="6">
        <f>if(J1864&gt;QUARTILE!$B$3, "TOP", if(J1864&lt;QUARTILE!$B$4, "BOTTOM", 0))</f>
        <v>0</v>
      </c>
      <c r="M1864" s="6">
        <f t="shared" si="1"/>
        <v>2</v>
      </c>
      <c r="N1864" s="6" t="str">
        <f t="shared" si="2"/>
        <v>Gen X</v>
      </c>
      <c r="O1864" s="6" t="str">
        <f t="shared" si="3"/>
        <v>Low Income</v>
      </c>
    </row>
    <row r="1865" hidden="1">
      <c r="A1865" s="1">
        <v>101863.0</v>
      </c>
      <c r="B1865" s="1">
        <v>74.0</v>
      </c>
      <c r="C1865" s="1">
        <v>12000.0</v>
      </c>
      <c r="D1865" s="1" t="s">
        <v>25</v>
      </c>
      <c r="E1865" s="1">
        <v>8575.12</v>
      </c>
      <c r="F1865" s="1">
        <v>2.0</v>
      </c>
      <c r="G1865" s="1">
        <v>19.0</v>
      </c>
      <c r="H1865" s="1">
        <v>4.0</v>
      </c>
      <c r="I1865" s="1" t="s">
        <v>22</v>
      </c>
      <c r="J1865" s="1">
        <v>0.566</v>
      </c>
      <c r="K1865" s="1">
        <v>0.513</v>
      </c>
      <c r="L1865" s="6">
        <f>if(J1865&gt;QUARTILE!$B$3, "TOP", if(J1865&lt;QUARTILE!$B$4, "BOTTOM", 0))</f>
        <v>0</v>
      </c>
      <c r="M1865" s="6">
        <f t="shared" si="1"/>
        <v>2</v>
      </c>
      <c r="N1865" s="6" t="str">
        <f t="shared" si="2"/>
        <v>Baby Boomer</v>
      </c>
      <c r="O1865" s="6" t="str">
        <f t="shared" si="3"/>
        <v>Low Income</v>
      </c>
    </row>
    <row r="1866" hidden="1">
      <c r="A1866" s="1">
        <v>101864.0</v>
      </c>
      <c r="B1866" s="1">
        <v>48.0</v>
      </c>
      <c r="C1866" s="1">
        <v>59000.0</v>
      </c>
      <c r="D1866" s="1" t="s">
        <v>27</v>
      </c>
      <c r="E1866" s="1">
        <v>3962.85</v>
      </c>
      <c r="F1866" s="1">
        <v>4.0</v>
      </c>
      <c r="G1866" s="1">
        <v>18.0</v>
      </c>
      <c r="H1866" s="1">
        <v>11.0</v>
      </c>
      <c r="I1866" s="1" t="s">
        <v>22</v>
      </c>
      <c r="J1866" s="1">
        <v>0.94</v>
      </c>
      <c r="K1866" s="1">
        <v>0.355</v>
      </c>
      <c r="L1866" s="6" t="str">
        <f>if(J1866&gt;QUARTILE!$B$3, "TOP", if(J1866&lt;QUARTILE!$B$4, "BOTTOM", 0))</f>
        <v>TOP</v>
      </c>
      <c r="M1866" s="6">
        <f t="shared" si="1"/>
        <v>2</v>
      </c>
      <c r="N1866" s="6" t="str">
        <f t="shared" si="2"/>
        <v>Gen X</v>
      </c>
      <c r="O1866" s="6" t="str">
        <f t="shared" si="3"/>
        <v>Medium Income</v>
      </c>
    </row>
    <row r="1867" hidden="1">
      <c r="A1867" s="1">
        <v>101865.0</v>
      </c>
      <c r="B1867" s="1">
        <v>23.0</v>
      </c>
      <c r="C1867" s="1">
        <v>32000.0</v>
      </c>
      <c r="D1867" s="1" t="s">
        <v>23</v>
      </c>
      <c r="E1867" s="1">
        <v>15530.64</v>
      </c>
      <c r="F1867" s="1">
        <v>5.0</v>
      </c>
      <c r="G1867" s="1">
        <v>22.0</v>
      </c>
      <c r="H1867" s="1">
        <v>18.0</v>
      </c>
      <c r="I1867" s="1" t="s">
        <v>22</v>
      </c>
      <c r="J1867" s="1">
        <v>0.64</v>
      </c>
      <c r="K1867" s="1">
        <v>0.292</v>
      </c>
      <c r="L1867" s="6">
        <f>if(J1867&gt;QUARTILE!$B$3, "TOP", if(J1867&lt;QUARTILE!$B$4, "BOTTOM", 0))</f>
        <v>0</v>
      </c>
      <c r="M1867" s="6">
        <f t="shared" si="1"/>
        <v>2</v>
      </c>
      <c r="N1867" s="6" t="str">
        <f t="shared" si="2"/>
        <v>Millenial</v>
      </c>
      <c r="O1867" s="6" t="str">
        <f t="shared" si="3"/>
        <v>Low Income</v>
      </c>
    </row>
    <row r="1868" hidden="1">
      <c r="A1868" s="1">
        <v>101866.0</v>
      </c>
      <c r="B1868" s="1">
        <v>44.0</v>
      </c>
      <c r="C1868" s="1">
        <v>18000.0</v>
      </c>
      <c r="D1868" s="1" t="s">
        <v>27</v>
      </c>
      <c r="E1868" s="1">
        <v>24409.7</v>
      </c>
      <c r="F1868" s="1">
        <v>1.0</v>
      </c>
      <c r="G1868" s="1">
        <v>24.0</v>
      </c>
      <c r="H1868" s="1">
        <v>11.0</v>
      </c>
      <c r="I1868" s="1" t="s">
        <v>22</v>
      </c>
      <c r="J1868" s="1">
        <v>0.351</v>
      </c>
      <c r="K1868" s="1">
        <v>0.594</v>
      </c>
      <c r="L1868" s="6">
        <f>if(J1868&gt;QUARTILE!$B$3, "TOP", if(J1868&lt;QUARTILE!$B$4, "BOTTOM", 0))</f>
        <v>0</v>
      </c>
      <c r="M1868" s="6">
        <f t="shared" si="1"/>
        <v>2</v>
      </c>
      <c r="N1868" s="6" t="str">
        <f t="shared" si="2"/>
        <v>Gen X</v>
      </c>
      <c r="O1868" s="6" t="str">
        <f t="shared" si="3"/>
        <v>Low Income</v>
      </c>
    </row>
    <row r="1869" hidden="1">
      <c r="A1869" s="1">
        <v>101867.0</v>
      </c>
      <c r="B1869" s="1">
        <v>57.0</v>
      </c>
      <c r="C1869" s="1">
        <v>9000.0</v>
      </c>
      <c r="D1869" s="1" t="s">
        <v>23</v>
      </c>
      <c r="E1869" s="1">
        <v>22720.36</v>
      </c>
      <c r="F1869" s="1">
        <v>2.0</v>
      </c>
      <c r="G1869" s="1">
        <v>23.0</v>
      </c>
      <c r="H1869" s="1">
        <v>3.0</v>
      </c>
      <c r="I1869" s="1" t="s">
        <v>22</v>
      </c>
      <c r="J1869" s="1">
        <v>0.783</v>
      </c>
      <c r="K1869" s="1">
        <v>0.748</v>
      </c>
      <c r="L1869" s="6">
        <f>if(J1869&gt;QUARTILE!$B$3, "TOP", if(J1869&lt;QUARTILE!$B$4, "BOTTOM", 0))</f>
        <v>0</v>
      </c>
      <c r="M1869" s="6">
        <f t="shared" si="1"/>
        <v>2</v>
      </c>
      <c r="N1869" s="6" t="str">
        <f t="shared" si="2"/>
        <v>Gen X</v>
      </c>
      <c r="O1869" s="6" t="str">
        <f t="shared" si="3"/>
        <v>Low Income</v>
      </c>
    </row>
    <row r="1870" hidden="1">
      <c r="A1870" s="1">
        <v>101868.0</v>
      </c>
      <c r="B1870" s="1">
        <v>51.0</v>
      </c>
      <c r="C1870" s="1">
        <v>17000.0</v>
      </c>
      <c r="D1870" s="1" t="s">
        <v>27</v>
      </c>
      <c r="E1870" s="1">
        <v>18940.65</v>
      </c>
      <c r="F1870" s="1">
        <v>3.0</v>
      </c>
      <c r="G1870" s="1">
        <v>29.0</v>
      </c>
      <c r="H1870" s="1">
        <v>4.0</v>
      </c>
      <c r="I1870" s="1" t="s">
        <v>22</v>
      </c>
      <c r="J1870" s="1">
        <v>0.138</v>
      </c>
      <c r="K1870" s="1">
        <v>0.279</v>
      </c>
      <c r="L1870" s="6" t="str">
        <f>if(J1870&gt;QUARTILE!$B$3, "TOP", if(J1870&lt;QUARTILE!$B$4, "BOTTOM", 0))</f>
        <v>BOTTOM</v>
      </c>
      <c r="M1870" s="6">
        <f t="shared" si="1"/>
        <v>2</v>
      </c>
      <c r="N1870" s="6" t="str">
        <f t="shared" si="2"/>
        <v>Gen X</v>
      </c>
      <c r="O1870" s="6" t="str">
        <f t="shared" si="3"/>
        <v>Low Income</v>
      </c>
    </row>
    <row r="1871" hidden="1">
      <c r="A1871" s="1">
        <v>101869.0</v>
      </c>
      <c r="B1871" s="1">
        <v>29.0</v>
      </c>
      <c r="C1871" s="1">
        <v>19000.0</v>
      </c>
      <c r="D1871" s="1" t="s">
        <v>23</v>
      </c>
      <c r="E1871" s="1">
        <v>3161.92</v>
      </c>
      <c r="F1871" s="1">
        <v>1.0</v>
      </c>
      <c r="G1871" s="1">
        <v>24.0</v>
      </c>
      <c r="H1871" s="1">
        <v>9.0</v>
      </c>
      <c r="I1871" s="1" t="s">
        <v>22</v>
      </c>
      <c r="J1871" s="1">
        <v>0.716</v>
      </c>
      <c r="K1871" s="1">
        <v>0.947</v>
      </c>
      <c r="L1871" s="6">
        <f>if(J1871&gt;QUARTILE!$B$3, "TOP", if(J1871&lt;QUARTILE!$B$4, "BOTTOM", 0))</f>
        <v>0</v>
      </c>
      <c r="M1871" s="6">
        <f t="shared" si="1"/>
        <v>2</v>
      </c>
      <c r="N1871" s="6" t="str">
        <f t="shared" si="2"/>
        <v>Millenial</v>
      </c>
      <c r="O1871" s="6" t="str">
        <f t="shared" si="3"/>
        <v>Low Income</v>
      </c>
    </row>
    <row r="1872" hidden="1">
      <c r="A1872" s="1">
        <v>101870.0</v>
      </c>
      <c r="B1872" s="1">
        <v>62.0</v>
      </c>
      <c r="C1872" s="1">
        <v>27000.0</v>
      </c>
      <c r="D1872" s="1" t="s">
        <v>17</v>
      </c>
      <c r="E1872" s="1">
        <v>36258.63</v>
      </c>
      <c r="F1872" s="1">
        <v>4.0</v>
      </c>
      <c r="G1872" s="1">
        <v>13.0</v>
      </c>
      <c r="H1872" s="1">
        <v>8.0</v>
      </c>
      <c r="I1872" s="1" t="s">
        <v>18</v>
      </c>
      <c r="J1872" s="1">
        <v>0.875</v>
      </c>
      <c r="K1872" s="1">
        <v>0.215</v>
      </c>
      <c r="L1872" s="6" t="str">
        <f>if(J1872&gt;QUARTILE!$B$3, "TOP", if(J1872&lt;QUARTILE!$B$4, "BOTTOM", 0))</f>
        <v>TOP</v>
      </c>
      <c r="M1872" s="6">
        <f t="shared" si="1"/>
        <v>1</v>
      </c>
      <c r="N1872" s="6" t="str">
        <f t="shared" si="2"/>
        <v>Baby Boomer</v>
      </c>
      <c r="O1872" s="6" t="str">
        <f t="shared" si="3"/>
        <v>Low Income</v>
      </c>
    </row>
    <row r="1873" hidden="1">
      <c r="A1873" s="1">
        <v>101871.0</v>
      </c>
      <c r="B1873" s="1">
        <v>74.0</v>
      </c>
      <c r="C1873" s="1">
        <v>32000.0</v>
      </c>
      <c r="D1873" s="1" t="s">
        <v>23</v>
      </c>
      <c r="E1873" s="1">
        <v>11089.34</v>
      </c>
      <c r="F1873" s="1">
        <v>5.0</v>
      </c>
      <c r="G1873" s="1">
        <v>27.0</v>
      </c>
      <c r="H1873" s="1">
        <v>3.0</v>
      </c>
      <c r="I1873" s="1" t="s">
        <v>22</v>
      </c>
      <c r="J1873" s="1">
        <v>0.385</v>
      </c>
      <c r="K1873" s="1">
        <v>0.384</v>
      </c>
      <c r="L1873" s="6">
        <f>if(J1873&gt;QUARTILE!$B$3, "TOP", if(J1873&lt;QUARTILE!$B$4, "BOTTOM", 0))</f>
        <v>0</v>
      </c>
      <c r="M1873" s="6">
        <f t="shared" si="1"/>
        <v>2</v>
      </c>
      <c r="N1873" s="6" t="str">
        <f t="shared" si="2"/>
        <v>Baby Boomer</v>
      </c>
      <c r="O1873" s="6" t="str">
        <f t="shared" si="3"/>
        <v>Low Income</v>
      </c>
    </row>
    <row r="1874" hidden="1">
      <c r="A1874" s="1">
        <v>101872.0</v>
      </c>
      <c r="B1874" s="1">
        <v>70.0</v>
      </c>
      <c r="C1874" s="1">
        <v>36000.0</v>
      </c>
      <c r="D1874" s="1" t="s">
        <v>25</v>
      </c>
      <c r="E1874" s="1">
        <v>5006.92</v>
      </c>
      <c r="F1874" s="1">
        <v>4.0</v>
      </c>
      <c r="G1874" s="1">
        <v>17.0</v>
      </c>
      <c r="H1874" s="1">
        <v>4.0</v>
      </c>
      <c r="I1874" s="1" t="s">
        <v>22</v>
      </c>
      <c r="J1874" s="1">
        <v>1.0</v>
      </c>
      <c r="K1874" s="1">
        <v>0.361</v>
      </c>
      <c r="L1874" s="6" t="str">
        <f>if(J1874&gt;QUARTILE!$B$3, "TOP", if(J1874&lt;QUARTILE!$B$4, "BOTTOM", 0))</f>
        <v>TOP</v>
      </c>
      <c r="M1874" s="6">
        <f t="shared" si="1"/>
        <v>2</v>
      </c>
      <c r="N1874" s="6" t="str">
        <f t="shared" si="2"/>
        <v>Baby Boomer</v>
      </c>
      <c r="O1874" s="6" t="str">
        <f t="shared" si="3"/>
        <v>Low Income</v>
      </c>
    </row>
    <row r="1875" hidden="1">
      <c r="A1875" s="1">
        <v>101873.0</v>
      </c>
      <c r="B1875" s="1">
        <v>24.0</v>
      </c>
      <c r="C1875" s="1">
        <v>8000.0</v>
      </c>
      <c r="D1875" s="1" t="s">
        <v>23</v>
      </c>
      <c r="E1875" s="1">
        <v>1804.32</v>
      </c>
      <c r="F1875" s="1">
        <v>4.0</v>
      </c>
      <c r="G1875" s="1">
        <v>18.0</v>
      </c>
      <c r="H1875" s="1">
        <v>21.0</v>
      </c>
      <c r="I1875" s="1" t="s">
        <v>26</v>
      </c>
      <c r="J1875" s="1">
        <v>0.891</v>
      </c>
      <c r="K1875" s="1">
        <v>0.0</v>
      </c>
      <c r="L1875" s="6" t="str">
        <f>if(J1875&gt;QUARTILE!$B$3, "TOP", if(J1875&lt;QUARTILE!$B$4, "BOTTOM", 0))</f>
        <v>TOP</v>
      </c>
      <c r="M1875" s="6">
        <f t="shared" si="1"/>
        <v>3</v>
      </c>
      <c r="N1875" s="6" t="str">
        <f t="shared" si="2"/>
        <v>Millenial</v>
      </c>
      <c r="O1875" s="6" t="str">
        <f t="shared" si="3"/>
        <v>Low Income</v>
      </c>
    </row>
    <row r="1876" hidden="1">
      <c r="A1876" s="1">
        <v>101874.0</v>
      </c>
      <c r="B1876" s="1">
        <v>27.0</v>
      </c>
      <c r="C1876" s="1">
        <v>25000.0</v>
      </c>
      <c r="D1876" s="1" t="s">
        <v>27</v>
      </c>
      <c r="E1876" s="1">
        <v>10781.73</v>
      </c>
      <c r="F1876" s="1">
        <v>3.0</v>
      </c>
      <c r="G1876" s="1">
        <v>16.0</v>
      </c>
      <c r="H1876" s="1">
        <v>19.0</v>
      </c>
      <c r="I1876" s="1" t="s">
        <v>18</v>
      </c>
      <c r="J1876" s="1">
        <v>0.096</v>
      </c>
      <c r="K1876" s="1">
        <v>0.116</v>
      </c>
      <c r="L1876" s="6" t="str">
        <f>if(J1876&gt;QUARTILE!$B$3, "TOP", if(J1876&lt;QUARTILE!$B$4, "BOTTOM", 0))</f>
        <v>BOTTOM</v>
      </c>
      <c r="M1876" s="6">
        <f t="shared" si="1"/>
        <v>1</v>
      </c>
      <c r="N1876" s="6" t="str">
        <f t="shared" si="2"/>
        <v>Millenial</v>
      </c>
      <c r="O1876" s="6" t="str">
        <f t="shared" si="3"/>
        <v>Low Income</v>
      </c>
    </row>
    <row r="1877" hidden="1">
      <c r="A1877" s="1">
        <v>101875.0</v>
      </c>
      <c r="B1877" s="1">
        <v>62.0</v>
      </c>
      <c r="C1877" s="1">
        <v>20000.0</v>
      </c>
      <c r="D1877" s="1" t="s">
        <v>25</v>
      </c>
      <c r="E1877" s="1">
        <v>19245.28</v>
      </c>
      <c r="F1877" s="1">
        <v>3.0</v>
      </c>
      <c r="G1877" s="1">
        <v>15.0</v>
      </c>
      <c r="H1877" s="1">
        <v>3.0</v>
      </c>
      <c r="I1877" s="1" t="s">
        <v>22</v>
      </c>
      <c r="J1877" s="1">
        <v>1.0</v>
      </c>
      <c r="K1877" s="1">
        <v>0.795</v>
      </c>
      <c r="L1877" s="6" t="str">
        <f>if(J1877&gt;QUARTILE!$B$3, "TOP", if(J1877&lt;QUARTILE!$B$4, "BOTTOM", 0))</f>
        <v>TOP</v>
      </c>
      <c r="M1877" s="6">
        <f t="shared" si="1"/>
        <v>2</v>
      </c>
      <c r="N1877" s="6" t="str">
        <f t="shared" si="2"/>
        <v>Baby Boomer</v>
      </c>
      <c r="O1877" s="6" t="str">
        <f t="shared" si="3"/>
        <v>Low Income</v>
      </c>
    </row>
    <row r="1878" hidden="1">
      <c r="A1878" s="1">
        <v>101876.0</v>
      </c>
      <c r="B1878" s="1">
        <v>34.0</v>
      </c>
      <c r="C1878" s="1">
        <v>110000.0</v>
      </c>
      <c r="D1878" s="1" t="s">
        <v>27</v>
      </c>
      <c r="E1878" s="1">
        <v>21895.06</v>
      </c>
      <c r="F1878" s="1">
        <v>5.0</v>
      </c>
      <c r="G1878" s="1">
        <v>20.0</v>
      </c>
      <c r="H1878" s="1">
        <v>8.0</v>
      </c>
      <c r="I1878" s="1" t="s">
        <v>22</v>
      </c>
      <c r="J1878" s="1">
        <v>0.844</v>
      </c>
      <c r="K1878" s="1">
        <v>0.331</v>
      </c>
      <c r="L1878" s="6" t="str">
        <f>if(J1878&gt;QUARTILE!$B$3, "TOP", if(J1878&lt;QUARTILE!$B$4, "BOTTOM", 0))</f>
        <v>TOP</v>
      </c>
      <c r="M1878" s="6">
        <f t="shared" si="1"/>
        <v>2</v>
      </c>
      <c r="N1878" s="6" t="str">
        <f t="shared" si="2"/>
        <v>Gen X</v>
      </c>
      <c r="O1878" s="6" t="str">
        <f t="shared" si="3"/>
        <v>Medium Income</v>
      </c>
    </row>
    <row r="1879" hidden="1">
      <c r="A1879" s="1">
        <v>101877.0</v>
      </c>
      <c r="B1879" s="1">
        <v>43.0</v>
      </c>
      <c r="C1879" s="1">
        <v>23000.0</v>
      </c>
      <c r="D1879" s="1" t="s">
        <v>23</v>
      </c>
      <c r="E1879" s="1">
        <v>65795.04</v>
      </c>
      <c r="F1879" s="1">
        <v>2.0</v>
      </c>
      <c r="G1879" s="1">
        <v>25.0</v>
      </c>
      <c r="H1879" s="1">
        <v>14.0</v>
      </c>
      <c r="I1879" s="1" t="s">
        <v>18</v>
      </c>
      <c r="J1879" s="1">
        <v>0.846</v>
      </c>
      <c r="K1879" s="1">
        <v>0.116</v>
      </c>
      <c r="L1879" s="6" t="str">
        <f>if(J1879&gt;QUARTILE!$B$3, "TOP", if(J1879&lt;QUARTILE!$B$4, "BOTTOM", 0))</f>
        <v>TOP</v>
      </c>
      <c r="M1879" s="6">
        <f t="shared" si="1"/>
        <v>1</v>
      </c>
      <c r="N1879" s="6" t="str">
        <f t="shared" si="2"/>
        <v>Gen X</v>
      </c>
      <c r="O1879" s="6" t="str">
        <f t="shared" si="3"/>
        <v>Low Income</v>
      </c>
    </row>
    <row r="1880" hidden="1">
      <c r="A1880" s="1">
        <v>101878.0</v>
      </c>
      <c r="B1880" s="1">
        <v>38.0</v>
      </c>
      <c r="C1880" s="1">
        <v>15000.0</v>
      </c>
      <c r="D1880" s="1" t="s">
        <v>27</v>
      </c>
      <c r="E1880" s="1">
        <v>3324.59</v>
      </c>
      <c r="F1880" s="1">
        <v>4.0</v>
      </c>
      <c r="G1880" s="1">
        <v>15.0</v>
      </c>
      <c r="H1880" s="1">
        <v>6.0</v>
      </c>
      <c r="I1880" s="1" t="s">
        <v>22</v>
      </c>
      <c r="J1880" s="1">
        <v>0.253</v>
      </c>
      <c r="K1880" s="1">
        <v>0.658</v>
      </c>
      <c r="L1880" s="6" t="str">
        <f>if(J1880&gt;QUARTILE!$B$3, "TOP", if(J1880&lt;QUARTILE!$B$4, "BOTTOM", 0))</f>
        <v>BOTTOM</v>
      </c>
      <c r="M1880" s="6">
        <f t="shared" si="1"/>
        <v>2</v>
      </c>
      <c r="N1880" s="6" t="str">
        <f t="shared" si="2"/>
        <v>Gen X</v>
      </c>
      <c r="O1880" s="6" t="str">
        <f t="shared" si="3"/>
        <v>Low Income</v>
      </c>
    </row>
    <row r="1881" hidden="1">
      <c r="A1881" s="1">
        <v>101879.0</v>
      </c>
      <c r="B1881" s="1">
        <v>45.0</v>
      </c>
      <c r="C1881" s="1">
        <v>24000.0</v>
      </c>
      <c r="D1881" s="1" t="s">
        <v>23</v>
      </c>
      <c r="E1881" s="1">
        <v>85053.21</v>
      </c>
      <c r="F1881" s="1">
        <v>2.0</v>
      </c>
      <c r="G1881" s="1">
        <v>11.0</v>
      </c>
      <c r="H1881" s="1">
        <v>5.0</v>
      </c>
      <c r="I1881" s="1" t="s">
        <v>18</v>
      </c>
      <c r="J1881" s="1">
        <v>0.623</v>
      </c>
      <c r="K1881" s="1">
        <v>0.86</v>
      </c>
      <c r="L1881" s="6">
        <f>if(J1881&gt;QUARTILE!$B$3, "TOP", if(J1881&lt;QUARTILE!$B$4, "BOTTOM", 0))</f>
        <v>0</v>
      </c>
      <c r="M1881" s="6">
        <f t="shared" si="1"/>
        <v>1</v>
      </c>
      <c r="N1881" s="6" t="str">
        <f t="shared" si="2"/>
        <v>Gen X</v>
      </c>
      <c r="O1881" s="6" t="str">
        <f t="shared" si="3"/>
        <v>Low Income</v>
      </c>
    </row>
    <row r="1882" hidden="1">
      <c r="A1882" s="1">
        <v>101880.0</v>
      </c>
      <c r="B1882" s="1">
        <v>79.0</v>
      </c>
      <c r="C1882" s="1">
        <v>22000.0</v>
      </c>
      <c r="D1882" s="1" t="s">
        <v>23</v>
      </c>
      <c r="E1882" s="1">
        <v>21265.44</v>
      </c>
      <c r="F1882" s="1">
        <v>5.0</v>
      </c>
      <c r="G1882" s="1">
        <v>20.0</v>
      </c>
      <c r="H1882" s="1">
        <v>2.0</v>
      </c>
      <c r="I1882" s="1" t="s">
        <v>22</v>
      </c>
      <c r="J1882" s="1">
        <v>0.951</v>
      </c>
      <c r="K1882" s="1">
        <v>0.887</v>
      </c>
      <c r="L1882" s="6" t="str">
        <f>if(J1882&gt;QUARTILE!$B$3, "TOP", if(J1882&lt;QUARTILE!$B$4, "BOTTOM", 0))</f>
        <v>TOP</v>
      </c>
      <c r="M1882" s="6">
        <f t="shared" si="1"/>
        <v>2</v>
      </c>
      <c r="N1882" s="6" t="str">
        <f t="shared" si="2"/>
        <v>Baby Boomer</v>
      </c>
      <c r="O1882" s="6" t="str">
        <f t="shared" si="3"/>
        <v>Low Income</v>
      </c>
    </row>
    <row r="1883" hidden="1">
      <c r="A1883" s="1">
        <v>101881.0</v>
      </c>
      <c r="B1883" s="1">
        <v>75.0</v>
      </c>
      <c r="C1883" s="1">
        <v>7000.0</v>
      </c>
      <c r="D1883" s="1" t="s">
        <v>25</v>
      </c>
      <c r="E1883" s="1">
        <v>12111.12</v>
      </c>
      <c r="F1883" s="1">
        <v>4.0</v>
      </c>
      <c r="G1883" s="1">
        <v>18.0</v>
      </c>
      <c r="H1883" s="1">
        <v>2.0</v>
      </c>
      <c r="I1883" s="1" t="s">
        <v>22</v>
      </c>
      <c r="J1883" s="1">
        <v>0.358</v>
      </c>
      <c r="K1883" s="1">
        <v>0.673</v>
      </c>
      <c r="L1883" s="6">
        <f>if(J1883&gt;QUARTILE!$B$3, "TOP", if(J1883&lt;QUARTILE!$B$4, "BOTTOM", 0))</f>
        <v>0</v>
      </c>
      <c r="M1883" s="6">
        <f t="shared" si="1"/>
        <v>2</v>
      </c>
      <c r="N1883" s="6" t="str">
        <f t="shared" si="2"/>
        <v>Baby Boomer</v>
      </c>
      <c r="O1883" s="6" t="str">
        <f t="shared" si="3"/>
        <v>Low Income</v>
      </c>
    </row>
    <row r="1884" hidden="1">
      <c r="A1884" s="1">
        <v>101882.0</v>
      </c>
      <c r="B1884" s="1">
        <v>63.0</v>
      </c>
      <c r="C1884" s="1">
        <v>28000.0</v>
      </c>
      <c r="D1884" s="1" t="s">
        <v>23</v>
      </c>
      <c r="E1884" s="1">
        <v>43819.84</v>
      </c>
      <c r="F1884" s="1">
        <v>2.0</v>
      </c>
      <c r="G1884" s="1">
        <v>17.0</v>
      </c>
      <c r="H1884" s="1">
        <v>3.0</v>
      </c>
      <c r="I1884" s="1" t="s">
        <v>18</v>
      </c>
      <c r="J1884" s="1">
        <v>0.573</v>
      </c>
      <c r="K1884" s="1">
        <v>0.092</v>
      </c>
      <c r="L1884" s="6">
        <f>if(J1884&gt;QUARTILE!$B$3, "TOP", if(J1884&lt;QUARTILE!$B$4, "BOTTOM", 0))</f>
        <v>0</v>
      </c>
      <c r="M1884" s="6">
        <f t="shared" si="1"/>
        <v>1</v>
      </c>
      <c r="N1884" s="6" t="str">
        <f t="shared" si="2"/>
        <v>Baby Boomer</v>
      </c>
      <c r="O1884" s="6" t="str">
        <f t="shared" si="3"/>
        <v>Low Income</v>
      </c>
    </row>
    <row r="1885" hidden="1">
      <c r="A1885" s="1">
        <v>101883.0</v>
      </c>
      <c r="B1885" s="1">
        <v>19.0</v>
      </c>
      <c r="C1885" s="1">
        <v>18000.0</v>
      </c>
      <c r="D1885" s="1" t="s">
        <v>23</v>
      </c>
      <c r="E1885" s="1">
        <v>23714.78</v>
      </c>
      <c r="F1885" s="1">
        <v>4.0</v>
      </c>
      <c r="G1885" s="1">
        <v>19.0</v>
      </c>
      <c r="H1885" s="1">
        <v>9.0</v>
      </c>
      <c r="I1885" s="1" t="s">
        <v>22</v>
      </c>
      <c r="J1885" s="1">
        <v>0.307</v>
      </c>
      <c r="K1885" s="1">
        <v>0.104</v>
      </c>
      <c r="L1885" s="6" t="str">
        <f>if(J1885&gt;QUARTILE!$B$3, "TOP", if(J1885&lt;QUARTILE!$B$4, "BOTTOM", 0))</f>
        <v>BOTTOM</v>
      </c>
      <c r="M1885" s="6">
        <f t="shared" si="1"/>
        <v>2</v>
      </c>
      <c r="N1885" s="6" t="str">
        <f t="shared" si="2"/>
        <v>Millenial</v>
      </c>
      <c r="O1885" s="6" t="str">
        <f t="shared" si="3"/>
        <v>Low Income</v>
      </c>
    </row>
    <row r="1886" hidden="1">
      <c r="A1886" s="1">
        <v>101884.0</v>
      </c>
      <c r="B1886" s="1">
        <v>77.0</v>
      </c>
      <c r="C1886" s="1">
        <v>22000.0</v>
      </c>
      <c r="D1886" s="1" t="s">
        <v>24</v>
      </c>
      <c r="E1886" s="1">
        <v>8576.23</v>
      </c>
      <c r="F1886" s="1">
        <v>3.0</v>
      </c>
      <c r="G1886" s="1">
        <v>27.0</v>
      </c>
      <c r="H1886" s="1">
        <v>7.0</v>
      </c>
      <c r="I1886" s="1" t="s">
        <v>22</v>
      </c>
      <c r="J1886" s="1">
        <v>0.216</v>
      </c>
      <c r="K1886" s="1">
        <v>0.871</v>
      </c>
      <c r="L1886" s="6" t="str">
        <f>if(J1886&gt;QUARTILE!$B$3, "TOP", if(J1886&lt;QUARTILE!$B$4, "BOTTOM", 0))</f>
        <v>BOTTOM</v>
      </c>
      <c r="M1886" s="6">
        <f t="shared" si="1"/>
        <v>2</v>
      </c>
      <c r="N1886" s="6" t="str">
        <f t="shared" si="2"/>
        <v>Baby Boomer</v>
      </c>
      <c r="O1886" s="6" t="str">
        <f t="shared" si="3"/>
        <v>Low Income</v>
      </c>
    </row>
    <row r="1887" hidden="1">
      <c r="A1887" s="1">
        <v>101885.0</v>
      </c>
      <c r="B1887" s="1">
        <v>71.0</v>
      </c>
      <c r="C1887" s="1">
        <v>13000.0</v>
      </c>
      <c r="D1887" s="1" t="s">
        <v>30</v>
      </c>
      <c r="E1887" s="1">
        <v>43098.08</v>
      </c>
      <c r="F1887" s="1">
        <v>3.0</v>
      </c>
      <c r="G1887" s="1">
        <v>12.0</v>
      </c>
      <c r="H1887" s="1">
        <v>5.0</v>
      </c>
      <c r="I1887" s="1" t="s">
        <v>18</v>
      </c>
      <c r="J1887" s="1">
        <v>0.144</v>
      </c>
      <c r="K1887" s="1">
        <v>0.863</v>
      </c>
      <c r="L1887" s="6" t="str">
        <f>if(J1887&gt;QUARTILE!$B$3, "TOP", if(J1887&lt;QUARTILE!$B$4, "BOTTOM", 0))</f>
        <v>BOTTOM</v>
      </c>
      <c r="M1887" s="6">
        <f t="shared" si="1"/>
        <v>1</v>
      </c>
      <c r="N1887" s="6" t="str">
        <f t="shared" si="2"/>
        <v>Baby Boomer</v>
      </c>
      <c r="O1887" s="6" t="str">
        <f t="shared" si="3"/>
        <v>Low Income</v>
      </c>
    </row>
    <row r="1888" hidden="1">
      <c r="A1888" s="1">
        <v>101886.0</v>
      </c>
      <c r="B1888" s="1">
        <v>60.0</v>
      </c>
      <c r="C1888" s="1">
        <v>11000.0</v>
      </c>
      <c r="D1888" s="1" t="s">
        <v>27</v>
      </c>
      <c r="E1888" s="1">
        <v>21969.17</v>
      </c>
      <c r="F1888" s="1">
        <v>1.0</v>
      </c>
      <c r="G1888" s="1">
        <v>16.0</v>
      </c>
      <c r="H1888" s="1">
        <v>5.0</v>
      </c>
      <c r="I1888" s="1" t="s">
        <v>22</v>
      </c>
      <c r="J1888" s="1">
        <v>0.737</v>
      </c>
      <c r="K1888" s="1">
        <v>0.622</v>
      </c>
      <c r="L1888" s="6">
        <f>if(J1888&gt;QUARTILE!$B$3, "TOP", if(J1888&lt;QUARTILE!$B$4, "BOTTOM", 0))</f>
        <v>0</v>
      </c>
      <c r="M1888" s="6">
        <f t="shared" si="1"/>
        <v>2</v>
      </c>
      <c r="N1888" s="6" t="str">
        <f t="shared" si="2"/>
        <v>Gen X</v>
      </c>
      <c r="O1888" s="6" t="str">
        <f t="shared" si="3"/>
        <v>Low Income</v>
      </c>
    </row>
    <row r="1889" hidden="1">
      <c r="A1889" s="1">
        <v>101887.0</v>
      </c>
      <c r="B1889" s="1">
        <v>18.0</v>
      </c>
      <c r="C1889" s="1">
        <v>37000.0</v>
      </c>
      <c r="D1889" s="1" t="s">
        <v>23</v>
      </c>
      <c r="E1889" s="1">
        <v>24002.1</v>
      </c>
      <c r="F1889" s="1">
        <v>5.0</v>
      </c>
      <c r="G1889" s="1">
        <v>23.0</v>
      </c>
      <c r="H1889" s="1">
        <v>12.0</v>
      </c>
      <c r="I1889" s="1" t="s">
        <v>22</v>
      </c>
      <c r="J1889" s="1">
        <v>0.141</v>
      </c>
      <c r="K1889" s="1">
        <v>0.851</v>
      </c>
      <c r="L1889" s="6" t="str">
        <f>if(J1889&gt;QUARTILE!$B$3, "TOP", if(J1889&lt;QUARTILE!$B$4, "BOTTOM", 0))</f>
        <v>BOTTOM</v>
      </c>
      <c r="M1889" s="6">
        <f t="shared" si="1"/>
        <v>2</v>
      </c>
      <c r="N1889" s="6" t="str">
        <f t="shared" si="2"/>
        <v>Millenial</v>
      </c>
      <c r="O1889" s="6" t="str">
        <f t="shared" si="3"/>
        <v>Low Income</v>
      </c>
    </row>
    <row r="1890" hidden="1">
      <c r="A1890" s="1">
        <v>101888.0</v>
      </c>
      <c r="B1890" s="1">
        <v>68.0</v>
      </c>
      <c r="C1890" s="1">
        <v>43000.0</v>
      </c>
      <c r="D1890" s="1" t="s">
        <v>23</v>
      </c>
      <c r="E1890" s="1">
        <v>45342.41</v>
      </c>
      <c r="F1890" s="1">
        <v>2.0</v>
      </c>
      <c r="G1890" s="1">
        <v>22.0</v>
      </c>
      <c r="H1890" s="1">
        <v>6.0</v>
      </c>
      <c r="I1890" s="1" t="s">
        <v>18</v>
      </c>
      <c r="J1890" s="1">
        <v>0.681</v>
      </c>
      <c r="K1890" s="1">
        <v>0.715</v>
      </c>
      <c r="L1890" s="6">
        <f>if(J1890&gt;QUARTILE!$B$3, "TOP", if(J1890&lt;QUARTILE!$B$4, "BOTTOM", 0))</f>
        <v>0</v>
      </c>
      <c r="M1890" s="6">
        <f t="shared" si="1"/>
        <v>1</v>
      </c>
      <c r="N1890" s="6" t="str">
        <f t="shared" si="2"/>
        <v>Baby Boomer</v>
      </c>
      <c r="O1890" s="6" t="str">
        <f t="shared" si="3"/>
        <v>Low Income</v>
      </c>
    </row>
    <row r="1891" hidden="1">
      <c r="A1891" s="1">
        <v>101889.0</v>
      </c>
      <c r="B1891" s="1">
        <v>70.0</v>
      </c>
      <c r="C1891" s="1">
        <v>28000.0</v>
      </c>
      <c r="D1891" s="1" t="s">
        <v>27</v>
      </c>
      <c r="E1891" s="1">
        <v>11899.23</v>
      </c>
      <c r="F1891" s="1">
        <v>4.0</v>
      </c>
      <c r="G1891" s="1">
        <v>22.0</v>
      </c>
      <c r="H1891" s="1">
        <v>6.0</v>
      </c>
      <c r="I1891" s="1" t="s">
        <v>22</v>
      </c>
      <c r="J1891" s="1">
        <v>0.05</v>
      </c>
      <c r="K1891" s="1">
        <v>0.104</v>
      </c>
      <c r="L1891" s="6" t="str">
        <f>if(J1891&gt;QUARTILE!$B$3, "TOP", if(J1891&lt;QUARTILE!$B$4, "BOTTOM", 0))</f>
        <v>BOTTOM</v>
      </c>
      <c r="M1891" s="6">
        <f t="shared" si="1"/>
        <v>2</v>
      </c>
      <c r="N1891" s="6" t="str">
        <f t="shared" si="2"/>
        <v>Baby Boomer</v>
      </c>
      <c r="O1891" s="6" t="str">
        <f t="shared" si="3"/>
        <v>Low Income</v>
      </c>
    </row>
    <row r="1892" hidden="1">
      <c r="A1892" s="1">
        <v>101890.0</v>
      </c>
      <c r="B1892" s="1">
        <v>53.0</v>
      </c>
      <c r="C1892" s="1">
        <v>7000.0</v>
      </c>
      <c r="D1892" s="1" t="s">
        <v>23</v>
      </c>
      <c r="E1892" s="1">
        <v>21394.91</v>
      </c>
      <c r="F1892" s="1">
        <v>1.0</v>
      </c>
      <c r="G1892" s="1">
        <v>17.0</v>
      </c>
      <c r="H1892" s="1">
        <v>5.0</v>
      </c>
      <c r="I1892" s="1" t="s">
        <v>22</v>
      </c>
      <c r="J1892" s="1">
        <v>1.0</v>
      </c>
      <c r="K1892" s="1">
        <v>0.223</v>
      </c>
      <c r="L1892" s="6" t="str">
        <f>if(J1892&gt;QUARTILE!$B$3, "TOP", if(J1892&lt;QUARTILE!$B$4, "BOTTOM", 0))</f>
        <v>TOP</v>
      </c>
      <c r="M1892" s="6">
        <f t="shared" si="1"/>
        <v>2</v>
      </c>
      <c r="N1892" s="6" t="str">
        <f t="shared" si="2"/>
        <v>Gen X</v>
      </c>
      <c r="O1892" s="6" t="str">
        <f t="shared" si="3"/>
        <v>Low Income</v>
      </c>
    </row>
    <row r="1893" hidden="1">
      <c r="A1893" s="1">
        <v>101891.0</v>
      </c>
      <c r="B1893" s="1">
        <v>68.0</v>
      </c>
      <c r="C1893" s="1">
        <v>29000.0</v>
      </c>
      <c r="D1893" s="1" t="s">
        <v>24</v>
      </c>
      <c r="E1893" s="1">
        <v>27305.46</v>
      </c>
      <c r="F1893" s="1">
        <v>5.0</v>
      </c>
      <c r="G1893" s="1">
        <v>18.0</v>
      </c>
      <c r="H1893" s="1">
        <v>6.0</v>
      </c>
      <c r="I1893" s="1" t="s">
        <v>22</v>
      </c>
      <c r="J1893" s="1">
        <v>0.709</v>
      </c>
      <c r="K1893" s="1">
        <v>0.018</v>
      </c>
      <c r="L1893" s="6">
        <f>if(J1893&gt;QUARTILE!$B$3, "TOP", if(J1893&lt;QUARTILE!$B$4, "BOTTOM", 0))</f>
        <v>0</v>
      </c>
      <c r="M1893" s="6">
        <f t="shared" si="1"/>
        <v>2</v>
      </c>
      <c r="N1893" s="6" t="str">
        <f t="shared" si="2"/>
        <v>Baby Boomer</v>
      </c>
      <c r="O1893" s="6" t="str">
        <f t="shared" si="3"/>
        <v>Low Income</v>
      </c>
    </row>
    <row r="1894" hidden="1">
      <c r="A1894" s="1">
        <v>101892.0</v>
      </c>
      <c r="B1894" s="1">
        <v>43.0</v>
      </c>
      <c r="C1894" s="1">
        <v>7000.0</v>
      </c>
      <c r="D1894" s="1" t="s">
        <v>23</v>
      </c>
      <c r="E1894" s="1">
        <v>12100.53</v>
      </c>
      <c r="F1894" s="1">
        <v>5.0</v>
      </c>
      <c r="G1894" s="1">
        <v>17.0</v>
      </c>
      <c r="H1894" s="1">
        <v>12.0</v>
      </c>
      <c r="I1894" s="1" t="s">
        <v>22</v>
      </c>
      <c r="J1894" s="1">
        <v>0.68</v>
      </c>
      <c r="K1894" s="1">
        <v>0.424</v>
      </c>
      <c r="L1894" s="6">
        <f>if(J1894&gt;QUARTILE!$B$3, "TOP", if(J1894&lt;QUARTILE!$B$4, "BOTTOM", 0))</f>
        <v>0</v>
      </c>
      <c r="M1894" s="6">
        <f t="shared" si="1"/>
        <v>2</v>
      </c>
      <c r="N1894" s="6" t="str">
        <f t="shared" si="2"/>
        <v>Gen X</v>
      </c>
      <c r="O1894" s="6" t="str">
        <f t="shared" si="3"/>
        <v>Low Income</v>
      </c>
    </row>
    <row r="1895" hidden="1">
      <c r="A1895" s="1">
        <v>101893.0</v>
      </c>
      <c r="B1895" s="1">
        <v>46.0</v>
      </c>
      <c r="C1895" s="1">
        <v>15000.0</v>
      </c>
      <c r="D1895" s="1" t="s">
        <v>31</v>
      </c>
      <c r="E1895" s="1">
        <v>1742.82</v>
      </c>
      <c r="F1895" s="1">
        <v>5.0</v>
      </c>
      <c r="G1895" s="1">
        <v>24.0</v>
      </c>
      <c r="H1895" s="1">
        <v>14.0</v>
      </c>
      <c r="I1895" s="1" t="s">
        <v>18</v>
      </c>
      <c r="J1895" s="1">
        <v>0.186</v>
      </c>
      <c r="K1895" s="1">
        <v>0.274</v>
      </c>
      <c r="L1895" s="6" t="str">
        <f>if(J1895&gt;QUARTILE!$B$3, "TOP", if(J1895&lt;QUARTILE!$B$4, "BOTTOM", 0))</f>
        <v>BOTTOM</v>
      </c>
      <c r="M1895" s="6">
        <f t="shared" si="1"/>
        <v>1</v>
      </c>
      <c r="N1895" s="6" t="str">
        <f t="shared" si="2"/>
        <v>Gen X</v>
      </c>
      <c r="O1895" s="6" t="str">
        <f t="shared" si="3"/>
        <v>Low Income</v>
      </c>
    </row>
    <row r="1896" hidden="1">
      <c r="A1896" s="1">
        <v>101894.0</v>
      </c>
      <c r="B1896" s="1">
        <v>38.0</v>
      </c>
      <c r="C1896" s="1">
        <v>37000.0</v>
      </c>
      <c r="D1896" s="1" t="s">
        <v>25</v>
      </c>
      <c r="E1896" s="1">
        <v>29519.11</v>
      </c>
      <c r="F1896" s="1">
        <v>2.0</v>
      </c>
      <c r="G1896" s="1">
        <v>22.0</v>
      </c>
      <c r="H1896" s="1">
        <v>15.0</v>
      </c>
      <c r="I1896" s="1" t="s">
        <v>18</v>
      </c>
      <c r="J1896" s="1">
        <v>0.578</v>
      </c>
      <c r="K1896" s="1">
        <v>0.426</v>
      </c>
      <c r="L1896" s="6">
        <f>if(J1896&gt;QUARTILE!$B$3, "TOP", if(J1896&lt;QUARTILE!$B$4, "BOTTOM", 0))</f>
        <v>0</v>
      </c>
      <c r="M1896" s="6">
        <f t="shared" si="1"/>
        <v>1</v>
      </c>
      <c r="N1896" s="6" t="str">
        <f t="shared" si="2"/>
        <v>Gen X</v>
      </c>
      <c r="O1896" s="6" t="str">
        <f t="shared" si="3"/>
        <v>Low Income</v>
      </c>
    </row>
    <row r="1897" hidden="1">
      <c r="A1897" s="1">
        <v>101895.0</v>
      </c>
      <c r="B1897" s="1">
        <v>28.0</v>
      </c>
      <c r="C1897" s="1">
        <v>33000.0</v>
      </c>
      <c r="D1897" s="1" t="s">
        <v>27</v>
      </c>
      <c r="E1897" s="1">
        <v>979.95</v>
      </c>
      <c r="F1897" s="1">
        <v>3.0</v>
      </c>
      <c r="G1897" s="1">
        <v>18.0</v>
      </c>
      <c r="H1897" s="1">
        <v>12.0</v>
      </c>
      <c r="I1897" s="1" t="s">
        <v>22</v>
      </c>
      <c r="J1897" s="1">
        <v>0.504</v>
      </c>
      <c r="K1897" s="1">
        <v>0.009</v>
      </c>
      <c r="L1897" s="6">
        <f>if(J1897&gt;QUARTILE!$B$3, "TOP", if(J1897&lt;QUARTILE!$B$4, "BOTTOM", 0))</f>
        <v>0</v>
      </c>
      <c r="M1897" s="6">
        <f t="shared" si="1"/>
        <v>2</v>
      </c>
      <c r="N1897" s="6" t="str">
        <f t="shared" si="2"/>
        <v>Millenial</v>
      </c>
      <c r="O1897" s="6" t="str">
        <f t="shared" si="3"/>
        <v>Low Income</v>
      </c>
    </row>
    <row r="1898" hidden="1">
      <c r="A1898" s="1">
        <v>101896.0</v>
      </c>
      <c r="B1898" s="1">
        <v>57.0</v>
      </c>
      <c r="C1898" s="1">
        <v>29000.0</v>
      </c>
      <c r="D1898" s="1" t="s">
        <v>23</v>
      </c>
      <c r="E1898" s="1">
        <v>25310.89</v>
      </c>
      <c r="F1898" s="1">
        <v>1.0</v>
      </c>
      <c r="G1898" s="1">
        <v>17.0</v>
      </c>
      <c r="H1898" s="1">
        <v>6.0</v>
      </c>
      <c r="I1898" s="1" t="s">
        <v>22</v>
      </c>
      <c r="J1898" s="1">
        <v>0.409</v>
      </c>
      <c r="K1898" s="1">
        <v>0.721</v>
      </c>
      <c r="L1898" s="6">
        <f>if(J1898&gt;QUARTILE!$B$3, "TOP", if(J1898&lt;QUARTILE!$B$4, "BOTTOM", 0))</f>
        <v>0</v>
      </c>
      <c r="M1898" s="6">
        <f t="shared" si="1"/>
        <v>2</v>
      </c>
      <c r="N1898" s="6" t="str">
        <f t="shared" si="2"/>
        <v>Gen X</v>
      </c>
      <c r="O1898" s="6" t="str">
        <f t="shared" si="3"/>
        <v>Low Income</v>
      </c>
    </row>
    <row r="1899" hidden="1">
      <c r="A1899" s="1">
        <v>101897.0</v>
      </c>
      <c r="B1899" s="1">
        <v>28.0</v>
      </c>
      <c r="C1899" s="1">
        <v>48000.0</v>
      </c>
      <c r="D1899" s="1" t="s">
        <v>21</v>
      </c>
      <c r="E1899" s="1">
        <v>48354.35</v>
      </c>
      <c r="F1899" s="1">
        <v>2.0</v>
      </c>
      <c r="G1899" s="1">
        <v>9.0</v>
      </c>
      <c r="H1899" s="1">
        <v>12.0</v>
      </c>
      <c r="I1899" s="1" t="s">
        <v>18</v>
      </c>
      <c r="J1899" s="1">
        <v>0.256</v>
      </c>
      <c r="K1899" s="1">
        <v>0.101</v>
      </c>
      <c r="L1899" s="6" t="str">
        <f>if(J1899&gt;QUARTILE!$B$3, "TOP", if(J1899&lt;QUARTILE!$B$4, "BOTTOM", 0))</f>
        <v>BOTTOM</v>
      </c>
      <c r="M1899" s="6">
        <f t="shared" si="1"/>
        <v>1</v>
      </c>
      <c r="N1899" s="6" t="str">
        <f t="shared" si="2"/>
        <v>Millenial</v>
      </c>
      <c r="O1899" s="6" t="str">
        <f t="shared" si="3"/>
        <v>Medium Income</v>
      </c>
    </row>
    <row r="1900" hidden="1">
      <c r="A1900" s="1">
        <v>101898.0</v>
      </c>
      <c r="B1900" s="1">
        <v>53.0</v>
      </c>
      <c r="C1900" s="1">
        <v>31000.0</v>
      </c>
      <c r="D1900" s="1" t="s">
        <v>23</v>
      </c>
      <c r="E1900" s="1">
        <v>8522.61</v>
      </c>
      <c r="F1900" s="1">
        <v>4.0</v>
      </c>
      <c r="G1900" s="1">
        <v>16.0</v>
      </c>
      <c r="H1900" s="1">
        <v>3.0</v>
      </c>
      <c r="I1900" s="1" t="s">
        <v>22</v>
      </c>
      <c r="J1900" s="1">
        <v>0.417</v>
      </c>
      <c r="K1900" s="1">
        <v>0.318</v>
      </c>
      <c r="L1900" s="6">
        <f>if(J1900&gt;QUARTILE!$B$3, "TOP", if(J1900&lt;QUARTILE!$B$4, "BOTTOM", 0))</f>
        <v>0</v>
      </c>
      <c r="M1900" s="6">
        <f t="shared" si="1"/>
        <v>2</v>
      </c>
      <c r="N1900" s="6" t="str">
        <f t="shared" si="2"/>
        <v>Gen X</v>
      </c>
      <c r="O1900" s="6" t="str">
        <f t="shared" si="3"/>
        <v>Low Income</v>
      </c>
    </row>
    <row r="1901" hidden="1">
      <c r="A1901" s="1">
        <v>101899.0</v>
      </c>
      <c r="B1901" s="1">
        <v>66.0</v>
      </c>
      <c r="C1901" s="1">
        <v>7000.0</v>
      </c>
      <c r="D1901" s="1" t="s">
        <v>27</v>
      </c>
      <c r="E1901" s="1">
        <v>2153.08</v>
      </c>
      <c r="F1901" s="1">
        <v>2.0</v>
      </c>
      <c r="G1901" s="1">
        <v>15.0</v>
      </c>
      <c r="H1901" s="1">
        <v>7.0</v>
      </c>
      <c r="I1901" s="1" t="s">
        <v>22</v>
      </c>
      <c r="J1901" s="1">
        <v>0.609</v>
      </c>
      <c r="K1901" s="1">
        <v>0.402</v>
      </c>
      <c r="L1901" s="6">
        <f>if(J1901&gt;QUARTILE!$B$3, "TOP", if(J1901&lt;QUARTILE!$B$4, "BOTTOM", 0))</f>
        <v>0</v>
      </c>
      <c r="M1901" s="6">
        <f t="shared" si="1"/>
        <v>2</v>
      </c>
      <c r="N1901" s="6" t="str">
        <f t="shared" si="2"/>
        <v>Baby Boomer</v>
      </c>
      <c r="O1901" s="6" t="str">
        <f t="shared" si="3"/>
        <v>Low Income</v>
      </c>
    </row>
    <row r="1902" hidden="1">
      <c r="A1902" s="1">
        <v>101900.0</v>
      </c>
      <c r="B1902" s="1">
        <v>76.0</v>
      </c>
      <c r="C1902" s="1">
        <v>18000.0</v>
      </c>
      <c r="D1902" s="1" t="s">
        <v>17</v>
      </c>
      <c r="E1902" s="1">
        <v>5301.82</v>
      </c>
      <c r="F1902" s="1">
        <v>4.0</v>
      </c>
      <c r="G1902" s="1">
        <v>22.0</v>
      </c>
      <c r="H1902" s="1">
        <v>7.0</v>
      </c>
      <c r="I1902" s="1" t="s">
        <v>22</v>
      </c>
      <c r="J1902" s="1">
        <v>0.487</v>
      </c>
      <c r="K1902" s="1">
        <v>0.016</v>
      </c>
      <c r="L1902" s="6">
        <f>if(J1902&gt;QUARTILE!$B$3, "TOP", if(J1902&lt;QUARTILE!$B$4, "BOTTOM", 0))</f>
        <v>0</v>
      </c>
      <c r="M1902" s="6">
        <f t="shared" si="1"/>
        <v>2</v>
      </c>
      <c r="N1902" s="6" t="str">
        <f t="shared" si="2"/>
        <v>Baby Boomer</v>
      </c>
      <c r="O1902" s="6" t="str">
        <f t="shared" si="3"/>
        <v>Low Income</v>
      </c>
    </row>
    <row r="1903" hidden="1">
      <c r="A1903" s="1">
        <v>101901.0</v>
      </c>
      <c r="B1903" s="1">
        <v>56.0</v>
      </c>
      <c r="C1903" s="1">
        <v>21000.0</v>
      </c>
      <c r="D1903" s="1" t="s">
        <v>23</v>
      </c>
      <c r="E1903" s="1">
        <v>16523.59</v>
      </c>
      <c r="F1903" s="1">
        <v>4.0</v>
      </c>
      <c r="G1903" s="1">
        <v>23.0</v>
      </c>
      <c r="H1903" s="1">
        <v>6.0</v>
      </c>
      <c r="I1903" s="1" t="s">
        <v>22</v>
      </c>
      <c r="J1903" s="1">
        <v>0.62</v>
      </c>
      <c r="K1903" s="1">
        <v>0.316</v>
      </c>
      <c r="L1903" s="6">
        <f>if(J1903&gt;QUARTILE!$B$3, "TOP", if(J1903&lt;QUARTILE!$B$4, "BOTTOM", 0))</f>
        <v>0</v>
      </c>
      <c r="M1903" s="6">
        <f t="shared" si="1"/>
        <v>2</v>
      </c>
      <c r="N1903" s="6" t="str">
        <f t="shared" si="2"/>
        <v>Gen X</v>
      </c>
      <c r="O1903" s="6" t="str">
        <f t="shared" si="3"/>
        <v>Low Income</v>
      </c>
    </row>
    <row r="1904" hidden="1">
      <c r="A1904" s="1">
        <v>101902.0</v>
      </c>
      <c r="B1904" s="1">
        <v>57.0</v>
      </c>
      <c r="C1904" s="1">
        <v>20000.0</v>
      </c>
      <c r="D1904" s="1" t="s">
        <v>25</v>
      </c>
      <c r="E1904" s="1">
        <v>57175.05</v>
      </c>
      <c r="F1904" s="1">
        <v>5.0</v>
      </c>
      <c r="G1904" s="1">
        <v>17.0</v>
      </c>
      <c r="H1904" s="1">
        <v>4.0</v>
      </c>
      <c r="I1904" s="1" t="s">
        <v>18</v>
      </c>
      <c r="J1904" s="1">
        <v>0.722</v>
      </c>
      <c r="K1904" s="1">
        <v>0.75</v>
      </c>
      <c r="L1904" s="6">
        <f>if(J1904&gt;QUARTILE!$B$3, "TOP", if(J1904&lt;QUARTILE!$B$4, "BOTTOM", 0))</f>
        <v>0</v>
      </c>
      <c r="M1904" s="6">
        <f t="shared" si="1"/>
        <v>1</v>
      </c>
      <c r="N1904" s="6" t="str">
        <f t="shared" si="2"/>
        <v>Gen X</v>
      </c>
      <c r="O1904" s="6" t="str">
        <f t="shared" si="3"/>
        <v>Low Income</v>
      </c>
    </row>
    <row r="1905" hidden="1">
      <c r="A1905" s="1">
        <v>101903.0</v>
      </c>
      <c r="B1905" s="1">
        <v>52.0</v>
      </c>
      <c r="C1905" s="1">
        <v>15000.0</v>
      </c>
      <c r="D1905" s="1" t="s">
        <v>25</v>
      </c>
      <c r="E1905" s="1">
        <v>14360.39</v>
      </c>
      <c r="F1905" s="1">
        <v>2.0</v>
      </c>
      <c r="G1905" s="1">
        <v>22.0</v>
      </c>
      <c r="H1905" s="1">
        <v>5.0</v>
      </c>
      <c r="I1905" s="1" t="s">
        <v>22</v>
      </c>
      <c r="J1905" s="1">
        <v>0.295</v>
      </c>
      <c r="K1905" s="1">
        <v>0.893</v>
      </c>
      <c r="L1905" s="6" t="str">
        <f>if(J1905&gt;QUARTILE!$B$3, "TOP", if(J1905&lt;QUARTILE!$B$4, "BOTTOM", 0))</f>
        <v>BOTTOM</v>
      </c>
      <c r="M1905" s="6">
        <f t="shared" si="1"/>
        <v>2</v>
      </c>
      <c r="N1905" s="6" t="str">
        <f t="shared" si="2"/>
        <v>Gen X</v>
      </c>
      <c r="O1905" s="6" t="str">
        <f t="shared" si="3"/>
        <v>Low Income</v>
      </c>
    </row>
    <row r="1906" hidden="1">
      <c r="A1906" s="1">
        <v>101904.0</v>
      </c>
      <c r="B1906" s="1">
        <v>71.0</v>
      </c>
      <c r="C1906" s="1">
        <v>12000.0</v>
      </c>
      <c r="D1906" s="1" t="s">
        <v>23</v>
      </c>
      <c r="E1906" s="1">
        <v>2392.28</v>
      </c>
      <c r="F1906" s="1">
        <v>3.0</v>
      </c>
      <c r="G1906" s="1">
        <v>30.0</v>
      </c>
      <c r="H1906" s="1">
        <v>8.0</v>
      </c>
      <c r="I1906" s="1" t="s">
        <v>22</v>
      </c>
      <c r="J1906" s="1">
        <v>0.161</v>
      </c>
      <c r="K1906" s="1">
        <v>0.025</v>
      </c>
      <c r="L1906" s="6" t="str">
        <f>if(J1906&gt;QUARTILE!$B$3, "TOP", if(J1906&lt;QUARTILE!$B$4, "BOTTOM", 0))</f>
        <v>BOTTOM</v>
      </c>
      <c r="M1906" s="6">
        <f t="shared" si="1"/>
        <v>2</v>
      </c>
      <c r="N1906" s="6" t="str">
        <f t="shared" si="2"/>
        <v>Baby Boomer</v>
      </c>
      <c r="O1906" s="6" t="str">
        <f t="shared" si="3"/>
        <v>Low Income</v>
      </c>
    </row>
    <row r="1907" hidden="1">
      <c r="A1907" s="1">
        <v>101905.0</v>
      </c>
      <c r="B1907" s="1">
        <v>51.0</v>
      </c>
      <c r="C1907" s="1">
        <v>93000.0</v>
      </c>
      <c r="D1907" s="1" t="s">
        <v>25</v>
      </c>
      <c r="E1907" s="1">
        <v>19765.57</v>
      </c>
      <c r="F1907" s="1">
        <v>4.0</v>
      </c>
      <c r="G1907" s="1">
        <v>18.0</v>
      </c>
      <c r="H1907" s="1">
        <v>6.0</v>
      </c>
      <c r="I1907" s="1" t="s">
        <v>22</v>
      </c>
      <c r="J1907" s="1">
        <v>0.672</v>
      </c>
      <c r="K1907" s="1">
        <v>0.0</v>
      </c>
      <c r="L1907" s="6">
        <f>if(J1907&gt;QUARTILE!$B$3, "TOP", if(J1907&lt;QUARTILE!$B$4, "BOTTOM", 0))</f>
        <v>0</v>
      </c>
      <c r="M1907" s="6">
        <f t="shared" si="1"/>
        <v>2</v>
      </c>
      <c r="N1907" s="6" t="str">
        <f t="shared" si="2"/>
        <v>Gen X</v>
      </c>
      <c r="O1907" s="6" t="str">
        <f t="shared" si="3"/>
        <v>Medium Income</v>
      </c>
    </row>
    <row r="1908" hidden="1">
      <c r="A1908" s="1">
        <v>101906.0</v>
      </c>
      <c r="B1908" s="1">
        <v>72.0</v>
      </c>
      <c r="C1908" s="1">
        <v>17000.0</v>
      </c>
      <c r="D1908" s="1" t="s">
        <v>23</v>
      </c>
      <c r="E1908" s="1">
        <v>26398.52</v>
      </c>
      <c r="F1908" s="1">
        <v>5.0</v>
      </c>
      <c r="G1908" s="1">
        <v>21.0</v>
      </c>
      <c r="H1908" s="1">
        <v>5.0</v>
      </c>
      <c r="I1908" s="1" t="s">
        <v>22</v>
      </c>
      <c r="J1908" s="1">
        <v>0.942</v>
      </c>
      <c r="K1908" s="1">
        <v>0.544</v>
      </c>
      <c r="L1908" s="6" t="str">
        <f>if(J1908&gt;QUARTILE!$B$3, "TOP", if(J1908&lt;QUARTILE!$B$4, "BOTTOM", 0))</f>
        <v>TOP</v>
      </c>
      <c r="M1908" s="6">
        <f t="shared" si="1"/>
        <v>2</v>
      </c>
      <c r="N1908" s="6" t="str">
        <f t="shared" si="2"/>
        <v>Baby Boomer</v>
      </c>
      <c r="O1908" s="6" t="str">
        <f t="shared" si="3"/>
        <v>Low Income</v>
      </c>
    </row>
    <row r="1909" hidden="1">
      <c r="A1909" s="1">
        <v>101907.0</v>
      </c>
      <c r="B1909" s="1">
        <v>64.0</v>
      </c>
      <c r="C1909" s="1">
        <v>90000.0</v>
      </c>
      <c r="D1909" s="1" t="s">
        <v>25</v>
      </c>
      <c r="E1909" s="1">
        <v>9993.88</v>
      </c>
      <c r="F1909" s="1">
        <v>3.0</v>
      </c>
      <c r="G1909" s="1">
        <v>19.0</v>
      </c>
      <c r="H1909" s="1">
        <v>4.0</v>
      </c>
      <c r="I1909" s="1" t="s">
        <v>22</v>
      </c>
      <c r="J1909" s="1">
        <v>1.0</v>
      </c>
      <c r="K1909" s="1">
        <v>0.205</v>
      </c>
      <c r="L1909" s="6" t="str">
        <f>if(J1909&gt;QUARTILE!$B$3, "TOP", if(J1909&lt;QUARTILE!$B$4, "BOTTOM", 0))</f>
        <v>TOP</v>
      </c>
      <c r="M1909" s="6">
        <f t="shared" si="1"/>
        <v>2</v>
      </c>
      <c r="N1909" s="6" t="str">
        <f t="shared" si="2"/>
        <v>Baby Boomer</v>
      </c>
      <c r="O1909" s="6" t="str">
        <f t="shared" si="3"/>
        <v>Medium Income</v>
      </c>
    </row>
    <row r="1910" hidden="1">
      <c r="A1910" s="1">
        <v>101908.0</v>
      </c>
      <c r="B1910" s="1">
        <v>41.0</v>
      </c>
      <c r="C1910" s="1">
        <v>11000.0</v>
      </c>
      <c r="D1910" s="1" t="s">
        <v>27</v>
      </c>
      <c r="E1910" s="1">
        <v>25567.75</v>
      </c>
      <c r="F1910" s="1">
        <v>2.0</v>
      </c>
      <c r="G1910" s="1">
        <v>18.0</v>
      </c>
      <c r="H1910" s="1">
        <v>9.0</v>
      </c>
      <c r="I1910" s="1" t="s">
        <v>22</v>
      </c>
      <c r="J1910" s="1">
        <v>0.786</v>
      </c>
      <c r="K1910" s="1">
        <v>0.899</v>
      </c>
      <c r="L1910" s="6">
        <f>if(J1910&gt;QUARTILE!$B$3, "TOP", if(J1910&lt;QUARTILE!$B$4, "BOTTOM", 0))</f>
        <v>0</v>
      </c>
      <c r="M1910" s="6">
        <f t="shared" si="1"/>
        <v>2</v>
      </c>
      <c r="N1910" s="6" t="str">
        <f t="shared" si="2"/>
        <v>Gen X</v>
      </c>
      <c r="O1910" s="6" t="str">
        <f t="shared" si="3"/>
        <v>Low Income</v>
      </c>
    </row>
    <row r="1911" hidden="1">
      <c r="A1911" s="1">
        <v>101909.0</v>
      </c>
      <c r="B1911" s="1">
        <v>71.0</v>
      </c>
      <c r="C1911" s="1">
        <v>33000.0</v>
      </c>
      <c r="D1911" s="1" t="s">
        <v>27</v>
      </c>
      <c r="E1911" s="1">
        <v>7855.6</v>
      </c>
      <c r="F1911" s="1">
        <v>3.0</v>
      </c>
      <c r="G1911" s="1">
        <v>24.0</v>
      </c>
      <c r="H1911" s="1">
        <v>5.0</v>
      </c>
      <c r="I1911" s="1" t="s">
        <v>22</v>
      </c>
      <c r="J1911" s="1">
        <v>0.221</v>
      </c>
      <c r="K1911" s="1">
        <v>0.483</v>
      </c>
      <c r="L1911" s="6" t="str">
        <f>if(J1911&gt;QUARTILE!$B$3, "TOP", if(J1911&lt;QUARTILE!$B$4, "BOTTOM", 0))</f>
        <v>BOTTOM</v>
      </c>
      <c r="M1911" s="6">
        <f t="shared" si="1"/>
        <v>2</v>
      </c>
      <c r="N1911" s="6" t="str">
        <f t="shared" si="2"/>
        <v>Baby Boomer</v>
      </c>
      <c r="O1911" s="6" t="str">
        <f t="shared" si="3"/>
        <v>Low Income</v>
      </c>
    </row>
    <row r="1912" hidden="1">
      <c r="A1912" s="1">
        <v>101910.0</v>
      </c>
      <c r="B1912" s="1">
        <v>39.0</v>
      </c>
      <c r="C1912" s="1">
        <v>25000.0</v>
      </c>
      <c r="D1912" s="1" t="s">
        <v>23</v>
      </c>
      <c r="E1912" s="1">
        <v>31126.49</v>
      </c>
      <c r="F1912" s="1">
        <v>2.0</v>
      </c>
      <c r="G1912" s="1">
        <v>18.0</v>
      </c>
      <c r="H1912" s="1">
        <v>11.0</v>
      </c>
      <c r="I1912" s="1" t="s">
        <v>18</v>
      </c>
      <c r="J1912" s="1">
        <v>0.78</v>
      </c>
      <c r="K1912" s="1">
        <v>0.226</v>
      </c>
      <c r="L1912" s="6">
        <f>if(J1912&gt;QUARTILE!$B$3, "TOP", if(J1912&lt;QUARTILE!$B$4, "BOTTOM", 0))</f>
        <v>0</v>
      </c>
      <c r="M1912" s="6">
        <f t="shared" si="1"/>
        <v>1</v>
      </c>
      <c r="N1912" s="6" t="str">
        <f t="shared" si="2"/>
        <v>Gen X</v>
      </c>
      <c r="O1912" s="6" t="str">
        <f t="shared" si="3"/>
        <v>Low Income</v>
      </c>
    </row>
    <row r="1913" hidden="1">
      <c r="A1913" s="1">
        <v>101911.0</v>
      </c>
      <c r="B1913" s="1">
        <v>22.0</v>
      </c>
      <c r="C1913" s="1">
        <v>13000.0</v>
      </c>
      <c r="D1913" s="1" t="s">
        <v>21</v>
      </c>
      <c r="E1913" s="1">
        <v>8342.82</v>
      </c>
      <c r="F1913" s="1">
        <v>4.0</v>
      </c>
      <c r="G1913" s="1">
        <v>18.0</v>
      </c>
      <c r="H1913" s="1">
        <v>16.0</v>
      </c>
      <c r="I1913" s="1" t="s">
        <v>18</v>
      </c>
      <c r="J1913" s="1">
        <v>0.239</v>
      </c>
      <c r="K1913" s="1">
        <v>0.903</v>
      </c>
      <c r="L1913" s="6" t="str">
        <f>if(J1913&gt;QUARTILE!$B$3, "TOP", if(J1913&lt;QUARTILE!$B$4, "BOTTOM", 0))</f>
        <v>BOTTOM</v>
      </c>
      <c r="M1913" s="6">
        <f t="shared" si="1"/>
        <v>1</v>
      </c>
      <c r="N1913" s="6" t="str">
        <f t="shared" si="2"/>
        <v>Millenial</v>
      </c>
      <c r="O1913" s="6" t="str">
        <f t="shared" si="3"/>
        <v>Low Income</v>
      </c>
    </row>
    <row r="1914" hidden="1">
      <c r="A1914" s="1">
        <v>101912.0</v>
      </c>
      <c r="B1914" s="1">
        <v>73.0</v>
      </c>
      <c r="C1914" s="1">
        <v>17000.0</v>
      </c>
      <c r="D1914" s="1" t="s">
        <v>17</v>
      </c>
      <c r="E1914" s="1">
        <v>5917.16</v>
      </c>
      <c r="F1914" s="1">
        <v>1.0</v>
      </c>
      <c r="G1914" s="1">
        <v>17.0</v>
      </c>
      <c r="H1914" s="1">
        <v>0.0</v>
      </c>
      <c r="I1914" s="1" t="s">
        <v>22</v>
      </c>
      <c r="J1914" s="1">
        <v>0.576</v>
      </c>
      <c r="K1914" s="1">
        <v>0.318</v>
      </c>
      <c r="L1914" s="6">
        <f>if(J1914&gt;QUARTILE!$B$3, "TOP", if(J1914&lt;QUARTILE!$B$4, "BOTTOM", 0))</f>
        <v>0</v>
      </c>
      <c r="M1914" s="6">
        <f t="shared" si="1"/>
        <v>2</v>
      </c>
      <c r="N1914" s="6" t="str">
        <f t="shared" si="2"/>
        <v>Baby Boomer</v>
      </c>
      <c r="O1914" s="6" t="str">
        <f t="shared" si="3"/>
        <v>Low Income</v>
      </c>
    </row>
    <row r="1915" hidden="1">
      <c r="A1915" s="1">
        <v>101913.0</v>
      </c>
      <c r="B1915" s="1">
        <v>50.0</v>
      </c>
      <c r="C1915" s="1">
        <v>22000.0</v>
      </c>
      <c r="D1915" s="1" t="s">
        <v>25</v>
      </c>
      <c r="E1915" s="1">
        <v>42269.3</v>
      </c>
      <c r="F1915" s="1">
        <v>1.0</v>
      </c>
      <c r="G1915" s="1">
        <v>23.0</v>
      </c>
      <c r="H1915" s="1">
        <v>1.0</v>
      </c>
      <c r="I1915" s="1" t="s">
        <v>18</v>
      </c>
      <c r="J1915" s="1">
        <v>0.631</v>
      </c>
      <c r="K1915" s="1">
        <v>0.221</v>
      </c>
      <c r="L1915" s="6">
        <f>if(J1915&gt;QUARTILE!$B$3, "TOP", if(J1915&lt;QUARTILE!$B$4, "BOTTOM", 0))</f>
        <v>0</v>
      </c>
      <c r="M1915" s="6">
        <f t="shared" si="1"/>
        <v>1</v>
      </c>
      <c r="N1915" s="6" t="str">
        <f t="shared" si="2"/>
        <v>Gen X</v>
      </c>
      <c r="O1915" s="6" t="str">
        <f t="shared" si="3"/>
        <v>Low Income</v>
      </c>
    </row>
    <row r="1916" hidden="1">
      <c r="A1916" s="1">
        <v>101914.0</v>
      </c>
      <c r="B1916" s="1">
        <v>75.0</v>
      </c>
      <c r="C1916" s="1">
        <v>13000.0</v>
      </c>
      <c r="D1916" s="1" t="s">
        <v>25</v>
      </c>
      <c r="E1916" s="1">
        <v>15902.42</v>
      </c>
      <c r="F1916" s="1">
        <v>4.0</v>
      </c>
      <c r="G1916" s="1">
        <v>24.0</v>
      </c>
      <c r="H1916" s="1">
        <v>5.0</v>
      </c>
      <c r="I1916" s="1" t="s">
        <v>22</v>
      </c>
      <c r="J1916" s="1">
        <v>0.432</v>
      </c>
      <c r="K1916" s="1">
        <v>0.083</v>
      </c>
      <c r="L1916" s="6">
        <f>if(J1916&gt;QUARTILE!$B$3, "TOP", if(J1916&lt;QUARTILE!$B$4, "BOTTOM", 0))</f>
        <v>0</v>
      </c>
      <c r="M1916" s="6">
        <f t="shared" si="1"/>
        <v>2</v>
      </c>
      <c r="N1916" s="6" t="str">
        <f t="shared" si="2"/>
        <v>Baby Boomer</v>
      </c>
      <c r="O1916" s="6" t="str">
        <f t="shared" si="3"/>
        <v>Low Income</v>
      </c>
    </row>
    <row r="1917" hidden="1">
      <c r="A1917" s="1">
        <v>101915.0</v>
      </c>
      <c r="B1917" s="1">
        <v>53.0</v>
      </c>
      <c r="C1917" s="1">
        <v>19000.0</v>
      </c>
      <c r="D1917" s="1" t="s">
        <v>25</v>
      </c>
      <c r="E1917" s="1">
        <v>6713.83</v>
      </c>
      <c r="F1917" s="1">
        <v>3.0</v>
      </c>
      <c r="G1917" s="1">
        <v>24.0</v>
      </c>
      <c r="H1917" s="1">
        <v>2.0</v>
      </c>
      <c r="I1917" s="1" t="s">
        <v>22</v>
      </c>
      <c r="J1917" s="1">
        <v>0.692</v>
      </c>
      <c r="K1917" s="1">
        <v>0.222</v>
      </c>
      <c r="L1917" s="6">
        <f>if(J1917&gt;QUARTILE!$B$3, "TOP", if(J1917&lt;QUARTILE!$B$4, "BOTTOM", 0))</f>
        <v>0</v>
      </c>
      <c r="M1917" s="6">
        <f t="shared" si="1"/>
        <v>2</v>
      </c>
      <c r="N1917" s="6" t="str">
        <f t="shared" si="2"/>
        <v>Gen X</v>
      </c>
      <c r="O1917" s="6" t="str">
        <f t="shared" si="3"/>
        <v>Low Income</v>
      </c>
    </row>
    <row r="1918" hidden="1">
      <c r="A1918" s="1">
        <v>101916.0</v>
      </c>
      <c r="B1918" s="1">
        <v>64.0</v>
      </c>
      <c r="C1918" s="1">
        <v>5000.0</v>
      </c>
      <c r="D1918" s="1" t="s">
        <v>27</v>
      </c>
      <c r="E1918" s="1">
        <v>54694.11</v>
      </c>
      <c r="F1918" s="1">
        <v>2.0</v>
      </c>
      <c r="G1918" s="1">
        <v>19.0</v>
      </c>
      <c r="H1918" s="1">
        <v>10.0</v>
      </c>
      <c r="I1918" s="1" t="s">
        <v>18</v>
      </c>
      <c r="J1918" s="1">
        <v>0.958</v>
      </c>
      <c r="K1918" s="1">
        <v>0.66</v>
      </c>
      <c r="L1918" s="6" t="str">
        <f>if(J1918&gt;QUARTILE!$B$3, "TOP", if(J1918&lt;QUARTILE!$B$4, "BOTTOM", 0))</f>
        <v>TOP</v>
      </c>
      <c r="M1918" s="6">
        <f t="shared" si="1"/>
        <v>1</v>
      </c>
      <c r="N1918" s="6" t="str">
        <f t="shared" si="2"/>
        <v>Baby Boomer</v>
      </c>
      <c r="O1918" s="6" t="str">
        <f t="shared" si="3"/>
        <v>Low Income</v>
      </c>
    </row>
    <row r="1919" hidden="1">
      <c r="A1919" s="1">
        <v>101917.0</v>
      </c>
      <c r="B1919" s="1">
        <v>37.0</v>
      </c>
      <c r="C1919" s="1">
        <v>34000.0</v>
      </c>
      <c r="D1919" s="1" t="s">
        <v>27</v>
      </c>
      <c r="E1919" s="1">
        <v>23478.65</v>
      </c>
      <c r="F1919" s="1">
        <v>1.0</v>
      </c>
      <c r="G1919" s="1">
        <v>23.0</v>
      </c>
      <c r="H1919" s="1">
        <v>10.0</v>
      </c>
      <c r="I1919" s="1" t="s">
        <v>22</v>
      </c>
      <c r="J1919" s="1">
        <v>0.337</v>
      </c>
      <c r="K1919" s="1">
        <v>0.76</v>
      </c>
      <c r="L1919" s="6">
        <f>if(J1919&gt;QUARTILE!$B$3, "TOP", if(J1919&lt;QUARTILE!$B$4, "BOTTOM", 0))</f>
        <v>0</v>
      </c>
      <c r="M1919" s="6">
        <f t="shared" si="1"/>
        <v>2</v>
      </c>
      <c r="N1919" s="6" t="str">
        <f t="shared" si="2"/>
        <v>Gen X</v>
      </c>
      <c r="O1919" s="6" t="str">
        <f t="shared" si="3"/>
        <v>Low Income</v>
      </c>
    </row>
    <row r="1920" hidden="1">
      <c r="A1920" s="1">
        <v>101918.0</v>
      </c>
      <c r="B1920" s="1">
        <v>36.0</v>
      </c>
      <c r="C1920" s="1">
        <v>46000.0</v>
      </c>
      <c r="D1920" s="1" t="s">
        <v>23</v>
      </c>
      <c r="E1920" s="1">
        <v>4987.19</v>
      </c>
      <c r="F1920" s="1">
        <v>2.0</v>
      </c>
      <c r="G1920" s="1">
        <v>23.0</v>
      </c>
      <c r="H1920" s="1">
        <v>11.0</v>
      </c>
      <c r="I1920" s="1" t="s">
        <v>18</v>
      </c>
      <c r="J1920" s="1">
        <v>0.536</v>
      </c>
      <c r="K1920" s="1">
        <v>0.387</v>
      </c>
      <c r="L1920" s="6">
        <f>if(J1920&gt;QUARTILE!$B$3, "TOP", if(J1920&lt;QUARTILE!$B$4, "BOTTOM", 0))</f>
        <v>0</v>
      </c>
      <c r="M1920" s="6">
        <f t="shared" si="1"/>
        <v>1</v>
      </c>
      <c r="N1920" s="6" t="str">
        <f t="shared" si="2"/>
        <v>Gen X</v>
      </c>
      <c r="O1920" s="6" t="str">
        <f t="shared" si="3"/>
        <v>Medium Income</v>
      </c>
    </row>
    <row r="1921" hidden="1">
      <c r="A1921" s="1">
        <v>101919.0</v>
      </c>
      <c r="B1921" s="1">
        <v>52.0</v>
      </c>
      <c r="C1921" s="1">
        <v>29000.0</v>
      </c>
      <c r="D1921" s="1" t="s">
        <v>27</v>
      </c>
      <c r="E1921" s="1">
        <v>19071.67</v>
      </c>
      <c r="F1921" s="1">
        <v>4.0</v>
      </c>
      <c r="G1921" s="1">
        <v>16.0</v>
      </c>
      <c r="H1921" s="1">
        <v>7.0</v>
      </c>
      <c r="I1921" s="1" t="s">
        <v>22</v>
      </c>
      <c r="J1921" s="1">
        <v>0.456</v>
      </c>
      <c r="K1921" s="1">
        <v>0.299</v>
      </c>
      <c r="L1921" s="6">
        <f>if(J1921&gt;QUARTILE!$B$3, "TOP", if(J1921&lt;QUARTILE!$B$4, "BOTTOM", 0))</f>
        <v>0</v>
      </c>
      <c r="M1921" s="6">
        <f t="shared" si="1"/>
        <v>2</v>
      </c>
      <c r="N1921" s="6" t="str">
        <f t="shared" si="2"/>
        <v>Gen X</v>
      </c>
      <c r="O1921" s="6" t="str">
        <f t="shared" si="3"/>
        <v>Low Income</v>
      </c>
    </row>
    <row r="1922" hidden="1">
      <c r="A1922" s="1">
        <v>101920.0</v>
      </c>
      <c r="B1922" s="1">
        <v>69.0</v>
      </c>
      <c r="C1922" s="1">
        <v>86000.0</v>
      </c>
      <c r="D1922" s="1" t="s">
        <v>23</v>
      </c>
      <c r="E1922" s="1">
        <v>40859.7</v>
      </c>
      <c r="F1922" s="1">
        <v>3.0</v>
      </c>
      <c r="G1922" s="1">
        <v>16.0</v>
      </c>
      <c r="H1922" s="1">
        <v>10.0</v>
      </c>
      <c r="I1922" s="1" t="s">
        <v>18</v>
      </c>
      <c r="J1922" s="1">
        <v>0.499</v>
      </c>
      <c r="K1922" s="1">
        <v>0.318</v>
      </c>
      <c r="L1922" s="6">
        <f>if(J1922&gt;QUARTILE!$B$3, "TOP", if(J1922&lt;QUARTILE!$B$4, "BOTTOM", 0))</f>
        <v>0</v>
      </c>
      <c r="M1922" s="6">
        <f t="shared" si="1"/>
        <v>1</v>
      </c>
      <c r="N1922" s="6" t="str">
        <f t="shared" si="2"/>
        <v>Baby Boomer</v>
      </c>
      <c r="O1922" s="6" t="str">
        <f t="shared" si="3"/>
        <v>Medium Income</v>
      </c>
    </row>
    <row r="1923" hidden="1">
      <c r="A1923" s="1">
        <v>101921.0</v>
      </c>
      <c r="B1923" s="1">
        <v>60.0</v>
      </c>
      <c r="C1923" s="1">
        <v>33000.0</v>
      </c>
      <c r="D1923" s="1" t="s">
        <v>23</v>
      </c>
      <c r="E1923" s="1">
        <v>23824.63</v>
      </c>
      <c r="F1923" s="1">
        <v>2.0</v>
      </c>
      <c r="G1923" s="1">
        <v>16.0</v>
      </c>
      <c r="H1923" s="1">
        <v>4.0</v>
      </c>
      <c r="I1923" s="1" t="s">
        <v>22</v>
      </c>
      <c r="J1923" s="1">
        <v>0.471</v>
      </c>
      <c r="K1923" s="1">
        <v>0.301</v>
      </c>
      <c r="L1923" s="6">
        <f>if(J1923&gt;QUARTILE!$B$3, "TOP", if(J1923&lt;QUARTILE!$B$4, "BOTTOM", 0))</f>
        <v>0</v>
      </c>
      <c r="M1923" s="6">
        <f t="shared" si="1"/>
        <v>2</v>
      </c>
      <c r="N1923" s="6" t="str">
        <f t="shared" si="2"/>
        <v>Gen X</v>
      </c>
      <c r="O1923" s="6" t="str">
        <f t="shared" si="3"/>
        <v>Low Income</v>
      </c>
    </row>
    <row r="1924" hidden="1">
      <c r="A1924" s="1">
        <v>101922.0</v>
      </c>
      <c r="B1924" s="1">
        <v>34.0</v>
      </c>
      <c r="C1924" s="1">
        <v>44000.0</v>
      </c>
      <c r="D1924" s="1" t="s">
        <v>27</v>
      </c>
      <c r="E1924" s="1">
        <v>5614.37</v>
      </c>
      <c r="F1924" s="1">
        <v>3.0</v>
      </c>
      <c r="G1924" s="1">
        <v>12.0</v>
      </c>
      <c r="H1924" s="1">
        <v>10.0</v>
      </c>
      <c r="I1924" s="1" t="s">
        <v>22</v>
      </c>
      <c r="J1924" s="1">
        <v>0.022</v>
      </c>
      <c r="K1924" s="1">
        <v>0.608</v>
      </c>
      <c r="L1924" s="6" t="str">
        <f>if(J1924&gt;QUARTILE!$B$3, "TOP", if(J1924&lt;QUARTILE!$B$4, "BOTTOM", 0))</f>
        <v>BOTTOM</v>
      </c>
      <c r="M1924" s="6">
        <f t="shared" si="1"/>
        <v>2</v>
      </c>
      <c r="N1924" s="6" t="str">
        <f t="shared" si="2"/>
        <v>Gen X</v>
      </c>
      <c r="O1924" s="6" t="str">
        <f t="shared" si="3"/>
        <v>Low Income</v>
      </c>
    </row>
    <row r="1925" hidden="1">
      <c r="A1925" s="1">
        <v>101923.0</v>
      </c>
      <c r="B1925" s="1">
        <v>79.0</v>
      </c>
      <c r="C1925" s="1">
        <v>46000.0</v>
      </c>
      <c r="D1925" s="1" t="s">
        <v>27</v>
      </c>
      <c r="E1925" s="1">
        <v>20930.74</v>
      </c>
      <c r="F1925" s="1">
        <v>1.0</v>
      </c>
      <c r="G1925" s="1">
        <v>19.0</v>
      </c>
      <c r="H1925" s="1">
        <v>4.0</v>
      </c>
      <c r="I1925" s="1" t="s">
        <v>22</v>
      </c>
      <c r="J1925" s="1">
        <v>0.517</v>
      </c>
      <c r="K1925" s="1">
        <v>0.837</v>
      </c>
      <c r="L1925" s="6">
        <f>if(J1925&gt;QUARTILE!$B$3, "TOP", if(J1925&lt;QUARTILE!$B$4, "BOTTOM", 0))</f>
        <v>0</v>
      </c>
      <c r="M1925" s="6">
        <f t="shared" si="1"/>
        <v>2</v>
      </c>
      <c r="N1925" s="6" t="str">
        <f t="shared" si="2"/>
        <v>Baby Boomer</v>
      </c>
      <c r="O1925" s="6" t="str">
        <f t="shared" si="3"/>
        <v>Medium Income</v>
      </c>
    </row>
    <row r="1926" hidden="1">
      <c r="A1926" s="1">
        <v>101924.0</v>
      </c>
      <c r="B1926" s="1">
        <v>76.0</v>
      </c>
      <c r="C1926" s="1">
        <v>5000.0</v>
      </c>
      <c r="D1926" s="1" t="s">
        <v>25</v>
      </c>
      <c r="E1926" s="1">
        <v>19307.49</v>
      </c>
      <c r="F1926" s="1">
        <v>2.0</v>
      </c>
      <c r="G1926" s="1">
        <v>25.0</v>
      </c>
      <c r="H1926" s="1">
        <v>6.0</v>
      </c>
      <c r="I1926" s="1" t="s">
        <v>22</v>
      </c>
      <c r="J1926" s="1">
        <v>0.771</v>
      </c>
      <c r="K1926" s="1">
        <v>0.009</v>
      </c>
      <c r="L1926" s="6">
        <f>if(J1926&gt;QUARTILE!$B$3, "TOP", if(J1926&lt;QUARTILE!$B$4, "BOTTOM", 0))</f>
        <v>0</v>
      </c>
      <c r="M1926" s="6">
        <f t="shared" si="1"/>
        <v>2</v>
      </c>
      <c r="N1926" s="6" t="str">
        <f t="shared" si="2"/>
        <v>Baby Boomer</v>
      </c>
      <c r="O1926" s="6" t="str">
        <f t="shared" si="3"/>
        <v>Low Income</v>
      </c>
    </row>
    <row r="1927" hidden="1">
      <c r="A1927" s="1">
        <v>101925.0</v>
      </c>
      <c r="B1927" s="1">
        <v>62.0</v>
      </c>
      <c r="C1927" s="1">
        <v>28000.0</v>
      </c>
      <c r="D1927" s="1" t="s">
        <v>25</v>
      </c>
      <c r="E1927" s="1">
        <v>34389.93</v>
      </c>
      <c r="F1927" s="1">
        <v>5.0</v>
      </c>
      <c r="G1927" s="1">
        <v>18.0</v>
      </c>
      <c r="H1927" s="1">
        <v>7.0</v>
      </c>
      <c r="I1927" s="1" t="s">
        <v>18</v>
      </c>
      <c r="J1927" s="1">
        <v>0.518</v>
      </c>
      <c r="K1927" s="1">
        <v>0.786</v>
      </c>
      <c r="L1927" s="6">
        <f>if(J1927&gt;QUARTILE!$B$3, "TOP", if(J1927&lt;QUARTILE!$B$4, "BOTTOM", 0))</f>
        <v>0</v>
      </c>
      <c r="M1927" s="6">
        <f t="shared" si="1"/>
        <v>1</v>
      </c>
      <c r="N1927" s="6" t="str">
        <f t="shared" si="2"/>
        <v>Baby Boomer</v>
      </c>
      <c r="O1927" s="6" t="str">
        <f t="shared" si="3"/>
        <v>Low Income</v>
      </c>
    </row>
    <row r="1928" hidden="1">
      <c r="A1928" s="1">
        <v>101926.0</v>
      </c>
      <c r="B1928" s="1">
        <v>60.0</v>
      </c>
      <c r="C1928" s="1">
        <v>10000.0</v>
      </c>
      <c r="D1928" s="1" t="s">
        <v>24</v>
      </c>
      <c r="E1928" s="1">
        <v>3923.52</v>
      </c>
      <c r="F1928" s="1">
        <v>1.0</v>
      </c>
      <c r="G1928" s="1">
        <v>16.0</v>
      </c>
      <c r="H1928" s="1">
        <v>6.0</v>
      </c>
      <c r="I1928" s="1" t="s">
        <v>22</v>
      </c>
      <c r="J1928" s="1">
        <v>0.747</v>
      </c>
      <c r="K1928" s="1">
        <v>0.118</v>
      </c>
      <c r="L1928" s="6">
        <f>if(J1928&gt;QUARTILE!$B$3, "TOP", if(J1928&lt;QUARTILE!$B$4, "BOTTOM", 0))</f>
        <v>0</v>
      </c>
      <c r="M1928" s="6">
        <f t="shared" si="1"/>
        <v>2</v>
      </c>
      <c r="N1928" s="6" t="str">
        <f t="shared" si="2"/>
        <v>Gen X</v>
      </c>
      <c r="O1928" s="6" t="str">
        <f t="shared" si="3"/>
        <v>Low Income</v>
      </c>
    </row>
    <row r="1929" hidden="1">
      <c r="A1929" s="1">
        <v>101927.0</v>
      </c>
      <c r="B1929" s="1">
        <v>51.0</v>
      </c>
      <c r="C1929" s="1">
        <v>11000.0</v>
      </c>
      <c r="D1929" s="1" t="s">
        <v>27</v>
      </c>
      <c r="E1929" s="1">
        <v>24055.12</v>
      </c>
      <c r="F1929" s="1">
        <v>3.0</v>
      </c>
      <c r="G1929" s="1">
        <v>21.0</v>
      </c>
      <c r="H1929" s="1">
        <v>7.0</v>
      </c>
      <c r="I1929" s="1" t="s">
        <v>22</v>
      </c>
      <c r="J1929" s="1">
        <v>0.751</v>
      </c>
      <c r="K1929" s="1">
        <v>0.9</v>
      </c>
      <c r="L1929" s="6">
        <f>if(J1929&gt;QUARTILE!$B$3, "TOP", if(J1929&lt;QUARTILE!$B$4, "BOTTOM", 0))</f>
        <v>0</v>
      </c>
      <c r="M1929" s="6">
        <f t="shared" si="1"/>
        <v>2</v>
      </c>
      <c r="N1929" s="6" t="str">
        <f t="shared" si="2"/>
        <v>Gen X</v>
      </c>
      <c r="O1929" s="6" t="str">
        <f t="shared" si="3"/>
        <v>Low Income</v>
      </c>
    </row>
    <row r="1930" hidden="1">
      <c r="A1930" s="1">
        <v>101928.0</v>
      </c>
      <c r="B1930" s="1">
        <v>26.0</v>
      </c>
      <c r="C1930" s="1">
        <v>12000.0</v>
      </c>
      <c r="D1930" s="1" t="s">
        <v>27</v>
      </c>
      <c r="E1930" s="1">
        <v>555.04</v>
      </c>
      <c r="F1930" s="1">
        <v>4.0</v>
      </c>
      <c r="G1930" s="1">
        <v>27.0</v>
      </c>
      <c r="H1930" s="1">
        <v>21.0</v>
      </c>
      <c r="I1930" s="1" t="s">
        <v>26</v>
      </c>
      <c r="J1930" s="1">
        <v>1.0</v>
      </c>
      <c r="K1930" s="1">
        <v>0.084</v>
      </c>
      <c r="L1930" s="6" t="str">
        <f>if(J1930&gt;QUARTILE!$B$3, "TOP", if(J1930&lt;QUARTILE!$B$4, "BOTTOM", 0))</f>
        <v>TOP</v>
      </c>
      <c r="M1930" s="6">
        <f t="shared" si="1"/>
        <v>3</v>
      </c>
      <c r="N1930" s="6" t="str">
        <f t="shared" si="2"/>
        <v>Millenial</v>
      </c>
      <c r="O1930" s="6" t="str">
        <f t="shared" si="3"/>
        <v>Low Income</v>
      </c>
    </row>
    <row r="1931" hidden="1">
      <c r="A1931" s="1">
        <v>101929.0</v>
      </c>
      <c r="B1931" s="1">
        <v>43.0</v>
      </c>
      <c r="C1931" s="1">
        <v>18000.0</v>
      </c>
      <c r="D1931" s="1" t="s">
        <v>23</v>
      </c>
      <c r="E1931" s="1">
        <v>23826.09</v>
      </c>
      <c r="F1931" s="1">
        <v>5.0</v>
      </c>
      <c r="G1931" s="1">
        <v>22.0</v>
      </c>
      <c r="H1931" s="1">
        <v>10.0</v>
      </c>
      <c r="I1931" s="1" t="s">
        <v>22</v>
      </c>
      <c r="J1931" s="1">
        <v>0.596</v>
      </c>
      <c r="K1931" s="1">
        <v>0.867</v>
      </c>
      <c r="L1931" s="6">
        <f>if(J1931&gt;QUARTILE!$B$3, "TOP", if(J1931&lt;QUARTILE!$B$4, "BOTTOM", 0))</f>
        <v>0</v>
      </c>
      <c r="M1931" s="6">
        <f t="shared" si="1"/>
        <v>2</v>
      </c>
      <c r="N1931" s="6" t="str">
        <f t="shared" si="2"/>
        <v>Gen X</v>
      </c>
      <c r="O1931" s="6" t="str">
        <f t="shared" si="3"/>
        <v>Low Income</v>
      </c>
    </row>
    <row r="1932" hidden="1">
      <c r="A1932" s="1">
        <v>101930.0</v>
      </c>
      <c r="B1932" s="1">
        <v>19.0</v>
      </c>
      <c r="C1932" s="1">
        <v>33000.0</v>
      </c>
      <c r="D1932" s="1" t="s">
        <v>23</v>
      </c>
      <c r="E1932" s="1">
        <v>64597.37</v>
      </c>
      <c r="F1932" s="1">
        <v>2.0</v>
      </c>
      <c r="G1932" s="1">
        <v>19.0</v>
      </c>
      <c r="H1932" s="1">
        <v>17.0</v>
      </c>
      <c r="I1932" s="1" t="s">
        <v>18</v>
      </c>
      <c r="J1932" s="1">
        <v>0.554</v>
      </c>
      <c r="K1932" s="1">
        <v>0.687</v>
      </c>
      <c r="L1932" s="6">
        <f>if(J1932&gt;QUARTILE!$B$3, "TOP", if(J1932&lt;QUARTILE!$B$4, "BOTTOM", 0))</f>
        <v>0</v>
      </c>
      <c r="M1932" s="6">
        <f t="shared" si="1"/>
        <v>1</v>
      </c>
      <c r="N1932" s="6" t="str">
        <f t="shared" si="2"/>
        <v>Millenial</v>
      </c>
      <c r="O1932" s="6" t="str">
        <f t="shared" si="3"/>
        <v>Low Income</v>
      </c>
    </row>
    <row r="1933" hidden="1">
      <c r="A1933" s="1">
        <v>101931.0</v>
      </c>
      <c r="B1933" s="1">
        <v>70.0</v>
      </c>
      <c r="C1933" s="1">
        <v>29000.0</v>
      </c>
      <c r="D1933" s="1" t="s">
        <v>23</v>
      </c>
      <c r="E1933" s="1">
        <v>3832.61</v>
      </c>
      <c r="F1933" s="1">
        <v>1.0</v>
      </c>
      <c r="G1933" s="1">
        <v>15.0</v>
      </c>
      <c r="H1933" s="1">
        <v>6.0</v>
      </c>
      <c r="I1933" s="1" t="s">
        <v>22</v>
      </c>
      <c r="J1933" s="1">
        <v>0.69</v>
      </c>
      <c r="K1933" s="1">
        <v>0.269</v>
      </c>
      <c r="L1933" s="6">
        <f>if(J1933&gt;QUARTILE!$B$3, "TOP", if(J1933&lt;QUARTILE!$B$4, "BOTTOM", 0))</f>
        <v>0</v>
      </c>
      <c r="M1933" s="6">
        <f t="shared" si="1"/>
        <v>2</v>
      </c>
      <c r="N1933" s="6" t="str">
        <f t="shared" si="2"/>
        <v>Baby Boomer</v>
      </c>
      <c r="O1933" s="6" t="str">
        <f t="shared" si="3"/>
        <v>Low Income</v>
      </c>
    </row>
    <row r="1934" hidden="1">
      <c r="A1934" s="1">
        <v>101932.0</v>
      </c>
      <c r="B1934" s="1">
        <v>26.0</v>
      </c>
      <c r="C1934" s="1">
        <v>22000.0</v>
      </c>
      <c r="D1934" s="1" t="s">
        <v>25</v>
      </c>
      <c r="E1934" s="1">
        <v>7458.98</v>
      </c>
      <c r="F1934" s="1">
        <v>2.0</v>
      </c>
      <c r="G1934" s="1">
        <v>24.0</v>
      </c>
      <c r="H1934" s="1">
        <v>9.0</v>
      </c>
      <c r="I1934" s="1" t="s">
        <v>22</v>
      </c>
      <c r="J1934" s="1">
        <v>0.677</v>
      </c>
      <c r="K1934" s="1">
        <v>0.028</v>
      </c>
      <c r="L1934" s="6">
        <f>if(J1934&gt;QUARTILE!$B$3, "TOP", if(J1934&lt;QUARTILE!$B$4, "BOTTOM", 0))</f>
        <v>0</v>
      </c>
      <c r="M1934" s="6">
        <f t="shared" si="1"/>
        <v>2</v>
      </c>
      <c r="N1934" s="6" t="str">
        <f t="shared" si="2"/>
        <v>Millenial</v>
      </c>
      <c r="O1934" s="6" t="str">
        <f t="shared" si="3"/>
        <v>Low Income</v>
      </c>
    </row>
    <row r="1935" hidden="1">
      <c r="A1935" s="1">
        <v>101933.0</v>
      </c>
      <c r="B1935" s="1">
        <v>26.0</v>
      </c>
      <c r="C1935" s="1">
        <v>34000.0</v>
      </c>
      <c r="D1935" s="1" t="s">
        <v>27</v>
      </c>
      <c r="E1935" s="1">
        <v>17487.22</v>
      </c>
      <c r="F1935" s="1">
        <v>2.0</v>
      </c>
      <c r="G1935" s="1">
        <v>19.0</v>
      </c>
      <c r="H1935" s="1">
        <v>17.0</v>
      </c>
      <c r="I1935" s="1" t="s">
        <v>18</v>
      </c>
      <c r="J1935" s="1">
        <v>0.987</v>
      </c>
      <c r="K1935" s="1">
        <v>0.716</v>
      </c>
      <c r="L1935" s="6" t="str">
        <f>if(J1935&gt;QUARTILE!$B$3, "TOP", if(J1935&lt;QUARTILE!$B$4, "BOTTOM", 0))</f>
        <v>TOP</v>
      </c>
      <c r="M1935" s="6">
        <f t="shared" si="1"/>
        <v>1</v>
      </c>
      <c r="N1935" s="6" t="str">
        <f t="shared" si="2"/>
        <v>Millenial</v>
      </c>
      <c r="O1935" s="6" t="str">
        <f t="shared" si="3"/>
        <v>Low Income</v>
      </c>
    </row>
    <row r="1936" hidden="1">
      <c r="A1936" s="1">
        <v>101934.0</v>
      </c>
      <c r="B1936" s="1">
        <v>57.0</v>
      </c>
      <c r="C1936" s="1">
        <v>35000.0</v>
      </c>
      <c r="D1936" s="1" t="s">
        <v>25</v>
      </c>
      <c r="E1936" s="1">
        <v>26364.87</v>
      </c>
      <c r="F1936" s="1">
        <v>5.0</v>
      </c>
      <c r="G1936" s="1">
        <v>20.0</v>
      </c>
      <c r="H1936" s="1">
        <v>7.0</v>
      </c>
      <c r="I1936" s="1" t="s">
        <v>22</v>
      </c>
      <c r="J1936" s="1">
        <v>0.758</v>
      </c>
      <c r="K1936" s="1">
        <v>0.772</v>
      </c>
      <c r="L1936" s="6">
        <f>if(J1936&gt;QUARTILE!$B$3, "TOP", if(J1936&lt;QUARTILE!$B$4, "BOTTOM", 0))</f>
        <v>0</v>
      </c>
      <c r="M1936" s="6">
        <f t="shared" si="1"/>
        <v>2</v>
      </c>
      <c r="N1936" s="6" t="str">
        <f t="shared" si="2"/>
        <v>Gen X</v>
      </c>
      <c r="O1936" s="6" t="str">
        <f t="shared" si="3"/>
        <v>Low Income</v>
      </c>
    </row>
    <row r="1937" hidden="1">
      <c r="A1937" s="1">
        <v>101935.0</v>
      </c>
      <c r="B1937" s="1">
        <v>34.0</v>
      </c>
      <c r="C1937" s="1">
        <v>29000.0</v>
      </c>
      <c r="D1937" s="1" t="s">
        <v>25</v>
      </c>
      <c r="E1937" s="1">
        <v>8443.22</v>
      </c>
      <c r="F1937" s="1">
        <v>5.0</v>
      </c>
      <c r="G1937" s="1">
        <v>21.0</v>
      </c>
      <c r="H1937" s="1">
        <v>8.0</v>
      </c>
      <c r="I1937" s="1" t="s">
        <v>22</v>
      </c>
      <c r="J1937" s="1">
        <v>0.357</v>
      </c>
      <c r="K1937" s="1">
        <v>0.63</v>
      </c>
      <c r="L1937" s="6">
        <f>if(J1937&gt;QUARTILE!$B$3, "TOP", if(J1937&lt;QUARTILE!$B$4, "BOTTOM", 0))</f>
        <v>0</v>
      </c>
      <c r="M1937" s="6">
        <f t="shared" si="1"/>
        <v>2</v>
      </c>
      <c r="N1937" s="6" t="str">
        <f t="shared" si="2"/>
        <v>Gen X</v>
      </c>
      <c r="O1937" s="6" t="str">
        <f t="shared" si="3"/>
        <v>Low Income</v>
      </c>
    </row>
    <row r="1938" hidden="1">
      <c r="A1938" s="1">
        <v>101936.0</v>
      </c>
      <c r="B1938" s="1">
        <v>18.0</v>
      </c>
      <c r="C1938" s="1">
        <v>8000.0</v>
      </c>
      <c r="D1938" s="1" t="s">
        <v>23</v>
      </c>
      <c r="E1938" s="1">
        <v>21828.3</v>
      </c>
      <c r="F1938" s="1">
        <v>5.0</v>
      </c>
      <c r="G1938" s="1">
        <v>24.0</v>
      </c>
      <c r="H1938" s="1">
        <v>16.0</v>
      </c>
      <c r="I1938" s="1" t="s">
        <v>22</v>
      </c>
      <c r="J1938" s="1">
        <v>0.238</v>
      </c>
      <c r="K1938" s="1">
        <v>0.332</v>
      </c>
      <c r="L1938" s="6" t="str">
        <f>if(J1938&gt;QUARTILE!$B$3, "TOP", if(J1938&lt;QUARTILE!$B$4, "BOTTOM", 0))</f>
        <v>BOTTOM</v>
      </c>
      <c r="M1938" s="6">
        <f t="shared" si="1"/>
        <v>2</v>
      </c>
      <c r="N1938" s="6" t="str">
        <f t="shared" si="2"/>
        <v>Millenial</v>
      </c>
      <c r="O1938" s="6" t="str">
        <f t="shared" si="3"/>
        <v>Low Income</v>
      </c>
    </row>
    <row r="1939" hidden="1">
      <c r="A1939" s="1">
        <v>101937.0</v>
      </c>
      <c r="B1939" s="1">
        <v>42.0</v>
      </c>
      <c r="C1939" s="1">
        <v>14000.0</v>
      </c>
      <c r="D1939" s="1" t="s">
        <v>23</v>
      </c>
      <c r="E1939" s="1">
        <v>45907.98</v>
      </c>
      <c r="F1939" s="1">
        <v>5.0</v>
      </c>
      <c r="G1939" s="1">
        <v>28.0</v>
      </c>
      <c r="H1939" s="1">
        <v>10.0</v>
      </c>
      <c r="I1939" s="1" t="s">
        <v>18</v>
      </c>
      <c r="J1939" s="1">
        <v>0.943</v>
      </c>
      <c r="K1939" s="1">
        <v>0.0</v>
      </c>
      <c r="L1939" s="6" t="str">
        <f>if(J1939&gt;QUARTILE!$B$3, "TOP", if(J1939&lt;QUARTILE!$B$4, "BOTTOM", 0))</f>
        <v>TOP</v>
      </c>
      <c r="M1939" s="6">
        <f t="shared" si="1"/>
        <v>1</v>
      </c>
      <c r="N1939" s="6" t="str">
        <f t="shared" si="2"/>
        <v>Gen X</v>
      </c>
      <c r="O1939" s="6" t="str">
        <f t="shared" si="3"/>
        <v>Low Income</v>
      </c>
    </row>
    <row r="1940" hidden="1">
      <c r="A1940" s="1">
        <v>101938.0</v>
      </c>
      <c r="B1940" s="1">
        <v>78.0</v>
      </c>
      <c r="C1940" s="1">
        <v>22000.0</v>
      </c>
      <c r="D1940" s="1" t="s">
        <v>24</v>
      </c>
      <c r="E1940" s="1">
        <v>25933.37</v>
      </c>
      <c r="F1940" s="1">
        <v>4.0</v>
      </c>
      <c r="G1940" s="1">
        <v>14.0</v>
      </c>
      <c r="H1940" s="1">
        <v>11.0</v>
      </c>
      <c r="I1940" s="1" t="s">
        <v>22</v>
      </c>
      <c r="J1940" s="1">
        <v>0.18</v>
      </c>
      <c r="K1940" s="1">
        <v>0.297</v>
      </c>
      <c r="L1940" s="6" t="str">
        <f>if(J1940&gt;QUARTILE!$B$3, "TOP", if(J1940&lt;QUARTILE!$B$4, "BOTTOM", 0))</f>
        <v>BOTTOM</v>
      </c>
      <c r="M1940" s="6">
        <f t="shared" si="1"/>
        <v>2</v>
      </c>
      <c r="N1940" s="6" t="str">
        <f t="shared" si="2"/>
        <v>Baby Boomer</v>
      </c>
      <c r="O1940" s="6" t="str">
        <f t="shared" si="3"/>
        <v>Low Income</v>
      </c>
    </row>
    <row r="1941" hidden="1">
      <c r="A1941" s="1">
        <v>101939.0</v>
      </c>
      <c r="B1941" s="1">
        <v>60.0</v>
      </c>
      <c r="C1941" s="1">
        <v>34000.0</v>
      </c>
      <c r="D1941" s="1" t="s">
        <v>27</v>
      </c>
      <c r="E1941" s="1">
        <v>24828.14</v>
      </c>
      <c r="F1941" s="1">
        <v>3.0</v>
      </c>
      <c r="G1941" s="1">
        <v>20.0</v>
      </c>
      <c r="H1941" s="1">
        <v>5.0</v>
      </c>
      <c r="I1941" s="1" t="s">
        <v>22</v>
      </c>
      <c r="J1941" s="1">
        <v>0.627</v>
      </c>
      <c r="K1941" s="1">
        <v>0.269</v>
      </c>
      <c r="L1941" s="6">
        <f>if(J1941&gt;QUARTILE!$B$3, "TOP", if(J1941&lt;QUARTILE!$B$4, "BOTTOM", 0))</f>
        <v>0</v>
      </c>
      <c r="M1941" s="6">
        <f t="shared" si="1"/>
        <v>2</v>
      </c>
      <c r="N1941" s="6" t="str">
        <f t="shared" si="2"/>
        <v>Gen X</v>
      </c>
      <c r="O1941" s="6" t="str">
        <f t="shared" si="3"/>
        <v>Low Income</v>
      </c>
    </row>
    <row r="1942" hidden="1">
      <c r="A1942" s="1">
        <v>101940.0</v>
      </c>
      <c r="B1942" s="1">
        <v>57.0</v>
      </c>
      <c r="C1942" s="1">
        <v>10000.0</v>
      </c>
      <c r="D1942" s="1" t="s">
        <v>23</v>
      </c>
      <c r="E1942" s="1">
        <v>9624.39</v>
      </c>
      <c r="F1942" s="1">
        <v>5.0</v>
      </c>
      <c r="G1942" s="1">
        <v>17.0</v>
      </c>
      <c r="H1942" s="1">
        <v>6.0</v>
      </c>
      <c r="I1942" s="1" t="s">
        <v>22</v>
      </c>
      <c r="J1942" s="1">
        <v>0.182</v>
      </c>
      <c r="K1942" s="1">
        <v>0.673</v>
      </c>
      <c r="L1942" s="6" t="str">
        <f>if(J1942&gt;QUARTILE!$B$3, "TOP", if(J1942&lt;QUARTILE!$B$4, "BOTTOM", 0))</f>
        <v>BOTTOM</v>
      </c>
      <c r="M1942" s="6">
        <f t="shared" si="1"/>
        <v>2</v>
      </c>
      <c r="N1942" s="6" t="str">
        <f t="shared" si="2"/>
        <v>Gen X</v>
      </c>
      <c r="O1942" s="6" t="str">
        <f t="shared" si="3"/>
        <v>Low Income</v>
      </c>
    </row>
    <row r="1943" hidden="1">
      <c r="A1943" s="1">
        <v>101941.0</v>
      </c>
      <c r="B1943" s="1">
        <v>59.0</v>
      </c>
      <c r="C1943" s="1">
        <v>22000.0</v>
      </c>
      <c r="D1943" s="1" t="s">
        <v>27</v>
      </c>
      <c r="E1943" s="1">
        <v>48479.09</v>
      </c>
      <c r="F1943" s="1">
        <v>1.0</v>
      </c>
      <c r="G1943" s="1">
        <v>25.0</v>
      </c>
      <c r="H1943" s="1">
        <v>3.0</v>
      </c>
      <c r="I1943" s="1" t="s">
        <v>18</v>
      </c>
      <c r="J1943" s="1">
        <v>0.819</v>
      </c>
      <c r="K1943" s="1">
        <v>0.059</v>
      </c>
      <c r="L1943" s="6" t="str">
        <f>if(J1943&gt;QUARTILE!$B$3, "TOP", if(J1943&lt;QUARTILE!$B$4, "BOTTOM", 0))</f>
        <v>TOP</v>
      </c>
      <c r="M1943" s="6">
        <f t="shared" si="1"/>
        <v>1</v>
      </c>
      <c r="N1943" s="6" t="str">
        <f t="shared" si="2"/>
        <v>Gen X</v>
      </c>
      <c r="O1943" s="6" t="str">
        <f t="shared" si="3"/>
        <v>Low Income</v>
      </c>
    </row>
    <row r="1944" hidden="1">
      <c r="A1944" s="1">
        <v>101942.0</v>
      </c>
      <c r="B1944" s="1">
        <v>42.0</v>
      </c>
      <c r="C1944" s="1">
        <v>9000.0</v>
      </c>
      <c r="D1944" s="1" t="s">
        <v>27</v>
      </c>
      <c r="E1944" s="1">
        <v>6495.86</v>
      </c>
      <c r="F1944" s="1">
        <v>2.0</v>
      </c>
      <c r="G1944" s="1">
        <v>26.0</v>
      </c>
      <c r="H1944" s="1">
        <v>8.0</v>
      </c>
      <c r="I1944" s="1" t="s">
        <v>22</v>
      </c>
      <c r="J1944" s="1">
        <v>0.783</v>
      </c>
      <c r="K1944" s="1">
        <v>0.82</v>
      </c>
      <c r="L1944" s="6">
        <f>if(J1944&gt;QUARTILE!$B$3, "TOP", if(J1944&lt;QUARTILE!$B$4, "BOTTOM", 0))</f>
        <v>0</v>
      </c>
      <c r="M1944" s="6">
        <f t="shared" si="1"/>
        <v>2</v>
      </c>
      <c r="N1944" s="6" t="str">
        <f t="shared" si="2"/>
        <v>Gen X</v>
      </c>
      <c r="O1944" s="6" t="str">
        <f t="shared" si="3"/>
        <v>Low Income</v>
      </c>
    </row>
    <row r="1945" hidden="1">
      <c r="A1945" s="1">
        <v>101943.0</v>
      </c>
      <c r="B1945" s="1">
        <v>56.0</v>
      </c>
      <c r="C1945" s="1">
        <v>41000.0</v>
      </c>
      <c r="D1945" s="1" t="s">
        <v>27</v>
      </c>
      <c r="E1945" s="1">
        <v>4595.32</v>
      </c>
      <c r="F1945" s="1">
        <v>5.0</v>
      </c>
      <c r="G1945" s="1">
        <v>25.0</v>
      </c>
      <c r="H1945" s="1">
        <v>7.0</v>
      </c>
      <c r="I1945" s="1" t="s">
        <v>22</v>
      </c>
      <c r="J1945" s="1">
        <v>0.991</v>
      </c>
      <c r="K1945" s="1">
        <v>0.562</v>
      </c>
      <c r="L1945" s="6" t="str">
        <f>if(J1945&gt;QUARTILE!$B$3, "TOP", if(J1945&lt;QUARTILE!$B$4, "BOTTOM", 0))</f>
        <v>TOP</v>
      </c>
      <c r="M1945" s="6">
        <f t="shared" si="1"/>
        <v>2</v>
      </c>
      <c r="N1945" s="6" t="str">
        <f t="shared" si="2"/>
        <v>Gen X</v>
      </c>
      <c r="O1945" s="6" t="str">
        <f t="shared" si="3"/>
        <v>Low Income</v>
      </c>
    </row>
    <row r="1946" hidden="1">
      <c r="A1946" s="1">
        <v>101944.0</v>
      </c>
      <c r="B1946" s="1">
        <v>52.0</v>
      </c>
      <c r="C1946" s="1">
        <v>25000.0</v>
      </c>
      <c r="D1946" s="1" t="s">
        <v>23</v>
      </c>
      <c r="E1946" s="1">
        <v>9058.18</v>
      </c>
      <c r="F1946" s="1">
        <v>1.0</v>
      </c>
      <c r="G1946" s="1">
        <v>21.0</v>
      </c>
      <c r="H1946" s="1">
        <v>5.0</v>
      </c>
      <c r="I1946" s="1" t="s">
        <v>22</v>
      </c>
      <c r="J1946" s="1">
        <v>1.0</v>
      </c>
      <c r="K1946" s="1">
        <v>0.483</v>
      </c>
      <c r="L1946" s="6" t="str">
        <f>if(J1946&gt;QUARTILE!$B$3, "TOP", if(J1946&lt;QUARTILE!$B$4, "BOTTOM", 0))</f>
        <v>TOP</v>
      </c>
      <c r="M1946" s="6">
        <f t="shared" si="1"/>
        <v>2</v>
      </c>
      <c r="N1946" s="6" t="str">
        <f t="shared" si="2"/>
        <v>Gen X</v>
      </c>
      <c r="O1946" s="6" t="str">
        <f t="shared" si="3"/>
        <v>Low Income</v>
      </c>
    </row>
    <row r="1947" hidden="1">
      <c r="A1947" s="1">
        <v>101945.0</v>
      </c>
      <c r="B1947" s="1">
        <v>20.0</v>
      </c>
      <c r="C1947" s="1">
        <v>10000.0</v>
      </c>
      <c r="D1947" s="1" t="s">
        <v>25</v>
      </c>
      <c r="E1947" s="1">
        <v>21005.37</v>
      </c>
      <c r="F1947" s="1">
        <v>4.0</v>
      </c>
      <c r="G1947" s="1">
        <v>18.0</v>
      </c>
      <c r="H1947" s="1">
        <v>20.0</v>
      </c>
      <c r="I1947" s="1" t="s">
        <v>22</v>
      </c>
      <c r="J1947" s="1">
        <v>0.764</v>
      </c>
      <c r="K1947" s="1">
        <v>0.31</v>
      </c>
      <c r="L1947" s="6">
        <f>if(J1947&gt;QUARTILE!$B$3, "TOP", if(J1947&lt;QUARTILE!$B$4, "BOTTOM", 0))</f>
        <v>0</v>
      </c>
      <c r="M1947" s="6">
        <f t="shared" si="1"/>
        <v>2</v>
      </c>
      <c r="N1947" s="6" t="str">
        <f t="shared" si="2"/>
        <v>Millenial</v>
      </c>
      <c r="O1947" s="6" t="str">
        <f t="shared" si="3"/>
        <v>Low Income</v>
      </c>
    </row>
    <row r="1948" hidden="1">
      <c r="A1948" s="1">
        <v>101946.0</v>
      </c>
      <c r="B1948" s="1">
        <v>67.0</v>
      </c>
      <c r="C1948" s="1">
        <v>10000.0</v>
      </c>
      <c r="D1948" s="1" t="s">
        <v>23</v>
      </c>
      <c r="E1948" s="1">
        <v>39563.42</v>
      </c>
      <c r="F1948" s="1">
        <v>1.0</v>
      </c>
      <c r="G1948" s="1">
        <v>15.0</v>
      </c>
      <c r="H1948" s="1">
        <v>5.0</v>
      </c>
      <c r="I1948" s="1" t="s">
        <v>18</v>
      </c>
      <c r="J1948" s="1">
        <v>0.428</v>
      </c>
      <c r="K1948" s="1">
        <v>0.407</v>
      </c>
      <c r="L1948" s="6">
        <f>if(J1948&gt;QUARTILE!$B$3, "TOP", if(J1948&lt;QUARTILE!$B$4, "BOTTOM", 0))</f>
        <v>0</v>
      </c>
      <c r="M1948" s="6">
        <f t="shared" si="1"/>
        <v>1</v>
      </c>
      <c r="N1948" s="6" t="str">
        <f t="shared" si="2"/>
        <v>Baby Boomer</v>
      </c>
      <c r="O1948" s="6" t="str">
        <f t="shared" si="3"/>
        <v>Low Income</v>
      </c>
    </row>
    <row r="1949" hidden="1">
      <c r="A1949" s="1">
        <v>101947.0</v>
      </c>
      <c r="B1949" s="1">
        <v>54.0</v>
      </c>
      <c r="C1949" s="1">
        <v>28000.0</v>
      </c>
      <c r="D1949" s="1" t="s">
        <v>17</v>
      </c>
      <c r="E1949" s="1">
        <v>2833.09</v>
      </c>
      <c r="F1949" s="1">
        <v>1.0</v>
      </c>
      <c r="G1949" s="1">
        <v>19.0</v>
      </c>
      <c r="H1949" s="1">
        <v>7.0</v>
      </c>
      <c r="I1949" s="1" t="s">
        <v>22</v>
      </c>
      <c r="J1949" s="1">
        <v>0.044</v>
      </c>
      <c r="K1949" s="1">
        <v>0.54</v>
      </c>
      <c r="L1949" s="6" t="str">
        <f>if(J1949&gt;QUARTILE!$B$3, "TOP", if(J1949&lt;QUARTILE!$B$4, "BOTTOM", 0))</f>
        <v>BOTTOM</v>
      </c>
      <c r="M1949" s="6">
        <f t="shared" si="1"/>
        <v>2</v>
      </c>
      <c r="N1949" s="6" t="str">
        <f t="shared" si="2"/>
        <v>Gen X</v>
      </c>
      <c r="O1949" s="6" t="str">
        <f t="shared" si="3"/>
        <v>Low Income</v>
      </c>
    </row>
    <row r="1950" hidden="1">
      <c r="A1950" s="1">
        <v>101948.0</v>
      </c>
      <c r="B1950" s="1">
        <v>61.0</v>
      </c>
      <c r="C1950" s="1">
        <v>50000.0</v>
      </c>
      <c r="D1950" s="1" t="s">
        <v>27</v>
      </c>
      <c r="E1950" s="1">
        <v>33618.91</v>
      </c>
      <c r="F1950" s="1">
        <v>4.0</v>
      </c>
      <c r="G1950" s="1">
        <v>13.0</v>
      </c>
      <c r="H1950" s="1">
        <v>8.0</v>
      </c>
      <c r="I1950" s="1" t="s">
        <v>18</v>
      </c>
      <c r="J1950" s="1">
        <v>0.655</v>
      </c>
      <c r="K1950" s="1">
        <v>0.087</v>
      </c>
      <c r="L1950" s="6">
        <f>if(J1950&gt;QUARTILE!$B$3, "TOP", if(J1950&lt;QUARTILE!$B$4, "BOTTOM", 0))</f>
        <v>0</v>
      </c>
      <c r="M1950" s="6">
        <f t="shared" si="1"/>
        <v>1</v>
      </c>
      <c r="N1950" s="6" t="str">
        <f t="shared" si="2"/>
        <v>Baby Boomer</v>
      </c>
      <c r="O1950" s="6" t="str">
        <f t="shared" si="3"/>
        <v>Medium Income</v>
      </c>
    </row>
    <row r="1951" hidden="1">
      <c r="A1951" s="1">
        <v>101949.0</v>
      </c>
      <c r="B1951" s="1">
        <v>61.0</v>
      </c>
      <c r="C1951" s="1">
        <v>11000.0</v>
      </c>
      <c r="D1951" s="1" t="s">
        <v>25</v>
      </c>
      <c r="E1951" s="1">
        <v>33514.05</v>
      </c>
      <c r="F1951" s="1">
        <v>4.0</v>
      </c>
      <c r="G1951" s="1">
        <v>28.0</v>
      </c>
      <c r="H1951" s="1">
        <v>5.0</v>
      </c>
      <c r="I1951" s="1" t="s">
        <v>18</v>
      </c>
      <c r="J1951" s="1">
        <v>0.916</v>
      </c>
      <c r="K1951" s="1">
        <v>0.839</v>
      </c>
      <c r="L1951" s="6" t="str">
        <f>if(J1951&gt;QUARTILE!$B$3, "TOP", if(J1951&lt;QUARTILE!$B$4, "BOTTOM", 0))</f>
        <v>TOP</v>
      </c>
      <c r="M1951" s="6">
        <f t="shared" si="1"/>
        <v>1</v>
      </c>
      <c r="N1951" s="6" t="str">
        <f t="shared" si="2"/>
        <v>Baby Boomer</v>
      </c>
      <c r="O1951" s="6" t="str">
        <f t="shared" si="3"/>
        <v>Low Income</v>
      </c>
    </row>
    <row r="1952" hidden="1">
      <c r="A1952" s="1">
        <v>101950.0</v>
      </c>
      <c r="B1952" s="1">
        <v>68.0</v>
      </c>
      <c r="C1952" s="1">
        <v>35000.0</v>
      </c>
      <c r="D1952" s="1" t="s">
        <v>25</v>
      </c>
      <c r="E1952" s="1">
        <v>17682.25</v>
      </c>
      <c r="F1952" s="1">
        <v>2.0</v>
      </c>
      <c r="G1952" s="1">
        <v>20.0</v>
      </c>
      <c r="H1952" s="1">
        <v>7.0</v>
      </c>
      <c r="I1952" s="1" t="s">
        <v>22</v>
      </c>
      <c r="J1952" s="1">
        <v>0.061</v>
      </c>
      <c r="K1952" s="1">
        <v>0.91</v>
      </c>
      <c r="L1952" s="6" t="str">
        <f>if(J1952&gt;QUARTILE!$B$3, "TOP", if(J1952&lt;QUARTILE!$B$4, "BOTTOM", 0))</f>
        <v>BOTTOM</v>
      </c>
      <c r="M1952" s="6">
        <f t="shared" si="1"/>
        <v>2</v>
      </c>
      <c r="N1952" s="6" t="str">
        <f t="shared" si="2"/>
        <v>Baby Boomer</v>
      </c>
      <c r="O1952" s="6" t="str">
        <f t="shared" si="3"/>
        <v>Low Income</v>
      </c>
    </row>
    <row r="1953" hidden="1">
      <c r="A1953" s="1">
        <v>101951.0</v>
      </c>
      <c r="B1953" s="1">
        <v>47.0</v>
      </c>
      <c r="C1953" s="1">
        <v>16000.0</v>
      </c>
      <c r="D1953" s="1" t="s">
        <v>23</v>
      </c>
      <c r="E1953" s="1">
        <v>28596.4</v>
      </c>
      <c r="F1953" s="1">
        <v>5.0</v>
      </c>
      <c r="G1953" s="1">
        <v>22.0</v>
      </c>
      <c r="H1953" s="1">
        <v>10.0</v>
      </c>
      <c r="I1953" s="1" t="s">
        <v>22</v>
      </c>
      <c r="J1953" s="1">
        <v>0.575</v>
      </c>
      <c r="K1953" s="1">
        <v>0.341</v>
      </c>
      <c r="L1953" s="6">
        <f>if(J1953&gt;QUARTILE!$B$3, "TOP", if(J1953&lt;QUARTILE!$B$4, "BOTTOM", 0))</f>
        <v>0</v>
      </c>
      <c r="M1953" s="6">
        <f t="shared" si="1"/>
        <v>2</v>
      </c>
      <c r="N1953" s="6" t="str">
        <f t="shared" si="2"/>
        <v>Gen X</v>
      </c>
      <c r="O1953" s="6" t="str">
        <f t="shared" si="3"/>
        <v>Low Income</v>
      </c>
    </row>
    <row r="1954" hidden="1">
      <c r="A1954" s="1">
        <v>101952.0</v>
      </c>
      <c r="B1954" s="1">
        <v>55.0</v>
      </c>
      <c r="C1954" s="1">
        <v>36000.0</v>
      </c>
      <c r="D1954" s="1" t="s">
        <v>23</v>
      </c>
      <c r="E1954" s="1">
        <v>4014.94</v>
      </c>
      <c r="F1954" s="1">
        <v>1.0</v>
      </c>
      <c r="G1954" s="1">
        <v>15.0</v>
      </c>
      <c r="H1954" s="1">
        <v>7.0</v>
      </c>
      <c r="I1954" s="1" t="s">
        <v>22</v>
      </c>
      <c r="J1954" s="1">
        <v>0.933</v>
      </c>
      <c r="K1954" s="1">
        <v>0.254</v>
      </c>
      <c r="L1954" s="6" t="str">
        <f>if(J1954&gt;QUARTILE!$B$3, "TOP", if(J1954&lt;QUARTILE!$B$4, "BOTTOM", 0))</f>
        <v>TOP</v>
      </c>
      <c r="M1954" s="6">
        <f t="shared" si="1"/>
        <v>2</v>
      </c>
      <c r="N1954" s="6" t="str">
        <f t="shared" si="2"/>
        <v>Gen X</v>
      </c>
      <c r="O1954" s="6" t="str">
        <f t="shared" si="3"/>
        <v>Low Income</v>
      </c>
    </row>
    <row r="1955" hidden="1">
      <c r="A1955" s="1">
        <v>101953.0</v>
      </c>
      <c r="B1955" s="1">
        <v>51.0</v>
      </c>
      <c r="C1955" s="1">
        <v>33000.0</v>
      </c>
      <c r="D1955" s="1" t="s">
        <v>30</v>
      </c>
      <c r="E1955" s="1">
        <v>3716.62</v>
      </c>
      <c r="F1955" s="1">
        <v>3.0</v>
      </c>
      <c r="G1955" s="1">
        <v>20.0</v>
      </c>
      <c r="H1955" s="1">
        <v>4.0</v>
      </c>
      <c r="I1955" s="1" t="s">
        <v>22</v>
      </c>
      <c r="J1955" s="1">
        <v>0.637</v>
      </c>
      <c r="K1955" s="1">
        <v>0.307</v>
      </c>
      <c r="L1955" s="6">
        <f>if(J1955&gt;QUARTILE!$B$3, "TOP", if(J1955&lt;QUARTILE!$B$4, "BOTTOM", 0))</f>
        <v>0</v>
      </c>
      <c r="M1955" s="6">
        <f t="shared" si="1"/>
        <v>2</v>
      </c>
      <c r="N1955" s="6" t="str">
        <f t="shared" si="2"/>
        <v>Gen X</v>
      </c>
      <c r="O1955" s="6" t="str">
        <f t="shared" si="3"/>
        <v>Low Income</v>
      </c>
    </row>
    <row r="1956" hidden="1">
      <c r="A1956" s="1">
        <v>101954.0</v>
      </c>
      <c r="B1956" s="1">
        <v>29.0</v>
      </c>
      <c r="C1956" s="1">
        <v>24000.0</v>
      </c>
      <c r="D1956" s="1" t="s">
        <v>23</v>
      </c>
      <c r="E1956" s="1">
        <v>39726.32</v>
      </c>
      <c r="F1956" s="1">
        <v>3.0</v>
      </c>
      <c r="G1956" s="1">
        <v>15.0</v>
      </c>
      <c r="H1956" s="1">
        <v>16.0</v>
      </c>
      <c r="I1956" s="1" t="s">
        <v>18</v>
      </c>
      <c r="J1956" s="1">
        <v>0.834</v>
      </c>
      <c r="K1956" s="1">
        <v>0.88</v>
      </c>
      <c r="L1956" s="6" t="str">
        <f>if(J1956&gt;QUARTILE!$B$3, "TOP", if(J1956&lt;QUARTILE!$B$4, "BOTTOM", 0))</f>
        <v>TOP</v>
      </c>
      <c r="M1956" s="6">
        <f t="shared" si="1"/>
        <v>1</v>
      </c>
      <c r="N1956" s="6" t="str">
        <f t="shared" si="2"/>
        <v>Millenial</v>
      </c>
      <c r="O1956" s="6" t="str">
        <f t="shared" si="3"/>
        <v>Low Income</v>
      </c>
    </row>
    <row r="1957" hidden="1">
      <c r="A1957" s="1">
        <v>101955.0</v>
      </c>
      <c r="B1957" s="1">
        <v>36.0</v>
      </c>
      <c r="C1957" s="1">
        <v>7000.0</v>
      </c>
      <c r="D1957" s="1" t="s">
        <v>23</v>
      </c>
      <c r="E1957" s="1">
        <v>13789.02</v>
      </c>
      <c r="F1957" s="1">
        <v>2.0</v>
      </c>
      <c r="G1957" s="1">
        <v>17.0</v>
      </c>
      <c r="H1957" s="1">
        <v>17.0</v>
      </c>
      <c r="I1957" s="1" t="s">
        <v>22</v>
      </c>
      <c r="J1957" s="1">
        <v>0.524</v>
      </c>
      <c r="K1957" s="1">
        <v>0.407</v>
      </c>
      <c r="L1957" s="6">
        <f>if(J1957&gt;QUARTILE!$B$3, "TOP", if(J1957&lt;QUARTILE!$B$4, "BOTTOM", 0))</f>
        <v>0</v>
      </c>
      <c r="M1957" s="6">
        <f t="shared" si="1"/>
        <v>2</v>
      </c>
      <c r="N1957" s="6" t="str">
        <f t="shared" si="2"/>
        <v>Gen X</v>
      </c>
      <c r="O1957" s="6" t="str">
        <f t="shared" si="3"/>
        <v>Low Income</v>
      </c>
    </row>
    <row r="1958" hidden="1">
      <c r="A1958" s="1">
        <v>101956.0</v>
      </c>
      <c r="B1958" s="1">
        <v>54.0</v>
      </c>
      <c r="C1958" s="1">
        <v>33000.0</v>
      </c>
      <c r="D1958" s="1" t="s">
        <v>30</v>
      </c>
      <c r="E1958" s="1">
        <v>5645.59</v>
      </c>
      <c r="F1958" s="1">
        <v>3.0</v>
      </c>
      <c r="G1958" s="1">
        <v>33.0</v>
      </c>
      <c r="H1958" s="1">
        <v>6.0</v>
      </c>
      <c r="I1958" s="1" t="s">
        <v>22</v>
      </c>
      <c r="J1958" s="1">
        <v>0.943</v>
      </c>
      <c r="K1958" s="1">
        <v>0.912</v>
      </c>
      <c r="L1958" s="6" t="str">
        <f>if(J1958&gt;QUARTILE!$B$3, "TOP", if(J1958&lt;QUARTILE!$B$4, "BOTTOM", 0))</f>
        <v>TOP</v>
      </c>
      <c r="M1958" s="6">
        <f t="shared" si="1"/>
        <v>2</v>
      </c>
      <c r="N1958" s="6" t="str">
        <f t="shared" si="2"/>
        <v>Gen X</v>
      </c>
      <c r="O1958" s="6" t="str">
        <f t="shared" si="3"/>
        <v>Low Income</v>
      </c>
    </row>
    <row r="1959" hidden="1">
      <c r="A1959" s="1">
        <v>101957.0</v>
      </c>
      <c r="B1959" s="1">
        <v>61.0</v>
      </c>
      <c r="C1959" s="1">
        <v>30000.0</v>
      </c>
      <c r="D1959" s="1" t="s">
        <v>25</v>
      </c>
      <c r="E1959" s="1">
        <v>23341.91</v>
      </c>
      <c r="F1959" s="1">
        <v>2.0</v>
      </c>
      <c r="G1959" s="1">
        <v>23.0</v>
      </c>
      <c r="H1959" s="1">
        <v>0.0</v>
      </c>
      <c r="I1959" s="1" t="s">
        <v>22</v>
      </c>
      <c r="J1959" s="1">
        <v>0.425</v>
      </c>
      <c r="K1959" s="1">
        <v>0.059</v>
      </c>
      <c r="L1959" s="6">
        <f>if(J1959&gt;QUARTILE!$B$3, "TOP", if(J1959&lt;QUARTILE!$B$4, "BOTTOM", 0))</f>
        <v>0</v>
      </c>
      <c r="M1959" s="6">
        <f t="shared" si="1"/>
        <v>2</v>
      </c>
      <c r="N1959" s="6" t="str">
        <f t="shared" si="2"/>
        <v>Baby Boomer</v>
      </c>
      <c r="O1959" s="6" t="str">
        <f t="shared" si="3"/>
        <v>Low Income</v>
      </c>
    </row>
    <row r="1960" hidden="1">
      <c r="A1960" s="1">
        <v>101958.0</v>
      </c>
      <c r="B1960" s="1">
        <v>76.0</v>
      </c>
      <c r="C1960" s="1">
        <v>28000.0</v>
      </c>
      <c r="D1960" s="1" t="s">
        <v>17</v>
      </c>
      <c r="E1960" s="1">
        <v>44489.38</v>
      </c>
      <c r="F1960" s="1">
        <v>5.0</v>
      </c>
      <c r="G1960" s="1">
        <v>27.0</v>
      </c>
      <c r="H1960" s="1">
        <v>7.0</v>
      </c>
      <c r="I1960" s="1" t="s">
        <v>18</v>
      </c>
      <c r="J1960" s="1">
        <v>0.479</v>
      </c>
      <c r="K1960" s="1">
        <v>0.627</v>
      </c>
      <c r="L1960" s="6">
        <f>if(J1960&gt;QUARTILE!$B$3, "TOP", if(J1960&lt;QUARTILE!$B$4, "BOTTOM", 0))</f>
        <v>0</v>
      </c>
      <c r="M1960" s="6">
        <f t="shared" si="1"/>
        <v>1</v>
      </c>
      <c r="N1960" s="6" t="str">
        <f t="shared" si="2"/>
        <v>Baby Boomer</v>
      </c>
      <c r="O1960" s="6" t="str">
        <f t="shared" si="3"/>
        <v>Low Income</v>
      </c>
    </row>
    <row r="1961" hidden="1">
      <c r="A1961" s="1">
        <v>101959.0</v>
      </c>
      <c r="B1961" s="1">
        <v>76.0</v>
      </c>
      <c r="C1961" s="1">
        <v>25000.0</v>
      </c>
      <c r="D1961" s="1" t="s">
        <v>23</v>
      </c>
      <c r="E1961" s="1">
        <v>20010.99</v>
      </c>
      <c r="F1961" s="1">
        <v>2.0</v>
      </c>
      <c r="G1961" s="1">
        <v>22.0</v>
      </c>
      <c r="H1961" s="1">
        <v>8.0</v>
      </c>
      <c r="I1961" s="1" t="s">
        <v>22</v>
      </c>
      <c r="J1961" s="1">
        <v>0.568</v>
      </c>
      <c r="K1961" s="1">
        <v>0.762</v>
      </c>
      <c r="L1961" s="6">
        <f>if(J1961&gt;QUARTILE!$B$3, "TOP", if(J1961&lt;QUARTILE!$B$4, "BOTTOM", 0))</f>
        <v>0</v>
      </c>
      <c r="M1961" s="6">
        <f t="shared" si="1"/>
        <v>2</v>
      </c>
      <c r="N1961" s="6" t="str">
        <f t="shared" si="2"/>
        <v>Baby Boomer</v>
      </c>
      <c r="O1961" s="6" t="str">
        <f t="shared" si="3"/>
        <v>Low Income</v>
      </c>
    </row>
    <row r="1962" hidden="1">
      <c r="A1962" s="1">
        <v>101960.0</v>
      </c>
      <c r="B1962" s="1">
        <v>66.0</v>
      </c>
      <c r="C1962" s="1">
        <v>13000.0</v>
      </c>
      <c r="D1962" s="1" t="s">
        <v>25</v>
      </c>
      <c r="E1962" s="1">
        <v>8534.13</v>
      </c>
      <c r="F1962" s="1">
        <v>4.0</v>
      </c>
      <c r="G1962" s="1">
        <v>21.0</v>
      </c>
      <c r="H1962" s="1">
        <v>4.0</v>
      </c>
      <c r="I1962" s="1" t="s">
        <v>22</v>
      </c>
      <c r="J1962" s="1">
        <v>0.636</v>
      </c>
      <c r="K1962" s="1">
        <v>0.601</v>
      </c>
      <c r="L1962" s="6">
        <f>if(J1962&gt;QUARTILE!$B$3, "TOP", if(J1962&lt;QUARTILE!$B$4, "BOTTOM", 0))</f>
        <v>0</v>
      </c>
      <c r="M1962" s="6">
        <f t="shared" si="1"/>
        <v>2</v>
      </c>
      <c r="N1962" s="6" t="str">
        <f t="shared" si="2"/>
        <v>Baby Boomer</v>
      </c>
      <c r="O1962" s="6" t="str">
        <f t="shared" si="3"/>
        <v>Low Income</v>
      </c>
    </row>
    <row r="1963" hidden="1">
      <c r="A1963" s="1">
        <v>101961.0</v>
      </c>
      <c r="B1963" s="1">
        <v>78.0</v>
      </c>
      <c r="C1963" s="1">
        <v>42000.0</v>
      </c>
      <c r="D1963" s="1" t="s">
        <v>25</v>
      </c>
      <c r="E1963" s="1">
        <v>13203.45</v>
      </c>
      <c r="F1963" s="1">
        <v>4.0</v>
      </c>
      <c r="G1963" s="1">
        <v>19.0</v>
      </c>
      <c r="H1963" s="1">
        <v>4.0</v>
      </c>
      <c r="I1963" s="1" t="s">
        <v>22</v>
      </c>
      <c r="J1963" s="1">
        <v>0.587</v>
      </c>
      <c r="K1963" s="1">
        <v>0.071</v>
      </c>
      <c r="L1963" s="6">
        <f>if(J1963&gt;QUARTILE!$B$3, "TOP", if(J1963&lt;QUARTILE!$B$4, "BOTTOM", 0))</f>
        <v>0</v>
      </c>
      <c r="M1963" s="6">
        <f t="shared" si="1"/>
        <v>2</v>
      </c>
      <c r="N1963" s="6" t="str">
        <f t="shared" si="2"/>
        <v>Baby Boomer</v>
      </c>
      <c r="O1963" s="6" t="str">
        <f t="shared" si="3"/>
        <v>Low Income</v>
      </c>
    </row>
    <row r="1964" hidden="1">
      <c r="A1964" s="1">
        <v>101962.0</v>
      </c>
      <c r="B1964" s="1">
        <v>34.0</v>
      </c>
      <c r="C1964" s="1">
        <v>38000.0</v>
      </c>
      <c r="D1964" s="1" t="s">
        <v>27</v>
      </c>
      <c r="E1964" s="1">
        <v>27908.27</v>
      </c>
      <c r="F1964" s="1">
        <v>4.0</v>
      </c>
      <c r="G1964" s="1">
        <v>20.0</v>
      </c>
      <c r="H1964" s="1">
        <v>12.0</v>
      </c>
      <c r="I1964" s="1" t="s">
        <v>18</v>
      </c>
      <c r="J1964" s="1">
        <v>0.819</v>
      </c>
      <c r="K1964" s="1">
        <v>0.931</v>
      </c>
      <c r="L1964" s="6" t="str">
        <f>if(J1964&gt;QUARTILE!$B$3, "TOP", if(J1964&lt;QUARTILE!$B$4, "BOTTOM", 0))</f>
        <v>TOP</v>
      </c>
      <c r="M1964" s="6">
        <f t="shared" si="1"/>
        <v>1</v>
      </c>
      <c r="N1964" s="6" t="str">
        <f t="shared" si="2"/>
        <v>Gen X</v>
      </c>
      <c r="O1964" s="6" t="str">
        <f t="shared" si="3"/>
        <v>Low Income</v>
      </c>
    </row>
    <row r="1965" hidden="1">
      <c r="A1965" s="1">
        <v>101963.0</v>
      </c>
      <c r="B1965" s="1">
        <v>27.0</v>
      </c>
      <c r="C1965" s="1">
        <v>12000.0</v>
      </c>
      <c r="D1965" s="1" t="s">
        <v>23</v>
      </c>
      <c r="E1965" s="1">
        <v>1397.75</v>
      </c>
      <c r="F1965" s="1">
        <v>4.0</v>
      </c>
      <c r="G1965" s="1">
        <v>25.0</v>
      </c>
      <c r="H1965" s="1">
        <v>10.0</v>
      </c>
      <c r="I1965" s="1" t="s">
        <v>22</v>
      </c>
      <c r="J1965" s="1">
        <v>0.885</v>
      </c>
      <c r="K1965" s="1">
        <v>0.163</v>
      </c>
      <c r="L1965" s="6" t="str">
        <f>if(J1965&gt;QUARTILE!$B$3, "TOP", if(J1965&lt;QUARTILE!$B$4, "BOTTOM", 0))</f>
        <v>TOP</v>
      </c>
      <c r="M1965" s="6">
        <f t="shared" si="1"/>
        <v>2</v>
      </c>
      <c r="N1965" s="6" t="str">
        <f t="shared" si="2"/>
        <v>Millenial</v>
      </c>
      <c r="O1965" s="6" t="str">
        <f t="shared" si="3"/>
        <v>Low Income</v>
      </c>
    </row>
    <row r="1966" hidden="1">
      <c r="A1966" s="1">
        <v>101964.0</v>
      </c>
      <c r="B1966" s="1">
        <v>74.0</v>
      </c>
      <c r="C1966" s="1">
        <v>48000.0</v>
      </c>
      <c r="D1966" s="1" t="s">
        <v>25</v>
      </c>
      <c r="E1966" s="1">
        <v>4896.65</v>
      </c>
      <c r="F1966" s="1">
        <v>4.0</v>
      </c>
      <c r="G1966" s="1">
        <v>21.0</v>
      </c>
      <c r="H1966" s="1">
        <v>6.0</v>
      </c>
      <c r="I1966" s="1" t="s">
        <v>22</v>
      </c>
      <c r="J1966" s="1">
        <v>0.182</v>
      </c>
      <c r="K1966" s="1">
        <v>0.66</v>
      </c>
      <c r="L1966" s="6" t="str">
        <f>if(J1966&gt;QUARTILE!$B$3, "TOP", if(J1966&lt;QUARTILE!$B$4, "BOTTOM", 0))</f>
        <v>BOTTOM</v>
      </c>
      <c r="M1966" s="6">
        <f t="shared" si="1"/>
        <v>2</v>
      </c>
      <c r="N1966" s="6" t="str">
        <f t="shared" si="2"/>
        <v>Baby Boomer</v>
      </c>
      <c r="O1966" s="6" t="str">
        <f t="shared" si="3"/>
        <v>Medium Income</v>
      </c>
    </row>
    <row r="1967" hidden="1">
      <c r="A1967" s="1">
        <v>101965.0</v>
      </c>
      <c r="B1967" s="1">
        <v>72.0</v>
      </c>
      <c r="C1967" s="1">
        <v>24000.0</v>
      </c>
      <c r="D1967" s="1" t="s">
        <v>17</v>
      </c>
      <c r="E1967" s="1">
        <v>12419.63</v>
      </c>
      <c r="F1967" s="1">
        <v>4.0</v>
      </c>
      <c r="G1967" s="1">
        <v>26.0</v>
      </c>
      <c r="H1967" s="1">
        <v>3.0</v>
      </c>
      <c r="I1967" s="1" t="s">
        <v>22</v>
      </c>
      <c r="J1967" s="1">
        <v>0.596</v>
      </c>
      <c r="K1967" s="1">
        <v>0.701</v>
      </c>
      <c r="L1967" s="6">
        <f>if(J1967&gt;QUARTILE!$B$3, "TOP", if(J1967&lt;QUARTILE!$B$4, "BOTTOM", 0))</f>
        <v>0</v>
      </c>
      <c r="M1967" s="6">
        <f t="shared" si="1"/>
        <v>2</v>
      </c>
      <c r="N1967" s="6" t="str">
        <f t="shared" si="2"/>
        <v>Baby Boomer</v>
      </c>
      <c r="O1967" s="6" t="str">
        <f t="shared" si="3"/>
        <v>Low Income</v>
      </c>
    </row>
    <row r="1968" hidden="1">
      <c r="A1968" s="1">
        <v>101966.0</v>
      </c>
      <c r="B1968" s="1">
        <v>66.0</v>
      </c>
      <c r="C1968" s="1">
        <v>24000.0</v>
      </c>
      <c r="D1968" s="1" t="s">
        <v>25</v>
      </c>
      <c r="E1968" s="1">
        <v>18538.99</v>
      </c>
      <c r="F1968" s="1">
        <v>4.0</v>
      </c>
      <c r="G1968" s="1">
        <v>15.0</v>
      </c>
      <c r="H1968" s="1">
        <v>4.0</v>
      </c>
      <c r="I1968" s="1" t="s">
        <v>22</v>
      </c>
      <c r="J1968" s="1">
        <v>1.0</v>
      </c>
      <c r="K1968" s="1">
        <v>0.71</v>
      </c>
      <c r="L1968" s="6" t="str">
        <f>if(J1968&gt;QUARTILE!$B$3, "TOP", if(J1968&lt;QUARTILE!$B$4, "BOTTOM", 0))</f>
        <v>TOP</v>
      </c>
      <c r="M1968" s="6">
        <f t="shared" si="1"/>
        <v>2</v>
      </c>
      <c r="N1968" s="6" t="str">
        <f t="shared" si="2"/>
        <v>Baby Boomer</v>
      </c>
      <c r="O1968" s="6" t="str">
        <f t="shared" si="3"/>
        <v>Low Income</v>
      </c>
    </row>
    <row r="1969" hidden="1">
      <c r="A1969" s="1">
        <v>101967.0</v>
      </c>
      <c r="B1969" s="1">
        <v>64.0</v>
      </c>
      <c r="C1969" s="1">
        <v>20000.0</v>
      </c>
      <c r="D1969" s="1" t="s">
        <v>25</v>
      </c>
      <c r="E1969" s="1">
        <v>8285.04</v>
      </c>
      <c r="F1969" s="1">
        <v>4.0</v>
      </c>
      <c r="G1969" s="1">
        <v>22.0</v>
      </c>
      <c r="H1969" s="1">
        <v>5.0</v>
      </c>
      <c r="I1969" s="1" t="s">
        <v>22</v>
      </c>
      <c r="J1969" s="1">
        <v>0.65</v>
      </c>
      <c r="K1969" s="1">
        <v>0.776</v>
      </c>
      <c r="L1969" s="6">
        <f>if(J1969&gt;QUARTILE!$B$3, "TOP", if(J1969&lt;QUARTILE!$B$4, "BOTTOM", 0))</f>
        <v>0</v>
      </c>
      <c r="M1969" s="6">
        <f t="shared" si="1"/>
        <v>2</v>
      </c>
      <c r="N1969" s="6" t="str">
        <f t="shared" si="2"/>
        <v>Baby Boomer</v>
      </c>
      <c r="O1969" s="6" t="str">
        <f t="shared" si="3"/>
        <v>Low Income</v>
      </c>
    </row>
    <row r="1970" hidden="1">
      <c r="A1970" s="1">
        <v>101968.0</v>
      </c>
      <c r="B1970" s="1">
        <v>29.0</v>
      </c>
      <c r="C1970" s="1">
        <v>21000.0</v>
      </c>
      <c r="D1970" s="1" t="s">
        <v>23</v>
      </c>
      <c r="E1970" s="1">
        <v>7087.58</v>
      </c>
      <c r="F1970" s="1">
        <v>4.0</v>
      </c>
      <c r="G1970" s="1">
        <v>24.0</v>
      </c>
      <c r="H1970" s="1">
        <v>19.0</v>
      </c>
      <c r="I1970" s="1" t="s">
        <v>18</v>
      </c>
      <c r="J1970" s="1">
        <v>0.738</v>
      </c>
      <c r="K1970" s="1">
        <v>0.939</v>
      </c>
      <c r="L1970" s="6">
        <f>if(J1970&gt;QUARTILE!$B$3, "TOP", if(J1970&lt;QUARTILE!$B$4, "BOTTOM", 0))</f>
        <v>0</v>
      </c>
      <c r="M1970" s="6">
        <f t="shared" si="1"/>
        <v>1</v>
      </c>
      <c r="N1970" s="6" t="str">
        <f t="shared" si="2"/>
        <v>Millenial</v>
      </c>
      <c r="O1970" s="6" t="str">
        <f t="shared" si="3"/>
        <v>Low Income</v>
      </c>
    </row>
    <row r="1971" hidden="1">
      <c r="A1971" s="1">
        <v>101969.0</v>
      </c>
      <c r="B1971" s="1">
        <v>79.0</v>
      </c>
      <c r="C1971" s="1">
        <v>50000.0</v>
      </c>
      <c r="D1971" s="1" t="s">
        <v>23</v>
      </c>
      <c r="E1971" s="1">
        <v>845.3</v>
      </c>
      <c r="F1971" s="1">
        <v>5.0</v>
      </c>
      <c r="G1971" s="1">
        <v>13.0</v>
      </c>
      <c r="H1971" s="1">
        <v>5.0</v>
      </c>
      <c r="I1971" s="1" t="s">
        <v>22</v>
      </c>
      <c r="J1971" s="1">
        <v>0.911</v>
      </c>
      <c r="K1971" s="1">
        <v>0.046</v>
      </c>
      <c r="L1971" s="6" t="str">
        <f>if(J1971&gt;QUARTILE!$B$3, "TOP", if(J1971&lt;QUARTILE!$B$4, "BOTTOM", 0))</f>
        <v>TOP</v>
      </c>
      <c r="M1971" s="6">
        <f t="shared" si="1"/>
        <v>2</v>
      </c>
      <c r="N1971" s="6" t="str">
        <f t="shared" si="2"/>
        <v>Baby Boomer</v>
      </c>
      <c r="O1971" s="6" t="str">
        <f t="shared" si="3"/>
        <v>Medium Income</v>
      </c>
    </row>
    <row r="1972" hidden="1">
      <c r="A1972" s="1">
        <v>101970.0</v>
      </c>
      <c r="B1972" s="1">
        <v>33.0</v>
      </c>
      <c r="C1972" s="1">
        <v>41000.0</v>
      </c>
      <c r="D1972" s="1" t="s">
        <v>27</v>
      </c>
      <c r="E1972" s="1">
        <v>662.9</v>
      </c>
      <c r="F1972" s="1">
        <v>4.0</v>
      </c>
      <c r="G1972" s="1">
        <v>33.0</v>
      </c>
      <c r="H1972" s="1">
        <v>11.0</v>
      </c>
      <c r="I1972" s="1" t="s">
        <v>22</v>
      </c>
      <c r="J1972" s="1">
        <v>0.867</v>
      </c>
      <c r="K1972" s="1">
        <v>0.422</v>
      </c>
      <c r="L1972" s="6" t="str">
        <f>if(J1972&gt;QUARTILE!$B$3, "TOP", if(J1972&lt;QUARTILE!$B$4, "BOTTOM", 0))</f>
        <v>TOP</v>
      </c>
      <c r="M1972" s="6">
        <f t="shared" si="1"/>
        <v>2</v>
      </c>
      <c r="N1972" s="6" t="str">
        <f t="shared" si="2"/>
        <v>Gen X</v>
      </c>
      <c r="O1972" s="6" t="str">
        <f t="shared" si="3"/>
        <v>Low Income</v>
      </c>
    </row>
    <row r="1973" hidden="1">
      <c r="A1973" s="1">
        <v>101971.0</v>
      </c>
      <c r="B1973" s="1">
        <v>41.0</v>
      </c>
      <c r="C1973" s="1">
        <v>40000.0</v>
      </c>
      <c r="D1973" s="1" t="s">
        <v>27</v>
      </c>
      <c r="E1973" s="1">
        <v>6533.86</v>
      </c>
      <c r="F1973" s="1">
        <v>2.0</v>
      </c>
      <c r="G1973" s="1">
        <v>19.0</v>
      </c>
      <c r="H1973" s="1">
        <v>12.0</v>
      </c>
      <c r="I1973" s="1" t="s">
        <v>18</v>
      </c>
      <c r="J1973" s="1">
        <v>0.017</v>
      </c>
      <c r="K1973" s="1">
        <v>0.975</v>
      </c>
      <c r="L1973" s="6" t="str">
        <f>if(J1973&gt;QUARTILE!$B$3, "TOP", if(J1973&lt;QUARTILE!$B$4, "BOTTOM", 0))</f>
        <v>BOTTOM</v>
      </c>
      <c r="M1973" s="6">
        <f t="shared" si="1"/>
        <v>1</v>
      </c>
      <c r="N1973" s="6" t="str">
        <f t="shared" si="2"/>
        <v>Gen X</v>
      </c>
      <c r="O1973" s="6" t="str">
        <f t="shared" si="3"/>
        <v>Low Income</v>
      </c>
    </row>
    <row r="1974" hidden="1">
      <c r="A1974" s="1">
        <v>101972.0</v>
      </c>
      <c r="B1974" s="1">
        <v>36.0</v>
      </c>
      <c r="C1974" s="1">
        <v>25000.0</v>
      </c>
      <c r="D1974" s="1" t="s">
        <v>30</v>
      </c>
      <c r="E1974" s="1">
        <v>15122.0</v>
      </c>
      <c r="F1974" s="1">
        <v>5.0</v>
      </c>
      <c r="G1974" s="1">
        <v>27.0</v>
      </c>
      <c r="H1974" s="1">
        <v>16.0</v>
      </c>
      <c r="I1974" s="1" t="s">
        <v>22</v>
      </c>
      <c r="J1974" s="1">
        <v>0.239</v>
      </c>
      <c r="K1974" s="1">
        <v>0.832</v>
      </c>
      <c r="L1974" s="6" t="str">
        <f>if(J1974&gt;QUARTILE!$B$3, "TOP", if(J1974&lt;QUARTILE!$B$4, "BOTTOM", 0))</f>
        <v>BOTTOM</v>
      </c>
      <c r="M1974" s="6">
        <f t="shared" si="1"/>
        <v>2</v>
      </c>
      <c r="N1974" s="6" t="str">
        <f t="shared" si="2"/>
        <v>Gen X</v>
      </c>
      <c r="O1974" s="6" t="str">
        <f t="shared" si="3"/>
        <v>Low Income</v>
      </c>
    </row>
    <row r="1975" hidden="1">
      <c r="A1975" s="1">
        <v>101973.0</v>
      </c>
      <c r="B1975" s="1">
        <v>25.0</v>
      </c>
      <c r="C1975" s="1">
        <v>38000.0</v>
      </c>
      <c r="D1975" s="1" t="s">
        <v>27</v>
      </c>
      <c r="E1975" s="1">
        <v>16255.36</v>
      </c>
      <c r="F1975" s="1">
        <v>3.0</v>
      </c>
      <c r="G1975" s="1">
        <v>15.0</v>
      </c>
      <c r="H1975" s="1">
        <v>10.0</v>
      </c>
      <c r="I1975" s="1" t="s">
        <v>22</v>
      </c>
      <c r="J1975" s="1">
        <v>0.863</v>
      </c>
      <c r="K1975" s="1">
        <v>0.991</v>
      </c>
      <c r="L1975" s="6" t="str">
        <f>if(J1975&gt;QUARTILE!$B$3, "TOP", if(J1975&lt;QUARTILE!$B$4, "BOTTOM", 0))</f>
        <v>TOP</v>
      </c>
      <c r="M1975" s="6">
        <f t="shared" si="1"/>
        <v>2</v>
      </c>
      <c r="N1975" s="6" t="str">
        <f t="shared" si="2"/>
        <v>Millenial</v>
      </c>
      <c r="O1975" s="6" t="str">
        <f t="shared" si="3"/>
        <v>Low Income</v>
      </c>
    </row>
    <row r="1976" hidden="1">
      <c r="A1976" s="1">
        <v>101974.0</v>
      </c>
      <c r="B1976" s="1">
        <v>48.0</v>
      </c>
      <c r="C1976" s="1">
        <v>13000.0</v>
      </c>
      <c r="D1976" s="1" t="s">
        <v>25</v>
      </c>
      <c r="E1976" s="1">
        <v>13625.46</v>
      </c>
      <c r="F1976" s="1">
        <v>1.0</v>
      </c>
      <c r="G1976" s="1">
        <v>15.0</v>
      </c>
      <c r="H1976" s="1">
        <v>17.0</v>
      </c>
      <c r="I1976" s="1" t="s">
        <v>22</v>
      </c>
      <c r="J1976" s="1">
        <v>0.717</v>
      </c>
      <c r="K1976" s="1">
        <v>0.582</v>
      </c>
      <c r="L1976" s="6">
        <f>if(J1976&gt;QUARTILE!$B$3, "TOP", if(J1976&lt;QUARTILE!$B$4, "BOTTOM", 0))</f>
        <v>0</v>
      </c>
      <c r="M1976" s="6">
        <f t="shared" si="1"/>
        <v>2</v>
      </c>
      <c r="N1976" s="6" t="str">
        <f t="shared" si="2"/>
        <v>Gen X</v>
      </c>
      <c r="O1976" s="6" t="str">
        <f t="shared" si="3"/>
        <v>Low Income</v>
      </c>
    </row>
    <row r="1977" hidden="1">
      <c r="A1977" s="1">
        <v>101975.0</v>
      </c>
      <c r="B1977" s="1">
        <v>38.0</v>
      </c>
      <c r="C1977" s="1">
        <v>31000.0</v>
      </c>
      <c r="D1977" s="1" t="s">
        <v>17</v>
      </c>
      <c r="E1977" s="1">
        <v>10548.61</v>
      </c>
      <c r="F1977" s="1">
        <v>5.0</v>
      </c>
      <c r="G1977" s="1">
        <v>22.0</v>
      </c>
      <c r="H1977" s="1">
        <v>13.0</v>
      </c>
      <c r="I1977" s="1" t="s">
        <v>18</v>
      </c>
      <c r="J1977" s="1">
        <v>0.632</v>
      </c>
      <c r="K1977" s="1">
        <v>0.623</v>
      </c>
      <c r="L1977" s="6">
        <f>if(J1977&gt;QUARTILE!$B$3, "TOP", if(J1977&lt;QUARTILE!$B$4, "BOTTOM", 0))</f>
        <v>0</v>
      </c>
      <c r="M1977" s="6">
        <f t="shared" si="1"/>
        <v>1</v>
      </c>
      <c r="N1977" s="6" t="str">
        <f t="shared" si="2"/>
        <v>Gen X</v>
      </c>
      <c r="O1977" s="6" t="str">
        <f t="shared" si="3"/>
        <v>Low Income</v>
      </c>
    </row>
    <row r="1978" hidden="1">
      <c r="A1978" s="1">
        <v>101976.0</v>
      </c>
      <c r="B1978" s="1">
        <v>34.0</v>
      </c>
      <c r="C1978" s="1">
        <v>20000.0</v>
      </c>
      <c r="D1978" s="1" t="s">
        <v>23</v>
      </c>
      <c r="E1978" s="1">
        <v>5814.84</v>
      </c>
      <c r="F1978" s="1">
        <v>4.0</v>
      </c>
      <c r="G1978" s="1">
        <v>17.0</v>
      </c>
      <c r="H1978" s="1">
        <v>9.0</v>
      </c>
      <c r="I1978" s="1" t="s">
        <v>22</v>
      </c>
      <c r="J1978" s="1">
        <v>0.91</v>
      </c>
      <c r="K1978" s="1">
        <v>0.214</v>
      </c>
      <c r="L1978" s="6" t="str">
        <f>if(J1978&gt;QUARTILE!$B$3, "TOP", if(J1978&lt;QUARTILE!$B$4, "BOTTOM", 0))</f>
        <v>TOP</v>
      </c>
      <c r="M1978" s="6">
        <f t="shared" si="1"/>
        <v>2</v>
      </c>
      <c r="N1978" s="6" t="str">
        <f t="shared" si="2"/>
        <v>Gen X</v>
      </c>
      <c r="O1978" s="6" t="str">
        <f t="shared" si="3"/>
        <v>Low Income</v>
      </c>
    </row>
    <row r="1979" hidden="1">
      <c r="A1979" s="1">
        <v>101977.0</v>
      </c>
      <c r="B1979" s="1">
        <v>40.0</v>
      </c>
      <c r="C1979" s="1">
        <v>6000.0</v>
      </c>
      <c r="D1979" s="1" t="s">
        <v>25</v>
      </c>
      <c r="E1979" s="1">
        <v>10239.67</v>
      </c>
      <c r="F1979" s="1">
        <v>5.0</v>
      </c>
      <c r="G1979" s="1">
        <v>24.0</v>
      </c>
      <c r="H1979" s="1">
        <v>14.0</v>
      </c>
      <c r="I1979" s="1" t="s">
        <v>18</v>
      </c>
      <c r="J1979" s="1">
        <v>0.857</v>
      </c>
      <c r="K1979" s="1">
        <v>0.408</v>
      </c>
      <c r="L1979" s="6" t="str">
        <f>if(J1979&gt;QUARTILE!$B$3, "TOP", if(J1979&lt;QUARTILE!$B$4, "BOTTOM", 0))</f>
        <v>TOP</v>
      </c>
      <c r="M1979" s="6">
        <f t="shared" si="1"/>
        <v>1</v>
      </c>
      <c r="N1979" s="6" t="str">
        <f t="shared" si="2"/>
        <v>Gen X</v>
      </c>
      <c r="O1979" s="6" t="str">
        <f t="shared" si="3"/>
        <v>Low Income</v>
      </c>
    </row>
    <row r="1980" hidden="1">
      <c r="A1980" s="1">
        <v>101978.0</v>
      </c>
      <c r="B1980" s="1">
        <v>54.0</v>
      </c>
      <c r="C1980" s="1">
        <v>9000.0</v>
      </c>
      <c r="D1980" s="1" t="s">
        <v>23</v>
      </c>
      <c r="E1980" s="1">
        <v>2987.64</v>
      </c>
      <c r="F1980" s="1">
        <v>1.0</v>
      </c>
      <c r="G1980" s="1">
        <v>18.0</v>
      </c>
      <c r="H1980" s="1">
        <v>2.0</v>
      </c>
      <c r="I1980" s="1" t="s">
        <v>22</v>
      </c>
      <c r="J1980" s="1">
        <v>0.801</v>
      </c>
      <c r="K1980" s="1">
        <v>0.021</v>
      </c>
      <c r="L1980" s="6">
        <f>if(J1980&gt;QUARTILE!$B$3, "TOP", if(J1980&lt;QUARTILE!$B$4, "BOTTOM", 0))</f>
        <v>0</v>
      </c>
      <c r="M1980" s="6">
        <f t="shared" si="1"/>
        <v>2</v>
      </c>
      <c r="N1980" s="6" t="str">
        <f t="shared" si="2"/>
        <v>Gen X</v>
      </c>
      <c r="O1980" s="6" t="str">
        <f t="shared" si="3"/>
        <v>Low Income</v>
      </c>
    </row>
    <row r="1981" hidden="1">
      <c r="A1981" s="1">
        <v>101979.0</v>
      </c>
      <c r="B1981" s="1">
        <v>71.0</v>
      </c>
      <c r="C1981" s="1">
        <v>15000.0</v>
      </c>
      <c r="D1981" s="1" t="s">
        <v>23</v>
      </c>
      <c r="E1981" s="1">
        <v>2449.21</v>
      </c>
      <c r="F1981" s="1">
        <v>1.0</v>
      </c>
      <c r="G1981" s="1">
        <v>12.0</v>
      </c>
      <c r="H1981" s="1">
        <v>3.0</v>
      </c>
      <c r="I1981" s="1" t="s">
        <v>22</v>
      </c>
      <c r="J1981" s="1">
        <v>0.097</v>
      </c>
      <c r="K1981" s="1">
        <v>0.72</v>
      </c>
      <c r="L1981" s="6" t="str">
        <f>if(J1981&gt;QUARTILE!$B$3, "TOP", if(J1981&lt;QUARTILE!$B$4, "BOTTOM", 0))</f>
        <v>BOTTOM</v>
      </c>
      <c r="M1981" s="6">
        <f t="shared" si="1"/>
        <v>2</v>
      </c>
      <c r="N1981" s="6" t="str">
        <f t="shared" si="2"/>
        <v>Baby Boomer</v>
      </c>
      <c r="O1981" s="6" t="str">
        <f t="shared" si="3"/>
        <v>Low Income</v>
      </c>
    </row>
    <row r="1982" hidden="1">
      <c r="A1982" s="1">
        <v>101980.0</v>
      </c>
      <c r="B1982" s="1">
        <v>33.0</v>
      </c>
      <c r="C1982" s="1">
        <v>28000.0</v>
      </c>
      <c r="D1982" s="1" t="s">
        <v>27</v>
      </c>
      <c r="E1982" s="1">
        <v>7131.88</v>
      </c>
      <c r="F1982" s="1">
        <v>4.0</v>
      </c>
      <c r="G1982" s="1">
        <v>25.0</v>
      </c>
      <c r="H1982" s="1">
        <v>7.0</v>
      </c>
      <c r="I1982" s="1" t="s">
        <v>22</v>
      </c>
      <c r="J1982" s="1">
        <v>0.782</v>
      </c>
      <c r="K1982" s="1">
        <v>0.876</v>
      </c>
      <c r="L1982" s="6">
        <f>if(J1982&gt;QUARTILE!$B$3, "TOP", if(J1982&lt;QUARTILE!$B$4, "BOTTOM", 0))</f>
        <v>0</v>
      </c>
      <c r="M1982" s="6">
        <f t="shared" si="1"/>
        <v>2</v>
      </c>
      <c r="N1982" s="6" t="str">
        <f t="shared" si="2"/>
        <v>Gen X</v>
      </c>
      <c r="O1982" s="6" t="str">
        <f t="shared" si="3"/>
        <v>Low Income</v>
      </c>
    </row>
    <row r="1983" hidden="1">
      <c r="A1983" s="1">
        <v>101981.0</v>
      </c>
      <c r="B1983" s="1">
        <v>23.0</v>
      </c>
      <c r="C1983" s="1">
        <v>15000.0</v>
      </c>
      <c r="D1983" s="1" t="s">
        <v>25</v>
      </c>
      <c r="E1983" s="1">
        <v>100000.0</v>
      </c>
      <c r="F1983" s="1">
        <v>4.0</v>
      </c>
      <c r="G1983" s="1">
        <v>12.0</v>
      </c>
      <c r="H1983" s="1">
        <v>20.0</v>
      </c>
      <c r="I1983" s="1" t="s">
        <v>22</v>
      </c>
      <c r="J1983" s="1">
        <v>0.351</v>
      </c>
      <c r="K1983" s="1">
        <v>0.0</v>
      </c>
      <c r="L1983" s="6">
        <f>if(J1983&gt;QUARTILE!$B$3, "TOP", if(J1983&lt;QUARTILE!$B$4, "BOTTOM", 0))</f>
        <v>0</v>
      </c>
      <c r="M1983" s="6">
        <f t="shared" si="1"/>
        <v>2</v>
      </c>
      <c r="N1983" s="6" t="str">
        <f t="shared" si="2"/>
        <v>Millenial</v>
      </c>
      <c r="O1983" s="6" t="str">
        <f t="shared" si="3"/>
        <v>Low Income</v>
      </c>
    </row>
    <row r="1984" hidden="1">
      <c r="A1984" s="1">
        <v>101982.0</v>
      </c>
      <c r="B1984" s="1">
        <v>25.0</v>
      </c>
      <c r="C1984" s="1">
        <v>15000.0</v>
      </c>
      <c r="D1984" s="1" t="s">
        <v>25</v>
      </c>
      <c r="E1984" s="1">
        <v>7905.26</v>
      </c>
      <c r="F1984" s="1">
        <v>2.0</v>
      </c>
      <c r="G1984" s="1">
        <v>21.0</v>
      </c>
      <c r="H1984" s="1">
        <v>20.0</v>
      </c>
      <c r="I1984" s="1" t="s">
        <v>18</v>
      </c>
      <c r="J1984" s="1">
        <v>0.076</v>
      </c>
      <c r="K1984" s="1">
        <v>0.454</v>
      </c>
      <c r="L1984" s="6" t="str">
        <f>if(J1984&gt;QUARTILE!$B$3, "TOP", if(J1984&lt;QUARTILE!$B$4, "BOTTOM", 0))</f>
        <v>BOTTOM</v>
      </c>
      <c r="M1984" s="6">
        <f t="shared" si="1"/>
        <v>1</v>
      </c>
      <c r="N1984" s="6" t="str">
        <f t="shared" si="2"/>
        <v>Millenial</v>
      </c>
      <c r="O1984" s="6" t="str">
        <f t="shared" si="3"/>
        <v>Low Income</v>
      </c>
    </row>
    <row r="1985" hidden="1">
      <c r="A1985" s="1">
        <v>101983.0</v>
      </c>
      <c r="B1985" s="1">
        <v>42.0</v>
      </c>
      <c r="C1985" s="1">
        <v>35000.0</v>
      </c>
      <c r="D1985" s="1" t="s">
        <v>25</v>
      </c>
      <c r="E1985" s="1">
        <v>55120.58</v>
      </c>
      <c r="F1985" s="1">
        <v>1.0</v>
      </c>
      <c r="G1985" s="1">
        <v>19.0</v>
      </c>
      <c r="H1985" s="1">
        <v>8.0</v>
      </c>
      <c r="I1985" s="1" t="s">
        <v>18</v>
      </c>
      <c r="J1985" s="1">
        <v>0.642</v>
      </c>
      <c r="K1985" s="1">
        <v>0.523</v>
      </c>
      <c r="L1985" s="6">
        <f>if(J1985&gt;QUARTILE!$B$3, "TOP", if(J1985&lt;QUARTILE!$B$4, "BOTTOM", 0))</f>
        <v>0</v>
      </c>
      <c r="M1985" s="6">
        <f t="shared" si="1"/>
        <v>1</v>
      </c>
      <c r="N1985" s="6" t="str">
        <f t="shared" si="2"/>
        <v>Gen X</v>
      </c>
      <c r="O1985" s="6" t="str">
        <f t="shared" si="3"/>
        <v>Low Income</v>
      </c>
    </row>
    <row r="1986" hidden="1">
      <c r="A1986" s="1">
        <v>101984.0</v>
      </c>
      <c r="B1986" s="1">
        <v>35.0</v>
      </c>
      <c r="C1986" s="1">
        <v>16000.0</v>
      </c>
      <c r="D1986" s="1" t="s">
        <v>25</v>
      </c>
      <c r="E1986" s="1">
        <v>9960.23</v>
      </c>
      <c r="F1986" s="1">
        <v>4.0</v>
      </c>
      <c r="G1986" s="1">
        <v>22.0</v>
      </c>
      <c r="H1986" s="1">
        <v>11.0</v>
      </c>
      <c r="I1986" s="1" t="s">
        <v>22</v>
      </c>
      <c r="J1986" s="1">
        <v>0.992</v>
      </c>
      <c r="K1986" s="1">
        <v>0.582</v>
      </c>
      <c r="L1986" s="6" t="str">
        <f>if(J1986&gt;QUARTILE!$B$3, "TOP", if(J1986&lt;QUARTILE!$B$4, "BOTTOM", 0))</f>
        <v>TOP</v>
      </c>
      <c r="M1986" s="6">
        <f t="shared" si="1"/>
        <v>2</v>
      </c>
      <c r="N1986" s="6" t="str">
        <f t="shared" si="2"/>
        <v>Gen X</v>
      </c>
      <c r="O1986" s="6" t="str">
        <f t="shared" si="3"/>
        <v>Low Income</v>
      </c>
    </row>
    <row r="1987" hidden="1">
      <c r="A1987" s="1">
        <v>101985.0</v>
      </c>
      <c r="B1987" s="1">
        <v>42.0</v>
      </c>
      <c r="C1987" s="1">
        <v>49000.0</v>
      </c>
      <c r="D1987" s="1" t="s">
        <v>23</v>
      </c>
      <c r="E1987" s="1">
        <v>11561.04</v>
      </c>
      <c r="F1987" s="1">
        <v>1.0</v>
      </c>
      <c r="G1987" s="1">
        <v>21.0</v>
      </c>
      <c r="H1987" s="1">
        <v>11.0</v>
      </c>
      <c r="I1987" s="1" t="s">
        <v>22</v>
      </c>
      <c r="J1987" s="1">
        <v>0.936</v>
      </c>
      <c r="K1987" s="1">
        <v>0.307</v>
      </c>
      <c r="L1987" s="6" t="str">
        <f>if(J1987&gt;QUARTILE!$B$3, "TOP", if(J1987&lt;QUARTILE!$B$4, "BOTTOM", 0))</f>
        <v>TOP</v>
      </c>
      <c r="M1987" s="6">
        <f t="shared" si="1"/>
        <v>2</v>
      </c>
      <c r="N1987" s="6" t="str">
        <f t="shared" si="2"/>
        <v>Gen X</v>
      </c>
      <c r="O1987" s="6" t="str">
        <f t="shared" si="3"/>
        <v>Medium Income</v>
      </c>
    </row>
    <row r="1988" hidden="1">
      <c r="A1988" s="1">
        <v>101986.0</v>
      </c>
      <c r="B1988" s="1">
        <v>29.0</v>
      </c>
      <c r="C1988" s="1">
        <v>44000.0</v>
      </c>
      <c r="D1988" s="1" t="s">
        <v>27</v>
      </c>
      <c r="E1988" s="1">
        <v>31897.18</v>
      </c>
      <c r="F1988" s="1">
        <v>2.0</v>
      </c>
      <c r="G1988" s="1">
        <v>24.0</v>
      </c>
      <c r="H1988" s="1">
        <v>15.0</v>
      </c>
      <c r="I1988" s="1" t="s">
        <v>22</v>
      </c>
      <c r="J1988" s="1">
        <v>1.0</v>
      </c>
      <c r="K1988" s="1">
        <v>0.0</v>
      </c>
      <c r="L1988" s="6" t="str">
        <f>if(J1988&gt;QUARTILE!$B$3, "TOP", if(J1988&lt;QUARTILE!$B$4, "BOTTOM", 0))</f>
        <v>TOP</v>
      </c>
      <c r="M1988" s="6">
        <f t="shared" si="1"/>
        <v>2</v>
      </c>
      <c r="N1988" s="6" t="str">
        <f t="shared" si="2"/>
        <v>Millenial</v>
      </c>
      <c r="O1988" s="6" t="str">
        <f t="shared" si="3"/>
        <v>Low Income</v>
      </c>
    </row>
    <row r="1989" hidden="1">
      <c r="A1989" s="1">
        <v>101987.0</v>
      </c>
      <c r="B1989" s="1">
        <v>32.0</v>
      </c>
      <c r="C1989" s="1">
        <v>22000.0</v>
      </c>
      <c r="D1989" s="1" t="s">
        <v>25</v>
      </c>
      <c r="E1989" s="1">
        <v>1966.34</v>
      </c>
      <c r="F1989" s="1">
        <v>3.0</v>
      </c>
      <c r="G1989" s="1">
        <v>20.0</v>
      </c>
      <c r="H1989" s="1">
        <v>10.0</v>
      </c>
      <c r="I1989" s="1" t="s">
        <v>22</v>
      </c>
      <c r="J1989" s="1">
        <v>0.297</v>
      </c>
      <c r="K1989" s="1">
        <v>0.888</v>
      </c>
      <c r="L1989" s="6" t="str">
        <f>if(J1989&gt;QUARTILE!$B$3, "TOP", if(J1989&lt;QUARTILE!$B$4, "BOTTOM", 0))</f>
        <v>BOTTOM</v>
      </c>
      <c r="M1989" s="6">
        <f t="shared" si="1"/>
        <v>2</v>
      </c>
      <c r="N1989" s="6" t="str">
        <f t="shared" si="2"/>
        <v>Gen X</v>
      </c>
      <c r="O1989" s="6" t="str">
        <f t="shared" si="3"/>
        <v>Low Income</v>
      </c>
    </row>
    <row r="1990" hidden="1">
      <c r="A1990" s="1">
        <v>101988.0</v>
      </c>
      <c r="B1990" s="1">
        <v>76.0</v>
      </c>
      <c r="C1990" s="1">
        <v>35000.0</v>
      </c>
      <c r="D1990" s="1" t="s">
        <v>17</v>
      </c>
      <c r="E1990" s="1">
        <v>4025.52</v>
      </c>
      <c r="F1990" s="1">
        <v>1.0</v>
      </c>
      <c r="G1990" s="1">
        <v>21.0</v>
      </c>
      <c r="H1990" s="1">
        <v>5.0</v>
      </c>
      <c r="I1990" s="1" t="s">
        <v>22</v>
      </c>
      <c r="J1990" s="1">
        <v>0.695</v>
      </c>
      <c r="K1990" s="1">
        <v>0.092</v>
      </c>
      <c r="L1990" s="6">
        <f>if(J1990&gt;QUARTILE!$B$3, "TOP", if(J1990&lt;QUARTILE!$B$4, "BOTTOM", 0))</f>
        <v>0</v>
      </c>
      <c r="M1990" s="6">
        <f t="shared" si="1"/>
        <v>2</v>
      </c>
      <c r="N1990" s="6" t="str">
        <f t="shared" si="2"/>
        <v>Baby Boomer</v>
      </c>
      <c r="O1990" s="6" t="str">
        <f t="shared" si="3"/>
        <v>Low Income</v>
      </c>
    </row>
    <row r="1991" hidden="1">
      <c r="A1991" s="1">
        <v>101989.0</v>
      </c>
      <c r="B1991" s="1">
        <v>43.0</v>
      </c>
      <c r="C1991" s="1">
        <v>32000.0</v>
      </c>
      <c r="D1991" s="1" t="s">
        <v>23</v>
      </c>
      <c r="E1991" s="1">
        <v>72870.68</v>
      </c>
      <c r="F1991" s="1">
        <v>2.0</v>
      </c>
      <c r="G1991" s="1">
        <v>16.0</v>
      </c>
      <c r="H1991" s="1">
        <v>15.0</v>
      </c>
      <c r="I1991" s="1" t="s">
        <v>22</v>
      </c>
      <c r="J1991" s="1">
        <v>0.206</v>
      </c>
      <c r="K1991" s="1">
        <v>0.078</v>
      </c>
      <c r="L1991" s="6" t="str">
        <f>if(J1991&gt;QUARTILE!$B$3, "TOP", if(J1991&lt;QUARTILE!$B$4, "BOTTOM", 0))</f>
        <v>BOTTOM</v>
      </c>
      <c r="M1991" s="6">
        <f t="shared" si="1"/>
        <v>2</v>
      </c>
      <c r="N1991" s="6" t="str">
        <f t="shared" si="2"/>
        <v>Gen X</v>
      </c>
      <c r="O1991" s="6" t="str">
        <f t="shared" si="3"/>
        <v>Low Income</v>
      </c>
    </row>
    <row r="1992" hidden="1">
      <c r="A1992" s="1">
        <v>101990.0</v>
      </c>
      <c r="B1992" s="1">
        <v>58.0</v>
      </c>
      <c r="C1992" s="1">
        <v>19000.0</v>
      </c>
      <c r="D1992" s="1" t="s">
        <v>23</v>
      </c>
      <c r="E1992" s="1">
        <v>14101.05</v>
      </c>
      <c r="F1992" s="1">
        <v>2.0</v>
      </c>
      <c r="G1992" s="1">
        <v>24.0</v>
      </c>
      <c r="H1992" s="1">
        <v>13.0</v>
      </c>
      <c r="I1992" s="1" t="s">
        <v>18</v>
      </c>
      <c r="J1992" s="1">
        <v>0.853</v>
      </c>
      <c r="K1992" s="1">
        <v>0.963</v>
      </c>
      <c r="L1992" s="6" t="str">
        <f>if(J1992&gt;QUARTILE!$B$3, "TOP", if(J1992&lt;QUARTILE!$B$4, "BOTTOM", 0))</f>
        <v>TOP</v>
      </c>
      <c r="M1992" s="6">
        <f t="shared" si="1"/>
        <v>1</v>
      </c>
      <c r="N1992" s="6" t="str">
        <f t="shared" si="2"/>
        <v>Gen X</v>
      </c>
      <c r="O1992" s="6" t="str">
        <f t="shared" si="3"/>
        <v>Low Income</v>
      </c>
    </row>
    <row r="1993" hidden="1">
      <c r="A1993" s="1">
        <v>101991.0</v>
      </c>
      <c r="B1993" s="1">
        <v>62.0</v>
      </c>
      <c r="C1993" s="1">
        <v>37000.0</v>
      </c>
      <c r="D1993" s="1" t="s">
        <v>27</v>
      </c>
      <c r="E1993" s="1">
        <v>906.43</v>
      </c>
      <c r="F1993" s="1">
        <v>2.0</v>
      </c>
      <c r="G1993" s="1">
        <v>11.0</v>
      </c>
      <c r="H1993" s="1">
        <v>6.0</v>
      </c>
      <c r="I1993" s="1" t="s">
        <v>22</v>
      </c>
      <c r="J1993" s="1">
        <v>0.524</v>
      </c>
      <c r="K1993" s="1">
        <v>0.5</v>
      </c>
      <c r="L1993" s="6">
        <f>if(J1993&gt;QUARTILE!$B$3, "TOP", if(J1993&lt;QUARTILE!$B$4, "BOTTOM", 0))</f>
        <v>0</v>
      </c>
      <c r="M1993" s="6">
        <f t="shared" si="1"/>
        <v>2</v>
      </c>
      <c r="N1993" s="6" t="str">
        <f t="shared" si="2"/>
        <v>Baby Boomer</v>
      </c>
      <c r="O1993" s="6" t="str">
        <f t="shared" si="3"/>
        <v>Low Income</v>
      </c>
    </row>
    <row r="1994" hidden="1">
      <c r="A1994" s="1">
        <v>101992.0</v>
      </c>
      <c r="B1994" s="1">
        <v>43.0</v>
      </c>
      <c r="C1994" s="1">
        <v>40000.0</v>
      </c>
      <c r="D1994" s="1" t="s">
        <v>17</v>
      </c>
      <c r="E1994" s="1">
        <v>970.8</v>
      </c>
      <c r="F1994" s="1">
        <v>5.0</v>
      </c>
      <c r="G1994" s="1">
        <v>22.0</v>
      </c>
      <c r="H1994" s="1">
        <v>13.0</v>
      </c>
      <c r="I1994" s="1" t="s">
        <v>18</v>
      </c>
      <c r="J1994" s="1">
        <v>0.996</v>
      </c>
      <c r="K1994" s="1">
        <v>0.824</v>
      </c>
      <c r="L1994" s="6" t="str">
        <f>if(J1994&gt;QUARTILE!$B$3, "TOP", if(J1994&lt;QUARTILE!$B$4, "BOTTOM", 0))</f>
        <v>TOP</v>
      </c>
      <c r="M1994" s="6">
        <f t="shared" si="1"/>
        <v>1</v>
      </c>
      <c r="N1994" s="6" t="str">
        <f t="shared" si="2"/>
        <v>Gen X</v>
      </c>
      <c r="O1994" s="6" t="str">
        <f t="shared" si="3"/>
        <v>Low Income</v>
      </c>
    </row>
    <row r="1995" hidden="1">
      <c r="A1995" s="1">
        <v>101993.0</v>
      </c>
      <c r="B1995" s="1">
        <v>64.0</v>
      </c>
      <c r="C1995" s="1">
        <v>12000.0</v>
      </c>
      <c r="D1995" s="1" t="s">
        <v>25</v>
      </c>
      <c r="E1995" s="1">
        <v>47554.94</v>
      </c>
      <c r="F1995" s="1">
        <v>4.0</v>
      </c>
      <c r="G1995" s="1">
        <v>20.0</v>
      </c>
      <c r="H1995" s="1">
        <v>5.0</v>
      </c>
      <c r="I1995" s="1" t="s">
        <v>18</v>
      </c>
      <c r="J1995" s="1">
        <v>0.39</v>
      </c>
      <c r="K1995" s="1">
        <v>0.747</v>
      </c>
      <c r="L1995" s="6">
        <f>if(J1995&gt;QUARTILE!$B$3, "TOP", if(J1995&lt;QUARTILE!$B$4, "BOTTOM", 0))</f>
        <v>0</v>
      </c>
      <c r="M1995" s="6">
        <f t="shared" si="1"/>
        <v>1</v>
      </c>
      <c r="N1995" s="6" t="str">
        <f t="shared" si="2"/>
        <v>Baby Boomer</v>
      </c>
      <c r="O1995" s="6" t="str">
        <f t="shared" si="3"/>
        <v>Low Income</v>
      </c>
    </row>
    <row r="1996" hidden="1">
      <c r="A1996" s="1">
        <v>101994.0</v>
      </c>
      <c r="B1996" s="1">
        <v>49.0</v>
      </c>
      <c r="C1996" s="1">
        <v>24000.0</v>
      </c>
      <c r="D1996" s="1" t="s">
        <v>27</v>
      </c>
      <c r="E1996" s="1">
        <v>41328.94</v>
      </c>
      <c r="F1996" s="1">
        <v>1.0</v>
      </c>
      <c r="G1996" s="1">
        <v>28.0</v>
      </c>
      <c r="H1996" s="1">
        <v>6.0</v>
      </c>
      <c r="I1996" s="1" t="s">
        <v>18</v>
      </c>
      <c r="J1996" s="1">
        <v>0.885</v>
      </c>
      <c r="K1996" s="1">
        <v>0.889</v>
      </c>
      <c r="L1996" s="6" t="str">
        <f>if(J1996&gt;QUARTILE!$B$3, "TOP", if(J1996&lt;QUARTILE!$B$4, "BOTTOM", 0))</f>
        <v>TOP</v>
      </c>
      <c r="M1996" s="6">
        <f t="shared" si="1"/>
        <v>1</v>
      </c>
      <c r="N1996" s="6" t="str">
        <f t="shared" si="2"/>
        <v>Gen X</v>
      </c>
      <c r="O1996" s="6" t="str">
        <f t="shared" si="3"/>
        <v>Low Income</v>
      </c>
    </row>
    <row r="1997" hidden="1">
      <c r="A1997" s="1">
        <v>101995.0</v>
      </c>
      <c r="B1997" s="1">
        <v>27.0</v>
      </c>
      <c r="C1997" s="1">
        <v>24000.0</v>
      </c>
      <c r="D1997" s="1" t="s">
        <v>31</v>
      </c>
      <c r="E1997" s="1">
        <v>12264.52</v>
      </c>
      <c r="F1997" s="1">
        <v>5.0</v>
      </c>
      <c r="G1997" s="1">
        <v>25.0</v>
      </c>
      <c r="H1997" s="1">
        <v>19.0</v>
      </c>
      <c r="I1997" s="1" t="s">
        <v>18</v>
      </c>
      <c r="J1997" s="1">
        <v>0.171</v>
      </c>
      <c r="K1997" s="1">
        <v>0.0</v>
      </c>
      <c r="L1997" s="6" t="str">
        <f>if(J1997&gt;QUARTILE!$B$3, "TOP", if(J1997&lt;QUARTILE!$B$4, "BOTTOM", 0))</f>
        <v>BOTTOM</v>
      </c>
      <c r="M1997" s="6">
        <f t="shared" si="1"/>
        <v>1</v>
      </c>
      <c r="N1997" s="6" t="str">
        <f t="shared" si="2"/>
        <v>Millenial</v>
      </c>
      <c r="O1997" s="6" t="str">
        <f t="shared" si="3"/>
        <v>Low Income</v>
      </c>
    </row>
    <row r="1998" hidden="1">
      <c r="A1998" s="1">
        <v>101996.0</v>
      </c>
      <c r="B1998" s="1">
        <v>33.0</v>
      </c>
      <c r="C1998" s="1">
        <v>37000.0</v>
      </c>
      <c r="D1998" s="1" t="s">
        <v>31</v>
      </c>
      <c r="E1998" s="1">
        <v>3563.93</v>
      </c>
      <c r="F1998" s="1">
        <v>1.0</v>
      </c>
      <c r="G1998" s="1">
        <v>14.0</v>
      </c>
      <c r="H1998" s="1">
        <v>14.0</v>
      </c>
      <c r="I1998" s="1" t="s">
        <v>18</v>
      </c>
      <c r="J1998" s="1">
        <v>0.287</v>
      </c>
      <c r="K1998" s="1">
        <v>0.053</v>
      </c>
      <c r="L1998" s="6" t="str">
        <f>if(J1998&gt;QUARTILE!$B$3, "TOP", if(J1998&lt;QUARTILE!$B$4, "BOTTOM", 0))</f>
        <v>BOTTOM</v>
      </c>
      <c r="M1998" s="6">
        <f t="shared" si="1"/>
        <v>1</v>
      </c>
      <c r="N1998" s="6" t="str">
        <f t="shared" si="2"/>
        <v>Gen X</v>
      </c>
      <c r="O1998" s="6" t="str">
        <f t="shared" si="3"/>
        <v>Low Income</v>
      </c>
    </row>
    <row r="1999" hidden="1">
      <c r="A1999" s="1">
        <v>101997.0</v>
      </c>
      <c r="B1999" s="1">
        <v>24.0</v>
      </c>
      <c r="C1999" s="1">
        <v>17000.0</v>
      </c>
      <c r="D1999" s="1" t="s">
        <v>27</v>
      </c>
      <c r="E1999" s="1">
        <v>35472.65</v>
      </c>
      <c r="F1999" s="1">
        <v>5.0</v>
      </c>
      <c r="G1999" s="1">
        <v>20.0</v>
      </c>
      <c r="H1999" s="1">
        <v>20.0</v>
      </c>
      <c r="I1999" s="1" t="s">
        <v>22</v>
      </c>
      <c r="J1999" s="1">
        <v>0.396</v>
      </c>
      <c r="K1999" s="1">
        <v>0.041</v>
      </c>
      <c r="L1999" s="6">
        <f>if(J1999&gt;QUARTILE!$B$3, "TOP", if(J1999&lt;QUARTILE!$B$4, "BOTTOM", 0))</f>
        <v>0</v>
      </c>
      <c r="M1999" s="6">
        <f t="shared" si="1"/>
        <v>2</v>
      </c>
      <c r="N1999" s="6" t="str">
        <f t="shared" si="2"/>
        <v>Millenial</v>
      </c>
      <c r="O1999" s="6" t="str">
        <f t="shared" si="3"/>
        <v>Low Income</v>
      </c>
    </row>
    <row r="2000" hidden="1">
      <c r="A2000" s="1">
        <v>101998.0</v>
      </c>
      <c r="B2000" s="1">
        <v>34.0</v>
      </c>
      <c r="C2000" s="1">
        <v>15000.0</v>
      </c>
      <c r="D2000" s="1" t="s">
        <v>27</v>
      </c>
      <c r="E2000" s="1">
        <v>7849.01</v>
      </c>
      <c r="F2000" s="1">
        <v>4.0</v>
      </c>
      <c r="G2000" s="1">
        <v>22.0</v>
      </c>
      <c r="H2000" s="1">
        <v>16.0</v>
      </c>
      <c r="I2000" s="1" t="s">
        <v>18</v>
      </c>
      <c r="J2000" s="1">
        <v>0.578</v>
      </c>
      <c r="K2000" s="1">
        <v>0.606</v>
      </c>
      <c r="L2000" s="6">
        <f>if(J2000&gt;QUARTILE!$B$3, "TOP", if(J2000&lt;QUARTILE!$B$4, "BOTTOM", 0))</f>
        <v>0</v>
      </c>
      <c r="M2000" s="6">
        <f t="shared" si="1"/>
        <v>1</v>
      </c>
      <c r="N2000" s="6" t="str">
        <f t="shared" si="2"/>
        <v>Gen X</v>
      </c>
      <c r="O2000" s="6" t="str">
        <f t="shared" si="3"/>
        <v>Low Income</v>
      </c>
    </row>
    <row r="2001" hidden="1">
      <c r="A2001" s="1">
        <v>101999.0</v>
      </c>
      <c r="B2001" s="1">
        <v>40.0</v>
      </c>
      <c r="C2001" s="1">
        <v>24000.0</v>
      </c>
      <c r="D2001" s="1" t="s">
        <v>23</v>
      </c>
      <c r="E2001" s="1">
        <v>10862.1</v>
      </c>
      <c r="F2001" s="1">
        <v>2.0</v>
      </c>
      <c r="G2001" s="1">
        <v>28.0</v>
      </c>
      <c r="H2001" s="1">
        <v>9.0</v>
      </c>
      <c r="I2001" s="1" t="s">
        <v>22</v>
      </c>
      <c r="J2001" s="1">
        <v>0.415</v>
      </c>
      <c r="K2001" s="1">
        <v>0.262</v>
      </c>
      <c r="L2001" s="6">
        <f>if(J2001&gt;QUARTILE!$B$3, "TOP", if(J2001&lt;QUARTILE!$B$4, "BOTTOM", 0))</f>
        <v>0</v>
      </c>
      <c r="M2001" s="6">
        <f t="shared" si="1"/>
        <v>2</v>
      </c>
      <c r="N2001" s="6" t="str">
        <f t="shared" si="2"/>
        <v>Gen X</v>
      </c>
      <c r="O2001" s="6" t="str">
        <f t="shared" si="3"/>
        <v>Low Income</v>
      </c>
    </row>
    <row r="2002" hidden="1">
      <c r="A2002" s="1">
        <v>102000.0</v>
      </c>
      <c r="B2002" s="1">
        <v>43.0</v>
      </c>
      <c r="C2002" s="1">
        <v>45000.0</v>
      </c>
      <c r="D2002" s="1" t="s">
        <v>17</v>
      </c>
      <c r="E2002" s="1">
        <v>22944.06</v>
      </c>
      <c r="F2002" s="1">
        <v>1.0</v>
      </c>
      <c r="G2002" s="1">
        <v>24.0</v>
      </c>
      <c r="H2002" s="1">
        <v>16.0</v>
      </c>
      <c r="I2002" s="1" t="s">
        <v>22</v>
      </c>
      <c r="J2002" s="1">
        <v>0.439</v>
      </c>
      <c r="K2002" s="1">
        <v>0.496</v>
      </c>
      <c r="L2002" s="6">
        <f>if(J2002&gt;QUARTILE!$B$3, "TOP", if(J2002&lt;QUARTILE!$B$4, "BOTTOM", 0))</f>
        <v>0</v>
      </c>
      <c r="M2002" s="6">
        <f t="shared" si="1"/>
        <v>2</v>
      </c>
      <c r="N2002" s="6" t="str">
        <f t="shared" si="2"/>
        <v>Gen X</v>
      </c>
      <c r="O2002" s="6" t="str">
        <f t="shared" si="3"/>
        <v>Medium Income</v>
      </c>
    </row>
    <row r="2003" hidden="1">
      <c r="A2003" s="1">
        <v>102001.0</v>
      </c>
      <c r="B2003" s="1">
        <v>38.0</v>
      </c>
      <c r="C2003" s="1">
        <v>11000.0</v>
      </c>
      <c r="D2003" s="1" t="s">
        <v>25</v>
      </c>
      <c r="E2003" s="1">
        <v>8720.5</v>
      </c>
      <c r="F2003" s="1">
        <v>2.0</v>
      </c>
      <c r="G2003" s="1">
        <v>20.0</v>
      </c>
      <c r="H2003" s="1">
        <v>7.0</v>
      </c>
      <c r="I2003" s="1" t="s">
        <v>22</v>
      </c>
      <c r="J2003" s="1">
        <v>0.572</v>
      </c>
      <c r="K2003" s="1">
        <v>0.786</v>
      </c>
      <c r="L2003" s="6">
        <f>if(J2003&gt;QUARTILE!$B$3, "TOP", if(J2003&lt;QUARTILE!$B$4, "BOTTOM", 0))</f>
        <v>0</v>
      </c>
      <c r="M2003" s="6">
        <f t="shared" si="1"/>
        <v>2</v>
      </c>
      <c r="N2003" s="6" t="str">
        <f t="shared" si="2"/>
        <v>Gen X</v>
      </c>
      <c r="O2003" s="6" t="str">
        <f t="shared" si="3"/>
        <v>Low Income</v>
      </c>
    </row>
    <row r="2004" hidden="1">
      <c r="A2004" s="1">
        <v>102002.0</v>
      </c>
      <c r="B2004" s="1">
        <v>39.0</v>
      </c>
      <c r="C2004" s="1">
        <v>12000.0</v>
      </c>
      <c r="D2004" s="1" t="s">
        <v>30</v>
      </c>
      <c r="E2004" s="1">
        <v>19813.28</v>
      </c>
      <c r="F2004" s="1">
        <v>4.0</v>
      </c>
      <c r="G2004" s="1">
        <v>20.0</v>
      </c>
      <c r="H2004" s="1">
        <v>11.0</v>
      </c>
      <c r="I2004" s="1" t="s">
        <v>22</v>
      </c>
      <c r="J2004" s="1">
        <v>0.056</v>
      </c>
      <c r="K2004" s="1">
        <v>0.136</v>
      </c>
      <c r="L2004" s="6" t="str">
        <f>if(J2004&gt;QUARTILE!$B$3, "TOP", if(J2004&lt;QUARTILE!$B$4, "BOTTOM", 0))</f>
        <v>BOTTOM</v>
      </c>
      <c r="M2004" s="6">
        <f t="shared" si="1"/>
        <v>2</v>
      </c>
      <c r="N2004" s="6" t="str">
        <f t="shared" si="2"/>
        <v>Gen X</v>
      </c>
      <c r="O2004" s="6" t="str">
        <f t="shared" si="3"/>
        <v>Low Income</v>
      </c>
    </row>
    <row r="2005" hidden="1">
      <c r="A2005" s="1">
        <v>102003.0</v>
      </c>
      <c r="B2005" s="1">
        <v>75.0</v>
      </c>
      <c r="C2005" s="1">
        <v>16000.0</v>
      </c>
      <c r="D2005" s="1" t="s">
        <v>23</v>
      </c>
      <c r="E2005" s="1">
        <v>43305.69</v>
      </c>
      <c r="F2005" s="1">
        <v>1.0</v>
      </c>
      <c r="G2005" s="1">
        <v>23.0</v>
      </c>
      <c r="H2005" s="1">
        <v>8.0</v>
      </c>
      <c r="I2005" s="1" t="s">
        <v>18</v>
      </c>
      <c r="J2005" s="1">
        <v>0.815</v>
      </c>
      <c r="K2005" s="1">
        <v>0.186</v>
      </c>
      <c r="L2005" s="6">
        <f>if(J2005&gt;QUARTILE!$B$3, "TOP", if(J2005&lt;QUARTILE!$B$4, "BOTTOM", 0))</f>
        <v>0</v>
      </c>
      <c r="M2005" s="6">
        <f t="shared" si="1"/>
        <v>1</v>
      </c>
      <c r="N2005" s="6" t="str">
        <f t="shared" si="2"/>
        <v>Baby Boomer</v>
      </c>
      <c r="O2005" s="6" t="str">
        <f t="shared" si="3"/>
        <v>Low Income</v>
      </c>
    </row>
    <row r="2006" hidden="1">
      <c r="A2006" s="1">
        <v>102004.0</v>
      </c>
      <c r="B2006" s="1">
        <v>24.0</v>
      </c>
      <c r="C2006" s="1">
        <v>18000.0</v>
      </c>
      <c r="D2006" s="1" t="s">
        <v>25</v>
      </c>
      <c r="E2006" s="1">
        <v>31927.8</v>
      </c>
      <c r="F2006" s="1">
        <v>3.0</v>
      </c>
      <c r="G2006" s="1">
        <v>22.0</v>
      </c>
      <c r="H2006" s="1">
        <v>13.0</v>
      </c>
      <c r="I2006" s="1" t="s">
        <v>18</v>
      </c>
      <c r="J2006" s="1">
        <v>0.799</v>
      </c>
      <c r="K2006" s="1">
        <v>0.628</v>
      </c>
      <c r="L2006" s="6">
        <f>if(J2006&gt;QUARTILE!$B$3, "TOP", if(J2006&lt;QUARTILE!$B$4, "BOTTOM", 0))</f>
        <v>0</v>
      </c>
      <c r="M2006" s="6">
        <f t="shared" si="1"/>
        <v>1</v>
      </c>
      <c r="N2006" s="6" t="str">
        <f t="shared" si="2"/>
        <v>Millenial</v>
      </c>
      <c r="O2006" s="6" t="str">
        <f t="shared" si="3"/>
        <v>Low Income</v>
      </c>
    </row>
    <row r="2007" hidden="1">
      <c r="A2007" s="1">
        <v>102005.0</v>
      </c>
      <c r="B2007" s="1">
        <v>31.0</v>
      </c>
      <c r="C2007" s="1">
        <v>8000.0</v>
      </c>
      <c r="D2007" s="1" t="s">
        <v>25</v>
      </c>
      <c r="E2007" s="1">
        <v>9612.75</v>
      </c>
      <c r="F2007" s="1">
        <v>3.0</v>
      </c>
      <c r="G2007" s="1">
        <v>27.0</v>
      </c>
      <c r="H2007" s="1">
        <v>5.0</v>
      </c>
      <c r="I2007" s="1" t="s">
        <v>22</v>
      </c>
      <c r="J2007" s="1">
        <v>1.0</v>
      </c>
      <c r="K2007" s="1">
        <v>0.008</v>
      </c>
      <c r="L2007" s="6" t="str">
        <f>if(J2007&gt;QUARTILE!$B$3, "TOP", if(J2007&lt;QUARTILE!$B$4, "BOTTOM", 0))</f>
        <v>TOP</v>
      </c>
      <c r="M2007" s="6">
        <f t="shared" si="1"/>
        <v>2</v>
      </c>
      <c r="N2007" s="6" t="str">
        <f t="shared" si="2"/>
        <v>Gen X</v>
      </c>
      <c r="O2007" s="6" t="str">
        <f t="shared" si="3"/>
        <v>Low Income</v>
      </c>
    </row>
    <row r="2008" hidden="1">
      <c r="A2008" s="1">
        <v>102006.0</v>
      </c>
      <c r="B2008" s="1">
        <v>32.0</v>
      </c>
      <c r="C2008" s="1">
        <v>54000.0</v>
      </c>
      <c r="D2008" s="1" t="s">
        <v>25</v>
      </c>
      <c r="E2008" s="1">
        <v>6791.77</v>
      </c>
      <c r="F2008" s="1">
        <v>3.0</v>
      </c>
      <c r="G2008" s="1">
        <v>22.0</v>
      </c>
      <c r="H2008" s="1">
        <v>10.0</v>
      </c>
      <c r="I2008" s="1" t="s">
        <v>22</v>
      </c>
      <c r="J2008" s="1">
        <v>0.283</v>
      </c>
      <c r="K2008" s="1">
        <v>0.757</v>
      </c>
      <c r="L2008" s="6" t="str">
        <f>if(J2008&gt;QUARTILE!$B$3, "TOP", if(J2008&lt;QUARTILE!$B$4, "BOTTOM", 0))</f>
        <v>BOTTOM</v>
      </c>
      <c r="M2008" s="6">
        <f t="shared" si="1"/>
        <v>2</v>
      </c>
      <c r="N2008" s="6" t="str">
        <f t="shared" si="2"/>
        <v>Gen X</v>
      </c>
      <c r="O2008" s="6" t="str">
        <f t="shared" si="3"/>
        <v>Medium Income</v>
      </c>
    </row>
    <row r="2009" hidden="1">
      <c r="A2009" s="1">
        <v>102007.0</v>
      </c>
      <c r="B2009" s="1">
        <v>70.0</v>
      </c>
      <c r="C2009" s="1">
        <v>20000.0</v>
      </c>
      <c r="D2009" s="1" t="s">
        <v>23</v>
      </c>
      <c r="E2009" s="1">
        <v>6723.74</v>
      </c>
      <c r="F2009" s="1">
        <v>4.0</v>
      </c>
      <c r="G2009" s="1">
        <v>19.0</v>
      </c>
      <c r="H2009" s="1">
        <v>3.0</v>
      </c>
      <c r="I2009" s="1" t="s">
        <v>22</v>
      </c>
      <c r="J2009" s="1">
        <v>0.081</v>
      </c>
      <c r="K2009" s="1">
        <v>0.626</v>
      </c>
      <c r="L2009" s="6" t="str">
        <f>if(J2009&gt;QUARTILE!$B$3, "TOP", if(J2009&lt;QUARTILE!$B$4, "BOTTOM", 0))</f>
        <v>BOTTOM</v>
      </c>
      <c r="M2009" s="6">
        <f t="shared" si="1"/>
        <v>2</v>
      </c>
      <c r="N2009" s="6" t="str">
        <f t="shared" si="2"/>
        <v>Baby Boomer</v>
      </c>
      <c r="O2009" s="6" t="str">
        <f t="shared" si="3"/>
        <v>Low Income</v>
      </c>
    </row>
    <row r="2010" hidden="1">
      <c r="A2010" s="1">
        <v>102008.0</v>
      </c>
      <c r="B2010" s="1">
        <v>24.0</v>
      </c>
      <c r="C2010" s="1">
        <v>19000.0</v>
      </c>
      <c r="D2010" s="1" t="s">
        <v>27</v>
      </c>
      <c r="E2010" s="1">
        <v>8572.36</v>
      </c>
      <c r="F2010" s="1">
        <v>3.0</v>
      </c>
      <c r="G2010" s="1">
        <v>22.0</v>
      </c>
      <c r="H2010" s="1">
        <v>18.0</v>
      </c>
      <c r="I2010" s="1" t="s">
        <v>18</v>
      </c>
      <c r="J2010" s="1">
        <v>0.133</v>
      </c>
      <c r="K2010" s="1">
        <v>0.13</v>
      </c>
      <c r="L2010" s="6" t="str">
        <f>if(J2010&gt;QUARTILE!$B$3, "TOP", if(J2010&lt;QUARTILE!$B$4, "BOTTOM", 0))</f>
        <v>BOTTOM</v>
      </c>
      <c r="M2010" s="6">
        <f t="shared" si="1"/>
        <v>1</v>
      </c>
      <c r="N2010" s="6" t="str">
        <f t="shared" si="2"/>
        <v>Millenial</v>
      </c>
      <c r="O2010" s="6" t="str">
        <f t="shared" si="3"/>
        <v>Low Income</v>
      </c>
    </row>
    <row r="2011" hidden="1">
      <c r="A2011" s="1">
        <v>102009.0</v>
      </c>
      <c r="B2011" s="1">
        <v>26.0</v>
      </c>
      <c r="C2011" s="1">
        <v>58000.0</v>
      </c>
      <c r="D2011" s="1" t="s">
        <v>27</v>
      </c>
      <c r="E2011" s="1">
        <v>13605.29</v>
      </c>
      <c r="F2011" s="1">
        <v>1.0</v>
      </c>
      <c r="G2011" s="1">
        <v>19.0</v>
      </c>
      <c r="H2011" s="1">
        <v>18.0</v>
      </c>
      <c r="I2011" s="1" t="s">
        <v>22</v>
      </c>
      <c r="J2011" s="1">
        <v>0.522</v>
      </c>
      <c r="K2011" s="1">
        <v>0.244</v>
      </c>
      <c r="L2011" s="6">
        <f>if(J2011&gt;QUARTILE!$B$3, "TOP", if(J2011&lt;QUARTILE!$B$4, "BOTTOM", 0))</f>
        <v>0</v>
      </c>
      <c r="M2011" s="6">
        <f t="shared" si="1"/>
        <v>2</v>
      </c>
      <c r="N2011" s="6" t="str">
        <f t="shared" si="2"/>
        <v>Millenial</v>
      </c>
      <c r="O2011" s="6" t="str">
        <f t="shared" si="3"/>
        <v>Medium Income</v>
      </c>
    </row>
    <row r="2012" hidden="1">
      <c r="A2012" s="1">
        <v>102010.0</v>
      </c>
      <c r="B2012" s="1">
        <v>68.0</v>
      </c>
      <c r="C2012" s="1">
        <v>34000.0</v>
      </c>
      <c r="D2012" s="1" t="s">
        <v>27</v>
      </c>
      <c r="E2012" s="1">
        <v>10777.56</v>
      </c>
      <c r="F2012" s="1">
        <v>3.0</v>
      </c>
      <c r="G2012" s="1">
        <v>16.0</v>
      </c>
      <c r="H2012" s="1">
        <v>4.0</v>
      </c>
      <c r="I2012" s="1" t="s">
        <v>22</v>
      </c>
      <c r="J2012" s="1">
        <v>0.214</v>
      </c>
      <c r="K2012" s="1">
        <v>0.015</v>
      </c>
      <c r="L2012" s="6" t="str">
        <f>if(J2012&gt;QUARTILE!$B$3, "TOP", if(J2012&lt;QUARTILE!$B$4, "BOTTOM", 0))</f>
        <v>BOTTOM</v>
      </c>
      <c r="M2012" s="6">
        <f t="shared" si="1"/>
        <v>2</v>
      </c>
      <c r="N2012" s="6" t="str">
        <f t="shared" si="2"/>
        <v>Baby Boomer</v>
      </c>
      <c r="O2012" s="6" t="str">
        <f t="shared" si="3"/>
        <v>Low Income</v>
      </c>
    </row>
    <row r="2013" hidden="1">
      <c r="A2013" s="1">
        <v>102011.0</v>
      </c>
      <c r="B2013" s="1">
        <v>65.0</v>
      </c>
      <c r="C2013" s="1">
        <v>16000.0</v>
      </c>
      <c r="D2013" s="1" t="s">
        <v>23</v>
      </c>
      <c r="E2013" s="1">
        <v>2854.42</v>
      </c>
      <c r="F2013" s="1">
        <v>1.0</v>
      </c>
      <c r="G2013" s="1">
        <v>16.0</v>
      </c>
      <c r="H2013" s="1">
        <v>4.0</v>
      </c>
      <c r="I2013" s="1" t="s">
        <v>22</v>
      </c>
      <c r="J2013" s="1">
        <v>0.266</v>
      </c>
      <c r="K2013" s="1">
        <v>0.581</v>
      </c>
      <c r="L2013" s="6" t="str">
        <f>if(J2013&gt;QUARTILE!$B$3, "TOP", if(J2013&lt;QUARTILE!$B$4, "BOTTOM", 0))</f>
        <v>BOTTOM</v>
      </c>
      <c r="M2013" s="6">
        <f t="shared" si="1"/>
        <v>2</v>
      </c>
      <c r="N2013" s="6" t="str">
        <f t="shared" si="2"/>
        <v>Baby Boomer</v>
      </c>
      <c r="O2013" s="6" t="str">
        <f t="shared" si="3"/>
        <v>Low Income</v>
      </c>
    </row>
    <row r="2014" hidden="1">
      <c r="A2014" s="1">
        <v>102012.0</v>
      </c>
      <c r="B2014" s="1">
        <v>25.0</v>
      </c>
      <c r="C2014" s="1">
        <v>24000.0</v>
      </c>
      <c r="D2014" s="1" t="s">
        <v>27</v>
      </c>
      <c r="E2014" s="1">
        <v>3569.52</v>
      </c>
      <c r="F2014" s="1">
        <v>4.0</v>
      </c>
      <c r="G2014" s="1">
        <v>23.0</v>
      </c>
      <c r="H2014" s="1">
        <v>10.0</v>
      </c>
      <c r="I2014" s="1" t="s">
        <v>22</v>
      </c>
      <c r="J2014" s="1">
        <v>0.869</v>
      </c>
      <c r="K2014" s="1">
        <v>0.347</v>
      </c>
      <c r="L2014" s="6" t="str">
        <f>if(J2014&gt;QUARTILE!$B$3, "TOP", if(J2014&lt;QUARTILE!$B$4, "BOTTOM", 0))</f>
        <v>TOP</v>
      </c>
      <c r="M2014" s="6">
        <f t="shared" si="1"/>
        <v>2</v>
      </c>
      <c r="N2014" s="6" t="str">
        <f t="shared" si="2"/>
        <v>Millenial</v>
      </c>
      <c r="O2014" s="6" t="str">
        <f t="shared" si="3"/>
        <v>Low Income</v>
      </c>
    </row>
    <row r="2015" hidden="1">
      <c r="A2015" s="1">
        <v>102013.0</v>
      </c>
      <c r="B2015" s="1">
        <v>67.0</v>
      </c>
      <c r="C2015" s="1">
        <v>21000.0</v>
      </c>
      <c r="D2015" s="1" t="s">
        <v>23</v>
      </c>
      <c r="E2015" s="1">
        <v>8399.28</v>
      </c>
      <c r="F2015" s="1">
        <v>2.0</v>
      </c>
      <c r="G2015" s="1">
        <v>27.0</v>
      </c>
      <c r="H2015" s="1">
        <v>2.0</v>
      </c>
      <c r="I2015" s="1" t="s">
        <v>22</v>
      </c>
      <c r="J2015" s="1">
        <v>0.374</v>
      </c>
      <c r="K2015" s="1">
        <v>0.423</v>
      </c>
      <c r="L2015" s="6">
        <f>if(J2015&gt;QUARTILE!$B$3, "TOP", if(J2015&lt;QUARTILE!$B$4, "BOTTOM", 0))</f>
        <v>0</v>
      </c>
      <c r="M2015" s="6">
        <f t="shared" si="1"/>
        <v>2</v>
      </c>
      <c r="N2015" s="6" t="str">
        <f t="shared" si="2"/>
        <v>Baby Boomer</v>
      </c>
      <c r="O2015" s="6" t="str">
        <f t="shared" si="3"/>
        <v>Low Income</v>
      </c>
    </row>
    <row r="2016" hidden="1">
      <c r="A2016" s="1">
        <v>102014.0</v>
      </c>
      <c r="B2016" s="1">
        <v>76.0</v>
      </c>
      <c r="C2016" s="1">
        <v>53000.0</v>
      </c>
      <c r="D2016" s="1" t="s">
        <v>23</v>
      </c>
      <c r="E2016" s="1">
        <v>16513.65</v>
      </c>
      <c r="F2016" s="1">
        <v>5.0</v>
      </c>
      <c r="G2016" s="1">
        <v>25.0</v>
      </c>
      <c r="H2016" s="1">
        <v>4.0</v>
      </c>
      <c r="I2016" s="1" t="s">
        <v>22</v>
      </c>
      <c r="J2016" s="1">
        <v>0.567</v>
      </c>
      <c r="K2016" s="1">
        <v>0.053</v>
      </c>
      <c r="L2016" s="6">
        <f>if(J2016&gt;QUARTILE!$B$3, "TOP", if(J2016&lt;QUARTILE!$B$4, "BOTTOM", 0))</f>
        <v>0</v>
      </c>
      <c r="M2016" s="6">
        <f t="shared" si="1"/>
        <v>2</v>
      </c>
      <c r="N2016" s="6" t="str">
        <f t="shared" si="2"/>
        <v>Baby Boomer</v>
      </c>
      <c r="O2016" s="6" t="str">
        <f t="shared" si="3"/>
        <v>Medium Income</v>
      </c>
    </row>
    <row r="2017" hidden="1">
      <c r="A2017" s="1">
        <v>102015.0</v>
      </c>
      <c r="B2017" s="1">
        <v>40.0</v>
      </c>
      <c r="C2017" s="1">
        <v>20000.0</v>
      </c>
      <c r="D2017" s="1" t="s">
        <v>27</v>
      </c>
      <c r="E2017" s="1">
        <v>17962.34</v>
      </c>
      <c r="F2017" s="1">
        <v>3.0</v>
      </c>
      <c r="G2017" s="1">
        <v>25.0</v>
      </c>
      <c r="H2017" s="1">
        <v>8.0</v>
      </c>
      <c r="I2017" s="1" t="s">
        <v>22</v>
      </c>
      <c r="J2017" s="1">
        <v>0.684</v>
      </c>
      <c r="K2017" s="1">
        <v>0.352</v>
      </c>
      <c r="L2017" s="6">
        <f>if(J2017&gt;QUARTILE!$B$3, "TOP", if(J2017&lt;QUARTILE!$B$4, "BOTTOM", 0))</f>
        <v>0</v>
      </c>
      <c r="M2017" s="6">
        <f t="shared" si="1"/>
        <v>2</v>
      </c>
      <c r="N2017" s="6" t="str">
        <f t="shared" si="2"/>
        <v>Gen X</v>
      </c>
      <c r="O2017" s="6" t="str">
        <f t="shared" si="3"/>
        <v>Low Income</v>
      </c>
    </row>
    <row r="2018" hidden="1">
      <c r="A2018" s="1">
        <v>102016.0</v>
      </c>
      <c r="B2018" s="1">
        <v>46.0</v>
      </c>
      <c r="C2018" s="1">
        <v>9000.0</v>
      </c>
      <c r="D2018" s="1" t="s">
        <v>17</v>
      </c>
      <c r="E2018" s="1">
        <v>13318.7</v>
      </c>
      <c r="F2018" s="1">
        <v>5.0</v>
      </c>
      <c r="G2018" s="1">
        <v>29.0</v>
      </c>
      <c r="H2018" s="1">
        <v>8.0</v>
      </c>
      <c r="I2018" s="1" t="s">
        <v>22</v>
      </c>
      <c r="J2018" s="1">
        <v>0.34</v>
      </c>
      <c r="K2018" s="1">
        <v>0.869</v>
      </c>
      <c r="L2018" s="6">
        <f>if(J2018&gt;QUARTILE!$B$3, "TOP", if(J2018&lt;QUARTILE!$B$4, "BOTTOM", 0))</f>
        <v>0</v>
      </c>
      <c r="M2018" s="6">
        <f t="shared" si="1"/>
        <v>2</v>
      </c>
      <c r="N2018" s="6" t="str">
        <f t="shared" si="2"/>
        <v>Gen X</v>
      </c>
      <c r="O2018" s="6" t="str">
        <f t="shared" si="3"/>
        <v>Low Income</v>
      </c>
    </row>
    <row r="2019" hidden="1">
      <c r="A2019" s="1">
        <v>102017.0</v>
      </c>
      <c r="B2019" s="1">
        <v>35.0</v>
      </c>
      <c r="C2019" s="1">
        <v>7000.0</v>
      </c>
      <c r="D2019" s="1" t="s">
        <v>25</v>
      </c>
      <c r="E2019" s="1">
        <v>26847.53</v>
      </c>
      <c r="F2019" s="1">
        <v>2.0</v>
      </c>
      <c r="G2019" s="1">
        <v>15.0</v>
      </c>
      <c r="H2019" s="1">
        <v>6.0</v>
      </c>
      <c r="I2019" s="1" t="s">
        <v>22</v>
      </c>
      <c r="J2019" s="1">
        <v>0.604</v>
      </c>
      <c r="K2019" s="1">
        <v>0.065</v>
      </c>
      <c r="L2019" s="6">
        <f>if(J2019&gt;QUARTILE!$B$3, "TOP", if(J2019&lt;QUARTILE!$B$4, "BOTTOM", 0))</f>
        <v>0</v>
      </c>
      <c r="M2019" s="6">
        <f t="shared" si="1"/>
        <v>2</v>
      </c>
      <c r="N2019" s="6" t="str">
        <f t="shared" si="2"/>
        <v>Gen X</v>
      </c>
      <c r="O2019" s="6" t="str">
        <f t="shared" si="3"/>
        <v>Low Income</v>
      </c>
    </row>
    <row r="2020" hidden="1">
      <c r="A2020" s="1">
        <v>102018.0</v>
      </c>
      <c r="B2020" s="1">
        <v>48.0</v>
      </c>
      <c r="C2020" s="1">
        <v>53000.0</v>
      </c>
      <c r="D2020" s="1" t="s">
        <v>25</v>
      </c>
      <c r="E2020" s="1">
        <v>26730.95</v>
      </c>
      <c r="F2020" s="1">
        <v>4.0</v>
      </c>
      <c r="G2020" s="1">
        <v>15.0</v>
      </c>
      <c r="H2020" s="1">
        <v>4.0</v>
      </c>
      <c r="I2020" s="1" t="s">
        <v>22</v>
      </c>
      <c r="J2020" s="1">
        <v>0.673</v>
      </c>
      <c r="K2020" s="1">
        <v>0.925</v>
      </c>
      <c r="L2020" s="6">
        <f>if(J2020&gt;QUARTILE!$B$3, "TOP", if(J2020&lt;QUARTILE!$B$4, "BOTTOM", 0))</f>
        <v>0</v>
      </c>
      <c r="M2020" s="6">
        <f t="shared" si="1"/>
        <v>2</v>
      </c>
      <c r="N2020" s="6" t="str">
        <f t="shared" si="2"/>
        <v>Gen X</v>
      </c>
      <c r="O2020" s="6" t="str">
        <f t="shared" si="3"/>
        <v>Medium Income</v>
      </c>
    </row>
    <row r="2021" hidden="1">
      <c r="A2021" s="1">
        <v>102019.0</v>
      </c>
      <c r="B2021" s="1">
        <v>47.0</v>
      </c>
      <c r="C2021" s="1">
        <v>14000.0</v>
      </c>
      <c r="D2021" s="1" t="s">
        <v>23</v>
      </c>
      <c r="E2021" s="1">
        <v>11159.3</v>
      </c>
      <c r="F2021" s="1">
        <v>4.0</v>
      </c>
      <c r="G2021" s="1">
        <v>20.0</v>
      </c>
      <c r="H2021" s="1">
        <v>9.0</v>
      </c>
      <c r="I2021" s="1" t="s">
        <v>22</v>
      </c>
      <c r="J2021" s="1">
        <v>0.312</v>
      </c>
      <c r="K2021" s="1">
        <v>0.798</v>
      </c>
      <c r="L2021" s="6" t="str">
        <f>if(J2021&gt;QUARTILE!$B$3, "TOP", if(J2021&lt;QUARTILE!$B$4, "BOTTOM", 0))</f>
        <v>BOTTOM</v>
      </c>
      <c r="M2021" s="6">
        <f t="shared" si="1"/>
        <v>2</v>
      </c>
      <c r="N2021" s="6" t="str">
        <f t="shared" si="2"/>
        <v>Gen X</v>
      </c>
      <c r="O2021" s="6" t="str">
        <f t="shared" si="3"/>
        <v>Low Income</v>
      </c>
    </row>
    <row r="2022" hidden="1">
      <c r="A2022" s="1">
        <v>102020.0</v>
      </c>
      <c r="B2022" s="1">
        <v>69.0</v>
      </c>
      <c r="C2022" s="1">
        <v>33000.0</v>
      </c>
      <c r="D2022" s="1" t="s">
        <v>25</v>
      </c>
      <c r="E2022" s="1">
        <v>2657.85</v>
      </c>
      <c r="F2022" s="1">
        <v>2.0</v>
      </c>
      <c r="G2022" s="1">
        <v>18.0</v>
      </c>
      <c r="H2022" s="1">
        <v>4.0</v>
      </c>
      <c r="I2022" s="1" t="s">
        <v>22</v>
      </c>
      <c r="J2022" s="1">
        <v>0.767</v>
      </c>
      <c r="K2022" s="1">
        <v>0.203</v>
      </c>
      <c r="L2022" s="6">
        <f>if(J2022&gt;QUARTILE!$B$3, "TOP", if(J2022&lt;QUARTILE!$B$4, "BOTTOM", 0))</f>
        <v>0</v>
      </c>
      <c r="M2022" s="6">
        <f t="shared" si="1"/>
        <v>2</v>
      </c>
      <c r="N2022" s="6" t="str">
        <f t="shared" si="2"/>
        <v>Baby Boomer</v>
      </c>
      <c r="O2022" s="6" t="str">
        <f t="shared" si="3"/>
        <v>Low Income</v>
      </c>
    </row>
    <row r="2023" hidden="1">
      <c r="A2023" s="1">
        <v>102021.0</v>
      </c>
      <c r="B2023" s="1">
        <v>56.0</v>
      </c>
      <c r="C2023" s="1">
        <v>23000.0</v>
      </c>
      <c r="D2023" s="1" t="s">
        <v>23</v>
      </c>
      <c r="E2023" s="1">
        <v>15107.89</v>
      </c>
      <c r="F2023" s="1">
        <v>5.0</v>
      </c>
      <c r="G2023" s="1">
        <v>23.0</v>
      </c>
      <c r="H2023" s="1">
        <v>5.0</v>
      </c>
      <c r="I2023" s="1" t="s">
        <v>22</v>
      </c>
      <c r="J2023" s="1">
        <v>0.884</v>
      </c>
      <c r="K2023" s="1">
        <v>0.655</v>
      </c>
      <c r="L2023" s="6" t="str">
        <f>if(J2023&gt;QUARTILE!$B$3, "TOP", if(J2023&lt;QUARTILE!$B$4, "BOTTOM", 0))</f>
        <v>TOP</v>
      </c>
      <c r="M2023" s="6">
        <f t="shared" si="1"/>
        <v>2</v>
      </c>
      <c r="N2023" s="6" t="str">
        <f t="shared" si="2"/>
        <v>Gen X</v>
      </c>
      <c r="O2023" s="6" t="str">
        <f t="shared" si="3"/>
        <v>Low Income</v>
      </c>
    </row>
    <row r="2024" hidden="1">
      <c r="A2024" s="1">
        <v>102022.0</v>
      </c>
      <c r="B2024" s="1">
        <v>52.0</v>
      </c>
      <c r="C2024" s="1">
        <v>17000.0</v>
      </c>
      <c r="D2024" s="1" t="s">
        <v>24</v>
      </c>
      <c r="E2024" s="1">
        <v>9608.16</v>
      </c>
      <c r="F2024" s="1">
        <v>3.0</v>
      </c>
      <c r="G2024" s="1">
        <v>27.0</v>
      </c>
      <c r="H2024" s="1">
        <v>7.0</v>
      </c>
      <c r="I2024" s="1" t="s">
        <v>22</v>
      </c>
      <c r="J2024" s="1">
        <v>0.783</v>
      </c>
      <c r="K2024" s="1">
        <v>0.091</v>
      </c>
      <c r="L2024" s="6">
        <f>if(J2024&gt;QUARTILE!$B$3, "TOP", if(J2024&lt;QUARTILE!$B$4, "BOTTOM", 0))</f>
        <v>0</v>
      </c>
      <c r="M2024" s="6">
        <f t="shared" si="1"/>
        <v>2</v>
      </c>
      <c r="N2024" s="6" t="str">
        <f t="shared" si="2"/>
        <v>Gen X</v>
      </c>
      <c r="O2024" s="6" t="str">
        <f t="shared" si="3"/>
        <v>Low Income</v>
      </c>
    </row>
    <row r="2025" hidden="1">
      <c r="A2025" s="1">
        <v>102023.0</v>
      </c>
      <c r="B2025" s="1">
        <v>35.0</v>
      </c>
      <c r="C2025" s="1">
        <v>19000.0</v>
      </c>
      <c r="D2025" s="1" t="s">
        <v>17</v>
      </c>
      <c r="E2025" s="1">
        <v>2968.21</v>
      </c>
      <c r="F2025" s="1">
        <v>1.0</v>
      </c>
      <c r="G2025" s="1">
        <v>21.0</v>
      </c>
      <c r="H2025" s="1">
        <v>13.0</v>
      </c>
      <c r="I2025" s="1" t="s">
        <v>18</v>
      </c>
      <c r="J2025" s="1">
        <v>0.395</v>
      </c>
      <c r="K2025" s="1">
        <v>0.16</v>
      </c>
      <c r="L2025" s="6">
        <f>if(J2025&gt;QUARTILE!$B$3, "TOP", if(J2025&lt;QUARTILE!$B$4, "BOTTOM", 0))</f>
        <v>0</v>
      </c>
      <c r="M2025" s="6">
        <f t="shared" si="1"/>
        <v>1</v>
      </c>
      <c r="N2025" s="6" t="str">
        <f t="shared" si="2"/>
        <v>Gen X</v>
      </c>
      <c r="O2025" s="6" t="str">
        <f t="shared" si="3"/>
        <v>Low Income</v>
      </c>
    </row>
    <row r="2026" hidden="1">
      <c r="A2026" s="1">
        <v>102024.0</v>
      </c>
      <c r="B2026" s="1">
        <v>76.0</v>
      </c>
      <c r="C2026" s="1">
        <v>57000.0</v>
      </c>
      <c r="D2026" s="1" t="s">
        <v>27</v>
      </c>
      <c r="E2026" s="1">
        <v>80145.59</v>
      </c>
      <c r="F2026" s="1">
        <v>4.0</v>
      </c>
      <c r="G2026" s="1">
        <v>20.0</v>
      </c>
      <c r="H2026" s="1">
        <v>4.0</v>
      </c>
      <c r="I2026" s="1" t="s">
        <v>18</v>
      </c>
      <c r="J2026" s="1">
        <v>1.0</v>
      </c>
      <c r="K2026" s="1">
        <v>0.338</v>
      </c>
      <c r="L2026" s="6" t="str">
        <f>if(J2026&gt;QUARTILE!$B$3, "TOP", if(J2026&lt;QUARTILE!$B$4, "BOTTOM", 0))</f>
        <v>TOP</v>
      </c>
      <c r="M2026" s="6">
        <f t="shared" si="1"/>
        <v>1</v>
      </c>
      <c r="N2026" s="6" t="str">
        <f t="shared" si="2"/>
        <v>Baby Boomer</v>
      </c>
      <c r="O2026" s="6" t="str">
        <f t="shared" si="3"/>
        <v>Medium Income</v>
      </c>
    </row>
    <row r="2027" hidden="1">
      <c r="A2027" s="1">
        <v>102025.0</v>
      </c>
      <c r="B2027" s="1">
        <v>59.0</v>
      </c>
      <c r="C2027" s="1">
        <v>9000.0</v>
      </c>
      <c r="D2027" s="1" t="s">
        <v>25</v>
      </c>
      <c r="E2027" s="1">
        <v>9232.95</v>
      </c>
      <c r="F2027" s="1">
        <v>2.0</v>
      </c>
      <c r="G2027" s="1">
        <v>24.0</v>
      </c>
      <c r="H2027" s="1">
        <v>4.0</v>
      </c>
      <c r="I2027" s="1" t="s">
        <v>22</v>
      </c>
      <c r="J2027" s="1">
        <v>0.949</v>
      </c>
      <c r="K2027" s="1">
        <v>0.4</v>
      </c>
      <c r="L2027" s="6" t="str">
        <f>if(J2027&gt;QUARTILE!$B$3, "TOP", if(J2027&lt;QUARTILE!$B$4, "BOTTOM", 0))</f>
        <v>TOP</v>
      </c>
      <c r="M2027" s="6">
        <f t="shared" si="1"/>
        <v>2</v>
      </c>
      <c r="N2027" s="6" t="str">
        <f t="shared" si="2"/>
        <v>Gen X</v>
      </c>
      <c r="O2027" s="6" t="str">
        <f t="shared" si="3"/>
        <v>Low Income</v>
      </c>
    </row>
    <row r="2028" hidden="1">
      <c r="A2028" s="1">
        <v>102026.0</v>
      </c>
      <c r="B2028" s="1">
        <v>56.0</v>
      </c>
      <c r="C2028" s="1">
        <v>17000.0</v>
      </c>
      <c r="D2028" s="1" t="s">
        <v>17</v>
      </c>
      <c r="E2028" s="1">
        <v>19659.18</v>
      </c>
      <c r="F2028" s="1">
        <v>5.0</v>
      </c>
      <c r="G2028" s="1">
        <v>22.0</v>
      </c>
      <c r="H2028" s="1">
        <v>2.0</v>
      </c>
      <c r="I2028" s="1" t="s">
        <v>22</v>
      </c>
      <c r="J2028" s="1">
        <v>0.267</v>
      </c>
      <c r="K2028" s="1">
        <v>0.765</v>
      </c>
      <c r="L2028" s="6" t="str">
        <f>if(J2028&gt;QUARTILE!$B$3, "TOP", if(J2028&lt;QUARTILE!$B$4, "BOTTOM", 0))</f>
        <v>BOTTOM</v>
      </c>
      <c r="M2028" s="6">
        <f t="shared" si="1"/>
        <v>2</v>
      </c>
      <c r="N2028" s="6" t="str">
        <f t="shared" si="2"/>
        <v>Gen X</v>
      </c>
      <c r="O2028" s="6" t="str">
        <f t="shared" si="3"/>
        <v>Low Income</v>
      </c>
    </row>
    <row r="2029" hidden="1">
      <c r="A2029" s="1">
        <v>102027.0</v>
      </c>
      <c r="B2029" s="1">
        <v>34.0</v>
      </c>
      <c r="C2029" s="1">
        <v>38000.0</v>
      </c>
      <c r="D2029" s="1" t="s">
        <v>25</v>
      </c>
      <c r="E2029" s="1">
        <v>13471.95</v>
      </c>
      <c r="F2029" s="1">
        <v>3.0</v>
      </c>
      <c r="G2029" s="1">
        <v>20.0</v>
      </c>
      <c r="H2029" s="1">
        <v>10.0</v>
      </c>
      <c r="I2029" s="1" t="s">
        <v>22</v>
      </c>
      <c r="J2029" s="1">
        <v>0.174</v>
      </c>
      <c r="K2029" s="1">
        <v>0.939</v>
      </c>
      <c r="L2029" s="6" t="str">
        <f>if(J2029&gt;QUARTILE!$B$3, "TOP", if(J2029&lt;QUARTILE!$B$4, "BOTTOM", 0))</f>
        <v>BOTTOM</v>
      </c>
      <c r="M2029" s="6">
        <f t="shared" si="1"/>
        <v>2</v>
      </c>
      <c r="N2029" s="6" t="str">
        <f t="shared" si="2"/>
        <v>Gen X</v>
      </c>
      <c r="O2029" s="6" t="str">
        <f t="shared" si="3"/>
        <v>Low Income</v>
      </c>
    </row>
    <row r="2030" hidden="1">
      <c r="A2030" s="1">
        <v>102028.0</v>
      </c>
      <c r="B2030" s="1">
        <v>31.0</v>
      </c>
      <c r="C2030" s="1">
        <v>10000.0</v>
      </c>
      <c r="D2030" s="1" t="s">
        <v>23</v>
      </c>
      <c r="E2030" s="1">
        <v>3082.34</v>
      </c>
      <c r="F2030" s="1">
        <v>5.0</v>
      </c>
      <c r="G2030" s="1">
        <v>28.0</v>
      </c>
      <c r="H2030" s="1">
        <v>9.0</v>
      </c>
      <c r="I2030" s="1" t="s">
        <v>22</v>
      </c>
      <c r="J2030" s="1">
        <v>0.944</v>
      </c>
      <c r="K2030" s="1">
        <v>0.893</v>
      </c>
      <c r="L2030" s="6" t="str">
        <f>if(J2030&gt;QUARTILE!$B$3, "TOP", if(J2030&lt;QUARTILE!$B$4, "BOTTOM", 0))</f>
        <v>TOP</v>
      </c>
      <c r="M2030" s="6">
        <f t="shared" si="1"/>
        <v>2</v>
      </c>
      <c r="N2030" s="6" t="str">
        <f t="shared" si="2"/>
        <v>Gen X</v>
      </c>
      <c r="O2030" s="6" t="str">
        <f t="shared" si="3"/>
        <v>Low Income</v>
      </c>
    </row>
    <row r="2031" hidden="1">
      <c r="A2031" s="1">
        <v>102029.0</v>
      </c>
      <c r="B2031" s="1">
        <v>48.0</v>
      </c>
      <c r="C2031" s="1">
        <v>49000.0</v>
      </c>
      <c r="D2031" s="1" t="s">
        <v>23</v>
      </c>
      <c r="E2031" s="1">
        <v>1142.92</v>
      </c>
      <c r="F2031" s="1">
        <v>3.0</v>
      </c>
      <c r="G2031" s="1">
        <v>17.0</v>
      </c>
      <c r="H2031" s="1">
        <v>10.0</v>
      </c>
      <c r="I2031" s="1" t="s">
        <v>22</v>
      </c>
      <c r="J2031" s="1">
        <v>0.795</v>
      </c>
      <c r="K2031" s="1">
        <v>0.147</v>
      </c>
      <c r="L2031" s="6">
        <f>if(J2031&gt;QUARTILE!$B$3, "TOP", if(J2031&lt;QUARTILE!$B$4, "BOTTOM", 0))</f>
        <v>0</v>
      </c>
      <c r="M2031" s="6">
        <f t="shared" si="1"/>
        <v>2</v>
      </c>
      <c r="N2031" s="6" t="str">
        <f t="shared" si="2"/>
        <v>Gen X</v>
      </c>
      <c r="O2031" s="6" t="str">
        <f t="shared" si="3"/>
        <v>Medium Income</v>
      </c>
    </row>
    <row r="2032" hidden="1">
      <c r="A2032" s="1">
        <v>102030.0</v>
      </c>
      <c r="B2032" s="1">
        <v>41.0</v>
      </c>
      <c r="C2032" s="1">
        <v>38000.0</v>
      </c>
      <c r="D2032" s="1" t="s">
        <v>27</v>
      </c>
      <c r="E2032" s="1">
        <v>19657.66</v>
      </c>
      <c r="F2032" s="1">
        <v>1.0</v>
      </c>
      <c r="G2032" s="1">
        <v>26.0</v>
      </c>
      <c r="H2032" s="1">
        <v>10.0</v>
      </c>
      <c r="I2032" s="1" t="s">
        <v>22</v>
      </c>
      <c r="J2032" s="1">
        <v>0.311</v>
      </c>
      <c r="K2032" s="1">
        <v>0.686</v>
      </c>
      <c r="L2032" s="6" t="str">
        <f>if(J2032&gt;QUARTILE!$B$3, "TOP", if(J2032&lt;QUARTILE!$B$4, "BOTTOM", 0))</f>
        <v>BOTTOM</v>
      </c>
      <c r="M2032" s="6">
        <f t="shared" si="1"/>
        <v>2</v>
      </c>
      <c r="N2032" s="6" t="str">
        <f t="shared" si="2"/>
        <v>Gen X</v>
      </c>
      <c r="O2032" s="6" t="str">
        <f t="shared" si="3"/>
        <v>Low Income</v>
      </c>
    </row>
    <row r="2033" hidden="1">
      <c r="A2033" s="1">
        <v>102031.0</v>
      </c>
      <c r="B2033" s="1">
        <v>52.0</v>
      </c>
      <c r="C2033" s="1">
        <v>26000.0</v>
      </c>
      <c r="D2033" s="1" t="s">
        <v>21</v>
      </c>
      <c r="E2033" s="1">
        <v>5674.38</v>
      </c>
      <c r="F2033" s="1">
        <v>1.0</v>
      </c>
      <c r="G2033" s="1">
        <v>26.0</v>
      </c>
      <c r="H2033" s="1">
        <v>5.0</v>
      </c>
      <c r="I2033" s="1" t="s">
        <v>22</v>
      </c>
      <c r="J2033" s="1">
        <v>0.305</v>
      </c>
      <c r="K2033" s="1">
        <v>0.571</v>
      </c>
      <c r="L2033" s="6" t="str">
        <f>if(J2033&gt;QUARTILE!$B$3, "TOP", if(J2033&lt;QUARTILE!$B$4, "BOTTOM", 0))</f>
        <v>BOTTOM</v>
      </c>
      <c r="M2033" s="6">
        <f t="shared" si="1"/>
        <v>2</v>
      </c>
      <c r="N2033" s="6" t="str">
        <f t="shared" si="2"/>
        <v>Gen X</v>
      </c>
      <c r="O2033" s="6" t="str">
        <f t="shared" si="3"/>
        <v>Low Income</v>
      </c>
    </row>
    <row r="2034" hidden="1">
      <c r="A2034" s="1">
        <v>102032.0</v>
      </c>
      <c r="B2034" s="1">
        <v>61.0</v>
      </c>
      <c r="C2034" s="1">
        <v>16000.0</v>
      </c>
      <c r="D2034" s="1" t="s">
        <v>23</v>
      </c>
      <c r="E2034" s="1">
        <v>5585.13</v>
      </c>
      <c r="F2034" s="1">
        <v>2.0</v>
      </c>
      <c r="G2034" s="1">
        <v>20.0</v>
      </c>
      <c r="H2034" s="1">
        <v>5.0</v>
      </c>
      <c r="I2034" s="1" t="s">
        <v>22</v>
      </c>
      <c r="J2034" s="1">
        <v>0.372</v>
      </c>
      <c r="K2034" s="1">
        <v>0.37</v>
      </c>
      <c r="L2034" s="6">
        <f>if(J2034&gt;QUARTILE!$B$3, "TOP", if(J2034&lt;QUARTILE!$B$4, "BOTTOM", 0))</f>
        <v>0</v>
      </c>
      <c r="M2034" s="6">
        <f t="shared" si="1"/>
        <v>2</v>
      </c>
      <c r="N2034" s="6" t="str">
        <f t="shared" si="2"/>
        <v>Baby Boomer</v>
      </c>
      <c r="O2034" s="6" t="str">
        <f t="shared" si="3"/>
        <v>Low Income</v>
      </c>
    </row>
    <row r="2035" hidden="1">
      <c r="A2035" s="1">
        <v>102033.0</v>
      </c>
      <c r="B2035" s="1">
        <v>77.0</v>
      </c>
      <c r="C2035" s="1">
        <v>9000.0</v>
      </c>
      <c r="D2035" s="1" t="s">
        <v>23</v>
      </c>
      <c r="E2035" s="1">
        <v>62920.03</v>
      </c>
      <c r="F2035" s="1">
        <v>2.0</v>
      </c>
      <c r="G2035" s="1">
        <v>27.0</v>
      </c>
      <c r="H2035" s="1">
        <v>2.0</v>
      </c>
      <c r="I2035" s="1" t="s">
        <v>18</v>
      </c>
      <c r="J2035" s="1">
        <v>1.0</v>
      </c>
      <c r="K2035" s="1">
        <v>0.895</v>
      </c>
      <c r="L2035" s="6" t="str">
        <f>if(J2035&gt;QUARTILE!$B$3, "TOP", if(J2035&lt;QUARTILE!$B$4, "BOTTOM", 0))</f>
        <v>TOP</v>
      </c>
      <c r="M2035" s="6">
        <f t="shared" si="1"/>
        <v>1</v>
      </c>
      <c r="N2035" s="6" t="str">
        <f t="shared" si="2"/>
        <v>Baby Boomer</v>
      </c>
      <c r="O2035" s="6" t="str">
        <f t="shared" si="3"/>
        <v>Low Income</v>
      </c>
    </row>
    <row r="2036" hidden="1">
      <c r="A2036" s="1">
        <v>102034.0</v>
      </c>
      <c r="B2036" s="1">
        <v>62.0</v>
      </c>
      <c r="C2036" s="1">
        <v>34000.0</v>
      </c>
      <c r="D2036" s="1" t="s">
        <v>25</v>
      </c>
      <c r="E2036" s="1">
        <v>12389.51</v>
      </c>
      <c r="F2036" s="1">
        <v>3.0</v>
      </c>
      <c r="G2036" s="1">
        <v>25.0</v>
      </c>
      <c r="H2036" s="1">
        <v>4.0</v>
      </c>
      <c r="I2036" s="1" t="s">
        <v>22</v>
      </c>
      <c r="J2036" s="1">
        <v>0.29</v>
      </c>
      <c r="K2036" s="1">
        <v>0.456</v>
      </c>
      <c r="L2036" s="6" t="str">
        <f>if(J2036&gt;QUARTILE!$B$3, "TOP", if(J2036&lt;QUARTILE!$B$4, "BOTTOM", 0))</f>
        <v>BOTTOM</v>
      </c>
      <c r="M2036" s="6">
        <f t="shared" si="1"/>
        <v>2</v>
      </c>
      <c r="N2036" s="6" t="str">
        <f t="shared" si="2"/>
        <v>Baby Boomer</v>
      </c>
      <c r="O2036" s="6" t="str">
        <f t="shared" si="3"/>
        <v>Low Income</v>
      </c>
    </row>
    <row r="2037" hidden="1">
      <c r="A2037" s="1">
        <v>102035.0</v>
      </c>
      <c r="B2037" s="1">
        <v>51.0</v>
      </c>
      <c r="C2037" s="1">
        <v>115000.0</v>
      </c>
      <c r="D2037" s="1" t="s">
        <v>17</v>
      </c>
      <c r="E2037" s="1">
        <v>597.35</v>
      </c>
      <c r="F2037" s="1">
        <v>3.0</v>
      </c>
      <c r="G2037" s="1">
        <v>24.0</v>
      </c>
      <c r="H2037" s="1">
        <v>9.0</v>
      </c>
      <c r="I2037" s="1" t="s">
        <v>22</v>
      </c>
      <c r="J2037" s="1">
        <v>0.751</v>
      </c>
      <c r="K2037" s="1">
        <v>0.665</v>
      </c>
      <c r="L2037" s="6">
        <f>if(J2037&gt;QUARTILE!$B$3, "TOP", if(J2037&lt;QUARTILE!$B$4, "BOTTOM", 0))</f>
        <v>0</v>
      </c>
      <c r="M2037" s="6">
        <f t="shared" si="1"/>
        <v>2</v>
      </c>
      <c r="N2037" s="6" t="str">
        <f t="shared" si="2"/>
        <v>Gen X</v>
      </c>
      <c r="O2037" s="6" t="str">
        <f t="shared" si="3"/>
        <v>Medium Income</v>
      </c>
    </row>
    <row r="2038" hidden="1">
      <c r="A2038" s="1">
        <v>102036.0</v>
      </c>
      <c r="B2038" s="1">
        <v>20.0</v>
      </c>
      <c r="C2038" s="1">
        <v>24000.0</v>
      </c>
      <c r="D2038" s="1" t="s">
        <v>23</v>
      </c>
      <c r="E2038" s="1">
        <v>8305.54</v>
      </c>
      <c r="F2038" s="1">
        <v>3.0</v>
      </c>
      <c r="G2038" s="1">
        <v>15.0</v>
      </c>
      <c r="H2038" s="1">
        <v>15.0</v>
      </c>
      <c r="I2038" s="1" t="s">
        <v>18</v>
      </c>
      <c r="J2038" s="1">
        <v>0.884</v>
      </c>
      <c r="K2038" s="1">
        <v>0.503</v>
      </c>
      <c r="L2038" s="6" t="str">
        <f>if(J2038&gt;QUARTILE!$B$3, "TOP", if(J2038&lt;QUARTILE!$B$4, "BOTTOM", 0))</f>
        <v>TOP</v>
      </c>
      <c r="M2038" s="6">
        <f t="shared" si="1"/>
        <v>1</v>
      </c>
      <c r="N2038" s="6" t="str">
        <f t="shared" si="2"/>
        <v>Millenial</v>
      </c>
      <c r="O2038" s="6" t="str">
        <f t="shared" si="3"/>
        <v>Low Income</v>
      </c>
    </row>
    <row r="2039" hidden="1">
      <c r="A2039" s="1">
        <v>102037.0</v>
      </c>
      <c r="B2039" s="1">
        <v>54.0</v>
      </c>
      <c r="C2039" s="1">
        <v>7000.0</v>
      </c>
      <c r="D2039" s="1" t="s">
        <v>23</v>
      </c>
      <c r="E2039" s="1">
        <v>17565.05</v>
      </c>
      <c r="F2039" s="1">
        <v>3.0</v>
      </c>
      <c r="G2039" s="1">
        <v>20.0</v>
      </c>
      <c r="H2039" s="1">
        <v>5.0</v>
      </c>
      <c r="I2039" s="1" t="s">
        <v>22</v>
      </c>
      <c r="J2039" s="1">
        <v>0.437</v>
      </c>
      <c r="K2039" s="1">
        <v>0.103</v>
      </c>
      <c r="L2039" s="6">
        <f>if(J2039&gt;QUARTILE!$B$3, "TOP", if(J2039&lt;QUARTILE!$B$4, "BOTTOM", 0))</f>
        <v>0</v>
      </c>
      <c r="M2039" s="6">
        <f t="shared" si="1"/>
        <v>2</v>
      </c>
      <c r="N2039" s="6" t="str">
        <f t="shared" si="2"/>
        <v>Gen X</v>
      </c>
      <c r="O2039" s="6" t="str">
        <f t="shared" si="3"/>
        <v>Low Income</v>
      </c>
    </row>
    <row r="2040" hidden="1">
      <c r="A2040" s="1">
        <v>102038.0</v>
      </c>
      <c r="B2040" s="1">
        <v>60.0</v>
      </c>
      <c r="C2040" s="1">
        <v>29000.0</v>
      </c>
      <c r="D2040" s="1" t="s">
        <v>27</v>
      </c>
      <c r="E2040" s="1">
        <v>7966.83</v>
      </c>
      <c r="F2040" s="1">
        <v>1.0</v>
      </c>
      <c r="G2040" s="1">
        <v>16.0</v>
      </c>
      <c r="H2040" s="1">
        <v>4.0</v>
      </c>
      <c r="I2040" s="1" t="s">
        <v>22</v>
      </c>
      <c r="J2040" s="1">
        <v>0.061</v>
      </c>
      <c r="K2040" s="1">
        <v>0.141</v>
      </c>
      <c r="L2040" s="6" t="str">
        <f>if(J2040&gt;QUARTILE!$B$3, "TOP", if(J2040&lt;QUARTILE!$B$4, "BOTTOM", 0))</f>
        <v>BOTTOM</v>
      </c>
      <c r="M2040" s="6">
        <f t="shared" si="1"/>
        <v>2</v>
      </c>
      <c r="N2040" s="6" t="str">
        <f t="shared" si="2"/>
        <v>Gen X</v>
      </c>
      <c r="O2040" s="6" t="str">
        <f t="shared" si="3"/>
        <v>Low Income</v>
      </c>
    </row>
    <row r="2041" hidden="1">
      <c r="A2041" s="1">
        <v>102039.0</v>
      </c>
      <c r="B2041" s="1">
        <v>57.0</v>
      </c>
      <c r="C2041" s="1">
        <v>37000.0</v>
      </c>
      <c r="D2041" s="1" t="s">
        <v>25</v>
      </c>
      <c r="E2041" s="1">
        <v>544.38</v>
      </c>
      <c r="F2041" s="1">
        <v>2.0</v>
      </c>
      <c r="G2041" s="1">
        <v>22.0</v>
      </c>
      <c r="H2041" s="1">
        <v>3.0</v>
      </c>
      <c r="I2041" s="1" t="s">
        <v>22</v>
      </c>
      <c r="J2041" s="1">
        <v>0.809</v>
      </c>
      <c r="K2041" s="1">
        <v>0.75</v>
      </c>
      <c r="L2041" s="6">
        <f>if(J2041&gt;QUARTILE!$B$3, "TOP", if(J2041&lt;QUARTILE!$B$4, "BOTTOM", 0))</f>
        <v>0</v>
      </c>
      <c r="M2041" s="6">
        <f t="shared" si="1"/>
        <v>2</v>
      </c>
      <c r="N2041" s="6" t="str">
        <f t="shared" si="2"/>
        <v>Gen X</v>
      </c>
      <c r="O2041" s="6" t="str">
        <f t="shared" si="3"/>
        <v>Low Income</v>
      </c>
    </row>
    <row r="2042" hidden="1">
      <c r="A2042" s="1">
        <v>102040.0</v>
      </c>
      <c r="B2042" s="1">
        <v>43.0</v>
      </c>
      <c r="C2042" s="1">
        <v>13000.0</v>
      </c>
      <c r="D2042" s="1" t="s">
        <v>23</v>
      </c>
      <c r="E2042" s="1">
        <v>11750.94</v>
      </c>
      <c r="F2042" s="1">
        <v>2.0</v>
      </c>
      <c r="G2042" s="1">
        <v>21.0</v>
      </c>
      <c r="H2042" s="1">
        <v>3.0</v>
      </c>
      <c r="I2042" s="1" t="s">
        <v>22</v>
      </c>
      <c r="J2042" s="1">
        <v>0.07</v>
      </c>
      <c r="K2042" s="1">
        <v>0.802</v>
      </c>
      <c r="L2042" s="6" t="str">
        <f>if(J2042&gt;QUARTILE!$B$3, "TOP", if(J2042&lt;QUARTILE!$B$4, "BOTTOM", 0))</f>
        <v>BOTTOM</v>
      </c>
      <c r="M2042" s="6">
        <f t="shared" si="1"/>
        <v>2</v>
      </c>
      <c r="N2042" s="6" t="str">
        <f t="shared" si="2"/>
        <v>Gen X</v>
      </c>
      <c r="O2042" s="6" t="str">
        <f t="shared" si="3"/>
        <v>Low Income</v>
      </c>
    </row>
    <row r="2043" hidden="1">
      <c r="A2043" s="1">
        <v>102041.0</v>
      </c>
      <c r="B2043" s="1">
        <v>72.0</v>
      </c>
      <c r="C2043" s="1">
        <v>15000.0</v>
      </c>
      <c r="D2043" s="1" t="s">
        <v>23</v>
      </c>
      <c r="E2043" s="1">
        <v>2238.89</v>
      </c>
      <c r="F2043" s="1">
        <v>4.0</v>
      </c>
      <c r="G2043" s="1">
        <v>27.0</v>
      </c>
      <c r="H2043" s="1">
        <v>4.0</v>
      </c>
      <c r="I2043" s="1" t="s">
        <v>22</v>
      </c>
      <c r="J2043" s="1">
        <v>0.881</v>
      </c>
      <c r="K2043" s="1">
        <v>0.314</v>
      </c>
      <c r="L2043" s="6" t="str">
        <f>if(J2043&gt;QUARTILE!$B$3, "TOP", if(J2043&lt;QUARTILE!$B$4, "BOTTOM", 0))</f>
        <v>TOP</v>
      </c>
      <c r="M2043" s="6">
        <f t="shared" si="1"/>
        <v>2</v>
      </c>
      <c r="N2043" s="6" t="str">
        <f t="shared" si="2"/>
        <v>Baby Boomer</v>
      </c>
      <c r="O2043" s="6" t="str">
        <f t="shared" si="3"/>
        <v>Low Income</v>
      </c>
    </row>
    <row r="2044" hidden="1">
      <c r="A2044" s="1">
        <v>102042.0</v>
      </c>
      <c r="B2044" s="1">
        <v>40.0</v>
      </c>
      <c r="C2044" s="1">
        <v>14000.0</v>
      </c>
      <c r="D2044" s="1" t="s">
        <v>27</v>
      </c>
      <c r="E2044" s="1">
        <v>19307.52</v>
      </c>
      <c r="F2044" s="1">
        <v>2.0</v>
      </c>
      <c r="G2044" s="1">
        <v>17.0</v>
      </c>
      <c r="H2044" s="1">
        <v>9.0</v>
      </c>
      <c r="I2044" s="1" t="s">
        <v>22</v>
      </c>
      <c r="J2044" s="1">
        <v>0.361</v>
      </c>
      <c r="K2044" s="1">
        <v>0.067</v>
      </c>
      <c r="L2044" s="6">
        <f>if(J2044&gt;QUARTILE!$B$3, "TOP", if(J2044&lt;QUARTILE!$B$4, "BOTTOM", 0))</f>
        <v>0</v>
      </c>
      <c r="M2044" s="6">
        <f t="shared" si="1"/>
        <v>2</v>
      </c>
      <c r="N2044" s="6" t="str">
        <f t="shared" si="2"/>
        <v>Gen X</v>
      </c>
      <c r="O2044" s="6" t="str">
        <f t="shared" si="3"/>
        <v>Low Income</v>
      </c>
    </row>
    <row r="2045" hidden="1">
      <c r="A2045" s="1">
        <v>102043.0</v>
      </c>
      <c r="B2045" s="1">
        <v>61.0</v>
      </c>
      <c r="C2045" s="1">
        <v>16000.0</v>
      </c>
      <c r="D2045" s="1" t="s">
        <v>25</v>
      </c>
      <c r="E2045" s="1">
        <v>19329.96</v>
      </c>
      <c r="F2045" s="1">
        <v>2.0</v>
      </c>
      <c r="G2045" s="1">
        <v>26.0</v>
      </c>
      <c r="H2045" s="1">
        <v>3.0</v>
      </c>
      <c r="I2045" s="1" t="s">
        <v>22</v>
      </c>
      <c r="J2045" s="1">
        <v>0.851</v>
      </c>
      <c r="K2045" s="1">
        <v>0.957</v>
      </c>
      <c r="L2045" s="6" t="str">
        <f>if(J2045&gt;QUARTILE!$B$3, "TOP", if(J2045&lt;QUARTILE!$B$4, "BOTTOM", 0))</f>
        <v>TOP</v>
      </c>
      <c r="M2045" s="6">
        <f t="shared" si="1"/>
        <v>2</v>
      </c>
      <c r="N2045" s="6" t="str">
        <f t="shared" si="2"/>
        <v>Baby Boomer</v>
      </c>
      <c r="O2045" s="6" t="str">
        <f t="shared" si="3"/>
        <v>Low Income</v>
      </c>
    </row>
    <row r="2046" hidden="1">
      <c r="A2046" s="1">
        <v>102044.0</v>
      </c>
      <c r="B2046" s="1">
        <v>56.0</v>
      </c>
      <c r="C2046" s="1">
        <v>20000.0</v>
      </c>
      <c r="D2046" s="1" t="s">
        <v>30</v>
      </c>
      <c r="E2046" s="1">
        <v>769.81</v>
      </c>
      <c r="F2046" s="1">
        <v>5.0</v>
      </c>
      <c r="G2046" s="1">
        <v>26.0</v>
      </c>
      <c r="H2046" s="1">
        <v>7.0</v>
      </c>
      <c r="I2046" s="1" t="s">
        <v>22</v>
      </c>
      <c r="J2046" s="1">
        <v>0.545</v>
      </c>
      <c r="K2046" s="1">
        <v>0.447</v>
      </c>
      <c r="L2046" s="6">
        <f>if(J2046&gt;QUARTILE!$B$3, "TOP", if(J2046&lt;QUARTILE!$B$4, "BOTTOM", 0))</f>
        <v>0</v>
      </c>
      <c r="M2046" s="6">
        <f t="shared" si="1"/>
        <v>2</v>
      </c>
      <c r="N2046" s="6" t="str">
        <f t="shared" si="2"/>
        <v>Gen X</v>
      </c>
      <c r="O2046" s="6" t="str">
        <f t="shared" si="3"/>
        <v>Low Income</v>
      </c>
    </row>
    <row r="2047" hidden="1">
      <c r="A2047" s="1">
        <v>102045.0</v>
      </c>
      <c r="B2047" s="1">
        <v>32.0</v>
      </c>
      <c r="C2047" s="1">
        <v>13000.0</v>
      </c>
      <c r="D2047" s="1" t="s">
        <v>27</v>
      </c>
      <c r="E2047" s="1">
        <v>6868.58</v>
      </c>
      <c r="F2047" s="1">
        <v>5.0</v>
      </c>
      <c r="G2047" s="1">
        <v>23.0</v>
      </c>
      <c r="H2047" s="1">
        <v>10.0</v>
      </c>
      <c r="I2047" s="1" t="s">
        <v>22</v>
      </c>
      <c r="J2047" s="1">
        <v>0.359</v>
      </c>
      <c r="K2047" s="1">
        <v>0.084</v>
      </c>
      <c r="L2047" s="6">
        <f>if(J2047&gt;QUARTILE!$B$3, "TOP", if(J2047&lt;QUARTILE!$B$4, "BOTTOM", 0))</f>
        <v>0</v>
      </c>
      <c r="M2047" s="6">
        <f t="shared" si="1"/>
        <v>2</v>
      </c>
      <c r="N2047" s="6" t="str">
        <f t="shared" si="2"/>
        <v>Gen X</v>
      </c>
      <c r="O2047" s="6" t="str">
        <f t="shared" si="3"/>
        <v>Low Income</v>
      </c>
    </row>
    <row r="2048" hidden="1">
      <c r="A2048" s="1">
        <v>102046.0</v>
      </c>
      <c r="B2048" s="1">
        <v>73.0</v>
      </c>
      <c r="C2048" s="1">
        <v>10000.0</v>
      </c>
      <c r="D2048" s="1" t="s">
        <v>23</v>
      </c>
      <c r="E2048" s="1">
        <v>10678.0</v>
      </c>
      <c r="F2048" s="1">
        <v>4.0</v>
      </c>
      <c r="G2048" s="1">
        <v>21.0</v>
      </c>
      <c r="H2048" s="1">
        <v>3.0</v>
      </c>
      <c r="I2048" s="1" t="s">
        <v>22</v>
      </c>
      <c r="J2048" s="1">
        <v>0.949</v>
      </c>
      <c r="K2048" s="1">
        <v>0.148</v>
      </c>
      <c r="L2048" s="6" t="str">
        <f>if(J2048&gt;QUARTILE!$B$3, "TOP", if(J2048&lt;QUARTILE!$B$4, "BOTTOM", 0))</f>
        <v>TOP</v>
      </c>
      <c r="M2048" s="6">
        <f t="shared" si="1"/>
        <v>2</v>
      </c>
      <c r="N2048" s="6" t="str">
        <f t="shared" si="2"/>
        <v>Baby Boomer</v>
      </c>
      <c r="O2048" s="6" t="str">
        <f t="shared" si="3"/>
        <v>Low Income</v>
      </c>
    </row>
    <row r="2049" hidden="1">
      <c r="A2049" s="1">
        <v>102047.0</v>
      </c>
      <c r="B2049" s="1">
        <v>66.0</v>
      </c>
      <c r="C2049" s="1">
        <v>24000.0</v>
      </c>
      <c r="D2049" s="1" t="s">
        <v>25</v>
      </c>
      <c r="E2049" s="1">
        <v>15981.9</v>
      </c>
      <c r="F2049" s="1">
        <v>3.0</v>
      </c>
      <c r="G2049" s="1">
        <v>21.0</v>
      </c>
      <c r="H2049" s="1">
        <v>4.0</v>
      </c>
      <c r="I2049" s="1" t="s">
        <v>22</v>
      </c>
      <c r="J2049" s="1">
        <v>0.817</v>
      </c>
      <c r="K2049" s="1">
        <v>0.045</v>
      </c>
      <c r="L2049" s="6" t="str">
        <f>if(J2049&gt;QUARTILE!$B$3, "TOP", if(J2049&lt;QUARTILE!$B$4, "BOTTOM", 0))</f>
        <v>TOP</v>
      </c>
      <c r="M2049" s="6">
        <f t="shared" si="1"/>
        <v>2</v>
      </c>
      <c r="N2049" s="6" t="str">
        <f t="shared" si="2"/>
        <v>Baby Boomer</v>
      </c>
      <c r="O2049" s="6" t="str">
        <f t="shared" si="3"/>
        <v>Low Income</v>
      </c>
    </row>
    <row r="2050" hidden="1">
      <c r="A2050" s="1">
        <v>102048.0</v>
      </c>
      <c r="B2050" s="1">
        <v>21.0</v>
      </c>
      <c r="C2050" s="1">
        <v>20000.0</v>
      </c>
      <c r="D2050" s="1" t="s">
        <v>25</v>
      </c>
      <c r="E2050" s="1">
        <v>7021.34</v>
      </c>
      <c r="F2050" s="1">
        <v>4.0</v>
      </c>
      <c r="G2050" s="1">
        <v>27.0</v>
      </c>
      <c r="H2050" s="1">
        <v>17.0</v>
      </c>
      <c r="I2050" s="1" t="s">
        <v>18</v>
      </c>
      <c r="J2050" s="1">
        <v>0.131</v>
      </c>
      <c r="K2050" s="1">
        <v>0.66</v>
      </c>
      <c r="L2050" s="6" t="str">
        <f>if(J2050&gt;QUARTILE!$B$3, "TOP", if(J2050&lt;QUARTILE!$B$4, "BOTTOM", 0))</f>
        <v>BOTTOM</v>
      </c>
      <c r="M2050" s="6">
        <f t="shared" si="1"/>
        <v>1</v>
      </c>
      <c r="N2050" s="6" t="str">
        <f t="shared" si="2"/>
        <v>Millenial</v>
      </c>
      <c r="O2050" s="6" t="str">
        <f t="shared" si="3"/>
        <v>Low Income</v>
      </c>
    </row>
    <row r="2051" hidden="1">
      <c r="A2051" s="1">
        <v>102049.0</v>
      </c>
      <c r="B2051" s="1">
        <v>46.0</v>
      </c>
      <c r="C2051" s="1">
        <v>17000.0</v>
      </c>
      <c r="D2051" s="1" t="s">
        <v>23</v>
      </c>
      <c r="E2051" s="1">
        <v>6786.43</v>
      </c>
      <c r="F2051" s="1">
        <v>4.0</v>
      </c>
      <c r="G2051" s="1">
        <v>14.0</v>
      </c>
      <c r="H2051" s="1">
        <v>9.0</v>
      </c>
      <c r="I2051" s="1" t="s">
        <v>22</v>
      </c>
      <c r="J2051" s="1">
        <v>0.981</v>
      </c>
      <c r="K2051" s="1">
        <v>0.654</v>
      </c>
      <c r="L2051" s="6" t="str">
        <f>if(J2051&gt;QUARTILE!$B$3, "TOP", if(J2051&lt;QUARTILE!$B$4, "BOTTOM", 0))</f>
        <v>TOP</v>
      </c>
      <c r="M2051" s="6">
        <f t="shared" si="1"/>
        <v>2</v>
      </c>
      <c r="N2051" s="6" t="str">
        <f t="shared" si="2"/>
        <v>Gen X</v>
      </c>
      <c r="O2051" s="6" t="str">
        <f t="shared" si="3"/>
        <v>Low Income</v>
      </c>
    </row>
    <row r="2052" hidden="1">
      <c r="A2052" s="1">
        <v>102050.0</v>
      </c>
      <c r="B2052" s="1">
        <v>39.0</v>
      </c>
      <c r="C2052" s="1">
        <v>23000.0</v>
      </c>
      <c r="D2052" s="1" t="s">
        <v>21</v>
      </c>
      <c r="E2052" s="1">
        <v>81508.68</v>
      </c>
      <c r="F2052" s="1">
        <v>1.0</v>
      </c>
      <c r="G2052" s="1">
        <v>13.0</v>
      </c>
      <c r="H2052" s="1">
        <v>9.0</v>
      </c>
      <c r="I2052" s="1" t="s">
        <v>18</v>
      </c>
      <c r="J2052" s="1">
        <v>0.567</v>
      </c>
      <c r="K2052" s="1">
        <v>0.503</v>
      </c>
      <c r="L2052" s="6">
        <f>if(J2052&gt;QUARTILE!$B$3, "TOP", if(J2052&lt;QUARTILE!$B$4, "BOTTOM", 0))</f>
        <v>0</v>
      </c>
      <c r="M2052" s="6">
        <f t="shared" si="1"/>
        <v>1</v>
      </c>
      <c r="N2052" s="6" t="str">
        <f t="shared" si="2"/>
        <v>Gen X</v>
      </c>
      <c r="O2052" s="6" t="str">
        <f t="shared" si="3"/>
        <v>Low Income</v>
      </c>
    </row>
    <row r="2053" hidden="1">
      <c r="A2053" s="1">
        <v>102051.0</v>
      </c>
      <c r="B2053" s="1">
        <v>42.0</v>
      </c>
      <c r="C2053" s="1">
        <v>9000.0</v>
      </c>
      <c r="D2053" s="1" t="s">
        <v>17</v>
      </c>
      <c r="E2053" s="1">
        <v>855.29</v>
      </c>
      <c r="F2053" s="1">
        <v>2.0</v>
      </c>
      <c r="G2053" s="1">
        <v>27.0</v>
      </c>
      <c r="H2053" s="1">
        <v>14.0</v>
      </c>
      <c r="I2053" s="1" t="s">
        <v>22</v>
      </c>
      <c r="J2053" s="1">
        <v>0.149</v>
      </c>
      <c r="K2053" s="1">
        <v>0.546</v>
      </c>
      <c r="L2053" s="6" t="str">
        <f>if(J2053&gt;QUARTILE!$B$3, "TOP", if(J2053&lt;QUARTILE!$B$4, "BOTTOM", 0))</f>
        <v>BOTTOM</v>
      </c>
      <c r="M2053" s="6">
        <f t="shared" si="1"/>
        <v>2</v>
      </c>
      <c r="N2053" s="6" t="str">
        <f t="shared" si="2"/>
        <v>Gen X</v>
      </c>
      <c r="O2053" s="6" t="str">
        <f t="shared" si="3"/>
        <v>Low Income</v>
      </c>
    </row>
    <row r="2054" hidden="1">
      <c r="A2054" s="1">
        <v>102052.0</v>
      </c>
      <c r="B2054" s="1">
        <v>30.0</v>
      </c>
      <c r="C2054" s="1">
        <v>26000.0</v>
      </c>
      <c r="D2054" s="1" t="s">
        <v>23</v>
      </c>
      <c r="E2054" s="1">
        <v>90279.94</v>
      </c>
      <c r="F2054" s="1">
        <v>1.0</v>
      </c>
      <c r="G2054" s="1">
        <v>23.0</v>
      </c>
      <c r="H2054" s="1">
        <v>6.0</v>
      </c>
      <c r="I2054" s="1" t="s">
        <v>18</v>
      </c>
      <c r="J2054" s="1">
        <v>0.921</v>
      </c>
      <c r="K2054" s="1">
        <v>0.281</v>
      </c>
      <c r="L2054" s="6" t="str">
        <f>if(J2054&gt;QUARTILE!$B$3, "TOP", if(J2054&lt;QUARTILE!$B$4, "BOTTOM", 0))</f>
        <v>TOP</v>
      </c>
      <c r="M2054" s="6">
        <f t="shared" si="1"/>
        <v>1</v>
      </c>
      <c r="N2054" s="6" t="str">
        <f t="shared" si="2"/>
        <v>Millenial</v>
      </c>
      <c r="O2054" s="6" t="str">
        <f t="shared" si="3"/>
        <v>Low Income</v>
      </c>
    </row>
    <row r="2055" hidden="1">
      <c r="A2055" s="1">
        <v>102053.0</v>
      </c>
      <c r="B2055" s="1">
        <v>35.0</v>
      </c>
      <c r="C2055" s="1">
        <v>17000.0</v>
      </c>
      <c r="D2055" s="1" t="s">
        <v>23</v>
      </c>
      <c r="E2055" s="1">
        <v>978.59</v>
      </c>
      <c r="F2055" s="1">
        <v>2.0</v>
      </c>
      <c r="G2055" s="1">
        <v>21.0</v>
      </c>
      <c r="H2055" s="1">
        <v>11.0</v>
      </c>
      <c r="I2055" s="1" t="s">
        <v>18</v>
      </c>
      <c r="J2055" s="1">
        <v>0.568</v>
      </c>
      <c r="K2055" s="1">
        <v>0.951</v>
      </c>
      <c r="L2055" s="6">
        <f>if(J2055&gt;QUARTILE!$B$3, "TOP", if(J2055&lt;QUARTILE!$B$4, "BOTTOM", 0))</f>
        <v>0</v>
      </c>
      <c r="M2055" s="6">
        <f t="shared" si="1"/>
        <v>1</v>
      </c>
      <c r="N2055" s="6" t="str">
        <f t="shared" si="2"/>
        <v>Gen X</v>
      </c>
      <c r="O2055" s="6" t="str">
        <f t="shared" si="3"/>
        <v>Low Income</v>
      </c>
    </row>
    <row r="2056" hidden="1">
      <c r="A2056" s="1">
        <v>102054.0</v>
      </c>
      <c r="B2056" s="1">
        <v>50.0</v>
      </c>
      <c r="C2056" s="1">
        <v>25000.0</v>
      </c>
      <c r="D2056" s="1" t="s">
        <v>23</v>
      </c>
      <c r="E2056" s="1">
        <v>6803.14</v>
      </c>
      <c r="F2056" s="1">
        <v>4.0</v>
      </c>
      <c r="G2056" s="1">
        <v>20.0</v>
      </c>
      <c r="H2056" s="1">
        <v>3.0</v>
      </c>
      <c r="I2056" s="1" t="s">
        <v>22</v>
      </c>
      <c r="J2056" s="1">
        <v>0.723</v>
      </c>
      <c r="K2056" s="1">
        <v>0.751</v>
      </c>
      <c r="L2056" s="6">
        <f>if(J2056&gt;QUARTILE!$B$3, "TOP", if(J2056&lt;QUARTILE!$B$4, "BOTTOM", 0))</f>
        <v>0</v>
      </c>
      <c r="M2056" s="6">
        <f t="shared" si="1"/>
        <v>2</v>
      </c>
      <c r="N2056" s="6" t="str">
        <f t="shared" si="2"/>
        <v>Gen X</v>
      </c>
      <c r="O2056" s="6" t="str">
        <f t="shared" si="3"/>
        <v>Low Income</v>
      </c>
    </row>
    <row r="2057" hidden="1">
      <c r="A2057" s="1">
        <v>102055.0</v>
      </c>
      <c r="B2057" s="1">
        <v>33.0</v>
      </c>
      <c r="C2057" s="1">
        <v>28000.0</v>
      </c>
      <c r="D2057" s="1" t="s">
        <v>23</v>
      </c>
      <c r="E2057" s="1">
        <v>13612.16</v>
      </c>
      <c r="F2057" s="1">
        <v>2.0</v>
      </c>
      <c r="G2057" s="1">
        <v>22.0</v>
      </c>
      <c r="H2057" s="1">
        <v>8.0</v>
      </c>
      <c r="I2057" s="1" t="s">
        <v>22</v>
      </c>
      <c r="J2057" s="1">
        <v>0.744</v>
      </c>
      <c r="K2057" s="1">
        <v>0.908</v>
      </c>
      <c r="L2057" s="6">
        <f>if(J2057&gt;QUARTILE!$B$3, "TOP", if(J2057&lt;QUARTILE!$B$4, "BOTTOM", 0))</f>
        <v>0</v>
      </c>
      <c r="M2057" s="6">
        <f t="shared" si="1"/>
        <v>2</v>
      </c>
      <c r="N2057" s="6" t="str">
        <f t="shared" si="2"/>
        <v>Gen X</v>
      </c>
      <c r="O2057" s="6" t="str">
        <f t="shared" si="3"/>
        <v>Low Income</v>
      </c>
    </row>
    <row r="2058" hidden="1">
      <c r="A2058" s="1">
        <v>102056.0</v>
      </c>
      <c r="B2058" s="1">
        <v>62.0</v>
      </c>
      <c r="C2058" s="1">
        <v>43000.0</v>
      </c>
      <c r="D2058" s="1" t="s">
        <v>27</v>
      </c>
      <c r="E2058" s="1">
        <v>3093.31</v>
      </c>
      <c r="F2058" s="1">
        <v>3.0</v>
      </c>
      <c r="G2058" s="1">
        <v>23.0</v>
      </c>
      <c r="H2058" s="1">
        <v>7.0</v>
      </c>
      <c r="I2058" s="1" t="s">
        <v>22</v>
      </c>
      <c r="J2058" s="1">
        <v>0.197</v>
      </c>
      <c r="K2058" s="1">
        <v>0.312</v>
      </c>
      <c r="L2058" s="6" t="str">
        <f>if(J2058&gt;QUARTILE!$B$3, "TOP", if(J2058&lt;QUARTILE!$B$4, "BOTTOM", 0))</f>
        <v>BOTTOM</v>
      </c>
      <c r="M2058" s="6">
        <f t="shared" si="1"/>
        <v>2</v>
      </c>
      <c r="N2058" s="6" t="str">
        <f t="shared" si="2"/>
        <v>Baby Boomer</v>
      </c>
      <c r="O2058" s="6" t="str">
        <f t="shared" si="3"/>
        <v>Low Income</v>
      </c>
    </row>
    <row r="2059" hidden="1">
      <c r="A2059" s="1">
        <v>102057.0</v>
      </c>
      <c r="B2059" s="1">
        <v>59.0</v>
      </c>
      <c r="C2059" s="1">
        <v>23000.0</v>
      </c>
      <c r="D2059" s="1" t="s">
        <v>25</v>
      </c>
      <c r="E2059" s="1">
        <v>2896.96</v>
      </c>
      <c r="F2059" s="1">
        <v>3.0</v>
      </c>
      <c r="G2059" s="1">
        <v>23.0</v>
      </c>
      <c r="H2059" s="1">
        <v>7.0</v>
      </c>
      <c r="I2059" s="1" t="s">
        <v>22</v>
      </c>
      <c r="J2059" s="1">
        <v>1.0</v>
      </c>
      <c r="K2059" s="1">
        <v>0.978</v>
      </c>
      <c r="L2059" s="6" t="str">
        <f>if(J2059&gt;QUARTILE!$B$3, "TOP", if(J2059&lt;QUARTILE!$B$4, "BOTTOM", 0))</f>
        <v>TOP</v>
      </c>
      <c r="M2059" s="6">
        <f t="shared" si="1"/>
        <v>2</v>
      </c>
      <c r="N2059" s="6" t="str">
        <f t="shared" si="2"/>
        <v>Gen X</v>
      </c>
      <c r="O2059" s="6" t="str">
        <f t="shared" si="3"/>
        <v>Low Income</v>
      </c>
    </row>
    <row r="2060" hidden="1">
      <c r="A2060" s="1">
        <v>102058.0</v>
      </c>
      <c r="B2060" s="1">
        <v>61.0</v>
      </c>
      <c r="C2060" s="1">
        <v>42000.0</v>
      </c>
      <c r="D2060" s="1" t="s">
        <v>30</v>
      </c>
      <c r="E2060" s="1">
        <v>5922.69</v>
      </c>
      <c r="F2060" s="1">
        <v>4.0</v>
      </c>
      <c r="G2060" s="1">
        <v>27.0</v>
      </c>
      <c r="H2060" s="1">
        <v>2.0</v>
      </c>
      <c r="I2060" s="1" t="s">
        <v>22</v>
      </c>
      <c r="J2060" s="1">
        <v>0.106</v>
      </c>
      <c r="K2060" s="1">
        <v>0.115</v>
      </c>
      <c r="L2060" s="6" t="str">
        <f>if(J2060&gt;QUARTILE!$B$3, "TOP", if(J2060&lt;QUARTILE!$B$4, "BOTTOM", 0))</f>
        <v>BOTTOM</v>
      </c>
      <c r="M2060" s="6">
        <f t="shared" si="1"/>
        <v>2</v>
      </c>
      <c r="N2060" s="6" t="str">
        <f t="shared" si="2"/>
        <v>Baby Boomer</v>
      </c>
      <c r="O2060" s="6" t="str">
        <f t="shared" si="3"/>
        <v>Low Income</v>
      </c>
    </row>
    <row r="2061" hidden="1">
      <c r="A2061" s="1">
        <v>102059.0</v>
      </c>
      <c r="B2061" s="1">
        <v>79.0</v>
      </c>
      <c r="C2061" s="1">
        <v>18000.0</v>
      </c>
      <c r="D2061" s="1" t="s">
        <v>23</v>
      </c>
      <c r="E2061" s="1">
        <v>72617.63</v>
      </c>
      <c r="F2061" s="1">
        <v>5.0</v>
      </c>
      <c r="G2061" s="1">
        <v>15.0</v>
      </c>
      <c r="H2061" s="1">
        <v>12.0</v>
      </c>
      <c r="I2061" s="1" t="s">
        <v>18</v>
      </c>
      <c r="J2061" s="1">
        <v>0.756</v>
      </c>
      <c r="K2061" s="1">
        <v>0.0</v>
      </c>
      <c r="L2061" s="6">
        <f>if(J2061&gt;QUARTILE!$B$3, "TOP", if(J2061&lt;QUARTILE!$B$4, "BOTTOM", 0))</f>
        <v>0</v>
      </c>
      <c r="M2061" s="6">
        <f t="shared" si="1"/>
        <v>1</v>
      </c>
      <c r="N2061" s="6" t="str">
        <f t="shared" si="2"/>
        <v>Baby Boomer</v>
      </c>
      <c r="O2061" s="6" t="str">
        <f t="shared" si="3"/>
        <v>Low Income</v>
      </c>
    </row>
    <row r="2062" hidden="1">
      <c r="A2062" s="1">
        <v>102060.0</v>
      </c>
      <c r="B2062" s="1">
        <v>19.0</v>
      </c>
      <c r="C2062" s="1">
        <v>19000.0</v>
      </c>
      <c r="D2062" s="1" t="s">
        <v>27</v>
      </c>
      <c r="E2062" s="1">
        <v>9564.49</v>
      </c>
      <c r="F2062" s="1">
        <v>3.0</v>
      </c>
      <c r="G2062" s="1">
        <v>21.0</v>
      </c>
      <c r="H2062" s="1">
        <v>11.0</v>
      </c>
      <c r="I2062" s="1" t="s">
        <v>18</v>
      </c>
      <c r="J2062" s="1">
        <v>0.146</v>
      </c>
      <c r="K2062" s="1">
        <v>0.32</v>
      </c>
      <c r="L2062" s="6" t="str">
        <f>if(J2062&gt;QUARTILE!$B$3, "TOP", if(J2062&lt;QUARTILE!$B$4, "BOTTOM", 0))</f>
        <v>BOTTOM</v>
      </c>
      <c r="M2062" s="6">
        <f t="shared" si="1"/>
        <v>1</v>
      </c>
      <c r="N2062" s="6" t="str">
        <f t="shared" si="2"/>
        <v>Millenial</v>
      </c>
      <c r="O2062" s="6" t="str">
        <f t="shared" si="3"/>
        <v>Low Income</v>
      </c>
    </row>
    <row r="2063" hidden="1">
      <c r="A2063" s="1">
        <v>102061.0</v>
      </c>
      <c r="B2063" s="1">
        <v>72.0</v>
      </c>
      <c r="C2063" s="1">
        <v>21000.0</v>
      </c>
      <c r="D2063" s="1" t="s">
        <v>17</v>
      </c>
      <c r="E2063" s="1">
        <v>16693.98</v>
      </c>
      <c r="F2063" s="1">
        <v>4.0</v>
      </c>
      <c r="G2063" s="1">
        <v>25.0</v>
      </c>
      <c r="H2063" s="1">
        <v>6.0</v>
      </c>
      <c r="I2063" s="1" t="s">
        <v>22</v>
      </c>
      <c r="J2063" s="1">
        <v>0.877</v>
      </c>
      <c r="K2063" s="1">
        <v>0.151</v>
      </c>
      <c r="L2063" s="6" t="str">
        <f>if(J2063&gt;QUARTILE!$B$3, "TOP", if(J2063&lt;QUARTILE!$B$4, "BOTTOM", 0))</f>
        <v>TOP</v>
      </c>
      <c r="M2063" s="6">
        <f t="shared" si="1"/>
        <v>2</v>
      </c>
      <c r="N2063" s="6" t="str">
        <f t="shared" si="2"/>
        <v>Baby Boomer</v>
      </c>
      <c r="O2063" s="6" t="str">
        <f t="shared" si="3"/>
        <v>Low Income</v>
      </c>
    </row>
    <row r="2064" hidden="1">
      <c r="A2064" s="1">
        <v>102062.0</v>
      </c>
      <c r="B2064" s="1">
        <v>52.0</v>
      </c>
      <c r="C2064" s="1">
        <v>35000.0</v>
      </c>
      <c r="D2064" s="1" t="s">
        <v>25</v>
      </c>
      <c r="E2064" s="1">
        <v>24367.62</v>
      </c>
      <c r="F2064" s="1">
        <v>1.0</v>
      </c>
      <c r="G2064" s="1">
        <v>15.0</v>
      </c>
      <c r="H2064" s="1">
        <v>4.0</v>
      </c>
      <c r="I2064" s="1" t="s">
        <v>22</v>
      </c>
      <c r="J2064" s="1">
        <v>0.223</v>
      </c>
      <c r="K2064" s="1">
        <v>0.518</v>
      </c>
      <c r="L2064" s="6" t="str">
        <f>if(J2064&gt;QUARTILE!$B$3, "TOP", if(J2064&lt;QUARTILE!$B$4, "BOTTOM", 0))</f>
        <v>BOTTOM</v>
      </c>
      <c r="M2064" s="6">
        <f t="shared" si="1"/>
        <v>2</v>
      </c>
      <c r="N2064" s="6" t="str">
        <f t="shared" si="2"/>
        <v>Gen X</v>
      </c>
      <c r="O2064" s="6" t="str">
        <f t="shared" si="3"/>
        <v>Low Income</v>
      </c>
    </row>
    <row r="2065" hidden="1">
      <c r="A2065" s="1">
        <v>102063.0</v>
      </c>
      <c r="B2065" s="1">
        <v>59.0</v>
      </c>
      <c r="C2065" s="1">
        <v>32000.0</v>
      </c>
      <c r="D2065" s="1" t="s">
        <v>23</v>
      </c>
      <c r="E2065" s="1">
        <v>27113.12</v>
      </c>
      <c r="F2065" s="1">
        <v>5.0</v>
      </c>
      <c r="G2065" s="1">
        <v>20.0</v>
      </c>
      <c r="H2065" s="1">
        <v>6.0</v>
      </c>
      <c r="I2065" s="1" t="s">
        <v>22</v>
      </c>
      <c r="J2065" s="1">
        <v>0.491</v>
      </c>
      <c r="K2065" s="1">
        <v>0.3</v>
      </c>
      <c r="L2065" s="6">
        <f>if(J2065&gt;QUARTILE!$B$3, "TOP", if(J2065&lt;QUARTILE!$B$4, "BOTTOM", 0))</f>
        <v>0</v>
      </c>
      <c r="M2065" s="6">
        <f t="shared" si="1"/>
        <v>2</v>
      </c>
      <c r="N2065" s="6" t="str">
        <f t="shared" si="2"/>
        <v>Gen X</v>
      </c>
      <c r="O2065" s="6" t="str">
        <f t="shared" si="3"/>
        <v>Low Income</v>
      </c>
    </row>
    <row r="2066" hidden="1">
      <c r="A2066" s="1">
        <v>102064.0</v>
      </c>
      <c r="B2066" s="1">
        <v>51.0</v>
      </c>
      <c r="C2066" s="1">
        <v>24000.0</v>
      </c>
      <c r="D2066" s="1" t="s">
        <v>23</v>
      </c>
      <c r="E2066" s="1">
        <v>23297.67</v>
      </c>
      <c r="F2066" s="1">
        <v>3.0</v>
      </c>
      <c r="G2066" s="1">
        <v>20.0</v>
      </c>
      <c r="H2066" s="1">
        <v>9.0</v>
      </c>
      <c r="I2066" s="1" t="s">
        <v>22</v>
      </c>
      <c r="J2066" s="1">
        <v>0.137</v>
      </c>
      <c r="K2066" s="1">
        <v>0.172</v>
      </c>
      <c r="L2066" s="6" t="str">
        <f>if(J2066&gt;QUARTILE!$B$3, "TOP", if(J2066&lt;QUARTILE!$B$4, "BOTTOM", 0))</f>
        <v>BOTTOM</v>
      </c>
      <c r="M2066" s="6">
        <f t="shared" si="1"/>
        <v>2</v>
      </c>
      <c r="N2066" s="6" t="str">
        <f t="shared" si="2"/>
        <v>Gen X</v>
      </c>
      <c r="O2066" s="6" t="str">
        <f t="shared" si="3"/>
        <v>Low Income</v>
      </c>
    </row>
    <row r="2067" hidden="1">
      <c r="A2067" s="1">
        <v>102065.0</v>
      </c>
      <c r="B2067" s="1">
        <v>47.0</v>
      </c>
      <c r="C2067" s="1">
        <v>11000.0</v>
      </c>
      <c r="D2067" s="1" t="s">
        <v>25</v>
      </c>
      <c r="E2067" s="1">
        <v>8217.44</v>
      </c>
      <c r="F2067" s="1">
        <v>4.0</v>
      </c>
      <c r="G2067" s="1">
        <v>22.0</v>
      </c>
      <c r="H2067" s="1">
        <v>13.0</v>
      </c>
      <c r="I2067" s="1" t="s">
        <v>18</v>
      </c>
      <c r="J2067" s="1">
        <v>0.498</v>
      </c>
      <c r="K2067" s="1">
        <v>0.794</v>
      </c>
      <c r="L2067" s="6">
        <f>if(J2067&gt;QUARTILE!$B$3, "TOP", if(J2067&lt;QUARTILE!$B$4, "BOTTOM", 0))</f>
        <v>0</v>
      </c>
      <c r="M2067" s="6">
        <f t="shared" si="1"/>
        <v>1</v>
      </c>
      <c r="N2067" s="6" t="str">
        <f t="shared" si="2"/>
        <v>Gen X</v>
      </c>
      <c r="O2067" s="6" t="str">
        <f t="shared" si="3"/>
        <v>Low Income</v>
      </c>
    </row>
    <row r="2068" hidden="1">
      <c r="A2068" s="1">
        <v>102066.0</v>
      </c>
      <c r="B2068" s="1">
        <v>76.0</v>
      </c>
      <c r="C2068" s="1">
        <v>32000.0</v>
      </c>
      <c r="D2068" s="1" t="s">
        <v>30</v>
      </c>
      <c r="E2068" s="1">
        <v>2369.54</v>
      </c>
      <c r="F2068" s="1">
        <v>4.0</v>
      </c>
      <c r="G2068" s="1">
        <v>18.0</v>
      </c>
      <c r="H2068" s="1">
        <v>7.0</v>
      </c>
      <c r="I2068" s="1" t="s">
        <v>22</v>
      </c>
      <c r="J2068" s="1">
        <v>0.004</v>
      </c>
      <c r="K2068" s="1">
        <v>0.458</v>
      </c>
      <c r="L2068" s="6" t="str">
        <f>if(J2068&gt;QUARTILE!$B$3, "TOP", if(J2068&lt;QUARTILE!$B$4, "BOTTOM", 0))</f>
        <v>BOTTOM</v>
      </c>
      <c r="M2068" s="6">
        <f t="shared" si="1"/>
        <v>2</v>
      </c>
      <c r="N2068" s="6" t="str">
        <f t="shared" si="2"/>
        <v>Baby Boomer</v>
      </c>
      <c r="O2068" s="6" t="str">
        <f t="shared" si="3"/>
        <v>Low Income</v>
      </c>
    </row>
    <row r="2069" hidden="1">
      <c r="A2069" s="1">
        <v>102067.0</v>
      </c>
      <c r="B2069" s="1">
        <v>72.0</v>
      </c>
      <c r="C2069" s="1">
        <v>13000.0</v>
      </c>
      <c r="D2069" s="1" t="s">
        <v>21</v>
      </c>
      <c r="E2069" s="1">
        <v>6617.82</v>
      </c>
      <c r="F2069" s="1">
        <v>1.0</v>
      </c>
      <c r="G2069" s="1">
        <v>21.0</v>
      </c>
      <c r="H2069" s="1">
        <v>4.0</v>
      </c>
      <c r="I2069" s="1" t="s">
        <v>22</v>
      </c>
      <c r="J2069" s="1">
        <v>0.443</v>
      </c>
      <c r="K2069" s="1">
        <v>0.11</v>
      </c>
      <c r="L2069" s="6">
        <f>if(J2069&gt;QUARTILE!$B$3, "TOP", if(J2069&lt;QUARTILE!$B$4, "BOTTOM", 0))</f>
        <v>0</v>
      </c>
      <c r="M2069" s="6">
        <f t="shared" si="1"/>
        <v>2</v>
      </c>
      <c r="N2069" s="6" t="str">
        <f t="shared" si="2"/>
        <v>Baby Boomer</v>
      </c>
      <c r="O2069" s="6" t="str">
        <f t="shared" si="3"/>
        <v>Low Income</v>
      </c>
    </row>
    <row r="2070" hidden="1">
      <c r="A2070" s="1">
        <v>102068.0</v>
      </c>
      <c r="B2070" s="1">
        <v>30.0</v>
      </c>
      <c r="C2070" s="1">
        <v>13000.0</v>
      </c>
      <c r="D2070" s="1" t="s">
        <v>24</v>
      </c>
      <c r="E2070" s="1">
        <v>4721.92</v>
      </c>
      <c r="F2070" s="1">
        <v>1.0</v>
      </c>
      <c r="G2070" s="1">
        <v>17.0</v>
      </c>
      <c r="H2070" s="1">
        <v>12.0</v>
      </c>
      <c r="I2070" s="1" t="s">
        <v>22</v>
      </c>
      <c r="J2070" s="1">
        <v>0.688</v>
      </c>
      <c r="K2070" s="1">
        <v>0.075</v>
      </c>
      <c r="L2070" s="6">
        <f>if(J2070&gt;QUARTILE!$B$3, "TOP", if(J2070&lt;QUARTILE!$B$4, "BOTTOM", 0))</f>
        <v>0</v>
      </c>
      <c r="M2070" s="6">
        <f t="shared" si="1"/>
        <v>2</v>
      </c>
      <c r="N2070" s="6" t="str">
        <f t="shared" si="2"/>
        <v>Millenial</v>
      </c>
      <c r="O2070" s="6" t="str">
        <f t="shared" si="3"/>
        <v>Low Income</v>
      </c>
    </row>
    <row r="2071" hidden="1">
      <c r="A2071" s="1">
        <v>102069.0</v>
      </c>
      <c r="B2071" s="1">
        <v>30.0</v>
      </c>
      <c r="C2071" s="1">
        <v>11000.0</v>
      </c>
      <c r="D2071" s="1" t="s">
        <v>17</v>
      </c>
      <c r="E2071" s="1">
        <v>2930.07</v>
      </c>
      <c r="F2071" s="1">
        <v>5.0</v>
      </c>
      <c r="G2071" s="1">
        <v>21.0</v>
      </c>
      <c r="H2071" s="1">
        <v>7.0</v>
      </c>
      <c r="I2071" s="1" t="s">
        <v>22</v>
      </c>
      <c r="J2071" s="1">
        <v>0.183</v>
      </c>
      <c r="K2071" s="1">
        <v>0.333</v>
      </c>
      <c r="L2071" s="6" t="str">
        <f>if(J2071&gt;QUARTILE!$B$3, "TOP", if(J2071&lt;QUARTILE!$B$4, "BOTTOM", 0))</f>
        <v>BOTTOM</v>
      </c>
      <c r="M2071" s="6">
        <f t="shared" si="1"/>
        <v>2</v>
      </c>
      <c r="N2071" s="6" t="str">
        <f t="shared" si="2"/>
        <v>Millenial</v>
      </c>
      <c r="O2071" s="6" t="str">
        <f t="shared" si="3"/>
        <v>Low Income</v>
      </c>
    </row>
    <row r="2072" hidden="1">
      <c r="A2072" s="1">
        <v>102070.0</v>
      </c>
      <c r="B2072" s="1">
        <v>35.0</v>
      </c>
      <c r="C2072" s="1">
        <v>21000.0</v>
      </c>
      <c r="D2072" s="1" t="s">
        <v>25</v>
      </c>
      <c r="E2072" s="1">
        <v>496.04</v>
      </c>
      <c r="F2072" s="1">
        <v>3.0</v>
      </c>
      <c r="G2072" s="1">
        <v>22.0</v>
      </c>
      <c r="H2072" s="1">
        <v>8.0</v>
      </c>
      <c r="I2072" s="1" t="s">
        <v>22</v>
      </c>
      <c r="J2072" s="1">
        <v>0.603</v>
      </c>
      <c r="K2072" s="1">
        <v>0.908</v>
      </c>
      <c r="L2072" s="6">
        <f>if(J2072&gt;QUARTILE!$B$3, "TOP", if(J2072&lt;QUARTILE!$B$4, "BOTTOM", 0))</f>
        <v>0</v>
      </c>
      <c r="M2072" s="6">
        <f t="shared" si="1"/>
        <v>2</v>
      </c>
      <c r="N2072" s="6" t="str">
        <f t="shared" si="2"/>
        <v>Gen X</v>
      </c>
      <c r="O2072" s="6" t="str">
        <f t="shared" si="3"/>
        <v>Low Income</v>
      </c>
    </row>
    <row r="2073" hidden="1">
      <c r="A2073" s="1">
        <v>102071.0</v>
      </c>
      <c r="B2073" s="1">
        <v>49.0</v>
      </c>
      <c r="C2073" s="1">
        <v>46000.0</v>
      </c>
      <c r="D2073" s="1" t="s">
        <v>21</v>
      </c>
      <c r="E2073" s="1">
        <v>54891.95</v>
      </c>
      <c r="F2073" s="1">
        <v>4.0</v>
      </c>
      <c r="G2073" s="1">
        <v>16.0</v>
      </c>
      <c r="H2073" s="1">
        <v>8.0</v>
      </c>
      <c r="I2073" s="1" t="s">
        <v>18</v>
      </c>
      <c r="J2073" s="1">
        <v>0.574</v>
      </c>
      <c r="K2073" s="1">
        <v>0.358</v>
      </c>
      <c r="L2073" s="6">
        <f>if(J2073&gt;QUARTILE!$B$3, "TOP", if(J2073&lt;QUARTILE!$B$4, "BOTTOM", 0))</f>
        <v>0</v>
      </c>
      <c r="M2073" s="6">
        <f t="shared" si="1"/>
        <v>1</v>
      </c>
      <c r="N2073" s="6" t="str">
        <f t="shared" si="2"/>
        <v>Gen X</v>
      </c>
      <c r="O2073" s="6" t="str">
        <f t="shared" si="3"/>
        <v>Medium Income</v>
      </c>
    </row>
    <row r="2074" hidden="1">
      <c r="A2074" s="1">
        <v>102072.0</v>
      </c>
      <c r="B2074" s="1">
        <v>49.0</v>
      </c>
      <c r="C2074" s="1">
        <v>12000.0</v>
      </c>
      <c r="D2074" s="1" t="s">
        <v>30</v>
      </c>
      <c r="E2074" s="1">
        <v>50774.86</v>
      </c>
      <c r="F2074" s="1">
        <v>5.0</v>
      </c>
      <c r="G2074" s="1">
        <v>14.0</v>
      </c>
      <c r="H2074" s="1">
        <v>5.0</v>
      </c>
      <c r="I2074" s="1" t="s">
        <v>18</v>
      </c>
      <c r="J2074" s="1">
        <v>0.435</v>
      </c>
      <c r="K2074" s="1">
        <v>0.0</v>
      </c>
      <c r="L2074" s="6">
        <f>if(J2074&gt;QUARTILE!$B$3, "TOP", if(J2074&lt;QUARTILE!$B$4, "BOTTOM", 0))</f>
        <v>0</v>
      </c>
      <c r="M2074" s="6">
        <f t="shared" si="1"/>
        <v>1</v>
      </c>
      <c r="N2074" s="6" t="str">
        <f t="shared" si="2"/>
        <v>Gen X</v>
      </c>
      <c r="O2074" s="6" t="str">
        <f t="shared" si="3"/>
        <v>Low Income</v>
      </c>
    </row>
    <row r="2075" hidden="1">
      <c r="A2075" s="1">
        <v>102073.0</v>
      </c>
      <c r="B2075" s="1">
        <v>52.0</v>
      </c>
      <c r="C2075" s="1">
        <v>60000.0</v>
      </c>
      <c r="D2075" s="1" t="s">
        <v>25</v>
      </c>
      <c r="E2075" s="1">
        <v>1034.65</v>
      </c>
      <c r="F2075" s="1">
        <v>5.0</v>
      </c>
      <c r="G2075" s="1">
        <v>20.0</v>
      </c>
      <c r="H2075" s="1">
        <v>11.0</v>
      </c>
      <c r="I2075" s="1" t="s">
        <v>18</v>
      </c>
      <c r="J2075" s="1">
        <v>0.821</v>
      </c>
      <c r="K2075" s="1">
        <v>0.197</v>
      </c>
      <c r="L2075" s="6" t="str">
        <f>if(J2075&gt;QUARTILE!$B$3, "TOP", if(J2075&lt;QUARTILE!$B$4, "BOTTOM", 0))</f>
        <v>TOP</v>
      </c>
      <c r="M2075" s="6">
        <f t="shared" si="1"/>
        <v>1</v>
      </c>
      <c r="N2075" s="6" t="str">
        <f t="shared" si="2"/>
        <v>Gen X</v>
      </c>
      <c r="O2075" s="6" t="str">
        <f t="shared" si="3"/>
        <v>Medium Income</v>
      </c>
    </row>
    <row r="2076" hidden="1">
      <c r="A2076" s="1">
        <v>102074.0</v>
      </c>
      <c r="B2076" s="1">
        <v>76.0</v>
      </c>
      <c r="C2076" s="1">
        <v>38000.0</v>
      </c>
      <c r="D2076" s="1" t="s">
        <v>23</v>
      </c>
      <c r="E2076" s="1">
        <v>3801.06</v>
      </c>
      <c r="F2076" s="1">
        <v>1.0</v>
      </c>
      <c r="G2076" s="1">
        <v>18.0</v>
      </c>
      <c r="H2076" s="1">
        <v>3.0</v>
      </c>
      <c r="I2076" s="1" t="s">
        <v>22</v>
      </c>
      <c r="J2076" s="1">
        <v>1.0</v>
      </c>
      <c r="K2076" s="1">
        <v>0.049</v>
      </c>
      <c r="L2076" s="6" t="str">
        <f>if(J2076&gt;QUARTILE!$B$3, "TOP", if(J2076&lt;QUARTILE!$B$4, "BOTTOM", 0))</f>
        <v>TOP</v>
      </c>
      <c r="M2076" s="6">
        <f t="shared" si="1"/>
        <v>2</v>
      </c>
      <c r="N2076" s="6" t="str">
        <f t="shared" si="2"/>
        <v>Baby Boomer</v>
      </c>
      <c r="O2076" s="6" t="str">
        <f t="shared" si="3"/>
        <v>Low Income</v>
      </c>
    </row>
    <row r="2077" hidden="1">
      <c r="A2077" s="1">
        <v>102075.0</v>
      </c>
      <c r="B2077" s="1">
        <v>56.0</v>
      </c>
      <c r="C2077" s="1">
        <v>9000.0</v>
      </c>
      <c r="D2077" s="1" t="s">
        <v>25</v>
      </c>
      <c r="E2077" s="1">
        <v>3004.84</v>
      </c>
      <c r="F2077" s="1">
        <v>4.0</v>
      </c>
      <c r="G2077" s="1">
        <v>15.0</v>
      </c>
      <c r="H2077" s="1">
        <v>4.0</v>
      </c>
      <c r="I2077" s="1" t="s">
        <v>22</v>
      </c>
      <c r="J2077" s="1">
        <v>0.988</v>
      </c>
      <c r="K2077" s="1">
        <v>0.782</v>
      </c>
      <c r="L2077" s="6" t="str">
        <f>if(J2077&gt;QUARTILE!$B$3, "TOP", if(J2077&lt;QUARTILE!$B$4, "BOTTOM", 0))</f>
        <v>TOP</v>
      </c>
      <c r="M2077" s="6">
        <f t="shared" si="1"/>
        <v>2</v>
      </c>
      <c r="N2077" s="6" t="str">
        <f t="shared" si="2"/>
        <v>Gen X</v>
      </c>
      <c r="O2077" s="6" t="str">
        <f t="shared" si="3"/>
        <v>Low Income</v>
      </c>
    </row>
    <row r="2078" hidden="1">
      <c r="A2078" s="1">
        <v>102076.0</v>
      </c>
      <c r="B2078" s="1">
        <v>63.0</v>
      </c>
      <c r="C2078" s="1">
        <v>18000.0</v>
      </c>
      <c r="D2078" s="1" t="s">
        <v>23</v>
      </c>
      <c r="E2078" s="1">
        <v>6604.08</v>
      </c>
      <c r="F2078" s="1">
        <v>2.0</v>
      </c>
      <c r="G2078" s="1">
        <v>17.0</v>
      </c>
      <c r="H2078" s="1">
        <v>5.0</v>
      </c>
      <c r="I2078" s="1" t="s">
        <v>22</v>
      </c>
      <c r="J2078" s="1">
        <v>1.0</v>
      </c>
      <c r="K2078" s="1">
        <v>0.946</v>
      </c>
      <c r="L2078" s="6" t="str">
        <f>if(J2078&gt;QUARTILE!$B$3, "TOP", if(J2078&lt;QUARTILE!$B$4, "BOTTOM", 0))</f>
        <v>TOP</v>
      </c>
      <c r="M2078" s="6">
        <f t="shared" si="1"/>
        <v>2</v>
      </c>
      <c r="N2078" s="6" t="str">
        <f t="shared" si="2"/>
        <v>Baby Boomer</v>
      </c>
      <c r="O2078" s="6" t="str">
        <f t="shared" si="3"/>
        <v>Low Income</v>
      </c>
    </row>
    <row r="2079" hidden="1">
      <c r="A2079" s="1">
        <v>102077.0</v>
      </c>
      <c r="B2079" s="1">
        <v>69.0</v>
      </c>
      <c r="C2079" s="1">
        <v>12000.0</v>
      </c>
      <c r="D2079" s="1" t="s">
        <v>23</v>
      </c>
      <c r="E2079" s="1">
        <v>4564.85</v>
      </c>
      <c r="F2079" s="1">
        <v>1.0</v>
      </c>
      <c r="G2079" s="1">
        <v>17.0</v>
      </c>
      <c r="H2079" s="1">
        <v>6.0</v>
      </c>
      <c r="I2079" s="1" t="s">
        <v>22</v>
      </c>
      <c r="J2079" s="1">
        <v>0.07</v>
      </c>
      <c r="K2079" s="1">
        <v>0.078</v>
      </c>
      <c r="L2079" s="6" t="str">
        <f>if(J2079&gt;QUARTILE!$B$3, "TOP", if(J2079&lt;QUARTILE!$B$4, "BOTTOM", 0))</f>
        <v>BOTTOM</v>
      </c>
      <c r="M2079" s="6">
        <f t="shared" si="1"/>
        <v>2</v>
      </c>
      <c r="N2079" s="6" t="str">
        <f t="shared" si="2"/>
        <v>Baby Boomer</v>
      </c>
      <c r="O2079" s="6" t="str">
        <f t="shared" si="3"/>
        <v>Low Income</v>
      </c>
    </row>
    <row r="2080" hidden="1">
      <c r="A2080" s="1">
        <v>102078.0</v>
      </c>
      <c r="B2080" s="1">
        <v>46.0</v>
      </c>
      <c r="C2080" s="1">
        <v>33000.0</v>
      </c>
      <c r="D2080" s="1" t="s">
        <v>24</v>
      </c>
      <c r="E2080" s="1">
        <v>58321.25</v>
      </c>
      <c r="F2080" s="1">
        <v>4.0</v>
      </c>
      <c r="G2080" s="1">
        <v>26.0</v>
      </c>
      <c r="H2080" s="1">
        <v>12.0</v>
      </c>
      <c r="I2080" s="1" t="s">
        <v>22</v>
      </c>
      <c r="J2080" s="1">
        <v>0.356</v>
      </c>
      <c r="K2080" s="1">
        <v>0.023</v>
      </c>
      <c r="L2080" s="6">
        <f>if(J2080&gt;QUARTILE!$B$3, "TOP", if(J2080&lt;QUARTILE!$B$4, "BOTTOM", 0))</f>
        <v>0</v>
      </c>
      <c r="M2080" s="6">
        <f t="shared" si="1"/>
        <v>2</v>
      </c>
      <c r="N2080" s="6" t="str">
        <f t="shared" si="2"/>
        <v>Gen X</v>
      </c>
      <c r="O2080" s="6" t="str">
        <f t="shared" si="3"/>
        <v>Low Income</v>
      </c>
    </row>
    <row r="2081" hidden="1">
      <c r="A2081" s="1">
        <v>102079.0</v>
      </c>
      <c r="B2081" s="1">
        <v>79.0</v>
      </c>
      <c r="C2081" s="1">
        <v>12000.0</v>
      </c>
      <c r="D2081" s="1" t="s">
        <v>21</v>
      </c>
      <c r="E2081" s="1">
        <v>1758.5</v>
      </c>
      <c r="F2081" s="1">
        <v>5.0</v>
      </c>
      <c r="G2081" s="1">
        <v>18.0</v>
      </c>
      <c r="H2081" s="1">
        <v>2.0</v>
      </c>
      <c r="I2081" s="1" t="s">
        <v>22</v>
      </c>
      <c r="J2081" s="1">
        <v>0.923</v>
      </c>
      <c r="K2081" s="1">
        <v>0.121</v>
      </c>
      <c r="L2081" s="6" t="str">
        <f>if(J2081&gt;QUARTILE!$B$3, "TOP", if(J2081&lt;QUARTILE!$B$4, "BOTTOM", 0))</f>
        <v>TOP</v>
      </c>
      <c r="M2081" s="6">
        <f t="shared" si="1"/>
        <v>2</v>
      </c>
      <c r="N2081" s="6" t="str">
        <f t="shared" si="2"/>
        <v>Baby Boomer</v>
      </c>
      <c r="O2081" s="6" t="str">
        <f t="shared" si="3"/>
        <v>Low Income</v>
      </c>
    </row>
    <row r="2082" hidden="1">
      <c r="A2082" s="1">
        <v>102080.0</v>
      </c>
      <c r="B2082" s="1">
        <v>66.0</v>
      </c>
      <c r="C2082" s="1">
        <v>8000.0</v>
      </c>
      <c r="D2082" s="1" t="s">
        <v>23</v>
      </c>
      <c r="E2082" s="1">
        <v>4756.79</v>
      </c>
      <c r="F2082" s="1">
        <v>5.0</v>
      </c>
      <c r="G2082" s="1">
        <v>28.0</v>
      </c>
      <c r="H2082" s="1">
        <v>4.0</v>
      </c>
      <c r="I2082" s="1" t="s">
        <v>22</v>
      </c>
      <c r="J2082" s="1">
        <v>0.098</v>
      </c>
      <c r="K2082" s="1">
        <v>0.754</v>
      </c>
      <c r="L2082" s="6" t="str">
        <f>if(J2082&gt;QUARTILE!$B$3, "TOP", if(J2082&lt;QUARTILE!$B$4, "BOTTOM", 0))</f>
        <v>BOTTOM</v>
      </c>
      <c r="M2082" s="6">
        <f t="shared" si="1"/>
        <v>2</v>
      </c>
      <c r="N2082" s="6" t="str">
        <f t="shared" si="2"/>
        <v>Baby Boomer</v>
      </c>
      <c r="O2082" s="6" t="str">
        <f t="shared" si="3"/>
        <v>Low Income</v>
      </c>
    </row>
    <row r="2083" hidden="1">
      <c r="A2083" s="1">
        <v>102081.0</v>
      </c>
      <c r="B2083" s="1">
        <v>46.0</v>
      </c>
      <c r="C2083" s="1">
        <v>18000.0</v>
      </c>
      <c r="D2083" s="1" t="s">
        <v>25</v>
      </c>
      <c r="E2083" s="1">
        <v>1683.36</v>
      </c>
      <c r="F2083" s="1">
        <v>3.0</v>
      </c>
      <c r="G2083" s="1">
        <v>22.0</v>
      </c>
      <c r="H2083" s="1">
        <v>5.0</v>
      </c>
      <c r="I2083" s="1" t="s">
        <v>22</v>
      </c>
      <c r="J2083" s="1">
        <v>0.415</v>
      </c>
      <c r="K2083" s="1">
        <v>0.839</v>
      </c>
      <c r="L2083" s="6">
        <f>if(J2083&gt;QUARTILE!$B$3, "TOP", if(J2083&lt;QUARTILE!$B$4, "BOTTOM", 0))</f>
        <v>0</v>
      </c>
      <c r="M2083" s="6">
        <f t="shared" si="1"/>
        <v>2</v>
      </c>
      <c r="N2083" s="6" t="str">
        <f t="shared" si="2"/>
        <v>Gen X</v>
      </c>
      <c r="O2083" s="6" t="str">
        <f t="shared" si="3"/>
        <v>Low Income</v>
      </c>
    </row>
    <row r="2084" hidden="1">
      <c r="A2084" s="1">
        <v>102082.0</v>
      </c>
      <c r="B2084" s="1">
        <v>79.0</v>
      </c>
      <c r="C2084" s="1">
        <v>44000.0</v>
      </c>
      <c r="D2084" s="1" t="s">
        <v>17</v>
      </c>
      <c r="E2084" s="1">
        <v>78629.57</v>
      </c>
      <c r="F2084" s="1">
        <v>2.0</v>
      </c>
      <c r="G2084" s="1">
        <v>13.0</v>
      </c>
      <c r="H2084" s="1">
        <v>4.0</v>
      </c>
      <c r="I2084" s="1" t="s">
        <v>18</v>
      </c>
      <c r="J2084" s="1">
        <v>0.752</v>
      </c>
      <c r="K2084" s="1">
        <v>0.319</v>
      </c>
      <c r="L2084" s="6">
        <f>if(J2084&gt;QUARTILE!$B$3, "TOP", if(J2084&lt;QUARTILE!$B$4, "BOTTOM", 0))</f>
        <v>0</v>
      </c>
      <c r="M2084" s="6">
        <f t="shared" si="1"/>
        <v>1</v>
      </c>
      <c r="N2084" s="6" t="str">
        <f t="shared" si="2"/>
        <v>Baby Boomer</v>
      </c>
      <c r="O2084" s="6" t="str">
        <f t="shared" si="3"/>
        <v>Low Income</v>
      </c>
    </row>
    <row r="2085" hidden="1">
      <c r="A2085" s="1">
        <v>102083.0</v>
      </c>
      <c r="B2085" s="1">
        <v>70.0</v>
      </c>
      <c r="C2085" s="1">
        <v>20000.0</v>
      </c>
      <c r="D2085" s="1" t="s">
        <v>27</v>
      </c>
      <c r="E2085" s="1">
        <v>50121.83</v>
      </c>
      <c r="F2085" s="1">
        <v>1.0</v>
      </c>
      <c r="G2085" s="1">
        <v>18.0</v>
      </c>
      <c r="H2085" s="1">
        <v>3.0</v>
      </c>
      <c r="I2085" s="1" t="s">
        <v>18</v>
      </c>
      <c r="J2085" s="1">
        <v>1.0</v>
      </c>
      <c r="K2085" s="1">
        <v>0.869</v>
      </c>
      <c r="L2085" s="6" t="str">
        <f>if(J2085&gt;QUARTILE!$B$3, "TOP", if(J2085&lt;QUARTILE!$B$4, "BOTTOM", 0))</f>
        <v>TOP</v>
      </c>
      <c r="M2085" s="6">
        <f t="shared" si="1"/>
        <v>1</v>
      </c>
      <c r="N2085" s="6" t="str">
        <f t="shared" si="2"/>
        <v>Baby Boomer</v>
      </c>
      <c r="O2085" s="6" t="str">
        <f t="shared" si="3"/>
        <v>Low Income</v>
      </c>
    </row>
    <row r="2086" hidden="1">
      <c r="A2086" s="1">
        <v>102084.0</v>
      </c>
      <c r="B2086" s="1">
        <v>61.0</v>
      </c>
      <c r="C2086" s="1">
        <v>28000.0</v>
      </c>
      <c r="D2086" s="1" t="s">
        <v>25</v>
      </c>
      <c r="E2086" s="1">
        <v>25220.15</v>
      </c>
      <c r="F2086" s="1">
        <v>3.0</v>
      </c>
      <c r="G2086" s="1">
        <v>18.0</v>
      </c>
      <c r="H2086" s="1">
        <v>2.0</v>
      </c>
      <c r="I2086" s="1" t="s">
        <v>22</v>
      </c>
      <c r="J2086" s="1">
        <v>0.326</v>
      </c>
      <c r="K2086" s="1">
        <v>0.259</v>
      </c>
      <c r="L2086" s="6">
        <f>if(J2086&gt;QUARTILE!$B$3, "TOP", if(J2086&lt;QUARTILE!$B$4, "BOTTOM", 0))</f>
        <v>0</v>
      </c>
      <c r="M2086" s="6">
        <f t="shared" si="1"/>
        <v>2</v>
      </c>
      <c r="N2086" s="6" t="str">
        <f t="shared" si="2"/>
        <v>Baby Boomer</v>
      </c>
      <c r="O2086" s="6" t="str">
        <f t="shared" si="3"/>
        <v>Low Income</v>
      </c>
    </row>
    <row r="2087" hidden="1">
      <c r="A2087" s="1">
        <v>102085.0</v>
      </c>
      <c r="B2087" s="1">
        <v>74.0</v>
      </c>
      <c r="C2087" s="1">
        <v>29000.0</v>
      </c>
      <c r="D2087" s="1" t="s">
        <v>27</v>
      </c>
      <c r="E2087" s="1">
        <v>11101.58</v>
      </c>
      <c r="F2087" s="1">
        <v>3.0</v>
      </c>
      <c r="G2087" s="1">
        <v>18.0</v>
      </c>
      <c r="H2087" s="1">
        <v>5.0</v>
      </c>
      <c r="I2087" s="1" t="s">
        <v>22</v>
      </c>
      <c r="J2087" s="1">
        <v>0.764</v>
      </c>
      <c r="K2087" s="1">
        <v>0.525</v>
      </c>
      <c r="L2087" s="6">
        <f>if(J2087&gt;QUARTILE!$B$3, "TOP", if(J2087&lt;QUARTILE!$B$4, "BOTTOM", 0))</f>
        <v>0</v>
      </c>
      <c r="M2087" s="6">
        <f t="shared" si="1"/>
        <v>2</v>
      </c>
      <c r="N2087" s="6" t="str">
        <f t="shared" si="2"/>
        <v>Baby Boomer</v>
      </c>
      <c r="O2087" s="6" t="str">
        <f t="shared" si="3"/>
        <v>Low Income</v>
      </c>
    </row>
    <row r="2088" hidden="1">
      <c r="A2088" s="1">
        <v>102086.0</v>
      </c>
      <c r="B2088" s="1">
        <v>33.0</v>
      </c>
      <c r="C2088" s="1">
        <v>9000.0</v>
      </c>
      <c r="D2088" s="1" t="s">
        <v>21</v>
      </c>
      <c r="E2088" s="1">
        <v>4218.82</v>
      </c>
      <c r="F2088" s="1">
        <v>2.0</v>
      </c>
      <c r="G2088" s="1">
        <v>20.0</v>
      </c>
      <c r="H2088" s="1">
        <v>10.0</v>
      </c>
      <c r="I2088" s="1" t="s">
        <v>22</v>
      </c>
      <c r="J2088" s="1">
        <v>0.66</v>
      </c>
      <c r="K2088" s="1">
        <v>0.996</v>
      </c>
      <c r="L2088" s="6">
        <f>if(J2088&gt;QUARTILE!$B$3, "TOP", if(J2088&lt;QUARTILE!$B$4, "BOTTOM", 0))</f>
        <v>0</v>
      </c>
      <c r="M2088" s="6">
        <f t="shared" si="1"/>
        <v>2</v>
      </c>
      <c r="N2088" s="6" t="str">
        <f t="shared" si="2"/>
        <v>Gen X</v>
      </c>
      <c r="O2088" s="6" t="str">
        <f t="shared" si="3"/>
        <v>Low Income</v>
      </c>
    </row>
    <row r="2089" hidden="1">
      <c r="A2089" s="1">
        <v>102087.0</v>
      </c>
      <c r="B2089" s="1">
        <v>73.0</v>
      </c>
      <c r="C2089" s="1">
        <v>13000.0</v>
      </c>
      <c r="D2089" s="1" t="s">
        <v>21</v>
      </c>
      <c r="E2089" s="1">
        <v>5007.46</v>
      </c>
      <c r="F2089" s="1">
        <v>1.0</v>
      </c>
      <c r="G2089" s="1">
        <v>20.0</v>
      </c>
      <c r="H2089" s="1">
        <v>4.0</v>
      </c>
      <c r="I2089" s="1" t="s">
        <v>22</v>
      </c>
      <c r="J2089" s="1">
        <v>0.613</v>
      </c>
      <c r="K2089" s="1">
        <v>0.827</v>
      </c>
      <c r="L2089" s="6">
        <f>if(J2089&gt;QUARTILE!$B$3, "TOP", if(J2089&lt;QUARTILE!$B$4, "BOTTOM", 0))</f>
        <v>0</v>
      </c>
      <c r="M2089" s="6">
        <f t="shared" si="1"/>
        <v>2</v>
      </c>
      <c r="N2089" s="6" t="str">
        <f t="shared" si="2"/>
        <v>Baby Boomer</v>
      </c>
      <c r="O2089" s="6" t="str">
        <f t="shared" si="3"/>
        <v>Low Income</v>
      </c>
    </row>
    <row r="2090" hidden="1">
      <c r="A2090" s="1">
        <v>102088.0</v>
      </c>
      <c r="B2090" s="1">
        <v>61.0</v>
      </c>
      <c r="C2090" s="1">
        <v>22000.0</v>
      </c>
      <c r="D2090" s="1" t="s">
        <v>25</v>
      </c>
      <c r="E2090" s="1">
        <v>11705.24</v>
      </c>
      <c r="F2090" s="1">
        <v>1.0</v>
      </c>
      <c r="G2090" s="1">
        <v>17.0</v>
      </c>
      <c r="H2090" s="1">
        <v>6.0</v>
      </c>
      <c r="I2090" s="1" t="s">
        <v>22</v>
      </c>
      <c r="J2090" s="1">
        <v>0.793</v>
      </c>
      <c r="K2090" s="1">
        <v>0.487</v>
      </c>
      <c r="L2090" s="6">
        <f>if(J2090&gt;QUARTILE!$B$3, "TOP", if(J2090&lt;QUARTILE!$B$4, "BOTTOM", 0))</f>
        <v>0</v>
      </c>
      <c r="M2090" s="6">
        <f t="shared" si="1"/>
        <v>2</v>
      </c>
      <c r="N2090" s="6" t="str">
        <f t="shared" si="2"/>
        <v>Baby Boomer</v>
      </c>
      <c r="O2090" s="6" t="str">
        <f t="shared" si="3"/>
        <v>Low Income</v>
      </c>
    </row>
    <row r="2091" hidden="1">
      <c r="A2091" s="1">
        <v>102089.0</v>
      </c>
      <c r="B2091" s="1">
        <v>64.0</v>
      </c>
      <c r="C2091" s="1">
        <v>16000.0</v>
      </c>
      <c r="D2091" s="1" t="s">
        <v>23</v>
      </c>
      <c r="E2091" s="1">
        <v>29239.56</v>
      </c>
      <c r="F2091" s="1">
        <v>5.0</v>
      </c>
      <c r="G2091" s="1">
        <v>24.0</v>
      </c>
      <c r="H2091" s="1">
        <v>5.0</v>
      </c>
      <c r="I2091" s="1" t="s">
        <v>22</v>
      </c>
      <c r="J2091" s="1">
        <v>0.304</v>
      </c>
      <c r="K2091" s="1">
        <v>0.059</v>
      </c>
      <c r="L2091" s="6" t="str">
        <f>if(J2091&gt;QUARTILE!$B$3, "TOP", if(J2091&lt;QUARTILE!$B$4, "BOTTOM", 0))</f>
        <v>BOTTOM</v>
      </c>
      <c r="M2091" s="6">
        <f t="shared" si="1"/>
        <v>2</v>
      </c>
      <c r="N2091" s="6" t="str">
        <f t="shared" si="2"/>
        <v>Baby Boomer</v>
      </c>
      <c r="O2091" s="6" t="str">
        <f t="shared" si="3"/>
        <v>Low Income</v>
      </c>
    </row>
    <row r="2092" hidden="1">
      <c r="A2092" s="1">
        <v>102090.0</v>
      </c>
      <c r="B2092" s="1">
        <v>74.0</v>
      </c>
      <c r="C2092" s="1">
        <v>61000.0</v>
      </c>
      <c r="D2092" s="1" t="s">
        <v>21</v>
      </c>
      <c r="E2092" s="1">
        <v>6150.34</v>
      </c>
      <c r="F2092" s="1">
        <v>1.0</v>
      </c>
      <c r="G2092" s="1">
        <v>26.0</v>
      </c>
      <c r="H2092" s="1">
        <v>9.0</v>
      </c>
      <c r="I2092" s="1" t="s">
        <v>22</v>
      </c>
      <c r="J2092" s="1">
        <v>0.439</v>
      </c>
      <c r="K2092" s="1">
        <v>0.904</v>
      </c>
      <c r="L2092" s="6">
        <f>if(J2092&gt;QUARTILE!$B$3, "TOP", if(J2092&lt;QUARTILE!$B$4, "BOTTOM", 0))</f>
        <v>0</v>
      </c>
      <c r="M2092" s="6">
        <f t="shared" si="1"/>
        <v>2</v>
      </c>
      <c r="N2092" s="6" t="str">
        <f t="shared" si="2"/>
        <v>Baby Boomer</v>
      </c>
      <c r="O2092" s="6" t="str">
        <f t="shared" si="3"/>
        <v>Medium Income</v>
      </c>
    </row>
    <row r="2093" hidden="1">
      <c r="A2093" s="1">
        <v>102091.0</v>
      </c>
      <c r="B2093" s="1">
        <v>27.0</v>
      </c>
      <c r="C2093" s="1">
        <v>11000.0</v>
      </c>
      <c r="D2093" s="1" t="s">
        <v>23</v>
      </c>
      <c r="E2093" s="1">
        <v>7444.24</v>
      </c>
      <c r="F2093" s="1">
        <v>3.0</v>
      </c>
      <c r="G2093" s="1">
        <v>11.0</v>
      </c>
      <c r="H2093" s="1">
        <v>16.0</v>
      </c>
      <c r="I2093" s="1" t="s">
        <v>18</v>
      </c>
      <c r="J2093" s="1">
        <v>0.61</v>
      </c>
      <c r="K2093" s="1">
        <v>0.542</v>
      </c>
      <c r="L2093" s="6">
        <f>if(J2093&gt;QUARTILE!$B$3, "TOP", if(J2093&lt;QUARTILE!$B$4, "BOTTOM", 0))</f>
        <v>0</v>
      </c>
      <c r="M2093" s="6">
        <f t="shared" si="1"/>
        <v>1</v>
      </c>
      <c r="N2093" s="6" t="str">
        <f t="shared" si="2"/>
        <v>Millenial</v>
      </c>
      <c r="O2093" s="6" t="str">
        <f t="shared" si="3"/>
        <v>Low Income</v>
      </c>
    </row>
    <row r="2094" hidden="1">
      <c r="A2094" s="1">
        <v>102092.0</v>
      </c>
      <c r="B2094" s="1">
        <v>47.0</v>
      </c>
      <c r="C2094" s="1">
        <v>13000.0</v>
      </c>
      <c r="D2094" s="1" t="s">
        <v>27</v>
      </c>
      <c r="E2094" s="1">
        <v>18323.03</v>
      </c>
      <c r="F2094" s="1">
        <v>5.0</v>
      </c>
      <c r="G2094" s="1">
        <v>22.0</v>
      </c>
      <c r="H2094" s="1">
        <v>8.0</v>
      </c>
      <c r="I2094" s="1" t="s">
        <v>22</v>
      </c>
      <c r="J2094" s="1">
        <v>0.439</v>
      </c>
      <c r="K2094" s="1">
        <v>0.258</v>
      </c>
      <c r="L2094" s="6">
        <f>if(J2094&gt;QUARTILE!$B$3, "TOP", if(J2094&lt;QUARTILE!$B$4, "BOTTOM", 0))</f>
        <v>0</v>
      </c>
      <c r="M2094" s="6">
        <f t="shared" si="1"/>
        <v>2</v>
      </c>
      <c r="N2094" s="6" t="str">
        <f t="shared" si="2"/>
        <v>Gen X</v>
      </c>
      <c r="O2094" s="6" t="str">
        <f t="shared" si="3"/>
        <v>Low Income</v>
      </c>
    </row>
    <row r="2095" hidden="1">
      <c r="A2095" s="1">
        <v>102093.0</v>
      </c>
      <c r="B2095" s="1">
        <v>42.0</v>
      </c>
      <c r="C2095" s="1">
        <v>26000.0</v>
      </c>
      <c r="D2095" s="1" t="s">
        <v>23</v>
      </c>
      <c r="E2095" s="1">
        <v>5429.07</v>
      </c>
      <c r="F2095" s="1">
        <v>1.0</v>
      </c>
      <c r="G2095" s="1">
        <v>17.0</v>
      </c>
      <c r="H2095" s="1">
        <v>15.0</v>
      </c>
      <c r="I2095" s="1" t="s">
        <v>22</v>
      </c>
      <c r="J2095" s="1">
        <v>0.772</v>
      </c>
      <c r="K2095" s="1">
        <v>0.451</v>
      </c>
      <c r="L2095" s="6">
        <f>if(J2095&gt;QUARTILE!$B$3, "TOP", if(J2095&lt;QUARTILE!$B$4, "BOTTOM", 0))</f>
        <v>0</v>
      </c>
      <c r="M2095" s="6">
        <f t="shared" si="1"/>
        <v>2</v>
      </c>
      <c r="N2095" s="6" t="str">
        <f t="shared" si="2"/>
        <v>Gen X</v>
      </c>
      <c r="O2095" s="6" t="str">
        <f t="shared" si="3"/>
        <v>Low Income</v>
      </c>
    </row>
    <row r="2096">
      <c r="A2096" s="1">
        <v>102094.0</v>
      </c>
      <c r="B2096" s="1">
        <v>80.0</v>
      </c>
      <c r="C2096" s="1">
        <v>15000.0</v>
      </c>
      <c r="D2096" s="1" t="s">
        <v>25</v>
      </c>
      <c r="E2096" s="1">
        <v>17551.91</v>
      </c>
      <c r="F2096" s="1">
        <v>2.0</v>
      </c>
      <c r="G2096" s="1">
        <v>18.0</v>
      </c>
      <c r="H2096" s="1">
        <v>9.0</v>
      </c>
      <c r="I2096" s="1" t="s">
        <v>22</v>
      </c>
      <c r="J2096" s="1">
        <v>0.851</v>
      </c>
      <c r="K2096" s="1">
        <v>0.311</v>
      </c>
      <c r="L2096" s="6" t="str">
        <f>if(J2096&gt;QUARTILE!$B$3, "TOP", if(J2096&lt;QUARTILE!$B$4, "BOTTOM", 0))</f>
        <v>TOP</v>
      </c>
      <c r="M2096" s="6">
        <f t="shared" si="1"/>
        <v>2</v>
      </c>
      <c r="N2096" s="6" t="str">
        <f t="shared" si="2"/>
        <v>Silent</v>
      </c>
      <c r="O2096" s="6" t="str">
        <f t="shared" si="3"/>
        <v>Low Income</v>
      </c>
    </row>
    <row r="2097" hidden="1">
      <c r="A2097" s="1">
        <v>102095.0</v>
      </c>
      <c r="B2097" s="1">
        <v>56.0</v>
      </c>
      <c r="C2097" s="1">
        <v>5000.0</v>
      </c>
      <c r="D2097" s="1" t="s">
        <v>25</v>
      </c>
      <c r="E2097" s="1">
        <v>9792.08</v>
      </c>
      <c r="F2097" s="1">
        <v>3.0</v>
      </c>
      <c r="G2097" s="1">
        <v>20.0</v>
      </c>
      <c r="H2097" s="1">
        <v>8.0</v>
      </c>
      <c r="I2097" s="1" t="s">
        <v>22</v>
      </c>
      <c r="J2097" s="1">
        <v>0.578</v>
      </c>
      <c r="K2097" s="1">
        <v>0.551</v>
      </c>
      <c r="L2097" s="6">
        <f>if(J2097&gt;QUARTILE!$B$3, "TOP", if(J2097&lt;QUARTILE!$B$4, "BOTTOM", 0))</f>
        <v>0</v>
      </c>
      <c r="M2097" s="6">
        <f t="shared" si="1"/>
        <v>2</v>
      </c>
      <c r="N2097" s="6" t="str">
        <f t="shared" si="2"/>
        <v>Gen X</v>
      </c>
      <c r="O2097" s="6" t="str">
        <f t="shared" si="3"/>
        <v>Low Income</v>
      </c>
    </row>
    <row r="2098" hidden="1">
      <c r="A2098" s="1">
        <v>102096.0</v>
      </c>
      <c r="B2098" s="1">
        <v>37.0</v>
      </c>
      <c r="C2098" s="1">
        <v>70000.0</v>
      </c>
      <c r="D2098" s="1" t="s">
        <v>23</v>
      </c>
      <c r="E2098" s="1">
        <v>699.45</v>
      </c>
      <c r="F2098" s="1">
        <v>4.0</v>
      </c>
      <c r="G2098" s="1">
        <v>15.0</v>
      </c>
      <c r="H2098" s="1">
        <v>12.0</v>
      </c>
      <c r="I2098" s="1" t="s">
        <v>18</v>
      </c>
      <c r="J2098" s="1">
        <v>0.544</v>
      </c>
      <c r="K2098" s="1">
        <v>0.223</v>
      </c>
      <c r="L2098" s="6">
        <f>if(J2098&gt;QUARTILE!$B$3, "TOP", if(J2098&lt;QUARTILE!$B$4, "BOTTOM", 0))</f>
        <v>0</v>
      </c>
      <c r="M2098" s="6">
        <f t="shared" si="1"/>
        <v>1</v>
      </c>
      <c r="N2098" s="6" t="str">
        <f t="shared" si="2"/>
        <v>Gen X</v>
      </c>
      <c r="O2098" s="6" t="str">
        <f t="shared" si="3"/>
        <v>Medium Income</v>
      </c>
    </row>
    <row r="2099" hidden="1">
      <c r="A2099" s="1">
        <v>102097.0</v>
      </c>
      <c r="B2099" s="1">
        <v>22.0</v>
      </c>
      <c r="C2099" s="1">
        <v>12000.0</v>
      </c>
      <c r="D2099" s="1" t="s">
        <v>21</v>
      </c>
      <c r="E2099" s="1">
        <v>10306.76</v>
      </c>
      <c r="F2099" s="1">
        <v>2.0</v>
      </c>
      <c r="G2099" s="1">
        <v>17.0</v>
      </c>
      <c r="H2099" s="1">
        <v>16.0</v>
      </c>
      <c r="I2099" s="1" t="s">
        <v>18</v>
      </c>
      <c r="J2099" s="1">
        <v>0.912</v>
      </c>
      <c r="K2099" s="1">
        <v>0.446</v>
      </c>
      <c r="L2099" s="6" t="str">
        <f>if(J2099&gt;QUARTILE!$B$3, "TOP", if(J2099&lt;QUARTILE!$B$4, "BOTTOM", 0))</f>
        <v>TOP</v>
      </c>
      <c r="M2099" s="6">
        <f t="shared" si="1"/>
        <v>1</v>
      </c>
      <c r="N2099" s="6" t="str">
        <f t="shared" si="2"/>
        <v>Millenial</v>
      </c>
      <c r="O2099" s="6" t="str">
        <f t="shared" si="3"/>
        <v>Low Income</v>
      </c>
    </row>
    <row r="2100" hidden="1">
      <c r="A2100" s="1">
        <v>102098.0</v>
      </c>
      <c r="B2100" s="1">
        <v>18.0</v>
      </c>
      <c r="C2100" s="1">
        <v>31000.0</v>
      </c>
      <c r="D2100" s="1" t="s">
        <v>23</v>
      </c>
      <c r="E2100" s="1">
        <v>50396.24</v>
      </c>
      <c r="F2100" s="1">
        <v>2.0</v>
      </c>
      <c r="G2100" s="1">
        <v>25.0</v>
      </c>
      <c r="H2100" s="1">
        <v>15.0</v>
      </c>
      <c r="I2100" s="1" t="s">
        <v>18</v>
      </c>
      <c r="J2100" s="1">
        <v>0.9</v>
      </c>
      <c r="K2100" s="1">
        <v>0.326</v>
      </c>
      <c r="L2100" s="6" t="str">
        <f>if(J2100&gt;QUARTILE!$B$3, "TOP", if(J2100&lt;QUARTILE!$B$4, "BOTTOM", 0))</f>
        <v>TOP</v>
      </c>
      <c r="M2100" s="6">
        <f t="shared" si="1"/>
        <v>1</v>
      </c>
      <c r="N2100" s="6" t="str">
        <f t="shared" si="2"/>
        <v>Millenial</v>
      </c>
      <c r="O2100" s="6" t="str">
        <f t="shared" si="3"/>
        <v>Low Income</v>
      </c>
    </row>
    <row r="2101" hidden="1">
      <c r="A2101" s="1">
        <v>102099.0</v>
      </c>
      <c r="B2101" s="1">
        <v>47.0</v>
      </c>
      <c r="C2101" s="1">
        <v>10000.0</v>
      </c>
      <c r="D2101" s="1" t="s">
        <v>21</v>
      </c>
      <c r="E2101" s="1">
        <v>6937.66</v>
      </c>
      <c r="F2101" s="1">
        <v>1.0</v>
      </c>
      <c r="G2101" s="1">
        <v>21.0</v>
      </c>
      <c r="H2101" s="1">
        <v>7.0</v>
      </c>
      <c r="I2101" s="1" t="s">
        <v>22</v>
      </c>
      <c r="J2101" s="1">
        <v>0.673</v>
      </c>
      <c r="K2101" s="1">
        <v>0.616</v>
      </c>
      <c r="L2101" s="6">
        <f>if(J2101&gt;QUARTILE!$B$3, "TOP", if(J2101&lt;QUARTILE!$B$4, "BOTTOM", 0))</f>
        <v>0</v>
      </c>
      <c r="M2101" s="6">
        <f t="shared" si="1"/>
        <v>2</v>
      </c>
      <c r="N2101" s="6" t="str">
        <f t="shared" si="2"/>
        <v>Gen X</v>
      </c>
      <c r="O2101" s="6" t="str">
        <f t="shared" si="3"/>
        <v>Low Income</v>
      </c>
    </row>
    <row r="2102" hidden="1">
      <c r="A2102" s="1">
        <v>102100.0</v>
      </c>
      <c r="B2102" s="1">
        <v>66.0</v>
      </c>
      <c r="C2102" s="1">
        <v>13000.0</v>
      </c>
      <c r="D2102" s="1" t="s">
        <v>21</v>
      </c>
      <c r="E2102" s="1">
        <v>7796.73</v>
      </c>
      <c r="F2102" s="1">
        <v>5.0</v>
      </c>
      <c r="G2102" s="1">
        <v>10.0</v>
      </c>
      <c r="H2102" s="1">
        <v>4.0</v>
      </c>
      <c r="I2102" s="1" t="s">
        <v>22</v>
      </c>
      <c r="J2102" s="1">
        <v>0.057</v>
      </c>
      <c r="K2102" s="1">
        <v>0.0</v>
      </c>
      <c r="L2102" s="6" t="str">
        <f>if(J2102&gt;QUARTILE!$B$3, "TOP", if(J2102&lt;QUARTILE!$B$4, "BOTTOM", 0))</f>
        <v>BOTTOM</v>
      </c>
      <c r="M2102" s="6">
        <f t="shared" si="1"/>
        <v>2</v>
      </c>
      <c r="N2102" s="6" t="str">
        <f t="shared" si="2"/>
        <v>Baby Boomer</v>
      </c>
      <c r="O2102" s="6" t="str">
        <f t="shared" si="3"/>
        <v>Low Income</v>
      </c>
    </row>
    <row r="2103" hidden="1">
      <c r="A2103" s="1">
        <v>102101.0</v>
      </c>
      <c r="B2103" s="1">
        <v>20.0</v>
      </c>
      <c r="C2103" s="1">
        <v>8000.0</v>
      </c>
      <c r="D2103" s="1" t="s">
        <v>23</v>
      </c>
      <c r="E2103" s="1">
        <v>1364.31</v>
      </c>
      <c r="F2103" s="1">
        <v>5.0</v>
      </c>
      <c r="G2103" s="1">
        <v>20.0</v>
      </c>
      <c r="H2103" s="1">
        <v>16.0</v>
      </c>
      <c r="I2103" s="1" t="s">
        <v>18</v>
      </c>
      <c r="J2103" s="1">
        <v>0.578</v>
      </c>
      <c r="K2103" s="1">
        <v>0.549</v>
      </c>
      <c r="L2103" s="6">
        <f>if(J2103&gt;QUARTILE!$B$3, "TOP", if(J2103&lt;QUARTILE!$B$4, "BOTTOM", 0))</f>
        <v>0</v>
      </c>
      <c r="M2103" s="6">
        <f t="shared" si="1"/>
        <v>1</v>
      </c>
      <c r="N2103" s="6" t="str">
        <f t="shared" si="2"/>
        <v>Millenial</v>
      </c>
      <c r="O2103" s="6" t="str">
        <f t="shared" si="3"/>
        <v>Low Income</v>
      </c>
    </row>
    <row r="2104" hidden="1">
      <c r="A2104" s="1">
        <v>102102.0</v>
      </c>
      <c r="B2104" s="1">
        <v>62.0</v>
      </c>
      <c r="C2104" s="1">
        <v>14000.0</v>
      </c>
      <c r="D2104" s="1" t="s">
        <v>27</v>
      </c>
      <c r="E2104" s="1">
        <v>19092.7</v>
      </c>
      <c r="F2104" s="1">
        <v>3.0</v>
      </c>
      <c r="G2104" s="1">
        <v>21.0</v>
      </c>
      <c r="H2104" s="1">
        <v>4.0</v>
      </c>
      <c r="I2104" s="1" t="s">
        <v>22</v>
      </c>
      <c r="J2104" s="1">
        <v>0.122</v>
      </c>
      <c r="K2104" s="1">
        <v>0.593</v>
      </c>
      <c r="L2104" s="6" t="str">
        <f>if(J2104&gt;QUARTILE!$B$3, "TOP", if(J2104&lt;QUARTILE!$B$4, "BOTTOM", 0))</f>
        <v>BOTTOM</v>
      </c>
      <c r="M2104" s="6">
        <f t="shared" si="1"/>
        <v>2</v>
      </c>
      <c r="N2104" s="6" t="str">
        <f t="shared" si="2"/>
        <v>Baby Boomer</v>
      </c>
      <c r="O2104" s="6" t="str">
        <f t="shared" si="3"/>
        <v>Low Income</v>
      </c>
    </row>
    <row r="2105" hidden="1">
      <c r="A2105" s="1">
        <v>102103.0</v>
      </c>
      <c r="B2105" s="1">
        <v>31.0</v>
      </c>
      <c r="C2105" s="1">
        <v>15000.0</v>
      </c>
      <c r="D2105" s="1" t="s">
        <v>23</v>
      </c>
      <c r="E2105" s="1">
        <v>37841.64</v>
      </c>
      <c r="F2105" s="1">
        <v>1.0</v>
      </c>
      <c r="G2105" s="1">
        <v>25.0</v>
      </c>
      <c r="H2105" s="1">
        <v>11.0</v>
      </c>
      <c r="I2105" s="1" t="s">
        <v>22</v>
      </c>
      <c r="J2105" s="1">
        <v>0.811</v>
      </c>
      <c r="K2105" s="1">
        <v>0.292</v>
      </c>
      <c r="L2105" s="6">
        <f>if(J2105&gt;QUARTILE!$B$3, "TOP", if(J2105&lt;QUARTILE!$B$4, "BOTTOM", 0))</f>
        <v>0</v>
      </c>
      <c r="M2105" s="6">
        <f t="shared" si="1"/>
        <v>2</v>
      </c>
      <c r="N2105" s="6" t="str">
        <f t="shared" si="2"/>
        <v>Gen X</v>
      </c>
      <c r="O2105" s="6" t="str">
        <f t="shared" si="3"/>
        <v>Low Income</v>
      </c>
    </row>
    <row r="2106" hidden="1">
      <c r="A2106" s="1">
        <v>102104.0</v>
      </c>
      <c r="B2106" s="1">
        <v>73.0</v>
      </c>
      <c r="C2106" s="1">
        <v>20000.0</v>
      </c>
      <c r="D2106" s="1" t="s">
        <v>27</v>
      </c>
      <c r="E2106" s="1">
        <v>8705.8</v>
      </c>
      <c r="F2106" s="1">
        <v>5.0</v>
      </c>
      <c r="G2106" s="1">
        <v>31.0</v>
      </c>
      <c r="H2106" s="1">
        <v>2.0</v>
      </c>
      <c r="I2106" s="1" t="s">
        <v>22</v>
      </c>
      <c r="J2106" s="1">
        <v>0.3</v>
      </c>
      <c r="K2106" s="1">
        <v>0.197</v>
      </c>
      <c r="L2106" s="6" t="str">
        <f>if(J2106&gt;QUARTILE!$B$3, "TOP", if(J2106&lt;QUARTILE!$B$4, "BOTTOM", 0))</f>
        <v>BOTTOM</v>
      </c>
      <c r="M2106" s="6">
        <f t="shared" si="1"/>
        <v>2</v>
      </c>
      <c r="N2106" s="6" t="str">
        <f t="shared" si="2"/>
        <v>Baby Boomer</v>
      </c>
      <c r="O2106" s="6" t="str">
        <f t="shared" si="3"/>
        <v>Low Income</v>
      </c>
    </row>
    <row r="2107" hidden="1">
      <c r="A2107" s="1">
        <v>102105.0</v>
      </c>
      <c r="B2107" s="1">
        <v>47.0</v>
      </c>
      <c r="C2107" s="1">
        <v>18000.0</v>
      </c>
      <c r="D2107" s="1" t="s">
        <v>25</v>
      </c>
      <c r="E2107" s="1">
        <v>5495.2</v>
      </c>
      <c r="F2107" s="1">
        <v>4.0</v>
      </c>
      <c r="G2107" s="1">
        <v>14.0</v>
      </c>
      <c r="H2107" s="1">
        <v>11.0</v>
      </c>
      <c r="I2107" s="1" t="s">
        <v>18</v>
      </c>
      <c r="J2107" s="1">
        <v>0.789</v>
      </c>
      <c r="K2107" s="1">
        <v>0.789</v>
      </c>
      <c r="L2107" s="6">
        <f>if(J2107&gt;QUARTILE!$B$3, "TOP", if(J2107&lt;QUARTILE!$B$4, "BOTTOM", 0))</f>
        <v>0</v>
      </c>
      <c r="M2107" s="6">
        <f t="shared" si="1"/>
        <v>1</v>
      </c>
      <c r="N2107" s="6" t="str">
        <f t="shared" si="2"/>
        <v>Gen X</v>
      </c>
      <c r="O2107" s="6" t="str">
        <f t="shared" si="3"/>
        <v>Low Income</v>
      </c>
    </row>
    <row r="2108" hidden="1">
      <c r="A2108" s="1">
        <v>102106.0</v>
      </c>
      <c r="B2108" s="1">
        <v>67.0</v>
      </c>
      <c r="C2108" s="1">
        <v>9000.0</v>
      </c>
      <c r="D2108" s="1" t="s">
        <v>23</v>
      </c>
      <c r="E2108" s="1">
        <v>62751.38</v>
      </c>
      <c r="F2108" s="1">
        <v>1.0</v>
      </c>
      <c r="G2108" s="1">
        <v>17.0</v>
      </c>
      <c r="H2108" s="1">
        <v>10.0</v>
      </c>
      <c r="I2108" s="1" t="s">
        <v>18</v>
      </c>
      <c r="J2108" s="1">
        <v>0.928</v>
      </c>
      <c r="K2108" s="1">
        <v>0.245</v>
      </c>
      <c r="L2108" s="6" t="str">
        <f>if(J2108&gt;QUARTILE!$B$3, "TOP", if(J2108&lt;QUARTILE!$B$4, "BOTTOM", 0))</f>
        <v>TOP</v>
      </c>
      <c r="M2108" s="6">
        <f t="shared" si="1"/>
        <v>1</v>
      </c>
      <c r="N2108" s="6" t="str">
        <f t="shared" si="2"/>
        <v>Baby Boomer</v>
      </c>
      <c r="O2108" s="6" t="str">
        <f t="shared" si="3"/>
        <v>Low Income</v>
      </c>
    </row>
    <row r="2109" hidden="1">
      <c r="A2109" s="1">
        <v>102107.0</v>
      </c>
      <c r="B2109" s="1">
        <v>21.0</v>
      </c>
      <c r="C2109" s="1">
        <v>16000.0</v>
      </c>
      <c r="D2109" s="1" t="s">
        <v>25</v>
      </c>
      <c r="E2109" s="1">
        <v>27335.53</v>
      </c>
      <c r="F2109" s="1">
        <v>1.0</v>
      </c>
      <c r="G2109" s="1">
        <v>14.0</v>
      </c>
      <c r="H2109" s="1">
        <v>17.0</v>
      </c>
      <c r="I2109" s="1" t="s">
        <v>18</v>
      </c>
      <c r="J2109" s="1">
        <v>0.35</v>
      </c>
      <c r="K2109" s="1">
        <v>0.312</v>
      </c>
      <c r="L2109" s="6">
        <f>if(J2109&gt;QUARTILE!$B$3, "TOP", if(J2109&lt;QUARTILE!$B$4, "BOTTOM", 0))</f>
        <v>0</v>
      </c>
      <c r="M2109" s="6">
        <f t="shared" si="1"/>
        <v>1</v>
      </c>
      <c r="N2109" s="6" t="str">
        <f t="shared" si="2"/>
        <v>Millenial</v>
      </c>
      <c r="O2109" s="6" t="str">
        <f t="shared" si="3"/>
        <v>Low Income</v>
      </c>
    </row>
    <row r="2110" hidden="1">
      <c r="A2110" s="1">
        <v>102108.0</v>
      </c>
      <c r="B2110" s="1">
        <v>35.0</v>
      </c>
      <c r="C2110" s="1">
        <v>52000.0</v>
      </c>
      <c r="D2110" s="1" t="s">
        <v>27</v>
      </c>
      <c r="E2110" s="1">
        <v>16747.91</v>
      </c>
      <c r="F2110" s="1">
        <v>5.0</v>
      </c>
      <c r="G2110" s="1">
        <v>20.0</v>
      </c>
      <c r="H2110" s="1">
        <v>8.0</v>
      </c>
      <c r="I2110" s="1" t="s">
        <v>22</v>
      </c>
      <c r="J2110" s="1">
        <v>1.0</v>
      </c>
      <c r="K2110" s="1">
        <v>0.413</v>
      </c>
      <c r="L2110" s="6" t="str">
        <f>if(J2110&gt;QUARTILE!$B$3, "TOP", if(J2110&lt;QUARTILE!$B$4, "BOTTOM", 0))</f>
        <v>TOP</v>
      </c>
      <c r="M2110" s="6">
        <f t="shared" si="1"/>
        <v>2</v>
      </c>
      <c r="N2110" s="6" t="str">
        <f t="shared" si="2"/>
        <v>Gen X</v>
      </c>
      <c r="O2110" s="6" t="str">
        <f t="shared" si="3"/>
        <v>Medium Income</v>
      </c>
    </row>
    <row r="2111" hidden="1">
      <c r="A2111" s="1">
        <v>102109.0</v>
      </c>
      <c r="B2111" s="1">
        <v>79.0</v>
      </c>
      <c r="C2111" s="1">
        <v>49000.0</v>
      </c>
      <c r="D2111" s="1" t="s">
        <v>21</v>
      </c>
      <c r="E2111" s="1">
        <v>7292.16</v>
      </c>
      <c r="F2111" s="1">
        <v>2.0</v>
      </c>
      <c r="G2111" s="1">
        <v>20.0</v>
      </c>
      <c r="H2111" s="1">
        <v>3.0</v>
      </c>
      <c r="I2111" s="1" t="s">
        <v>22</v>
      </c>
      <c r="J2111" s="1">
        <v>0.517</v>
      </c>
      <c r="K2111" s="1">
        <v>0.278</v>
      </c>
      <c r="L2111" s="6">
        <f>if(J2111&gt;QUARTILE!$B$3, "TOP", if(J2111&lt;QUARTILE!$B$4, "BOTTOM", 0))</f>
        <v>0</v>
      </c>
      <c r="M2111" s="6">
        <f t="shared" si="1"/>
        <v>2</v>
      </c>
      <c r="N2111" s="6" t="str">
        <f t="shared" si="2"/>
        <v>Baby Boomer</v>
      </c>
      <c r="O2111" s="6" t="str">
        <f t="shared" si="3"/>
        <v>Medium Income</v>
      </c>
    </row>
    <row r="2112" hidden="1">
      <c r="A2112" s="1">
        <v>102110.0</v>
      </c>
      <c r="B2112" s="1">
        <v>54.0</v>
      </c>
      <c r="C2112" s="1">
        <v>29000.0</v>
      </c>
      <c r="D2112" s="1" t="s">
        <v>23</v>
      </c>
      <c r="E2112" s="1">
        <v>4989.7</v>
      </c>
      <c r="F2112" s="1">
        <v>1.0</v>
      </c>
      <c r="G2112" s="1">
        <v>20.0</v>
      </c>
      <c r="H2112" s="1">
        <v>4.0</v>
      </c>
      <c r="I2112" s="1" t="s">
        <v>22</v>
      </c>
      <c r="J2112" s="1">
        <v>0.268</v>
      </c>
      <c r="K2112" s="1">
        <v>0.831</v>
      </c>
      <c r="L2112" s="6" t="str">
        <f>if(J2112&gt;QUARTILE!$B$3, "TOP", if(J2112&lt;QUARTILE!$B$4, "BOTTOM", 0))</f>
        <v>BOTTOM</v>
      </c>
      <c r="M2112" s="6">
        <f t="shared" si="1"/>
        <v>2</v>
      </c>
      <c r="N2112" s="6" t="str">
        <f t="shared" si="2"/>
        <v>Gen X</v>
      </c>
      <c r="O2112" s="6" t="str">
        <f t="shared" si="3"/>
        <v>Low Income</v>
      </c>
    </row>
    <row r="2113" hidden="1">
      <c r="A2113" s="1">
        <v>102111.0</v>
      </c>
      <c r="B2113" s="1">
        <v>42.0</v>
      </c>
      <c r="C2113" s="1">
        <v>33000.0</v>
      </c>
      <c r="D2113" s="1" t="s">
        <v>25</v>
      </c>
      <c r="E2113" s="1">
        <v>25157.6</v>
      </c>
      <c r="F2113" s="1">
        <v>2.0</v>
      </c>
      <c r="G2113" s="1">
        <v>13.0</v>
      </c>
      <c r="H2113" s="1">
        <v>10.0</v>
      </c>
      <c r="I2113" s="1" t="s">
        <v>22</v>
      </c>
      <c r="J2113" s="1">
        <v>0.825</v>
      </c>
      <c r="K2113" s="1">
        <v>0.565</v>
      </c>
      <c r="L2113" s="6" t="str">
        <f>if(J2113&gt;QUARTILE!$B$3, "TOP", if(J2113&lt;QUARTILE!$B$4, "BOTTOM", 0))</f>
        <v>TOP</v>
      </c>
      <c r="M2113" s="6">
        <f t="shared" si="1"/>
        <v>2</v>
      </c>
      <c r="N2113" s="6" t="str">
        <f t="shared" si="2"/>
        <v>Gen X</v>
      </c>
      <c r="O2113" s="6" t="str">
        <f t="shared" si="3"/>
        <v>Low Income</v>
      </c>
    </row>
    <row r="2114" hidden="1">
      <c r="A2114" s="1">
        <v>102112.0</v>
      </c>
      <c r="B2114" s="1">
        <v>65.0</v>
      </c>
      <c r="C2114" s="1">
        <v>76000.0</v>
      </c>
      <c r="D2114" s="1" t="s">
        <v>23</v>
      </c>
      <c r="E2114" s="1">
        <v>14754.06</v>
      </c>
      <c r="F2114" s="1">
        <v>3.0</v>
      </c>
      <c r="G2114" s="1">
        <v>15.0</v>
      </c>
      <c r="H2114" s="1">
        <v>4.0</v>
      </c>
      <c r="I2114" s="1" t="s">
        <v>22</v>
      </c>
      <c r="J2114" s="1">
        <v>0.911</v>
      </c>
      <c r="K2114" s="1">
        <v>0.754</v>
      </c>
      <c r="L2114" s="6" t="str">
        <f>if(J2114&gt;QUARTILE!$B$3, "TOP", if(J2114&lt;QUARTILE!$B$4, "BOTTOM", 0))</f>
        <v>TOP</v>
      </c>
      <c r="M2114" s="6">
        <f t="shared" si="1"/>
        <v>2</v>
      </c>
      <c r="N2114" s="6" t="str">
        <f t="shared" si="2"/>
        <v>Baby Boomer</v>
      </c>
      <c r="O2114" s="6" t="str">
        <f t="shared" si="3"/>
        <v>Medium Income</v>
      </c>
    </row>
    <row r="2115" hidden="1">
      <c r="A2115" s="1">
        <v>102113.0</v>
      </c>
      <c r="B2115" s="1">
        <v>18.0</v>
      </c>
      <c r="C2115" s="1">
        <v>31000.0</v>
      </c>
      <c r="D2115" s="1" t="s">
        <v>17</v>
      </c>
      <c r="E2115" s="1">
        <v>14704.39</v>
      </c>
      <c r="F2115" s="1">
        <v>3.0</v>
      </c>
      <c r="G2115" s="1">
        <v>22.0</v>
      </c>
      <c r="H2115" s="1">
        <v>18.0</v>
      </c>
      <c r="I2115" s="1" t="s">
        <v>18</v>
      </c>
      <c r="J2115" s="1">
        <v>0.414</v>
      </c>
      <c r="K2115" s="1">
        <v>0.745</v>
      </c>
      <c r="L2115" s="6">
        <f>if(J2115&gt;QUARTILE!$B$3, "TOP", if(J2115&lt;QUARTILE!$B$4, "BOTTOM", 0))</f>
        <v>0</v>
      </c>
      <c r="M2115" s="6">
        <f t="shared" si="1"/>
        <v>1</v>
      </c>
      <c r="N2115" s="6" t="str">
        <f t="shared" si="2"/>
        <v>Millenial</v>
      </c>
      <c r="O2115" s="6" t="str">
        <f t="shared" si="3"/>
        <v>Low Income</v>
      </c>
    </row>
    <row r="2116" hidden="1">
      <c r="A2116" s="1">
        <v>102114.0</v>
      </c>
      <c r="B2116" s="1">
        <v>70.0</v>
      </c>
      <c r="C2116" s="1">
        <v>32000.0</v>
      </c>
      <c r="D2116" s="1" t="s">
        <v>23</v>
      </c>
      <c r="E2116" s="1">
        <v>1531.35</v>
      </c>
      <c r="F2116" s="1">
        <v>5.0</v>
      </c>
      <c r="G2116" s="1">
        <v>22.0</v>
      </c>
      <c r="H2116" s="1">
        <v>6.0</v>
      </c>
      <c r="I2116" s="1" t="s">
        <v>22</v>
      </c>
      <c r="J2116" s="1">
        <v>0.709</v>
      </c>
      <c r="K2116" s="1">
        <v>0.738</v>
      </c>
      <c r="L2116" s="6">
        <f>if(J2116&gt;QUARTILE!$B$3, "TOP", if(J2116&lt;QUARTILE!$B$4, "BOTTOM", 0))</f>
        <v>0</v>
      </c>
      <c r="M2116" s="6">
        <f t="shared" si="1"/>
        <v>2</v>
      </c>
      <c r="N2116" s="6" t="str">
        <f t="shared" si="2"/>
        <v>Baby Boomer</v>
      </c>
      <c r="O2116" s="6" t="str">
        <f t="shared" si="3"/>
        <v>Low Income</v>
      </c>
    </row>
    <row r="2117" hidden="1">
      <c r="A2117" s="1">
        <v>102115.0</v>
      </c>
      <c r="B2117" s="1">
        <v>63.0</v>
      </c>
      <c r="C2117" s="1">
        <v>9000.0</v>
      </c>
      <c r="D2117" s="1" t="s">
        <v>27</v>
      </c>
      <c r="E2117" s="1">
        <v>14356.77</v>
      </c>
      <c r="F2117" s="1">
        <v>3.0</v>
      </c>
      <c r="G2117" s="1">
        <v>18.0</v>
      </c>
      <c r="H2117" s="1">
        <v>3.0</v>
      </c>
      <c r="I2117" s="1" t="s">
        <v>22</v>
      </c>
      <c r="J2117" s="1">
        <v>0.022</v>
      </c>
      <c r="K2117" s="1">
        <v>0.869</v>
      </c>
      <c r="L2117" s="6" t="str">
        <f>if(J2117&gt;QUARTILE!$B$3, "TOP", if(J2117&lt;QUARTILE!$B$4, "BOTTOM", 0))</f>
        <v>BOTTOM</v>
      </c>
      <c r="M2117" s="6">
        <f t="shared" si="1"/>
        <v>2</v>
      </c>
      <c r="N2117" s="6" t="str">
        <f t="shared" si="2"/>
        <v>Baby Boomer</v>
      </c>
      <c r="O2117" s="6" t="str">
        <f t="shared" si="3"/>
        <v>Low Income</v>
      </c>
    </row>
    <row r="2118" hidden="1">
      <c r="A2118" s="1">
        <v>102116.0</v>
      </c>
      <c r="B2118" s="1">
        <v>32.0</v>
      </c>
      <c r="C2118" s="1">
        <v>11000.0</v>
      </c>
      <c r="D2118" s="1" t="s">
        <v>23</v>
      </c>
      <c r="E2118" s="1">
        <v>34603.21</v>
      </c>
      <c r="F2118" s="1">
        <v>5.0</v>
      </c>
      <c r="G2118" s="1">
        <v>20.0</v>
      </c>
      <c r="H2118" s="1">
        <v>12.0</v>
      </c>
      <c r="I2118" s="1" t="s">
        <v>22</v>
      </c>
      <c r="J2118" s="1">
        <v>0.441</v>
      </c>
      <c r="K2118" s="1">
        <v>0.769</v>
      </c>
      <c r="L2118" s="6">
        <f>if(J2118&gt;QUARTILE!$B$3, "TOP", if(J2118&lt;QUARTILE!$B$4, "BOTTOM", 0))</f>
        <v>0</v>
      </c>
      <c r="M2118" s="6">
        <f t="shared" si="1"/>
        <v>2</v>
      </c>
      <c r="N2118" s="6" t="str">
        <f t="shared" si="2"/>
        <v>Gen X</v>
      </c>
      <c r="O2118" s="6" t="str">
        <f t="shared" si="3"/>
        <v>Low Income</v>
      </c>
    </row>
    <row r="2119" hidden="1">
      <c r="A2119" s="1">
        <v>102117.0</v>
      </c>
      <c r="B2119" s="1">
        <v>26.0</v>
      </c>
      <c r="C2119" s="1">
        <v>22000.0</v>
      </c>
      <c r="D2119" s="1" t="s">
        <v>27</v>
      </c>
      <c r="E2119" s="1">
        <v>58673.67</v>
      </c>
      <c r="F2119" s="1">
        <v>5.0</v>
      </c>
      <c r="G2119" s="1">
        <v>18.0</v>
      </c>
      <c r="H2119" s="1">
        <v>16.0</v>
      </c>
      <c r="I2119" s="1" t="s">
        <v>22</v>
      </c>
      <c r="J2119" s="1">
        <v>0.981</v>
      </c>
      <c r="K2119" s="1">
        <v>0.234</v>
      </c>
      <c r="L2119" s="6" t="str">
        <f>if(J2119&gt;QUARTILE!$B$3, "TOP", if(J2119&lt;QUARTILE!$B$4, "BOTTOM", 0))</f>
        <v>TOP</v>
      </c>
      <c r="M2119" s="6">
        <f t="shared" si="1"/>
        <v>2</v>
      </c>
      <c r="N2119" s="6" t="str">
        <f t="shared" si="2"/>
        <v>Millenial</v>
      </c>
      <c r="O2119" s="6" t="str">
        <f t="shared" si="3"/>
        <v>Low Income</v>
      </c>
    </row>
    <row r="2120" hidden="1">
      <c r="A2120" s="1">
        <v>102118.0</v>
      </c>
      <c r="B2120" s="1">
        <v>32.0</v>
      </c>
      <c r="C2120" s="1">
        <v>14000.0</v>
      </c>
      <c r="D2120" s="1" t="s">
        <v>17</v>
      </c>
      <c r="E2120" s="1">
        <v>2256.26</v>
      </c>
      <c r="F2120" s="1">
        <v>2.0</v>
      </c>
      <c r="G2120" s="1">
        <v>19.0</v>
      </c>
      <c r="H2120" s="1">
        <v>15.0</v>
      </c>
      <c r="I2120" s="1" t="s">
        <v>22</v>
      </c>
      <c r="J2120" s="1">
        <v>0.232</v>
      </c>
      <c r="K2120" s="1">
        <v>0.444</v>
      </c>
      <c r="L2120" s="6" t="str">
        <f>if(J2120&gt;QUARTILE!$B$3, "TOP", if(J2120&lt;QUARTILE!$B$4, "BOTTOM", 0))</f>
        <v>BOTTOM</v>
      </c>
      <c r="M2120" s="6">
        <f t="shared" si="1"/>
        <v>2</v>
      </c>
      <c r="N2120" s="6" t="str">
        <f t="shared" si="2"/>
        <v>Gen X</v>
      </c>
      <c r="O2120" s="6" t="str">
        <f t="shared" si="3"/>
        <v>Low Income</v>
      </c>
    </row>
    <row r="2121" hidden="1">
      <c r="A2121" s="1">
        <v>102119.0</v>
      </c>
      <c r="B2121" s="1">
        <v>66.0</v>
      </c>
      <c r="C2121" s="1">
        <v>12000.0</v>
      </c>
      <c r="D2121" s="1" t="s">
        <v>27</v>
      </c>
      <c r="E2121" s="1">
        <v>19948.13</v>
      </c>
      <c r="F2121" s="1">
        <v>2.0</v>
      </c>
      <c r="G2121" s="1">
        <v>26.0</v>
      </c>
      <c r="H2121" s="1">
        <v>5.0</v>
      </c>
      <c r="I2121" s="1" t="s">
        <v>22</v>
      </c>
      <c r="J2121" s="1">
        <v>0.906</v>
      </c>
      <c r="K2121" s="1">
        <v>0.05</v>
      </c>
      <c r="L2121" s="6" t="str">
        <f>if(J2121&gt;QUARTILE!$B$3, "TOP", if(J2121&lt;QUARTILE!$B$4, "BOTTOM", 0))</f>
        <v>TOP</v>
      </c>
      <c r="M2121" s="6">
        <f t="shared" si="1"/>
        <v>2</v>
      </c>
      <c r="N2121" s="6" t="str">
        <f t="shared" si="2"/>
        <v>Baby Boomer</v>
      </c>
      <c r="O2121" s="6" t="str">
        <f t="shared" si="3"/>
        <v>Low Income</v>
      </c>
    </row>
    <row r="2122" hidden="1">
      <c r="A2122" s="1">
        <v>102120.0</v>
      </c>
      <c r="B2122" s="1">
        <v>74.0</v>
      </c>
      <c r="C2122" s="1">
        <v>13000.0</v>
      </c>
      <c r="D2122" s="1" t="s">
        <v>27</v>
      </c>
      <c r="E2122" s="1">
        <v>16802.68</v>
      </c>
      <c r="F2122" s="1">
        <v>3.0</v>
      </c>
      <c r="G2122" s="1">
        <v>20.0</v>
      </c>
      <c r="H2122" s="1">
        <v>7.0</v>
      </c>
      <c r="I2122" s="1" t="s">
        <v>22</v>
      </c>
      <c r="J2122" s="1">
        <v>0.58</v>
      </c>
      <c r="K2122" s="1">
        <v>0.926</v>
      </c>
      <c r="L2122" s="6">
        <f>if(J2122&gt;QUARTILE!$B$3, "TOP", if(J2122&lt;QUARTILE!$B$4, "BOTTOM", 0))</f>
        <v>0</v>
      </c>
      <c r="M2122" s="6">
        <f t="shared" si="1"/>
        <v>2</v>
      </c>
      <c r="N2122" s="6" t="str">
        <f t="shared" si="2"/>
        <v>Baby Boomer</v>
      </c>
      <c r="O2122" s="6" t="str">
        <f t="shared" si="3"/>
        <v>Low Income</v>
      </c>
    </row>
    <row r="2123" hidden="1">
      <c r="A2123" s="1">
        <v>102121.0</v>
      </c>
      <c r="B2123" s="1">
        <v>41.0</v>
      </c>
      <c r="C2123" s="1">
        <v>9000.0</v>
      </c>
      <c r="D2123" s="1" t="s">
        <v>25</v>
      </c>
      <c r="E2123" s="1">
        <v>44202.4</v>
      </c>
      <c r="F2123" s="1">
        <v>2.0</v>
      </c>
      <c r="G2123" s="1">
        <v>22.0</v>
      </c>
      <c r="H2123" s="1">
        <v>7.0</v>
      </c>
      <c r="I2123" s="1" t="s">
        <v>18</v>
      </c>
      <c r="J2123" s="1">
        <v>1.0</v>
      </c>
      <c r="K2123" s="1">
        <v>0.487</v>
      </c>
      <c r="L2123" s="6" t="str">
        <f>if(J2123&gt;QUARTILE!$B$3, "TOP", if(J2123&lt;QUARTILE!$B$4, "BOTTOM", 0))</f>
        <v>TOP</v>
      </c>
      <c r="M2123" s="6">
        <f t="shared" si="1"/>
        <v>1</v>
      </c>
      <c r="N2123" s="6" t="str">
        <f t="shared" si="2"/>
        <v>Gen X</v>
      </c>
      <c r="O2123" s="6" t="str">
        <f t="shared" si="3"/>
        <v>Low Income</v>
      </c>
    </row>
    <row r="2124" hidden="1">
      <c r="A2124" s="1">
        <v>102122.0</v>
      </c>
      <c r="B2124" s="1">
        <v>21.0</v>
      </c>
      <c r="C2124" s="1">
        <v>14000.0</v>
      </c>
      <c r="D2124" s="1" t="s">
        <v>21</v>
      </c>
      <c r="E2124" s="1">
        <v>27825.66</v>
      </c>
      <c r="F2124" s="1">
        <v>1.0</v>
      </c>
      <c r="G2124" s="1">
        <v>22.0</v>
      </c>
      <c r="H2124" s="1">
        <v>13.0</v>
      </c>
      <c r="I2124" s="1" t="s">
        <v>18</v>
      </c>
      <c r="J2124" s="1">
        <v>0.131</v>
      </c>
      <c r="K2124" s="1">
        <v>0.712</v>
      </c>
      <c r="L2124" s="6" t="str">
        <f>if(J2124&gt;QUARTILE!$B$3, "TOP", if(J2124&lt;QUARTILE!$B$4, "BOTTOM", 0))</f>
        <v>BOTTOM</v>
      </c>
      <c r="M2124" s="6">
        <f t="shared" si="1"/>
        <v>1</v>
      </c>
      <c r="N2124" s="6" t="str">
        <f t="shared" si="2"/>
        <v>Millenial</v>
      </c>
      <c r="O2124" s="6" t="str">
        <f t="shared" si="3"/>
        <v>Low Income</v>
      </c>
    </row>
    <row r="2125" hidden="1">
      <c r="A2125" s="1">
        <v>102123.0</v>
      </c>
      <c r="B2125" s="1">
        <v>29.0</v>
      </c>
      <c r="C2125" s="1">
        <v>27000.0</v>
      </c>
      <c r="D2125" s="1" t="s">
        <v>27</v>
      </c>
      <c r="E2125" s="1">
        <v>67198.35</v>
      </c>
      <c r="F2125" s="1">
        <v>4.0</v>
      </c>
      <c r="G2125" s="1">
        <v>23.0</v>
      </c>
      <c r="H2125" s="1">
        <v>12.0</v>
      </c>
      <c r="I2125" s="1" t="s">
        <v>22</v>
      </c>
      <c r="J2125" s="1">
        <v>0.564</v>
      </c>
      <c r="K2125" s="1">
        <v>0.286</v>
      </c>
      <c r="L2125" s="6">
        <f>if(J2125&gt;QUARTILE!$B$3, "TOP", if(J2125&lt;QUARTILE!$B$4, "BOTTOM", 0))</f>
        <v>0</v>
      </c>
      <c r="M2125" s="6">
        <f t="shared" si="1"/>
        <v>2</v>
      </c>
      <c r="N2125" s="6" t="str">
        <f t="shared" si="2"/>
        <v>Millenial</v>
      </c>
      <c r="O2125" s="6" t="str">
        <f t="shared" si="3"/>
        <v>Low Income</v>
      </c>
    </row>
    <row r="2126" hidden="1">
      <c r="A2126" s="1">
        <v>102124.0</v>
      </c>
      <c r="B2126" s="1">
        <v>76.0</v>
      </c>
      <c r="C2126" s="1">
        <v>65000.0</v>
      </c>
      <c r="D2126" s="1" t="s">
        <v>21</v>
      </c>
      <c r="E2126" s="1">
        <v>64393.79</v>
      </c>
      <c r="F2126" s="1">
        <v>1.0</v>
      </c>
      <c r="G2126" s="1">
        <v>19.0</v>
      </c>
      <c r="H2126" s="1">
        <v>9.0</v>
      </c>
      <c r="I2126" s="1" t="s">
        <v>18</v>
      </c>
      <c r="J2126" s="1">
        <v>0.496</v>
      </c>
      <c r="K2126" s="1">
        <v>0.374</v>
      </c>
      <c r="L2126" s="6">
        <f>if(J2126&gt;QUARTILE!$B$3, "TOP", if(J2126&lt;QUARTILE!$B$4, "BOTTOM", 0))</f>
        <v>0</v>
      </c>
      <c r="M2126" s="6">
        <f t="shared" si="1"/>
        <v>1</v>
      </c>
      <c r="N2126" s="6" t="str">
        <f t="shared" si="2"/>
        <v>Baby Boomer</v>
      </c>
      <c r="O2126" s="6" t="str">
        <f t="shared" si="3"/>
        <v>Medium Income</v>
      </c>
    </row>
    <row r="2127" hidden="1">
      <c r="A2127" s="1">
        <v>102125.0</v>
      </c>
      <c r="B2127" s="1">
        <v>75.0</v>
      </c>
      <c r="C2127" s="1">
        <v>36000.0</v>
      </c>
      <c r="D2127" s="1" t="s">
        <v>25</v>
      </c>
      <c r="E2127" s="1">
        <v>5115.53</v>
      </c>
      <c r="F2127" s="1">
        <v>1.0</v>
      </c>
      <c r="G2127" s="1">
        <v>17.0</v>
      </c>
      <c r="H2127" s="1">
        <v>3.0</v>
      </c>
      <c r="I2127" s="1" t="s">
        <v>22</v>
      </c>
      <c r="J2127" s="1">
        <v>0.937</v>
      </c>
      <c r="K2127" s="1">
        <v>0.543</v>
      </c>
      <c r="L2127" s="6" t="str">
        <f>if(J2127&gt;QUARTILE!$B$3, "TOP", if(J2127&lt;QUARTILE!$B$4, "BOTTOM", 0))</f>
        <v>TOP</v>
      </c>
      <c r="M2127" s="6">
        <f t="shared" si="1"/>
        <v>2</v>
      </c>
      <c r="N2127" s="6" t="str">
        <f t="shared" si="2"/>
        <v>Baby Boomer</v>
      </c>
      <c r="O2127" s="6" t="str">
        <f t="shared" si="3"/>
        <v>Low Income</v>
      </c>
    </row>
    <row r="2128" hidden="1">
      <c r="A2128" s="1">
        <v>102126.0</v>
      </c>
      <c r="B2128" s="1">
        <v>54.0</v>
      </c>
      <c r="C2128" s="1">
        <v>32000.0</v>
      </c>
      <c r="D2128" s="1" t="s">
        <v>25</v>
      </c>
      <c r="E2128" s="1">
        <v>25845.22</v>
      </c>
      <c r="F2128" s="1">
        <v>5.0</v>
      </c>
      <c r="G2128" s="1">
        <v>24.0</v>
      </c>
      <c r="H2128" s="1">
        <v>4.0</v>
      </c>
      <c r="I2128" s="1" t="s">
        <v>22</v>
      </c>
      <c r="J2128" s="1">
        <v>0.392</v>
      </c>
      <c r="K2128" s="1">
        <v>0.745</v>
      </c>
      <c r="L2128" s="6">
        <f>if(J2128&gt;QUARTILE!$B$3, "TOP", if(J2128&lt;QUARTILE!$B$4, "BOTTOM", 0))</f>
        <v>0</v>
      </c>
      <c r="M2128" s="6">
        <f t="shared" si="1"/>
        <v>2</v>
      </c>
      <c r="N2128" s="6" t="str">
        <f t="shared" si="2"/>
        <v>Gen X</v>
      </c>
      <c r="O2128" s="6" t="str">
        <f t="shared" si="3"/>
        <v>Low Income</v>
      </c>
    </row>
    <row r="2129" hidden="1">
      <c r="A2129" s="1">
        <v>102127.0</v>
      </c>
      <c r="B2129" s="1">
        <v>78.0</v>
      </c>
      <c r="C2129" s="1">
        <v>8000.0</v>
      </c>
      <c r="D2129" s="1" t="s">
        <v>23</v>
      </c>
      <c r="E2129" s="1">
        <v>15122.72</v>
      </c>
      <c r="F2129" s="1">
        <v>4.0</v>
      </c>
      <c r="G2129" s="1">
        <v>17.0</v>
      </c>
      <c r="H2129" s="1">
        <v>3.0</v>
      </c>
      <c r="I2129" s="1" t="s">
        <v>22</v>
      </c>
      <c r="J2129" s="1">
        <v>0.638</v>
      </c>
      <c r="K2129" s="1">
        <v>0.563</v>
      </c>
      <c r="L2129" s="6">
        <f>if(J2129&gt;QUARTILE!$B$3, "TOP", if(J2129&lt;QUARTILE!$B$4, "BOTTOM", 0))</f>
        <v>0</v>
      </c>
      <c r="M2129" s="6">
        <f t="shared" si="1"/>
        <v>2</v>
      </c>
      <c r="N2129" s="6" t="str">
        <f t="shared" si="2"/>
        <v>Baby Boomer</v>
      </c>
      <c r="O2129" s="6" t="str">
        <f t="shared" si="3"/>
        <v>Low Income</v>
      </c>
    </row>
    <row r="2130" hidden="1">
      <c r="A2130" s="1">
        <v>102128.0</v>
      </c>
      <c r="B2130" s="1">
        <v>54.0</v>
      </c>
      <c r="C2130" s="1">
        <v>24000.0</v>
      </c>
      <c r="D2130" s="1" t="s">
        <v>25</v>
      </c>
      <c r="E2130" s="1">
        <v>4831.29</v>
      </c>
      <c r="F2130" s="1">
        <v>5.0</v>
      </c>
      <c r="G2130" s="1">
        <v>31.0</v>
      </c>
      <c r="H2130" s="1">
        <v>2.0</v>
      </c>
      <c r="I2130" s="1" t="s">
        <v>22</v>
      </c>
      <c r="J2130" s="1">
        <v>0.878</v>
      </c>
      <c r="K2130" s="1">
        <v>0.761</v>
      </c>
      <c r="L2130" s="6" t="str">
        <f>if(J2130&gt;QUARTILE!$B$3, "TOP", if(J2130&lt;QUARTILE!$B$4, "BOTTOM", 0))</f>
        <v>TOP</v>
      </c>
      <c r="M2130" s="6">
        <f t="shared" si="1"/>
        <v>2</v>
      </c>
      <c r="N2130" s="6" t="str">
        <f t="shared" si="2"/>
        <v>Gen X</v>
      </c>
      <c r="O2130" s="6" t="str">
        <f t="shared" si="3"/>
        <v>Low Income</v>
      </c>
    </row>
    <row r="2131" hidden="1">
      <c r="A2131" s="1">
        <v>102129.0</v>
      </c>
      <c r="B2131" s="1">
        <v>60.0</v>
      </c>
      <c r="C2131" s="1">
        <v>21000.0</v>
      </c>
      <c r="D2131" s="1" t="s">
        <v>23</v>
      </c>
      <c r="E2131" s="1">
        <v>4335.01</v>
      </c>
      <c r="F2131" s="1">
        <v>2.0</v>
      </c>
      <c r="G2131" s="1">
        <v>21.0</v>
      </c>
      <c r="H2131" s="1">
        <v>4.0</v>
      </c>
      <c r="I2131" s="1" t="s">
        <v>22</v>
      </c>
      <c r="J2131" s="1">
        <v>0.279</v>
      </c>
      <c r="K2131" s="1">
        <v>0.217</v>
      </c>
      <c r="L2131" s="6" t="str">
        <f>if(J2131&gt;QUARTILE!$B$3, "TOP", if(J2131&lt;QUARTILE!$B$4, "BOTTOM", 0))</f>
        <v>BOTTOM</v>
      </c>
      <c r="M2131" s="6">
        <f t="shared" si="1"/>
        <v>2</v>
      </c>
      <c r="N2131" s="6" t="str">
        <f t="shared" si="2"/>
        <v>Gen X</v>
      </c>
      <c r="O2131" s="6" t="str">
        <f t="shared" si="3"/>
        <v>Low Income</v>
      </c>
    </row>
    <row r="2132" hidden="1">
      <c r="A2132" s="1">
        <v>102130.0</v>
      </c>
      <c r="B2132" s="1">
        <v>77.0</v>
      </c>
      <c r="C2132" s="1">
        <v>26000.0</v>
      </c>
      <c r="D2132" s="1" t="s">
        <v>17</v>
      </c>
      <c r="E2132" s="1">
        <v>1691.22</v>
      </c>
      <c r="F2132" s="1">
        <v>2.0</v>
      </c>
      <c r="G2132" s="1">
        <v>16.0</v>
      </c>
      <c r="H2132" s="1">
        <v>2.0</v>
      </c>
      <c r="I2132" s="1" t="s">
        <v>22</v>
      </c>
      <c r="J2132" s="1">
        <v>0.046</v>
      </c>
      <c r="K2132" s="1">
        <v>0.206</v>
      </c>
      <c r="L2132" s="6" t="str">
        <f>if(J2132&gt;QUARTILE!$B$3, "TOP", if(J2132&lt;QUARTILE!$B$4, "BOTTOM", 0))</f>
        <v>BOTTOM</v>
      </c>
      <c r="M2132" s="6">
        <f t="shared" si="1"/>
        <v>2</v>
      </c>
      <c r="N2132" s="6" t="str">
        <f t="shared" si="2"/>
        <v>Baby Boomer</v>
      </c>
      <c r="O2132" s="6" t="str">
        <f t="shared" si="3"/>
        <v>Low Income</v>
      </c>
    </row>
    <row r="2133" hidden="1">
      <c r="A2133" s="1">
        <v>102131.0</v>
      </c>
      <c r="B2133" s="1">
        <v>23.0</v>
      </c>
      <c r="C2133" s="1">
        <v>18000.0</v>
      </c>
      <c r="D2133" s="1" t="s">
        <v>27</v>
      </c>
      <c r="E2133" s="1">
        <v>31748.17</v>
      </c>
      <c r="F2133" s="1">
        <v>4.0</v>
      </c>
      <c r="G2133" s="1">
        <v>22.0</v>
      </c>
      <c r="H2133" s="1">
        <v>14.0</v>
      </c>
      <c r="I2133" s="1" t="s">
        <v>22</v>
      </c>
      <c r="J2133" s="1">
        <v>0.594</v>
      </c>
      <c r="K2133" s="1">
        <v>0.057</v>
      </c>
      <c r="L2133" s="6">
        <f>if(J2133&gt;QUARTILE!$B$3, "TOP", if(J2133&lt;QUARTILE!$B$4, "BOTTOM", 0))</f>
        <v>0</v>
      </c>
      <c r="M2133" s="6">
        <f t="shared" si="1"/>
        <v>2</v>
      </c>
      <c r="N2133" s="6" t="str">
        <f t="shared" si="2"/>
        <v>Millenial</v>
      </c>
      <c r="O2133" s="6" t="str">
        <f t="shared" si="3"/>
        <v>Low Income</v>
      </c>
    </row>
    <row r="2134" hidden="1">
      <c r="A2134" s="1">
        <v>102132.0</v>
      </c>
      <c r="B2134" s="1">
        <v>56.0</v>
      </c>
      <c r="C2134" s="1">
        <v>60000.0</v>
      </c>
      <c r="D2134" s="1" t="s">
        <v>31</v>
      </c>
      <c r="E2134" s="1">
        <v>7846.18</v>
      </c>
      <c r="F2134" s="1">
        <v>3.0</v>
      </c>
      <c r="G2134" s="1">
        <v>15.0</v>
      </c>
      <c r="H2134" s="1">
        <v>4.0</v>
      </c>
      <c r="I2134" s="1" t="s">
        <v>22</v>
      </c>
      <c r="J2134" s="1">
        <v>0.784</v>
      </c>
      <c r="K2134" s="1">
        <v>0.005</v>
      </c>
      <c r="L2134" s="6">
        <f>if(J2134&gt;QUARTILE!$B$3, "TOP", if(J2134&lt;QUARTILE!$B$4, "BOTTOM", 0))</f>
        <v>0</v>
      </c>
      <c r="M2134" s="6">
        <f t="shared" si="1"/>
        <v>2</v>
      </c>
      <c r="N2134" s="6" t="str">
        <f t="shared" si="2"/>
        <v>Gen X</v>
      </c>
      <c r="O2134" s="6" t="str">
        <f t="shared" si="3"/>
        <v>Medium Income</v>
      </c>
    </row>
    <row r="2135" hidden="1">
      <c r="A2135" s="1">
        <v>102133.0</v>
      </c>
      <c r="B2135" s="1">
        <v>73.0</v>
      </c>
      <c r="C2135" s="1">
        <v>23000.0</v>
      </c>
      <c r="D2135" s="1" t="s">
        <v>23</v>
      </c>
      <c r="E2135" s="1">
        <v>38893.85</v>
      </c>
      <c r="F2135" s="1">
        <v>2.0</v>
      </c>
      <c r="G2135" s="1">
        <v>26.0</v>
      </c>
      <c r="H2135" s="1">
        <v>3.0</v>
      </c>
      <c r="I2135" s="1" t="s">
        <v>18</v>
      </c>
      <c r="J2135" s="1">
        <v>0.869</v>
      </c>
      <c r="K2135" s="1">
        <v>0.079</v>
      </c>
      <c r="L2135" s="6" t="str">
        <f>if(J2135&gt;QUARTILE!$B$3, "TOP", if(J2135&lt;QUARTILE!$B$4, "BOTTOM", 0))</f>
        <v>TOP</v>
      </c>
      <c r="M2135" s="6">
        <f t="shared" si="1"/>
        <v>1</v>
      </c>
      <c r="N2135" s="6" t="str">
        <f t="shared" si="2"/>
        <v>Baby Boomer</v>
      </c>
      <c r="O2135" s="6" t="str">
        <f t="shared" si="3"/>
        <v>Low Income</v>
      </c>
    </row>
    <row r="2136">
      <c r="A2136" s="1">
        <v>102134.0</v>
      </c>
      <c r="B2136" s="1">
        <v>80.0</v>
      </c>
      <c r="C2136" s="1">
        <v>24000.0</v>
      </c>
      <c r="D2136" s="1" t="s">
        <v>23</v>
      </c>
      <c r="E2136" s="1">
        <v>18745.97</v>
      </c>
      <c r="F2136" s="1">
        <v>1.0</v>
      </c>
      <c r="G2136" s="1">
        <v>22.0</v>
      </c>
      <c r="H2136" s="1">
        <v>8.0</v>
      </c>
      <c r="I2136" s="1" t="s">
        <v>22</v>
      </c>
      <c r="J2136" s="1">
        <v>0.467</v>
      </c>
      <c r="K2136" s="1">
        <v>0.119</v>
      </c>
      <c r="L2136" s="6">
        <f>if(J2136&gt;QUARTILE!$B$3, "TOP", if(J2136&lt;QUARTILE!$B$4, "BOTTOM", 0))</f>
        <v>0</v>
      </c>
      <c r="M2136" s="6">
        <f t="shared" si="1"/>
        <v>2</v>
      </c>
      <c r="N2136" s="6" t="str">
        <f t="shared" si="2"/>
        <v>Silent</v>
      </c>
      <c r="O2136" s="6" t="str">
        <f t="shared" si="3"/>
        <v>Low Income</v>
      </c>
    </row>
    <row r="2137" hidden="1">
      <c r="A2137" s="1">
        <v>102135.0</v>
      </c>
      <c r="B2137" s="1">
        <v>63.0</v>
      </c>
      <c r="C2137" s="1">
        <v>7000.0</v>
      </c>
      <c r="D2137" s="1" t="s">
        <v>17</v>
      </c>
      <c r="E2137" s="1">
        <v>22394.68</v>
      </c>
      <c r="F2137" s="1">
        <v>4.0</v>
      </c>
      <c r="G2137" s="1">
        <v>18.0</v>
      </c>
      <c r="H2137" s="1">
        <v>7.0</v>
      </c>
      <c r="I2137" s="1" t="s">
        <v>22</v>
      </c>
      <c r="J2137" s="1">
        <v>0.079</v>
      </c>
      <c r="K2137" s="1">
        <v>0.404</v>
      </c>
      <c r="L2137" s="6" t="str">
        <f>if(J2137&gt;QUARTILE!$B$3, "TOP", if(J2137&lt;QUARTILE!$B$4, "BOTTOM", 0))</f>
        <v>BOTTOM</v>
      </c>
      <c r="M2137" s="6">
        <f t="shared" si="1"/>
        <v>2</v>
      </c>
      <c r="N2137" s="6" t="str">
        <f t="shared" si="2"/>
        <v>Baby Boomer</v>
      </c>
      <c r="O2137" s="6" t="str">
        <f t="shared" si="3"/>
        <v>Low Income</v>
      </c>
    </row>
    <row r="2138" hidden="1">
      <c r="A2138" s="1">
        <v>102136.0</v>
      </c>
      <c r="B2138" s="1">
        <v>41.0</v>
      </c>
      <c r="C2138" s="1">
        <v>21000.0</v>
      </c>
      <c r="D2138" s="1" t="s">
        <v>25</v>
      </c>
      <c r="E2138" s="1">
        <v>6897.01</v>
      </c>
      <c r="F2138" s="1">
        <v>4.0</v>
      </c>
      <c r="G2138" s="1">
        <v>16.0</v>
      </c>
      <c r="H2138" s="1">
        <v>7.0</v>
      </c>
      <c r="I2138" s="1" t="s">
        <v>22</v>
      </c>
      <c r="J2138" s="1">
        <v>0.453</v>
      </c>
      <c r="K2138" s="1">
        <v>0.077</v>
      </c>
      <c r="L2138" s="6">
        <f>if(J2138&gt;QUARTILE!$B$3, "TOP", if(J2138&lt;QUARTILE!$B$4, "BOTTOM", 0))</f>
        <v>0</v>
      </c>
      <c r="M2138" s="6">
        <f t="shared" si="1"/>
        <v>2</v>
      </c>
      <c r="N2138" s="6" t="str">
        <f t="shared" si="2"/>
        <v>Gen X</v>
      </c>
      <c r="O2138" s="6" t="str">
        <f t="shared" si="3"/>
        <v>Low Income</v>
      </c>
    </row>
    <row r="2139" hidden="1">
      <c r="A2139" s="1">
        <v>102137.0</v>
      </c>
      <c r="B2139" s="1">
        <v>28.0</v>
      </c>
      <c r="C2139" s="1">
        <v>44000.0</v>
      </c>
      <c r="D2139" s="1" t="s">
        <v>25</v>
      </c>
      <c r="E2139" s="1">
        <v>12223.76</v>
      </c>
      <c r="F2139" s="1">
        <v>2.0</v>
      </c>
      <c r="G2139" s="1">
        <v>24.0</v>
      </c>
      <c r="H2139" s="1">
        <v>9.0</v>
      </c>
      <c r="I2139" s="1" t="s">
        <v>22</v>
      </c>
      <c r="J2139" s="1">
        <v>0.172</v>
      </c>
      <c r="K2139" s="1">
        <v>0.416</v>
      </c>
      <c r="L2139" s="6" t="str">
        <f>if(J2139&gt;QUARTILE!$B$3, "TOP", if(J2139&lt;QUARTILE!$B$4, "BOTTOM", 0))</f>
        <v>BOTTOM</v>
      </c>
      <c r="M2139" s="6">
        <f t="shared" si="1"/>
        <v>2</v>
      </c>
      <c r="N2139" s="6" t="str">
        <f t="shared" si="2"/>
        <v>Millenial</v>
      </c>
      <c r="O2139" s="6" t="str">
        <f t="shared" si="3"/>
        <v>Low Income</v>
      </c>
    </row>
    <row r="2140" hidden="1">
      <c r="A2140" s="1">
        <v>102138.0</v>
      </c>
      <c r="B2140" s="1">
        <v>79.0</v>
      </c>
      <c r="C2140" s="1">
        <v>31000.0</v>
      </c>
      <c r="D2140" s="1" t="s">
        <v>17</v>
      </c>
      <c r="E2140" s="1">
        <v>10631.37</v>
      </c>
      <c r="F2140" s="1">
        <v>2.0</v>
      </c>
      <c r="G2140" s="1">
        <v>18.0</v>
      </c>
      <c r="H2140" s="1">
        <v>1.0</v>
      </c>
      <c r="I2140" s="1" t="s">
        <v>22</v>
      </c>
      <c r="J2140" s="1">
        <v>0.072</v>
      </c>
      <c r="K2140" s="1">
        <v>1.0</v>
      </c>
      <c r="L2140" s="6" t="str">
        <f>if(J2140&gt;QUARTILE!$B$3, "TOP", if(J2140&lt;QUARTILE!$B$4, "BOTTOM", 0))</f>
        <v>BOTTOM</v>
      </c>
      <c r="M2140" s="6">
        <f t="shared" si="1"/>
        <v>2</v>
      </c>
      <c r="N2140" s="6" t="str">
        <f t="shared" si="2"/>
        <v>Baby Boomer</v>
      </c>
      <c r="O2140" s="6" t="str">
        <f t="shared" si="3"/>
        <v>Low Income</v>
      </c>
    </row>
    <row r="2141" hidden="1">
      <c r="A2141" s="1">
        <v>102139.0</v>
      </c>
      <c r="B2141" s="1">
        <v>30.0</v>
      </c>
      <c r="C2141" s="1">
        <v>6000.0</v>
      </c>
      <c r="D2141" s="1" t="s">
        <v>25</v>
      </c>
      <c r="E2141" s="1">
        <v>5375.6</v>
      </c>
      <c r="F2141" s="1">
        <v>5.0</v>
      </c>
      <c r="G2141" s="1">
        <v>24.0</v>
      </c>
      <c r="H2141" s="1">
        <v>11.0</v>
      </c>
      <c r="I2141" s="1" t="s">
        <v>22</v>
      </c>
      <c r="J2141" s="1">
        <v>0.353</v>
      </c>
      <c r="K2141" s="1">
        <v>0.453</v>
      </c>
      <c r="L2141" s="6">
        <f>if(J2141&gt;QUARTILE!$B$3, "TOP", if(J2141&lt;QUARTILE!$B$4, "BOTTOM", 0))</f>
        <v>0</v>
      </c>
      <c r="M2141" s="6">
        <f t="shared" si="1"/>
        <v>2</v>
      </c>
      <c r="N2141" s="6" t="str">
        <f t="shared" si="2"/>
        <v>Millenial</v>
      </c>
      <c r="O2141" s="6" t="str">
        <f t="shared" si="3"/>
        <v>Low Income</v>
      </c>
    </row>
    <row r="2142" hidden="1">
      <c r="A2142" s="1">
        <v>102140.0</v>
      </c>
      <c r="B2142" s="1">
        <v>51.0</v>
      </c>
      <c r="C2142" s="1">
        <v>17000.0</v>
      </c>
      <c r="D2142" s="1" t="s">
        <v>23</v>
      </c>
      <c r="E2142" s="1">
        <v>35736.89</v>
      </c>
      <c r="F2142" s="1">
        <v>5.0</v>
      </c>
      <c r="G2142" s="1">
        <v>10.0</v>
      </c>
      <c r="H2142" s="1">
        <v>5.0</v>
      </c>
      <c r="I2142" s="1" t="s">
        <v>18</v>
      </c>
      <c r="J2142" s="1">
        <v>0.927</v>
      </c>
      <c r="K2142" s="1">
        <v>0.775</v>
      </c>
      <c r="L2142" s="6" t="str">
        <f>if(J2142&gt;QUARTILE!$B$3, "TOP", if(J2142&lt;QUARTILE!$B$4, "BOTTOM", 0))</f>
        <v>TOP</v>
      </c>
      <c r="M2142" s="6">
        <f t="shared" si="1"/>
        <v>1</v>
      </c>
      <c r="N2142" s="6" t="str">
        <f t="shared" si="2"/>
        <v>Gen X</v>
      </c>
      <c r="O2142" s="6" t="str">
        <f t="shared" si="3"/>
        <v>Low Income</v>
      </c>
    </row>
    <row r="2143" hidden="1">
      <c r="A2143" s="1">
        <v>102141.0</v>
      </c>
      <c r="B2143" s="1">
        <v>42.0</v>
      </c>
      <c r="C2143" s="1">
        <v>62000.0</v>
      </c>
      <c r="D2143" s="1" t="s">
        <v>21</v>
      </c>
      <c r="E2143" s="1">
        <v>19461.69</v>
      </c>
      <c r="F2143" s="1">
        <v>1.0</v>
      </c>
      <c r="G2143" s="1">
        <v>23.0</v>
      </c>
      <c r="H2143" s="1">
        <v>10.0</v>
      </c>
      <c r="I2143" s="1" t="s">
        <v>22</v>
      </c>
      <c r="J2143" s="1">
        <v>0.868</v>
      </c>
      <c r="K2143" s="1">
        <v>0.702</v>
      </c>
      <c r="L2143" s="6" t="str">
        <f>if(J2143&gt;QUARTILE!$B$3, "TOP", if(J2143&lt;QUARTILE!$B$4, "BOTTOM", 0))</f>
        <v>TOP</v>
      </c>
      <c r="M2143" s="6">
        <f t="shared" si="1"/>
        <v>2</v>
      </c>
      <c r="N2143" s="6" t="str">
        <f t="shared" si="2"/>
        <v>Gen X</v>
      </c>
      <c r="O2143" s="6" t="str">
        <f t="shared" si="3"/>
        <v>Medium Income</v>
      </c>
    </row>
    <row r="2144" hidden="1">
      <c r="A2144" s="1">
        <v>102142.0</v>
      </c>
      <c r="B2144" s="1">
        <v>24.0</v>
      </c>
      <c r="C2144" s="1">
        <v>20000.0</v>
      </c>
      <c r="D2144" s="1" t="s">
        <v>23</v>
      </c>
      <c r="E2144" s="1">
        <v>763.01</v>
      </c>
      <c r="F2144" s="1">
        <v>4.0</v>
      </c>
      <c r="G2144" s="1">
        <v>17.0</v>
      </c>
      <c r="H2144" s="1">
        <v>17.0</v>
      </c>
      <c r="I2144" s="1" t="s">
        <v>22</v>
      </c>
      <c r="J2144" s="1">
        <v>0.658</v>
      </c>
      <c r="K2144" s="1">
        <v>0.844</v>
      </c>
      <c r="L2144" s="6">
        <f>if(J2144&gt;QUARTILE!$B$3, "TOP", if(J2144&lt;QUARTILE!$B$4, "BOTTOM", 0))</f>
        <v>0</v>
      </c>
      <c r="M2144" s="6">
        <f t="shared" si="1"/>
        <v>2</v>
      </c>
      <c r="N2144" s="6" t="str">
        <f t="shared" si="2"/>
        <v>Millenial</v>
      </c>
      <c r="O2144" s="6" t="str">
        <f t="shared" si="3"/>
        <v>Low Income</v>
      </c>
    </row>
    <row r="2145" hidden="1">
      <c r="A2145" s="1">
        <v>102143.0</v>
      </c>
      <c r="B2145" s="1">
        <v>69.0</v>
      </c>
      <c r="C2145" s="1">
        <v>27000.0</v>
      </c>
      <c r="D2145" s="1" t="s">
        <v>21</v>
      </c>
      <c r="E2145" s="1">
        <v>34286.75</v>
      </c>
      <c r="F2145" s="1">
        <v>3.0</v>
      </c>
      <c r="G2145" s="1">
        <v>25.0</v>
      </c>
      <c r="H2145" s="1">
        <v>9.0</v>
      </c>
      <c r="I2145" s="1" t="s">
        <v>18</v>
      </c>
      <c r="J2145" s="1">
        <v>0.926</v>
      </c>
      <c r="K2145" s="1">
        <v>0.526</v>
      </c>
      <c r="L2145" s="6" t="str">
        <f>if(J2145&gt;QUARTILE!$B$3, "TOP", if(J2145&lt;QUARTILE!$B$4, "BOTTOM", 0))</f>
        <v>TOP</v>
      </c>
      <c r="M2145" s="6">
        <f t="shared" si="1"/>
        <v>1</v>
      </c>
      <c r="N2145" s="6" t="str">
        <f t="shared" si="2"/>
        <v>Baby Boomer</v>
      </c>
      <c r="O2145" s="6" t="str">
        <f t="shared" si="3"/>
        <v>Low Income</v>
      </c>
    </row>
    <row r="2146" hidden="1">
      <c r="A2146" s="1">
        <v>102144.0</v>
      </c>
      <c r="B2146" s="1">
        <v>21.0</v>
      </c>
      <c r="C2146" s="1">
        <v>58000.0</v>
      </c>
      <c r="D2146" s="1" t="s">
        <v>23</v>
      </c>
      <c r="E2146" s="1">
        <v>2241.83</v>
      </c>
      <c r="F2146" s="1">
        <v>3.0</v>
      </c>
      <c r="G2146" s="1">
        <v>19.0</v>
      </c>
      <c r="H2146" s="1">
        <v>9.0</v>
      </c>
      <c r="I2146" s="1" t="s">
        <v>22</v>
      </c>
      <c r="J2146" s="1">
        <v>0.651</v>
      </c>
      <c r="K2146" s="1">
        <v>0.81</v>
      </c>
      <c r="L2146" s="6">
        <f>if(J2146&gt;QUARTILE!$B$3, "TOP", if(J2146&lt;QUARTILE!$B$4, "BOTTOM", 0))</f>
        <v>0</v>
      </c>
      <c r="M2146" s="6">
        <f t="shared" si="1"/>
        <v>2</v>
      </c>
      <c r="N2146" s="6" t="str">
        <f t="shared" si="2"/>
        <v>Millenial</v>
      </c>
      <c r="O2146" s="6" t="str">
        <f t="shared" si="3"/>
        <v>Medium Income</v>
      </c>
    </row>
    <row r="2147" hidden="1">
      <c r="A2147" s="1">
        <v>102145.0</v>
      </c>
      <c r="B2147" s="1">
        <v>76.0</v>
      </c>
      <c r="C2147" s="1">
        <v>20000.0</v>
      </c>
      <c r="D2147" s="1" t="s">
        <v>27</v>
      </c>
      <c r="E2147" s="1">
        <v>10340.11</v>
      </c>
      <c r="F2147" s="1">
        <v>4.0</v>
      </c>
      <c r="G2147" s="1">
        <v>24.0</v>
      </c>
      <c r="H2147" s="1">
        <v>9.0</v>
      </c>
      <c r="I2147" s="1" t="s">
        <v>22</v>
      </c>
      <c r="J2147" s="1">
        <v>0.243</v>
      </c>
      <c r="K2147" s="1">
        <v>0.253</v>
      </c>
      <c r="L2147" s="6" t="str">
        <f>if(J2147&gt;QUARTILE!$B$3, "TOP", if(J2147&lt;QUARTILE!$B$4, "BOTTOM", 0))</f>
        <v>BOTTOM</v>
      </c>
      <c r="M2147" s="6">
        <f t="shared" si="1"/>
        <v>2</v>
      </c>
      <c r="N2147" s="6" t="str">
        <f t="shared" si="2"/>
        <v>Baby Boomer</v>
      </c>
      <c r="O2147" s="6" t="str">
        <f t="shared" si="3"/>
        <v>Low Income</v>
      </c>
    </row>
    <row r="2148" hidden="1">
      <c r="A2148" s="1">
        <v>102146.0</v>
      </c>
      <c r="B2148" s="1">
        <v>25.0</v>
      </c>
      <c r="C2148" s="1">
        <v>35000.0</v>
      </c>
      <c r="D2148" s="1" t="s">
        <v>23</v>
      </c>
      <c r="E2148" s="1">
        <v>16937.95</v>
      </c>
      <c r="F2148" s="1">
        <v>1.0</v>
      </c>
      <c r="G2148" s="1">
        <v>17.0</v>
      </c>
      <c r="H2148" s="1">
        <v>19.0</v>
      </c>
      <c r="I2148" s="1" t="s">
        <v>18</v>
      </c>
      <c r="J2148" s="1">
        <v>0.62</v>
      </c>
      <c r="K2148" s="1">
        <v>0.372</v>
      </c>
      <c r="L2148" s="6">
        <f>if(J2148&gt;QUARTILE!$B$3, "TOP", if(J2148&lt;QUARTILE!$B$4, "BOTTOM", 0))</f>
        <v>0</v>
      </c>
      <c r="M2148" s="6">
        <f t="shared" si="1"/>
        <v>1</v>
      </c>
      <c r="N2148" s="6" t="str">
        <f t="shared" si="2"/>
        <v>Millenial</v>
      </c>
      <c r="O2148" s="6" t="str">
        <f t="shared" si="3"/>
        <v>Low Income</v>
      </c>
    </row>
    <row r="2149" hidden="1">
      <c r="A2149" s="1">
        <v>102147.0</v>
      </c>
      <c r="B2149" s="1">
        <v>37.0</v>
      </c>
      <c r="C2149" s="1">
        <v>28000.0</v>
      </c>
      <c r="D2149" s="1" t="s">
        <v>27</v>
      </c>
      <c r="E2149" s="1">
        <v>153.61</v>
      </c>
      <c r="F2149" s="1">
        <v>5.0</v>
      </c>
      <c r="G2149" s="1">
        <v>24.0</v>
      </c>
      <c r="H2149" s="1">
        <v>13.0</v>
      </c>
      <c r="I2149" s="1" t="s">
        <v>22</v>
      </c>
      <c r="J2149" s="1">
        <v>0.923</v>
      </c>
      <c r="K2149" s="1">
        <v>0.91</v>
      </c>
      <c r="L2149" s="6" t="str">
        <f>if(J2149&gt;QUARTILE!$B$3, "TOP", if(J2149&lt;QUARTILE!$B$4, "BOTTOM", 0))</f>
        <v>TOP</v>
      </c>
      <c r="M2149" s="6">
        <f t="shared" si="1"/>
        <v>2</v>
      </c>
      <c r="N2149" s="6" t="str">
        <f t="shared" si="2"/>
        <v>Gen X</v>
      </c>
      <c r="O2149" s="6" t="str">
        <f t="shared" si="3"/>
        <v>Low Income</v>
      </c>
    </row>
    <row r="2150" hidden="1">
      <c r="A2150" s="1">
        <v>102148.0</v>
      </c>
      <c r="B2150" s="1">
        <v>46.0</v>
      </c>
      <c r="C2150" s="1">
        <v>32000.0</v>
      </c>
      <c r="D2150" s="1" t="s">
        <v>23</v>
      </c>
      <c r="E2150" s="1">
        <v>21163.31</v>
      </c>
      <c r="F2150" s="1">
        <v>5.0</v>
      </c>
      <c r="G2150" s="1">
        <v>21.0</v>
      </c>
      <c r="H2150" s="1">
        <v>13.0</v>
      </c>
      <c r="I2150" s="1" t="s">
        <v>22</v>
      </c>
      <c r="J2150" s="1">
        <v>0.086</v>
      </c>
      <c r="K2150" s="1">
        <v>0.218</v>
      </c>
      <c r="L2150" s="6" t="str">
        <f>if(J2150&gt;QUARTILE!$B$3, "TOP", if(J2150&lt;QUARTILE!$B$4, "BOTTOM", 0))</f>
        <v>BOTTOM</v>
      </c>
      <c r="M2150" s="6">
        <f t="shared" si="1"/>
        <v>2</v>
      </c>
      <c r="N2150" s="6" t="str">
        <f t="shared" si="2"/>
        <v>Gen X</v>
      </c>
      <c r="O2150" s="6" t="str">
        <f t="shared" si="3"/>
        <v>Low Income</v>
      </c>
    </row>
    <row r="2151">
      <c r="A2151" s="1">
        <v>102149.0</v>
      </c>
      <c r="B2151" s="1">
        <v>80.0</v>
      </c>
      <c r="C2151" s="1">
        <v>28000.0</v>
      </c>
      <c r="D2151" s="1" t="s">
        <v>17</v>
      </c>
      <c r="E2151" s="1">
        <v>21558.73</v>
      </c>
      <c r="F2151" s="1">
        <v>5.0</v>
      </c>
      <c r="G2151" s="1">
        <v>18.0</v>
      </c>
      <c r="H2151" s="1">
        <v>3.0</v>
      </c>
      <c r="I2151" s="1" t="s">
        <v>22</v>
      </c>
      <c r="J2151" s="1">
        <v>0.965</v>
      </c>
      <c r="K2151" s="1">
        <v>0.371</v>
      </c>
      <c r="L2151" s="6" t="str">
        <f>if(J2151&gt;QUARTILE!$B$3, "TOP", if(J2151&lt;QUARTILE!$B$4, "BOTTOM", 0))</f>
        <v>TOP</v>
      </c>
      <c r="M2151" s="6">
        <f t="shared" si="1"/>
        <v>2</v>
      </c>
      <c r="N2151" s="6" t="str">
        <f t="shared" si="2"/>
        <v>Silent</v>
      </c>
      <c r="O2151" s="6" t="str">
        <f t="shared" si="3"/>
        <v>Low Income</v>
      </c>
    </row>
    <row r="2152" hidden="1">
      <c r="A2152" s="1">
        <v>102150.0</v>
      </c>
      <c r="B2152" s="1">
        <v>71.0</v>
      </c>
      <c r="C2152" s="1">
        <v>16000.0</v>
      </c>
      <c r="D2152" s="1" t="s">
        <v>25</v>
      </c>
      <c r="E2152" s="1">
        <v>21141.33</v>
      </c>
      <c r="F2152" s="1">
        <v>3.0</v>
      </c>
      <c r="G2152" s="1">
        <v>18.0</v>
      </c>
      <c r="H2152" s="1">
        <v>7.0</v>
      </c>
      <c r="I2152" s="1" t="s">
        <v>22</v>
      </c>
      <c r="J2152" s="1">
        <v>0.794</v>
      </c>
      <c r="K2152" s="1">
        <v>0.651</v>
      </c>
      <c r="L2152" s="6">
        <f>if(J2152&gt;QUARTILE!$B$3, "TOP", if(J2152&lt;QUARTILE!$B$4, "BOTTOM", 0))</f>
        <v>0</v>
      </c>
      <c r="M2152" s="6">
        <f t="shared" si="1"/>
        <v>2</v>
      </c>
      <c r="N2152" s="6" t="str">
        <f t="shared" si="2"/>
        <v>Baby Boomer</v>
      </c>
      <c r="O2152" s="6" t="str">
        <f t="shared" si="3"/>
        <v>Low Income</v>
      </c>
    </row>
    <row r="2153" hidden="1">
      <c r="A2153" s="1">
        <v>102151.0</v>
      </c>
      <c r="B2153" s="1">
        <v>70.0</v>
      </c>
      <c r="C2153" s="1">
        <v>17000.0</v>
      </c>
      <c r="D2153" s="1" t="s">
        <v>23</v>
      </c>
      <c r="E2153" s="1">
        <v>3569.81</v>
      </c>
      <c r="F2153" s="1">
        <v>3.0</v>
      </c>
      <c r="G2153" s="1">
        <v>20.0</v>
      </c>
      <c r="H2153" s="1">
        <v>7.0</v>
      </c>
      <c r="I2153" s="1" t="s">
        <v>22</v>
      </c>
      <c r="J2153" s="1">
        <v>0.736</v>
      </c>
      <c r="K2153" s="1">
        <v>0.392</v>
      </c>
      <c r="L2153" s="6">
        <f>if(J2153&gt;QUARTILE!$B$3, "TOP", if(J2153&lt;QUARTILE!$B$4, "BOTTOM", 0))</f>
        <v>0</v>
      </c>
      <c r="M2153" s="6">
        <f t="shared" si="1"/>
        <v>2</v>
      </c>
      <c r="N2153" s="6" t="str">
        <f t="shared" si="2"/>
        <v>Baby Boomer</v>
      </c>
      <c r="O2153" s="6" t="str">
        <f t="shared" si="3"/>
        <v>Low Income</v>
      </c>
    </row>
    <row r="2154" hidden="1">
      <c r="A2154" s="1">
        <v>102152.0</v>
      </c>
      <c r="B2154" s="1">
        <v>68.0</v>
      </c>
      <c r="C2154" s="1">
        <v>13000.0</v>
      </c>
      <c r="D2154" s="1" t="s">
        <v>27</v>
      </c>
      <c r="E2154" s="1">
        <v>5907.09</v>
      </c>
      <c r="F2154" s="1">
        <v>1.0</v>
      </c>
      <c r="G2154" s="1">
        <v>19.0</v>
      </c>
      <c r="H2154" s="1">
        <v>7.0</v>
      </c>
      <c r="I2154" s="1" t="s">
        <v>22</v>
      </c>
      <c r="J2154" s="1">
        <v>0.614</v>
      </c>
      <c r="K2154" s="1">
        <v>0.021</v>
      </c>
      <c r="L2154" s="6">
        <f>if(J2154&gt;QUARTILE!$B$3, "TOP", if(J2154&lt;QUARTILE!$B$4, "BOTTOM", 0))</f>
        <v>0</v>
      </c>
      <c r="M2154" s="6">
        <f t="shared" si="1"/>
        <v>2</v>
      </c>
      <c r="N2154" s="6" t="str">
        <f t="shared" si="2"/>
        <v>Baby Boomer</v>
      </c>
      <c r="O2154" s="6" t="str">
        <f t="shared" si="3"/>
        <v>Low Income</v>
      </c>
    </row>
    <row r="2155" hidden="1">
      <c r="A2155" s="1">
        <v>102153.0</v>
      </c>
      <c r="B2155" s="1">
        <v>62.0</v>
      </c>
      <c r="C2155" s="1">
        <v>8000.0</v>
      </c>
      <c r="D2155" s="1" t="s">
        <v>25</v>
      </c>
      <c r="E2155" s="1">
        <v>5683.79</v>
      </c>
      <c r="F2155" s="1">
        <v>3.0</v>
      </c>
      <c r="G2155" s="1">
        <v>24.0</v>
      </c>
      <c r="H2155" s="1">
        <v>6.0</v>
      </c>
      <c r="I2155" s="1" t="s">
        <v>22</v>
      </c>
      <c r="J2155" s="1">
        <v>0.308</v>
      </c>
      <c r="K2155" s="1">
        <v>0.792</v>
      </c>
      <c r="L2155" s="6" t="str">
        <f>if(J2155&gt;QUARTILE!$B$3, "TOP", if(J2155&lt;QUARTILE!$B$4, "BOTTOM", 0))</f>
        <v>BOTTOM</v>
      </c>
      <c r="M2155" s="6">
        <f t="shared" si="1"/>
        <v>2</v>
      </c>
      <c r="N2155" s="6" t="str">
        <f t="shared" si="2"/>
        <v>Baby Boomer</v>
      </c>
      <c r="O2155" s="6" t="str">
        <f t="shared" si="3"/>
        <v>Low Income</v>
      </c>
    </row>
    <row r="2156" hidden="1">
      <c r="A2156" s="1">
        <v>102154.0</v>
      </c>
      <c r="B2156" s="1">
        <v>63.0</v>
      </c>
      <c r="C2156" s="1">
        <v>46000.0</v>
      </c>
      <c r="D2156" s="1" t="s">
        <v>23</v>
      </c>
      <c r="E2156" s="1">
        <v>64411.04</v>
      </c>
      <c r="F2156" s="1">
        <v>2.0</v>
      </c>
      <c r="G2156" s="1">
        <v>17.0</v>
      </c>
      <c r="H2156" s="1">
        <v>3.0</v>
      </c>
      <c r="I2156" s="1" t="s">
        <v>18</v>
      </c>
      <c r="J2156" s="1">
        <v>1.0</v>
      </c>
      <c r="K2156" s="1">
        <v>0.236</v>
      </c>
      <c r="L2156" s="6" t="str">
        <f>if(J2156&gt;QUARTILE!$B$3, "TOP", if(J2156&lt;QUARTILE!$B$4, "BOTTOM", 0))</f>
        <v>TOP</v>
      </c>
      <c r="M2156" s="6">
        <f t="shared" si="1"/>
        <v>1</v>
      </c>
      <c r="N2156" s="6" t="str">
        <f t="shared" si="2"/>
        <v>Baby Boomer</v>
      </c>
      <c r="O2156" s="6" t="str">
        <f t="shared" si="3"/>
        <v>Medium Income</v>
      </c>
    </row>
    <row r="2157" hidden="1">
      <c r="A2157" s="1">
        <v>102155.0</v>
      </c>
      <c r="B2157" s="1">
        <v>27.0</v>
      </c>
      <c r="C2157" s="1">
        <v>22000.0</v>
      </c>
      <c r="D2157" s="1" t="s">
        <v>23</v>
      </c>
      <c r="E2157" s="1">
        <v>1398.33</v>
      </c>
      <c r="F2157" s="1">
        <v>3.0</v>
      </c>
      <c r="G2157" s="1">
        <v>29.0</v>
      </c>
      <c r="H2157" s="1">
        <v>16.0</v>
      </c>
      <c r="I2157" s="1" t="s">
        <v>22</v>
      </c>
      <c r="J2157" s="1">
        <v>1.0</v>
      </c>
      <c r="K2157" s="1">
        <v>0.228</v>
      </c>
      <c r="L2157" s="6" t="str">
        <f>if(J2157&gt;QUARTILE!$B$3, "TOP", if(J2157&lt;QUARTILE!$B$4, "BOTTOM", 0))</f>
        <v>TOP</v>
      </c>
      <c r="M2157" s="6">
        <f t="shared" si="1"/>
        <v>2</v>
      </c>
      <c r="N2157" s="6" t="str">
        <f t="shared" si="2"/>
        <v>Millenial</v>
      </c>
      <c r="O2157" s="6" t="str">
        <f t="shared" si="3"/>
        <v>Low Income</v>
      </c>
    </row>
    <row r="2158" hidden="1">
      <c r="A2158" s="1">
        <v>102156.0</v>
      </c>
      <c r="B2158" s="1">
        <v>60.0</v>
      </c>
      <c r="C2158" s="1">
        <v>45000.0</v>
      </c>
      <c r="D2158" s="1" t="s">
        <v>25</v>
      </c>
      <c r="E2158" s="1">
        <v>11198.97</v>
      </c>
      <c r="F2158" s="1">
        <v>5.0</v>
      </c>
      <c r="G2158" s="1">
        <v>28.0</v>
      </c>
      <c r="H2158" s="1">
        <v>8.0</v>
      </c>
      <c r="I2158" s="1" t="s">
        <v>22</v>
      </c>
      <c r="J2158" s="1">
        <v>0.974</v>
      </c>
      <c r="K2158" s="1">
        <v>0.456</v>
      </c>
      <c r="L2158" s="6" t="str">
        <f>if(J2158&gt;QUARTILE!$B$3, "TOP", if(J2158&lt;QUARTILE!$B$4, "BOTTOM", 0))</f>
        <v>TOP</v>
      </c>
      <c r="M2158" s="6">
        <f t="shared" si="1"/>
        <v>2</v>
      </c>
      <c r="N2158" s="6" t="str">
        <f t="shared" si="2"/>
        <v>Gen X</v>
      </c>
      <c r="O2158" s="6" t="str">
        <f t="shared" si="3"/>
        <v>Medium Income</v>
      </c>
    </row>
    <row r="2159" hidden="1">
      <c r="A2159" s="1">
        <v>102157.0</v>
      </c>
      <c r="B2159" s="1">
        <v>51.0</v>
      </c>
      <c r="C2159" s="1">
        <v>56000.0</v>
      </c>
      <c r="D2159" s="1" t="s">
        <v>23</v>
      </c>
      <c r="E2159" s="1">
        <v>40998.26</v>
      </c>
      <c r="F2159" s="1">
        <v>1.0</v>
      </c>
      <c r="G2159" s="1">
        <v>22.0</v>
      </c>
      <c r="H2159" s="1">
        <v>5.0</v>
      </c>
      <c r="I2159" s="1" t="s">
        <v>18</v>
      </c>
      <c r="J2159" s="1">
        <v>0.359</v>
      </c>
      <c r="K2159" s="1">
        <v>0.0</v>
      </c>
      <c r="L2159" s="6">
        <f>if(J2159&gt;QUARTILE!$B$3, "TOP", if(J2159&lt;QUARTILE!$B$4, "BOTTOM", 0))</f>
        <v>0</v>
      </c>
      <c r="M2159" s="6">
        <f t="shared" si="1"/>
        <v>1</v>
      </c>
      <c r="N2159" s="6" t="str">
        <f t="shared" si="2"/>
        <v>Gen X</v>
      </c>
      <c r="O2159" s="6" t="str">
        <f t="shared" si="3"/>
        <v>Medium Income</v>
      </c>
    </row>
    <row r="2160" hidden="1">
      <c r="A2160" s="1">
        <v>102158.0</v>
      </c>
      <c r="B2160" s="1">
        <v>74.0</v>
      </c>
      <c r="C2160" s="1">
        <v>23000.0</v>
      </c>
      <c r="D2160" s="1" t="s">
        <v>23</v>
      </c>
      <c r="E2160" s="1">
        <v>29347.14</v>
      </c>
      <c r="F2160" s="1">
        <v>4.0</v>
      </c>
      <c r="G2160" s="1">
        <v>7.0</v>
      </c>
      <c r="H2160" s="1">
        <v>4.0</v>
      </c>
      <c r="I2160" s="1" t="s">
        <v>22</v>
      </c>
      <c r="J2160" s="1">
        <v>0.787</v>
      </c>
      <c r="K2160" s="1">
        <v>0.814</v>
      </c>
      <c r="L2160" s="6">
        <f>if(J2160&gt;QUARTILE!$B$3, "TOP", if(J2160&lt;QUARTILE!$B$4, "BOTTOM", 0))</f>
        <v>0</v>
      </c>
      <c r="M2160" s="6">
        <f t="shared" si="1"/>
        <v>2</v>
      </c>
      <c r="N2160" s="6" t="str">
        <f t="shared" si="2"/>
        <v>Baby Boomer</v>
      </c>
      <c r="O2160" s="6" t="str">
        <f t="shared" si="3"/>
        <v>Low Income</v>
      </c>
    </row>
    <row r="2161" hidden="1">
      <c r="A2161" s="1">
        <v>102159.0</v>
      </c>
      <c r="B2161" s="1">
        <v>43.0</v>
      </c>
      <c r="C2161" s="1">
        <v>10000.0</v>
      </c>
      <c r="D2161" s="1" t="s">
        <v>23</v>
      </c>
      <c r="E2161" s="1">
        <v>34569.17</v>
      </c>
      <c r="F2161" s="1">
        <v>4.0</v>
      </c>
      <c r="G2161" s="1">
        <v>18.0</v>
      </c>
      <c r="H2161" s="1">
        <v>9.0</v>
      </c>
      <c r="I2161" s="1" t="s">
        <v>18</v>
      </c>
      <c r="J2161" s="1">
        <v>0.707</v>
      </c>
      <c r="K2161" s="1">
        <v>0.111</v>
      </c>
      <c r="L2161" s="6">
        <f>if(J2161&gt;QUARTILE!$B$3, "TOP", if(J2161&lt;QUARTILE!$B$4, "BOTTOM", 0))</f>
        <v>0</v>
      </c>
      <c r="M2161" s="6">
        <f t="shared" si="1"/>
        <v>1</v>
      </c>
      <c r="N2161" s="6" t="str">
        <f t="shared" si="2"/>
        <v>Gen X</v>
      </c>
      <c r="O2161" s="6" t="str">
        <f t="shared" si="3"/>
        <v>Low Income</v>
      </c>
    </row>
    <row r="2162" hidden="1">
      <c r="A2162" s="1">
        <v>102160.0</v>
      </c>
      <c r="B2162" s="1">
        <v>58.0</v>
      </c>
      <c r="C2162" s="1">
        <v>20000.0</v>
      </c>
      <c r="D2162" s="1" t="s">
        <v>27</v>
      </c>
      <c r="E2162" s="1">
        <v>71721.83</v>
      </c>
      <c r="F2162" s="1">
        <v>1.0</v>
      </c>
      <c r="G2162" s="1">
        <v>20.0</v>
      </c>
      <c r="H2162" s="1">
        <v>1.0</v>
      </c>
      <c r="I2162" s="1" t="s">
        <v>18</v>
      </c>
      <c r="J2162" s="1">
        <v>0.888</v>
      </c>
      <c r="K2162" s="1">
        <v>0.823</v>
      </c>
      <c r="L2162" s="6" t="str">
        <f>if(J2162&gt;QUARTILE!$B$3, "TOP", if(J2162&lt;QUARTILE!$B$4, "BOTTOM", 0))</f>
        <v>TOP</v>
      </c>
      <c r="M2162" s="6">
        <f t="shared" si="1"/>
        <v>1</v>
      </c>
      <c r="N2162" s="6" t="str">
        <f t="shared" si="2"/>
        <v>Gen X</v>
      </c>
      <c r="O2162" s="6" t="str">
        <f t="shared" si="3"/>
        <v>Low Income</v>
      </c>
    </row>
    <row r="2163" hidden="1">
      <c r="A2163" s="1">
        <v>102161.0</v>
      </c>
      <c r="B2163" s="1">
        <v>66.0</v>
      </c>
      <c r="C2163" s="1">
        <v>15000.0</v>
      </c>
      <c r="D2163" s="1" t="s">
        <v>25</v>
      </c>
      <c r="E2163" s="1">
        <v>9796.35</v>
      </c>
      <c r="F2163" s="1">
        <v>2.0</v>
      </c>
      <c r="G2163" s="1">
        <v>24.0</v>
      </c>
      <c r="H2163" s="1">
        <v>4.0</v>
      </c>
      <c r="I2163" s="1" t="s">
        <v>22</v>
      </c>
      <c r="J2163" s="1">
        <v>0.402</v>
      </c>
      <c r="K2163" s="1">
        <v>0.678</v>
      </c>
      <c r="L2163" s="6">
        <f>if(J2163&gt;QUARTILE!$B$3, "TOP", if(J2163&lt;QUARTILE!$B$4, "BOTTOM", 0))</f>
        <v>0</v>
      </c>
      <c r="M2163" s="6">
        <f t="shared" si="1"/>
        <v>2</v>
      </c>
      <c r="N2163" s="6" t="str">
        <f t="shared" si="2"/>
        <v>Baby Boomer</v>
      </c>
      <c r="O2163" s="6" t="str">
        <f t="shared" si="3"/>
        <v>Low Income</v>
      </c>
    </row>
    <row r="2164" hidden="1">
      <c r="A2164" s="1">
        <v>102162.0</v>
      </c>
      <c r="B2164" s="1">
        <v>75.0</v>
      </c>
      <c r="C2164" s="1">
        <v>7000.0</v>
      </c>
      <c r="D2164" s="1" t="s">
        <v>23</v>
      </c>
      <c r="E2164" s="1">
        <v>7411.28</v>
      </c>
      <c r="F2164" s="1">
        <v>4.0</v>
      </c>
      <c r="G2164" s="1">
        <v>11.0</v>
      </c>
      <c r="H2164" s="1">
        <v>6.0</v>
      </c>
      <c r="I2164" s="1" t="s">
        <v>22</v>
      </c>
      <c r="J2164" s="1">
        <v>1.0</v>
      </c>
      <c r="K2164" s="1">
        <v>0.499</v>
      </c>
      <c r="L2164" s="6" t="str">
        <f>if(J2164&gt;QUARTILE!$B$3, "TOP", if(J2164&lt;QUARTILE!$B$4, "BOTTOM", 0))</f>
        <v>TOP</v>
      </c>
      <c r="M2164" s="6">
        <f t="shared" si="1"/>
        <v>2</v>
      </c>
      <c r="N2164" s="6" t="str">
        <f t="shared" si="2"/>
        <v>Baby Boomer</v>
      </c>
      <c r="O2164" s="6" t="str">
        <f t="shared" si="3"/>
        <v>Low Income</v>
      </c>
    </row>
    <row r="2165" hidden="1">
      <c r="A2165" s="1">
        <v>102163.0</v>
      </c>
      <c r="B2165" s="1">
        <v>20.0</v>
      </c>
      <c r="C2165" s="1">
        <v>16000.0</v>
      </c>
      <c r="D2165" s="1" t="s">
        <v>30</v>
      </c>
      <c r="E2165" s="1">
        <v>622.79</v>
      </c>
      <c r="F2165" s="1">
        <v>5.0</v>
      </c>
      <c r="G2165" s="1">
        <v>22.0</v>
      </c>
      <c r="H2165" s="1">
        <v>16.0</v>
      </c>
      <c r="I2165" s="1" t="s">
        <v>18</v>
      </c>
      <c r="J2165" s="1">
        <v>0.313</v>
      </c>
      <c r="K2165" s="1">
        <v>0.756</v>
      </c>
      <c r="L2165" s="6" t="str">
        <f>if(J2165&gt;QUARTILE!$B$3, "TOP", if(J2165&lt;QUARTILE!$B$4, "BOTTOM", 0))</f>
        <v>BOTTOM</v>
      </c>
      <c r="M2165" s="6">
        <f t="shared" si="1"/>
        <v>1</v>
      </c>
      <c r="N2165" s="6" t="str">
        <f t="shared" si="2"/>
        <v>Millenial</v>
      </c>
      <c r="O2165" s="6" t="str">
        <f t="shared" si="3"/>
        <v>Low Income</v>
      </c>
    </row>
    <row r="2166" hidden="1">
      <c r="A2166" s="1">
        <v>102164.0</v>
      </c>
      <c r="B2166" s="1">
        <v>73.0</v>
      </c>
      <c r="C2166" s="1">
        <v>21000.0</v>
      </c>
      <c r="D2166" s="1" t="s">
        <v>21</v>
      </c>
      <c r="E2166" s="1">
        <v>3250.83</v>
      </c>
      <c r="F2166" s="1">
        <v>4.0</v>
      </c>
      <c r="G2166" s="1">
        <v>20.0</v>
      </c>
      <c r="H2166" s="1">
        <v>3.0</v>
      </c>
      <c r="I2166" s="1" t="s">
        <v>22</v>
      </c>
      <c r="J2166" s="1">
        <v>0.738</v>
      </c>
      <c r="K2166" s="1">
        <v>0.943</v>
      </c>
      <c r="L2166" s="6">
        <f>if(J2166&gt;QUARTILE!$B$3, "TOP", if(J2166&lt;QUARTILE!$B$4, "BOTTOM", 0))</f>
        <v>0</v>
      </c>
      <c r="M2166" s="6">
        <f t="shared" si="1"/>
        <v>2</v>
      </c>
      <c r="N2166" s="6" t="str">
        <f t="shared" si="2"/>
        <v>Baby Boomer</v>
      </c>
      <c r="O2166" s="6" t="str">
        <f t="shared" si="3"/>
        <v>Low Income</v>
      </c>
    </row>
    <row r="2167" hidden="1">
      <c r="A2167" s="1">
        <v>102165.0</v>
      </c>
      <c r="B2167" s="1">
        <v>23.0</v>
      </c>
      <c r="C2167" s="1">
        <v>15000.0</v>
      </c>
      <c r="D2167" s="1" t="s">
        <v>23</v>
      </c>
      <c r="E2167" s="1">
        <v>16511.4</v>
      </c>
      <c r="F2167" s="1">
        <v>4.0</v>
      </c>
      <c r="G2167" s="1">
        <v>27.0</v>
      </c>
      <c r="H2167" s="1">
        <v>13.0</v>
      </c>
      <c r="I2167" s="1" t="s">
        <v>22</v>
      </c>
      <c r="J2167" s="1">
        <v>0.554</v>
      </c>
      <c r="K2167" s="1">
        <v>0.201</v>
      </c>
      <c r="L2167" s="6">
        <f>if(J2167&gt;QUARTILE!$B$3, "TOP", if(J2167&lt;QUARTILE!$B$4, "BOTTOM", 0))</f>
        <v>0</v>
      </c>
      <c r="M2167" s="6">
        <f t="shared" si="1"/>
        <v>2</v>
      </c>
      <c r="N2167" s="6" t="str">
        <f t="shared" si="2"/>
        <v>Millenial</v>
      </c>
      <c r="O2167" s="6" t="str">
        <f t="shared" si="3"/>
        <v>Low Income</v>
      </c>
    </row>
    <row r="2168" hidden="1">
      <c r="A2168" s="1">
        <v>102166.0</v>
      </c>
      <c r="B2168" s="1">
        <v>22.0</v>
      </c>
      <c r="C2168" s="1">
        <v>14000.0</v>
      </c>
      <c r="D2168" s="1" t="s">
        <v>23</v>
      </c>
      <c r="E2168" s="1">
        <v>3431.45</v>
      </c>
      <c r="F2168" s="1">
        <v>5.0</v>
      </c>
      <c r="G2168" s="1">
        <v>23.0</v>
      </c>
      <c r="H2168" s="1">
        <v>15.0</v>
      </c>
      <c r="I2168" s="1" t="s">
        <v>22</v>
      </c>
      <c r="J2168" s="1">
        <v>0.667</v>
      </c>
      <c r="K2168" s="1">
        <v>0.305</v>
      </c>
      <c r="L2168" s="6">
        <f>if(J2168&gt;QUARTILE!$B$3, "TOP", if(J2168&lt;QUARTILE!$B$4, "BOTTOM", 0))</f>
        <v>0</v>
      </c>
      <c r="M2168" s="6">
        <f t="shared" si="1"/>
        <v>2</v>
      </c>
      <c r="N2168" s="6" t="str">
        <f t="shared" si="2"/>
        <v>Millenial</v>
      </c>
      <c r="O2168" s="6" t="str">
        <f t="shared" si="3"/>
        <v>Low Income</v>
      </c>
    </row>
    <row r="2169" hidden="1">
      <c r="A2169" s="1">
        <v>102167.0</v>
      </c>
      <c r="B2169" s="1">
        <v>22.0</v>
      </c>
      <c r="C2169" s="1">
        <v>10000.0</v>
      </c>
      <c r="D2169" s="1" t="s">
        <v>24</v>
      </c>
      <c r="E2169" s="1">
        <v>26659.24</v>
      </c>
      <c r="F2169" s="1">
        <v>3.0</v>
      </c>
      <c r="G2169" s="1">
        <v>26.0</v>
      </c>
      <c r="H2169" s="1">
        <v>14.0</v>
      </c>
      <c r="I2169" s="1" t="s">
        <v>22</v>
      </c>
      <c r="J2169" s="1">
        <v>0.116</v>
      </c>
      <c r="K2169" s="1">
        <v>0.484</v>
      </c>
      <c r="L2169" s="6" t="str">
        <f>if(J2169&gt;QUARTILE!$B$3, "TOP", if(J2169&lt;QUARTILE!$B$4, "BOTTOM", 0))</f>
        <v>BOTTOM</v>
      </c>
      <c r="M2169" s="6">
        <f t="shared" si="1"/>
        <v>2</v>
      </c>
      <c r="N2169" s="6" t="str">
        <f t="shared" si="2"/>
        <v>Millenial</v>
      </c>
      <c r="O2169" s="6" t="str">
        <f t="shared" si="3"/>
        <v>Low Income</v>
      </c>
    </row>
    <row r="2170" hidden="1">
      <c r="A2170" s="1">
        <v>102168.0</v>
      </c>
      <c r="B2170" s="1">
        <v>71.0</v>
      </c>
      <c r="C2170" s="1">
        <v>25000.0</v>
      </c>
      <c r="D2170" s="1" t="s">
        <v>25</v>
      </c>
      <c r="E2170" s="1">
        <v>758.87</v>
      </c>
      <c r="F2170" s="1">
        <v>2.0</v>
      </c>
      <c r="G2170" s="1">
        <v>22.0</v>
      </c>
      <c r="H2170" s="1">
        <v>3.0</v>
      </c>
      <c r="I2170" s="1" t="s">
        <v>22</v>
      </c>
      <c r="J2170" s="1">
        <v>0.661</v>
      </c>
      <c r="K2170" s="1">
        <v>0.539</v>
      </c>
      <c r="L2170" s="6">
        <f>if(J2170&gt;QUARTILE!$B$3, "TOP", if(J2170&lt;QUARTILE!$B$4, "BOTTOM", 0))</f>
        <v>0</v>
      </c>
      <c r="M2170" s="6">
        <f t="shared" si="1"/>
        <v>2</v>
      </c>
      <c r="N2170" s="6" t="str">
        <f t="shared" si="2"/>
        <v>Baby Boomer</v>
      </c>
      <c r="O2170" s="6" t="str">
        <f t="shared" si="3"/>
        <v>Low Income</v>
      </c>
    </row>
    <row r="2171" hidden="1">
      <c r="A2171" s="1">
        <v>102169.0</v>
      </c>
      <c r="B2171" s="1">
        <v>64.0</v>
      </c>
      <c r="C2171" s="1">
        <v>68000.0</v>
      </c>
      <c r="D2171" s="1" t="s">
        <v>23</v>
      </c>
      <c r="E2171" s="1">
        <v>6008.27</v>
      </c>
      <c r="F2171" s="1">
        <v>5.0</v>
      </c>
      <c r="G2171" s="1">
        <v>19.0</v>
      </c>
      <c r="H2171" s="1">
        <v>6.0</v>
      </c>
      <c r="I2171" s="1" t="s">
        <v>22</v>
      </c>
      <c r="J2171" s="1">
        <v>0.714</v>
      </c>
      <c r="K2171" s="1">
        <v>0.503</v>
      </c>
      <c r="L2171" s="6">
        <f>if(J2171&gt;QUARTILE!$B$3, "TOP", if(J2171&lt;QUARTILE!$B$4, "BOTTOM", 0))</f>
        <v>0</v>
      </c>
      <c r="M2171" s="6">
        <f t="shared" si="1"/>
        <v>2</v>
      </c>
      <c r="N2171" s="6" t="str">
        <f t="shared" si="2"/>
        <v>Baby Boomer</v>
      </c>
      <c r="O2171" s="6" t="str">
        <f t="shared" si="3"/>
        <v>Medium Income</v>
      </c>
    </row>
    <row r="2172" hidden="1">
      <c r="A2172" s="1">
        <v>102170.0</v>
      </c>
      <c r="B2172" s="1">
        <v>40.0</v>
      </c>
      <c r="C2172" s="1">
        <v>47000.0</v>
      </c>
      <c r="D2172" s="1" t="s">
        <v>25</v>
      </c>
      <c r="E2172" s="1">
        <v>23778.61</v>
      </c>
      <c r="F2172" s="1">
        <v>5.0</v>
      </c>
      <c r="G2172" s="1">
        <v>17.0</v>
      </c>
      <c r="H2172" s="1">
        <v>8.0</v>
      </c>
      <c r="I2172" s="1" t="s">
        <v>22</v>
      </c>
      <c r="J2172" s="1">
        <v>0.769</v>
      </c>
      <c r="K2172" s="1">
        <v>0.499</v>
      </c>
      <c r="L2172" s="6">
        <f>if(J2172&gt;QUARTILE!$B$3, "TOP", if(J2172&lt;QUARTILE!$B$4, "BOTTOM", 0))</f>
        <v>0</v>
      </c>
      <c r="M2172" s="6">
        <f t="shared" si="1"/>
        <v>2</v>
      </c>
      <c r="N2172" s="6" t="str">
        <f t="shared" si="2"/>
        <v>Gen X</v>
      </c>
      <c r="O2172" s="6" t="str">
        <f t="shared" si="3"/>
        <v>Medium Income</v>
      </c>
    </row>
    <row r="2173" hidden="1">
      <c r="A2173" s="1">
        <v>102171.0</v>
      </c>
      <c r="B2173" s="1">
        <v>66.0</v>
      </c>
      <c r="C2173" s="1">
        <v>33000.0</v>
      </c>
      <c r="D2173" s="1" t="s">
        <v>27</v>
      </c>
      <c r="E2173" s="1">
        <v>5900.92</v>
      </c>
      <c r="F2173" s="1">
        <v>1.0</v>
      </c>
      <c r="G2173" s="1">
        <v>25.0</v>
      </c>
      <c r="H2173" s="1">
        <v>4.0</v>
      </c>
      <c r="I2173" s="1" t="s">
        <v>22</v>
      </c>
      <c r="J2173" s="1">
        <v>0.288</v>
      </c>
      <c r="K2173" s="1">
        <v>0.828</v>
      </c>
      <c r="L2173" s="6" t="str">
        <f>if(J2173&gt;QUARTILE!$B$3, "TOP", if(J2173&lt;QUARTILE!$B$4, "BOTTOM", 0))</f>
        <v>BOTTOM</v>
      </c>
      <c r="M2173" s="6">
        <f t="shared" si="1"/>
        <v>2</v>
      </c>
      <c r="N2173" s="6" t="str">
        <f t="shared" si="2"/>
        <v>Baby Boomer</v>
      </c>
      <c r="O2173" s="6" t="str">
        <f t="shared" si="3"/>
        <v>Low Income</v>
      </c>
    </row>
    <row r="2174" hidden="1">
      <c r="A2174" s="1">
        <v>102172.0</v>
      </c>
      <c r="B2174" s="1">
        <v>26.0</v>
      </c>
      <c r="C2174" s="1">
        <v>33000.0</v>
      </c>
      <c r="D2174" s="1" t="s">
        <v>23</v>
      </c>
      <c r="E2174" s="1">
        <v>26095.06</v>
      </c>
      <c r="F2174" s="1">
        <v>2.0</v>
      </c>
      <c r="G2174" s="1">
        <v>18.0</v>
      </c>
      <c r="H2174" s="1">
        <v>12.0</v>
      </c>
      <c r="I2174" s="1" t="s">
        <v>18</v>
      </c>
      <c r="J2174" s="1">
        <v>0.882</v>
      </c>
      <c r="K2174" s="1">
        <v>0.405</v>
      </c>
      <c r="L2174" s="6" t="str">
        <f>if(J2174&gt;QUARTILE!$B$3, "TOP", if(J2174&lt;QUARTILE!$B$4, "BOTTOM", 0))</f>
        <v>TOP</v>
      </c>
      <c r="M2174" s="6">
        <f t="shared" si="1"/>
        <v>1</v>
      </c>
      <c r="N2174" s="6" t="str">
        <f t="shared" si="2"/>
        <v>Millenial</v>
      </c>
      <c r="O2174" s="6" t="str">
        <f t="shared" si="3"/>
        <v>Low Income</v>
      </c>
    </row>
    <row r="2175" hidden="1">
      <c r="A2175" s="1">
        <v>102173.0</v>
      </c>
      <c r="B2175" s="1">
        <v>52.0</v>
      </c>
      <c r="C2175" s="1">
        <v>20000.0</v>
      </c>
      <c r="D2175" s="1" t="s">
        <v>27</v>
      </c>
      <c r="E2175" s="1">
        <v>100000.0</v>
      </c>
      <c r="F2175" s="1">
        <v>3.0</v>
      </c>
      <c r="G2175" s="1">
        <v>15.0</v>
      </c>
      <c r="H2175" s="1">
        <v>5.0</v>
      </c>
      <c r="I2175" s="1" t="s">
        <v>18</v>
      </c>
      <c r="J2175" s="1">
        <v>1.0</v>
      </c>
      <c r="K2175" s="1">
        <v>0.0</v>
      </c>
      <c r="L2175" s="6" t="str">
        <f>if(J2175&gt;QUARTILE!$B$3, "TOP", if(J2175&lt;QUARTILE!$B$4, "BOTTOM", 0))</f>
        <v>TOP</v>
      </c>
      <c r="M2175" s="6">
        <f t="shared" si="1"/>
        <v>1</v>
      </c>
      <c r="N2175" s="6" t="str">
        <f t="shared" si="2"/>
        <v>Gen X</v>
      </c>
      <c r="O2175" s="6" t="str">
        <f t="shared" si="3"/>
        <v>Low Income</v>
      </c>
    </row>
    <row r="2176" hidden="1">
      <c r="A2176" s="1">
        <v>102174.0</v>
      </c>
      <c r="B2176" s="1">
        <v>37.0</v>
      </c>
      <c r="C2176" s="1">
        <v>7000.0</v>
      </c>
      <c r="D2176" s="1" t="s">
        <v>27</v>
      </c>
      <c r="E2176" s="1">
        <v>31899.26</v>
      </c>
      <c r="F2176" s="1">
        <v>5.0</v>
      </c>
      <c r="G2176" s="1">
        <v>9.0</v>
      </c>
      <c r="H2176" s="1">
        <v>13.0</v>
      </c>
      <c r="I2176" s="1" t="s">
        <v>18</v>
      </c>
      <c r="J2176" s="1">
        <v>0.982</v>
      </c>
      <c r="K2176" s="1">
        <v>0.726</v>
      </c>
      <c r="L2176" s="6" t="str">
        <f>if(J2176&gt;QUARTILE!$B$3, "TOP", if(J2176&lt;QUARTILE!$B$4, "BOTTOM", 0))</f>
        <v>TOP</v>
      </c>
      <c r="M2176" s="6">
        <f t="shared" si="1"/>
        <v>1</v>
      </c>
      <c r="N2176" s="6" t="str">
        <f t="shared" si="2"/>
        <v>Gen X</v>
      </c>
      <c r="O2176" s="6" t="str">
        <f t="shared" si="3"/>
        <v>Low Income</v>
      </c>
    </row>
    <row r="2177" hidden="1">
      <c r="A2177" s="1">
        <v>102175.0</v>
      </c>
      <c r="B2177" s="1">
        <v>75.0</v>
      </c>
      <c r="C2177" s="1">
        <v>18000.0</v>
      </c>
      <c r="D2177" s="1" t="s">
        <v>25</v>
      </c>
      <c r="E2177" s="1">
        <v>8366.01</v>
      </c>
      <c r="F2177" s="1">
        <v>3.0</v>
      </c>
      <c r="G2177" s="1">
        <v>20.0</v>
      </c>
      <c r="H2177" s="1">
        <v>6.0</v>
      </c>
      <c r="I2177" s="1" t="s">
        <v>22</v>
      </c>
      <c r="J2177" s="1">
        <v>0.441</v>
      </c>
      <c r="K2177" s="1">
        <v>0.662</v>
      </c>
      <c r="L2177" s="6">
        <f>if(J2177&gt;QUARTILE!$B$3, "TOP", if(J2177&lt;QUARTILE!$B$4, "BOTTOM", 0))</f>
        <v>0</v>
      </c>
      <c r="M2177" s="6">
        <f t="shared" si="1"/>
        <v>2</v>
      </c>
      <c r="N2177" s="6" t="str">
        <f t="shared" si="2"/>
        <v>Baby Boomer</v>
      </c>
      <c r="O2177" s="6" t="str">
        <f t="shared" si="3"/>
        <v>Low Income</v>
      </c>
    </row>
    <row r="2178" hidden="1">
      <c r="A2178" s="1">
        <v>102176.0</v>
      </c>
      <c r="B2178" s="1">
        <v>66.0</v>
      </c>
      <c r="C2178" s="1">
        <v>12000.0</v>
      </c>
      <c r="D2178" s="1" t="s">
        <v>17</v>
      </c>
      <c r="E2178" s="1">
        <v>46170.43</v>
      </c>
      <c r="F2178" s="1">
        <v>5.0</v>
      </c>
      <c r="G2178" s="1">
        <v>23.0</v>
      </c>
      <c r="H2178" s="1">
        <v>3.0</v>
      </c>
      <c r="I2178" s="1" t="s">
        <v>18</v>
      </c>
      <c r="J2178" s="1">
        <v>0.862</v>
      </c>
      <c r="K2178" s="1">
        <v>0.039</v>
      </c>
      <c r="L2178" s="6" t="str">
        <f>if(J2178&gt;QUARTILE!$B$3, "TOP", if(J2178&lt;QUARTILE!$B$4, "BOTTOM", 0))</f>
        <v>TOP</v>
      </c>
      <c r="M2178" s="6">
        <f t="shared" si="1"/>
        <v>1</v>
      </c>
      <c r="N2178" s="6" t="str">
        <f t="shared" si="2"/>
        <v>Baby Boomer</v>
      </c>
      <c r="O2178" s="6" t="str">
        <f t="shared" si="3"/>
        <v>Low Income</v>
      </c>
    </row>
    <row r="2179" hidden="1">
      <c r="A2179" s="1">
        <v>102177.0</v>
      </c>
      <c r="B2179" s="1">
        <v>78.0</v>
      </c>
      <c r="C2179" s="1">
        <v>24000.0</v>
      </c>
      <c r="D2179" s="1" t="s">
        <v>23</v>
      </c>
      <c r="E2179" s="1">
        <v>1050.72</v>
      </c>
      <c r="F2179" s="1">
        <v>5.0</v>
      </c>
      <c r="G2179" s="1">
        <v>20.0</v>
      </c>
      <c r="H2179" s="1">
        <v>1.0</v>
      </c>
      <c r="I2179" s="1" t="s">
        <v>22</v>
      </c>
      <c r="J2179" s="1">
        <v>0.415</v>
      </c>
      <c r="K2179" s="1">
        <v>0.0</v>
      </c>
      <c r="L2179" s="6">
        <f>if(J2179&gt;QUARTILE!$B$3, "TOP", if(J2179&lt;QUARTILE!$B$4, "BOTTOM", 0))</f>
        <v>0</v>
      </c>
      <c r="M2179" s="6">
        <f t="shared" si="1"/>
        <v>2</v>
      </c>
      <c r="N2179" s="6" t="str">
        <f t="shared" si="2"/>
        <v>Baby Boomer</v>
      </c>
      <c r="O2179" s="6" t="str">
        <f t="shared" si="3"/>
        <v>Low Income</v>
      </c>
    </row>
    <row r="2180" hidden="1">
      <c r="A2180" s="1">
        <v>102178.0</v>
      </c>
      <c r="B2180" s="1">
        <v>76.0</v>
      </c>
      <c r="C2180" s="1">
        <v>46000.0</v>
      </c>
      <c r="D2180" s="1" t="s">
        <v>27</v>
      </c>
      <c r="E2180" s="1">
        <v>25820.18</v>
      </c>
      <c r="F2180" s="1">
        <v>1.0</v>
      </c>
      <c r="G2180" s="1">
        <v>25.0</v>
      </c>
      <c r="H2180" s="1">
        <v>4.0</v>
      </c>
      <c r="I2180" s="1" t="s">
        <v>22</v>
      </c>
      <c r="J2180" s="1">
        <v>0.863</v>
      </c>
      <c r="K2180" s="1">
        <v>0.316</v>
      </c>
      <c r="L2180" s="6" t="str">
        <f>if(J2180&gt;QUARTILE!$B$3, "TOP", if(J2180&lt;QUARTILE!$B$4, "BOTTOM", 0))</f>
        <v>TOP</v>
      </c>
      <c r="M2180" s="6">
        <f t="shared" si="1"/>
        <v>2</v>
      </c>
      <c r="N2180" s="6" t="str">
        <f t="shared" si="2"/>
        <v>Baby Boomer</v>
      </c>
      <c r="O2180" s="6" t="str">
        <f t="shared" si="3"/>
        <v>Medium Income</v>
      </c>
    </row>
    <row r="2181" hidden="1">
      <c r="A2181" s="1">
        <v>102179.0</v>
      </c>
      <c r="B2181" s="1">
        <v>59.0</v>
      </c>
      <c r="C2181" s="1">
        <v>72000.0</v>
      </c>
      <c r="D2181" s="1" t="s">
        <v>25</v>
      </c>
      <c r="E2181" s="1">
        <v>471.97</v>
      </c>
      <c r="F2181" s="1">
        <v>4.0</v>
      </c>
      <c r="G2181" s="1">
        <v>17.0</v>
      </c>
      <c r="H2181" s="1">
        <v>4.0</v>
      </c>
      <c r="I2181" s="1" t="s">
        <v>22</v>
      </c>
      <c r="J2181" s="1">
        <v>0.525</v>
      </c>
      <c r="K2181" s="1">
        <v>0.074</v>
      </c>
      <c r="L2181" s="6">
        <f>if(J2181&gt;QUARTILE!$B$3, "TOP", if(J2181&lt;QUARTILE!$B$4, "BOTTOM", 0))</f>
        <v>0</v>
      </c>
      <c r="M2181" s="6">
        <f t="shared" si="1"/>
        <v>2</v>
      </c>
      <c r="N2181" s="6" t="str">
        <f t="shared" si="2"/>
        <v>Gen X</v>
      </c>
      <c r="O2181" s="6" t="str">
        <f t="shared" si="3"/>
        <v>Medium Income</v>
      </c>
    </row>
    <row r="2182" hidden="1">
      <c r="A2182" s="1">
        <v>102180.0</v>
      </c>
      <c r="B2182" s="1">
        <v>52.0</v>
      </c>
      <c r="C2182" s="1">
        <v>23000.0</v>
      </c>
      <c r="D2182" s="1" t="s">
        <v>25</v>
      </c>
      <c r="E2182" s="1">
        <v>3836.66</v>
      </c>
      <c r="F2182" s="1">
        <v>2.0</v>
      </c>
      <c r="G2182" s="1">
        <v>15.0</v>
      </c>
      <c r="H2182" s="1">
        <v>7.0</v>
      </c>
      <c r="I2182" s="1" t="s">
        <v>22</v>
      </c>
      <c r="J2182" s="1">
        <v>0.236</v>
      </c>
      <c r="K2182" s="1">
        <v>0.897</v>
      </c>
      <c r="L2182" s="6" t="str">
        <f>if(J2182&gt;QUARTILE!$B$3, "TOP", if(J2182&lt;QUARTILE!$B$4, "BOTTOM", 0))</f>
        <v>BOTTOM</v>
      </c>
      <c r="M2182" s="6">
        <f t="shared" si="1"/>
        <v>2</v>
      </c>
      <c r="N2182" s="6" t="str">
        <f t="shared" si="2"/>
        <v>Gen X</v>
      </c>
      <c r="O2182" s="6" t="str">
        <f t="shared" si="3"/>
        <v>Low Income</v>
      </c>
    </row>
    <row r="2183" hidden="1">
      <c r="A2183" s="1">
        <v>102181.0</v>
      </c>
      <c r="B2183" s="1">
        <v>67.0</v>
      </c>
      <c r="C2183" s="1">
        <v>8000.0</v>
      </c>
      <c r="D2183" s="1" t="s">
        <v>23</v>
      </c>
      <c r="E2183" s="1">
        <v>87778.19</v>
      </c>
      <c r="F2183" s="1">
        <v>1.0</v>
      </c>
      <c r="G2183" s="1">
        <v>23.0</v>
      </c>
      <c r="H2183" s="1">
        <v>2.0</v>
      </c>
      <c r="I2183" s="1" t="s">
        <v>18</v>
      </c>
      <c r="J2183" s="1">
        <v>0.639</v>
      </c>
      <c r="K2183" s="1">
        <v>0.178</v>
      </c>
      <c r="L2183" s="6">
        <f>if(J2183&gt;QUARTILE!$B$3, "TOP", if(J2183&lt;QUARTILE!$B$4, "BOTTOM", 0))</f>
        <v>0</v>
      </c>
      <c r="M2183" s="6">
        <f t="shared" si="1"/>
        <v>1</v>
      </c>
      <c r="N2183" s="6" t="str">
        <f t="shared" si="2"/>
        <v>Baby Boomer</v>
      </c>
      <c r="O2183" s="6" t="str">
        <f t="shared" si="3"/>
        <v>Low Income</v>
      </c>
    </row>
    <row r="2184" hidden="1">
      <c r="A2184" s="1">
        <v>102182.0</v>
      </c>
      <c r="B2184" s="1">
        <v>35.0</v>
      </c>
      <c r="C2184" s="1">
        <v>23000.0</v>
      </c>
      <c r="D2184" s="1" t="s">
        <v>25</v>
      </c>
      <c r="E2184" s="1">
        <v>8953.41</v>
      </c>
      <c r="F2184" s="1">
        <v>3.0</v>
      </c>
      <c r="G2184" s="1">
        <v>29.0</v>
      </c>
      <c r="H2184" s="1">
        <v>9.0</v>
      </c>
      <c r="I2184" s="1" t="s">
        <v>22</v>
      </c>
      <c r="J2184" s="1">
        <v>0.185</v>
      </c>
      <c r="K2184" s="1">
        <v>0.706</v>
      </c>
      <c r="L2184" s="6" t="str">
        <f>if(J2184&gt;QUARTILE!$B$3, "TOP", if(J2184&lt;QUARTILE!$B$4, "BOTTOM", 0))</f>
        <v>BOTTOM</v>
      </c>
      <c r="M2184" s="6">
        <f t="shared" si="1"/>
        <v>2</v>
      </c>
      <c r="N2184" s="6" t="str">
        <f t="shared" si="2"/>
        <v>Gen X</v>
      </c>
      <c r="O2184" s="6" t="str">
        <f t="shared" si="3"/>
        <v>Low Income</v>
      </c>
    </row>
    <row r="2185" hidden="1">
      <c r="A2185" s="1">
        <v>102183.0</v>
      </c>
      <c r="B2185" s="1">
        <v>79.0</v>
      </c>
      <c r="C2185" s="1">
        <v>23000.0</v>
      </c>
      <c r="D2185" s="1" t="s">
        <v>23</v>
      </c>
      <c r="E2185" s="1">
        <v>34351.53</v>
      </c>
      <c r="F2185" s="1">
        <v>5.0</v>
      </c>
      <c r="G2185" s="1">
        <v>18.0</v>
      </c>
      <c r="H2185" s="1">
        <v>8.0</v>
      </c>
      <c r="I2185" s="1" t="s">
        <v>18</v>
      </c>
      <c r="J2185" s="1">
        <v>0.737</v>
      </c>
      <c r="K2185" s="1">
        <v>0.508</v>
      </c>
      <c r="L2185" s="6">
        <f>if(J2185&gt;QUARTILE!$B$3, "TOP", if(J2185&lt;QUARTILE!$B$4, "BOTTOM", 0))</f>
        <v>0</v>
      </c>
      <c r="M2185" s="6">
        <f t="shared" si="1"/>
        <v>1</v>
      </c>
      <c r="N2185" s="6" t="str">
        <f t="shared" si="2"/>
        <v>Baby Boomer</v>
      </c>
      <c r="O2185" s="6" t="str">
        <f t="shared" si="3"/>
        <v>Low Income</v>
      </c>
    </row>
    <row r="2186" hidden="1">
      <c r="A2186" s="1">
        <v>102184.0</v>
      </c>
      <c r="B2186" s="1">
        <v>34.0</v>
      </c>
      <c r="C2186" s="1">
        <v>33000.0</v>
      </c>
      <c r="D2186" s="1" t="s">
        <v>23</v>
      </c>
      <c r="E2186" s="1">
        <v>9434.88</v>
      </c>
      <c r="F2186" s="1">
        <v>5.0</v>
      </c>
      <c r="G2186" s="1">
        <v>21.0</v>
      </c>
      <c r="H2186" s="1">
        <v>9.0</v>
      </c>
      <c r="I2186" s="1" t="s">
        <v>22</v>
      </c>
      <c r="J2186" s="1">
        <v>0.627</v>
      </c>
      <c r="K2186" s="1">
        <v>0.664</v>
      </c>
      <c r="L2186" s="6">
        <f>if(J2186&gt;QUARTILE!$B$3, "TOP", if(J2186&lt;QUARTILE!$B$4, "BOTTOM", 0))</f>
        <v>0</v>
      </c>
      <c r="M2186" s="6">
        <f t="shared" si="1"/>
        <v>2</v>
      </c>
      <c r="N2186" s="6" t="str">
        <f t="shared" si="2"/>
        <v>Gen X</v>
      </c>
      <c r="O2186" s="6" t="str">
        <f t="shared" si="3"/>
        <v>Low Income</v>
      </c>
    </row>
    <row r="2187" hidden="1">
      <c r="A2187" s="1">
        <v>102185.0</v>
      </c>
      <c r="B2187" s="1">
        <v>41.0</v>
      </c>
      <c r="C2187" s="1">
        <v>22000.0</v>
      </c>
      <c r="D2187" s="1" t="s">
        <v>23</v>
      </c>
      <c r="E2187" s="1">
        <v>36655.19</v>
      </c>
      <c r="F2187" s="1">
        <v>2.0</v>
      </c>
      <c r="G2187" s="1">
        <v>21.0</v>
      </c>
      <c r="H2187" s="1">
        <v>7.0</v>
      </c>
      <c r="I2187" s="1" t="s">
        <v>18</v>
      </c>
      <c r="J2187" s="1">
        <v>0.641</v>
      </c>
      <c r="K2187" s="1">
        <v>0.43</v>
      </c>
      <c r="L2187" s="6">
        <f>if(J2187&gt;QUARTILE!$B$3, "TOP", if(J2187&lt;QUARTILE!$B$4, "BOTTOM", 0))</f>
        <v>0</v>
      </c>
      <c r="M2187" s="6">
        <f t="shared" si="1"/>
        <v>1</v>
      </c>
      <c r="N2187" s="6" t="str">
        <f t="shared" si="2"/>
        <v>Gen X</v>
      </c>
      <c r="O2187" s="6" t="str">
        <f t="shared" si="3"/>
        <v>Low Income</v>
      </c>
    </row>
    <row r="2188" hidden="1">
      <c r="A2188" s="1">
        <v>102186.0</v>
      </c>
      <c r="B2188" s="1">
        <v>20.0</v>
      </c>
      <c r="C2188" s="1">
        <v>23000.0</v>
      </c>
      <c r="D2188" s="1" t="s">
        <v>27</v>
      </c>
      <c r="E2188" s="1">
        <v>67300.91</v>
      </c>
      <c r="F2188" s="1">
        <v>1.0</v>
      </c>
      <c r="G2188" s="1">
        <v>19.0</v>
      </c>
      <c r="H2188" s="1">
        <v>18.0</v>
      </c>
      <c r="I2188" s="1" t="s">
        <v>18</v>
      </c>
      <c r="J2188" s="1">
        <v>0.704</v>
      </c>
      <c r="K2188" s="1">
        <v>0.63</v>
      </c>
      <c r="L2188" s="6">
        <f>if(J2188&gt;QUARTILE!$B$3, "TOP", if(J2188&lt;QUARTILE!$B$4, "BOTTOM", 0))</f>
        <v>0</v>
      </c>
      <c r="M2188" s="6">
        <f t="shared" si="1"/>
        <v>1</v>
      </c>
      <c r="N2188" s="6" t="str">
        <f t="shared" si="2"/>
        <v>Millenial</v>
      </c>
      <c r="O2188" s="6" t="str">
        <f t="shared" si="3"/>
        <v>Low Income</v>
      </c>
    </row>
    <row r="2189" hidden="1">
      <c r="A2189" s="1">
        <v>102187.0</v>
      </c>
      <c r="B2189" s="1">
        <v>49.0</v>
      </c>
      <c r="C2189" s="1">
        <v>15000.0</v>
      </c>
      <c r="D2189" s="1" t="s">
        <v>23</v>
      </c>
      <c r="E2189" s="1">
        <v>11437.58</v>
      </c>
      <c r="F2189" s="1">
        <v>1.0</v>
      </c>
      <c r="G2189" s="1">
        <v>22.0</v>
      </c>
      <c r="H2189" s="1">
        <v>13.0</v>
      </c>
      <c r="I2189" s="1" t="s">
        <v>18</v>
      </c>
      <c r="J2189" s="1">
        <v>1.0</v>
      </c>
      <c r="K2189" s="1">
        <v>0.512</v>
      </c>
      <c r="L2189" s="6" t="str">
        <f>if(J2189&gt;QUARTILE!$B$3, "TOP", if(J2189&lt;QUARTILE!$B$4, "BOTTOM", 0))</f>
        <v>TOP</v>
      </c>
      <c r="M2189" s="6">
        <f t="shared" si="1"/>
        <v>1</v>
      </c>
      <c r="N2189" s="6" t="str">
        <f t="shared" si="2"/>
        <v>Gen X</v>
      </c>
      <c r="O2189" s="6" t="str">
        <f t="shared" si="3"/>
        <v>Low Income</v>
      </c>
    </row>
    <row r="2190" hidden="1">
      <c r="A2190" s="1">
        <v>102188.0</v>
      </c>
      <c r="B2190" s="1">
        <v>52.0</v>
      </c>
      <c r="C2190" s="1">
        <v>18000.0</v>
      </c>
      <c r="D2190" s="1" t="s">
        <v>27</v>
      </c>
      <c r="E2190" s="1">
        <v>16390.05</v>
      </c>
      <c r="F2190" s="1">
        <v>3.0</v>
      </c>
      <c r="G2190" s="1">
        <v>24.0</v>
      </c>
      <c r="H2190" s="1">
        <v>4.0</v>
      </c>
      <c r="I2190" s="1" t="s">
        <v>22</v>
      </c>
      <c r="J2190" s="1">
        <v>0.383</v>
      </c>
      <c r="K2190" s="1">
        <v>0.378</v>
      </c>
      <c r="L2190" s="6">
        <f>if(J2190&gt;QUARTILE!$B$3, "TOP", if(J2190&lt;QUARTILE!$B$4, "BOTTOM", 0))</f>
        <v>0</v>
      </c>
      <c r="M2190" s="6">
        <f t="shared" si="1"/>
        <v>2</v>
      </c>
      <c r="N2190" s="6" t="str">
        <f t="shared" si="2"/>
        <v>Gen X</v>
      </c>
      <c r="O2190" s="6" t="str">
        <f t="shared" si="3"/>
        <v>Low Income</v>
      </c>
    </row>
    <row r="2191" hidden="1">
      <c r="A2191" s="1">
        <v>102189.0</v>
      </c>
      <c r="B2191" s="1">
        <v>55.0</v>
      </c>
      <c r="C2191" s="1">
        <v>30000.0</v>
      </c>
      <c r="D2191" s="1" t="s">
        <v>23</v>
      </c>
      <c r="E2191" s="1">
        <v>19811.64</v>
      </c>
      <c r="F2191" s="1">
        <v>1.0</v>
      </c>
      <c r="G2191" s="1">
        <v>20.0</v>
      </c>
      <c r="H2191" s="1">
        <v>6.0</v>
      </c>
      <c r="I2191" s="1" t="s">
        <v>22</v>
      </c>
      <c r="J2191" s="1">
        <v>0.473</v>
      </c>
      <c r="K2191" s="1">
        <v>0.858</v>
      </c>
      <c r="L2191" s="6">
        <f>if(J2191&gt;QUARTILE!$B$3, "TOP", if(J2191&lt;QUARTILE!$B$4, "BOTTOM", 0))</f>
        <v>0</v>
      </c>
      <c r="M2191" s="6">
        <f t="shared" si="1"/>
        <v>2</v>
      </c>
      <c r="N2191" s="6" t="str">
        <f t="shared" si="2"/>
        <v>Gen X</v>
      </c>
      <c r="O2191" s="6" t="str">
        <f t="shared" si="3"/>
        <v>Low Income</v>
      </c>
    </row>
    <row r="2192" hidden="1">
      <c r="A2192" s="1">
        <v>102190.0</v>
      </c>
      <c r="B2192" s="1">
        <v>30.0</v>
      </c>
      <c r="C2192" s="1">
        <v>7000.0</v>
      </c>
      <c r="D2192" s="1" t="s">
        <v>23</v>
      </c>
      <c r="E2192" s="1">
        <v>54616.59</v>
      </c>
      <c r="F2192" s="1">
        <v>1.0</v>
      </c>
      <c r="G2192" s="1">
        <v>18.0</v>
      </c>
      <c r="H2192" s="1">
        <v>10.0</v>
      </c>
      <c r="I2192" s="1" t="s">
        <v>18</v>
      </c>
      <c r="J2192" s="1">
        <v>0.424</v>
      </c>
      <c r="K2192" s="1">
        <v>0.359</v>
      </c>
      <c r="L2192" s="6">
        <f>if(J2192&gt;QUARTILE!$B$3, "TOP", if(J2192&lt;QUARTILE!$B$4, "BOTTOM", 0))</f>
        <v>0</v>
      </c>
      <c r="M2192" s="6">
        <f t="shared" si="1"/>
        <v>1</v>
      </c>
      <c r="N2192" s="6" t="str">
        <f t="shared" si="2"/>
        <v>Millenial</v>
      </c>
      <c r="O2192" s="6" t="str">
        <f t="shared" si="3"/>
        <v>Low Income</v>
      </c>
    </row>
    <row r="2193" hidden="1">
      <c r="A2193" s="1">
        <v>102191.0</v>
      </c>
      <c r="B2193" s="1">
        <v>73.0</v>
      </c>
      <c r="C2193" s="1">
        <v>18000.0</v>
      </c>
      <c r="D2193" s="1" t="s">
        <v>23</v>
      </c>
      <c r="E2193" s="1">
        <v>5934.3</v>
      </c>
      <c r="F2193" s="1">
        <v>4.0</v>
      </c>
      <c r="G2193" s="1">
        <v>19.0</v>
      </c>
      <c r="H2193" s="1">
        <v>3.0</v>
      </c>
      <c r="I2193" s="1" t="s">
        <v>22</v>
      </c>
      <c r="J2193" s="1">
        <v>0.234</v>
      </c>
      <c r="K2193" s="1">
        <v>0.518</v>
      </c>
      <c r="L2193" s="6" t="str">
        <f>if(J2193&gt;QUARTILE!$B$3, "TOP", if(J2193&lt;QUARTILE!$B$4, "BOTTOM", 0))</f>
        <v>BOTTOM</v>
      </c>
      <c r="M2193" s="6">
        <f t="shared" si="1"/>
        <v>2</v>
      </c>
      <c r="N2193" s="6" t="str">
        <f t="shared" si="2"/>
        <v>Baby Boomer</v>
      </c>
      <c r="O2193" s="6" t="str">
        <f t="shared" si="3"/>
        <v>Low Income</v>
      </c>
    </row>
    <row r="2194" hidden="1">
      <c r="A2194" s="1">
        <v>102192.0</v>
      </c>
      <c r="B2194" s="1">
        <v>78.0</v>
      </c>
      <c r="C2194" s="1">
        <v>33000.0</v>
      </c>
      <c r="D2194" s="1" t="s">
        <v>23</v>
      </c>
      <c r="E2194" s="1">
        <v>18896.34</v>
      </c>
      <c r="F2194" s="1">
        <v>2.0</v>
      </c>
      <c r="G2194" s="1">
        <v>16.0</v>
      </c>
      <c r="H2194" s="1">
        <v>4.0</v>
      </c>
      <c r="I2194" s="1" t="s">
        <v>22</v>
      </c>
      <c r="J2194" s="1">
        <v>0.339</v>
      </c>
      <c r="K2194" s="1">
        <v>0.465</v>
      </c>
      <c r="L2194" s="6">
        <f>if(J2194&gt;QUARTILE!$B$3, "TOP", if(J2194&lt;QUARTILE!$B$4, "BOTTOM", 0))</f>
        <v>0</v>
      </c>
      <c r="M2194" s="6">
        <f t="shared" si="1"/>
        <v>2</v>
      </c>
      <c r="N2194" s="6" t="str">
        <f t="shared" si="2"/>
        <v>Baby Boomer</v>
      </c>
      <c r="O2194" s="6" t="str">
        <f t="shared" si="3"/>
        <v>Low Income</v>
      </c>
    </row>
    <row r="2195" hidden="1">
      <c r="A2195" s="1">
        <v>102193.0</v>
      </c>
      <c r="B2195" s="1">
        <v>64.0</v>
      </c>
      <c r="C2195" s="1">
        <v>59000.0</v>
      </c>
      <c r="D2195" s="1" t="s">
        <v>25</v>
      </c>
      <c r="E2195" s="1">
        <v>7852.56</v>
      </c>
      <c r="F2195" s="1">
        <v>1.0</v>
      </c>
      <c r="G2195" s="1">
        <v>18.0</v>
      </c>
      <c r="H2195" s="1">
        <v>1.0</v>
      </c>
      <c r="I2195" s="1" t="s">
        <v>22</v>
      </c>
      <c r="J2195" s="1">
        <v>0.363</v>
      </c>
      <c r="K2195" s="1">
        <v>0.775</v>
      </c>
      <c r="L2195" s="6">
        <f>if(J2195&gt;QUARTILE!$B$3, "TOP", if(J2195&lt;QUARTILE!$B$4, "BOTTOM", 0))</f>
        <v>0</v>
      </c>
      <c r="M2195" s="6">
        <f t="shared" si="1"/>
        <v>2</v>
      </c>
      <c r="N2195" s="6" t="str">
        <f t="shared" si="2"/>
        <v>Baby Boomer</v>
      </c>
      <c r="O2195" s="6" t="str">
        <f t="shared" si="3"/>
        <v>Medium Income</v>
      </c>
    </row>
    <row r="2196" hidden="1">
      <c r="A2196" s="1">
        <v>102194.0</v>
      </c>
      <c r="B2196" s="1">
        <v>42.0</v>
      </c>
      <c r="C2196" s="1">
        <v>17000.0</v>
      </c>
      <c r="D2196" s="1" t="s">
        <v>25</v>
      </c>
      <c r="E2196" s="1">
        <v>4890.74</v>
      </c>
      <c r="F2196" s="1">
        <v>3.0</v>
      </c>
      <c r="G2196" s="1">
        <v>12.0</v>
      </c>
      <c r="H2196" s="1">
        <v>11.0</v>
      </c>
      <c r="I2196" s="1" t="s">
        <v>22</v>
      </c>
      <c r="J2196" s="1">
        <v>0.482</v>
      </c>
      <c r="K2196" s="1">
        <v>0.54</v>
      </c>
      <c r="L2196" s="6">
        <f>if(J2196&gt;QUARTILE!$B$3, "TOP", if(J2196&lt;QUARTILE!$B$4, "BOTTOM", 0))</f>
        <v>0</v>
      </c>
      <c r="M2196" s="6">
        <f t="shared" si="1"/>
        <v>2</v>
      </c>
      <c r="N2196" s="6" t="str">
        <f t="shared" si="2"/>
        <v>Gen X</v>
      </c>
      <c r="O2196" s="6" t="str">
        <f t="shared" si="3"/>
        <v>Low Income</v>
      </c>
    </row>
    <row r="2197" hidden="1">
      <c r="A2197" s="1">
        <v>102195.0</v>
      </c>
      <c r="B2197" s="1">
        <v>26.0</v>
      </c>
      <c r="C2197" s="1">
        <v>45000.0</v>
      </c>
      <c r="D2197" s="1" t="s">
        <v>30</v>
      </c>
      <c r="E2197" s="1">
        <v>1774.88</v>
      </c>
      <c r="F2197" s="1">
        <v>5.0</v>
      </c>
      <c r="G2197" s="1">
        <v>25.0</v>
      </c>
      <c r="H2197" s="1">
        <v>18.0</v>
      </c>
      <c r="I2197" s="1" t="s">
        <v>18</v>
      </c>
      <c r="J2197" s="1">
        <v>0.233</v>
      </c>
      <c r="K2197" s="1">
        <v>0.421</v>
      </c>
      <c r="L2197" s="6" t="str">
        <f>if(J2197&gt;QUARTILE!$B$3, "TOP", if(J2197&lt;QUARTILE!$B$4, "BOTTOM", 0))</f>
        <v>BOTTOM</v>
      </c>
      <c r="M2197" s="6">
        <f t="shared" si="1"/>
        <v>1</v>
      </c>
      <c r="N2197" s="6" t="str">
        <f t="shared" si="2"/>
        <v>Millenial</v>
      </c>
      <c r="O2197" s="6" t="str">
        <f t="shared" si="3"/>
        <v>Medium Income</v>
      </c>
    </row>
    <row r="2198" hidden="1">
      <c r="A2198" s="1">
        <v>102196.0</v>
      </c>
      <c r="B2198" s="1">
        <v>21.0</v>
      </c>
      <c r="C2198" s="1">
        <v>61000.0</v>
      </c>
      <c r="D2198" s="1" t="s">
        <v>30</v>
      </c>
      <c r="E2198" s="1">
        <v>19389.13</v>
      </c>
      <c r="F2198" s="1">
        <v>1.0</v>
      </c>
      <c r="G2198" s="1">
        <v>19.0</v>
      </c>
      <c r="H2198" s="1">
        <v>9.0</v>
      </c>
      <c r="I2198" s="1" t="s">
        <v>22</v>
      </c>
      <c r="J2198" s="1">
        <v>0.617</v>
      </c>
      <c r="K2198" s="1">
        <v>0.258</v>
      </c>
      <c r="L2198" s="6">
        <f>if(J2198&gt;QUARTILE!$B$3, "TOP", if(J2198&lt;QUARTILE!$B$4, "BOTTOM", 0))</f>
        <v>0</v>
      </c>
      <c r="M2198" s="6">
        <f t="shared" si="1"/>
        <v>2</v>
      </c>
      <c r="N2198" s="6" t="str">
        <f t="shared" si="2"/>
        <v>Millenial</v>
      </c>
      <c r="O2198" s="6" t="str">
        <f t="shared" si="3"/>
        <v>Medium Income</v>
      </c>
    </row>
    <row r="2199" hidden="1">
      <c r="A2199" s="1">
        <v>102197.0</v>
      </c>
      <c r="B2199" s="1">
        <v>31.0</v>
      </c>
      <c r="C2199" s="1">
        <v>17000.0</v>
      </c>
      <c r="D2199" s="1" t="s">
        <v>25</v>
      </c>
      <c r="E2199" s="1">
        <v>42755.91</v>
      </c>
      <c r="F2199" s="1">
        <v>1.0</v>
      </c>
      <c r="G2199" s="1">
        <v>16.0</v>
      </c>
      <c r="H2199" s="1">
        <v>10.0</v>
      </c>
      <c r="I2199" s="1" t="s">
        <v>18</v>
      </c>
      <c r="J2199" s="1">
        <v>0.436</v>
      </c>
      <c r="K2199" s="1">
        <v>0.812</v>
      </c>
      <c r="L2199" s="6">
        <f>if(J2199&gt;QUARTILE!$B$3, "TOP", if(J2199&lt;QUARTILE!$B$4, "BOTTOM", 0))</f>
        <v>0</v>
      </c>
      <c r="M2199" s="6">
        <f t="shared" si="1"/>
        <v>1</v>
      </c>
      <c r="N2199" s="6" t="str">
        <f t="shared" si="2"/>
        <v>Gen X</v>
      </c>
      <c r="O2199" s="6" t="str">
        <f t="shared" si="3"/>
        <v>Low Income</v>
      </c>
    </row>
    <row r="2200" hidden="1">
      <c r="A2200" s="1">
        <v>102198.0</v>
      </c>
      <c r="B2200" s="1">
        <v>54.0</v>
      </c>
      <c r="C2200" s="1">
        <v>16000.0</v>
      </c>
      <c r="D2200" s="1" t="s">
        <v>17</v>
      </c>
      <c r="E2200" s="1">
        <v>8658.56</v>
      </c>
      <c r="F2200" s="1">
        <v>5.0</v>
      </c>
      <c r="G2200" s="1">
        <v>14.0</v>
      </c>
      <c r="H2200" s="1">
        <v>4.0</v>
      </c>
      <c r="I2200" s="1" t="s">
        <v>22</v>
      </c>
      <c r="J2200" s="1">
        <v>0.425</v>
      </c>
      <c r="K2200" s="1">
        <v>0.813</v>
      </c>
      <c r="L2200" s="6">
        <f>if(J2200&gt;QUARTILE!$B$3, "TOP", if(J2200&lt;QUARTILE!$B$4, "BOTTOM", 0))</f>
        <v>0</v>
      </c>
      <c r="M2200" s="6">
        <f t="shared" si="1"/>
        <v>2</v>
      </c>
      <c r="N2200" s="6" t="str">
        <f t="shared" si="2"/>
        <v>Gen X</v>
      </c>
      <c r="O2200" s="6" t="str">
        <f t="shared" si="3"/>
        <v>Low Income</v>
      </c>
    </row>
    <row r="2201" hidden="1">
      <c r="A2201" s="1">
        <v>102199.0</v>
      </c>
      <c r="B2201" s="1">
        <v>51.0</v>
      </c>
      <c r="C2201" s="1">
        <v>20000.0</v>
      </c>
      <c r="D2201" s="1" t="s">
        <v>23</v>
      </c>
      <c r="E2201" s="1">
        <v>16089.11</v>
      </c>
      <c r="F2201" s="1">
        <v>4.0</v>
      </c>
      <c r="G2201" s="1">
        <v>17.0</v>
      </c>
      <c r="H2201" s="1">
        <v>8.0</v>
      </c>
      <c r="I2201" s="1" t="s">
        <v>22</v>
      </c>
      <c r="J2201" s="1">
        <v>0.179</v>
      </c>
      <c r="K2201" s="1">
        <v>0.381</v>
      </c>
      <c r="L2201" s="6" t="str">
        <f>if(J2201&gt;QUARTILE!$B$3, "TOP", if(J2201&lt;QUARTILE!$B$4, "BOTTOM", 0))</f>
        <v>BOTTOM</v>
      </c>
      <c r="M2201" s="6">
        <f t="shared" si="1"/>
        <v>2</v>
      </c>
      <c r="N2201" s="6" t="str">
        <f t="shared" si="2"/>
        <v>Gen X</v>
      </c>
      <c r="O2201" s="6" t="str">
        <f t="shared" si="3"/>
        <v>Low Income</v>
      </c>
    </row>
    <row r="2202" hidden="1">
      <c r="A2202" s="1">
        <v>102200.0</v>
      </c>
      <c r="B2202" s="1">
        <v>28.0</v>
      </c>
      <c r="C2202" s="1">
        <v>21000.0</v>
      </c>
      <c r="D2202" s="1" t="s">
        <v>25</v>
      </c>
      <c r="E2202" s="1">
        <v>20551.92</v>
      </c>
      <c r="F2202" s="1">
        <v>2.0</v>
      </c>
      <c r="G2202" s="1">
        <v>14.0</v>
      </c>
      <c r="H2202" s="1">
        <v>17.0</v>
      </c>
      <c r="I2202" s="1" t="s">
        <v>22</v>
      </c>
      <c r="J2202" s="1">
        <v>0.214</v>
      </c>
      <c r="K2202" s="1">
        <v>0.66</v>
      </c>
      <c r="L2202" s="6" t="str">
        <f>if(J2202&gt;QUARTILE!$B$3, "TOP", if(J2202&lt;QUARTILE!$B$4, "BOTTOM", 0))</f>
        <v>BOTTOM</v>
      </c>
      <c r="M2202" s="6">
        <f t="shared" si="1"/>
        <v>2</v>
      </c>
      <c r="N2202" s="6" t="str">
        <f t="shared" si="2"/>
        <v>Millenial</v>
      </c>
      <c r="O2202" s="6" t="str">
        <f t="shared" si="3"/>
        <v>Low Income</v>
      </c>
    </row>
    <row r="2203" hidden="1">
      <c r="A2203" s="1">
        <v>102201.0</v>
      </c>
      <c r="B2203" s="1">
        <v>58.0</v>
      </c>
      <c r="C2203" s="1">
        <v>42000.0</v>
      </c>
      <c r="D2203" s="1" t="s">
        <v>27</v>
      </c>
      <c r="E2203" s="1">
        <v>10710.91</v>
      </c>
      <c r="F2203" s="1">
        <v>4.0</v>
      </c>
      <c r="G2203" s="1">
        <v>17.0</v>
      </c>
      <c r="H2203" s="1">
        <v>5.0</v>
      </c>
      <c r="I2203" s="1" t="s">
        <v>22</v>
      </c>
      <c r="J2203" s="1">
        <v>0.614</v>
      </c>
      <c r="K2203" s="1">
        <v>0.458</v>
      </c>
      <c r="L2203" s="6">
        <f>if(J2203&gt;QUARTILE!$B$3, "TOP", if(J2203&lt;QUARTILE!$B$4, "BOTTOM", 0))</f>
        <v>0</v>
      </c>
      <c r="M2203" s="6">
        <f t="shared" si="1"/>
        <v>2</v>
      </c>
      <c r="N2203" s="6" t="str">
        <f t="shared" si="2"/>
        <v>Gen X</v>
      </c>
      <c r="O2203" s="6" t="str">
        <f t="shared" si="3"/>
        <v>Low Income</v>
      </c>
    </row>
    <row r="2204" hidden="1">
      <c r="A2204" s="1">
        <v>102202.0</v>
      </c>
      <c r="B2204" s="1">
        <v>73.0</v>
      </c>
      <c r="C2204" s="1">
        <v>14000.0</v>
      </c>
      <c r="D2204" s="1" t="s">
        <v>23</v>
      </c>
      <c r="E2204" s="1">
        <v>46732.74</v>
      </c>
      <c r="F2204" s="1">
        <v>3.0</v>
      </c>
      <c r="G2204" s="1">
        <v>19.0</v>
      </c>
      <c r="H2204" s="1">
        <v>5.0</v>
      </c>
      <c r="I2204" s="1" t="s">
        <v>18</v>
      </c>
      <c r="J2204" s="1">
        <v>0.715</v>
      </c>
      <c r="K2204" s="1">
        <v>0.076</v>
      </c>
      <c r="L2204" s="6">
        <f>if(J2204&gt;QUARTILE!$B$3, "TOP", if(J2204&lt;QUARTILE!$B$4, "BOTTOM", 0))</f>
        <v>0</v>
      </c>
      <c r="M2204" s="6">
        <f t="shared" si="1"/>
        <v>1</v>
      </c>
      <c r="N2204" s="6" t="str">
        <f t="shared" si="2"/>
        <v>Baby Boomer</v>
      </c>
      <c r="O2204" s="6" t="str">
        <f t="shared" si="3"/>
        <v>Low Income</v>
      </c>
    </row>
    <row r="2205" hidden="1">
      <c r="A2205" s="1">
        <v>102203.0</v>
      </c>
      <c r="B2205" s="1">
        <v>20.0</v>
      </c>
      <c r="C2205" s="1">
        <v>55000.0</v>
      </c>
      <c r="D2205" s="1" t="s">
        <v>23</v>
      </c>
      <c r="E2205" s="1">
        <v>9012.03</v>
      </c>
      <c r="F2205" s="1">
        <v>1.0</v>
      </c>
      <c r="G2205" s="1">
        <v>19.0</v>
      </c>
      <c r="H2205" s="1">
        <v>8.0</v>
      </c>
      <c r="I2205" s="1" t="s">
        <v>22</v>
      </c>
      <c r="J2205" s="1">
        <v>0.321</v>
      </c>
      <c r="K2205" s="1">
        <v>0.376</v>
      </c>
      <c r="L2205" s="6">
        <f>if(J2205&gt;QUARTILE!$B$3, "TOP", if(J2205&lt;QUARTILE!$B$4, "BOTTOM", 0))</f>
        <v>0</v>
      </c>
      <c r="M2205" s="6">
        <f t="shared" si="1"/>
        <v>2</v>
      </c>
      <c r="N2205" s="6" t="str">
        <f t="shared" si="2"/>
        <v>Millenial</v>
      </c>
      <c r="O2205" s="6" t="str">
        <f t="shared" si="3"/>
        <v>Medium Income</v>
      </c>
    </row>
    <row r="2206" hidden="1">
      <c r="A2206" s="1">
        <v>102204.0</v>
      </c>
      <c r="B2206" s="1">
        <v>76.0</v>
      </c>
      <c r="C2206" s="1">
        <v>14000.0</v>
      </c>
      <c r="D2206" s="1" t="s">
        <v>23</v>
      </c>
      <c r="E2206" s="1">
        <v>2670.88</v>
      </c>
      <c r="F2206" s="1">
        <v>4.0</v>
      </c>
      <c r="G2206" s="1">
        <v>11.0</v>
      </c>
      <c r="H2206" s="1">
        <v>4.0</v>
      </c>
      <c r="I2206" s="1" t="s">
        <v>22</v>
      </c>
      <c r="J2206" s="1">
        <v>0.345</v>
      </c>
      <c r="K2206" s="1">
        <v>0.803</v>
      </c>
      <c r="L2206" s="6">
        <f>if(J2206&gt;QUARTILE!$B$3, "TOP", if(J2206&lt;QUARTILE!$B$4, "BOTTOM", 0))</f>
        <v>0</v>
      </c>
      <c r="M2206" s="6">
        <f t="shared" si="1"/>
        <v>2</v>
      </c>
      <c r="N2206" s="6" t="str">
        <f t="shared" si="2"/>
        <v>Baby Boomer</v>
      </c>
      <c r="O2206" s="6" t="str">
        <f t="shared" si="3"/>
        <v>Low Income</v>
      </c>
    </row>
    <row r="2207" hidden="1">
      <c r="A2207" s="1">
        <v>102205.0</v>
      </c>
      <c r="B2207" s="1">
        <v>45.0</v>
      </c>
      <c r="C2207" s="1">
        <v>10000.0</v>
      </c>
      <c r="D2207" s="1" t="s">
        <v>25</v>
      </c>
      <c r="E2207" s="1">
        <v>3110.17</v>
      </c>
      <c r="F2207" s="1">
        <v>2.0</v>
      </c>
      <c r="G2207" s="1">
        <v>25.0</v>
      </c>
      <c r="H2207" s="1">
        <v>8.0</v>
      </c>
      <c r="I2207" s="1" t="s">
        <v>22</v>
      </c>
      <c r="J2207" s="1">
        <v>0.271</v>
      </c>
      <c r="K2207" s="1">
        <v>0.797</v>
      </c>
      <c r="L2207" s="6" t="str">
        <f>if(J2207&gt;QUARTILE!$B$3, "TOP", if(J2207&lt;QUARTILE!$B$4, "BOTTOM", 0))</f>
        <v>BOTTOM</v>
      </c>
      <c r="M2207" s="6">
        <f t="shared" si="1"/>
        <v>2</v>
      </c>
      <c r="N2207" s="6" t="str">
        <f t="shared" si="2"/>
        <v>Gen X</v>
      </c>
      <c r="O2207" s="6" t="str">
        <f t="shared" si="3"/>
        <v>Low Income</v>
      </c>
    </row>
    <row r="2208" hidden="1">
      <c r="A2208" s="1">
        <v>102206.0</v>
      </c>
      <c r="B2208" s="1">
        <v>46.0</v>
      </c>
      <c r="C2208" s="1">
        <v>30000.0</v>
      </c>
      <c r="D2208" s="1" t="s">
        <v>25</v>
      </c>
      <c r="E2208" s="1">
        <v>44302.04</v>
      </c>
      <c r="F2208" s="1">
        <v>3.0</v>
      </c>
      <c r="G2208" s="1">
        <v>19.0</v>
      </c>
      <c r="H2208" s="1">
        <v>13.0</v>
      </c>
      <c r="I2208" s="1" t="s">
        <v>18</v>
      </c>
      <c r="J2208" s="1">
        <v>0.947</v>
      </c>
      <c r="K2208" s="1">
        <v>0.002</v>
      </c>
      <c r="L2208" s="6" t="str">
        <f>if(J2208&gt;QUARTILE!$B$3, "TOP", if(J2208&lt;QUARTILE!$B$4, "BOTTOM", 0))</f>
        <v>TOP</v>
      </c>
      <c r="M2208" s="6">
        <f t="shared" si="1"/>
        <v>1</v>
      </c>
      <c r="N2208" s="6" t="str">
        <f t="shared" si="2"/>
        <v>Gen X</v>
      </c>
      <c r="O2208" s="6" t="str">
        <f t="shared" si="3"/>
        <v>Low Income</v>
      </c>
    </row>
    <row r="2209" hidden="1">
      <c r="A2209" s="1">
        <v>102207.0</v>
      </c>
      <c r="B2209" s="1">
        <v>26.0</v>
      </c>
      <c r="C2209" s="1">
        <v>46000.0</v>
      </c>
      <c r="D2209" s="1" t="s">
        <v>25</v>
      </c>
      <c r="E2209" s="1">
        <v>88470.38</v>
      </c>
      <c r="F2209" s="1">
        <v>4.0</v>
      </c>
      <c r="G2209" s="1">
        <v>24.0</v>
      </c>
      <c r="H2209" s="1">
        <v>18.0</v>
      </c>
      <c r="I2209" s="1" t="s">
        <v>18</v>
      </c>
      <c r="J2209" s="1">
        <v>0.515</v>
      </c>
      <c r="K2209" s="1">
        <v>0.0</v>
      </c>
      <c r="L2209" s="6">
        <f>if(J2209&gt;QUARTILE!$B$3, "TOP", if(J2209&lt;QUARTILE!$B$4, "BOTTOM", 0))</f>
        <v>0</v>
      </c>
      <c r="M2209" s="6">
        <f t="shared" si="1"/>
        <v>1</v>
      </c>
      <c r="N2209" s="6" t="str">
        <f t="shared" si="2"/>
        <v>Millenial</v>
      </c>
      <c r="O2209" s="6" t="str">
        <f t="shared" si="3"/>
        <v>Medium Income</v>
      </c>
    </row>
    <row r="2210" hidden="1">
      <c r="A2210" s="1">
        <v>102208.0</v>
      </c>
      <c r="B2210" s="1">
        <v>20.0</v>
      </c>
      <c r="C2210" s="1">
        <v>25000.0</v>
      </c>
      <c r="D2210" s="1" t="s">
        <v>25</v>
      </c>
      <c r="E2210" s="1">
        <v>6819.91</v>
      </c>
      <c r="F2210" s="1">
        <v>1.0</v>
      </c>
      <c r="G2210" s="1">
        <v>11.0</v>
      </c>
      <c r="H2210" s="1">
        <v>19.0</v>
      </c>
      <c r="I2210" s="1" t="s">
        <v>22</v>
      </c>
      <c r="J2210" s="1">
        <v>0.456</v>
      </c>
      <c r="K2210" s="1">
        <v>0.854</v>
      </c>
      <c r="L2210" s="6">
        <f>if(J2210&gt;QUARTILE!$B$3, "TOP", if(J2210&lt;QUARTILE!$B$4, "BOTTOM", 0))</f>
        <v>0</v>
      </c>
      <c r="M2210" s="6">
        <f t="shared" si="1"/>
        <v>2</v>
      </c>
      <c r="N2210" s="6" t="str">
        <f t="shared" si="2"/>
        <v>Millenial</v>
      </c>
      <c r="O2210" s="6" t="str">
        <f t="shared" si="3"/>
        <v>Low Income</v>
      </c>
    </row>
    <row r="2211" hidden="1">
      <c r="A2211" s="1">
        <v>102209.0</v>
      </c>
      <c r="B2211" s="1">
        <v>42.0</v>
      </c>
      <c r="C2211" s="1">
        <v>29000.0</v>
      </c>
      <c r="D2211" s="1" t="s">
        <v>25</v>
      </c>
      <c r="E2211" s="1">
        <v>3100.42</v>
      </c>
      <c r="F2211" s="1">
        <v>2.0</v>
      </c>
      <c r="G2211" s="1">
        <v>14.0</v>
      </c>
      <c r="H2211" s="1">
        <v>10.0</v>
      </c>
      <c r="I2211" s="1" t="s">
        <v>22</v>
      </c>
      <c r="J2211" s="1">
        <v>0.715</v>
      </c>
      <c r="K2211" s="1">
        <v>0.899</v>
      </c>
      <c r="L2211" s="6">
        <f>if(J2211&gt;QUARTILE!$B$3, "TOP", if(J2211&lt;QUARTILE!$B$4, "BOTTOM", 0))</f>
        <v>0</v>
      </c>
      <c r="M2211" s="6">
        <f t="shared" si="1"/>
        <v>2</v>
      </c>
      <c r="N2211" s="6" t="str">
        <f t="shared" si="2"/>
        <v>Gen X</v>
      </c>
      <c r="O2211" s="6" t="str">
        <f t="shared" si="3"/>
        <v>Low Income</v>
      </c>
    </row>
    <row r="2212" hidden="1">
      <c r="A2212" s="1">
        <v>102210.0</v>
      </c>
      <c r="B2212" s="1">
        <v>51.0</v>
      </c>
      <c r="C2212" s="1">
        <v>71000.0</v>
      </c>
      <c r="D2212" s="1" t="s">
        <v>27</v>
      </c>
      <c r="E2212" s="1">
        <v>13163.8</v>
      </c>
      <c r="F2212" s="1">
        <v>1.0</v>
      </c>
      <c r="G2212" s="1">
        <v>21.0</v>
      </c>
      <c r="H2212" s="1">
        <v>6.0</v>
      </c>
      <c r="I2212" s="1" t="s">
        <v>22</v>
      </c>
      <c r="J2212" s="1">
        <v>0.426</v>
      </c>
      <c r="K2212" s="1">
        <v>0.294</v>
      </c>
      <c r="L2212" s="6">
        <f>if(J2212&gt;QUARTILE!$B$3, "TOP", if(J2212&lt;QUARTILE!$B$4, "BOTTOM", 0))</f>
        <v>0</v>
      </c>
      <c r="M2212" s="6">
        <f t="shared" si="1"/>
        <v>2</v>
      </c>
      <c r="N2212" s="6" t="str">
        <f t="shared" si="2"/>
        <v>Gen X</v>
      </c>
      <c r="O2212" s="6" t="str">
        <f t="shared" si="3"/>
        <v>Medium Income</v>
      </c>
    </row>
    <row r="2213" hidden="1">
      <c r="A2213" s="1">
        <v>102211.0</v>
      </c>
      <c r="B2213" s="1">
        <v>29.0</v>
      </c>
      <c r="C2213" s="1">
        <v>46000.0</v>
      </c>
      <c r="D2213" s="1" t="s">
        <v>23</v>
      </c>
      <c r="E2213" s="1">
        <v>24724.97</v>
      </c>
      <c r="F2213" s="1">
        <v>1.0</v>
      </c>
      <c r="G2213" s="1">
        <v>17.0</v>
      </c>
      <c r="H2213" s="1">
        <v>19.0</v>
      </c>
      <c r="I2213" s="1" t="s">
        <v>22</v>
      </c>
      <c r="J2213" s="1">
        <v>0.428</v>
      </c>
      <c r="K2213" s="1">
        <v>0.349</v>
      </c>
      <c r="L2213" s="6">
        <f>if(J2213&gt;QUARTILE!$B$3, "TOP", if(J2213&lt;QUARTILE!$B$4, "BOTTOM", 0))</f>
        <v>0</v>
      </c>
      <c r="M2213" s="6">
        <f t="shared" si="1"/>
        <v>2</v>
      </c>
      <c r="N2213" s="6" t="str">
        <f t="shared" si="2"/>
        <v>Millenial</v>
      </c>
      <c r="O2213" s="6" t="str">
        <f t="shared" si="3"/>
        <v>Medium Income</v>
      </c>
    </row>
    <row r="2214" hidden="1">
      <c r="A2214" s="1">
        <v>102212.0</v>
      </c>
      <c r="B2214" s="1">
        <v>59.0</v>
      </c>
      <c r="C2214" s="1">
        <v>22000.0</v>
      </c>
      <c r="D2214" s="1" t="s">
        <v>27</v>
      </c>
      <c r="E2214" s="1">
        <v>18955.78</v>
      </c>
      <c r="F2214" s="1">
        <v>3.0</v>
      </c>
      <c r="G2214" s="1">
        <v>20.0</v>
      </c>
      <c r="H2214" s="1">
        <v>2.0</v>
      </c>
      <c r="I2214" s="1" t="s">
        <v>22</v>
      </c>
      <c r="J2214" s="1">
        <v>0.798</v>
      </c>
      <c r="K2214" s="1">
        <v>0.336</v>
      </c>
      <c r="L2214" s="6">
        <f>if(J2214&gt;QUARTILE!$B$3, "TOP", if(J2214&lt;QUARTILE!$B$4, "BOTTOM", 0))</f>
        <v>0</v>
      </c>
      <c r="M2214" s="6">
        <f t="shared" si="1"/>
        <v>2</v>
      </c>
      <c r="N2214" s="6" t="str">
        <f t="shared" si="2"/>
        <v>Gen X</v>
      </c>
      <c r="O2214" s="6" t="str">
        <f t="shared" si="3"/>
        <v>Low Income</v>
      </c>
    </row>
    <row r="2215" hidden="1">
      <c r="A2215" s="1">
        <v>102213.0</v>
      </c>
      <c r="B2215" s="1">
        <v>26.0</v>
      </c>
      <c r="C2215" s="1">
        <v>17000.0</v>
      </c>
      <c r="D2215" s="1" t="s">
        <v>27</v>
      </c>
      <c r="E2215" s="1">
        <v>60362.9</v>
      </c>
      <c r="F2215" s="1">
        <v>2.0</v>
      </c>
      <c r="G2215" s="1">
        <v>28.0</v>
      </c>
      <c r="H2215" s="1">
        <v>12.0</v>
      </c>
      <c r="I2215" s="1" t="s">
        <v>18</v>
      </c>
      <c r="J2215" s="1">
        <v>0.895</v>
      </c>
      <c r="K2215" s="1">
        <v>0.027</v>
      </c>
      <c r="L2215" s="6" t="str">
        <f>if(J2215&gt;QUARTILE!$B$3, "TOP", if(J2215&lt;QUARTILE!$B$4, "BOTTOM", 0))</f>
        <v>TOP</v>
      </c>
      <c r="M2215" s="6">
        <f t="shared" si="1"/>
        <v>1</v>
      </c>
      <c r="N2215" s="6" t="str">
        <f t="shared" si="2"/>
        <v>Millenial</v>
      </c>
      <c r="O2215" s="6" t="str">
        <f t="shared" si="3"/>
        <v>Low Income</v>
      </c>
    </row>
    <row r="2216" hidden="1">
      <c r="A2216" s="1">
        <v>102214.0</v>
      </c>
      <c r="B2216" s="1">
        <v>32.0</v>
      </c>
      <c r="C2216" s="1">
        <v>42000.0</v>
      </c>
      <c r="D2216" s="1" t="s">
        <v>27</v>
      </c>
      <c r="E2216" s="1">
        <v>34050.58</v>
      </c>
      <c r="F2216" s="1">
        <v>5.0</v>
      </c>
      <c r="G2216" s="1">
        <v>16.0</v>
      </c>
      <c r="H2216" s="1">
        <v>6.0</v>
      </c>
      <c r="I2216" s="1" t="s">
        <v>18</v>
      </c>
      <c r="J2216" s="1">
        <v>0.705</v>
      </c>
      <c r="K2216" s="1">
        <v>0.595</v>
      </c>
      <c r="L2216" s="6">
        <f>if(J2216&gt;QUARTILE!$B$3, "TOP", if(J2216&lt;QUARTILE!$B$4, "BOTTOM", 0))</f>
        <v>0</v>
      </c>
      <c r="M2216" s="6">
        <f t="shared" si="1"/>
        <v>1</v>
      </c>
      <c r="N2216" s="6" t="str">
        <f t="shared" si="2"/>
        <v>Gen X</v>
      </c>
      <c r="O2216" s="6" t="str">
        <f t="shared" si="3"/>
        <v>Low Income</v>
      </c>
    </row>
    <row r="2217" hidden="1">
      <c r="A2217" s="1">
        <v>102215.0</v>
      </c>
      <c r="B2217" s="1">
        <v>57.0</v>
      </c>
      <c r="C2217" s="1">
        <v>36000.0</v>
      </c>
      <c r="D2217" s="1" t="s">
        <v>27</v>
      </c>
      <c r="E2217" s="1">
        <v>40646.91</v>
      </c>
      <c r="F2217" s="1">
        <v>1.0</v>
      </c>
      <c r="G2217" s="1">
        <v>19.0</v>
      </c>
      <c r="H2217" s="1">
        <v>3.0</v>
      </c>
      <c r="I2217" s="1" t="s">
        <v>18</v>
      </c>
      <c r="J2217" s="1">
        <v>0.659</v>
      </c>
      <c r="K2217" s="1">
        <v>0.27</v>
      </c>
      <c r="L2217" s="6">
        <f>if(J2217&gt;QUARTILE!$B$3, "TOP", if(J2217&lt;QUARTILE!$B$4, "BOTTOM", 0))</f>
        <v>0</v>
      </c>
      <c r="M2217" s="6">
        <f t="shared" si="1"/>
        <v>1</v>
      </c>
      <c r="N2217" s="6" t="str">
        <f t="shared" si="2"/>
        <v>Gen X</v>
      </c>
      <c r="O2217" s="6" t="str">
        <f t="shared" si="3"/>
        <v>Low Income</v>
      </c>
    </row>
    <row r="2218" hidden="1">
      <c r="A2218" s="1">
        <v>102216.0</v>
      </c>
      <c r="B2218" s="1">
        <v>42.0</v>
      </c>
      <c r="C2218" s="1">
        <v>28000.0</v>
      </c>
      <c r="D2218" s="1" t="s">
        <v>25</v>
      </c>
      <c r="E2218" s="1">
        <v>15603.19</v>
      </c>
      <c r="F2218" s="1">
        <v>2.0</v>
      </c>
      <c r="G2218" s="1">
        <v>23.0</v>
      </c>
      <c r="H2218" s="1">
        <v>15.0</v>
      </c>
      <c r="I2218" s="1" t="s">
        <v>18</v>
      </c>
      <c r="J2218" s="1">
        <v>0.231</v>
      </c>
      <c r="K2218" s="1">
        <v>0.836</v>
      </c>
      <c r="L2218" s="6" t="str">
        <f>if(J2218&gt;QUARTILE!$B$3, "TOP", if(J2218&lt;QUARTILE!$B$4, "BOTTOM", 0))</f>
        <v>BOTTOM</v>
      </c>
      <c r="M2218" s="6">
        <f t="shared" si="1"/>
        <v>1</v>
      </c>
      <c r="N2218" s="6" t="str">
        <f t="shared" si="2"/>
        <v>Gen X</v>
      </c>
      <c r="O2218" s="6" t="str">
        <f t="shared" si="3"/>
        <v>Low Income</v>
      </c>
    </row>
    <row r="2219" hidden="1">
      <c r="A2219" s="1">
        <v>102217.0</v>
      </c>
      <c r="B2219" s="1">
        <v>22.0</v>
      </c>
      <c r="C2219" s="1">
        <v>18000.0</v>
      </c>
      <c r="D2219" s="1" t="s">
        <v>23</v>
      </c>
      <c r="E2219" s="1">
        <v>7928.38</v>
      </c>
      <c r="F2219" s="1">
        <v>1.0</v>
      </c>
      <c r="G2219" s="1">
        <v>15.0</v>
      </c>
      <c r="H2219" s="1">
        <v>21.0</v>
      </c>
      <c r="I2219" s="1" t="s">
        <v>26</v>
      </c>
      <c r="J2219" s="1">
        <v>0.723</v>
      </c>
      <c r="K2219" s="1">
        <v>0.779</v>
      </c>
      <c r="L2219" s="6">
        <f>if(J2219&gt;QUARTILE!$B$3, "TOP", if(J2219&lt;QUARTILE!$B$4, "BOTTOM", 0))</f>
        <v>0</v>
      </c>
      <c r="M2219" s="6">
        <f t="shared" si="1"/>
        <v>3</v>
      </c>
      <c r="N2219" s="6" t="str">
        <f t="shared" si="2"/>
        <v>Millenial</v>
      </c>
      <c r="O2219" s="6" t="str">
        <f t="shared" si="3"/>
        <v>Low Income</v>
      </c>
    </row>
    <row r="2220" hidden="1">
      <c r="A2220" s="1">
        <v>102218.0</v>
      </c>
      <c r="B2220" s="1">
        <v>28.0</v>
      </c>
      <c r="C2220" s="1">
        <v>21000.0</v>
      </c>
      <c r="D2220" s="1" t="s">
        <v>25</v>
      </c>
      <c r="E2220" s="1">
        <v>24195.53</v>
      </c>
      <c r="F2220" s="1">
        <v>4.0</v>
      </c>
      <c r="G2220" s="1">
        <v>19.0</v>
      </c>
      <c r="H2220" s="1">
        <v>9.0</v>
      </c>
      <c r="I2220" s="1" t="s">
        <v>22</v>
      </c>
      <c r="J2220" s="1">
        <v>0.324</v>
      </c>
      <c r="K2220" s="1">
        <v>0.863</v>
      </c>
      <c r="L2220" s="6">
        <f>if(J2220&gt;QUARTILE!$B$3, "TOP", if(J2220&lt;QUARTILE!$B$4, "BOTTOM", 0))</f>
        <v>0</v>
      </c>
      <c r="M2220" s="6">
        <f t="shared" si="1"/>
        <v>2</v>
      </c>
      <c r="N2220" s="6" t="str">
        <f t="shared" si="2"/>
        <v>Millenial</v>
      </c>
      <c r="O2220" s="6" t="str">
        <f t="shared" si="3"/>
        <v>Low Income</v>
      </c>
    </row>
    <row r="2221" hidden="1">
      <c r="A2221" s="1">
        <v>102219.0</v>
      </c>
      <c r="B2221" s="1">
        <v>76.0</v>
      </c>
      <c r="C2221" s="1">
        <v>20000.0</v>
      </c>
      <c r="D2221" s="1" t="s">
        <v>24</v>
      </c>
      <c r="E2221" s="1">
        <v>11562.58</v>
      </c>
      <c r="F2221" s="1">
        <v>4.0</v>
      </c>
      <c r="G2221" s="1">
        <v>20.0</v>
      </c>
      <c r="H2221" s="1">
        <v>12.0</v>
      </c>
      <c r="I2221" s="1" t="s">
        <v>22</v>
      </c>
      <c r="J2221" s="1">
        <v>0.73</v>
      </c>
      <c r="K2221" s="1">
        <v>0.768</v>
      </c>
      <c r="L2221" s="6">
        <f>if(J2221&gt;QUARTILE!$B$3, "TOP", if(J2221&lt;QUARTILE!$B$4, "BOTTOM", 0))</f>
        <v>0</v>
      </c>
      <c r="M2221" s="6">
        <f t="shared" si="1"/>
        <v>2</v>
      </c>
      <c r="N2221" s="6" t="str">
        <f t="shared" si="2"/>
        <v>Baby Boomer</v>
      </c>
      <c r="O2221" s="6" t="str">
        <f t="shared" si="3"/>
        <v>Low Income</v>
      </c>
    </row>
    <row r="2222" hidden="1">
      <c r="A2222" s="1">
        <v>102220.0</v>
      </c>
      <c r="B2222" s="1">
        <v>51.0</v>
      </c>
      <c r="C2222" s="1">
        <v>18000.0</v>
      </c>
      <c r="D2222" s="1" t="s">
        <v>27</v>
      </c>
      <c r="E2222" s="1">
        <v>6786.65</v>
      </c>
      <c r="F2222" s="1">
        <v>2.0</v>
      </c>
      <c r="G2222" s="1">
        <v>13.0</v>
      </c>
      <c r="H2222" s="1">
        <v>6.0</v>
      </c>
      <c r="I2222" s="1" t="s">
        <v>22</v>
      </c>
      <c r="J2222" s="1">
        <v>0.628</v>
      </c>
      <c r="K2222" s="1">
        <v>0.789</v>
      </c>
      <c r="L2222" s="6">
        <f>if(J2222&gt;QUARTILE!$B$3, "TOP", if(J2222&lt;QUARTILE!$B$4, "BOTTOM", 0))</f>
        <v>0</v>
      </c>
      <c r="M2222" s="6">
        <f t="shared" si="1"/>
        <v>2</v>
      </c>
      <c r="N2222" s="6" t="str">
        <f t="shared" si="2"/>
        <v>Gen X</v>
      </c>
      <c r="O2222" s="6" t="str">
        <f t="shared" si="3"/>
        <v>Low Income</v>
      </c>
    </row>
    <row r="2223" hidden="1">
      <c r="A2223" s="1">
        <v>102221.0</v>
      </c>
      <c r="B2223" s="1">
        <v>41.0</v>
      </c>
      <c r="C2223" s="1">
        <v>15000.0</v>
      </c>
      <c r="D2223" s="1" t="s">
        <v>23</v>
      </c>
      <c r="E2223" s="1">
        <v>3303.88</v>
      </c>
      <c r="F2223" s="1">
        <v>3.0</v>
      </c>
      <c r="G2223" s="1">
        <v>19.0</v>
      </c>
      <c r="H2223" s="1">
        <v>11.0</v>
      </c>
      <c r="I2223" s="1" t="s">
        <v>22</v>
      </c>
      <c r="J2223" s="1">
        <v>0.428</v>
      </c>
      <c r="K2223" s="1">
        <v>0.449</v>
      </c>
      <c r="L2223" s="6">
        <f>if(J2223&gt;QUARTILE!$B$3, "TOP", if(J2223&lt;QUARTILE!$B$4, "BOTTOM", 0))</f>
        <v>0</v>
      </c>
      <c r="M2223" s="6">
        <f t="shared" si="1"/>
        <v>2</v>
      </c>
      <c r="N2223" s="6" t="str">
        <f t="shared" si="2"/>
        <v>Gen X</v>
      </c>
      <c r="O2223" s="6" t="str">
        <f t="shared" si="3"/>
        <v>Low Income</v>
      </c>
    </row>
    <row r="2224" hidden="1">
      <c r="A2224" s="1">
        <v>102222.0</v>
      </c>
      <c r="B2224" s="1">
        <v>77.0</v>
      </c>
      <c r="C2224" s="1">
        <v>26000.0</v>
      </c>
      <c r="D2224" s="1" t="s">
        <v>23</v>
      </c>
      <c r="E2224" s="1">
        <v>15010.2</v>
      </c>
      <c r="F2224" s="1">
        <v>5.0</v>
      </c>
      <c r="G2224" s="1">
        <v>13.0</v>
      </c>
      <c r="H2224" s="1">
        <v>6.0</v>
      </c>
      <c r="I2224" s="1" t="s">
        <v>22</v>
      </c>
      <c r="J2224" s="1">
        <v>0.585</v>
      </c>
      <c r="K2224" s="1">
        <v>0.0</v>
      </c>
      <c r="L2224" s="6">
        <f>if(J2224&gt;QUARTILE!$B$3, "TOP", if(J2224&lt;QUARTILE!$B$4, "BOTTOM", 0))</f>
        <v>0</v>
      </c>
      <c r="M2224" s="6">
        <f t="shared" si="1"/>
        <v>2</v>
      </c>
      <c r="N2224" s="6" t="str">
        <f t="shared" si="2"/>
        <v>Baby Boomer</v>
      </c>
      <c r="O2224" s="6" t="str">
        <f t="shared" si="3"/>
        <v>Low Income</v>
      </c>
    </row>
    <row r="2225" hidden="1">
      <c r="A2225" s="1">
        <v>102223.0</v>
      </c>
      <c r="B2225" s="1">
        <v>32.0</v>
      </c>
      <c r="C2225" s="1">
        <v>15000.0</v>
      </c>
      <c r="D2225" s="1" t="s">
        <v>31</v>
      </c>
      <c r="E2225" s="1">
        <v>18040.54</v>
      </c>
      <c r="F2225" s="1">
        <v>4.0</v>
      </c>
      <c r="G2225" s="1">
        <v>20.0</v>
      </c>
      <c r="H2225" s="1">
        <v>18.0</v>
      </c>
      <c r="I2225" s="1" t="s">
        <v>18</v>
      </c>
      <c r="J2225" s="1">
        <v>0.421</v>
      </c>
      <c r="K2225" s="1">
        <v>0.062</v>
      </c>
      <c r="L2225" s="6">
        <f>if(J2225&gt;QUARTILE!$B$3, "TOP", if(J2225&lt;QUARTILE!$B$4, "BOTTOM", 0))</f>
        <v>0</v>
      </c>
      <c r="M2225" s="6">
        <f t="shared" si="1"/>
        <v>1</v>
      </c>
      <c r="N2225" s="6" t="str">
        <f t="shared" si="2"/>
        <v>Gen X</v>
      </c>
      <c r="O2225" s="6" t="str">
        <f t="shared" si="3"/>
        <v>Low Income</v>
      </c>
    </row>
    <row r="2226" hidden="1">
      <c r="A2226" s="1">
        <v>102224.0</v>
      </c>
      <c r="B2226" s="1">
        <v>55.0</v>
      </c>
      <c r="C2226" s="1">
        <v>24000.0</v>
      </c>
      <c r="D2226" s="1" t="s">
        <v>23</v>
      </c>
      <c r="E2226" s="1">
        <v>16823.0</v>
      </c>
      <c r="F2226" s="1">
        <v>3.0</v>
      </c>
      <c r="G2226" s="1">
        <v>22.0</v>
      </c>
      <c r="H2226" s="1">
        <v>7.0</v>
      </c>
      <c r="I2226" s="1" t="s">
        <v>22</v>
      </c>
      <c r="J2226" s="1">
        <v>0.196</v>
      </c>
      <c r="K2226" s="1">
        <v>0.531</v>
      </c>
      <c r="L2226" s="6" t="str">
        <f>if(J2226&gt;QUARTILE!$B$3, "TOP", if(J2226&lt;QUARTILE!$B$4, "BOTTOM", 0))</f>
        <v>BOTTOM</v>
      </c>
      <c r="M2226" s="6">
        <f t="shared" si="1"/>
        <v>2</v>
      </c>
      <c r="N2226" s="6" t="str">
        <f t="shared" si="2"/>
        <v>Gen X</v>
      </c>
      <c r="O2226" s="6" t="str">
        <f t="shared" si="3"/>
        <v>Low Income</v>
      </c>
    </row>
    <row r="2227" hidden="1">
      <c r="A2227" s="1">
        <v>102225.0</v>
      </c>
      <c r="B2227" s="1">
        <v>25.0</v>
      </c>
      <c r="C2227" s="1">
        <v>6000.0</v>
      </c>
      <c r="D2227" s="1" t="s">
        <v>23</v>
      </c>
      <c r="E2227" s="1">
        <v>2478.37</v>
      </c>
      <c r="F2227" s="1">
        <v>5.0</v>
      </c>
      <c r="G2227" s="1">
        <v>13.0</v>
      </c>
      <c r="H2227" s="1">
        <v>10.0</v>
      </c>
      <c r="I2227" s="1" t="s">
        <v>22</v>
      </c>
      <c r="J2227" s="1">
        <v>0.831</v>
      </c>
      <c r="K2227" s="1">
        <v>0.31</v>
      </c>
      <c r="L2227" s="6" t="str">
        <f>if(J2227&gt;QUARTILE!$B$3, "TOP", if(J2227&lt;QUARTILE!$B$4, "BOTTOM", 0))</f>
        <v>TOP</v>
      </c>
      <c r="M2227" s="6">
        <f t="shared" si="1"/>
        <v>2</v>
      </c>
      <c r="N2227" s="6" t="str">
        <f t="shared" si="2"/>
        <v>Millenial</v>
      </c>
      <c r="O2227" s="6" t="str">
        <f t="shared" si="3"/>
        <v>Low Income</v>
      </c>
    </row>
    <row r="2228" hidden="1">
      <c r="A2228" s="1">
        <v>102226.0</v>
      </c>
      <c r="B2228" s="1">
        <v>76.0</v>
      </c>
      <c r="C2228" s="1">
        <v>15000.0</v>
      </c>
      <c r="D2228" s="1" t="s">
        <v>25</v>
      </c>
      <c r="E2228" s="1">
        <v>16878.81</v>
      </c>
      <c r="F2228" s="1">
        <v>4.0</v>
      </c>
      <c r="G2228" s="1">
        <v>18.0</v>
      </c>
      <c r="H2228" s="1">
        <v>6.0</v>
      </c>
      <c r="I2228" s="1" t="s">
        <v>22</v>
      </c>
      <c r="J2228" s="1">
        <v>0.948</v>
      </c>
      <c r="K2228" s="1">
        <v>0.779</v>
      </c>
      <c r="L2228" s="6" t="str">
        <f>if(J2228&gt;QUARTILE!$B$3, "TOP", if(J2228&lt;QUARTILE!$B$4, "BOTTOM", 0))</f>
        <v>TOP</v>
      </c>
      <c r="M2228" s="6">
        <f t="shared" si="1"/>
        <v>2</v>
      </c>
      <c r="N2228" s="6" t="str">
        <f t="shared" si="2"/>
        <v>Baby Boomer</v>
      </c>
      <c r="O2228" s="6" t="str">
        <f t="shared" si="3"/>
        <v>Low Income</v>
      </c>
    </row>
    <row r="2229" hidden="1">
      <c r="A2229" s="1">
        <v>102227.0</v>
      </c>
      <c r="B2229" s="1">
        <v>22.0</v>
      </c>
      <c r="C2229" s="1">
        <v>43000.0</v>
      </c>
      <c r="D2229" s="1" t="s">
        <v>30</v>
      </c>
      <c r="E2229" s="1">
        <v>3688.41</v>
      </c>
      <c r="F2229" s="1">
        <v>5.0</v>
      </c>
      <c r="G2229" s="1">
        <v>30.0</v>
      </c>
      <c r="H2229" s="1">
        <v>15.0</v>
      </c>
      <c r="I2229" s="1" t="s">
        <v>22</v>
      </c>
      <c r="J2229" s="1">
        <v>0.93</v>
      </c>
      <c r="K2229" s="1">
        <v>0.513</v>
      </c>
      <c r="L2229" s="6" t="str">
        <f>if(J2229&gt;QUARTILE!$B$3, "TOP", if(J2229&lt;QUARTILE!$B$4, "BOTTOM", 0))</f>
        <v>TOP</v>
      </c>
      <c r="M2229" s="6">
        <f t="shared" si="1"/>
        <v>2</v>
      </c>
      <c r="N2229" s="6" t="str">
        <f t="shared" si="2"/>
        <v>Millenial</v>
      </c>
      <c r="O2229" s="6" t="str">
        <f t="shared" si="3"/>
        <v>Low Income</v>
      </c>
    </row>
    <row r="2230" hidden="1">
      <c r="A2230" s="1">
        <v>102228.0</v>
      </c>
      <c r="B2230" s="1">
        <v>65.0</v>
      </c>
      <c r="C2230" s="1">
        <v>13000.0</v>
      </c>
      <c r="D2230" s="1" t="s">
        <v>23</v>
      </c>
      <c r="E2230" s="1">
        <v>21795.88</v>
      </c>
      <c r="F2230" s="1">
        <v>1.0</v>
      </c>
      <c r="G2230" s="1">
        <v>20.0</v>
      </c>
      <c r="H2230" s="1">
        <v>3.0</v>
      </c>
      <c r="I2230" s="1" t="s">
        <v>22</v>
      </c>
      <c r="J2230" s="1">
        <v>0.839</v>
      </c>
      <c r="K2230" s="1">
        <v>0.099</v>
      </c>
      <c r="L2230" s="6" t="str">
        <f>if(J2230&gt;QUARTILE!$B$3, "TOP", if(J2230&lt;QUARTILE!$B$4, "BOTTOM", 0))</f>
        <v>TOP</v>
      </c>
      <c r="M2230" s="6">
        <f t="shared" si="1"/>
        <v>2</v>
      </c>
      <c r="N2230" s="6" t="str">
        <f t="shared" si="2"/>
        <v>Baby Boomer</v>
      </c>
      <c r="O2230" s="6" t="str">
        <f t="shared" si="3"/>
        <v>Low Income</v>
      </c>
    </row>
    <row r="2231" hidden="1">
      <c r="A2231" s="1">
        <v>102229.0</v>
      </c>
      <c r="B2231" s="1">
        <v>43.0</v>
      </c>
      <c r="C2231" s="1">
        <v>31000.0</v>
      </c>
      <c r="D2231" s="1" t="s">
        <v>25</v>
      </c>
      <c r="E2231" s="1">
        <v>11220.78</v>
      </c>
      <c r="F2231" s="1">
        <v>2.0</v>
      </c>
      <c r="G2231" s="1">
        <v>29.0</v>
      </c>
      <c r="H2231" s="1">
        <v>11.0</v>
      </c>
      <c r="I2231" s="1" t="s">
        <v>18</v>
      </c>
      <c r="J2231" s="1">
        <v>0.872</v>
      </c>
      <c r="K2231" s="1">
        <v>0.479</v>
      </c>
      <c r="L2231" s="6" t="str">
        <f>if(J2231&gt;QUARTILE!$B$3, "TOP", if(J2231&lt;QUARTILE!$B$4, "BOTTOM", 0))</f>
        <v>TOP</v>
      </c>
      <c r="M2231" s="6">
        <f t="shared" si="1"/>
        <v>1</v>
      </c>
      <c r="N2231" s="6" t="str">
        <f t="shared" si="2"/>
        <v>Gen X</v>
      </c>
      <c r="O2231" s="6" t="str">
        <f t="shared" si="3"/>
        <v>Low Income</v>
      </c>
    </row>
    <row r="2232" hidden="1">
      <c r="A2232" s="1">
        <v>102230.0</v>
      </c>
      <c r="B2232" s="1">
        <v>35.0</v>
      </c>
      <c r="C2232" s="1">
        <v>13000.0</v>
      </c>
      <c r="D2232" s="1" t="s">
        <v>27</v>
      </c>
      <c r="E2232" s="1">
        <v>37781.53</v>
      </c>
      <c r="F2232" s="1">
        <v>4.0</v>
      </c>
      <c r="G2232" s="1">
        <v>11.0</v>
      </c>
      <c r="H2232" s="1">
        <v>8.0</v>
      </c>
      <c r="I2232" s="1" t="s">
        <v>18</v>
      </c>
      <c r="J2232" s="1">
        <v>0.156</v>
      </c>
      <c r="K2232" s="1">
        <v>0.672</v>
      </c>
      <c r="L2232" s="6" t="str">
        <f>if(J2232&gt;QUARTILE!$B$3, "TOP", if(J2232&lt;QUARTILE!$B$4, "BOTTOM", 0))</f>
        <v>BOTTOM</v>
      </c>
      <c r="M2232" s="6">
        <f t="shared" si="1"/>
        <v>1</v>
      </c>
      <c r="N2232" s="6" t="str">
        <f t="shared" si="2"/>
        <v>Gen X</v>
      </c>
      <c r="O2232" s="6" t="str">
        <f t="shared" si="3"/>
        <v>Low Income</v>
      </c>
    </row>
    <row r="2233" hidden="1">
      <c r="A2233" s="1">
        <v>102231.0</v>
      </c>
      <c r="B2233" s="1">
        <v>23.0</v>
      </c>
      <c r="C2233" s="1">
        <v>35000.0</v>
      </c>
      <c r="D2233" s="1" t="s">
        <v>23</v>
      </c>
      <c r="E2233" s="1">
        <v>30125.51</v>
      </c>
      <c r="F2233" s="1">
        <v>4.0</v>
      </c>
      <c r="G2233" s="1">
        <v>22.0</v>
      </c>
      <c r="H2233" s="1">
        <v>20.0</v>
      </c>
      <c r="I2233" s="1" t="s">
        <v>18</v>
      </c>
      <c r="J2233" s="1">
        <v>0.932</v>
      </c>
      <c r="K2233" s="1">
        <v>0.713</v>
      </c>
      <c r="L2233" s="6" t="str">
        <f>if(J2233&gt;QUARTILE!$B$3, "TOP", if(J2233&lt;QUARTILE!$B$4, "BOTTOM", 0))</f>
        <v>TOP</v>
      </c>
      <c r="M2233" s="6">
        <f t="shared" si="1"/>
        <v>1</v>
      </c>
      <c r="N2233" s="6" t="str">
        <f t="shared" si="2"/>
        <v>Millenial</v>
      </c>
      <c r="O2233" s="6" t="str">
        <f t="shared" si="3"/>
        <v>Low Income</v>
      </c>
    </row>
    <row r="2234" hidden="1">
      <c r="A2234" s="1">
        <v>102232.0</v>
      </c>
      <c r="B2234" s="1">
        <v>54.0</v>
      </c>
      <c r="C2234" s="1">
        <v>18000.0</v>
      </c>
      <c r="D2234" s="1" t="s">
        <v>21</v>
      </c>
      <c r="E2234" s="1">
        <v>25774.79</v>
      </c>
      <c r="F2234" s="1">
        <v>1.0</v>
      </c>
      <c r="G2234" s="1">
        <v>26.0</v>
      </c>
      <c r="H2234" s="1">
        <v>7.0</v>
      </c>
      <c r="I2234" s="1" t="s">
        <v>22</v>
      </c>
      <c r="J2234" s="1">
        <v>0.303</v>
      </c>
      <c r="K2234" s="1">
        <v>0.166</v>
      </c>
      <c r="L2234" s="6" t="str">
        <f>if(J2234&gt;QUARTILE!$B$3, "TOP", if(J2234&lt;QUARTILE!$B$4, "BOTTOM", 0))</f>
        <v>BOTTOM</v>
      </c>
      <c r="M2234" s="6">
        <f t="shared" si="1"/>
        <v>2</v>
      </c>
      <c r="N2234" s="6" t="str">
        <f t="shared" si="2"/>
        <v>Gen X</v>
      </c>
      <c r="O2234" s="6" t="str">
        <f t="shared" si="3"/>
        <v>Low Income</v>
      </c>
    </row>
    <row r="2235" hidden="1">
      <c r="A2235" s="1">
        <v>102233.0</v>
      </c>
      <c r="B2235" s="1">
        <v>77.0</v>
      </c>
      <c r="C2235" s="1">
        <v>18000.0</v>
      </c>
      <c r="D2235" s="1" t="s">
        <v>25</v>
      </c>
      <c r="E2235" s="1">
        <v>24128.66</v>
      </c>
      <c r="F2235" s="1">
        <v>4.0</v>
      </c>
      <c r="G2235" s="1">
        <v>28.0</v>
      </c>
      <c r="H2235" s="1">
        <v>2.0</v>
      </c>
      <c r="I2235" s="1" t="s">
        <v>22</v>
      </c>
      <c r="J2235" s="1">
        <v>0.188</v>
      </c>
      <c r="K2235" s="1">
        <v>0.05</v>
      </c>
      <c r="L2235" s="6" t="str">
        <f>if(J2235&gt;QUARTILE!$B$3, "TOP", if(J2235&lt;QUARTILE!$B$4, "BOTTOM", 0))</f>
        <v>BOTTOM</v>
      </c>
      <c r="M2235" s="6">
        <f t="shared" si="1"/>
        <v>2</v>
      </c>
      <c r="N2235" s="6" t="str">
        <f t="shared" si="2"/>
        <v>Baby Boomer</v>
      </c>
      <c r="O2235" s="6" t="str">
        <f t="shared" si="3"/>
        <v>Low Income</v>
      </c>
    </row>
    <row r="2236" hidden="1">
      <c r="A2236" s="1">
        <v>102234.0</v>
      </c>
      <c r="B2236" s="1">
        <v>65.0</v>
      </c>
      <c r="C2236" s="1">
        <v>23000.0</v>
      </c>
      <c r="D2236" s="1" t="s">
        <v>25</v>
      </c>
      <c r="E2236" s="1">
        <v>16441.81</v>
      </c>
      <c r="F2236" s="1">
        <v>4.0</v>
      </c>
      <c r="G2236" s="1">
        <v>16.0</v>
      </c>
      <c r="H2236" s="1">
        <v>7.0</v>
      </c>
      <c r="I2236" s="1" t="s">
        <v>22</v>
      </c>
      <c r="J2236" s="1">
        <v>0.572</v>
      </c>
      <c r="K2236" s="1">
        <v>0.337</v>
      </c>
      <c r="L2236" s="6">
        <f>if(J2236&gt;QUARTILE!$B$3, "TOP", if(J2236&lt;QUARTILE!$B$4, "BOTTOM", 0))</f>
        <v>0</v>
      </c>
      <c r="M2236" s="6">
        <f t="shared" si="1"/>
        <v>2</v>
      </c>
      <c r="N2236" s="6" t="str">
        <f t="shared" si="2"/>
        <v>Baby Boomer</v>
      </c>
      <c r="O2236" s="6" t="str">
        <f t="shared" si="3"/>
        <v>Low Income</v>
      </c>
    </row>
    <row r="2237" hidden="1">
      <c r="A2237" s="1">
        <v>102235.0</v>
      </c>
      <c r="B2237" s="1">
        <v>30.0</v>
      </c>
      <c r="C2237" s="1">
        <v>10000.0</v>
      </c>
      <c r="D2237" s="1" t="s">
        <v>17</v>
      </c>
      <c r="E2237" s="1">
        <v>1261.22</v>
      </c>
      <c r="F2237" s="1">
        <v>4.0</v>
      </c>
      <c r="G2237" s="1">
        <v>25.0</v>
      </c>
      <c r="H2237" s="1">
        <v>6.0</v>
      </c>
      <c r="I2237" s="1" t="s">
        <v>22</v>
      </c>
      <c r="J2237" s="1">
        <v>0.57</v>
      </c>
      <c r="K2237" s="1">
        <v>0.016</v>
      </c>
      <c r="L2237" s="6">
        <f>if(J2237&gt;QUARTILE!$B$3, "TOP", if(J2237&lt;QUARTILE!$B$4, "BOTTOM", 0))</f>
        <v>0</v>
      </c>
      <c r="M2237" s="6">
        <f t="shared" si="1"/>
        <v>2</v>
      </c>
      <c r="N2237" s="6" t="str">
        <f t="shared" si="2"/>
        <v>Millenial</v>
      </c>
      <c r="O2237" s="6" t="str">
        <f t="shared" si="3"/>
        <v>Low Income</v>
      </c>
    </row>
    <row r="2238" hidden="1">
      <c r="A2238" s="1">
        <v>102236.0</v>
      </c>
      <c r="B2238" s="1">
        <v>45.0</v>
      </c>
      <c r="C2238" s="1">
        <v>39000.0</v>
      </c>
      <c r="D2238" s="1" t="s">
        <v>24</v>
      </c>
      <c r="E2238" s="1">
        <v>21312.62</v>
      </c>
      <c r="F2238" s="1">
        <v>4.0</v>
      </c>
      <c r="G2238" s="1">
        <v>17.0</v>
      </c>
      <c r="H2238" s="1">
        <v>8.0</v>
      </c>
      <c r="I2238" s="1" t="s">
        <v>22</v>
      </c>
      <c r="J2238" s="1">
        <v>0.485</v>
      </c>
      <c r="K2238" s="1">
        <v>0.676</v>
      </c>
      <c r="L2238" s="6">
        <f>if(J2238&gt;QUARTILE!$B$3, "TOP", if(J2238&lt;QUARTILE!$B$4, "BOTTOM", 0))</f>
        <v>0</v>
      </c>
      <c r="M2238" s="6">
        <f t="shared" si="1"/>
        <v>2</v>
      </c>
      <c r="N2238" s="6" t="str">
        <f t="shared" si="2"/>
        <v>Gen X</v>
      </c>
      <c r="O2238" s="6" t="str">
        <f t="shared" si="3"/>
        <v>Low Income</v>
      </c>
    </row>
    <row r="2239" hidden="1">
      <c r="A2239" s="1">
        <v>102237.0</v>
      </c>
      <c r="B2239" s="1">
        <v>22.0</v>
      </c>
      <c r="C2239" s="1">
        <v>48000.0</v>
      </c>
      <c r="D2239" s="1" t="s">
        <v>25</v>
      </c>
      <c r="E2239" s="1">
        <v>12581.76</v>
      </c>
      <c r="F2239" s="1">
        <v>4.0</v>
      </c>
      <c r="G2239" s="1">
        <v>17.0</v>
      </c>
      <c r="H2239" s="1">
        <v>12.0</v>
      </c>
      <c r="I2239" s="1" t="s">
        <v>18</v>
      </c>
      <c r="J2239" s="1">
        <v>0.703</v>
      </c>
      <c r="K2239" s="1">
        <v>0.398</v>
      </c>
      <c r="L2239" s="6">
        <f>if(J2239&gt;QUARTILE!$B$3, "TOP", if(J2239&lt;QUARTILE!$B$4, "BOTTOM", 0))</f>
        <v>0</v>
      </c>
      <c r="M2239" s="6">
        <f t="shared" si="1"/>
        <v>1</v>
      </c>
      <c r="N2239" s="6" t="str">
        <f t="shared" si="2"/>
        <v>Millenial</v>
      </c>
      <c r="O2239" s="6" t="str">
        <f t="shared" si="3"/>
        <v>Medium Income</v>
      </c>
    </row>
    <row r="2240" hidden="1">
      <c r="A2240" s="1">
        <v>102238.0</v>
      </c>
      <c r="B2240" s="1">
        <v>30.0</v>
      </c>
      <c r="C2240" s="1">
        <v>18000.0</v>
      </c>
      <c r="D2240" s="1" t="s">
        <v>23</v>
      </c>
      <c r="E2240" s="1">
        <v>12680.77</v>
      </c>
      <c r="F2240" s="1">
        <v>3.0</v>
      </c>
      <c r="G2240" s="1">
        <v>25.0</v>
      </c>
      <c r="H2240" s="1">
        <v>10.0</v>
      </c>
      <c r="I2240" s="1" t="s">
        <v>22</v>
      </c>
      <c r="J2240" s="1">
        <v>0.764</v>
      </c>
      <c r="K2240" s="1">
        <v>0.198</v>
      </c>
      <c r="L2240" s="6">
        <f>if(J2240&gt;QUARTILE!$B$3, "TOP", if(J2240&lt;QUARTILE!$B$4, "BOTTOM", 0))</f>
        <v>0</v>
      </c>
      <c r="M2240" s="6">
        <f t="shared" si="1"/>
        <v>2</v>
      </c>
      <c r="N2240" s="6" t="str">
        <f t="shared" si="2"/>
        <v>Millenial</v>
      </c>
      <c r="O2240" s="6" t="str">
        <f t="shared" si="3"/>
        <v>Low Income</v>
      </c>
    </row>
    <row r="2241" hidden="1">
      <c r="A2241" s="1">
        <v>102239.0</v>
      </c>
      <c r="B2241" s="1">
        <v>34.0</v>
      </c>
      <c r="C2241" s="1">
        <v>30000.0</v>
      </c>
      <c r="D2241" s="1" t="s">
        <v>17</v>
      </c>
      <c r="E2241" s="1">
        <v>9529.2</v>
      </c>
      <c r="F2241" s="1">
        <v>4.0</v>
      </c>
      <c r="G2241" s="1">
        <v>22.0</v>
      </c>
      <c r="H2241" s="1">
        <v>8.0</v>
      </c>
      <c r="I2241" s="1" t="s">
        <v>22</v>
      </c>
      <c r="J2241" s="1">
        <v>0.137</v>
      </c>
      <c r="K2241" s="1">
        <v>0.052</v>
      </c>
      <c r="L2241" s="6" t="str">
        <f>if(J2241&gt;QUARTILE!$B$3, "TOP", if(J2241&lt;QUARTILE!$B$4, "BOTTOM", 0))</f>
        <v>BOTTOM</v>
      </c>
      <c r="M2241" s="6">
        <f t="shared" si="1"/>
        <v>2</v>
      </c>
      <c r="N2241" s="6" t="str">
        <f t="shared" si="2"/>
        <v>Gen X</v>
      </c>
      <c r="O2241" s="6" t="str">
        <f t="shared" si="3"/>
        <v>Low Income</v>
      </c>
    </row>
    <row r="2242" hidden="1">
      <c r="A2242" s="1">
        <v>102240.0</v>
      </c>
      <c r="B2242" s="1">
        <v>67.0</v>
      </c>
      <c r="C2242" s="1">
        <v>35000.0</v>
      </c>
      <c r="D2242" s="1" t="s">
        <v>25</v>
      </c>
      <c r="E2242" s="1">
        <v>52921.49</v>
      </c>
      <c r="F2242" s="1">
        <v>1.0</v>
      </c>
      <c r="G2242" s="1">
        <v>21.0</v>
      </c>
      <c r="H2242" s="1">
        <v>7.0</v>
      </c>
      <c r="I2242" s="1" t="s">
        <v>18</v>
      </c>
      <c r="J2242" s="1">
        <v>0.767</v>
      </c>
      <c r="K2242" s="1">
        <v>0.827</v>
      </c>
      <c r="L2242" s="6">
        <f>if(J2242&gt;QUARTILE!$B$3, "TOP", if(J2242&lt;QUARTILE!$B$4, "BOTTOM", 0))</f>
        <v>0</v>
      </c>
      <c r="M2242" s="6">
        <f t="shared" si="1"/>
        <v>1</v>
      </c>
      <c r="N2242" s="6" t="str">
        <f t="shared" si="2"/>
        <v>Baby Boomer</v>
      </c>
      <c r="O2242" s="6" t="str">
        <f t="shared" si="3"/>
        <v>Low Income</v>
      </c>
    </row>
    <row r="2243" hidden="1">
      <c r="A2243" s="1">
        <v>102241.0</v>
      </c>
      <c r="B2243" s="1">
        <v>57.0</v>
      </c>
      <c r="C2243" s="1">
        <v>21000.0</v>
      </c>
      <c r="D2243" s="1" t="s">
        <v>24</v>
      </c>
      <c r="E2243" s="1">
        <v>5739.01</v>
      </c>
      <c r="F2243" s="1">
        <v>4.0</v>
      </c>
      <c r="G2243" s="1">
        <v>13.0</v>
      </c>
      <c r="H2243" s="1">
        <v>5.0</v>
      </c>
      <c r="I2243" s="1" t="s">
        <v>22</v>
      </c>
      <c r="J2243" s="1">
        <v>0.054</v>
      </c>
      <c r="K2243" s="1">
        <v>0.0</v>
      </c>
      <c r="L2243" s="6" t="str">
        <f>if(J2243&gt;QUARTILE!$B$3, "TOP", if(J2243&lt;QUARTILE!$B$4, "BOTTOM", 0))</f>
        <v>BOTTOM</v>
      </c>
      <c r="M2243" s="6">
        <f t="shared" si="1"/>
        <v>2</v>
      </c>
      <c r="N2243" s="6" t="str">
        <f t="shared" si="2"/>
        <v>Gen X</v>
      </c>
      <c r="O2243" s="6" t="str">
        <f t="shared" si="3"/>
        <v>Low Income</v>
      </c>
    </row>
    <row r="2244" hidden="1">
      <c r="A2244" s="1">
        <v>102242.0</v>
      </c>
      <c r="B2244" s="1">
        <v>62.0</v>
      </c>
      <c r="C2244" s="1">
        <v>11000.0</v>
      </c>
      <c r="D2244" s="1" t="s">
        <v>24</v>
      </c>
      <c r="E2244" s="1">
        <v>7613.34</v>
      </c>
      <c r="F2244" s="1">
        <v>5.0</v>
      </c>
      <c r="G2244" s="1">
        <v>20.0</v>
      </c>
      <c r="H2244" s="1">
        <v>5.0</v>
      </c>
      <c r="I2244" s="1" t="s">
        <v>22</v>
      </c>
      <c r="J2244" s="1">
        <v>0.449</v>
      </c>
      <c r="K2244" s="1">
        <v>0.048</v>
      </c>
      <c r="L2244" s="6">
        <f>if(J2244&gt;QUARTILE!$B$3, "TOP", if(J2244&lt;QUARTILE!$B$4, "BOTTOM", 0))</f>
        <v>0</v>
      </c>
      <c r="M2244" s="6">
        <f t="shared" si="1"/>
        <v>2</v>
      </c>
      <c r="N2244" s="6" t="str">
        <f t="shared" si="2"/>
        <v>Baby Boomer</v>
      </c>
      <c r="O2244" s="6" t="str">
        <f t="shared" si="3"/>
        <v>Low Income</v>
      </c>
    </row>
    <row r="2245" hidden="1">
      <c r="A2245" s="1">
        <v>102243.0</v>
      </c>
      <c r="B2245" s="1">
        <v>49.0</v>
      </c>
      <c r="C2245" s="1">
        <v>57000.0</v>
      </c>
      <c r="D2245" s="1" t="s">
        <v>23</v>
      </c>
      <c r="E2245" s="1">
        <v>65958.8</v>
      </c>
      <c r="F2245" s="1">
        <v>5.0</v>
      </c>
      <c r="G2245" s="1">
        <v>14.0</v>
      </c>
      <c r="H2245" s="1">
        <v>10.0</v>
      </c>
      <c r="I2245" s="1" t="s">
        <v>18</v>
      </c>
      <c r="J2245" s="1">
        <v>0.35</v>
      </c>
      <c r="K2245" s="1">
        <v>0.084</v>
      </c>
      <c r="L2245" s="6">
        <f>if(J2245&gt;QUARTILE!$B$3, "TOP", if(J2245&lt;QUARTILE!$B$4, "BOTTOM", 0))</f>
        <v>0</v>
      </c>
      <c r="M2245" s="6">
        <f t="shared" si="1"/>
        <v>1</v>
      </c>
      <c r="N2245" s="6" t="str">
        <f t="shared" si="2"/>
        <v>Gen X</v>
      </c>
      <c r="O2245" s="6" t="str">
        <f t="shared" si="3"/>
        <v>Medium Income</v>
      </c>
    </row>
    <row r="2246" hidden="1">
      <c r="A2246" s="1">
        <v>102244.0</v>
      </c>
      <c r="B2246" s="1">
        <v>79.0</v>
      </c>
      <c r="C2246" s="1">
        <v>17000.0</v>
      </c>
      <c r="D2246" s="1" t="s">
        <v>24</v>
      </c>
      <c r="E2246" s="1">
        <v>33230.81</v>
      </c>
      <c r="F2246" s="1">
        <v>1.0</v>
      </c>
      <c r="G2246" s="1">
        <v>16.0</v>
      </c>
      <c r="H2246" s="1">
        <v>4.0</v>
      </c>
      <c r="I2246" s="1" t="s">
        <v>18</v>
      </c>
      <c r="J2246" s="1">
        <v>0.55</v>
      </c>
      <c r="K2246" s="1">
        <v>0.0</v>
      </c>
      <c r="L2246" s="6">
        <f>if(J2246&gt;QUARTILE!$B$3, "TOP", if(J2246&lt;QUARTILE!$B$4, "BOTTOM", 0))</f>
        <v>0</v>
      </c>
      <c r="M2246" s="6">
        <f t="shared" si="1"/>
        <v>1</v>
      </c>
      <c r="N2246" s="6" t="str">
        <f t="shared" si="2"/>
        <v>Baby Boomer</v>
      </c>
      <c r="O2246" s="6" t="str">
        <f t="shared" si="3"/>
        <v>Low Income</v>
      </c>
    </row>
    <row r="2247" hidden="1">
      <c r="A2247" s="1">
        <v>102245.0</v>
      </c>
      <c r="B2247" s="1">
        <v>46.0</v>
      </c>
      <c r="C2247" s="1">
        <v>15000.0</v>
      </c>
      <c r="D2247" s="1" t="s">
        <v>25</v>
      </c>
      <c r="E2247" s="1">
        <v>283.73</v>
      </c>
      <c r="F2247" s="1">
        <v>3.0</v>
      </c>
      <c r="G2247" s="1">
        <v>13.0</v>
      </c>
      <c r="H2247" s="1">
        <v>19.0</v>
      </c>
      <c r="I2247" s="1" t="s">
        <v>18</v>
      </c>
      <c r="J2247" s="1">
        <v>0.225</v>
      </c>
      <c r="K2247" s="1">
        <v>0.644</v>
      </c>
      <c r="L2247" s="6" t="str">
        <f>if(J2247&gt;QUARTILE!$B$3, "TOP", if(J2247&lt;QUARTILE!$B$4, "BOTTOM", 0))</f>
        <v>BOTTOM</v>
      </c>
      <c r="M2247" s="6">
        <f t="shared" si="1"/>
        <v>1</v>
      </c>
      <c r="N2247" s="6" t="str">
        <f t="shared" si="2"/>
        <v>Gen X</v>
      </c>
      <c r="O2247" s="6" t="str">
        <f t="shared" si="3"/>
        <v>Low Income</v>
      </c>
    </row>
    <row r="2248" hidden="1">
      <c r="A2248" s="1">
        <v>102246.0</v>
      </c>
      <c r="B2248" s="1">
        <v>68.0</v>
      </c>
      <c r="C2248" s="1">
        <v>59000.0</v>
      </c>
      <c r="D2248" s="1" t="s">
        <v>27</v>
      </c>
      <c r="E2248" s="1">
        <v>47312.12</v>
      </c>
      <c r="F2248" s="1">
        <v>1.0</v>
      </c>
      <c r="G2248" s="1">
        <v>24.0</v>
      </c>
      <c r="H2248" s="1">
        <v>9.0</v>
      </c>
      <c r="I2248" s="1" t="s">
        <v>18</v>
      </c>
      <c r="J2248" s="1">
        <v>0.934</v>
      </c>
      <c r="K2248" s="1">
        <v>0.118</v>
      </c>
      <c r="L2248" s="6" t="str">
        <f>if(J2248&gt;QUARTILE!$B$3, "TOP", if(J2248&lt;QUARTILE!$B$4, "BOTTOM", 0))</f>
        <v>TOP</v>
      </c>
      <c r="M2248" s="6">
        <f t="shared" si="1"/>
        <v>1</v>
      </c>
      <c r="N2248" s="6" t="str">
        <f t="shared" si="2"/>
        <v>Baby Boomer</v>
      </c>
      <c r="O2248" s="6" t="str">
        <f t="shared" si="3"/>
        <v>Medium Income</v>
      </c>
    </row>
    <row r="2249" hidden="1">
      <c r="A2249" s="1">
        <v>102247.0</v>
      </c>
      <c r="B2249" s="1">
        <v>75.0</v>
      </c>
      <c r="C2249" s="1">
        <v>32000.0</v>
      </c>
      <c r="D2249" s="1" t="s">
        <v>23</v>
      </c>
      <c r="E2249" s="1">
        <v>5140.4</v>
      </c>
      <c r="F2249" s="1">
        <v>3.0</v>
      </c>
      <c r="G2249" s="1">
        <v>22.0</v>
      </c>
      <c r="H2249" s="1">
        <v>4.0</v>
      </c>
      <c r="I2249" s="1" t="s">
        <v>22</v>
      </c>
      <c r="J2249" s="1">
        <v>0.95</v>
      </c>
      <c r="K2249" s="1">
        <v>0.48</v>
      </c>
      <c r="L2249" s="6" t="str">
        <f>if(J2249&gt;QUARTILE!$B$3, "TOP", if(J2249&lt;QUARTILE!$B$4, "BOTTOM", 0))</f>
        <v>TOP</v>
      </c>
      <c r="M2249" s="6">
        <f t="shared" si="1"/>
        <v>2</v>
      </c>
      <c r="N2249" s="6" t="str">
        <f t="shared" si="2"/>
        <v>Baby Boomer</v>
      </c>
      <c r="O2249" s="6" t="str">
        <f t="shared" si="3"/>
        <v>Low Income</v>
      </c>
    </row>
    <row r="2250" hidden="1">
      <c r="A2250" s="1">
        <v>102248.0</v>
      </c>
      <c r="B2250" s="1">
        <v>20.0</v>
      </c>
      <c r="C2250" s="1">
        <v>26000.0</v>
      </c>
      <c r="D2250" s="1" t="s">
        <v>21</v>
      </c>
      <c r="E2250" s="1">
        <v>24478.92</v>
      </c>
      <c r="F2250" s="1">
        <v>2.0</v>
      </c>
      <c r="G2250" s="1">
        <v>16.0</v>
      </c>
      <c r="H2250" s="1">
        <v>14.0</v>
      </c>
      <c r="I2250" s="1" t="s">
        <v>18</v>
      </c>
      <c r="J2250" s="1">
        <v>0.17</v>
      </c>
      <c r="K2250" s="1">
        <v>0.86</v>
      </c>
      <c r="L2250" s="6" t="str">
        <f>if(J2250&gt;QUARTILE!$B$3, "TOP", if(J2250&lt;QUARTILE!$B$4, "BOTTOM", 0))</f>
        <v>BOTTOM</v>
      </c>
      <c r="M2250" s="6">
        <f t="shared" si="1"/>
        <v>1</v>
      </c>
      <c r="N2250" s="6" t="str">
        <f t="shared" si="2"/>
        <v>Millenial</v>
      </c>
      <c r="O2250" s="6" t="str">
        <f t="shared" si="3"/>
        <v>Low Income</v>
      </c>
    </row>
    <row r="2251" hidden="1">
      <c r="A2251" s="1">
        <v>102249.0</v>
      </c>
      <c r="B2251" s="1">
        <v>73.0</v>
      </c>
      <c r="C2251" s="1">
        <v>12000.0</v>
      </c>
      <c r="D2251" s="1" t="s">
        <v>27</v>
      </c>
      <c r="E2251" s="1">
        <v>16107.2</v>
      </c>
      <c r="F2251" s="1">
        <v>5.0</v>
      </c>
      <c r="G2251" s="1">
        <v>18.0</v>
      </c>
      <c r="H2251" s="1">
        <v>7.0</v>
      </c>
      <c r="I2251" s="1" t="s">
        <v>22</v>
      </c>
      <c r="J2251" s="1">
        <v>0.737</v>
      </c>
      <c r="K2251" s="1">
        <v>0.775</v>
      </c>
      <c r="L2251" s="6">
        <f>if(J2251&gt;QUARTILE!$B$3, "TOP", if(J2251&lt;QUARTILE!$B$4, "BOTTOM", 0))</f>
        <v>0</v>
      </c>
      <c r="M2251" s="6">
        <f t="shared" si="1"/>
        <v>2</v>
      </c>
      <c r="N2251" s="6" t="str">
        <f t="shared" si="2"/>
        <v>Baby Boomer</v>
      </c>
      <c r="O2251" s="6" t="str">
        <f t="shared" si="3"/>
        <v>Low Income</v>
      </c>
    </row>
    <row r="2252" hidden="1">
      <c r="A2252" s="1">
        <v>102250.0</v>
      </c>
      <c r="B2252" s="1">
        <v>57.0</v>
      </c>
      <c r="C2252" s="1">
        <v>36000.0</v>
      </c>
      <c r="D2252" s="1" t="s">
        <v>27</v>
      </c>
      <c r="E2252" s="1">
        <v>15392.44</v>
      </c>
      <c r="F2252" s="1">
        <v>5.0</v>
      </c>
      <c r="G2252" s="1">
        <v>21.0</v>
      </c>
      <c r="H2252" s="1">
        <v>4.0</v>
      </c>
      <c r="I2252" s="1" t="s">
        <v>22</v>
      </c>
      <c r="J2252" s="1">
        <v>0.146</v>
      </c>
      <c r="K2252" s="1">
        <v>0.096</v>
      </c>
      <c r="L2252" s="6" t="str">
        <f>if(J2252&gt;QUARTILE!$B$3, "TOP", if(J2252&lt;QUARTILE!$B$4, "BOTTOM", 0))</f>
        <v>BOTTOM</v>
      </c>
      <c r="M2252" s="6">
        <f t="shared" si="1"/>
        <v>2</v>
      </c>
      <c r="N2252" s="6" t="str">
        <f t="shared" si="2"/>
        <v>Gen X</v>
      </c>
      <c r="O2252" s="6" t="str">
        <f t="shared" si="3"/>
        <v>Low Income</v>
      </c>
    </row>
    <row r="2253" hidden="1">
      <c r="A2253" s="1">
        <v>102251.0</v>
      </c>
      <c r="B2253" s="1">
        <v>51.0</v>
      </c>
      <c r="C2253" s="1">
        <v>125000.0</v>
      </c>
      <c r="D2253" s="1" t="s">
        <v>21</v>
      </c>
      <c r="E2253" s="1">
        <v>25311.39</v>
      </c>
      <c r="F2253" s="1">
        <v>5.0</v>
      </c>
      <c r="G2253" s="1">
        <v>19.0</v>
      </c>
      <c r="H2253" s="1">
        <v>6.0</v>
      </c>
      <c r="I2253" s="1" t="s">
        <v>22</v>
      </c>
      <c r="J2253" s="1">
        <v>0.534</v>
      </c>
      <c r="K2253" s="1">
        <v>0.039</v>
      </c>
      <c r="L2253" s="6">
        <f>if(J2253&gt;QUARTILE!$B$3, "TOP", if(J2253&lt;QUARTILE!$B$4, "BOTTOM", 0))</f>
        <v>0</v>
      </c>
      <c r="M2253" s="6">
        <f t="shared" si="1"/>
        <v>2</v>
      </c>
      <c r="N2253" s="6" t="str">
        <f t="shared" si="2"/>
        <v>Gen X</v>
      </c>
      <c r="O2253" s="6" t="str">
        <f t="shared" si="3"/>
        <v>Medium Income</v>
      </c>
    </row>
    <row r="2254" hidden="1">
      <c r="A2254" s="1">
        <v>102252.0</v>
      </c>
      <c r="B2254" s="1">
        <v>57.0</v>
      </c>
      <c r="C2254" s="1">
        <v>37000.0</v>
      </c>
      <c r="D2254" s="1" t="s">
        <v>25</v>
      </c>
      <c r="E2254" s="1">
        <v>4643.22</v>
      </c>
      <c r="F2254" s="1">
        <v>3.0</v>
      </c>
      <c r="G2254" s="1">
        <v>22.0</v>
      </c>
      <c r="H2254" s="1">
        <v>9.0</v>
      </c>
      <c r="I2254" s="1" t="s">
        <v>22</v>
      </c>
      <c r="J2254" s="1">
        <v>0.676</v>
      </c>
      <c r="K2254" s="1">
        <v>0.664</v>
      </c>
      <c r="L2254" s="6">
        <f>if(J2254&gt;QUARTILE!$B$3, "TOP", if(J2254&lt;QUARTILE!$B$4, "BOTTOM", 0))</f>
        <v>0</v>
      </c>
      <c r="M2254" s="6">
        <f t="shared" si="1"/>
        <v>2</v>
      </c>
      <c r="N2254" s="6" t="str">
        <f t="shared" si="2"/>
        <v>Gen X</v>
      </c>
      <c r="O2254" s="6" t="str">
        <f t="shared" si="3"/>
        <v>Low Income</v>
      </c>
    </row>
    <row r="2255" hidden="1">
      <c r="A2255" s="1">
        <v>102253.0</v>
      </c>
      <c r="B2255" s="1">
        <v>44.0</v>
      </c>
      <c r="C2255" s="1">
        <v>30000.0</v>
      </c>
      <c r="D2255" s="1" t="s">
        <v>25</v>
      </c>
      <c r="E2255" s="1">
        <v>3463.87</v>
      </c>
      <c r="F2255" s="1">
        <v>1.0</v>
      </c>
      <c r="G2255" s="1">
        <v>23.0</v>
      </c>
      <c r="H2255" s="1">
        <v>15.0</v>
      </c>
      <c r="I2255" s="1" t="s">
        <v>18</v>
      </c>
      <c r="J2255" s="1">
        <v>0.588</v>
      </c>
      <c r="K2255" s="1">
        <v>0.21</v>
      </c>
      <c r="L2255" s="6">
        <f>if(J2255&gt;QUARTILE!$B$3, "TOP", if(J2255&lt;QUARTILE!$B$4, "BOTTOM", 0))</f>
        <v>0</v>
      </c>
      <c r="M2255" s="6">
        <f t="shared" si="1"/>
        <v>1</v>
      </c>
      <c r="N2255" s="6" t="str">
        <f t="shared" si="2"/>
        <v>Gen X</v>
      </c>
      <c r="O2255" s="6" t="str">
        <f t="shared" si="3"/>
        <v>Low Income</v>
      </c>
    </row>
    <row r="2256" hidden="1">
      <c r="A2256" s="1">
        <v>102254.0</v>
      </c>
      <c r="B2256" s="1">
        <v>30.0</v>
      </c>
      <c r="C2256" s="1">
        <v>34000.0</v>
      </c>
      <c r="D2256" s="1" t="s">
        <v>17</v>
      </c>
      <c r="E2256" s="1">
        <v>21106.03</v>
      </c>
      <c r="F2256" s="1">
        <v>3.0</v>
      </c>
      <c r="G2256" s="1">
        <v>18.0</v>
      </c>
      <c r="H2256" s="1">
        <v>6.0</v>
      </c>
      <c r="I2256" s="1" t="s">
        <v>22</v>
      </c>
      <c r="J2256" s="1">
        <v>0.057</v>
      </c>
      <c r="K2256" s="1">
        <v>0.781</v>
      </c>
      <c r="L2256" s="6" t="str">
        <f>if(J2256&gt;QUARTILE!$B$3, "TOP", if(J2256&lt;QUARTILE!$B$4, "BOTTOM", 0))</f>
        <v>BOTTOM</v>
      </c>
      <c r="M2256" s="6">
        <f t="shared" si="1"/>
        <v>2</v>
      </c>
      <c r="N2256" s="6" t="str">
        <f t="shared" si="2"/>
        <v>Millenial</v>
      </c>
      <c r="O2256" s="6" t="str">
        <f t="shared" si="3"/>
        <v>Low Income</v>
      </c>
    </row>
    <row r="2257" hidden="1">
      <c r="A2257" s="1">
        <v>102255.0</v>
      </c>
      <c r="B2257" s="1">
        <v>62.0</v>
      </c>
      <c r="C2257" s="1">
        <v>18000.0</v>
      </c>
      <c r="D2257" s="1" t="s">
        <v>27</v>
      </c>
      <c r="E2257" s="1">
        <v>6866.13</v>
      </c>
      <c r="F2257" s="1">
        <v>5.0</v>
      </c>
      <c r="G2257" s="1">
        <v>20.0</v>
      </c>
      <c r="H2257" s="1">
        <v>2.0</v>
      </c>
      <c r="I2257" s="1" t="s">
        <v>22</v>
      </c>
      <c r="J2257" s="1">
        <v>0.363</v>
      </c>
      <c r="K2257" s="1">
        <v>0.384</v>
      </c>
      <c r="L2257" s="6">
        <f>if(J2257&gt;QUARTILE!$B$3, "TOP", if(J2257&lt;QUARTILE!$B$4, "BOTTOM", 0))</f>
        <v>0</v>
      </c>
      <c r="M2257" s="6">
        <f t="shared" si="1"/>
        <v>2</v>
      </c>
      <c r="N2257" s="6" t="str">
        <f t="shared" si="2"/>
        <v>Baby Boomer</v>
      </c>
      <c r="O2257" s="6" t="str">
        <f t="shared" si="3"/>
        <v>Low Income</v>
      </c>
    </row>
    <row r="2258" hidden="1">
      <c r="A2258" s="1">
        <v>102256.0</v>
      </c>
      <c r="B2258" s="1">
        <v>50.0</v>
      </c>
      <c r="C2258" s="1">
        <v>18000.0</v>
      </c>
      <c r="D2258" s="1" t="s">
        <v>24</v>
      </c>
      <c r="E2258" s="1">
        <v>72954.91</v>
      </c>
      <c r="F2258" s="1">
        <v>5.0</v>
      </c>
      <c r="G2258" s="1">
        <v>26.0</v>
      </c>
      <c r="H2258" s="1">
        <v>5.0</v>
      </c>
      <c r="I2258" s="1" t="s">
        <v>18</v>
      </c>
      <c r="J2258" s="1">
        <v>0.57</v>
      </c>
      <c r="K2258" s="1">
        <v>0.005</v>
      </c>
      <c r="L2258" s="6">
        <f>if(J2258&gt;QUARTILE!$B$3, "TOP", if(J2258&lt;QUARTILE!$B$4, "BOTTOM", 0))</f>
        <v>0</v>
      </c>
      <c r="M2258" s="6">
        <f t="shared" si="1"/>
        <v>1</v>
      </c>
      <c r="N2258" s="6" t="str">
        <f t="shared" si="2"/>
        <v>Gen X</v>
      </c>
      <c r="O2258" s="6" t="str">
        <f t="shared" si="3"/>
        <v>Low Income</v>
      </c>
    </row>
    <row r="2259" hidden="1">
      <c r="A2259" s="1">
        <v>102257.0</v>
      </c>
      <c r="B2259" s="1">
        <v>23.0</v>
      </c>
      <c r="C2259" s="1">
        <v>18000.0</v>
      </c>
      <c r="D2259" s="1" t="s">
        <v>24</v>
      </c>
      <c r="E2259" s="1">
        <v>12011.79</v>
      </c>
      <c r="F2259" s="1">
        <v>5.0</v>
      </c>
      <c r="G2259" s="1">
        <v>29.0</v>
      </c>
      <c r="H2259" s="1">
        <v>9.0</v>
      </c>
      <c r="I2259" s="1" t="s">
        <v>22</v>
      </c>
      <c r="J2259" s="1">
        <v>0.391</v>
      </c>
      <c r="K2259" s="1">
        <v>0.924</v>
      </c>
      <c r="L2259" s="6">
        <f>if(J2259&gt;QUARTILE!$B$3, "TOP", if(J2259&lt;QUARTILE!$B$4, "BOTTOM", 0))</f>
        <v>0</v>
      </c>
      <c r="M2259" s="6">
        <f t="shared" si="1"/>
        <v>2</v>
      </c>
      <c r="N2259" s="6" t="str">
        <f t="shared" si="2"/>
        <v>Millenial</v>
      </c>
      <c r="O2259" s="6" t="str">
        <f t="shared" si="3"/>
        <v>Low Income</v>
      </c>
    </row>
    <row r="2260" hidden="1">
      <c r="A2260" s="1">
        <v>102258.0</v>
      </c>
      <c r="B2260" s="1">
        <v>41.0</v>
      </c>
      <c r="C2260" s="1">
        <v>16000.0</v>
      </c>
      <c r="D2260" s="1" t="s">
        <v>25</v>
      </c>
      <c r="E2260" s="1">
        <v>2366.6</v>
      </c>
      <c r="F2260" s="1">
        <v>5.0</v>
      </c>
      <c r="G2260" s="1">
        <v>32.0</v>
      </c>
      <c r="H2260" s="1">
        <v>7.0</v>
      </c>
      <c r="I2260" s="1" t="s">
        <v>22</v>
      </c>
      <c r="J2260" s="1">
        <v>0.715</v>
      </c>
      <c r="K2260" s="1">
        <v>0.006</v>
      </c>
      <c r="L2260" s="6">
        <f>if(J2260&gt;QUARTILE!$B$3, "TOP", if(J2260&lt;QUARTILE!$B$4, "BOTTOM", 0))</f>
        <v>0</v>
      </c>
      <c r="M2260" s="6">
        <f t="shared" si="1"/>
        <v>2</v>
      </c>
      <c r="N2260" s="6" t="str">
        <f t="shared" si="2"/>
        <v>Gen X</v>
      </c>
      <c r="O2260" s="6" t="str">
        <f t="shared" si="3"/>
        <v>Low Income</v>
      </c>
    </row>
    <row r="2261" hidden="1">
      <c r="A2261" s="1">
        <v>102259.0</v>
      </c>
      <c r="B2261" s="1">
        <v>36.0</v>
      </c>
      <c r="C2261" s="1">
        <v>18000.0</v>
      </c>
      <c r="D2261" s="1" t="s">
        <v>25</v>
      </c>
      <c r="E2261" s="1">
        <v>23155.48</v>
      </c>
      <c r="F2261" s="1">
        <v>2.0</v>
      </c>
      <c r="G2261" s="1">
        <v>24.0</v>
      </c>
      <c r="H2261" s="1">
        <v>8.0</v>
      </c>
      <c r="I2261" s="1" t="s">
        <v>22</v>
      </c>
      <c r="J2261" s="1">
        <v>0.938</v>
      </c>
      <c r="K2261" s="1">
        <v>0.124</v>
      </c>
      <c r="L2261" s="6" t="str">
        <f>if(J2261&gt;QUARTILE!$B$3, "TOP", if(J2261&lt;QUARTILE!$B$4, "BOTTOM", 0))</f>
        <v>TOP</v>
      </c>
      <c r="M2261" s="6">
        <f t="shared" si="1"/>
        <v>2</v>
      </c>
      <c r="N2261" s="6" t="str">
        <f t="shared" si="2"/>
        <v>Gen X</v>
      </c>
      <c r="O2261" s="6" t="str">
        <f t="shared" si="3"/>
        <v>Low Income</v>
      </c>
    </row>
    <row r="2262" hidden="1">
      <c r="A2262" s="1">
        <v>102260.0</v>
      </c>
      <c r="B2262" s="1">
        <v>33.0</v>
      </c>
      <c r="C2262" s="1">
        <v>18000.0</v>
      </c>
      <c r="D2262" s="1" t="s">
        <v>23</v>
      </c>
      <c r="E2262" s="1">
        <v>7310.26</v>
      </c>
      <c r="F2262" s="1">
        <v>5.0</v>
      </c>
      <c r="G2262" s="1">
        <v>20.0</v>
      </c>
      <c r="H2262" s="1">
        <v>15.0</v>
      </c>
      <c r="I2262" s="1" t="s">
        <v>18</v>
      </c>
      <c r="J2262" s="1">
        <v>0.718</v>
      </c>
      <c r="K2262" s="1">
        <v>0.762</v>
      </c>
      <c r="L2262" s="6">
        <f>if(J2262&gt;QUARTILE!$B$3, "TOP", if(J2262&lt;QUARTILE!$B$4, "BOTTOM", 0))</f>
        <v>0</v>
      </c>
      <c r="M2262" s="6">
        <f t="shared" si="1"/>
        <v>1</v>
      </c>
      <c r="N2262" s="6" t="str">
        <f t="shared" si="2"/>
        <v>Gen X</v>
      </c>
      <c r="O2262" s="6" t="str">
        <f t="shared" si="3"/>
        <v>Low Income</v>
      </c>
    </row>
    <row r="2263" hidden="1">
      <c r="A2263" s="1">
        <v>102261.0</v>
      </c>
      <c r="B2263" s="1">
        <v>57.0</v>
      </c>
      <c r="C2263" s="1">
        <v>19000.0</v>
      </c>
      <c r="D2263" s="1" t="s">
        <v>27</v>
      </c>
      <c r="E2263" s="1">
        <v>3217.17</v>
      </c>
      <c r="F2263" s="1">
        <v>3.0</v>
      </c>
      <c r="G2263" s="1">
        <v>22.0</v>
      </c>
      <c r="H2263" s="1">
        <v>2.0</v>
      </c>
      <c r="I2263" s="1" t="s">
        <v>22</v>
      </c>
      <c r="J2263" s="1">
        <v>0.59</v>
      </c>
      <c r="K2263" s="1">
        <v>0.453</v>
      </c>
      <c r="L2263" s="6">
        <f>if(J2263&gt;QUARTILE!$B$3, "TOP", if(J2263&lt;QUARTILE!$B$4, "BOTTOM", 0))</f>
        <v>0</v>
      </c>
      <c r="M2263" s="6">
        <f t="shared" si="1"/>
        <v>2</v>
      </c>
      <c r="N2263" s="6" t="str">
        <f t="shared" si="2"/>
        <v>Gen X</v>
      </c>
      <c r="O2263" s="6" t="str">
        <f t="shared" si="3"/>
        <v>Low Income</v>
      </c>
    </row>
    <row r="2264" hidden="1">
      <c r="A2264" s="1">
        <v>102262.0</v>
      </c>
      <c r="B2264" s="1">
        <v>45.0</v>
      </c>
      <c r="C2264" s="1">
        <v>19000.0</v>
      </c>
      <c r="D2264" s="1" t="s">
        <v>25</v>
      </c>
      <c r="E2264" s="1">
        <v>10992.14</v>
      </c>
      <c r="F2264" s="1">
        <v>5.0</v>
      </c>
      <c r="G2264" s="1">
        <v>16.0</v>
      </c>
      <c r="H2264" s="1">
        <v>11.0</v>
      </c>
      <c r="I2264" s="1" t="s">
        <v>18</v>
      </c>
      <c r="J2264" s="1">
        <v>0.199</v>
      </c>
      <c r="K2264" s="1">
        <v>0.888</v>
      </c>
      <c r="L2264" s="6" t="str">
        <f>if(J2264&gt;QUARTILE!$B$3, "TOP", if(J2264&lt;QUARTILE!$B$4, "BOTTOM", 0))</f>
        <v>BOTTOM</v>
      </c>
      <c r="M2264" s="6">
        <f t="shared" si="1"/>
        <v>1</v>
      </c>
      <c r="N2264" s="6" t="str">
        <f t="shared" si="2"/>
        <v>Gen X</v>
      </c>
      <c r="O2264" s="6" t="str">
        <f t="shared" si="3"/>
        <v>Low Income</v>
      </c>
    </row>
    <row r="2265" hidden="1">
      <c r="A2265" s="1">
        <v>102263.0</v>
      </c>
      <c r="B2265" s="1">
        <v>50.0</v>
      </c>
      <c r="C2265" s="1">
        <v>25000.0</v>
      </c>
      <c r="D2265" s="1" t="s">
        <v>17</v>
      </c>
      <c r="E2265" s="1">
        <v>66608.6</v>
      </c>
      <c r="F2265" s="1">
        <v>4.0</v>
      </c>
      <c r="G2265" s="1">
        <v>22.0</v>
      </c>
      <c r="H2265" s="1">
        <v>3.0</v>
      </c>
      <c r="I2265" s="1" t="s">
        <v>18</v>
      </c>
      <c r="J2265" s="1">
        <v>0.449</v>
      </c>
      <c r="K2265" s="1">
        <v>0.0</v>
      </c>
      <c r="L2265" s="6">
        <f>if(J2265&gt;QUARTILE!$B$3, "TOP", if(J2265&lt;QUARTILE!$B$4, "BOTTOM", 0))</f>
        <v>0</v>
      </c>
      <c r="M2265" s="6">
        <f t="shared" si="1"/>
        <v>1</v>
      </c>
      <c r="N2265" s="6" t="str">
        <f t="shared" si="2"/>
        <v>Gen X</v>
      </c>
      <c r="O2265" s="6" t="str">
        <f t="shared" si="3"/>
        <v>Low Income</v>
      </c>
    </row>
    <row r="2266" hidden="1">
      <c r="A2266" s="1">
        <v>102264.0</v>
      </c>
      <c r="B2266" s="1">
        <v>76.0</v>
      </c>
      <c r="C2266" s="1">
        <v>23000.0</v>
      </c>
      <c r="D2266" s="1" t="s">
        <v>23</v>
      </c>
      <c r="E2266" s="1">
        <v>10601.21</v>
      </c>
      <c r="F2266" s="1">
        <v>2.0</v>
      </c>
      <c r="G2266" s="1">
        <v>22.0</v>
      </c>
      <c r="H2266" s="1">
        <v>4.0</v>
      </c>
      <c r="I2266" s="1" t="s">
        <v>22</v>
      </c>
      <c r="J2266" s="1">
        <v>0.598</v>
      </c>
      <c r="K2266" s="1">
        <v>0.157</v>
      </c>
      <c r="L2266" s="6">
        <f>if(J2266&gt;QUARTILE!$B$3, "TOP", if(J2266&lt;QUARTILE!$B$4, "BOTTOM", 0))</f>
        <v>0</v>
      </c>
      <c r="M2266" s="6">
        <f t="shared" si="1"/>
        <v>2</v>
      </c>
      <c r="N2266" s="6" t="str">
        <f t="shared" si="2"/>
        <v>Baby Boomer</v>
      </c>
      <c r="O2266" s="6" t="str">
        <f t="shared" si="3"/>
        <v>Low Income</v>
      </c>
    </row>
    <row r="2267" hidden="1">
      <c r="A2267" s="1">
        <v>102265.0</v>
      </c>
      <c r="B2267" s="1">
        <v>76.0</v>
      </c>
      <c r="C2267" s="1">
        <v>24000.0</v>
      </c>
      <c r="D2267" s="1" t="s">
        <v>23</v>
      </c>
      <c r="E2267" s="1">
        <v>8533.79</v>
      </c>
      <c r="F2267" s="1">
        <v>5.0</v>
      </c>
      <c r="G2267" s="1">
        <v>15.0</v>
      </c>
      <c r="H2267" s="1">
        <v>7.0</v>
      </c>
      <c r="I2267" s="1" t="s">
        <v>22</v>
      </c>
      <c r="J2267" s="1">
        <v>0.984</v>
      </c>
      <c r="K2267" s="1">
        <v>0.0</v>
      </c>
      <c r="L2267" s="6" t="str">
        <f>if(J2267&gt;QUARTILE!$B$3, "TOP", if(J2267&lt;QUARTILE!$B$4, "BOTTOM", 0))</f>
        <v>TOP</v>
      </c>
      <c r="M2267" s="6">
        <f t="shared" si="1"/>
        <v>2</v>
      </c>
      <c r="N2267" s="6" t="str">
        <f t="shared" si="2"/>
        <v>Baby Boomer</v>
      </c>
      <c r="O2267" s="6" t="str">
        <f t="shared" si="3"/>
        <v>Low Income</v>
      </c>
    </row>
    <row r="2268" hidden="1">
      <c r="A2268" s="1">
        <v>102266.0</v>
      </c>
      <c r="B2268" s="1">
        <v>65.0</v>
      </c>
      <c r="C2268" s="1">
        <v>55000.0</v>
      </c>
      <c r="D2268" s="1" t="s">
        <v>23</v>
      </c>
      <c r="E2268" s="1">
        <v>11758.06</v>
      </c>
      <c r="F2268" s="1">
        <v>4.0</v>
      </c>
      <c r="G2268" s="1">
        <v>21.0</v>
      </c>
      <c r="H2268" s="1">
        <v>2.0</v>
      </c>
      <c r="I2268" s="1" t="s">
        <v>22</v>
      </c>
      <c r="J2268" s="1">
        <v>0.455</v>
      </c>
      <c r="K2268" s="1">
        <v>0.167</v>
      </c>
      <c r="L2268" s="6">
        <f>if(J2268&gt;QUARTILE!$B$3, "TOP", if(J2268&lt;QUARTILE!$B$4, "BOTTOM", 0))</f>
        <v>0</v>
      </c>
      <c r="M2268" s="6">
        <f t="shared" si="1"/>
        <v>2</v>
      </c>
      <c r="N2268" s="6" t="str">
        <f t="shared" si="2"/>
        <v>Baby Boomer</v>
      </c>
      <c r="O2268" s="6" t="str">
        <f t="shared" si="3"/>
        <v>Medium Income</v>
      </c>
    </row>
    <row r="2269" hidden="1">
      <c r="A2269" s="1">
        <v>102267.0</v>
      </c>
      <c r="B2269" s="1">
        <v>58.0</v>
      </c>
      <c r="C2269" s="1">
        <v>23000.0</v>
      </c>
      <c r="D2269" s="1" t="s">
        <v>23</v>
      </c>
      <c r="E2269" s="1">
        <v>243.79</v>
      </c>
      <c r="F2269" s="1">
        <v>3.0</v>
      </c>
      <c r="G2269" s="1">
        <v>22.0</v>
      </c>
      <c r="H2269" s="1">
        <v>3.0</v>
      </c>
      <c r="I2269" s="1" t="s">
        <v>22</v>
      </c>
      <c r="J2269" s="1">
        <v>0.388</v>
      </c>
      <c r="K2269" s="1">
        <v>0.657</v>
      </c>
      <c r="L2269" s="6">
        <f>if(J2269&gt;QUARTILE!$B$3, "TOP", if(J2269&lt;QUARTILE!$B$4, "BOTTOM", 0))</f>
        <v>0</v>
      </c>
      <c r="M2269" s="6">
        <f t="shared" si="1"/>
        <v>2</v>
      </c>
      <c r="N2269" s="6" t="str">
        <f t="shared" si="2"/>
        <v>Gen X</v>
      </c>
      <c r="O2269" s="6" t="str">
        <f t="shared" si="3"/>
        <v>Low Income</v>
      </c>
    </row>
    <row r="2270" hidden="1">
      <c r="A2270" s="1">
        <v>102268.0</v>
      </c>
      <c r="B2270" s="1">
        <v>30.0</v>
      </c>
      <c r="C2270" s="1">
        <v>83000.0</v>
      </c>
      <c r="D2270" s="1" t="s">
        <v>27</v>
      </c>
      <c r="E2270" s="1">
        <v>2856.67</v>
      </c>
      <c r="F2270" s="1">
        <v>2.0</v>
      </c>
      <c r="G2270" s="1">
        <v>18.0</v>
      </c>
      <c r="H2270" s="1">
        <v>13.0</v>
      </c>
      <c r="I2270" s="1" t="s">
        <v>22</v>
      </c>
      <c r="J2270" s="1">
        <v>0.69</v>
      </c>
      <c r="K2270" s="1">
        <v>0.723</v>
      </c>
      <c r="L2270" s="6">
        <f>if(J2270&gt;QUARTILE!$B$3, "TOP", if(J2270&lt;QUARTILE!$B$4, "BOTTOM", 0))</f>
        <v>0</v>
      </c>
      <c r="M2270" s="6">
        <f t="shared" si="1"/>
        <v>2</v>
      </c>
      <c r="N2270" s="6" t="str">
        <f t="shared" si="2"/>
        <v>Millenial</v>
      </c>
      <c r="O2270" s="6" t="str">
        <f t="shared" si="3"/>
        <v>Medium Income</v>
      </c>
    </row>
    <row r="2271" hidden="1">
      <c r="A2271" s="1">
        <v>102269.0</v>
      </c>
      <c r="B2271" s="1">
        <v>60.0</v>
      </c>
      <c r="C2271" s="1">
        <v>27000.0</v>
      </c>
      <c r="D2271" s="1" t="s">
        <v>23</v>
      </c>
      <c r="E2271" s="1">
        <v>37899.06</v>
      </c>
      <c r="F2271" s="1">
        <v>5.0</v>
      </c>
      <c r="G2271" s="1">
        <v>18.0</v>
      </c>
      <c r="H2271" s="1">
        <v>4.0</v>
      </c>
      <c r="I2271" s="1" t="s">
        <v>18</v>
      </c>
      <c r="J2271" s="1">
        <v>1.0</v>
      </c>
      <c r="K2271" s="1">
        <v>0.28</v>
      </c>
      <c r="L2271" s="6" t="str">
        <f>if(J2271&gt;QUARTILE!$B$3, "TOP", if(J2271&lt;QUARTILE!$B$4, "BOTTOM", 0))</f>
        <v>TOP</v>
      </c>
      <c r="M2271" s="6">
        <f t="shared" si="1"/>
        <v>1</v>
      </c>
      <c r="N2271" s="6" t="str">
        <f t="shared" si="2"/>
        <v>Gen X</v>
      </c>
      <c r="O2271" s="6" t="str">
        <f t="shared" si="3"/>
        <v>Low Income</v>
      </c>
    </row>
    <row r="2272" hidden="1">
      <c r="A2272" s="1">
        <v>102270.0</v>
      </c>
      <c r="B2272" s="1">
        <v>62.0</v>
      </c>
      <c r="C2272" s="1">
        <v>17000.0</v>
      </c>
      <c r="D2272" s="1" t="s">
        <v>23</v>
      </c>
      <c r="E2272" s="1">
        <v>76365.56</v>
      </c>
      <c r="F2272" s="1">
        <v>3.0</v>
      </c>
      <c r="G2272" s="1">
        <v>23.0</v>
      </c>
      <c r="H2272" s="1">
        <v>2.0</v>
      </c>
      <c r="I2272" s="1" t="s">
        <v>18</v>
      </c>
      <c r="J2272" s="1">
        <v>0.693</v>
      </c>
      <c r="K2272" s="1">
        <v>0.157</v>
      </c>
      <c r="L2272" s="6">
        <f>if(J2272&gt;QUARTILE!$B$3, "TOP", if(J2272&lt;QUARTILE!$B$4, "BOTTOM", 0))</f>
        <v>0</v>
      </c>
      <c r="M2272" s="6">
        <f t="shared" si="1"/>
        <v>1</v>
      </c>
      <c r="N2272" s="6" t="str">
        <f t="shared" si="2"/>
        <v>Baby Boomer</v>
      </c>
      <c r="O2272" s="6" t="str">
        <f t="shared" si="3"/>
        <v>Low Income</v>
      </c>
    </row>
    <row r="2273" hidden="1">
      <c r="A2273" s="1">
        <v>102271.0</v>
      </c>
      <c r="B2273" s="1">
        <v>42.0</v>
      </c>
      <c r="C2273" s="1">
        <v>50000.0</v>
      </c>
      <c r="D2273" s="1" t="s">
        <v>23</v>
      </c>
      <c r="E2273" s="1">
        <v>3438.12</v>
      </c>
      <c r="F2273" s="1">
        <v>4.0</v>
      </c>
      <c r="G2273" s="1">
        <v>32.0</v>
      </c>
      <c r="H2273" s="1">
        <v>7.0</v>
      </c>
      <c r="I2273" s="1" t="s">
        <v>22</v>
      </c>
      <c r="J2273" s="1">
        <v>0.224</v>
      </c>
      <c r="K2273" s="1">
        <v>0.666</v>
      </c>
      <c r="L2273" s="6" t="str">
        <f>if(J2273&gt;QUARTILE!$B$3, "TOP", if(J2273&lt;QUARTILE!$B$4, "BOTTOM", 0))</f>
        <v>BOTTOM</v>
      </c>
      <c r="M2273" s="6">
        <f t="shared" si="1"/>
        <v>2</v>
      </c>
      <c r="N2273" s="6" t="str">
        <f t="shared" si="2"/>
        <v>Gen X</v>
      </c>
      <c r="O2273" s="6" t="str">
        <f t="shared" si="3"/>
        <v>Medium Income</v>
      </c>
    </row>
    <row r="2274" hidden="1">
      <c r="A2274" s="1">
        <v>102272.0</v>
      </c>
      <c r="B2274" s="1">
        <v>70.0</v>
      </c>
      <c r="C2274" s="1">
        <v>21000.0</v>
      </c>
      <c r="D2274" s="1" t="s">
        <v>17</v>
      </c>
      <c r="E2274" s="1">
        <v>15336.64</v>
      </c>
      <c r="F2274" s="1">
        <v>2.0</v>
      </c>
      <c r="G2274" s="1">
        <v>20.0</v>
      </c>
      <c r="H2274" s="1">
        <v>7.0</v>
      </c>
      <c r="I2274" s="1" t="s">
        <v>22</v>
      </c>
      <c r="J2274" s="1">
        <v>0.075</v>
      </c>
      <c r="K2274" s="1">
        <v>0.173</v>
      </c>
      <c r="L2274" s="6" t="str">
        <f>if(J2274&gt;QUARTILE!$B$3, "TOP", if(J2274&lt;QUARTILE!$B$4, "BOTTOM", 0))</f>
        <v>BOTTOM</v>
      </c>
      <c r="M2274" s="6">
        <f t="shared" si="1"/>
        <v>2</v>
      </c>
      <c r="N2274" s="6" t="str">
        <f t="shared" si="2"/>
        <v>Baby Boomer</v>
      </c>
      <c r="O2274" s="6" t="str">
        <f t="shared" si="3"/>
        <v>Low Income</v>
      </c>
    </row>
    <row r="2275" hidden="1">
      <c r="A2275" s="1">
        <v>102273.0</v>
      </c>
      <c r="B2275" s="1">
        <v>59.0</v>
      </c>
      <c r="C2275" s="1">
        <v>5000.0</v>
      </c>
      <c r="D2275" s="1" t="s">
        <v>17</v>
      </c>
      <c r="E2275" s="1">
        <v>67825.0</v>
      </c>
      <c r="F2275" s="1">
        <v>5.0</v>
      </c>
      <c r="G2275" s="1">
        <v>19.0</v>
      </c>
      <c r="H2275" s="1">
        <v>7.0</v>
      </c>
      <c r="I2275" s="1" t="s">
        <v>18</v>
      </c>
      <c r="J2275" s="1">
        <v>0.989</v>
      </c>
      <c r="K2275" s="1">
        <v>0.617</v>
      </c>
      <c r="L2275" s="6" t="str">
        <f>if(J2275&gt;QUARTILE!$B$3, "TOP", if(J2275&lt;QUARTILE!$B$4, "BOTTOM", 0))</f>
        <v>TOP</v>
      </c>
      <c r="M2275" s="6">
        <f t="shared" si="1"/>
        <v>1</v>
      </c>
      <c r="N2275" s="6" t="str">
        <f t="shared" si="2"/>
        <v>Gen X</v>
      </c>
      <c r="O2275" s="6" t="str">
        <f t="shared" si="3"/>
        <v>Low Income</v>
      </c>
    </row>
    <row r="2276" hidden="1">
      <c r="A2276" s="1">
        <v>102274.0</v>
      </c>
      <c r="B2276" s="1">
        <v>53.0</v>
      </c>
      <c r="C2276" s="1">
        <v>22000.0</v>
      </c>
      <c r="D2276" s="1" t="s">
        <v>23</v>
      </c>
      <c r="E2276" s="1">
        <v>3405.84</v>
      </c>
      <c r="F2276" s="1">
        <v>3.0</v>
      </c>
      <c r="G2276" s="1">
        <v>15.0</v>
      </c>
      <c r="H2276" s="1">
        <v>2.0</v>
      </c>
      <c r="I2276" s="1" t="s">
        <v>22</v>
      </c>
      <c r="J2276" s="1">
        <v>0.72</v>
      </c>
      <c r="K2276" s="1">
        <v>0.787</v>
      </c>
      <c r="L2276" s="6">
        <f>if(J2276&gt;QUARTILE!$B$3, "TOP", if(J2276&lt;QUARTILE!$B$4, "BOTTOM", 0))</f>
        <v>0</v>
      </c>
      <c r="M2276" s="6">
        <f t="shared" si="1"/>
        <v>2</v>
      </c>
      <c r="N2276" s="6" t="str">
        <f t="shared" si="2"/>
        <v>Gen X</v>
      </c>
      <c r="O2276" s="6" t="str">
        <f t="shared" si="3"/>
        <v>Low Income</v>
      </c>
    </row>
    <row r="2277">
      <c r="A2277" s="1">
        <v>102275.0</v>
      </c>
      <c r="B2277" s="1">
        <v>80.0</v>
      </c>
      <c r="C2277" s="1">
        <v>19000.0</v>
      </c>
      <c r="D2277" s="1" t="s">
        <v>27</v>
      </c>
      <c r="E2277" s="1">
        <v>4123.51</v>
      </c>
      <c r="F2277" s="1">
        <v>2.0</v>
      </c>
      <c r="G2277" s="1">
        <v>25.0</v>
      </c>
      <c r="H2277" s="1">
        <v>6.0</v>
      </c>
      <c r="I2277" s="1" t="s">
        <v>22</v>
      </c>
      <c r="J2277" s="1">
        <v>0.221</v>
      </c>
      <c r="K2277" s="1">
        <v>0.441</v>
      </c>
      <c r="L2277" s="6" t="str">
        <f>if(J2277&gt;QUARTILE!$B$3, "TOP", if(J2277&lt;QUARTILE!$B$4, "BOTTOM", 0))</f>
        <v>BOTTOM</v>
      </c>
      <c r="M2277" s="6">
        <f t="shared" si="1"/>
        <v>2</v>
      </c>
      <c r="N2277" s="6" t="str">
        <f t="shared" si="2"/>
        <v>Silent</v>
      </c>
      <c r="O2277" s="6" t="str">
        <f t="shared" si="3"/>
        <v>Low Income</v>
      </c>
    </row>
    <row r="2278" hidden="1">
      <c r="A2278" s="1">
        <v>102276.0</v>
      </c>
      <c r="B2278" s="1">
        <v>44.0</v>
      </c>
      <c r="C2278" s="1">
        <v>58000.0</v>
      </c>
      <c r="D2278" s="1" t="s">
        <v>25</v>
      </c>
      <c r="E2278" s="1">
        <v>52295.67</v>
      </c>
      <c r="F2278" s="1">
        <v>4.0</v>
      </c>
      <c r="G2278" s="1">
        <v>23.0</v>
      </c>
      <c r="H2278" s="1">
        <v>14.0</v>
      </c>
      <c r="I2278" s="1" t="s">
        <v>18</v>
      </c>
      <c r="J2278" s="1">
        <v>0.975</v>
      </c>
      <c r="K2278" s="1">
        <v>0.044</v>
      </c>
      <c r="L2278" s="6" t="str">
        <f>if(J2278&gt;QUARTILE!$B$3, "TOP", if(J2278&lt;QUARTILE!$B$4, "BOTTOM", 0))</f>
        <v>TOP</v>
      </c>
      <c r="M2278" s="6">
        <f t="shared" si="1"/>
        <v>1</v>
      </c>
      <c r="N2278" s="6" t="str">
        <f t="shared" si="2"/>
        <v>Gen X</v>
      </c>
      <c r="O2278" s="6" t="str">
        <f t="shared" si="3"/>
        <v>Medium Income</v>
      </c>
    </row>
    <row r="2279" hidden="1">
      <c r="A2279" s="1">
        <v>102277.0</v>
      </c>
      <c r="B2279" s="1">
        <v>55.0</v>
      </c>
      <c r="C2279" s="1">
        <v>13000.0</v>
      </c>
      <c r="D2279" s="1" t="s">
        <v>23</v>
      </c>
      <c r="E2279" s="1">
        <v>24462.27</v>
      </c>
      <c r="F2279" s="1">
        <v>5.0</v>
      </c>
      <c r="G2279" s="1">
        <v>11.0</v>
      </c>
      <c r="H2279" s="1">
        <v>2.0</v>
      </c>
      <c r="I2279" s="1" t="s">
        <v>22</v>
      </c>
      <c r="J2279" s="1">
        <v>0.77</v>
      </c>
      <c r="K2279" s="1">
        <v>0.58</v>
      </c>
      <c r="L2279" s="6">
        <f>if(J2279&gt;QUARTILE!$B$3, "TOP", if(J2279&lt;QUARTILE!$B$4, "BOTTOM", 0))</f>
        <v>0</v>
      </c>
      <c r="M2279" s="6">
        <f t="shared" si="1"/>
        <v>2</v>
      </c>
      <c r="N2279" s="6" t="str">
        <f t="shared" si="2"/>
        <v>Gen X</v>
      </c>
      <c r="O2279" s="6" t="str">
        <f t="shared" si="3"/>
        <v>Low Income</v>
      </c>
    </row>
    <row r="2280" hidden="1">
      <c r="A2280" s="1">
        <v>102278.0</v>
      </c>
      <c r="B2280" s="1">
        <v>77.0</v>
      </c>
      <c r="C2280" s="1">
        <v>18000.0</v>
      </c>
      <c r="D2280" s="1" t="s">
        <v>27</v>
      </c>
      <c r="E2280" s="1">
        <v>3296.71</v>
      </c>
      <c r="F2280" s="1">
        <v>2.0</v>
      </c>
      <c r="G2280" s="1">
        <v>18.0</v>
      </c>
      <c r="H2280" s="1">
        <v>7.0</v>
      </c>
      <c r="I2280" s="1" t="s">
        <v>22</v>
      </c>
      <c r="J2280" s="1">
        <v>0.772</v>
      </c>
      <c r="K2280" s="1">
        <v>0.853</v>
      </c>
      <c r="L2280" s="6">
        <f>if(J2280&gt;QUARTILE!$B$3, "TOP", if(J2280&lt;QUARTILE!$B$4, "BOTTOM", 0))</f>
        <v>0</v>
      </c>
      <c r="M2280" s="6">
        <f t="shared" si="1"/>
        <v>2</v>
      </c>
      <c r="N2280" s="6" t="str">
        <f t="shared" si="2"/>
        <v>Baby Boomer</v>
      </c>
      <c r="O2280" s="6" t="str">
        <f t="shared" si="3"/>
        <v>Low Income</v>
      </c>
    </row>
    <row r="2281" hidden="1">
      <c r="A2281" s="1">
        <v>102279.0</v>
      </c>
      <c r="B2281" s="1">
        <v>24.0</v>
      </c>
      <c r="C2281" s="1">
        <v>47000.0</v>
      </c>
      <c r="D2281" s="1" t="s">
        <v>23</v>
      </c>
      <c r="E2281" s="1">
        <v>10000.77</v>
      </c>
      <c r="F2281" s="1">
        <v>4.0</v>
      </c>
      <c r="G2281" s="1">
        <v>18.0</v>
      </c>
      <c r="H2281" s="1">
        <v>9.0</v>
      </c>
      <c r="I2281" s="1" t="s">
        <v>22</v>
      </c>
      <c r="J2281" s="1">
        <v>0.942</v>
      </c>
      <c r="K2281" s="1">
        <v>0.48</v>
      </c>
      <c r="L2281" s="6" t="str">
        <f>if(J2281&gt;QUARTILE!$B$3, "TOP", if(J2281&lt;QUARTILE!$B$4, "BOTTOM", 0))</f>
        <v>TOP</v>
      </c>
      <c r="M2281" s="6">
        <f t="shared" si="1"/>
        <v>2</v>
      </c>
      <c r="N2281" s="6" t="str">
        <f t="shared" si="2"/>
        <v>Millenial</v>
      </c>
      <c r="O2281" s="6" t="str">
        <f t="shared" si="3"/>
        <v>Medium Income</v>
      </c>
    </row>
    <row r="2282" hidden="1">
      <c r="A2282" s="1">
        <v>102280.0</v>
      </c>
      <c r="B2282" s="1">
        <v>22.0</v>
      </c>
      <c r="C2282" s="1">
        <v>28000.0</v>
      </c>
      <c r="D2282" s="1" t="s">
        <v>27</v>
      </c>
      <c r="E2282" s="1">
        <v>1158.3</v>
      </c>
      <c r="F2282" s="1">
        <v>4.0</v>
      </c>
      <c r="G2282" s="1">
        <v>22.0</v>
      </c>
      <c r="H2282" s="1">
        <v>16.0</v>
      </c>
      <c r="I2282" s="1" t="s">
        <v>18</v>
      </c>
      <c r="J2282" s="1">
        <v>0.152</v>
      </c>
      <c r="K2282" s="1">
        <v>0.411</v>
      </c>
      <c r="L2282" s="6" t="str">
        <f>if(J2282&gt;QUARTILE!$B$3, "TOP", if(J2282&lt;QUARTILE!$B$4, "BOTTOM", 0))</f>
        <v>BOTTOM</v>
      </c>
      <c r="M2282" s="6">
        <f t="shared" si="1"/>
        <v>1</v>
      </c>
      <c r="N2282" s="6" t="str">
        <f t="shared" si="2"/>
        <v>Millenial</v>
      </c>
      <c r="O2282" s="6" t="str">
        <f t="shared" si="3"/>
        <v>Low Income</v>
      </c>
    </row>
    <row r="2283" hidden="1">
      <c r="A2283" s="1">
        <v>102281.0</v>
      </c>
      <c r="B2283" s="1">
        <v>60.0</v>
      </c>
      <c r="C2283" s="1">
        <v>20000.0</v>
      </c>
      <c r="D2283" s="1" t="s">
        <v>23</v>
      </c>
      <c r="E2283" s="1">
        <v>11336.34</v>
      </c>
      <c r="F2283" s="1">
        <v>3.0</v>
      </c>
      <c r="G2283" s="1">
        <v>13.0</v>
      </c>
      <c r="H2283" s="1">
        <v>6.0</v>
      </c>
      <c r="I2283" s="1" t="s">
        <v>22</v>
      </c>
      <c r="J2283" s="1">
        <v>1.0</v>
      </c>
      <c r="K2283" s="1">
        <v>0.979</v>
      </c>
      <c r="L2283" s="6" t="str">
        <f>if(J2283&gt;QUARTILE!$B$3, "TOP", if(J2283&lt;QUARTILE!$B$4, "BOTTOM", 0))</f>
        <v>TOP</v>
      </c>
      <c r="M2283" s="6">
        <f t="shared" si="1"/>
        <v>2</v>
      </c>
      <c r="N2283" s="6" t="str">
        <f t="shared" si="2"/>
        <v>Gen X</v>
      </c>
      <c r="O2283" s="6" t="str">
        <f t="shared" si="3"/>
        <v>Low Income</v>
      </c>
    </row>
    <row r="2284" hidden="1">
      <c r="A2284" s="1">
        <v>102282.0</v>
      </c>
      <c r="B2284" s="1">
        <v>62.0</v>
      </c>
      <c r="C2284" s="1">
        <v>14000.0</v>
      </c>
      <c r="D2284" s="1" t="s">
        <v>24</v>
      </c>
      <c r="E2284" s="1">
        <v>30092.69</v>
      </c>
      <c r="F2284" s="1">
        <v>4.0</v>
      </c>
      <c r="G2284" s="1">
        <v>11.0</v>
      </c>
      <c r="H2284" s="1">
        <v>2.0</v>
      </c>
      <c r="I2284" s="1" t="s">
        <v>18</v>
      </c>
      <c r="J2284" s="1">
        <v>1.0</v>
      </c>
      <c r="K2284" s="1">
        <v>0.387</v>
      </c>
      <c r="L2284" s="6" t="str">
        <f>if(J2284&gt;QUARTILE!$B$3, "TOP", if(J2284&lt;QUARTILE!$B$4, "BOTTOM", 0))</f>
        <v>TOP</v>
      </c>
      <c r="M2284" s="6">
        <f t="shared" si="1"/>
        <v>1</v>
      </c>
      <c r="N2284" s="6" t="str">
        <f t="shared" si="2"/>
        <v>Baby Boomer</v>
      </c>
      <c r="O2284" s="6" t="str">
        <f t="shared" si="3"/>
        <v>Low Income</v>
      </c>
    </row>
    <row r="2285" hidden="1">
      <c r="A2285" s="1">
        <v>102283.0</v>
      </c>
      <c r="B2285" s="1">
        <v>75.0</v>
      </c>
      <c r="C2285" s="1">
        <v>27000.0</v>
      </c>
      <c r="D2285" s="1" t="s">
        <v>23</v>
      </c>
      <c r="E2285" s="1">
        <v>16147.47</v>
      </c>
      <c r="F2285" s="1">
        <v>4.0</v>
      </c>
      <c r="G2285" s="1">
        <v>18.0</v>
      </c>
      <c r="H2285" s="1">
        <v>4.0</v>
      </c>
      <c r="I2285" s="1" t="s">
        <v>22</v>
      </c>
      <c r="J2285" s="1">
        <v>0.064</v>
      </c>
      <c r="K2285" s="1">
        <v>0.0</v>
      </c>
      <c r="L2285" s="6" t="str">
        <f>if(J2285&gt;QUARTILE!$B$3, "TOP", if(J2285&lt;QUARTILE!$B$4, "BOTTOM", 0))</f>
        <v>BOTTOM</v>
      </c>
      <c r="M2285" s="6">
        <f t="shared" si="1"/>
        <v>2</v>
      </c>
      <c r="N2285" s="6" t="str">
        <f t="shared" si="2"/>
        <v>Baby Boomer</v>
      </c>
      <c r="O2285" s="6" t="str">
        <f t="shared" si="3"/>
        <v>Low Income</v>
      </c>
    </row>
    <row r="2286" hidden="1">
      <c r="A2286" s="1">
        <v>102284.0</v>
      </c>
      <c r="B2286" s="1">
        <v>74.0</v>
      </c>
      <c r="C2286" s="1">
        <v>22000.0</v>
      </c>
      <c r="D2286" s="1" t="s">
        <v>25</v>
      </c>
      <c r="E2286" s="1">
        <v>20850.81</v>
      </c>
      <c r="F2286" s="1">
        <v>1.0</v>
      </c>
      <c r="G2286" s="1">
        <v>20.0</v>
      </c>
      <c r="H2286" s="1">
        <v>3.0</v>
      </c>
      <c r="I2286" s="1" t="s">
        <v>22</v>
      </c>
      <c r="J2286" s="1">
        <v>0.141</v>
      </c>
      <c r="K2286" s="1">
        <v>0.502</v>
      </c>
      <c r="L2286" s="6" t="str">
        <f>if(J2286&gt;QUARTILE!$B$3, "TOP", if(J2286&lt;QUARTILE!$B$4, "BOTTOM", 0))</f>
        <v>BOTTOM</v>
      </c>
      <c r="M2286" s="6">
        <f t="shared" si="1"/>
        <v>2</v>
      </c>
      <c r="N2286" s="6" t="str">
        <f t="shared" si="2"/>
        <v>Baby Boomer</v>
      </c>
      <c r="O2286" s="6" t="str">
        <f t="shared" si="3"/>
        <v>Low Income</v>
      </c>
    </row>
    <row r="2287" hidden="1">
      <c r="A2287" s="1">
        <v>102285.0</v>
      </c>
      <c r="B2287" s="1">
        <v>68.0</v>
      </c>
      <c r="C2287" s="1">
        <v>14000.0</v>
      </c>
      <c r="D2287" s="1" t="s">
        <v>21</v>
      </c>
      <c r="E2287" s="1">
        <v>7914.85</v>
      </c>
      <c r="F2287" s="1">
        <v>4.0</v>
      </c>
      <c r="G2287" s="1">
        <v>22.0</v>
      </c>
      <c r="H2287" s="1">
        <v>4.0</v>
      </c>
      <c r="I2287" s="1" t="s">
        <v>22</v>
      </c>
      <c r="J2287" s="1">
        <v>0.434</v>
      </c>
      <c r="K2287" s="1">
        <v>0.395</v>
      </c>
      <c r="L2287" s="6">
        <f>if(J2287&gt;QUARTILE!$B$3, "TOP", if(J2287&lt;QUARTILE!$B$4, "BOTTOM", 0))</f>
        <v>0</v>
      </c>
      <c r="M2287" s="6">
        <f t="shared" si="1"/>
        <v>2</v>
      </c>
      <c r="N2287" s="6" t="str">
        <f t="shared" si="2"/>
        <v>Baby Boomer</v>
      </c>
      <c r="O2287" s="6" t="str">
        <f t="shared" si="3"/>
        <v>Low Income</v>
      </c>
    </row>
    <row r="2288" hidden="1">
      <c r="A2288" s="1">
        <v>102286.0</v>
      </c>
      <c r="B2288" s="1">
        <v>48.0</v>
      </c>
      <c r="C2288" s="1">
        <v>14000.0</v>
      </c>
      <c r="D2288" s="1" t="s">
        <v>23</v>
      </c>
      <c r="E2288" s="1">
        <v>3520.33</v>
      </c>
      <c r="F2288" s="1">
        <v>5.0</v>
      </c>
      <c r="G2288" s="1">
        <v>20.0</v>
      </c>
      <c r="H2288" s="1">
        <v>5.0</v>
      </c>
      <c r="I2288" s="1" t="s">
        <v>22</v>
      </c>
      <c r="J2288" s="1">
        <v>0.084</v>
      </c>
      <c r="K2288" s="1">
        <v>0.242</v>
      </c>
      <c r="L2288" s="6" t="str">
        <f>if(J2288&gt;QUARTILE!$B$3, "TOP", if(J2288&lt;QUARTILE!$B$4, "BOTTOM", 0))</f>
        <v>BOTTOM</v>
      </c>
      <c r="M2288" s="6">
        <f t="shared" si="1"/>
        <v>2</v>
      </c>
      <c r="N2288" s="6" t="str">
        <f t="shared" si="2"/>
        <v>Gen X</v>
      </c>
      <c r="O2288" s="6" t="str">
        <f t="shared" si="3"/>
        <v>Low Income</v>
      </c>
    </row>
    <row r="2289" hidden="1">
      <c r="A2289" s="1">
        <v>102287.0</v>
      </c>
      <c r="B2289" s="1">
        <v>40.0</v>
      </c>
      <c r="C2289" s="1">
        <v>14000.0</v>
      </c>
      <c r="D2289" s="1" t="s">
        <v>25</v>
      </c>
      <c r="E2289" s="1">
        <v>264.07</v>
      </c>
      <c r="F2289" s="1">
        <v>2.0</v>
      </c>
      <c r="G2289" s="1">
        <v>23.0</v>
      </c>
      <c r="H2289" s="1">
        <v>7.0</v>
      </c>
      <c r="I2289" s="1" t="s">
        <v>22</v>
      </c>
      <c r="J2289" s="1">
        <v>0.785</v>
      </c>
      <c r="K2289" s="1">
        <v>0.317</v>
      </c>
      <c r="L2289" s="6">
        <f>if(J2289&gt;QUARTILE!$B$3, "TOP", if(J2289&lt;QUARTILE!$B$4, "BOTTOM", 0))</f>
        <v>0</v>
      </c>
      <c r="M2289" s="6">
        <f t="shared" si="1"/>
        <v>2</v>
      </c>
      <c r="N2289" s="6" t="str">
        <f t="shared" si="2"/>
        <v>Gen X</v>
      </c>
      <c r="O2289" s="6" t="str">
        <f t="shared" si="3"/>
        <v>Low Income</v>
      </c>
    </row>
    <row r="2290" hidden="1">
      <c r="A2290" s="1">
        <v>102288.0</v>
      </c>
      <c r="B2290" s="1">
        <v>59.0</v>
      </c>
      <c r="C2290" s="1">
        <v>12000.0</v>
      </c>
      <c r="D2290" s="1" t="s">
        <v>25</v>
      </c>
      <c r="E2290" s="1">
        <v>34442.32</v>
      </c>
      <c r="F2290" s="1">
        <v>5.0</v>
      </c>
      <c r="G2290" s="1">
        <v>21.0</v>
      </c>
      <c r="H2290" s="1">
        <v>8.0</v>
      </c>
      <c r="I2290" s="1" t="s">
        <v>18</v>
      </c>
      <c r="J2290" s="1">
        <v>0.801</v>
      </c>
      <c r="K2290" s="1">
        <v>0.781</v>
      </c>
      <c r="L2290" s="6">
        <f>if(J2290&gt;QUARTILE!$B$3, "TOP", if(J2290&lt;QUARTILE!$B$4, "BOTTOM", 0))</f>
        <v>0</v>
      </c>
      <c r="M2290" s="6">
        <f t="shared" si="1"/>
        <v>1</v>
      </c>
      <c r="N2290" s="6" t="str">
        <f t="shared" si="2"/>
        <v>Gen X</v>
      </c>
      <c r="O2290" s="6" t="str">
        <f t="shared" si="3"/>
        <v>Low Income</v>
      </c>
    </row>
    <row r="2291" hidden="1">
      <c r="A2291" s="1">
        <v>102289.0</v>
      </c>
      <c r="B2291" s="1">
        <v>27.0</v>
      </c>
      <c r="C2291" s="1">
        <v>39000.0</v>
      </c>
      <c r="D2291" s="1" t="s">
        <v>27</v>
      </c>
      <c r="E2291" s="1">
        <v>20248.03</v>
      </c>
      <c r="F2291" s="1">
        <v>5.0</v>
      </c>
      <c r="G2291" s="1">
        <v>14.0</v>
      </c>
      <c r="H2291" s="1">
        <v>13.0</v>
      </c>
      <c r="I2291" s="1" t="s">
        <v>18</v>
      </c>
      <c r="J2291" s="1">
        <v>0.776</v>
      </c>
      <c r="K2291" s="1">
        <v>0.084</v>
      </c>
      <c r="L2291" s="6">
        <f>if(J2291&gt;QUARTILE!$B$3, "TOP", if(J2291&lt;QUARTILE!$B$4, "BOTTOM", 0))</f>
        <v>0</v>
      </c>
      <c r="M2291" s="6">
        <f t="shared" si="1"/>
        <v>1</v>
      </c>
      <c r="N2291" s="6" t="str">
        <f t="shared" si="2"/>
        <v>Millenial</v>
      </c>
      <c r="O2291" s="6" t="str">
        <f t="shared" si="3"/>
        <v>Low Income</v>
      </c>
    </row>
    <row r="2292" hidden="1">
      <c r="A2292" s="1">
        <v>102290.0</v>
      </c>
      <c r="B2292" s="1">
        <v>49.0</v>
      </c>
      <c r="C2292" s="1">
        <v>36000.0</v>
      </c>
      <c r="D2292" s="1" t="s">
        <v>23</v>
      </c>
      <c r="E2292" s="1">
        <v>5209.67</v>
      </c>
      <c r="F2292" s="1">
        <v>3.0</v>
      </c>
      <c r="G2292" s="1">
        <v>27.0</v>
      </c>
      <c r="H2292" s="1">
        <v>10.0</v>
      </c>
      <c r="I2292" s="1" t="s">
        <v>22</v>
      </c>
      <c r="J2292" s="1">
        <v>1.0</v>
      </c>
      <c r="K2292" s="1">
        <v>0.764</v>
      </c>
      <c r="L2292" s="6" t="str">
        <f>if(J2292&gt;QUARTILE!$B$3, "TOP", if(J2292&lt;QUARTILE!$B$4, "BOTTOM", 0))</f>
        <v>TOP</v>
      </c>
      <c r="M2292" s="6">
        <f t="shared" si="1"/>
        <v>2</v>
      </c>
      <c r="N2292" s="6" t="str">
        <f t="shared" si="2"/>
        <v>Gen X</v>
      </c>
      <c r="O2292" s="6" t="str">
        <f t="shared" si="3"/>
        <v>Low Income</v>
      </c>
    </row>
    <row r="2293" hidden="1">
      <c r="A2293" s="1">
        <v>102291.0</v>
      </c>
      <c r="B2293" s="1">
        <v>60.0</v>
      </c>
      <c r="C2293" s="1">
        <v>39000.0</v>
      </c>
      <c r="D2293" s="1" t="s">
        <v>23</v>
      </c>
      <c r="E2293" s="1">
        <v>10840.61</v>
      </c>
      <c r="F2293" s="1">
        <v>1.0</v>
      </c>
      <c r="G2293" s="1">
        <v>14.0</v>
      </c>
      <c r="H2293" s="1">
        <v>7.0</v>
      </c>
      <c r="I2293" s="1" t="s">
        <v>22</v>
      </c>
      <c r="J2293" s="1">
        <v>0.983</v>
      </c>
      <c r="K2293" s="1">
        <v>0.902</v>
      </c>
      <c r="L2293" s="6" t="str">
        <f>if(J2293&gt;QUARTILE!$B$3, "TOP", if(J2293&lt;QUARTILE!$B$4, "BOTTOM", 0))</f>
        <v>TOP</v>
      </c>
      <c r="M2293" s="6">
        <f t="shared" si="1"/>
        <v>2</v>
      </c>
      <c r="N2293" s="6" t="str">
        <f t="shared" si="2"/>
        <v>Gen X</v>
      </c>
      <c r="O2293" s="6" t="str">
        <f t="shared" si="3"/>
        <v>Low Income</v>
      </c>
    </row>
    <row r="2294" hidden="1">
      <c r="A2294" s="1">
        <v>102292.0</v>
      </c>
      <c r="B2294" s="1">
        <v>70.0</v>
      </c>
      <c r="C2294" s="1">
        <v>22000.0</v>
      </c>
      <c r="D2294" s="1" t="s">
        <v>27</v>
      </c>
      <c r="E2294" s="1">
        <v>32333.61</v>
      </c>
      <c r="F2294" s="1">
        <v>1.0</v>
      </c>
      <c r="G2294" s="1">
        <v>18.0</v>
      </c>
      <c r="H2294" s="1">
        <v>5.0</v>
      </c>
      <c r="I2294" s="1" t="s">
        <v>18</v>
      </c>
      <c r="J2294" s="1">
        <v>0.4</v>
      </c>
      <c r="K2294" s="1">
        <v>0.159</v>
      </c>
      <c r="L2294" s="6">
        <f>if(J2294&gt;QUARTILE!$B$3, "TOP", if(J2294&lt;QUARTILE!$B$4, "BOTTOM", 0))</f>
        <v>0</v>
      </c>
      <c r="M2294" s="6">
        <f t="shared" si="1"/>
        <v>1</v>
      </c>
      <c r="N2294" s="6" t="str">
        <f t="shared" si="2"/>
        <v>Baby Boomer</v>
      </c>
      <c r="O2294" s="6" t="str">
        <f t="shared" si="3"/>
        <v>Low Income</v>
      </c>
    </row>
    <row r="2295" hidden="1">
      <c r="A2295" s="1">
        <v>102293.0</v>
      </c>
      <c r="B2295" s="1">
        <v>47.0</v>
      </c>
      <c r="C2295" s="1">
        <v>19000.0</v>
      </c>
      <c r="D2295" s="1" t="s">
        <v>25</v>
      </c>
      <c r="E2295" s="1">
        <v>15474.14</v>
      </c>
      <c r="F2295" s="1">
        <v>5.0</v>
      </c>
      <c r="G2295" s="1">
        <v>22.0</v>
      </c>
      <c r="H2295" s="1">
        <v>9.0</v>
      </c>
      <c r="I2295" s="1" t="s">
        <v>22</v>
      </c>
      <c r="J2295" s="1">
        <v>0.446</v>
      </c>
      <c r="K2295" s="1">
        <v>0.017</v>
      </c>
      <c r="L2295" s="6">
        <f>if(J2295&gt;QUARTILE!$B$3, "TOP", if(J2295&lt;QUARTILE!$B$4, "BOTTOM", 0))</f>
        <v>0</v>
      </c>
      <c r="M2295" s="6">
        <f t="shared" si="1"/>
        <v>2</v>
      </c>
      <c r="N2295" s="6" t="str">
        <f t="shared" si="2"/>
        <v>Gen X</v>
      </c>
      <c r="O2295" s="6" t="str">
        <f t="shared" si="3"/>
        <v>Low Income</v>
      </c>
    </row>
    <row r="2296" hidden="1">
      <c r="A2296" s="1">
        <v>102294.0</v>
      </c>
      <c r="B2296" s="1">
        <v>56.0</v>
      </c>
      <c r="C2296" s="1">
        <v>19000.0</v>
      </c>
      <c r="D2296" s="1" t="s">
        <v>27</v>
      </c>
      <c r="E2296" s="1">
        <v>7138.07</v>
      </c>
      <c r="F2296" s="1">
        <v>2.0</v>
      </c>
      <c r="G2296" s="1">
        <v>21.0</v>
      </c>
      <c r="H2296" s="1">
        <v>2.0</v>
      </c>
      <c r="I2296" s="1" t="s">
        <v>22</v>
      </c>
      <c r="J2296" s="1">
        <v>0.776</v>
      </c>
      <c r="K2296" s="1">
        <v>0.307</v>
      </c>
      <c r="L2296" s="6">
        <f>if(J2296&gt;QUARTILE!$B$3, "TOP", if(J2296&lt;QUARTILE!$B$4, "BOTTOM", 0))</f>
        <v>0</v>
      </c>
      <c r="M2296" s="6">
        <f t="shared" si="1"/>
        <v>2</v>
      </c>
      <c r="N2296" s="6" t="str">
        <f t="shared" si="2"/>
        <v>Gen X</v>
      </c>
      <c r="O2296" s="6" t="str">
        <f t="shared" si="3"/>
        <v>Low Income</v>
      </c>
    </row>
    <row r="2297" hidden="1">
      <c r="A2297" s="1">
        <v>102295.0</v>
      </c>
      <c r="B2297" s="1">
        <v>48.0</v>
      </c>
      <c r="C2297" s="1">
        <v>41000.0</v>
      </c>
      <c r="D2297" s="1" t="s">
        <v>23</v>
      </c>
      <c r="E2297" s="1">
        <v>6217.23</v>
      </c>
      <c r="F2297" s="1">
        <v>1.0</v>
      </c>
      <c r="G2297" s="1">
        <v>22.0</v>
      </c>
      <c r="H2297" s="1">
        <v>5.0</v>
      </c>
      <c r="I2297" s="1" t="s">
        <v>22</v>
      </c>
      <c r="J2297" s="1">
        <v>0.438</v>
      </c>
      <c r="K2297" s="1">
        <v>0.433</v>
      </c>
      <c r="L2297" s="6">
        <f>if(J2297&gt;QUARTILE!$B$3, "TOP", if(J2297&lt;QUARTILE!$B$4, "BOTTOM", 0))</f>
        <v>0</v>
      </c>
      <c r="M2297" s="6">
        <f t="shared" si="1"/>
        <v>2</v>
      </c>
      <c r="N2297" s="6" t="str">
        <f t="shared" si="2"/>
        <v>Gen X</v>
      </c>
      <c r="O2297" s="6" t="str">
        <f t="shared" si="3"/>
        <v>Low Income</v>
      </c>
    </row>
    <row r="2298" hidden="1">
      <c r="A2298" s="1">
        <v>102296.0</v>
      </c>
      <c r="B2298" s="1">
        <v>35.0</v>
      </c>
      <c r="C2298" s="1">
        <v>7000.0</v>
      </c>
      <c r="D2298" s="1" t="s">
        <v>25</v>
      </c>
      <c r="E2298" s="1">
        <v>4908.14</v>
      </c>
      <c r="F2298" s="1">
        <v>1.0</v>
      </c>
      <c r="G2298" s="1">
        <v>24.0</v>
      </c>
      <c r="H2298" s="1">
        <v>12.0</v>
      </c>
      <c r="I2298" s="1" t="s">
        <v>18</v>
      </c>
      <c r="J2298" s="1">
        <v>0.749</v>
      </c>
      <c r="K2298" s="1">
        <v>0.951</v>
      </c>
      <c r="L2298" s="6">
        <f>if(J2298&gt;QUARTILE!$B$3, "TOP", if(J2298&lt;QUARTILE!$B$4, "BOTTOM", 0))</f>
        <v>0</v>
      </c>
      <c r="M2298" s="6">
        <f t="shared" si="1"/>
        <v>1</v>
      </c>
      <c r="N2298" s="6" t="str">
        <f t="shared" si="2"/>
        <v>Gen X</v>
      </c>
      <c r="O2298" s="6" t="str">
        <f t="shared" si="3"/>
        <v>Low Income</v>
      </c>
    </row>
    <row r="2299" hidden="1">
      <c r="A2299" s="1">
        <v>102297.0</v>
      </c>
      <c r="B2299" s="1">
        <v>53.0</v>
      </c>
      <c r="C2299" s="1">
        <v>16000.0</v>
      </c>
      <c r="D2299" s="1" t="s">
        <v>25</v>
      </c>
      <c r="E2299" s="1">
        <v>34714.75</v>
      </c>
      <c r="F2299" s="1">
        <v>5.0</v>
      </c>
      <c r="G2299" s="1">
        <v>24.0</v>
      </c>
      <c r="H2299" s="1">
        <v>5.0</v>
      </c>
      <c r="I2299" s="1" t="s">
        <v>18</v>
      </c>
      <c r="J2299" s="1">
        <v>1.0</v>
      </c>
      <c r="K2299" s="1">
        <v>0.28</v>
      </c>
      <c r="L2299" s="6" t="str">
        <f>if(J2299&gt;QUARTILE!$B$3, "TOP", if(J2299&lt;QUARTILE!$B$4, "BOTTOM", 0))</f>
        <v>TOP</v>
      </c>
      <c r="M2299" s="6">
        <f t="shared" si="1"/>
        <v>1</v>
      </c>
      <c r="N2299" s="6" t="str">
        <f t="shared" si="2"/>
        <v>Gen X</v>
      </c>
      <c r="O2299" s="6" t="str">
        <f t="shared" si="3"/>
        <v>Low Income</v>
      </c>
    </row>
    <row r="2300" hidden="1">
      <c r="A2300" s="1">
        <v>102298.0</v>
      </c>
      <c r="B2300" s="1">
        <v>19.0</v>
      </c>
      <c r="C2300" s="1">
        <v>13000.0</v>
      </c>
      <c r="D2300" s="1" t="s">
        <v>27</v>
      </c>
      <c r="E2300" s="1">
        <v>17438.8</v>
      </c>
      <c r="F2300" s="1">
        <v>1.0</v>
      </c>
      <c r="G2300" s="1">
        <v>25.0</v>
      </c>
      <c r="H2300" s="1">
        <v>10.0</v>
      </c>
      <c r="I2300" s="1" t="s">
        <v>22</v>
      </c>
      <c r="J2300" s="1">
        <v>0.406</v>
      </c>
      <c r="K2300" s="1">
        <v>0.092</v>
      </c>
      <c r="L2300" s="6">
        <f>if(J2300&gt;QUARTILE!$B$3, "TOP", if(J2300&lt;QUARTILE!$B$4, "BOTTOM", 0))</f>
        <v>0</v>
      </c>
      <c r="M2300" s="6">
        <f t="shared" si="1"/>
        <v>2</v>
      </c>
      <c r="N2300" s="6" t="str">
        <f t="shared" si="2"/>
        <v>Millenial</v>
      </c>
      <c r="O2300" s="6" t="str">
        <f t="shared" si="3"/>
        <v>Low Income</v>
      </c>
    </row>
    <row r="2301" hidden="1">
      <c r="A2301" s="1">
        <v>102299.0</v>
      </c>
      <c r="B2301" s="1">
        <v>31.0</v>
      </c>
      <c r="C2301" s="1">
        <v>50000.0</v>
      </c>
      <c r="D2301" s="1" t="s">
        <v>25</v>
      </c>
      <c r="E2301" s="1">
        <v>24699.44</v>
      </c>
      <c r="F2301" s="1">
        <v>3.0</v>
      </c>
      <c r="G2301" s="1">
        <v>17.0</v>
      </c>
      <c r="H2301" s="1">
        <v>9.0</v>
      </c>
      <c r="I2301" s="1" t="s">
        <v>22</v>
      </c>
      <c r="J2301" s="1">
        <v>0.611</v>
      </c>
      <c r="K2301" s="1">
        <v>0.147</v>
      </c>
      <c r="L2301" s="6">
        <f>if(J2301&gt;QUARTILE!$B$3, "TOP", if(J2301&lt;QUARTILE!$B$4, "BOTTOM", 0))</f>
        <v>0</v>
      </c>
      <c r="M2301" s="6">
        <f t="shared" si="1"/>
        <v>2</v>
      </c>
      <c r="N2301" s="6" t="str">
        <f t="shared" si="2"/>
        <v>Gen X</v>
      </c>
      <c r="O2301" s="6" t="str">
        <f t="shared" si="3"/>
        <v>Medium Income</v>
      </c>
    </row>
    <row r="2302" hidden="1">
      <c r="A2302" s="1">
        <v>102300.0</v>
      </c>
      <c r="B2302" s="1">
        <v>30.0</v>
      </c>
      <c r="C2302" s="1">
        <v>17000.0</v>
      </c>
      <c r="D2302" s="1" t="s">
        <v>23</v>
      </c>
      <c r="E2302" s="1">
        <v>39339.47</v>
      </c>
      <c r="F2302" s="1">
        <v>5.0</v>
      </c>
      <c r="G2302" s="1">
        <v>26.0</v>
      </c>
      <c r="H2302" s="1">
        <v>12.0</v>
      </c>
      <c r="I2302" s="1" t="s">
        <v>18</v>
      </c>
      <c r="J2302" s="1">
        <v>0.991</v>
      </c>
      <c r="K2302" s="1">
        <v>0.203</v>
      </c>
      <c r="L2302" s="6" t="str">
        <f>if(J2302&gt;QUARTILE!$B$3, "TOP", if(J2302&lt;QUARTILE!$B$4, "BOTTOM", 0))</f>
        <v>TOP</v>
      </c>
      <c r="M2302" s="6">
        <f t="shared" si="1"/>
        <v>1</v>
      </c>
      <c r="N2302" s="6" t="str">
        <f t="shared" si="2"/>
        <v>Millenial</v>
      </c>
      <c r="O2302" s="6" t="str">
        <f t="shared" si="3"/>
        <v>Low Income</v>
      </c>
    </row>
    <row r="2303" hidden="1">
      <c r="A2303" s="1">
        <v>102301.0</v>
      </c>
      <c r="B2303" s="1">
        <v>46.0</v>
      </c>
      <c r="C2303" s="1">
        <v>8000.0</v>
      </c>
      <c r="D2303" s="1" t="s">
        <v>23</v>
      </c>
      <c r="E2303" s="1">
        <v>86644.48</v>
      </c>
      <c r="F2303" s="1">
        <v>1.0</v>
      </c>
      <c r="G2303" s="1">
        <v>12.0</v>
      </c>
      <c r="H2303" s="1">
        <v>17.0</v>
      </c>
      <c r="I2303" s="1" t="s">
        <v>18</v>
      </c>
      <c r="J2303" s="1">
        <v>0.628</v>
      </c>
      <c r="K2303" s="1">
        <v>0.084</v>
      </c>
      <c r="L2303" s="6">
        <f>if(J2303&gt;QUARTILE!$B$3, "TOP", if(J2303&lt;QUARTILE!$B$4, "BOTTOM", 0))</f>
        <v>0</v>
      </c>
      <c r="M2303" s="6">
        <f t="shared" si="1"/>
        <v>1</v>
      </c>
      <c r="N2303" s="6" t="str">
        <f t="shared" si="2"/>
        <v>Gen X</v>
      </c>
      <c r="O2303" s="6" t="str">
        <f t="shared" si="3"/>
        <v>Low Income</v>
      </c>
    </row>
    <row r="2304" hidden="1">
      <c r="A2304" s="1">
        <v>102302.0</v>
      </c>
      <c r="B2304" s="1">
        <v>29.0</v>
      </c>
      <c r="C2304" s="1">
        <v>25000.0</v>
      </c>
      <c r="D2304" s="1" t="s">
        <v>23</v>
      </c>
      <c r="E2304" s="1">
        <v>5739.88</v>
      </c>
      <c r="F2304" s="1">
        <v>1.0</v>
      </c>
      <c r="G2304" s="1">
        <v>18.0</v>
      </c>
      <c r="H2304" s="1">
        <v>16.0</v>
      </c>
      <c r="I2304" s="1" t="s">
        <v>22</v>
      </c>
      <c r="J2304" s="1">
        <v>0.339</v>
      </c>
      <c r="K2304" s="1">
        <v>0.061</v>
      </c>
      <c r="L2304" s="6">
        <f>if(J2304&gt;QUARTILE!$B$3, "TOP", if(J2304&lt;QUARTILE!$B$4, "BOTTOM", 0))</f>
        <v>0</v>
      </c>
      <c r="M2304" s="6">
        <f t="shared" si="1"/>
        <v>2</v>
      </c>
      <c r="N2304" s="6" t="str">
        <f t="shared" si="2"/>
        <v>Millenial</v>
      </c>
      <c r="O2304" s="6" t="str">
        <f t="shared" si="3"/>
        <v>Low Income</v>
      </c>
    </row>
    <row r="2305" hidden="1">
      <c r="A2305" s="1">
        <v>102303.0</v>
      </c>
      <c r="B2305" s="1">
        <v>56.0</v>
      </c>
      <c r="C2305" s="1">
        <v>18000.0</v>
      </c>
      <c r="D2305" s="1" t="s">
        <v>25</v>
      </c>
      <c r="E2305" s="1">
        <v>3991.04</v>
      </c>
      <c r="F2305" s="1">
        <v>1.0</v>
      </c>
      <c r="G2305" s="1">
        <v>20.0</v>
      </c>
      <c r="H2305" s="1">
        <v>5.0</v>
      </c>
      <c r="I2305" s="1" t="s">
        <v>22</v>
      </c>
      <c r="J2305" s="1">
        <v>0.308</v>
      </c>
      <c r="K2305" s="1">
        <v>0.175</v>
      </c>
      <c r="L2305" s="6" t="str">
        <f>if(J2305&gt;QUARTILE!$B$3, "TOP", if(J2305&lt;QUARTILE!$B$4, "BOTTOM", 0))</f>
        <v>BOTTOM</v>
      </c>
      <c r="M2305" s="6">
        <f t="shared" si="1"/>
        <v>2</v>
      </c>
      <c r="N2305" s="6" t="str">
        <f t="shared" si="2"/>
        <v>Gen X</v>
      </c>
      <c r="O2305" s="6" t="str">
        <f t="shared" si="3"/>
        <v>Low Income</v>
      </c>
    </row>
    <row r="2306" hidden="1">
      <c r="A2306" s="1">
        <v>102304.0</v>
      </c>
      <c r="B2306" s="1">
        <v>19.0</v>
      </c>
      <c r="C2306" s="1">
        <v>16000.0</v>
      </c>
      <c r="D2306" s="1" t="s">
        <v>23</v>
      </c>
      <c r="E2306" s="1">
        <v>12397.87</v>
      </c>
      <c r="F2306" s="1">
        <v>5.0</v>
      </c>
      <c r="G2306" s="1">
        <v>15.0</v>
      </c>
      <c r="H2306" s="1">
        <v>7.0</v>
      </c>
      <c r="I2306" s="1" t="s">
        <v>22</v>
      </c>
      <c r="J2306" s="1">
        <v>0.122</v>
      </c>
      <c r="K2306" s="1">
        <v>0.055</v>
      </c>
      <c r="L2306" s="6" t="str">
        <f>if(J2306&gt;QUARTILE!$B$3, "TOP", if(J2306&lt;QUARTILE!$B$4, "BOTTOM", 0))</f>
        <v>BOTTOM</v>
      </c>
      <c r="M2306" s="6">
        <f t="shared" si="1"/>
        <v>2</v>
      </c>
      <c r="N2306" s="6" t="str">
        <f t="shared" si="2"/>
        <v>Millenial</v>
      </c>
      <c r="O2306" s="6" t="str">
        <f t="shared" si="3"/>
        <v>Low Income</v>
      </c>
    </row>
    <row r="2307" hidden="1">
      <c r="A2307" s="1">
        <v>102305.0</v>
      </c>
      <c r="B2307" s="1">
        <v>49.0</v>
      </c>
      <c r="C2307" s="1">
        <v>15000.0</v>
      </c>
      <c r="D2307" s="1" t="s">
        <v>27</v>
      </c>
      <c r="E2307" s="1">
        <v>714.02</v>
      </c>
      <c r="F2307" s="1">
        <v>2.0</v>
      </c>
      <c r="G2307" s="1">
        <v>23.0</v>
      </c>
      <c r="H2307" s="1">
        <v>8.0</v>
      </c>
      <c r="I2307" s="1" t="s">
        <v>22</v>
      </c>
      <c r="J2307" s="1">
        <v>0.33</v>
      </c>
      <c r="K2307" s="1">
        <v>0.203</v>
      </c>
      <c r="L2307" s="6">
        <f>if(J2307&gt;QUARTILE!$B$3, "TOP", if(J2307&lt;QUARTILE!$B$4, "BOTTOM", 0))</f>
        <v>0</v>
      </c>
      <c r="M2307" s="6">
        <f t="shared" si="1"/>
        <v>2</v>
      </c>
      <c r="N2307" s="6" t="str">
        <f t="shared" si="2"/>
        <v>Gen X</v>
      </c>
      <c r="O2307" s="6" t="str">
        <f t="shared" si="3"/>
        <v>Low Income</v>
      </c>
    </row>
    <row r="2308" hidden="1">
      <c r="A2308" s="1">
        <v>102306.0</v>
      </c>
      <c r="B2308" s="1">
        <v>30.0</v>
      </c>
      <c r="C2308" s="1">
        <v>14000.0</v>
      </c>
      <c r="D2308" s="1" t="s">
        <v>25</v>
      </c>
      <c r="E2308" s="1">
        <v>31377.24</v>
      </c>
      <c r="F2308" s="1">
        <v>4.0</v>
      </c>
      <c r="G2308" s="1">
        <v>18.0</v>
      </c>
      <c r="H2308" s="1">
        <v>7.0</v>
      </c>
      <c r="I2308" s="1" t="s">
        <v>18</v>
      </c>
      <c r="J2308" s="1">
        <v>0.836</v>
      </c>
      <c r="K2308" s="1">
        <v>0.846</v>
      </c>
      <c r="L2308" s="6" t="str">
        <f>if(J2308&gt;QUARTILE!$B$3, "TOP", if(J2308&lt;QUARTILE!$B$4, "BOTTOM", 0))</f>
        <v>TOP</v>
      </c>
      <c r="M2308" s="6">
        <f t="shared" si="1"/>
        <v>1</v>
      </c>
      <c r="N2308" s="6" t="str">
        <f t="shared" si="2"/>
        <v>Millenial</v>
      </c>
      <c r="O2308" s="6" t="str">
        <f t="shared" si="3"/>
        <v>Low Income</v>
      </c>
    </row>
    <row r="2309" hidden="1">
      <c r="A2309" s="1">
        <v>102307.0</v>
      </c>
      <c r="B2309" s="1">
        <v>63.0</v>
      </c>
      <c r="C2309" s="1">
        <v>34000.0</v>
      </c>
      <c r="D2309" s="1" t="s">
        <v>25</v>
      </c>
      <c r="E2309" s="1">
        <v>43041.96</v>
      </c>
      <c r="F2309" s="1">
        <v>1.0</v>
      </c>
      <c r="G2309" s="1">
        <v>24.0</v>
      </c>
      <c r="H2309" s="1">
        <v>3.0</v>
      </c>
      <c r="I2309" s="1" t="s">
        <v>18</v>
      </c>
      <c r="J2309" s="1">
        <v>0.209</v>
      </c>
      <c r="K2309" s="1">
        <v>0.345</v>
      </c>
      <c r="L2309" s="6" t="str">
        <f>if(J2309&gt;QUARTILE!$B$3, "TOP", if(J2309&lt;QUARTILE!$B$4, "BOTTOM", 0))</f>
        <v>BOTTOM</v>
      </c>
      <c r="M2309" s="6">
        <f t="shared" si="1"/>
        <v>1</v>
      </c>
      <c r="N2309" s="6" t="str">
        <f t="shared" si="2"/>
        <v>Baby Boomer</v>
      </c>
      <c r="O2309" s="6" t="str">
        <f t="shared" si="3"/>
        <v>Low Income</v>
      </c>
    </row>
    <row r="2310" hidden="1">
      <c r="A2310" s="1">
        <v>102308.0</v>
      </c>
      <c r="B2310" s="1">
        <v>44.0</v>
      </c>
      <c r="C2310" s="1">
        <v>25000.0</v>
      </c>
      <c r="D2310" s="1" t="s">
        <v>25</v>
      </c>
      <c r="E2310" s="1">
        <v>23169.77</v>
      </c>
      <c r="F2310" s="1">
        <v>4.0</v>
      </c>
      <c r="G2310" s="1">
        <v>20.0</v>
      </c>
      <c r="H2310" s="1">
        <v>7.0</v>
      </c>
      <c r="I2310" s="1" t="s">
        <v>22</v>
      </c>
      <c r="J2310" s="1">
        <v>0.324</v>
      </c>
      <c r="K2310" s="1">
        <v>0.609</v>
      </c>
      <c r="L2310" s="6">
        <f>if(J2310&gt;QUARTILE!$B$3, "TOP", if(J2310&lt;QUARTILE!$B$4, "BOTTOM", 0))</f>
        <v>0</v>
      </c>
      <c r="M2310" s="6">
        <f t="shared" si="1"/>
        <v>2</v>
      </c>
      <c r="N2310" s="6" t="str">
        <f t="shared" si="2"/>
        <v>Gen X</v>
      </c>
      <c r="O2310" s="6" t="str">
        <f t="shared" si="3"/>
        <v>Low Income</v>
      </c>
    </row>
    <row r="2311" hidden="1">
      <c r="A2311" s="1">
        <v>102309.0</v>
      </c>
      <c r="B2311" s="1">
        <v>66.0</v>
      </c>
      <c r="C2311" s="1">
        <v>20000.0</v>
      </c>
      <c r="D2311" s="1" t="s">
        <v>23</v>
      </c>
      <c r="E2311" s="1">
        <v>6239.36</v>
      </c>
      <c r="F2311" s="1">
        <v>4.0</v>
      </c>
      <c r="G2311" s="1">
        <v>17.0</v>
      </c>
      <c r="H2311" s="1">
        <v>6.0</v>
      </c>
      <c r="I2311" s="1" t="s">
        <v>22</v>
      </c>
      <c r="J2311" s="1">
        <v>0.162</v>
      </c>
      <c r="K2311" s="1">
        <v>0.115</v>
      </c>
      <c r="L2311" s="6" t="str">
        <f>if(J2311&gt;QUARTILE!$B$3, "TOP", if(J2311&lt;QUARTILE!$B$4, "BOTTOM", 0))</f>
        <v>BOTTOM</v>
      </c>
      <c r="M2311" s="6">
        <f t="shared" si="1"/>
        <v>2</v>
      </c>
      <c r="N2311" s="6" t="str">
        <f t="shared" si="2"/>
        <v>Baby Boomer</v>
      </c>
      <c r="O2311" s="6" t="str">
        <f t="shared" si="3"/>
        <v>Low Income</v>
      </c>
    </row>
    <row r="2312" hidden="1">
      <c r="A2312" s="1">
        <v>102310.0</v>
      </c>
      <c r="B2312" s="1">
        <v>58.0</v>
      </c>
      <c r="C2312" s="1">
        <v>11000.0</v>
      </c>
      <c r="D2312" s="1" t="s">
        <v>25</v>
      </c>
      <c r="E2312" s="1">
        <v>2628.51</v>
      </c>
      <c r="F2312" s="1">
        <v>1.0</v>
      </c>
      <c r="G2312" s="1">
        <v>18.0</v>
      </c>
      <c r="H2312" s="1">
        <v>3.0</v>
      </c>
      <c r="I2312" s="1" t="s">
        <v>22</v>
      </c>
      <c r="J2312" s="1">
        <v>0.454</v>
      </c>
      <c r="K2312" s="1">
        <v>0.849</v>
      </c>
      <c r="L2312" s="6">
        <f>if(J2312&gt;QUARTILE!$B$3, "TOP", if(J2312&lt;QUARTILE!$B$4, "BOTTOM", 0))</f>
        <v>0</v>
      </c>
      <c r="M2312" s="6">
        <f t="shared" si="1"/>
        <v>2</v>
      </c>
      <c r="N2312" s="6" t="str">
        <f t="shared" si="2"/>
        <v>Gen X</v>
      </c>
      <c r="O2312" s="6" t="str">
        <f t="shared" si="3"/>
        <v>Low Income</v>
      </c>
    </row>
    <row r="2313" hidden="1">
      <c r="A2313" s="1">
        <v>102311.0</v>
      </c>
      <c r="B2313" s="1">
        <v>34.0</v>
      </c>
      <c r="C2313" s="1">
        <v>20000.0</v>
      </c>
      <c r="D2313" s="1" t="s">
        <v>21</v>
      </c>
      <c r="E2313" s="1">
        <v>9630.0</v>
      </c>
      <c r="F2313" s="1">
        <v>1.0</v>
      </c>
      <c r="G2313" s="1">
        <v>32.0</v>
      </c>
      <c r="H2313" s="1">
        <v>7.0</v>
      </c>
      <c r="I2313" s="1" t="s">
        <v>22</v>
      </c>
      <c r="J2313" s="1">
        <v>0.093</v>
      </c>
      <c r="K2313" s="1">
        <v>0.267</v>
      </c>
      <c r="L2313" s="6" t="str">
        <f>if(J2313&gt;QUARTILE!$B$3, "TOP", if(J2313&lt;QUARTILE!$B$4, "BOTTOM", 0))</f>
        <v>BOTTOM</v>
      </c>
      <c r="M2313" s="6">
        <f t="shared" si="1"/>
        <v>2</v>
      </c>
      <c r="N2313" s="6" t="str">
        <f t="shared" si="2"/>
        <v>Gen X</v>
      </c>
      <c r="O2313" s="6" t="str">
        <f t="shared" si="3"/>
        <v>Low Income</v>
      </c>
    </row>
    <row r="2314" hidden="1">
      <c r="A2314" s="1">
        <v>102312.0</v>
      </c>
      <c r="B2314" s="1">
        <v>57.0</v>
      </c>
      <c r="C2314" s="1">
        <v>26000.0</v>
      </c>
      <c r="D2314" s="1" t="s">
        <v>27</v>
      </c>
      <c r="E2314" s="1">
        <v>35835.46</v>
      </c>
      <c r="F2314" s="1">
        <v>4.0</v>
      </c>
      <c r="G2314" s="1">
        <v>19.0</v>
      </c>
      <c r="H2314" s="1">
        <v>6.0</v>
      </c>
      <c r="I2314" s="1" t="s">
        <v>18</v>
      </c>
      <c r="J2314" s="1">
        <v>0.846</v>
      </c>
      <c r="K2314" s="1">
        <v>0.832</v>
      </c>
      <c r="L2314" s="6" t="str">
        <f>if(J2314&gt;QUARTILE!$B$3, "TOP", if(J2314&lt;QUARTILE!$B$4, "BOTTOM", 0))</f>
        <v>TOP</v>
      </c>
      <c r="M2314" s="6">
        <f t="shared" si="1"/>
        <v>1</v>
      </c>
      <c r="N2314" s="6" t="str">
        <f t="shared" si="2"/>
        <v>Gen X</v>
      </c>
      <c r="O2314" s="6" t="str">
        <f t="shared" si="3"/>
        <v>Low Income</v>
      </c>
    </row>
    <row r="2315" hidden="1">
      <c r="A2315" s="1">
        <v>102313.0</v>
      </c>
      <c r="B2315" s="1">
        <v>48.0</v>
      </c>
      <c r="C2315" s="1">
        <v>26000.0</v>
      </c>
      <c r="D2315" s="1" t="s">
        <v>27</v>
      </c>
      <c r="E2315" s="1">
        <v>8548.93</v>
      </c>
      <c r="F2315" s="1">
        <v>2.0</v>
      </c>
      <c r="G2315" s="1">
        <v>27.0</v>
      </c>
      <c r="H2315" s="1">
        <v>6.0</v>
      </c>
      <c r="I2315" s="1" t="s">
        <v>22</v>
      </c>
      <c r="J2315" s="1">
        <v>0.928</v>
      </c>
      <c r="K2315" s="1">
        <v>0.837</v>
      </c>
      <c r="L2315" s="6" t="str">
        <f>if(J2315&gt;QUARTILE!$B$3, "TOP", if(J2315&lt;QUARTILE!$B$4, "BOTTOM", 0))</f>
        <v>TOP</v>
      </c>
      <c r="M2315" s="6">
        <f t="shared" si="1"/>
        <v>2</v>
      </c>
      <c r="N2315" s="6" t="str">
        <f t="shared" si="2"/>
        <v>Gen X</v>
      </c>
      <c r="O2315" s="6" t="str">
        <f t="shared" si="3"/>
        <v>Low Income</v>
      </c>
    </row>
    <row r="2316" hidden="1">
      <c r="A2316" s="1">
        <v>102314.0</v>
      </c>
      <c r="B2316" s="1">
        <v>51.0</v>
      </c>
      <c r="C2316" s="1">
        <v>24000.0</v>
      </c>
      <c r="D2316" s="1" t="s">
        <v>17</v>
      </c>
      <c r="E2316" s="1">
        <v>697.1</v>
      </c>
      <c r="F2316" s="1">
        <v>4.0</v>
      </c>
      <c r="G2316" s="1">
        <v>26.0</v>
      </c>
      <c r="H2316" s="1">
        <v>4.0</v>
      </c>
      <c r="I2316" s="1" t="s">
        <v>22</v>
      </c>
      <c r="J2316" s="1">
        <v>0.192</v>
      </c>
      <c r="K2316" s="1">
        <v>0.901</v>
      </c>
      <c r="L2316" s="6" t="str">
        <f>if(J2316&gt;QUARTILE!$B$3, "TOP", if(J2316&lt;QUARTILE!$B$4, "BOTTOM", 0))</f>
        <v>BOTTOM</v>
      </c>
      <c r="M2316" s="6">
        <f t="shared" si="1"/>
        <v>2</v>
      </c>
      <c r="N2316" s="6" t="str">
        <f t="shared" si="2"/>
        <v>Gen X</v>
      </c>
      <c r="O2316" s="6" t="str">
        <f t="shared" si="3"/>
        <v>Low Income</v>
      </c>
    </row>
    <row r="2317" hidden="1">
      <c r="A2317" s="1">
        <v>102315.0</v>
      </c>
      <c r="B2317" s="1">
        <v>77.0</v>
      </c>
      <c r="C2317" s="1">
        <v>13000.0</v>
      </c>
      <c r="D2317" s="1" t="s">
        <v>25</v>
      </c>
      <c r="E2317" s="1">
        <v>6411.83</v>
      </c>
      <c r="F2317" s="1">
        <v>2.0</v>
      </c>
      <c r="G2317" s="1">
        <v>26.0</v>
      </c>
      <c r="H2317" s="1">
        <v>4.0</v>
      </c>
      <c r="I2317" s="1" t="s">
        <v>22</v>
      </c>
      <c r="J2317" s="1">
        <v>0.301</v>
      </c>
      <c r="K2317" s="1">
        <v>0.668</v>
      </c>
      <c r="L2317" s="6" t="str">
        <f>if(J2317&gt;QUARTILE!$B$3, "TOP", if(J2317&lt;QUARTILE!$B$4, "BOTTOM", 0))</f>
        <v>BOTTOM</v>
      </c>
      <c r="M2317" s="6">
        <f t="shared" si="1"/>
        <v>2</v>
      </c>
      <c r="N2317" s="6" t="str">
        <f t="shared" si="2"/>
        <v>Baby Boomer</v>
      </c>
      <c r="O2317" s="6" t="str">
        <f t="shared" si="3"/>
        <v>Low Income</v>
      </c>
    </row>
    <row r="2318" hidden="1">
      <c r="A2318" s="1">
        <v>102316.0</v>
      </c>
      <c r="B2318" s="1">
        <v>41.0</v>
      </c>
      <c r="C2318" s="1">
        <v>5000.0</v>
      </c>
      <c r="D2318" s="1" t="s">
        <v>23</v>
      </c>
      <c r="E2318" s="1">
        <v>91994.92</v>
      </c>
      <c r="F2318" s="1">
        <v>3.0</v>
      </c>
      <c r="G2318" s="1">
        <v>21.0</v>
      </c>
      <c r="H2318" s="1">
        <v>6.0</v>
      </c>
      <c r="I2318" s="1" t="s">
        <v>18</v>
      </c>
      <c r="J2318" s="1">
        <v>0.31</v>
      </c>
      <c r="K2318" s="1">
        <v>0.558</v>
      </c>
      <c r="L2318" s="6" t="str">
        <f>if(J2318&gt;QUARTILE!$B$3, "TOP", if(J2318&lt;QUARTILE!$B$4, "BOTTOM", 0))</f>
        <v>BOTTOM</v>
      </c>
      <c r="M2318" s="6">
        <f t="shared" si="1"/>
        <v>1</v>
      </c>
      <c r="N2318" s="6" t="str">
        <f t="shared" si="2"/>
        <v>Gen X</v>
      </c>
      <c r="O2318" s="6" t="str">
        <f t="shared" si="3"/>
        <v>Low Income</v>
      </c>
    </row>
    <row r="2319" hidden="1">
      <c r="A2319" s="1">
        <v>102317.0</v>
      </c>
      <c r="B2319" s="1">
        <v>62.0</v>
      </c>
      <c r="C2319" s="1">
        <v>65000.0</v>
      </c>
      <c r="D2319" s="1" t="s">
        <v>27</v>
      </c>
      <c r="E2319" s="1">
        <v>22581.56</v>
      </c>
      <c r="F2319" s="1">
        <v>2.0</v>
      </c>
      <c r="G2319" s="1">
        <v>19.0</v>
      </c>
      <c r="H2319" s="1">
        <v>3.0</v>
      </c>
      <c r="I2319" s="1" t="s">
        <v>22</v>
      </c>
      <c r="J2319" s="1">
        <v>0.287</v>
      </c>
      <c r="K2319" s="1">
        <v>0.841</v>
      </c>
      <c r="L2319" s="6" t="str">
        <f>if(J2319&gt;QUARTILE!$B$3, "TOP", if(J2319&lt;QUARTILE!$B$4, "BOTTOM", 0))</f>
        <v>BOTTOM</v>
      </c>
      <c r="M2319" s="6">
        <f t="shared" si="1"/>
        <v>2</v>
      </c>
      <c r="N2319" s="6" t="str">
        <f t="shared" si="2"/>
        <v>Baby Boomer</v>
      </c>
      <c r="O2319" s="6" t="str">
        <f t="shared" si="3"/>
        <v>Medium Income</v>
      </c>
    </row>
    <row r="2320" hidden="1">
      <c r="A2320" s="1">
        <v>102318.0</v>
      </c>
      <c r="B2320" s="1">
        <v>52.0</v>
      </c>
      <c r="C2320" s="1">
        <v>10000.0</v>
      </c>
      <c r="D2320" s="1" t="s">
        <v>23</v>
      </c>
      <c r="E2320" s="1">
        <v>46223.4</v>
      </c>
      <c r="F2320" s="1">
        <v>5.0</v>
      </c>
      <c r="G2320" s="1">
        <v>21.0</v>
      </c>
      <c r="H2320" s="1">
        <v>4.0</v>
      </c>
      <c r="I2320" s="1" t="s">
        <v>18</v>
      </c>
      <c r="J2320" s="1">
        <v>0.462</v>
      </c>
      <c r="K2320" s="1">
        <v>0.565</v>
      </c>
      <c r="L2320" s="6">
        <f>if(J2320&gt;QUARTILE!$B$3, "TOP", if(J2320&lt;QUARTILE!$B$4, "BOTTOM", 0))</f>
        <v>0</v>
      </c>
      <c r="M2320" s="6">
        <f t="shared" si="1"/>
        <v>1</v>
      </c>
      <c r="N2320" s="6" t="str">
        <f t="shared" si="2"/>
        <v>Gen X</v>
      </c>
      <c r="O2320" s="6" t="str">
        <f t="shared" si="3"/>
        <v>Low Income</v>
      </c>
    </row>
    <row r="2321" hidden="1">
      <c r="A2321" s="1">
        <v>102319.0</v>
      </c>
      <c r="B2321" s="1">
        <v>65.0</v>
      </c>
      <c r="C2321" s="1">
        <v>7000.0</v>
      </c>
      <c r="D2321" s="1" t="s">
        <v>25</v>
      </c>
      <c r="E2321" s="1">
        <v>29821.12</v>
      </c>
      <c r="F2321" s="1">
        <v>1.0</v>
      </c>
      <c r="G2321" s="1">
        <v>23.0</v>
      </c>
      <c r="H2321" s="1">
        <v>5.0</v>
      </c>
      <c r="I2321" s="1" t="s">
        <v>22</v>
      </c>
      <c r="J2321" s="1">
        <v>0.331</v>
      </c>
      <c r="K2321" s="1">
        <v>0.606</v>
      </c>
      <c r="L2321" s="6">
        <f>if(J2321&gt;QUARTILE!$B$3, "TOP", if(J2321&lt;QUARTILE!$B$4, "BOTTOM", 0))</f>
        <v>0</v>
      </c>
      <c r="M2321" s="6">
        <f t="shared" si="1"/>
        <v>2</v>
      </c>
      <c r="N2321" s="6" t="str">
        <f t="shared" si="2"/>
        <v>Baby Boomer</v>
      </c>
      <c r="O2321" s="6" t="str">
        <f t="shared" si="3"/>
        <v>Low Income</v>
      </c>
    </row>
    <row r="2322" hidden="1">
      <c r="A2322" s="1">
        <v>102320.0</v>
      </c>
      <c r="B2322" s="1">
        <v>23.0</v>
      </c>
      <c r="C2322" s="1">
        <v>24000.0</v>
      </c>
      <c r="D2322" s="1" t="s">
        <v>27</v>
      </c>
      <c r="E2322" s="1">
        <v>15517.78</v>
      </c>
      <c r="F2322" s="1">
        <v>3.0</v>
      </c>
      <c r="G2322" s="1">
        <v>16.0</v>
      </c>
      <c r="H2322" s="1">
        <v>12.0</v>
      </c>
      <c r="I2322" s="1" t="s">
        <v>22</v>
      </c>
      <c r="J2322" s="1">
        <v>0.385</v>
      </c>
      <c r="K2322" s="1">
        <v>0.358</v>
      </c>
      <c r="L2322" s="6">
        <f>if(J2322&gt;QUARTILE!$B$3, "TOP", if(J2322&lt;QUARTILE!$B$4, "BOTTOM", 0))</f>
        <v>0</v>
      </c>
      <c r="M2322" s="6">
        <f t="shared" si="1"/>
        <v>2</v>
      </c>
      <c r="N2322" s="6" t="str">
        <f t="shared" si="2"/>
        <v>Millenial</v>
      </c>
      <c r="O2322" s="6" t="str">
        <f t="shared" si="3"/>
        <v>Low Income</v>
      </c>
    </row>
    <row r="2323" hidden="1">
      <c r="A2323" s="1">
        <v>102321.0</v>
      </c>
      <c r="B2323" s="1">
        <v>36.0</v>
      </c>
      <c r="C2323" s="1">
        <v>8000.0</v>
      </c>
      <c r="D2323" s="1" t="s">
        <v>17</v>
      </c>
      <c r="E2323" s="1">
        <v>3219.55</v>
      </c>
      <c r="F2323" s="1">
        <v>4.0</v>
      </c>
      <c r="G2323" s="1">
        <v>19.0</v>
      </c>
      <c r="H2323" s="1">
        <v>9.0</v>
      </c>
      <c r="I2323" s="1" t="s">
        <v>22</v>
      </c>
      <c r="J2323" s="1">
        <v>0.525</v>
      </c>
      <c r="K2323" s="1">
        <v>0.173</v>
      </c>
      <c r="L2323" s="6">
        <f>if(J2323&gt;QUARTILE!$B$3, "TOP", if(J2323&lt;QUARTILE!$B$4, "BOTTOM", 0))</f>
        <v>0</v>
      </c>
      <c r="M2323" s="6">
        <f t="shared" si="1"/>
        <v>2</v>
      </c>
      <c r="N2323" s="6" t="str">
        <f t="shared" si="2"/>
        <v>Gen X</v>
      </c>
      <c r="O2323" s="6" t="str">
        <f t="shared" si="3"/>
        <v>Low Income</v>
      </c>
    </row>
    <row r="2324" hidden="1">
      <c r="A2324" s="1">
        <v>102322.0</v>
      </c>
      <c r="B2324" s="1">
        <v>47.0</v>
      </c>
      <c r="C2324" s="1">
        <v>14000.0</v>
      </c>
      <c r="D2324" s="1" t="s">
        <v>23</v>
      </c>
      <c r="E2324" s="1">
        <v>8573.99</v>
      </c>
      <c r="F2324" s="1">
        <v>2.0</v>
      </c>
      <c r="G2324" s="1">
        <v>22.0</v>
      </c>
      <c r="H2324" s="1">
        <v>11.0</v>
      </c>
      <c r="I2324" s="1" t="s">
        <v>22</v>
      </c>
      <c r="J2324" s="1">
        <v>0.778</v>
      </c>
      <c r="K2324" s="1">
        <v>0.782</v>
      </c>
      <c r="L2324" s="6">
        <f>if(J2324&gt;QUARTILE!$B$3, "TOP", if(J2324&lt;QUARTILE!$B$4, "BOTTOM", 0))</f>
        <v>0</v>
      </c>
      <c r="M2324" s="6">
        <f t="shared" si="1"/>
        <v>2</v>
      </c>
      <c r="N2324" s="6" t="str">
        <f t="shared" si="2"/>
        <v>Gen X</v>
      </c>
      <c r="O2324" s="6" t="str">
        <f t="shared" si="3"/>
        <v>Low Income</v>
      </c>
    </row>
    <row r="2325" hidden="1">
      <c r="A2325" s="1">
        <v>102323.0</v>
      </c>
      <c r="B2325" s="1">
        <v>24.0</v>
      </c>
      <c r="C2325" s="1">
        <v>31000.0</v>
      </c>
      <c r="D2325" s="1" t="s">
        <v>25</v>
      </c>
      <c r="E2325" s="1">
        <v>17528.92</v>
      </c>
      <c r="F2325" s="1">
        <v>3.0</v>
      </c>
      <c r="G2325" s="1">
        <v>16.0</v>
      </c>
      <c r="H2325" s="1">
        <v>15.0</v>
      </c>
      <c r="I2325" s="1" t="s">
        <v>18</v>
      </c>
      <c r="J2325" s="1">
        <v>0.934</v>
      </c>
      <c r="K2325" s="1">
        <v>0.386</v>
      </c>
      <c r="L2325" s="6" t="str">
        <f>if(J2325&gt;QUARTILE!$B$3, "TOP", if(J2325&lt;QUARTILE!$B$4, "BOTTOM", 0))</f>
        <v>TOP</v>
      </c>
      <c r="M2325" s="6">
        <f t="shared" si="1"/>
        <v>1</v>
      </c>
      <c r="N2325" s="6" t="str">
        <f t="shared" si="2"/>
        <v>Millenial</v>
      </c>
      <c r="O2325" s="6" t="str">
        <f t="shared" si="3"/>
        <v>Low Income</v>
      </c>
    </row>
    <row r="2326" hidden="1">
      <c r="A2326" s="1">
        <v>102324.0</v>
      </c>
      <c r="B2326" s="1">
        <v>27.0</v>
      </c>
      <c r="C2326" s="1">
        <v>64000.0</v>
      </c>
      <c r="D2326" s="1" t="s">
        <v>27</v>
      </c>
      <c r="E2326" s="1">
        <v>40901.94</v>
      </c>
      <c r="F2326" s="1">
        <v>5.0</v>
      </c>
      <c r="G2326" s="1">
        <v>15.0</v>
      </c>
      <c r="H2326" s="1">
        <v>15.0</v>
      </c>
      <c r="I2326" s="1" t="s">
        <v>22</v>
      </c>
      <c r="J2326" s="1">
        <v>0.659</v>
      </c>
      <c r="K2326" s="1">
        <v>0.0</v>
      </c>
      <c r="L2326" s="6">
        <f>if(J2326&gt;QUARTILE!$B$3, "TOP", if(J2326&lt;QUARTILE!$B$4, "BOTTOM", 0))</f>
        <v>0</v>
      </c>
      <c r="M2326" s="6">
        <f t="shared" si="1"/>
        <v>2</v>
      </c>
      <c r="N2326" s="6" t="str">
        <f t="shared" si="2"/>
        <v>Millenial</v>
      </c>
      <c r="O2326" s="6" t="str">
        <f t="shared" si="3"/>
        <v>Medium Income</v>
      </c>
    </row>
    <row r="2327" hidden="1">
      <c r="A2327" s="1">
        <v>102325.0</v>
      </c>
      <c r="B2327" s="1">
        <v>58.0</v>
      </c>
      <c r="C2327" s="1">
        <v>28000.0</v>
      </c>
      <c r="D2327" s="1" t="s">
        <v>17</v>
      </c>
      <c r="E2327" s="1">
        <v>6257.95</v>
      </c>
      <c r="F2327" s="1">
        <v>2.0</v>
      </c>
      <c r="G2327" s="1">
        <v>19.0</v>
      </c>
      <c r="H2327" s="1">
        <v>6.0</v>
      </c>
      <c r="I2327" s="1" t="s">
        <v>22</v>
      </c>
      <c r="J2327" s="1">
        <v>0.909</v>
      </c>
      <c r="K2327" s="1">
        <v>0.48</v>
      </c>
      <c r="L2327" s="6" t="str">
        <f>if(J2327&gt;QUARTILE!$B$3, "TOP", if(J2327&lt;QUARTILE!$B$4, "BOTTOM", 0))</f>
        <v>TOP</v>
      </c>
      <c r="M2327" s="6">
        <f t="shared" si="1"/>
        <v>2</v>
      </c>
      <c r="N2327" s="6" t="str">
        <f t="shared" si="2"/>
        <v>Gen X</v>
      </c>
      <c r="O2327" s="6" t="str">
        <f t="shared" si="3"/>
        <v>Low Income</v>
      </c>
    </row>
    <row r="2328" hidden="1">
      <c r="A2328" s="1">
        <v>102326.0</v>
      </c>
      <c r="B2328" s="1">
        <v>49.0</v>
      </c>
      <c r="C2328" s="1">
        <v>17000.0</v>
      </c>
      <c r="D2328" s="1" t="s">
        <v>27</v>
      </c>
      <c r="E2328" s="1">
        <v>2584.57</v>
      </c>
      <c r="F2328" s="1">
        <v>4.0</v>
      </c>
      <c r="G2328" s="1">
        <v>29.0</v>
      </c>
      <c r="H2328" s="1">
        <v>11.0</v>
      </c>
      <c r="I2328" s="1" t="s">
        <v>22</v>
      </c>
      <c r="J2328" s="1">
        <v>0.68</v>
      </c>
      <c r="K2328" s="1">
        <v>0.608</v>
      </c>
      <c r="L2328" s="6">
        <f>if(J2328&gt;QUARTILE!$B$3, "TOP", if(J2328&lt;QUARTILE!$B$4, "BOTTOM", 0))</f>
        <v>0</v>
      </c>
      <c r="M2328" s="6">
        <f t="shared" si="1"/>
        <v>2</v>
      </c>
      <c r="N2328" s="6" t="str">
        <f t="shared" si="2"/>
        <v>Gen X</v>
      </c>
      <c r="O2328" s="6" t="str">
        <f t="shared" si="3"/>
        <v>Low Income</v>
      </c>
    </row>
    <row r="2329" hidden="1">
      <c r="A2329" s="1">
        <v>102327.0</v>
      </c>
      <c r="B2329" s="1">
        <v>51.0</v>
      </c>
      <c r="C2329" s="1">
        <v>21000.0</v>
      </c>
      <c r="D2329" s="1" t="s">
        <v>30</v>
      </c>
      <c r="E2329" s="1">
        <v>16366.6</v>
      </c>
      <c r="F2329" s="1">
        <v>4.0</v>
      </c>
      <c r="G2329" s="1">
        <v>18.0</v>
      </c>
      <c r="H2329" s="1">
        <v>4.0</v>
      </c>
      <c r="I2329" s="1" t="s">
        <v>22</v>
      </c>
      <c r="J2329" s="1">
        <v>0.729</v>
      </c>
      <c r="K2329" s="1">
        <v>0.0</v>
      </c>
      <c r="L2329" s="6">
        <f>if(J2329&gt;QUARTILE!$B$3, "TOP", if(J2329&lt;QUARTILE!$B$4, "BOTTOM", 0))</f>
        <v>0</v>
      </c>
      <c r="M2329" s="6">
        <f t="shared" si="1"/>
        <v>2</v>
      </c>
      <c r="N2329" s="6" t="str">
        <f t="shared" si="2"/>
        <v>Gen X</v>
      </c>
      <c r="O2329" s="6" t="str">
        <f t="shared" si="3"/>
        <v>Low Income</v>
      </c>
    </row>
    <row r="2330">
      <c r="A2330" s="1">
        <v>102328.0</v>
      </c>
      <c r="B2330" s="1">
        <v>80.0</v>
      </c>
      <c r="C2330" s="1">
        <v>7000.0</v>
      </c>
      <c r="D2330" s="1" t="s">
        <v>23</v>
      </c>
      <c r="E2330" s="1">
        <v>3883.86</v>
      </c>
      <c r="F2330" s="1">
        <v>2.0</v>
      </c>
      <c r="G2330" s="1">
        <v>14.0</v>
      </c>
      <c r="H2330" s="1">
        <v>8.0</v>
      </c>
      <c r="I2330" s="1" t="s">
        <v>22</v>
      </c>
      <c r="J2330" s="1">
        <v>0.572</v>
      </c>
      <c r="K2330" s="1">
        <v>0.705</v>
      </c>
      <c r="L2330" s="6">
        <f>if(J2330&gt;QUARTILE!$B$3, "TOP", if(J2330&lt;QUARTILE!$B$4, "BOTTOM", 0))</f>
        <v>0</v>
      </c>
      <c r="M2330" s="6">
        <f t="shared" si="1"/>
        <v>2</v>
      </c>
      <c r="N2330" s="6" t="str">
        <f t="shared" si="2"/>
        <v>Silent</v>
      </c>
      <c r="O2330" s="6" t="str">
        <f t="shared" si="3"/>
        <v>Low Income</v>
      </c>
    </row>
    <row r="2331" hidden="1">
      <c r="A2331" s="1">
        <v>102329.0</v>
      </c>
      <c r="B2331" s="1">
        <v>45.0</v>
      </c>
      <c r="C2331" s="1">
        <v>17000.0</v>
      </c>
      <c r="D2331" s="1" t="s">
        <v>25</v>
      </c>
      <c r="E2331" s="1">
        <v>18850.73</v>
      </c>
      <c r="F2331" s="1">
        <v>5.0</v>
      </c>
      <c r="G2331" s="1">
        <v>17.0</v>
      </c>
      <c r="H2331" s="1">
        <v>14.0</v>
      </c>
      <c r="I2331" s="1" t="s">
        <v>22</v>
      </c>
      <c r="J2331" s="1">
        <v>0.573</v>
      </c>
      <c r="K2331" s="1">
        <v>0.175</v>
      </c>
      <c r="L2331" s="6">
        <f>if(J2331&gt;QUARTILE!$B$3, "TOP", if(J2331&lt;QUARTILE!$B$4, "BOTTOM", 0))</f>
        <v>0</v>
      </c>
      <c r="M2331" s="6">
        <f t="shared" si="1"/>
        <v>2</v>
      </c>
      <c r="N2331" s="6" t="str">
        <f t="shared" si="2"/>
        <v>Gen X</v>
      </c>
      <c r="O2331" s="6" t="str">
        <f t="shared" si="3"/>
        <v>Low Income</v>
      </c>
    </row>
    <row r="2332" hidden="1">
      <c r="A2332" s="1">
        <v>102330.0</v>
      </c>
      <c r="B2332" s="1">
        <v>77.0</v>
      </c>
      <c r="C2332" s="1">
        <v>17000.0</v>
      </c>
      <c r="D2332" s="1" t="s">
        <v>23</v>
      </c>
      <c r="E2332" s="1">
        <v>6117.5</v>
      </c>
      <c r="F2332" s="1">
        <v>1.0</v>
      </c>
      <c r="G2332" s="1">
        <v>18.0</v>
      </c>
      <c r="H2332" s="1">
        <v>3.0</v>
      </c>
      <c r="I2332" s="1" t="s">
        <v>22</v>
      </c>
      <c r="J2332" s="1">
        <v>0.582</v>
      </c>
      <c r="K2332" s="1">
        <v>0.222</v>
      </c>
      <c r="L2332" s="6">
        <f>if(J2332&gt;QUARTILE!$B$3, "TOP", if(J2332&lt;QUARTILE!$B$4, "BOTTOM", 0))</f>
        <v>0</v>
      </c>
      <c r="M2332" s="6">
        <f t="shared" si="1"/>
        <v>2</v>
      </c>
      <c r="N2332" s="6" t="str">
        <f t="shared" si="2"/>
        <v>Baby Boomer</v>
      </c>
      <c r="O2332" s="6" t="str">
        <f t="shared" si="3"/>
        <v>Low Income</v>
      </c>
    </row>
    <row r="2333" hidden="1">
      <c r="A2333" s="1">
        <v>102331.0</v>
      </c>
      <c r="B2333" s="1">
        <v>32.0</v>
      </c>
      <c r="C2333" s="1">
        <v>24000.0</v>
      </c>
      <c r="D2333" s="1" t="s">
        <v>23</v>
      </c>
      <c r="E2333" s="1">
        <v>5252.32</v>
      </c>
      <c r="F2333" s="1">
        <v>1.0</v>
      </c>
      <c r="G2333" s="1">
        <v>15.0</v>
      </c>
      <c r="H2333" s="1">
        <v>15.0</v>
      </c>
      <c r="I2333" s="1" t="s">
        <v>22</v>
      </c>
      <c r="J2333" s="1">
        <v>0.542</v>
      </c>
      <c r="K2333" s="1">
        <v>0.563</v>
      </c>
      <c r="L2333" s="6">
        <f>if(J2333&gt;QUARTILE!$B$3, "TOP", if(J2333&lt;QUARTILE!$B$4, "BOTTOM", 0))</f>
        <v>0</v>
      </c>
      <c r="M2333" s="6">
        <f t="shared" si="1"/>
        <v>2</v>
      </c>
      <c r="N2333" s="6" t="str">
        <f t="shared" si="2"/>
        <v>Gen X</v>
      </c>
      <c r="O2333" s="6" t="str">
        <f t="shared" si="3"/>
        <v>Low Income</v>
      </c>
    </row>
    <row r="2334" hidden="1">
      <c r="A2334" s="1">
        <v>102332.0</v>
      </c>
      <c r="B2334" s="1">
        <v>47.0</v>
      </c>
      <c r="C2334" s="1">
        <v>71000.0</v>
      </c>
      <c r="D2334" s="1" t="s">
        <v>21</v>
      </c>
      <c r="E2334" s="1">
        <v>10189.22</v>
      </c>
      <c r="F2334" s="1">
        <v>4.0</v>
      </c>
      <c r="G2334" s="1">
        <v>21.0</v>
      </c>
      <c r="H2334" s="1">
        <v>12.0</v>
      </c>
      <c r="I2334" s="1" t="s">
        <v>18</v>
      </c>
      <c r="J2334" s="1">
        <v>0.559</v>
      </c>
      <c r="K2334" s="1">
        <v>0.287</v>
      </c>
      <c r="L2334" s="6">
        <f>if(J2334&gt;QUARTILE!$B$3, "TOP", if(J2334&lt;QUARTILE!$B$4, "BOTTOM", 0))</f>
        <v>0</v>
      </c>
      <c r="M2334" s="6">
        <f t="shared" si="1"/>
        <v>1</v>
      </c>
      <c r="N2334" s="6" t="str">
        <f t="shared" si="2"/>
        <v>Gen X</v>
      </c>
      <c r="O2334" s="6" t="str">
        <f t="shared" si="3"/>
        <v>Medium Income</v>
      </c>
    </row>
    <row r="2335" hidden="1">
      <c r="A2335" s="1">
        <v>102333.0</v>
      </c>
      <c r="B2335" s="1">
        <v>54.0</v>
      </c>
      <c r="C2335" s="1">
        <v>7000.0</v>
      </c>
      <c r="D2335" s="1" t="s">
        <v>31</v>
      </c>
      <c r="E2335" s="1">
        <v>17988.27</v>
      </c>
      <c r="F2335" s="1">
        <v>5.0</v>
      </c>
      <c r="G2335" s="1">
        <v>19.0</v>
      </c>
      <c r="H2335" s="1">
        <v>3.0</v>
      </c>
      <c r="I2335" s="1" t="s">
        <v>22</v>
      </c>
      <c r="J2335" s="1">
        <v>0.775</v>
      </c>
      <c r="K2335" s="1">
        <v>0.401</v>
      </c>
      <c r="L2335" s="6">
        <f>if(J2335&gt;QUARTILE!$B$3, "TOP", if(J2335&lt;QUARTILE!$B$4, "BOTTOM", 0))</f>
        <v>0</v>
      </c>
      <c r="M2335" s="6">
        <f t="shared" si="1"/>
        <v>2</v>
      </c>
      <c r="N2335" s="6" t="str">
        <f t="shared" si="2"/>
        <v>Gen X</v>
      </c>
      <c r="O2335" s="6" t="str">
        <f t="shared" si="3"/>
        <v>Low Income</v>
      </c>
    </row>
    <row r="2336" hidden="1">
      <c r="A2336" s="1">
        <v>102334.0</v>
      </c>
      <c r="B2336" s="1">
        <v>46.0</v>
      </c>
      <c r="C2336" s="1">
        <v>17000.0</v>
      </c>
      <c r="D2336" s="1" t="s">
        <v>23</v>
      </c>
      <c r="E2336" s="1">
        <v>15763.13</v>
      </c>
      <c r="F2336" s="1">
        <v>4.0</v>
      </c>
      <c r="G2336" s="1">
        <v>35.0</v>
      </c>
      <c r="H2336" s="1">
        <v>10.0</v>
      </c>
      <c r="I2336" s="1" t="s">
        <v>22</v>
      </c>
      <c r="J2336" s="1">
        <v>0.438</v>
      </c>
      <c r="K2336" s="1">
        <v>0.463</v>
      </c>
      <c r="L2336" s="6">
        <f>if(J2336&gt;QUARTILE!$B$3, "TOP", if(J2336&lt;QUARTILE!$B$4, "BOTTOM", 0))</f>
        <v>0</v>
      </c>
      <c r="M2336" s="6">
        <f t="shared" si="1"/>
        <v>2</v>
      </c>
      <c r="N2336" s="6" t="str">
        <f t="shared" si="2"/>
        <v>Gen X</v>
      </c>
      <c r="O2336" s="6" t="str">
        <f t="shared" si="3"/>
        <v>Low Income</v>
      </c>
    </row>
    <row r="2337" hidden="1">
      <c r="A2337" s="1">
        <v>102335.0</v>
      </c>
      <c r="B2337" s="1">
        <v>39.0</v>
      </c>
      <c r="C2337" s="1">
        <v>7000.0</v>
      </c>
      <c r="D2337" s="1" t="s">
        <v>23</v>
      </c>
      <c r="E2337" s="1">
        <v>5613.72</v>
      </c>
      <c r="F2337" s="1">
        <v>1.0</v>
      </c>
      <c r="G2337" s="1">
        <v>19.0</v>
      </c>
      <c r="H2337" s="1">
        <v>9.0</v>
      </c>
      <c r="I2337" s="1" t="s">
        <v>22</v>
      </c>
      <c r="J2337" s="1">
        <v>0.257</v>
      </c>
      <c r="K2337" s="1">
        <v>0.921</v>
      </c>
      <c r="L2337" s="6" t="str">
        <f>if(J2337&gt;QUARTILE!$B$3, "TOP", if(J2337&lt;QUARTILE!$B$4, "BOTTOM", 0))</f>
        <v>BOTTOM</v>
      </c>
      <c r="M2337" s="6">
        <f t="shared" si="1"/>
        <v>2</v>
      </c>
      <c r="N2337" s="6" t="str">
        <f t="shared" si="2"/>
        <v>Gen X</v>
      </c>
      <c r="O2337" s="6" t="str">
        <f t="shared" si="3"/>
        <v>Low Income</v>
      </c>
    </row>
    <row r="2338" hidden="1">
      <c r="A2338" s="1">
        <v>102336.0</v>
      </c>
      <c r="B2338" s="1">
        <v>21.0</v>
      </c>
      <c r="C2338" s="1">
        <v>16000.0</v>
      </c>
      <c r="D2338" s="1" t="s">
        <v>23</v>
      </c>
      <c r="E2338" s="1">
        <v>44349.57</v>
      </c>
      <c r="F2338" s="1">
        <v>4.0</v>
      </c>
      <c r="G2338" s="1">
        <v>27.0</v>
      </c>
      <c r="H2338" s="1">
        <v>10.0</v>
      </c>
      <c r="I2338" s="1" t="s">
        <v>18</v>
      </c>
      <c r="J2338" s="1">
        <v>0.286</v>
      </c>
      <c r="K2338" s="1">
        <v>0.055</v>
      </c>
      <c r="L2338" s="6" t="str">
        <f>if(J2338&gt;QUARTILE!$B$3, "TOP", if(J2338&lt;QUARTILE!$B$4, "BOTTOM", 0))</f>
        <v>BOTTOM</v>
      </c>
      <c r="M2338" s="6">
        <f t="shared" si="1"/>
        <v>1</v>
      </c>
      <c r="N2338" s="6" t="str">
        <f t="shared" si="2"/>
        <v>Millenial</v>
      </c>
      <c r="O2338" s="6" t="str">
        <f t="shared" si="3"/>
        <v>Low Income</v>
      </c>
    </row>
    <row r="2339" hidden="1">
      <c r="A2339" s="1">
        <v>102337.0</v>
      </c>
      <c r="B2339" s="1">
        <v>37.0</v>
      </c>
      <c r="C2339" s="1">
        <v>13000.0</v>
      </c>
      <c r="D2339" s="1" t="s">
        <v>17</v>
      </c>
      <c r="E2339" s="1">
        <v>2328.02</v>
      </c>
      <c r="F2339" s="1">
        <v>2.0</v>
      </c>
      <c r="G2339" s="1">
        <v>17.0</v>
      </c>
      <c r="H2339" s="1">
        <v>8.0</v>
      </c>
      <c r="I2339" s="1" t="s">
        <v>22</v>
      </c>
      <c r="J2339" s="1">
        <v>0.88</v>
      </c>
      <c r="K2339" s="1">
        <v>0.464</v>
      </c>
      <c r="L2339" s="6" t="str">
        <f>if(J2339&gt;QUARTILE!$B$3, "TOP", if(J2339&lt;QUARTILE!$B$4, "BOTTOM", 0))</f>
        <v>TOP</v>
      </c>
      <c r="M2339" s="6">
        <f t="shared" si="1"/>
        <v>2</v>
      </c>
      <c r="N2339" s="6" t="str">
        <f t="shared" si="2"/>
        <v>Gen X</v>
      </c>
      <c r="O2339" s="6" t="str">
        <f t="shared" si="3"/>
        <v>Low Income</v>
      </c>
    </row>
    <row r="2340" hidden="1">
      <c r="A2340" s="1">
        <v>102338.0</v>
      </c>
      <c r="B2340" s="1">
        <v>49.0</v>
      </c>
      <c r="C2340" s="1">
        <v>9000.0</v>
      </c>
      <c r="D2340" s="1" t="s">
        <v>23</v>
      </c>
      <c r="E2340" s="1">
        <v>805.35</v>
      </c>
      <c r="F2340" s="1">
        <v>2.0</v>
      </c>
      <c r="G2340" s="1">
        <v>18.0</v>
      </c>
      <c r="H2340" s="1">
        <v>13.0</v>
      </c>
      <c r="I2340" s="1" t="s">
        <v>22</v>
      </c>
      <c r="J2340" s="1">
        <v>0.913</v>
      </c>
      <c r="K2340" s="1">
        <v>0.786</v>
      </c>
      <c r="L2340" s="6" t="str">
        <f>if(J2340&gt;QUARTILE!$B$3, "TOP", if(J2340&lt;QUARTILE!$B$4, "BOTTOM", 0))</f>
        <v>TOP</v>
      </c>
      <c r="M2340" s="6">
        <f t="shared" si="1"/>
        <v>2</v>
      </c>
      <c r="N2340" s="6" t="str">
        <f t="shared" si="2"/>
        <v>Gen X</v>
      </c>
      <c r="O2340" s="6" t="str">
        <f t="shared" si="3"/>
        <v>Low Income</v>
      </c>
    </row>
    <row r="2341" hidden="1">
      <c r="A2341" s="1">
        <v>102339.0</v>
      </c>
      <c r="B2341" s="1">
        <v>53.0</v>
      </c>
      <c r="C2341" s="1">
        <v>38000.0</v>
      </c>
      <c r="D2341" s="1" t="s">
        <v>23</v>
      </c>
      <c r="E2341" s="1">
        <v>18461.59</v>
      </c>
      <c r="F2341" s="1">
        <v>5.0</v>
      </c>
      <c r="G2341" s="1">
        <v>16.0</v>
      </c>
      <c r="H2341" s="1">
        <v>5.0</v>
      </c>
      <c r="I2341" s="1" t="s">
        <v>22</v>
      </c>
      <c r="J2341" s="1">
        <v>0.294</v>
      </c>
      <c r="K2341" s="1">
        <v>0.155</v>
      </c>
      <c r="L2341" s="6" t="str">
        <f>if(J2341&gt;QUARTILE!$B$3, "TOP", if(J2341&lt;QUARTILE!$B$4, "BOTTOM", 0))</f>
        <v>BOTTOM</v>
      </c>
      <c r="M2341" s="6">
        <f t="shared" si="1"/>
        <v>2</v>
      </c>
      <c r="N2341" s="6" t="str">
        <f t="shared" si="2"/>
        <v>Gen X</v>
      </c>
      <c r="O2341" s="6" t="str">
        <f t="shared" si="3"/>
        <v>Low Income</v>
      </c>
    </row>
    <row r="2342" hidden="1">
      <c r="A2342" s="1">
        <v>102340.0</v>
      </c>
      <c r="B2342" s="1">
        <v>67.0</v>
      </c>
      <c r="C2342" s="1">
        <v>26000.0</v>
      </c>
      <c r="D2342" s="1" t="s">
        <v>23</v>
      </c>
      <c r="E2342" s="1">
        <v>2634.25</v>
      </c>
      <c r="F2342" s="1">
        <v>1.0</v>
      </c>
      <c r="G2342" s="1">
        <v>28.0</v>
      </c>
      <c r="H2342" s="1">
        <v>4.0</v>
      </c>
      <c r="I2342" s="1" t="s">
        <v>22</v>
      </c>
      <c r="J2342" s="1">
        <v>0.168</v>
      </c>
      <c r="K2342" s="1">
        <v>0.082</v>
      </c>
      <c r="L2342" s="6" t="str">
        <f>if(J2342&gt;QUARTILE!$B$3, "TOP", if(J2342&lt;QUARTILE!$B$4, "BOTTOM", 0))</f>
        <v>BOTTOM</v>
      </c>
      <c r="M2342" s="6">
        <f t="shared" si="1"/>
        <v>2</v>
      </c>
      <c r="N2342" s="6" t="str">
        <f t="shared" si="2"/>
        <v>Baby Boomer</v>
      </c>
      <c r="O2342" s="6" t="str">
        <f t="shared" si="3"/>
        <v>Low Income</v>
      </c>
    </row>
    <row r="2343" hidden="1">
      <c r="A2343" s="1">
        <v>102341.0</v>
      </c>
      <c r="B2343" s="1">
        <v>21.0</v>
      </c>
      <c r="C2343" s="1">
        <v>36000.0</v>
      </c>
      <c r="D2343" s="1" t="s">
        <v>25</v>
      </c>
      <c r="E2343" s="1">
        <v>14059.54</v>
      </c>
      <c r="F2343" s="1">
        <v>5.0</v>
      </c>
      <c r="G2343" s="1">
        <v>22.0</v>
      </c>
      <c r="H2343" s="1">
        <v>16.0</v>
      </c>
      <c r="I2343" s="1" t="s">
        <v>22</v>
      </c>
      <c r="J2343" s="1">
        <v>1.0</v>
      </c>
      <c r="K2343" s="1">
        <v>0.0</v>
      </c>
      <c r="L2343" s="6" t="str">
        <f>if(J2343&gt;QUARTILE!$B$3, "TOP", if(J2343&lt;QUARTILE!$B$4, "BOTTOM", 0))</f>
        <v>TOP</v>
      </c>
      <c r="M2343" s="6">
        <f t="shared" si="1"/>
        <v>2</v>
      </c>
      <c r="N2343" s="6" t="str">
        <f t="shared" si="2"/>
        <v>Millenial</v>
      </c>
      <c r="O2343" s="6" t="str">
        <f t="shared" si="3"/>
        <v>Low Income</v>
      </c>
    </row>
    <row r="2344" hidden="1">
      <c r="A2344" s="1">
        <v>102342.0</v>
      </c>
      <c r="B2344" s="1">
        <v>44.0</v>
      </c>
      <c r="C2344" s="1">
        <v>16000.0</v>
      </c>
      <c r="D2344" s="1" t="s">
        <v>24</v>
      </c>
      <c r="E2344" s="1">
        <v>60636.84</v>
      </c>
      <c r="F2344" s="1">
        <v>5.0</v>
      </c>
      <c r="G2344" s="1">
        <v>14.0</v>
      </c>
      <c r="H2344" s="1">
        <v>10.0</v>
      </c>
      <c r="I2344" s="1" t="s">
        <v>18</v>
      </c>
      <c r="J2344" s="1">
        <v>0.582</v>
      </c>
      <c r="K2344" s="1">
        <v>0.0</v>
      </c>
      <c r="L2344" s="6">
        <f>if(J2344&gt;QUARTILE!$B$3, "TOP", if(J2344&lt;QUARTILE!$B$4, "BOTTOM", 0))</f>
        <v>0</v>
      </c>
      <c r="M2344" s="6">
        <f t="shared" si="1"/>
        <v>1</v>
      </c>
      <c r="N2344" s="6" t="str">
        <f t="shared" si="2"/>
        <v>Gen X</v>
      </c>
      <c r="O2344" s="6" t="str">
        <f t="shared" si="3"/>
        <v>Low Income</v>
      </c>
    </row>
    <row r="2345" hidden="1">
      <c r="A2345" s="1">
        <v>102343.0</v>
      </c>
      <c r="B2345" s="1">
        <v>34.0</v>
      </c>
      <c r="C2345" s="1">
        <v>21000.0</v>
      </c>
      <c r="D2345" s="1" t="s">
        <v>23</v>
      </c>
      <c r="E2345" s="1">
        <v>23985.03</v>
      </c>
      <c r="F2345" s="1">
        <v>1.0</v>
      </c>
      <c r="G2345" s="1">
        <v>14.0</v>
      </c>
      <c r="H2345" s="1">
        <v>8.0</v>
      </c>
      <c r="I2345" s="1" t="s">
        <v>22</v>
      </c>
      <c r="J2345" s="1">
        <v>0.143</v>
      </c>
      <c r="K2345" s="1">
        <v>0.275</v>
      </c>
      <c r="L2345" s="6" t="str">
        <f>if(J2345&gt;QUARTILE!$B$3, "TOP", if(J2345&lt;QUARTILE!$B$4, "BOTTOM", 0))</f>
        <v>BOTTOM</v>
      </c>
      <c r="M2345" s="6">
        <f t="shared" si="1"/>
        <v>2</v>
      </c>
      <c r="N2345" s="6" t="str">
        <f t="shared" si="2"/>
        <v>Gen X</v>
      </c>
      <c r="O2345" s="6" t="str">
        <f t="shared" si="3"/>
        <v>Low Income</v>
      </c>
    </row>
    <row r="2346" hidden="1">
      <c r="A2346" s="1">
        <v>102344.0</v>
      </c>
      <c r="B2346" s="1">
        <v>29.0</v>
      </c>
      <c r="C2346" s="1">
        <v>57000.0</v>
      </c>
      <c r="D2346" s="1" t="s">
        <v>25</v>
      </c>
      <c r="E2346" s="1">
        <v>19218.26</v>
      </c>
      <c r="F2346" s="1">
        <v>3.0</v>
      </c>
      <c r="G2346" s="1">
        <v>21.0</v>
      </c>
      <c r="H2346" s="1">
        <v>20.0</v>
      </c>
      <c r="I2346" s="1" t="s">
        <v>18</v>
      </c>
      <c r="J2346" s="1">
        <v>0.365</v>
      </c>
      <c r="K2346" s="1">
        <v>0.409</v>
      </c>
      <c r="L2346" s="6">
        <f>if(J2346&gt;QUARTILE!$B$3, "TOP", if(J2346&lt;QUARTILE!$B$4, "BOTTOM", 0))</f>
        <v>0</v>
      </c>
      <c r="M2346" s="6">
        <f t="shared" si="1"/>
        <v>1</v>
      </c>
      <c r="N2346" s="6" t="str">
        <f t="shared" si="2"/>
        <v>Millenial</v>
      </c>
      <c r="O2346" s="6" t="str">
        <f t="shared" si="3"/>
        <v>Medium Income</v>
      </c>
    </row>
    <row r="2347" hidden="1">
      <c r="A2347" s="1">
        <v>102345.0</v>
      </c>
      <c r="B2347" s="1">
        <v>39.0</v>
      </c>
      <c r="C2347" s="1">
        <v>22000.0</v>
      </c>
      <c r="D2347" s="1" t="s">
        <v>23</v>
      </c>
      <c r="E2347" s="1">
        <v>17104.16</v>
      </c>
      <c r="F2347" s="1">
        <v>3.0</v>
      </c>
      <c r="G2347" s="1">
        <v>25.0</v>
      </c>
      <c r="H2347" s="1">
        <v>17.0</v>
      </c>
      <c r="I2347" s="1" t="s">
        <v>18</v>
      </c>
      <c r="J2347" s="1">
        <v>0.754</v>
      </c>
      <c r="K2347" s="1">
        <v>0.594</v>
      </c>
      <c r="L2347" s="6">
        <f>if(J2347&gt;QUARTILE!$B$3, "TOP", if(J2347&lt;QUARTILE!$B$4, "BOTTOM", 0))</f>
        <v>0</v>
      </c>
      <c r="M2347" s="6">
        <f t="shared" si="1"/>
        <v>1</v>
      </c>
      <c r="N2347" s="6" t="str">
        <f t="shared" si="2"/>
        <v>Gen X</v>
      </c>
      <c r="O2347" s="6" t="str">
        <f t="shared" si="3"/>
        <v>Low Income</v>
      </c>
    </row>
    <row r="2348" hidden="1">
      <c r="A2348" s="1">
        <v>102346.0</v>
      </c>
      <c r="B2348" s="1">
        <v>34.0</v>
      </c>
      <c r="C2348" s="1">
        <v>36000.0</v>
      </c>
      <c r="D2348" s="1" t="s">
        <v>25</v>
      </c>
      <c r="E2348" s="1">
        <v>3957.78</v>
      </c>
      <c r="F2348" s="1">
        <v>4.0</v>
      </c>
      <c r="G2348" s="1">
        <v>19.0</v>
      </c>
      <c r="H2348" s="1">
        <v>7.0</v>
      </c>
      <c r="I2348" s="1" t="s">
        <v>22</v>
      </c>
      <c r="J2348" s="1">
        <v>0.131</v>
      </c>
      <c r="K2348" s="1">
        <v>0.15</v>
      </c>
      <c r="L2348" s="6" t="str">
        <f>if(J2348&gt;QUARTILE!$B$3, "TOP", if(J2348&lt;QUARTILE!$B$4, "BOTTOM", 0))</f>
        <v>BOTTOM</v>
      </c>
      <c r="M2348" s="6">
        <f t="shared" si="1"/>
        <v>2</v>
      </c>
      <c r="N2348" s="6" t="str">
        <f t="shared" si="2"/>
        <v>Gen X</v>
      </c>
      <c r="O2348" s="6" t="str">
        <f t="shared" si="3"/>
        <v>Low Income</v>
      </c>
    </row>
    <row r="2349" hidden="1">
      <c r="A2349" s="1">
        <v>102347.0</v>
      </c>
      <c r="B2349" s="1">
        <v>27.0</v>
      </c>
      <c r="C2349" s="1">
        <v>15000.0</v>
      </c>
      <c r="D2349" s="1" t="s">
        <v>27</v>
      </c>
      <c r="E2349" s="1">
        <v>11335.5</v>
      </c>
      <c r="F2349" s="1">
        <v>3.0</v>
      </c>
      <c r="G2349" s="1">
        <v>18.0</v>
      </c>
      <c r="H2349" s="1">
        <v>16.0</v>
      </c>
      <c r="I2349" s="1" t="s">
        <v>22</v>
      </c>
      <c r="J2349" s="1">
        <v>0.433</v>
      </c>
      <c r="K2349" s="1">
        <v>0.27</v>
      </c>
      <c r="L2349" s="6">
        <f>if(J2349&gt;QUARTILE!$B$3, "TOP", if(J2349&lt;QUARTILE!$B$4, "BOTTOM", 0))</f>
        <v>0</v>
      </c>
      <c r="M2349" s="6">
        <f t="shared" si="1"/>
        <v>2</v>
      </c>
      <c r="N2349" s="6" t="str">
        <f t="shared" si="2"/>
        <v>Millenial</v>
      </c>
      <c r="O2349" s="6" t="str">
        <f t="shared" si="3"/>
        <v>Low Income</v>
      </c>
    </row>
    <row r="2350" hidden="1">
      <c r="A2350" s="1">
        <v>102348.0</v>
      </c>
      <c r="B2350" s="1">
        <v>71.0</v>
      </c>
      <c r="C2350" s="1">
        <v>34000.0</v>
      </c>
      <c r="D2350" s="1" t="s">
        <v>23</v>
      </c>
      <c r="E2350" s="1">
        <v>8386.93</v>
      </c>
      <c r="F2350" s="1">
        <v>2.0</v>
      </c>
      <c r="G2350" s="1">
        <v>12.0</v>
      </c>
      <c r="H2350" s="1">
        <v>6.0</v>
      </c>
      <c r="I2350" s="1" t="s">
        <v>22</v>
      </c>
      <c r="J2350" s="1">
        <v>0.478</v>
      </c>
      <c r="K2350" s="1">
        <v>0.699</v>
      </c>
      <c r="L2350" s="6">
        <f>if(J2350&gt;QUARTILE!$B$3, "TOP", if(J2350&lt;QUARTILE!$B$4, "BOTTOM", 0))</f>
        <v>0</v>
      </c>
      <c r="M2350" s="6">
        <f t="shared" si="1"/>
        <v>2</v>
      </c>
      <c r="N2350" s="6" t="str">
        <f t="shared" si="2"/>
        <v>Baby Boomer</v>
      </c>
      <c r="O2350" s="6" t="str">
        <f t="shared" si="3"/>
        <v>Low Income</v>
      </c>
    </row>
    <row r="2351" hidden="1">
      <c r="A2351" s="1">
        <v>102349.0</v>
      </c>
      <c r="B2351" s="1">
        <v>18.0</v>
      </c>
      <c r="C2351" s="1">
        <v>16000.0</v>
      </c>
      <c r="D2351" s="1" t="s">
        <v>23</v>
      </c>
      <c r="E2351" s="1">
        <v>61183.81</v>
      </c>
      <c r="F2351" s="1">
        <v>5.0</v>
      </c>
      <c r="G2351" s="1">
        <v>21.0</v>
      </c>
      <c r="H2351" s="1">
        <v>17.0</v>
      </c>
      <c r="I2351" s="1" t="s">
        <v>18</v>
      </c>
      <c r="J2351" s="1">
        <v>0.836</v>
      </c>
      <c r="K2351" s="1">
        <v>0.759</v>
      </c>
      <c r="L2351" s="6" t="str">
        <f>if(J2351&gt;QUARTILE!$B$3, "TOP", if(J2351&lt;QUARTILE!$B$4, "BOTTOM", 0))</f>
        <v>TOP</v>
      </c>
      <c r="M2351" s="6">
        <f t="shared" si="1"/>
        <v>1</v>
      </c>
      <c r="N2351" s="6" t="str">
        <f t="shared" si="2"/>
        <v>Millenial</v>
      </c>
      <c r="O2351" s="6" t="str">
        <f t="shared" si="3"/>
        <v>Low Income</v>
      </c>
    </row>
    <row r="2352" hidden="1">
      <c r="A2352" s="1">
        <v>102350.0</v>
      </c>
      <c r="B2352" s="1">
        <v>39.0</v>
      </c>
      <c r="C2352" s="1">
        <v>7000.0</v>
      </c>
      <c r="D2352" s="1" t="s">
        <v>17</v>
      </c>
      <c r="E2352" s="1">
        <v>5549.89</v>
      </c>
      <c r="F2352" s="1">
        <v>4.0</v>
      </c>
      <c r="G2352" s="1">
        <v>20.0</v>
      </c>
      <c r="H2352" s="1">
        <v>4.0</v>
      </c>
      <c r="I2352" s="1" t="s">
        <v>22</v>
      </c>
      <c r="J2352" s="1">
        <v>0.199</v>
      </c>
      <c r="K2352" s="1">
        <v>0.086</v>
      </c>
      <c r="L2352" s="6" t="str">
        <f>if(J2352&gt;QUARTILE!$B$3, "TOP", if(J2352&lt;QUARTILE!$B$4, "BOTTOM", 0))</f>
        <v>BOTTOM</v>
      </c>
      <c r="M2352" s="6">
        <f t="shared" si="1"/>
        <v>2</v>
      </c>
      <c r="N2352" s="6" t="str">
        <f t="shared" si="2"/>
        <v>Gen X</v>
      </c>
      <c r="O2352" s="6" t="str">
        <f t="shared" si="3"/>
        <v>Low Income</v>
      </c>
    </row>
    <row r="2353" hidden="1">
      <c r="A2353" s="1">
        <v>102351.0</v>
      </c>
      <c r="B2353" s="1">
        <v>43.0</v>
      </c>
      <c r="C2353" s="1">
        <v>22000.0</v>
      </c>
      <c r="D2353" s="1" t="s">
        <v>23</v>
      </c>
      <c r="E2353" s="1">
        <v>12754.87</v>
      </c>
      <c r="F2353" s="1">
        <v>5.0</v>
      </c>
      <c r="G2353" s="1">
        <v>21.0</v>
      </c>
      <c r="H2353" s="1">
        <v>13.0</v>
      </c>
      <c r="I2353" s="1" t="s">
        <v>22</v>
      </c>
      <c r="J2353" s="1">
        <v>1.0</v>
      </c>
      <c r="K2353" s="1">
        <v>0.423</v>
      </c>
      <c r="L2353" s="6" t="str">
        <f>if(J2353&gt;QUARTILE!$B$3, "TOP", if(J2353&lt;QUARTILE!$B$4, "BOTTOM", 0))</f>
        <v>TOP</v>
      </c>
      <c r="M2353" s="6">
        <f t="shared" si="1"/>
        <v>2</v>
      </c>
      <c r="N2353" s="6" t="str">
        <f t="shared" si="2"/>
        <v>Gen X</v>
      </c>
      <c r="O2353" s="6" t="str">
        <f t="shared" si="3"/>
        <v>Low Income</v>
      </c>
    </row>
    <row r="2354" hidden="1">
      <c r="A2354" s="1">
        <v>102352.0</v>
      </c>
      <c r="B2354" s="1">
        <v>73.0</v>
      </c>
      <c r="C2354" s="1">
        <v>17000.0</v>
      </c>
      <c r="D2354" s="1" t="s">
        <v>27</v>
      </c>
      <c r="E2354" s="1">
        <v>55638.04</v>
      </c>
      <c r="F2354" s="1">
        <v>1.0</v>
      </c>
      <c r="G2354" s="1">
        <v>16.0</v>
      </c>
      <c r="H2354" s="1">
        <v>6.0</v>
      </c>
      <c r="I2354" s="1" t="s">
        <v>18</v>
      </c>
      <c r="J2354" s="1">
        <v>0.255</v>
      </c>
      <c r="K2354" s="1">
        <v>0.195</v>
      </c>
      <c r="L2354" s="6" t="str">
        <f>if(J2354&gt;QUARTILE!$B$3, "TOP", if(J2354&lt;QUARTILE!$B$4, "BOTTOM", 0))</f>
        <v>BOTTOM</v>
      </c>
      <c r="M2354" s="6">
        <f t="shared" si="1"/>
        <v>1</v>
      </c>
      <c r="N2354" s="6" t="str">
        <f t="shared" si="2"/>
        <v>Baby Boomer</v>
      </c>
      <c r="O2354" s="6" t="str">
        <f t="shared" si="3"/>
        <v>Low Income</v>
      </c>
    </row>
    <row r="2355" hidden="1">
      <c r="A2355" s="1">
        <v>102353.0</v>
      </c>
      <c r="B2355" s="1">
        <v>76.0</v>
      </c>
      <c r="C2355" s="1">
        <v>8000.0</v>
      </c>
      <c r="D2355" s="1" t="s">
        <v>25</v>
      </c>
      <c r="E2355" s="1">
        <v>31135.07</v>
      </c>
      <c r="F2355" s="1">
        <v>3.0</v>
      </c>
      <c r="G2355" s="1">
        <v>11.0</v>
      </c>
      <c r="H2355" s="1">
        <v>4.0</v>
      </c>
      <c r="I2355" s="1" t="s">
        <v>18</v>
      </c>
      <c r="J2355" s="1">
        <v>0.748</v>
      </c>
      <c r="K2355" s="1">
        <v>0.428</v>
      </c>
      <c r="L2355" s="6">
        <f>if(J2355&gt;QUARTILE!$B$3, "TOP", if(J2355&lt;QUARTILE!$B$4, "BOTTOM", 0))</f>
        <v>0</v>
      </c>
      <c r="M2355" s="6">
        <f t="shared" si="1"/>
        <v>1</v>
      </c>
      <c r="N2355" s="6" t="str">
        <f t="shared" si="2"/>
        <v>Baby Boomer</v>
      </c>
      <c r="O2355" s="6" t="str">
        <f t="shared" si="3"/>
        <v>Low Income</v>
      </c>
    </row>
    <row r="2356" hidden="1">
      <c r="A2356" s="1">
        <v>102354.0</v>
      </c>
      <c r="B2356" s="1">
        <v>35.0</v>
      </c>
      <c r="C2356" s="1">
        <v>25000.0</v>
      </c>
      <c r="D2356" s="1" t="s">
        <v>23</v>
      </c>
      <c r="E2356" s="1">
        <v>66773.04</v>
      </c>
      <c r="F2356" s="1">
        <v>1.0</v>
      </c>
      <c r="G2356" s="1">
        <v>20.0</v>
      </c>
      <c r="H2356" s="1">
        <v>11.0</v>
      </c>
      <c r="I2356" s="1" t="s">
        <v>18</v>
      </c>
      <c r="J2356" s="1">
        <v>0.478</v>
      </c>
      <c r="K2356" s="1">
        <v>0.019</v>
      </c>
      <c r="L2356" s="6">
        <f>if(J2356&gt;QUARTILE!$B$3, "TOP", if(J2356&lt;QUARTILE!$B$4, "BOTTOM", 0))</f>
        <v>0</v>
      </c>
      <c r="M2356" s="6">
        <f t="shared" si="1"/>
        <v>1</v>
      </c>
      <c r="N2356" s="6" t="str">
        <f t="shared" si="2"/>
        <v>Gen X</v>
      </c>
      <c r="O2356" s="6" t="str">
        <f t="shared" si="3"/>
        <v>Low Income</v>
      </c>
    </row>
    <row r="2357" hidden="1">
      <c r="A2357" s="1">
        <v>102355.0</v>
      </c>
      <c r="B2357" s="1">
        <v>67.0</v>
      </c>
      <c r="C2357" s="1">
        <v>13000.0</v>
      </c>
      <c r="D2357" s="1" t="s">
        <v>27</v>
      </c>
      <c r="E2357" s="1">
        <v>18746.73</v>
      </c>
      <c r="F2357" s="1">
        <v>4.0</v>
      </c>
      <c r="G2357" s="1">
        <v>25.0</v>
      </c>
      <c r="H2357" s="1">
        <v>6.0</v>
      </c>
      <c r="I2357" s="1" t="s">
        <v>22</v>
      </c>
      <c r="J2357" s="1">
        <v>0.133</v>
      </c>
      <c r="K2357" s="1">
        <v>0.221</v>
      </c>
      <c r="L2357" s="6" t="str">
        <f>if(J2357&gt;QUARTILE!$B$3, "TOP", if(J2357&lt;QUARTILE!$B$4, "BOTTOM", 0))</f>
        <v>BOTTOM</v>
      </c>
      <c r="M2357" s="6">
        <f t="shared" si="1"/>
        <v>2</v>
      </c>
      <c r="N2357" s="6" t="str">
        <f t="shared" si="2"/>
        <v>Baby Boomer</v>
      </c>
      <c r="O2357" s="6" t="str">
        <f t="shared" si="3"/>
        <v>Low Income</v>
      </c>
    </row>
    <row r="2358" hidden="1">
      <c r="A2358" s="1">
        <v>102356.0</v>
      </c>
      <c r="B2358" s="1">
        <v>31.0</v>
      </c>
      <c r="C2358" s="1">
        <v>141000.0</v>
      </c>
      <c r="D2358" s="1" t="s">
        <v>17</v>
      </c>
      <c r="E2358" s="1">
        <v>8122.91</v>
      </c>
      <c r="F2358" s="1">
        <v>2.0</v>
      </c>
      <c r="G2358" s="1">
        <v>18.0</v>
      </c>
      <c r="H2358" s="1">
        <v>13.0</v>
      </c>
      <c r="I2358" s="1" t="s">
        <v>22</v>
      </c>
      <c r="J2358" s="1">
        <v>0.639</v>
      </c>
      <c r="K2358" s="1">
        <v>0.709</v>
      </c>
      <c r="L2358" s="6">
        <f>if(J2358&gt;QUARTILE!$B$3, "TOP", if(J2358&lt;QUARTILE!$B$4, "BOTTOM", 0))</f>
        <v>0</v>
      </c>
      <c r="M2358" s="6">
        <f t="shared" si="1"/>
        <v>2</v>
      </c>
      <c r="N2358" s="6" t="str">
        <f t="shared" si="2"/>
        <v>Gen X</v>
      </c>
      <c r="O2358" s="6" t="str">
        <f t="shared" si="3"/>
        <v>High Income</v>
      </c>
    </row>
    <row r="2359" hidden="1">
      <c r="A2359" s="1">
        <v>102357.0</v>
      </c>
      <c r="B2359" s="1">
        <v>64.0</v>
      </c>
      <c r="C2359" s="1">
        <v>9000.0</v>
      </c>
      <c r="D2359" s="1" t="s">
        <v>25</v>
      </c>
      <c r="E2359" s="1">
        <v>35048.83</v>
      </c>
      <c r="F2359" s="1">
        <v>3.0</v>
      </c>
      <c r="G2359" s="1">
        <v>19.0</v>
      </c>
      <c r="H2359" s="1">
        <v>8.0</v>
      </c>
      <c r="I2359" s="1" t="s">
        <v>18</v>
      </c>
      <c r="J2359" s="1">
        <v>0.32</v>
      </c>
      <c r="K2359" s="1">
        <v>0.719</v>
      </c>
      <c r="L2359" s="6">
        <f>if(J2359&gt;QUARTILE!$B$3, "TOP", if(J2359&lt;QUARTILE!$B$4, "BOTTOM", 0))</f>
        <v>0</v>
      </c>
      <c r="M2359" s="6">
        <f t="shared" si="1"/>
        <v>1</v>
      </c>
      <c r="N2359" s="6" t="str">
        <f t="shared" si="2"/>
        <v>Baby Boomer</v>
      </c>
      <c r="O2359" s="6" t="str">
        <f t="shared" si="3"/>
        <v>Low Income</v>
      </c>
    </row>
    <row r="2360" hidden="1">
      <c r="A2360" s="1">
        <v>102358.0</v>
      </c>
      <c r="B2360" s="1">
        <v>46.0</v>
      </c>
      <c r="C2360" s="1">
        <v>11000.0</v>
      </c>
      <c r="D2360" s="1" t="s">
        <v>23</v>
      </c>
      <c r="E2360" s="1">
        <v>6890.87</v>
      </c>
      <c r="F2360" s="1">
        <v>1.0</v>
      </c>
      <c r="G2360" s="1">
        <v>17.0</v>
      </c>
      <c r="H2360" s="1">
        <v>13.0</v>
      </c>
      <c r="I2360" s="1" t="s">
        <v>22</v>
      </c>
      <c r="J2360" s="1">
        <v>0.73</v>
      </c>
      <c r="K2360" s="1">
        <v>0.622</v>
      </c>
      <c r="L2360" s="6">
        <f>if(J2360&gt;QUARTILE!$B$3, "TOP", if(J2360&lt;QUARTILE!$B$4, "BOTTOM", 0))</f>
        <v>0</v>
      </c>
      <c r="M2360" s="6">
        <f t="shared" si="1"/>
        <v>2</v>
      </c>
      <c r="N2360" s="6" t="str">
        <f t="shared" si="2"/>
        <v>Gen X</v>
      </c>
      <c r="O2360" s="6" t="str">
        <f t="shared" si="3"/>
        <v>Low Income</v>
      </c>
    </row>
    <row r="2361" hidden="1">
      <c r="A2361" s="1">
        <v>102359.0</v>
      </c>
      <c r="B2361" s="1">
        <v>29.0</v>
      </c>
      <c r="C2361" s="1">
        <v>37000.0</v>
      </c>
      <c r="D2361" s="1" t="s">
        <v>25</v>
      </c>
      <c r="E2361" s="1">
        <v>3601.03</v>
      </c>
      <c r="F2361" s="1">
        <v>3.0</v>
      </c>
      <c r="G2361" s="1">
        <v>21.0</v>
      </c>
      <c r="H2361" s="1">
        <v>20.0</v>
      </c>
      <c r="I2361" s="1" t="s">
        <v>22</v>
      </c>
      <c r="J2361" s="1">
        <v>0.082</v>
      </c>
      <c r="K2361" s="1">
        <v>0.944</v>
      </c>
      <c r="L2361" s="6" t="str">
        <f>if(J2361&gt;QUARTILE!$B$3, "TOP", if(J2361&lt;QUARTILE!$B$4, "BOTTOM", 0))</f>
        <v>BOTTOM</v>
      </c>
      <c r="M2361" s="6">
        <f t="shared" si="1"/>
        <v>2</v>
      </c>
      <c r="N2361" s="6" t="str">
        <f t="shared" si="2"/>
        <v>Millenial</v>
      </c>
      <c r="O2361" s="6" t="str">
        <f t="shared" si="3"/>
        <v>Low Income</v>
      </c>
    </row>
    <row r="2362" hidden="1">
      <c r="A2362" s="1">
        <v>102360.0</v>
      </c>
      <c r="B2362" s="1">
        <v>53.0</v>
      </c>
      <c r="C2362" s="1">
        <v>20000.0</v>
      </c>
      <c r="D2362" s="1" t="s">
        <v>25</v>
      </c>
      <c r="E2362" s="1">
        <v>24503.17</v>
      </c>
      <c r="F2362" s="1">
        <v>5.0</v>
      </c>
      <c r="G2362" s="1">
        <v>17.0</v>
      </c>
      <c r="H2362" s="1">
        <v>6.0</v>
      </c>
      <c r="I2362" s="1" t="s">
        <v>22</v>
      </c>
      <c r="J2362" s="1">
        <v>0.56</v>
      </c>
      <c r="K2362" s="1">
        <v>0.603</v>
      </c>
      <c r="L2362" s="6">
        <f>if(J2362&gt;QUARTILE!$B$3, "TOP", if(J2362&lt;QUARTILE!$B$4, "BOTTOM", 0))</f>
        <v>0</v>
      </c>
      <c r="M2362" s="6">
        <f t="shared" si="1"/>
        <v>2</v>
      </c>
      <c r="N2362" s="6" t="str">
        <f t="shared" si="2"/>
        <v>Gen X</v>
      </c>
      <c r="O2362" s="6" t="str">
        <f t="shared" si="3"/>
        <v>Low Income</v>
      </c>
    </row>
    <row r="2363" hidden="1">
      <c r="A2363" s="1">
        <v>102361.0</v>
      </c>
      <c r="B2363" s="1">
        <v>76.0</v>
      </c>
      <c r="C2363" s="1">
        <v>37000.0</v>
      </c>
      <c r="D2363" s="1" t="s">
        <v>25</v>
      </c>
      <c r="E2363" s="1">
        <v>20375.09</v>
      </c>
      <c r="F2363" s="1">
        <v>2.0</v>
      </c>
      <c r="G2363" s="1">
        <v>24.0</v>
      </c>
      <c r="H2363" s="1">
        <v>5.0</v>
      </c>
      <c r="I2363" s="1" t="s">
        <v>22</v>
      </c>
      <c r="J2363" s="1">
        <v>0.269</v>
      </c>
      <c r="K2363" s="1">
        <v>0.747</v>
      </c>
      <c r="L2363" s="6" t="str">
        <f>if(J2363&gt;QUARTILE!$B$3, "TOP", if(J2363&lt;QUARTILE!$B$4, "BOTTOM", 0))</f>
        <v>BOTTOM</v>
      </c>
      <c r="M2363" s="6">
        <f t="shared" si="1"/>
        <v>2</v>
      </c>
      <c r="N2363" s="6" t="str">
        <f t="shared" si="2"/>
        <v>Baby Boomer</v>
      </c>
      <c r="O2363" s="6" t="str">
        <f t="shared" si="3"/>
        <v>Low Income</v>
      </c>
    </row>
    <row r="2364" hidden="1">
      <c r="A2364" s="1">
        <v>102362.0</v>
      </c>
      <c r="B2364" s="1">
        <v>52.0</v>
      </c>
      <c r="C2364" s="1">
        <v>28000.0</v>
      </c>
      <c r="D2364" s="1" t="s">
        <v>27</v>
      </c>
      <c r="E2364" s="1">
        <v>42230.85</v>
      </c>
      <c r="F2364" s="1">
        <v>3.0</v>
      </c>
      <c r="G2364" s="1">
        <v>15.0</v>
      </c>
      <c r="H2364" s="1">
        <v>6.0</v>
      </c>
      <c r="I2364" s="1" t="s">
        <v>18</v>
      </c>
      <c r="J2364" s="1">
        <v>1.0</v>
      </c>
      <c r="K2364" s="1">
        <v>0.257</v>
      </c>
      <c r="L2364" s="6" t="str">
        <f>if(J2364&gt;QUARTILE!$B$3, "TOP", if(J2364&lt;QUARTILE!$B$4, "BOTTOM", 0))</f>
        <v>TOP</v>
      </c>
      <c r="M2364" s="6">
        <f t="shared" si="1"/>
        <v>1</v>
      </c>
      <c r="N2364" s="6" t="str">
        <f t="shared" si="2"/>
        <v>Gen X</v>
      </c>
      <c r="O2364" s="6" t="str">
        <f t="shared" si="3"/>
        <v>Low Income</v>
      </c>
    </row>
    <row r="2365" hidden="1">
      <c r="A2365" s="1">
        <v>102363.0</v>
      </c>
      <c r="B2365" s="1">
        <v>69.0</v>
      </c>
      <c r="C2365" s="1">
        <v>16000.0</v>
      </c>
      <c r="D2365" s="1" t="s">
        <v>23</v>
      </c>
      <c r="E2365" s="1">
        <v>65363.82</v>
      </c>
      <c r="F2365" s="1">
        <v>2.0</v>
      </c>
      <c r="G2365" s="1">
        <v>12.0</v>
      </c>
      <c r="H2365" s="1">
        <v>2.0</v>
      </c>
      <c r="I2365" s="1" t="s">
        <v>18</v>
      </c>
      <c r="J2365" s="1">
        <v>0.861</v>
      </c>
      <c r="K2365" s="1">
        <v>0.07</v>
      </c>
      <c r="L2365" s="6" t="str">
        <f>if(J2365&gt;QUARTILE!$B$3, "TOP", if(J2365&lt;QUARTILE!$B$4, "BOTTOM", 0))</f>
        <v>TOP</v>
      </c>
      <c r="M2365" s="6">
        <f t="shared" si="1"/>
        <v>1</v>
      </c>
      <c r="N2365" s="6" t="str">
        <f t="shared" si="2"/>
        <v>Baby Boomer</v>
      </c>
      <c r="O2365" s="6" t="str">
        <f t="shared" si="3"/>
        <v>Low Income</v>
      </c>
    </row>
    <row r="2366" hidden="1">
      <c r="A2366" s="1">
        <v>102364.0</v>
      </c>
      <c r="B2366" s="1">
        <v>78.0</v>
      </c>
      <c r="C2366" s="1">
        <v>10000.0</v>
      </c>
      <c r="D2366" s="1" t="s">
        <v>25</v>
      </c>
      <c r="E2366" s="1">
        <v>38925.87</v>
      </c>
      <c r="F2366" s="1">
        <v>5.0</v>
      </c>
      <c r="G2366" s="1">
        <v>14.0</v>
      </c>
      <c r="H2366" s="1">
        <v>5.0</v>
      </c>
      <c r="I2366" s="1" t="s">
        <v>18</v>
      </c>
      <c r="J2366" s="1">
        <v>0.905</v>
      </c>
      <c r="K2366" s="1">
        <v>0.508</v>
      </c>
      <c r="L2366" s="6" t="str">
        <f>if(J2366&gt;QUARTILE!$B$3, "TOP", if(J2366&lt;QUARTILE!$B$4, "BOTTOM", 0))</f>
        <v>TOP</v>
      </c>
      <c r="M2366" s="6">
        <f t="shared" si="1"/>
        <v>1</v>
      </c>
      <c r="N2366" s="6" t="str">
        <f t="shared" si="2"/>
        <v>Baby Boomer</v>
      </c>
      <c r="O2366" s="6" t="str">
        <f t="shared" si="3"/>
        <v>Low Income</v>
      </c>
    </row>
    <row r="2367" hidden="1">
      <c r="A2367" s="1">
        <v>102365.0</v>
      </c>
      <c r="B2367" s="1">
        <v>29.0</v>
      </c>
      <c r="C2367" s="1">
        <v>42000.0</v>
      </c>
      <c r="D2367" s="1" t="s">
        <v>27</v>
      </c>
      <c r="E2367" s="1">
        <v>1237.97</v>
      </c>
      <c r="F2367" s="1">
        <v>5.0</v>
      </c>
      <c r="G2367" s="1">
        <v>26.0</v>
      </c>
      <c r="H2367" s="1">
        <v>8.0</v>
      </c>
      <c r="I2367" s="1" t="s">
        <v>22</v>
      </c>
      <c r="J2367" s="1">
        <v>0.705</v>
      </c>
      <c r="K2367" s="1">
        <v>0.869</v>
      </c>
      <c r="L2367" s="6">
        <f>if(J2367&gt;QUARTILE!$B$3, "TOP", if(J2367&lt;QUARTILE!$B$4, "BOTTOM", 0))</f>
        <v>0</v>
      </c>
      <c r="M2367" s="6">
        <f t="shared" si="1"/>
        <v>2</v>
      </c>
      <c r="N2367" s="6" t="str">
        <f t="shared" si="2"/>
        <v>Millenial</v>
      </c>
      <c r="O2367" s="6" t="str">
        <f t="shared" si="3"/>
        <v>Low Income</v>
      </c>
    </row>
    <row r="2368" hidden="1">
      <c r="A2368" s="1">
        <v>102366.0</v>
      </c>
      <c r="B2368" s="1">
        <v>24.0</v>
      </c>
      <c r="C2368" s="1">
        <v>10000.0</v>
      </c>
      <c r="D2368" s="1" t="s">
        <v>25</v>
      </c>
      <c r="E2368" s="1">
        <v>21843.47</v>
      </c>
      <c r="F2368" s="1">
        <v>1.0</v>
      </c>
      <c r="G2368" s="1">
        <v>17.0</v>
      </c>
      <c r="H2368" s="1">
        <v>15.0</v>
      </c>
      <c r="I2368" s="1" t="s">
        <v>22</v>
      </c>
      <c r="J2368" s="1">
        <v>0.716</v>
      </c>
      <c r="K2368" s="1">
        <v>0.982</v>
      </c>
      <c r="L2368" s="6">
        <f>if(J2368&gt;QUARTILE!$B$3, "TOP", if(J2368&lt;QUARTILE!$B$4, "BOTTOM", 0))</f>
        <v>0</v>
      </c>
      <c r="M2368" s="6">
        <f t="shared" si="1"/>
        <v>2</v>
      </c>
      <c r="N2368" s="6" t="str">
        <f t="shared" si="2"/>
        <v>Millenial</v>
      </c>
      <c r="O2368" s="6" t="str">
        <f t="shared" si="3"/>
        <v>Low Income</v>
      </c>
    </row>
    <row r="2369" hidden="1">
      <c r="A2369" s="1">
        <v>102367.0</v>
      </c>
      <c r="B2369" s="1">
        <v>46.0</v>
      </c>
      <c r="C2369" s="1">
        <v>31000.0</v>
      </c>
      <c r="D2369" s="1" t="s">
        <v>27</v>
      </c>
      <c r="E2369" s="1">
        <v>30717.47</v>
      </c>
      <c r="F2369" s="1">
        <v>4.0</v>
      </c>
      <c r="G2369" s="1">
        <v>16.0</v>
      </c>
      <c r="H2369" s="1">
        <v>8.0</v>
      </c>
      <c r="I2369" s="1" t="s">
        <v>18</v>
      </c>
      <c r="J2369" s="1">
        <v>0.238</v>
      </c>
      <c r="K2369" s="1">
        <v>0.3</v>
      </c>
      <c r="L2369" s="6" t="str">
        <f>if(J2369&gt;QUARTILE!$B$3, "TOP", if(J2369&lt;QUARTILE!$B$4, "BOTTOM", 0))</f>
        <v>BOTTOM</v>
      </c>
      <c r="M2369" s="6">
        <f t="shared" si="1"/>
        <v>1</v>
      </c>
      <c r="N2369" s="6" t="str">
        <f t="shared" si="2"/>
        <v>Gen X</v>
      </c>
      <c r="O2369" s="6" t="str">
        <f t="shared" si="3"/>
        <v>Low Income</v>
      </c>
    </row>
    <row r="2370" hidden="1">
      <c r="A2370" s="1">
        <v>102368.0</v>
      </c>
      <c r="B2370" s="1">
        <v>28.0</v>
      </c>
      <c r="C2370" s="1">
        <v>38000.0</v>
      </c>
      <c r="D2370" s="1" t="s">
        <v>23</v>
      </c>
      <c r="E2370" s="1">
        <v>80268.63</v>
      </c>
      <c r="F2370" s="1">
        <v>1.0</v>
      </c>
      <c r="G2370" s="1">
        <v>21.0</v>
      </c>
      <c r="H2370" s="1">
        <v>18.0</v>
      </c>
      <c r="I2370" s="1" t="s">
        <v>22</v>
      </c>
      <c r="J2370" s="1">
        <v>1.0</v>
      </c>
      <c r="K2370" s="1">
        <v>0.44</v>
      </c>
      <c r="L2370" s="6" t="str">
        <f>if(J2370&gt;QUARTILE!$B$3, "TOP", if(J2370&lt;QUARTILE!$B$4, "BOTTOM", 0))</f>
        <v>TOP</v>
      </c>
      <c r="M2370" s="6">
        <f t="shared" si="1"/>
        <v>2</v>
      </c>
      <c r="N2370" s="6" t="str">
        <f t="shared" si="2"/>
        <v>Millenial</v>
      </c>
      <c r="O2370" s="6" t="str">
        <f t="shared" si="3"/>
        <v>Low Income</v>
      </c>
    </row>
    <row r="2371" hidden="1">
      <c r="A2371" s="1">
        <v>102369.0</v>
      </c>
      <c r="B2371" s="1">
        <v>50.0</v>
      </c>
      <c r="C2371" s="1">
        <v>20000.0</v>
      </c>
      <c r="D2371" s="1" t="s">
        <v>23</v>
      </c>
      <c r="E2371" s="1">
        <v>9389.24</v>
      </c>
      <c r="F2371" s="1">
        <v>2.0</v>
      </c>
      <c r="G2371" s="1">
        <v>26.0</v>
      </c>
      <c r="H2371" s="1">
        <v>4.0</v>
      </c>
      <c r="I2371" s="1" t="s">
        <v>22</v>
      </c>
      <c r="J2371" s="1">
        <v>0.707</v>
      </c>
      <c r="K2371" s="1">
        <v>0.311</v>
      </c>
      <c r="L2371" s="6">
        <f>if(J2371&gt;QUARTILE!$B$3, "TOP", if(J2371&lt;QUARTILE!$B$4, "BOTTOM", 0))</f>
        <v>0</v>
      </c>
      <c r="M2371" s="6">
        <f t="shared" si="1"/>
        <v>2</v>
      </c>
      <c r="N2371" s="6" t="str">
        <f t="shared" si="2"/>
        <v>Gen X</v>
      </c>
      <c r="O2371" s="6" t="str">
        <f t="shared" si="3"/>
        <v>Low Income</v>
      </c>
    </row>
    <row r="2372" hidden="1">
      <c r="A2372" s="1">
        <v>102370.0</v>
      </c>
      <c r="B2372" s="1">
        <v>23.0</v>
      </c>
      <c r="C2372" s="1">
        <v>18000.0</v>
      </c>
      <c r="D2372" s="1" t="s">
        <v>30</v>
      </c>
      <c r="E2372" s="1">
        <v>3723.74</v>
      </c>
      <c r="F2372" s="1">
        <v>1.0</v>
      </c>
      <c r="G2372" s="1">
        <v>22.0</v>
      </c>
      <c r="H2372" s="1">
        <v>16.0</v>
      </c>
      <c r="I2372" s="1" t="s">
        <v>22</v>
      </c>
      <c r="J2372" s="1">
        <v>0.897</v>
      </c>
      <c r="K2372" s="1">
        <v>0.673</v>
      </c>
      <c r="L2372" s="6" t="str">
        <f>if(J2372&gt;QUARTILE!$B$3, "TOP", if(J2372&lt;QUARTILE!$B$4, "BOTTOM", 0))</f>
        <v>TOP</v>
      </c>
      <c r="M2372" s="6">
        <f t="shared" si="1"/>
        <v>2</v>
      </c>
      <c r="N2372" s="6" t="str">
        <f t="shared" si="2"/>
        <v>Millenial</v>
      </c>
      <c r="O2372" s="6" t="str">
        <f t="shared" si="3"/>
        <v>Low Income</v>
      </c>
    </row>
    <row r="2373" hidden="1">
      <c r="A2373" s="1">
        <v>102371.0</v>
      </c>
      <c r="B2373" s="1">
        <v>64.0</v>
      </c>
      <c r="C2373" s="1">
        <v>12000.0</v>
      </c>
      <c r="D2373" s="1" t="s">
        <v>25</v>
      </c>
      <c r="E2373" s="1">
        <v>38337.35</v>
      </c>
      <c r="F2373" s="1">
        <v>3.0</v>
      </c>
      <c r="G2373" s="1">
        <v>15.0</v>
      </c>
      <c r="H2373" s="1">
        <v>3.0</v>
      </c>
      <c r="I2373" s="1" t="s">
        <v>18</v>
      </c>
      <c r="J2373" s="1">
        <v>0.654</v>
      </c>
      <c r="K2373" s="1">
        <v>0.665</v>
      </c>
      <c r="L2373" s="6">
        <f>if(J2373&gt;QUARTILE!$B$3, "TOP", if(J2373&lt;QUARTILE!$B$4, "BOTTOM", 0))</f>
        <v>0</v>
      </c>
      <c r="M2373" s="6">
        <f t="shared" si="1"/>
        <v>1</v>
      </c>
      <c r="N2373" s="6" t="str">
        <f t="shared" si="2"/>
        <v>Baby Boomer</v>
      </c>
      <c r="O2373" s="6" t="str">
        <f t="shared" si="3"/>
        <v>Low Income</v>
      </c>
    </row>
    <row r="2374" hidden="1">
      <c r="A2374" s="1">
        <v>102372.0</v>
      </c>
      <c r="B2374" s="1">
        <v>32.0</v>
      </c>
      <c r="C2374" s="1">
        <v>29000.0</v>
      </c>
      <c r="D2374" s="1" t="s">
        <v>25</v>
      </c>
      <c r="E2374" s="1">
        <v>7638.88</v>
      </c>
      <c r="F2374" s="1">
        <v>1.0</v>
      </c>
      <c r="G2374" s="1">
        <v>29.0</v>
      </c>
      <c r="H2374" s="1">
        <v>13.0</v>
      </c>
      <c r="I2374" s="1" t="s">
        <v>18</v>
      </c>
      <c r="J2374" s="1">
        <v>0.336</v>
      </c>
      <c r="K2374" s="1">
        <v>0.041</v>
      </c>
      <c r="L2374" s="6">
        <f>if(J2374&gt;QUARTILE!$B$3, "TOP", if(J2374&lt;QUARTILE!$B$4, "BOTTOM", 0))</f>
        <v>0</v>
      </c>
      <c r="M2374" s="6">
        <f t="shared" si="1"/>
        <v>1</v>
      </c>
      <c r="N2374" s="6" t="str">
        <f t="shared" si="2"/>
        <v>Gen X</v>
      </c>
      <c r="O2374" s="6" t="str">
        <f t="shared" si="3"/>
        <v>Low Income</v>
      </c>
    </row>
    <row r="2375" hidden="1">
      <c r="A2375" s="1">
        <v>102373.0</v>
      </c>
      <c r="B2375" s="1">
        <v>49.0</v>
      </c>
      <c r="C2375" s="1">
        <v>5000.0</v>
      </c>
      <c r="D2375" s="1" t="s">
        <v>27</v>
      </c>
      <c r="E2375" s="1">
        <v>18236.11</v>
      </c>
      <c r="F2375" s="1">
        <v>4.0</v>
      </c>
      <c r="G2375" s="1">
        <v>24.0</v>
      </c>
      <c r="H2375" s="1">
        <v>5.0</v>
      </c>
      <c r="I2375" s="1" t="s">
        <v>22</v>
      </c>
      <c r="J2375" s="1">
        <v>0.437</v>
      </c>
      <c r="K2375" s="1">
        <v>0.797</v>
      </c>
      <c r="L2375" s="6">
        <f>if(J2375&gt;QUARTILE!$B$3, "TOP", if(J2375&lt;QUARTILE!$B$4, "BOTTOM", 0))</f>
        <v>0</v>
      </c>
      <c r="M2375" s="6">
        <f t="shared" si="1"/>
        <v>2</v>
      </c>
      <c r="N2375" s="6" t="str">
        <f t="shared" si="2"/>
        <v>Gen X</v>
      </c>
      <c r="O2375" s="6" t="str">
        <f t="shared" si="3"/>
        <v>Low Income</v>
      </c>
    </row>
    <row r="2376" hidden="1">
      <c r="A2376" s="1">
        <v>102374.0</v>
      </c>
      <c r="B2376" s="1">
        <v>68.0</v>
      </c>
      <c r="C2376" s="1">
        <v>34000.0</v>
      </c>
      <c r="D2376" s="1" t="s">
        <v>30</v>
      </c>
      <c r="E2376" s="1">
        <v>9882.48</v>
      </c>
      <c r="F2376" s="1">
        <v>4.0</v>
      </c>
      <c r="G2376" s="1">
        <v>19.0</v>
      </c>
      <c r="H2376" s="1">
        <v>6.0</v>
      </c>
      <c r="I2376" s="1" t="s">
        <v>22</v>
      </c>
      <c r="J2376" s="1">
        <v>0.399</v>
      </c>
      <c r="K2376" s="1">
        <v>0.464</v>
      </c>
      <c r="L2376" s="6">
        <f>if(J2376&gt;QUARTILE!$B$3, "TOP", if(J2376&lt;QUARTILE!$B$4, "BOTTOM", 0))</f>
        <v>0</v>
      </c>
      <c r="M2376" s="6">
        <f t="shared" si="1"/>
        <v>2</v>
      </c>
      <c r="N2376" s="6" t="str">
        <f t="shared" si="2"/>
        <v>Baby Boomer</v>
      </c>
      <c r="O2376" s="6" t="str">
        <f t="shared" si="3"/>
        <v>Low Income</v>
      </c>
    </row>
    <row r="2377" hidden="1">
      <c r="A2377" s="1">
        <v>102375.0</v>
      </c>
      <c r="B2377" s="1">
        <v>28.0</v>
      </c>
      <c r="C2377" s="1">
        <v>24000.0</v>
      </c>
      <c r="D2377" s="1" t="s">
        <v>30</v>
      </c>
      <c r="E2377" s="1">
        <v>10294.21</v>
      </c>
      <c r="F2377" s="1">
        <v>2.0</v>
      </c>
      <c r="G2377" s="1">
        <v>26.0</v>
      </c>
      <c r="H2377" s="1">
        <v>13.0</v>
      </c>
      <c r="I2377" s="1" t="s">
        <v>22</v>
      </c>
      <c r="J2377" s="1">
        <v>0.016</v>
      </c>
      <c r="K2377" s="1">
        <v>0.58</v>
      </c>
      <c r="L2377" s="6" t="str">
        <f>if(J2377&gt;QUARTILE!$B$3, "TOP", if(J2377&lt;QUARTILE!$B$4, "BOTTOM", 0))</f>
        <v>BOTTOM</v>
      </c>
      <c r="M2377" s="6">
        <f t="shared" si="1"/>
        <v>2</v>
      </c>
      <c r="N2377" s="6" t="str">
        <f t="shared" si="2"/>
        <v>Millenial</v>
      </c>
      <c r="O2377" s="6" t="str">
        <f t="shared" si="3"/>
        <v>Low Income</v>
      </c>
    </row>
    <row r="2378" hidden="1">
      <c r="A2378" s="1">
        <v>102376.0</v>
      </c>
      <c r="B2378" s="1">
        <v>75.0</v>
      </c>
      <c r="C2378" s="1">
        <v>19000.0</v>
      </c>
      <c r="D2378" s="1" t="s">
        <v>25</v>
      </c>
      <c r="E2378" s="1">
        <v>26370.06</v>
      </c>
      <c r="F2378" s="1">
        <v>5.0</v>
      </c>
      <c r="G2378" s="1">
        <v>24.0</v>
      </c>
      <c r="H2378" s="1">
        <v>4.0</v>
      </c>
      <c r="I2378" s="1" t="s">
        <v>22</v>
      </c>
      <c r="J2378" s="1">
        <v>0.725</v>
      </c>
      <c r="K2378" s="1">
        <v>0.156</v>
      </c>
      <c r="L2378" s="6">
        <f>if(J2378&gt;QUARTILE!$B$3, "TOP", if(J2378&lt;QUARTILE!$B$4, "BOTTOM", 0))</f>
        <v>0</v>
      </c>
      <c r="M2378" s="6">
        <f t="shared" si="1"/>
        <v>2</v>
      </c>
      <c r="N2378" s="6" t="str">
        <f t="shared" si="2"/>
        <v>Baby Boomer</v>
      </c>
      <c r="O2378" s="6" t="str">
        <f t="shared" si="3"/>
        <v>Low Income</v>
      </c>
    </row>
    <row r="2379" hidden="1">
      <c r="A2379" s="1">
        <v>102377.0</v>
      </c>
      <c r="B2379" s="1">
        <v>40.0</v>
      </c>
      <c r="C2379" s="1">
        <v>25000.0</v>
      </c>
      <c r="D2379" s="1" t="s">
        <v>23</v>
      </c>
      <c r="E2379" s="1">
        <v>8971.89</v>
      </c>
      <c r="F2379" s="1">
        <v>4.0</v>
      </c>
      <c r="G2379" s="1">
        <v>15.0</v>
      </c>
      <c r="H2379" s="1">
        <v>10.0</v>
      </c>
      <c r="I2379" s="1" t="s">
        <v>22</v>
      </c>
      <c r="J2379" s="1">
        <v>0.788</v>
      </c>
      <c r="K2379" s="1">
        <v>0.0</v>
      </c>
      <c r="L2379" s="6">
        <f>if(J2379&gt;QUARTILE!$B$3, "TOP", if(J2379&lt;QUARTILE!$B$4, "BOTTOM", 0))</f>
        <v>0</v>
      </c>
      <c r="M2379" s="6">
        <f t="shared" si="1"/>
        <v>2</v>
      </c>
      <c r="N2379" s="6" t="str">
        <f t="shared" si="2"/>
        <v>Gen X</v>
      </c>
      <c r="O2379" s="6" t="str">
        <f t="shared" si="3"/>
        <v>Low Income</v>
      </c>
    </row>
    <row r="2380" hidden="1">
      <c r="A2380" s="1">
        <v>102378.0</v>
      </c>
      <c r="B2380" s="1">
        <v>43.0</v>
      </c>
      <c r="C2380" s="1">
        <v>10000.0</v>
      </c>
      <c r="D2380" s="1" t="s">
        <v>21</v>
      </c>
      <c r="E2380" s="1">
        <v>23623.04</v>
      </c>
      <c r="F2380" s="1">
        <v>2.0</v>
      </c>
      <c r="G2380" s="1">
        <v>17.0</v>
      </c>
      <c r="H2380" s="1">
        <v>11.0</v>
      </c>
      <c r="I2380" s="1" t="s">
        <v>18</v>
      </c>
      <c r="J2380" s="1">
        <v>0.041</v>
      </c>
      <c r="K2380" s="1">
        <v>0.952</v>
      </c>
      <c r="L2380" s="6" t="str">
        <f>if(J2380&gt;QUARTILE!$B$3, "TOP", if(J2380&lt;QUARTILE!$B$4, "BOTTOM", 0))</f>
        <v>BOTTOM</v>
      </c>
      <c r="M2380" s="6">
        <f t="shared" si="1"/>
        <v>1</v>
      </c>
      <c r="N2380" s="6" t="str">
        <f t="shared" si="2"/>
        <v>Gen X</v>
      </c>
      <c r="O2380" s="6" t="str">
        <f t="shared" si="3"/>
        <v>Low Income</v>
      </c>
    </row>
    <row r="2381" hidden="1">
      <c r="A2381" s="1">
        <v>102379.0</v>
      </c>
      <c r="B2381" s="1">
        <v>51.0</v>
      </c>
      <c r="C2381" s="1">
        <v>5000.0</v>
      </c>
      <c r="D2381" s="1" t="s">
        <v>25</v>
      </c>
      <c r="E2381" s="1">
        <v>288.64</v>
      </c>
      <c r="F2381" s="1">
        <v>4.0</v>
      </c>
      <c r="G2381" s="1">
        <v>15.0</v>
      </c>
      <c r="H2381" s="1">
        <v>6.0</v>
      </c>
      <c r="I2381" s="1" t="s">
        <v>22</v>
      </c>
      <c r="J2381" s="1">
        <v>0.296</v>
      </c>
      <c r="K2381" s="1">
        <v>0.878</v>
      </c>
      <c r="L2381" s="6" t="str">
        <f>if(J2381&gt;QUARTILE!$B$3, "TOP", if(J2381&lt;QUARTILE!$B$4, "BOTTOM", 0))</f>
        <v>BOTTOM</v>
      </c>
      <c r="M2381" s="6">
        <f t="shared" si="1"/>
        <v>2</v>
      </c>
      <c r="N2381" s="6" t="str">
        <f t="shared" si="2"/>
        <v>Gen X</v>
      </c>
      <c r="O2381" s="6" t="str">
        <f t="shared" si="3"/>
        <v>Low Income</v>
      </c>
    </row>
    <row r="2382" hidden="1">
      <c r="A2382" s="1">
        <v>102380.0</v>
      </c>
      <c r="B2382" s="1">
        <v>63.0</v>
      </c>
      <c r="C2382" s="1">
        <v>29000.0</v>
      </c>
      <c r="D2382" s="1" t="s">
        <v>25</v>
      </c>
      <c r="E2382" s="1">
        <v>7850.41</v>
      </c>
      <c r="F2382" s="1">
        <v>4.0</v>
      </c>
      <c r="G2382" s="1">
        <v>21.0</v>
      </c>
      <c r="H2382" s="1">
        <v>9.0</v>
      </c>
      <c r="I2382" s="1" t="s">
        <v>22</v>
      </c>
      <c r="J2382" s="1">
        <v>0.714</v>
      </c>
      <c r="K2382" s="1">
        <v>0.724</v>
      </c>
      <c r="L2382" s="6">
        <f>if(J2382&gt;QUARTILE!$B$3, "TOP", if(J2382&lt;QUARTILE!$B$4, "BOTTOM", 0))</f>
        <v>0</v>
      </c>
      <c r="M2382" s="6">
        <f t="shared" si="1"/>
        <v>2</v>
      </c>
      <c r="N2382" s="6" t="str">
        <f t="shared" si="2"/>
        <v>Baby Boomer</v>
      </c>
      <c r="O2382" s="6" t="str">
        <f t="shared" si="3"/>
        <v>Low Income</v>
      </c>
    </row>
    <row r="2383" hidden="1">
      <c r="A2383" s="1">
        <v>102381.0</v>
      </c>
      <c r="B2383" s="1">
        <v>51.0</v>
      </c>
      <c r="C2383" s="1">
        <v>49000.0</v>
      </c>
      <c r="D2383" s="1" t="s">
        <v>17</v>
      </c>
      <c r="E2383" s="1">
        <v>7685.15</v>
      </c>
      <c r="F2383" s="1">
        <v>5.0</v>
      </c>
      <c r="G2383" s="1">
        <v>19.0</v>
      </c>
      <c r="H2383" s="1">
        <v>6.0</v>
      </c>
      <c r="I2383" s="1" t="s">
        <v>22</v>
      </c>
      <c r="J2383" s="1">
        <v>0.322</v>
      </c>
      <c r="K2383" s="1">
        <v>0.424</v>
      </c>
      <c r="L2383" s="6">
        <f>if(J2383&gt;QUARTILE!$B$3, "TOP", if(J2383&lt;QUARTILE!$B$4, "BOTTOM", 0))</f>
        <v>0</v>
      </c>
      <c r="M2383" s="6">
        <f t="shared" si="1"/>
        <v>2</v>
      </c>
      <c r="N2383" s="6" t="str">
        <f t="shared" si="2"/>
        <v>Gen X</v>
      </c>
      <c r="O2383" s="6" t="str">
        <f t="shared" si="3"/>
        <v>Medium Income</v>
      </c>
    </row>
    <row r="2384" hidden="1">
      <c r="A2384" s="1">
        <v>102382.0</v>
      </c>
      <c r="B2384" s="1">
        <v>46.0</v>
      </c>
      <c r="C2384" s="1">
        <v>8000.0</v>
      </c>
      <c r="D2384" s="1" t="s">
        <v>25</v>
      </c>
      <c r="E2384" s="1">
        <v>27632.93</v>
      </c>
      <c r="F2384" s="1">
        <v>3.0</v>
      </c>
      <c r="G2384" s="1">
        <v>16.0</v>
      </c>
      <c r="H2384" s="1">
        <v>13.0</v>
      </c>
      <c r="I2384" s="1" t="s">
        <v>18</v>
      </c>
      <c r="J2384" s="1">
        <v>0.984</v>
      </c>
      <c r="K2384" s="1">
        <v>0.318</v>
      </c>
      <c r="L2384" s="6" t="str">
        <f>if(J2384&gt;QUARTILE!$B$3, "TOP", if(J2384&lt;QUARTILE!$B$4, "BOTTOM", 0))</f>
        <v>TOP</v>
      </c>
      <c r="M2384" s="6">
        <f t="shared" si="1"/>
        <v>1</v>
      </c>
      <c r="N2384" s="6" t="str">
        <f t="shared" si="2"/>
        <v>Gen X</v>
      </c>
      <c r="O2384" s="6" t="str">
        <f t="shared" si="3"/>
        <v>Low Income</v>
      </c>
    </row>
    <row r="2385" hidden="1">
      <c r="A2385" s="1">
        <v>102383.0</v>
      </c>
      <c r="B2385" s="1">
        <v>21.0</v>
      </c>
      <c r="C2385" s="1">
        <v>12000.0</v>
      </c>
      <c r="D2385" s="1" t="s">
        <v>23</v>
      </c>
      <c r="E2385" s="1">
        <v>7553.8</v>
      </c>
      <c r="F2385" s="1">
        <v>2.0</v>
      </c>
      <c r="G2385" s="1">
        <v>20.0</v>
      </c>
      <c r="H2385" s="1">
        <v>25.0</v>
      </c>
      <c r="I2385" s="1" t="s">
        <v>26</v>
      </c>
      <c r="J2385" s="1">
        <v>0.363</v>
      </c>
      <c r="K2385" s="1">
        <v>0.056</v>
      </c>
      <c r="L2385" s="6">
        <f>if(J2385&gt;QUARTILE!$B$3, "TOP", if(J2385&lt;QUARTILE!$B$4, "BOTTOM", 0))</f>
        <v>0</v>
      </c>
      <c r="M2385" s="6">
        <f t="shared" si="1"/>
        <v>3</v>
      </c>
      <c r="N2385" s="6" t="str">
        <f t="shared" si="2"/>
        <v>Millenial</v>
      </c>
      <c r="O2385" s="6" t="str">
        <f t="shared" si="3"/>
        <v>Low Income</v>
      </c>
    </row>
    <row r="2386" hidden="1">
      <c r="A2386" s="1">
        <v>102384.0</v>
      </c>
      <c r="B2386" s="1">
        <v>34.0</v>
      </c>
      <c r="C2386" s="1">
        <v>35000.0</v>
      </c>
      <c r="D2386" s="1" t="s">
        <v>17</v>
      </c>
      <c r="E2386" s="1">
        <v>20065.7</v>
      </c>
      <c r="F2386" s="1">
        <v>4.0</v>
      </c>
      <c r="G2386" s="1">
        <v>14.0</v>
      </c>
      <c r="H2386" s="1">
        <v>12.0</v>
      </c>
      <c r="I2386" s="1" t="s">
        <v>22</v>
      </c>
      <c r="J2386" s="1">
        <v>0.928</v>
      </c>
      <c r="K2386" s="1">
        <v>0.031</v>
      </c>
      <c r="L2386" s="6" t="str">
        <f>if(J2386&gt;QUARTILE!$B$3, "TOP", if(J2386&lt;QUARTILE!$B$4, "BOTTOM", 0))</f>
        <v>TOP</v>
      </c>
      <c r="M2386" s="6">
        <f t="shared" si="1"/>
        <v>2</v>
      </c>
      <c r="N2386" s="6" t="str">
        <f t="shared" si="2"/>
        <v>Gen X</v>
      </c>
      <c r="O2386" s="6" t="str">
        <f t="shared" si="3"/>
        <v>Low Income</v>
      </c>
    </row>
    <row r="2387" hidden="1">
      <c r="A2387" s="1">
        <v>102385.0</v>
      </c>
      <c r="B2387" s="1">
        <v>52.0</v>
      </c>
      <c r="C2387" s="1">
        <v>27000.0</v>
      </c>
      <c r="D2387" s="1" t="s">
        <v>25</v>
      </c>
      <c r="E2387" s="1">
        <v>23328.69</v>
      </c>
      <c r="F2387" s="1">
        <v>4.0</v>
      </c>
      <c r="G2387" s="1">
        <v>22.0</v>
      </c>
      <c r="H2387" s="1">
        <v>5.0</v>
      </c>
      <c r="I2387" s="1" t="s">
        <v>22</v>
      </c>
      <c r="J2387" s="1">
        <v>0.964</v>
      </c>
      <c r="K2387" s="1">
        <v>0.407</v>
      </c>
      <c r="L2387" s="6" t="str">
        <f>if(J2387&gt;QUARTILE!$B$3, "TOP", if(J2387&lt;QUARTILE!$B$4, "BOTTOM", 0))</f>
        <v>TOP</v>
      </c>
      <c r="M2387" s="6">
        <f t="shared" si="1"/>
        <v>2</v>
      </c>
      <c r="N2387" s="6" t="str">
        <f t="shared" si="2"/>
        <v>Gen X</v>
      </c>
      <c r="O2387" s="6" t="str">
        <f t="shared" si="3"/>
        <v>Low Income</v>
      </c>
    </row>
    <row r="2388" hidden="1">
      <c r="A2388" s="1">
        <v>102386.0</v>
      </c>
      <c r="B2388" s="1">
        <v>30.0</v>
      </c>
      <c r="C2388" s="1">
        <v>130000.0</v>
      </c>
      <c r="D2388" s="1" t="s">
        <v>25</v>
      </c>
      <c r="E2388" s="1">
        <v>21483.79</v>
      </c>
      <c r="F2388" s="1">
        <v>1.0</v>
      </c>
      <c r="G2388" s="1">
        <v>15.0</v>
      </c>
      <c r="H2388" s="1">
        <v>16.0</v>
      </c>
      <c r="I2388" s="1" t="s">
        <v>18</v>
      </c>
      <c r="J2388" s="1">
        <v>1.0</v>
      </c>
      <c r="K2388" s="1">
        <v>0.792</v>
      </c>
      <c r="L2388" s="6" t="str">
        <f>if(J2388&gt;QUARTILE!$B$3, "TOP", if(J2388&lt;QUARTILE!$B$4, "BOTTOM", 0))</f>
        <v>TOP</v>
      </c>
      <c r="M2388" s="6">
        <f t="shared" si="1"/>
        <v>1</v>
      </c>
      <c r="N2388" s="6" t="str">
        <f t="shared" si="2"/>
        <v>Millenial</v>
      </c>
      <c r="O2388" s="6" t="str">
        <f t="shared" si="3"/>
        <v>Medium Income</v>
      </c>
    </row>
    <row r="2389" hidden="1">
      <c r="A2389" s="1">
        <v>102387.0</v>
      </c>
      <c r="B2389" s="1">
        <v>58.0</v>
      </c>
      <c r="C2389" s="1">
        <v>42000.0</v>
      </c>
      <c r="D2389" s="1" t="s">
        <v>23</v>
      </c>
      <c r="E2389" s="1">
        <v>18491.18</v>
      </c>
      <c r="F2389" s="1">
        <v>3.0</v>
      </c>
      <c r="G2389" s="1">
        <v>21.0</v>
      </c>
      <c r="H2389" s="1">
        <v>4.0</v>
      </c>
      <c r="I2389" s="1" t="s">
        <v>22</v>
      </c>
      <c r="J2389" s="1">
        <v>0.127</v>
      </c>
      <c r="K2389" s="1">
        <v>0.726</v>
      </c>
      <c r="L2389" s="6" t="str">
        <f>if(J2389&gt;QUARTILE!$B$3, "TOP", if(J2389&lt;QUARTILE!$B$4, "BOTTOM", 0))</f>
        <v>BOTTOM</v>
      </c>
      <c r="M2389" s="6">
        <f t="shared" si="1"/>
        <v>2</v>
      </c>
      <c r="N2389" s="6" t="str">
        <f t="shared" si="2"/>
        <v>Gen X</v>
      </c>
      <c r="O2389" s="6" t="str">
        <f t="shared" si="3"/>
        <v>Low Income</v>
      </c>
    </row>
    <row r="2390" hidden="1">
      <c r="A2390" s="1">
        <v>102388.0</v>
      </c>
      <c r="B2390" s="1">
        <v>56.0</v>
      </c>
      <c r="C2390" s="1">
        <v>36000.0</v>
      </c>
      <c r="D2390" s="1" t="s">
        <v>27</v>
      </c>
      <c r="E2390" s="1">
        <v>10675.64</v>
      </c>
      <c r="F2390" s="1">
        <v>5.0</v>
      </c>
      <c r="G2390" s="1">
        <v>26.0</v>
      </c>
      <c r="H2390" s="1">
        <v>5.0</v>
      </c>
      <c r="I2390" s="1" t="s">
        <v>22</v>
      </c>
      <c r="J2390" s="1">
        <v>0.272</v>
      </c>
      <c r="K2390" s="1">
        <v>0.706</v>
      </c>
      <c r="L2390" s="6" t="str">
        <f>if(J2390&gt;QUARTILE!$B$3, "TOP", if(J2390&lt;QUARTILE!$B$4, "BOTTOM", 0))</f>
        <v>BOTTOM</v>
      </c>
      <c r="M2390" s="6">
        <f t="shared" si="1"/>
        <v>2</v>
      </c>
      <c r="N2390" s="6" t="str">
        <f t="shared" si="2"/>
        <v>Gen X</v>
      </c>
      <c r="O2390" s="6" t="str">
        <f t="shared" si="3"/>
        <v>Low Income</v>
      </c>
    </row>
    <row r="2391" hidden="1">
      <c r="A2391" s="1">
        <v>102389.0</v>
      </c>
      <c r="B2391" s="1">
        <v>32.0</v>
      </c>
      <c r="C2391" s="1">
        <v>14000.0</v>
      </c>
      <c r="D2391" s="1" t="s">
        <v>23</v>
      </c>
      <c r="E2391" s="1">
        <v>9345.91</v>
      </c>
      <c r="F2391" s="1">
        <v>2.0</v>
      </c>
      <c r="G2391" s="1">
        <v>25.0</v>
      </c>
      <c r="H2391" s="1">
        <v>5.0</v>
      </c>
      <c r="I2391" s="1" t="s">
        <v>22</v>
      </c>
      <c r="J2391" s="1">
        <v>0.301</v>
      </c>
      <c r="K2391" s="1">
        <v>0.119</v>
      </c>
      <c r="L2391" s="6" t="str">
        <f>if(J2391&gt;QUARTILE!$B$3, "TOP", if(J2391&lt;QUARTILE!$B$4, "BOTTOM", 0))</f>
        <v>BOTTOM</v>
      </c>
      <c r="M2391" s="6">
        <f t="shared" si="1"/>
        <v>2</v>
      </c>
      <c r="N2391" s="6" t="str">
        <f t="shared" si="2"/>
        <v>Gen X</v>
      </c>
      <c r="O2391" s="6" t="str">
        <f t="shared" si="3"/>
        <v>Low Income</v>
      </c>
    </row>
    <row r="2392" hidden="1">
      <c r="A2392" s="1">
        <v>102390.0</v>
      </c>
      <c r="B2392" s="1">
        <v>72.0</v>
      </c>
      <c r="C2392" s="1">
        <v>30000.0</v>
      </c>
      <c r="D2392" s="1" t="s">
        <v>25</v>
      </c>
      <c r="E2392" s="1">
        <v>16629.07</v>
      </c>
      <c r="F2392" s="1">
        <v>4.0</v>
      </c>
      <c r="G2392" s="1">
        <v>22.0</v>
      </c>
      <c r="H2392" s="1">
        <v>4.0</v>
      </c>
      <c r="I2392" s="1" t="s">
        <v>22</v>
      </c>
      <c r="J2392" s="1">
        <v>0.935</v>
      </c>
      <c r="K2392" s="1">
        <v>0.813</v>
      </c>
      <c r="L2392" s="6" t="str">
        <f>if(J2392&gt;QUARTILE!$B$3, "TOP", if(J2392&lt;QUARTILE!$B$4, "BOTTOM", 0))</f>
        <v>TOP</v>
      </c>
      <c r="M2392" s="6">
        <f t="shared" si="1"/>
        <v>2</v>
      </c>
      <c r="N2392" s="6" t="str">
        <f t="shared" si="2"/>
        <v>Baby Boomer</v>
      </c>
      <c r="O2392" s="6" t="str">
        <f t="shared" si="3"/>
        <v>Low Income</v>
      </c>
    </row>
    <row r="2393" hidden="1">
      <c r="A2393" s="1">
        <v>102391.0</v>
      </c>
      <c r="B2393" s="1">
        <v>46.0</v>
      </c>
      <c r="C2393" s="1">
        <v>54000.0</v>
      </c>
      <c r="D2393" s="1" t="s">
        <v>27</v>
      </c>
      <c r="E2393" s="1">
        <v>1316.45</v>
      </c>
      <c r="F2393" s="1">
        <v>2.0</v>
      </c>
      <c r="G2393" s="1">
        <v>16.0</v>
      </c>
      <c r="H2393" s="1">
        <v>14.0</v>
      </c>
      <c r="I2393" s="1" t="s">
        <v>22</v>
      </c>
      <c r="J2393" s="1">
        <v>0.907</v>
      </c>
      <c r="K2393" s="1">
        <v>0.804</v>
      </c>
      <c r="L2393" s="6" t="str">
        <f>if(J2393&gt;QUARTILE!$B$3, "TOP", if(J2393&lt;QUARTILE!$B$4, "BOTTOM", 0))</f>
        <v>TOP</v>
      </c>
      <c r="M2393" s="6">
        <f t="shared" si="1"/>
        <v>2</v>
      </c>
      <c r="N2393" s="6" t="str">
        <f t="shared" si="2"/>
        <v>Gen X</v>
      </c>
      <c r="O2393" s="6" t="str">
        <f t="shared" si="3"/>
        <v>Medium Income</v>
      </c>
    </row>
    <row r="2394" hidden="1">
      <c r="A2394" s="1">
        <v>102392.0</v>
      </c>
      <c r="B2394" s="1">
        <v>46.0</v>
      </c>
      <c r="C2394" s="1">
        <v>20000.0</v>
      </c>
      <c r="D2394" s="1" t="s">
        <v>21</v>
      </c>
      <c r="E2394" s="1">
        <v>41720.44</v>
      </c>
      <c r="F2394" s="1">
        <v>5.0</v>
      </c>
      <c r="G2394" s="1">
        <v>24.0</v>
      </c>
      <c r="H2394" s="1">
        <v>5.0</v>
      </c>
      <c r="I2394" s="1" t="s">
        <v>18</v>
      </c>
      <c r="J2394" s="1">
        <v>0.259</v>
      </c>
      <c r="K2394" s="1">
        <v>0.0</v>
      </c>
      <c r="L2394" s="6" t="str">
        <f>if(J2394&gt;QUARTILE!$B$3, "TOP", if(J2394&lt;QUARTILE!$B$4, "BOTTOM", 0))</f>
        <v>BOTTOM</v>
      </c>
      <c r="M2394" s="6">
        <f t="shared" si="1"/>
        <v>1</v>
      </c>
      <c r="N2394" s="6" t="str">
        <f t="shared" si="2"/>
        <v>Gen X</v>
      </c>
      <c r="O2394" s="6" t="str">
        <f t="shared" si="3"/>
        <v>Low Income</v>
      </c>
    </row>
    <row r="2395" hidden="1">
      <c r="A2395" s="1">
        <v>102393.0</v>
      </c>
      <c r="B2395" s="1">
        <v>28.0</v>
      </c>
      <c r="C2395" s="1">
        <v>21000.0</v>
      </c>
      <c r="D2395" s="1" t="s">
        <v>25</v>
      </c>
      <c r="E2395" s="1">
        <v>34895.43</v>
      </c>
      <c r="F2395" s="1">
        <v>3.0</v>
      </c>
      <c r="G2395" s="1">
        <v>24.0</v>
      </c>
      <c r="H2395" s="1">
        <v>21.0</v>
      </c>
      <c r="I2395" s="1" t="s">
        <v>26</v>
      </c>
      <c r="J2395" s="1">
        <v>0.491</v>
      </c>
      <c r="K2395" s="1">
        <v>0.157</v>
      </c>
      <c r="L2395" s="6">
        <f>if(J2395&gt;QUARTILE!$B$3, "TOP", if(J2395&lt;QUARTILE!$B$4, "BOTTOM", 0))</f>
        <v>0</v>
      </c>
      <c r="M2395" s="6">
        <f t="shared" si="1"/>
        <v>3</v>
      </c>
      <c r="N2395" s="6" t="str">
        <f t="shared" si="2"/>
        <v>Millenial</v>
      </c>
      <c r="O2395" s="6" t="str">
        <f t="shared" si="3"/>
        <v>Low Income</v>
      </c>
    </row>
    <row r="2396" hidden="1">
      <c r="A2396" s="1">
        <v>102394.0</v>
      </c>
      <c r="B2396" s="1">
        <v>69.0</v>
      </c>
      <c r="C2396" s="1">
        <v>24000.0</v>
      </c>
      <c r="D2396" s="1" t="s">
        <v>27</v>
      </c>
      <c r="E2396" s="1">
        <v>8504.73</v>
      </c>
      <c r="F2396" s="1">
        <v>1.0</v>
      </c>
      <c r="G2396" s="1">
        <v>26.0</v>
      </c>
      <c r="H2396" s="1">
        <v>2.0</v>
      </c>
      <c r="I2396" s="1" t="s">
        <v>22</v>
      </c>
      <c r="J2396" s="1">
        <v>0.474</v>
      </c>
      <c r="K2396" s="1">
        <v>0.375</v>
      </c>
      <c r="L2396" s="6">
        <f>if(J2396&gt;QUARTILE!$B$3, "TOP", if(J2396&lt;QUARTILE!$B$4, "BOTTOM", 0))</f>
        <v>0</v>
      </c>
      <c r="M2396" s="6">
        <f t="shared" si="1"/>
        <v>2</v>
      </c>
      <c r="N2396" s="6" t="str">
        <f t="shared" si="2"/>
        <v>Baby Boomer</v>
      </c>
      <c r="O2396" s="6" t="str">
        <f t="shared" si="3"/>
        <v>Low Income</v>
      </c>
    </row>
    <row r="2397" hidden="1">
      <c r="A2397" s="1">
        <v>102395.0</v>
      </c>
      <c r="B2397" s="1">
        <v>49.0</v>
      </c>
      <c r="C2397" s="1">
        <v>15000.0</v>
      </c>
      <c r="D2397" s="1" t="s">
        <v>27</v>
      </c>
      <c r="E2397" s="1">
        <v>16732.0</v>
      </c>
      <c r="F2397" s="1">
        <v>3.0</v>
      </c>
      <c r="G2397" s="1">
        <v>22.0</v>
      </c>
      <c r="H2397" s="1">
        <v>14.0</v>
      </c>
      <c r="I2397" s="1" t="s">
        <v>18</v>
      </c>
      <c r="J2397" s="1">
        <v>0.173</v>
      </c>
      <c r="K2397" s="1">
        <v>0.735</v>
      </c>
      <c r="L2397" s="6" t="str">
        <f>if(J2397&gt;QUARTILE!$B$3, "TOP", if(J2397&lt;QUARTILE!$B$4, "BOTTOM", 0))</f>
        <v>BOTTOM</v>
      </c>
      <c r="M2397" s="6">
        <f t="shared" si="1"/>
        <v>1</v>
      </c>
      <c r="N2397" s="6" t="str">
        <f t="shared" si="2"/>
        <v>Gen X</v>
      </c>
      <c r="O2397" s="6" t="str">
        <f t="shared" si="3"/>
        <v>Low Income</v>
      </c>
    </row>
    <row r="2398" hidden="1">
      <c r="A2398" s="1">
        <v>102396.0</v>
      </c>
      <c r="B2398" s="1">
        <v>19.0</v>
      </c>
      <c r="C2398" s="1">
        <v>26000.0</v>
      </c>
      <c r="D2398" s="1" t="s">
        <v>27</v>
      </c>
      <c r="E2398" s="1">
        <v>53832.03</v>
      </c>
      <c r="F2398" s="1">
        <v>1.0</v>
      </c>
      <c r="G2398" s="1">
        <v>21.0</v>
      </c>
      <c r="H2398" s="1">
        <v>15.0</v>
      </c>
      <c r="I2398" s="1" t="s">
        <v>18</v>
      </c>
      <c r="J2398" s="1">
        <v>0.576</v>
      </c>
      <c r="K2398" s="1">
        <v>0.76</v>
      </c>
      <c r="L2398" s="6">
        <f>if(J2398&gt;QUARTILE!$B$3, "TOP", if(J2398&lt;QUARTILE!$B$4, "BOTTOM", 0))</f>
        <v>0</v>
      </c>
      <c r="M2398" s="6">
        <f t="shared" si="1"/>
        <v>1</v>
      </c>
      <c r="N2398" s="6" t="str">
        <f t="shared" si="2"/>
        <v>Millenial</v>
      </c>
      <c r="O2398" s="6" t="str">
        <f t="shared" si="3"/>
        <v>Low Income</v>
      </c>
    </row>
    <row r="2399" hidden="1">
      <c r="A2399" s="1">
        <v>102397.0</v>
      </c>
      <c r="B2399" s="1">
        <v>64.0</v>
      </c>
      <c r="C2399" s="1">
        <v>25000.0</v>
      </c>
      <c r="D2399" s="1" t="s">
        <v>23</v>
      </c>
      <c r="E2399" s="1">
        <v>6339.11</v>
      </c>
      <c r="F2399" s="1">
        <v>2.0</v>
      </c>
      <c r="G2399" s="1">
        <v>22.0</v>
      </c>
      <c r="H2399" s="1">
        <v>4.0</v>
      </c>
      <c r="I2399" s="1" t="s">
        <v>22</v>
      </c>
      <c r="J2399" s="1">
        <v>0.895</v>
      </c>
      <c r="K2399" s="1">
        <v>0.376</v>
      </c>
      <c r="L2399" s="6" t="str">
        <f>if(J2399&gt;QUARTILE!$B$3, "TOP", if(J2399&lt;QUARTILE!$B$4, "BOTTOM", 0))</f>
        <v>TOP</v>
      </c>
      <c r="M2399" s="6">
        <f t="shared" si="1"/>
        <v>2</v>
      </c>
      <c r="N2399" s="6" t="str">
        <f t="shared" si="2"/>
        <v>Baby Boomer</v>
      </c>
      <c r="O2399" s="6" t="str">
        <f t="shared" si="3"/>
        <v>Low Income</v>
      </c>
    </row>
    <row r="2400" hidden="1">
      <c r="A2400" s="1">
        <v>102398.0</v>
      </c>
      <c r="B2400" s="1">
        <v>31.0</v>
      </c>
      <c r="C2400" s="1">
        <v>54000.0</v>
      </c>
      <c r="D2400" s="1" t="s">
        <v>17</v>
      </c>
      <c r="E2400" s="1">
        <v>27131.24</v>
      </c>
      <c r="F2400" s="1">
        <v>3.0</v>
      </c>
      <c r="G2400" s="1">
        <v>17.0</v>
      </c>
      <c r="H2400" s="1">
        <v>2.0</v>
      </c>
      <c r="I2400" s="1" t="s">
        <v>22</v>
      </c>
      <c r="J2400" s="1">
        <v>0.6</v>
      </c>
      <c r="K2400" s="1">
        <v>0.131</v>
      </c>
      <c r="L2400" s="6">
        <f>if(J2400&gt;QUARTILE!$B$3, "TOP", if(J2400&lt;QUARTILE!$B$4, "BOTTOM", 0))</f>
        <v>0</v>
      </c>
      <c r="M2400" s="6">
        <f t="shared" si="1"/>
        <v>2</v>
      </c>
      <c r="N2400" s="6" t="str">
        <f t="shared" si="2"/>
        <v>Gen X</v>
      </c>
      <c r="O2400" s="6" t="str">
        <f t="shared" si="3"/>
        <v>Medium Income</v>
      </c>
    </row>
    <row r="2401" hidden="1">
      <c r="A2401" s="1">
        <v>102399.0</v>
      </c>
      <c r="B2401" s="1">
        <v>37.0</v>
      </c>
      <c r="C2401" s="1">
        <v>20000.0</v>
      </c>
      <c r="D2401" s="1" t="s">
        <v>25</v>
      </c>
      <c r="E2401" s="1">
        <v>1727.11</v>
      </c>
      <c r="F2401" s="1">
        <v>3.0</v>
      </c>
      <c r="G2401" s="1">
        <v>21.0</v>
      </c>
      <c r="H2401" s="1">
        <v>17.0</v>
      </c>
      <c r="I2401" s="1" t="s">
        <v>18</v>
      </c>
      <c r="J2401" s="1">
        <v>0.774</v>
      </c>
      <c r="K2401" s="1">
        <v>0.083</v>
      </c>
      <c r="L2401" s="6">
        <f>if(J2401&gt;QUARTILE!$B$3, "TOP", if(J2401&lt;QUARTILE!$B$4, "BOTTOM", 0))</f>
        <v>0</v>
      </c>
      <c r="M2401" s="6">
        <f t="shared" si="1"/>
        <v>1</v>
      </c>
      <c r="N2401" s="6" t="str">
        <f t="shared" si="2"/>
        <v>Gen X</v>
      </c>
      <c r="O2401" s="6" t="str">
        <f t="shared" si="3"/>
        <v>Low Income</v>
      </c>
    </row>
    <row r="2402" hidden="1">
      <c r="A2402" s="1">
        <v>102400.0</v>
      </c>
      <c r="B2402" s="1">
        <v>39.0</v>
      </c>
      <c r="C2402" s="1">
        <v>33000.0</v>
      </c>
      <c r="D2402" s="1" t="s">
        <v>23</v>
      </c>
      <c r="E2402" s="1">
        <v>14820.39</v>
      </c>
      <c r="F2402" s="1">
        <v>3.0</v>
      </c>
      <c r="G2402" s="1">
        <v>20.0</v>
      </c>
      <c r="H2402" s="1">
        <v>11.0</v>
      </c>
      <c r="I2402" s="1" t="s">
        <v>18</v>
      </c>
      <c r="J2402" s="1">
        <v>0.3</v>
      </c>
      <c r="K2402" s="1">
        <v>0.639</v>
      </c>
      <c r="L2402" s="6" t="str">
        <f>if(J2402&gt;QUARTILE!$B$3, "TOP", if(J2402&lt;QUARTILE!$B$4, "BOTTOM", 0))</f>
        <v>BOTTOM</v>
      </c>
      <c r="M2402" s="6">
        <f t="shared" si="1"/>
        <v>1</v>
      </c>
      <c r="N2402" s="6" t="str">
        <f t="shared" si="2"/>
        <v>Gen X</v>
      </c>
      <c r="O2402" s="6" t="str">
        <f t="shared" si="3"/>
        <v>Low Income</v>
      </c>
    </row>
    <row r="2403" hidden="1">
      <c r="A2403" s="1">
        <v>102401.0</v>
      </c>
      <c r="B2403" s="1">
        <v>28.0</v>
      </c>
      <c r="C2403" s="1">
        <v>20000.0</v>
      </c>
      <c r="D2403" s="1" t="s">
        <v>23</v>
      </c>
      <c r="E2403" s="1">
        <v>43077.98</v>
      </c>
      <c r="F2403" s="1">
        <v>5.0</v>
      </c>
      <c r="G2403" s="1">
        <v>14.0</v>
      </c>
      <c r="H2403" s="1">
        <v>11.0</v>
      </c>
      <c r="I2403" s="1" t="s">
        <v>22</v>
      </c>
      <c r="J2403" s="1">
        <v>0.416</v>
      </c>
      <c r="K2403" s="1">
        <v>0.348</v>
      </c>
      <c r="L2403" s="6">
        <f>if(J2403&gt;QUARTILE!$B$3, "TOP", if(J2403&lt;QUARTILE!$B$4, "BOTTOM", 0))</f>
        <v>0</v>
      </c>
      <c r="M2403" s="6">
        <f t="shared" si="1"/>
        <v>2</v>
      </c>
      <c r="N2403" s="6" t="str">
        <f t="shared" si="2"/>
        <v>Millenial</v>
      </c>
      <c r="O2403" s="6" t="str">
        <f t="shared" si="3"/>
        <v>Low Income</v>
      </c>
    </row>
    <row r="2404" hidden="1">
      <c r="A2404" s="1">
        <v>102402.0</v>
      </c>
      <c r="B2404" s="1">
        <v>44.0</v>
      </c>
      <c r="C2404" s="1">
        <v>32000.0</v>
      </c>
      <c r="D2404" s="1" t="s">
        <v>27</v>
      </c>
      <c r="E2404" s="1">
        <v>16046.27</v>
      </c>
      <c r="F2404" s="1">
        <v>2.0</v>
      </c>
      <c r="G2404" s="1">
        <v>18.0</v>
      </c>
      <c r="H2404" s="1">
        <v>5.0</v>
      </c>
      <c r="I2404" s="1" t="s">
        <v>22</v>
      </c>
      <c r="J2404" s="1">
        <v>0.594</v>
      </c>
      <c r="K2404" s="1">
        <v>0.902</v>
      </c>
      <c r="L2404" s="6">
        <f>if(J2404&gt;QUARTILE!$B$3, "TOP", if(J2404&lt;QUARTILE!$B$4, "BOTTOM", 0))</f>
        <v>0</v>
      </c>
      <c r="M2404" s="6">
        <f t="shared" si="1"/>
        <v>2</v>
      </c>
      <c r="N2404" s="6" t="str">
        <f t="shared" si="2"/>
        <v>Gen X</v>
      </c>
      <c r="O2404" s="6" t="str">
        <f t="shared" si="3"/>
        <v>Low Income</v>
      </c>
    </row>
    <row r="2405" hidden="1">
      <c r="A2405" s="1">
        <v>102403.0</v>
      </c>
      <c r="B2405" s="1">
        <v>20.0</v>
      </c>
      <c r="C2405" s="1">
        <v>19000.0</v>
      </c>
      <c r="D2405" s="1" t="s">
        <v>23</v>
      </c>
      <c r="E2405" s="1">
        <v>19155.43</v>
      </c>
      <c r="F2405" s="1">
        <v>1.0</v>
      </c>
      <c r="G2405" s="1">
        <v>16.0</v>
      </c>
      <c r="H2405" s="1">
        <v>12.0</v>
      </c>
      <c r="I2405" s="1" t="s">
        <v>22</v>
      </c>
      <c r="J2405" s="1">
        <v>0.902</v>
      </c>
      <c r="K2405" s="1">
        <v>0.954</v>
      </c>
      <c r="L2405" s="6" t="str">
        <f>if(J2405&gt;QUARTILE!$B$3, "TOP", if(J2405&lt;QUARTILE!$B$4, "BOTTOM", 0))</f>
        <v>TOP</v>
      </c>
      <c r="M2405" s="6">
        <f t="shared" si="1"/>
        <v>2</v>
      </c>
      <c r="N2405" s="6" t="str">
        <f t="shared" si="2"/>
        <v>Millenial</v>
      </c>
      <c r="O2405" s="6" t="str">
        <f t="shared" si="3"/>
        <v>Low Income</v>
      </c>
    </row>
    <row r="2406" hidden="1">
      <c r="A2406" s="1">
        <v>102404.0</v>
      </c>
      <c r="B2406" s="1">
        <v>34.0</v>
      </c>
      <c r="C2406" s="1">
        <v>31000.0</v>
      </c>
      <c r="D2406" s="1" t="s">
        <v>23</v>
      </c>
      <c r="E2406" s="1">
        <v>47641.07</v>
      </c>
      <c r="F2406" s="1">
        <v>3.0</v>
      </c>
      <c r="G2406" s="1">
        <v>26.0</v>
      </c>
      <c r="H2406" s="1">
        <v>9.0</v>
      </c>
      <c r="I2406" s="1" t="s">
        <v>18</v>
      </c>
      <c r="J2406" s="1">
        <v>0.681</v>
      </c>
      <c r="K2406" s="1">
        <v>0.798</v>
      </c>
      <c r="L2406" s="6">
        <f>if(J2406&gt;QUARTILE!$B$3, "TOP", if(J2406&lt;QUARTILE!$B$4, "BOTTOM", 0))</f>
        <v>0</v>
      </c>
      <c r="M2406" s="6">
        <f t="shared" si="1"/>
        <v>1</v>
      </c>
      <c r="N2406" s="6" t="str">
        <f t="shared" si="2"/>
        <v>Gen X</v>
      </c>
      <c r="O2406" s="6" t="str">
        <f t="shared" si="3"/>
        <v>Low Income</v>
      </c>
    </row>
    <row r="2407" hidden="1">
      <c r="A2407" s="1">
        <v>102405.0</v>
      </c>
      <c r="B2407" s="1">
        <v>79.0</v>
      </c>
      <c r="C2407" s="1">
        <v>34000.0</v>
      </c>
      <c r="D2407" s="1" t="s">
        <v>27</v>
      </c>
      <c r="E2407" s="1">
        <v>25130.65</v>
      </c>
      <c r="F2407" s="1">
        <v>2.0</v>
      </c>
      <c r="G2407" s="1">
        <v>18.0</v>
      </c>
      <c r="H2407" s="1">
        <v>5.0</v>
      </c>
      <c r="I2407" s="1" t="s">
        <v>22</v>
      </c>
      <c r="J2407" s="1">
        <v>0.198</v>
      </c>
      <c r="K2407" s="1">
        <v>0.076</v>
      </c>
      <c r="L2407" s="6" t="str">
        <f>if(J2407&gt;QUARTILE!$B$3, "TOP", if(J2407&lt;QUARTILE!$B$4, "BOTTOM", 0))</f>
        <v>BOTTOM</v>
      </c>
      <c r="M2407" s="6">
        <f t="shared" si="1"/>
        <v>2</v>
      </c>
      <c r="N2407" s="6" t="str">
        <f t="shared" si="2"/>
        <v>Baby Boomer</v>
      </c>
      <c r="O2407" s="6" t="str">
        <f t="shared" si="3"/>
        <v>Low Income</v>
      </c>
    </row>
    <row r="2408" hidden="1">
      <c r="A2408" s="1">
        <v>102406.0</v>
      </c>
      <c r="B2408" s="1">
        <v>61.0</v>
      </c>
      <c r="C2408" s="1">
        <v>12000.0</v>
      </c>
      <c r="D2408" s="1" t="s">
        <v>21</v>
      </c>
      <c r="E2408" s="1">
        <v>23805.98</v>
      </c>
      <c r="F2408" s="1">
        <v>5.0</v>
      </c>
      <c r="G2408" s="1">
        <v>13.0</v>
      </c>
      <c r="H2408" s="1">
        <v>6.0</v>
      </c>
      <c r="I2408" s="1" t="s">
        <v>22</v>
      </c>
      <c r="J2408" s="1">
        <v>0.218</v>
      </c>
      <c r="K2408" s="1">
        <v>0.234</v>
      </c>
      <c r="L2408" s="6" t="str">
        <f>if(J2408&gt;QUARTILE!$B$3, "TOP", if(J2408&lt;QUARTILE!$B$4, "BOTTOM", 0))</f>
        <v>BOTTOM</v>
      </c>
      <c r="M2408" s="6">
        <f t="shared" si="1"/>
        <v>2</v>
      </c>
      <c r="N2408" s="6" t="str">
        <f t="shared" si="2"/>
        <v>Baby Boomer</v>
      </c>
      <c r="O2408" s="6" t="str">
        <f t="shared" si="3"/>
        <v>Low Income</v>
      </c>
    </row>
    <row r="2409" hidden="1">
      <c r="A2409" s="1">
        <v>102407.0</v>
      </c>
      <c r="B2409" s="1">
        <v>73.0</v>
      </c>
      <c r="C2409" s="1">
        <v>43000.0</v>
      </c>
      <c r="D2409" s="1" t="s">
        <v>27</v>
      </c>
      <c r="E2409" s="1">
        <v>17656.35</v>
      </c>
      <c r="F2409" s="1">
        <v>5.0</v>
      </c>
      <c r="G2409" s="1">
        <v>25.0</v>
      </c>
      <c r="H2409" s="1">
        <v>4.0</v>
      </c>
      <c r="I2409" s="1" t="s">
        <v>22</v>
      </c>
      <c r="J2409" s="1">
        <v>0.617</v>
      </c>
      <c r="K2409" s="1">
        <v>0.189</v>
      </c>
      <c r="L2409" s="6">
        <f>if(J2409&gt;QUARTILE!$B$3, "TOP", if(J2409&lt;QUARTILE!$B$4, "BOTTOM", 0))</f>
        <v>0</v>
      </c>
      <c r="M2409" s="6">
        <f t="shared" si="1"/>
        <v>2</v>
      </c>
      <c r="N2409" s="6" t="str">
        <f t="shared" si="2"/>
        <v>Baby Boomer</v>
      </c>
      <c r="O2409" s="6" t="str">
        <f t="shared" si="3"/>
        <v>Low Income</v>
      </c>
    </row>
    <row r="2410" hidden="1">
      <c r="A2410" s="1">
        <v>102408.0</v>
      </c>
      <c r="B2410" s="1">
        <v>45.0</v>
      </c>
      <c r="C2410" s="1">
        <v>20000.0</v>
      </c>
      <c r="D2410" s="1" t="s">
        <v>23</v>
      </c>
      <c r="E2410" s="1">
        <v>20047.25</v>
      </c>
      <c r="F2410" s="1">
        <v>2.0</v>
      </c>
      <c r="G2410" s="1">
        <v>21.0</v>
      </c>
      <c r="H2410" s="1">
        <v>9.0</v>
      </c>
      <c r="I2410" s="1" t="s">
        <v>22</v>
      </c>
      <c r="J2410" s="1">
        <v>0.153</v>
      </c>
      <c r="K2410" s="1">
        <v>0.069</v>
      </c>
      <c r="L2410" s="6" t="str">
        <f>if(J2410&gt;QUARTILE!$B$3, "TOP", if(J2410&lt;QUARTILE!$B$4, "BOTTOM", 0))</f>
        <v>BOTTOM</v>
      </c>
      <c r="M2410" s="6">
        <f t="shared" si="1"/>
        <v>2</v>
      </c>
      <c r="N2410" s="6" t="str">
        <f t="shared" si="2"/>
        <v>Gen X</v>
      </c>
      <c r="O2410" s="6" t="str">
        <f t="shared" si="3"/>
        <v>Low Income</v>
      </c>
    </row>
    <row r="2411" hidden="1">
      <c r="A2411" s="1">
        <v>102409.0</v>
      </c>
      <c r="B2411" s="1">
        <v>46.0</v>
      </c>
      <c r="C2411" s="1">
        <v>17000.0</v>
      </c>
      <c r="D2411" s="1" t="s">
        <v>23</v>
      </c>
      <c r="E2411" s="1">
        <v>32562.78</v>
      </c>
      <c r="F2411" s="1">
        <v>1.0</v>
      </c>
      <c r="G2411" s="1">
        <v>26.0</v>
      </c>
      <c r="H2411" s="1">
        <v>13.0</v>
      </c>
      <c r="I2411" s="1" t="s">
        <v>22</v>
      </c>
      <c r="J2411" s="1">
        <v>0.215</v>
      </c>
      <c r="K2411" s="1">
        <v>0.818</v>
      </c>
      <c r="L2411" s="6" t="str">
        <f>if(J2411&gt;QUARTILE!$B$3, "TOP", if(J2411&lt;QUARTILE!$B$4, "BOTTOM", 0))</f>
        <v>BOTTOM</v>
      </c>
      <c r="M2411" s="6">
        <f t="shared" si="1"/>
        <v>2</v>
      </c>
      <c r="N2411" s="6" t="str">
        <f t="shared" si="2"/>
        <v>Gen X</v>
      </c>
      <c r="O2411" s="6" t="str">
        <f t="shared" si="3"/>
        <v>Low Income</v>
      </c>
    </row>
    <row r="2412" hidden="1">
      <c r="A2412" s="1">
        <v>102410.0</v>
      </c>
      <c r="B2412" s="1">
        <v>38.0</v>
      </c>
      <c r="C2412" s="1">
        <v>14000.0</v>
      </c>
      <c r="D2412" s="1" t="s">
        <v>27</v>
      </c>
      <c r="E2412" s="1">
        <v>77487.88</v>
      </c>
      <c r="F2412" s="1">
        <v>2.0</v>
      </c>
      <c r="G2412" s="1">
        <v>35.0</v>
      </c>
      <c r="H2412" s="1">
        <v>6.0</v>
      </c>
      <c r="I2412" s="1" t="s">
        <v>18</v>
      </c>
      <c r="J2412" s="1">
        <v>0.203</v>
      </c>
      <c r="K2412" s="1">
        <v>0.795</v>
      </c>
      <c r="L2412" s="6" t="str">
        <f>if(J2412&gt;QUARTILE!$B$3, "TOP", if(J2412&lt;QUARTILE!$B$4, "BOTTOM", 0))</f>
        <v>BOTTOM</v>
      </c>
      <c r="M2412" s="6">
        <f t="shared" si="1"/>
        <v>1</v>
      </c>
      <c r="N2412" s="6" t="str">
        <f t="shared" si="2"/>
        <v>Gen X</v>
      </c>
      <c r="O2412" s="6" t="str">
        <f t="shared" si="3"/>
        <v>Low Income</v>
      </c>
    </row>
    <row r="2413" hidden="1">
      <c r="A2413" s="1">
        <v>102411.0</v>
      </c>
      <c r="B2413" s="1">
        <v>64.0</v>
      </c>
      <c r="C2413" s="1">
        <v>26000.0</v>
      </c>
      <c r="D2413" s="1" t="s">
        <v>23</v>
      </c>
      <c r="E2413" s="1">
        <v>31726.67</v>
      </c>
      <c r="F2413" s="1">
        <v>2.0</v>
      </c>
      <c r="G2413" s="1">
        <v>29.0</v>
      </c>
      <c r="H2413" s="1">
        <v>3.0</v>
      </c>
      <c r="I2413" s="1" t="s">
        <v>18</v>
      </c>
      <c r="J2413" s="1">
        <v>0.542</v>
      </c>
      <c r="K2413" s="1">
        <v>0.291</v>
      </c>
      <c r="L2413" s="6">
        <f>if(J2413&gt;QUARTILE!$B$3, "TOP", if(J2413&lt;QUARTILE!$B$4, "BOTTOM", 0))</f>
        <v>0</v>
      </c>
      <c r="M2413" s="6">
        <f t="shared" si="1"/>
        <v>1</v>
      </c>
      <c r="N2413" s="6" t="str">
        <f t="shared" si="2"/>
        <v>Baby Boomer</v>
      </c>
      <c r="O2413" s="6" t="str">
        <f t="shared" si="3"/>
        <v>Low Income</v>
      </c>
    </row>
    <row r="2414" hidden="1">
      <c r="A2414" s="1">
        <v>102412.0</v>
      </c>
      <c r="B2414" s="1">
        <v>33.0</v>
      </c>
      <c r="C2414" s="1">
        <v>22000.0</v>
      </c>
      <c r="D2414" s="1" t="s">
        <v>27</v>
      </c>
      <c r="E2414" s="1">
        <v>24588.33</v>
      </c>
      <c r="F2414" s="1">
        <v>4.0</v>
      </c>
      <c r="G2414" s="1">
        <v>26.0</v>
      </c>
      <c r="H2414" s="1">
        <v>8.0</v>
      </c>
      <c r="I2414" s="1" t="s">
        <v>22</v>
      </c>
      <c r="J2414" s="1">
        <v>0.354</v>
      </c>
      <c r="K2414" s="1">
        <v>0.909</v>
      </c>
      <c r="L2414" s="6">
        <f>if(J2414&gt;QUARTILE!$B$3, "TOP", if(J2414&lt;QUARTILE!$B$4, "BOTTOM", 0))</f>
        <v>0</v>
      </c>
      <c r="M2414" s="6">
        <f t="shared" si="1"/>
        <v>2</v>
      </c>
      <c r="N2414" s="6" t="str">
        <f t="shared" si="2"/>
        <v>Gen X</v>
      </c>
      <c r="O2414" s="6" t="str">
        <f t="shared" si="3"/>
        <v>Low Income</v>
      </c>
    </row>
    <row r="2415" hidden="1">
      <c r="A2415" s="1">
        <v>102413.0</v>
      </c>
      <c r="B2415" s="1">
        <v>54.0</v>
      </c>
      <c r="C2415" s="1">
        <v>28000.0</v>
      </c>
      <c r="D2415" s="1" t="s">
        <v>23</v>
      </c>
      <c r="E2415" s="1">
        <v>2913.12</v>
      </c>
      <c r="F2415" s="1">
        <v>5.0</v>
      </c>
      <c r="G2415" s="1">
        <v>18.0</v>
      </c>
      <c r="H2415" s="1">
        <v>3.0</v>
      </c>
      <c r="I2415" s="1" t="s">
        <v>22</v>
      </c>
      <c r="J2415" s="1">
        <v>0.052</v>
      </c>
      <c r="K2415" s="1">
        <v>0.513</v>
      </c>
      <c r="L2415" s="6" t="str">
        <f>if(J2415&gt;QUARTILE!$B$3, "TOP", if(J2415&lt;QUARTILE!$B$4, "BOTTOM", 0))</f>
        <v>BOTTOM</v>
      </c>
      <c r="M2415" s="6">
        <f t="shared" si="1"/>
        <v>2</v>
      </c>
      <c r="N2415" s="6" t="str">
        <f t="shared" si="2"/>
        <v>Gen X</v>
      </c>
      <c r="O2415" s="6" t="str">
        <f t="shared" si="3"/>
        <v>Low Income</v>
      </c>
    </row>
    <row r="2416" hidden="1">
      <c r="A2416" s="1">
        <v>102414.0</v>
      </c>
      <c r="B2416" s="1">
        <v>76.0</v>
      </c>
      <c r="C2416" s="1">
        <v>28000.0</v>
      </c>
      <c r="D2416" s="1" t="s">
        <v>21</v>
      </c>
      <c r="E2416" s="1">
        <v>33974.17</v>
      </c>
      <c r="F2416" s="1">
        <v>1.0</v>
      </c>
      <c r="G2416" s="1">
        <v>22.0</v>
      </c>
      <c r="H2416" s="1">
        <v>3.0</v>
      </c>
      <c r="I2416" s="1" t="s">
        <v>18</v>
      </c>
      <c r="J2416" s="1">
        <v>0.262</v>
      </c>
      <c r="K2416" s="1">
        <v>0.334</v>
      </c>
      <c r="L2416" s="6" t="str">
        <f>if(J2416&gt;QUARTILE!$B$3, "TOP", if(J2416&lt;QUARTILE!$B$4, "BOTTOM", 0))</f>
        <v>BOTTOM</v>
      </c>
      <c r="M2416" s="6">
        <f t="shared" si="1"/>
        <v>1</v>
      </c>
      <c r="N2416" s="6" t="str">
        <f t="shared" si="2"/>
        <v>Baby Boomer</v>
      </c>
      <c r="O2416" s="6" t="str">
        <f t="shared" si="3"/>
        <v>Low Income</v>
      </c>
    </row>
    <row r="2417" hidden="1">
      <c r="A2417" s="1">
        <v>102415.0</v>
      </c>
      <c r="B2417" s="1">
        <v>37.0</v>
      </c>
      <c r="C2417" s="1">
        <v>32000.0</v>
      </c>
      <c r="D2417" s="1" t="s">
        <v>25</v>
      </c>
      <c r="E2417" s="1">
        <v>26635.7</v>
      </c>
      <c r="F2417" s="1">
        <v>4.0</v>
      </c>
      <c r="G2417" s="1">
        <v>24.0</v>
      </c>
      <c r="H2417" s="1">
        <v>8.0</v>
      </c>
      <c r="I2417" s="1" t="s">
        <v>22</v>
      </c>
      <c r="J2417" s="1">
        <v>0.398</v>
      </c>
      <c r="K2417" s="1">
        <v>0.5</v>
      </c>
      <c r="L2417" s="6">
        <f>if(J2417&gt;QUARTILE!$B$3, "TOP", if(J2417&lt;QUARTILE!$B$4, "BOTTOM", 0))</f>
        <v>0</v>
      </c>
      <c r="M2417" s="6">
        <f t="shared" si="1"/>
        <v>2</v>
      </c>
      <c r="N2417" s="6" t="str">
        <f t="shared" si="2"/>
        <v>Gen X</v>
      </c>
      <c r="O2417" s="6" t="str">
        <f t="shared" si="3"/>
        <v>Low Income</v>
      </c>
    </row>
    <row r="2418" hidden="1">
      <c r="A2418" s="1">
        <v>102416.0</v>
      </c>
      <c r="B2418" s="1">
        <v>23.0</v>
      </c>
      <c r="C2418" s="1">
        <v>117000.0</v>
      </c>
      <c r="D2418" s="1" t="s">
        <v>23</v>
      </c>
      <c r="E2418" s="1">
        <v>29431.14</v>
      </c>
      <c r="F2418" s="1">
        <v>2.0</v>
      </c>
      <c r="G2418" s="1">
        <v>16.0</v>
      </c>
      <c r="H2418" s="1">
        <v>19.0</v>
      </c>
      <c r="I2418" s="1" t="s">
        <v>22</v>
      </c>
      <c r="J2418" s="1">
        <v>0.58</v>
      </c>
      <c r="K2418" s="1">
        <v>0.422</v>
      </c>
      <c r="L2418" s="6">
        <f>if(J2418&gt;QUARTILE!$B$3, "TOP", if(J2418&lt;QUARTILE!$B$4, "BOTTOM", 0))</f>
        <v>0</v>
      </c>
      <c r="M2418" s="6">
        <f t="shared" si="1"/>
        <v>2</v>
      </c>
      <c r="N2418" s="6" t="str">
        <f t="shared" si="2"/>
        <v>Millenial</v>
      </c>
      <c r="O2418" s="6" t="str">
        <f t="shared" si="3"/>
        <v>Medium Income</v>
      </c>
    </row>
    <row r="2419" hidden="1">
      <c r="A2419" s="1">
        <v>102417.0</v>
      </c>
      <c r="B2419" s="1">
        <v>36.0</v>
      </c>
      <c r="C2419" s="1">
        <v>23000.0</v>
      </c>
      <c r="D2419" s="1" t="s">
        <v>17</v>
      </c>
      <c r="E2419" s="1">
        <v>5255.8</v>
      </c>
      <c r="F2419" s="1">
        <v>5.0</v>
      </c>
      <c r="G2419" s="1">
        <v>19.0</v>
      </c>
      <c r="H2419" s="1">
        <v>11.0</v>
      </c>
      <c r="I2419" s="1" t="s">
        <v>18</v>
      </c>
      <c r="J2419" s="1">
        <v>0.402</v>
      </c>
      <c r="K2419" s="1">
        <v>0.242</v>
      </c>
      <c r="L2419" s="6">
        <f>if(J2419&gt;QUARTILE!$B$3, "TOP", if(J2419&lt;QUARTILE!$B$4, "BOTTOM", 0))</f>
        <v>0</v>
      </c>
      <c r="M2419" s="6">
        <f t="shared" si="1"/>
        <v>1</v>
      </c>
      <c r="N2419" s="6" t="str">
        <f t="shared" si="2"/>
        <v>Gen X</v>
      </c>
      <c r="O2419" s="6" t="str">
        <f t="shared" si="3"/>
        <v>Low Income</v>
      </c>
    </row>
    <row r="2420" hidden="1">
      <c r="A2420" s="1">
        <v>102418.0</v>
      </c>
      <c r="B2420" s="1">
        <v>74.0</v>
      </c>
      <c r="C2420" s="1">
        <v>14000.0</v>
      </c>
      <c r="D2420" s="1" t="s">
        <v>23</v>
      </c>
      <c r="E2420" s="1">
        <v>46752.58</v>
      </c>
      <c r="F2420" s="1">
        <v>4.0</v>
      </c>
      <c r="G2420" s="1">
        <v>15.0</v>
      </c>
      <c r="H2420" s="1">
        <v>1.0</v>
      </c>
      <c r="I2420" s="1" t="s">
        <v>18</v>
      </c>
      <c r="J2420" s="1">
        <v>0.47</v>
      </c>
      <c r="K2420" s="1">
        <v>0.031</v>
      </c>
      <c r="L2420" s="6">
        <f>if(J2420&gt;QUARTILE!$B$3, "TOP", if(J2420&lt;QUARTILE!$B$4, "BOTTOM", 0))</f>
        <v>0</v>
      </c>
      <c r="M2420" s="6">
        <f t="shared" si="1"/>
        <v>1</v>
      </c>
      <c r="N2420" s="6" t="str">
        <f t="shared" si="2"/>
        <v>Baby Boomer</v>
      </c>
      <c r="O2420" s="6" t="str">
        <f t="shared" si="3"/>
        <v>Low Income</v>
      </c>
    </row>
    <row r="2421" hidden="1">
      <c r="A2421" s="1">
        <v>102419.0</v>
      </c>
      <c r="B2421" s="1">
        <v>22.0</v>
      </c>
      <c r="C2421" s="1">
        <v>7000.0</v>
      </c>
      <c r="D2421" s="1" t="s">
        <v>23</v>
      </c>
      <c r="E2421" s="1">
        <v>2046.89</v>
      </c>
      <c r="F2421" s="1">
        <v>4.0</v>
      </c>
      <c r="G2421" s="1">
        <v>20.0</v>
      </c>
      <c r="H2421" s="1">
        <v>12.0</v>
      </c>
      <c r="I2421" s="1" t="s">
        <v>22</v>
      </c>
      <c r="J2421" s="1">
        <v>0.862</v>
      </c>
      <c r="K2421" s="1">
        <v>0.411</v>
      </c>
      <c r="L2421" s="6" t="str">
        <f>if(J2421&gt;QUARTILE!$B$3, "TOP", if(J2421&lt;QUARTILE!$B$4, "BOTTOM", 0))</f>
        <v>TOP</v>
      </c>
      <c r="M2421" s="6">
        <f t="shared" si="1"/>
        <v>2</v>
      </c>
      <c r="N2421" s="6" t="str">
        <f t="shared" si="2"/>
        <v>Millenial</v>
      </c>
      <c r="O2421" s="6" t="str">
        <f t="shared" si="3"/>
        <v>Low Income</v>
      </c>
    </row>
    <row r="2422" hidden="1">
      <c r="A2422" s="1">
        <v>102420.0</v>
      </c>
      <c r="B2422" s="1">
        <v>20.0</v>
      </c>
      <c r="C2422" s="1">
        <v>11000.0</v>
      </c>
      <c r="D2422" s="1" t="s">
        <v>17</v>
      </c>
      <c r="E2422" s="1">
        <v>5850.2</v>
      </c>
      <c r="F2422" s="1">
        <v>1.0</v>
      </c>
      <c r="G2422" s="1">
        <v>18.0</v>
      </c>
      <c r="H2422" s="1">
        <v>15.0</v>
      </c>
      <c r="I2422" s="1" t="s">
        <v>22</v>
      </c>
      <c r="J2422" s="1">
        <v>0.416</v>
      </c>
      <c r="K2422" s="1">
        <v>0.531</v>
      </c>
      <c r="L2422" s="6">
        <f>if(J2422&gt;QUARTILE!$B$3, "TOP", if(J2422&lt;QUARTILE!$B$4, "BOTTOM", 0))</f>
        <v>0</v>
      </c>
      <c r="M2422" s="6">
        <f t="shared" si="1"/>
        <v>2</v>
      </c>
      <c r="N2422" s="6" t="str">
        <f t="shared" si="2"/>
        <v>Millenial</v>
      </c>
      <c r="O2422" s="6" t="str">
        <f t="shared" si="3"/>
        <v>Low Income</v>
      </c>
    </row>
    <row r="2423" hidden="1">
      <c r="A2423" s="1">
        <v>102421.0</v>
      </c>
      <c r="B2423" s="1">
        <v>76.0</v>
      </c>
      <c r="C2423" s="1">
        <v>46000.0</v>
      </c>
      <c r="D2423" s="1" t="s">
        <v>23</v>
      </c>
      <c r="E2423" s="1">
        <v>21754.84</v>
      </c>
      <c r="F2423" s="1">
        <v>2.0</v>
      </c>
      <c r="G2423" s="1">
        <v>23.0</v>
      </c>
      <c r="H2423" s="1">
        <v>10.0</v>
      </c>
      <c r="I2423" s="1" t="s">
        <v>22</v>
      </c>
      <c r="J2423" s="1">
        <v>0.694</v>
      </c>
      <c r="K2423" s="1">
        <v>0.822</v>
      </c>
      <c r="L2423" s="6">
        <f>if(J2423&gt;QUARTILE!$B$3, "TOP", if(J2423&lt;QUARTILE!$B$4, "BOTTOM", 0))</f>
        <v>0</v>
      </c>
      <c r="M2423" s="6">
        <f t="shared" si="1"/>
        <v>2</v>
      </c>
      <c r="N2423" s="6" t="str">
        <f t="shared" si="2"/>
        <v>Baby Boomer</v>
      </c>
      <c r="O2423" s="6" t="str">
        <f t="shared" si="3"/>
        <v>Medium Income</v>
      </c>
    </row>
    <row r="2424" hidden="1">
      <c r="A2424" s="1">
        <v>102422.0</v>
      </c>
      <c r="B2424" s="1">
        <v>18.0</v>
      </c>
      <c r="C2424" s="1">
        <v>34000.0</v>
      </c>
      <c r="D2424" s="1" t="s">
        <v>25</v>
      </c>
      <c r="E2424" s="1">
        <v>22399.65</v>
      </c>
      <c r="F2424" s="1">
        <v>1.0</v>
      </c>
      <c r="G2424" s="1">
        <v>31.0</v>
      </c>
      <c r="H2424" s="1">
        <v>18.0</v>
      </c>
      <c r="I2424" s="1" t="s">
        <v>18</v>
      </c>
      <c r="J2424" s="1">
        <v>0.882</v>
      </c>
      <c r="K2424" s="1">
        <v>0.473</v>
      </c>
      <c r="L2424" s="6" t="str">
        <f>if(J2424&gt;QUARTILE!$B$3, "TOP", if(J2424&lt;QUARTILE!$B$4, "BOTTOM", 0))</f>
        <v>TOP</v>
      </c>
      <c r="M2424" s="6">
        <f t="shared" si="1"/>
        <v>1</v>
      </c>
      <c r="N2424" s="6" t="str">
        <f t="shared" si="2"/>
        <v>Millenial</v>
      </c>
      <c r="O2424" s="6" t="str">
        <f t="shared" si="3"/>
        <v>Low Income</v>
      </c>
    </row>
    <row r="2425" hidden="1">
      <c r="A2425" s="1">
        <v>102423.0</v>
      </c>
      <c r="B2425" s="1">
        <v>75.0</v>
      </c>
      <c r="C2425" s="1">
        <v>10000.0</v>
      </c>
      <c r="D2425" s="1" t="s">
        <v>25</v>
      </c>
      <c r="E2425" s="1">
        <v>7517.87</v>
      </c>
      <c r="F2425" s="1">
        <v>4.0</v>
      </c>
      <c r="G2425" s="1">
        <v>20.0</v>
      </c>
      <c r="H2425" s="1">
        <v>8.0</v>
      </c>
      <c r="I2425" s="1" t="s">
        <v>22</v>
      </c>
      <c r="J2425" s="1">
        <v>0.904</v>
      </c>
      <c r="K2425" s="1">
        <v>0.779</v>
      </c>
      <c r="L2425" s="6" t="str">
        <f>if(J2425&gt;QUARTILE!$B$3, "TOP", if(J2425&lt;QUARTILE!$B$4, "BOTTOM", 0))</f>
        <v>TOP</v>
      </c>
      <c r="M2425" s="6">
        <f t="shared" si="1"/>
        <v>2</v>
      </c>
      <c r="N2425" s="6" t="str">
        <f t="shared" si="2"/>
        <v>Baby Boomer</v>
      </c>
      <c r="O2425" s="6" t="str">
        <f t="shared" si="3"/>
        <v>Low Income</v>
      </c>
    </row>
    <row r="2426" hidden="1">
      <c r="A2426" s="1">
        <v>102424.0</v>
      </c>
      <c r="B2426" s="1">
        <v>77.0</v>
      </c>
      <c r="C2426" s="1">
        <v>97000.0</v>
      </c>
      <c r="D2426" s="1" t="s">
        <v>23</v>
      </c>
      <c r="E2426" s="1">
        <v>24181.03</v>
      </c>
      <c r="F2426" s="1">
        <v>4.0</v>
      </c>
      <c r="G2426" s="1">
        <v>18.0</v>
      </c>
      <c r="H2426" s="1">
        <v>6.0</v>
      </c>
      <c r="I2426" s="1" t="s">
        <v>22</v>
      </c>
      <c r="J2426" s="1">
        <v>1.0</v>
      </c>
      <c r="K2426" s="1">
        <v>0.905</v>
      </c>
      <c r="L2426" s="6" t="str">
        <f>if(J2426&gt;QUARTILE!$B$3, "TOP", if(J2426&lt;QUARTILE!$B$4, "BOTTOM", 0))</f>
        <v>TOP</v>
      </c>
      <c r="M2426" s="6">
        <f t="shared" si="1"/>
        <v>2</v>
      </c>
      <c r="N2426" s="6" t="str">
        <f t="shared" si="2"/>
        <v>Baby Boomer</v>
      </c>
      <c r="O2426" s="6" t="str">
        <f t="shared" si="3"/>
        <v>Medium Income</v>
      </c>
    </row>
    <row r="2427" hidden="1">
      <c r="A2427" s="1">
        <v>102425.0</v>
      </c>
      <c r="B2427" s="1">
        <v>55.0</v>
      </c>
      <c r="C2427" s="1">
        <v>27000.0</v>
      </c>
      <c r="D2427" s="1" t="s">
        <v>23</v>
      </c>
      <c r="E2427" s="1">
        <v>9818.19</v>
      </c>
      <c r="F2427" s="1">
        <v>1.0</v>
      </c>
      <c r="G2427" s="1">
        <v>22.0</v>
      </c>
      <c r="H2427" s="1">
        <v>5.0</v>
      </c>
      <c r="I2427" s="1" t="s">
        <v>22</v>
      </c>
      <c r="J2427" s="1">
        <v>0.545</v>
      </c>
      <c r="K2427" s="1">
        <v>0.721</v>
      </c>
      <c r="L2427" s="6">
        <f>if(J2427&gt;QUARTILE!$B$3, "TOP", if(J2427&lt;QUARTILE!$B$4, "BOTTOM", 0))</f>
        <v>0</v>
      </c>
      <c r="M2427" s="6">
        <f t="shared" si="1"/>
        <v>2</v>
      </c>
      <c r="N2427" s="6" t="str">
        <f t="shared" si="2"/>
        <v>Gen X</v>
      </c>
      <c r="O2427" s="6" t="str">
        <f t="shared" si="3"/>
        <v>Low Income</v>
      </c>
    </row>
    <row r="2428" hidden="1">
      <c r="A2428" s="1">
        <v>102426.0</v>
      </c>
      <c r="B2428" s="1">
        <v>32.0</v>
      </c>
      <c r="C2428" s="1">
        <v>29000.0</v>
      </c>
      <c r="D2428" s="1" t="s">
        <v>27</v>
      </c>
      <c r="E2428" s="1">
        <v>3.51</v>
      </c>
      <c r="F2428" s="1">
        <v>4.0</v>
      </c>
      <c r="G2428" s="1">
        <v>19.0</v>
      </c>
      <c r="H2428" s="1">
        <v>8.0</v>
      </c>
      <c r="I2428" s="1" t="s">
        <v>22</v>
      </c>
      <c r="J2428" s="1">
        <v>0.661</v>
      </c>
      <c r="K2428" s="1">
        <v>0.07</v>
      </c>
      <c r="L2428" s="6">
        <f>if(J2428&gt;QUARTILE!$B$3, "TOP", if(J2428&lt;QUARTILE!$B$4, "BOTTOM", 0))</f>
        <v>0</v>
      </c>
      <c r="M2428" s="6">
        <f t="shared" si="1"/>
        <v>2</v>
      </c>
      <c r="N2428" s="6" t="str">
        <f t="shared" si="2"/>
        <v>Gen X</v>
      </c>
      <c r="O2428" s="6" t="str">
        <f t="shared" si="3"/>
        <v>Low Income</v>
      </c>
    </row>
    <row r="2429" hidden="1">
      <c r="A2429" s="1">
        <v>102427.0</v>
      </c>
      <c r="B2429" s="1">
        <v>51.0</v>
      </c>
      <c r="C2429" s="1">
        <v>85000.0</v>
      </c>
      <c r="D2429" s="1" t="s">
        <v>27</v>
      </c>
      <c r="E2429" s="1">
        <v>3549.21</v>
      </c>
      <c r="F2429" s="1">
        <v>3.0</v>
      </c>
      <c r="G2429" s="1">
        <v>35.0</v>
      </c>
      <c r="H2429" s="1">
        <v>6.0</v>
      </c>
      <c r="I2429" s="1" t="s">
        <v>22</v>
      </c>
      <c r="J2429" s="1">
        <v>0.415</v>
      </c>
      <c r="K2429" s="1">
        <v>0.461</v>
      </c>
      <c r="L2429" s="6">
        <f>if(J2429&gt;QUARTILE!$B$3, "TOP", if(J2429&lt;QUARTILE!$B$4, "BOTTOM", 0))</f>
        <v>0</v>
      </c>
      <c r="M2429" s="6">
        <f t="shared" si="1"/>
        <v>2</v>
      </c>
      <c r="N2429" s="6" t="str">
        <f t="shared" si="2"/>
        <v>Gen X</v>
      </c>
      <c r="O2429" s="6" t="str">
        <f t="shared" si="3"/>
        <v>Medium Income</v>
      </c>
    </row>
    <row r="2430" hidden="1">
      <c r="A2430" s="1">
        <v>102428.0</v>
      </c>
      <c r="B2430" s="1">
        <v>78.0</v>
      </c>
      <c r="C2430" s="1">
        <v>63000.0</v>
      </c>
      <c r="D2430" s="1" t="s">
        <v>23</v>
      </c>
      <c r="E2430" s="1">
        <v>42846.48</v>
      </c>
      <c r="F2430" s="1">
        <v>5.0</v>
      </c>
      <c r="G2430" s="1">
        <v>19.0</v>
      </c>
      <c r="H2430" s="1">
        <v>4.0</v>
      </c>
      <c r="I2430" s="1" t="s">
        <v>18</v>
      </c>
      <c r="J2430" s="1">
        <v>1.0</v>
      </c>
      <c r="K2430" s="1">
        <v>0.707</v>
      </c>
      <c r="L2430" s="6" t="str">
        <f>if(J2430&gt;QUARTILE!$B$3, "TOP", if(J2430&lt;QUARTILE!$B$4, "BOTTOM", 0))</f>
        <v>TOP</v>
      </c>
      <c r="M2430" s="6">
        <f t="shared" si="1"/>
        <v>1</v>
      </c>
      <c r="N2430" s="6" t="str">
        <f t="shared" si="2"/>
        <v>Baby Boomer</v>
      </c>
      <c r="O2430" s="6" t="str">
        <f t="shared" si="3"/>
        <v>Medium Income</v>
      </c>
    </row>
    <row r="2431" hidden="1">
      <c r="A2431" s="1">
        <v>102429.0</v>
      </c>
      <c r="B2431" s="1">
        <v>52.0</v>
      </c>
      <c r="C2431" s="1">
        <v>35000.0</v>
      </c>
      <c r="D2431" s="1" t="s">
        <v>23</v>
      </c>
      <c r="E2431" s="1">
        <v>5038.42</v>
      </c>
      <c r="F2431" s="1">
        <v>2.0</v>
      </c>
      <c r="G2431" s="1">
        <v>24.0</v>
      </c>
      <c r="H2431" s="1">
        <v>6.0</v>
      </c>
      <c r="I2431" s="1" t="s">
        <v>22</v>
      </c>
      <c r="J2431" s="1">
        <v>0.263</v>
      </c>
      <c r="K2431" s="1">
        <v>0.492</v>
      </c>
      <c r="L2431" s="6" t="str">
        <f>if(J2431&gt;QUARTILE!$B$3, "TOP", if(J2431&lt;QUARTILE!$B$4, "BOTTOM", 0))</f>
        <v>BOTTOM</v>
      </c>
      <c r="M2431" s="6">
        <f t="shared" si="1"/>
        <v>2</v>
      </c>
      <c r="N2431" s="6" t="str">
        <f t="shared" si="2"/>
        <v>Gen X</v>
      </c>
      <c r="O2431" s="6" t="str">
        <f t="shared" si="3"/>
        <v>Low Income</v>
      </c>
    </row>
    <row r="2432" hidden="1">
      <c r="A2432" s="1">
        <v>102430.0</v>
      </c>
      <c r="B2432" s="1">
        <v>66.0</v>
      </c>
      <c r="C2432" s="1">
        <v>36000.0</v>
      </c>
      <c r="D2432" s="1" t="s">
        <v>24</v>
      </c>
      <c r="E2432" s="1">
        <v>2396.18</v>
      </c>
      <c r="F2432" s="1">
        <v>5.0</v>
      </c>
      <c r="G2432" s="1">
        <v>18.0</v>
      </c>
      <c r="H2432" s="1">
        <v>5.0</v>
      </c>
      <c r="I2432" s="1" t="s">
        <v>22</v>
      </c>
      <c r="J2432" s="1">
        <v>0.788</v>
      </c>
      <c r="K2432" s="1">
        <v>0.761</v>
      </c>
      <c r="L2432" s="6">
        <f>if(J2432&gt;QUARTILE!$B$3, "TOP", if(J2432&lt;QUARTILE!$B$4, "BOTTOM", 0))</f>
        <v>0</v>
      </c>
      <c r="M2432" s="6">
        <f t="shared" si="1"/>
        <v>2</v>
      </c>
      <c r="N2432" s="6" t="str">
        <f t="shared" si="2"/>
        <v>Baby Boomer</v>
      </c>
      <c r="O2432" s="6" t="str">
        <f t="shared" si="3"/>
        <v>Low Income</v>
      </c>
    </row>
    <row r="2433" hidden="1">
      <c r="A2433" s="1">
        <v>102431.0</v>
      </c>
      <c r="B2433" s="1">
        <v>42.0</v>
      </c>
      <c r="C2433" s="1">
        <v>38000.0</v>
      </c>
      <c r="D2433" s="1" t="s">
        <v>30</v>
      </c>
      <c r="E2433" s="1">
        <v>22926.7</v>
      </c>
      <c r="F2433" s="1">
        <v>2.0</v>
      </c>
      <c r="G2433" s="1">
        <v>17.0</v>
      </c>
      <c r="H2433" s="1">
        <v>19.0</v>
      </c>
      <c r="I2433" s="1" t="s">
        <v>22</v>
      </c>
      <c r="J2433" s="1">
        <v>0.47</v>
      </c>
      <c r="K2433" s="1">
        <v>0.776</v>
      </c>
      <c r="L2433" s="6">
        <f>if(J2433&gt;QUARTILE!$B$3, "TOP", if(J2433&lt;QUARTILE!$B$4, "BOTTOM", 0))</f>
        <v>0</v>
      </c>
      <c r="M2433" s="6">
        <f t="shared" si="1"/>
        <v>2</v>
      </c>
      <c r="N2433" s="6" t="str">
        <f t="shared" si="2"/>
        <v>Gen X</v>
      </c>
      <c r="O2433" s="6" t="str">
        <f t="shared" si="3"/>
        <v>Low Income</v>
      </c>
    </row>
    <row r="2434" hidden="1">
      <c r="A2434" s="1">
        <v>102432.0</v>
      </c>
      <c r="B2434" s="1">
        <v>41.0</v>
      </c>
      <c r="C2434" s="1">
        <v>19000.0</v>
      </c>
      <c r="D2434" s="1" t="s">
        <v>25</v>
      </c>
      <c r="E2434" s="1">
        <v>11621.62</v>
      </c>
      <c r="F2434" s="1">
        <v>4.0</v>
      </c>
      <c r="G2434" s="1">
        <v>17.0</v>
      </c>
      <c r="H2434" s="1">
        <v>8.0</v>
      </c>
      <c r="I2434" s="1" t="s">
        <v>22</v>
      </c>
      <c r="J2434" s="1">
        <v>0.349</v>
      </c>
      <c r="K2434" s="1">
        <v>0.11</v>
      </c>
      <c r="L2434" s="6">
        <f>if(J2434&gt;QUARTILE!$B$3, "TOP", if(J2434&lt;QUARTILE!$B$4, "BOTTOM", 0))</f>
        <v>0</v>
      </c>
      <c r="M2434" s="6">
        <f t="shared" si="1"/>
        <v>2</v>
      </c>
      <c r="N2434" s="6" t="str">
        <f t="shared" si="2"/>
        <v>Gen X</v>
      </c>
      <c r="O2434" s="6" t="str">
        <f t="shared" si="3"/>
        <v>Low Income</v>
      </c>
    </row>
    <row r="2435" hidden="1">
      <c r="A2435" s="1">
        <v>102433.0</v>
      </c>
      <c r="B2435" s="1">
        <v>29.0</v>
      </c>
      <c r="C2435" s="1">
        <v>26000.0</v>
      </c>
      <c r="D2435" s="1" t="s">
        <v>17</v>
      </c>
      <c r="E2435" s="1">
        <v>31850.72</v>
      </c>
      <c r="F2435" s="1">
        <v>1.0</v>
      </c>
      <c r="G2435" s="1">
        <v>19.0</v>
      </c>
      <c r="H2435" s="1">
        <v>22.0</v>
      </c>
      <c r="I2435" s="1" t="s">
        <v>26</v>
      </c>
      <c r="J2435" s="1">
        <v>0.68</v>
      </c>
      <c r="K2435" s="1">
        <v>0.129</v>
      </c>
      <c r="L2435" s="6">
        <f>if(J2435&gt;QUARTILE!$B$3, "TOP", if(J2435&lt;QUARTILE!$B$4, "BOTTOM", 0))</f>
        <v>0</v>
      </c>
      <c r="M2435" s="6">
        <f t="shared" si="1"/>
        <v>3</v>
      </c>
      <c r="N2435" s="6" t="str">
        <f t="shared" si="2"/>
        <v>Millenial</v>
      </c>
      <c r="O2435" s="6" t="str">
        <f t="shared" si="3"/>
        <v>Low Income</v>
      </c>
    </row>
    <row r="2436" hidden="1">
      <c r="A2436" s="1">
        <v>102434.0</v>
      </c>
      <c r="B2436" s="1">
        <v>35.0</v>
      </c>
      <c r="C2436" s="1">
        <v>31000.0</v>
      </c>
      <c r="D2436" s="1" t="s">
        <v>27</v>
      </c>
      <c r="E2436" s="1">
        <v>39529.75</v>
      </c>
      <c r="F2436" s="1">
        <v>1.0</v>
      </c>
      <c r="G2436" s="1">
        <v>21.0</v>
      </c>
      <c r="H2436" s="1">
        <v>9.0</v>
      </c>
      <c r="I2436" s="1" t="s">
        <v>18</v>
      </c>
      <c r="J2436" s="1">
        <v>0.688</v>
      </c>
      <c r="K2436" s="1">
        <v>0.664</v>
      </c>
      <c r="L2436" s="6">
        <f>if(J2436&gt;QUARTILE!$B$3, "TOP", if(J2436&lt;QUARTILE!$B$4, "BOTTOM", 0))</f>
        <v>0</v>
      </c>
      <c r="M2436" s="6">
        <f t="shared" si="1"/>
        <v>1</v>
      </c>
      <c r="N2436" s="6" t="str">
        <f t="shared" si="2"/>
        <v>Gen X</v>
      </c>
      <c r="O2436" s="6" t="str">
        <f t="shared" si="3"/>
        <v>Low Income</v>
      </c>
    </row>
    <row r="2437" hidden="1">
      <c r="A2437" s="1">
        <v>102435.0</v>
      </c>
      <c r="B2437" s="1">
        <v>32.0</v>
      </c>
      <c r="C2437" s="1">
        <v>20000.0</v>
      </c>
      <c r="D2437" s="1" t="s">
        <v>23</v>
      </c>
      <c r="E2437" s="1">
        <v>37414.61</v>
      </c>
      <c r="F2437" s="1">
        <v>4.0</v>
      </c>
      <c r="G2437" s="1">
        <v>20.0</v>
      </c>
      <c r="H2437" s="1">
        <v>13.0</v>
      </c>
      <c r="I2437" s="1" t="s">
        <v>18</v>
      </c>
      <c r="J2437" s="1">
        <v>1.0</v>
      </c>
      <c r="K2437" s="1">
        <v>0.009</v>
      </c>
      <c r="L2437" s="6" t="str">
        <f>if(J2437&gt;QUARTILE!$B$3, "TOP", if(J2437&lt;QUARTILE!$B$4, "BOTTOM", 0))</f>
        <v>TOP</v>
      </c>
      <c r="M2437" s="6">
        <f t="shared" si="1"/>
        <v>1</v>
      </c>
      <c r="N2437" s="6" t="str">
        <f t="shared" si="2"/>
        <v>Gen X</v>
      </c>
      <c r="O2437" s="6" t="str">
        <f t="shared" si="3"/>
        <v>Low Income</v>
      </c>
    </row>
    <row r="2438" hidden="1">
      <c r="A2438" s="1">
        <v>102436.0</v>
      </c>
      <c r="B2438" s="1">
        <v>61.0</v>
      </c>
      <c r="C2438" s="1">
        <v>12000.0</v>
      </c>
      <c r="D2438" s="1" t="s">
        <v>23</v>
      </c>
      <c r="E2438" s="1">
        <v>7508.69</v>
      </c>
      <c r="F2438" s="1">
        <v>2.0</v>
      </c>
      <c r="G2438" s="1">
        <v>14.0</v>
      </c>
      <c r="H2438" s="1">
        <v>4.0</v>
      </c>
      <c r="I2438" s="1" t="s">
        <v>22</v>
      </c>
      <c r="J2438" s="1">
        <v>0.148</v>
      </c>
      <c r="K2438" s="1">
        <v>0.423</v>
      </c>
      <c r="L2438" s="6" t="str">
        <f>if(J2438&gt;QUARTILE!$B$3, "TOP", if(J2438&lt;QUARTILE!$B$4, "BOTTOM", 0))</f>
        <v>BOTTOM</v>
      </c>
      <c r="M2438" s="6">
        <f t="shared" si="1"/>
        <v>2</v>
      </c>
      <c r="N2438" s="6" t="str">
        <f t="shared" si="2"/>
        <v>Baby Boomer</v>
      </c>
      <c r="O2438" s="6" t="str">
        <f t="shared" si="3"/>
        <v>Low Income</v>
      </c>
    </row>
    <row r="2439" hidden="1">
      <c r="A2439" s="1">
        <v>102437.0</v>
      </c>
      <c r="B2439" s="1">
        <v>33.0</v>
      </c>
      <c r="C2439" s="1">
        <v>19000.0</v>
      </c>
      <c r="D2439" s="1" t="s">
        <v>23</v>
      </c>
      <c r="E2439" s="1">
        <v>14086.02</v>
      </c>
      <c r="F2439" s="1">
        <v>4.0</v>
      </c>
      <c r="G2439" s="1">
        <v>22.0</v>
      </c>
      <c r="H2439" s="1">
        <v>8.0</v>
      </c>
      <c r="I2439" s="1" t="s">
        <v>22</v>
      </c>
      <c r="J2439" s="1">
        <v>0.969</v>
      </c>
      <c r="K2439" s="1">
        <v>0.087</v>
      </c>
      <c r="L2439" s="6" t="str">
        <f>if(J2439&gt;QUARTILE!$B$3, "TOP", if(J2439&lt;QUARTILE!$B$4, "BOTTOM", 0))</f>
        <v>TOP</v>
      </c>
      <c r="M2439" s="6">
        <f t="shared" si="1"/>
        <v>2</v>
      </c>
      <c r="N2439" s="6" t="str">
        <f t="shared" si="2"/>
        <v>Gen X</v>
      </c>
      <c r="O2439" s="6" t="str">
        <f t="shared" si="3"/>
        <v>Low Income</v>
      </c>
    </row>
    <row r="2440" hidden="1">
      <c r="A2440" s="1">
        <v>102438.0</v>
      </c>
      <c r="B2440" s="1">
        <v>44.0</v>
      </c>
      <c r="C2440" s="1">
        <v>12000.0</v>
      </c>
      <c r="D2440" s="1" t="s">
        <v>17</v>
      </c>
      <c r="E2440" s="1">
        <v>21004.54</v>
      </c>
      <c r="F2440" s="1">
        <v>2.0</v>
      </c>
      <c r="G2440" s="1">
        <v>20.0</v>
      </c>
      <c r="H2440" s="1">
        <v>8.0</v>
      </c>
      <c r="I2440" s="1" t="s">
        <v>22</v>
      </c>
      <c r="J2440" s="1">
        <v>0.816</v>
      </c>
      <c r="K2440" s="1">
        <v>0.236</v>
      </c>
      <c r="L2440" s="6">
        <f>if(J2440&gt;QUARTILE!$B$3, "TOP", if(J2440&lt;QUARTILE!$B$4, "BOTTOM", 0))</f>
        <v>0</v>
      </c>
      <c r="M2440" s="6">
        <f t="shared" si="1"/>
        <v>2</v>
      </c>
      <c r="N2440" s="6" t="str">
        <f t="shared" si="2"/>
        <v>Gen X</v>
      </c>
      <c r="O2440" s="6" t="str">
        <f t="shared" si="3"/>
        <v>Low Income</v>
      </c>
    </row>
    <row r="2441" hidden="1">
      <c r="A2441" s="1">
        <v>102439.0</v>
      </c>
      <c r="B2441" s="1">
        <v>25.0</v>
      </c>
      <c r="C2441" s="1">
        <v>23000.0</v>
      </c>
      <c r="D2441" s="1" t="s">
        <v>27</v>
      </c>
      <c r="E2441" s="1">
        <v>7771.66</v>
      </c>
      <c r="F2441" s="1">
        <v>4.0</v>
      </c>
      <c r="G2441" s="1">
        <v>16.0</v>
      </c>
      <c r="H2441" s="1">
        <v>19.0</v>
      </c>
      <c r="I2441" s="1" t="s">
        <v>22</v>
      </c>
      <c r="J2441" s="1">
        <v>0.587</v>
      </c>
      <c r="K2441" s="1">
        <v>0.236</v>
      </c>
      <c r="L2441" s="6">
        <f>if(J2441&gt;QUARTILE!$B$3, "TOP", if(J2441&lt;QUARTILE!$B$4, "BOTTOM", 0))</f>
        <v>0</v>
      </c>
      <c r="M2441" s="6">
        <f t="shared" si="1"/>
        <v>2</v>
      </c>
      <c r="N2441" s="6" t="str">
        <f t="shared" si="2"/>
        <v>Millenial</v>
      </c>
      <c r="O2441" s="6" t="str">
        <f t="shared" si="3"/>
        <v>Low Income</v>
      </c>
    </row>
    <row r="2442" hidden="1">
      <c r="A2442" s="1">
        <v>102440.0</v>
      </c>
      <c r="B2442" s="1">
        <v>77.0</v>
      </c>
      <c r="C2442" s="1">
        <v>8000.0</v>
      </c>
      <c r="D2442" s="1" t="s">
        <v>27</v>
      </c>
      <c r="E2442" s="1">
        <v>839.36</v>
      </c>
      <c r="F2442" s="1">
        <v>4.0</v>
      </c>
      <c r="G2442" s="1">
        <v>26.0</v>
      </c>
      <c r="H2442" s="1">
        <v>5.0</v>
      </c>
      <c r="I2442" s="1" t="s">
        <v>22</v>
      </c>
      <c r="J2442" s="1">
        <v>0.13</v>
      </c>
      <c r="K2442" s="1">
        <v>0.48</v>
      </c>
      <c r="L2442" s="6" t="str">
        <f>if(J2442&gt;QUARTILE!$B$3, "TOP", if(J2442&lt;QUARTILE!$B$4, "BOTTOM", 0))</f>
        <v>BOTTOM</v>
      </c>
      <c r="M2442" s="6">
        <f t="shared" si="1"/>
        <v>2</v>
      </c>
      <c r="N2442" s="6" t="str">
        <f t="shared" si="2"/>
        <v>Baby Boomer</v>
      </c>
      <c r="O2442" s="6" t="str">
        <f t="shared" si="3"/>
        <v>Low Income</v>
      </c>
    </row>
    <row r="2443" hidden="1">
      <c r="A2443" s="1">
        <v>102441.0</v>
      </c>
      <c r="B2443" s="1">
        <v>63.0</v>
      </c>
      <c r="C2443" s="1">
        <v>27000.0</v>
      </c>
      <c r="D2443" s="1" t="s">
        <v>23</v>
      </c>
      <c r="E2443" s="1">
        <v>13690.27</v>
      </c>
      <c r="F2443" s="1">
        <v>4.0</v>
      </c>
      <c r="G2443" s="1">
        <v>21.0</v>
      </c>
      <c r="H2443" s="1">
        <v>4.0</v>
      </c>
      <c r="I2443" s="1" t="s">
        <v>22</v>
      </c>
      <c r="J2443" s="1">
        <v>0.862</v>
      </c>
      <c r="K2443" s="1">
        <v>0.862</v>
      </c>
      <c r="L2443" s="6" t="str">
        <f>if(J2443&gt;QUARTILE!$B$3, "TOP", if(J2443&lt;QUARTILE!$B$4, "BOTTOM", 0))</f>
        <v>TOP</v>
      </c>
      <c r="M2443" s="6">
        <f t="shared" si="1"/>
        <v>2</v>
      </c>
      <c r="N2443" s="6" t="str">
        <f t="shared" si="2"/>
        <v>Baby Boomer</v>
      </c>
      <c r="O2443" s="6" t="str">
        <f t="shared" si="3"/>
        <v>Low Income</v>
      </c>
    </row>
    <row r="2444" hidden="1">
      <c r="A2444" s="1">
        <v>102442.0</v>
      </c>
      <c r="B2444" s="1">
        <v>42.0</v>
      </c>
      <c r="C2444" s="1">
        <v>8000.0</v>
      </c>
      <c r="D2444" s="1" t="s">
        <v>27</v>
      </c>
      <c r="E2444" s="1">
        <v>258.02</v>
      </c>
      <c r="F2444" s="1">
        <v>1.0</v>
      </c>
      <c r="G2444" s="1">
        <v>20.0</v>
      </c>
      <c r="H2444" s="1">
        <v>4.0</v>
      </c>
      <c r="I2444" s="1" t="s">
        <v>22</v>
      </c>
      <c r="J2444" s="1">
        <v>0.691</v>
      </c>
      <c r="K2444" s="1">
        <v>0.386</v>
      </c>
      <c r="L2444" s="6">
        <f>if(J2444&gt;QUARTILE!$B$3, "TOP", if(J2444&lt;QUARTILE!$B$4, "BOTTOM", 0))</f>
        <v>0</v>
      </c>
      <c r="M2444" s="6">
        <f t="shared" si="1"/>
        <v>2</v>
      </c>
      <c r="N2444" s="6" t="str">
        <f t="shared" si="2"/>
        <v>Gen X</v>
      </c>
      <c r="O2444" s="6" t="str">
        <f t="shared" si="3"/>
        <v>Low Income</v>
      </c>
    </row>
    <row r="2445" hidden="1">
      <c r="A2445" s="1">
        <v>102443.0</v>
      </c>
      <c r="B2445" s="1">
        <v>34.0</v>
      </c>
      <c r="C2445" s="1">
        <v>17000.0</v>
      </c>
      <c r="D2445" s="1" t="s">
        <v>27</v>
      </c>
      <c r="E2445" s="1">
        <v>60174.58</v>
      </c>
      <c r="F2445" s="1">
        <v>2.0</v>
      </c>
      <c r="G2445" s="1">
        <v>23.0</v>
      </c>
      <c r="H2445" s="1">
        <v>5.0</v>
      </c>
      <c r="I2445" s="1" t="s">
        <v>18</v>
      </c>
      <c r="J2445" s="1">
        <v>0.597</v>
      </c>
      <c r="K2445" s="1">
        <v>0.75</v>
      </c>
      <c r="L2445" s="6">
        <f>if(J2445&gt;QUARTILE!$B$3, "TOP", if(J2445&lt;QUARTILE!$B$4, "BOTTOM", 0))</f>
        <v>0</v>
      </c>
      <c r="M2445" s="6">
        <f t="shared" si="1"/>
        <v>1</v>
      </c>
      <c r="N2445" s="6" t="str">
        <f t="shared" si="2"/>
        <v>Gen X</v>
      </c>
      <c r="O2445" s="6" t="str">
        <f t="shared" si="3"/>
        <v>Low Income</v>
      </c>
    </row>
    <row r="2446" hidden="1">
      <c r="A2446" s="1">
        <v>102444.0</v>
      </c>
      <c r="B2446" s="1">
        <v>46.0</v>
      </c>
      <c r="C2446" s="1">
        <v>30000.0</v>
      </c>
      <c r="D2446" s="1" t="s">
        <v>17</v>
      </c>
      <c r="E2446" s="1">
        <v>31859.84</v>
      </c>
      <c r="F2446" s="1">
        <v>4.0</v>
      </c>
      <c r="G2446" s="1">
        <v>20.0</v>
      </c>
      <c r="H2446" s="1">
        <v>8.0</v>
      </c>
      <c r="I2446" s="1" t="s">
        <v>18</v>
      </c>
      <c r="J2446" s="1">
        <v>0.986</v>
      </c>
      <c r="K2446" s="1">
        <v>0.545</v>
      </c>
      <c r="L2446" s="6" t="str">
        <f>if(J2446&gt;QUARTILE!$B$3, "TOP", if(J2446&lt;QUARTILE!$B$4, "BOTTOM", 0))</f>
        <v>TOP</v>
      </c>
      <c r="M2446" s="6">
        <f t="shared" si="1"/>
        <v>1</v>
      </c>
      <c r="N2446" s="6" t="str">
        <f t="shared" si="2"/>
        <v>Gen X</v>
      </c>
      <c r="O2446" s="6" t="str">
        <f t="shared" si="3"/>
        <v>Low Income</v>
      </c>
    </row>
    <row r="2447" hidden="1">
      <c r="A2447" s="1">
        <v>102445.0</v>
      </c>
      <c r="B2447" s="1">
        <v>70.0</v>
      </c>
      <c r="C2447" s="1">
        <v>35000.0</v>
      </c>
      <c r="D2447" s="1" t="s">
        <v>23</v>
      </c>
      <c r="E2447" s="1">
        <v>4264.11</v>
      </c>
      <c r="F2447" s="1">
        <v>5.0</v>
      </c>
      <c r="G2447" s="1">
        <v>13.0</v>
      </c>
      <c r="H2447" s="1">
        <v>7.0</v>
      </c>
      <c r="I2447" s="1" t="s">
        <v>22</v>
      </c>
      <c r="J2447" s="1">
        <v>0.714</v>
      </c>
      <c r="K2447" s="1">
        <v>0.73</v>
      </c>
      <c r="L2447" s="6">
        <f>if(J2447&gt;QUARTILE!$B$3, "TOP", if(J2447&lt;QUARTILE!$B$4, "BOTTOM", 0))</f>
        <v>0</v>
      </c>
      <c r="M2447" s="6">
        <f t="shared" si="1"/>
        <v>2</v>
      </c>
      <c r="N2447" s="6" t="str">
        <f t="shared" si="2"/>
        <v>Baby Boomer</v>
      </c>
      <c r="O2447" s="6" t="str">
        <f t="shared" si="3"/>
        <v>Low Income</v>
      </c>
    </row>
    <row r="2448" hidden="1">
      <c r="A2448" s="1">
        <v>102446.0</v>
      </c>
      <c r="B2448" s="1">
        <v>25.0</v>
      </c>
      <c r="C2448" s="1">
        <v>33000.0</v>
      </c>
      <c r="D2448" s="1" t="s">
        <v>27</v>
      </c>
      <c r="E2448" s="1">
        <v>6781.52</v>
      </c>
      <c r="F2448" s="1">
        <v>5.0</v>
      </c>
      <c r="G2448" s="1">
        <v>19.0</v>
      </c>
      <c r="H2448" s="1">
        <v>21.0</v>
      </c>
      <c r="I2448" s="1" t="s">
        <v>26</v>
      </c>
      <c r="J2448" s="1">
        <v>0.489</v>
      </c>
      <c r="K2448" s="1">
        <v>0.612</v>
      </c>
      <c r="L2448" s="6">
        <f>if(J2448&gt;QUARTILE!$B$3, "TOP", if(J2448&lt;QUARTILE!$B$4, "BOTTOM", 0))</f>
        <v>0</v>
      </c>
      <c r="M2448" s="6">
        <f t="shared" si="1"/>
        <v>3</v>
      </c>
      <c r="N2448" s="6" t="str">
        <f t="shared" si="2"/>
        <v>Millenial</v>
      </c>
      <c r="O2448" s="6" t="str">
        <f t="shared" si="3"/>
        <v>Low Income</v>
      </c>
    </row>
    <row r="2449" hidden="1">
      <c r="A2449" s="1">
        <v>102447.0</v>
      </c>
      <c r="B2449" s="1">
        <v>32.0</v>
      </c>
      <c r="C2449" s="1">
        <v>27000.0</v>
      </c>
      <c r="D2449" s="1" t="s">
        <v>23</v>
      </c>
      <c r="E2449" s="1">
        <v>81301.79</v>
      </c>
      <c r="F2449" s="1">
        <v>1.0</v>
      </c>
      <c r="G2449" s="1">
        <v>16.0</v>
      </c>
      <c r="H2449" s="1">
        <v>16.0</v>
      </c>
      <c r="I2449" s="1" t="s">
        <v>22</v>
      </c>
      <c r="J2449" s="1">
        <v>0.194</v>
      </c>
      <c r="K2449" s="1">
        <v>0.202</v>
      </c>
      <c r="L2449" s="6" t="str">
        <f>if(J2449&gt;QUARTILE!$B$3, "TOP", if(J2449&lt;QUARTILE!$B$4, "BOTTOM", 0))</f>
        <v>BOTTOM</v>
      </c>
      <c r="M2449" s="6">
        <f t="shared" si="1"/>
        <v>2</v>
      </c>
      <c r="N2449" s="6" t="str">
        <f t="shared" si="2"/>
        <v>Gen X</v>
      </c>
      <c r="O2449" s="6" t="str">
        <f t="shared" si="3"/>
        <v>Low Income</v>
      </c>
    </row>
    <row r="2450" hidden="1">
      <c r="A2450" s="1">
        <v>102448.0</v>
      </c>
      <c r="B2450" s="1">
        <v>44.0</v>
      </c>
      <c r="C2450" s="1">
        <v>11000.0</v>
      </c>
      <c r="D2450" s="1" t="s">
        <v>27</v>
      </c>
      <c r="E2450" s="1">
        <v>9353.68</v>
      </c>
      <c r="F2450" s="1">
        <v>3.0</v>
      </c>
      <c r="G2450" s="1">
        <v>26.0</v>
      </c>
      <c r="H2450" s="1">
        <v>6.0</v>
      </c>
      <c r="I2450" s="1" t="s">
        <v>22</v>
      </c>
      <c r="J2450" s="1">
        <v>0.759</v>
      </c>
      <c r="K2450" s="1">
        <v>0.236</v>
      </c>
      <c r="L2450" s="6">
        <f>if(J2450&gt;QUARTILE!$B$3, "TOP", if(J2450&lt;QUARTILE!$B$4, "BOTTOM", 0))</f>
        <v>0</v>
      </c>
      <c r="M2450" s="6">
        <f t="shared" si="1"/>
        <v>2</v>
      </c>
      <c r="N2450" s="6" t="str">
        <f t="shared" si="2"/>
        <v>Gen X</v>
      </c>
      <c r="O2450" s="6" t="str">
        <f t="shared" si="3"/>
        <v>Low Income</v>
      </c>
    </row>
    <row r="2451" hidden="1">
      <c r="A2451" s="1">
        <v>102449.0</v>
      </c>
      <c r="B2451" s="1">
        <v>63.0</v>
      </c>
      <c r="C2451" s="1">
        <v>40000.0</v>
      </c>
      <c r="D2451" s="1" t="s">
        <v>27</v>
      </c>
      <c r="E2451" s="1">
        <v>30623.85</v>
      </c>
      <c r="F2451" s="1">
        <v>1.0</v>
      </c>
      <c r="G2451" s="1">
        <v>17.0</v>
      </c>
      <c r="H2451" s="1">
        <v>3.0</v>
      </c>
      <c r="I2451" s="1" t="s">
        <v>18</v>
      </c>
      <c r="J2451" s="1">
        <v>0.355</v>
      </c>
      <c r="K2451" s="1">
        <v>0.878</v>
      </c>
      <c r="L2451" s="6">
        <f>if(J2451&gt;QUARTILE!$B$3, "TOP", if(J2451&lt;QUARTILE!$B$4, "BOTTOM", 0))</f>
        <v>0</v>
      </c>
      <c r="M2451" s="6">
        <f t="shared" si="1"/>
        <v>1</v>
      </c>
      <c r="N2451" s="6" t="str">
        <f t="shared" si="2"/>
        <v>Baby Boomer</v>
      </c>
      <c r="O2451" s="6" t="str">
        <f t="shared" si="3"/>
        <v>Low Income</v>
      </c>
    </row>
    <row r="2452" hidden="1">
      <c r="A2452" s="1">
        <v>102450.0</v>
      </c>
      <c r="B2452" s="1">
        <v>67.0</v>
      </c>
      <c r="C2452" s="1">
        <v>11000.0</v>
      </c>
      <c r="D2452" s="1" t="s">
        <v>23</v>
      </c>
      <c r="E2452" s="1">
        <v>11841.27</v>
      </c>
      <c r="F2452" s="1">
        <v>3.0</v>
      </c>
      <c r="G2452" s="1">
        <v>17.0</v>
      </c>
      <c r="H2452" s="1">
        <v>7.0</v>
      </c>
      <c r="I2452" s="1" t="s">
        <v>22</v>
      </c>
      <c r="J2452" s="1">
        <v>0.331</v>
      </c>
      <c r="K2452" s="1">
        <v>0.738</v>
      </c>
      <c r="L2452" s="6">
        <f>if(J2452&gt;QUARTILE!$B$3, "TOP", if(J2452&lt;QUARTILE!$B$4, "BOTTOM", 0))</f>
        <v>0</v>
      </c>
      <c r="M2452" s="6">
        <f t="shared" si="1"/>
        <v>2</v>
      </c>
      <c r="N2452" s="6" t="str">
        <f t="shared" si="2"/>
        <v>Baby Boomer</v>
      </c>
      <c r="O2452" s="6" t="str">
        <f t="shared" si="3"/>
        <v>Low Income</v>
      </c>
    </row>
    <row r="2453" hidden="1">
      <c r="A2453" s="1">
        <v>102451.0</v>
      </c>
      <c r="B2453" s="1">
        <v>69.0</v>
      </c>
      <c r="C2453" s="1">
        <v>42000.0</v>
      </c>
      <c r="D2453" s="1" t="s">
        <v>27</v>
      </c>
      <c r="E2453" s="1">
        <v>39916.12</v>
      </c>
      <c r="F2453" s="1">
        <v>1.0</v>
      </c>
      <c r="G2453" s="1">
        <v>23.0</v>
      </c>
      <c r="H2453" s="1">
        <v>3.0</v>
      </c>
      <c r="I2453" s="1" t="s">
        <v>18</v>
      </c>
      <c r="J2453" s="1">
        <v>0.55</v>
      </c>
      <c r="K2453" s="1">
        <v>0.266</v>
      </c>
      <c r="L2453" s="6">
        <f>if(J2453&gt;QUARTILE!$B$3, "TOP", if(J2453&lt;QUARTILE!$B$4, "BOTTOM", 0))</f>
        <v>0</v>
      </c>
      <c r="M2453" s="6">
        <f t="shared" si="1"/>
        <v>1</v>
      </c>
      <c r="N2453" s="6" t="str">
        <f t="shared" si="2"/>
        <v>Baby Boomer</v>
      </c>
      <c r="O2453" s="6" t="str">
        <f t="shared" si="3"/>
        <v>Low Income</v>
      </c>
    </row>
    <row r="2454" hidden="1">
      <c r="A2454" s="1">
        <v>102452.0</v>
      </c>
      <c r="B2454" s="1">
        <v>24.0</v>
      </c>
      <c r="C2454" s="1">
        <v>32000.0</v>
      </c>
      <c r="D2454" s="1" t="s">
        <v>23</v>
      </c>
      <c r="E2454" s="1">
        <v>24331.27</v>
      </c>
      <c r="F2454" s="1">
        <v>5.0</v>
      </c>
      <c r="G2454" s="1">
        <v>18.0</v>
      </c>
      <c r="H2454" s="1">
        <v>13.0</v>
      </c>
      <c r="I2454" s="1" t="s">
        <v>22</v>
      </c>
      <c r="J2454" s="1">
        <v>0.8</v>
      </c>
      <c r="K2454" s="1">
        <v>0.504</v>
      </c>
      <c r="L2454" s="6">
        <f>if(J2454&gt;QUARTILE!$B$3, "TOP", if(J2454&lt;QUARTILE!$B$4, "BOTTOM", 0))</f>
        <v>0</v>
      </c>
      <c r="M2454" s="6">
        <f t="shared" si="1"/>
        <v>2</v>
      </c>
      <c r="N2454" s="6" t="str">
        <f t="shared" si="2"/>
        <v>Millenial</v>
      </c>
      <c r="O2454" s="6" t="str">
        <f t="shared" si="3"/>
        <v>Low Income</v>
      </c>
    </row>
    <row r="2455" hidden="1">
      <c r="A2455" s="1">
        <v>102453.0</v>
      </c>
      <c r="B2455" s="1">
        <v>20.0</v>
      </c>
      <c r="C2455" s="1">
        <v>50000.0</v>
      </c>
      <c r="D2455" s="1" t="s">
        <v>17</v>
      </c>
      <c r="E2455" s="1">
        <v>463.53</v>
      </c>
      <c r="F2455" s="1">
        <v>4.0</v>
      </c>
      <c r="G2455" s="1">
        <v>26.0</v>
      </c>
      <c r="H2455" s="1">
        <v>9.0</v>
      </c>
      <c r="I2455" s="1" t="s">
        <v>22</v>
      </c>
      <c r="J2455" s="1">
        <v>0.924</v>
      </c>
      <c r="K2455" s="1">
        <v>0.726</v>
      </c>
      <c r="L2455" s="6" t="str">
        <f>if(J2455&gt;QUARTILE!$B$3, "TOP", if(J2455&lt;QUARTILE!$B$4, "BOTTOM", 0))</f>
        <v>TOP</v>
      </c>
      <c r="M2455" s="6">
        <f t="shared" si="1"/>
        <v>2</v>
      </c>
      <c r="N2455" s="6" t="str">
        <f t="shared" si="2"/>
        <v>Millenial</v>
      </c>
      <c r="O2455" s="6" t="str">
        <f t="shared" si="3"/>
        <v>Medium Income</v>
      </c>
    </row>
    <row r="2456" hidden="1">
      <c r="A2456" s="1">
        <v>102454.0</v>
      </c>
      <c r="B2456" s="1">
        <v>46.0</v>
      </c>
      <c r="C2456" s="1">
        <v>22000.0</v>
      </c>
      <c r="D2456" s="1" t="s">
        <v>23</v>
      </c>
      <c r="E2456" s="1">
        <v>6973.85</v>
      </c>
      <c r="F2456" s="1">
        <v>2.0</v>
      </c>
      <c r="G2456" s="1">
        <v>19.0</v>
      </c>
      <c r="H2456" s="1">
        <v>13.0</v>
      </c>
      <c r="I2456" s="1" t="s">
        <v>22</v>
      </c>
      <c r="J2456" s="1">
        <v>0.266</v>
      </c>
      <c r="K2456" s="1">
        <v>0.056</v>
      </c>
      <c r="L2456" s="6" t="str">
        <f>if(J2456&gt;QUARTILE!$B$3, "TOP", if(J2456&lt;QUARTILE!$B$4, "BOTTOM", 0))</f>
        <v>BOTTOM</v>
      </c>
      <c r="M2456" s="6">
        <f t="shared" si="1"/>
        <v>2</v>
      </c>
      <c r="N2456" s="6" t="str">
        <f t="shared" si="2"/>
        <v>Gen X</v>
      </c>
      <c r="O2456" s="6" t="str">
        <f t="shared" si="3"/>
        <v>Low Income</v>
      </c>
    </row>
    <row r="2457" hidden="1">
      <c r="A2457" s="1">
        <v>102455.0</v>
      </c>
      <c r="B2457" s="1">
        <v>61.0</v>
      </c>
      <c r="C2457" s="1">
        <v>13000.0</v>
      </c>
      <c r="D2457" s="1" t="s">
        <v>27</v>
      </c>
      <c r="E2457" s="1">
        <v>16328.56</v>
      </c>
      <c r="F2457" s="1">
        <v>4.0</v>
      </c>
      <c r="G2457" s="1">
        <v>25.0</v>
      </c>
      <c r="H2457" s="1">
        <v>4.0</v>
      </c>
      <c r="I2457" s="1" t="s">
        <v>22</v>
      </c>
      <c r="J2457" s="1">
        <v>0.882</v>
      </c>
      <c r="K2457" s="1">
        <v>0.049</v>
      </c>
      <c r="L2457" s="6" t="str">
        <f>if(J2457&gt;QUARTILE!$B$3, "TOP", if(J2457&lt;QUARTILE!$B$4, "BOTTOM", 0))</f>
        <v>TOP</v>
      </c>
      <c r="M2457" s="6">
        <f t="shared" si="1"/>
        <v>2</v>
      </c>
      <c r="N2457" s="6" t="str">
        <f t="shared" si="2"/>
        <v>Baby Boomer</v>
      </c>
      <c r="O2457" s="6" t="str">
        <f t="shared" si="3"/>
        <v>Low Income</v>
      </c>
    </row>
    <row r="2458" hidden="1">
      <c r="A2458" s="1">
        <v>102456.0</v>
      </c>
      <c r="B2458" s="1">
        <v>70.0</v>
      </c>
      <c r="C2458" s="1">
        <v>10000.0</v>
      </c>
      <c r="D2458" s="1" t="s">
        <v>21</v>
      </c>
      <c r="E2458" s="1">
        <v>52120.9</v>
      </c>
      <c r="F2458" s="1">
        <v>5.0</v>
      </c>
      <c r="G2458" s="1">
        <v>22.0</v>
      </c>
      <c r="H2458" s="1">
        <v>5.0</v>
      </c>
      <c r="I2458" s="1" t="s">
        <v>18</v>
      </c>
      <c r="J2458" s="1">
        <v>0.704</v>
      </c>
      <c r="K2458" s="1">
        <v>0.0</v>
      </c>
      <c r="L2458" s="6">
        <f>if(J2458&gt;QUARTILE!$B$3, "TOP", if(J2458&lt;QUARTILE!$B$4, "BOTTOM", 0))</f>
        <v>0</v>
      </c>
      <c r="M2458" s="6">
        <f t="shared" si="1"/>
        <v>1</v>
      </c>
      <c r="N2458" s="6" t="str">
        <f t="shared" si="2"/>
        <v>Baby Boomer</v>
      </c>
      <c r="O2458" s="6" t="str">
        <f t="shared" si="3"/>
        <v>Low Income</v>
      </c>
    </row>
    <row r="2459" hidden="1">
      <c r="A2459" s="1">
        <v>102457.0</v>
      </c>
      <c r="B2459" s="1">
        <v>41.0</v>
      </c>
      <c r="C2459" s="1">
        <v>11000.0</v>
      </c>
      <c r="D2459" s="1" t="s">
        <v>25</v>
      </c>
      <c r="E2459" s="1">
        <v>2152.37</v>
      </c>
      <c r="F2459" s="1">
        <v>2.0</v>
      </c>
      <c r="G2459" s="1">
        <v>25.0</v>
      </c>
      <c r="H2459" s="1">
        <v>11.0</v>
      </c>
      <c r="I2459" s="1" t="s">
        <v>22</v>
      </c>
      <c r="J2459" s="1">
        <v>0.906</v>
      </c>
      <c r="K2459" s="1">
        <v>0.164</v>
      </c>
      <c r="L2459" s="6" t="str">
        <f>if(J2459&gt;QUARTILE!$B$3, "TOP", if(J2459&lt;QUARTILE!$B$4, "BOTTOM", 0))</f>
        <v>TOP</v>
      </c>
      <c r="M2459" s="6">
        <f t="shared" si="1"/>
        <v>2</v>
      </c>
      <c r="N2459" s="6" t="str">
        <f t="shared" si="2"/>
        <v>Gen X</v>
      </c>
      <c r="O2459" s="6" t="str">
        <f t="shared" si="3"/>
        <v>Low Income</v>
      </c>
    </row>
    <row r="2460" hidden="1">
      <c r="A2460" s="1">
        <v>102458.0</v>
      </c>
      <c r="B2460" s="1">
        <v>77.0</v>
      </c>
      <c r="C2460" s="1">
        <v>8000.0</v>
      </c>
      <c r="D2460" s="1" t="s">
        <v>25</v>
      </c>
      <c r="E2460" s="1">
        <v>18384.03</v>
      </c>
      <c r="F2460" s="1">
        <v>3.0</v>
      </c>
      <c r="G2460" s="1">
        <v>18.0</v>
      </c>
      <c r="H2460" s="1">
        <v>5.0</v>
      </c>
      <c r="I2460" s="1" t="s">
        <v>22</v>
      </c>
      <c r="J2460" s="1">
        <v>0.898</v>
      </c>
      <c r="K2460" s="1">
        <v>0.119</v>
      </c>
      <c r="L2460" s="6" t="str">
        <f>if(J2460&gt;QUARTILE!$B$3, "TOP", if(J2460&lt;QUARTILE!$B$4, "BOTTOM", 0))</f>
        <v>TOP</v>
      </c>
      <c r="M2460" s="6">
        <f t="shared" si="1"/>
        <v>2</v>
      </c>
      <c r="N2460" s="6" t="str">
        <f t="shared" si="2"/>
        <v>Baby Boomer</v>
      </c>
      <c r="O2460" s="6" t="str">
        <f t="shared" si="3"/>
        <v>Low Income</v>
      </c>
    </row>
    <row r="2461" hidden="1">
      <c r="A2461" s="1">
        <v>102459.0</v>
      </c>
      <c r="B2461" s="1">
        <v>75.0</v>
      </c>
      <c r="C2461" s="1">
        <v>39000.0</v>
      </c>
      <c r="D2461" s="1" t="s">
        <v>25</v>
      </c>
      <c r="E2461" s="1">
        <v>7195.79</v>
      </c>
      <c r="F2461" s="1">
        <v>3.0</v>
      </c>
      <c r="G2461" s="1">
        <v>18.0</v>
      </c>
      <c r="H2461" s="1">
        <v>4.0</v>
      </c>
      <c r="I2461" s="1" t="s">
        <v>22</v>
      </c>
      <c r="J2461" s="1">
        <v>0.442</v>
      </c>
      <c r="K2461" s="1">
        <v>0.463</v>
      </c>
      <c r="L2461" s="6">
        <f>if(J2461&gt;QUARTILE!$B$3, "TOP", if(J2461&lt;QUARTILE!$B$4, "BOTTOM", 0))</f>
        <v>0</v>
      </c>
      <c r="M2461" s="6">
        <f t="shared" si="1"/>
        <v>2</v>
      </c>
      <c r="N2461" s="6" t="str">
        <f t="shared" si="2"/>
        <v>Baby Boomer</v>
      </c>
      <c r="O2461" s="6" t="str">
        <f t="shared" si="3"/>
        <v>Low Income</v>
      </c>
    </row>
    <row r="2462" hidden="1">
      <c r="A2462" s="1">
        <v>102460.0</v>
      </c>
      <c r="B2462" s="1">
        <v>20.0</v>
      </c>
      <c r="C2462" s="1">
        <v>42000.0</v>
      </c>
      <c r="D2462" s="1" t="s">
        <v>23</v>
      </c>
      <c r="E2462" s="1">
        <v>44023.65</v>
      </c>
      <c r="F2462" s="1">
        <v>5.0</v>
      </c>
      <c r="G2462" s="1">
        <v>23.0</v>
      </c>
      <c r="H2462" s="1">
        <v>9.0</v>
      </c>
      <c r="I2462" s="1" t="s">
        <v>18</v>
      </c>
      <c r="J2462" s="1">
        <v>0.828</v>
      </c>
      <c r="K2462" s="1">
        <v>0.137</v>
      </c>
      <c r="L2462" s="6" t="str">
        <f>if(J2462&gt;QUARTILE!$B$3, "TOP", if(J2462&lt;QUARTILE!$B$4, "BOTTOM", 0))</f>
        <v>TOP</v>
      </c>
      <c r="M2462" s="6">
        <f t="shared" si="1"/>
        <v>1</v>
      </c>
      <c r="N2462" s="6" t="str">
        <f t="shared" si="2"/>
        <v>Millenial</v>
      </c>
      <c r="O2462" s="6" t="str">
        <f t="shared" si="3"/>
        <v>Low Income</v>
      </c>
    </row>
    <row r="2463" hidden="1">
      <c r="A2463" s="1">
        <v>102461.0</v>
      </c>
      <c r="B2463" s="1">
        <v>37.0</v>
      </c>
      <c r="C2463" s="1">
        <v>31000.0</v>
      </c>
      <c r="D2463" s="1" t="s">
        <v>27</v>
      </c>
      <c r="E2463" s="1">
        <v>28977.84</v>
      </c>
      <c r="F2463" s="1">
        <v>2.0</v>
      </c>
      <c r="G2463" s="1">
        <v>20.0</v>
      </c>
      <c r="H2463" s="1">
        <v>7.0</v>
      </c>
      <c r="I2463" s="1" t="s">
        <v>22</v>
      </c>
      <c r="J2463" s="1">
        <v>0.947</v>
      </c>
      <c r="K2463" s="1">
        <v>0.046</v>
      </c>
      <c r="L2463" s="6" t="str">
        <f>if(J2463&gt;QUARTILE!$B$3, "TOP", if(J2463&lt;QUARTILE!$B$4, "BOTTOM", 0))</f>
        <v>TOP</v>
      </c>
      <c r="M2463" s="6">
        <f t="shared" si="1"/>
        <v>2</v>
      </c>
      <c r="N2463" s="6" t="str">
        <f t="shared" si="2"/>
        <v>Gen X</v>
      </c>
      <c r="O2463" s="6" t="str">
        <f t="shared" si="3"/>
        <v>Low Income</v>
      </c>
    </row>
    <row r="2464" hidden="1">
      <c r="A2464" s="1">
        <v>102462.0</v>
      </c>
      <c r="B2464" s="1">
        <v>63.0</v>
      </c>
      <c r="C2464" s="1">
        <v>22000.0</v>
      </c>
      <c r="D2464" s="1" t="s">
        <v>27</v>
      </c>
      <c r="E2464" s="1">
        <v>9231.27</v>
      </c>
      <c r="F2464" s="1">
        <v>4.0</v>
      </c>
      <c r="G2464" s="1">
        <v>25.0</v>
      </c>
      <c r="H2464" s="1">
        <v>3.0</v>
      </c>
      <c r="I2464" s="1" t="s">
        <v>22</v>
      </c>
      <c r="J2464" s="1">
        <v>0.672</v>
      </c>
      <c r="K2464" s="1">
        <v>0.399</v>
      </c>
      <c r="L2464" s="6">
        <f>if(J2464&gt;QUARTILE!$B$3, "TOP", if(J2464&lt;QUARTILE!$B$4, "BOTTOM", 0))</f>
        <v>0</v>
      </c>
      <c r="M2464" s="6">
        <f t="shared" si="1"/>
        <v>2</v>
      </c>
      <c r="N2464" s="6" t="str">
        <f t="shared" si="2"/>
        <v>Baby Boomer</v>
      </c>
      <c r="O2464" s="6" t="str">
        <f t="shared" si="3"/>
        <v>Low Income</v>
      </c>
    </row>
    <row r="2465" hidden="1">
      <c r="A2465" s="1">
        <v>102463.0</v>
      </c>
      <c r="B2465" s="1">
        <v>32.0</v>
      </c>
      <c r="C2465" s="1">
        <v>76000.0</v>
      </c>
      <c r="D2465" s="1" t="s">
        <v>21</v>
      </c>
      <c r="E2465" s="1">
        <v>3656.91</v>
      </c>
      <c r="F2465" s="1">
        <v>5.0</v>
      </c>
      <c r="G2465" s="1">
        <v>26.0</v>
      </c>
      <c r="H2465" s="1">
        <v>12.0</v>
      </c>
      <c r="I2465" s="1" t="s">
        <v>22</v>
      </c>
      <c r="J2465" s="1">
        <v>0.558</v>
      </c>
      <c r="K2465" s="1">
        <v>0.529</v>
      </c>
      <c r="L2465" s="6">
        <f>if(J2465&gt;QUARTILE!$B$3, "TOP", if(J2465&lt;QUARTILE!$B$4, "BOTTOM", 0))</f>
        <v>0</v>
      </c>
      <c r="M2465" s="6">
        <f t="shared" si="1"/>
        <v>2</v>
      </c>
      <c r="N2465" s="6" t="str">
        <f t="shared" si="2"/>
        <v>Gen X</v>
      </c>
      <c r="O2465" s="6" t="str">
        <f t="shared" si="3"/>
        <v>Medium Income</v>
      </c>
    </row>
    <row r="2466" hidden="1">
      <c r="A2466" s="1">
        <v>102464.0</v>
      </c>
      <c r="B2466" s="1">
        <v>42.0</v>
      </c>
      <c r="C2466" s="1">
        <v>21000.0</v>
      </c>
      <c r="D2466" s="1" t="s">
        <v>17</v>
      </c>
      <c r="E2466" s="1">
        <v>231.29</v>
      </c>
      <c r="F2466" s="1">
        <v>3.0</v>
      </c>
      <c r="G2466" s="1">
        <v>21.0</v>
      </c>
      <c r="H2466" s="1">
        <v>9.0</v>
      </c>
      <c r="I2466" s="1" t="s">
        <v>22</v>
      </c>
      <c r="J2466" s="1">
        <v>0.372</v>
      </c>
      <c r="K2466" s="1">
        <v>0.37</v>
      </c>
      <c r="L2466" s="6">
        <f>if(J2466&gt;QUARTILE!$B$3, "TOP", if(J2466&lt;QUARTILE!$B$4, "BOTTOM", 0))</f>
        <v>0</v>
      </c>
      <c r="M2466" s="6">
        <f t="shared" si="1"/>
        <v>2</v>
      </c>
      <c r="N2466" s="6" t="str">
        <f t="shared" si="2"/>
        <v>Gen X</v>
      </c>
      <c r="O2466" s="6" t="str">
        <f t="shared" si="3"/>
        <v>Low Income</v>
      </c>
    </row>
    <row r="2467" hidden="1">
      <c r="A2467" s="1">
        <v>102465.0</v>
      </c>
      <c r="B2467" s="1">
        <v>47.0</v>
      </c>
      <c r="C2467" s="1">
        <v>25000.0</v>
      </c>
      <c r="D2467" s="1" t="s">
        <v>25</v>
      </c>
      <c r="E2467" s="1">
        <v>19411.48</v>
      </c>
      <c r="F2467" s="1">
        <v>5.0</v>
      </c>
      <c r="G2467" s="1">
        <v>12.0</v>
      </c>
      <c r="H2467" s="1">
        <v>10.0</v>
      </c>
      <c r="I2467" s="1" t="s">
        <v>22</v>
      </c>
      <c r="J2467" s="1">
        <v>0.193</v>
      </c>
      <c r="K2467" s="1">
        <v>0.21</v>
      </c>
      <c r="L2467" s="6" t="str">
        <f>if(J2467&gt;QUARTILE!$B$3, "TOP", if(J2467&lt;QUARTILE!$B$4, "BOTTOM", 0))</f>
        <v>BOTTOM</v>
      </c>
      <c r="M2467" s="6">
        <f t="shared" si="1"/>
        <v>2</v>
      </c>
      <c r="N2467" s="6" t="str">
        <f t="shared" si="2"/>
        <v>Gen X</v>
      </c>
      <c r="O2467" s="6" t="str">
        <f t="shared" si="3"/>
        <v>Low Income</v>
      </c>
    </row>
    <row r="2468" hidden="1">
      <c r="A2468" s="1">
        <v>102466.0</v>
      </c>
      <c r="B2468" s="1">
        <v>31.0</v>
      </c>
      <c r="C2468" s="1">
        <v>21000.0</v>
      </c>
      <c r="D2468" s="1" t="s">
        <v>27</v>
      </c>
      <c r="E2468" s="1">
        <v>10421.69</v>
      </c>
      <c r="F2468" s="1">
        <v>4.0</v>
      </c>
      <c r="G2468" s="1">
        <v>20.0</v>
      </c>
      <c r="H2468" s="1">
        <v>11.0</v>
      </c>
      <c r="I2468" s="1" t="s">
        <v>18</v>
      </c>
      <c r="J2468" s="1">
        <v>0.999</v>
      </c>
      <c r="K2468" s="1">
        <v>0.34</v>
      </c>
      <c r="L2468" s="6" t="str">
        <f>if(J2468&gt;QUARTILE!$B$3, "TOP", if(J2468&lt;QUARTILE!$B$4, "BOTTOM", 0))</f>
        <v>TOP</v>
      </c>
      <c r="M2468" s="6">
        <f t="shared" si="1"/>
        <v>1</v>
      </c>
      <c r="N2468" s="6" t="str">
        <f t="shared" si="2"/>
        <v>Gen X</v>
      </c>
      <c r="O2468" s="6" t="str">
        <f t="shared" si="3"/>
        <v>Low Income</v>
      </c>
    </row>
    <row r="2469" hidden="1">
      <c r="A2469" s="1">
        <v>102467.0</v>
      </c>
      <c r="B2469" s="1">
        <v>24.0</v>
      </c>
      <c r="C2469" s="1">
        <v>18000.0</v>
      </c>
      <c r="D2469" s="1" t="s">
        <v>17</v>
      </c>
      <c r="E2469" s="1">
        <v>7559.62</v>
      </c>
      <c r="F2469" s="1">
        <v>1.0</v>
      </c>
      <c r="G2469" s="1">
        <v>25.0</v>
      </c>
      <c r="H2469" s="1">
        <v>15.0</v>
      </c>
      <c r="I2469" s="1" t="s">
        <v>18</v>
      </c>
      <c r="J2469" s="1">
        <v>0.658</v>
      </c>
      <c r="K2469" s="1">
        <v>0.52</v>
      </c>
      <c r="L2469" s="6">
        <f>if(J2469&gt;QUARTILE!$B$3, "TOP", if(J2469&lt;QUARTILE!$B$4, "BOTTOM", 0))</f>
        <v>0</v>
      </c>
      <c r="M2469" s="6">
        <f t="shared" si="1"/>
        <v>1</v>
      </c>
      <c r="N2469" s="6" t="str">
        <f t="shared" si="2"/>
        <v>Millenial</v>
      </c>
      <c r="O2469" s="6" t="str">
        <f t="shared" si="3"/>
        <v>Low Income</v>
      </c>
    </row>
    <row r="2470" hidden="1">
      <c r="A2470" s="1">
        <v>102468.0</v>
      </c>
      <c r="B2470" s="1">
        <v>34.0</v>
      </c>
      <c r="C2470" s="1">
        <v>32000.0</v>
      </c>
      <c r="D2470" s="1" t="s">
        <v>25</v>
      </c>
      <c r="E2470" s="1">
        <v>84675.29</v>
      </c>
      <c r="F2470" s="1">
        <v>1.0</v>
      </c>
      <c r="G2470" s="1">
        <v>17.0</v>
      </c>
      <c r="H2470" s="1">
        <v>7.0</v>
      </c>
      <c r="I2470" s="1" t="s">
        <v>18</v>
      </c>
      <c r="J2470" s="1">
        <v>0.427</v>
      </c>
      <c r="K2470" s="1">
        <v>0.336</v>
      </c>
      <c r="L2470" s="6">
        <f>if(J2470&gt;QUARTILE!$B$3, "TOP", if(J2470&lt;QUARTILE!$B$4, "BOTTOM", 0))</f>
        <v>0</v>
      </c>
      <c r="M2470" s="6">
        <f t="shared" si="1"/>
        <v>1</v>
      </c>
      <c r="N2470" s="6" t="str">
        <f t="shared" si="2"/>
        <v>Gen X</v>
      </c>
      <c r="O2470" s="6" t="str">
        <f t="shared" si="3"/>
        <v>Low Income</v>
      </c>
    </row>
    <row r="2471" hidden="1">
      <c r="A2471" s="1">
        <v>102469.0</v>
      </c>
      <c r="B2471" s="1">
        <v>79.0</v>
      </c>
      <c r="C2471" s="1">
        <v>15000.0</v>
      </c>
      <c r="D2471" s="1" t="s">
        <v>23</v>
      </c>
      <c r="E2471" s="1">
        <v>12552.51</v>
      </c>
      <c r="F2471" s="1">
        <v>4.0</v>
      </c>
      <c r="G2471" s="1">
        <v>27.0</v>
      </c>
      <c r="H2471" s="1">
        <v>4.0</v>
      </c>
      <c r="I2471" s="1" t="s">
        <v>22</v>
      </c>
      <c r="J2471" s="1">
        <v>0.124</v>
      </c>
      <c r="K2471" s="1">
        <v>0.043</v>
      </c>
      <c r="L2471" s="6" t="str">
        <f>if(J2471&gt;QUARTILE!$B$3, "TOP", if(J2471&lt;QUARTILE!$B$4, "BOTTOM", 0))</f>
        <v>BOTTOM</v>
      </c>
      <c r="M2471" s="6">
        <f t="shared" si="1"/>
        <v>2</v>
      </c>
      <c r="N2471" s="6" t="str">
        <f t="shared" si="2"/>
        <v>Baby Boomer</v>
      </c>
      <c r="O2471" s="6" t="str">
        <f t="shared" si="3"/>
        <v>Low Income</v>
      </c>
    </row>
    <row r="2472" hidden="1">
      <c r="A2472" s="1">
        <v>102470.0</v>
      </c>
      <c r="B2472" s="1">
        <v>61.0</v>
      </c>
      <c r="C2472" s="1">
        <v>14000.0</v>
      </c>
      <c r="D2472" s="1" t="s">
        <v>25</v>
      </c>
      <c r="E2472" s="1">
        <v>27713.03</v>
      </c>
      <c r="F2472" s="1">
        <v>2.0</v>
      </c>
      <c r="G2472" s="1">
        <v>24.0</v>
      </c>
      <c r="H2472" s="1">
        <v>6.0</v>
      </c>
      <c r="I2472" s="1" t="s">
        <v>22</v>
      </c>
      <c r="J2472" s="1">
        <v>0.804</v>
      </c>
      <c r="K2472" s="1">
        <v>0.457</v>
      </c>
      <c r="L2472" s="6">
        <f>if(J2472&gt;QUARTILE!$B$3, "TOP", if(J2472&lt;QUARTILE!$B$4, "BOTTOM", 0))</f>
        <v>0</v>
      </c>
      <c r="M2472" s="6">
        <f t="shared" si="1"/>
        <v>2</v>
      </c>
      <c r="N2472" s="6" t="str">
        <f t="shared" si="2"/>
        <v>Baby Boomer</v>
      </c>
      <c r="O2472" s="6" t="str">
        <f t="shared" si="3"/>
        <v>Low Income</v>
      </c>
    </row>
    <row r="2473" hidden="1">
      <c r="A2473" s="1">
        <v>102471.0</v>
      </c>
      <c r="B2473" s="1">
        <v>37.0</v>
      </c>
      <c r="C2473" s="1">
        <v>33000.0</v>
      </c>
      <c r="D2473" s="1" t="s">
        <v>17</v>
      </c>
      <c r="E2473" s="1">
        <v>3906.01</v>
      </c>
      <c r="F2473" s="1">
        <v>5.0</v>
      </c>
      <c r="G2473" s="1">
        <v>31.0</v>
      </c>
      <c r="H2473" s="1">
        <v>9.0</v>
      </c>
      <c r="I2473" s="1" t="s">
        <v>22</v>
      </c>
      <c r="J2473" s="1">
        <v>0.855</v>
      </c>
      <c r="K2473" s="1">
        <v>0.67</v>
      </c>
      <c r="L2473" s="6" t="str">
        <f>if(J2473&gt;QUARTILE!$B$3, "TOP", if(J2473&lt;QUARTILE!$B$4, "BOTTOM", 0))</f>
        <v>TOP</v>
      </c>
      <c r="M2473" s="6">
        <f t="shared" si="1"/>
        <v>2</v>
      </c>
      <c r="N2473" s="6" t="str">
        <f t="shared" si="2"/>
        <v>Gen X</v>
      </c>
      <c r="O2473" s="6" t="str">
        <f t="shared" si="3"/>
        <v>Low Income</v>
      </c>
    </row>
    <row r="2474" hidden="1">
      <c r="A2474" s="1">
        <v>102472.0</v>
      </c>
      <c r="B2474" s="1">
        <v>53.0</v>
      </c>
      <c r="C2474" s="1">
        <v>16000.0</v>
      </c>
      <c r="D2474" s="1" t="s">
        <v>27</v>
      </c>
      <c r="E2474" s="1">
        <v>270.93</v>
      </c>
      <c r="F2474" s="1">
        <v>4.0</v>
      </c>
      <c r="G2474" s="1">
        <v>19.0</v>
      </c>
      <c r="H2474" s="1">
        <v>3.0</v>
      </c>
      <c r="I2474" s="1" t="s">
        <v>22</v>
      </c>
      <c r="J2474" s="1">
        <v>0.428</v>
      </c>
      <c r="K2474" s="1">
        <v>0.77</v>
      </c>
      <c r="L2474" s="6">
        <f>if(J2474&gt;QUARTILE!$B$3, "TOP", if(J2474&lt;QUARTILE!$B$4, "BOTTOM", 0))</f>
        <v>0</v>
      </c>
      <c r="M2474" s="6">
        <f t="shared" si="1"/>
        <v>2</v>
      </c>
      <c r="N2474" s="6" t="str">
        <f t="shared" si="2"/>
        <v>Gen X</v>
      </c>
      <c r="O2474" s="6" t="str">
        <f t="shared" si="3"/>
        <v>Low Income</v>
      </c>
    </row>
    <row r="2475" hidden="1">
      <c r="A2475" s="1">
        <v>102473.0</v>
      </c>
      <c r="B2475" s="1">
        <v>26.0</v>
      </c>
      <c r="C2475" s="1">
        <v>24000.0</v>
      </c>
      <c r="D2475" s="1" t="s">
        <v>27</v>
      </c>
      <c r="E2475" s="1">
        <v>10810.67</v>
      </c>
      <c r="F2475" s="1">
        <v>1.0</v>
      </c>
      <c r="G2475" s="1">
        <v>17.0</v>
      </c>
      <c r="H2475" s="1">
        <v>17.0</v>
      </c>
      <c r="I2475" s="1" t="s">
        <v>18</v>
      </c>
      <c r="J2475" s="1">
        <v>0.956</v>
      </c>
      <c r="K2475" s="1">
        <v>0.44</v>
      </c>
      <c r="L2475" s="6" t="str">
        <f>if(J2475&gt;QUARTILE!$B$3, "TOP", if(J2475&lt;QUARTILE!$B$4, "BOTTOM", 0))</f>
        <v>TOP</v>
      </c>
      <c r="M2475" s="6">
        <f t="shared" si="1"/>
        <v>1</v>
      </c>
      <c r="N2475" s="6" t="str">
        <f t="shared" si="2"/>
        <v>Millenial</v>
      </c>
      <c r="O2475" s="6" t="str">
        <f t="shared" si="3"/>
        <v>Low Income</v>
      </c>
    </row>
    <row r="2476" hidden="1">
      <c r="A2476" s="1">
        <v>102474.0</v>
      </c>
      <c r="B2476" s="1">
        <v>55.0</v>
      </c>
      <c r="C2476" s="1">
        <v>18000.0</v>
      </c>
      <c r="D2476" s="1" t="s">
        <v>23</v>
      </c>
      <c r="E2476" s="1">
        <v>21912.23</v>
      </c>
      <c r="F2476" s="1">
        <v>3.0</v>
      </c>
      <c r="G2476" s="1">
        <v>21.0</v>
      </c>
      <c r="H2476" s="1">
        <v>8.0</v>
      </c>
      <c r="I2476" s="1" t="s">
        <v>22</v>
      </c>
      <c r="J2476" s="1">
        <v>0.378</v>
      </c>
      <c r="K2476" s="1">
        <v>0.994</v>
      </c>
      <c r="L2476" s="6">
        <f>if(J2476&gt;QUARTILE!$B$3, "TOP", if(J2476&lt;QUARTILE!$B$4, "BOTTOM", 0))</f>
        <v>0</v>
      </c>
      <c r="M2476" s="6">
        <f t="shared" si="1"/>
        <v>2</v>
      </c>
      <c r="N2476" s="6" t="str">
        <f t="shared" si="2"/>
        <v>Gen X</v>
      </c>
      <c r="O2476" s="6" t="str">
        <f t="shared" si="3"/>
        <v>Low Income</v>
      </c>
    </row>
    <row r="2477" hidden="1">
      <c r="A2477" s="1">
        <v>102475.0</v>
      </c>
      <c r="B2477" s="1">
        <v>65.0</v>
      </c>
      <c r="C2477" s="1">
        <v>22000.0</v>
      </c>
      <c r="D2477" s="1" t="s">
        <v>30</v>
      </c>
      <c r="E2477" s="1">
        <v>14128.65</v>
      </c>
      <c r="F2477" s="1">
        <v>4.0</v>
      </c>
      <c r="G2477" s="1">
        <v>14.0</v>
      </c>
      <c r="H2477" s="1">
        <v>6.0</v>
      </c>
      <c r="I2477" s="1" t="s">
        <v>22</v>
      </c>
      <c r="J2477" s="1">
        <v>0.756</v>
      </c>
      <c r="K2477" s="1">
        <v>0.793</v>
      </c>
      <c r="L2477" s="6">
        <f>if(J2477&gt;QUARTILE!$B$3, "TOP", if(J2477&lt;QUARTILE!$B$4, "BOTTOM", 0))</f>
        <v>0</v>
      </c>
      <c r="M2477" s="6">
        <f t="shared" si="1"/>
        <v>2</v>
      </c>
      <c r="N2477" s="6" t="str">
        <f t="shared" si="2"/>
        <v>Baby Boomer</v>
      </c>
      <c r="O2477" s="6" t="str">
        <f t="shared" si="3"/>
        <v>Low Income</v>
      </c>
    </row>
    <row r="2478" hidden="1">
      <c r="A2478" s="1">
        <v>102476.0</v>
      </c>
      <c r="B2478" s="1">
        <v>74.0</v>
      </c>
      <c r="C2478" s="1">
        <v>15000.0</v>
      </c>
      <c r="D2478" s="1" t="s">
        <v>25</v>
      </c>
      <c r="E2478" s="1">
        <v>44230.45</v>
      </c>
      <c r="F2478" s="1">
        <v>4.0</v>
      </c>
      <c r="G2478" s="1">
        <v>18.0</v>
      </c>
      <c r="H2478" s="1">
        <v>8.0</v>
      </c>
      <c r="I2478" s="1" t="s">
        <v>18</v>
      </c>
      <c r="J2478" s="1">
        <v>0.413</v>
      </c>
      <c r="K2478" s="1">
        <v>0.065</v>
      </c>
      <c r="L2478" s="6">
        <f>if(J2478&gt;QUARTILE!$B$3, "TOP", if(J2478&lt;QUARTILE!$B$4, "BOTTOM", 0))</f>
        <v>0</v>
      </c>
      <c r="M2478" s="6">
        <f t="shared" si="1"/>
        <v>1</v>
      </c>
      <c r="N2478" s="6" t="str">
        <f t="shared" si="2"/>
        <v>Baby Boomer</v>
      </c>
      <c r="O2478" s="6" t="str">
        <f t="shared" si="3"/>
        <v>Low Income</v>
      </c>
    </row>
    <row r="2479" hidden="1">
      <c r="A2479" s="1">
        <v>102477.0</v>
      </c>
      <c r="B2479" s="1">
        <v>77.0</v>
      </c>
      <c r="C2479" s="1">
        <v>15000.0</v>
      </c>
      <c r="D2479" s="1" t="s">
        <v>27</v>
      </c>
      <c r="E2479" s="1">
        <v>11382.49</v>
      </c>
      <c r="F2479" s="1">
        <v>4.0</v>
      </c>
      <c r="G2479" s="1">
        <v>18.0</v>
      </c>
      <c r="H2479" s="1">
        <v>6.0</v>
      </c>
      <c r="I2479" s="1" t="s">
        <v>22</v>
      </c>
      <c r="J2479" s="1">
        <v>0.336</v>
      </c>
      <c r="K2479" s="1">
        <v>0.407</v>
      </c>
      <c r="L2479" s="6">
        <f>if(J2479&gt;QUARTILE!$B$3, "TOP", if(J2479&lt;QUARTILE!$B$4, "BOTTOM", 0))</f>
        <v>0</v>
      </c>
      <c r="M2479" s="6">
        <f t="shared" si="1"/>
        <v>2</v>
      </c>
      <c r="N2479" s="6" t="str">
        <f t="shared" si="2"/>
        <v>Baby Boomer</v>
      </c>
      <c r="O2479" s="6" t="str">
        <f t="shared" si="3"/>
        <v>Low Income</v>
      </c>
    </row>
    <row r="2480">
      <c r="A2480" s="1">
        <v>102478.0</v>
      </c>
      <c r="B2480" s="1">
        <v>80.0</v>
      </c>
      <c r="C2480" s="1">
        <v>13000.0</v>
      </c>
      <c r="D2480" s="1" t="s">
        <v>23</v>
      </c>
      <c r="E2480" s="1">
        <v>7450.36</v>
      </c>
      <c r="F2480" s="1">
        <v>1.0</v>
      </c>
      <c r="G2480" s="1">
        <v>19.0</v>
      </c>
      <c r="H2480" s="1">
        <v>5.0</v>
      </c>
      <c r="I2480" s="1" t="s">
        <v>22</v>
      </c>
      <c r="J2480" s="1">
        <v>0.655</v>
      </c>
      <c r="K2480" s="1">
        <v>0.295</v>
      </c>
      <c r="L2480" s="6">
        <f>if(J2480&gt;QUARTILE!$B$3, "TOP", if(J2480&lt;QUARTILE!$B$4, "BOTTOM", 0))</f>
        <v>0</v>
      </c>
      <c r="M2480" s="6">
        <f t="shared" si="1"/>
        <v>2</v>
      </c>
      <c r="N2480" s="6" t="str">
        <f t="shared" si="2"/>
        <v>Silent</v>
      </c>
      <c r="O2480" s="6" t="str">
        <f t="shared" si="3"/>
        <v>Low Income</v>
      </c>
    </row>
    <row r="2481" hidden="1">
      <c r="A2481" s="1">
        <v>102479.0</v>
      </c>
      <c r="B2481" s="1">
        <v>39.0</v>
      </c>
      <c r="C2481" s="1">
        <v>37000.0</v>
      </c>
      <c r="D2481" s="1" t="s">
        <v>23</v>
      </c>
      <c r="E2481" s="1">
        <v>49550.36</v>
      </c>
      <c r="F2481" s="1">
        <v>1.0</v>
      </c>
      <c r="G2481" s="1">
        <v>15.0</v>
      </c>
      <c r="H2481" s="1">
        <v>7.0</v>
      </c>
      <c r="I2481" s="1" t="s">
        <v>18</v>
      </c>
      <c r="J2481" s="1">
        <v>0.187</v>
      </c>
      <c r="K2481" s="1">
        <v>0.45</v>
      </c>
      <c r="L2481" s="6" t="str">
        <f>if(J2481&gt;QUARTILE!$B$3, "TOP", if(J2481&lt;QUARTILE!$B$4, "BOTTOM", 0))</f>
        <v>BOTTOM</v>
      </c>
      <c r="M2481" s="6">
        <f t="shared" si="1"/>
        <v>1</v>
      </c>
      <c r="N2481" s="6" t="str">
        <f t="shared" si="2"/>
        <v>Gen X</v>
      </c>
      <c r="O2481" s="6" t="str">
        <f t="shared" si="3"/>
        <v>Low Income</v>
      </c>
    </row>
    <row r="2482" hidden="1">
      <c r="A2482" s="1">
        <v>102480.0</v>
      </c>
      <c r="B2482" s="1">
        <v>71.0</v>
      </c>
      <c r="C2482" s="1">
        <v>24000.0</v>
      </c>
      <c r="D2482" s="1" t="s">
        <v>17</v>
      </c>
      <c r="E2482" s="1">
        <v>10444.55</v>
      </c>
      <c r="F2482" s="1">
        <v>4.0</v>
      </c>
      <c r="G2482" s="1">
        <v>20.0</v>
      </c>
      <c r="H2482" s="1">
        <v>6.0</v>
      </c>
      <c r="I2482" s="1" t="s">
        <v>22</v>
      </c>
      <c r="J2482" s="1">
        <v>0.211</v>
      </c>
      <c r="K2482" s="1">
        <v>0.174</v>
      </c>
      <c r="L2482" s="6" t="str">
        <f>if(J2482&gt;QUARTILE!$B$3, "TOP", if(J2482&lt;QUARTILE!$B$4, "BOTTOM", 0))</f>
        <v>BOTTOM</v>
      </c>
      <c r="M2482" s="6">
        <f t="shared" si="1"/>
        <v>2</v>
      </c>
      <c r="N2482" s="6" t="str">
        <f t="shared" si="2"/>
        <v>Baby Boomer</v>
      </c>
      <c r="O2482" s="6" t="str">
        <f t="shared" si="3"/>
        <v>Low Income</v>
      </c>
    </row>
    <row r="2483" hidden="1">
      <c r="A2483" s="1">
        <v>102481.0</v>
      </c>
      <c r="B2483" s="1">
        <v>70.0</v>
      </c>
      <c r="C2483" s="1">
        <v>38000.0</v>
      </c>
      <c r="D2483" s="1" t="s">
        <v>30</v>
      </c>
      <c r="E2483" s="1">
        <v>6284.57</v>
      </c>
      <c r="F2483" s="1">
        <v>4.0</v>
      </c>
      <c r="G2483" s="1">
        <v>24.0</v>
      </c>
      <c r="H2483" s="1">
        <v>9.0</v>
      </c>
      <c r="I2483" s="1" t="s">
        <v>22</v>
      </c>
      <c r="J2483" s="1">
        <v>0.176</v>
      </c>
      <c r="K2483" s="1">
        <v>0.0</v>
      </c>
      <c r="L2483" s="6" t="str">
        <f>if(J2483&gt;QUARTILE!$B$3, "TOP", if(J2483&lt;QUARTILE!$B$4, "BOTTOM", 0))</f>
        <v>BOTTOM</v>
      </c>
      <c r="M2483" s="6">
        <f t="shared" si="1"/>
        <v>2</v>
      </c>
      <c r="N2483" s="6" t="str">
        <f t="shared" si="2"/>
        <v>Baby Boomer</v>
      </c>
      <c r="O2483" s="6" t="str">
        <f t="shared" si="3"/>
        <v>Low Income</v>
      </c>
    </row>
    <row r="2484" hidden="1">
      <c r="A2484" s="1">
        <v>102482.0</v>
      </c>
      <c r="B2484" s="1">
        <v>70.0</v>
      </c>
      <c r="C2484" s="1">
        <v>41000.0</v>
      </c>
      <c r="D2484" s="1" t="s">
        <v>25</v>
      </c>
      <c r="E2484" s="1">
        <v>2055.3</v>
      </c>
      <c r="F2484" s="1">
        <v>2.0</v>
      </c>
      <c r="G2484" s="1">
        <v>19.0</v>
      </c>
      <c r="H2484" s="1">
        <v>5.0</v>
      </c>
      <c r="I2484" s="1" t="s">
        <v>22</v>
      </c>
      <c r="J2484" s="1">
        <v>0.378</v>
      </c>
      <c r="K2484" s="1">
        <v>0.904</v>
      </c>
      <c r="L2484" s="6">
        <f>if(J2484&gt;QUARTILE!$B$3, "TOP", if(J2484&lt;QUARTILE!$B$4, "BOTTOM", 0))</f>
        <v>0</v>
      </c>
      <c r="M2484" s="6">
        <f t="shared" si="1"/>
        <v>2</v>
      </c>
      <c r="N2484" s="6" t="str">
        <f t="shared" si="2"/>
        <v>Baby Boomer</v>
      </c>
      <c r="O2484" s="6" t="str">
        <f t="shared" si="3"/>
        <v>Low Income</v>
      </c>
    </row>
    <row r="2485" hidden="1">
      <c r="A2485" s="1">
        <v>102483.0</v>
      </c>
      <c r="B2485" s="1">
        <v>19.0</v>
      </c>
      <c r="C2485" s="1">
        <v>17000.0</v>
      </c>
      <c r="D2485" s="1" t="s">
        <v>23</v>
      </c>
      <c r="E2485" s="1">
        <v>31530.68</v>
      </c>
      <c r="F2485" s="1">
        <v>3.0</v>
      </c>
      <c r="G2485" s="1">
        <v>20.0</v>
      </c>
      <c r="H2485" s="1">
        <v>15.0</v>
      </c>
      <c r="I2485" s="1" t="s">
        <v>22</v>
      </c>
      <c r="J2485" s="1">
        <v>0.927</v>
      </c>
      <c r="K2485" s="1">
        <v>0.42</v>
      </c>
      <c r="L2485" s="6" t="str">
        <f>if(J2485&gt;QUARTILE!$B$3, "TOP", if(J2485&lt;QUARTILE!$B$4, "BOTTOM", 0))</f>
        <v>TOP</v>
      </c>
      <c r="M2485" s="6">
        <f t="shared" si="1"/>
        <v>2</v>
      </c>
      <c r="N2485" s="6" t="str">
        <f t="shared" si="2"/>
        <v>Millenial</v>
      </c>
      <c r="O2485" s="6" t="str">
        <f t="shared" si="3"/>
        <v>Low Income</v>
      </c>
    </row>
    <row r="2486" hidden="1">
      <c r="A2486" s="1">
        <v>102484.0</v>
      </c>
      <c r="B2486" s="1">
        <v>41.0</v>
      </c>
      <c r="C2486" s="1">
        <v>37000.0</v>
      </c>
      <c r="D2486" s="1" t="s">
        <v>25</v>
      </c>
      <c r="E2486" s="1">
        <v>34869.84</v>
      </c>
      <c r="F2486" s="1">
        <v>5.0</v>
      </c>
      <c r="G2486" s="1">
        <v>26.0</v>
      </c>
      <c r="H2486" s="1">
        <v>7.0</v>
      </c>
      <c r="I2486" s="1" t="s">
        <v>18</v>
      </c>
      <c r="J2486" s="1">
        <v>1.0</v>
      </c>
      <c r="K2486" s="1">
        <v>0.765</v>
      </c>
      <c r="L2486" s="6" t="str">
        <f>if(J2486&gt;QUARTILE!$B$3, "TOP", if(J2486&lt;QUARTILE!$B$4, "BOTTOM", 0))</f>
        <v>TOP</v>
      </c>
      <c r="M2486" s="6">
        <f t="shared" si="1"/>
        <v>1</v>
      </c>
      <c r="N2486" s="6" t="str">
        <f t="shared" si="2"/>
        <v>Gen X</v>
      </c>
      <c r="O2486" s="6" t="str">
        <f t="shared" si="3"/>
        <v>Low Income</v>
      </c>
    </row>
    <row r="2487" hidden="1">
      <c r="A2487" s="1">
        <v>102485.0</v>
      </c>
      <c r="B2487" s="1">
        <v>25.0</v>
      </c>
      <c r="C2487" s="1">
        <v>22000.0</v>
      </c>
      <c r="D2487" s="1" t="s">
        <v>23</v>
      </c>
      <c r="E2487" s="1">
        <v>677.3</v>
      </c>
      <c r="F2487" s="1">
        <v>5.0</v>
      </c>
      <c r="G2487" s="1">
        <v>16.0</v>
      </c>
      <c r="H2487" s="1">
        <v>12.0</v>
      </c>
      <c r="I2487" s="1" t="s">
        <v>22</v>
      </c>
      <c r="J2487" s="1">
        <v>0.063</v>
      </c>
      <c r="K2487" s="1">
        <v>0.068</v>
      </c>
      <c r="L2487" s="6" t="str">
        <f>if(J2487&gt;QUARTILE!$B$3, "TOP", if(J2487&lt;QUARTILE!$B$4, "BOTTOM", 0))</f>
        <v>BOTTOM</v>
      </c>
      <c r="M2487" s="6">
        <f t="shared" si="1"/>
        <v>2</v>
      </c>
      <c r="N2487" s="6" t="str">
        <f t="shared" si="2"/>
        <v>Millenial</v>
      </c>
      <c r="O2487" s="6" t="str">
        <f t="shared" si="3"/>
        <v>Low Income</v>
      </c>
    </row>
    <row r="2488" hidden="1">
      <c r="A2488" s="1">
        <v>102486.0</v>
      </c>
      <c r="B2488" s="1">
        <v>28.0</v>
      </c>
      <c r="C2488" s="1">
        <v>20000.0</v>
      </c>
      <c r="D2488" s="1" t="s">
        <v>23</v>
      </c>
      <c r="E2488" s="1">
        <v>8883.46</v>
      </c>
      <c r="F2488" s="1">
        <v>5.0</v>
      </c>
      <c r="G2488" s="1">
        <v>17.0</v>
      </c>
      <c r="H2488" s="1">
        <v>12.0</v>
      </c>
      <c r="I2488" s="1" t="s">
        <v>22</v>
      </c>
      <c r="J2488" s="1">
        <v>0.307</v>
      </c>
      <c r="K2488" s="1">
        <v>0.101</v>
      </c>
      <c r="L2488" s="6" t="str">
        <f>if(J2488&gt;QUARTILE!$B$3, "TOP", if(J2488&lt;QUARTILE!$B$4, "BOTTOM", 0))</f>
        <v>BOTTOM</v>
      </c>
      <c r="M2488" s="6">
        <f t="shared" si="1"/>
        <v>2</v>
      </c>
      <c r="N2488" s="6" t="str">
        <f t="shared" si="2"/>
        <v>Millenial</v>
      </c>
      <c r="O2488" s="6" t="str">
        <f t="shared" si="3"/>
        <v>Low Income</v>
      </c>
    </row>
    <row r="2489" hidden="1">
      <c r="A2489" s="1">
        <v>102487.0</v>
      </c>
      <c r="B2489" s="1">
        <v>30.0</v>
      </c>
      <c r="C2489" s="1">
        <v>47000.0</v>
      </c>
      <c r="D2489" s="1" t="s">
        <v>27</v>
      </c>
      <c r="E2489" s="1">
        <v>27716.01</v>
      </c>
      <c r="F2489" s="1">
        <v>1.0</v>
      </c>
      <c r="G2489" s="1">
        <v>25.0</v>
      </c>
      <c r="H2489" s="1">
        <v>12.0</v>
      </c>
      <c r="I2489" s="1" t="s">
        <v>18</v>
      </c>
      <c r="J2489" s="1">
        <v>0.025</v>
      </c>
      <c r="K2489" s="1">
        <v>0.226</v>
      </c>
      <c r="L2489" s="6" t="str">
        <f>if(J2489&gt;QUARTILE!$B$3, "TOP", if(J2489&lt;QUARTILE!$B$4, "BOTTOM", 0))</f>
        <v>BOTTOM</v>
      </c>
      <c r="M2489" s="6">
        <f t="shared" si="1"/>
        <v>1</v>
      </c>
      <c r="N2489" s="6" t="str">
        <f t="shared" si="2"/>
        <v>Millenial</v>
      </c>
      <c r="O2489" s="6" t="str">
        <f t="shared" si="3"/>
        <v>Medium Income</v>
      </c>
    </row>
    <row r="2490" hidden="1">
      <c r="A2490" s="1">
        <v>102488.0</v>
      </c>
      <c r="B2490" s="1">
        <v>34.0</v>
      </c>
      <c r="C2490" s="1">
        <v>31000.0</v>
      </c>
      <c r="D2490" s="1" t="s">
        <v>24</v>
      </c>
      <c r="E2490" s="1">
        <v>58517.35</v>
      </c>
      <c r="F2490" s="1">
        <v>1.0</v>
      </c>
      <c r="G2490" s="1">
        <v>19.0</v>
      </c>
      <c r="H2490" s="1">
        <v>9.0</v>
      </c>
      <c r="I2490" s="1" t="s">
        <v>18</v>
      </c>
      <c r="J2490" s="1">
        <v>0.961</v>
      </c>
      <c r="K2490" s="1">
        <v>0.357</v>
      </c>
      <c r="L2490" s="6" t="str">
        <f>if(J2490&gt;QUARTILE!$B$3, "TOP", if(J2490&lt;QUARTILE!$B$4, "BOTTOM", 0))</f>
        <v>TOP</v>
      </c>
      <c r="M2490" s="6">
        <f t="shared" si="1"/>
        <v>1</v>
      </c>
      <c r="N2490" s="6" t="str">
        <f t="shared" si="2"/>
        <v>Gen X</v>
      </c>
      <c r="O2490" s="6" t="str">
        <f t="shared" si="3"/>
        <v>Low Income</v>
      </c>
    </row>
    <row r="2491" hidden="1">
      <c r="A2491" s="1">
        <v>102489.0</v>
      </c>
      <c r="B2491" s="1">
        <v>25.0</v>
      </c>
      <c r="C2491" s="1">
        <v>18000.0</v>
      </c>
      <c r="D2491" s="1" t="s">
        <v>23</v>
      </c>
      <c r="E2491" s="1">
        <v>9490.46</v>
      </c>
      <c r="F2491" s="1">
        <v>2.0</v>
      </c>
      <c r="G2491" s="1">
        <v>19.0</v>
      </c>
      <c r="H2491" s="1">
        <v>12.0</v>
      </c>
      <c r="I2491" s="1" t="s">
        <v>18</v>
      </c>
      <c r="J2491" s="1">
        <v>0.249</v>
      </c>
      <c r="K2491" s="1">
        <v>0.88</v>
      </c>
      <c r="L2491" s="6" t="str">
        <f>if(J2491&gt;QUARTILE!$B$3, "TOP", if(J2491&lt;QUARTILE!$B$4, "BOTTOM", 0))</f>
        <v>BOTTOM</v>
      </c>
      <c r="M2491" s="6">
        <f t="shared" si="1"/>
        <v>1</v>
      </c>
      <c r="N2491" s="6" t="str">
        <f t="shared" si="2"/>
        <v>Millenial</v>
      </c>
      <c r="O2491" s="6" t="str">
        <f t="shared" si="3"/>
        <v>Low Income</v>
      </c>
    </row>
    <row r="2492" hidden="1">
      <c r="A2492" s="1">
        <v>102490.0</v>
      </c>
      <c r="B2492" s="1">
        <v>38.0</v>
      </c>
      <c r="C2492" s="1">
        <v>30000.0</v>
      </c>
      <c r="D2492" s="1" t="s">
        <v>25</v>
      </c>
      <c r="E2492" s="1">
        <v>41122.85</v>
      </c>
      <c r="F2492" s="1">
        <v>1.0</v>
      </c>
      <c r="G2492" s="1">
        <v>20.0</v>
      </c>
      <c r="H2492" s="1">
        <v>9.0</v>
      </c>
      <c r="I2492" s="1" t="s">
        <v>18</v>
      </c>
      <c r="J2492" s="1">
        <v>0.921</v>
      </c>
      <c r="K2492" s="1">
        <v>0.55</v>
      </c>
      <c r="L2492" s="6" t="str">
        <f>if(J2492&gt;QUARTILE!$B$3, "TOP", if(J2492&lt;QUARTILE!$B$4, "BOTTOM", 0))</f>
        <v>TOP</v>
      </c>
      <c r="M2492" s="6">
        <f t="shared" si="1"/>
        <v>1</v>
      </c>
      <c r="N2492" s="6" t="str">
        <f t="shared" si="2"/>
        <v>Gen X</v>
      </c>
      <c r="O2492" s="6" t="str">
        <f t="shared" si="3"/>
        <v>Low Income</v>
      </c>
    </row>
    <row r="2493" hidden="1">
      <c r="A2493" s="1">
        <v>102491.0</v>
      </c>
      <c r="B2493" s="1">
        <v>35.0</v>
      </c>
      <c r="C2493" s="1">
        <v>10000.0</v>
      </c>
      <c r="D2493" s="1" t="s">
        <v>23</v>
      </c>
      <c r="E2493" s="1">
        <v>10008.28</v>
      </c>
      <c r="F2493" s="1">
        <v>4.0</v>
      </c>
      <c r="G2493" s="1">
        <v>22.0</v>
      </c>
      <c r="H2493" s="1">
        <v>9.0</v>
      </c>
      <c r="I2493" s="1" t="s">
        <v>22</v>
      </c>
      <c r="J2493" s="1">
        <v>0.083</v>
      </c>
      <c r="K2493" s="1">
        <v>0.005</v>
      </c>
      <c r="L2493" s="6" t="str">
        <f>if(J2493&gt;QUARTILE!$B$3, "TOP", if(J2493&lt;QUARTILE!$B$4, "BOTTOM", 0))</f>
        <v>BOTTOM</v>
      </c>
      <c r="M2493" s="6">
        <f t="shared" si="1"/>
        <v>2</v>
      </c>
      <c r="N2493" s="6" t="str">
        <f t="shared" si="2"/>
        <v>Gen X</v>
      </c>
      <c r="O2493" s="6" t="str">
        <f t="shared" si="3"/>
        <v>Low Income</v>
      </c>
    </row>
    <row r="2494" hidden="1">
      <c r="A2494" s="1">
        <v>102492.0</v>
      </c>
      <c r="B2494" s="1">
        <v>47.0</v>
      </c>
      <c r="C2494" s="1">
        <v>26000.0</v>
      </c>
      <c r="D2494" s="1" t="s">
        <v>23</v>
      </c>
      <c r="E2494" s="1">
        <v>3956.7</v>
      </c>
      <c r="F2494" s="1">
        <v>3.0</v>
      </c>
      <c r="G2494" s="1">
        <v>25.0</v>
      </c>
      <c r="H2494" s="1">
        <v>10.0</v>
      </c>
      <c r="I2494" s="1" t="s">
        <v>22</v>
      </c>
      <c r="J2494" s="1">
        <v>0.448</v>
      </c>
      <c r="K2494" s="1">
        <v>0.407</v>
      </c>
      <c r="L2494" s="6">
        <f>if(J2494&gt;QUARTILE!$B$3, "TOP", if(J2494&lt;QUARTILE!$B$4, "BOTTOM", 0))</f>
        <v>0</v>
      </c>
      <c r="M2494" s="6">
        <f t="shared" si="1"/>
        <v>2</v>
      </c>
      <c r="N2494" s="6" t="str">
        <f t="shared" si="2"/>
        <v>Gen X</v>
      </c>
      <c r="O2494" s="6" t="str">
        <f t="shared" si="3"/>
        <v>Low Income</v>
      </c>
    </row>
    <row r="2495" hidden="1">
      <c r="A2495" s="1">
        <v>102493.0</v>
      </c>
      <c r="B2495" s="1">
        <v>35.0</v>
      </c>
      <c r="C2495" s="1">
        <v>9000.0</v>
      </c>
      <c r="D2495" s="1" t="s">
        <v>23</v>
      </c>
      <c r="E2495" s="1">
        <v>69.04</v>
      </c>
      <c r="F2495" s="1">
        <v>3.0</v>
      </c>
      <c r="G2495" s="1">
        <v>25.0</v>
      </c>
      <c r="H2495" s="1">
        <v>18.0</v>
      </c>
      <c r="I2495" s="1" t="s">
        <v>22</v>
      </c>
      <c r="J2495" s="1">
        <v>0.409</v>
      </c>
      <c r="K2495" s="1">
        <v>0.723</v>
      </c>
      <c r="L2495" s="6">
        <f>if(J2495&gt;QUARTILE!$B$3, "TOP", if(J2495&lt;QUARTILE!$B$4, "BOTTOM", 0))</f>
        <v>0</v>
      </c>
      <c r="M2495" s="6">
        <f t="shared" si="1"/>
        <v>2</v>
      </c>
      <c r="N2495" s="6" t="str">
        <f t="shared" si="2"/>
        <v>Gen X</v>
      </c>
      <c r="O2495" s="6" t="str">
        <f t="shared" si="3"/>
        <v>Low Income</v>
      </c>
    </row>
    <row r="2496" hidden="1">
      <c r="A2496" s="1">
        <v>102494.0</v>
      </c>
      <c r="B2496" s="1">
        <v>63.0</v>
      </c>
      <c r="C2496" s="1">
        <v>12000.0</v>
      </c>
      <c r="D2496" s="1" t="s">
        <v>25</v>
      </c>
      <c r="E2496" s="1">
        <v>8014.96</v>
      </c>
      <c r="F2496" s="1">
        <v>3.0</v>
      </c>
      <c r="G2496" s="1">
        <v>18.0</v>
      </c>
      <c r="H2496" s="1">
        <v>2.0</v>
      </c>
      <c r="I2496" s="1" t="s">
        <v>22</v>
      </c>
      <c r="J2496" s="1">
        <v>0.379</v>
      </c>
      <c r="K2496" s="1">
        <v>0.322</v>
      </c>
      <c r="L2496" s="6">
        <f>if(J2496&gt;QUARTILE!$B$3, "TOP", if(J2496&lt;QUARTILE!$B$4, "BOTTOM", 0))</f>
        <v>0</v>
      </c>
      <c r="M2496" s="6">
        <f t="shared" si="1"/>
        <v>2</v>
      </c>
      <c r="N2496" s="6" t="str">
        <f t="shared" si="2"/>
        <v>Baby Boomer</v>
      </c>
      <c r="O2496" s="6" t="str">
        <f t="shared" si="3"/>
        <v>Low Income</v>
      </c>
    </row>
    <row r="2497" hidden="1">
      <c r="A2497" s="1">
        <v>102495.0</v>
      </c>
      <c r="B2497" s="1">
        <v>64.0</v>
      </c>
      <c r="C2497" s="1">
        <v>31000.0</v>
      </c>
      <c r="D2497" s="1" t="s">
        <v>23</v>
      </c>
      <c r="E2497" s="1">
        <v>9511.58</v>
      </c>
      <c r="F2497" s="1">
        <v>3.0</v>
      </c>
      <c r="G2497" s="1">
        <v>15.0</v>
      </c>
      <c r="H2497" s="1">
        <v>7.0</v>
      </c>
      <c r="I2497" s="1" t="s">
        <v>22</v>
      </c>
      <c r="J2497" s="1">
        <v>0.62</v>
      </c>
      <c r="K2497" s="1">
        <v>0.493</v>
      </c>
      <c r="L2497" s="6">
        <f>if(J2497&gt;QUARTILE!$B$3, "TOP", if(J2497&lt;QUARTILE!$B$4, "BOTTOM", 0))</f>
        <v>0</v>
      </c>
      <c r="M2497" s="6">
        <f t="shared" si="1"/>
        <v>2</v>
      </c>
      <c r="N2497" s="6" t="str">
        <f t="shared" si="2"/>
        <v>Baby Boomer</v>
      </c>
      <c r="O2497" s="6" t="str">
        <f t="shared" si="3"/>
        <v>Low Income</v>
      </c>
    </row>
    <row r="2498" hidden="1">
      <c r="A2498" s="1">
        <v>102496.0</v>
      </c>
      <c r="B2498" s="1">
        <v>48.0</v>
      </c>
      <c r="C2498" s="1">
        <v>5000.0</v>
      </c>
      <c r="D2498" s="1" t="s">
        <v>25</v>
      </c>
      <c r="E2498" s="1">
        <v>58051.23</v>
      </c>
      <c r="F2498" s="1">
        <v>5.0</v>
      </c>
      <c r="G2498" s="1">
        <v>20.0</v>
      </c>
      <c r="H2498" s="1">
        <v>11.0</v>
      </c>
      <c r="I2498" s="1" t="s">
        <v>18</v>
      </c>
      <c r="J2498" s="1">
        <v>0.541</v>
      </c>
      <c r="K2498" s="1">
        <v>0.561</v>
      </c>
      <c r="L2498" s="6">
        <f>if(J2498&gt;QUARTILE!$B$3, "TOP", if(J2498&lt;QUARTILE!$B$4, "BOTTOM", 0))</f>
        <v>0</v>
      </c>
      <c r="M2498" s="6">
        <f t="shared" si="1"/>
        <v>1</v>
      </c>
      <c r="N2498" s="6" t="str">
        <f t="shared" si="2"/>
        <v>Gen X</v>
      </c>
      <c r="O2498" s="6" t="str">
        <f t="shared" si="3"/>
        <v>Low Income</v>
      </c>
    </row>
    <row r="2499" hidden="1">
      <c r="A2499" s="1">
        <v>102497.0</v>
      </c>
      <c r="B2499" s="1">
        <v>55.0</v>
      </c>
      <c r="C2499" s="1">
        <v>65000.0</v>
      </c>
      <c r="D2499" s="1" t="s">
        <v>23</v>
      </c>
      <c r="E2499" s="1">
        <v>4615.21</v>
      </c>
      <c r="F2499" s="1">
        <v>5.0</v>
      </c>
      <c r="G2499" s="1">
        <v>18.0</v>
      </c>
      <c r="H2499" s="1">
        <v>0.0</v>
      </c>
      <c r="I2499" s="1" t="s">
        <v>22</v>
      </c>
      <c r="J2499" s="1">
        <v>0.553</v>
      </c>
      <c r="K2499" s="1">
        <v>0.915</v>
      </c>
      <c r="L2499" s="6">
        <f>if(J2499&gt;QUARTILE!$B$3, "TOP", if(J2499&lt;QUARTILE!$B$4, "BOTTOM", 0))</f>
        <v>0</v>
      </c>
      <c r="M2499" s="6">
        <f t="shared" si="1"/>
        <v>2</v>
      </c>
      <c r="N2499" s="6" t="str">
        <f t="shared" si="2"/>
        <v>Gen X</v>
      </c>
      <c r="O2499" s="6" t="str">
        <f t="shared" si="3"/>
        <v>Medium Income</v>
      </c>
    </row>
    <row r="2500" hidden="1">
      <c r="A2500" s="1">
        <v>102498.0</v>
      </c>
      <c r="B2500" s="1">
        <v>49.0</v>
      </c>
      <c r="C2500" s="1">
        <v>36000.0</v>
      </c>
      <c r="D2500" s="1" t="s">
        <v>23</v>
      </c>
      <c r="E2500" s="1">
        <v>9632.8</v>
      </c>
      <c r="F2500" s="1">
        <v>4.0</v>
      </c>
      <c r="G2500" s="1">
        <v>16.0</v>
      </c>
      <c r="H2500" s="1">
        <v>7.0</v>
      </c>
      <c r="I2500" s="1" t="s">
        <v>22</v>
      </c>
      <c r="J2500" s="1">
        <v>0.239</v>
      </c>
      <c r="K2500" s="1">
        <v>0.283</v>
      </c>
      <c r="L2500" s="6" t="str">
        <f>if(J2500&gt;QUARTILE!$B$3, "TOP", if(J2500&lt;QUARTILE!$B$4, "BOTTOM", 0))</f>
        <v>BOTTOM</v>
      </c>
      <c r="M2500" s="6">
        <f t="shared" si="1"/>
        <v>2</v>
      </c>
      <c r="N2500" s="6" t="str">
        <f t="shared" si="2"/>
        <v>Gen X</v>
      </c>
      <c r="O2500" s="6" t="str">
        <f t="shared" si="3"/>
        <v>Low Income</v>
      </c>
    </row>
    <row r="2501" hidden="1">
      <c r="A2501" s="1">
        <v>102499.0</v>
      </c>
      <c r="B2501" s="1">
        <v>28.0</v>
      </c>
      <c r="C2501" s="1">
        <v>7000.0</v>
      </c>
      <c r="D2501" s="1" t="s">
        <v>23</v>
      </c>
      <c r="E2501" s="1">
        <v>509.52</v>
      </c>
      <c r="F2501" s="1">
        <v>2.0</v>
      </c>
      <c r="G2501" s="1">
        <v>17.0</v>
      </c>
      <c r="H2501" s="1">
        <v>16.0</v>
      </c>
      <c r="I2501" s="1" t="s">
        <v>22</v>
      </c>
      <c r="J2501" s="1">
        <v>0.465</v>
      </c>
      <c r="K2501" s="1">
        <v>0.744</v>
      </c>
      <c r="L2501" s="6">
        <f>if(J2501&gt;QUARTILE!$B$3, "TOP", if(J2501&lt;QUARTILE!$B$4, "BOTTOM", 0))</f>
        <v>0</v>
      </c>
      <c r="M2501" s="6">
        <f t="shared" si="1"/>
        <v>2</v>
      </c>
      <c r="N2501" s="6" t="str">
        <f t="shared" si="2"/>
        <v>Millenial</v>
      </c>
      <c r="O2501" s="6" t="str">
        <f t="shared" si="3"/>
        <v>Low Income</v>
      </c>
    </row>
    <row r="2502" hidden="1">
      <c r="A2502" s="1">
        <v>102500.0</v>
      </c>
      <c r="B2502" s="1">
        <v>62.0</v>
      </c>
      <c r="C2502" s="1">
        <v>93000.0</v>
      </c>
      <c r="D2502" s="1" t="s">
        <v>21</v>
      </c>
      <c r="E2502" s="1">
        <v>28839.5</v>
      </c>
      <c r="F2502" s="1">
        <v>1.0</v>
      </c>
      <c r="G2502" s="1">
        <v>24.0</v>
      </c>
      <c r="H2502" s="1">
        <v>5.0</v>
      </c>
      <c r="I2502" s="1" t="s">
        <v>22</v>
      </c>
      <c r="J2502" s="1">
        <v>0.841</v>
      </c>
      <c r="K2502" s="1">
        <v>0.747</v>
      </c>
      <c r="L2502" s="6" t="str">
        <f>if(J2502&gt;QUARTILE!$B$3, "TOP", if(J2502&lt;QUARTILE!$B$4, "BOTTOM", 0))</f>
        <v>TOP</v>
      </c>
      <c r="M2502" s="6">
        <f t="shared" si="1"/>
        <v>2</v>
      </c>
      <c r="N2502" s="6" t="str">
        <f t="shared" si="2"/>
        <v>Baby Boomer</v>
      </c>
      <c r="O2502" s="6" t="str">
        <f t="shared" si="3"/>
        <v>Medium Income</v>
      </c>
    </row>
    <row r="2503" hidden="1">
      <c r="A2503" s="1">
        <v>102501.0</v>
      </c>
      <c r="B2503" s="1">
        <v>42.0</v>
      </c>
      <c r="C2503" s="1">
        <v>110000.0</v>
      </c>
      <c r="D2503" s="1" t="s">
        <v>27</v>
      </c>
      <c r="E2503" s="1">
        <v>49335.34</v>
      </c>
      <c r="F2503" s="1">
        <v>1.0</v>
      </c>
      <c r="G2503" s="1">
        <v>15.0</v>
      </c>
      <c r="H2503" s="1">
        <v>9.0</v>
      </c>
      <c r="I2503" s="1" t="s">
        <v>18</v>
      </c>
      <c r="J2503" s="1">
        <v>0.523</v>
      </c>
      <c r="K2503" s="1">
        <v>0.443</v>
      </c>
      <c r="L2503" s="6">
        <f>if(J2503&gt;QUARTILE!$B$3, "TOP", if(J2503&lt;QUARTILE!$B$4, "BOTTOM", 0))</f>
        <v>0</v>
      </c>
      <c r="M2503" s="6">
        <f t="shared" si="1"/>
        <v>1</v>
      </c>
      <c r="N2503" s="6" t="str">
        <f t="shared" si="2"/>
        <v>Gen X</v>
      </c>
      <c r="O2503" s="6" t="str">
        <f t="shared" si="3"/>
        <v>Medium Income</v>
      </c>
    </row>
    <row r="2504" hidden="1">
      <c r="A2504" s="1">
        <v>102502.0</v>
      </c>
      <c r="B2504" s="1">
        <v>50.0</v>
      </c>
      <c r="C2504" s="1">
        <v>20000.0</v>
      </c>
      <c r="D2504" s="1" t="s">
        <v>17</v>
      </c>
      <c r="E2504" s="1">
        <v>5431.47</v>
      </c>
      <c r="F2504" s="1">
        <v>5.0</v>
      </c>
      <c r="G2504" s="1">
        <v>23.0</v>
      </c>
      <c r="H2504" s="1">
        <v>4.0</v>
      </c>
      <c r="I2504" s="1" t="s">
        <v>22</v>
      </c>
      <c r="J2504" s="1">
        <v>0.857</v>
      </c>
      <c r="K2504" s="1">
        <v>0.763</v>
      </c>
      <c r="L2504" s="6" t="str">
        <f>if(J2504&gt;QUARTILE!$B$3, "TOP", if(J2504&lt;QUARTILE!$B$4, "BOTTOM", 0))</f>
        <v>TOP</v>
      </c>
      <c r="M2504" s="6">
        <f t="shared" si="1"/>
        <v>2</v>
      </c>
      <c r="N2504" s="6" t="str">
        <f t="shared" si="2"/>
        <v>Gen X</v>
      </c>
      <c r="O2504" s="6" t="str">
        <f t="shared" si="3"/>
        <v>Low Income</v>
      </c>
    </row>
    <row r="2505" hidden="1">
      <c r="A2505" s="1">
        <v>102503.0</v>
      </c>
      <c r="B2505" s="1">
        <v>77.0</v>
      </c>
      <c r="C2505" s="1">
        <v>13000.0</v>
      </c>
      <c r="D2505" s="1" t="s">
        <v>25</v>
      </c>
      <c r="E2505" s="1">
        <v>11207.15</v>
      </c>
      <c r="F2505" s="1">
        <v>3.0</v>
      </c>
      <c r="G2505" s="1">
        <v>16.0</v>
      </c>
      <c r="H2505" s="1">
        <v>7.0</v>
      </c>
      <c r="I2505" s="1" t="s">
        <v>22</v>
      </c>
      <c r="J2505" s="1">
        <v>0.216</v>
      </c>
      <c r="K2505" s="1">
        <v>0.536</v>
      </c>
      <c r="L2505" s="6" t="str">
        <f>if(J2505&gt;QUARTILE!$B$3, "TOP", if(J2505&lt;QUARTILE!$B$4, "BOTTOM", 0))</f>
        <v>BOTTOM</v>
      </c>
      <c r="M2505" s="6">
        <f t="shared" si="1"/>
        <v>2</v>
      </c>
      <c r="N2505" s="6" t="str">
        <f t="shared" si="2"/>
        <v>Baby Boomer</v>
      </c>
      <c r="O2505" s="6" t="str">
        <f t="shared" si="3"/>
        <v>Low Income</v>
      </c>
    </row>
    <row r="2506" hidden="1">
      <c r="A2506" s="1">
        <v>102504.0</v>
      </c>
      <c r="B2506" s="1">
        <v>55.0</v>
      </c>
      <c r="C2506" s="1">
        <v>61000.0</v>
      </c>
      <c r="D2506" s="1" t="s">
        <v>23</v>
      </c>
      <c r="E2506" s="1">
        <v>2604.74</v>
      </c>
      <c r="F2506" s="1">
        <v>4.0</v>
      </c>
      <c r="G2506" s="1">
        <v>19.0</v>
      </c>
      <c r="H2506" s="1">
        <v>3.0</v>
      </c>
      <c r="I2506" s="1" t="s">
        <v>22</v>
      </c>
      <c r="J2506" s="1">
        <v>0.997</v>
      </c>
      <c r="K2506" s="1">
        <v>0.575</v>
      </c>
      <c r="L2506" s="6" t="str">
        <f>if(J2506&gt;QUARTILE!$B$3, "TOP", if(J2506&lt;QUARTILE!$B$4, "BOTTOM", 0))</f>
        <v>TOP</v>
      </c>
      <c r="M2506" s="6">
        <f t="shared" si="1"/>
        <v>2</v>
      </c>
      <c r="N2506" s="6" t="str">
        <f t="shared" si="2"/>
        <v>Gen X</v>
      </c>
      <c r="O2506" s="6" t="str">
        <f t="shared" si="3"/>
        <v>Medium Income</v>
      </c>
    </row>
    <row r="2507" hidden="1">
      <c r="A2507" s="1">
        <v>102505.0</v>
      </c>
      <c r="B2507" s="1">
        <v>58.0</v>
      </c>
      <c r="C2507" s="1">
        <v>18000.0</v>
      </c>
      <c r="D2507" s="1" t="s">
        <v>25</v>
      </c>
      <c r="E2507" s="1">
        <v>12206.86</v>
      </c>
      <c r="F2507" s="1">
        <v>2.0</v>
      </c>
      <c r="G2507" s="1">
        <v>22.0</v>
      </c>
      <c r="H2507" s="1">
        <v>4.0</v>
      </c>
      <c r="I2507" s="1" t="s">
        <v>22</v>
      </c>
      <c r="J2507" s="1">
        <v>0.666</v>
      </c>
      <c r="K2507" s="1">
        <v>0.837</v>
      </c>
      <c r="L2507" s="6">
        <f>if(J2507&gt;QUARTILE!$B$3, "TOP", if(J2507&lt;QUARTILE!$B$4, "BOTTOM", 0))</f>
        <v>0</v>
      </c>
      <c r="M2507" s="6">
        <f t="shared" si="1"/>
        <v>2</v>
      </c>
      <c r="N2507" s="6" t="str">
        <f t="shared" si="2"/>
        <v>Gen X</v>
      </c>
      <c r="O2507" s="6" t="str">
        <f t="shared" si="3"/>
        <v>Low Income</v>
      </c>
    </row>
    <row r="2508" hidden="1">
      <c r="A2508" s="1">
        <v>102506.0</v>
      </c>
      <c r="B2508" s="1">
        <v>25.0</v>
      </c>
      <c r="C2508" s="1">
        <v>24000.0</v>
      </c>
      <c r="D2508" s="1" t="s">
        <v>23</v>
      </c>
      <c r="E2508" s="1">
        <v>2862.23</v>
      </c>
      <c r="F2508" s="1">
        <v>5.0</v>
      </c>
      <c r="G2508" s="1">
        <v>19.0</v>
      </c>
      <c r="H2508" s="1">
        <v>12.0</v>
      </c>
      <c r="I2508" s="1" t="s">
        <v>22</v>
      </c>
      <c r="J2508" s="1">
        <v>0.474</v>
      </c>
      <c r="K2508" s="1">
        <v>0.426</v>
      </c>
      <c r="L2508" s="6">
        <f>if(J2508&gt;QUARTILE!$B$3, "TOP", if(J2508&lt;QUARTILE!$B$4, "BOTTOM", 0))</f>
        <v>0</v>
      </c>
      <c r="M2508" s="6">
        <f t="shared" si="1"/>
        <v>2</v>
      </c>
      <c r="N2508" s="6" t="str">
        <f t="shared" si="2"/>
        <v>Millenial</v>
      </c>
      <c r="O2508" s="6" t="str">
        <f t="shared" si="3"/>
        <v>Low Income</v>
      </c>
    </row>
    <row r="2509" hidden="1">
      <c r="A2509" s="1">
        <v>102507.0</v>
      </c>
      <c r="B2509" s="1">
        <v>28.0</v>
      </c>
      <c r="C2509" s="1">
        <v>46000.0</v>
      </c>
      <c r="D2509" s="1" t="s">
        <v>27</v>
      </c>
      <c r="E2509" s="1">
        <v>14819.39</v>
      </c>
      <c r="F2509" s="1">
        <v>4.0</v>
      </c>
      <c r="G2509" s="1">
        <v>10.0</v>
      </c>
      <c r="H2509" s="1">
        <v>19.0</v>
      </c>
      <c r="I2509" s="1" t="s">
        <v>18</v>
      </c>
      <c r="J2509" s="1">
        <v>0.035</v>
      </c>
      <c r="K2509" s="1">
        <v>0.428</v>
      </c>
      <c r="L2509" s="6" t="str">
        <f>if(J2509&gt;QUARTILE!$B$3, "TOP", if(J2509&lt;QUARTILE!$B$4, "BOTTOM", 0))</f>
        <v>BOTTOM</v>
      </c>
      <c r="M2509" s="6">
        <f t="shared" si="1"/>
        <v>1</v>
      </c>
      <c r="N2509" s="6" t="str">
        <f t="shared" si="2"/>
        <v>Millenial</v>
      </c>
      <c r="O2509" s="6" t="str">
        <f t="shared" si="3"/>
        <v>Medium Income</v>
      </c>
    </row>
    <row r="2510" hidden="1">
      <c r="A2510" s="1">
        <v>102508.0</v>
      </c>
      <c r="B2510" s="1">
        <v>39.0</v>
      </c>
      <c r="C2510" s="1">
        <v>20000.0</v>
      </c>
      <c r="D2510" s="1" t="s">
        <v>25</v>
      </c>
      <c r="E2510" s="1">
        <v>26532.0</v>
      </c>
      <c r="F2510" s="1">
        <v>4.0</v>
      </c>
      <c r="G2510" s="1">
        <v>18.0</v>
      </c>
      <c r="H2510" s="1">
        <v>8.0</v>
      </c>
      <c r="I2510" s="1" t="s">
        <v>22</v>
      </c>
      <c r="J2510" s="1">
        <v>0.177</v>
      </c>
      <c r="K2510" s="1">
        <v>0.541</v>
      </c>
      <c r="L2510" s="6" t="str">
        <f>if(J2510&gt;QUARTILE!$B$3, "TOP", if(J2510&lt;QUARTILE!$B$4, "BOTTOM", 0))</f>
        <v>BOTTOM</v>
      </c>
      <c r="M2510" s="6">
        <f t="shared" si="1"/>
        <v>2</v>
      </c>
      <c r="N2510" s="6" t="str">
        <f t="shared" si="2"/>
        <v>Gen X</v>
      </c>
      <c r="O2510" s="6" t="str">
        <f t="shared" si="3"/>
        <v>Low Income</v>
      </c>
    </row>
    <row r="2511" hidden="1">
      <c r="A2511" s="1">
        <v>102509.0</v>
      </c>
      <c r="B2511" s="1">
        <v>68.0</v>
      </c>
      <c r="C2511" s="1">
        <v>19000.0</v>
      </c>
      <c r="D2511" s="1" t="s">
        <v>23</v>
      </c>
      <c r="E2511" s="1">
        <v>16119.28</v>
      </c>
      <c r="F2511" s="1">
        <v>5.0</v>
      </c>
      <c r="G2511" s="1">
        <v>19.0</v>
      </c>
      <c r="H2511" s="1">
        <v>2.0</v>
      </c>
      <c r="I2511" s="1" t="s">
        <v>22</v>
      </c>
      <c r="J2511" s="1">
        <v>0.464</v>
      </c>
      <c r="K2511" s="1">
        <v>0.754</v>
      </c>
      <c r="L2511" s="6">
        <f>if(J2511&gt;QUARTILE!$B$3, "TOP", if(J2511&lt;QUARTILE!$B$4, "BOTTOM", 0))</f>
        <v>0</v>
      </c>
      <c r="M2511" s="6">
        <f t="shared" si="1"/>
        <v>2</v>
      </c>
      <c r="N2511" s="6" t="str">
        <f t="shared" si="2"/>
        <v>Baby Boomer</v>
      </c>
      <c r="O2511" s="6" t="str">
        <f t="shared" si="3"/>
        <v>Low Income</v>
      </c>
    </row>
    <row r="2512" hidden="1">
      <c r="A2512" s="1">
        <v>102510.0</v>
      </c>
      <c r="B2512" s="1">
        <v>41.0</v>
      </c>
      <c r="C2512" s="1">
        <v>10000.0</v>
      </c>
      <c r="D2512" s="1" t="s">
        <v>27</v>
      </c>
      <c r="E2512" s="1">
        <v>5626.57</v>
      </c>
      <c r="F2512" s="1">
        <v>4.0</v>
      </c>
      <c r="G2512" s="1">
        <v>23.0</v>
      </c>
      <c r="H2512" s="1">
        <v>8.0</v>
      </c>
      <c r="I2512" s="1" t="s">
        <v>22</v>
      </c>
      <c r="J2512" s="1">
        <v>0.878</v>
      </c>
      <c r="K2512" s="1">
        <v>0.077</v>
      </c>
      <c r="L2512" s="6" t="str">
        <f>if(J2512&gt;QUARTILE!$B$3, "TOP", if(J2512&lt;QUARTILE!$B$4, "BOTTOM", 0))</f>
        <v>TOP</v>
      </c>
      <c r="M2512" s="6">
        <f t="shared" si="1"/>
        <v>2</v>
      </c>
      <c r="N2512" s="6" t="str">
        <f t="shared" si="2"/>
        <v>Gen X</v>
      </c>
      <c r="O2512" s="6" t="str">
        <f t="shared" si="3"/>
        <v>Low Income</v>
      </c>
    </row>
    <row r="2513" hidden="1">
      <c r="A2513" s="1">
        <v>102511.0</v>
      </c>
      <c r="B2513" s="1">
        <v>58.0</v>
      </c>
      <c r="C2513" s="1">
        <v>15000.0</v>
      </c>
      <c r="D2513" s="1" t="s">
        <v>25</v>
      </c>
      <c r="E2513" s="1">
        <v>8732.8</v>
      </c>
      <c r="F2513" s="1">
        <v>3.0</v>
      </c>
      <c r="G2513" s="1">
        <v>17.0</v>
      </c>
      <c r="H2513" s="1">
        <v>3.0</v>
      </c>
      <c r="I2513" s="1" t="s">
        <v>22</v>
      </c>
      <c r="J2513" s="1">
        <v>1.0</v>
      </c>
      <c r="K2513" s="1">
        <v>0.771</v>
      </c>
      <c r="L2513" s="6" t="str">
        <f>if(J2513&gt;QUARTILE!$B$3, "TOP", if(J2513&lt;QUARTILE!$B$4, "BOTTOM", 0))</f>
        <v>TOP</v>
      </c>
      <c r="M2513" s="6">
        <f t="shared" si="1"/>
        <v>2</v>
      </c>
      <c r="N2513" s="6" t="str">
        <f t="shared" si="2"/>
        <v>Gen X</v>
      </c>
      <c r="O2513" s="6" t="str">
        <f t="shared" si="3"/>
        <v>Low Income</v>
      </c>
    </row>
    <row r="2514" hidden="1">
      <c r="A2514" s="1">
        <v>102512.0</v>
      </c>
      <c r="B2514" s="1">
        <v>34.0</v>
      </c>
      <c r="C2514" s="1">
        <v>19000.0</v>
      </c>
      <c r="D2514" s="1" t="s">
        <v>30</v>
      </c>
      <c r="E2514" s="1">
        <v>20353.89</v>
      </c>
      <c r="F2514" s="1">
        <v>4.0</v>
      </c>
      <c r="G2514" s="1">
        <v>15.0</v>
      </c>
      <c r="H2514" s="1">
        <v>9.0</v>
      </c>
      <c r="I2514" s="1" t="s">
        <v>22</v>
      </c>
      <c r="J2514" s="1">
        <v>0.93</v>
      </c>
      <c r="K2514" s="1">
        <v>0.245</v>
      </c>
      <c r="L2514" s="6" t="str">
        <f>if(J2514&gt;QUARTILE!$B$3, "TOP", if(J2514&lt;QUARTILE!$B$4, "BOTTOM", 0))</f>
        <v>TOP</v>
      </c>
      <c r="M2514" s="6">
        <f t="shared" si="1"/>
        <v>2</v>
      </c>
      <c r="N2514" s="6" t="str">
        <f t="shared" si="2"/>
        <v>Gen X</v>
      </c>
      <c r="O2514" s="6" t="str">
        <f t="shared" si="3"/>
        <v>Low Income</v>
      </c>
    </row>
    <row r="2515" hidden="1">
      <c r="A2515" s="1">
        <v>102513.0</v>
      </c>
      <c r="B2515" s="1">
        <v>29.0</v>
      </c>
      <c r="C2515" s="1">
        <v>10000.0</v>
      </c>
      <c r="D2515" s="1" t="s">
        <v>25</v>
      </c>
      <c r="E2515" s="1">
        <v>17820.04</v>
      </c>
      <c r="F2515" s="1">
        <v>2.0</v>
      </c>
      <c r="G2515" s="1">
        <v>23.0</v>
      </c>
      <c r="H2515" s="1">
        <v>16.0</v>
      </c>
      <c r="I2515" s="1" t="s">
        <v>22</v>
      </c>
      <c r="J2515" s="1">
        <v>0.324</v>
      </c>
      <c r="K2515" s="1">
        <v>0.071</v>
      </c>
      <c r="L2515" s="6">
        <f>if(J2515&gt;QUARTILE!$B$3, "TOP", if(J2515&lt;QUARTILE!$B$4, "BOTTOM", 0))</f>
        <v>0</v>
      </c>
      <c r="M2515" s="6">
        <f t="shared" si="1"/>
        <v>2</v>
      </c>
      <c r="N2515" s="6" t="str">
        <f t="shared" si="2"/>
        <v>Millenial</v>
      </c>
      <c r="O2515" s="6" t="str">
        <f t="shared" si="3"/>
        <v>Low Income</v>
      </c>
    </row>
    <row r="2516" hidden="1">
      <c r="A2516" s="1">
        <v>102514.0</v>
      </c>
      <c r="B2516" s="1">
        <v>74.0</v>
      </c>
      <c r="C2516" s="1">
        <v>11000.0</v>
      </c>
      <c r="D2516" s="1" t="s">
        <v>27</v>
      </c>
      <c r="E2516" s="1">
        <v>2941.59</v>
      </c>
      <c r="F2516" s="1">
        <v>4.0</v>
      </c>
      <c r="G2516" s="1">
        <v>18.0</v>
      </c>
      <c r="H2516" s="1">
        <v>6.0</v>
      </c>
      <c r="I2516" s="1" t="s">
        <v>22</v>
      </c>
      <c r="J2516" s="1">
        <v>0.257</v>
      </c>
      <c r="K2516" s="1">
        <v>0.742</v>
      </c>
      <c r="L2516" s="6" t="str">
        <f>if(J2516&gt;QUARTILE!$B$3, "TOP", if(J2516&lt;QUARTILE!$B$4, "BOTTOM", 0))</f>
        <v>BOTTOM</v>
      </c>
      <c r="M2516" s="6">
        <f t="shared" si="1"/>
        <v>2</v>
      </c>
      <c r="N2516" s="6" t="str">
        <f t="shared" si="2"/>
        <v>Baby Boomer</v>
      </c>
      <c r="O2516" s="6" t="str">
        <f t="shared" si="3"/>
        <v>Low Income</v>
      </c>
    </row>
    <row r="2517" hidden="1">
      <c r="A2517" s="1">
        <v>102515.0</v>
      </c>
      <c r="B2517" s="1">
        <v>63.0</v>
      </c>
      <c r="C2517" s="1">
        <v>22000.0</v>
      </c>
      <c r="D2517" s="1" t="s">
        <v>23</v>
      </c>
      <c r="E2517" s="1">
        <v>37280.08</v>
      </c>
      <c r="F2517" s="1">
        <v>1.0</v>
      </c>
      <c r="G2517" s="1">
        <v>14.0</v>
      </c>
      <c r="H2517" s="1">
        <v>8.0</v>
      </c>
      <c r="I2517" s="1" t="s">
        <v>18</v>
      </c>
      <c r="J2517" s="1">
        <v>0.89</v>
      </c>
      <c r="K2517" s="1">
        <v>0.045</v>
      </c>
      <c r="L2517" s="6" t="str">
        <f>if(J2517&gt;QUARTILE!$B$3, "TOP", if(J2517&lt;QUARTILE!$B$4, "BOTTOM", 0))</f>
        <v>TOP</v>
      </c>
      <c r="M2517" s="6">
        <f t="shared" si="1"/>
        <v>1</v>
      </c>
      <c r="N2517" s="6" t="str">
        <f t="shared" si="2"/>
        <v>Baby Boomer</v>
      </c>
      <c r="O2517" s="6" t="str">
        <f t="shared" si="3"/>
        <v>Low Income</v>
      </c>
    </row>
    <row r="2518" hidden="1">
      <c r="A2518" s="1">
        <v>102516.0</v>
      </c>
      <c r="B2518" s="1">
        <v>49.0</v>
      </c>
      <c r="C2518" s="1">
        <v>7000.0</v>
      </c>
      <c r="D2518" s="1" t="s">
        <v>31</v>
      </c>
      <c r="E2518" s="1">
        <v>12894.34</v>
      </c>
      <c r="F2518" s="1">
        <v>4.0</v>
      </c>
      <c r="G2518" s="1">
        <v>15.0</v>
      </c>
      <c r="H2518" s="1">
        <v>11.0</v>
      </c>
      <c r="I2518" s="1" t="s">
        <v>18</v>
      </c>
      <c r="J2518" s="1">
        <v>0.941</v>
      </c>
      <c r="K2518" s="1">
        <v>0.163</v>
      </c>
      <c r="L2518" s="6" t="str">
        <f>if(J2518&gt;QUARTILE!$B$3, "TOP", if(J2518&lt;QUARTILE!$B$4, "BOTTOM", 0))</f>
        <v>TOP</v>
      </c>
      <c r="M2518" s="6">
        <f t="shared" si="1"/>
        <v>1</v>
      </c>
      <c r="N2518" s="6" t="str">
        <f t="shared" si="2"/>
        <v>Gen X</v>
      </c>
      <c r="O2518" s="6" t="str">
        <f t="shared" si="3"/>
        <v>Low Income</v>
      </c>
    </row>
    <row r="2519" hidden="1">
      <c r="A2519" s="1">
        <v>102517.0</v>
      </c>
      <c r="B2519" s="1">
        <v>32.0</v>
      </c>
      <c r="C2519" s="1">
        <v>13000.0</v>
      </c>
      <c r="D2519" s="1" t="s">
        <v>25</v>
      </c>
      <c r="E2519" s="1">
        <v>3543.56</v>
      </c>
      <c r="F2519" s="1">
        <v>5.0</v>
      </c>
      <c r="G2519" s="1">
        <v>19.0</v>
      </c>
      <c r="H2519" s="1">
        <v>12.0</v>
      </c>
      <c r="I2519" s="1" t="s">
        <v>18</v>
      </c>
      <c r="J2519" s="1">
        <v>0.183</v>
      </c>
      <c r="K2519" s="1">
        <v>0.656</v>
      </c>
      <c r="L2519" s="6" t="str">
        <f>if(J2519&gt;QUARTILE!$B$3, "TOP", if(J2519&lt;QUARTILE!$B$4, "BOTTOM", 0))</f>
        <v>BOTTOM</v>
      </c>
      <c r="M2519" s="6">
        <f t="shared" si="1"/>
        <v>1</v>
      </c>
      <c r="N2519" s="6" t="str">
        <f t="shared" si="2"/>
        <v>Gen X</v>
      </c>
      <c r="O2519" s="6" t="str">
        <f t="shared" si="3"/>
        <v>Low Income</v>
      </c>
    </row>
    <row r="2520" hidden="1">
      <c r="A2520" s="1">
        <v>102518.0</v>
      </c>
      <c r="B2520" s="1">
        <v>33.0</v>
      </c>
      <c r="C2520" s="1">
        <v>71000.0</v>
      </c>
      <c r="D2520" s="1" t="s">
        <v>27</v>
      </c>
      <c r="E2520" s="1">
        <v>2621.01</v>
      </c>
      <c r="F2520" s="1">
        <v>1.0</v>
      </c>
      <c r="G2520" s="1">
        <v>19.0</v>
      </c>
      <c r="H2520" s="1">
        <v>10.0</v>
      </c>
      <c r="I2520" s="1" t="s">
        <v>22</v>
      </c>
      <c r="J2520" s="1">
        <v>0.478</v>
      </c>
      <c r="K2520" s="1">
        <v>0.565</v>
      </c>
      <c r="L2520" s="6">
        <f>if(J2520&gt;QUARTILE!$B$3, "TOP", if(J2520&lt;QUARTILE!$B$4, "BOTTOM", 0))</f>
        <v>0</v>
      </c>
      <c r="M2520" s="6">
        <f t="shared" si="1"/>
        <v>2</v>
      </c>
      <c r="N2520" s="6" t="str">
        <f t="shared" si="2"/>
        <v>Gen X</v>
      </c>
      <c r="O2520" s="6" t="str">
        <f t="shared" si="3"/>
        <v>Medium Income</v>
      </c>
    </row>
    <row r="2521" hidden="1">
      <c r="A2521" s="1">
        <v>102519.0</v>
      </c>
      <c r="B2521" s="1">
        <v>71.0</v>
      </c>
      <c r="C2521" s="1">
        <v>18000.0</v>
      </c>
      <c r="D2521" s="1" t="s">
        <v>23</v>
      </c>
      <c r="E2521" s="1">
        <v>67365.96</v>
      </c>
      <c r="F2521" s="1">
        <v>5.0</v>
      </c>
      <c r="G2521" s="1">
        <v>20.0</v>
      </c>
      <c r="H2521" s="1">
        <v>4.0</v>
      </c>
      <c r="I2521" s="1" t="s">
        <v>18</v>
      </c>
      <c r="J2521" s="1">
        <v>0.986</v>
      </c>
      <c r="K2521" s="1">
        <v>0.77</v>
      </c>
      <c r="L2521" s="6" t="str">
        <f>if(J2521&gt;QUARTILE!$B$3, "TOP", if(J2521&lt;QUARTILE!$B$4, "BOTTOM", 0))</f>
        <v>TOP</v>
      </c>
      <c r="M2521" s="6">
        <f t="shared" si="1"/>
        <v>1</v>
      </c>
      <c r="N2521" s="6" t="str">
        <f t="shared" si="2"/>
        <v>Baby Boomer</v>
      </c>
      <c r="O2521" s="6" t="str">
        <f t="shared" si="3"/>
        <v>Low Income</v>
      </c>
    </row>
    <row r="2522" hidden="1">
      <c r="A2522" s="1">
        <v>102520.0</v>
      </c>
      <c r="B2522" s="1">
        <v>39.0</v>
      </c>
      <c r="C2522" s="1">
        <v>17000.0</v>
      </c>
      <c r="D2522" s="1" t="s">
        <v>27</v>
      </c>
      <c r="E2522" s="1">
        <v>6612.77</v>
      </c>
      <c r="F2522" s="1">
        <v>2.0</v>
      </c>
      <c r="G2522" s="1">
        <v>25.0</v>
      </c>
      <c r="H2522" s="1">
        <v>10.0</v>
      </c>
      <c r="I2522" s="1" t="s">
        <v>22</v>
      </c>
      <c r="J2522" s="1">
        <v>0.492</v>
      </c>
      <c r="K2522" s="1">
        <v>0.954</v>
      </c>
      <c r="L2522" s="6">
        <f>if(J2522&gt;QUARTILE!$B$3, "TOP", if(J2522&lt;QUARTILE!$B$4, "BOTTOM", 0))</f>
        <v>0</v>
      </c>
      <c r="M2522" s="6">
        <f t="shared" si="1"/>
        <v>2</v>
      </c>
      <c r="N2522" s="6" t="str">
        <f t="shared" si="2"/>
        <v>Gen X</v>
      </c>
      <c r="O2522" s="6" t="str">
        <f t="shared" si="3"/>
        <v>Low Income</v>
      </c>
    </row>
    <row r="2523" hidden="1">
      <c r="A2523" s="1">
        <v>102521.0</v>
      </c>
      <c r="B2523" s="1">
        <v>45.0</v>
      </c>
      <c r="C2523" s="1">
        <v>18000.0</v>
      </c>
      <c r="D2523" s="1" t="s">
        <v>23</v>
      </c>
      <c r="E2523" s="1">
        <v>47848.79</v>
      </c>
      <c r="F2523" s="1">
        <v>3.0</v>
      </c>
      <c r="G2523" s="1">
        <v>16.0</v>
      </c>
      <c r="H2523" s="1">
        <v>13.0</v>
      </c>
      <c r="I2523" s="1" t="s">
        <v>22</v>
      </c>
      <c r="J2523" s="1">
        <v>0.992</v>
      </c>
      <c r="K2523" s="1">
        <v>0.214</v>
      </c>
      <c r="L2523" s="6" t="str">
        <f>if(J2523&gt;QUARTILE!$B$3, "TOP", if(J2523&lt;QUARTILE!$B$4, "BOTTOM", 0))</f>
        <v>TOP</v>
      </c>
      <c r="M2523" s="6">
        <f t="shared" si="1"/>
        <v>2</v>
      </c>
      <c r="N2523" s="6" t="str">
        <f t="shared" si="2"/>
        <v>Gen X</v>
      </c>
      <c r="O2523" s="6" t="str">
        <f t="shared" si="3"/>
        <v>Low Income</v>
      </c>
    </row>
    <row r="2524" hidden="1">
      <c r="A2524" s="1">
        <v>102522.0</v>
      </c>
      <c r="B2524" s="1">
        <v>37.0</v>
      </c>
      <c r="C2524" s="1">
        <v>18000.0</v>
      </c>
      <c r="D2524" s="1" t="s">
        <v>25</v>
      </c>
      <c r="E2524" s="1">
        <v>10572.51</v>
      </c>
      <c r="F2524" s="1">
        <v>2.0</v>
      </c>
      <c r="G2524" s="1">
        <v>17.0</v>
      </c>
      <c r="H2524" s="1">
        <v>5.0</v>
      </c>
      <c r="I2524" s="1" t="s">
        <v>22</v>
      </c>
      <c r="J2524" s="1">
        <v>0.167</v>
      </c>
      <c r="K2524" s="1">
        <v>0.324</v>
      </c>
      <c r="L2524" s="6" t="str">
        <f>if(J2524&gt;QUARTILE!$B$3, "TOP", if(J2524&lt;QUARTILE!$B$4, "BOTTOM", 0))</f>
        <v>BOTTOM</v>
      </c>
      <c r="M2524" s="6">
        <f t="shared" si="1"/>
        <v>2</v>
      </c>
      <c r="N2524" s="6" t="str">
        <f t="shared" si="2"/>
        <v>Gen X</v>
      </c>
      <c r="O2524" s="6" t="str">
        <f t="shared" si="3"/>
        <v>Low Income</v>
      </c>
    </row>
    <row r="2525" hidden="1">
      <c r="A2525" s="1">
        <v>102523.0</v>
      </c>
      <c r="B2525" s="1">
        <v>50.0</v>
      </c>
      <c r="C2525" s="1">
        <v>31000.0</v>
      </c>
      <c r="D2525" s="1" t="s">
        <v>21</v>
      </c>
      <c r="E2525" s="1">
        <v>9752.65</v>
      </c>
      <c r="F2525" s="1">
        <v>1.0</v>
      </c>
      <c r="G2525" s="1">
        <v>23.0</v>
      </c>
      <c r="H2525" s="1">
        <v>5.0</v>
      </c>
      <c r="I2525" s="1" t="s">
        <v>22</v>
      </c>
      <c r="J2525" s="1">
        <v>0.777</v>
      </c>
      <c r="K2525" s="1">
        <v>0.21</v>
      </c>
      <c r="L2525" s="6">
        <f>if(J2525&gt;QUARTILE!$B$3, "TOP", if(J2525&lt;QUARTILE!$B$4, "BOTTOM", 0))</f>
        <v>0</v>
      </c>
      <c r="M2525" s="6">
        <f t="shared" si="1"/>
        <v>2</v>
      </c>
      <c r="N2525" s="6" t="str">
        <f t="shared" si="2"/>
        <v>Gen X</v>
      </c>
      <c r="O2525" s="6" t="str">
        <f t="shared" si="3"/>
        <v>Low Income</v>
      </c>
    </row>
    <row r="2526" hidden="1">
      <c r="A2526" s="1">
        <v>102524.0</v>
      </c>
      <c r="B2526" s="1">
        <v>27.0</v>
      </c>
      <c r="C2526" s="1">
        <v>30000.0</v>
      </c>
      <c r="D2526" s="1" t="s">
        <v>30</v>
      </c>
      <c r="E2526" s="1">
        <v>24141.48</v>
      </c>
      <c r="F2526" s="1">
        <v>3.0</v>
      </c>
      <c r="G2526" s="1">
        <v>25.0</v>
      </c>
      <c r="H2526" s="1">
        <v>14.0</v>
      </c>
      <c r="I2526" s="1" t="s">
        <v>18</v>
      </c>
      <c r="J2526" s="1">
        <v>0.39</v>
      </c>
      <c r="K2526" s="1">
        <v>0.518</v>
      </c>
      <c r="L2526" s="6">
        <f>if(J2526&gt;QUARTILE!$B$3, "TOP", if(J2526&lt;QUARTILE!$B$4, "BOTTOM", 0))</f>
        <v>0</v>
      </c>
      <c r="M2526" s="6">
        <f t="shared" si="1"/>
        <v>1</v>
      </c>
      <c r="N2526" s="6" t="str">
        <f t="shared" si="2"/>
        <v>Millenial</v>
      </c>
      <c r="O2526" s="6" t="str">
        <f t="shared" si="3"/>
        <v>Low Income</v>
      </c>
    </row>
    <row r="2527" hidden="1">
      <c r="A2527" s="1">
        <v>102525.0</v>
      </c>
      <c r="B2527" s="1">
        <v>57.0</v>
      </c>
      <c r="C2527" s="1">
        <v>17000.0</v>
      </c>
      <c r="D2527" s="1" t="s">
        <v>25</v>
      </c>
      <c r="E2527" s="1">
        <v>198.65</v>
      </c>
      <c r="F2527" s="1">
        <v>4.0</v>
      </c>
      <c r="G2527" s="1">
        <v>27.0</v>
      </c>
      <c r="H2527" s="1">
        <v>5.0</v>
      </c>
      <c r="I2527" s="1" t="s">
        <v>22</v>
      </c>
      <c r="J2527" s="1">
        <v>0.743</v>
      </c>
      <c r="K2527" s="1">
        <v>0.328</v>
      </c>
      <c r="L2527" s="6">
        <f>if(J2527&gt;QUARTILE!$B$3, "TOP", if(J2527&lt;QUARTILE!$B$4, "BOTTOM", 0))</f>
        <v>0</v>
      </c>
      <c r="M2527" s="6">
        <f t="shared" si="1"/>
        <v>2</v>
      </c>
      <c r="N2527" s="6" t="str">
        <f t="shared" si="2"/>
        <v>Gen X</v>
      </c>
      <c r="O2527" s="6" t="str">
        <f t="shared" si="3"/>
        <v>Low Income</v>
      </c>
    </row>
    <row r="2528" hidden="1">
      <c r="A2528" s="1">
        <v>102526.0</v>
      </c>
      <c r="B2528" s="1">
        <v>49.0</v>
      </c>
      <c r="C2528" s="1">
        <v>19000.0</v>
      </c>
      <c r="D2528" s="1" t="s">
        <v>17</v>
      </c>
      <c r="E2528" s="1">
        <v>8252.5</v>
      </c>
      <c r="F2528" s="1">
        <v>1.0</v>
      </c>
      <c r="G2528" s="1">
        <v>20.0</v>
      </c>
      <c r="H2528" s="1">
        <v>9.0</v>
      </c>
      <c r="I2528" s="1" t="s">
        <v>22</v>
      </c>
      <c r="J2528" s="1">
        <v>0.293</v>
      </c>
      <c r="K2528" s="1">
        <v>0.015</v>
      </c>
      <c r="L2528" s="6" t="str">
        <f>if(J2528&gt;QUARTILE!$B$3, "TOP", if(J2528&lt;QUARTILE!$B$4, "BOTTOM", 0))</f>
        <v>BOTTOM</v>
      </c>
      <c r="M2528" s="6">
        <f t="shared" si="1"/>
        <v>2</v>
      </c>
      <c r="N2528" s="6" t="str">
        <f t="shared" si="2"/>
        <v>Gen X</v>
      </c>
      <c r="O2528" s="6" t="str">
        <f t="shared" si="3"/>
        <v>Low Income</v>
      </c>
    </row>
    <row r="2529" hidden="1">
      <c r="A2529" s="1">
        <v>102527.0</v>
      </c>
      <c r="B2529" s="1">
        <v>67.0</v>
      </c>
      <c r="C2529" s="1">
        <v>48000.0</v>
      </c>
      <c r="D2529" s="1" t="s">
        <v>23</v>
      </c>
      <c r="E2529" s="1">
        <v>7209.23</v>
      </c>
      <c r="F2529" s="1">
        <v>3.0</v>
      </c>
      <c r="G2529" s="1">
        <v>20.0</v>
      </c>
      <c r="H2529" s="1">
        <v>3.0</v>
      </c>
      <c r="I2529" s="1" t="s">
        <v>22</v>
      </c>
      <c r="J2529" s="1">
        <v>0.742</v>
      </c>
      <c r="K2529" s="1">
        <v>0.395</v>
      </c>
      <c r="L2529" s="6">
        <f>if(J2529&gt;QUARTILE!$B$3, "TOP", if(J2529&lt;QUARTILE!$B$4, "BOTTOM", 0))</f>
        <v>0</v>
      </c>
      <c r="M2529" s="6">
        <f t="shared" si="1"/>
        <v>2</v>
      </c>
      <c r="N2529" s="6" t="str">
        <f t="shared" si="2"/>
        <v>Baby Boomer</v>
      </c>
      <c r="O2529" s="6" t="str">
        <f t="shared" si="3"/>
        <v>Medium Income</v>
      </c>
    </row>
    <row r="2530" hidden="1">
      <c r="A2530" s="1">
        <v>102528.0</v>
      </c>
      <c r="B2530" s="1">
        <v>77.0</v>
      </c>
      <c r="C2530" s="1">
        <v>9000.0</v>
      </c>
      <c r="D2530" s="1" t="s">
        <v>17</v>
      </c>
      <c r="E2530" s="1">
        <v>40513.94</v>
      </c>
      <c r="F2530" s="1">
        <v>5.0</v>
      </c>
      <c r="G2530" s="1">
        <v>23.0</v>
      </c>
      <c r="H2530" s="1">
        <v>3.0</v>
      </c>
      <c r="I2530" s="1" t="s">
        <v>18</v>
      </c>
      <c r="J2530" s="1">
        <v>0.802</v>
      </c>
      <c r="K2530" s="1">
        <v>0.0</v>
      </c>
      <c r="L2530" s="6">
        <f>if(J2530&gt;QUARTILE!$B$3, "TOP", if(J2530&lt;QUARTILE!$B$4, "BOTTOM", 0))</f>
        <v>0</v>
      </c>
      <c r="M2530" s="6">
        <f t="shared" si="1"/>
        <v>1</v>
      </c>
      <c r="N2530" s="6" t="str">
        <f t="shared" si="2"/>
        <v>Baby Boomer</v>
      </c>
      <c r="O2530" s="6" t="str">
        <f t="shared" si="3"/>
        <v>Low Income</v>
      </c>
    </row>
    <row r="2531" hidden="1">
      <c r="A2531" s="1">
        <v>102529.0</v>
      </c>
      <c r="B2531" s="1">
        <v>50.0</v>
      </c>
      <c r="C2531" s="1">
        <v>21000.0</v>
      </c>
      <c r="D2531" s="1" t="s">
        <v>27</v>
      </c>
      <c r="E2531" s="1">
        <v>15063.19</v>
      </c>
      <c r="F2531" s="1">
        <v>3.0</v>
      </c>
      <c r="G2531" s="1">
        <v>22.0</v>
      </c>
      <c r="H2531" s="1">
        <v>5.0</v>
      </c>
      <c r="I2531" s="1" t="s">
        <v>22</v>
      </c>
      <c r="J2531" s="1">
        <v>0.419</v>
      </c>
      <c r="K2531" s="1">
        <v>0.799</v>
      </c>
      <c r="L2531" s="6">
        <f>if(J2531&gt;QUARTILE!$B$3, "TOP", if(J2531&lt;QUARTILE!$B$4, "BOTTOM", 0))</f>
        <v>0</v>
      </c>
      <c r="M2531" s="6">
        <f t="shared" si="1"/>
        <v>2</v>
      </c>
      <c r="N2531" s="6" t="str">
        <f t="shared" si="2"/>
        <v>Gen X</v>
      </c>
      <c r="O2531" s="6" t="str">
        <f t="shared" si="3"/>
        <v>Low Income</v>
      </c>
    </row>
    <row r="2532" hidden="1">
      <c r="A2532" s="1">
        <v>102530.0</v>
      </c>
      <c r="B2532" s="1">
        <v>19.0</v>
      </c>
      <c r="C2532" s="1">
        <v>24000.0</v>
      </c>
      <c r="D2532" s="1" t="s">
        <v>25</v>
      </c>
      <c r="E2532" s="1">
        <v>9069.07</v>
      </c>
      <c r="F2532" s="1">
        <v>5.0</v>
      </c>
      <c r="G2532" s="1">
        <v>29.0</v>
      </c>
      <c r="H2532" s="1">
        <v>16.0</v>
      </c>
      <c r="I2532" s="1" t="s">
        <v>22</v>
      </c>
      <c r="J2532" s="1">
        <v>1.0</v>
      </c>
      <c r="K2532" s="1">
        <v>0.879</v>
      </c>
      <c r="L2532" s="6" t="str">
        <f>if(J2532&gt;QUARTILE!$B$3, "TOP", if(J2532&lt;QUARTILE!$B$4, "BOTTOM", 0))</f>
        <v>TOP</v>
      </c>
      <c r="M2532" s="6">
        <f t="shared" si="1"/>
        <v>2</v>
      </c>
      <c r="N2532" s="6" t="str">
        <f t="shared" si="2"/>
        <v>Millenial</v>
      </c>
      <c r="O2532" s="6" t="str">
        <f t="shared" si="3"/>
        <v>Low Income</v>
      </c>
    </row>
    <row r="2533" hidden="1">
      <c r="A2533" s="1">
        <v>102531.0</v>
      </c>
      <c r="B2533" s="1">
        <v>50.0</v>
      </c>
      <c r="C2533" s="1">
        <v>14000.0</v>
      </c>
      <c r="D2533" s="1" t="s">
        <v>21</v>
      </c>
      <c r="E2533" s="1">
        <v>6187.09</v>
      </c>
      <c r="F2533" s="1">
        <v>5.0</v>
      </c>
      <c r="G2533" s="1">
        <v>21.0</v>
      </c>
      <c r="H2533" s="1">
        <v>4.0</v>
      </c>
      <c r="I2533" s="1" t="s">
        <v>22</v>
      </c>
      <c r="J2533" s="1">
        <v>0.0</v>
      </c>
      <c r="K2533" s="1">
        <v>0.246</v>
      </c>
      <c r="L2533" s="6" t="str">
        <f>if(J2533&gt;QUARTILE!$B$3, "TOP", if(J2533&lt;QUARTILE!$B$4, "BOTTOM", 0))</f>
        <v>BOTTOM</v>
      </c>
      <c r="M2533" s="6">
        <f t="shared" si="1"/>
        <v>2</v>
      </c>
      <c r="N2533" s="6" t="str">
        <f t="shared" si="2"/>
        <v>Gen X</v>
      </c>
      <c r="O2533" s="6" t="str">
        <f t="shared" si="3"/>
        <v>Low Income</v>
      </c>
    </row>
    <row r="2534" hidden="1">
      <c r="A2534" s="1">
        <v>102532.0</v>
      </c>
      <c r="B2534" s="1">
        <v>50.0</v>
      </c>
      <c r="C2534" s="1">
        <v>21000.0</v>
      </c>
      <c r="D2534" s="1" t="s">
        <v>17</v>
      </c>
      <c r="E2534" s="1">
        <v>17856.85</v>
      </c>
      <c r="F2534" s="1">
        <v>3.0</v>
      </c>
      <c r="G2534" s="1">
        <v>19.0</v>
      </c>
      <c r="H2534" s="1">
        <v>5.0</v>
      </c>
      <c r="I2534" s="1" t="s">
        <v>22</v>
      </c>
      <c r="J2534" s="1">
        <v>0.674</v>
      </c>
      <c r="K2534" s="1">
        <v>0.651</v>
      </c>
      <c r="L2534" s="6">
        <f>if(J2534&gt;QUARTILE!$B$3, "TOP", if(J2534&lt;QUARTILE!$B$4, "BOTTOM", 0))</f>
        <v>0</v>
      </c>
      <c r="M2534" s="6">
        <f t="shared" si="1"/>
        <v>2</v>
      </c>
      <c r="N2534" s="6" t="str">
        <f t="shared" si="2"/>
        <v>Gen X</v>
      </c>
      <c r="O2534" s="6" t="str">
        <f t="shared" si="3"/>
        <v>Low Income</v>
      </c>
    </row>
    <row r="2535" hidden="1">
      <c r="A2535" s="1">
        <v>102533.0</v>
      </c>
      <c r="B2535" s="1">
        <v>58.0</v>
      </c>
      <c r="C2535" s="1">
        <v>13000.0</v>
      </c>
      <c r="D2535" s="1" t="s">
        <v>23</v>
      </c>
      <c r="E2535" s="1">
        <v>3289.79</v>
      </c>
      <c r="F2535" s="1">
        <v>2.0</v>
      </c>
      <c r="G2535" s="1">
        <v>29.0</v>
      </c>
      <c r="H2535" s="1">
        <v>1.0</v>
      </c>
      <c r="I2535" s="1" t="s">
        <v>22</v>
      </c>
      <c r="J2535" s="1">
        <v>0.959</v>
      </c>
      <c r="K2535" s="1">
        <v>0.089</v>
      </c>
      <c r="L2535" s="6" t="str">
        <f>if(J2535&gt;QUARTILE!$B$3, "TOP", if(J2535&lt;QUARTILE!$B$4, "BOTTOM", 0))</f>
        <v>TOP</v>
      </c>
      <c r="M2535" s="6">
        <f t="shared" si="1"/>
        <v>2</v>
      </c>
      <c r="N2535" s="6" t="str">
        <f t="shared" si="2"/>
        <v>Gen X</v>
      </c>
      <c r="O2535" s="6" t="str">
        <f t="shared" si="3"/>
        <v>Low Income</v>
      </c>
    </row>
    <row r="2536" hidden="1">
      <c r="A2536" s="1">
        <v>102534.0</v>
      </c>
      <c r="B2536" s="1">
        <v>30.0</v>
      </c>
      <c r="C2536" s="1">
        <v>32000.0</v>
      </c>
      <c r="D2536" s="1" t="s">
        <v>17</v>
      </c>
      <c r="E2536" s="1">
        <v>5652.69</v>
      </c>
      <c r="F2536" s="1">
        <v>2.0</v>
      </c>
      <c r="G2536" s="1">
        <v>18.0</v>
      </c>
      <c r="H2536" s="1">
        <v>5.0</v>
      </c>
      <c r="I2536" s="1" t="s">
        <v>22</v>
      </c>
      <c r="J2536" s="1">
        <v>0.857</v>
      </c>
      <c r="K2536" s="1">
        <v>0.364</v>
      </c>
      <c r="L2536" s="6" t="str">
        <f>if(J2536&gt;QUARTILE!$B$3, "TOP", if(J2536&lt;QUARTILE!$B$4, "BOTTOM", 0))</f>
        <v>TOP</v>
      </c>
      <c r="M2536" s="6">
        <f t="shared" si="1"/>
        <v>2</v>
      </c>
      <c r="N2536" s="6" t="str">
        <f t="shared" si="2"/>
        <v>Millenial</v>
      </c>
      <c r="O2536" s="6" t="str">
        <f t="shared" si="3"/>
        <v>Low Income</v>
      </c>
    </row>
    <row r="2537" hidden="1">
      <c r="A2537" s="1">
        <v>102535.0</v>
      </c>
      <c r="B2537" s="1">
        <v>47.0</v>
      </c>
      <c r="C2537" s="1">
        <v>10000.0</v>
      </c>
      <c r="D2537" s="1" t="s">
        <v>23</v>
      </c>
      <c r="E2537" s="1">
        <v>6951.82</v>
      </c>
      <c r="F2537" s="1">
        <v>5.0</v>
      </c>
      <c r="G2537" s="1">
        <v>16.0</v>
      </c>
      <c r="H2537" s="1">
        <v>12.0</v>
      </c>
      <c r="I2537" s="1" t="s">
        <v>22</v>
      </c>
      <c r="J2537" s="1">
        <v>0.615</v>
      </c>
      <c r="K2537" s="1">
        <v>0.526</v>
      </c>
      <c r="L2537" s="6">
        <f>if(J2537&gt;QUARTILE!$B$3, "TOP", if(J2537&lt;QUARTILE!$B$4, "BOTTOM", 0))</f>
        <v>0</v>
      </c>
      <c r="M2537" s="6">
        <f t="shared" si="1"/>
        <v>2</v>
      </c>
      <c r="N2537" s="6" t="str">
        <f t="shared" si="2"/>
        <v>Gen X</v>
      </c>
      <c r="O2537" s="6" t="str">
        <f t="shared" si="3"/>
        <v>Low Income</v>
      </c>
    </row>
    <row r="2538" hidden="1">
      <c r="A2538" s="1">
        <v>102536.0</v>
      </c>
      <c r="B2538" s="1">
        <v>50.0</v>
      </c>
      <c r="C2538" s="1">
        <v>42000.0</v>
      </c>
      <c r="D2538" s="1" t="s">
        <v>17</v>
      </c>
      <c r="E2538" s="1">
        <v>18725.22</v>
      </c>
      <c r="F2538" s="1">
        <v>1.0</v>
      </c>
      <c r="G2538" s="1">
        <v>15.0</v>
      </c>
      <c r="H2538" s="1">
        <v>4.0</v>
      </c>
      <c r="I2538" s="1" t="s">
        <v>22</v>
      </c>
      <c r="J2538" s="1">
        <v>0.896</v>
      </c>
      <c r="K2538" s="1">
        <v>0.104</v>
      </c>
      <c r="L2538" s="6" t="str">
        <f>if(J2538&gt;QUARTILE!$B$3, "TOP", if(J2538&lt;QUARTILE!$B$4, "BOTTOM", 0))</f>
        <v>TOP</v>
      </c>
      <c r="M2538" s="6">
        <f t="shared" si="1"/>
        <v>2</v>
      </c>
      <c r="N2538" s="6" t="str">
        <f t="shared" si="2"/>
        <v>Gen X</v>
      </c>
      <c r="O2538" s="6" t="str">
        <f t="shared" si="3"/>
        <v>Low Income</v>
      </c>
    </row>
    <row r="2539" hidden="1">
      <c r="A2539" s="1">
        <v>102537.0</v>
      </c>
      <c r="B2539" s="1">
        <v>30.0</v>
      </c>
      <c r="C2539" s="1">
        <v>21000.0</v>
      </c>
      <c r="D2539" s="1" t="s">
        <v>27</v>
      </c>
      <c r="E2539" s="1">
        <v>9344.31</v>
      </c>
      <c r="F2539" s="1">
        <v>3.0</v>
      </c>
      <c r="G2539" s="1">
        <v>20.0</v>
      </c>
      <c r="H2539" s="1">
        <v>10.0</v>
      </c>
      <c r="I2539" s="1" t="s">
        <v>22</v>
      </c>
      <c r="J2539" s="1">
        <v>0.108</v>
      </c>
      <c r="K2539" s="1">
        <v>0.377</v>
      </c>
      <c r="L2539" s="6" t="str">
        <f>if(J2539&gt;QUARTILE!$B$3, "TOP", if(J2539&lt;QUARTILE!$B$4, "BOTTOM", 0))</f>
        <v>BOTTOM</v>
      </c>
      <c r="M2539" s="6">
        <f t="shared" si="1"/>
        <v>2</v>
      </c>
      <c r="N2539" s="6" t="str">
        <f t="shared" si="2"/>
        <v>Millenial</v>
      </c>
      <c r="O2539" s="6" t="str">
        <f t="shared" si="3"/>
        <v>Low Income</v>
      </c>
    </row>
    <row r="2540" hidden="1">
      <c r="A2540" s="1">
        <v>102538.0</v>
      </c>
      <c r="B2540" s="1">
        <v>69.0</v>
      </c>
      <c r="C2540" s="1">
        <v>17000.0</v>
      </c>
      <c r="D2540" s="1" t="s">
        <v>23</v>
      </c>
      <c r="E2540" s="1">
        <v>14095.62</v>
      </c>
      <c r="F2540" s="1">
        <v>1.0</v>
      </c>
      <c r="G2540" s="1">
        <v>17.0</v>
      </c>
      <c r="H2540" s="1">
        <v>5.0</v>
      </c>
      <c r="I2540" s="1" t="s">
        <v>22</v>
      </c>
      <c r="J2540" s="1">
        <v>0.593</v>
      </c>
      <c r="K2540" s="1">
        <v>0.955</v>
      </c>
      <c r="L2540" s="6">
        <f>if(J2540&gt;QUARTILE!$B$3, "TOP", if(J2540&lt;QUARTILE!$B$4, "BOTTOM", 0))</f>
        <v>0</v>
      </c>
      <c r="M2540" s="6">
        <f t="shared" si="1"/>
        <v>2</v>
      </c>
      <c r="N2540" s="6" t="str">
        <f t="shared" si="2"/>
        <v>Baby Boomer</v>
      </c>
      <c r="O2540" s="6" t="str">
        <f t="shared" si="3"/>
        <v>Low Income</v>
      </c>
    </row>
    <row r="2541" hidden="1">
      <c r="A2541" s="1">
        <v>102539.0</v>
      </c>
      <c r="B2541" s="1">
        <v>43.0</v>
      </c>
      <c r="C2541" s="1">
        <v>12000.0</v>
      </c>
      <c r="D2541" s="1" t="s">
        <v>27</v>
      </c>
      <c r="E2541" s="1">
        <v>21021.5</v>
      </c>
      <c r="F2541" s="1">
        <v>2.0</v>
      </c>
      <c r="G2541" s="1">
        <v>18.0</v>
      </c>
      <c r="H2541" s="1">
        <v>11.0</v>
      </c>
      <c r="I2541" s="1" t="s">
        <v>22</v>
      </c>
      <c r="J2541" s="1">
        <v>0.981</v>
      </c>
      <c r="K2541" s="1">
        <v>0.166</v>
      </c>
      <c r="L2541" s="6" t="str">
        <f>if(J2541&gt;QUARTILE!$B$3, "TOP", if(J2541&lt;QUARTILE!$B$4, "BOTTOM", 0))</f>
        <v>TOP</v>
      </c>
      <c r="M2541" s="6">
        <f t="shared" si="1"/>
        <v>2</v>
      </c>
      <c r="N2541" s="6" t="str">
        <f t="shared" si="2"/>
        <v>Gen X</v>
      </c>
      <c r="O2541" s="6" t="str">
        <f t="shared" si="3"/>
        <v>Low Income</v>
      </c>
    </row>
    <row r="2542" hidden="1">
      <c r="A2542" s="1">
        <v>102540.0</v>
      </c>
      <c r="B2542" s="1">
        <v>39.0</v>
      </c>
      <c r="C2542" s="1">
        <v>41000.0</v>
      </c>
      <c r="D2542" s="1" t="s">
        <v>27</v>
      </c>
      <c r="E2542" s="1">
        <v>62595.15</v>
      </c>
      <c r="F2542" s="1">
        <v>1.0</v>
      </c>
      <c r="G2542" s="1">
        <v>16.0</v>
      </c>
      <c r="H2542" s="1">
        <v>15.0</v>
      </c>
      <c r="I2542" s="1" t="s">
        <v>22</v>
      </c>
      <c r="J2542" s="1">
        <v>1.0</v>
      </c>
      <c r="K2542" s="1">
        <v>0.52</v>
      </c>
      <c r="L2542" s="6" t="str">
        <f>if(J2542&gt;QUARTILE!$B$3, "TOP", if(J2542&lt;QUARTILE!$B$4, "BOTTOM", 0))</f>
        <v>TOP</v>
      </c>
      <c r="M2542" s="6">
        <f t="shared" si="1"/>
        <v>2</v>
      </c>
      <c r="N2542" s="6" t="str">
        <f t="shared" si="2"/>
        <v>Gen X</v>
      </c>
      <c r="O2542" s="6" t="str">
        <f t="shared" si="3"/>
        <v>Low Income</v>
      </c>
    </row>
    <row r="2543" hidden="1">
      <c r="A2543" s="1">
        <v>102541.0</v>
      </c>
      <c r="B2543" s="1">
        <v>56.0</v>
      </c>
      <c r="C2543" s="1">
        <v>15000.0</v>
      </c>
      <c r="D2543" s="1" t="s">
        <v>27</v>
      </c>
      <c r="E2543" s="1">
        <v>28949.56</v>
      </c>
      <c r="F2543" s="1">
        <v>4.0</v>
      </c>
      <c r="G2543" s="1">
        <v>20.0</v>
      </c>
      <c r="H2543" s="1">
        <v>5.0</v>
      </c>
      <c r="I2543" s="1" t="s">
        <v>22</v>
      </c>
      <c r="J2543" s="1">
        <v>0.679</v>
      </c>
      <c r="K2543" s="1">
        <v>0.783</v>
      </c>
      <c r="L2543" s="6">
        <f>if(J2543&gt;QUARTILE!$B$3, "TOP", if(J2543&lt;QUARTILE!$B$4, "BOTTOM", 0))</f>
        <v>0</v>
      </c>
      <c r="M2543" s="6">
        <f t="shared" si="1"/>
        <v>2</v>
      </c>
      <c r="N2543" s="6" t="str">
        <f t="shared" si="2"/>
        <v>Gen X</v>
      </c>
      <c r="O2543" s="6" t="str">
        <f t="shared" si="3"/>
        <v>Low Income</v>
      </c>
    </row>
    <row r="2544" hidden="1">
      <c r="A2544" s="1">
        <v>102542.0</v>
      </c>
      <c r="B2544" s="1">
        <v>19.0</v>
      </c>
      <c r="C2544" s="1">
        <v>11000.0</v>
      </c>
      <c r="D2544" s="1" t="s">
        <v>23</v>
      </c>
      <c r="E2544" s="1">
        <v>10392.51</v>
      </c>
      <c r="F2544" s="1">
        <v>4.0</v>
      </c>
      <c r="G2544" s="1">
        <v>23.0</v>
      </c>
      <c r="H2544" s="1">
        <v>16.0</v>
      </c>
      <c r="I2544" s="1" t="s">
        <v>22</v>
      </c>
      <c r="J2544" s="1">
        <v>0.218</v>
      </c>
      <c r="K2544" s="1">
        <v>0.721</v>
      </c>
      <c r="L2544" s="6" t="str">
        <f>if(J2544&gt;QUARTILE!$B$3, "TOP", if(J2544&lt;QUARTILE!$B$4, "BOTTOM", 0))</f>
        <v>BOTTOM</v>
      </c>
      <c r="M2544" s="6">
        <f t="shared" si="1"/>
        <v>2</v>
      </c>
      <c r="N2544" s="6" t="str">
        <f t="shared" si="2"/>
        <v>Millenial</v>
      </c>
      <c r="O2544" s="6" t="str">
        <f t="shared" si="3"/>
        <v>Low Income</v>
      </c>
    </row>
    <row r="2545" hidden="1">
      <c r="A2545" s="1">
        <v>102543.0</v>
      </c>
      <c r="B2545" s="1">
        <v>55.0</v>
      </c>
      <c r="C2545" s="1">
        <v>41000.0</v>
      </c>
      <c r="D2545" s="1" t="s">
        <v>23</v>
      </c>
      <c r="E2545" s="1">
        <v>27588.39</v>
      </c>
      <c r="F2545" s="1">
        <v>2.0</v>
      </c>
      <c r="G2545" s="1">
        <v>18.0</v>
      </c>
      <c r="H2545" s="1">
        <v>9.0</v>
      </c>
      <c r="I2545" s="1" t="s">
        <v>22</v>
      </c>
      <c r="J2545" s="1">
        <v>0.163</v>
      </c>
      <c r="K2545" s="1">
        <v>0.771</v>
      </c>
      <c r="L2545" s="6" t="str">
        <f>if(J2545&gt;QUARTILE!$B$3, "TOP", if(J2545&lt;QUARTILE!$B$4, "BOTTOM", 0))</f>
        <v>BOTTOM</v>
      </c>
      <c r="M2545" s="6">
        <f t="shared" si="1"/>
        <v>2</v>
      </c>
      <c r="N2545" s="6" t="str">
        <f t="shared" si="2"/>
        <v>Gen X</v>
      </c>
      <c r="O2545" s="6" t="str">
        <f t="shared" si="3"/>
        <v>Low Income</v>
      </c>
    </row>
    <row r="2546" hidden="1">
      <c r="A2546" s="1">
        <v>102544.0</v>
      </c>
      <c r="B2546" s="1">
        <v>56.0</v>
      </c>
      <c r="C2546" s="1">
        <v>13000.0</v>
      </c>
      <c r="D2546" s="1" t="s">
        <v>27</v>
      </c>
      <c r="E2546" s="1">
        <v>59792.69</v>
      </c>
      <c r="F2546" s="1">
        <v>1.0</v>
      </c>
      <c r="G2546" s="1">
        <v>17.0</v>
      </c>
      <c r="H2546" s="1">
        <v>5.0</v>
      </c>
      <c r="I2546" s="1" t="s">
        <v>18</v>
      </c>
      <c r="J2546" s="1">
        <v>1.0</v>
      </c>
      <c r="K2546" s="1">
        <v>0.0</v>
      </c>
      <c r="L2546" s="6" t="str">
        <f>if(J2546&gt;QUARTILE!$B$3, "TOP", if(J2546&lt;QUARTILE!$B$4, "BOTTOM", 0))</f>
        <v>TOP</v>
      </c>
      <c r="M2546" s="6">
        <f t="shared" si="1"/>
        <v>1</v>
      </c>
      <c r="N2546" s="6" t="str">
        <f t="shared" si="2"/>
        <v>Gen X</v>
      </c>
      <c r="O2546" s="6" t="str">
        <f t="shared" si="3"/>
        <v>Low Income</v>
      </c>
    </row>
    <row r="2547" hidden="1">
      <c r="A2547" s="1">
        <v>102545.0</v>
      </c>
      <c r="B2547" s="1">
        <v>43.0</v>
      </c>
      <c r="C2547" s="1">
        <v>21000.0</v>
      </c>
      <c r="D2547" s="1" t="s">
        <v>23</v>
      </c>
      <c r="E2547" s="1">
        <v>13838.18</v>
      </c>
      <c r="F2547" s="1">
        <v>3.0</v>
      </c>
      <c r="G2547" s="1">
        <v>22.0</v>
      </c>
      <c r="H2547" s="1">
        <v>8.0</v>
      </c>
      <c r="I2547" s="1" t="s">
        <v>22</v>
      </c>
      <c r="J2547" s="1">
        <v>0.931</v>
      </c>
      <c r="K2547" s="1">
        <v>0.974</v>
      </c>
      <c r="L2547" s="6" t="str">
        <f>if(J2547&gt;QUARTILE!$B$3, "TOP", if(J2547&lt;QUARTILE!$B$4, "BOTTOM", 0))</f>
        <v>TOP</v>
      </c>
      <c r="M2547" s="6">
        <f t="shared" si="1"/>
        <v>2</v>
      </c>
      <c r="N2547" s="6" t="str">
        <f t="shared" si="2"/>
        <v>Gen X</v>
      </c>
      <c r="O2547" s="6" t="str">
        <f t="shared" si="3"/>
        <v>Low Income</v>
      </c>
    </row>
    <row r="2548" hidden="1">
      <c r="A2548" s="1">
        <v>102546.0</v>
      </c>
      <c r="B2548" s="1">
        <v>63.0</v>
      </c>
      <c r="C2548" s="1">
        <v>36000.0</v>
      </c>
      <c r="D2548" s="1" t="s">
        <v>25</v>
      </c>
      <c r="E2548" s="1">
        <v>10569.51</v>
      </c>
      <c r="F2548" s="1">
        <v>2.0</v>
      </c>
      <c r="G2548" s="1">
        <v>19.0</v>
      </c>
      <c r="H2548" s="1">
        <v>7.0</v>
      </c>
      <c r="I2548" s="1" t="s">
        <v>22</v>
      </c>
      <c r="J2548" s="1">
        <v>0.365</v>
      </c>
      <c r="K2548" s="1">
        <v>0.727</v>
      </c>
      <c r="L2548" s="6">
        <f>if(J2548&gt;QUARTILE!$B$3, "TOP", if(J2548&lt;QUARTILE!$B$4, "BOTTOM", 0))</f>
        <v>0</v>
      </c>
      <c r="M2548" s="6">
        <f t="shared" si="1"/>
        <v>2</v>
      </c>
      <c r="N2548" s="6" t="str">
        <f t="shared" si="2"/>
        <v>Baby Boomer</v>
      </c>
      <c r="O2548" s="6" t="str">
        <f t="shared" si="3"/>
        <v>Low Income</v>
      </c>
    </row>
    <row r="2549" hidden="1">
      <c r="A2549" s="1">
        <v>102547.0</v>
      </c>
      <c r="B2549" s="1">
        <v>75.0</v>
      </c>
      <c r="C2549" s="1">
        <v>24000.0</v>
      </c>
      <c r="D2549" s="1" t="s">
        <v>27</v>
      </c>
      <c r="E2549" s="1">
        <v>1624.61</v>
      </c>
      <c r="F2549" s="1">
        <v>4.0</v>
      </c>
      <c r="G2549" s="1">
        <v>16.0</v>
      </c>
      <c r="H2549" s="1">
        <v>2.0</v>
      </c>
      <c r="I2549" s="1" t="s">
        <v>22</v>
      </c>
      <c r="J2549" s="1">
        <v>0.932</v>
      </c>
      <c r="K2549" s="1">
        <v>0.904</v>
      </c>
      <c r="L2549" s="6" t="str">
        <f>if(J2549&gt;QUARTILE!$B$3, "TOP", if(J2549&lt;QUARTILE!$B$4, "BOTTOM", 0))</f>
        <v>TOP</v>
      </c>
      <c r="M2549" s="6">
        <f t="shared" si="1"/>
        <v>2</v>
      </c>
      <c r="N2549" s="6" t="str">
        <f t="shared" si="2"/>
        <v>Baby Boomer</v>
      </c>
      <c r="O2549" s="6" t="str">
        <f t="shared" si="3"/>
        <v>Low Income</v>
      </c>
    </row>
    <row r="2550" hidden="1">
      <c r="A2550" s="1">
        <v>102548.0</v>
      </c>
      <c r="B2550" s="1">
        <v>67.0</v>
      </c>
      <c r="C2550" s="1">
        <v>62000.0</v>
      </c>
      <c r="D2550" s="1" t="s">
        <v>23</v>
      </c>
      <c r="E2550" s="1">
        <v>44581.19</v>
      </c>
      <c r="F2550" s="1">
        <v>2.0</v>
      </c>
      <c r="G2550" s="1">
        <v>19.0</v>
      </c>
      <c r="H2550" s="1">
        <v>3.0</v>
      </c>
      <c r="I2550" s="1" t="s">
        <v>18</v>
      </c>
      <c r="J2550" s="1">
        <v>0.381</v>
      </c>
      <c r="K2550" s="1">
        <v>0.879</v>
      </c>
      <c r="L2550" s="6">
        <f>if(J2550&gt;QUARTILE!$B$3, "TOP", if(J2550&lt;QUARTILE!$B$4, "BOTTOM", 0))</f>
        <v>0</v>
      </c>
      <c r="M2550" s="6">
        <f t="shared" si="1"/>
        <v>1</v>
      </c>
      <c r="N2550" s="6" t="str">
        <f t="shared" si="2"/>
        <v>Baby Boomer</v>
      </c>
      <c r="O2550" s="6" t="str">
        <f t="shared" si="3"/>
        <v>Medium Income</v>
      </c>
    </row>
    <row r="2551" hidden="1">
      <c r="A2551" s="1">
        <v>102549.0</v>
      </c>
      <c r="B2551" s="1">
        <v>32.0</v>
      </c>
      <c r="C2551" s="1">
        <v>13000.0</v>
      </c>
      <c r="D2551" s="1" t="s">
        <v>27</v>
      </c>
      <c r="E2551" s="1">
        <v>5658.78</v>
      </c>
      <c r="F2551" s="1">
        <v>1.0</v>
      </c>
      <c r="G2551" s="1">
        <v>19.0</v>
      </c>
      <c r="H2551" s="1">
        <v>9.0</v>
      </c>
      <c r="I2551" s="1" t="s">
        <v>22</v>
      </c>
      <c r="J2551" s="1">
        <v>0.294</v>
      </c>
      <c r="K2551" s="1">
        <v>0.357</v>
      </c>
      <c r="L2551" s="6" t="str">
        <f>if(J2551&gt;QUARTILE!$B$3, "TOP", if(J2551&lt;QUARTILE!$B$4, "BOTTOM", 0))</f>
        <v>BOTTOM</v>
      </c>
      <c r="M2551" s="6">
        <f t="shared" si="1"/>
        <v>2</v>
      </c>
      <c r="N2551" s="6" t="str">
        <f t="shared" si="2"/>
        <v>Gen X</v>
      </c>
      <c r="O2551" s="6" t="str">
        <f t="shared" si="3"/>
        <v>Low Income</v>
      </c>
    </row>
    <row r="2552" hidden="1">
      <c r="A2552" s="1">
        <v>102550.0</v>
      </c>
      <c r="B2552" s="1">
        <v>51.0</v>
      </c>
      <c r="C2552" s="1">
        <v>19000.0</v>
      </c>
      <c r="D2552" s="1" t="s">
        <v>27</v>
      </c>
      <c r="E2552" s="1">
        <v>1321.9</v>
      </c>
      <c r="F2552" s="1">
        <v>1.0</v>
      </c>
      <c r="G2552" s="1">
        <v>17.0</v>
      </c>
      <c r="H2552" s="1">
        <v>5.0</v>
      </c>
      <c r="I2552" s="1" t="s">
        <v>22</v>
      </c>
      <c r="J2552" s="1">
        <v>0.644</v>
      </c>
      <c r="K2552" s="1">
        <v>0.543</v>
      </c>
      <c r="L2552" s="6">
        <f>if(J2552&gt;QUARTILE!$B$3, "TOP", if(J2552&lt;QUARTILE!$B$4, "BOTTOM", 0))</f>
        <v>0</v>
      </c>
      <c r="M2552" s="6">
        <f t="shared" si="1"/>
        <v>2</v>
      </c>
      <c r="N2552" s="6" t="str">
        <f t="shared" si="2"/>
        <v>Gen X</v>
      </c>
      <c r="O2552" s="6" t="str">
        <f t="shared" si="3"/>
        <v>Low Income</v>
      </c>
    </row>
    <row r="2553" hidden="1">
      <c r="A2553" s="1">
        <v>102551.0</v>
      </c>
      <c r="B2553" s="1">
        <v>59.0</v>
      </c>
      <c r="C2553" s="1">
        <v>20000.0</v>
      </c>
      <c r="D2553" s="1" t="s">
        <v>27</v>
      </c>
      <c r="E2553" s="1">
        <v>15409.36</v>
      </c>
      <c r="F2553" s="1">
        <v>1.0</v>
      </c>
      <c r="G2553" s="1">
        <v>19.0</v>
      </c>
      <c r="H2553" s="1">
        <v>2.0</v>
      </c>
      <c r="I2553" s="1" t="s">
        <v>22</v>
      </c>
      <c r="J2553" s="1">
        <v>0.171</v>
      </c>
      <c r="K2553" s="1">
        <v>0.729</v>
      </c>
      <c r="L2553" s="6" t="str">
        <f>if(J2553&gt;QUARTILE!$B$3, "TOP", if(J2553&lt;QUARTILE!$B$4, "BOTTOM", 0))</f>
        <v>BOTTOM</v>
      </c>
      <c r="M2553" s="6">
        <f t="shared" si="1"/>
        <v>2</v>
      </c>
      <c r="N2553" s="6" t="str">
        <f t="shared" si="2"/>
        <v>Gen X</v>
      </c>
      <c r="O2553" s="6" t="str">
        <f t="shared" si="3"/>
        <v>Low Income</v>
      </c>
    </row>
    <row r="2554" hidden="1">
      <c r="A2554" s="1">
        <v>102552.0</v>
      </c>
      <c r="B2554" s="1">
        <v>72.0</v>
      </c>
      <c r="C2554" s="1">
        <v>32000.0</v>
      </c>
      <c r="D2554" s="1" t="s">
        <v>25</v>
      </c>
      <c r="E2554" s="1">
        <v>37403.02</v>
      </c>
      <c r="F2554" s="1">
        <v>5.0</v>
      </c>
      <c r="G2554" s="1">
        <v>16.0</v>
      </c>
      <c r="H2554" s="1">
        <v>7.0</v>
      </c>
      <c r="I2554" s="1" t="s">
        <v>18</v>
      </c>
      <c r="J2554" s="1">
        <v>1.0</v>
      </c>
      <c r="K2554" s="1">
        <v>0.699</v>
      </c>
      <c r="L2554" s="6" t="str">
        <f>if(J2554&gt;QUARTILE!$B$3, "TOP", if(J2554&lt;QUARTILE!$B$4, "BOTTOM", 0))</f>
        <v>TOP</v>
      </c>
      <c r="M2554" s="6">
        <f t="shared" si="1"/>
        <v>1</v>
      </c>
      <c r="N2554" s="6" t="str">
        <f t="shared" si="2"/>
        <v>Baby Boomer</v>
      </c>
      <c r="O2554" s="6" t="str">
        <f t="shared" si="3"/>
        <v>Low Income</v>
      </c>
    </row>
    <row r="2555" hidden="1">
      <c r="A2555" s="1">
        <v>102553.0</v>
      </c>
      <c r="B2555" s="1">
        <v>61.0</v>
      </c>
      <c r="C2555" s="1">
        <v>48000.0</v>
      </c>
      <c r="D2555" s="1" t="s">
        <v>25</v>
      </c>
      <c r="E2555" s="1">
        <v>10438.91</v>
      </c>
      <c r="F2555" s="1">
        <v>1.0</v>
      </c>
      <c r="G2555" s="1">
        <v>12.0</v>
      </c>
      <c r="H2555" s="1">
        <v>5.0</v>
      </c>
      <c r="I2555" s="1" t="s">
        <v>22</v>
      </c>
      <c r="J2555" s="1">
        <v>0.273</v>
      </c>
      <c r="K2555" s="1">
        <v>0.971</v>
      </c>
      <c r="L2555" s="6" t="str">
        <f>if(J2555&gt;QUARTILE!$B$3, "TOP", if(J2555&lt;QUARTILE!$B$4, "BOTTOM", 0))</f>
        <v>BOTTOM</v>
      </c>
      <c r="M2555" s="6">
        <f t="shared" si="1"/>
        <v>2</v>
      </c>
      <c r="N2555" s="6" t="str">
        <f t="shared" si="2"/>
        <v>Baby Boomer</v>
      </c>
      <c r="O2555" s="6" t="str">
        <f t="shared" si="3"/>
        <v>Medium Income</v>
      </c>
    </row>
    <row r="2556" hidden="1">
      <c r="A2556" s="1">
        <v>102554.0</v>
      </c>
      <c r="B2556" s="1">
        <v>66.0</v>
      </c>
      <c r="C2556" s="1">
        <v>23000.0</v>
      </c>
      <c r="D2556" s="1" t="s">
        <v>25</v>
      </c>
      <c r="E2556" s="1">
        <v>30563.38</v>
      </c>
      <c r="F2556" s="1">
        <v>4.0</v>
      </c>
      <c r="G2556" s="1">
        <v>20.0</v>
      </c>
      <c r="H2556" s="1">
        <v>7.0</v>
      </c>
      <c r="I2556" s="1" t="s">
        <v>18</v>
      </c>
      <c r="J2556" s="1">
        <v>0.395</v>
      </c>
      <c r="K2556" s="1">
        <v>0.824</v>
      </c>
      <c r="L2556" s="6">
        <f>if(J2556&gt;QUARTILE!$B$3, "TOP", if(J2556&lt;QUARTILE!$B$4, "BOTTOM", 0))</f>
        <v>0</v>
      </c>
      <c r="M2556" s="6">
        <f t="shared" si="1"/>
        <v>1</v>
      </c>
      <c r="N2556" s="6" t="str">
        <f t="shared" si="2"/>
        <v>Baby Boomer</v>
      </c>
      <c r="O2556" s="6" t="str">
        <f t="shared" si="3"/>
        <v>Low Income</v>
      </c>
    </row>
    <row r="2557" hidden="1">
      <c r="A2557" s="1">
        <v>102555.0</v>
      </c>
      <c r="B2557" s="1">
        <v>57.0</v>
      </c>
      <c r="C2557" s="1">
        <v>20000.0</v>
      </c>
      <c r="D2557" s="1" t="s">
        <v>17</v>
      </c>
      <c r="E2557" s="1">
        <v>36206.13</v>
      </c>
      <c r="F2557" s="1">
        <v>4.0</v>
      </c>
      <c r="G2557" s="1">
        <v>15.0</v>
      </c>
      <c r="H2557" s="1">
        <v>4.0</v>
      </c>
      <c r="I2557" s="1" t="s">
        <v>18</v>
      </c>
      <c r="J2557" s="1">
        <v>0.575</v>
      </c>
      <c r="K2557" s="1">
        <v>0.178</v>
      </c>
      <c r="L2557" s="6">
        <f>if(J2557&gt;QUARTILE!$B$3, "TOP", if(J2557&lt;QUARTILE!$B$4, "BOTTOM", 0))</f>
        <v>0</v>
      </c>
      <c r="M2557" s="6">
        <f t="shared" si="1"/>
        <v>1</v>
      </c>
      <c r="N2557" s="6" t="str">
        <f t="shared" si="2"/>
        <v>Gen X</v>
      </c>
      <c r="O2557" s="6" t="str">
        <f t="shared" si="3"/>
        <v>Low Income</v>
      </c>
    </row>
    <row r="2558" hidden="1">
      <c r="A2558" s="1">
        <v>102556.0</v>
      </c>
      <c r="B2558" s="1">
        <v>28.0</v>
      </c>
      <c r="C2558" s="1">
        <v>9000.0</v>
      </c>
      <c r="D2558" s="1" t="s">
        <v>23</v>
      </c>
      <c r="E2558" s="1">
        <v>12117.51</v>
      </c>
      <c r="F2558" s="1">
        <v>5.0</v>
      </c>
      <c r="G2558" s="1">
        <v>20.0</v>
      </c>
      <c r="H2558" s="1">
        <v>15.0</v>
      </c>
      <c r="I2558" s="1" t="s">
        <v>18</v>
      </c>
      <c r="J2558" s="1">
        <v>0.828</v>
      </c>
      <c r="K2558" s="1">
        <v>0.63</v>
      </c>
      <c r="L2558" s="6" t="str">
        <f>if(J2558&gt;QUARTILE!$B$3, "TOP", if(J2558&lt;QUARTILE!$B$4, "BOTTOM", 0))</f>
        <v>TOP</v>
      </c>
      <c r="M2558" s="6">
        <f t="shared" si="1"/>
        <v>1</v>
      </c>
      <c r="N2558" s="6" t="str">
        <f t="shared" si="2"/>
        <v>Millenial</v>
      </c>
      <c r="O2558" s="6" t="str">
        <f t="shared" si="3"/>
        <v>Low Income</v>
      </c>
    </row>
    <row r="2559" hidden="1">
      <c r="A2559" s="1">
        <v>102557.0</v>
      </c>
      <c r="B2559" s="1">
        <v>78.0</v>
      </c>
      <c r="C2559" s="1">
        <v>24000.0</v>
      </c>
      <c r="D2559" s="1" t="s">
        <v>30</v>
      </c>
      <c r="E2559" s="1">
        <v>17878.61</v>
      </c>
      <c r="F2559" s="1">
        <v>4.0</v>
      </c>
      <c r="G2559" s="1">
        <v>19.0</v>
      </c>
      <c r="H2559" s="1">
        <v>4.0</v>
      </c>
      <c r="I2559" s="1" t="s">
        <v>22</v>
      </c>
      <c r="J2559" s="1">
        <v>0.12</v>
      </c>
      <c r="K2559" s="1">
        <v>0.097</v>
      </c>
      <c r="L2559" s="6" t="str">
        <f>if(J2559&gt;QUARTILE!$B$3, "TOP", if(J2559&lt;QUARTILE!$B$4, "BOTTOM", 0))</f>
        <v>BOTTOM</v>
      </c>
      <c r="M2559" s="6">
        <f t="shared" si="1"/>
        <v>2</v>
      </c>
      <c r="N2559" s="6" t="str">
        <f t="shared" si="2"/>
        <v>Baby Boomer</v>
      </c>
      <c r="O2559" s="6" t="str">
        <f t="shared" si="3"/>
        <v>Low Income</v>
      </c>
    </row>
    <row r="2560" hidden="1">
      <c r="A2560" s="1">
        <v>102558.0</v>
      </c>
      <c r="B2560" s="1">
        <v>20.0</v>
      </c>
      <c r="C2560" s="1">
        <v>15000.0</v>
      </c>
      <c r="D2560" s="1" t="s">
        <v>27</v>
      </c>
      <c r="E2560" s="1">
        <v>15267.63</v>
      </c>
      <c r="F2560" s="1">
        <v>4.0</v>
      </c>
      <c r="G2560" s="1">
        <v>15.0</v>
      </c>
      <c r="H2560" s="1">
        <v>15.0</v>
      </c>
      <c r="I2560" s="1" t="s">
        <v>22</v>
      </c>
      <c r="J2560" s="1">
        <v>0.667</v>
      </c>
      <c r="K2560" s="1">
        <v>0.761</v>
      </c>
      <c r="L2560" s="6">
        <f>if(J2560&gt;QUARTILE!$B$3, "TOP", if(J2560&lt;QUARTILE!$B$4, "BOTTOM", 0))</f>
        <v>0</v>
      </c>
      <c r="M2560" s="6">
        <f t="shared" si="1"/>
        <v>2</v>
      </c>
      <c r="N2560" s="6" t="str">
        <f t="shared" si="2"/>
        <v>Millenial</v>
      </c>
      <c r="O2560" s="6" t="str">
        <f t="shared" si="3"/>
        <v>Low Income</v>
      </c>
    </row>
    <row r="2561" hidden="1">
      <c r="A2561" s="1">
        <v>102559.0</v>
      </c>
      <c r="B2561" s="1">
        <v>76.0</v>
      </c>
      <c r="C2561" s="1">
        <v>32000.0</v>
      </c>
      <c r="D2561" s="1" t="s">
        <v>21</v>
      </c>
      <c r="E2561" s="1">
        <v>56001.95</v>
      </c>
      <c r="F2561" s="1">
        <v>2.0</v>
      </c>
      <c r="G2561" s="1">
        <v>18.0</v>
      </c>
      <c r="H2561" s="1">
        <v>6.0</v>
      </c>
      <c r="I2561" s="1" t="s">
        <v>18</v>
      </c>
      <c r="J2561" s="1">
        <v>0.199</v>
      </c>
      <c r="K2561" s="1">
        <v>0.06</v>
      </c>
      <c r="L2561" s="6" t="str">
        <f>if(J2561&gt;QUARTILE!$B$3, "TOP", if(J2561&lt;QUARTILE!$B$4, "BOTTOM", 0))</f>
        <v>BOTTOM</v>
      </c>
      <c r="M2561" s="6">
        <f t="shared" si="1"/>
        <v>1</v>
      </c>
      <c r="N2561" s="6" t="str">
        <f t="shared" si="2"/>
        <v>Baby Boomer</v>
      </c>
      <c r="O2561" s="6" t="str">
        <f t="shared" si="3"/>
        <v>Low Income</v>
      </c>
    </row>
    <row r="2562" hidden="1">
      <c r="A2562" s="1">
        <v>102560.0</v>
      </c>
      <c r="B2562" s="1">
        <v>23.0</v>
      </c>
      <c r="C2562" s="1">
        <v>17000.0</v>
      </c>
      <c r="D2562" s="1" t="s">
        <v>25</v>
      </c>
      <c r="E2562" s="1">
        <v>25856.49</v>
      </c>
      <c r="F2562" s="1">
        <v>1.0</v>
      </c>
      <c r="G2562" s="1">
        <v>21.0</v>
      </c>
      <c r="H2562" s="1">
        <v>17.0</v>
      </c>
      <c r="I2562" s="1" t="s">
        <v>22</v>
      </c>
      <c r="J2562" s="1">
        <v>0.145</v>
      </c>
      <c r="K2562" s="1">
        <v>0.891</v>
      </c>
      <c r="L2562" s="6" t="str">
        <f>if(J2562&gt;QUARTILE!$B$3, "TOP", if(J2562&lt;QUARTILE!$B$4, "BOTTOM", 0))</f>
        <v>BOTTOM</v>
      </c>
      <c r="M2562" s="6">
        <f t="shared" si="1"/>
        <v>2</v>
      </c>
      <c r="N2562" s="6" t="str">
        <f t="shared" si="2"/>
        <v>Millenial</v>
      </c>
      <c r="O2562" s="6" t="str">
        <f t="shared" si="3"/>
        <v>Low Income</v>
      </c>
    </row>
    <row r="2563" hidden="1">
      <c r="A2563" s="1">
        <v>102561.0</v>
      </c>
      <c r="B2563" s="1">
        <v>26.0</v>
      </c>
      <c r="C2563" s="1">
        <v>19000.0</v>
      </c>
      <c r="D2563" s="1" t="s">
        <v>25</v>
      </c>
      <c r="E2563" s="1">
        <v>51896.97</v>
      </c>
      <c r="F2563" s="1">
        <v>2.0</v>
      </c>
      <c r="G2563" s="1">
        <v>20.0</v>
      </c>
      <c r="H2563" s="1">
        <v>12.0</v>
      </c>
      <c r="I2563" s="1" t="s">
        <v>22</v>
      </c>
      <c r="J2563" s="1">
        <v>0.191</v>
      </c>
      <c r="K2563" s="1">
        <v>0.879</v>
      </c>
      <c r="L2563" s="6" t="str">
        <f>if(J2563&gt;QUARTILE!$B$3, "TOP", if(J2563&lt;QUARTILE!$B$4, "BOTTOM", 0))</f>
        <v>BOTTOM</v>
      </c>
      <c r="M2563" s="6">
        <f t="shared" si="1"/>
        <v>2</v>
      </c>
      <c r="N2563" s="6" t="str">
        <f t="shared" si="2"/>
        <v>Millenial</v>
      </c>
      <c r="O2563" s="6" t="str">
        <f t="shared" si="3"/>
        <v>Low Income</v>
      </c>
    </row>
    <row r="2564" hidden="1">
      <c r="A2564" s="1">
        <v>102562.0</v>
      </c>
      <c r="B2564" s="1">
        <v>23.0</v>
      </c>
      <c r="C2564" s="1">
        <v>9000.0</v>
      </c>
      <c r="D2564" s="1" t="s">
        <v>21</v>
      </c>
      <c r="E2564" s="1">
        <v>4969.48</v>
      </c>
      <c r="F2564" s="1">
        <v>2.0</v>
      </c>
      <c r="G2564" s="1">
        <v>14.0</v>
      </c>
      <c r="H2564" s="1">
        <v>14.0</v>
      </c>
      <c r="I2564" s="1" t="s">
        <v>22</v>
      </c>
      <c r="J2564" s="1">
        <v>0.545</v>
      </c>
      <c r="K2564" s="1">
        <v>0.086</v>
      </c>
      <c r="L2564" s="6">
        <f>if(J2564&gt;QUARTILE!$B$3, "TOP", if(J2564&lt;QUARTILE!$B$4, "BOTTOM", 0))</f>
        <v>0</v>
      </c>
      <c r="M2564" s="6">
        <f t="shared" si="1"/>
        <v>2</v>
      </c>
      <c r="N2564" s="6" t="str">
        <f t="shared" si="2"/>
        <v>Millenial</v>
      </c>
      <c r="O2564" s="6" t="str">
        <f t="shared" si="3"/>
        <v>Low Income</v>
      </c>
    </row>
    <row r="2565" hidden="1">
      <c r="A2565" s="1">
        <v>102563.0</v>
      </c>
      <c r="B2565" s="1">
        <v>26.0</v>
      </c>
      <c r="C2565" s="1">
        <v>7000.0</v>
      </c>
      <c r="D2565" s="1" t="s">
        <v>23</v>
      </c>
      <c r="E2565" s="1">
        <v>7428.14</v>
      </c>
      <c r="F2565" s="1">
        <v>4.0</v>
      </c>
      <c r="G2565" s="1">
        <v>21.0</v>
      </c>
      <c r="H2565" s="1">
        <v>15.0</v>
      </c>
      <c r="I2565" s="1" t="s">
        <v>18</v>
      </c>
      <c r="J2565" s="1">
        <v>0.486</v>
      </c>
      <c r="K2565" s="1">
        <v>0.462</v>
      </c>
      <c r="L2565" s="6">
        <f>if(J2565&gt;QUARTILE!$B$3, "TOP", if(J2565&lt;QUARTILE!$B$4, "BOTTOM", 0))</f>
        <v>0</v>
      </c>
      <c r="M2565" s="6">
        <f t="shared" si="1"/>
        <v>1</v>
      </c>
      <c r="N2565" s="6" t="str">
        <f t="shared" si="2"/>
        <v>Millenial</v>
      </c>
      <c r="O2565" s="6" t="str">
        <f t="shared" si="3"/>
        <v>Low Income</v>
      </c>
    </row>
    <row r="2566" hidden="1">
      <c r="A2566" s="1">
        <v>102564.0</v>
      </c>
      <c r="B2566" s="1">
        <v>56.0</v>
      </c>
      <c r="C2566" s="1">
        <v>67000.0</v>
      </c>
      <c r="D2566" s="1" t="s">
        <v>23</v>
      </c>
      <c r="E2566" s="1">
        <v>1471.07</v>
      </c>
      <c r="F2566" s="1">
        <v>3.0</v>
      </c>
      <c r="G2566" s="1">
        <v>20.0</v>
      </c>
      <c r="H2566" s="1">
        <v>7.0</v>
      </c>
      <c r="I2566" s="1" t="s">
        <v>22</v>
      </c>
      <c r="J2566" s="1">
        <v>0.457</v>
      </c>
      <c r="K2566" s="1">
        <v>0.265</v>
      </c>
      <c r="L2566" s="6">
        <f>if(J2566&gt;QUARTILE!$B$3, "TOP", if(J2566&lt;QUARTILE!$B$4, "BOTTOM", 0))</f>
        <v>0</v>
      </c>
      <c r="M2566" s="6">
        <f t="shared" si="1"/>
        <v>2</v>
      </c>
      <c r="N2566" s="6" t="str">
        <f t="shared" si="2"/>
        <v>Gen X</v>
      </c>
      <c r="O2566" s="6" t="str">
        <f t="shared" si="3"/>
        <v>Medium Income</v>
      </c>
    </row>
    <row r="2567" hidden="1">
      <c r="A2567" s="1">
        <v>102565.0</v>
      </c>
      <c r="B2567" s="1">
        <v>48.0</v>
      </c>
      <c r="C2567" s="1">
        <v>24000.0</v>
      </c>
      <c r="D2567" s="1" t="s">
        <v>23</v>
      </c>
      <c r="E2567" s="1">
        <v>13859.26</v>
      </c>
      <c r="F2567" s="1">
        <v>1.0</v>
      </c>
      <c r="G2567" s="1">
        <v>22.0</v>
      </c>
      <c r="H2567" s="1">
        <v>7.0</v>
      </c>
      <c r="I2567" s="1" t="s">
        <v>22</v>
      </c>
      <c r="J2567" s="1">
        <v>0.577</v>
      </c>
      <c r="K2567" s="1">
        <v>0.47</v>
      </c>
      <c r="L2567" s="6">
        <f>if(J2567&gt;QUARTILE!$B$3, "TOP", if(J2567&lt;QUARTILE!$B$4, "BOTTOM", 0))</f>
        <v>0</v>
      </c>
      <c r="M2567" s="6">
        <f t="shared" si="1"/>
        <v>2</v>
      </c>
      <c r="N2567" s="6" t="str">
        <f t="shared" si="2"/>
        <v>Gen X</v>
      </c>
      <c r="O2567" s="6" t="str">
        <f t="shared" si="3"/>
        <v>Low Income</v>
      </c>
    </row>
    <row r="2568" hidden="1">
      <c r="A2568" s="1">
        <v>102566.0</v>
      </c>
      <c r="B2568" s="1">
        <v>49.0</v>
      </c>
      <c r="C2568" s="1">
        <v>28000.0</v>
      </c>
      <c r="D2568" s="1" t="s">
        <v>24</v>
      </c>
      <c r="E2568" s="1">
        <v>41417.36</v>
      </c>
      <c r="F2568" s="1">
        <v>3.0</v>
      </c>
      <c r="G2568" s="1">
        <v>23.0</v>
      </c>
      <c r="H2568" s="1">
        <v>11.0</v>
      </c>
      <c r="I2568" s="1" t="s">
        <v>18</v>
      </c>
      <c r="J2568" s="1">
        <v>0.602</v>
      </c>
      <c r="K2568" s="1">
        <v>0.194</v>
      </c>
      <c r="L2568" s="6">
        <f>if(J2568&gt;QUARTILE!$B$3, "TOP", if(J2568&lt;QUARTILE!$B$4, "BOTTOM", 0))</f>
        <v>0</v>
      </c>
      <c r="M2568" s="6">
        <f t="shared" si="1"/>
        <v>1</v>
      </c>
      <c r="N2568" s="6" t="str">
        <f t="shared" si="2"/>
        <v>Gen X</v>
      </c>
      <c r="O2568" s="6" t="str">
        <f t="shared" si="3"/>
        <v>Low Income</v>
      </c>
    </row>
    <row r="2569" hidden="1">
      <c r="A2569" s="1">
        <v>102567.0</v>
      </c>
      <c r="B2569" s="1">
        <v>58.0</v>
      </c>
      <c r="C2569" s="1">
        <v>13000.0</v>
      </c>
      <c r="D2569" s="1" t="s">
        <v>27</v>
      </c>
      <c r="E2569" s="1">
        <v>7915.64</v>
      </c>
      <c r="F2569" s="1">
        <v>4.0</v>
      </c>
      <c r="G2569" s="1">
        <v>17.0</v>
      </c>
      <c r="H2569" s="1">
        <v>5.0</v>
      </c>
      <c r="I2569" s="1" t="s">
        <v>22</v>
      </c>
      <c r="J2569" s="1">
        <v>0.474</v>
      </c>
      <c r="K2569" s="1">
        <v>0.016</v>
      </c>
      <c r="L2569" s="6">
        <f>if(J2569&gt;QUARTILE!$B$3, "TOP", if(J2569&lt;QUARTILE!$B$4, "BOTTOM", 0))</f>
        <v>0</v>
      </c>
      <c r="M2569" s="6">
        <f t="shared" si="1"/>
        <v>2</v>
      </c>
      <c r="N2569" s="6" t="str">
        <f t="shared" si="2"/>
        <v>Gen X</v>
      </c>
      <c r="O2569" s="6" t="str">
        <f t="shared" si="3"/>
        <v>Low Income</v>
      </c>
    </row>
    <row r="2570" hidden="1">
      <c r="A2570" s="1">
        <v>102568.0</v>
      </c>
      <c r="B2570" s="1">
        <v>67.0</v>
      </c>
      <c r="C2570" s="1">
        <v>37000.0</v>
      </c>
      <c r="D2570" s="1" t="s">
        <v>25</v>
      </c>
      <c r="E2570" s="1">
        <v>2745.79</v>
      </c>
      <c r="F2570" s="1">
        <v>5.0</v>
      </c>
      <c r="G2570" s="1">
        <v>25.0</v>
      </c>
      <c r="H2570" s="1">
        <v>1.0</v>
      </c>
      <c r="I2570" s="1" t="s">
        <v>22</v>
      </c>
      <c r="J2570" s="1">
        <v>0.222</v>
      </c>
      <c r="K2570" s="1">
        <v>0.344</v>
      </c>
      <c r="L2570" s="6" t="str">
        <f>if(J2570&gt;QUARTILE!$B$3, "TOP", if(J2570&lt;QUARTILE!$B$4, "BOTTOM", 0))</f>
        <v>BOTTOM</v>
      </c>
      <c r="M2570" s="6">
        <f t="shared" si="1"/>
        <v>2</v>
      </c>
      <c r="N2570" s="6" t="str">
        <f t="shared" si="2"/>
        <v>Baby Boomer</v>
      </c>
      <c r="O2570" s="6" t="str">
        <f t="shared" si="3"/>
        <v>Low Income</v>
      </c>
    </row>
    <row r="2571" hidden="1">
      <c r="A2571" s="1">
        <v>102569.0</v>
      </c>
      <c r="B2571" s="1">
        <v>29.0</v>
      </c>
      <c r="C2571" s="1">
        <v>33000.0</v>
      </c>
      <c r="D2571" s="1" t="s">
        <v>27</v>
      </c>
      <c r="E2571" s="1">
        <v>1418.03</v>
      </c>
      <c r="F2571" s="1">
        <v>2.0</v>
      </c>
      <c r="G2571" s="1">
        <v>27.0</v>
      </c>
      <c r="H2571" s="1">
        <v>19.0</v>
      </c>
      <c r="I2571" s="1" t="s">
        <v>18</v>
      </c>
      <c r="J2571" s="1">
        <v>0.897</v>
      </c>
      <c r="K2571" s="1">
        <v>0.205</v>
      </c>
      <c r="L2571" s="6" t="str">
        <f>if(J2571&gt;QUARTILE!$B$3, "TOP", if(J2571&lt;QUARTILE!$B$4, "BOTTOM", 0))</f>
        <v>TOP</v>
      </c>
      <c r="M2571" s="6">
        <f t="shared" si="1"/>
        <v>1</v>
      </c>
      <c r="N2571" s="6" t="str">
        <f t="shared" si="2"/>
        <v>Millenial</v>
      </c>
      <c r="O2571" s="6" t="str">
        <f t="shared" si="3"/>
        <v>Low Income</v>
      </c>
    </row>
    <row r="2572" hidden="1">
      <c r="A2572" s="1">
        <v>102570.0</v>
      </c>
      <c r="B2572" s="1">
        <v>25.0</v>
      </c>
      <c r="C2572" s="1">
        <v>14000.0</v>
      </c>
      <c r="D2572" s="1" t="s">
        <v>25</v>
      </c>
      <c r="E2572" s="1">
        <v>11866.05</v>
      </c>
      <c r="F2572" s="1">
        <v>4.0</v>
      </c>
      <c r="G2572" s="1">
        <v>15.0</v>
      </c>
      <c r="H2572" s="1">
        <v>19.0</v>
      </c>
      <c r="I2572" s="1" t="s">
        <v>22</v>
      </c>
      <c r="J2572" s="1">
        <v>0.67</v>
      </c>
      <c r="K2572" s="1">
        <v>0.499</v>
      </c>
      <c r="L2572" s="6">
        <f>if(J2572&gt;QUARTILE!$B$3, "TOP", if(J2572&lt;QUARTILE!$B$4, "BOTTOM", 0))</f>
        <v>0</v>
      </c>
      <c r="M2572" s="6">
        <f t="shared" si="1"/>
        <v>2</v>
      </c>
      <c r="N2572" s="6" t="str">
        <f t="shared" si="2"/>
        <v>Millenial</v>
      </c>
      <c r="O2572" s="6" t="str">
        <f t="shared" si="3"/>
        <v>Low Income</v>
      </c>
    </row>
    <row r="2573" hidden="1">
      <c r="A2573" s="1">
        <v>102571.0</v>
      </c>
      <c r="B2573" s="1">
        <v>25.0</v>
      </c>
      <c r="C2573" s="1">
        <v>12000.0</v>
      </c>
      <c r="D2573" s="1" t="s">
        <v>27</v>
      </c>
      <c r="E2573" s="1">
        <v>3583.05</v>
      </c>
      <c r="F2573" s="1">
        <v>4.0</v>
      </c>
      <c r="G2573" s="1">
        <v>19.0</v>
      </c>
      <c r="H2573" s="1">
        <v>18.0</v>
      </c>
      <c r="I2573" s="1" t="s">
        <v>18</v>
      </c>
      <c r="J2573" s="1">
        <v>0.127</v>
      </c>
      <c r="K2573" s="1">
        <v>0.631</v>
      </c>
      <c r="L2573" s="6" t="str">
        <f>if(J2573&gt;QUARTILE!$B$3, "TOP", if(J2573&lt;QUARTILE!$B$4, "BOTTOM", 0))</f>
        <v>BOTTOM</v>
      </c>
      <c r="M2573" s="6">
        <f t="shared" si="1"/>
        <v>1</v>
      </c>
      <c r="N2573" s="6" t="str">
        <f t="shared" si="2"/>
        <v>Millenial</v>
      </c>
      <c r="O2573" s="6" t="str">
        <f t="shared" si="3"/>
        <v>Low Income</v>
      </c>
    </row>
    <row r="2574" hidden="1">
      <c r="A2574" s="1">
        <v>102572.0</v>
      </c>
      <c r="B2574" s="1">
        <v>67.0</v>
      </c>
      <c r="C2574" s="1">
        <v>14000.0</v>
      </c>
      <c r="D2574" s="1" t="s">
        <v>25</v>
      </c>
      <c r="E2574" s="1">
        <v>8496.14</v>
      </c>
      <c r="F2574" s="1">
        <v>3.0</v>
      </c>
      <c r="G2574" s="1">
        <v>17.0</v>
      </c>
      <c r="H2574" s="1">
        <v>7.0</v>
      </c>
      <c r="I2574" s="1" t="s">
        <v>22</v>
      </c>
      <c r="J2574" s="1">
        <v>0.305</v>
      </c>
      <c r="K2574" s="1">
        <v>0.405</v>
      </c>
      <c r="L2574" s="6" t="str">
        <f>if(J2574&gt;QUARTILE!$B$3, "TOP", if(J2574&lt;QUARTILE!$B$4, "BOTTOM", 0))</f>
        <v>BOTTOM</v>
      </c>
      <c r="M2574" s="6">
        <f t="shared" si="1"/>
        <v>2</v>
      </c>
      <c r="N2574" s="6" t="str">
        <f t="shared" si="2"/>
        <v>Baby Boomer</v>
      </c>
      <c r="O2574" s="6" t="str">
        <f t="shared" si="3"/>
        <v>Low Income</v>
      </c>
    </row>
    <row r="2575" hidden="1">
      <c r="A2575" s="1">
        <v>102573.0</v>
      </c>
      <c r="B2575" s="1">
        <v>45.0</v>
      </c>
      <c r="C2575" s="1">
        <v>22000.0</v>
      </c>
      <c r="D2575" s="1" t="s">
        <v>17</v>
      </c>
      <c r="E2575" s="1">
        <v>34293.73</v>
      </c>
      <c r="F2575" s="1">
        <v>5.0</v>
      </c>
      <c r="G2575" s="1">
        <v>21.0</v>
      </c>
      <c r="H2575" s="1">
        <v>2.0</v>
      </c>
      <c r="I2575" s="1" t="s">
        <v>18</v>
      </c>
      <c r="J2575" s="1">
        <v>0.865</v>
      </c>
      <c r="K2575" s="1">
        <v>0.054</v>
      </c>
      <c r="L2575" s="6" t="str">
        <f>if(J2575&gt;QUARTILE!$B$3, "TOP", if(J2575&lt;QUARTILE!$B$4, "BOTTOM", 0))</f>
        <v>TOP</v>
      </c>
      <c r="M2575" s="6">
        <f t="shared" si="1"/>
        <v>1</v>
      </c>
      <c r="N2575" s="6" t="str">
        <f t="shared" si="2"/>
        <v>Gen X</v>
      </c>
      <c r="O2575" s="6" t="str">
        <f t="shared" si="3"/>
        <v>Low Income</v>
      </c>
    </row>
    <row r="2576" hidden="1">
      <c r="A2576" s="1">
        <v>102574.0</v>
      </c>
      <c r="B2576" s="1">
        <v>79.0</v>
      </c>
      <c r="C2576" s="1">
        <v>24000.0</v>
      </c>
      <c r="D2576" s="1" t="s">
        <v>23</v>
      </c>
      <c r="E2576" s="1">
        <v>9691.7</v>
      </c>
      <c r="F2576" s="1">
        <v>2.0</v>
      </c>
      <c r="G2576" s="1">
        <v>25.0</v>
      </c>
      <c r="H2576" s="1">
        <v>9.0</v>
      </c>
      <c r="I2576" s="1" t="s">
        <v>22</v>
      </c>
      <c r="J2576" s="1">
        <v>0.826</v>
      </c>
      <c r="K2576" s="1">
        <v>0.192</v>
      </c>
      <c r="L2576" s="6" t="str">
        <f>if(J2576&gt;QUARTILE!$B$3, "TOP", if(J2576&lt;QUARTILE!$B$4, "BOTTOM", 0))</f>
        <v>TOP</v>
      </c>
      <c r="M2576" s="6">
        <f t="shared" si="1"/>
        <v>2</v>
      </c>
      <c r="N2576" s="6" t="str">
        <f t="shared" si="2"/>
        <v>Baby Boomer</v>
      </c>
      <c r="O2576" s="6" t="str">
        <f t="shared" si="3"/>
        <v>Low Income</v>
      </c>
    </row>
    <row r="2577" hidden="1">
      <c r="A2577" s="1">
        <v>102575.0</v>
      </c>
      <c r="B2577" s="1">
        <v>37.0</v>
      </c>
      <c r="C2577" s="1">
        <v>23000.0</v>
      </c>
      <c r="D2577" s="1" t="s">
        <v>23</v>
      </c>
      <c r="E2577" s="1">
        <v>18825.55</v>
      </c>
      <c r="F2577" s="1">
        <v>5.0</v>
      </c>
      <c r="G2577" s="1">
        <v>17.0</v>
      </c>
      <c r="H2577" s="1">
        <v>5.0</v>
      </c>
      <c r="I2577" s="1" t="s">
        <v>22</v>
      </c>
      <c r="J2577" s="1">
        <v>0.776</v>
      </c>
      <c r="K2577" s="1">
        <v>0.0</v>
      </c>
      <c r="L2577" s="6">
        <f>if(J2577&gt;QUARTILE!$B$3, "TOP", if(J2577&lt;QUARTILE!$B$4, "BOTTOM", 0))</f>
        <v>0</v>
      </c>
      <c r="M2577" s="6">
        <f t="shared" si="1"/>
        <v>2</v>
      </c>
      <c r="N2577" s="6" t="str">
        <f t="shared" si="2"/>
        <v>Gen X</v>
      </c>
      <c r="O2577" s="6" t="str">
        <f t="shared" si="3"/>
        <v>Low Income</v>
      </c>
    </row>
    <row r="2578" hidden="1">
      <c r="A2578" s="1">
        <v>102576.0</v>
      </c>
      <c r="B2578" s="1">
        <v>79.0</v>
      </c>
      <c r="C2578" s="1">
        <v>48000.0</v>
      </c>
      <c r="D2578" s="1" t="s">
        <v>25</v>
      </c>
      <c r="E2578" s="1">
        <v>13949.53</v>
      </c>
      <c r="F2578" s="1">
        <v>5.0</v>
      </c>
      <c r="G2578" s="1">
        <v>25.0</v>
      </c>
      <c r="H2578" s="1">
        <v>6.0</v>
      </c>
      <c r="I2578" s="1" t="s">
        <v>22</v>
      </c>
      <c r="J2578" s="1">
        <v>0.84</v>
      </c>
      <c r="K2578" s="1">
        <v>0.652</v>
      </c>
      <c r="L2578" s="6" t="str">
        <f>if(J2578&gt;QUARTILE!$B$3, "TOP", if(J2578&lt;QUARTILE!$B$4, "BOTTOM", 0))</f>
        <v>TOP</v>
      </c>
      <c r="M2578" s="6">
        <f t="shared" si="1"/>
        <v>2</v>
      </c>
      <c r="N2578" s="6" t="str">
        <f t="shared" si="2"/>
        <v>Baby Boomer</v>
      </c>
      <c r="O2578" s="6" t="str">
        <f t="shared" si="3"/>
        <v>Medium Income</v>
      </c>
    </row>
    <row r="2579" hidden="1">
      <c r="A2579" s="1">
        <v>102577.0</v>
      </c>
      <c r="B2579" s="1">
        <v>64.0</v>
      </c>
      <c r="C2579" s="1">
        <v>14000.0</v>
      </c>
      <c r="D2579" s="1" t="s">
        <v>25</v>
      </c>
      <c r="E2579" s="1">
        <v>25354.82</v>
      </c>
      <c r="F2579" s="1">
        <v>5.0</v>
      </c>
      <c r="G2579" s="1">
        <v>15.0</v>
      </c>
      <c r="H2579" s="1">
        <v>6.0</v>
      </c>
      <c r="I2579" s="1" t="s">
        <v>22</v>
      </c>
      <c r="J2579" s="1">
        <v>0.648</v>
      </c>
      <c r="K2579" s="1">
        <v>0.203</v>
      </c>
      <c r="L2579" s="6">
        <f>if(J2579&gt;QUARTILE!$B$3, "TOP", if(J2579&lt;QUARTILE!$B$4, "BOTTOM", 0))</f>
        <v>0</v>
      </c>
      <c r="M2579" s="6">
        <f t="shared" si="1"/>
        <v>2</v>
      </c>
      <c r="N2579" s="6" t="str">
        <f t="shared" si="2"/>
        <v>Baby Boomer</v>
      </c>
      <c r="O2579" s="6" t="str">
        <f t="shared" si="3"/>
        <v>Low Income</v>
      </c>
    </row>
    <row r="2580" hidden="1">
      <c r="A2580" s="1">
        <v>102578.0</v>
      </c>
      <c r="B2580" s="1">
        <v>76.0</v>
      </c>
      <c r="C2580" s="1">
        <v>11000.0</v>
      </c>
      <c r="D2580" s="1" t="s">
        <v>27</v>
      </c>
      <c r="E2580" s="1">
        <v>3395.97</v>
      </c>
      <c r="F2580" s="1">
        <v>1.0</v>
      </c>
      <c r="G2580" s="1">
        <v>24.0</v>
      </c>
      <c r="H2580" s="1">
        <v>3.0</v>
      </c>
      <c r="I2580" s="1" t="s">
        <v>22</v>
      </c>
      <c r="J2580" s="1">
        <v>0.289</v>
      </c>
      <c r="K2580" s="1">
        <v>0.971</v>
      </c>
      <c r="L2580" s="6" t="str">
        <f>if(J2580&gt;QUARTILE!$B$3, "TOP", if(J2580&lt;QUARTILE!$B$4, "BOTTOM", 0))</f>
        <v>BOTTOM</v>
      </c>
      <c r="M2580" s="6">
        <f t="shared" si="1"/>
        <v>2</v>
      </c>
      <c r="N2580" s="6" t="str">
        <f t="shared" si="2"/>
        <v>Baby Boomer</v>
      </c>
      <c r="O2580" s="6" t="str">
        <f t="shared" si="3"/>
        <v>Low Income</v>
      </c>
    </row>
    <row r="2581">
      <c r="A2581" s="1">
        <v>102579.0</v>
      </c>
      <c r="B2581" s="1">
        <v>80.0</v>
      </c>
      <c r="C2581" s="1">
        <v>22000.0</v>
      </c>
      <c r="D2581" s="1" t="s">
        <v>25</v>
      </c>
      <c r="E2581" s="1">
        <v>50625.14</v>
      </c>
      <c r="F2581" s="1">
        <v>5.0</v>
      </c>
      <c r="G2581" s="1">
        <v>23.0</v>
      </c>
      <c r="H2581" s="1">
        <v>2.0</v>
      </c>
      <c r="I2581" s="1" t="s">
        <v>18</v>
      </c>
      <c r="J2581" s="1">
        <v>0.508</v>
      </c>
      <c r="K2581" s="1">
        <v>0.597</v>
      </c>
      <c r="L2581" s="6">
        <f>if(J2581&gt;QUARTILE!$B$3, "TOP", if(J2581&lt;QUARTILE!$B$4, "BOTTOM", 0))</f>
        <v>0</v>
      </c>
      <c r="M2581" s="6">
        <f t="shared" si="1"/>
        <v>1</v>
      </c>
      <c r="N2581" s="6" t="str">
        <f t="shared" si="2"/>
        <v>Silent</v>
      </c>
      <c r="O2581" s="6" t="str">
        <f t="shared" si="3"/>
        <v>Low Income</v>
      </c>
    </row>
    <row r="2582" hidden="1">
      <c r="A2582" s="1">
        <v>102580.0</v>
      </c>
      <c r="B2582" s="1">
        <v>24.0</v>
      </c>
      <c r="C2582" s="1">
        <v>8000.0</v>
      </c>
      <c r="D2582" s="1" t="s">
        <v>23</v>
      </c>
      <c r="E2582" s="1">
        <v>20635.87</v>
      </c>
      <c r="F2582" s="1">
        <v>4.0</v>
      </c>
      <c r="G2582" s="1">
        <v>14.0</v>
      </c>
      <c r="H2582" s="1">
        <v>14.0</v>
      </c>
      <c r="I2582" s="1" t="s">
        <v>22</v>
      </c>
      <c r="J2582" s="1">
        <v>0.56</v>
      </c>
      <c r="K2582" s="1">
        <v>0.245</v>
      </c>
      <c r="L2582" s="6">
        <f>if(J2582&gt;QUARTILE!$B$3, "TOP", if(J2582&lt;QUARTILE!$B$4, "BOTTOM", 0))</f>
        <v>0</v>
      </c>
      <c r="M2582" s="6">
        <f t="shared" si="1"/>
        <v>2</v>
      </c>
      <c r="N2582" s="6" t="str">
        <f t="shared" si="2"/>
        <v>Millenial</v>
      </c>
      <c r="O2582" s="6" t="str">
        <f t="shared" si="3"/>
        <v>Low Income</v>
      </c>
    </row>
    <row r="2583" hidden="1">
      <c r="A2583" s="1">
        <v>102581.0</v>
      </c>
      <c r="B2583" s="1">
        <v>28.0</v>
      </c>
      <c r="C2583" s="1">
        <v>33000.0</v>
      </c>
      <c r="D2583" s="1" t="s">
        <v>25</v>
      </c>
      <c r="E2583" s="1">
        <v>6320.36</v>
      </c>
      <c r="F2583" s="1">
        <v>1.0</v>
      </c>
      <c r="G2583" s="1">
        <v>14.0</v>
      </c>
      <c r="H2583" s="1">
        <v>15.0</v>
      </c>
      <c r="I2583" s="1" t="s">
        <v>22</v>
      </c>
      <c r="J2583" s="1">
        <v>0.296</v>
      </c>
      <c r="K2583" s="1">
        <v>0.159</v>
      </c>
      <c r="L2583" s="6" t="str">
        <f>if(J2583&gt;QUARTILE!$B$3, "TOP", if(J2583&lt;QUARTILE!$B$4, "BOTTOM", 0))</f>
        <v>BOTTOM</v>
      </c>
      <c r="M2583" s="6">
        <f t="shared" si="1"/>
        <v>2</v>
      </c>
      <c r="N2583" s="6" t="str">
        <f t="shared" si="2"/>
        <v>Millenial</v>
      </c>
      <c r="O2583" s="6" t="str">
        <f t="shared" si="3"/>
        <v>Low Income</v>
      </c>
    </row>
    <row r="2584" hidden="1">
      <c r="A2584" s="1">
        <v>102582.0</v>
      </c>
      <c r="B2584" s="1">
        <v>37.0</v>
      </c>
      <c r="C2584" s="1">
        <v>23000.0</v>
      </c>
      <c r="D2584" s="1" t="s">
        <v>25</v>
      </c>
      <c r="E2584" s="1">
        <v>2630.75</v>
      </c>
      <c r="F2584" s="1">
        <v>1.0</v>
      </c>
      <c r="G2584" s="1">
        <v>17.0</v>
      </c>
      <c r="H2584" s="1">
        <v>7.0</v>
      </c>
      <c r="I2584" s="1" t="s">
        <v>22</v>
      </c>
      <c r="J2584" s="1">
        <v>0.903</v>
      </c>
      <c r="K2584" s="1">
        <v>0.624</v>
      </c>
      <c r="L2584" s="6" t="str">
        <f>if(J2584&gt;QUARTILE!$B$3, "TOP", if(J2584&lt;QUARTILE!$B$4, "BOTTOM", 0))</f>
        <v>TOP</v>
      </c>
      <c r="M2584" s="6">
        <f t="shared" si="1"/>
        <v>2</v>
      </c>
      <c r="N2584" s="6" t="str">
        <f t="shared" si="2"/>
        <v>Gen X</v>
      </c>
      <c r="O2584" s="6" t="str">
        <f t="shared" si="3"/>
        <v>Low Income</v>
      </c>
    </row>
    <row r="2585" hidden="1">
      <c r="A2585" s="1">
        <v>102583.0</v>
      </c>
      <c r="B2585" s="1">
        <v>33.0</v>
      </c>
      <c r="C2585" s="1">
        <v>18000.0</v>
      </c>
      <c r="D2585" s="1" t="s">
        <v>23</v>
      </c>
      <c r="E2585" s="1">
        <v>3243.92</v>
      </c>
      <c r="F2585" s="1">
        <v>5.0</v>
      </c>
      <c r="G2585" s="1">
        <v>24.0</v>
      </c>
      <c r="H2585" s="1">
        <v>12.0</v>
      </c>
      <c r="I2585" s="1" t="s">
        <v>18</v>
      </c>
      <c r="J2585" s="1">
        <v>0.797</v>
      </c>
      <c r="K2585" s="1">
        <v>0.815</v>
      </c>
      <c r="L2585" s="6">
        <f>if(J2585&gt;QUARTILE!$B$3, "TOP", if(J2585&lt;QUARTILE!$B$4, "BOTTOM", 0))</f>
        <v>0</v>
      </c>
      <c r="M2585" s="6">
        <f t="shared" si="1"/>
        <v>1</v>
      </c>
      <c r="N2585" s="6" t="str">
        <f t="shared" si="2"/>
        <v>Gen X</v>
      </c>
      <c r="O2585" s="6" t="str">
        <f t="shared" si="3"/>
        <v>Low Income</v>
      </c>
    </row>
    <row r="2586" hidden="1">
      <c r="A2586" s="1">
        <v>102584.0</v>
      </c>
      <c r="B2586" s="1">
        <v>21.0</v>
      </c>
      <c r="C2586" s="1">
        <v>17000.0</v>
      </c>
      <c r="D2586" s="1" t="s">
        <v>25</v>
      </c>
      <c r="E2586" s="1">
        <v>30526.12</v>
      </c>
      <c r="F2586" s="1">
        <v>4.0</v>
      </c>
      <c r="G2586" s="1">
        <v>25.0</v>
      </c>
      <c r="H2586" s="1">
        <v>15.0</v>
      </c>
      <c r="I2586" s="1" t="s">
        <v>18</v>
      </c>
      <c r="J2586" s="1">
        <v>1.0</v>
      </c>
      <c r="K2586" s="1">
        <v>0.434</v>
      </c>
      <c r="L2586" s="6" t="str">
        <f>if(J2586&gt;QUARTILE!$B$3, "TOP", if(J2586&lt;QUARTILE!$B$4, "BOTTOM", 0))</f>
        <v>TOP</v>
      </c>
      <c r="M2586" s="6">
        <f t="shared" si="1"/>
        <v>1</v>
      </c>
      <c r="N2586" s="6" t="str">
        <f t="shared" si="2"/>
        <v>Millenial</v>
      </c>
      <c r="O2586" s="6" t="str">
        <f t="shared" si="3"/>
        <v>Low Income</v>
      </c>
    </row>
    <row r="2587" hidden="1">
      <c r="A2587" s="1">
        <v>102585.0</v>
      </c>
      <c r="B2587" s="1">
        <v>23.0</v>
      </c>
      <c r="C2587" s="1">
        <v>38000.0</v>
      </c>
      <c r="D2587" s="1" t="s">
        <v>23</v>
      </c>
      <c r="E2587" s="1">
        <v>17739.98</v>
      </c>
      <c r="F2587" s="1">
        <v>2.0</v>
      </c>
      <c r="G2587" s="1">
        <v>20.0</v>
      </c>
      <c r="H2587" s="1">
        <v>21.0</v>
      </c>
      <c r="I2587" s="1" t="s">
        <v>26</v>
      </c>
      <c r="J2587" s="1">
        <v>0.665</v>
      </c>
      <c r="K2587" s="1">
        <v>0.0</v>
      </c>
      <c r="L2587" s="6">
        <f>if(J2587&gt;QUARTILE!$B$3, "TOP", if(J2587&lt;QUARTILE!$B$4, "BOTTOM", 0))</f>
        <v>0</v>
      </c>
      <c r="M2587" s="6">
        <f t="shared" si="1"/>
        <v>3</v>
      </c>
      <c r="N2587" s="6" t="str">
        <f t="shared" si="2"/>
        <v>Millenial</v>
      </c>
      <c r="O2587" s="6" t="str">
        <f t="shared" si="3"/>
        <v>Low Income</v>
      </c>
    </row>
    <row r="2588" hidden="1">
      <c r="A2588" s="1">
        <v>102586.0</v>
      </c>
      <c r="B2588" s="1">
        <v>75.0</v>
      </c>
      <c r="C2588" s="1">
        <v>37000.0</v>
      </c>
      <c r="D2588" s="1" t="s">
        <v>25</v>
      </c>
      <c r="E2588" s="1">
        <v>9585.19</v>
      </c>
      <c r="F2588" s="1">
        <v>5.0</v>
      </c>
      <c r="G2588" s="1">
        <v>22.0</v>
      </c>
      <c r="H2588" s="1">
        <v>3.0</v>
      </c>
      <c r="I2588" s="1" t="s">
        <v>22</v>
      </c>
      <c r="J2588" s="1">
        <v>0.921</v>
      </c>
      <c r="K2588" s="1">
        <v>0.736</v>
      </c>
      <c r="L2588" s="6" t="str">
        <f>if(J2588&gt;QUARTILE!$B$3, "TOP", if(J2588&lt;QUARTILE!$B$4, "BOTTOM", 0))</f>
        <v>TOP</v>
      </c>
      <c r="M2588" s="6">
        <f t="shared" si="1"/>
        <v>2</v>
      </c>
      <c r="N2588" s="6" t="str">
        <f t="shared" si="2"/>
        <v>Baby Boomer</v>
      </c>
      <c r="O2588" s="6" t="str">
        <f t="shared" si="3"/>
        <v>Low Income</v>
      </c>
    </row>
    <row r="2589" hidden="1">
      <c r="A2589" s="1">
        <v>102587.0</v>
      </c>
      <c r="B2589" s="1">
        <v>39.0</v>
      </c>
      <c r="C2589" s="1">
        <v>19000.0</v>
      </c>
      <c r="D2589" s="1" t="s">
        <v>23</v>
      </c>
      <c r="E2589" s="1">
        <v>8096.33</v>
      </c>
      <c r="F2589" s="1">
        <v>1.0</v>
      </c>
      <c r="G2589" s="1">
        <v>15.0</v>
      </c>
      <c r="H2589" s="1">
        <v>9.0</v>
      </c>
      <c r="I2589" s="1" t="s">
        <v>22</v>
      </c>
      <c r="J2589" s="1">
        <v>0.829</v>
      </c>
      <c r="K2589" s="1">
        <v>0.964</v>
      </c>
      <c r="L2589" s="6" t="str">
        <f>if(J2589&gt;QUARTILE!$B$3, "TOP", if(J2589&lt;QUARTILE!$B$4, "BOTTOM", 0))</f>
        <v>TOP</v>
      </c>
      <c r="M2589" s="6">
        <f t="shared" si="1"/>
        <v>2</v>
      </c>
      <c r="N2589" s="6" t="str">
        <f t="shared" si="2"/>
        <v>Gen X</v>
      </c>
      <c r="O2589" s="6" t="str">
        <f t="shared" si="3"/>
        <v>Low Income</v>
      </c>
    </row>
    <row r="2590" hidden="1">
      <c r="A2590" s="1">
        <v>102588.0</v>
      </c>
      <c r="B2590" s="1">
        <v>43.0</v>
      </c>
      <c r="C2590" s="1">
        <v>31000.0</v>
      </c>
      <c r="D2590" s="1" t="s">
        <v>24</v>
      </c>
      <c r="E2590" s="1">
        <v>38725.26</v>
      </c>
      <c r="F2590" s="1">
        <v>2.0</v>
      </c>
      <c r="G2590" s="1">
        <v>19.0</v>
      </c>
      <c r="H2590" s="1">
        <v>11.0</v>
      </c>
      <c r="I2590" s="1" t="s">
        <v>22</v>
      </c>
      <c r="J2590" s="1">
        <v>0.932</v>
      </c>
      <c r="K2590" s="1">
        <v>0.0</v>
      </c>
      <c r="L2590" s="6" t="str">
        <f>if(J2590&gt;QUARTILE!$B$3, "TOP", if(J2590&lt;QUARTILE!$B$4, "BOTTOM", 0))</f>
        <v>TOP</v>
      </c>
      <c r="M2590" s="6">
        <f t="shared" si="1"/>
        <v>2</v>
      </c>
      <c r="N2590" s="6" t="str">
        <f t="shared" si="2"/>
        <v>Gen X</v>
      </c>
      <c r="O2590" s="6" t="str">
        <f t="shared" si="3"/>
        <v>Low Income</v>
      </c>
    </row>
    <row r="2591">
      <c r="A2591" s="1">
        <v>102589.0</v>
      </c>
      <c r="B2591" s="1">
        <v>80.0</v>
      </c>
      <c r="C2591" s="1">
        <v>37000.0</v>
      </c>
      <c r="D2591" s="1" t="s">
        <v>27</v>
      </c>
      <c r="E2591" s="1">
        <v>41550.87</v>
      </c>
      <c r="F2591" s="1">
        <v>2.0</v>
      </c>
      <c r="G2591" s="1">
        <v>24.0</v>
      </c>
      <c r="H2591" s="1">
        <v>6.0</v>
      </c>
      <c r="I2591" s="1" t="s">
        <v>18</v>
      </c>
      <c r="J2591" s="1">
        <v>0.788</v>
      </c>
      <c r="K2591" s="1">
        <v>0.709</v>
      </c>
      <c r="L2591" s="6">
        <f>if(J2591&gt;QUARTILE!$B$3, "TOP", if(J2591&lt;QUARTILE!$B$4, "BOTTOM", 0))</f>
        <v>0</v>
      </c>
      <c r="M2591" s="6">
        <f t="shared" si="1"/>
        <v>1</v>
      </c>
      <c r="N2591" s="6" t="str">
        <f t="shared" si="2"/>
        <v>Silent</v>
      </c>
      <c r="O2591" s="6" t="str">
        <f t="shared" si="3"/>
        <v>Low Income</v>
      </c>
    </row>
    <row r="2592" hidden="1">
      <c r="A2592" s="1">
        <v>102590.0</v>
      </c>
      <c r="B2592" s="1">
        <v>20.0</v>
      </c>
      <c r="C2592" s="1">
        <v>27000.0</v>
      </c>
      <c r="D2592" s="1" t="s">
        <v>23</v>
      </c>
      <c r="E2592" s="1">
        <v>17410.2</v>
      </c>
      <c r="F2592" s="1">
        <v>1.0</v>
      </c>
      <c r="G2592" s="1">
        <v>12.0</v>
      </c>
      <c r="H2592" s="1">
        <v>8.0</v>
      </c>
      <c r="I2592" s="1" t="s">
        <v>22</v>
      </c>
      <c r="J2592" s="1">
        <v>0.399</v>
      </c>
      <c r="K2592" s="1">
        <v>0.719</v>
      </c>
      <c r="L2592" s="6">
        <f>if(J2592&gt;QUARTILE!$B$3, "TOP", if(J2592&lt;QUARTILE!$B$4, "BOTTOM", 0))</f>
        <v>0</v>
      </c>
      <c r="M2592" s="6">
        <f t="shared" si="1"/>
        <v>2</v>
      </c>
      <c r="N2592" s="6" t="str">
        <f t="shared" si="2"/>
        <v>Millenial</v>
      </c>
      <c r="O2592" s="6" t="str">
        <f t="shared" si="3"/>
        <v>Low Income</v>
      </c>
    </row>
    <row r="2593">
      <c r="A2593" s="1">
        <v>102591.0</v>
      </c>
      <c r="B2593" s="1">
        <v>80.0</v>
      </c>
      <c r="C2593" s="1">
        <v>19000.0</v>
      </c>
      <c r="D2593" s="1" t="s">
        <v>27</v>
      </c>
      <c r="E2593" s="1">
        <v>14869.62</v>
      </c>
      <c r="F2593" s="1">
        <v>2.0</v>
      </c>
      <c r="G2593" s="1">
        <v>24.0</v>
      </c>
      <c r="H2593" s="1">
        <v>1.0</v>
      </c>
      <c r="I2593" s="1" t="s">
        <v>22</v>
      </c>
      <c r="J2593" s="1">
        <v>0.244</v>
      </c>
      <c r="K2593" s="1">
        <v>0.397</v>
      </c>
      <c r="L2593" s="6" t="str">
        <f>if(J2593&gt;QUARTILE!$B$3, "TOP", if(J2593&lt;QUARTILE!$B$4, "BOTTOM", 0))</f>
        <v>BOTTOM</v>
      </c>
      <c r="M2593" s="6">
        <f t="shared" si="1"/>
        <v>2</v>
      </c>
      <c r="N2593" s="6" t="str">
        <f t="shared" si="2"/>
        <v>Silent</v>
      </c>
      <c r="O2593" s="6" t="str">
        <f t="shared" si="3"/>
        <v>Low Income</v>
      </c>
    </row>
    <row r="2594" hidden="1">
      <c r="A2594" s="1">
        <v>102592.0</v>
      </c>
      <c r="B2594" s="1">
        <v>58.0</v>
      </c>
      <c r="C2594" s="1">
        <v>28000.0</v>
      </c>
      <c r="D2594" s="1" t="s">
        <v>17</v>
      </c>
      <c r="E2594" s="1">
        <v>33905.15</v>
      </c>
      <c r="F2594" s="1">
        <v>4.0</v>
      </c>
      <c r="G2594" s="1">
        <v>19.0</v>
      </c>
      <c r="H2594" s="1">
        <v>6.0</v>
      </c>
      <c r="I2594" s="1" t="s">
        <v>18</v>
      </c>
      <c r="J2594" s="1">
        <v>0.372</v>
      </c>
      <c r="K2594" s="1">
        <v>0.484</v>
      </c>
      <c r="L2594" s="6">
        <f>if(J2594&gt;QUARTILE!$B$3, "TOP", if(J2594&lt;QUARTILE!$B$4, "BOTTOM", 0))</f>
        <v>0</v>
      </c>
      <c r="M2594" s="6">
        <f t="shared" si="1"/>
        <v>1</v>
      </c>
      <c r="N2594" s="6" t="str">
        <f t="shared" si="2"/>
        <v>Gen X</v>
      </c>
      <c r="O2594" s="6" t="str">
        <f t="shared" si="3"/>
        <v>Low Income</v>
      </c>
    </row>
    <row r="2595" hidden="1">
      <c r="A2595" s="1">
        <v>102593.0</v>
      </c>
      <c r="B2595" s="1">
        <v>77.0</v>
      </c>
      <c r="C2595" s="1">
        <v>12000.0</v>
      </c>
      <c r="D2595" s="1" t="s">
        <v>25</v>
      </c>
      <c r="E2595" s="1">
        <v>27672.77</v>
      </c>
      <c r="F2595" s="1">
        <v>4.0</v>
      </c>
      <c r="G2595" s="1">
        <v>24.0</v>
      </c>
      <c r="H2595" s="1">
        <v>6.0</v>
      </c>
      <c r="I2595" s="1" t="s">
        <v>22</v>
      </c>
      <c r="J2595" s="1">
        <v>0.617</v>
      </c>
      <c r="K2595" s="1">
        <v>0.109</v>
      </c>
      <c r="L2595" s="6">
        <f>if(J2595&gt;QUARTILE!$B$3, "TOP", if(J2595&lt;QUARTILE!$B$4, "BOTTOM", 0))</f>
        <v>0</v>
      </c>
      <c r="M2595" s="6">
        <f t="shared" si="1"/>
        <v>2</v>
      </c>
      <c r="N2595" s="6" t="str">
        <f t="shared" si="2"/>
        <v>Baby Boomer</v>
      </c>
      <c r="O2595" s="6" t="str">
        <f t="shared" si="3"/>
        <v>Low Income</v>
      </c>
    </row>
    <row r="2596" hidden="1">
      <c r="A2596" s="1">
        <v>102594.0</v>
      </c>
      <c r="B2596" s="1">
        <v>59.0</v>
      </c>
      <c r="C2596" s="1">
        <v>23000.0</v>
      </c>
      <c r="D2596" s="1" t="s">
        <v>17</v>
      </c>
      <c r="E2596" s="1">
        <v>10227.35</v>
      </c>
      <c r="F2596" s="1">
        <v>5.0</v>
      </c>
      <c r="G2596" s="1">
        <v>16.0</v>
      </c>
      <c r="H2596" s="1">
        <v>4.0</v>
      </c>
      <c r="I2596" s="1" t="s">
        <v>22</v>
      </c>
      <c r="J2596" s="1">
        <v>0.88</v>
      </c>
      <c r="K2596" s="1">
        <v>0.67</v>
      </c>
      <c r="L2596" s="6" t="str">
        <f>if(J2596&gt;QUARTILE!$B$3, "TOP", if(J2596&lt;QUARTILE!$B$4, "BOTTOM", 0))</f>
        <v>TOP</v>
      </c>
      <c r="M2596" s="6">
        <f t="shared" si="1"/>
        <v>2</v>
      </c>
      <c r="N2596" s="6" t="str">
        <f t="shared" si="2"/>
        <v>Gen X</v>
      </c>
      <c r="O2596" s="6" t="str">
        <f t="shared" si="3"/>
        <v>Low Income</v>
      </c>
    </row>
    <row r="2597" hidden="1">
      <c r="A2597" s="1">
        <v>102595.0</v>
      </c>
      <c r="B2597" s="1">
        <v>31.0</v>
      </c>
      <c r="C2597" s="1">
        <v>19000.0</v>
      </c>
      <c r="D2597" s="1" t="s">
        <v>23</v>
      </c>
      <c r="E2597" s="1">
        <v>1727.26</v>
      </c>
      <c r="F2597" s="1">
        <v>5.0</v>
      </c>
      <c r="G2597" s="1">
        <v>23.0</v>
      </c>
      <c r="H2597" s="1">
        <v>4.0</v>
      </c>
      <c r="I2597" s="1" t="s">
        <v>22</v>
      </c>
      <c r="J2597" s="1">
        <v>0.499</v>
      </c>
      <c r="K2597" s="1">
        <v>0.531</v>
      </c>
      <c r="L2597" s="6">
        <f>if(J2597&gt;QUARTILE!$B$3, "TOP", if(J2597&lt;QUARTILE!$B$4, "BOTTOM", 0))</f>
        <v>0</v>
      </c>
      <c r="M2597" s="6">
        <f t="shared" si="1"/>
        <v>2</v>
      </c>
      <c r="N2597" s="6" t="str">
        <f t="shared" si="2"/>
        <v>Gen X</v>
      </c>
      <c r="O2597" s="6" t="str">
        <f t="shared" si="3"/>
        <v>Low Income</v>
      </c>
    </row>
    <row r="2598" hidden="1">
      <c r="A2598" s="1">
        <v>102596.0</v>
      </c>
      <c r="B2598" s="1">
        <v>28.0</v>
      </c>
      <c r="C2598" s="1">
        <v>17000.0</v>
      </c>
      <c r="D2598" s="1" t="s">
        <v>17</v>
      </c>
      <c r="E2598" s="1">
        <v>29263.52</v>
      </c>
      <c r="F2598" s="1">
        <v>2.0</v>
      </c>
      <c r="G2598" s="1">
        <v>15.0</v>
      </c>
      <c r="H2598" s="1">
        <v>13.0</v>
      </c>
      <c r="I2598" s="1" t="s">
        <v>18</v>
      </c>
      <c r="J2598" s="1">
        <v>0.599</v>
      </c>
      <c r="K2598" s="1">
        <v>0.087</v>
      </c>
      <c r="L2598" s="6">
        <f>if(J2598&gt;QUARTILE!$B$3, "TOP", if(J2598&lt;QUARTILE!$B$4, "BOTTOM", 0))</f>
        <v>0</v>
      </c>
      <c r="M2598" s="6">
        <f t="shared" si="1"/>
        <v>1</v>
      </c>
      <c r="N2598" s="6" t="str">
        <f t="shared" si="2"/>
        <v>Millenial</v>
      </c>
      <c r="O2598" s="6" t="str">
        <f t="shared" si="3"/>
        <v>Low Income</v>
      </c>
    </row>
    <row r="2599" hidden="1">
      <c r="A2599" s="1">
        <v>102597.0</v>
      </c>
      <c r="B2599" s="1">
        <v>35.0</v>
      </c>
      <c r="C2599" s="1">
        <v>8000.0</v>
      </c>
      <c r="D2599" s="1" t="s">
        <v>25</v>
      </c>
      <c r="E2599" s="1">
        <v>3695.32</v>
      </c>
      <c r="F2599" s="1">
        <v>1.0</v>
      </c>
      <c r="G2599" s="1">
        <v>23.0</v>
      </c>
      <c r="H2599" s="1">
        <v>12.0</v>
      </c>
      <c r="I2599" s="1" t="s">
        <v>18</v>
      </c>
      <c r="J2599" s="1">
        <v>0.784</v>
      </c>
      <c r="K2599" s="1">
        <v>0.868</v>
      </c>
      <c r="L2599" s="6">
        <f>if(J2599&gt;QUARTILE!$B$3, "TOP", if(J2599&lt;QUARTILE!$B$4, "BOTTOM", 0))</f>
        <v>0</v>
      </c>
      <c r="M2599" s="6">
        <f t="shared" si="1"/>
        <v>1</v>
      </c>
      <c r="N2599" s="6" t="str">
        <f t="shared" si="2"/>
        <v>Gen X</v>
      </c>
      <c r="O2599" s="6" t="str">
        <f t="shared" si="3"/>
        <v>Low Income</v>
      </c>
    </row>
    <row r="2600" hidden="1">
      <c r="A2600" s="1">
        <v>102598.0</v>
      </c>
      <c r="B2600" s="1">
        <v>71.0</v>
      </c>
      <c r="C2600" s="1">
        <v>12000.0</v>
      </c>
      <c r="D2600" s="1" t="s">
        <v>23</v>
      </c>
      <c r="E2600" s="1">
        <v>330.25</v>
      </c>
      <c r="F2600" s="1">
        <v>4.0</v>
      </c>
      <c r="G2600" s="1">
        <v>14.0</v>
      </c>
      <c r="H2600" s="1">
        <v>7.0</v>
      </c>
      <c r="I2600" s="1" t="s">
        <v>22</v>
      </c>
      <c r="J2600" s="1">
        <v>0.905</v>
      </c>
      <c r="K2600" s="1">
        <v>0.078</v>
      </c>
      <c r="L2600" s="6" t="str">
        <f>if(J2600&gt;QUARTILE!$B$3, "TOP", if(J2600&lt;QUARTILE!$B$4, "BOTTOM", 0))</f>
        <v>TOP</v>
      </c>
      <c r="M2600" s="6">
        <f t="shared" si="1"/>
        <v>2</v>
      </c>
      <c r="N2600" s="6" t="str">
        <f t="shared" si="2"/>
        <v>Baby Boomer</v>
      </c>
      <c r="O2600" s="6" t="str">
        <f t="shared" si="3"/>
        <v>Low Income</v>
      </c>
    </row>
    <row r="2601" hidden="1">
      <c r="A2601" s="1">
        <v>102599.0</v>
      </c>
      <c r="B2601" s="1">
        <v>29.0</v>
      </c>
      <c r="C2601" s="1">
        <v>16000.0</v>
      </c>
      <c r="D2601" s="1" t="s">
        <v>25</v>
      </c>
      <c r="E2601" s="1">
        <v>37068.78</v>
      </c>
      <c r="F2601" s="1">
        <v>3.0</v>
      </c>
      <c r="G2601" s="1">
        <v>16.0</v>
      </c>
      <c r="H2601" s="1">
        <v>22.0</v>
      </c>
      <c r="I2601" s="1" t="s">
        <v>26</v>
      </c>
      <c r="J2601" s="1">
        <v>0.998</v>
      </c>
      <c r="K2601" s="1">
        <v>0.238</v>
      </c>
      <c r="L2601" s="6" t="str">
        <f>if(J2601&gt;QUARTILE!$B$3, "TOP", if(J2601&lt;QUARTILE!$B$4, "BOTTOM", 0))</f>
        <v>TOP</v>
      </c>
      <c r="M2601" s="6">
        <f t="shared" si="1"/>
        <v>3</v>
      </c>
      <c r="N2601" s="6" t="str">
        <f t="shared" si="2"/>
        <v>Millenial</v>
      </c>
      <c r="O2601" s="6" t="str">
        <f t="shared" si="3"/>
        <v>Low Income</v>
      </c>
    </row>
    <row r="2602" hidden="1">
      <c r="A2602" s="1">
        <v>102600.0</v>
      </c>
      <c r="B2602" s="1">
        <v>40.0</v>
      </c>
      <c r="C2602" s="1">
        <v>38000.0</v>
      </c>
      <c r="D2602" s="1" t="s">
        <v>30</v>
      </c>
      <c r="E2602" s="1">
        <v>17267.03</v>
      </c>
      <c r="F2602" s="1">
        <v>5.0</v>
      </c>
      <c r="G2602" s="1">
        <v>23.0</v>
      </c>
      <c r="H2602" s="1">
        <v>10.0</v>
      </c>
      <c r="I2602" s="1" t="s">
        <v>22</v>
      </c>
      <c r="J2602" s="1">
        <v>0.629</v>
      </c>
      <c r="K2602" s="1">
        <v>0.081</v>
      </c>
      <c r="L2602" s="6">
        <f>if(J2602&gt;QUARTILE!$B$3, "TOP", if(J2602&lt;QUARTILE!$B$4, "BOTTOM", 0))</f>
        <v>0</v>
      </c>
      <c r="M2602" s="6">
        <f t="shared" si="1"/>
        <v>2</v>
      </c>
      <c r="N2602" s="6" t="str">
        <f t="shared" si="2"/>
        <v>Gen X</v>
      </c>
      <c r="O2602" s="6" t="str">
        <f t="shared" si="3"/>
        <v>Low Income</v>
      </c>
    </row>
    <row r="2603" hidden="1">
      <c r="A2603" s="1">
        <v>102601.0</v>
      </c>
      <c r="B2603" s="1">
        <v>29.0</v>
      </c>
      <c r="C2603" s="1">
        <v>26000.0</v>
      </c>
      <c r="D2603" s="1" t="s">
        <v>17</v>
      </c>
      <c r="E2603" s="1">
        <v>44450.73</v>
      </c>
      <c r="F2603" s="1">
        <v>4.0</v>
      </c>
      <c r="G2603" s="1">
        <v>22.0</v>
      </c>
      <c r="H2603" s="1">
        <v>12.0</v>
      </c>
      <c r="I2603" s="1" t="s">
        <v>22</v>
      </c>
      <c r="J2603" s="1">
        <v>1.0</v>
      </c>
      <c r="K2603" s="1">
        <v>0.496</v>
      </c>
      <c r="L2603" s="6" t="str">
        <f>if(J2603&gt;QUARTILE!$B$3, "TOP", if(J2603&lt;QUARTILE!$B$4, "BOTTOM", 0))</f>
        <v>TOP</v>
      </c>
      <c r="M2603" s="6">
        <f t="shared" si="1"/>
        <v>2</v>
      </c>
      <c r="N2603" s="6" t="str">
        <f t="shared" si="2"/>
        <v>Millenial</v>
      </c>
      <c r="O2603" s="6" t="str">
        <f t="shared" si="3"/>
        <v>Low Income</v>
      </c>
    </row>
    <row r="2604" hidden="1">
      <c r="A2604" s="1">
        <v>102602.0</v>
      </c>
      <c r="B2604" s="1">
        <v>30.0</v>
      </c>
      <c r="C2604" s="1">
        <v>39000.0</v>
      </c>
      <c r="D2604" s="1" t="s">
        <v>25</v>
      </c>
      <c r="E2604" s="1">
        <v>13255.78</v>
      </c>
      <c r="F2604" s="1">
        <v>2.0</v>
      </c>
      <c r="G2604" s="1">
        <v>21.0</v>
      </c>
      <c r="H2604" s="1">
        <v>8.0</v>
      </c>
      <c r="I2604" s="1" t="s">
        <v>22</v>
      </c>
      <c r="J2604" s="1">
        <v>0.912</v>
      </c>
      <c r="K2604" s="1">
        <v>0.738</v>
      </c>
      <c r="L2604" s="6" t="str">
        <f>if(J2604&gt;QUARTILE!$B$3, "TOP", if(J2604&lt;QUARTILE!$B$4, "BOTTOM", 0))</f>
        <v>TOP</v>
      </c>
      <c r="M2604" s="6">
        <f t="shared" si="1"/>
        <v>2</v>
      </c>
      <c r="N2604" s="6" t="str">
        <f t="shared" si="2"/>
        <v>Millenial</v>
      </c>
      <c r="O2604" s="6" t="str">
        <f t="shared" si="3"/>
        <v>Low Income</v>
      </c>
    </row>
    <row r="2605" hidden="1">
      <c r="A2605" s="1">
        <v>102603.0</v>
      </c>
      <c r="B2605" s="1">
        <v>42.0</v>
      </c>
      <c r="C2605" s="1">
        <v>46000.0</v>
      </c>
      <c r="D2605" s="1" t="s">
        <v>23</v>
      </c>
      <c r="E2605" s="1">
        <v>52204.26</v>
      </c>
      <c r="F2605" s="1">
        <v>4.0</v>
      </c>
      <c r="G2605" s="1">
        <v>25.0</v>
      </c>
      <c r="H2605" s="1">
        <v>4.0</v>
      </c>
      <c r="I2605" s="1" t="s">
        <v>18</v>
      </c>
      <c r="J2605" s="1">
        <v>0.883</v>
      </c>
      <c r="K2605" s="1">
        <v>0.797</v>
      </c>
      <c r="L2605" s="6" t="str">
        <f>if(J2605&gt;QUARTILE!$B$3, "TOP", if(J2605&lt;QUARTILE!$B$4, "BOTTOM", 0))</f>
        <v>TOP</v>
      </c>
      <c r="M2605" s="6">
        <f t="shared" si="1"/>
        <v>1</v>
      </c>
      <c r="N2605" s="6" t="str">
        <f t="shared" si="2"/>
        <v>Gen X</v>
      </c>
      <c r="O2605" s="6" t="str">
        <f t="shared" si="3"/>
        <v>Medium Income</v>
      </c>
    </row>
    <row r="2606" hidden="1">
      <c r="A2606" s="1">
        <v>102604.0</v>
      </c>
      <c r="B2606" s="1">
        <v>62.0</v>
      </c>
      <c r="C2606" s="1">
        <v>27000.0</v>
      </c>
      <c r="D2606" s="1" t="s">
        <v>25</v>
      </c>
      <c r="E2606" s="1">
        <v>8738.24</v>
      </c>
      <c r="F2606" s="1">
        <v>4.0</v>
      </c>
      <c r="G2606" s="1">
        <v>17.0</v>
      </c>
      <c r="H2606" s="1">
        <v>5.0</v>
      </c>
      <c r="I2606" s="1" t="s">
        <v>22</v>
      </c>
      <c r="J2606" s="1">
        <v>0.882</v>
      </c>
      <c r="K2606" s="1">
        <v>0.203</v>
      </c>
      <c r="L2606" s="6" t="str">
        <f>if(J2606&gt;QUARTILE!$B$3, "TOP", if(J2606&lt;QUARTILE!$B$4, "BOTTOM", 0))</f>
        <v>TOP</v>
      </c>
      <c r="M2606" s="6">
        <f t="shared" si="1"/>
        <v>2</v>
      </c>
      <c r="N2606" s="6" t="str">
        <f t="shared" si="2"/>
        <v>Baby Boomer</v>
      </c>
      <c r="O2606" s="6" t="str">
        <f t="shared" si="3"/>
        <v>Low Income</v>
      </c>
    </row>
    <row r="2607" hidden="1">
      <c r="A2607" s="1">
        <v>102605.0</v>
      </c>
      <c r="B2607" s="1">
        <v>68.0</v>
      </c>
      <c r="C2607" s="1">
        <v>24000.0</v>
      </c>
      <c r="D2607" s="1" t="s">
        <v>23</v>
      </c>
      <c r="E2607" s="1">
        <v>25784.95</v>
      </c>
      <c r="F2607" s="1">
        <v>2.0</v>
      </c>
      <c r="G2607" s="1">
        <v>29.0</v>
      </c>
      <c r="H2607" s="1">
        <v>5.0</v>
      </c>
      <c r="I2607" s="1" t="s">
        <v>22</v>
      </c>
      <c r="J2607" s="1">
        <v>1.0</v>
      </c>
      <c r="K2607" s="1">
        <v>0.366</v>
      </c>
      <c r="L2607" s="6" t="str">
        <f>if(J2607&gt;QUARTILE!$B$3, "TOP", if(J2607&lt;QUARTILE!$B$4, "BOTTOM", 0))</f>
        <v>TOP</v>
      </c>
      <c r="M2607" s="6">
        <f t="shared" si="1"/>
        <v>2</v>
      </c>
      <c r="N2607" s="6" t="str">
        <f t="shared" si="2"/>
        <v>Baby Boomer</v>
      </c>
      <c r="O2607" s="6" t="str">
        <f t="shared" si="3"/>
        <v>Low Income</v>
      </c>
    </row>
    <row r="2608" hidden="1">
      <c r="A2608" s="1">
        <v>102606.0</v>
      </c>
      <c r="B2608" s="1">
        <v>75.0</v>
      </c>
      <c r="C2608" s="1">
        <v>12000.0</v>
      </c>
      <c r="D2608" s="1" t="s">
        <v>23</v>
      </c>
      <c r="E2608" s="1">
        <v>7161.7</v>
      </c>
      <c r="F2608" s="1">
        <v>5.0</v>
      </c>
      <c r="G2608" s="1">
        <v>20.0</v>
      </c>
      <c r="H2608" s="1">
        <v>6.0</v>
      </c>
      <c r="I2608" s="1" t="s">
        <v>22</v>
      </c>
      <c r="J2608" s="1">
        <v>0.556</v>
      </c>
      <c r="K2608" s="1">
        <v>0.337</v>
      </c>
      <c r="L2608" s="6">
        <f>if(J2608&gt;QUARTILE!$B$3, "TOP", if(J2608&lt;QUARTILE!$B$4, "BOTTOM", 0))</f>
        <v>0</v>
      </c>
      <c r="M2608" s="6">
        <f t="shared" si="1"/>
        <v>2</v>
      </c>
      <c r="N2608" s="6" t="str">
        <f t="shared" si="2"/>
        <v>Baby Boomer</v>
      </c>
      <c r="O2608" s="6" t="str">
        <f t="shared" si="3"/>
        <v>Low Income</v>
      </c>
    </row>
    <row r="2609" hidden="1">
      <c r="A2609" s="1">
        <v>102607.0</v>
      </c>
      <c r="B2609" s="1">
        <v>36.0</v>
      </c>
      <c r="C2609" s="1">
        <v>73000.0</v>
      </c>
      <c r="D2609" s="1" t="s">
        <v>25</v>
      </c>
      <c r="E2609" s="1">
        <v>23.29</v>
      </c>
      <c r="F2609" s="1">
        <v>5.0</v>
      </c>
      <c r="G2609" s="1">
        <v>30.0</v>
      </c>
      <c r="H2609" s="1">
        <v>11.0</v>
      </c>
      <c r="I2609" s="1" t="s">
        <v>22</v>
      </c>
      <c r="J2609" s="1">
        <v>0.856</v>
      </c>
      <c r="K2609" s="1">
        <v>0.047</v>
      </c>
      <c r="L2609" s="6" t="str">
        <f>if(J2609&gt;QUARTILE!$B$3, "TOP", if(J2609&lt;QUARTILE!$B$4, "BOTTOM", 0))</f>
        <v>TOP</v>
      </c>
      <c r="M2609" s="6">
        <f t="shared" si="1"/>
        <v>2</v>
      </c>
      <c r="N2609" s="6" t="str">
        <f t="shared" si="2"/>
        <v>Gen X</v>
      </c>
      <c r="O2609" s="6" t="str">
        <f t="shared" si="3"/>
        <v>Medium Income</v>
      </c>
    </row>
    <row r="2610" hidden="1">
      <c r="A2610" s="1">
        <v>102608.0</v>
      </c>
      <c r="B2610" s="1">
        <v>72.0</v>
      </c>
      <c r="C2610" s="1">
        <v>9000.0</v>
      </c>
      <c r="D2610" s="1" t="s">
        <v>21</v>
      </c>
      <c r="E2610" s="1">
        <v>9552.48</v>
      </c>
      <c r="F2610" s="1">
        <v>3.0</v>
      </c>
      <c r="G2610" s="1">
        <v>20.0</v>
      </c>
      <c r="H2610" s="1">
        <v>2.0</v>
      </c>
      <c r="I2610" s="1" t="s">
        <v>22</v>
      </c>
      <c r="J2610" s="1">
        <v>0.813</v>
      </c>
      <c r="K2610" s="1">
        <v>0.808</v>
      </c>
      <c r="L2610" s="6">
        <f>if(J2610&gt;QUARTILE!$B$3, "TOP", if(J2610&lt;QUARTILE!$B$4, "BOTTOM", 0))</f>
        <v>0</v>
      </c>
      <c r="M2610" s="6">
        <f t="shared" si="1"/>
        <v>2</v>
      </c>
      <c r="N2610" s="6" t="str">
        <f t="shared" si="2"/>
        <v>Baby Boomer</v>
      </c>
      <c r="O2610" s="6" t="str">
        <f t="shared" si="3"/>
        <v>Low Income</v>
      </c>
    </row>
    <row r="2611" hidden="1">
      <c r="A2611" s="1">
        <v>102609.0</v>
      </c>
      <c r="B2611" s="1">
        <v>63.0</v>
      </c>
      <c r="C2611" s="1">
        <v>24000.0</v>
      </c>
      <c r="D2611" s="1" t="s">
        <v>27</v>
      </c>
      <c r="E2611" s="1">
        <v>26770.32</v>
      </c>
      <c r="F2611" s="1">
        <v>3.0</v>
      </c>
      <c r="G2611" s="1">
        <v>18.0</v>
      </c>
      <c r="H2611" s="1">
        <v>7.0</v>
      </c>
      <c r="I2611" s="1" t="s">
        <v>22</v>
      </c>
      <c r="J2611" s="1">
        <v>0.444</v>
      </c>
      <c r="K2611" s="1">
        <v>0.083</v>
      </c>
      <c r="L2611" s="6">
        <f>if(J2611&gt;QUARTILE!$B$3, "TOP", if(J2611&lt;QUARTILE!$B$4, "BOTTOM", 0))</f>
        <v>0</v>
      </c>
      <c r="M2611" s="6">
        <f t="shared" si="1"/>
        <v>2</v>
      </c>
      <c r="N2611" s="6" t="str">
        <f t="shared" si="2"/>
        <v>Baby Boomer</v>
      </c>
      <c r="O2611" s="6" t="str">
        <f t="shared" si="3"/>
        <v>Low Income</v>
      </c>
    </row>
    <row r="2612" hidden="1">
      <c r="A2612" s="1">
        <v>102610.0</v>
      </c>
      <c r="B2612" s="1">
        <v>53.0</v>
      </c>
      <c r="C2612" s="1">
        <v>36000.0</v>
      </c>
      <c r="D2612" s="1" t="s">
        <v>23</v>
      </c>
      <c r="E2612" s="1">
        <v>3250.95</v>
      </c>
      <c r="F2612" s="1">
        <v>5.0</v>
      </c>
      <c r="G2612" s="1">
        <v>20.0</v>
      </c>
      <c r="H2612" s="1">
        <v>1.0</v>
      </c>
      <c r="I2612" s="1" t="s">
        <v>22</v>
      </c>
      <c r="J2612" s="1">
        <v>1.0</v>
      </c>
      <c r="K2612" s="1">
        <v>0.289</v>
      </c>
      <c r="L2612" s="6" t="str">
        <f>if(J2612&gt;QUARTILE!$B$3, "TOP", if(J2612&lt;QUARTILE!$B$4, "BOTTOM", 0))</f>
        <v>TOP</v>
      </c>
      <c r="M2612" s="6">
        <f t="shared" si="1"/>
        <v>2</v>
      </c>
      <c r="N2612" s="6" t="str">
        <f t="shared" si="2"/>
        <v>Gen X</v>
      </c>
      <c r="O2612" s="6" t="str">
        <f t="shared" si="3"/>
        <v>Low Income</v>
      </c>
    </row>
    <row r="2613" hidden="1">
      <c r="A2613" s="1">
        <v>102611.0</v>
      </c>
      <c r="B2613" s="1">
        <v>62.0</v>
      </c>
      <c r="C2613" s="1">
        <v>37000.0</v>
      </c>
      <c r="D2613" s="1" t="s">
        <v>25</v>
      </c>
      <c r="E2613" s="1">
        <v>14055.95</v>
      </c>
      <c r="F2613" s="1">
        <v>5.0</v>
      </c>
      <c r="G2613" s="1">
        <v>18.0</v>
      </c>
      <c r="H2613" s="1">
        <v>2.0</v>
      </c>
      <c r="I2613" s="1" t="s">
        <v>22</v>
      </c>
      <c r="J2613" s="1">
        <v>0.432</v>
      </c>
      <c r="K2613" s="1">
        <v>0.14</v>
      </c>
      <c r="L2613" s="6">
        <f>if(J2613&gt;QUARTILE!$B$3, "TOP", if(J2613&lt;QUARTILE!$B$4, "BOTTOM", 0))</f>
        <v>0</v>
      </c>
      <c r="M2613" s="6">
        <f t="shared" si="1"/>
        <v>2</v>
      </c>
      <c r="N2613" s="6" t="str">
        <f t="shared" si="2"/>
        <v>Baby Boomer</v>
      </c>
      <c r="O2613" s="6" t="str">
        <f t="shared" si="3"/>
        <v>Low Income</v>
      </c>
    </row>
    <row r="2614" hidden="1">
      <c r="A2614" s="1">
        <v>102612.0</v>
      </c>
      <c r="B2614" s="1">
        <v>25.0</v>
      </c>
      <c r="C2614" s="1">
        <v>11000.0</v>
      </c>
      <c r="D2614" s="1" t="s">
        <v>24</v>
      </c>
      <c r="E2614" s="1">
        <v>4773.3</v>
      </c>
      <c r="F2614" s="1">
        <v>5.0</v>
      </c>
      <c r="G2614" s="1">
        <v>20.0</v>
      </c>
      <c r="H2614" s="1">
        <v>23.0</v>
      </c>
      <c r="I2614" s="1" t="s">
        <v>26</v>
      </c>
      <c r="J2614" s="1">
        <v>0.443</v>
      </c>
      <c r="K2614" s="1">
        <v>0.514</v>
      </c>
      <c r="L2614" s="6">
        <f>if(J2614&gt;QUARTILE!$B$3, "TOP", if(J2614&lt;QUARTILE!$B$4, "BOTTOM", 0))</f>
        <v>0</v>
      </c>
      <c r="M2614" s="6">
        <f t="shared" si="1"/>
        <v>3</v>
      </c>
      <c r="N2614" s="6" t="str">
        <f t="shared" si="2"/>
        <v>Millenial</v>
      </c>
      <c r="O2614" s="6" t="str">
        <f t="shared" si="3"/>
        <v>Low Income</v>
      </c>
    </row>
    <row r="2615" hidden="1">
      <c r="A2615" s="1">
        <v>102613.0</v>
      </c>
      <c r="B2615" s="1">
        <v>46.0</v>
      </c>
      <c r="C2615" s="1">
        <v>17000.0</v>
      </c>
      <c r="D2615" s="1" t="s">
        <v>27</v>
      </c>
      <c r="E2615" s="1">
        <v>1551.11</v>
      </c>
      <c r="F2615" s="1">
        <v>5.0</v>
      </c>
      <c r="G2615" s="1">
        <v>23.0</v>
      </c>
      <c r="H2615" s="1">
        <v>13.0</v>
      </c>
      <c r="I2615" s="1" t="s">
        <v>22</v>
      </c>
      <c r="J2615" s="1">
        <v>0.677</v>
      </c>
      <c r="K2615" s="1">
        <v>0.856</v>
      </c>
      <c r="L2615" s="6">
        <f>if(J2615&gt;QUARTILE!$B$3, "TOP", if(J2615&lt;QUARTILE!$B$4, "BOTTOM", 0))</f>
        <v>0</v>
      </c>
      <c r="M2615" s="6">
        <f t="shared" si="1"/>
        <v>2</v>
      </c>
      <c r="N2615" s="6" t="str">
        <f t="shared" si="2"/>
        <v>Gen X</v>
      </c>
      <c r="O2615" s="6" t="str">
        <f t="shared" si="3"/>
        <v>Low Income</v>
      </c>
    </row>
    <row r="2616" hidden="1">
      <c r="A2616" s="1">
        <v>102614.0</v>
      </c>
      <c r="B2616" s="1">
        <v>72.0</v>
      </c>
      <c r="C2616" s="1">
        <v>14000.0</v>
      </c>
      <c r="D2616" s="1" t="s">
        <v>27</v>
      </c>
      <c r="E2616" s="1">
        <v>19218.02</v>
      </c>
      <c r="F2616" s="1">
        <v>4.0</v>
      </c>
      <c r="G2616" s="1">
        <v>18.0</v>
      </c>
      <c r="H2616" s="1">
        <v>9.0</v>
      </c>
      <c r="I2616" s="1" t="s">
        <v>22</v>
      </c>
      <c r="J2616" s="1">
        <v>0.081</v>
      </c>
      <c r="K2616" s="1">
        <v>0.696</v>
      </c>
      <c r="L2616" s="6" t="str">
        <f>if(J2616&gt;QUARTILE!$B$3, "TOP", if(J2616&lt;QUARTILE!$B$4, "BOTTOM", 0))</f>
        <v>BOTTOM</v>
      </c>
      <c r="M2616" s="6">
        <f t="shared" si="1"/>
        <v>2</v>
      </c>
      <c r="N2616" s="6" t="str">
        <f t="shared" si="2"/>
        <v>Baby Boomer</v>
      </c>
      <c r="O2616" s="6" t="str">
        <f t="shared" si="3"/>
        <v>Low Income</v>
      </c>
    </row>
    <row r="2617" hidden="1">
      <c r="A2617" s="1">
        <v>102615.0</v>
      </c>
      <c r="B2617" s="1">
        <v>70.0</v>
      </c>
      <c r="C2617" s="1">
        <v>7000.0</v>
      </c>
      <c r="D2617" s="1" t="s">
        <v>30</v>
      </c>
      <c r="E2617" s="1">
        <v>60717.6</v>
      </c>
      <c r="F2617" s="1">
        <v>3.0</v>
      </c>
      <c r="G2617" s="1">
        <v>19.0</v>
      </c>
      <c r="H2617" s="1">
        <v>6.0</v>
      </c>
      <c r="I2617" s="1" t="s">
        <v>18</v>
      </c>
      <c r="J2617" s="1">
        <v>0.227</v>
      </c>
      <c r="K2617" s="1">
        <v>0.675</v>
      </c>
      <c r="L2617" s="6" t="str">
        <f>if(J2617&gt;QUARTILE!$B$3, "TOP", if(J2617&lt;QUARTILE!$B$4, "BOTTOM", 0))</f>
        <v>BOTTOM</v>
      </c>
      <c r="M2617" s="6">
        <f t="shared" si="1"/>
        <v>1</v>
      </c>
      <c r="N2617" s="6" t="str">
        <f t="shared" si="2"/>
        <v>Baby Boomer</v>
      </c>
      <c r="O2617" s="6" t="str">
        <f t="shared" si="3"/>
        <v>Low Income</v>
      </c>
    </row>
    <row r="2618" hidden="1">
      <c r="A2618" s="1">
        <v>102616.0</v>
      </c>
      <c r="B2618" s="1">
        <v>72.0</v>
      </c>
      <c r="C2618" s="1">
        <v>24000.0</v>
      </c>
      <c r="D2618" s="1" t="s">
        <v>17</v>
      </c>
      <c r="E2618" s="1">
        <v>7441.7</v>
      </c>
      <c r="F2618" s="1">
        <v>2.0</v>
      </c>
      <c r="G2618" s="1">
        <v>19.0</v>
      </c>
      <c r="H2618" s="1">
        <v>6.0</v>
      </c>
      <c r="I2618" s="1" t="s">
        <v>22</v>
      </c>
      <c r="J2618" s="1">
        <v>0.97</v>
      </c>
      <c r="K2618" s="1">
        <v>0.079</v>
      </c>
      <c r="L2618" s="6" t="str">
        <f>if(J2618&gt;QUARTILE!$B$3, "TOP", if(J2618&lt;QUARTILE!$B$4, "BOTTOM", 0))</f>
        <v>TOP</v>
      </c>
      <c r="M2618" s="6">
        <f t="shared" si="1"/>
        <v>2</v>
      </c>
      <c r="N2618" s="6" t="str">
        <f t="shared" si="2"/>
        <v>Baby Boomer</v>
      </c>
      <c r="O2618" s="6" t="str">
        <f t="shared" si="3"/>
        <v>Low Income</v>
      </c>
    </row>
    <row r="2619" hidden="1">
      <c r="A2619" s="1">
        <v>102617.0</v>
      </c>
      <c r="B2619" s="1">
        <v>49.0</v>
      </c>
      <c r="C2619" s="1">
        <v>14000.0</v>
      </c>
      <c r="D2619" s="1" t="s">
        <v>23</v>
      </c>
      <c r="E2619" s="1">
        <v>17380.79</v>
      </c>
      <c r="F2619" s="1">
        <v>1.0</v>
      </c>
      <c r="G2619" s="1">
        <v>14.0</v>
      </c>
      <c r="H2619" s="1">
        <v>8.0</v>
      </c>
      <c r="I2619" s="1" t="s">
        <v>22</v>
      </c>
      <c r="J2619" s="1">
        <v>0.332</v>
      </c>
      <c r="K2619" s="1">
        <v>0.739</v>
      </c>
      <c r="L2619" s="6">
        <f>if(J2619&gt;QUARTILE!$B$3, "TOP", if(J2619&lt;QUARTILE!$B$4, "BOTTOM", 0))</f>
        <v>0</v>
      </c>
      <c r="M2619" s="6">
        <f t="shared" si="1"/>
        <v>2</v>
      </c>
      <c r="N2619" s="6" t="str">
        <f t="shared" si="2"/>
        <v>Gen X</v>
      </c>
      <c r="O2619" s="6" t="str">
        <f t="shared" si="3"/>
        <v>Low Income</v>
      </c>
    </row>
    <row r="2620" hidden="1">
      <c r="A2620" s="1">
        <v>102618.0</v>
      </c>
      <c r="B2620" s="1">
        <v>68.0</v>
      </c>
      <c r="C2620" s="1">
        <v>54000.0</v>
      </c>
      <c r="D2620" s="1" t="s">
        <v>25</v>
      </c>
      <c r="E2620" s="1">
        <v>61410.57</v>
      </c>
      <c r="F2620" s="1">
        <v>2.0</v>
      </c>
      <c r="G2620" s="1">
        <v>17.0</v>
      </c>
      <c r="H2620" s="1">
        <v>8.0</v>
      </c>
      <c r="I2620" s="1" t="s">
        <v>18</v>
      </c>
      <c r="J2620" s="1">
        <v>0.283</v>
      </c>
      <c r="K2620" s="1">
        <v>0.0</v>
      </c>
      <c r="L2620" s="6" t="str">
        <f>if(J2620&gt;QUARTILE!$B$3, "TOP", if(J2620&lt;QUARTILE!$B$4, "BOTTOM", 0))</f>
        <v>BOTTOM</v>
      </c>
      <c r="M2620" s="6">
        <f t="shared" si="1"/>
        <v>1</v>
      </c>
      <c r="N2620" s="6" t="str">
        <f t="shared" si="2"/>
        <v>Baby Boomer</v>
      </c>
      <c r="O2620" s="6" t="str">
        <f t="shared" si="3"/>
        <v>Medium Income</v>
      </c>
    </row>
    <row r="2621" hidden="1">
      <c r="A2621" s="1">
        <v>102619.0</v>
      </c>
      <c r="B2621" s="1">
        <v>61.0</v>
      </c>
      <c r="C2621" s="1">
        <v>32000.0</v>
      </c>
      <c r="D2621" s="1" t="s">
        <v>30</v>
      </c>
      <c r="E2621" s="1">
        <v>21024.08</v>
      </c>
      <c r="F2621" s="1">
        <v>1.0</v>
      </c>
      <c r="G2621" s="1">
        <v>23.0</v>
      </c>
      <c r="H2621" s="1">
        <v>4.0</v>
      </c>
      <c r="I2621" s="1" t="s">
        <v>22</v>
      </c>
      <c r="J2621" s="1">
        <v>0.475</v>
      </c>
      <c r="K2621" s="1">
        <v>0.484</v>
      </c>
      <c r="L2621" s="6">
        <f>if(J2621&gt;QUARTILE!$B$3, "TOP", if(J2621&lt;QUARTILE!$B$4, "BOTTOM", 0))</f>
        <v>0</v>
      </c>
      <c r="M2621" s="6">
        <f t="shared" si="1"/>
        <v>2</v>
      </c>
      <c r="N2621" s="6" t="str">
        <f t="shared" si="2"/>
        <v>Baby Boomer</v>
      </c>
      <c r="O2621" s="6" t="str">
        <f t="shared" si="3"/>
        <v>Low Income</v>
      </c>
    </row>
    <row r="2622" hidden="1">
      <c r="A2622" s="1">
        <v>102620.0</v>
      </c>
      <c r="B2622" s="1">
        <v>35.0</v>
      </c>
      <c r="C2622" s="1">
        <v>23000.0</v>
      </c>
      <c r="D2622" s="1" t="s">
        <v>25</v>
      </c>
      <c r="E2622" s="1">
        <v>22362.83</v>
      </c>
      <c r="F2622" s="1">
        <v>4.0</v>
      </c>
      <c r="G2622" s="1">
        <v>26.0</v>
      </c>
      <c r="H2622" s="1">
        <v>7.0</v>
      </c>
      <c r="I2622" s="1" t="s">
        <v>22</v>
      </c>
      <c r="J2622" s="1">
        <v>0.917</v>
      </c>
      <c r="K2622" s="1">
        <v>0.642</v>
      </c>
      <c r="L2622" s="6" t="str">
        <f>if(J2622&gt;QUARTILE!$B$3, "TOP", if(J2622&lt;QUARTILE!$B$4, "BOTTOM", 0))</f>
        <v>TOP</v>
      </c>
      <c r="M2622" s="6">
        <f t="shared" si="1"/>
        <v>2</v>
      </c>
      <c r="N2622" s="6" t="str">
        <f t="shared" si="2"/>
        <v>Gen X</v>
      </c>
      <c r="O2622" s="6" t="str">
        <f t="shared" si="3"/>
        <v>Low Income</v>
      </c>
    </row>
    <row r="2623" hidden="1">
      <c r="A2623" s="1">
        <v>102621.0</v>
      </c>
      <c r="B2623" s="1">
        <v>23.0</v>
      </c>
      <c r="C2623" s="1">
        <v>17000.0</v>
      </c>
      <c r="D2623" s="1" t="s">
        <v>23</v>
      </c>
      <c r="E2623" s="1">
        <v>3942.9</v>
      </c>
      <c r="F2623" s="1">
        <v>3.0</v>
      </c>
      <c r="G2623" s="1">
        <v>17.0</v>
      </c>
      <c r="H2623" s="1">
        <v>18.0</v>
      </c>
      <c r="I2623" s="1" t="s">
        <v>22</v>
      </c>
      <c r="J2623" s="1">
        <v>0.383</v>
      </c>
      <c r="K2623" s="1">
        <v>0.255</v>
      </c>
      <c r="L2623" s="6">
        <f>if(J2623&gt;QUARTILE!$B$3, "TOP", if(J2623&lt;QUARTILE!$B$4, "BOTTOM", 0))</f>
        <v>0</v>
      </c>
      <c r="M2623" s="6">
        <f t="shared" si="1"/>
        <v>2</v>
      </c>
      <c r="N2623" s="6" t="str">
        <f t="shared" si="2"/>
        <v>Millenial</v>
      </c>
      <c r="O2623" s="6" t="str">
        <f t="shared" si="3"/>
        <v>Low Income</v>
      </c>
    </row>
    <row r="2624" hidden="1">
      <c r="A2624" s="1">
        <v>102622.0</v>
      </c>
      <c r="B2624" s="1">
        <v>35.0</v>
      </c>
      <c r="C2624" s="1">
        <v>24000.0</v>
      </c>
      <c r="D2624" s="1" t="s">
        <v>25</v>
      </c>
      <c r="E2624" s="1">
        <v>13569.49</v>
      </c>
      <c r="F2624" s="1">
        <v>1.0</v>
      </c>
      <c r="G2624" s="1">
        <v>19.0</v>
      </c>
      <c r="H2624" s="1">
        <v>12.0</v>
      </c>
      <c r="I2624" s="1" t="s">
        <v>18</v>
      </c>
      <c r="J2624" s="1">
        <v>0.469</v>
      </c>
      <c r="K2624" s="1">
        <v>0.683</v>
      </c>
      <c r="L2624" s="6">
        <f>if(J2624&gt;QUARTILE!$B$3, "TOP", if(J2624&lt;QUARTILE!$B$4, "BOTTOM", 0))</f>
        <v>0</v>
      </c>
      <c r="M2624" s="6">
        <f t="shared" si="1"/>
        <v>1</v>
      </c>
      <c r="N2624" s="6" t="str">
        <f t="shared" si="2"/>
        <v>Gen X</v>
      </c>
      <c r="O2624" s="6" t="str">
        <f t="shared" si="3"/>
        <v>Low Income</v>
      </c>
    </row>
    <row r="2625" hidden="1">
      <c r="A2625" s="1">
        <v>102623.0</v>
      </c>
      <c r="B2625" s="1">
        <v>36.0</v>
      </c>
      <c r="C2625" s="1">
        <v>19000.0</v>
      </c>
      <c r="D2625" s="1" t="s">
        <v>27</v>
      </c>
      <c r="E2625" s="1">
        <v>9148.31</v>
      </c>
      <c r="F2625" s="1">
        <v>5.0</v>
      </c>
      <c r="G2625" s="1">
        <v>20.0</v>
      </c>
      <c r="H2625" s="1">
        <v>9.0</v>
      </c>
      <c r="I2625" s="1" t="s">
        <v>22</v>
      </c>
      <c r="J2625" s="1">
        <v>0.157</v>
      </c>
      <c r="K2625" s="1">
        <v>0.831</v>
      </c>
      <c r="L2625" s="6" t="str">
        <f>if(J2625&gt;QUARTILE!$B$3, "TOP", if(J2625&lt;QUARTILE!$B$4, "BOTTOM", 0))</f>
        <v>BOTTOM</v>
      </c>
      <c r="M2625" s="6">
        <f t="shared" si="1"/>
        <v>2</v>
      </c>
      <c r="N2625" s="6" t="str">
        <f t="shared" si="2"/>
        <v>Gen X</v>
      </c>
      <c r="O2625" s="6" t="str">
        <f t="shared" si="3"/>
        <v>Low Income</v>
      </c>
    </row>
    <row r="2626" hidden="1">
      <c r="A2626" s="1">
        <v>102624.0</v>
      </c>
      <c r="B2626" s="1">
        <v>39.0</v>
      </c>
      <c r="C2626" s="1">
        <v>23000.0</v>
      </c>
      <c r="D2626" s="1" t="s">
        <v>31</v>
      </c>
      <c r="E2626" s="1">
        <v>12733.71</v>
      </c>
      <c r="F2626" s="1">
        <v>4.0</v>
      </c>
      <c r="G2626" s="1">
        <v>12.0</v>
      </c>
      <c r="H2626" s="1">
        <v>6.0</v>
      </c>
      <c r="I2626" s="1" t="s">
        <v>22</v>
      </c>
      <c r="J2626" s="1">
        <v>0.346</v>
      </c>
      <c r="K2626" s="1">
        <v>0.828</v>
      </c>
      <c r="L2626" s="6">
        <f>if(J2626&gt;QUARTILE!$B$3, "TOP", if(J2626&lt;QUARTILE!$B$4, "BOTTOM", 0))</f>
        <v>0</v>
      </c>
      <c r="M2626" s="6">
        <f t="shared" si="1"/>
        <v>2</v>
      </c>
      <c r="N2626" s="6" t="str">
        <f t="shared" si="2"/>
        <v>Gen X</v>
      </c>
      <c r="O2626" s="6" t="str">
        <f t="shared" si="3"/>
        <v>Low Income</v>
      </c>
    </row>
    <row r="2627" hidden="1">
      <c r="A2627" s="1">
        <v>102625.0</v>
      </c>
      <c r="B2627" s="1">
        <v>54.0</v>
      </c>
      <c r="C2627" s="1">
        <v>69000.0</v>
      </c>
      <c r="D2627" s="1" t="s">
        <v>25</v>
      </c>
      <c r="E2627" s="1">
        <v>32271.59</v>
      </c>
      <c r="F2627" s="1">
        <v>1.0</v>
      </c>
      <c r="G2627" s="1">
        <v>22.0</v>
      </c>
      <c r="H2627" s="1">
        <v>5.0</v>
      </c>
      <c r="I2627" s="1" t="s">
        <v>18</v>
      </c>
      <c r="J2627" s="1">
        <v>1.0</v>
      </c>
      <c r="K2627" s="1">
        <v>0.092</v>
      </c>
      <c r="L2627" s="6" t="str">
        <f>if(J2627&gt;QUARTILE!$B$3, "TOP", if(J2627&lt;QUARTILE!$B$4, "BOTTOM", 0))</f>
        <v>TOP</v>
      </c>
      <c r="M2627" s="6">
        <f t="shared" si="1"/>
        <v>1</v>
      </c>
      <c r="N2627" s="6" t="str">
        <f t="shared" si="2"/>
        <v>Gen X</v>
      </c>
      <c r="O2627" s="6" t="str">
        <f t="shared" si="3"/>
        <v>Medium Income</v>
      </c>
    </row>
    <row r="2628" hidden="1">
      <c r="A2628" s="1">
        <v>102626.0</v>
      </c>
      <c r="B2628" s="1">
        <v>49.0</v>
      </c>
      <c r="C2628" s="1">
        <v>12000.0</v>
      </c>
      <c r="D2628" s="1" t="s">
        <v>25</v>
      </c>
      <c r="E2628" s="1">
        <v>12349.63</v>
      </c>
      <c r="F2628" s="1">
        <v>5.0</v>
      </c>
      <c r="G2628" s="1">
        <v>26.0</v>
      </c>
      <c r="H2628" s="1">
        <v>7.0</v>
      </c>
      <c r="I2628" s="1" t="s">
        <v>22</v>
      </c>
      <c r="J2628" s="1">
        <v>0.927</v>
      </c>
      <c r="K2628" s="1">
        <v>0.225</v>
      </c>
      <c r="L2628" s="6" t="str">
        <f>if(J2628&gt;QUARTILE!$B$3, "TOP", if(J2628&lt;QUARTILE!$B$4, "BOTTOM", 0))</f>
        <v>TOP</v>
      </c>
      <c r="M2628" s="6">
        <f t="shared" si="1"/>
        <v>2</v>
      </c>
      <c r="N2628" s="6" t="str">
        <f t="shared" si="2"/>
        <v>Gen X</v>
      </c>
      <c r="O2628" s="6" t="str">
        <f t="shared" si="3"/>
        <v>Low Income</v>
      </c>
    </row>
    <row r="2629" hidden="1">
      <c r="A2629" s="1">
        <v>102627.0</v>
      </c>
      <c r="B2629" s="1">
        <v>73.0</v>
      </c>
      <c r="C2629" s="1">
        <v>20000.0</v>
      </c>
      <c r="D2629" s="1" t="s">
        <v>17</v>
      </c>
      <c r="E2629" s="1">
        <v>1298.25</v>
      </c>
      <c r="F2629" s="1">
        <v>4.0</v>
      </c>
      <c r="G2629" s="1">
        <v>22.0</v>
      </c>
      <c r="H2629" s="1">
        <v>6.0</v>
      </c>
      <c r="I2629" s="1" t="s">
        <v>22</v>
      </c>
      <c r="J2629" s="1">
        <v>0.74</v>
      </c>
      <c r="K2629" s="1">
        <v>0.616</v>
      </c>
      <c r="L2629" s="6">
        <f>if(J2629&gt;QUARTILE!$B$3, "TOP", if(J2629&lt;QUARTILE!$B$4, "BOTTOM", 0))</f>
        <v>0</v>
      </c>
      <c r="M2629" s="6">
        <f t="shared" si="1"/>
        <v>2</v>
      </c>
      <c r="N2629" s="6" t="str">
        <f t="shared" si="2"/>
        <v>Baby Boomer</v>
      </c>
      <c r="O2629" s="6" t="str">
        <f t="shared" si="3"/>
        <v>Low Income</v>
      </c>
    </row>
    <row r="2630" hidden="1">
      <c r="A2630" s="1">
        <v>102628.0</v>
      </c>
      <c r="B2630" s="1">
        <v>58.0</v>
      </c>
      <c r="C2630" s="1">
        <v>34000.0</v>
      </c>
      <c r="D2630" s="1" t="s">
        <v>25</v>
      </c>
      <c r="E2630" s="1">
        <v>47191.93</v>
      </c>
      <c r="F2630" s="1">
        <v>1.0</v>
      </c>
      <c r="G2630" s="1">
        <v>15.0</v>
      </c>
      <c r="H2630" s="1">
        <v>3.0</v>
      </c>
      <c r="I2630" s="1" t="s">
        <v>18</v>
      </c>
      <c r="J2630" s="1">
        <v>0.936</v>
      </c>
      <c r="K2630" s="1">
        <v>0.741</v>
      </c>
      <c r="L2630" s="6" t="str">
        <f>if(J2630&gt;QUARTILE!$B$3, "TOP", if(J2630&lt;QUARTILE!$B$4, "BOTTOM", 0))</f>
        <v>TOP</v>
      </c>
      <c r="M2630" s="6">
        <f t="shared" si="1"/>
        <v>1</v>
      </c>
      <c r="N2630" s="6" t="str">
        <f t="shared" si="2"/>
        <v>Gen X</v>
      </c>
      <c r="O2630" s="6" t="str">
        <f t="shared" si="3"/>
        <v>Low Income</v>
      </c>
    </row>
    <row r="2631" hidden="1">
      <c r="A2631" s="1">
        <v>102629.0</v>
      </c>
      <c r="B2631" s="1">
        <v>76.0</v>
      </c>
      <c r="C2631" s="1">
        <v>17000.0</v>
      </c>
      <c r="D2631" s="1" t="s">
        <v>23</v>
      </c>
      <c r="E2631" s="1">
        <v>15741.07</v>
      </c>
      <c r="F2631" s="1">
        <v>5.0</v>
      </c>
      <c r="G2631" s="1">
        <v>19.0</v>
      </c>
      <c r="H2631" s="1">
        <v>4.0</v>
      </c>
      <c r="I2631" s="1" t="s">
        <v>22</v>
      </c>
      <c r="J2631" s="1">
        <v>0.719</v>
      </c>
      <c r="K2631" s="1">
        <v>0.405</v>
      </c>
      <c r="L2631" s="6">
        <f>if(J2631&gt;QUARTILE!$B$3, "TOP", if(J2631&lt;QUARTILE!$B$4, "BOTTOM", 0))</f>
        <v>0</v>
      </c>
      <c r="M2631" s="6">
        <f t="shared" si="1"/>
        <v>2</v>
      </c>
      <c r="N2631" s="6" t="str">
        <f t="shared" si="2"/>
        <v>Baby Boomer</v>
      </c>
      <c r="O2631" s="6" t="str">
        <f t="shared" si="3"/>
        <v>Low Income</v>
      </c>
    </row>
    <row r="2632" hidden="1">
      <c r="A2632" s="1">
        <v>102630.0</v>
      </c>
      <c r="B2632" s="1">
        <v>20.0</v>
      </c>
      <c r="C2632" s="1">
        <v>57000.0</v>
      </c>
      <c r="D2632" s="1" t="s">
        <v>24</v>
      </c>
      <c r="E2632" s="1">
        <v>51670.96</v>
      </c>
      <c r="F2632" s="1">
        <v>3.0</v>
      </c>
      <c r="G2632" s="1">
        <v>16.0</v>
      </c>
      <c r="H2632" s="1">
        <v>14.0</v>
      </c>
      <c r="I2632" s="1" t="s">
        <v>18</v>
      </c>
      <c r="J2632" s="1">
        <v>0.318</v>
      </c>
      <c r="K2632" s="1">
        <v>0.822</v>
      </c>
      <c r="L2632" s="6">
        <f>if(J2632&gt;QUARTILE!$B$3, "TOP", if(J2632&lt;QUARTILE!$B$4, "BOTTOM", 0))</f>
        <v>0</v>
      </c>
      <c r="M2632" s="6">
        <f t="shared" si="1"/>
        <v>1</v>
      </c>
      <c r="N2632" s="6" t="str">
        <f t="shared" si="2"/>
        <v>Millenial</v>
      </c>
      <c r="O2632" s="6" t="str">
        <f t="shared" si="3"/>
        <v>Medium Income</v>
      </c>
    </row>
    <row r="2633" hidden="1">
      <c r="A2633" s="1">
        <v>102631.0</v>
      </c>
      <c r="B2633" s="1">
        <v>45.0</v>
      </c>
      <c r="C2633" s="1">
        <v>33000.0</v>
      </c>
      <c r="D2633" s="1" t="s">
        <v>25</v>
      </c>
      <c r="E2633" s="1">
        <v>16989.21</v>
      </c>
      <c r="F2633" s="1">
        <v>4.0</v>
      </c>
      <c r="G2633" s="1">
        <v>18.0</v>
      </c>
      <c r="H2633" s="1">
        <v>12.0</v>
      </c>
      <c r="I2633" s="1" t="s">
        <v>22</v>
      </c>
      <c r="J2633" s="1">
        <v>0.167</v>
      </c>
      <c r="K2633" s="1">
        <v>0.525</v>
      </c>
      <c r="L2633" s="6" t="str">
        <f>if(J2633&gt;QUARTILE!$B$3, "TOP", if(J2633&lt;QUARTILE!$B$4, "BOTTOM", 0))</f>
        <v>BOTTOM</v>
      </c>
      <c r="M2633" s="6">
        <f t="shared" si="1"/>
        <v>2</v>
      </c>
      <c r="N2633" s="6" t="str">
        <f t="shared" si="2"/>
        <v>Gen X</v>
      </c>
      <c r="O2633" s="6" t="str">
        <f t="shared" si="3"/>
        <v>Low Income</v>
      </c>
    </row>
    <row r="2634" hidden="1">
      <c r="A2634" s="1">
        <v>102632.0</v>
      </c>
      <c r="B2634" s="1">
        <v>27.0</v>
      </c>
      <c r="C2634" s="1">
        <v>14000.0</v>
      </c>
      <c r="D2634" s="1" t="s">
        <v>25</v>
      </c>
      <c r="E2634" s="1">
        <v>1443.59</v>
      </c>
      <c r="F2634" s="1">
        <v>1.0</v>
      </c>
      <c r="G2634" s="1">
        <v>20.0</v>
      </c>
      <c r="H2634" s="1">
        <v>14.0</v>
      </c>
      <c r="I2634" s="1" t="s">
        <v>22</v>
      </c>
      <c r="J2634" s="1">
        <v>0.587</v>
      </c>
      <c r="K2634" s="1">
        <v>0.262</v>
      </c>
      <c r="L2634" s="6">
        <f>if(J2634&gt;QUARTILE!$B$3, "TOP", if(J2634&lt;QUARTILE!$B$4, "BOTTOM", 0))</f>
        <v>0</v>
      </c>
      <c r="M2634" s="6">
        <f t="shared" si="1"/>
        <v>2</v>
      </c>
      <c r="N2634" s="6" t="str">
        <f t="shared" si="2"/>
        <v>Millenial</v>
      </c>
      <c r="O2634" s="6" t="str">
        <f t="shared" si="3"/>
        <v>Low Income</v>
      </c>
    </row>
    <row r="2635" hidden="1">
      <c r="A2635" s="1">
        <v>102633.0</v>
      </c>
      <c r="B2635" s="1">
        <v>68.0</v>
      </c>
      <c r="C2635" s="1">
        <v>25000.0</v>
      </c>
      <c r="D2635" s="1" t="s">
        <v>27</v>
      </c>
      <c r="E2635" s="1">
        <v>16098.09</v>
      </c>
      <c r="F2635" s="1">
        <v>5.0</v>
      </c>
      <c r="G2635" s="1">
        <v>27.0</v>
      </c>
      <c r="H2635" s="1">
        <v>2.0</v>
      </c>
      <c r="I2635" s="1" t="s">
        <v>22</v>
      </c>
      <c r="J2635" s="1">
        <v>0.595</v>
      </c>
      <c r="K2635" s="1">
        <v>0.0</v>
      </c>
      <c r="L2635" s="6">
        <f>if(J2635&gt;QUARTILE!$B$3, "TOP", if(J2635&lt;QUARTILE!$B$4, "BOTTOM", 0))</f>
        <v>0</v>
      </c>
      <c r="M2635" s="6">
        <f t="shared" si="1"/>
        <v>2</v>
      </c>
      <c r="N2635" s="6" t="str">
        <f t="shared" si="2"/>
        <v>Baby Boomer</v>
      </c>
      <c r="O2635" s="6" t="str">
        <f t="shared" si="3"/>
        <v>Low Income</v>
      </c>
    </row>
    <row r="2636" hidden="1">
      <c r="A2636" s="1">
        <v>102634.0</v>
      </c>
      <c r="B2636" s="1">
        <v>52.0</v>
      </c>
      <c r="C2636" s="1">
        <v>14000.0</v>
      </c>
      <c r="D2636" s="1" t="s">
        <v>23</v>
      </c>
      <c r="E2636" s="1">
        <v>17148.13</v>
      </c>
      <c r="F2636" s="1">
        <v>3.0</v>
      </c>
      <c r="G2636" s="1">
        <v>20.0</v>
      </c>
      <c r="H2636" s="1">
        <v>5.0</v>
      </c>
      <c r="I2636" s="1" t="s">
        <v>22</v>
      </c>
      <c r="J2636" s="1">
        <v>1.0</v>
      </c>
      <c r="K2636" s="1">
        <v>0.807</v>
      </c>
      <c r="L2636" s="6" t="str">
        <f>if(J2636&gt;QUARTILE!$B$3, "TOP", if(J2636&lt;QUARTILE!$B$4, "BOTTOM", 0))</f>
        <v>TOP</v>
      </c>
      <c r="M2636" s="6">
        <f t="shared" si="1"/>
        <v>2</v>
      </c>
      <c r="N2636" s="6" t="str">
        <f t="shared" si="2"/>
        <v>Gen X</v>
      </c>
      <c r="O2636" s="6" t="str">
        <f t="shared" si="3"/>
        <v>Low Income</v>
      </c>
    </row>
    <row r="2637" hidden="1">
      <c r="A2637" s="1">
        <v>102635.0</v>
      </c>
      <c r="B2637" s="1">
        <v>78.0</v>
      </c>
      <c r="C2637" s="1">
        <v>14000.0</v>
      </c>
      <c r="D2637" s="1" t="s">
        <v>24</v>
      </c>
      <c r="E2637" s="1">
        <v>4824.62</v>
      </c>
      <c r="F2637" s="1">
        <v>5.0</v>
      </c>
      <c r="G2637" s="1">
        <v>17.0</v>
      </c>
      <c r="H2637" s="1">
        <v>12.0</v>
      </c>
      <c r="I2637" s="1" t="s">
        <v>18</v>
      </c>
      <c r="J2637" s="1">
        <v>0.451</v>
      </c>
      <c r="K2637" s="1">
        <v>0.043</v>
      </c>
      <c r="L2637" s="6">
        <f>if(J2637&gt;QUARTILE!$B$3, "TOP", if(J2637&lt;QUARTILE!$B$4, "BOTTOM", 0))</f>
        <v>0</v>
      </c>
      <c r="M2637" s="6">
        <f t="shared" si="1"/>
        <v>1</v>
      </c>
      <c r="N2637" s="6" t="str">
        <f t="shared" si="2"/>
        <v>Baby Boomer</v>
      </c>
      <c r="O2637" s="6" t="str">
        <f t="shared" si="3"/>
        <v>Low Income</v>
      </c>
    </row>
    <row r="2638" hidden="1">
      <c r="A2638" s="1">
        <v>102636.0</v>
      </c>
      <c r="B2638" s="1">
        <v>46.0</v>
      </c>
      <c r="C2638" s="1">
        <v>20000.0</v>
      </c>
      <c r="D2638" s="1" t="s">
        <v>25</v>
      </c>
      <c r="E2638" s="1">
        <v>12736.44</v>
      </c>
      <c r="F2638" s="1">
        <v>3.0</v>
      </c>
      <c r="G2638" s="1">
        <v>19.0</v>
      </c>
      <c r="H2638" s="1">
        <v>13.0</v>
      </c>
      <c r="I2638" s="1" t="s">
        <v>18</v>
      </c>
      <c r="J2638" s="1">
        <v>0.967</v>
      </c>
      <c r="K2638" s="1">
        <v>0.078</v>
      </c>
      <c r="L2638" s="6" t="str">
        <f>if(J2638&gt;QUARTILE!$B$3, "TOP", if(J2638&lt;QUARTILE!$B$4, "BOTTOM", 0))</f>
        <v>TOP</v>
      </c>
      <c r="M2638" s="6">
        <f t="shared" si="1"/>
        <v>1</v>
      </c>
      <c r="N2638" s="6" t="str">
        <f t="shared" si="2"/>
        <v>Gen X</v>
      </c>
      <c r="O2638" s="6" t="str">
        <f t="shared" si="3"/>
        <v>Low Income</v>
      </c>
    </row>
    <row r="2639" hidden="1">
      <c r="A2639" s="1">
        <v>102637.0</v>
      </c>
      <c r="B2639" s="1">
        <v>71.0</v>
      </c>
      <c r="C2639" s="1">
        <v>47000.0</v>
      </c>
      <c r="D2639" s="1" t="s">
        <v>25</v>
      </c>
      <c r="E2639" s="1">
        <v>12303.05</v>
      </c>
      <c r="F2639" s="1">
        <v>1.0</v>
      </c>
      <c r="G2639" s="1">
        <v>17.0</v>
      </c>
      <c r="H2639" s="1">
        <v>4.0</v>
      </c>
      <c r="I2639" s="1" t="s">
        <v>22</v>
      </c>
      <c r="J2639" s="1">
        <v>1.0</v>
      </c>
      <c r="K2639" s="1">
        <v>0.777</v>
      </c>
      <c r="L2639" s="6" t="str">
        <f>if(J2639&gt;QUARTILE!$B$3, "TOP", if(J2639&lt;QUARTILE!$B$4, "BOTTOM", 0))</f>
        <v>TOP</v>
      </c>
      <c r="M2639" s="6">
        <f t="shared" si="1"/>
        <v>2</v>
      </c>
      <c r="N2639" s="6" t="str">
        <f t="shared" si="2"/>
        <v>Baby Boomer</v>
      </c>
      <c r="O2639" s="6" t="str">
        <f t="shared" si="3"/>
        <v>Medium Income</v>
      </c>
    </row>
    <row r="2640">
      <c r="A2640" s="1">
        <v>102638.0</v>
      </c>
      <c r="B2640" s="1">
        <v>80.0</v>
      </c>
      <c r="C2640" s="1">
        <v>34000.0</v>
      </c>
      <c r="D2640" s="1" t="s">
        <v>23</v>
      </c>
      <c r="E2640" s="1">
        <v>19503.63</v>
      </c>
      <c r="F2640" s="1">
        <v>5.0</v>
      </c>
      <c r="G2640" s="1">
        <v>14.0</v>
      </c>
      <c r="H2640" s="1">
        <v>6.0</v>
      </c>
      <c r="I2640" s="1" t="s">
        <v>22</v>
      </c>
      <c r="J2640" s="1">
        <v>0.895</v>
      </c>
      <c r="K2640" s="1">
        <v>0.0</v>
      </c>
      <c r="L2640" s="6" t="str">
        <f>if(J2640&gt;QUARTILE!$B$3, "TOP", if(J2640&lt;QUARTILE!$B$4, "BOTTOM", 0))</f>
        <v>TOP</v>
      </c>
      <c r="M2640" s="6">
        <f t="shared" si="1"/>
        <v>2</v>
      </c>
      <c r="N2640" s="6" t="str">
        <f t="shared" si="2"/>
        <v>Silent</v>
      </c>
      <c r="O2640" s="6" t="str">
        <f t="shared" si="3"/>
        <v>Low Income</v>
      </c>
    </row>
    <row r="2641" hidden="1">
      <c r="A2641" s="1">
        <v>102639.0</v>
      </c>
      <c r="B2641" s="1">
        <v>32.0</v>
      </c>
      <c r="C2641" s="1">
        <v>22000.0</v>
      </c>
      <c r="D2641" s="1" t="s">
        <v>25</v>
      </c>
      <c r="E2641" s="1">
        <v>6011.67</v>
      </c>
      <c r="F2641" s="1">
        <v>5.0</v>
      </c>
      <c r="G2641" s="1">
        <v>16.0</v>
      </c>
      <c r="H2641" s="1">
        <v>10.0</v>
      </c>
      <c r="I2641" s="1" t="s">
        <v>22</v>
      </c>
      <c r="J2641" s="1">
        <v>0.449</v>
      </c>
      <c r="K2641" s="1">
        <v>0.793</v>
      </c>
      <c r="L2641" s="6">
        <f>if(J2641&gt;QUARTILE!$B$3, "TOP", if(J2641&lt;QUARTILE!$B$4, "BOTTOM", 0))</f>
        <v>0</v>
      </c>
      <c r="M2641" s="6">
        <f t="shared" si="1"/>
        <v>2</v>
      </c>
      <c r="N2641" s="6" t="str">
        <f t="shared" si="2"/>
        <v>Gen X</v>
      </c>
      <c r="O2641" s="6" t="str">
        <f t="shared" si="3"/>
        <v>Low Income</v>
      </c>
    </row>
    <row r="2642" hidden="1">
      <c r="A2642" s="1">
        <v>102640.0</v>
      </c>
      <c r="B2642" s="1">
        <v>50.0</v>
      </c>
      <c r="C2642" s="1">
        <v>35000.0</v>
      </c>
      <c r="D2642" s="1" t="s">
        <v>17</v>
      </c>
      <c r="E2642" s="1">
        <v>17433.44</v>
      </c>
      <c r="F2642" s="1">
        <v>2.0</v>
      </c>
      <c r="G2642" s="1">
        <v>17.0</v>
      </c>
      <c r="H2642" s="1">
        <v>6.0</v>
      </c>
      <c r="I2642" s="1" t="s">
        <v>22</v>
      </c>
      <c r="J2642" s="1">
        <v>0.753</v>
      </c>
      <c r="K2642" s="1">
        <v>0.599</v>
      </c>
      <c r="L2642" s="6">
        <f>if(J2642&gt;QUARTILE!$B$3, "TOP", if(J2642&lt;QUARTILE!$B$4, "BOTTOM", 0))</f>
        <v>0</v>
      </c>
      <c r="M2642" s="6">
        <f t="shared" si="1"/>
        <v>2</v>
      </c>
      <c r="N2642" s="6" t="str">
        <f t="shared" si="2"/>
        <v>Gen X</v>
      </c>
      <c r="O2642" s="6" t="str">
        <f t="shared" si="3"/>
        <v>Low Income</v>
      </c>
    </row>
    <row r="2643" hidden="1">
      <c r="A2643" s="1">
        <v>102641.0</v>
      </c>
      <c r="B2643" s="1">
        <v>24.0</v>
      </c>
      <c r="C2643" s="1">
        <v>26000.0</v>
      </c>
      <c r="D2643" s="1" t="s">
        <v>17</v>
      </c>
      <c r="E2643" s="1">
        <v>5513.81</v>
      </c>
      <c r="F2643" s="1">
        <v>4.0</v>
      </c>
      <c r="G2643" s="1">
        <v>20.0</v>
      </c>
      <c r="H2643" s="1">
        <v>13.0</v>
      </c>
      <c r="I2643" s="1" t="s">
        <v>18</v>
      </c>
      <c r="J2643" s="1">
        <v>0.545</v>
      </c>
      <c r="K2643" s="1">
        <v>0.587</v>
      </c>
      <c r="L2643" s="6">
        <f>if(J2643&gt;QUARTILE!$B$3, "TOP", if(J2643&lt;QUARTILE!$B$4, "BOTTOM", 0))</f>
        <v>0</v>
      </c>
      <c r="M2643" s="6">
        <f t="shared" si="1"/>
        <v>1</v>
      </c>
      <c r="N2643" s="6" t="str">
        <f t="shared" si="2"/>
        <v>Millenial</v>
      </c>
      <c r="O2643" s="6" t="str">
        <f t="shared" si="3"/>
        <v>Low Income</v>
      </c>
    </row>
    <row r="2644" hidden="1">
      <c r="A2644" s="1">
        <v>102642.0</v>
      </c>
      <c r="B2644" s="1">
        <v>29.0</v>
      </c>
      <c r="C2644" s="1">
        <v>11000.0</v>
      </c>
      <c r="D2644" s="1" t="s">
        <v>24</v>
      </c>
      <c r="E2644" s="1">
        <v>11827.89</v>
      </c>
      <c r="F2644" s="1">
        <v>5.0</v>
      </c>
      <c r="G2644" s="1">
        <v>17.0</v>
      </c>
      <c r="H2644" s="1">
        <v>13.0</v>
      </c>
      <c r="I2644" s="1" t="s">
        <v>18</v>
      </c>
      <c r="J2644" s="1">
        <v>0.199</v>
      </c>
      <c r="K2644" s="1">
        <v>0.888</v>
      </c>
      <c r="L2644" s="6" t="str">
        <f>if(J2644&gt;QUARTILE!$B$3, "TOP", if(J2644&lt;QUARTILE!$B$4, "BOTTOM", 0))</f>
        <v>BOTTOM</v>
      </c>
      <c r="M2644" s="6">
        <f t="shared" si="1"/>
        <v>1</v>
      </c>
      <c r="N2644" s="6" t="str">
        <f t="shared" si="2"/>
        <v>Millenial</v>
      </c>
      <c r="O2644" s="6" t="str">
        <f t="shared" si="3"/>
        <v>Low Income</v>
      </c>
    </row>
    <row r="2645" hidden="1">
      <c r="A2645" s="1">
        <v>102643.0</v>
      </c>
      <c r="B2645" s="1">
        <v>66.0</v>
      </c>
      <c r="C2645" s="1">
        <v>20000.0</v>
      </c>
      <c r="D2645" s="1" t="s">
        <v>25</v>
      </c>
      <c r="E2645" s="1">
        <v>2618.26</v>
      </c>
      <c r="F2645" s="1">
        <v>3.0</v>
      </c>
      <c r="G2645" s="1">
        <v>19.0</v>
      </c>
      <c r="H2645" s="1">
        <v>7.0</v>
      </c>
      <c r="I2645" s="1" t="s">
        <v>22</v>
      </c>
      <c r="J2645" s="1">
        <v>0.18</v>
      </c>
      <c r="K2645" s="1">
        <v>0.867</v>
      </c>
      <c r="L2645" s="6" t="str">
        <f>if(J2645&gt;QUARTILE!$B$3, "TOP", if(J2645&lt;QUARTILE!$B$4, "BOTTOM", 0))</f>
        <v>BOTTOM</v>
      </c>
      <c r="M2645" s="6">
        <f t="shared" si="1"/>
        <v>2</v>
      </c>
      <c r="N2645" s="6" t="str">
        <f t="shared" si="2"/>
        <v>Baby Boomer</v>
      </c>
      <c r="O2645" s="6" t="str">
        <f t="shared" si="3"/>
        <v>Low Income</v>
      </c>
    </row>
    <row r="2646" hidden="1">
      <c r="A2646" s="1">
        <v>102644.0</v>
      </c>
      <c r="B2646" s="1">
        <v>47.0</v>
      </c>
      <c r="C2646" s="1">
        <v>21000.0</v>
      </c>
      <c r="D2646" s="1" t="s">
        <v>27</v>
      </c>
      <c r="E2646" s="1">
        <v>760.28</v>
      </c>
      <c r="F2646" s="1">
        <v>4.0</v>
      </c>
      <c r="G2646" s="1">
        <v>29.0</v>
      </c>
      <c r="H2646" s="1">
        <v>11.0</v>
      </c>
      <c r="I2646" s="1" t="s">
        <v>22</v>
      </c>
      <c r="J2646" s="1">
        <v>0.07</v>
      </c>
      <c r="K2646" s="1">
        <v>0.026</v>
      </c>
      <c r="L2646" s="6" t="str">
        <f>if(J2646&gt;QUARTILE!$B$3, "TOP", if(J2646&lt;QUARTILE!$B$4, "BOTTOM", 0))</f>
        <v>BOTTOM</v>
      </c>
      <c r="M2646" s="6">
        <f t="shared" si="1"/>
        <v>2</v>
      </c>
      <c r="N2646" s="6" t="str">
        <f t="shared" si="2"/>
        <v>Gen X</v>
      </c>
      <c r="O2646" s="6" t="str">
        <f t="shared" si="3"/>
        <v>Low Income</v>
      </c>
    </row>
    <row r="2647" hidden="1">
      <c r="A2647" s="1">
        <v>102645.0</v>
      </c>
      <c r="B2647" s="1">
        <v>38.0</v>
      </c>
      <c r="C2647" s="1">
        <v>35000.0</v>
      </c>
      <c r="D2647" s="1" t="s">
        <v>25</v>
      </c>
      <c r="E2647" s="1">
        <v>7730.53</v>
      </c>
      <c r="F2647" s="1">
        <v>1.0</v>
      </c>
      <c r="G2647" s="1">
        <v>17.0</v>
      </c>
      <c r="H2647" s="1">
        <v>15.0</v>
      </c>
      <c r="I2647" s="1" t="s">
        <v>22</v>
      </c>
      <c r="J2647" s="1">
        <v>0.376</v>
      </c>
      <c r="K2647" s="1">
        <v>0.853</v>
      </c>
      <c r="L2647" s="6">
        <f>if(J2647&gt;QUARTILE!$B$3, "TOP", if(J2647&lt;QUARTILE!$B$4, "BOTTOM", 0))</f>
        <v>0</v>
      </c>
      <c r="M2647" s="6">
        <f t="shared" si="1"/>
        <v>2</v>
      </c>
      <c r="N2647" s="6" t="str">
        <f t="shared" si="2"/>
        <v>Gen X</v>
      </c>
      <c r="O2647" s="6" t="str">
        <f t="shared" si="3"/>
        <v>Low Income</v>
      </c>
    </row>
    <row r="2648" hidden="1">
      <c r="A2648" s="1">
        <v>102646.0</v>
      </c>
      <c r="B2648" s="1">
        <v>48.0</v>
      </c>
      <c r="C2648" s="1">
        <v>16000.0</v>
      </c>
      <c r="D2648" s="1" t="s">
        <v>17</v>
      </c>
      <c r="E2648" s="1">
        <v>6419.86</v>
      </c>
      <c r="F2648" s="1">
        <v>4.0</v>
      </c>
      <c r="G2648" s="1">
        <v>18.0</v>
      </c>
      <c r="H2648" s="1">
        <v>10.0</v>
      </c>
      <c r="I2648" s="1" t="s">
        <v>22</v>
      </c>
      <c r="J2648" s="1">
        <v>0.689</v>
      </c>
      <c r="K2648" s="1">
        <v>0.617</v>
      </c>
      <c r="L2648" s="6">
        <f>if(J2648&gt;QUARTILE!$B$3, "TOP", if(J2648&lt;QUARTILE!$B$4, "BOTTOM", 0))</f>
        <v>0</v>
      </c>
      <c r="M2648" s="6">
        <f t="shared" si="1"/>
        <v>2</v>
      </c>
      <c r="N2648" s="6" t="str">
        <f t="shared" si="2"/>
        <v>Gen X</v>
      </c>
      <c r="O2648" s="6" t="str">
        <f t="shared" si="3"/>
        <v>Low Income</v>
      </c>
    </row>
    <row r="2649" hidden="1">
      <c r="A2649" s="1">
        <v>102647.0</v>
      </c>
      <c r="B2649" s="1">
        <v>75.0</v>
      </c>
      <c r="C2649" s="1">
        <v>13000.0</v>
      </c>
      <c r="D2649" s="1" t="s">
        <v>27</v>
      </c>
      <c r="E2649" s="1">
        <v>10449.06</v>
      </c>
      <c r="F2649" s="1">
        <v>2.0</v>
      </c>
      <c r="G2649" s="1">
        <v>24.0</v>
      </c>
      <c r="H2649" s="1">
        <v>6.0</v>
      </c>
      <c r="I2649" s="1" t="s">
        <v>22</v>
      </c>
      <c r="J2649" s="1">
        <v>0.914</v>
      </c>
      <c r="K2649" s="1">
        <v>0.317</v>
      </c>
      <c r="L2649" s="6" t="str">
        <f>if(J2649&gt;QUARTILE!$B$3, "TOP", if(J2649&lt;QUARTILE!$B$4, "BOTTOM", 0))</f>
        <v>TOP</v>
      </c>
      <c r="M2649" s="6">
        <f t="shared" si="1"/>
        <v>2</v>
      </c>
      <c r="N2649" s="6" t="str">
        <f t="shared" si="2"/>
        <v>Baby Boomer</v>
      </c>
      <c r="O2649" s="6" t="str">
        <f t="shared" si="3"/>
        <v>Low Income</v>
      </c>
    </row>
    <row r="2650" hidden="1">
      <c r="A2650" s="1">
        <v>102648.0</v>
      </c>
      <c r="B2650" s="1">
        <v>78.0</v>
      </c>
      <c r="C2650" s="1">
        <v>21000.0</v>
      </c>
      <c r="D2650" s="1" t="s">
        <v>25</v>
      </c>
      <c r="E2650" s="1">
        <v>65394.24</v>
      </c>
      <c r="F2650" s="1">
        <v>1.0</v>
      </c>
      <c r="G2650" s="1">
        <v>21.0</v>
      </c>
      <c r="H2650" s="1">
        <v>6.0</v>
      </c>
      <c r="I2650" s="1" t="s">
        <v>18</v>
      </c>
      <c r="J2650" s="1">
        <v>0.47</v>
      </c>
      <c r="K2650" s="1">
        <v>0.753</v>
      </c>
      <c r="L2650" s="6">
        <f>if(J2650&gt;QUARTILE!$B$3, "TOP", if(J2650&lt;QUARTILE!$B$4, "BOTTOM", 0))</f>
        <v>0</v>
      </c>
      <c r="M2650" s="6">
        <f t="shared" si="1"/>
        <v>1</v>
      </c>
      <c r="N2650" s="6" t="str">
        <f t="shared" si="2"/>
        <v>Baby Boomer</v>
      </c>
      <c r="O2650" s="6" t="str">
        <f t="shared" si="3"/>
        <v>Low Income</v>
      </c>
    </row>
    <row r="2651" hidden="1">
      <c r="A2651" s="1">
        <v>102649.0</v>
      </c>
      <c r="B2651" s="1">
        <v>41.0</v>
      </c>
      <c r="C2651" s="1">
        <v>15000.0</v>
      </c>
      <c r="D2651" s="1" t="s">
        <v>25</v>
      </c>
      <c r="E2651" s="1">
        <v>14772.49</v>
      </c>
      <c r="F2651" s="1">
        <v>5.0</v>
      </c>
      <c r="G2651" s="1">
        <v>22.0</v>
      </c>
      <c r="H2651" s="1">
        <v>7.0</v>
      </c>
      <c r="I2651" s="1" t="s">
        <v>22</v>
      </c>
      <c r="J2651" s="1">
        <v>0.581</v>
      </c>
      <c r="K2651" s="1">
        <v>0.0</v>
      </c>
      <c r="L2651" s="6">
        <f>if(J2651&gt;QUARTILE!$B$3, "TOP", if(J2651&lt;QUARTILE!$B$4, "BOTTOM", 0))</f>
        <v>0</v>
      </c>
      <c r="M2651" s="6">
        <f t="shared" si="1"/>
        <v>2</v>
      </c>
      <c r="N2651" s="6" t="str">
        <f t="shared" si="2"/>
        <v>Gen X</v>
      </c>
      <c r="O2651" s="6" t="str">
        <f t="shared" si="3"/>
        <v>Low Income</v>
      </c>
    </row>
    <row r="2652" hidden="1">
      <c r="A2652" s="1">
        <v>102650.0</v>
      </c>
      <c r="B2652" s="1">
        <v>37.0</v>
      </c>
      <c r="C2652" s="1">
        <v>18000.0</v>
      </c>
      <c r="D2652" s="1" t="s">
        <v>23</v>
      </c>
      <c r="E2652" s="1">
        <v>16111.84</v>
      </c>
      <c r="F2652" s="1">
        <v>1.0</v>
      </c>
      <c r="G2652" s="1">
        <v>15.0</v>
      </c>
      <c r="H2652" s="1">
        <v>17.0</v>
      </c>
      <c r="I2652" s="1" t="s">
        <v>22</v>
      </c>
      <c r="J2652" s="1">
        <v>0.519</v>
      </c>
      <c r="K2652" s="1">
        <v>0.838</v>
      </c>
      <c r="L2652" s="6">
        <f>if(J2652&gt;QUARTILE!$B$3, "TOP", if(J2652&lt;QUARTILE!$B$4, "BOTTOM", 0))</f>
        <v>0</v>
      </c>
      <c r="M2652" s="6">
        <f t="shared" si="1"/>
        <v>2</v>
      </c>
      <c r="N2652" s="6" t="str">
        <f t="shared" si="2"/>
        <v>Gen X</v>
      </c>
      <c r="O2652" s="6" t="str">
        <f t="shared" si="3"/>
        <v>Low Income</v>
      </c>
    </row>
    <row r="2653" hidden="1">
      <c r="A2653" s="1">
        <v>102651.0</v>
      </c>
      <c r="B2653" s="1">
        <v>54.0</v>
      </c>
      <c r="C2653" s="1">
        <v>21000.0</v>
      </c>
      <c r="D2653" s="1" t="s">
        <v>25</v>
      </c>
      <c r="E2653" s="1">
        <v>56809.14</v>
      </c>
      <c r="F2653" s="1">
        <v>1.0</v>
      </c>
      <c r="G2653" s="1">
        <v>21.0</v>
      </c>
      <c r="H2653" s="1">
        <v>8.0</v>
      </c>
      <c r="I2653" s="1" t="s">
        <v>18</v>
      </c>
      <c r="J2653" s="1">
        <v>0.259</v>
      </c>
      <c r="K2653" s="1">
        <v>0.52</v>
      </c>
      <c r="L2653" s="6" t="str">
        <f>if(J2653&gt;QUARTILE!$B$3, "TOP", if(J2653&lt;QUARTILE!$B$4, "BOTTOM", 0))</f>
        <v>BOTTOM</v>
      </c>
      <c r="M2653" s="6">
        <f t="shared" si="1"/>
        <v>1</v>
      </c>
      <c r="N2653" s="6" t="str">
        <f t="shared" si="2"/>
        <v>Gen X</v>
      </c>
      <c r="O2653" s="6" t="str">
        <f t="shared" si="3"/>
        <v>Low Income</v>
      </c>
    </row>
    <row r="2654" hidden="1">
      <c r="A2654" s="1">
        <v>102652.0</v>
      </c>
      <c r="B2654" s="1">
        <v>21.0</v>
      </c>
      <c r="C2654" s="1">
        <v>18000.0</v>
      </c>
      <c r="D2654" s="1" t="s">
        <v>30</v>
      </c>
      <c r="E2654" s="1">
        <v>50803.43</v>
      </c>
      <c r="F2654" s="1">
        <v>2.0</v>
      </c>
      <c r="G2654" s="1">
        <v>20.0</v>
      </c>
      <c r="H2654" s="1">
        <v>17.0</v>
      </c>
      <c r="I2654" s="1" t="s">
        <v>18</v>
      </c>
      <c r="J2654" s="1">
        <v>0.86</v>
      </c>
      <c r="K2654" s="1">
        <v>0.161</v>
      </c>
      <c r="L2654" s="6" t="str">
        <f>if(J2654&gt;QUARTILE!$B$3, "TOP", if(J2654&lt;QUARTILE!$B$4, "BOTTOM", 0))</f>
        <v>TOP</v>
      </c>
      <c r="M2654" s="6">
        <f t="shared" si="1"/>
        <v>1</v>
      </c>
      <c r="N2654" s="6" t="str">
        <f t="shared" si="2"/>
        <v>Millenial</v>
      </c>
      <c r="O2654" s="6" t="str">
        <f t="shared" si="3"/>
        <v>Low Income</v>
      </c>
    </row>
    <row r="2655" hidden="1">
      <c r="A2655" s="1">
        <v>102653.0</v>
      </c>
      <c r="B2655" s="1">
        <v>45.0</v>
      </c>
      <c r="C2655" s="1">
        <v>39000.0</v>
      </c>
      <c r="D2655" s="1" t="s">
        <v>23</v>
      </c>
      <c r="E2655" s="1">
        <v>43102.61</v>
      </c>
      <c r="F2655" s="1">
        <v>3.0</v>
      </c>
      <c r="G2655" s="1">
        <v>16.0</v>
      </c>
      <c r="H2655" s="1">
        <v>8.0</v>
      </c>
      <c r="I2655" s="1" t="s">
        <v>18</v>
      </c>
      <c r="J2655" s="1">
        <v>0.669</v>
      </c>
      <c r="K2655" s="1">
        <v>0.0</v>
      </c>
      <c r="L2655" s="6">
        <f>if(J2655&gt;QUARTILE!$B$3, "TOP", if(J2655&lt;QUARTILE!$B$4, "BOTTOM", 0))</f>
        <v>0</v>
      </c>
      <c r="M2655" s="6">
        <f t="shared" si="1"/>
        <v>1</v>
      </c>
      <c r="N2655" s="6" t="str">
        <f t="shared" si="2"/>
        <v>Gen X</v>
      </c>
      <c r="O2655" s="6" t="str">
        <f t="shared" si="3"/>
        <v>Low Income</v>
      </c>
    </row>
    <row r="2656" hidden="1">
      <c r="A2656" s="1">
        <v>102654.0</v>
      </c>
      <c r="B2656" s="1">
        <v>61.0</v>
      </c>
      <c r="C2656" s="1">
        <v>51000.0</v>
      </c>
      <c r="D2656" s="1" t="s">
        <v>23</v>
      </c>
      <c r="E2656" s="1">
        <v>2062.7</v>
      </c>
      <c r="F2656" s="1">
        <v>1.0</v>
      </c>
      <c r="G2656" s="1">
        <v>20.0</v>
      </c>
      <c r="H2656" s="1">
        <v>3.0</v>
      </c>
      <c r="I2656" s="1" t="s">
        <v>22</v>
      </c>
      <c r="J2656" s="1">
        <v>1.0</v>
      </c>
      <c r="K2656" s="1">
        <v>0.521</v>
      </c>
      <c r="L2656" s="6" t="str">
        <f>if(J2656&gt;QUARTILE!$B$3, "TOP", if(J2656&lt;QUARTILE!$B$4, "BOTTOM", 0))</f>
        <v>TOP</v>
      </c>
      <c r="M2656" s="6">
        <f t="shared" si="1"/>
        <v>2</v>
      </c>
      <c r="N2656" s="6" t="str">
        <f t="shared" si="2"/>
        <v>Baby Boomer</v>
      </c>
      <c r="O2656" s="6" t="str">
        <f t="shared" si="3"/>
        <v>Medium Income</v>
      </c>
    </row>
    <row r="2657" hidden="1">
      <c r="A2657" s="1">
        <v>102655.0</v>
      </c>
      <c r="B2657" s="1">
        <v>79.0</v>
      </c>
      <c r="C2657" s="1">
        <v>37000.0</v>
      </c>
      <c r="D2657" s="1" t="s">
        <v>23</v>
      </c>
      <c r="E2657" s="1">
        <v>20118.7</v>
      </c>
      <c r="F2657" s="1">
        <v>3.0</v>
      </c>
      <c r="G2657" s="1">
        <v>19.0</v>
      </c>
      <c r="H2657" s="1">
        <v>3.0</v>
      </c>
      <c r="I2657" s="1" t="s">
        <v>22</v>
      </c>
      <c r="J2657" s="1">
        <v>0.885</v>
      </c>
      <c r="K2657" s="1">
        <v>0.422</v>
      </c>
      <c r="L2657" s="6" t="str">
        <f>if(J2657&gt;QUARTILE!$B$3, "TOP", if(J2657&lt;QUARTILE!$B$4, "BOTTOM", 0))</f>
        <v>TOP</v>
      </c>
      <c r="M2657" s="6">
        <f t="shared" si="1"/>
        <v>2</v>
      </c>
      <c r="N2657" s="6" t="str">
        <f t="shared" si="2"/>
        <v>Baby Boomer</v>
      </c>
      <c r="O2657" s="6" t="str">
        <f t="shared" si="3"/>
        <v>Low Income</v>
      </c>
    </row>
    <row r="2658" hidden="1">
      <c r="A2658" s="1">
        <v>102656.0</v>
      </c>
      <c r="B2658" s="1">
        <v>37.0</v>
      </c>
      <c r="C2658" s="1">
        <v>8000.0</v>
      </c>
      <c r="D2658" s="1" t="s">
        <v>17</v>
      </c>
      <c r="E2658" s="1">
        <v>33015.51</v>
      </c>
      <c r="F2658" s="1">
        <v>4.0</v>
      </c>
      <c r="G2658" s="1">
        <v>18.0</v>
      </c>
      <c r="H2658" s="1">
        <v>11.0</v>
      </c>
      <c r="I2658" s="1" t="s">
        <v>18</v>
      </c>
      <c r="J2658" s="1">
        <v>0.378</v>
      </c>
      <c r="K2658" s="1">
        <v>0.713</v>
      </c>
      <c r="L2658" s="6">
        <f>if(J2658&gt;QUARTILE!$B$3, "TOP", if(J2658&lt;QUARTILE!$B$4, "BOTTOM", 0))</f>
        <v>0</v>
      </c>
      <c r="M2658" s="6">
        <f t="shared" si="1"/>
        <v>1</v>
      </c>
      <c r="N2658" s="6" t="str">
        <f t="shared" si="2"/>
        <v>Gen X</v>
      </c>
      <c r="O2658" s="6" t="str">
        <f t="shared" si="3"/>
        <v>Low Income</v>
      </c>
    </row>
    <row r="2659" hidden="1">
      <c r="A2659" s="1">
        <v>102657.0</v>
      </c>
      <c r="B2659" s="1">
        <v>77.0</v>
      </c>
      <c r="C2659" s="1">
        <v>15000.0</v>
      </c>
      <c r="D2659" s="1" t="s">
        <v>25</v>
      </c>
      <c r="E2659" s="1">
        <v>36105.98</v>
      </c>
      <c r="F2659" s="1">
        <v>2.0</v>
      </c>
      <c r="G2659" s="1">
        <v>20.0</v>
      </c>
      <c r="H2659" s="1">
        <v>4.0</v>
      </c>
      <c r="I2659" s="1" t="s">
        <v>18</v>
      </c>
      <c r="J2659" s="1">
        <v>0.463</v>
      </c>
      <c r="K2659" s="1">
        <v>0.688</v>
      </c>
      <c r="L2659" s="6">
        <f>if(J2659&gt;QUARTILE!$B$3, "TOP", if(J2659&lt;QUARTILE!$B$4, "BOTTOM", 0))</f>
        <v>0</v>
      </c>
      <c r="M2659" s="6">
        <f t="shared" si="1"/>
        <v>1</v>
      </c>
      <c r="N2659" s="6" t="str">
        <f t="shared" si="2"/>
        <v>Baby Boomer</v>
      </c>
      <c r="O2659" s="6" t="str">
        <f t="shared" si="3"/>
        <v>Low Income</v>
      </c>
    </row>
    <row r="2660" hidden="1">
      <c r="A2660" s="1">
        <v>102658.0</v>
      </c>
      <c r="B2660" s="1">
        <v>41.0</v>
      </c>
      <c r="C2660" s="1">
        <v>20000.0</v>
      </c>
      <c r="D2660" s="1" t="s">
        <v>23</v>
      </c>
      <c r="E2660" s="1">
        <v>17250.6</v>
      </c>
      <c r="F2660" s="1">
        <v>5.0</v>
      </c>
      <c r="G2660" s="1">
        <v>22.0</v>
      </c>
      <c r="H2660" s="1">
        <v>8.0</v>
      </c>
      <c r="I2660" s="1" t="s">
        <v>22</v>
      </c>
      <c r="J2660" s="1">
        <v>0.587</v>
      </c>
      <c r="K2660" s="1">
        <v>0.54</v>
      </c>
      <c r="L2660" s="6">
        <f>if(J2660&gt;QUARTILE!$B$3, "TOP", if(J2660&lt;QUARTILE!$B$4, "BOTTOM", 0))</f>
        <v>0</v>
      </c>
      <c r="M2660" s="6">
        <f t="shared" si="1"/>
        <v>2</v>
      </c>
      <c r="N2660" s="6" t="str">
        <f t="shared" si="2"/>
        <v>Gen X</v>
      </c>
      <c r="O2660" s="6" t="str">
        <f t="shared" si="3"/>
        <v>Low Income</v>
      </c>
    </row>
    <row r="2661" hidden="1">
      <c r="A2661" s="1">
        <v>102659.0</v>
      </c>
      <c r="B2661" s="1">
        <v>67.0</v>
      </c>
      <c r="C2661" s="1">
        <v>7000.0</v>
      </c>
      <c r="D2661" s="1" t="s">
        <v>25</v>
      </c>
      <c r="E2661" s="1">
        <v>353.01</v>
      </c>
      <c r="F2661" s="1">
        <v>1.0</v>
      </c>
      <c r="G2661" s="1">
        <v>23.0</v>
      </c>
      <c r="H2661" s="1">
        <v>3.0</v>
      </c>
      <c r="I2661" s="1" t="s">
        <v>22</v>
      </c>
      <c r="J2661" s="1">
        <v>0.175</v>
      </c>
      <c r="K2661" s="1">
        <v>0.151</v>
      </c>
      <c r="L2661" s="6" t="str">
        <f>if(J2661&gt;QUARTILE!$B$3, "TOP", if(J2661&lt;QUARTILE!$B$4, "BOTTOM", 0))</f>
        <v>BOTTOM</v>
      </c>
      <c r="M2661" s="6">
        <f t="shared" si="1"/>
        <v>2</v>
      </c>
      <c r="N2661" s="6" t="str">
        <f t="shared" si="2"/>
        <v>Baby Boomer</v>
      </c>
      <c r="O2661" s="6" t="str">
        <f t="shared" si="3"/>
        <v>Low Income</v>
      </c>
    </row>
    <row r="2662" hidden="1">
      <c r="A2662" s="1">
        <v>102660.0</v>
      </c>
      <c r="B2662" s="1">
        <v>66.0</v>
      </c>
      <c r="C2662" s="1">
        <v>13000.0</v>
      </c>
      <c r="D2662" s="1" t="s">
        <v>27</v>
      </c>
      <c r="E2662" s="1">
        <v>72773.54</v>
      </c>
      <c r="F2662" s="1">
        <v>3.0</v>
      </c>
      <c r="G2662" s="1">
        <v>19.0</v>
      </c>
      <c r="H2662" s="1">
        <v>8.0</v>
      </c>
      <c r="I2662" s="1" t="s">
        <v>18</v>
      </c>
      <c r="J2662" s="1">
        <v>0.351</v>
      </c>
      <c r="K2662" s="1">
        <v>0.626</v>
      </c>
      <c r="L2662" s="6">
        <f>if(J2662&gt;QUARTILE!$B$3, "TOP", if(J2662&lt;QUARTILE!$B$4, "BOTTOM", 0))</f>
        <v>0</v>
      </c>
      <c r="M2662" s="6">
        <f t="shared" si="1"/>
        <v>1</v>
      </c>
      <c r="N2662" s="6" t="str">
        <f t="shared" si="2"/>
        <v>Baby Boomer</v>
      </c>
      <c r="O2662" s="6" t="str">
        <f t="shared" si="3"/>
        <v>Low Income</v>
      </c>
    </row>
    <row r="2663" hidden="1">
      <c r="A2663" s="1">
        <v>102661.0</v>
      </c>
      <c r="B2663" s="1">
        <v>68.0</v>
      </c>
      <c r="C2663" s="1">
        <v>20000.0</v>
      </c>
      <c r="D2663" s="1" t="s">
        <v>25</v>
      </c>
      <c r="E2663" s="1">
        <v>12780.63</v>
      </c>
      <c r="F2663" s="1">
        <v>1.0</v>
      </c>
      <c r="G2663" s="1">
        <v>18.0</v>
      </c>
      <c r="H2663" s="1">
        <v>7.0</v>
      </c>
      <c r="I2663" s="1" t="s">
        <v>22</v>
      </c>
      <c r="J2663" s="1">
        <v>0.871</v>
      </c>
      <c r="K2663" s="1">
        <v>0.594</v>
      </c>
      <c r="L2663" s="6" t="str">
        <f>if(J2663&gt;QUARTILE!$B$3, "TOP", if(J2663&lt;QUARTILE!$B$4, "BOTTOM", 0))</f>
        <v>TOP</v>
      </c>
      <c r="M2663" s="6">
        <f t="shared" si="1"/>
        <v>2</v>
      </c>
      <c r="N2663" s="6" t="str">
        <f t="shared" si="2"/>
        <v>Baby Boomer</v>
      </c>
      <c r="O2663" s="6" t="str">
        <f t="shared" si="3"/>
        <v>Low Income</v>
      </c>
    </row>
    <row r="2664" hidden="1">
      <c r="A2664" s="1">
        <v>102662.0</v>
      </c>
      <c r="B2664" s="1">
        <v>49.0</v>
      </c>
      <c r="C2664" s="1">
        <v>17000.0</v>
      </c>
      <c r="D2664" s="1" t="s">
        <v>27</v>
      </c>
      <c r="E2664" s="1">
        <v>10004.17</v>
      </c>
      <c r="F2664" s="1">
        <v>2.0</v>
      </c>
      <c r="G2664" s="1">
        <v>22.0</v>
      </c>
      <c r="H2664" s="1">
        <v>9.0</v>
      </c>
      <c r="I2664" s="1" t="s">
        <v>22</v>
      </c>
      <c r="J2664" s="1">
        <v>0.153</v>
      </c>
      <c r="K2664" s="1">
        <v>0.023</v>
      </c>
      <c r="L2664" s="6" t="str">
        <f>if(J2664&gt;QUARTILE!$B$3, "TOP", if(J2664&lt;QUARTILE!$B$4, "BOTTOM", 0))</f>
        <v>BOTTOM</v>
      </c>
      <c r="M2664" s="6">
        <f t="shared" si="1"/>
        <v>2</v>
      </c>
      <c r="N2664" s="6" t="str">
        <f t="shared" si="2"/>
        <v>Gen X</v>
      </c>
      <c r="O2664" s="6" t="str">
        <f t="shared" si="3"/>
        <v>Low Income</v>
      </c>
    </row>
    <row r="2665" hidden="1">
      <c r="A2665" s="1">
        <v>102663.0</v>
      </c>
      <c r="B2665" s="1">
        <v>58.0</v>
      </c>
      <c r="C2665" s="1">
        <v>22000.0</v>
      </c>
      <c r="D2665" s="1" t="s">
        <v>25</v>
      </c>
      <c r="E2665" s="1">
        <v>10048.84</v>
      </c>
      <c r="F2665" s="1">
        <v>5.0</v>
      </c>
      <c r="G2665" s="1">
        <v>27.0</v>
      </c>
      <c r="H2665" s="1">
        <v>7.0</v>
      </c>
      <c r="I2665" s="1" t="s">
        <v>22</v>
      </c>
      <c r="J2665" s="1">
        <v>0.596</v>
      </c>
      <c r="K2665" s="1">
        <v>0.712</v>
      </c>
      <c r="L2665" s="6">
        <f>if(J2665&gt;QUARTILE!$B$3, "TOP", if(J2665&lt;QUARTILE!$B$4, "BOTTOM", 0))</f>
        <v>0</v>
      </c>
      <c r="M2665" s="6">
        <f t="shared" si="1"/>
        <v>2</v>
      </c>
      <c r="N2665" s="6" t="str">
        <f t="shared" si="2"/>
        <v>Gen X</v>
      </c>
      <c r="O2665" s="6" t="str">
        <f t="shared" si="3"/>
        <v>Low Income</v>
      </c>
    </row>
    <row r="2666" hidden="1">
      <c r="A2666" s="1">
        <v>102664.0</v>
      </c>
      <c r="B2666" s="1">
        <v>53.0</v>
      </c>
      <c r="C2666" s="1">
        <v>10000.0</v>
      </c>
      <c r="D2666" s="1" t="s">
        <v>25</v>
      </c>
      <c r="E2666" s="1">
        <v>11038.19</v>
      </c>
      <c r="F2666" s="1">
        <v>4.0</v>
      </c>
      <c r="G2666" s="1">
        <v>23.0</v>
      </c>
      <c r="H2666" s="1">
        <v>2.0</v>
      </c>
      <c r="I2666" s="1" t="s">
        <v>22</v>
      </c>
      <c r="J2666" s="1">
        <v>0.444</v>
      </c>
      <c r="K2666" s="1">
        <v>0.782</v>
      </c>
      <c r="L2666" s="6">
        <f>if(J2666&gt;QUARTILE!$B$3, "TOP", if(J2666&lt;QUARTILE!$B$4, "BOTTOM", 0))</f>
        <v>0</v>
      </c>
      <c r="M2666" s="6">
        <f t="shared" si="1"/>
        <v>2</v>
      </c>
      <c r="N2666" s="6" t="str">
        <f t="shared" si="2"/>
        <v>Gen X</v>
      </c>
      <c r="O2666" s="6" t="str">
        <f t="shared" si="3"/>
        <v>Low Income</v>
      </c>
    </row>
    <row r="2667" hidden="1">
      <c r="A2667" s="1">
        <v>102665.0</v>
      </c>
      <c r="B2667" s="1">
        <v>75.0</v>
      </c>
      <c r="C2667" s="1">
        <v>17000.0</v>
      </c>
      <c r="D2667" s="1" t="s">
        <v>23</v>
      </c>
      <c r="E2667" s="1">
        <v>5546.21</v>
      </c>
      <c r="F2667" s="1">
        <v>4.0</v>
      </c>
      <c r="G2667" s="1">
        <v>19.0</v>
      </c>
      <c r="H2667" s="1">
        <v>9.0</v>
      </c>
      <c r="I2667" s="1" t="s">
        <v>22</v>
      </c>
      <c r="J2667" s="1">
        <v>0.251</v>
      </c>
      <c r="K2667" s="1">
        <v>0.724</v>
      </c>
      <c r="L2667" s="6" t="str">
        <f>if(J2667&gt;QUARTILE!$B$3, "TOP", if(J2667&lt;QUARTILE!$B$4, "BOTTOM", 0))</f>
        <v>BOTTOM</v>
      </c>
      <c r="M2667" s="6">
        <f t="shared" si="1"/>
        <v>2</v>
      </c>
      <c r="N2667" s="6" t="str">
        <f t="shared" si="2"/>
        <v>Baby Boomer</v>
      </c>
      <c r="O2667" s="6" t="str">
        <f t="shared" si="3"/>
        <v>Low Income</v>
      </c>
    </row>
    <row r="2668" hidden="1">
      <c r="A2668" s="1">
        <v>102666.0</v>
      </c>
      <c r="B2668" s="1">
        <v>70.0</v>
      </c>
      <c r="C2668" s="1">
        <v>24000.0</v>
      </c>
      <c r="D2668" s="1" t="s">
        <v>23</v>
      </c>
      <c r="E2668" s="1">
        <v>7930.12</v>
      </c>
      <c r="F2668" s="1">
        <v>3.0</v>
      </c>
      <c r="G2668" s="1">
        <v>17.0</v>
      </c>
      <c r="H2668" s="1">
        <v>8.0</v>
      </c>
      <c r="I2668" s="1" t="s">
        <v>22</v>
      </c>
      <c r="J2668" s="1">
        <v>1.0</v>
      </c>
      <c r="K2668" s="1">
        <v>0.176</v>
      </c>
      <c r="L2668" s="6" t="str">
        <f>if(J2668&gt;QUARTILE!$B$3, "TOP", if(J2668&lt;QUARTILE!$B$4, "BOTTOM", 0))</f>
        <v>TOP</v>
      </c>
      <c r="M2668" s="6">
        <f t="shared" si="1"/>
        <v>2</v>
      </c>
      <c r="N2668" s="6" t="str">
        <f t="shared" si="2"/>
        <v>Baby Boomer</v>
      </c>
      <c r="O2668" s="6" t="str">
        <f t="shared" si="3"/>
        <v>Low Income</v>
      </c>
    </row>
    <row r="2669" hidden="1">
      <c r="A2669" s="1">
        <v>102667.0</v>
      </c>
      <c r="B2669" s="1">
        <v>51.0</v>
      </c>
      <c r="C2669" s="1">
        <v>22000.0</v>
      </c>
      <c r="D2669" s="1" t="s">
        <v>25</v>
      </c>
      <c r="E2669" s="1">
        <v>84476.69</v>
      </c>
      <c r="F2669" s="1">
        <v>4.0</v>
      </c>
      <c r="G2669" s="1">
        <v>18.0</v>
      </c>
      <c r="H2669" s="1">
        <v>4.0</v>
      </c>
      <c r="I2669" s="1" t="s">
        <v>18</v>
      </c>
      <c r="J2669" s="1">
        <v>0.975</v>
      </c>
      <c r="K2669" s="1">
        <v>0.353</v>
      </c>
      <c r="L2669" s="6" t="str">
        <f>if(J2669&gt;QUARTILE!$B$3, "TOP", if(J2669&lt;QUARTILE!$B$4, "BOTTOM", 0))</f>
        <v>TOP</v>
      </c>
      <c r="M2669" s="6">
        <f t="shared" si="1"/>
        <v>1</v>
      </c>
      <c r="N2669" s="6" t="str">
        <f t="shared" si="2"/>
        <v>Gen X</v>
      </c>
      <c r="O2669" s="6" t="str">
        <f t="shared" si="3"/>
        <v>Low Income</v>
      </c>
    </row>
    <row r="2670" hidden="1">
      <c r="A2670" s="1">
        <v>102668.0</v>
      </c>
      <c r="B2670" s="1">
        <v>53.0</v>
      </c>
      <c r="C2670" s="1">
        <v>29000.0</v>
      </c>
      <c r="D2670" s="1" t="s">
        <v>23</v>
      </c>
      <c r="E2670" s="1">
        <v>9182.63</v>
      </c>
      <c r="F2670" s="1">
        <v>3.0</v>
      </c>
      <c r="G2670" s="1">
        <v>16.0</v>
      </c>
      <c r="H2670" s="1">
        <v>4.0</v>
      </c>
      <c r="I2670" s="1" t="s">
        <v>22</v>
      </c>
      <c r="J2670" s="1">
        <v>0.317</v>
      </c>
      <c r="K2670" s="1">
        <v>0.527</v>
      </c>
      <c r="L2670" s="6">
        <f>if(J2670&gt;QUARTILE!$B$3, "TOP", if(J2670&lt;QUARTILE!$B$4, "BOTTOM", 0))</f>
        <v>0</v>
      </c>
      <c r="M2670" s="6">
        <f t="shared" si="1"/>
        <v>2</v>
      </c>
      <c r="N2670" s="6" t="str">
        <f t="shared" si="2"/>
        <v>Gen X</v>
      </c>
      <c r="O2670" s="6" t="str">
        <f t="shared" si="3"/>
        <v>Low Income</v>
      </c>
    </row>
    <row r="2671" hidden="1">
      <c r="A2671" s="1">
        <v>102669.0</v>
      </c>
      <c r="B2671" s="1">
        <v>19.0</v>
      </c>
      <c r="C2671" s="1">
        <v>28000.0</v>
      </c>
      <c r="D2671" s="1" t="s">
        <v>27</v>
      </c>
      <c r="E2671" s="1">
        <v>14961.57</v>
      </c>
      <c r="F2671" s="1">
        <v>5.0</v>
      </c>
      <c r="G2671" s="1">
        <v>23.0</v>
      </c>
      <c r="H2671" s="1">
        <v>22.0</v>
      </c>
      <c r="I2671" s="1" t="s">
        <v>26</v>
      </c>
      <c r="J2671" s="1">
        <v>0.985</v>
      </c>
      <c r="K2671" s="1">
        <v>0.784</v>
      </c>
      <c r="L2671" s="6" t="str">
        <f>if(J2671&gt;QUARTILE!$B$3, "TOP", if(J2671&lt;QUARTILE!$B$4, "BOTTOM", 0))</f>
        <v>TOP</v>
      </c>
      <c r="M2671" s="6">
        <f t="shared" si="1"/>
        <v>3</v>
      </c>
      <c r="N2671" s="6" t="str">
        <f t="shared" si="2"/>
        <v>Millenial</v>
      </c>
      <c r="O2671" s="6" t="str">
        <f t="shared" si="3"/>
        <v>Low Income</v>
      </c>
    </row>
    <row r="2672" hidden="1">
      <c r="A2672" s="1">
        <v>102670.0</v>
      </c>
      <c r="B2672" s="1">
        <v>32.0</v>
      </c>
      <c r="C2672" s="1">
        <v>17000.0</v>
      </c>
      <c r="D2672" s="1" t="s">
        <v>23</v>
      </c>
      <c r="E2672" s="1">
        <v>37716.25</v>
      </c>
      <c r="F2672" s="1">
        <v>1.0</v>
      </c>
      <c r="G2672" s="1">
        <v>24.0</v>
      </c>
      <c r="H2672" s="1">
        <v>14.0</v>
      </c>
      <c r="I2672" s="1" t="s">
        <v>22</v>
      </c>
      <c r="J2672" s="1">
        <v>0.156</v>
      </c>
      <c r="K2672" s="1">
        <v>0.826</v>
      </c>
      <c r="L2672" s="6" t="str">
        <f>if(J2672&gt;QUARTILE!$B$3, "TOP", if(J2672&lt;QUARTILE!$B$4, "BOTTOM", 0))</f>
        <v>BOTTOM</v>
      </c>
      <c r="M2672" s="6">
        <f t="shared" si="1"/>
        <v>2</v>
      </c>
      <c r="N2672" s="6" t="str">
        <f t="shared" si="2"/>
        <v>Gen X</v>
      </c>
      <c r="O2672" s="6" t="str">
        <f t="shared" si="3"/>
        <v>Low Income</v>
      </c>
    </row>
    <row r="2673" hidden="1">
      <c r="A2673" s="1">
        <v>102671.0</v>
      </c>
      <c r="B2673" s="1">
        <v>51.0</v>
      </c>
      <c r="C2673" s="1">
        <v>24000.0</v>
      </c>
      <c r="D2673" s="1" t="s">
        <v>23</v>
      </c>
      <c r="E2673" s="1">
        <v>14991.3</v>
      </c>
      <c r="F2673" s="1">
        <v>2.0</v>
      </c>
      <c r="G2673" s="1">
        <v>21.0</v>
      </c>
      <c r="H2673" s="1">
        <v>3.0</v>
      </c>
      <c r="I2673" s="1" t="s">
        <v>22</v>
      </c>
      <c r="J2673" s="1">
        <v>0.328</v>
      </c>
      <c r="K2673" s="1">
        <v>0.062</v>
      </c>
      <c r="L2673" s="6">
        <f>if(J2673&gt;QUARTILE!$B$3, "TOP", if(J2673&lt;QUARTILE!$B$4, "BOTTOM", 0))</f>
        <v>0</v>
      </c>
      <c r="M2673" s="6">
        <f t="shared" si="1"/>
        <v>2</v>
      </c>
      <c r="N2673" s="6" t="str">
        <f t="shared" si="2"/>
        <v>Gen X</v>
      </c>
      <c r="O2673" s="6" t="str">
        <f t="shared" si="3"/>
        <v>Low Income</v>
      </c>
    </row>
    <row r="2674" hidden="1">
      <c r="A2674" s="1">
        <v>102672.0</v>
      </c>
      <c r="B2674" s="1">
        <v>53.0</v>
      </c>
      <c r="C2674" s="1">
        <v>14000.0</v>
      </c>
      <c r="D2674" s="1" t="s">
        <v>17</v>
      </c>
      <c r="E2674" s="1">
        <v>7844.66</v>
      </c>
      <c r="F2674" s="1">
        <v>5.0</v>
      </c>
      <c r="G2674" s="1">
        <v>16.0</v>
      </c>
      <c r="H2674" s="1">
        <v>6.0</v>
      </c>
      <c r="I2674" s="1" t="s">
        <v>22</v>
      </c>
      <c r="J2674" s="1">
        <v>0.108</v>
      </c>
      <c r="K2674" s="1">
        <v>0.949</v>
      </c>
      <c r="L2674" s="6" t="str">
        <f>if(J2674&gt;QUARTILE!$B$3, "TOP", if(J2674&lt;QUARTILE!$B$4, "BOTTOM", 0))</f>
        <v>BOTTOM</v>
      </c>
      <c r="M2674" s="6">
        <f t="shared" si="1"/>
        <v>2</v>
      </c>
      <c r="N2674" s="6" t="str">
        <f t="shared" si="2"/>
        <v>Gen X</v>
      </c>
      <c r="O2674" s="6" t="str">
        <f t="shared" si="3"/>
        <v>Low Income</v>
      </c>
    </row>
    <row r="2675" hidden="1">
      <c r="A2675" s="1">
        <v>102673.0</v>
      </c>
      <c r="B2675" s="1">
        <v>23.0</v>
      </c>
      <c r="C2675" s="1">
        <v>19000.0</v>
      </c>
      <c r="D2675" s="1" t="s">
        <v>25</v>
      </c>
      <c r="E2675" s="1">
        <v>14836.29</v>
      </c>
      <c r="F2675" s="1">
        <v>5.0</v>
      </c>
      <c r="G2675" s="1">
        <v>14.0</v>
      </c>
      <c r="H2675" s="1">
        <v>9.0</v>
      </c>
      <c r="I2675" s="1" t="s">
        <v>22</v>
      </c>
      <c r="J2675" s="1">
        <v>0.474</v>
      </c>
      <c r="K2675" s="1">
        <v>0.737</v>
      </c>
      <c r="L2675" s="6">
        <f>if(J2675&gt;QUARTILE!$B$3, "TOP", if(J2675&lt;QUARTILE!$B$4, "BOTTOM", 0))</f>
        <v>0</v>
      </c>
      <c r="M2675" s="6">
        <f t="shared" si="1"/>
        <v>2</v>
      </c>
      <c r="N2675" s="6" t="str">
        <f t="shared" si="2"/>
        <v>Millenial</v>
      </c>
      <c r="O2675" s="6" t="str">
        <f t="shared" si="3"/>
        <v>Low Income</v>
      </c>
    </row>
    <row r="2676" hidden="1">
      <c r="A2676" s="1">
        <v>102674.0</v>
      </c>
      <c r="B2676" s="1">
        <v>56.0</v>
      </c>
      <c r="C2676" s="1">
        <v>12000.0</v>
      </c>
      <c r="D2676" s="1" t="s">
        <v>27</v>
      </c>
      <c r="E2676" s="1">
        <v>2422.71</v>
      </c>
      <c r="F2676" s="1">
        <v>4.0</v>
      </c>
      <c r="G2676" s="1">
        <v>15.0</v>
      </c>
      <c r="H2676" s="1">
        <v>10.0</v>
      </c>
      <c r="I2676" s="1" t="s">
        <v>22</v>
      </c>
      <c r="J2676" s="1">
        <v>0.638</v>
      </c>
      <c r="K2676" s="1">
        <v>0.326</v>
      </c>
      <c r="L2676" s="6">
        <f>if(J2676&gt;QUARTILE!$B$3, "TOP", if(J2676&lt;QUARTILE!$B$4, "BOTTOM", 0))</f>
        <v>0</v>
      </c>
      <c r="M2676" s="6">
        <f t="shared" si="1"/>
        <v>2</v>
      </c>
      <c r="N2676" s="6" t="str">
        <f t="shared" si="2"/>
        <v>Gen X</v>
      </c>
      <c r="O2676" s="6" t="str">
        <f t="shared" si="3"/>
        <v>Low Income</v>
      </c>
    </row>
    <row r="2677" hidden="1">
      <c r="A2677" s="1">
        <v>102675.0</v>
      </c>
      <c r="B2677" s="1">
        <v>59.0</v>
      </c>
      <c r="C2677" s="1">
        <v>42000.0</v>
      </c>
      <c r="D2677" s="1" t="s">
        <v>17</v>
      </c>
      <c r="E2677" s="1">
        <v>2785.4</v>
      </c>
      <c r="F2677" s="1">
        <v>4.0</v>
      </c>
      <c r="G2677" s="1">
        <v>20.0</v>
      </c>
      <c r="H2677" s="1">
        <v>4.0</v>
      </c>
      <c r="I2677" s="1" t="s">
        <v>22</v>
      </c>
      <c r="J2677" s="1">
        <v>0.171</v>
      </c>
      <c r="K2677" s="1">
        <v>0.693</v>
      </c>
      <c r="L2677" s="6" t="str">
        <f>if(J2677&gt;QUARTILE!$B$3, "TOP", if(J2677&lt;QUARTILE!$B$4, "BOTTOM", 0))</f>
        <v>BOTTOM</v>
      </c>
      <c r="M2677" s="6">
        <f t="shared" si="1"/>
        <v>2</v>
      </c>
      <c r="N2677" s="6" t="str">
        <f t="shared" si="2"/>
        <v>Gen X</v>
      </c>
      <c r="O2677" s="6" t="str">
        <f t="shared" si="3"/>
        <v>Low Income</v>
      </c>
    </row>
    <row r="2678" hidden="1">
      <c r="A2678" s="1">
        <v>102676.0</v>
      </c>
      <c r="B2678" s="1">
        <v>68.0</v>
      </c>
      <c r="C2678" s="1">
        <v>19000.0</v>
      </c>
      <c r="D2678" s="1" t="s">
        <v>25</v>
      </c>
      <c r="E2678" s="1">
        <v>23690.43</v>
      </c>
      <c r="F2678" s="1">
        <v>2.0</v>
      </c>
      <c r="G2678" s="1">
        <v>21.0</v>
      </c>
      <c r="H2678" s="1">
        <v>4.0</v>
      </c>
      <c r="I2678" s="1" t="s">
        <v>22</v>
      </c>
      <c r="J2678" s="1">
        <v>0.289</v>
      </c>
      <c r="K2678" s="1">
        <v>0.377</v>
      </c>
      <c r="L2678" s="6" t="str">
        <f>if(J2678&gt;QUARTILE!$B$3, "TOP", if(J2678&lt;QUARTILE!$B$4, "BOTTOM", 0))</f>
        <v>BOTTOM</v>
      </c>
      <c r="M2678" s="6">
        <f t="shared" si="1"/>
        <v>2</v>
      </c>
      <c r="N2678" s="6" t="str">
        <f t="shared" si="2"/>
        <v>Baby Boomer</v>
      </c>
      <c r="O2678" s="6" t="str">
        <f t="shared" si="3"/>
        <v>Low Income</v>
      </c>
    </row>
    <row r="2679" hidden="1">
      <c r="A2679" s="1">
        <v>102677.0</v>
      </c>
      <c r="B2679" s="1">
        <v>68.0</v>
      </c>
      <c r="C2679" s="1">
        <v>42000.0</v>
      </c>
      <c r="D2679" s="1" t="s">
        <v>27</v>
      </c>
      <c r="E2679" s="1">
        <v>49889.6</v>
      </c>
      <c r="F2679" s="1">
        <v>1.0</v>
      </c>
      <c r="G2679" s="1">
        <v>21.0</v>
      </c>
      <c r="H2679" s="1">
        <v>4.0</v>
      </c>
      <c r="I2679" s="1" t="s">
        <v>18</v>
      </c>
      <c r="J2679" s="1">
        <v>0.493</v>
      </c>
      <c r="K2679" s="1">
        <v>0.836</v>
      </c>
      <c r="L2679" s="6">
        <f>if(J2679&gt;QUARTILE!$B$3, "TOP", if(J2679&lt;QUARTILE!$B$4, "BOTTOM", 0))</f>
        <v>0</v>
      </c>
      <c r="M2679" s="6">
        <f t="shared" si="1"/>
        <v>1</v>
      </c>
      <c r="N2679" s="6" t="str">
        <f t="shared" si="2"/>
        <v>Baby Boomer</v>
      </c>
      <c r="O2679" s="6" t="str">
        <f t="shared" si="3"/>
        <v>Low Income</v>
      </c>
    </row>
    <row r="2680" hidden="1">
      <c r="A2680" s="1">
        <v>102678.0</v>
      </c>
      <c r="B2680" s="1">
        <v>75.0</v>
      </c>
      <c r="C2680" s="1">
        <v>27000.0</v>
      </c>
      <c r="D2680" s="1" t="s">
        <v>25</v>
      </c>
      <c r="E2680" s="1">
        <v>25869.06</v>
      </c>
      <c r="F2680" s="1">
        <v>5.0</v>
      </c>
      <c r="G2680" s="1">
        <v>19.0</v>
      </c>
      <c r="H2680" s="1">
        <v>6.0</v>
      </c>
      <c r="I2680" s="1" t="s">
        <v>22</v>
      </c>
      <c r="J2680" s="1">
        <v>0.681</v>
      </c>
      <c r="K2680" s="1">
        <v>0.328</v>
      </c>
      <c r="L2680" s="6">
        <f>if(J2680&gt;QUARTILE!$B$3, "TOP", if(J2680&lt;QUARTILE!$B$4, "BOTTOM", 0))</f>
        <v>0</v>
      </c>
      <c r="M2680" s="6">
        <f t="shared" si="1"/>
        <v>2</v>
      </c>
      <c r="N2680" s="6" t="str">
        <f t="shared" si="2"/>
        <v>Baby Boomer</v>
      </c>
      <c r="O2680" s="6" t="str">
        <f t="shared" si="3"/>
        <v>Low Income</v>
      </c>
    </row>
    <row r="2681" hidden="1">
      <c r="A2681" s="1">
        <v>102679.0</v>
      </c>
      <c r="B2681" s="1">
        <v>71.0</v>
      </c>
      <c r="C2681" s="1">
        <v>13000.0</v>
      </c>
      <c r="D2681" s="1" t="s">
        <v>23</v>
      </c>
      <c r="E2681" s="1">
        <v>1550.87</v>
      </c>
      <c r="F2681" s="1">
        <v>4.0</v>
      </c>
      <c r="G2681" s="1">
        <v>19.0</v>
      </c>
      <c r="H2681" s="1">
        <v>1.0</v>
      </c>
      <c r="I2681" s="1" t="s">
        <v>22</v>
      </c>
      <c r="J2681" s="1">
        <v>0.361</v>
      </c>
      <c r="K2681" s="1">
        <v>0.716</v>
      </c>
      <c r="L2681" s="6">
        <f>if(J2681&gt;QUARTILE!$B$3, "TOP", if(J2681&lt;QUARTILE!$B$4, "BOTTOM", 0))</f>
        <v>0</v>
      </c>
      <c r="M2681" s="6">
        <f t="shared" si="1"/>
        <v>2</v>
      </c>
      <c r="N2681" s="6" t="str">
        <f t="shared" si="2"/>
        <v>Baby Boomer</v>
      </c>
      <c r="O2681" s="6" t="str">
        <f t="shared" si="3"/>
        <v>Low Income</v>
      </c>
    </row>
    <row r="2682" hidden="1">
      <c r="A2682" s="1">
        <v>102680.0</v>
      </c>
      <c r="B2682" s="1">
        <v>78.0</v>
      </c>
      <c r="C2682" s="1">
        <v>26000.0</v>
      </c>
      <c r="D2682" s="1" t="s">
        <v>25</v>
      </c>
      <c r="E2682" s="1">
        <v>10313.27</v>
      </c>
      <c r="F2682" s="1">
        <v>5.0</v>
      </c>
      <c r="G2682" s="1">
        <v>16.0</v>
      </c>
      <c r="H2682" s="1">
        <v>7.0</v>
      </c>
      <c r="I2682" s="1" t="s">
        <v>22</v>
      </c>
      <c r="J2682" s="1">
        <v>0.652</v>
      </c>
      <c r="K2682" s="1">
        <v>0.105</v>
      </c>
      <c r="L2682" s="6">
        <f>if(J2682&gt;QUARTILE!$B$3, "TOP", if(J2682&lt;QUARTILE!$B$4, "BOTTOM", 0))</f>
        <v>0</v>
      </c>
      <c r="M2682" s="6">
        <f t="shared" si="1"/>
        <v>2</v>
      </c>
      <c r="N2682" s="6" t="str">
        <f t="shared" si="2"/>
        <v>Baby Boomer</v>
      </c>
      <c r="O2682" s="6" t="str">
        <f t="shared" si="3"/>
        <v>Low Income</v>
      </c>
    </row>
    <row r="2683" hidden="1">
      <c r="A2683" s="1">
        <v>102681.0</v>
      </c>
      <c r="B2683" s="1">
        <v>29.0</v>
      </c>
      <c r="C2683" s="1">
        <v>36000.0</v>
      </c>
      <c r="D2683" s="1" t="s">
        <v>25</v>
      </c>
      <c r="E2683" s="1">
        <v>51.14</v>
      </c>
      <c r="F2683" s="1">
        <v>1.0</v>
      </c>
      <c r="G2683" s="1">
        <v>22.0</v>
      </c>
      <c r="H2683" s="1">
        <v>23.0</v>
      </c>
      <c r="I2683" s="1" t="s">
        <v>26</v>
      </c>
      <c r="J2683" s="1">
        <v>0.599</v>
      </c>
      <c r="K2683" s="1">
        <v>0.752</v>
      </c>
      <c r="L2683" s="6">
        <f>if(J2683&gt;QUARTILE!$B$3, "TOP", if(J2683&lt;QUARTILE!$B$4, "BOTTOM", 0))</f>
        <v>0</v>
      </c>
      <c r="M2683" s="6">
        <f t="shared" si="1"/>
        <v>3</v>
      </c>
      <c r="N2683" s="6" t="str">
        <f t="shared" si="2"/>
        <v>Millenial</v>
      </c>
      <c r="O2683" s="6" t="str">
        <f t="shared" si="3"/>
        <v>Low Income</v>
      </c>
    </row>
    <row r="2684" hidden="1">
      <c r="A2684" s="1">
        <v>102682.0</v>
      </c>
      <c r="B2684" s="1">
        <v>20.0</v>
      </c>
      <c r="C2684" s="1">
        <v>21000.0</v>
      </c>
      <c r="D2684" s="1" t="s">
        <v>23</v>
      </c>
      <c r="E2684" s="1">
        <v>14316.31</v>
      </c>
      <c r="F2684" s="1">
        <v>3.0</v>
      </c>
      <c r="G2684" s="1">
        <v>22.0</v>
      </c>
      <c r="H2684" s="1">
        <v>13.0</v>
      </c>
      <c r="I2684" s="1" t="s">
        <v>22</v>
      </c>
      <c r="J2684" s="1">
        <v>0.308</v>
      </c>
      <c r="K2684" s="1">
        <v>0.62</v>
      </c>
      <c r="L2684" s="6" t="str">
        <f>if(J2684&gt;QUARTILE!$B$3, "TOP", if(J2684&lt;QUARTILE!$B$4, "BOTTOM", 0))</f>
        <v>BOTTOM</v>
      </c>
      <c r="M2684" s="6">
        <f t="shared" si="1"/>
        <v>2</v>
      </c>
      <c r="N2684" s="6" t="str">
        <f t="shared" si="2"/>
        <v>Millenial</v>
      </c>
      <c r="O2684" s="6" t="str">
        <f t="shared" si="3"/>
        <v>Low Income</v>
      </c>
    </row>
    <row r="2685" hidden="1">
      <c r="A2685" s="1">
        <v>102683.0</v>
      </c>
      <c r="B2685" s="1">
        <v>62.0</v>
      </c>
      <c r="C2685" s="1">
        <v>23000.0</v>
      </c>
      <c r="D2685" s="1" t="s">
        <v>25</v>
      </c>
      <c r="E2685" s="1">
        <v>4293.7</v>
      </c>
      <c r="F2685" s="1">
        <v>1.0</v>
      </c>
      <c r="G2685" s="1">
        <v>17.0</v>
      </c>
      <c r="H2685" s="1">
        <v>3.0</v>
      </c>
      <c r="I2685" s="1" t="s">
        <v>22</v>
      </c>
      <c r="J2685" s="1">
        <v>0.905</v>
      </c>
      <c r="K2685" s="1">
        <v>0.808</v>
      </c>
      <c r="L2685" s="6" t="str">
        <f>if(J2685&gt;QUARTILE!$B$3, "TOP", if(J2685&lt;QUARTILE!$B$4, "BOTTOM", 0))</f>
        <v>TOP</v>
      </c>
      <c r="M2685" s="6">
        <f t="shared" si="1"/>
        <v>2</v>
      </c>
      <c r="N2685" s="6" t="str">
        <f t="shared" si="2"/>
        <v>Baby Boomer</v>
      </c>
      <c r="O2685" s="6" t="str">
        <f t="shared" si="3"/>
        <v>Low Income</v>
      </c>
    </row>
    <row r="2686" hidden="1">
      <c r="A2686" s="1">
        <v>102684.0</v>
      </c>
      <c r="B2686" s="1">
        <v>35.0</v>
      </c>
      <c r="C2686" s="1">
        <v>16000.0</v>
      </c>
      <c r="D2686" s="1" t="s">
        <v>25</v>
      </c>
      <c r="E2686" s="1">
        <v>40521.3</v>
      </c>
      <c r="F2686" s="1">
        <v>5.0</v>
      </c>
      <c r="G2686" s="1">
        <v>17.0</v>
      </c>
      <c r="H2686" s="1">
        <v>11.0</v>
      </c>
      <c r="I2686" s="1" t="s">
        <v>18</v>
      </c>
      <c r="J2686" s="1">
        <v>0.533</v>
      </c>
      <c r="K2686" s="1">
        <v>0.268</v>
      </c>
      <c r="L2686" s="6">
        <f>if(J2686&gt;QUARTILE!$B$3, "TOP", if(J2686&lt;QUARTILE!$B$4, "BOTTOM", 0))</f>
        <v>0</v>
      </c>
      <c r="M2686" s="6">
        <f t="shared" si="1"/>
        <v>1</v>
      </c>
      <c r="N2686" s="6" t="str">
        <f t="shared" si="2"/>
        <v>Gen X</v>
      </c>
      <c r="O2686" s="6" t="str">
        <f t="shared" si="3"/>
        <v>Low Income</v>
      </c>
    </row>
    <row r="2687" hidden="1">
      <c r="A2687" s="1">
        <v>102685.0</v>
      </c>
      <c r="B2687" s="1">
        <v>57.0</v>
      </c>
      <c r="C2687" s="1">
        <v>22000.0</v>
      </c>
      <c r="D2687" s="1" t="s">
        <v>23</v>
      </c>
      <c r="E2687" s="1">
        <v>2203.78</v>
      </c>
      <c r="F2687" s="1">
        <v>5.0</v>
      </c>
      <c r="G2687" s="1">
        <v>23.0</v>
      </c>
      <c r="H2687" s="1">
        <v>3.0</v>
      </c>
      <c r="I2687" s="1" t="s">
        <v>22</v>
      </c>
      <c r="J2687" s="1">
        <v>0.968</v>
      </c>
      <c r="K2687" s="1">
        <v>0.296</v>
      </c>
      <c r="L2687" s="6" t="str">
        <f>if(J2687&gt;QUARTILE!$B$3, "TOP", if(J2687&lt;QUARTILE!$B$4, "BOTTOM", 0))</f>
        <v>TOP</v>
      </c>
      <c r="M2687" s="6">
        <f t="shared" si="1"/>
        <v>2</v>
      </c>
      <c r="N2687" s="6" t="str">
        <f t="shared" si="2"/>
        <v>Gen X</v>
      </c>
      <c r="O2687" s="6" t="str">
        <f t="shared" si="3"/>
        <v>Low Income</v>
      </c>
    </row>
    <row r="2688" hidden="1">
      <c r="A2688" s="1">
        <v>102686.0</v>
      </c>
      <c r="B2688" s="1">
        <v>38.0</v>
      </c>
      <c r="C2688" s="1">
        <v>25000.0</v>
      </c>
      <c r="D2688" s="1" t="s">
        <v>23</v>
      </c>
      <c r="E2688" s="1">
        <v>28.69</v>
      </c>
      <c r="F2688" s="1">
        <v>2.0</v>
      </c>
      <c r="G2688" s="1">
        <v>22.0</v>
      </c>
      <c r="H2688" s="1">
        <v>8.0</v>
      </c>
      <c r="I2688" s="1" t="s">
        <v>22</v>
      </c>
      <c r="J2688" s="1">
        <v>0.356</v>
      </c>
      <c r="K2688" s="1">
        <v>0.533</v>
      </c>
      <c r="L2688" s="6">
        <f>if(J2688&gt;QUARTILE!$B$3, "TOP", if(J2688&lt;QUARTILE!$B$4, "BOTTOM", 0))</f>
        <v>0</v>
      </c>
      <c r="M2688" s="6">
        <f t="shared" si="1"/>
        <v>2</v>
      </c>
      <c r="N2688" s="6" t="str">
        <f t="shared" si="2"/>
        <v>Gen X</v>
      </c>
      <c r="O2688" s="6" t="str">
        <f t="shared" si="3"/>
        <v>Low Income</v>
      </c>
    </row>
    <row r="2689" hidden="1">
      <c r="A2689" s="1">
        <v>102687.0</v>
      </c>
      <c r="B2689" s="1">
        <v>32.0</v>
      </c>
      <c r="C2689" s="1">
        <v>16000.0</v>
      </c>
      <c r="D2689" s="1" t="s">
        <v>23</v>
      </c>
      <c r="E2689" s="1">
        <v>11998.46</v>
      </c>
      <c r="F2689" s="1">
        <v>5.0</v>
      </c>
      <c r="G2689" s="1">
        <v>15.0</v>
      </c>
      <c r="H2689" s="1">
        <v>13.0</v>
      </c>
      <c r="I2689" s="1" t="s">
        <v>22</v>
      </c>
      <c r="J2689" s="1">
        <v>0.593</v>
      </c>
      <c r="K2689" s="1">
        <v>0.338</v>
      </c>
      <c r="L2689" s="6">
        <f>if(J2689&gt;QUARTILE!$B$3, "TOP", if(J2689&lt;QUARTILE!$B$4, "BOTTOM", 0))</f>
        <v>0</v>
      </c>
      <c r="M2689" s="6">
        <f t="shared" si="1"/>
        <v>2</v>
      </c>
      <c r="N2689" s="6" t="str">
        <f t="shared" si="2"/>
        <v>Gen X</v>
      </c>
      <c r="O2689" s="6" t="str">
        <f t="shared" si="3"/>
        <v>Low Income</v>
      </c>
    </row>
    <row r="2690" hidden="1">
      <c r="A2690" s="1">
        <v>102688.0</v>
      </c>
      <c r="B2690" s="1">
        <v>50.0</v>
      </c>
      <c r="C2690" s="1">
        <v>12000.0</v>
      </c>
      <c r="D2690" s="1" t="s">
        <v>23</v>
      </c>
      <c r="E2690" s="1">
        <v>3378.63</v>
      </c>
      <c r="F2690" s="1">
        <v>4.0</v>
      </c>
      <c r="G2690" s="1">
        <v>19.0</v>
      </c>
      <c r="H2690" s="1">
        <v>9.0</v>
      </c>
      <c r="I2690" s="1" t="s">
        <v>22</v>
      </c>
      <c r="J2690" s="1">
        <v>0.104</v>
      </c>
      <c r="K2690" s="1">
        <v>0.464</v>
      </c>
      <c r="L2690" s="6" t="str">
        <f>if(J2690&gt;QUARTILE!$B$3, "TOP", if(J2690&lt;QUARTILE!$B$4, "BOTTOM", 0))</f>
        <v>BOTTOM</v>
      </c>
      <c r="M2690" s="6">
        <f t="shared" si="1"/>
        <v>2</v>
      </c>
      <c r="N2690" s="6" t="str">
        <f t="shared" si="2"/>
        <v>Gen X</v>
      </c>
      <c r="O2690" s="6" t="str">
        <f t="shared" si="3"/>
        <v>Low Income</v>
      </c>
    </row>
    <row r="2691" hidden="1">
      <c r="A2691" s="1">
        <v>102689.0</v>
      </c>
      <c r="B2691" s="1">
        <v>52.0</v>
      </c>
      <c r="C2691" s="1">
        <v>48000.0</v>
      </c>
      <c r="D2691" s="1" t="s">
        <v>25</v>
      </c>
      <c r="E2691" s="1">
        <v>26787.18</v>
      </c>
      <c r="F2691" s="1">
        <v>2.0</v>
      </c>
      <c r="G2691" s="1">
        <v>13.0</v>
      </c>
      <c r="H2691" s="1">
        <v>4.0</v>
      </c>
      <c r="I2691" s="1" t="s">
        <v>22</v>
      </c>
      <c r="J2691" s="1">
        <v>0.73</v>
      </c>
      <c r="K2691" s="1">
        <v>0.431</v>
      </c>
      <c r="L2691" s="6">
        <f>if(J2691&gt;QUARTILE!$B$3, "TOP", if(J2691&lt;QUARTILE!$B$4, "BOTTOM", 0))</f>
        <v>0</v>
      </c>
      <c r="M2691" s="6">
        <f t="shared" si="1"/>
        <v>2</v>
      </c>
      <c r="N2691" s="6" t="str">
        <f t="shared" si="2"/>
        <v>Gen X</v>
      </c>
      <c r="O2691" s="6" t="str">
        <f t="shared" si="3"/>
        <v>Medium Income</v>
      </c>
    </row>
    <row r="2692" hidden="1">
      <c r="A2692" s="1">
        <v>102690.0</v>
      </c>
      <c r="B2692" s="1">
        <v>43.0</v>
      </c>
      <c r="C2692" s="1">
        <v>32000.0</v>
      </c>
      <c r="D2692" s="1" t="s">
        <v>27</v>
      </c>
      <c r="E2692" s="1">
        <v>50498.26</v>
      </c>
      <c r="F2692" s="1">
        <v>5.0</v>
      </c>
      <c r="G2692" s="1">
        <v>20.0</v>
      </c>
      <c r="H2692" s="1">
        <v>13.0</v>
      </c>
      <c r="I2692" s="1" t="s">
        <v>22</v>
      </c>
      <c r="J2692" s="1">
        <v>0.895</v>
      </c>
      <c r="K2692" s="1">
        <v>0.047</v>
      </c>
      <c r="L2692" s="6" t="str">
        <f>if(J2692&gt;QUARTILE!$B$3, "TOP", if(J2692&lt;QUARTILE!$B$4, "BOTTOM", 0))</f>
        <v>TOP</v>
      </c>
      <c r="M2692" s="6">
        <f t="shared" si="1"/>
        <v>2</v>
      </c>
      <c r="N2692" s="6" t="str">
        <f t="shared" si="2"/>
        <v>Gen X</v>
      </c>
      <c r="O2692" s="6" t="str">
        <f t="shared" si="3"/>
        <v>Low Income</v>
      </c>
    </row>
    <row r="2693" hidden="1">
      <c r="A2693" s="1">
        <v>102691.0</v>
      </c>
      <c r="B2693" s="1">
        <v>25.0</v>
      </c>
      <c r="C2693" s="1">
        <v>16000.0</v>
      </c>
      <c r="D2693" s="1" t="s">
        <v>23</v>
      </c>
      <c r="E2693" s="1">
        <v>856.86</v>
      </c>
      <c r="F2693" s="1">
        <v>1.0</v>
      </c>
      <c r="G2693" s="1">
        <v>18.0</v>
      </c>
      <c r="H2693" s="1">
        <v>13.0</v>
      </c>
      <c r="I2693" s="1" t="s">
        <v>22</v>
      </c>
      <c r="J2693" s="1">
        <v>1.0</v>
      </c>
      <c r="K2693" s="1">
        <v>0.977</v>
      </c>
      <c r="L2693" s="6" t="str">
        <f>if(J2693&gt;QUARTILE!$B$3, "TOP", if(J2693&lt;QUARTILE!$B$4, "BOTTOM", 0))</f>
        <v>TOP</v>
      </c>
      <c r="M2693" s="6">
        <f t="shared" si="1"/>
        <v>2</v>
      </c>
      <c r="N2693" s="6" t="str">
        <f t="shared" si="2"/>
        <v>Millenial</v>
      </c>
      <c r="O2693" s="6" t="str">
        <f t="shared" si="3"/>
        <v>Low Income</v>
      </c>
    </row>
    <row r="2694" hidden="1">
      <c r="A2694" s="1">
        <v>102692.0</v>
      </c>
      <c r="B2694" s="1">
        <v>53.0</v>
      </c>
      <c r="C2694" s="1">
        <v>25000.0</v>
      </c>
      <c r="D2694" s="1" t="s">
        <v>21</v>
      </c>
      <c r="E2694" s="1">
        <v>10069.79</v>
      </c>
      <c r="F2694" s="1">
        <v>5.0</v>
      </c>
      <c r="G2694" s="1">
        <v>17.0</v>
      </c>
      <c r="H2694" s="1">
        <v>6.0</v>
      </c>
      <c r="I2694" s="1" t="s">
        <v>22</v>
      </c>
      <c r="J2694" s="1">
        <v>0.837</v>
      </c>
      <c r="K2694" s="1">
        <v>0.0</v>
      </c>
      <c r="L2694" s="6" t="str">
        <f>if(J2694&gt;QUARTILE!$B$3, "TOP", if(J2694&lt;QUARTILE!$B$4, "BOTTOM", 0))</f>
        <v>TOP</v>
      </c>
      <c r="M2694" s="6">
        <f t="shared" si="1"/>
        <v>2</v>
      </c>
      <c r="N2694" s="6" t="str">
        <f t="shared" si="2"/>
        <v>Gen X</v>
      </c>
      <c r="O2694" s="6" t="str">
        <f t="shared" si="3"/>
        <v>Low Income</v>
      </c>
    </row>
    <row r="2695" hidden="1">
      <c r="A2695" s="1">
        <v>102693.0</v>
      </c>
      <c r="B2695" s="1">
        <v>65.0</v>
      </c>
      <c r="C2695" s="1">
        <v>9000.0</v>
      </c>
      <c r="D2695" s="1" t="s">
        <v>17</v>
      </c>
      <c r="E2695" s="1">
        <v>100000.0</v>
      </c>
      <c r="F2695" s="1">
        <v>1.0</v>
      </c>
      <c r="G2695" s="1">
        <v>20.0</v>
      </c>
      <c r="H2695" s="1">
        <v>4.0</v>
      </c>
      <c r="I2695" s="1" t="s">
        <v>18</v>
      </c>
      <c r="J2695" s="1">
        <v>0.413</v>
      </c>
      <c r="K2695" s="1">
        <v>0.826</v>
      </c>
      <c r="L2695" s="6">
        <f>if(J2695&gt;QUARTILE!$B$3, "TOP", if(J2695&lt;QUARTILE!$B$4, "BOTTOM", 0))</f>
        <v>0</v>
      </c>
      <c r="M2695" s="6">
        <f t="shared" si="1"/>
        <v>1</v>
      </c>
      <c r="N2695" s="6" t="str">
        <f t="shared" si="2"/>
        <v>Baby Boomer</v>
      </c>
      <c r="O2695" s="6" t="str">
        <f t="shared" si="3"/>
        <v>Low Income</v>
      </c>
    </row>
    <row r="2696" hidden="1">
      <c r="A2696" s="1">
        <v>102694.0</v>
      </c>
      <c r="B2696" s="1">
        <v>47.0</v>
      </c>
      <c r="C2696" s="1">
        <v>7000.0</v>
      </c>
      <c r="D2696" s="1" t="s">
        <v>25</v>
      </c>
      <c r="E2696" s="1">
        <v>26385.58</v>
      </c>
      <c r="F2696" s="1">
        <v>1.0</v>
      </c>
      <c r="G2696" s="1">
        <v>23.0</v>
      </c>
      <c r="H2696" s="1">
        <v>11.0</v>
      </c>
      <c r="I2696" s="1" t="s">
        <v>18</v>
      </c>
      <c r="J2696" s="1">
        <v>0.607</v>
      </c>
      <c r="K2696" s="1">
        <v>0.827</v>
      </c>
      <c r="L2696" s="6">
        <f>if(J2696&gt;QUARTILE!$B$3, "TOP", if(J2696&lt;QUARTILE!$B$4, "BOTTOM", 0))</f>
        <v>0</v>
      </c>
      <c r="M2696" s="6">
        <f t="shared" si="1"/>
        <v>1</v>
      </c>
      <c r="N2696" s="6" t="str">
        <f t="shared" si="2"/>
        <v>Gen X</v>
      </c>
      <c r="O2696" s="6" t="str">
        <f t="shared" si="3"/>
        <v>Low Income</v>
      </c>
    </row>
    <row r="2697" hidden="1">
      <c r="A2697" s="1">
        <v>102695.0</v>
      </c>
      <c r="B2697" s="1">
        <v>40.0</v>
      </c>
      <c r="C2697" s="1">
        <v>42000.0</v>
      </c>
      <c r="D2697" s="1" t="s">
        <v>27</v>
      </c>
      <c r="E2697" s="1">
        <v>61232.16</v>
      </c>
      <c r="F2697" s="1">
        <v>5.0</v>
      </c>
      <c r="G2697" s="1">
        <v>23.0</v>
      </c>
      <c r="H2697" s="1">
        <v>14.0</v>
      </c>
      <c r="I2697" s="1" t="s">
        <v>18</v>
      </c>
      <c r="J2697" s="1">
        <v>0.692</v>
      </c>
      <c r="K2697" s="1">
        <v>0.271</v>
      </c>
      <c r="L2697" s="6">
        <f>if(J2697&gt;QUARTILE!$B$3, "TOP", if(J2697&lt;QUARTILE!$B$4, "BOTTOM", 0))</f>
        <v>0</v>
      </c>
      <c r="M2697" s="6">
        <f t="shared" si="1"/>
        <v>1</v>
      </c>
      <c r="N2697" s="6" t="str">
        <f t="shared" si="2"/>
        <v>Gen X</v>
      </c>
      <c r="O2697" s="6" t="str">
        <f t="shared" si="3"/>
        <v>Low Income</v>
      </c>
    </row>
    <row r="2698" hidden="1">
      <c r="A2698" s="1">
        <v>102696.0</v>
      </c>
      <c r="B2698" s="1">
        <v>59.0</v>
      </c>
      <c r="C2698" s="1">
        <v>25000.0</v>
      </c>
      <c r="D2698" s="1" t="s">
        <v>25</v>
      </c>
      <c r="E2698" s="1">
        <v>3584.53</v>
      </c>
      <c r="F2698" s="1">
        <v>1.0</v>
      </c>
      <c r="G2698" s="1">
        <v>24.0</v>
      </c>
      <c r="H2698" s="1">
        <v>5.0</v>
      </c>
      <c r="I2698" s="1" t="s">
        <v>22</v>
      </c>
      <c r="J2698" s="1">
        <v>0.107</v>
      </c>
      <c r="K2698" s="1">
        <v>0.322</v>
      </c>
      <c r="L2698" s="6" t="str">
        <f>if(J2698&gt;QUARTILE!$B$3, "TOP", if(J2698&lt;QUARTILE!$B$4, "BOTTOM", 0))</f>
        <v>BOTTOM</v>
      </c>
      <c r="M2698" s="6">
        <f t="shared" si="1"/>
        <v>2</v>
      </c>
      <c r="N2698" s="6" t="str">
        <f t="shared" si="2"/>
        <v>Gen X</v>
      </c>
      <c r="O2698" s="6" t="str">
        <f t="shared" si="3"/>
        <v>Low Income</v>
      </c>
    </row>
    <row r="2699" hidden="1">
      <c r="A2699" s="1">
        <v>102697.0</v>
      </c>
      <c r="B2699" s="1">
        <v>61.0</v>
      </c>
      <c r="C2699" s="1">
        <v>21000.0</v>
      </c>
      <c r="D2699" s="1" t="s">
        <v>23</v>
      </c>
      <c r="E2699" s="1">
        <v>5004.35</v>
      </c>
      <c r="F2699" s="1">
        <v>3.0</v>
      </c>
      <c r="G2699" s="1">
        <v>15.0</v>
      </c>
      <c r="H2699" s="1">
        <v>5.0</v>
      </c>
      <c r="I2699" s="1" t="s">
        <v>22</v>
      </c>
      <c r="J2699" s="1">
        <v>0.123</v>
      </c>
      <c r="K2699" s="1">
        <v>0.165</v>
      </c>
      <c r="L2699" s="6" t="str">
        <f>if(J2699&gt;QUARTILE!$B$3, "TOP", if(J2699&lt;QUARTILE!$B$4, "BOTTOM", 0))</f>
        <v>BOTTOM</v>
      </c>
      <c r="M2699" s="6">
        <f t="shared" si="1"/>
        <v>2</v>
      </c>
      <c r="N2699" s="6" t="str">
        <f t="shared" si="2"/>
        <v>Baby Boomer</v>
      </c>
      <c r="O2699" s="6" t="str">
        <f t="shared" si="3"/>
        <v>Low Income</v>
      </c>
    </row>
    <row r="2700" hidden="1">
      <c r="A2700" s="1">
        <v>102698.0</v>
      </c>
      <c r="B2700" s="1">
        <v>31.0</v>
      </c>
      <c r="C2700" s="1">
        <v>25000.0</v>
      </c>
      <c r="D2700" s="1" t="s">
        <v>21</v>
      </c>
      <c r="E2700" s="1">
        <v>3363.91</v>
      </c>
      <c r="F2700" s="1">
        <v>2.0</v>
      </c>
      <c r="G2700" s="1">
        <v>25.0</v>
      </c>
      <c r="H2700" s="1">
        <v>12.0</v>
      </c>
      <c r="I2700" s="1" t="s">
        <v>18</v>
      </c>
      <c r="J2700" s="1">
        <v>0.326</v>
      </c>
      <c r="K2700" s="1">
        <v>0.133</v>
      </c>
      <c r="L2700" s="6">
        <f>if(J2700&gt;QUARTILE!$B$3, "TOP", if(J2700&lt;QUARTILE!$B$4, "BOTTOM", 0))</f>
        <v>0</v>
      </c>
      <c r="M2700" s="6">
        <f t="shared" si="1"/>
        <v>1</v>
      </c>
      <c r="N2700" s="6" t="str">
        <f t="shared" si="2"/>
        <v>Gen X</v>
      </c>
      <c r="O2700" s="6" t="str">
        <f t="shared" si="3"/>
        <v>Low Income</v>
      </c>
    </row>
    <row r="2701" hidden="1">
      <c r="A2701" s="1">
        <v>102699.0</v>
      </c>
      <c r="B2701" s="1">
        <v>31.0</v>
      </c>
      <c r="C2701" s="1">
        <v>153000.0</v>
      </c>
      <c r="D2701" s="1" t="s">
        <v>23</v>
      </c>
      <c r="E2701" s="1">
        <v>7201.3</v>
      </c>
      <c r="F2701" s="1">
        <v>5.0</v>
      </c>
      <c r="G2701" s="1">
        <v>21.0</v>
      </c>
      <c r="H2701" s="1">
        <v>8.0</v>
      </c>
      <c r="I2701" s="1" t="s">
        <v>22</v>
      </c>
      <c r="J2701" s="1">
        <v>0.894</v>
      </c>
      <c r="K2701" s="1">
        <v>0.501</v>
      </c>
      <c r="L2701" s="6" t="str">
        <f>if(J2701&gt;QUARTILE!$B$3, "TOP", if(J2701&lt;QUARTILE!$B$4, "BOTTOM", 0))</f>
        <v>TOP</v>
      </c>
      <c r="M2701" s="6">
        <f t="shared" si="1"/>
        <v>2</v>
      </c>
      <c r="N2701" s="6" t="str">
        <f t="shared" si="2"/>
        <v>Gen X</v>
      </c>
      <c r="O2701" s="6" t="str">
        <f t="shared" si="3"/>
        <v>High Income</v>
      </c>
    </row>
    <row r="2702" hidden="1">
      <c r="A2702" s="1">
        <v>102700.0</v>
      </c>
      <c r="B2702" s="1">
        <v>19.0</v>
      </c>
      <c r="C2702" s="1">
        <v>37000.0</v>
      </c>
      <c r="D2702" s="1" t="s">
        <v>24</v>
      </c>
      <c r="E2702" s="1">
        <v>25774.94</v>
      </c>
      <c r="F2702" s="1">
        <v>3.0</v>
      </c>
      <c r="G2702" s="1">
        <v>16.0</v>
      </c>
      <c r="H2702" s="1">
        <v>17.0</v>
      </c>
      <c r="I2702" s="1" t="s">
        <v>18</v>
      </c>
      <c r="J2702" s="1">
        <v>0.286</v>
      </c>
      <c r="K2702" s="1">
        <v>0.105</v>
      </c>
      <c r="L2702" s="6" t="str">
        <f>if(J2702&gt;QUARTILE!$B$3, "TOP", if(J2702&lt;QUARTILE!$B$4, "BOTTOM", 0))</f>
        <v>BOTTOM</v>
      </c>
      <c r="M2702" s="6">
        <f t="shared" si="1"/>
        <v>1</v>
      </c>
      <c r="N2702" s="6" t="str">
        <f t="shared" si="2"/>
        <v>Millenial</v>
      </c>
      <c r="O2702" s="6" t="str">
        <f t="shared" si="3"/>
        <v>Low Income</v>
      </c>
    </row>
    <row r="2703" hidden="1">
      <c r="A2703" s="1">
        <v>102701.0</v>
      </c>
      <c r="B2703" s="1">
        <v>72.0</v>
      </c>
      <c r="C2703" s="1">
        <v>12000.0</v>
      </c>
      <c r="D2703" s="1" t="s">
        <v>25</v>
      </c>
      <c r="E2703" s="1">
        <v>3605.19</v>
      </c>
      <c r="F2703" s="1">
        <v>1.0</v>
      </c>
      <c r="G2703" s="1">
        <v>16.0</v>
      </c>
      <c r="H2703" s="1">
        <v>5.0</v>
      </c>
      <c r="I2703" s="1" t="s">
        <v>22</v>
      </c>
      <c r="J2703" s="1">
        <v>0.924</v>
      </c>
      <c r="K2703" s="1">
        <v>0.476</v>
      </c>
      <c r="L2703" s="6" t="str">
        <f>if(J2703&gt;QUARTILE!$B$3, "TOP", if(J2703&lt;QUARTILE!$B$4, "BOTTOM", 0))</f>
        <v>TOP</v>
      </c>
      <c r="M2703" s="6">
        <f t="shared" si="1"/>
        <v>2</v>
      </c>
      <c r="N2703" s="6" t="str">
        <f t="shared" si="2"/>
        <v>Baby Boomer</v>
      </c>
      <c r="O2703" s="6" t="str">
        <f t="shared" si="3"/>
        <v>Low Income</v>
      </c>
    </row>
    <row r="2704" hidden="1">
      <c r="A2704" s="1">
        <v>102702.0</v>
      </c>
      <c r="B2704" s="1">
        <v>54.0</v>
      </c>
      <c r="C2704" s="1">
        <v>8000.0</v>
      </c>
      <c r="D2704" s="1" t="s">
        <v>23</v>
      </c>
      <c r="E2704" s="1">
        <v>14856.58</v>
      </c>
      <c r="F2704" s="1">
        <v>1.0</v>
      </c>
      <c r="G2704" s="1">
        <v>15.0</v>
      </c>
      <c r="H2704" s="1">
        <v>9.0</v>
      </c>
      <c r="I2704" s="1" t="s">
        <v>22</v>
      </c>
      <c r="J2704" s="1">
        <v>0.695</v>
      </c>
      <c r="K2704" s="1">
        <v>0.815</v>
      </c>
      <c r="L2704" s="6">
        <f>if(J2704&gt;QUARTILE!$B$3, "TOP", if(J2704&lt;QUARTILE!$B$4, "BOTTOM", 0))</f>
        <v>0</v>
      </c>
      <c r="M2704" s="6">
        <f t="shared" si="1"/>
        <v>2</v>
      </c>
      <c r="N2704" s="6" t="str">
        <f t="shared" si="2"/>
        <v>Gen X</v>
      </c>
      <c r="O2704" s="6" t="str">
        <f t="shared" si="3"/>
        <v>Low Income</v>
      </c>
    </row>
    <row r="2705" hidden="1">
      <c r="A2705" s="1">
        <v>102703.0</v>
      </c>
      <c r="B2705" s="1">
        <v>22.0</v>
      </c>
      <c r="C2705" s="1">
        <v>41000.0</v>
      </c>
      <c r="D2705" s="1" t="s">
        <v>25</v>
      </c>
      <c r="E2705" s="1">
        <v>6272.58</v>
      </c>
      <c r="F2705" s="1">
        <v>2.0</v>
      </c>
      <c r="G2705" s="1">
        <v>22.0</v>
      </c>
      <c r="H2705" s="1">
        <v>12.0</v>
      </c>
      <c r="I2705" s="1" t="s">
        <v>18</v>
      </c>
      <c r="J2705" s="1">
        <v>0.518</v>
      </c>
      <c r="K2705" s="1">
        <v>0.757</v>
      </c>
      <c r="L2705" s="6">
        <f>if(J2705&gt;QUARTILE!$B$3, "TOP", if(J2705&lt;QUARTILE!$B$4, "BOTTOM", 0))</f>
        <v>0</v>
      </c>
      <c r="M2705" s="6">
        <f t="shared" si="1"/>
        <v>1</v>
      </c>
      <c r="N2705" s="6" t="str">
        <f t="shared" si="2"/>
        <v>Millenial</v>
      </c>
      <c r="O2705" s="6" t="str">
        <f t="shared" si="3"/>
        <v>Low Income</v>
      </c>
    </row>
    <row r="2706" hidden="1">
      <c r="A2706" s="1">
        <v>102704.0</v>
      </c>
      <c r="B2706" s="1">
        <v>55.0</v>
      </c>
      <c r="C2706" s="1">
        <v>37000.0</v>
      </c>
      <c r="D2706" s="1" t="s">
        <v>25</v>
      </c>
      <c r="E2706" s="1">
        <v>35344.75</v>
      </c>
      <c r="F2706" s="1">
        <v>3.0</v>
      </c>
      <c r="G2706" s="1">
        <v>19.0</v>
      </c>
      <c r="H2706" s="1">
        <v>4.0</v>
      </c>
      <c r="I2706" s="1" t="s">
        <v>18</v>
      </c>
      <c r="J2706" s="1">
        <v>0.691</v>
      </c>
      <c r="K2706" s="1">
        <v>0.033</v>
      </c>
      <c r="L2706" s="6">
        <f>if(J2706&gt;QUARTILE!$B$3, "TOP", if(J2706&lt;QUARTILE!$B$4, "BOTTOM", 0))</f>
        <v>0</v>
      </c>
      <c r="M2706" s="6">
        <f t="shared" si="1"/>
        <v>1</v>
      </c>
      <c r="N2706" s="6" t="str">
        <f t="shared" si="2"/>
        <v>Gen X</v>
      </c>
      <c r="O2706" s="6" t="str">
        <f t="shared" si="3"/>
        <v>Low Income</v>
      </c>
    </row>
    <row r="2707" hidden="1">
      <c r="A2707" s="1">
        <v>102705.0</v>
      </c>
      <c r="B2707" s="1">
        <v>62.0</v>
      </c>
      <c r="C2707" s="1">
        <v>31000.0</v>
      </c>
      <c r="D2707" s="1" t="s">
        <v>23</v>
      </c>
      <c r="E2707" s="1">
        <v>132.28</v>
      </c>
      <c r="F2707" s="1">
        <v>3.0</v>
      </c>
      <c r="G2707" s="1">
        <v>20.0</v>
      </c>
      <c r="H2707" s="1">
        <v>7.0</v>
      </c>
      <c r="I2707" s="1" t="s">
        <v>22</v>
      </c>
      <c r="J2707" s="1">
        <v>0.381</v>
      </c>
      <c r="K2707" s="1">
        <v>0.961</v>
      </c>
      <c r="L2707" s="6">
        <f>if(J2707&gt;QUARTILE!$B$3, "TOP", if(J2707&lt;QUARTILE!$B$4, "BOTTOM", 0))</f>
        <v>0</v>
      </c>
      <c r="M2707" s="6">
        <f t="shared" si="1"/>
        <v>2</v>
      </c>
      <c r="N2707" s="6" t="str">
        <f t="shared" si="2"/>
        <v>Baby Boomer</v>
      </c>
      <c r="O2707" s="6" t="str">
        <f t="shared" si="3"/>
        <v>Low Income</v>
      </c>
    </row>
    <row r="2708" hidden="1">
      <c r="A2708" s="1">
        <v>102706.0</v>
      </c>
      <c r="B2708" s="1">
        <v>58.0</v>
      </c>
      <c r="C2708" s="1">
        <v>14000.0</v>
      </c>
      <c r="D2708" s="1" t="s">
        <v>25</v>
      </c>
      <c r="E2708" s="1">
        <v>5049.26</v>
      </c>
      <c r="F2708" s="1">
        <v>5.0</v>
      </c>
      <c r="G2708" s="1">
        <v>22.0</v>
      </c>
      <c r="H2708" s="1">
        <v>4.0</v>
      </c>
      <c r="I2708" s="1" t="s">
        <v>22</v>
      </c>
      <c r="J2708" s="1">
        <v>1.0</v>
      </c>
      <c r="K2708" s="1">
        <v>0.236</v>
      </c>
      <c r="L2708" s="6" t="str">
        <f>if(J2708&gt;QUARTILE!$B$3, "TOP", if(J2708&lt;QUARTILE!$B$4, "BOTTOM", 0))</f>
        <v>TOP</v>
      </c>
      <c r="M2708" s="6">
        <f t="shared" si="1"/>
        <v>2</v>
      </c>
      <c r="N2708" s="6" t="str">
        <f t="shared" si="2"/>
        <v>Gen X</v>
      </c>
      <c r="O2708" s="6" t="str">
        <f t="shared" si="3"/>
        <v>Low Income</v>
      </c>
    </row>
    <row r="2709" hidden="1">
      <c r="A2709" s="1">
        <v>102707.0</v>
      </c>
      <c r="B2709" s="1">
        <v>79.0</v>
      </c>
      <c r="C2709" s="1">
        <v>27000.0</v>
      </c>
      <c r="D2709" s="1" t="s">
        <v>27</v>
      </c>
      <c r="E2709" s="1">
        <v>18589.58</v>
      </c>
      <c r="F2709" s="1">
        <v>1.0</v>
      </c>
      <c r="G2709" s="1">
        <v>24.0</v>
      </c>
      <c r="H2709" s="1">
        <v>8.0</v>
      </c>
      <c r="I2709" s="1" t="s">
        <v>22</v>
      </c>
      <c r="J2709" s="1">
        <v>0.176</v>
      </c>
      <c r="K2709" s="1">
        <v>0.706</v>
      </c>
      <c r="L2709" s="6" t="str">
        <f>if(J2709&gt;QUARTILE!$B$3, "TOP", if(J2709&lt;QUARTILE!$B$4, "BOTTOM", 0))</f>
        <v>BOTTOM</v>
      </c>
      <c r="M2709" s="6">
        <f t="shared" si="1"/>
        <v>2</v>
      </c>
      <c r="N2709" s="6" t="str">
        <f t="shared" si="2"/>
        <v>Baby Boomer</v>
      </c>
      <c r="O2709" s="6" t="str">
        <f t="shared" si="3"/>
        <v>Low Income</v>
      </c>
    </row>
    <row r="2710" hidden="1">
      <c r="A2710" s="1">
        <v>102708.0</v>
      </c>
      <c r="B2710" s="1">
        <v>71.0</v>
      </c>
      <c r="C2710" s="1">
        <v>14000.0</v>
      </c>
      <c r="D2710" s="1" t="s">
        <v>25</v>
      </c>
      <c r="E2710" s="1">
        <v>2034.24</v>
      </c>
      <c r="F2710" s="1">
        <v>4.0</v>
      </c>
      <c r="G2710" s="1">
        <v>17.0</v>
      </c>
      <c r="H2710" s="1">
        <v>3.0</v>
      </c>
      <c r="I2710" s="1" t="s">
        <v>22</v>
      </c>
      <c r="J2710" s="1">
        <v>0.91</v>
      </c>
      <c r="K2710" s="1">
        <v>0.25</v>
      </c>
      <c r="L2710" s="6" t="str">
        <f>if(J2710&gt;QUARTILE!$B$3, "TOP", if(J2710&lt;QUARTILE!$B$4, "BOTTOM", 0))</f>
        <v>TOP</v>
      </c>
      <c r="M2710" s="6">
        <f t="shared" si="1"/>
        <v>2</v>
      </c>
      <c r="N2710" s="6" t="str">
        <f t="shared" si="2"/>
        <v>Baby Boomer</v>
      </c>
      <c r="O2710" s="6" t="str">
        <f t="shared" si="3"/>
        <v>Low Income</v>
      </c>
    </row>
    <row r="2711" hidden="1">
      <c r="A2711" s="1">
        <v>102709.0</v>
      </c>
      <c r="B2711" s="1">
        <v>77.0</v>
      </c>
      <c r="C2711" s="1">
        <v>33000.0</v>
      </c>
      <c r="D2711" s="1" t="s">
        <v>23</v>
      </c>
      <c r="E2711" s="1">
        <v>12558.89</v>
      </c>
      <c r="F2711" s="1">
        <v>5.0</v>
      </c>
      <c r="G2711" s="1">
        <v>28.0</v>
      </c>
      <c r="H2711" s="1">
        <v>6.0</v>
      </c>
      <c r="I2711" s="1" t="s">
        <v>22</v>
      </c>
      <c r="J2711" s="1">
        <v>0.728</v>
      </c>
      <c r="K2711" s="1">
        <v>0.567</v>
      </c>
      <c r="L2711" s="6">
        <f>if(J2711&gt;QUARTILE!$B$3, "TOP", if(J2711&lt;QUARTILE!$B$4, "BOTTOM", 0))</f>
        <v>0</v>
      </c>
      <c r="M2711" s="6">
        <f t="shared" si="1"/>
        <v>2</v>
      </c>
      <c r="N2711" s="6" t="str">
        <f t="shared" si="2"/>
        <v>Baby Boomer</v>
      </c>
      <c r="O2711" s="6" t="str">
        <f t="shared" si="3"/>
        <v>Low Income</v>
      </c>
    </row>
    <row r="2712" hidden="1">
      <c r="A2712" s="1">
        <v>102710.0</v>
      </c>
      <c r="B2712" s="1">
        <v>78.0</v>
      </c>
      <c r="C2712" s="1">
        <v>40000.0</v>
      </c>
      <c r="D2712" s="1" t="s">
        <v>25</v>
      </c>
      <c r="E2712" s="1">
        <v>11461.37</v>
      </c>
      <c r="F2712" s="1">
        <v>5.0</v>
      </c>
      <c r="G2712" s="1">
        <v>10.0</v>
      </c>
      <c r="H2712" s="1">
        <v>7.0</v>
      </c>
      <c r="I2712" s="1" t="s">
        <v>22</v>
      </c>
      <c r="J2712" s="1">
        <v>0.762</v>
      </c>
      <c r="K2712" s="1">
        <v>0.522</v>
      </c>
      <c r="L2712" s="6">
        <f>if(J2712&gt;QUARTILE!$B$3, "TOP", if(J2712&lt;QUARTILE!$B$4, "BOTTOM", 0))</f>
        <v>0</v>
      </c>
      <c r="M2712" s="6">
        <f t="shared" si="1"/>
        <v>2</v>
      </c>
      <c r="N2712" s="6" t="str">
        <f t="shared" si="2"/>
        <v>Baby Boomer</v>
      </c>
      <c r="O2712" s="6" t="str">
        <f t="shared" si="3"/>
        <v>Low Income</v>
      </c>
    </row>
    <row r="2713" hidden="1">
      <c r="A2713" s="1">
        <v>102711.0</v>
      </c>
      <c r="B2713" s="1">
        <v>64.0</v>
      </c>
      <c r="C2713" s="1">
        <v>16000.0</v>
      </c>
      <c r="D2713" s="1" t="s">
        <v>17</v>
      </c>
      <c r="E2713" s="1">
        <v>38281.66</v>
      </c>
      <c r="F2713" s="1">
        <v>5.0</v>
      </c>
      <c r="G2713" s="1">
        <v>16.0</v>
      </c>
      <c r="H2713" s="1">
        <v>7.0</v>
      </c>
      <c r="I2713" s="1" t="s">
        <v>18</v>
      </c>
      <c r="J2713" s="1">
        <v>0.936</v>
      </c>
      <c r="K2713" s="1">
        <v>0.028</v>
      </c>
      <c r="L2713" s="6" t="str">
        <f>if(J2713&gt;QUARTILE!$B$3, "TOP", if(J2713&lt;QUARTILE!$B$4, "BOTTOM", 0))</f>
        <v>TOP</v>
      </c>
      <c r="M2713" s="6">
        <f t="shared" si="1"/>
        <v>1</v>
      </c>
      <c r="N2713" s="6" t="str">
        <f t="shared" si="2"/>
        <v>Baby Boomer</v>
      </c>
      <c r="O2713" s="6" t="str">
        <f t="shared" si="3"/>
        <v>Low Income</v>
      </c>
    </row>
    <row r="2714" hidden="1">
      <c r="A2714" s="1">
        <v>102712.0</v>
      </c>
      <c r="B2714" s="1">
        <v>31.0</v>
      </c>
      <c r="C2714" s="1">
        <v>43000.0</v>
      </c>
      <c r="D2714" s="1" t="s">
        <v>25</v>
      </c>
      <c r="E2714" s="1">
        <v>19637.78</v>
      </c>
      <c r="F2714" s="1">
        <v>2.0</v>
      </c>
      <c r="G2714" s="1">
        <v>17.0</v>
      </c>
      <c r="H2714" s="1">
        <v>12.0</v>
      </c>
      <c r="I2714" s="1" t="s">
        <v>18</v>
      </c>
      <c r="J2714" s="1">
        <v>0.186</v>
      </c>
      <c r="K2714" s="1">
        <v>0.653</v>
      </c>
      <c r="L2714" s="6" t="str">
        <f>if(J2714&gt;QUARTILE!$B$3, "TOP", if(J2714&lt;QUARTILE!$B$4, "BOTTOM", 0))</f>
        <v>BOTTOM</v>
      </c>
      <c r="M2714" s="6">
        <f t="shared" si="1"/>
        <v>1</v>
      </c>
      <c r="N2714" s="6" t="str">
        <f t="shared" si="2"/>
        <v>Gen X</v>
      </c>
      <c r="O2714" s="6" t="str">
        <f t="shared" si="3"/>
        <v>Low Income</v>
      </c>
    </row>
    <row r="2715" hidden="1">
      <c r="A2715" s="1">
        <v>102713.0</v>
      </c>
      <c r="B2715" s="1">
        <v>73.0</v>
      </c>
      <c r="C2715" s="1">
        <v>24000.0</v>
      </c>
      <c r="D2715" s="1" t="s">
        <v>25</v>
      </c>
      <c r="E2715" s="1">
        <v>20416.48</v>
      </c>
      <c r="F2715" s="1">
        <v>2.0</v>
      </c>
      <c r="G2715" s="1">
        <v>22.0</v>
      </c>
      <c r="H2715" s="1">
        <v>8.0</v>
      </c>
      <c r="I2715" s="1" t="s">
        <v>22</v>
      </c>
      <c r="J2715" s="1">
        <v>0.745</v>
      </c>
      <c r="K2715" s="1">
        <v>0.326</v>
      </c>
      <c r="L2715" s="6">
        <f>if(J2715&gt;QUARTILE!$B$3, "TOP", if(J2715&lt;QUARTILE!$B$4, "BOTTOM", 0))</f>
        <v>0</v>
      </c>
      <c r="M2715" s="6">
        <f t="shared" si="1"/>
        <v>2</v>
      </c>
      <c r="N2715" s="6" t="str">
        <f t="shared" si="2"/>
        <v>Baby Boomer</v>
      </c>
      <c r="O2715" s="6" t="str">
        <f t="shared" si="3"/>
        <v>Low Income</v>
      </c>
    </row>
    <row r="2716" hidden="1">
      <c r="A2716" s="1">
        <v>102714.0</v>
      </c>
      <c r="B2716" s="1">
        <v>56.0</v>
      </c>
      <c r="C2716" s="1">
        <v>30000.0</v>
      </c>
      <c r="D2716" s="1" t="s">
        <v>30</v>
      </c>
      <c r="E2716" s="1">
        <v>60651.08</v>
      </c>
      <c r="F2716" s="1">
        <v>5.0</v>
      </c>
      <c r="G2716" s="1">
        <v>20.0</v>
      </c>
      <c r="H2716" s="1">
        <v>4.0</v>
      </c>
      <c r="I2716" s="1" t="s">
        <v>18</v>
      </c>
      <c r="J2716" s="1">
        <v>0.876</v>
      </c>
      <c r="K2716" s="1">
        <v>0.461</v>
      </c>
      <c r="L2716" s="6" t="str">
        <f>if(J2716&gt;QUARTILE!$B$3, "TOP", if(J2716&lt;QUARTILE!$B$4, "BOTTOM", 0))</f>
        <v>TOP</v>
      </c>
      <c r="M2716" s="6">
        <f t="shared" si="1"/>
        <v>1</v>
      </c>
      <c r="N2716" s="6" t="str">
        <f t="shared" si="2"/>
        <v>Gen X</v>
      </c>
      <c r="O2716" s="6" t="str">
        <f t="shared" si="3"/>
        <v>Low Income</v>
      </c>
    </row>
    <row r="2717" hidden="1">
      <c r="A2717" s="1">
        <v>102715.0</v>
      </c>
      <c r="B2717" s="1">
        <v>42.0</v>
      </c>
      <c r="C2717" s="1">
        <v>10000.0</v>
      </c>
      <c r="D2717" s="1" t="s">
        <v>25</v>
      </c>
      <c r="E2717" s="1">
        <v>80752.15</v>
      </c>
      <c r="F2717" s="1">
        <v>4.0</v>
      </c>
      <c r="G2717" s="1">
        <v>8.0</v>
      </c>
      <c r="H2717" s="1">
        <v>11.0</v>
      </c>
      <c r="I2717" s="1" t="s">
        <v>22</v>
      </c>
      <c r="J2717" s="1">
        <v>1.0</v>
      </c>
      <c r="K2717" s="1">
        <v>0.391</v>
      </c>
      <c r="L2717" s="6" t="str">
        <f>if(J2717&gt;QUARTILE!$B$3, "TOP", if(J2717&lt;QUARTILE!$B$4, "BOTTOM", 0))</f>
        <v>TOP</v>
      </c>
      <c r="M2717" s="6">
        <f t="shared" si="1"/>
        <v>2</v>
      </c>
      <c r="N2717" s="6" t="str">
        <f t="shared" si="2"/>
        <v>Gen X</v>
      </c>
      <c r="O2717" s="6" t="str">
        <f t="shared" si="3"/>
        <v>Low Income</v>
      </c>
    </row>
    <row r="2718" hidden="1">
      <c r="A2718" s="1">
        <v>102716.0</v>
      </c>
      <c r="B2718" s="1">
        <v>37.0</v>
      </c>
      <c r="C2718" s="1">
        <v>25000.0</v>
      </c>
      <c r="D2718" s="1" t="s">
        <v>25</v>
      </c>
      <c r="E2718" s="1">
        <v>21191.37</v>
      </c>
      <c r="F2718" s="1">
        <v>3.0</v>
      </c>
      <c r="G2718" s="1">
        <v>25.0</v>
      </c>
      <c r="H2718" s="1">
        <v>13.0</v>
      </c>
      <c r="I2718" s="1" t="s">
        <v>18</v>
      </c>
      <c r="J2718" s="1">
        <v>0.798</v>
      </c>
      <c r="K2718" s="1">
        <v>0.843</v>
      </c>
      <c r="L2718" s="6">
        <f>if(J2718&gt;QUARTILE!$B$3, "TOP", if(J2718&lt;QUARTILE!$B$4, "BOTTOM", 0))</f>
        <v>0</v>
      </c>
      <c r="M2718" s="6">
        <f t="shared" si="1"/>
        <v>1</v>
      </c>
      <c r="N2718" s="6" t="str">
        <f t="shared" si="2"/>
        <v>Gen X</v>
      </c>
      <c r="O2718" s="6" t="str">
        <f t="shared" si="3"/>
        <v>Low Income</v>
      </c>
    </row>
    <row r="2719" hidden="1">
      <c r="A2719" s="1">
        <v>102717.0</v>
      </c>
      <c r="B2719" s="1">
        <v>19.0</v>
      </c>
      <c r="C2719" s="1">
        <v>15000.0</v>
      </c>
      <c r="D2719" s="1" t="s">
        <v>17</v>
      </c>
      <c r="E2719" s="1">
        <v>14762.95</v>
      </c>
      <c r="F2719" s="1">
        <v>3.0</v>
      </c>
      <c r="G2719" s="1">
        <v>31.0</v>
      </c>
      <c r="H2719" s="1">
        <v>14.0</v>
      </c>
      <c r="I2719" s="1" t="s">
        <v>18</v>
      </c>
      <c r="J2719" s="1">
        <v>0.952</v>
      </c>
      <c r="K2719" s="1">
        <v>0.214</v>
      </c>
      <c r="L2719" s="6" t="str">
        <f>if(J2719&gt;QUARTILE!$B$3, "TOP", if(J2719&lt;QUARTILE!$B$4, "BOTTOM", 0))</f>
        <v>TOP</v>
      </c>
      <c r="M2719" s="6">
        <f t="shared" si="1"/>
        <v>1</v>
      </c>
      <c r="N2719" s="6" t="str">
        <f t="shared" si="2"/>
        <v>Millenial</v>
      </c>
      <c r="O2719" s="6" t="str">
        <f t="shared" si="3"/>
        <v>Low Income</v>
      </c>
    </row>
    <row r="2720" hidden="1">
      <c r="A2720" s="1">
        <v>102718.0</v>
      </c>
      <c r="B2720" s="1">
        <v>56.0</v>
      </c>
      <c r="C2720" s="1">
        <v>29000.0</v>
      </c>
      <c r="D2720" s="1" t="s">
        <v>27</v>
      </c>
      <c r="E2720" s="1">
        <v>18725.79</v>
      </c>
      <c r="F2720" s="1">
        <v>1.0</v>
      </c>
      <c r="G2720" s="1">
        <v>15.0</v>
      </c>
      <c r="H2720" s="1">
        <v>6.0</v>
      </c>
      <c r="I2720" s="1" t="s">
        <v>22</v>
      </c>
      <c r="J2720" s="1">
        <v>0.85</v>
      </c>
      <c r="K2720" s="1">
        <v>0.151</v>
      </c>
      <c r="L2720" s="6" t="str">
        <f>if(J2720&gt;QUARTILE!$B$3, "TOP", if(J2720&lt;QUARTILE!$B$4, "BOTTOM", 0))</f>
        <v>TOP</v>
      </c>
      <c r="M2720" s="6">
        <f t="shared" si="1"/>
        <v>2</v>
      </c>
      <c r="N2720" s="6" t="str">
        <f t="shared" si="2"/>
        <v>Gen X</v>
      </c>
      <c r="O2720" s="6" t="str">
        <f t="shared" si="3"/>
        <v>Low Income</v>
      </c>
    </row>
    <row r="2721" hidden="1">
      <c r="A2721" s="1">
        <v>102719.0</v>
      </c>
      <c r="B2721" s="1">
        <v>23.0</v>
      </c>
      <c r="C2721" s="1">
        <v>53000.0</v>
      </c>
      <c r="D2721" s="1" t="s">
        <v>23</v>
      </c>
      <c r="E2721" s="1">
        <v>9639.7</v>
      </c>
      <c r="F2721" s="1">
        <v>3.0</v>
      </c>
      <c r="G2721" s="1">
        <v>19.0</v>
      </c>
      <c r="H2721" s="1">
        <v>10.0</v>
      </c>
      <c r="I2721" s="1" t="s">
        <v>22</v>
      </c>
      <c r="J2721" s="1">
        <v>1.0</v>
      </c>
      <c r="K2721" s="1">
        <v>0.855</v>
      </c>
      <c r="L2721" s="6" t="str">
        <f>if(J2721&gt;QUARTILE!$B$3, "TOP", if(J2721&lt;QUARTILE!$B$4, "BOTTOM", 0))</f>
        <v>TOP</v>
      </c>
      <c r="M2721" s="6">
        <f t="shared" si="1"/>
        <v>2</v>
      </c>
      <c r="N2721" s="6" t="str">
        <f t="shared" si="2"/>
        <v>Millenial</v>
      </c>
      <c r="O2721" s="6" t="str">
        <f t="shared" si="3"/>
        <v>Medium Income</v>
      </c>
    </row>
    <row r="2722" hidden="1">
      <c r="A2722" s="1">
        <v>102720.0</v>
      </c>
      <c r="B2722" s="1">
        <v>34.0</v>
      </c>
      <c r="C2722" s="1">
        <v>26000.0</v>
      </c>
      <c r="D2722" s="1" t="s">
        <v>23</v>
      </c>
      <c r="E2722" s="1">
        <v>87571.24</v>
      </c>
      <c r="F2722" s="1">
        <v>3.0</v>
      </c>
      <c r="G2722" s="1">
        <v>24.0</v>
      </c>
      <c r="H2722" s="1">
        <v>13.0</v>
      </c>
      <c r="I2722" s="1" t="s">
        <v>22</v>
      </c>
      <c r="J2722" s="1">
        <v>1.0</v>
      </c>
      <c r="K2722" s="1">
        <v>0.345</v>
      </c>
      <c r="L2722" s="6" t="str">
        <f>if(J2722&gt;QUARTILE!$B$3, "TOP", if(J2722&lt;QUARTILE!$B$4, "BOTTOM", 0))</f>
        <v>TOP</v>
      </c>
      <c r="M2722" s="6">
        <f t="shared" si="1"/>
        <v>2</v>
      </c>
      <c r="N2722" s="6" t="str">
        <f t="shared" si="2"/>
        <v>Gen X</v>
      </c>
      <c r="O2722" s="6" t="str">
        <f t="shared" si="3"/>
        <v>Low Income</v>
      </c>
    </row>
    <row r="2723" hidden="1">
      <c r="A2723" s="1">
        <v>102721.0</v>
      </c>
      <c r="B2723" s="1">
        <v>76.0</v>
      </c>
      <c r="C2723" s="1">
        <v>13000.0</v>
      </c>
      <c r="D2723" s="1" t="s">
        <v>27</v>
      </c>
      <c r="E2723" s="1">
        <v>24417.04</v>
      </c>
      <c r="F2723" s="1">
        <v>4.0</v>
      </c>
      <c r="G2723" s="1">
        <v>15.0</v>
      </c>
      <c r="H2723" s="1">
        <v>7.0</v>
      </c>
      <c r="I2723" s="1" t="s">
        <v>22</v>
      </c>
      <c r="J2723" s="1">
        <v>0.531</v>
      </c>
      <c r="K2723" s="1">
        <v>0.732</v>
      </c>
      <c r="L2723" s="6">
        <f>if(J2723&gt;QUARTILE!$B$3, "TOP", if(J2723&lt;QUARTILE!$B$4, "BOTTOM", 0))</f>
        <v>0</v>
      </c>
      <c r="M2723" s="6">
        <f t="shared" si="1"/>
        <v>2</v>
      </c>
      <c r="N2723" s="6" t="str">
        <f t="shared" si="2"/>
        <v>Baby Boomer</v>
      </c>
      <c r="O2723" s="6" t="str">
        <f t="shared" si="3"/>
        <v>Low Income</v>
      </c>
    </row>
    <row r="2724" hidden="1">
      <c r="A2724" s="1">
        <v>102722.0</v>
      </c>
      <c r="B2724" s="1">
        <v>42.0</v>
      </c>
      <c r="C2724" s="1">
        <v>32000.0</v>
      </c>
      <c r="D2724" s="1" t="s">
        <v>23</v>
      </c>
      <c r="E2724" s="1">
        <v>6878.19</v>
      </c>
      <c r="F2724" s="1">
        <v>3.0</v>
      </c>
      <c r="G2724" s="1">
        <v>21.0</v>
      </c>
      <c r="H2724" s="1">
        <v>10.0</v>
      </c>
      <c r="I2724" s="1" t="s">
        <v>22</v>
      </c>
      <c r="J2724" s="1">
        <v>0.761</v>
      </c>
      <c r="K2724" s="1">
        <v>0.96</v>
      </c>
      <c r="L2724" s="6">
        <f>if(J2724&gt;QUARTILE!$B$3, "TOP", if(J2724&lt;QUARTILE!$B$4, "BOTTOM", 0))</f>
        <v>0</v>
      </c>
      <c r="M2724" s="6">
        <f t="shared" si="1"/>
        <v>2</v>
      </c>
      <c r="N2724" s="6" t="str">
        <f t="shared" si="2"/>
        <v>Gen X</v>
      </c>
      <c r="O2724" s="6" t="str">
        <f t="shared" si="3"/>
        <v>Low Income</v>
      </c>
    </row>
    <row r="2725" hidden="1">
      <c r="A2725" s="1">
        <v>102723.0</v>
      </c>
      <c r="B2725" s="1">
        <v>74.0</v>
      </c>
      <c r="C2725" s="1">
        <v>28000.0</v>
      </c>
      <c r="D2725" s="1" t="s">
        <v>21</v>
      </c>
      <c r="E2725" s="1">
        <v>1190.04</v>
      </c>
      <c r="F2725" s="1">
        <v>4.0</v>
      </c>
      <c r="G2725" s="1">
        <v>22.0</v>
      </c>
      <c r="H2725" s="1">
        <v>7.0</v>
      </c>
      <c r="I2725" s="1" t="s">
        <v>22</v>
      </c>
      <c r="J2725" s="1">
        <v>0.124</v>
      </c>
      <c r="K2725" s="1">
        <v>0.494</v>
      </c>
      <c r="L2725" s="6" t="str">
        <f>if(J2725&gt;QUARTILE!$B$3, "TOP", if(J2725&lt;QUARTILE!$B$4, "BOTTOM", 0))</f>
        <v>BOTTOM</v>
      </c>
      <c r="M2725" s="6">
        <f t="shared" si="1"/>
        <v>2</v>
      </c>
      <c r="N2725" s="6" t="str">
        <f t="shared" si="2"/>
        <v>Baby Boomer</v>
      </c>
      <c r="O2725" s="6" t="str">
        <f t="shared" si="3"/>
        <v>Low Income</v>
      </c>
    </row>
    <row r="2726" hidden="1">
      <c r="A2726" s="1">
        <v>102724.0</v>
      </c>
      <c r="B2726" s="1">
        <v>45.0</v>
      </c>
      <c r="C2726" s="1">
        <v>76000.0</v>
      </c>
      <c r="D2726" s="1" t="s">
        <v>23</v>
      </c>
      <c r="E2726" s="1">
        <v>915.06</v>
      </c>
      <c r="F2726" s="1">
        <v>2.0</v>
      </c>
      <c r="G2726" s="1">
        <v>19.0</v>
      </c>
      <c r="H2726" s="1">
        <v>5.0</v>
      </c>
      <c r="I2726" s="1" t="s">
        <v>22</v>
      </c>
      <c r="J2726" s="1">
        <v>0.506</v>
      </c>
      <c r="K2726" s="1">
        <v>0.301</v>
      </c>
      <c r="L2726" s="6">
        <f>if(J2726&gt;QUARTILE!$B$3, "TOP", if(J2726&lt;QUARTILE!$B$4, "BOTTOM", 0))</f>
        <v>0</v>
      </c>
      <c r="M2726" s="6">
        <f t="shared" si="1"/>
        <v>2</v>
      </c>
      <c r="N2726" s="6" t="str">
        <f t="shared" si="2"/>
        <v>Gen X</v>
      </c>
      <c r="O2726" s="6" t="str">
        <f t="shared" si="3"/>
        <v>Medium Income</v>
      </c>
    </row>
    <row r="2727" hidden="1">
      <c r="A2727" s="1">
        <v>102725.0</v>
      </c>
      <c r="B2727" s="1">
        <v>19.0</v>
      </c>
      <c r="C2727" s="1">
        <v>26000.0</v>
      </c>
      <c r="D2727" s="1" t="s">
        <v>23</v>
      </c>
      <c r="E2727" s="1">
        <v>4586.07</v>
      </c>
      <c r="F2727" s="1">
        <v>4.0</v>
      </c>
      <c r="G2727" s="1">
        <v>23.0</v>
      </c>
      <c r="H2727" s="1">
        <v>12.0</v>
      </c>
      <c r="I2727" s="1" t="s">
        <v>18</v>
      </c>
      <c r="J2727" s="1">
        <v>0.929</v>
      </c>
      <c r="K2727" s="1">
        <v>0.744</v>
      </c>
      <c r="L2727" s="6" t="str">
        <f>if(J2727&gt;QUARTILE!$B$3, "TOP", if(J2727&lt;QUARTILE!$B$4, "BOTTOM", 0))</f>
        <v>TOP</v>
      </c>
      <c r="M2727" s="6">
        <f t="shared" si="1"/>
        <v>1</v>
      </c>
      <c r="N2727" s="6" t="str">
        <f t="shared" si="2"/>
        <v>Millenial</v>
      </c>
      <c r="O2727" s="6" t="str">
        <f t="shared" si="3"/>
        <v>Low Income</v>
      </c>
    </row>
    <row r="2728" hidden="1">
      <c r="A2728" s="1">
        <v>102726.0</v>
      </c>
      <c r="B2728" s="1">
        <v>52.0</v>
      </c>
      <c r="C2728" s="1">
        <v>16000.0</v>
      </c>
      <c r="D2728" s="1" t="s">
        <v>23</v>
      </c>
      <c r="E2728" s="1">
        <v>5303.1</v>
      </c>
      <c r="F2728" s="1">
        <v>2.0</v>
      </c>
      <c r="G2728" s="1">
        <v>20.0</v>
      </c>
      <c r="H2728" s="1">
        <v>4.0</v>
      </c>
      <c r="I2728" s="1" t="s">
        <v>22</v>
      </c>
      <c r="J2728" s="1">
        <v>1.0</v>
      </c>
      <c r="K2728" s="1">
        <v>0.931</v>
      </c>
      <c r="L2728" s="6" t="str">
        <f>if(J2728&gt;QUARTILE!$B$3, "TOP", if(J2728&lt;QUARTILE!$B$4, "BOTTOM", 0))</f>
        <v>TOP</v>
      </c>
      <c r="M2728" s="6">
        <f t="shared" si="1"/>
        <v>2</v>
      </c>
      <c r="N2728" s="6" t="str">
        <f t="shared" si="2"/>
        <v>Gen X</v>
      </c>
      <c r="O2728" s="6" t="str">
        <f t="shared" si="3"/>
        <v>Low Income</v>
      </c>
    </row>
    <row r="2729" hidden="1">
      <c r="A2729" s="1">
        <v>102727.0</v>
      </c>
      <c r="B2729" s="1">
        <v>54.0</v>
      </c>
      <c r="C2729" s="1">
        <v>35000.0</v>
      </c>
      <c r="D2729" s="1" t="s">
        <v>27</v>
      </c>
      <c r="E2729" s="1">
        <v>10724.42</v>
      </c>
      <c r="F2729" s="1">
        <v>4.0</v>
      </c>
      <c r="G2729" s="1">
        <v>18.0</v>
      </c>
      <c r="H2729" s="1">
        <v>6.0</v>
      </c>
      <c r="I2729" s="1" t="s">
        <v>22</v>
      </c>
      <c r="J2729" s="1">
        <v>0.112</v>
      </c>
      <c r="K2729" s="1">
        <v>0.195</v>
      </c>
      <c r="L2729" s="6" t="str">
        <f>if(J2729&gt;QUARTILE!$B$3, "TOP", if(J2729&lt;QUARTILE!$B$4, "BOTTOM", 0))</f>
        <v>BOTTOM</v>
      </c>
      <c r="M2729" s="6">
        <f t="shared" si="1"/>
        <v>2</v>
      </c>
      <c r="N2729" s="6" t="str">
        <f t="shared" si="2"/>
        <v>Gen X</v>
      </c>
      <c r="O2729" s="6" t="str">
        <f t="shared" si="3"/>
        <v>Low Income</v>
      </c>
    </row>
    <row r="2730" hidden="1">
      <c r="A2730" s="1">
        <v>102728.0</v>
      </c>
      <c r="B2730" s="1">
        <v>22.0</v>
      </c>
      <c r="C2730" s="1">
        <v>20000.0</v>
      </c>
      <c r="D2730" s="1" t="s">
        <v>21</v>
      </c>
      <c r="E2730" s="1">
        <v>4837.51</v>
      </c>
      <c r="F2730" s="1">
        <v>5.0</v>
      </c>
      <c r="G2730" s="1">
        <v>19.0</v>
      </c>
      <c r="H2730" s="1">
        <v>19.0</v>
      </c>
      <c r="I2730" s="1" t="s">
        <v>18</v>
      </c>
      <c r="J2730" s="1">
        <v>0.586</v>
      </c>
      <c r="K2730" s="1">
        <v>0.638</v>
      </c>
      <c r="L2730" s="6">
        <f>if(J2730&gt;QUARTILE!$B$3, "TOP", if(J2730&lt;QUARTILE!$B$4, "BOTTOM", 0))</f>
        <v>0</v>
      </c>
      <c r="M2730" s="6">
        <f t="shared" si="1"/>
        <v>1</v>
      </c>
      <c r="N2730" s="6" t="str">
        <f t="shared" si="2"/>
        <v>Millenial</v>
      </c>
      <c r="O2730" s="6" t="str">
        <f t="shared" si="3"/>
        <v>Low Income</v>
      </c>
    </row>
    <row r="2731">
      <c r="A2731" s="1">
        <v>102729.0</v>
      </c>
      <c r="B2731" s="1">
        <v>80.0</v>
      </c>
      <c r="C2731" s="1">
        <v>23000.0</v>
      </c>
      <c r="D2731" s="1" t="s">
        <v>27</v>
      </c>
      <c r="E2731" s="1">
        <v>19934.32</v>
      </c>
      <c r="F2731" s="1">
        <v>2.0</v>
      </c>
      <c r="G2731" s="1">
        <v>23.0</v>
      </c>
      <c r="H2731" s="1">
        <v>4.0</v>
      </c>
      <c r="I2731" s="1" t="s">
        <v>22</v>
      </c>
      <c r="J2731" s="1">
        <v>0.735</v>
      </c>
      <c r="K2731" s="1">
        <v>0.781</v>
      </c>
      <c r="L2731" s="6">
        <f>if(J2731&gt;QUARTILE!$B$3, "TOP", if(J2731&lt;QUARTILE!$B$4, "BOTTOM", 0))</f>
        <v>0</v>
      </c>
      <c r="M2731" s="6">
        <f t="shared" si="1"/>
        <v>2</v>
      </c>
      <c r="N2731" s="6" t="str">
        <f t="shared" si="2"/>
        <v>Silent</v>
      </c>
      <c r="O2731" s="6" t="str">
        <f t="shared" si="3"/>
        <v>Low Income</v>
      </c>
    </row>
    <row r="2732" hidden="1">
      <c r="A2732" s="1">
        <v>102730.0</v>
      </c>
      <c r="B2732" s="1">
        <v>18.0</v>
      </c>
      <c r="C2732" s="1">
        <v>13000.0</v>
      </c>
      <c r="D2732" s="1" t="s">
        <v>24</v>
      </c>
      <c r="E2732" s="1">
        <v>4746.24</v>
      </c>
      <c r="F2732" s="1">
        <v>2.0</v>
      </c>
      <c r="G2732" s="1">
        <v>17.0</v>
      </c>
      <c r="H2732" s="1">
        <v>9.0</v>
      </c>
      <c r="I2732" s="1" t="s">
        <v>22</v>
      </c>
      <c r="J2732" s="1">
        <v>0.516</v>
      </c>
      <c r="K2732" s="1">
        <v>0.027</v>
      </c>
      <c r="L2732" s="6">
        <f>if(J2732&gt;QUARTILE!$B$3, "TOP", if(J2732&lt;QUARTILE!$B$4, "BOTTOM", 0))</f>
        <v>0</v>
      </c>
      <c r="M2732" s="6">
        <f t="shared" si="1"/>
        <v>2</v>
      </c>
      <c r="N2732" s="6" t="str">
        <f t="shared" si="2"/>
        <v>Millenial</v>
      </c>
      <c r="O2732" s="6" t="str">
        <f t="shared" si="3"/>
        <v>Low Income</v>
      </c>
    </row>
    <row r="2733" hidden="1">
      <c r="A2733" s="1">
        <v>102731.0</v>
      </c>
      <c r="B2733" s="1">
        <v>57.0</v>
      </c>
      <c r="C2733" s="1">
        <v>20000.0</v>
      </c>
      <c r="D2733" s="1" t="s">
        <v>23</v>
      </c>
      <c r="E2733" s="1">
        <v>4162.06</v>
      </c>
      <c r="F2733" s="1">
        <v>3.0</v>
      </c>
      <c r="G2733" s="1">
        <v>24.0</v>
      </c>
      <c r="H2733" s="1">
        <v>4.0</v>
      </c>
      <c r="I2733" s="1" t="s">
        <v>22</v>
      </c>
      <c r="J2733" s="1">
        <v>0.283</v>
      </c>
      <c r="K2733" s="1">
        <v>0.592</v>
      </c>
      <c r="L2733" s="6" t="str">
        <f>if(J2733&gt;QUARTILE!$B$3, "TOP", if(J2733&lt;QUARTILE!$B$4, "BOTTOM", 0))</f>
        <v>BOTTOM</v>
      </c>
      <c r="M2733" s="6">
        <f t="shared" si="1"/>
        <v>2</v>
      </c>
      <c r="N2733" s="6" t="str">
        <f t="shared" si="2"/>
        <v>Gen X</v>
      </c>
      <c r="O2733" s="6" t="str">
        <f t="shared" si="3"/>
        <v>Low Income</v>
      </c>
    </row>
    <row r="2734" hidden="1">
      <c r="A2734" s="1">
        <v>102732.0</v>
      </c>
      <c r="B2734" s="1">
        <v>29.0</v>
      </c>
      <c r="C2734" s="1">
        <v>22000.0</v>
      </c>
      <c r="D2734" s="1" t="s">
        <v>23</v>
      </c>
      <c r="E2734" s="1">
        <v>12744.3</v>
      </c>
      <c r="F2734" s="1">
        <v>2.0</v>
      </c>
      <c r="G2734" s="1">
        <v>28.0</v>
      </c>
      <c r="H2734" s="1">
        <v>20.0</v>
      </c>
      <c r="I2734" s="1" t="s">
        <v>22</v>
      </c>
      <c r="J2734" s="1">
        <v>0.092</v>
      </c>
      <c r="K2734" s="1">
        <v>0.633</v>
      </c>
      <c r="L2734" s="6" t="str">
        <f>if(J2734&gt;QUARTILE!$B$3, "TOP", if(J2734&lt;QUARTILE!$B$4, "BOTTOM", 0))</f>
        <v>BOTTOM</v>
      </c>
      <c r="M2734" s="6">
        <f t="shared" si="1"/>
        <v>2</v>
      </c>
      <c r="N2734" s="6" t="str">
        <f t="shared" si="2"/>
        <v>Millenial</v>
      </c>
      <c r="O2734" s="6" t="str">
        <f t="shared" si="3"/>
        <v>Low Income</v>
      </c>
    </row>
    <row r="2735" hidden="1">
      <c r="A2735" s="1">
        <v>102733.0</v>
      </c>
      <c r="B2735" s="1">
        <v>73.0</v>
      </c>
      <c r="C2735" s="1">
        <v>20000.0</v>
      </c>
      <c r="D2735" s="1" t="s">
        <v>17</v>
      </c>
      <c r="E2735" s="1">
        <v>43904.88</v>
      </c>
      <c r="F2735" s="1">
        <v>4.0</v>
      </c>
      <c r="G2735" s="1">
        <v>21.0</v>
      </c>
      <c r="H2735" s="1">
        <v>5.0</v>
      </c>
      <c r="I2735" s="1" t="s">
        <v>18</v>
      </c>
      <c r="J2735" s="1">
        <v>1.0</v>
      </c>
      <c r="K2735" s="1">
        <v>0.487</v>
      </c>
      <c r="L2735" s="6" t="str">
        <f>if(J2735&gt;QUARTILE!$B$3, "TOP", if(J2735&lt;QUARTILE!$B$4, "BOTTOM", 0))</f>
        <v>TOP</v>
      </c>
      <c r="M2735" s="6">
        <f t="shared" si="1"/>
        <v>1</v>
      </c>
      <c r="N2735" s="6" t="str">
        <f t="shared" si="2"/>
        <v>Baby Boomer</v>
      </c>
      <c r="O2735" s="6" t="str">
        <f t="shared" si="3"/>
        <v>Low Income</v>
      </c>
    </row>
    <row r="2736" hidden="1">
      <c r="A2736" s="1">
        <v>102734.0</v>
      </c>
      <c r="B2736" s="1">
        <v>53.0</v>
      </c>
      <c r="C2736" s="1">
        <v>15000.0</v>
      </c>
      <c r="D2736" s="1" t="s">
        <v>17</v>
      </c>
      <c r="E2736" s="1">
        <v>12633.72</v>
      </c>
      <c r="F2736" s="1">
        <v>5.0</v>
      </c>
      <c r="G2736" s="1">
        <v>26.0</v>
      </c>
      <c r="H2736" s="1">
        <v>8.0</v>
      </c>
      <c r="I2736" s="1" t="s">
        <v>22</v>
      </c>
      <c r="J2736" s="1">
        <v>0.237</v>
      </c>
      <c r="K2736" s="1">
        <v>0.034</v>
      </c>
      <c r="L2736" s="6" t="str">
        <f>if(J2736&gt;QUARTILE!$B$3, "TOP", if(J2736&lt;QUARTILE!$B$4, "BOTTOM", 0))</f>
        <v>BOTTOM</v>
      </c>
      <c r="M2736" s="6">
        <f t="shared" si="1"/>
        <v>2</v>
      </c>
      <c r="N2736" s="6" t="str">
        <f t="shared" si="2"/>
        <v>Gen X</v>
      </c>
      <c r="O2736" s="6" t="str">
        <f t="shared" si="3"/>
        <v>Low Income</v>
      </c>
    </row>
    <row r="2737" hidden="1">
      <c r="A2737" s="1">
        <v>102735.0</v>
      </c>
      <c r="B2737" s="1">
        <v>62.0</v>
      </c>
      <c r="C2737" s="1">
        <v>26000.0</v>
      </c>
      <c r="D2737" s="1" t="s">
        <v>17</v>
      </c>
      <c r="E2737" s="1">
        <v>10683.55</v>
      </c>
      <c r="F2737" s="1">
        <v>5.0</v>
      </c>
      <c r="G2737" s="1">
        <v>14.0</v>
      </c>
      <c r="H2737" s="1">
        <v>5.0</v>
      </c>
      <c r="I2737" s="1" t="s">
        <v>22</v>
      </c>
      <c r="J2737" s="1">
        <v>0.299</v>
      </c>
      <c r="K2737" s="1">
        <v>0.0</v>
      </c>
      <c r="L2737" s="6" t="str">
        <f>if(J2737&gt;QUARTILE!$B$3, "TOP", if(J2737&lt;QUARTILE!$B$4, "BOTTOM", 0))</f>
        <v>BOTTOM</v>
      </c>
      <c r="M2737" s="6">
        <f t="shared" si="1"/>
        <v>2</v>
      </c>
      <c r="N2737" s="6" t="str">
        <f t="shared" si="2"/>
        <v>Baby Boomer</v>
      </c>
      <c r="O2737" s="6" t="str">
        <f t="shared" si="3"/>
        <v>Low Income</v>
      </c>
    </row>
    <row r="2738" hidden="1">
      <c r="A2738" s="1">
        <v>102736.0</v>
      </c>
      <c r="B2738" s="1">
        <v>40.0</v>
      </c>
      <c r="C2738" s="1">
        <v>13000.0</v>
      </c>
      <c r="D2738" s="1" t="s">
        <v>17</v>
      </c>
      <c r="E2738" s="1">
        <v>17259.5</v>
      </c>
      <c r="F2738" s="1">
        <v>3.0</v>
      </c>
      <c r="G2738" s="1">
        <v>17.0</v>
      </c>
      <c r="H2738" s="1">
        <v>10.0</v>
      </c>
      <c r="I2738" s="1" t="s">
        <v>22</v>
      </c>
      <c r="J2738" s="1">
        <v>0.643</v>
      </c>
      <c r="K2738" s="1">
        <v>0.294</v>
      </c>
      <c r="L2738" s="6">
        <f>if(J2738&gt;QUARTILE!$B$3, "TOP", if(J2738&lt;QUARTILE!$B$4, "BOTTOM", 0))</f>
        <v>0</v>
      </c>
      <c r="M2738" s="6">
        <f t="shared" si="1"/>
        <v>2</v>
      </c>
      <c r="N2738" s="6" t="str">
        <f t="shared" si="2"/>
        <v>Gen X</v>
      </c>
      <c r="O2738" s="6" t="str">
        <f t="shared" si="3"/>
        <v>Low Income</v>
      </c>
    </row>
    <row r="2739" hidden="1">
      <c r="A2739" s="1">
        <v>102737.0</v>
      </c>
      <c r="B2739" s="1">
        <v>64.0</v>
      </c>
      <c r="C2739" s="1">
        <v>11000.0</v>
      </c>
      <c r="D2739" s="1" t="s">
        <v>25</v>
      </c>
      <c r="E2739" s="1">
        <v>5946.94</v>
      </c>
      <c r="F2739" s="1">
        <v>4.0</v>
      </c>
      <c r="G2739" s="1">
        <v>17.0</v>
      </c>
      <c r="H2739" s="1">
        <v>4.0</v>
      </c>
      <c r="I2739" s="1" t="s">
        <v>22</v>
      </c>
      <c r="J2739" s="1">
        <v>0.479</v>
      </c>
      <c r="K2739" s="1">
        <v>0.308</v>
      </c>
      <c r="L2739" s="6">
        <f>if(J2739&gt;QUARTILE!$B$3, "TOP", if(J2739&lt;QUARTILE!$B$4, "BOTTOM", 0))</f>
        <v>0</v>
      </c>
      <c r="M2739" s="6">
        <f t="shared" si="1"/>
        <v>2</v>
      </c>
      <c r="N2739" s="6" t="str">
        <f t="shared" si="2"/>
        <v>Baby Boomer</v>
      </c>
      <c r="O2739" s="6" t="str">
        <f t="shared" si="3"/>
        <v>Low Income</v>
      </c>
    </row>
    <row r="2740" hidden="1">
      <c r="A2740" s="1">
        <v>102738.0</v>
      </c>
      <c r="B2740" s="1">
        <v>48.0</v>
      </c>
      <c r="C2740" s="1">
        <v>34000.0</v>
      </c>
      <c r="D2740" s="1" t="s">
        <v>23</v>
      </c>
      <c r="E2740" s="1">
        <v>8721.68</v>
      </c>
      <c r="F2740" s="1">
        <v>4.0</v>
      </c>
      <c r="G2740" s="1">
        <v>17.0</v>
      </c>
      <c r="H2740" s="1">
        <v>10.0</v>
      </c>
      <c r="I2740" s="1" t="s">
        <v>22</v>
      </c>
      <c r="J2740" s="1">
        <v>0.473</v>
      </c>
      <c r="K2740" s="1">
        <v>0.095</v>
      </c>
      <c r="L2740" s="6">
        <f>if(J2740&gt;QUARTILE!$B$3, "TOP", if(J2740&lt;QUARTILE!$B$4, "BOTTOM", 0))</f>
        <v>0</v>
      </c>
      <c r="M2740" s="6">
        <f t="shared" si="1"/>
        <v>2</v>
      </c>
      <c r="N2740" s="6" t="str">
        <f t="shared" si="2"/>
        <v>Gen X</v>
      </c>
      <c r="O2740" s="6" t="str">
        <f t="shared" si="3"/>
        <v>Low Income</v>
      </c>
    </row>
    <row r="2741" hidden="1">
      <c r="A2741" s="1">
        <v>102739.0</v>
      </c>
      <c r="B2741" s="1">
        <v>28.0</v>
      </c>
      <c r="C2741" s="1">
        <v>32000.0</v>
      </c>
      <c r="D2741" s="1" t="s">
        <v>21</v>
      </c>
      <c r="E2741" s="1">
        <v>4811.78</v>
      </c>
      <c r="F2741" s="1">
        <v>1.0</v>
      </c>
      <c r="G2741" s="1">
        <v>16.0</v>
      </c>
      <c r="H2741" s="1">
        <v>15.0</v>
      </c>
      <c r="I2741" s="1" t="s">
        <v>22</v>
      </c>
      <c r="J2741" s="1">
        <v>0.083</v>
      </c>
      <c r="K2741" s="1">
        <v>0.51</v>
      </c>
      <c r="L2741" s="6" t="str">
        <f>if(J2741&gt;QUARTILE!$B$3, "TOP", if(J2741&lt;QUARTILE!$B$4, "BOTTOM", 0))</f>
        <v>BOTTOM</v>
      </c>
      <c r="M2741" s="6">
        <f t="shared" si="1"/>
        <v>2</v>
      </c>
      <c r="N2741" s="6" t="str">
        <f t="shared" si="2"/>
        <v>Millenial</v>
      </c>
      <c r="O2741" s="6" t="str">
        <f t="shared" si="3"/>
        <v>Low Income</v>
      </c>
    </row>
    <row r="2742" hidden="1">
      <c r="A2742" s="1">
        <v>102740.0</v>
      </c>
      <c r="B2742" s="1">
        <v>27.0</v>
      </c>
      <c r="C2742" s="1">
        <v>10000.0</v>
      </c>
      <c r="D2742" s="1" t="s">
        <v>23</v>
      </c>
      <c r="E2742" s="1">
        <v>16963.76</v>
      </c>
      <c r="F2742" s="1">
        <v>2.0</v>
      </c>
      <c r="G2742" s="1">
        <v>13.0</v>
      </c>
      <c r="H2742" s="1">
        <v>17.0</v>
      </c>
      <c r="I2742" s="1" t="s">
        <v>22</v>
      </c>
      <c r="J2742" s="1">
        <v>1.0</v>
      </c>
      <c r="K2742" s="1">
        <v>0.228</v>
      </c>
      <c r="L2742" s="6" t="str">
        <f>if(J2742&gt;QUARTILE!$B$3, "TOP", if(J2742&lt;QUARTILE!$B$4, "BOTTOM", 0))</f>
        <v>TOP</v>
      </c>
      <c r="M2742" s="6">
        <f t="shared" si="1"/>
        <v>2</v>
      </c>
      <c r="N2742" s="6" t="str">
        <f t="shared" si="2"/>
        <v>Millenial</v>
      </c>
      <c r="O2742" s="6" t="str">
        <f t="shared" si="3"/>
        <v>Low Income</v>
      </c>
    </row>
    <row r="2743" hidden="1">
      <c r="A2743" s="1">
        <v>102741.0</v>
      </c>
      <c r="B2743" s="1">
        <v>20.0</v>
      </c>
      <c r="C2743" s="1">
        <v>7000.0</v>
      </c>
      <c r="D2743" s="1" t="s">
        <v>25</v>
      </c>
      <c r="E2743" s="1">
        <v>23906.05</v>
      </c>
      <c r="F2743" s="1">
        <v>3.0</v>
      </c>
      <c r="G2743" s="1">
        <v>25.0</v>
      </c>
      <c r="H2743" s="1">
        <v>12.0</v>
      </c>
      <c r="I2743" s="1" t="s">
        <v>22</v>
      </c>
      <c r="J2743" s="1">
        <v>0.334</v>
      </c>
      <c r="K2743" s="1">
        <v>0.338</v>
      </c>
      <c r="L2743" s="6">
        <f>if(J2743&gt;QUARTILE!$B$3, "TOP", if(J2743&lt;QUARTILE!$B$4, "BOTTOM", 0))</f>
        <v>0</v>
      </c>
      <c r="M2743" s="6">
        <f t="shared" si="1"/>
        <v>2</v>
      </c>
      <c r="N2743" s="6" t="str">
        <f t="shared" si="2"/>
        <v>Millenial</v>
      </c>
      <c r="O2743" s="6" t="str">
        <f t="shared" si="3"/>
        <v>Low Income</v>
      </c>
    </row>
    <row r="2744" hidden="1">
      <c r="A2744" s="1">
        <v>102742.0</v>
      </c>
      <c r="B2744" s="1">
        <v>71.0</v>
      </c>
      <c r="C2744" s="1">
        <v>12000.0</v>
      </c>
      <c r="D2744" s="1" t="s">
        <v>27</v>
      </c>
      <c r="E2744" s="1">
        <v>22398.68</v>
      </c>
      <c r="F2744" s="1">
        <v>5.0</v>
      </c>
      <c r="G2744" s="1">
        <v>19.0</v>
      </c>
      <c r="H2744" s="1">
        <v>5.0</v>
      </c>
      <c r="I2744" s="1" t="s">
        <v>22</v>
      </c>
      <c r="J2744" s="1">
        <v>0.11</v>
      </c>
      <c r="K2744" s="1">
        <v>0.243</v>
      </c>
      <c r="L2744" s="6" t="str">
        <f>if(J2744&gt;QUARTILE!$B$3, "TOP", if(J2744&lt;QUARTILE!$B$4, "BOTTOM", 0))</f>
        <v>BOTTOM</v>
      </c>
      <c r="M2744" s="6">
        <f t="shared" si="1"/>
        <v>2</v>
      </c>
      <c r="N2744" s="6" t="str">
        <f t="shared" si="2"/>
        <v>Baby Boomer</v>
      </c>
      <c r="O2744" s="6" t="str">
        <f t="shared" si="3"/>
        <v>Low Income</v>
      </c>
    </row>
    <row r="2745" hidden="1">
      <c r="A2745" s="1">
        <v>102743.0</v>
      </c>
      <c r="B2745" s="1">
        <v>31.0</v>
      </c>
      <c r="C2745" s="1">
        <v>20000.0</v>
      </c>
      <c r="D2745" s="1" t="s">
        <v>23</v>
      </c>
      <c r="E2745" s="1">
        <v>5882.53</v>
      </c>
      <c r="F2745" s="1">
        <v>1.0</v>
      </c>
      <c r="G2745" s="1">
        <v>19.0</v>
      </c>
      <c r="H2745" s="1">
        <v>12.0</v>
      </c>
      <c r="I2745" s="1" t="s">
        <v>22</v>
      </c>
      <c r="J2745" s="1">
        <v>0.732</v>
      </c>
      <c r="K2745" s="1">
        <v>0.772</v>
      </c>
      <c r="L2745" s="6">
        <f>if(J2745&gt;QUARTILE!$B$3, "TOP", if(J2745&lt;QUARTILE!$B$4, "BOTTOM", 0))</f>
        <v>0</v>
      </c>
      <c r="M2745" s="6">
        <f t="shared" si="1"/>
        <v>2</v>
      </c>
      <c r="N2745" s="6" t="str">
        <f t="shared" si="2"/>
        <v>Gen X</v>
      </c>
      <c r="O2745" s="6" t="str">
        <f t="shared" si="3"/>
        <v>Low Income</v>
      </c>
    </row>
    <row r="2746" hidden="1">
      <c r="A2746" s="1">
        <v>102744.0</v>
      </c>
      <c r="B2746" s="1">
        <v>33.0</v>
      </c>
      <c r="C2746" s="1">
        <v>44000.0</v>
      </c>
      <c r="D2746" s="1" t="s">
        <v>17</v>
      </c>
      <c r="E2746" s="1">
        <v>30250.6</v>
      </c>
      <c r="F2746" s="1">
        <v>4.0</v>
      </c>
      <c r="G2746" s="1">
        <v>27.0</v>
      </c>
      <c r="H2746" s="1">
        <v>12.0</v>
      </c>
      <c r="I2746" s="1" t="s">
        <v>18</v>
      </c>
      <c r="J2746" s="1">
        <v>0.852</v>
      </c>
      <c r="K2746" s="1">
        <v>0.727</v>
      </c>
      <c r="L2746" s="6" t="str">
        <f>if(J2746&gt;QUARTILE!$B$3, "TOP", if(J2746&lt;QUARTILE!$B$4, "BOTTOM", 0))</f>
        <v>TOP</v>
      </c>
      <c r="M2746" s="6">
        <f t="shared" si="1"/>
        <v>1</v>
      </c>
      <c r="N2746" s="6" t="str">
        <f t="shared" si="2"/>
        <v>Gen X</v>
      </c>
      <c r="O2746" s="6" t="str">
        <f t="shared" si="3"/>
        <v>Low Income</v>
      </c>
    </row>
    <row r="2747" hidden="1">
      <c r="A2747" s="1">
        <v>102745.0</v>
      </c>
      <c r="B2747" s="1">
        <v>27.0</v>
      </c>
      <c r="C2747" s="1">
        <v>20000.0</v>
      </c>
      <c r="D2747" s="1" t="s">
        <v>23</v>
      </c>
      <c r="E2747" s="1">
        <v>5913.04</v>
      </c>
      <c r="F2747" s="1">
        <v>2.0</v>
      </c>
      <c r="G2747" s="1">
        <v>15.0</v>
      </c>
      <c r="H2747" s="1">
        <v>13.0</v>
      </c>
      <c r="I2747" s="1" t="s">
        <v>22</v>
      </c>
      <c r="J2747" s="1">
        <v>0.075</v>
      </c>
      <c r="K2747" s="1">
        <v>0.298</v>
      </c>
      <c r="L2747" s="6" t="str">
        <f>if(J2747&gt;QUARTILE!$B$3, "TOP", if(J2747&lt;QUARTILE!$B$4, "BOTTOM", 0))</f>
        <v>BOTTOM</v>
      </c>
      <c r="M2747" s="6">
        <f t="shared" si="1"/>
        <v>2</v>
      </c>
      <c r="N2747" s="6" t="str">
        <f t="shared" si="2"/>
        <v>Millenial</v>
      </c>
      <c r="O2747" s="6" t="str">
        <f t="shared" si="3"/>
        <v>Low Income</v>
      </c>
    </row>
    <row r="2748" hidden="1">
      <c r="A2748" s="1">
        <v>102746.0</v>
      </c>
      <c r="B2748" s="1">
        <v>46.0</v>
      </c>
      <c r="C2748" s="1">
        <v>14000.0</v>
      </c>
      <c r="D2748" s="1" t="s">
        <v>17</v>
      </c>
      <c r="E2748" s="1">
        <v>3257.71</v>
      </c>
      <c r="F2748" s="1">
        <v>5.0</v>
      </c>
      <c r="G2748" s="1">
        <v>21.0</v>
      </c>
      <c r="H2748" s="1">
        <v>13.0</v>
      </c>
      <c r="I2748" s="1" t="s">
        <v>22</v>
      </c>
      <c r="J2748" s="1">
        <v>0.269</v>
      </c>
      <c r="K2748" s="1">
        <v>0.327</v>
      </c>
      <c r="L2748" s="6" t="str">
        <f>if(J2748&gt;QUARTILE!$B$3, "TOP", if(J2748&lt;QUARTILE!$B$4, "BOTTOM", 0))</f>
        <v>BOTTOM</v>
      </c>
      <c r="M2748" s="6">
        <f t="shared" si="1"/>
        <v>2</v>
      </c>
      <c r="N2748" s="6" t="str">
        <f t="shared" si="2"/>
        <v>Gen X</v>
      </c>
      <c r="O2748" s="6" t="str">
        <f t="shared" si="3"/>
        <v>Low Income</v>
      </c>
    </row>
    <row r="2749" hidden="1">
      <c r="A2749" s="1">
        <v>102747.0</v>
      </c>
      <c r="B2749" s="1">
        <v>27.0</v>
      </c>
      <c r="C2749" s="1">
        <v>24000.0</v>
      </c>
      <c r="D2749" s="1" t="s">
        <v>27</v>
      </c>
      <c r="E2749" s="1">
        <v>8609.77</v>
      </c>
      <c r="F2749" s="1">
        <v>1.0</v>
      </c>
      <c r="G2749" s="1">
        <v>16.0</v>
      </c>
      <c r="H2749" s="1">
        <v>17.0</v>
      </c>
      <c r="I2749" s="1" t="s">
        <v>22</v>
      </c>
      <c r="J2749" s="1">
        <v>0.194</v>
      </c>
      <c r="K2749" s="1">
        <v>0.815</v>
      </c>
      <c r="L2749" s="6" t="str">
        <f>if(J2749&gt;QUARTILE!$B$3, "TOP", if(J2749&lt;QUARTILE!$B$4, "BOTTOM", 0))</f>
        <v>BOTTOM</v>
      </c>
      <c r="M2749" s="6">
        <f t="shared" si="1"/>
        <v>2</v>
      </c>
      <c r="N2749" s="6" t="str">
        <f t="shared" si="2"/>
        <v>Millenial</v>
      </c>
      <c r="O2749" s="6" t="str">
        <f t="shared" si="3"/>
        <v>Low Income</v>
      </c>
    </row>
    <row r="2750" hidden="1">
      <c r="A2750" s="1">
        <v>102748.0</v>
      </c>
      <c r="B2750" s="1">
        <v>29.0</v>
      </c>
      <c r="C2750" s="1">
        <v>21000.0</v>
      </c>
      <c r="D2750" s="1" t="s">
        <v>25</v>
      </c>
      <c r="E2750" s="1">
        <v>18213.34</v>
      </c>
      <c r="F2750" s="1">
        <v>4.0</v>
      </c>
      <c r="G2750" s="1">
        <v>13.0</v>
      </c>
      <c r="H2750" s="1">
        <v>15.0</v>
      </c>
      <c r="I2750" s="1" t="s">
        <v>18</v>
      </c>
      <c r="J2750" s="1">
        <v>0.839</v>
      </c>
      <c r="K2750" s="1">
        <v>0.709</v>
      </c>
      <c r="L2750" s="6" t="str">
        <f>if(J2750&gt;QUARTILE!$B$3, "TOP", if(J2750&lt;QUARTILE!$B$4, "BOTTOM", 0))</f>
        <v>TOP</v>
      </c>
      <c r="M2750" s="6">
        <f t="shared" si="1"/>
        <v>1</v>
      </c>
      <c r="N2750" s="6" t="str">
        <f t="shared" si="2"/>
        <v>Millenial</v>
      </c>
      <c r="O2750" s="6" t="str">
        <f t="shared" si="3"/>
        <v>Low Income</v>
      </c>
    </row>
    <row r="2751" hidden="1">
      <c r="A2751" s="1">
        <v>102749.0</v>
      </c>
      <c r="B2751" s="1">
        <v>47.0</v>
      </c>
      <c r="C2751" s="1">
        <v>10000.0</v>
      </c>
      <c r="D2751" s="1" t="s">
        <v>25</v>
      </c>
      <c r="E2751" s="1">
        <v>3063.07</v>
      </c>
      <c r="F2751" s="1">
        <v>5.0</v>
      </c>
      <c r="G2751" s="1">
        <v>18.0</v>
      </c>
      <c r="H2751" s="1">
        <v>9.0</v>
      </c>
      <c r="I2751" s="1" t="s">
        <v>22</v>
      </c>
      <c r="J2751" s="1">
        <v>0.234</v>
      </c>
      <c r="K2751" s="1">
        <v>0.659</v>
      </c>
      <c r="L2751" s="6" t="str">
        <f>if(J2751&gt;QUARTILE!$B$3, "TOP", if(J2751&lt;QUARTILE!$B$4, "BOTTOM", 0))</f>
        <v>BOTTOM</v>
      </c>
      <c r="M2751" s="6">
        <f t="shared" si="1"/>
        <v>2</v>
      </c>
      <c r="N2751" s="6" t="str">
        <f t="shared" si="2"/>
        <v>Gen X</v>
      </c>
      <c r="O2751" s="6" t="str">
        <f t="shared" si="3"/>
        <v>Low Income</v>
      </c>
    </row>
    <row r="2752" hidden="1">
      <c r="A2752" s="1">
        <v>102750.0</v>
      </c>
      <c r="B2752" s="1">
        <v>58.0</v>
      </c>
      <c r="C2752" s="1">
        <v>10000.0</v>
      </c>
      <c r="D2752" s="1" t="s">
        <v>23</v>
      </c>
      <c r="E2752" s="1">
        <v>20887.43</v>
      </c>
      <c r="F2752" s="1">
        <v>5.0</v>
      </c>
      <c r="G2752" s="1">
        <v>23.0</v>
      </c>
      <c r="H2752" s="1">
        <v>6.0</v>
      </c>
      <c r="I2752" s="1" t="s">
        <v>22</v>
      </c>
      <c r="J2752" s="1">
        <v>0.285</v>
      </c>
      <c r="K2752" s="1">
        <v>0.658</v>
      </c>
      <c r="L2752" s="6" t="str">
        <f>if(J2752&gt;QUARTILE!$B$3, "TOP", if(J2752&lt;QUARTILE!$B$4, "BOTTOM", 0))</f>
        <v>BOTTOM</v>
      </c>
      <c r="M2752" s="6">
        <f t="shared" si="1"/>
        <v>2</v>
      </c>
      <c r="N2752" s="6" t="str">
        <f t="shared" si="2"/>
        <v>Gen X</v>
      </c>
      <c r="O2752" s="6" t="str">
        <f t="shared" si="3"/>
        <v>Low Income</v>
      </c>
    </row>
    <row r="2753" hidden="1">
      <c r="A2753" s="1">
        <v>102751.0</v>
      </c>
      <c r="B2753" s="1">
        <v>18.0</v>
      </c>
      <c r="C2753" s="1">
        <v>10000.0</v>
      </c>
      <c r="D2753" s="1" t="s">
        <v>25</v>
      </c>
      <c r="E2753" s="1">
        <v>39765.42</v>
      </c>
      <c r="F2753" s="1">
        <v>4.0</v>
      </c>
      <c r="G2753" s="1">
        <v>23.0</v>
      </c>
      <c r="H2753" s="1">
        <v>13.0</v>
      </c>
      <c r="I2753" s="1" t="s">
        <v>22</v>
      </c>
      <c r="J2753" s="1">
        <v>1.0</v>
      </c>
      <c r="K2753" s="1">
        <v>0.147</v>
      </c>
      <c r="L2753" s="6" t="str">
        <f>if(J2753&gt;QUARTILE!$B$3, "TOP", if(J2753&lt;QUARTILE!$B$4, "BOTTOM", 0))</f>
        <v>TOP</v>
      </c>
      <c r="M2753" s="6">
        <f t="shared" si="1"/>
        <v>2</v>
      </c>
      <c r="N2753" s="6" t="str">
        <f t="shared" si="2"/>
        <v>Millenial</v>
      </c>
      <c r="O2753" s="6" t="str">
        <f t="shared" si="3"/>
        <v>Low Income</v>
      </c>
    </row>
    <row r="2754" hidden="1">
      <c r="A2754" s="1">
        <v>102752.0</v>
      </c>
      <c r="B2754" s="1">
        <v>22.0</v>
      </c>
      <c r="C2754" s="1">
        <v>98000.0</v>
      </c>
      <c r="D2754" s="1" t="s">
        <v>25</v>
      </c>
      <c r="E2754" s="1">
        <v>6938.47</v>
      </c>
      <c r="F2754" s="1">
        <v>4.0</v>
      </c>
      <c r="G2754" s="1">
        <v>27.0</v>
      </c>
      <c r="H2754" s="1">
        <v>20.0</v>
      </c>
      <c r="I2754" s="1" t="s">
        <v>18</v>
      </c>
      <c r="J2754" s="1">
        <v>0.852</v>
      </c>
      <c r="K2754" s="1">
        <v>0.887</v>
      </c>
      <c r="L2754" s="6" t="str">
        <f>if(J2754&gt;QUARTILE!$B$3, "TOP", if(J2754&lt;QUARTILE!$B$4, "BOTTOM", 0))</f>
        <v>TOP</v>
      </c>
      <c r="M2754" s="6">
        <f t="shared" si="1"/>
        <v>1</v>
      </c>
      <c r="N2754" s="6" t="str">
        <f t="shared" si="2"/>
        <v>Millenial</v>
      </c>
      <c r="O2754" s="6" t="str">
        <f t="shared" si="3"/>
        <v>Medium Income</v>
      </c>
    </row>
    <row r="2755" hidden="1">
      <c r="A2755" s="1">
        <v>102753.0</v>
      </c>
      <c r="B2755" s="1">
        <v>37.0</v>
      </c>
      <c r="C2755" s="1">
        <v>37000.0</v>
      </c>
      <c r="D2755" s="1" t="s">
        <v>27</v>
      </c>
      <c r="E2755" s="1">
        <v>11964.25</v>
      </c>
      <c r="F2755" s="1">
        <v>3.0</v>
      </c>
      <c r="G2755" s="1">
        <v>19.0</v>
      </c>
      <c r="H2755" s="1">
        <v>9.0</v>
      </c>
      <c r="I2755" s="1" t="s">
        <v>22</v>
      </c>
      <c r="J2755" s="1">
        <v>0.388</v>
      </c>
      <c r="K2755" s="1">
        <v>0.809</v>
      </c>
      <c r="L2755" s="6">
        <f>if(J2755&gt;QUARTILE!$B$3, "TOP", if(J2755&lt;QUARTILE!$B$4, "BOTTOM", 0))</f>
        <v>0</v>
      </c>
      <c r="M2755" s="6">
        <f t="shared" si="1"/>
        <v>2</v>
      </c>
      <c r="N2755" s="6" t="str">
        <f t="shared" si="2"/>
        <v>Gen X</v>
      </c>
      <c r="O2755" s="6" t="str">
        <f t="shared" si="3"/>
        <v>Low Income</v>
      </c>
    </row>
    <row r="2756" hidden="1">
      <c r="A2756" s="1">
        <v>102754.0</v>
      </c>
      <c r="B2756" s="1">
        <v>25.0</v>
      </c>
      <c r="C2756" s="1">
        <v>15000.0</v>
      </c>
      <c r="D2756" s="1" t="s">
        <v>23</v>
      </c>
      <c r="E2756" s="1">
        <v>5183.46</v>
      </c>
      <c r="F2756" s="1">
        <v>5.0</v>
      </c>
      <c r="G2756" s="1">
        <v>17.0</v>
      </c>
      <c r="H2756" s="1">
        <v>13.0</v>
      </c>
      <c r="I2756" s="1" t="s">
        <v>18</v>
      </c>
      <c r="J2756" s="1">
        <v>0.804</v>
      </c>
      <c r="K2756" s="1">
        <v>0.162</v>
      </c>
      <c r="L2756" s="6">
        <f>if(J2756&gt;QUARTILE!$B$3, "TOP", if(J2756&lt;QUARTILE!$B$4, "BOTTOM", 0))</f>
        <v>0</v>
      </c>
      <c r="M2756" s="6">
        <f t="shared" si="1"/>
        <v>1</v>
      </c>
      <c r="N2756" s="6" t="str">
        <f t="shared" si="2"/>
        <v>Millenial</v>
      </c>
      <c r="O2756" s="6" t="str">
        <f t="shared" si="3"/>
        <v>Low Income</v>
      </c>
    </row>
    <row r="2757" hidden="1">
      <c r="A2757" s="1">
        <v>102755.0</v>
      </c>
      <c r="B2757" s="1">
        <v>60.0</v>
      </c>
      <c r="C2757" s="1">
        <v>43000.0</v>
      </c>
      <c r="D2757" s="1" t="s">
        <v>23</v>
      </c>
      <c r="E2757" s="1">
        <v>8965.21</v>
      </c>
      <c r="F2757" s="1">
        <v>4.0</v>
      </c>
      <c r="G2757" s="1">
        <v>18.0</v>
      </c>
      <c r="H2757" s="1">
        <v>5.0</v>
      </c>
      <c r="I2757" s="1" t="s">
        <v>22</v>
      </c>
      <c r="J2757" s="1">
        <v>0.516</v>
      </c>
      <c r="K2757" s="1">
        <v>0.612</v>
      </c>
      <c r="L2757" s="6">
        <f>if(J2757&gt;QUARTILE!$B$3, "TOP", if(J2757&lt;QUARTILE!$B$4, "BOTTOM", 0))</f>
        <v>0</v>
      </c>
      <c r="M2757" s="6">
        <f t="shared" si="1"/>
        <v>2</v>
      </c>
      <c r="N2757" s="6" t="str">
        <f t="shared" si="2"/>
        <v>Gen X</v>
      </c>
      <c r="O2757" s="6" t="str">
        <f t="shared" si="3"/>
        <v>Low Income</v>
      </c>
    </row>
    <row r="2758" hidden="1">
      <c r="A2758" s="1">
        <v>102756.0</v>
      </c>
      <c r="B2758" s="1">
        <v>29.0</v>
      </c>
      <c r="C2758" s="1">
        <v>16000.0</v>
      </c>
      <c r="D2758" s="1" t="s">
        <v>23</v>
      </c>
      <c r="E2758" s="1">
        <v>444.31</v>
      </c>
      <c r="F2758" s="1">
        <v>1.0</v>
      </c>
      <c r="G2758" s="1">
        <v>23.0</v>
      </c>
      <c r="H2758" s="1">
        <v>14.0</v>
      </c>
      <c r="I2758" s="1" t="s">
        <v>18</v>
      </c>
      <c r="J2758" s="1">
        <v>0.263</v>
      </c>
      <c r="K2758" s="1">
        <v>0.155</v>
      </c>
      <c r="L2758" s="6" t="str">
        <f>if(J2758&gt;QUARTILE!$B$3, "TOP", if(J2758&lt;QUARTILE!$B$4, "BOTTOM", 0))</f>
        <v>BOTTOM</v>
      </c>
      <c r="M2758" s="6">
        <f t="shared" si="1"/>
        <v>1</v>
      </c>
      <c r="N2758" s="6" t="str">
        <f t="shared" si="2"/>
        <v>Millenial</v>
      </c>
      <c r="O2758" s="6" t="str">
        <f t="shared" si="3"/>
        <v>Low Income</v>
      </c>
    </row>
    <row r="2759" hidden="1">
      <c r="A2759" s="1">
        <v>102757.0</v>
      </c>
      <c r="B2759" s="1">
        <v>18.0</v>
      </c>
      <c r="C2759" s="1">
        <v>42000.0</v>
      </c>
      <c r="D2759" s="1" t="s">
        <v>27</v>
      </c>
      <c r="E2759" s="1">
        <v>61482.27</v>
      </c>
      <c r="F2759" s="1">
        <v>2.0</v>
      </c>
      <c r="G2759" s="1">
        <v>16.0</v>
      </c>
      <c r="H2759" s="1">
        <v>17.0</v>
      </c>
      <c r="I2759" s="1" t="s">
        <v>18</v>
      </c>
      <c r="J2759" s="1">
        <v>0.588</v>
      </c>
      <c r="K2759" s="1">
        <v>0.478</v>
      </c>
      <c r="L2759" s="6">
        <f>if(J2759&gt;QUARTILE!$B$3, "TOP", if(J2759&lt;QUARTILE!$B$4, "BOTTOM", 0))</f>
        <v>0</v>
      </c>
      <c r="M2759" s="6">
        <f t="shared" si="1"/>
        <v>1</v>
      </c>
      <c r="N2759" s="6" t="str">
        <f t="shared" si="2"/>
        <v>Millenial</v>
      </c>
      <c r="O2759" s="6" t="str">
        <f t="shared" si="3"/>
        <v>Low Income</v>
      </c>
    </row>
    <row r="2760" hidden="1">
      <c r="A2760" s="1">
        <v>102758.0</v>
      </c>
      <c r="B2760" s="1">
        <v>74.0</v>
      </c>
      <c r="C2760" s="1">
        <v>23000.0</v>
      </c>
      <c r="D2760" s="1" t="s">
        <v>23</v>
      </c>
      <c r="E2760" s="1">
        <v>10753.33</v>
      </c>
      <c r="F2760" s="1">
        <v>3.0</v>
      </c>
      <c r="G2760" s="1">
        <v>18.0</v>
      </c>
      <c r="H2760" s="1">
        <v>5.0</v>
      </c>
      <c r="I2760" s="1" t="s">
        <v>22</v>
      </c>
      <c r="J2760" s="1">
        <v>0.822</v>
      </c>
      <c r="K2760" s="1">
        <v>0.289</v>
      </c>
      <c r="L2760" s="6" t="str">
        <f>if(J2760&gt;QUARTILE!$B$3, "TOP", if(J2760&lt;QUARTILE!$B$4, "BOTTOM", 0))</f>
        <v>TOP</v>
      </c>
      <c r="M2760" s="6">
        <f t="shared" si="1"/>
        <v>2</v>
      </c>
      <c r="N2760" s="6" t="str">
        <f t="shared" si="2"/>
        <v>Baby Boomer</v>
      </c>
      <c r="O2760" s="6" t="str">
        <f t="shared" si="3"/>
        <v>Low Income</v>
      </c>
    </row>
    <row r="2761" hidden="1">
      <c r="A2761" s="1">
        <v>102759.0</v>
      </c>
      <c r="B2761" s="1">
        <v>71.0</v>
      </c>
      <c r="C2761" s="1">
        <v>15000.0</v>
      </c>
      <c r="D2761" s="1" t="s">
        <v>17</v>
      </c>
      <c r="E2761" s="1">
        <v>31105.63</v>
      </c>
      <c r="F2761" s="1">
        <v>4.0</v>
      </c>
      <c r="G2761" s="1">
        <v>18.0</v>
      </c>
      <c r="H2761" s="1">
        <v>8.0</v>
      </c>
      <c r="I2761" s="1" t="s">
        <v>18</v>
      </c>
      <c r="J2761" s="1">
        <v>0.278</v>
      </c>
      <c r="K2761" s="1">
        <v>0.0</v>
      </c>
      <c r="L2761" s="6" t="str">
        <f>if(J2761&gt;QUARTILE!$B$3, "TOP", if(J2761&lt;QUARTILE!$B$4, "BOTTOM", 0))</f>
        <v>BOTTOM</v>
      </c>
      <c r="M2761" s="6">
        <f t="shared" si="1"/>
        <v>1</v>
      </c>
      <c r="N2761" s="6" t="str">
        <f t="shared" si="2"/>
        <v>Baby Boomer</v>
      </c>
      <c r="O2761" s="6" t="str">
        <f t="shared" si="3"/>
        <v>Low Income</v>
      </c>
    </row>
    <row r="2762" hidden="1">
      <c r="A2762" s="1">
        <v>102760.0</v>
      </c>
      <c r="B2762" s="1">
        <v>37.0</v>
      </c>
      <c r="C2762" s="1">
        <v>33000.0</v>
      </c>
      <c r="D2762" s="1" t="s">
        <v>27</v>
      </c>
      <c r="E2762" s="1">
        <v>3078.03</v>
      </c>
      <c r="F2762" s="1">
        <v>2.0</v>
      </c>
      <c r="G2762" s="1">
        <v>19.0</v>
      </c>
      <c r="H2762" s="1">
        <v>12.0</v>
      </c>
      <c r="I2762" s="1" t="s">
        <v>18</v>
      </c>
      <c r="J2762" s="1">
        <v>0.486</v>
      </c>
      <c r="K2762" s="1">
        <v>0.603</v>
      </c>
      <c r="L2762" s="6">
        <f>if(J2762&gt;QUARTILE!$B$3, "TOP", if(J2762&lt;QUARTILE!$B$4, "BOTTOM", 0))</f>
        <v>0</v>
      </c>
      <c r="M2762" s="6">
        <f t="shared" si="1"/>
        <v>1</v>
      </c>
      <c r="N2762" s="6" t="str">
        <f t="shared" si="2"/>
        <v>Gen X</v>
      </c>
      <c r="O2762" s="6" t="str">
        <f t="shared" si="3"/>
        <v>Low Income</v>
      </c>
    </row>
    <row r="2763" hidden="1">
      <c r="A2763" s="1">
        <v>102761.0</v>
      </c>
      <c r="B2763" s="1">
        <v>45.0</v>
      </c>
      <c r="C2763" s="1">
        <v>24000.0</v>
      </c>
      <c r="D2763" s="1" t="s">
        <v>27</v>
      </c>
      <c r="E2763" s="1">
        <v>33464.07</v>
      </c>
      <c r="F2763" s="1">
        <v>3.0</v>
      </c>
      <c r="G2763" s="1">
        <v>22.0</v>
      </c>
      <c r="H2763" s="1">
        <v>12.0</v>
      </c>
      <c r="I2763" s="1" t="s">
        <v>18</v>
      </c>
      <c r="J2763" s="1">
        <v>0.219</v>
      </c>
      <c r="K2763" s="1">
        <v>0.784</v>
      </c>
      <c r="L2763" s="6" t="str">
        <f>if(J2763&gt;QUARTILE!$B$3, "TOP", if(J2763&lt;QUARTILE!$B$4, "BOTTOM", 0))</f>
        <v>BOTTOM</v>
      </c>
      <c r="M2763" s="6">
        <f t="shared" si="1"/>
        <v>1</v>
      </c>
      <c r="N2763" s="6" t="str">
        <f t="shared" si="2"/>
        <v>Gen X</v>
      </c>
      <c r="O2763" s="6" t="str">
        <f t="shared" si="3"/>
        <v>Low Income</v>
      </c>
    </row>
    <row r="2764" hidden="1">
      <c r="A2764" s="1">
        <v>102762.0</v>
      </c>
      <c r="B2764" s="1">
        <v>74.0</v>
      </c>
      <c r="C2764" s="1">
        <v>28000.0</v>
      </c>
      <c r="D2764" s="1" t="s">
        <v>17</v>
      </c>
      <c r="E2764" s="1">
        <v>39343.31</v>
      </c>
      <c r="F2764" s="1">
        <v>5.0</v>
      </c>
      <c r="G2764" s="1">
        <v>20.0</v>
      </c>
      <c r="H2764" s="1">
        <v>5.0</v>
      </c>
      <c r="I2764" s="1" t="s">
        <v>18</v>
      </c>
      <c r="J2764" s="1">
        <v>0.943</v>
      </c>
      <c r="K2764" s="1">
        <v>0.0</v>
      </c>
      <c r="L2764" s="6" t="str">
        <f>if(J2764&gt;QUARTILE!$B$3, "TOP", if(J2764&lt;QUARTILE!$B$4, "BOTTOM", 0))</f>
        <v>TOP</v>
      </c>
      <c r="M2764" s="6">
        <f t="shared" si="1"/>
        <v>1</v>
      </c>
      <c r="N2764" s="6" t="str">
        <f t="shared" si="2"/>
        <v>Baby Boomer</v>
      </c>
      <c r="O2764" s="6" t="str">
        <f t="shared" si="3"/>
        <v>Low Income</v>
      </c>
    </row>
    <row r="2765" hidden="1">
      <c r="A2765" s="1">
        <v>102763.0</v>
      </c>
      <c r="B2765" s="1">
        <v>60.0</v>
      </c>
      <c r="C2765" s="1">
        <v>25000.0</v>
      </c>
      <c r="D2765" s="1" t="s">
        <v>23</v>
      </c>
      <c r="E2765" s="1">
        <v>25138.83</v>
      </c>
      <c r="F2765" s="1">
        <v>2.0</v>
      </c>
      <c r="G2765" s="1">
        <v>26.0</v>
      </c>
      <c r="H2765" s="1">
        <v>5.0</v>
      </c>
      <c r="I2765" s="1" t="s">
        <v>22</v>
      </c>
      <c r="J2765" s="1">
        <v>0.869</v>
      </c>
      <c r="K2765" s="1">
        <v>0.899</v>
      </c>
      <c r="L2765" s="6" t="str">
        <f>if(J2765&gt;QUARTILE!$B$3, "TOP", if(J2765&lt;QUARTILE!$B$4, "BOTTOM", 0))</f>
        <v>TOP</v>
      </c>
      <c r="M2765" s="6">
        <f t="shared" si="1"/>
        <v>2</v>
      </c>
      <c r="N2765" s="6" t="str">
        <f t="shared" si="2"/>
        <v>Gen X</v>
      </c>
      <c r="O2765" s="6" t="str">
        <f t="shared" si="3"/>
        <v>Low Income</v>
      </c>
    </row>
    <row r="2766" hidden="1">
      <c r="A2766" s="1">
        <v>102764.0</v>
      </c>
      <c r="B2766" s="1">
        <v>54.0</v>
      </c>
      <c r="C2766" s="1">
        <v>25000.0</v>
      </c>
      <c r="D2766" s="1" t="s">
        <v>17</v>
      </c>
      <c r="E2766" s="1">
        <v>46703.89</v>
      </c>
      <c r="F2766" s="1">
        <v>3.0</v>
      </c>
      <c r="G2766" s="1">
        <v>33.0</v>
      </c>
      <c r="H2766" s="1">
        <v>4.0</v>
      </c>
      <c r="I2766" s="1" t="s">
        <v>18</v>
      </c>
      <c r="J2766" s="1">
        <v>0.773</v>
      </c>
      <c r="K2766" s="1">
        <v>0.028</v>
      </c>
      <c r="L2766" s="6">
        <f>if(J2766&gt;QUARTILE!$B$3, "TOP", if(J2766&lt;QUARTILE!$B$4, "BOTTOM", 0))</f>
        <v>0</v>
      </c>
      <c r="M2766" s="6">
        <f t="shared" si="1"/>
        <v>1</v>
      </c>
      <c r="N2766" s="6" t="str">
        <f t="shared" si="2"/>
        <v>Gen X</v>
      </c>
      <c r="O2766" s="6" t="str">
        <f t="shared" si="3"/>
        <v>Low Income</v>
      </c>
    </row>
    <row r="2767" hidden="1">
      <c r="A2767" s="1">
        <v>102765.0</v>
      </c>
      <c r="B2767" s="1">
        <v>64.0</v>
      </c>
      <c r="C2767" s="1">
        <v>36000.0</v>
      </c>
      <c r="D2767" s="1" t="s">
        <v>25</v>
      </c>
      <c r="E2767" s="1">
        <v>3659.17</v>
      </c>
      <c r="F2767" s="1">
        <v>4.0</v>
      </c>
      <c r="G2767" s="1">
        <v>18.0</v>
      </c>
      <c r="H2767" s="1">
        <v>6.0</v>
      </c>
      <c r="I2767" s="1" t="s">
        <v>22</v>
      </c>
      <c r="J2767" s="1">
        <v>0.97</v>
      </c>
      <c r="K2767" s="1">
        <v>0.692</v>
      </c>
      <c r="L2767" s="6" t="str">
        <f>if(J2767&gt;QUARTILE!$B$3, "TOP", if(J2767&lt;QUARTILE!$B$4, "BOTTOM", 0))</f>
        <v>TOP</v>
      </c>
      <c r="M2767" s="6">
        <f t="shared" si="1"/>
        <v>2</v>
      </c>
      <c r="N2767" s="6" t="str">
        <f t="shared" si="2"/>
        <v>Baby Boomer</v>
      </c>
      <c r="O2767" s="6" t="str">
        <f t="shared" si="3"/>
        <v>Low Income</v>
      </c>
    </row>
    <row r="2768" hidden="1">
      <c r="A2768" s="1">
        <v>102766.0</v>
      </c>
      <c r="B2768" s="1">
        <v>54.0</v>
      </c>
      <c r="C2768" s="1">
        <v>104000.0</v>
      </c>
      <c r="D2768" s="1" t="s">
        <v>21</v>
      </c>
      <c r="E2768" s="1">
        <v>12943.67</v>
      </c>
      <c r="F2768" s="1">
        <v>4.0</v>
      </c>
      <c r="G2768" s="1">
        <v>23.0</v>
      </c>
      <c r="H2768" s="1">
        <v>4.0</v>
      </c>
      <c r="I2768" s="1" t="s">
        <v>22</v>
      </c>
      <c r="J2768" s="1">
        <v>0.5</v>
      </c>
      <c r="K2768" s="1">
        <v>0.94</v>
      </c>
      <c r="L2768" s="6">
        <f>if(J2768&gt;QUARTILE!$B$3, "TOP", if(J2768&lt;QUARTILE!$B$4, "BOTTOM", 0))</f>
        <v>0</v>
      </c>
      <c r="M2768" s="6">
        <f t="shared" si="1"/>
        <v>2</v>
      </c>
      <c r="N2768" s="6" t="str">
        <f t="shared" si="2"/>
        <v>Gen X</v>
      </c>
      <c r="O2768" s="6" t="str">
        <f t="shared" si="3"/>
        <v>Medium Income</v>
      </c>
    </row>
    <row r="2769" hidden="1">
      <c r="A2769" s="1">
        <v>102767.0</v>
      </c>
      <c r="B2769" s="1">
        <v>29.0</v>
      </c>
      <c r="C2769" s="1">
        <v>47000.0</v>
      </c>
      <c r="D2769" s="1" t="s">
        <v>21</v>
      </c>
      <c r="E2769" s="1">
        <v>19357.45</v>
      </c>
      <c r="F2769" s="1">
        <v>3.0</v>
      </c>
      <c r="G2769" s="1">
        <v>20.0</v>
      </c>
      <c r="H2769" s="1">
        <v>16.0</v>
      </c>
      <c r="I2769" s="1" t="s">
        <v>18</v>
      </c>
      <c r="J2769" s="1">
        <v>0.132</v>
      </c>
      <c r="K2769" s="1">
        <v>0.094</v>
      </c>
      <c r="L2769" s="6" t="str">
        <f>if(J2769&gt;QUARTILE!$B$3, "TOP", if(J2769&lt;QUARTILE!$B$4, "BOTTOM", 0))</f>
        <v>BOTTOM</v>
      </c>
      <c r="M2769" s="6">
        <f t="shared" si="1"/>
        <v>1</v>
      </c>
      <c r="N2769" s="6" t="str">
        <f t="shared" si="2"/>
        <v>Millenial</v>
      </c>
      <c r="O2769" s="6" t="str">
        <f t="shared" si="3"/>
        <v>Medium Income</v>
      </c>
    </row>
    <row r="2770" hidden="1">
      <c r="A2770" s="1">
        <v>102768.0</v>
      </c>
      <c r="B2770" s="1">
        <v>54.0</v>
      </c>
      <c r="C2770" s="1">
        <v>25000.0</v>
      </c>
      <c r="D2770" s="1" t="s">
        <v>23</v>
      </c>
      <c r="E2770" s="1">
        <v>18136.36</v>
      </c>
      <c r="F2770" s="1">
        <v>5.0</v>
      </c>
      <c r="G2770" s="1">
        <v>20.0</v>
      </c>
      <c r="H2770" s="1">
        <v>3.0</v>
      </c>
      <c r="I2770" s="1" t="s">
        <v>22</v>
      </c>
      <c r="J2770" s="1">
        <v>1.0</v>
      </c>
      <c r="K2770" s="1">
        <v>0.163</v>
      </c>
      <c r="L2770" s="6" t="str">
        <f>if(J2770&gt;QUARTILE!$B$3, "TOP", if(J2770&lt;QUARTILE!$B$4, "BOTTOM", 0))</f>
        <v>TOP</v>
      </c>
      <c r="M2770" s="6">
        <f t="shared" si="1"/>
        <v>2</v>
      </c>
      <c r="N2770" s="6" t="str">
        <f t="shared" si="2"/>
        <v>Gen X</v>
      </c>
      <c r="O2770" s="6" t="str">
        <f t="shared" si="3"/>
        <v>Low Income</v>
      </c>
    </row>
    <row r="2771" hidden="1">
      <c r="A2771" s="1">
        <v>102769.0</v>
      </c>
      <c r="B2771" s="1">
        <v>66.0</v>
      </c>
      <c r="C2771" s="1">
        <v>18000.0</v>
      </c>
      <c r="D2771" s="1" t="s">
        <v>25</v>
      </c>
      <c r="E2771" s="1">
        <v>39471.52</v>
      </c>
      <c r="F2771" s="1">
        <v>3.0</v>
      </c>
      <c r="G2771" s="1">
        <v>22.0</v>
      </c>
      <c r="H2771" s="1">
        <v>6.0</v>
      </c>
      <c r="I2771" s="1" t="s">
        <v>18</v>
      </c>
      <c r="J2771" s="1">
        <v>0.663</v>
      </c>
      <c r="K2771" s="1">
        <v>0.364</v>
      </c>
      <c r="L2771" s="6">
        <f>if(J2771&gt;QUARTILE!$B$3, "TOP", if(J2771&lt;QUARTILE!$B$4, "BOTTOM", 0))</f>
        <v>0</v>
      </c>
      <c r="M2771" s="6">
        <f t="shared" si="1"/>
        <v>1</v>
      </c>
      <c r="N2771" s="6" t="str">
        <f t="shared" si="2"/>
        <v>Baby Boomer</v>
      </c>
      <c r="O2771" s="6" t="str">
        <f t="shared" si="3"/>
        <v>Low Income</v>
      </c>
    </row>
    <row r="2772" hidden="1">
      <c r="A2772" s="1">
        <v>102770.0</v>
      </c>
      <c r="B2772" s="1">
        <v>66.0</v>
      </c>
      <c r="C2772" s="1">
        <v>20000.0</v>
      </c>
      <c r="D2772" s="1" t="s">
        <v>25</v>
      </c>
      <c r="E2772" s="1">
        <v>4859.05</v>
      </c>
      <c r="F2772" s="1">
        <v>1.0</v>
      </c>
      <c r="G2772" s="1">
        <v>13.0</v>
      </c>
      <c r="H2772" s="1">
        <v>2.0</v>
      </c>
      <c r="I2772" s="1" t="s">
        <v>22</v>
      </c>
      <c r="J2772" s="1">
        <v>0.526</v>
      </c>
      <c r="K2772" s="1">
        <v>0.738</v>
      </c>
      <c r="L2772" s="6">
        <f>if(J2772&gt;QUARTILE!$B$3, "TOP", if(J2772&lt;QUARTILE!$B$4, "BOTTOM", 0))</f>
        <v>0</v>
      </c>
      <c r="M2772" s="6">
        <f t="shared" si="1"/>
        <v>2</v>
      </c>
      <c r="N2772" s="6" t="str">
        <f t="shared" si="2"/>
        <v>Baby Boomer</v>
      </c>
      <c r="O2772" s="6" t="str">
        <f t="shared" si="3"/>
        <v>Low Income</v>
      </c>
    </row>
    <row r="2773" hidden="1">
      <c r="A2773" s="1">
        <v>102771.0</v>
      </c>
      <c r="B2773" s="1">
        <v>73.0</v>
      </c>
      <c r="C2773" s="1">
        <v>10000.0</v>
      </c>
      <c r="D2773" s="1" t="s">
        <v>27</v>
      </c>
      <c r="E2773" s="1">
        <v>3863.05</v>
      </c>
      <c r="F2773" s="1">
        <v>3.0</v>
      </c>
      <c r="G2773" s="1">
        <v>13.0</v>
      </c>
      <c r="H2773" s="1">
        <v>3.0</v>
      </c>
      <c r="I2773" s="1" t="s">
        <v>22</v>
      </c>
      <c r="J2773" s="1">
        <v>0.064</v>
      </c>
      <c r="K2773" s="1">
        <v>0.898</v>
      </c>
      <c r="L2773" s="6" t="str">
        <f>if(J2773&gt;QUARTILE!$B$3, "TOP", if(J2773&lt;QUARTILE!$B$4, "BOTTOM", 0))</f>
        <v>BOTTOM</v>
      </c>
      <c r="M2773" s="6">
        <f t="shared" si="1"/>
        <v>2</v>
      </c>
      <c r="N2773" s="6" t="str">
        <f t="shared" si="2"/>
        <v>Baby Boomer</v>
      </c>
      <c r="O2773" s="6" t="str">
        <f t="shared" si="3"/>
        <v>Low Income</v>
      </c>
    </row>
    <row r="2774" hidden="1">
      <c r="A2774" s="1">
        <v>102772.0</v>
      </c>
      <c r="B2774" s="1">
        <v>61.0</v>
      </c>
      <c r="C2774" s="1">
        <v>33000.0</v>
      </c>
      <c r="D2774" s="1" t="s">
        <v>23</v>
      </c>
      <c r="E2774" s="1">
        <v>5843.94</v>
      </c>
      <c r="F2774" s="1">
        <v>3.0</v>
      </c>
      <c r="G2774" s="1">
        <v>21.0</v>
      </c>
      <c r="H2774" s="1">
        <v>2.0</v>
      </c>
      <c r="I2774" s="1" t="s">
        <v>22</v>
      </c>
      <c r="J2774" s="1">
        <v>0.62</v>
      </c>
      <c r="K2774" s="1">
        <v>0.729</v>
      </c>
      <c r="L2774" s="6">
        <f>if(J2774&gt;QUARTILE!$B$3, "TOP", if(J2774&lt;QUARTILE!$B$4, "BOTTOM", 0))</f>
        <v>0</v>
      </c>
      <c r="M2774" s="6">
        <f t="shared" si="1"/>
        <v>2</v>
      </c>
      <c r="N2774" s="6" t="str">
        <f t="shared" si="2"/>
        <v>Baby Boomer</v>
      </c>
      <c r="O2774" s="6" t="str">
        <f t="shared" si="3"/>
        <v>Low Income</v>
      </c>
    </row>
    <row r="2775" hidden="1">
      <c r="A2775" s="1">
        <v>102773.0</v>
      </c>
      <c r="B2775" s="1">
        <v>73.0</v>
      </c>
      <c r="C2775" s="1">
        <v>12000.0</v>
      </c>
      <c r="D2775" s="1" t="s">
        <v>23</v>
      </c>
      <c r="E2775" s="1">
        <v>44429.33</v>
      </c>
      <c r="F2775" s="1">
        <v>4.0</v>
      </c>
      <c r="G2775" s="1">
        <v>21.0</v>
      </c>
      <c r="H2775" s="1">
        <v>2.0</v>
      </c>
      <c r="I2775" s="1" t="s">
        <v>18</v>
      </c>
      <c r="J2775" s="1">
        <v>0.795</v>
      </c>
      <c r="K2775" s="1">
        <v>0.621</v>
      </c>
      <c r="L2775" s="6">
        <f>if(J2775&gt;QUARTILE!$B$3, "TOP", if(J2775&lt;QUARTILE!$B$4, "BOTTOM", 0))</f>
        <v>0</v>
      </c>
      <c r="M2775" s="6">
        <f t="shared" si="1"/>
        <v>1</v>
      </c>
      <c r="N2775" s="6" t="str">
        <f t="shared" si="2"/>
        <v>Baby Boomer</v>
      </c>
      <c r="O2775" s="6" t="str">
        <f t="shared" si="3"/>
        <v>Low Income</v>
      </c>
    </row>
    <row r="2776" hidden="1">
      <c r="A2776" s="1">
        <v>102774.0</v>
      </c>
      <c r="B2776" s="1">
        <v>45.0</v>
      </c>
      <c r="C2776" s="1">
        <v>18000.0</v>
      </c>
      <c r="D2776" s="1" t="s">
        <v>25</v>
      </c>
      <c r="E2776" s="1">
        <v>56613.54</v>
      </c>
      <c r="F2776" s="1">
        <v>5.0</v>
      </c>
      <c r="G2776" s="1">
        <v>22.0</v>
      </c>
      <c r="H2776" s="1">
        <v>12.0</v>
      </c>
      <c r="I2776" s="1" t="s">
        <v>18</v>
      </c>
      <c r="J2776" s="1">
        <v>0.623</v>
      </c>
      <c r="K2776" s="1">
        <v>0.302</v>
      </c>
      <c r="L2776" s="6">
        <f>if(J2776&gt;QUARTILE!$B$3, "TOP", if(J2776&lt;QUARTILE!$B$4, "BOTTOM", 0))</f>
        <v>0</v>
      </c>
      <c r="M2776" s="6">
        <f t="shared" si="1"/>
        <v>1</v>
      </c>
      <c r="N2776" s="6" t="str">
        <f t="shared" si="2"/>
        <v>Gen X</v>
      </c>
      <c r="O2776" s="6" t="str">
        <f t="shared" si="3"/>
        <v>Low Income</v>
      </c>
    </row>
    <row r="2777" hidden="1">
      <c r="A2777" s="1">
        <v>102775.0</v>
      </c>
      <c r="B2777" s="1">
        <v>64.0</v>
      </c>
      <c r="C2777" s="1">
        <v>33000.0</v>
      </c>
      <c r="D2777" s="1" t="s">
        <v>25</v>
      </c>
      <c r="E2777" s="1">
        <v>16862.2</v>
      </c>
      <c r="F2777" s="1">
        <v>3.0</v>
      </c>
      <c r="G2777" s="1">
        <v>19.0</v>
      </c>
      <c r="H2777" s="1">
        <v>5.0</v>
      </c>
      <c r="I2777" s="1" t="s">
        <v>22</v>
      </c>
      <c r="J2777" s="1">
        <v>0.96</v>
      </c>
      <c r="K2777" s="1">
        <v>0.356</v>
      </c>
      <c r="L2777" s="6" t="str">
        <f>if(J2777&gt;QUARTILE!$B$3, "TOP", if(J2777&lt;QUARTILE!$B$4, "BOTTOM", 0))</f>
        <v>TOP</v>
      </c>
      <c r="M2777" s="6">
        <f t="shared" si="1"/>
        <v>2</v>
      </c>
      <c r="N2777" s="6" t="str">
        <f t="shared" si="2"/>
        <v>Baby Boomer</v>
      </c>
      <c r="O2777" s="6" t="str">
        <f t="shared" si="3"/>
        <v>Low Income</v>
      </c>
    </row>
    <row r="2778" hidden="1">
      <c r="A2778" s="1">
        <v>102776.0</v>
      </c>
      <c r="B2778" s="1">
        <v>32.0</v>
      </c>
      <c r="C2778" s="1">
        <v>19000.0</v>
      </c>
      <c r="D2778" s="1" t="s">
        <v>24</v>
      </c>
      <c r="E2778" s="1">
        <v>13917.9</v>
      </c>
      <c r="F2778" s="1">
        <v>2.0</v>
      </c>
      <c r="G2778" s="1">
        <v>20.0</v>
      </c>
      <c r="H2778" s="1">
        <v>7.0</v>
      </c>
      <c r="I2778" s="1" t="s">
        <v>22</v>
      </c>
      <c r="J2778" s="1">
        <v>0.742</v>
      </c>
      <c r="K2778" s="1">
        <v>0.508</v>
      </c>
      <c r="L2778" s="6">
        <f>if(J2778&gt;QUARTILE!$B$3, "TOP", if(J2778&lt;QUARTILE!$B$4, "BOTTOM", 0))</f>
        <v>0</v>
      </c>
      <c r="M2778" s="6">
        <f t="shared" si="1"/>
        <v>2</v>
      </c>
      <c r="N2778" s="6" t="str">
        <f t="shared" si="2"/>
        <v>Gen X</v>
      </c>
      <c r="O2778" s="6" t="str">
        <f t="shared" si="3"/>
        <v>Low Income</v>
      </c>
    </row>
    <row r="2779" hidden="1">
      <c r="A2779" s="1">
        <v>102777.0</v>
      </c>
      <c r="B2779" s="1">
        <v>23.0</v>
      </c>
      <c r="C2779" s="1">
        <v>16000.0</v>
      </c>
      <c r="D2779" s="1" t="s">
        <v>27</v>
      </c>
      <c r="E2779" s="1">
        <v>18596.92</v>
      </c>
      <c r="F2779" s="1">
        <v>4.0</v>
      </c>
      <c r="G2779" s="1">
        <v>14.0</v>
      </c>
      <c r="H2779" s="1">
        <v>15.0</v>
      </c>
      <c r="I2779" s="1" t="s">
        <v>18</v>
      </c>
      <c r="J2779" s="1">
        <v>0.039</v>
      </c>
      <c r="K2779" s="1">
        <v>0.6</v>
      </c>
      <c r="L2779" s="6" t="str">
        <f>if(J2779&gt;QUARTILE!$B$3, "TOP", if(J2779&lt;QUARTILE!$B$4, "BOTTOM", 0))</f>
        <v>BOTTOM</v>
      </c>
      <c r="M2779" s="6">
        <f t="shared" si="1"/>
        <v>1</v>
      </c>
      <c r="N2779" s="6" t="str">
        <f t="shared" si="2"/>
        <v>Millenial</v>
      </c>
      <c r="O2779" s="6" t="str">
        <f t="shared" si="3"/>
        <v>Low Income</v>
      </c>
    </row>
    <row r="2780" hidden="1">
      <c r="A2780" s="1">
        <v>102778.0</v>
      </c>
      <c r="B2780" s="1">
        <v>61.0</v>
      </c>
      <c r="C2780" s="1">
        <v>11000.0</v>
      </c>
      <c r="D2780" s="1" t="s">
        <v>25</v>
      </c>
      <c r="E2780" s="1">
        <v>19158.28</v>
      </c>
      <c r="F2780" s="1">
        <v>4.0</v>
      </c>
      <c r="G2780" s="1">
        <v>12.0</v>
      </c>
      <c r="H2780" s="1">
        <v>3.0</v>
      </c>
      <c r="I2780" s="1" t="s">
        <v>22</v>
      </c>
      <c r="J2780" s="1">
        <v>0.593</v>
      </c>
      <c r="K2780" s="1">
        <v>0.452</v>
      </c>
      <c r="L2780" s="6">
        <f>if(J2780&gt;QUARTILE!$B$3, "TOP", if(J2780&lt;QUARTILE!$B$4, "BOTTOM", 0))</f>
        <v>0</v>
      </c>
      <c r="M2780" s="6">
        <f t="shared" si="1"/>
        <v>2</v>
      </c>
      <c r="N2780" s="6" t="str">
        <f t="shared" si="2"/>
        <v>Baby Boomer</v>
      </c>
      <c r="O2780" s="6" t="str">
        <f t="shared" si="3"/>
        <v>Low Income</v>
      </c>
    </row>
    <row r="2781" hidden="1">
      <c r="A2781" s="1">
        <v>102779.0</v>
      </c>
      <c r="B2781" s="1">
        <v>76.0</v>
      </c>
      <c r="C2781" s="1">
        <v>45000.0</v>
      </c>
      <c r="D2781" s="1" t="s">
        <v>23</v>
      </c>
      <c r="E2781" s="1">
        <v>3733.94</v>
      </c>
      <c r="F2781" s="1">
        <v>3.0</v>
      </c>
      <c r="G2781" s="1">
        <v>22.0</v>
      </c>
      <c r="H2781" s="1">
        <v>6.0</v>
      </c>
      <c r="I2781" s="1" t="s">
        <v>22</v>
      </c>
      <c r="J2781" s="1">
        <v>1.0</v>
      </c>
      <c r="K2781" s="1">
        <v>0.79</v>
      </c>
      <c r="L2781" s="6" t="str">
        <f>if(J2781&gt;QUARTILE!$B$3, "TOP", if(J2781&lt;QUARTILE!$B$4, "BOTTOM", 0))</f>
        <v>TOP</v>
      </c>
      <c r="M2781" s="6">
        <f t="shared" si="1"/>
        <v>2</v>
      </c>
      <c r="N2781" s="6" t="str">
        <f t="shared" si="2"/>
        <v>Baby Boomer</v>
      </c>
      <c r="O2781" s="6" t="str">
        <f t="shared" si="3"/>
        <v>Medium Income</v>
      </c>
    </row>
    <row r="2782" hidden="1">
      <c r="A2782" s="1">
        <v>102780.0</v>
      </c>
      <c r="B2782" s="1">
        <v>78.0</v>
      </c>
      <c r="C2782" s="1">
        <v>13000.0</v>
      </c>
      <c r="D2782" s="1" t="s">
        <v>23</v>
      </c>
      <c r="E2782" s="1">
        <v>23193.43</v>
      </c>
      <c r="F2782" s="1">
        <v>2.0</v>
      </c>
      <c r="G2782" s="1">
        <v>21.0</v>
      </c>
      <c r="H2782" s="1">
        <v>1.0</v>
      </c>
      <c r="I2782" s="1" t="s">
        <v>22</v>
      </c>
      <c r="J2782" s="1">
        <v>0.25</v>
      </c>
      <c r="K2782" s="1">
        <v>0.157</v>
      </c>
      <c r="L2782" s="6" t="str">
        <f>if(J2782&gt;QUARTILE!$B$3, "TOP", if(J2782&lt;QUARTILE!$B$4, "BOTTOM", 0))</f>
        <v>BOTTOM</v>
      </c>
      <c r="M2782" s="6">
        <f t="shared" si="1"/>
        <v>2</v>
      </c>
      <c r="N2782" s="6" t="str">
        <f t="shared" si="2"/>
        <v>Baby Boomer</v>
      </c>
      <c r="O2782" s="6" t="str">
        <f t="shared" si="3"/>
        <v>Low Income</v>
      </c>
    </row>
    <row r="2783" hidden="1">
      <c r="A2783" s="1">
        <v>102781.0</v>
      </c>
      <c r="B2783" s="1">
        <v>37.0</v>
      </c>
      <c r="C2783" s="1">
        <v>15000.0</v>
      </c>
      <c r="D2783" s="1" t="s">
        <v>25</v>
      </c>
      <c r="E2783" s="1">
        <v>12042.42</v>
      </c>
      <c r="F2783" s="1">
        <v>3.0</v>
      </c>
      <c r="G2783" s="1">
        <v>15.0</v>
      </c>
      <c r="H2783" s="1">
        <v>17.0</v>
      </c>
      <c r="I2783" s="1" t="s">
        <v>22</v>
      </c>
      <c r="J2783" s="1">
        <v>0.667</v>
      </c>
      <c r="K2783" s="1">
        <v>0.396</v>
      </c>
      <c r="L2783" s="6">
        <f>if(J2783&gt;QUARTILE!$B$3, "TOP", if(J2783&lt;QUARTILE!$B$4, "BOTTOM", 0))</f>
        <v>0</v>
      </c>
      <c r="M2783" s="6">
        <f t="shared" si="1"/>
        <v>2</v>
      </c>
      <c r="N2783" s="6" t="str">
        <f t="shared" si="2"/>
        <v>Gen X</v>
      </c>
      <c r="O2783" s="6" t="str">
        <f t="shared" si="3"/>
        <v>Low Income</v>
      </c>
    </row>
    <row r="2784" hidden="1">
      <c r="A2784" s="1">
        <v>102782.0</v>
      </c>
      <c r="B2784" s="1">
        <v>67.0</v>
      </c>
      <c r="C2784" s="1">
        <v>8000.0</v>
      </c>
      <c r="D2784" s="1" t="s">
        <v>17</v>
      </c>
      <c r="E2784" s="1">
        <v>14570.59</v>
      </c>
      <c r="F2784" s="1">
        <v>2.0</v>
      </c>
      <c r="G2784" s="1">
        <v>22.0</v>
      </c>
      <c r="H2784" s="1">
        <v>5.0</v>
      </c>
      <c r="I2784" s="1" t="s">
        <v>22</v>
      </c>
      <c r="J2784" s="1">
        <v>0.273</v>
      </c>
      <c r="K2784" s="1">
        <v>0.067</v>
      </c>
      <c r="L2784" s="6" t="str">
        <f>if(J2784&gt;QUARTILE!$B$3, "TOP", if(J2784&lt;QUARTILE!$B$4, "BOTTOM", 0))</f>
        <v>BOTTOM</v>
      </c>
      <c r="M2784" s="6">
        <f t="shared" si="1"/>
        <v>2</v>
      </c>
      <c r="N2784" s="6" t="str">
        <f t="shared" si="2"/>
        <v>Baby Boomer</v>
      </c>
      <c r="O2784" s="6" t="str">
        <f t="shared" si="3"/>
        <v>Low Income</v>
      </c>
    </row>
    <row r="2785" hidden="1">
      <c r="A2785" s="1">
        <v>102783.0</v>
      </c>
      <c r="B2785" s="1">
        <v>31.0</v>
      </c>
      <c r="C2785" s="1">
        <v>22000.0</v>
      </c>
      <c r="D2785" s="1" t="s">
        <v>25</v>
      </c>
      <c r="E2785" s="1">
        <v>615.71</v>
      </c>
      <c r="F2785" s="1">
        <v>4.0</v>
      </c>
      <c r="G2785" s="1">
        <v>18.0</v>
      </c>
      <c r="H2785" s="1">
        <v>5.0</v>
      </c>
      <c r="I2785" s="1" t="s">
        <v>22</v>
      </c>
      <c r="J2785" s="1">
        <v>0.421</v>
      </c>
      <c r="K2785" s="1">
        <v>0.621</v>
      </c>
      <c r="L2785" s="6">
        <f>if(J2785&gt;QUARTILE!$B$3, "TOP", if(J2785&lt;QUARTILE!$B$4, "BOTTOM", 0))</f>
        <v>0</v>
      </c>
      <c r="M2785" s="6">
        <f t="shared" si="1"/>
        <v>2</v>
      </c>
      <c r="N2785" s="6" t="str">
        <f t="shared" si="2"/>
        <v>Gen X</v>
      </c>
      <c r="O2785" s="6" t="str">
        <f t="shared" si="3"/>
        <v>Low Income</v>
      </c>
    </row>
    <row r="2786" hidden="1">
      <c r="A2786" s="1">
        <v>102784.0</v>
      </c>
      <c r="B2786" s="1">
        <v>19.0</v>
      </c>
      <c r="C2786" s="1">
        <v>18000.0</v>
      </c>
      <c r="D2786" s="1" t="s">
        <v>25</v>
      </c>
      <c r="E2786" s="1">
        <v>28925.7</v>
      </c>
      <c r="F2786" s="1">
        <v>2.0</v>
      </c>
      <c r="G2786" s="1">
        <v>24.0</v>
      </c>
      <c r="H2786" s="1">
        <v>20.0</v>
      </c>
      <c r="I2786" s="1" t="s">
        <v>22</v>
      </c>
      <c r="J2786" s="1">
        <v>0.084</v>
      </c>
      <c r="K2786" s="1">
        <v>0.757</v>
      </c>
      <c r="L2786" s="6" t="str">
        <f>if(J2786&gt;QUARTILE!$B$3, "TOP", if(J2786&lt;QUARTILE!$B$4, "BOTTOM", 0))</f>
        <v>BOTTOM</v>
      </c>
      <c r="M2786" s="6">
        <f t="shared" si="1"/>
        <v>2</v>
      </c>
      <c r="N2786" s="6" t="str">
        <f t="shared" si="2"/>
        <v>Millenial</v>
      </c>
      <c r="O2786" s="6" t="str">
        <f t="shared" si="3"/>
        <v>Low Income</v>
      </c>
    </row>
    <row r="2787" hidden="1">
      <c r="A2787" s="1">
        <v>102785.0</v>
      </c>
      <c r="B2787" s="1">
        <v>26.0</v>
      </c>
      <c r="C2787" s="1">
        <v>25000.0</v>
      </c>
      <c r="D2787" s="1" t="s">
        <v>21</v>
      </c>
      <c r="E2787" s="1">
        <v>36088.14</v>
      </c>
      <c r="F2787" s="1">
        <v>3.0</v>
      </c>
      <c r="G2787" s="1">
        <v>24.0</v>
      </c>
      <c r="H2787" s="1">
        <v>16.0</v>
      </c>
      <c r="I2787" s="1" t="s">
        <v>22</v>
      </c>
      <c r="J2787" s="1">
        <v>0.788</v>
      </c>
      <c r="K2787" s="1">
        <v>0.567</v>
      </c>
      <c r="L2787" s="6">
        <f>if(J2787&gt;QUARTILE!$B$3, "TOP", if(J2787&lt;QUARTILE!$B$4, "BOTTOM", 0))</f>
        <v>0</v>
      </c>
      <c r="M2787" s="6">
        <f t="shared" si="1"/>
        <v>2</v>
      </c>
      <c r="N2787" s="6" t="str">
        <f t="shared" si="2"/>
        <v>Millenial</v>
      </c>
      <c r="O2787" s="6" t="str">
        <f t="shared" si="3"/>
        <v>Low Income</v>
      </c>
    </row>
    <row r="2788">
      <c r="A2788" s="1">
        <v>102786.0</v>
      </c>
      <c r="B2788" s="1">
        <v>80.0</v>
      </c>
      <c r="C2788" s="1">
        <v>11000.0</v>
      </c>
      <c r="D2788" s="1" t="s">
        <v>21</v>
      </c>
      <c r="E2788" s="1">
        <v>19321.26</v>
      </c>
      <c r="F2788" s="1">
        <v>1.0</v>
      </c>
      <c r="G2788" s="1">
        <v>16.0</v>
      </c>
      <c r="H2788" s="1">
        <v>3.0</v>
      </c>
      <c r="I2788" s="1" t="s">
        <v>22</v>
      </c>
      <c r="J2788" s="1">
        <v>0.766</v>
      </c>
      <c r="K2788" s="1">
        <v>0.955</v>
      </c>
      <c r="L2788" s="6">
        <f>if(J2788&gt;QUARTILE!$B$3, "TOP", if(J2788&lt;QUARTILE!$B$4, "BOTTOM", 0))</f>
        <v>0</v>
      </c>
      <c r="M2788" s="6">
        <f t="shared" si="1"/>
        <v>2</v>
      </c>
      <c r="N2788" s="6" t="str">
        <f t="shared" si="2"/>
        <v>Silent</v>
      </c>
      <c r="O2788" s="6" t="str">
        <f t="shared" si="3"/>
        <v>Low Income</v>
      </c>
    </row>
    <row r="2789" hidden="1">
      <c r="A2789" s="1">
        <v>102787.0</v>
      </c>
      <c r="B2789" s="1">
        <v>54.0</v>
      </c>
      <c r="C2789" s="1">
        <v>34000.0</v>
      </c>
      <c r="D2789" s="1" t="s">
        <v>23</v>
      </c>
      <c r="E2789" s="1">
        <v>27624.04</v>
      </c>
      <c r="F2789" s="1">
        <v>1.0</v>
      </c>
      <c r="G2789" s="1">
        <v>10.0</v>
      </c>
      <c r="H2789" s="1">
        <v>2.0</v>
      </c>
      <c r="I2789" s="1" t="s">
        <v>22</v>
      </c>
      <c r="J2789" s="1">
        <v>0.823</v>
      </c>
      <c r="K2789" s="1">
        <v>0.932</v>
      </c>
      <c r="L2789" s="6" t="str">
        <f>if(J2789&gt;QUARTILE!$B$3, "TOP", if(J2789&lt;QUARTILE!$B$4, "BOTTOM", 0))</f>
        <v>TOP</v>
      </c>
      <c r="M2789" s="6">
        <f t="shared" si="1"/>
        <v>2</v>
      </c>
      <c r="N2789" s="6" t="str">
        <f t="shared" si="2"/>
        <v>Gen X</v>
      </c>
      <c r="O2789" s="6" t="str">
        <f t="shared" si="3"/>
        <v>Low Income</v>
      </c>
    </row>
    <row r="2790" hidden="1">
      <c r="A2790" s="1">
        <v>102788.0</v>
      </c>
      <c r="B2790" s="1">
        <v>37.0</v>
      </c>
      <c r="C2790" s="1">
        <v>7000.0</v>
      </c>
      <c r="D2790" s="1" t="s">
        <v>23</v>
      </c>
      <c r="E2790" s="1">
        <v>14792.45</v>
      </c>
      <c r="F2790" s="1">
        <v>2.0</v>
      </c>
      <c r="G2790" s="1">
        <v>15.0</v>
      </c>
      <c r="H2790" s="1">
        <v>12.0</v>
      </c>
      <c r="I2790" s="1" t="s">
        <v>22</v>
      </c>
      <c r="J2790" s="1">
        <v>1.0</v>
      </c>
      <c r="K2790" s="1">
        <v>0.27</v>
      </c>
      <c r="L2790" s="6" t="str">
        <f>if(J2790&gt;QUARTILE!$B$3, "TOP", if(J2790&lt;QUARTILE!$B$4, "BOTTOM", 0))</f>
        <v>TOP</v>
      </c>
      <c r="M2790" s="6">
        <f t="shared" si="1"/>
        <v>2</v>
      </c>
      <c r="N2790" s="6" t="str">
        <f t="shared" si="2"/>
        <v>Gen X</v>
      </c>
      <c r="O2790" s="6" t="str">
        <f t="shared" si="3"/>
        <v>Low Income</v>
      </c>
    </row>
    <row r="2791" hidden="1">
      <c r="A2791" s="1">
        <v>102789.0</v>
      </c>
      <c r="B2791" s="1">
        <v>43.0</v>
      </c>
      <c r="C2791" s="1">
        <v>21000.0</v>
      </c>
      <c r="D2791" s="1" t="s">
        <v>23</v>
      </c>
      <c r="E2791" s="1">
        <v>19265.2</v>
      </c>
      <c r="F2791" s="1">
        <v>3.0</v>
      </c>
      <c r="G2791" s="1">
        <v>18.0</v>
      </c>
      <c r="H2791" s="1">
        <v>11.0</v>
      </c>
      <c r="I2791" s="1" t="s">
        <v>18</v>
      </c>
      <c r="J2791" s="1">
        <v>0.888</v>
      </c>
      <c r="K2791" s="1">
        <v>0.243</v>
      </c>
      <c r="L2791" s="6" t="str">
        <f>if(J2791&gt;QUARTILE!$B$3, "TOP", if(J2791&lt;QUARTILE!$B$4, "BOTTOM", 0))</f>
        <v>TOP</v>
      </c>
      <c r="M2791" s="6">
        <f t="shared" si="1"/>
        <v>1</v>
      </c>
      <c r="N2791" s="6" t="str">
        <f t="shared" si="2"/>
        <v>Gen X</v>
      </c>
      <c r="O2791" s="6" t="str">
        <f t="shared" si="3"/>
        <v>Low Income</v>
      </c>
    </row>
    <row r="2792" hidden="1">
      <c r="A2792" s="1">
        <v>102790.0</v>
      </c>
      <c r="B2792" s="1">
        <v>46.0</v>
      </c>
      <c r="C2792" s="1">
        <v>24000.0</v>
      </c>
      <c r="D2792" s="1" t="s">
        <v>27</v>
      </c>
      <c r="E2792" s="1">
        <v>10036.38</v>
      </c>
      <c r="F2792" s="1">
        <v>5.0</v>
      </c>
      <c r="G2792" s="1">
        <v>28.0</v>
      </c>
      <c r="H2792" s="1">
        <v>10.0</v>
      </c>
      <c r="I2792" s="1" t="s">
        <v>22</v>
      </c>
      <c r="J2792" s="1">
        <v>0.208</v>
      </c>
      <c r="K2792" s="1">
        <v>0.0</v>
      </c>
      <c r="L2792" s="6" t="str">
        <f>if(J2792&gt;QUARTILE!$B$3, "TOP", if(J2792&lt;QUARTILE!$B$4, "BOTTOM", 0))</f>
        <v>BOTTOM</v>
      </c>
      <c r="M2792" s="6">
        <f t="shared" si="1"/>
        <v>2</v>
      </c>
      <c r="N2792" s="6" t="str">
        <f t="shared" si="2"/>
        <v>Gen X</v>
      </c>
      <c r="O2792" s="6" t="str">
        <f t="shared" si="3"/>
        <v>Low Income</v>
      </c>
    </row>
    <row r="2793" hidden="1">
      <c r="A2793" s="1">
        <v>102791.0</v>
      </c>
      <c r="B2793" s="1">
        <v>18.0</v>
      </c>
      <c r="C2793" s="1">
        <v>23000.0</v>
      </c>
      <c r="D2793" s="1" t="s">
        <v>24</v>
      </c>
      <c r="E2793" s="1">
        <v>31392.26</v>
      </c>
      <c r="F2793" s="1">
        <v>1.0</v>
      </c>
      <c r="G2793" s="1">
        <v>17.0</v>
      </c>
      <c r="H2793" s="1">
        <v>17.0</v>
      </c>
      <c r="I2793" s="1" t="s">
        <v>22</v>
      </c>
      <c r="J2793" s="1">
        <v>0.331</v>
      </c>
      <c r="K2793" s="1">
        <v>0.403</v>
      </c>
      <c r="L2793" s="6">
        <f>if(J2793&gt;QUARTILE!$B$3, "TOP", if(J2793&lt;QUARTILE!$B$4, "BOTTOM", 0))</f>
        <v>0</v>
      </c>
      <c r="M2793" s="6">
        <f t="shared" si="1"/>
        <v>2</v>
      </c>
      <c r="N2793" s="6" t="str">
        <f t="shared" si="2"/>
        <v>Millenial</v>
      </c>
      <c r="O2793" s="6" t="str">
        <f t="shared" si="3"/>
        <v>Low Income</v>
      </c>
    </row>
    <row r="2794" hidden="1">
      <c r="A2794" s="1">
        <v>102792.0</v>
      </c>
      <c r="B2794" s="1">
        <v>72.0</v>
      </c>
      <c r="C2794" s="1">
        <v>24000.0</v>
      </c>
      <c r="D2794" s="1" t="s">
        <v>23</v>
      </c>
      <c r="E2794" s="1">
        <v>12632.42</v>
      </c>
      <c r="F2794" s="1">
        <v>4.0</v>
      </c>
      <c r="G2794" s="1">
        <v>19.0</v>
      </c>
      <c r="H2794" s="1">
        <v>1.0</v>
      </c>
      <c r="I2794" s="1" t="s">
        <v>22</v>
      </c>
      <c r="J2794" s="1">
        <v>0.818</v>
      </c>
      <c r="K2794" s="1">
        <v>0.811</v>
      </c>
      <c r="L2794" s="6" t="str">
        <f>if(J2794&gt;QUARTILE!$B$3, "TOP", if(J2794&lt;QUARTILE!$B$4, "BOTTOM", 0))</f>
        <v>TOP</v>
      </c>
      <c r="M2794" s="6">
        <f t="shared" si="1"/>
        <v>2</v>
      </c>
      <c r="N2794" s="6" t="str">
        <f t="shared" si="2"/>
        <v>Baby Boomer</v>
      </c>
      <c r="O2794" s="6" t="str">
        <f t="shared" si="3"/>
        <v>Low Income</v>
      </c>
    </row>
    <row r="2795" hidden="1">
      <c r="A2795" s="1">
        <v>102793.0</v>
      </c>
      <c r="B2795" s="1">
        <v>52.0</v>
      </c>
      <c r="C2795" s="1">
        <v>35000.0</v>
      </c>
      <c r="D2795" s="1" t="s">
        <v>23</v>
      </c>
      <c r="E2795" s="1">
        <v>22802.0</v>
      </c>
      <c r="F2795" s="1">
        <v>3.0</v>
      </c>
      <c r="G2795" s="1">
        <v>18.0</v>
      </c>
      <c r="H2795" s="1">
        <v>4.0</v>
      </c>
      <c r="I2795" s="1" t="s">
        <v>22</v>
      </c>
      <c r="J2795" s="1">
        <v>0.827</v>
      </c>
      <c r="K2795" s="1">
        <v>0.158</v>
      </c>
      <c r="L2795" s="6" t="str">
        <f>if(J2795&gt;QUARTILE!$B$3, "TOP", if(J2795&lt;QUARTILE!$B$4, "BOTTOM", 0))</f>
        <v>TOP</v>
      </c>
      <c r="M2795" s="6">
        <f t="shared" si="1"/>
        <v>2</v>
      </c>
      <c r="N2795" s="6" t="str">
        <f t="shared" si="2"/>
        <v>Gen X</v>
      </c>
      <c r="O2795" s="6" t="str">
        <f t="shared" si="3"/>
        <v>Low Income</v>
      </c>
    </row>
    <row r="2796" hidden="1">
      <c r="A2796" s="1">
        <v>102794.0</v>
      </c>
      <c r="B2796" s="1">
        <v>23.0</v>
      </c>
      <c r="C2796" s="1">
        <v>49000.0</v>
      </c>
      <c r="D2796" s="1" t="s">
        <v>21</v>
      </c>
      <c r="E2796" s="1">
        <v>19427.05</v>
      </c>
      <c r="F2796" s="1">
        <v>3.0</v>
      </c>
      <c r="G2796" s="1">
        <v>15.0</v>
      </c>
      <c r="H2796" s="1">
        <v>15.0</v>
      </c>
      <c r="I2796" s="1" t="s">
        <v>18</v>
      </c>
      <c r="J2796" s="1">
        <v>0.123</v>
      </c>
      <c r="K2796" s="1">
        <v>0.593</v>
      </c>
      <c r="L2796" s="6" t="str">
        <f>if(J2796&gt;QUARTILE!$B$3, "TOP", if(J2796&lt;QUARTILE!$B$4, "BOTTOM", 0))</f>
        <v>BOTTOM</v>
      </c>
      <c r="M2796" s="6">
        <f t="shared" si="1"/>
        <v>1</v>
      </c>
      <c r="N2796" s="6" t="str">
        <f t="shared" si="2"/>
        <v>Millenial</v>
      </c>
      <c r="O2796" s="6" t="str">
        <f t="shared" si="3"/>
        <v>Medium Income</v>
      </c>
    </row>
    <row r="2797" hidden="1">
      <c r="A2797" s="1">
        <v>102795.0</v>
      </c>
      <c r="B2797" s="1">
        <v>54.0</v>
      </c>
      <c r="C2797" s="1">
        <v>20000.0</v>
      </c>
      <c r="D2797" s="1" t="s">
        <v>27</v>
      </c>
      <c r="E2797" s="1">
        <v>24234.36</v>
      </c>
      <c r="F2797" s="1">
        <v>1.0</v>
      </c>
      <c r="G2797" s="1">
        <v>20.0</v>
      </c>
      <c r="H2797" s="1">
        <v>5.0</v>
      </c>
      <c r="I2797" s="1" t="s">
        <v>22</v>
      </c>
      <c r="J2797" s="1">
        <v>0.007</v>
      </c>
      <c r="K2797" s="1">
        <v>0.72</v>
      </c>
      <c r="L2797" s="6" t="str">
        <f>if(J2797&gt;QUARTILE!$B$3, "TOP", if(J2797&lt;QUARTILE!$B$4, "BOTTOM", 0))</f>
        <v>BOTTOM</v>
      </c>
      <c r="M2797" s="6">
        <f t="shared" si="1"/>
        <v>2</v>
      </c>
      <c r="N2797" s="6" t="str">
        <f t="shared" si="2"/>
        <v>Gen X</v>
      </c>
      <c r="O2797" s="6" t="str">
        <f t="shared" si="3"/>
        <v>Low Income</v>
      </c>
    </row>
    <row r="2798" hidden="1">
      <c r="A2798" s="1">
        <v>102796.0</v>
      </c>
      <c r="B2798" s="1">
        <v>70.0</v>
      </c>
      <c r="C2798" s="1">
        <v>12000.0</v>
      </c>
      <c r="D2798" s="1" t="s">
        <v>31</v>
      </c>
      <c r="E2798" s="1">
        <v>30762.44</v>
      </c>
      <c r="F2798" s="1">
        <v>5.0</v>
      </c>
      <c r="G2798" s="1">
        <v>28.0</v>
      </c>
      <c r="H2798" s="1">
        <v>3.0</v>
      </c>
      <c r="I2798" s="1" t="s">
        <v>18</v>
      </c>
      <c r="J2798" s="1">
        <v>0.501</v>
      </c>
      <c r="K2798" s="1">
        <v>0.218</v>
      </c>
      <c r="L2798" s="6">
        <f>if(J2798&gt;QUARTILE!$B$3, "TOP", if(J2798&lt;QUARTILE!$B$4, "BOTTOM", 0))</f>
        <v>0</v>
      </c>
      <c r="M2798" s="6">
        <f t="shared" si="1"/>
        <v>1</v>
      </c>
      <c r="N2798" s="6" t="str">
        <f t="shared" si="2"/>
        <v>Baby Boomer</v>
      </c>
      <c r="O2798" s="6" t="str">
        <f t="shared" si="3"/>
        <v>Low Income</v>
      </c>
    </row>
    <row r="2799" hidden="1">
      <c r="A2799" s="1">
        <v>102797.0</v>
      </c>
      <c r="B2799" s="1">
        <v>76.0</v>
      </c>
      <c r="C2799" s="1">
        <v>31000.0</v>
      </c>
      <c r="D2799" s="1" t="s">
        <v>25</v>
      </c>
      <c r="E2799" s="1">
        <v>14378.06</v>
      </c>
      <c r="F2799" s="1">
        <v>4.0</v>
      </c>
      <c r="G2799" s="1">
        <v>17.0</v>
      </c>
      <c r="H2799" s="1">
        <v>5.0</v>
      </c>
      <c r="I2799" s="1" t="s">
        <v>22</v>
      </c>
      <c r="J2799" s="1">
        <v>0.745</v>
      </c>
      <c r="K2799" s="1">
        <v>0.653</v>
      </c>
      <c r="L2799" s="6">
        <f>if(J2799&gt;QUARTILE!$B$3, "TOP", if(J2799&lt;QUARTILE!$B$4, "BOTTOM", 0))</f>
        <v>0</v>
      </c>
      <c r="M2799" s="6">
        <f t="shared" si="1"/>
        <v>2</v>
      </c>
      <c r="N2799" s="6" t="str">
        <f t="shared" si="2"/>
        <v>Baby Boomer</v>
      </c>
      <c r="O2799" s="6" t="str">
        <f t="shared" si="3"/>
        <v>Low Income</v>
      </c>
    </row>
    <row r="2800" hidden="1">
      <c r="A2800" s="1">
        <v>102798.0</v>
      </c>
      <c r="B2800" s="1">
        <v>22.0</v>
      </c>
      <c r="C2800" s="1">
        <v>19000.0</v>
      </c>
      <c r="D2800" s="1" t="s">
        <v>25</v>
      </c>
      <c r="E2800" s="1">
        <v>33539.99</v>
      </c>
      <c r="F2800" s="1">
        <v>5.0</v>
      </c>
      <c r="G2800" s="1">
        <v>25.0</v>
      </c>
      <c r="H2800" s="1">
        <v>19.0</v>
      </c>
      <c r="I2800" s="1" t="s">
        <v>22</v>
      </c>
      <c r="J2800" s="1">
        <v>1.0</v>
      </c>
      <c r="K2800" s="1">
        <v>0.687</v>
      </c>
      <c r="L2800" s="6" t="str">
        <f>if(J2800&gt;QUARTILE!$B$3, "TOP", if(J2800&lt;QUARTILE!$B$4, "BOTTOM", 0))</f>
        <v>TOP</v>
      </c>
      <c r="M2800" s="6">
        <f t="shared" si="1"/>
        <v>2</v>
      </c>
      <c r="N2800" s="6" t="str">
        <f t="shared" si="2"/>
        <v>Millenial</v>
      </c>
      <c r="O2800" s="6" t="str">
        <f t="shared" si="3"/>
        <v>Low Income</v>
      </c>
    </row>
    <row r="2801" hidden="1">
      <c r="A2801" s="1">
        <v>102799.0</v>
      </c>
      <c r="B2801" s="1">
        <v>50.0</v>
      </c>
      <c r="C2801" s="1">
        <v>47000.0</v>
      </c>
      <c r="D2801" s="1" t="s">
        <v>23</v>
      </c>
      <c r="E2801" s="1">
        <v>13753.53</v>
      </c>
      <c r="F2801" s="1">
        <v>4.0</v>
      </c>
      <c r="G2801" s="1">
        <v>24.0</v>
      </c>
      <c r="H2801" s="1">
        <v>7.0</v>
      </c>
      <c r="I2801" s="1" t="s">
        <v>22</v>
      </c>
      <c r="J2801" s="1">
        <v>0.215</v>
      </c>
      <c r="K2801" s="1">
        <v>0.0</v>
      </c>
      <c r="L2801" s="6" t="str">
        <f>if(J2801&gt;QUARTILE!$B$3, "TOP", if(J2801&lt;QUARTILE!$B$4, "BOTTOM", 0))</f>
        <v>BOTTOM</v>
      </c>
      <c r="M2801" s="6">
        <f t="shared" si="1"/>
        <v>2</v>
      </c>
      <c r="N2801" s="6" t="str">
        <f t="shared" si="2"/>
        <v>Gen X</v>
      </c>
      <c r="O2801" s="6" t="str">
        <f t="shared" si="3"/>
        <v>Medium Income</v>
      </c>
    </row>
    <row r="2802" hidden="1">
      <c r="A2802" s="1">
        <v>102800.0</v>
      </c>
      <c r="B2802" s="1">
        <v>66.0</v>
      </c>
      <c r="C2802" s="1">
        <v>15000.0</v>
      </c>
      <c r="D2802" s="1" t="s">
        <v>23</v>
      </c>
      <c r="E2802" s="1">
        <v>62761.74</v>
      </c>
      <c r="F2802" s="1">
        <v>1.0</v>
      </c>
      <c r="G2802" s="1">
        <v>12.0</v>
      </c>
      <c r="H2802" s="1">
        <v>5.0</v>
      </c>
      <c r="I2802" s="1" t="s">
        <v>18</v>
      </c>
      <c r="J2802" s="1">
        <v>0.965</v>
      </c>
      <c r="K2802" s="1">
        <v>0.635</v>
      </c>
      <c r="L2802" s="6" t="str">
        <f>if(J2802&gt;QUARTILE!$B$3, "TOP", if(J2802&lt;QUARTILE!$B$4, "BOTTOM", 0))</f>
        <v>TOP</v>
      </c>
      <c r="M2802" s="6">
        <f t="shared" si="1"/>
        <v>1</v>
      </c>
      <c r="N2802" s="6" t="str">
        <f t="shared" si="2"/>
        <v>Baby Boomer</v>
      </c>
      <c r="O2802" s="6" t="str">
        <f t="shared" si="3"/>
        <v>Low Income</v>
      </c>
    </row>
    <row r="2803" hidden="1">
      <c r="A2803" s="1">
        <v>102801.0</v>
      </c>
      <c r="B2803" s="1">
        <v>68.0</v>
      </c>
      <c r="C2803" s="1">
        <v>13000.0</v>
      </c>
      <c r="D2803" s="1" t="s">
        <v>25</v>
      </c>
      <c r="E2803" s="1">
        <v>27940.78</v>
      </c>
      <c r="F2803" s="1">
        <v>3.0</v>
      </c>
      <c r="G2803" s="1">
        <v>19.0</v>
      </c>
      <c r="H2803" s="1">
        <v>7.0</v>
      </c>
      <c r="I2803" s="1" t="s">
        <v>22</v>
      </c>
      <c r="J2803" s="1">
        <v>0.734</v>
      </c>
      <c r="K2803" s="1">
        <v>0.6</v>
      </c>
      <c r="L2803" s="6">
        <f>if(J2803&gt;QUARTILE!$B$3, "TOP", if(J2803&lt;QUARTILE!$B$4, "BOTTOM", 0))</f>
        <v>0</v>
      </c>
      <c r="M2803" s="6">
        <f t="shared" si="1"/>
        <v>2</v>
      </c>
      <c r="N2803" s="6" t="str">
        <f t="shared" si="2"/>
        <v>Baby Boomer</v>
      </c>
      <c r="O2803" s="6" t="str">
        <f t="shared" si="3"/>
        <v>Low Income</v>
      </c>
    </row>
    <row r="2804" hidden="1">
      <c r="A2804" s="1">
        <v>102802.0</v>
      </c>
      <c r="B2804" s="1">
        <v>31.0</v>
      </c>
      <c r="C2804" s="1">
        <v>24000.0</v>
      </c>
      <c r="D2804" s="1" t="s">
        <v>25</v>
      </c>
      <c r="E2804" s="1">
        <v>3754.12</v>
      </c>
      <c r="F2804" s="1">
        <v>4.0</v>
      </c>
      <c r="G2804" s="1">
        <v>17.0</v>
      </c>
      <c r="H2804" s="1">
        <v>13.0</v>
      </c>
      <c r="I2804" s="1" t="s">
        <v>22</v>
      </c>
      <c r="J2804" s="1">
        <v>0.216</v>
      </c>
      <c r="K2804" s="1">
        <v>0.795</v>
      </c>
      <c r="L2804" s="6" t="str">
        <f>if(J2804&gt;QUARTILE!$B$3, "TOP", if(J2804&lt;QUARTILE!$B$4, "BOTTOM", 0))</f>
        <v>BOTTOM</v>
      </c>
      <c r="M2804" s="6">
        <f t="shared" si="1"/>
        <v>2</v>
      </c>
      <c r="N2804" s="6" t="str">
        <f t="shared" si="2"/>
        <v>Gen X</v>
      </c>
      <c r="O2804" s="6" t="str">
        <f t="shared" si="3"/>
        <v>Low Income</v>
      </c>
    </row>
    <row r="2805" hidden="1">
      <c r="A2805" s="1">
        <v>102803.0</v>
      </c>
      <c r="B2805" s="1">
        <v>29.0</v>
      </c>
      <c r="C2805" s="1">
        <v>8000.0</v>
      </c>
      <c r="D2805" s="1" t="s">
        <v>23</v>
      </c>
      <c r="E2805" s="1">
        <v>35390.31</v>
      </c>
      <c r="F2805" s="1">
        <v>3.0</v>
      </c>
      <c r="G2805" s="1">
        <v>22.0</v>
      </c>
      <c r="H2805" s="1">
        <v>21.0</v>
      </c>
      <c r="I2805" s="1" t="s">
        <v>26</v>
      </c>
      <c r="J2805" s="1">
        <v>1.0</v>
      </c>
      <c r="K2805" s="1">
        <v>0.0</v>
      </c>
      <c r="L2805" s="6" t="str">
        <f>if(J2805&gt;QUARTILE!$B$3, "TOP", if(J2805&lt;QUARTILE!$B$4, "BOTTOM", 0))</f>
        <v>TOP</v>
      </c>
      <c r="M2805" s="6">
        <f t="shared" si="1"/>
        <v>3</v>
      </c>
      <c r="N2805" s="6" t="str">
        <f t="shared" si="2"/>
        <v>Millenial</v>
      </c>
      <c r="O2805" s="6" t="str">
        <f t="shared" si="3"/>
        <v>Low Income</v>
      </c>
    </row>
    <row r="2806" hidden="1">
      <c r="A2806" s="1">
        <v>102804.0</v>
      </c>
      <c r="B2806" s="1">
        <v>59.0</v>
      </c>
      <c r="C2806" s="1">
        <v>17000.0</v>
      </c>
      <c r="D2806" s="1" t="s">
        <v>21</v>
      </c>
      <c r="E2806" s="1">
        <v>16040.84</v>
      </c>
      <c r="F2806" s="1">
        <v>2.0</v>
      </c>
      <c r="G2806" s="1">
        <v>17.0</v>
      </c>
      <c r="H2806" s="1">
        <v>7.0</v>
      </c>
      <c r="I2806" s="1" t="s">
        <v>22</v>
      </c>
      <c r="J2806" s="1">
        <v>0.933</v>
      </c>
      <c r="K2806" s="1">
        <v>0.807</v>
      </c>
      <c r="L2806" s="6" t="str">
        <f>if(J2806&gt;QUARTILE!$B$3, "TOP", if(J2806&lt;QUARTILE!$B$4, "BOTTOM", 0))</f>
        <v>TOP</v>
      </c>
      <c r="M2806" s="6">
        <f t="shared" si="1"/>
        <v>2</v>
      </c>
      <c r="N2806" s="6" t="str">
        <f t="shared" si="2"/>
        <v>Gen X</v>
      </c>
      <c r="O2806" s="6" t="str">
        <f t="shared" si="3"/>
        <v>Low Income</v>
      </c>
    </row>
    <row r="2807" hidden="1">
      <c r="A2807" s="1">
        <v>102805.0</v>
      </c>
      <c r="B2807" s="1">
        <v>37.0</v>
      </c>
      <c r="C2807" s="1">
        <v>18000.0</v>
      </c>
      <c r="D2807" s="1" t="s">
        <v>23</v>
      </c>
      <c r="E2807" s="1">
        <v>83287.99</v>
      </c>
      <c r="F2807" s="1">
        <v>2.0</v>
      </c>
      <c r="G2807" s="1">
        <v>25.0</v>
      </c>
      <c r="H2807" s="1">
        <v>11.0</v>
      </c>
      <c r="I2807" s="1" t="s">
        <v>18</v>
      </c>
      <c r="J2807" s="1">
        <v>0.416</v>
      </c>
      <c r="K2807" s="1">
        <v>0.041</v>
      </c>
      <c r="L2807" s="6">
        <f>if(J2807&gt;QUARTILE!$B$3, "TOP", if(J2807&lt;QUARTILE!$B$4, "BOTTOM", 0))</f>
        <v>0</v>
      </c>
      <c r="M2807" s="6">
        <f t="shared" si="1"/>
        <v>1</v>
      </c>
      <c r="N2807" s="6" t="str">
        <f t="shared" si="2"/>
        <v>Gen X</v>
      </c>
      <c r="O2807" s="6" t="str">
        <f t="shared" si="3"/>
        <v>Low Income</v>
      </c>
    </row>
    <row r="2808" hidden="1">
      <c r="A2808" s="1">
        <v>102806.0</v>
      </c>
      <c r="B2808" s="1">
        <v>70.0</v>
      </c>
      <c r="C2808" s="1">
        <v>25000.0</v>
      </c>
      <c r="D2808" s="1" t="s">
        <v>27</v>
      </c>
      <c r="E2808" s="1">
        <v>25375.14</v>
      </c>
      <c r="F2808" s="1">
        <v>1.0</v>
      </c>
      <c r="G2808" s="1">
        <v>18.0</v>
      </c>
      <c r="H2808" s="1">
        <v>4.0</v>
      </c>
      <c r="I2808" s="1" t="s">
        <v>22</v>
      </c>
      <c r="J2808" s="1">
        <v>0.149</v>
      </c>
      <c r="K2808" s="1">
        <v>0.585</v>
      </c>
      <c r="L2808" s="6" t="str">
        <f>if(J2808&gt;QUARTILE!$B$3, "TOP", if(J2808&lt;QUARTILE!$B$4, "BOTTOM", 0))</f>
        <v>BOTTOM</v>
      </c>
      <c r="M2808" s="6">
        <f t="shared" si="1"/>
        <v>2</v>
      </c>
      <c r="N2808" s="6" t="str">
        <f t="shared" si="2"/>
        <v>Baby Boomer</v>
      </c>
      <c r="O2808" s="6" t="str">
        <f t="shared" si="3"/>
        <v>Low Income</v>
      </c>
    </row>
    <row r="2809" hidden="1">
      <c r="A2809" s="1">
        <v>102807.0</v>
      </c>
      <c r="B2809" s="1">
        <v>67.0</v>
      </c>
      <c r="C2809" s="1">
        <v>12000.0</v>
      </c>
      <c r="D2809" s="1" t="s">
        <v>23</v>
      </c>
      <c r="E2809" s="1">
        <v>1763.31</v>
      </c>
      <c r="F2809" s="1">
        <v>1.0</v>
      </c>
      <c r="G2809" s="1">
        <v>21.0</v>
      </c>
      <c r="H2809" s="1">
        <v>3.0</v>
      </c>
      <c r="I2809" s="1" t="s">
        <v>22</v>
      </c>
      <c r="J2809" s="1">
        <v>1.0</v>
      </c>
      <c r="K2809" s="1">
        <v>0.271</v>
      </c>
      <c r="L2809" s="6" t="str">
        <f>if(J2809&gt;QUARTILE!$B$3, "TOP", if(J2809&lt;QUARTILE!$B$4, "BOTTOM", 0))</f>
        <v>TOP</v>
      </c>
      <c r="M2809" s="6">
        <f t="shared" si="1"/>
        <v>2</v>
      </c>
      <c r="N2809" s="6" t="str">
        <f t="shared" si="2"/>
        <v>Baby Boomer</v>
      </c>
      <c r="O2809" s="6" t="str">
        <f t="shared" si="3"/>
        <v>Low Income</v>
      </c>
    </row>
    <row r="2810" hidden="1">
      <c r="A2810" s="1">
        <v>102808.0</v>
      </c>
      <c r="B2810" s="1">
        <v>41.0</v>
      </c>
      <c r="C2810" s="1">
        <v>13000.0</v>
      </c>
      <c r="D2810" s="1" t="s">
        <v>17</v>
      </c>
      <c r="E2810" s="1">
        <v>10049.23</v>
      </c>
      <c r="F2810" s="1">
        <v>1.0</v>
      </c>
      <c r="G2810" s="1">
        <v>19.0</v>
      </c>
      <c r="H2810" s="1">
        <v>7.0</v>
      </c>
      <c r="I2810" s="1" t="s">
        <v>22</v>
      </c>
      <c r="J2810" s="1">
        <v>0.023</v>
      </c>
      <c r="K2810" s="1">
        <v>0.24</v>
      </c>
      <c r="L2810" s="6" t="str">
        <f>if(J2810&gt;QUARTILE!$B$3, "TOP", if(J2810&lt;QUARTILE!$B$4, "BOTTOM", 0))</f>
        <v>BOTTOM</v>
      </c>
      <c r="M2810" s="6">
        <f t="shared" si="1"/>
        <v>2</v>
      </c>
      <c r="N2810" s="6" t="str">
        <f t="shared" si="2"/>
        <v>Gen X</v>
      </c>
      <c r="O2810" s="6" t="str">
        <f t="shared" si="3"/>
        <v>Low Income</v>
      </c>
    </row>
    <row r="2811" hidden="1">
      <c r="A2811" s="1">
        <v>102809.0</v>
      </c>
      <c r="B2811" s="1">
        <v>76.0</v>
      </c>
      <c r="C2811" s="1">
        <v>44000.0</v>
      </c>
      <c r="D2811" s="1" t="s">
        <v>23</v>
      </c>
      <c r="E2811" s="1">
        <v>14566.18</v>
      </c>
      <c r="F2811" s="1">
        <v>2.0</v>
      </c>
      <c r="G2811" s="1">
        <v>21.0</v>
      </c>
      <c r="H2811" s="1">
        <v>7.0</v>
      </c>
      <c r="I2811" s="1" t="s">
        <v>22</v>
      </c>
      <c r="J2811" s="1">
        <v>0.998</v>
      </c>
      <c r="K2811" s="1">
        <v>0.499</v>
      </c>
      <c r="L2811" s="6" t="str">
        <f>if(J2811&gt;QUARTILE!$B$3, "TOP", if(J2811&lt;QUARTILE!$B$4, "BOTTOM", 0))</f>
        <v>TOP</v>
      </c>
      <c r="M2811" s="6">
        <f t="shared" si="1"/>
        <v>2</v>
      </c>
      <c r="N2811" s="6" t="str">
        <f t="shared" si="2"/>
        <v>Baby Boomer</v>
      </c>
      <c r="O2811" s="6" t="str">
        <f t="shared" si="3"/>
        <v>Low Income</v>
      </c>
    </row>
    <row r="2812" hidden="1">
      <c r="A2812" s="1">
        <v>102810.0</v>
      </c>
      <c r="B2812" s="1">
        <v>60.0</v>
      </c>
      <c r="C2812" s="1">
        <v>22000.0</v>
      </c>
      <c r="D2812" s="1" t="s">
        <v>27</v>
      </c>
      <c r="E2812" s="1">
        <v>36528.71</v>
      </c>
      <c r="F2812" s="1">
        <v>4.0</v>
      </c>
      <c r="G2812" s="1">
        <v>13.0</v>
      </c>
      <c r="H2812" s="1">
        <v>3.0</v>
      </c>
      <c r="I2812" s="1" t="s">
        <v>18</v>
      </c>
      <c r="J2812" s="1">
        <v>0.316</v>
      </c>
      <c r="K2812" s="1">
        <v>0.607</v>
      </c>
      <c r="L2812" s="6">
        <f>if(J2812&gt;QUARTILE!$B$3, "TOP", if(J2812&lt;QUARTILE!$B$4, "BOTTOM", 0))</f>
        <v>0</v>
      </c>
      <c r="M2812" s="6">
        <f t="shared" si="1"/>
        <v>1</v>
      </c>
      <c r="N2812" s="6" t="str">
        <f t="shared" si="2"/>
        <v>Gen X</v>
      </c>
      <c r="O2812" s="6" t="str">
        <f t="shared" si="3"/>
        <v>Low Income</v>
      </c>
    </row>
    <row r="2813" hidden="1">
      <c r="A2813" s="1">
        <v>102811.0</v>
      </c>
      <c r="B2813" s="1">
        <v>79.0</v>
      </c>
      <c r="C2813" s="1">
        <v>37000.0</v>
      </c>
      <c r="D2813" s="1" t="s">
        <v>23</v>
      </c>
      <c r="E2813" s="1">
        <v>26138.25</v>
      </c>
      <c r="F2813" s="1">
        <v>5.0</v>
      </c>
      <c r="G2813" s="1">
        <v>21.0</v>
      </c>
      <c r="H2813" s="1">
        <v>3.0</v>
      </c>
      <c r="I2813" s="1" t="s">
        <v>22</v>
      </c>
      <c r="J2813" s="1">
        <v>0.488</v>
      </c>
      <c r="K2813" s="1">
        <v>0.595</v>
      </c>
      <c r="L2813" s="6">
        <f>if(J2813&gt;QUARTILE!$B$3, "TOP", if(J2813&lt;QUARTILE!$B$4, "BOTTOM", 0))</f>
        <v>0</v>
      </c>
      <c r="M2813" s="6">
        <f t="shared" si="1"/>
        <v>2</v>
      </c>
      <c r="N2813" s="6" t="str">
        <f t="shared" si="2"/>
        <v>Baby Boomer</v>
      </c>
      <c r="O2813" s="6" t="str">
        <f t="shared" si="3"/>
        <v>Low Income</v>
      </c>
    </row>
    <row r="2814" hidden="1">
      <c r="A2814" s="1">
        <v>102812.0</v>
      </c>
      <c r="B2814" s="1">
        <v>51.0</v>
      </c>
      <c r="C2814" s="1">
        <v>16000.0</v>
      </c>
      <c r="D2814" s="1" t="s">
        <v>25</v>
      </c>
      <c r="E2814" s="1">
        <v>9220.4</v>
      </c>
      <c r="F2814" s="1">
        <v>1.0</v>
      </c>
      <c r="G2814" s="1">
        <v>13.0</v>
      </c>
      <c r="H2814" s="1">
        <v>5.0</v>
      </c>
      <c r="I2814" s="1" t="s">
        <v>22</v>
      </c>
      <c r="J2814" s="1">
        <v>0.358</v>
      </c>
      <c r="K2814" s="1">
        <v>0.989</v>
      </c>
      <c r="L2814" s="6">
        <f>if(J2814&gt;QUARTILE!$B$3, "TOP", if(J2814&lt;QUARTILE!$B$4, "BOTTOM", 0))</f>
        <v>0</v>
      </c>
      <c r="M2814" s="6">
        <f t="shared" si="1"/>
        <v>2</v>
      </c>
      <c r="N2814" s="6" t="str">
        <f t="shared" si="2"/>
        <v>Gen X</v>
      </c>
      <c r="O2814" s="6" t="str">
        <f t="shared" si="3"/>
        <v>Low Income</v>
      </c>
    </row>
    <row r="2815" hidden="1">
      <c r="A2815" s="1">
        <v>102813.0</v>
      </c>
      <c r="B2815" s="1">
        <v>42.0</v>
      </c>
      <c r="C2815" s="1">
        <v>21000.0</v>
      </c>
      <c r="D2815" s="1" t="s">
        <v>27</v>
      </c>
      <c r="E2815" s="1">
        <v>21193.56</v>
      </c>
      <c r="F2815" s="1">
        <v>5.0</v>
      </c>
      <c r="G2815" s="1">
        <v>22.0</v>
      </c>
      <c r="H2815" s="1">
        <v>13.0</v>
      </c>
      <c r="I2815" s="1" t="s">
        <v>22</v>
      </c>
      <c r="J2815" s="1">
        <v>0.154</v>
      </c>
      <c r="K2815" s="1">
        <v>0.069</v>
      </c>
      <c r="L2815" s="6" t="str">
        <f>if(J2815&gt;QUARTILE!$B$3, "TOP", if(J2815&lt;QUARTILE!$B$4, "BOTTOM", 0))</f>
        <v>BOTTOM</v>
      </c>
      <c r="M2815" s="6">
        <f t="shared" si="1"/>
        <v>2</v>
      </c>
      <c r="N2815" s="6" t="str">
        <f t="shared" si="2"/>
        <v>Gen X</v>
      </c>
      <c r="O2815" s="6" t="str">
        <f t="shared" si="3"/>
        <v>Low Income</v>
      </c>
    </row>
    <row r="2816" hidden="1">
      <c r="A2816" s="1">
        <v>102814.0</v>
      </c>
      <c r="B2816" s="1">
        <v>67.0</v>
      </c>
      <c r="C2816" s="1">
        <v>25000.0</v>
      </c>
      <c r="D2816" s="1" t="s">
        <v>23</v>
      </c>
      <c r="E2816" s="1">
        <v>17203.45</v>
      </c>
      <c r="F2816" s="1">
        <v>5.0</v>
      </c>
      <c r="G2816" s="1">
        <v>21.0</v>
      </c>
      <c r="H2816" s="1">
        <v>6.0</v>
      </c>
      <c r="I2816" s="1" t="s">
        <v>22</v>
      </c>
      <c r="J2816" s="1">
        <v>0.402</v>
      </c>
      <c r="K2816" s="1">
        <v>0.672</v>
      </c>
      <c r="L2816" s="6">
        <f>if(J2816&gt;QUARTILE!$B$3, "TOP", if(J2816&lt;QUARTILE!$B$4, "BOTTOM", 0))</f>
        <v>0</v>
      </c>
      <c r="M2816" s="6">
        <f t="shared" si="1"/>
        <v>2</v>
      </c>
      <c r="N2816" s="6" t="str">
        <f t="shared" si="2"/>
        <v>Baby Boomer</v>
      </c>
      <c r="O2816" s="6" t="str">
        <f t="shared" si="3"/>
        <v>Low Income</v>
      </c>
    </row>
    <row r="2817" hidden="1">
      <c r="A2817" s="1">
        <v>102815.0</v>
      </c>
      <c r="B2817" s="1">
        <v>46.0</v>
      </c>
      <c r="C2817" s="1">
        <v>63000.0</v>
      </c>
      <c r="D2817" s="1" t="s">
        <v>23</v>
      </c>
      <c r="E2817" s="1">
        <v>2694.7</v>
      </c>
      <c r="F2817" s="1">
        <v>2.0</v>
      </c>
      <c r="G2817" s="1">
        <v>12.0</v>
      </c>
      <c r="H2817" s="1">
        <v>9.0</v>
      </c>
      <c r="I2817" s="1" t="s">
        <v>22</v>
      </c>
      <c r="J2817" s="1">
        <v>0.689</v>
      </c>
      <c r="K2817" s="1">
        <v>0.055</v>
      </c>
      <c r="L2817" s="6">
        <f>if(J2817&gt;QUARTILE!$B$3, "TOP", if(J2817&lt;QUARTILE!$B$4, "BOTTOM", 0))</f>
        <v>0</v>
      </c>
      <c r="M2817" s="6">
        <f t="shared" si="1"/>
        <v>2</v>
      </c>
      <c r="N2817" s="6" t="str">
        <f t="shared" si="2"/>
        <v>Gen X</v>
      </c>
      <c r="O2817" s="6" t="str">
        <f t="shared" si="3"/>
        <v>Medium Income</v>
      </c>
    </row>
    <row r="2818" hidden="1">
      <c r="A2818" s="1">
        <v>102816.0</v>
      </c>
      <c r="B2818" s="1">
        <v>74.0</v>
      </c>
      <c r="C2818" s="1">
        <v>19000.0</v>
      </c>
      <c r="D2818" s="1" t="s">
        <v>17</v>
      </c>
      <c r="E2818" s="1">
        <v>5353.89</v>
      </c>
      <c r="F2818" s="1">
        <v>4.0</v>
      </c>
      <c r="G2818" s="1">
        <v>24.0</v>
      </c>
      <c r="H2818" s="1">
        <v>5.0</v>
      </c>
      <c r="I2818" s="1" t="s">
        <v>22</v>
      </c>
      <c r="J2818" s="1">
        <v>0.094</v>
      </c>
      <c r="K2818" s="1">
        <v>0.307</v>
      </c>
      <c r="L2818" s="6" t="str">
        <f>if(J2818&gt;QUARTILE!$B$3, "TOP", if(J2818&lt;QUARTILE!$B$4, "BOTTOM", 0))</f>
        <v>BOTTOM</v>
      </c>
      <c r="M2818" s="6">
        <f t="shared" si="1"/>
        <v>2</v>
      </c>
      <c r="N2818" s="6" t="str">
        <f t="shared" si="2"/>
        <v>Baby Boomer</v>
      </c>
      <c r="O2818" s="6" t="str">
        <f t="shared" si="3"/>
        <v>Low Income</v>
      </c>
    </row>
    <row r="2819" hidden="1">
      <c r="A2819" s="1">
        <v>102817.0</v>
      </c>
      <c r="B2819" s="1">
        <v>56.0</v>
      </c>
      <c r="C2819" s="1">
        <v>20000.0</v>
      </c>
      <c r="D2819" s="1" t="s">
        <v>21</v>
      </c>
      <c r="E2819" s="1">
        <v>8344.35</v>
      </c>
      <c r="F2819" s="1">
        <v>2.0</v>
      </c>
      <c r="G2819" s="1">
        <v>23.0</v>
      </c>
      <c r="H2819" s="1">
        <v>6.0</v>
      </c>
      <c r="I2819" s="1" t="s">
        <v>22</v>
      </c>
      <c r="J2819" s="1">
        <v>0.809</v>
      </c>
      <c r="K2819" s="1">
        <v>0.344</v>
      </c>
      <c r="L2819" s="6">
        <f>if(J2819&gt;QUARTILE!$B$3, "TOP", if(J2819&lt;QUARTILE!$B$4, "BOTTOM", 0))</f>
        <v>0</v>
      </c>
      <c r="M2819" s="6">
        <f t="shared" si="1"/>
        <v>2</v>
      </c>
      <c r="N2819" s="6" t="str">
        <f t="shared" si="2"/>
        <v>Gen X</v>
      </c>
      <c r="O2819" s="6" t="str">
        <f t="shared" si="3"/>
        <v>Low Income</v>
      </c>
    </row>
    <row r="2820" hidden="1">
      <c r="A2820" s="1">
        <v>102818.0</v>
      </c>
      <c r="B2820" s="1">
        <v>48.0</v>
      </c>
      <c r="C2820" s="1">
        <v>43000.0</v>
      </c>
      <c r="D2820" s="1" t="s">
        <v>23</v>
      </c>
      <c r="E2820" s="1">
        <v>4350.27</v>
      </c>
      <c r="F2820" s="1">
        <v>1.0</v>
      </c>
      <c r="G2820" s="1">
        <v>14.0</v>
      </c>
      <c r="H2820" s="1">
        <v>12.0</v>
      </c>
      <c r="I2820" s="1" t="s">
        <v>22</v>
      </c>
      <c r="J2820" s="1">
        <v>0.85</v>
      </c>
      <c r="K2820" s="1">
        <v>0.256</v>
      </c>
      <c r="L2820" s="6" t="str">
        <f>if(J2820&gt;QUARTILE!$B$3, "TOP", if(J2820&lt;QUARTILE!$B$4, "BOTTOM", 0))</f>
        <v>TOP</v>
      </c>
      <c r="M2820" s="6">
        <f t="shared" si="1"/>
        <v>2</v>
      </c>
      <c r="N2820" s="6" t="str">
        <f t="shared" si="2"/>
        <v>Gen X</v>
      </c>
      <c r="O2820" s="6" t="str">
        <f t="shared" si="3"/>
        <v>Low Income</v>
      </c>
    </row>
    <row r="2821" hidden="1">
      <c r="A2821" s="1">
        <v>102819.0</v>
      </c>
      <c r="B2821" s="1">
        <v>73.0</v>
      </c>
      <c r="C2821" s="1">
        <v>18000.0</v>
      </c>
      <c r="D2821" s="1" t="s">
        <v>23</v>
      </c>
      <c r="E2821" s="1">
        <v>3253.53</v>
      </c>
      <c r="F2821" s="1">
        <v>2.0</v>
      </c>
      <c r="G2821" s="1">
        <v>16.0</v>
      </c>
      <c r="H2821" s="1">
        <v>3.0</v>
      </c>
      <c r="I2821" s="1" t="s">
        <v>22</v>
      </c>
      <c r="J2821" s="1">
        <v>0.847</v>
      </c>
      <c r="K2821" s="1">
        <v>0.532</v>
      </c>
      <c r="L2821" s="6" t="str">
        <f>if(J2821&gt;QUARTILE!$B$3, "TOP", if(J2821&lt;QUARTILE!$B$4, "BOTTOM", 0))</f>
        <v>TOP</v>
      </c>
      <c r="M2821" s="6">
        <f t="shared" si="1"/>
        <v>2</v>
      </c>
      <c r="N2821" s="6" t="str">
        <f t="shared" si="2"/>
        <v>Baby Boomer</v>
      </c>
      <c r="O2821" s="6" t="str">
        <f t="shared" si="3"/>
        <v>Low Income</v>
      </c>
    </row>
    <row r="2822" hidden="1">
      <c r="A2822" s="1">
        <v>102820.0</v>
      </c>
      <c r="B2822" s="1">
        <v>64.0</v>
      </c>
      <c r="C2822" s="1">
        <v>26000.0</v>
      </c>
      <c r="D2822" s="1" t="s">
        <v>23</v>
      </c>
      <c r="E2822" s="1">
        <v>1199.2</v>
      </c>
      <c r="F2822" s="1">
        <v>2.0</v>
      </c>
      <c r="G2822" s="1">
        <v>29.0</v>
      </c>
      <c r="H2822" s="1">
        <v>3.0</v>
      </c>
      <c r="I2822" s="1" t="s">
        <v>22</v>
      </c>
      <c r="J2822" s="1">
        <v>0.736</v>
      </c>
      <c r="K2822" s="1">
        <v>0.244</v>
      </c>
      <c r="L2822" s="6">
        <f>if(J2822&gt;QUARTILE!$B$3, "TOP", if(J2822&lt;QUARTILE!$B$4, "BOTTOM", 0))</f>
        <v>0</v>
      </c>
      <c r="M2822" s="6">
        <f t="shared" si="1"/>
        <v>2</v>
      </c>
      <c r="N2822" s="6" t="str">
        <f t="shared" si="2"/>
        <v>Baby Boomer</v>
      </c>
      <c r="O2822" s="6" t="str">
        <f t="shared" si="3"/>
        <v>Low Income</v>
      </c>
    </row>
    <row r="2823" hidden="1">
      <c r="A2823" s="1">
        <v>102821.0</v>
      </c>
      <c r="B2823" s="1">
        <v>60.0</v>
      </c>
      <c r="C2823" s="1">
        <v>40000.0</v>
      </c>
      <c r="D2823" s="1" t="s">
        <v>23</v>
      </c>
      <c r="E2823" s="1">
        <v>41287.52</v>
      </c>
      <c r="F2823" s="1">
        <v>2.0</v>
      </c>
      <c r="G2823" s="1">
        <v>16.0</v>
      </c>
      <c r="H2823" s="1">
        <v>2.0</v>
      </c>
      <c r="I2823" s="1" t="s">
        <v>18</v>
      </c>
      <c r="J2823" s="1">
        <v>0.605</v>
      </c>
      <c r="K2823" s="1">
        <v>0.268</v>
      </c>
      <c r="L2823" s="6">
        <f>if(J2823&gt;QUARTILE!$B$3, "TOP", if(J2823&lt;QUARTILE!$B$4, "BOTTOM", 0))</f>
        <v>0</v>
      </c>
      <c r="M2823" s="6">
        <f t="shared" si="1"/>
        <v>1</v>
      </c>
      <c r="N2823" s="6" t="str">
        <f t="shared" si="2"/>
        <v>Gen X</v>
      </c>
      <c r="O2823" s="6" t="str">
        <f t="shared" si="3"/>
        <v>Low Income</v>
      </c>
    </row>
    <row r="2824" hidden="1">
      <c r="A2824" s="1">
        <v>102822.0</v>
      </c>
      <c r="B2824" s="1">
        <v>67.0</v>
      </c>
      <c r="C2824" s="1">
        <v>16000.0</v>
      </c>
      <c r="D2824" s="1" t="s">
        <v>30</v>
      </c>
      <c r="E2824" s="1">
        <v>6820.07</v>
      </c>
      <c r="F2824" s="1">
        <v>1.0</v>
      </c>
      <c r="G2824" s="1">
        <v>22.0</v>
      </c>
      <c r="H2824" s="1">
        <v>5.0</v>
      </c>
      <c r="I2824" s="1" t="s">
        <v>22</v>
      </c>
      <c r="J2824" s="1">
        <v>0.834</v>
      </c>
      <c r="K2824" s="1">
        <v>0.859</v>
      </c>
      <c r="L2824" s="6" t="str">
        <f>if(J2824&gt;QUARTILE!$B$3, "TOP", if(J2824&lt;QUARTILE!$B$4, "BOTTOM", 0))</f>
        <v>TOP</v>
      </c>
      <c r="M2824" s="6">
        <f t="shared" si="1"/>
        <v>2</v>
      </c>
      <c r="N2824" s="6" t="str">
        <f t="shared" si="2"/>
        <v>Baby Boomer</v>
      </c>
      <c r="O2824" s="6" t="str">
        <f t="shared" si="3"/>
        <v>Low Income</v>
      </c>
    </row>
    <row r="2825" hidden="1">
      <c r="A2825" s="1">
        <v>102823.0</v>
      </c>
      <c r="B2825" s="1">
        <v>40.0</v>
      </c>
      <c r="C2825" s="1">
        <v>27000.0</v>
      </c>
      <c r="D2825" s="1" t="s">
        <v>25</v>
      </c>
      <c r="E2825" s="1">
        <v>6858.84</v>
      </c>
      <c r="F2825" s="1">
        <v>1.0</v>
      </c>
      <c r="G2825" s="1">
        <v>22.0</v>
      </c>
      <c r="H2825" s="1">
        <v>11.0</v>
      </c>
      <c r="I2825" s="1" t="s">
        <v>18</v>
      </c>
      <c r="J2825" s="1">
        <v>0.902</v>
      </c>
      <c r="K2825" s="1">
        <v>0.324</v>
      </c>
      <c r="L2825" s="6" t="str">
        <f>if(J2825&gt;QUARTILE!$B$3, "TOP", if(J2825&lt;QUARTILE!$B$4, "BOTTOM", 0))</f>
        <v>TOP</v>
      </c>
      <c r="M2825" s="6">
        <f t="shared" si="1"/>
        <v>1</v>
      </c>
      <c r="N2825" s="6" t="str">
        <f t="shared" si="2"/>
        <v>Gen X</v>
      </c>
      <c r="O2825" s="6" t="str">
        <f t="shared" si="3"/>
        <v>Low Income</v>
      </c>
    </row>
    <row r="2826" hidden="1">
      <c r="A2826" s="1">
        <v>102824.0</v>
      </c>
      <c r="B2826" s="1">
        <v>61.0</v>
      </c>
      <c r="C2826" s="1">
        <v>63000.0</v>
      </c>
      <c r="D2826" s="1" t="s">
        <v>25</v>
      </c>
      <c r="E2826" s="1">
        <v>4619.18</v>
      </c>
      <c r="F2826" s="1">
        <v>2.0</v>
      </c>
      <c r="G2826" s="1">
        <v>20.0</v>
      </c>
      <c r="H2826" s="1">
        <v>7.0</v>
      </c>
      <c r="I2826" s="1" t="s">
        <v>22</v>
      </c>
      <c r="J2826" s="1">
        <v>0.435</v>
      </c>
      <c r="K2826" s="1">
        <v>0.986</v>
      </c>
      <c r="L2826" s="6">
        <f>if(J2826&gt;QUARTILE!$B$3, "TOP", if(J2826&lt;QUARTILE!$B$4, "BOTTOM", 0))</f>
        <v>0</v>
      </c>
      <c r="M2826" s="6">
        <f t="shared" si="1"/>
        <v>2</v>
      </c>
      <c r="N2826" s="6" t="str">
        <f t="shared" si="2"/>
        <v>Baby Boomer</v>
      </c>
      <c r="O2826" s="6" t="str">
        <f t="shared" si="3"/>
        <v>Medium Income</v>
      </c>
    </row>
    <row r="2827" hidden="1">
      <c r="A2827" s="1">
        <v>102825.0</v>
      </c>
      <c r="B2827" s="1">
        <v>55.0</v>
      </c>
      <c r="C2827" s="1">
        <v>38000.0</v>
      </c>
      <c r="D2827" s="1" t="s">
        <v>30</v>
      </c>
      <c r="E2827" s="1">
        <v>12902.28</v>
      </c>
      <c r="F2827" s="1">
        <v>2.0</v>
      </c>
      <c r="G2827" s="1">
        <v>25.0</v>
      </c>
      <c r="H2827" s="1">
        <v>10.0</v>
      </c>
      <c r="I2827" s="1" t="s">
        <v>22</v>
      </c>
      <c r="J2827" s="1">
        <v>0.481</v>
      </c>
      <c r="K2827" s="1">
        <v>0.276</v>
      </c>
      <c r="L2827" s="6">
        <f>if(J2827&gt;QUARTILE!$B$3, "TOP", if(J2827&lt;QUARTILE!$B$4, "BOTTOM", 0))</f>
        <v>0</v>
      </c>
      <c r="M2827" s="6">
        <f t="shared" si="1"/>
        <v>2</v>
      </c>
      <c r="N2827" s="6" t="str">
        <f t="shared" si="2"/>
        <v>Gen X</v>
      </c>
      <c r="O2827" s="6" t="str">
        <f t="shared" si="3"/>
        <v>Low Income</v>
      </c>
    </row>
    <row r="2828" hidden="1">
      <c r="A2828" s="1">
        <v>102826.0</v>
      </c>
      <c r="B2828" s="1">
        <v>37.0</v>
      </c>
      <c r="C2828" s="1">
        <v>26000.0</v>
      </c>
      <c r="D2828" s="1" t="s">
        <v>25</v>
      </c>
      <c r="E2828" s="1">
        <v>14440.89</v>
      </c>
      <c r="F2828" s="1">
        <v>5.0</v>
      </c>
      <c r="G2828" s="1">
        <v>17.0</v>
      </c>
      <c r="H2828" s="1">
        <v>10.0</v>
      </c>
      <c r="I2828" s="1" t="s">
        <v>22</v>
      </c>
      <c r="J2828" s="1">
        <v>0.253</v>
      </c>
      <c r="K2828" s="1">
        <v>0.853</v>
      </c>
      <c r="L2828" s="6" t="str">
        <f>if(J2828&gt;QUARTILE!$B$3, "TOP", if(J2828&lt;QUARTILE!$B$4, "BOTTOM", 0))</f>
        <v>BOTTOM</v>
      </c>
      <c r="M2828" s="6">
        <f t="shared" si="1"/>
        <v>2</v>
      </c>
      <c r="N2828" s="6" t="str">
        <f t="shared" si="2"/>
        <v>Gen X</v>
      </c>
      <c r="O2828" s="6" t="str">
        <f t="shared" si="3"/>
        <v>Low Income</v>
      </c>
    </row>
    <row r="2829" hidden="1">
      <c r="A2829" s="1">
        <v>102827.0</v>
      </c>
      <c r="B2829" s="1">
        <v>40.0</v>
      </c>
      <c r="C2829" s="1">
        <v>19000.0</v>
      </c>
      <c r="D2829" s="1" t="s">
        <v>27</v>
      </c>
      <c r="E2829" s="1">
        <v>4670.98</v>
      </c>
      <c r="F2829" s="1">
        <v>4.0</v>
      </c>
      <c r="G2829" s="1">
        <v>16.0</v>
      </c>
      <c r="H2829" s="1">
        <v>13.0</v>
      </c>
      <c r="I2829" s="1" t="s">
        <v>18</v>
      </c>
      <c r="J2829" s="1">
        <v>0.256</v>
      </c>
      <c r="K2829" s="1">
        <v>0.381</v>
      </c>
      <c r="L2829" s="6" t="str">
        <f>if(J2829&gt;QUARTILE!$B$3, "TOP", if(J2829&lt;QUARTILE!$B$4, "BOTTOM", 0))</f>
        <v>BOTTOM</v>
      </c>
      <c r="M2829" s="6">
        <f t="shared" si="1"/>
        <v>1</v>
      </c>
      <c r="N2829" s="6" t="str">
        <f t="shared" si="2"/>
        <v>Gen X</v>
      </c>
      <c r="O2829" s="6" t="str">
        <f t="shared" si="3"/>
        <v>Low Income</v>
      </c>
    </row>
    <row r="2830" hidden="1">
      <c r="A2830" s="1">
        <v>102828.0</v>
      </c>
      <c r="B2830" s="1">
        <v>79.0</v>
      </c>
      <c r="C2830" s="1">
        <v>15000.0</v>
      </c>
      <c r="D2830" s="1" t="s">
        <v>25</v>
      </c>
      <c r="E2830" s="1">
        <v>18758.99</v>
      </c>
      <c r="F2830" s="1">
        <v>5.0</v>
      </c>
      <c r="G2830" s="1">
        <v>14.0</v>
      </c>
      <c r="H2830" s="1">
        <v>6.0</v>
      </c>
      <c r="I2830" s="1" t="s">
        <v>22</v>
      </c>
      <c r="J2830" s="1">
        <v>0.289</v>
      </c>
      <c r="K2830" s="1">
        <v>0.858</v>
      </c>
      <c r="L2830" s="6" t="str">
        <f>if(J2830&gt;QUARTILE!$B$3, "TOP", if(J2830&lt;QUARTILE!$B$4, "BOTTOM", 0))</f>
        <v>BOTTOM</v>
      </c>
      <c r="M2830" s="6">
        <f t="shared" si="1"/>
        <v>2</v>
      </c>
      <c r="N2830" s="6" t="str">
        <f t="shared" si="2"/>
        <v>Baby Boomer</v>
      </c>
      <c r="O2830" s="6" t="str">
        <f t="shared" si="3"/>
        <v>Low Income</v>
      </c>
    </row>
    <row r="2831" hidden="1">
      <c r="A2831" s="1">
        <v>102829.0</v>
      </c>
      <c r="B2831" s="1">
        <v>62.0</v>
      </c>
      <c r="C2831" s="1">
        <v>12000.0</v>
      </c>
      <c r="D2831" s="1" t="s">
        <v>25</v>
      </c>
      <c r="E2831" s="1">
        <v>25674.75</v>
      </c>
      <c r="F2831" s="1">
        <v>4.0</v>
      </c>
      <c r="G2831" s="1">
        <v>26.0</v>
      </c>
      <c r="H2831" s="1">
        <v>4.0</v>
      </c>
      <c r="I2831" s="1" t="s">
        <v>22</v>
      </c>
      <c r="J2831" s="1">
        <v>0.877</v>
      </c>
      <c r="K2831" s="1">
        <v>0.377</v>
      </c>
      <c r="L2831" s="6" t="str">
        <f>if(J2831&gt;QUARTILE!$B$3, "TOP", if(J2831&lt;QUARTILE!$B$4, "BOTTOM", 0))</f>
        <v>TOP</v>
      </c>
      <c r="M2831" s="6">
        <f t="shared" si="1"/>
        <v>2</v>
      </c>
      <c r="N2831" s="6" t="str">
        <f t="shared" si="2"/>
        <v>Baby Boomer</v>
      </c>
      <c r="O2831" s="6" t="str">
        <f t="shared" si="3"/>
        <v>Low Income</v>
      </c>
    </row>
    <row r="2832" hidden="1">
      <c r="A2832" s="1">
        <v>102830.0</v>
      </c>
      <c r="B2832" s="1">
        <v>69.0</v>
      </c>
      <c r="C2832" s="1">
        <v>54000.0</v>
      </c>
      <c r="D2832" s="1" t="s">
        <v>27</v>
      </c>
      <c r="E2832" s="1">
        <v>9362.99</v>
      </c>
      <c r="F2832" s="1">
        <v>4.0</v>
      </c>
      <c r="G2832" s="1">
        <v>15.0</v>
      </c>
      <c r="H2832" s="1">
        <v>4.0</v>
      </c>
      <c r="I2832" s="1" t="s">
        <v>22</v>
      </c>
      <c r="J2832" s="1">
        <v>0.351</v>
      </c>
      <c r="K2832" s="1">
        <v>0.72</v>
      </c>
      <c r="L2832" s="6">
        <f>if(J2832&gt;QUARTILE!$B$3, "TOP", if(J2832&lt;QUARTILE!$B$4, "BOTTOM", 0))</f>
        <v>0</v>
      </c>
      <c r="M2832" s="6">
        <f t="shared" si="1"/>
        <v>2</v>
      </c>
      <c r="N2832" s="6" t="str">
        <f t="shared" si="2"/>
        <v>Baby Boomer</v>
      </c>
      <c r="O2832" s="6" t="str">
        <f t="shared" si="3"/>
        <v>Medium Income</v>
      </c>
    </row>
    <row r="2833" hidden="1">
      <c r="A2833" s="1">
        <v>102831.0</v>
      </c>
      <c r="B2833" s="1">
        <v>33.0</v>
      </c>
      <c r="C2833" s="1">
        <v>48000.0</v>
      </c>
      <c r="D2833" s="1" t="s">
        <v>23</v>
      </c>
      <c r="E2833" s="1">
        <v>17611.32</v>
      </c>
      <c r="F2833" s="1">
        <v>2.0</v>
      </c>
      <c r="G2833" s="1">
        <v>26.0</v>
      </c>
      <c r="H2833" s="1">
        <v>8.0</v>
      </c>
      <c r="I2833" s="1" t="s">
        <v>22</v>
      </c>
      <c r="J2833" s="1">
        <v>0.596</v>
      </c>
      <c r="K2833" s="1">
        <v>0.4</v>
      </c>
      <c r="L2833" s="6">
        <f>if(J2833&gt;QUARTILE!$B$3, "TOP", if(J2833&lt;QUARTILE!$B$4, "BOTTOM", 0))</f>
        <v>0</v>
      </c>
      <c r="M2833" s="6">
        <f t="shared" si="1"/>
        <v>2</v>
      </c>
      <c r="N2833" s="6" t="str">
        <f t="shared" si="2"/>
        <v>Gen X</v>
      </c>
      <c r="O2833" s="6" t="str">
        <f t="shared" si="3"/>
        <v>Medium Income</v>
      </c>
    </row>
    <row r="2834" hidden="1">
      <c r="A2834" s="1">
        <v>102832.0</v>
      </c>
      <c r="B2834" s="1">
        <v>67.0</v>
      </c>
      <c r="C2834" s="1">
        <v>15000.0</v>
      </c>
      <c r="D2834" s="1" t="s">
        <v>23</v>
      </c>
      <c r="E2834" s="1">
        <v>13955.23</v>
      </c>
      <c r="F2834" s="1">
        <v>5.0</v>
      </c>
      <c r="G2834" s="1">
        <v>24.0</v>
      </c>
      <c r="H2834" s="1">
        <v>7.0</v>
      </c>
      <c r="I2834" s="1" t="s">
        <v>22</v>
      </c>
      <c r="J2834" s="1">
        <v>0.678</v>
      </c>
      <c r="K2834" s="1">
        <v>0.571</v>
      </c>
      <c r="L2834" s="6">
        <f>if(J2834&gt;QUARTILE!$B$3, "TOP", if(J2834&lt;QUARTILE!$B$4, "BOTTOM", 0))</f>
        <v>0</v>
      </c>
      <c r="M2834" s="6">
        <f t="shared" si="1"/>
        <v>2</v>
      </c>
      <c r="N2834" s="6" t="str">
        <f t="shared" si="2"/>
        <v>Baby Boomer</v>
      </c>
      <c r="O2834" s="6" t="str">
        <f t="shared" si="3"/>
        <v>Low Income</v>
      </c>
    </row>
    <row r="2835" hidden="1">
      <c r="A2835" s="1">
        <v>102833.0</v>
      </c>
      <c r="B2835" s="1">
        <v>59.0</v>
      </c>
      <c r="C2835" s="1">
        <v>27000.0</v>
      </c>
      <c r="D2835" s="1" t="s">
        <v>23</v>
      </c>
      <c r="E2835" s="1">
        <v>4351.89</v>
      </c>
      <c r="F2835" s="1">
        <v>4.0</v>
      </c>
      <c r="G2835" s="1">
        <v>25.0</v>
      </c>
      <c r="H2835" s="1">
        <v>7.0</v>
      </c>
      <c r="I2835" s="1" t="s">
        <v>22</v>
      </c>
      <c r="J2835" s="1">
        <v>0.795</v>
      </c>
      <c r="K2835" s="1">
        <v>0.001</v>
      </c>
      <c r="L2835" s="6">
        <f>if(J2835&gt;QUARTILE!$B$3, "TOP", if(J2835&lt;QUARTILE!$B$4, "BOTTOM", 0))</f>
        <v>0</v>
      </c>
      <c r="M2835" s="6">
        <f t="shared" si="1"/>
        <v>2</v>
      </c>
      <c r="N2835" s="6" t="str">
        <f t="shared" si="2"/>
        <v>Gen X</v>
      </c>
      <c r="O2835" s="6" t="str">
        <f t="shared" si="3"/>
        <v>Low Income</v>
      </c>
    </row>
    <row r="2836" hidden="1">
      <c r="A2836" s="1">
        <v>102834.0</v>
      </c>
      <c r="B2836" s="1">
        <v>77.0</v>
      </c>
      <c r="C2836" s="1">
        <v>24000.0</v>
      </c>
      <c r="D2836" s="1" t="s">
        <v>23</v>
      </c>
      <c r="E2836" s="1">
        <v>26187.48</v>
      </c>
      <c r="F2836" s="1">
        <v>4.0</v>
      </c>
      <c r="G2836" s="1">
        <v>22.0</v>
      </c>
      <c r="H2836" s="1">
        <v>6.0</v>
      </c>
      <c r="I2836" s="1" t="s">
        <v>22</v>
      </c>
      <c r="J2836" s="1">
        <v>0.079</v>
      </c>
      <c r="K2836" s="1">
        <v>0.549</v>
      </c>
      <c r="L2836" s="6" t="str">
        <f>if(J2836&gt;QUARTILE!$B$3, "TOP", if(J2836&lt;QUARTILE!$B$4, "BOTTOM", 0))</f>
        <v>BOTTOM</v>
      </c>
      <c r="M2836" s="6">
        <f t="shared" si="1"/>
        <v>2</v>
      </c>
      <c r="N2836" s="6" t="str">
        <f t="shared" si="2"/>
        <v>Baby Boomer</v>
      </c>
      <c r="O2836" s="6" t="str">
        <f t="shared" si="3"/>
        <v>Low Income</v>
      </c>
    </row>
    <row r="2837" hidden="1">
      <c r="A2837" s="1">
        <v>102835.0</v>
      </c>
      <c r="B2837" s="1">
        <v>72.0</v>
      </c>
      <c r="C2837" s="1">
        <v>45000.0</v>
      </c>
      <c r="D2837" s="1" t="s">
        <v>25</v>
      </c>
      <c r="E2837" s="1">
        <v>32334.59</v>
      </c>
      <c r="F2837" s="1">
        <v>1.0</v>
      </c>
      <c r="G2837" s="1">
        <v>22.0</v>
      </c>
      <c r="H2837" s="1">
        <v>2.0</v>
      </c>
      <c r="I2837" s="1" t="s">
        <v>18</v>
      </c>
      <c r="J2837" s="1">
        <v>0.626</v>
      </c>
      <c r="K2837" s="1">
        <v>0.216</v>
      </c>
      <c r="L2837" s="6">
        <f>if(J2837&gt;QUARTILE!$B$3, "TOP", if(J2837&lt;QUARTILE!$B$4, "BOTTOM", 0))</f>
        <v>0</v>
      </c>
      <c r="M2837" s="6">
        <f t="shared" si="1"/>
        <v>1</v>
      </c>
      <c r="N2837" s="6" t="str">
        <f t="shared" si="2"/>
        <v>Baby Boomer</v>
      </c>
      <c r="O2837" s="6" t="str">
        <f t="shared" si="3"/>
        <v>Medium Income</v>
      </c>
    </row>
    <row r="2838" hidden="1">
      <c r="A2838" s="1">
        <v>102836.0</v>
      </c>
      <c r="B2838" s="1">
        <v>25.0</v>
      </c>
      <c r="C2838" s="1">
        <v>28000.0</v>
      </c>
      <c r="D2838" s="1" t="s">
        <v>25</v>
      </c>
      <c r="E2838" s="1">
        <v>20927.6</v>
      </c>
      <c r="F2838" s="1">
        <v>4.0</v>
      </c>
      <c r="G2838" s="1">
        <v>20.0</v>
      </c>
      <c r="H2838" s="1">
        <v>15.0</v>
      </c>
      <c r="I2838" s="1" t="s">
        <v>18</v>
      </c>
      <c r="J2838" s="1">
        <v>0.343</v>
      </c>
      <c r="K2838" s="1">
        <v>0.946</v>
      </c>
      <c r="L2838" s="6">
        <f>if(J2838&gt;QUARTILE!$B$3, "TOP", if(J2838&lt;QUARTILE!$B$4, "BOTTOM", 0))</f>
        <v>0</v>
      </c>
      <c r="M2838" s="6">
        <f t="shared" si="1"/>
        <v>1</v>
      </c>
      <c r="N2838" s="6" t="str">
        <f t="shared" si="2"/>
        <v>Millenial</v>
      </c>
      <c r="O2838" s="6" t="str">
        <f t="shared" si="3"/>
        <v>Low Income</v>
      </c>
    </row>
    <row r="2839" hidden="1">
      <c r="A2839" s="1">
        <v>102837.0</v>
      </c>
      <c r="B2839" s="1">
        <v>67.0</v>
      </c>
      <c r="C2839" s="1">
        <v>22000.0</v>
      </c>
      <c r="D2839" s="1" t="s">
        <v>25</v>
      </c>
      <c r="E2839" s="1">
        <v>7828.17</v>
      </c>
      <c r="F2839" s="1">
        <v>2.0</v>
      </c>
      <c r="G2839" s="1">
        <v>22.0</v>
      </c>
      <c r="H2839" s="1">
        <v>7.0</v>
      </c>
      <c r="I2839" s="1" t="s">
        <v>22</v>
      </c>
      <c r="J2839" s="1">
        <v>0.884</v>
      </c>
      <c r="K2839" s="1">
        <v>0.811</v>
      </c>
      <c r="L2839" s="6" t="str">
        <f>if(J2839&gt;QUARTILE!$B$3, "TOP", if(J2839&lt;QUARTILE!$B$4, "BOTTOM", 0))</f>
        <v>TOP</v>
      </c>
      <c r="M2839" s="6">
        <f t="shared" si="1"/>
        <v>2</v>
      </c>
      <c r="N2839" s="6" t="str">
        <f t="shared" si="2"/>
        <v>Baby Boomer</v>
      </c>
      <c r="O2839" s="6" t="str">
        <f t="shared" si="3"/>
        <v>Low Income</v>
      </c>
    </row>
    <row r="2840" hidden="1">
      <c r="A2840" s="1">
        <v>102838.0</v>
      </c>
      <c r="B2840" s="1">
        <v>38.0</v>
      </c>
      <c r="C2840" s="1">
        <v>16000.0</v>
      </c>
      <c r="D2840" s="1" t="s">
        <v>23</v>
      </c>
      <c r="E2840" s="1">
        <v>52289.15</v>
      </c>
      <c r="F2840" s="1">
        <v>3.0</v>
      </c>
      <c r="G2840" s="1">
        <v>26.0</v>
      </c>
      <c r="H2840" s="1">
        <v>8.0</v>
      </c>
      <c r="I2840" s="1" t="s">
        <v>18</v>
      </c>
      <c r="J2840" s="1">
        <v>0.187</v>
      </c>
      <c r="K2840" s="1">
        <v>0.0</v>
      </c>
      <c r="L2840" s="6" t="str">
        <f>if(J2840&gt;QUARTILE!$B$3, "TOP", if(J2840&lt;QUARTILE!$B$4, "BOTTOM", 0))</f>
        <v>BOTTOM</v>
      </c>
      <c r="M2840" s="6">
        <f t="shared" si="1"/>
        <v>1</v>
      </c>
      <c r="N2840" s="6" t="str">
        <f t="shared" si="2"/>
        <v>Gen X</v>
      </c>
      <c r="O2840" s="6" t="str">
        <f t="shared" si="3"/>
        <v>Low Income</v>
      </c>
    </row>
    <row r="2841" hidden="1">
      <c r="A2841" s="1">
        <v>102839.0</v>
      </c>
      <c r="B2841" s="1">
        <v>18.0</v>
      </c>
      <c r="C2841" s="1">
        <v>27000.0</v>
      </c>
      <c r="D2841" s="1" t="s">
        <v>27</v>
      </c>
      <c r="E2841" s="1">
        <v>12152.55</v>
      </c>
      <c r="F2841" s="1">
        <v>1.0</v>
      </c>
      <c r="G2841" s="1">
        <v>15.0</v>
      </c>
      <c r="H2841" s="1">
        <v>19.0</v>
      </c>
      <c r="I2841" s="1" t="s">
        <v>22</v>
      </c>
      <c r="J2841" s="1">
        <v>0.207</v>
      </c>
      <c r="K2841" s="1">
        <v>0.198</v>
      </c>
      <c r="L2841" s="6" t="str">
        <f>if(J2841&gt;QUARTILE!$B$3, "TOP", if(J2841&lt;QUARTILE!$B$4, "BOTTOM", 0))</f>
        <v>BOTTOM</v>
      </c>
      <c r="M2841" s="6">
        <f t="shared" si="1"/>
        <v>2</v>
      </c>
      <c r="N2841" s="6" t="str">
        <f t="shared" si="2"/>
        <v>Millenial</v>
      </c>
      <c r="O2841" s="6" t="str">
        <f t="shared" si="3"/>
        <v>Low Income</v>
      </c>
    </row>
    <row r="2842" hidden="1">
      <c r="A2842" s="1">
        <v>102840.0</v>
      </c>
      <c r="B2842" s="1">
        <v>72.0</v>
      </c>
      <c r="C2842" s="1">
        <v>18000.0</v>
      </c>
      <c r="D2842" s="1" t="s">
        <v>23</v>
      </c>
      <c r="E2842" s="1">
        <v>6181.61</v>
      </c>
      <c r="F2842" s="1">
        <v>3.0</v>
      </c>
      <c r="G2842" s="1">
        <v>24.0</v>
      </c>
      <c r="H2842" s="1">
        <v>9.0</v>
      </c>
      <c r="I2842" s="1" t="s">
        <v>22</v>
      </c>
      <c r="J2842" s="1">
        <v>0.366</v>
      </c>
      <c r="K2842" s="1">
        <v>0.616</v>
      </c>
      <c r="L2842" s="6">
        <f>if(J2842&gt;QUARTILE!$B$3, "TOP", if(J2842&lt;QUARTILE!$B$4, "BOTTOM", 0))</f>
        <v>0</v>
      </c>
      <c r="M2842" s="6">
        <f t="shared" si="1"/>
        <v>2</v>
      </c>
      <c r="N2842" s="6" t="str">
        <f t="shared" si="2"/>
        <v>Baby Boomer</v>
      </c>
      <c r="O2842" s="6" t="str">
        <f t="shared" si="3"/>
        <v>Low Income</v>
      </c>
    </row>
    <row r="2843" hidden="1">
      <c r="A2843" s="1">
        <v>102841.0</v>
      </c>
      <c r="B2843" s="1">
        <v>25.0</v>
      </c>
      <c r="C2843" s="1">
        <v>25000.0</v>
      </c>
      <c r="D2843" s="1" t="s">
        <v>25</v>
      </c>
      <c r="E2843" s="1">
        <v>10492.9</v>
      </c>
      <c r="F2843" s="1">
        <v>2.0</v>
      </c>
      <c r="G2843" s="1">
        <v>17.0</v>
      </c>
      <c r="H2843" s="1">
        <v>16.0</v>
      </c>
      <c r="I2843" s="1" t="s">
        <v>22</v>
      </c>
      <c r="J2843" s="1">
        <v>0.128</v>
      </c>
      <c r="K2843" s="1">
        <v>0.3</v>
      </c>
      <c r="L2843" s="6" t="str">
        <f>if(J2843&gt;QUARTILE!$B$3, "TOP", if(J2843&lt;QUARTILE!$B$4, "BOTTOM", 0))</f>
        <v>BOTTOM</v>
      </c>
      <c r="M2843" s="6">
        <f t="shared" si="1"/>
        <v>2</v>
      </c>
      <c r="N2843" s="6" t="str">
        <f t="shared" si="2"/>
        <v>Millenial</v>
      </c>
      <c r="O2843" s="6" t="str">
        <f t="shared" si="3"/>
        <v>Low Income</v>
      </c>
    </row>
    <row r="2844" hidden="1">
      <c r="A2844" s="1">
        <v>102842.0</v>
      </c>
      <c r="B2844" s="1">
        <v>46.0</v>
      </c>
      <c r="C2844" s="1">
        <v>21000.0</v>
      </c>
      <c r="D2844" s="1" t="s">
        <v>27</v>
      </c>
      <c r="E2844" s="1">
        <v>23557.99</v>
      </c>
      <c r="F2844" s="1">
        <v>3.0</v>
      </c>
      <c r="G2844" s="1">
        <v>19.0</v>
      </c>
      <c r="H2844" s="1">
        <v>17.0</v>
      </c>
      <c r="I2844" s="1" t="s">
        <v>18</v>
      </c>
      <c r="J2844" s="1">
        <v>0.395</v>
      </c>
      <c r="K2844" s="1">
        <v>0.213</v>
      </c>
      <c r="L2844" s="6">
        <f>if(J2844&gt;QUARTILE!$B$3, "TOP", if(J2844&lt;QUARTILE!$B$4, "BOTTOM", 0))</f>
        <v>0</v>
      </c>
      <c r="M2844" s="6">
        <f t="shared" si="1"/>
        <v>1</v>
      </c>
      <c r="N2844" s="6" t="str">
        <f t="shared" si="2"/>
        <v>Gen X</v>
      </c>
      <c r="O2844" s="6" t="str">
        <f t="shared" si="3"/>
        <v>Low Income</v>
      </c>
    </row>
    <row r="2845" hidden="1">
      <c r="A2845" s="1">
        <v>102843.0</v>
      </c>
      <c r="B2845" s="1">
        <v>49.0</v>
      </c>
      <c r="C2845" s="1">
        <v>18000.0</v>
      </c>
      <c r="D2845" s="1" t="s">
        <v>23</v>
      </c>
      <c r="E2845" s="1">
        <v>37407.2</v>
      </c>
      <c r="F2845" s="1">
        <v>4.0</v>
      </c>
      <c r="G2845" s="1">
        <v>21.0</v>
      </c>
      <c r="H2845" s="1">
        <v>13.0</v>
      </c>
      <c r="I2845" s="1" t="s">
        <v>18</v>
      </c>
      <c r="J2845" s="1">
        <v>0.894</v>
      </c>
      <c r="K2845" s="1">
        <v>0.206</v>
      </c>
      <c r="L2845" s="6" t="str">
        <f>if(J2845&gt;QUARTILE!$B$3, "TOP", if(J2845&lt;QUARTILE!$B$4, "BOTTOM", 0))</f>
        <v>TOP</v>
      </c>
      <c r="M2845" s="6">
        <f t="shared" si="1"/>
        <v>1</v>
      </c>
      <c r="N2845" s="6" t="str">
        <f t="shared" si="2"/>
        <v>Gen X</v>
      </c>
      <c r="O2845" s="6" t="str">
        <f t="shared" si="3"/>
        <v>Low Income</v>
      </c>
    </row>
    <row r="2846" hidden="1">
      <c r="A2846" s="1">
        <v>102844.0</v>
      </c>
      <c r="B2846" s="1">
        <v>55.0</v>
      </c>
      <c r="C2846" s="1">
        <v>12000.0</v>
      </c>
      <c r="D2846" s="1" t="s">
        <v>27</v>
      </c>
      <c r="E2846" s="1">
        <v>8819.01</v>
      </c>
      <c r="F2846" s="1">
        <v>3.0</v>
      </c>
      <c r="G2846" s="1">
        <v>21.0</v>
      </c>
      <c r="H2846" s="1">
        <v>6.0</v>
      </c>
      <c r="I2846" s="1" t="s">
        <v>22</v>
      </c>
      <c r="J2846" s="1">
        <v>0.212</v>
      </c>
      <c r="K2846" s="1">
        <v>0.106</v>
      </c>
      <c r="L2846" s="6" t="str">
        <f>if(J2846&gt;QUARTILE!$B$3, "TOP", if(J2846&lt;QUARTILE!$B$4, "BOTTOM", 0))</f>
        <v>BOTTOM</v>
      </c>
      <c r="M2846" s="6">
        <f t="shared" si="1"/>
        <v>2</v>
      </c>
      <c r="N2846" s="6" t="str">
        <f t="shared" si="2"/>
        <v>Gen X</v>
      </c>
      <c r="O2846" s="6" t="str">
        <f t="shared" si="3"/>
        <v>Low Income</v>
      </c>
    </row>
    <row r="2847" hidden="1">
      <c r="A2847" s="1">
        <v>102845.0</v>
      </c>
      <c r="B2847" s="1">
        <v>22.0</v>
      </c>
      <c r="C2847" s="1">
        <v>30000.0</v>
      </c>
      <c r="D2847" s="1" t="s">
        <v>27</v>
      </c>
      <c r="E2847" s="1">
        <v>5295.58</v>
      </c>
      <c r="F2847" s="1">
        <v>5.0</v>
      </c>
      <c r="G2847" s="1">
        <v>28.0</v>
      </c>
      <c r="H2847" s="1">
        <v>15.0</v>
      </c>
      <c r="I2847" s="1" t="s">
        <v>22</v>
      </c>
      <c r="J2847" s="1">
        <v>0.754</v>
      </c>
      <c r="K2847" s="1">
        <v>0.504</v>
      </c>
      <c r="L2847" s="6">
        <f>if(J2847&gt;QUARTILE!$B$3, "TOP", if(J2847&lt;QUARTILE!$B$4, "BOTTOM", 0))</f>
        <v>0</v>
      </c>
      <c r="M2847" s="6">
        <f t="shared" si="1"/>
        <v>2</v>
      </c>
      <c r="N2847" s="6" t="str">
        <f t="shared" si="2"/>
        <v>Millenial</v>
      </c>
      <c r="O2847" s="6" t="str">
        <f t="shared" si="3"/>
        <v>Low Income</v>
      </c>
    </row>
    <row r="2848" hidden="1">
      <c r="A2848" s="1">
        <v>102846.0</v>
      </c>
      <c r="B2848" s="1">
        <v>64.0</v>
      </c>
      <c r="C2848" s="1">
        <v>23000.0</v>
      </c>
      <c r="D2848" s="1" t="s">
        <v>23</v>
      </c>
      <c r="E2848" s="1">
        <v>19696.38</v>
      </c>
      <c r="F2848" s="1">
        <v>2.0</v>
      </c>
      <c r="G2848" s="1">
        <v>17.0</v>
      </c>
      <c r="H2848" s="1">
        <v>5.0</v>
      </c>
      <c r="I2848" s="1" t="s">
        <v>22</v>
      </c>
      <c r="J2848" s="1">
        <v>0.579</v>
      </c>
      <c r="K2848" s="1">
        <v>0.283</v>
      </c>
      <c r="L2848" s="6">
        <f>if(J2848&gt;QUARTILE!$B$3, "TOP", if(J2848&lt;QUARTILE!$B$4, "BOTTOM", 0))</f>
        <v>0</v>
      </c>
      <c r="M2848" s="6">
        <f t="shared" si="1"/>
        <v>2</v>
      </c>
      <c r="N2848" s="6" t="str">
        <f t="shared" si="2"/>
        <v>Baby Boomer</v>
      </c>
      <c r="O2848" s="6" t="str">
        <f t="shared" si="3"/>
        <v>Low Income</v>
      </c>
    </row>
    <row r="2849" hidden="1">
      <c r="A2849" s="1">
        <v>102847.0</v>
      </c>
      <c r="B2849" s="1">
        <v>39.0</v>
      </c>
      <c r="C2849" s="1">
        <v>64000.0</v>
      </c>
      <c r="D2849" s="1" t="s">
        <v>23</v>
      </c>
      <c r="E2849" s="1">
        <v>50820.68</v>
      </c>
      <c r="F2849" s="1">
        <v>5.0</v>
      </c>
      <c r="G2849" s="1">
        <v>17.0</v>
      </c>
      <c r="H2849" s="1">
        <v>10.0</v>
      </c>
      <c r="I2849" s="1" t="s">
        <v>18</v>
      </c>
      <c r="J2849" s="1">
        <v>0.595</v>
      </c>
      <c r="K2849" s="1">
        <v>0.717</v>
      </c>
      <c r="L2849" s="6">
        <f>if(J2849&gt;QUARTILE!$B$3, "TOP", if(J2849&lt;QUARTILE!$B$4, "BOTTOM", 0))</f>
        <v>0</v>
      </c>
      <c r="M2849" s="6">
        <f t="shared" si="1"/>
        <v>1</v>
      </c>
      <c r="N2849" s="6" t="str">
        <f t="shared" si="2"/>
        <v>Gen X</v>
      </c>
      <c r="O2849" s="6" t="str">
        <f t="shared" si="3"/>
        <v>Medium Income</v>
      </c>
    </row>
    <row r="2850" hidden="1">
      <c r="A2850" s="1">
        <v>102848.0</v>
      </c>
      <c r="B2850" s="1">
        <v>64.0</v>
      </c>
      <c r="C2850" s="1">
        <v>12000.0</v>
      </c>
      <c r="D2850" s="1" t="s">
        <v>30</v>
      </c>
      <c r="E2850" s="1">
        <v>4049.51</v>
      </c>
      <c r="F2850" s="1">
        <v>3.0</v>
      </c>
      <c r="G2850" s="1">
        <v>25.0</v>
      </c>
      <c r="H2850" s="1">
        <v>6.0</v>
      </c>
      <c r="I2850" s="1" t="s">
        <v>22</v>
      </c>
      <c r="J2850" s="1">
        <v>0.369</v>
      </c>
      <c r="K2850" s="1">
        <v>0.033</v>
      </c>
      <c r="L2850" s="6">
        <f>if(J2850&gt;QUARTILE!$B$3, "TOP", if(J2850&lt;QUARTILE!$B$4, "BOTTOM", 0))</f>
        <v>0</v>
      </c>
      <c r="M2850" s="6">
        <f t="shared" si="1"/>
        <v>2</v>
      </c>
      <c r="N2850" s="6" t="str">
        <f t="shared" si="2"/>
        <v>Baby Boomer</v>
      </c>
      <c r="O2850" s="6" t="str">
        <f t="shared" si="3"/>
        <v>Low Income</v>
      </c>
    </row>
    <row r="2851" hidden="1">
      <c r="A2851" s="1">
        <v>102849.0</v>
      </c>
      <c r="B2851" s="1">
        <v>51.0</v>
      </c>
      <c r="C2851" s="1">
        <v>32000.0</v>
      </c>
      <c r="D2851" s="1" t="s">
        <v>23</v>
      </c>
      <c r="E2851" s="1">
        <v>32493.0</v>
      </c>
      <c r="F2851" s="1">
        <v>5.0</v>
      </c>
      <c r="G2851" s="1">
        <v>22.0</v>
      </c>
      <c r="H2851" s="1">
        <v>2.0</v>
      </c>
      <c r="I2851" s="1" t="s">
        <v>18</v>
      </c>
      <c r="J2851" s="1">
        <v>0.266</v>
      </c>
      <c r="K2851" s="1">
        <v>0.201</v>
      </c>
      <c r="L2851" s="6" t="str">
        <f>if(J2851&gt;QUARTILE!$B$3, "TOP", if(J2851&lt;QUARTILE!$B$4, "BOTTOM", 0))</f>
        <v>BOTTOM</v>
      </c>
      <c r="M2851" s="6">
        <f t="shared" si="1"/>
        <v>1</v>
      </c>
      <c r="N2851" s="6" t="str">
        <f t="shared" si="2"/>
        <v>Gen X</v>
      </c>
      <c r="O2851" s="6" t="str">
        <f t="shared" si="3"/>
        <v>Low Income</v>
      </c>
    </row>
    <row r="2852" hidden="1">
      <c r="A2852" s="1">
        <v>102850.0</v>
      </c>
      <c r="B2852" s="1">
        <v>18.0</v>
      </c>
      <c r="C2852" s="1">
        <v>21000.0</v>
      </c>
      <c r="D2852" s="1" t="s">
        <v>17</v>
      </c>
      <c r="E2852" s="1">
        <v>12948.46</v>
      </c>
      <c r="F2852" s="1">
        <v>1.0</v>
      </c>
      <c r="G2852" s="1">
        <v>21.0</v>
      </c>
      <c r="H2852" s="1">
        <v>19.0</v>
      </c>
      <c r="I2852" s="1" t="s">
        <v>22</v>
      </c>
      <c r="J2852" s="1">
        <v>0.25</v>
      </c>
      <c r="K2852" s="1">
        <v>0.55</v>
      </c>
      <c r="L2852" s="6" t="str">
        <f>if(J2852&gt;QUARTILE!$B$3, "TOP", if(J2852&lt;QUARTILE!$B$4, "BOTTOM", 0))</f>
        <v>BOTTOM</v>
      </c>
      <c r="M2852" s="6">
        <f t="shared" si="1"/>
        <v>2</v>
      </c>
      <c r="N2852" s="6" t="str">
        <f t="shared" si="2"/>
        <v>Millenial</v>
      </c>
      <c r="O2852" s="6" t="str">
        <f t="shared" si="3"/>
        <v>Low Income</v>
      </c>
    </row>
    <row r="2853" hidden="1">
      <c r="A2853" s="1">
        <v>102851.0</v>
      </c>
      <c r="B2853" s="1">
        <v>72.0</v>
      </c>
      <c r="C2853" s="1">
        <v>78000.0</v>
      </c>
      <c r="D2853" s="1" t="s">
        <v>25</v>
      </c>
      <c r="E2853" s="1">
        <v>32140.07</v>
      </c>
      <c r="F2853" s="1">
        <v>3.0</v>
      </c>
      <c r="G2853" s="1">
        <v>21.0</v>
      </c>
      <c r="H2853" s="1">
        <v>8.0</v>
      </c>
      <c r="I2853" s="1" t="s">
        <v>18</v>
      </c>
      <c r="J2853" s="1">
        <v>0.981</v>
      </c>
      <c r="K2853" s="1">
        <v>0.135</v>
      </c>
      <c r="L2853" s="6" t="str">
        <f>if(J2853&gt;QUARTILE!$B$3, "TOP", if(J2853&lt;QUARTILE!$B$4, "BOTTOM", 0))</f>
        <v>TOP</v>
      </c>
      <c r="M2853" s="6">
        <f t="shared" si="1"/>
        <v>1</v>
      </c>
      <c r="N2853" s="6" t="str">
        <f t="shared" si="2"/>
        <v>Baby Boomer</v>
      </c>
      <c r="O2853" s="6" t="str">
        <f t="shared" si="3"/>
        <v>Medium Income</v>
      </c>
    </row>
    <row r="2854" hidden="1">
      <c r="A2854" s="1">
        <v>102852.0</v>
      </c>
      <c r="B2854" s="1">
        <v>72.0</v>
      </c>
      <c r="C2854" s="1">
        <v>31000.0</v>
      </c>
      <c r="D2854" s="1" t="s">
        <v>23</v>
      </c>
      <c r="E2854" s="1">
        <v>14085.83</v>
      </c>
      <c r="F2854" s="1">
        <v>5.0</v>
      </c>
      <c r="G2854" s="1">
        <v>15.0</v>
      </c>
      <c r="H2854" s="1">
        <v>7.0</v>
      </c>
      <c r="I2854" s="1" t="s">
        <v>22</v>
      </c>
      <c r="J2854" s="1">
        <v>0.913</v>
      </c>
      <c r="K2854" s="1">
        <v>0.007</v>
      </c>
      <c r="L2854" s="6" t="str">
        <f>if(J2854&gt;QUARTILE!$B$3, "TOP", if(J2854&lt;QUARTILE!$B$4, "BOTTOM", 0))</f>
        <v>TOP</v>
      </c>
      <c r="M2854" s="6">
        <f t="shared" si="1"/>
        <v>2</v>
      </c>
      <c r="N2854" s="6" t="str">
        <f t="shared" si="2"/>
        <v>Baby Boomer</v>
      </c>
      <c r="O2854" s="6" t="str">
        <f t="shared" si="3"/>
        <v>Low Income</v>
      </c>
    </row>
    <row r="2855" hidden="1">
      <c r="A2855" s="1">
        <v>102853.0</v>
      </c>
      <c r="B2855" s="1">
        <v>43.0</v>
      </c>
      <c r="C2855" s="1">
        <v>27000.0</v>
      </c>
      <c r="D2855" s="1" t="s">
        <v>23</v>
      </c>
      <c r="E2855" s="1">
        <v>9474.7</v>
      </c>
      <c r="F2855" s="1">
        <v>4.0</v>
      </c>
      <c r="G2855" s="1">
        <v>20.0</v>
      </c>
      <c r="H2855" s="1">
        <v>12.0</v>
      </c>
      <c r="I2855" s="1" t="s">
        <v>18</v>
      </c>
      <c r="J2855" s="1">
        <v>0.316</v>
      </c>
      <c r="K2855" s="1">
        <v>0.022</v>
      </c>
      <c r="L2855" s="6">
        <f>if(J2855&gt;QUARTILE!$B$3, "TOP", if(J2855&lt;QUARTILE!$B$4, "BOTTOM", 0))</f>
        <v>0</v>
      </c>
      <c r="M2855" s="6">
        <f t="shared" si="1"/>
        <v>1</v>
      </c>
      <c r="N2855" s="6" t="str">
        <f t="shared" si="2"/>
        <v>Gen X</v>
      </c>
      <c r="O2855" s="6" t="str">
        <f t="shared" si="3"/>
        <v>Low Income</v>
      </c>
    </row>
    <row r="2856" hidden="1">
      <c r="A2856" s="1">
        <v>102854.0</v>
      </c>
      <c r="B2856" s="1">
        <v>60.0</v>
      </c>
      <c r="C2856" s="1">
        <v>21000.0</v>
      </c>
      <c r="D2856" s="1" t="s">
        <v>25</v>
      </c>
      <c r="E2856" s="1">
        <v>23863.36</v>
      </c>
      <c r="F2856" s="1">
        <v>3.0</v>
      </c>
      <c r="G2856" s="1">
        <v>22.0</v>
      </c>
      <c r="H2856" s="1">
        <v>7.0</v>
      </c>
      <c r="I2856" s="1" t="s">
        <v>22</v>
      </c>
      <c r="J2856" s="1">
        <v>0.639</v>
      </c>
      <c r="K2856" s="1">
        <v>0.159</v>
      </c>
      <c r="L2856" s="6">
        <f>if(J2856&gt;QUARTILE!$B$3, "TOP", if(J2856&lt;QUARTILE!$B$4, "BOTTOM", 0))</f>
        <v>0</v>
      </c>
      <c r="M2856" s="6">
        <f t="shared" si="1"/>
        <v>2</v>
      </c>
      <c r="N2856" s="6" t="str">
        <f t="shared" si="2"/>
        <v>Gen X</v>
      </c>
      <c r="O2856" s="6" t="str">
        <f t="shared" si="3"/>
        <v>Low Income</v>
      </c>
    </row>
    <row r="2857" hidden="1">
      <c r="A2857" s="1">
        <v>102855.0</v>
      </c>
      <c r="B2857" s="1">
        <v>27.0</v>
      </c>
      <c r="C2857" s="1">
        <v>14000.0</v>
      </c>
      <c r="D2857" s="1" t="s">
        <v>25</v>
      </c>
      <c r="E2857" s="1">
        <v>46177.56</v>
      </c>
      <c r="F2857" s="1">
        <v>1.0</v>
      </c>
      <c r="G2857" s="1">
        <v>34.0</v>
      </c>
      <c r="H2857" s="1">
        <v>18.0</v>
      </c>
      <c r="I2857" s="1" t="s">
        <v>18</v>
      </c>
      <c r="J2857" s="1">
        <v>0.185</v>
      </c>
      <c r="K2857" s="1">
        <v>0.172</v>
      </c>
      <c r="L2857" s="6" t="str">
        <f>if(J2857&gt;QUARTILE!$B$3, "TOP", if(J2857&lt;QUARTILE!$B$4, "BOTTOM", 0))</f>
        <v>BOTTOM</v>
      </c>
      <c r="M2857" s="6">
        <f t="shared" si="1"/>
        <v>1</v>
      </c>
      <c r="N2857" s="6" t="str">
        <f t="shared" si="2"/>
        <v>Millenial</v>
      </c>
      <c r="O2857" s="6" t="str">
        <f t="shared" si="3"/>
        <v>Low Income</v>
      </c>
    </row>
    <row r="2858" hidden="1">
      <c r="A2858" s="1">
        <v>102856.0</v>
      </c>
      <c r="B2858" s="1">
        <v>47.0</v>
      </c>
      <c r="C2858" s="1">
        <v>27000.0</v>
      </c>
      <c r="D2858" s="1" t="s">
        <v>27</v>
      </c>
      <c r="E2858" s="1">
        <v>7720.65</v>
      </c>
      <c r="F2858" s="1">
        <v>4.0</v>
      </c>
      <c r="G2858" s="1">
        <v>26.0</v>
      </c>
      <c r="H2858" s="1">
        <v>14.0</v>
      </c>
      <c r="I2858" s="1" t="s">
        <v>18</v>
      </c>
      <c r="J2858" s="1">
        <v>0.077</v>
      </c>
      <c r="K2858" s="1">
        <v>0.656</v>
      </c>
      <c r="L2858" s="6" t="str">
        <f>if(J2858&gt;QUARTILE!$B$3, "TOP", if(J2858&lt;QUARTILE!$B$4, "BOTTOM", 0))</f>
        <v>BOTTOM</v>
      </c>
      <c r="M2858" s="6">
        <f t="shared" si="1"/>
        <v>1</v>
      </c>
      <c r="N2858" s="6" t="str">
        <f t="shared" si="2"/>
        <v>Gen X</v>
      </c>
      <c r="O2858" s="6" t="str">
        <f t="shared" si="3"/>
        <v>Low Income</v>
      </c>
    </row>
    <row r="2859" hidden="1">
      <c r="A2859" s="1">
        <v>102857.0</v>
      </c>
      <c r="B2859" s="1">
        <v>67.0</v>
      </c>
      <c r="C2859" s="1">
        <v>10000.0</v>
      </c>
      <c r="D2859" s="1" t="s">
        <v>21</v>
      </c>
      <c r="E2859" s="1">
        <v>12351.45</v>
      </c>
      <c r="F2859" s="1">
        <v>3.0</v>
      </c>
      <c r="G2859" s="1">
        <v>21.0</v>
      </c>
      <c r="H2859" s="1">
        <v>3.0</v>
      </c>
      <c r="I2859" s="1" t="s">
        <v>22</v>
      </c>
      <c r="J2859" s="1">
        <v>0.964</v>
      </c>
      <c r="K2859" s="1">
        <v>0.475</v>
      </c>
      <c r="L2859" s="6" t="str">
        <f>if(J2859&gt;QUARTILE!$B$3, "TOP", if(J2859&lt;QUARTILE!$B$4, "BOTTOM", 0))</f>
        <v>TOP</v>
      </c>
      <c r="M2859" s="6">
        <f t="shared" si="1"/>
        <v>2</v>
      </c>
      <c r="N2859" s="6" t="str">
        <f t="shared" si="2"/>
        <v>Baby Boomer</v>
      </c>
      <c r="O2859" s="6" t="str">
        <f t="shared" si="3"/>
        <v>Low Income</v>
      </c>
    </row>
    <row r="2860" hidden="1">
      <c r="A2860" s="1">
        <v>102858.0</v>
      </c>
      <c r="B2860" s="1">
        <v>35.0</v>
      </c>
      <c r="C2860" s="1">
        <v>10000.0</v>
      </c>
      <c r="D2860" s="1" t="s">
        <v>17</v>
      </c>
      <c r="E2860" s="1">
        <v>5211.73</v>
      </c>
      <c r="F2860" s="1">
        <v>4.0</v>
      </c>
      <c r="G2860" s="1">
        <v>24.0</v>
      </c>
      <c r="H2860" s="1">
        <v>6.0</v>
      </c>
      <c r="I2860" s="1" t="s">
        <v>22</v>
      </c>
      <c r="J2860" s="1">
        <v>0.897</v>
      </c>
      <c r="K2860" s="1">
        <v>0.0</v>
      </c>
      <c r="L2860" s="6" t="str">
        <f>if(J2860&gt;QUARTILE!$B$3, "TOP", if(J2860&lt;QUARTILE!$B$4, "BOTTOM", 0))</f>
        <v>TOP</v>
      </c>
      <c r="M2860" s="6">
        <f t="shared" si="1"/>
        <v>2</v>
      </c>
      <c r="N2860" s="6" t="str">
        <f t="shared" si="2"/>
        <v>Gen X</v>
      </c>
      <c r="O2860" s="6" t="str">
        <f t="shared" si="3"/>
        <v>Low Income</v>
      </c>
    </row>
    <row r="2861" hidden="1">
      <c r="A2861" s="1">
        <v>102859.0</v>
      </c>
      <c r="B2861" s="1">
        <v>34.0</v>
      </c>
      <c r="C2861" s="1">
        <v>40000.0</v>
      </c>
      <c r="D2861" s="1" t="s">
        <v>23</v>
      </c>
      <c r="E2861" s="1">
        <v>4052.35</v>
      </c>
      <c r="F2861" s="1">
        <v>3.0</v>
      </c>
      <c r="G2861" s="1">
        <v>15.0</v>
      </c>
      <c r="H2861" s="1">
        <v>13.0</v>
      </c>
      <c r="I2861" s="1" t="s">
        <v>18</v>
      </c>
      <c r="J2861" s="1">
        <v>0.131</v>
      </c>
      <c r="K2861" s="1">
        <v>0.155</v>
      </c>
      <c r="L2861" s="6" t="str">
        <f>if(J2861&gt;QUARTILE!$B$3, "TOP", if(J2861&lt;QUARTILE!$B$4, "BOTTOM", 0))</f>
        <v>BOTTOM</v>
      </c>
      <c r="M2861" s="6">
        <f t="shared" si="1"/>
        <v>1</v>
      </c>
      <c r="N2861" s="6" t="str">
        <f t="shared" si="2"/>
        <v>Gen X</v>
      </c>
      <c r="O2861" s="6" t="str">
        <f t="shared" si="3"/>
        <v>Low Income</v>
      </c>
    </row>
    <row r="2862" hidden="1">
      <c r="A2862" s="1">
        <v>102860.0</v>
      </c>
      <c r="B2862" s="1">
        <v>43.0</v>
      </c>
      <c r="C2862" s="1">
        <v>8000.0</v>
      </c>
      <c r="D2862" s="1" t="s">
        <v>17</v>
      </c>
      <c r="E2862" s="1">
        <v>30091.66</v>
      </c>
      <c r="F2862" s="1">
        <v>3.0</v>
      </c>
      <c r="G2862" s="1">
        <v>17.0</v>
      </c>
      <c r="H2862" s="1">
        <v>10.0</v>
      </c>
      <c r="I2862" s="1" t="s">
        <v>18</v>
      </c>
      <c r="J2862" s="1">
        <v>0.922</v>
      </c>
      <c r="K2862" s="1">
        <v>0.268</v>
      </c>
      <c r="L2862" s="6" t="str">
        <f>if(J2862&gt;QUARTILE!$B$3, "TOP", if(J2862&lt;QUARTILE!$B$4, "BOTTOM", 0))</f>
        <v>TOP</v>
      </c>
      <c r="M2862" s="6">
        <f t="shared" si="1"/>
        <v>1</v>
      </c>
      <c r="N2862" s="6" t="str">
        <f t="shared" si="2"/>
        <v>Gen X</v>
      </c>
      <c r="O2862" s="6" t="str">
        <f t="shared" si="3"/>
        <v>Low Income</v>
      </c>
    </row>
    <row r="2863" hidden="1">
      <c r="A2863" s="1">
        <v>102861.0</v>
      </c>
      <c r="B2863" s="1">
        <v>25.0</v>
      </c>
      <c r="C2863" s="1">
        <v>18000.0</v>
      </c>
      <c r="D2863" s="1" t="s">
        <v>17</v>
      </c>
      <c r="E2863" s="1">
        <v>4479.48</v>
      </c>
      <c r="F2863" s="1">
        <v>2.0</v>
      </c>
      <c r="G2863" s="1">
        <v>20.0</v>
      </c>
      <c r="H2863" s="1">
        <v>14.0</v>
      </c>
      <c r="I2863" s="1" t="s">
        <v>18</v>
      </c>
      <c r="J2863" s="1">
        <v>0.103</v>
      </c>
      <c r="K2863" s="1">
        <v>0.42</v>
      </c>
      <c r="L2863" s="6" t="str">
        <f>if(J2863&gt;QUARTILE!$B$3, "TOP", if(J2863&lt;QUARTILE!$B$4, "BOTTOM", 0))</f>
        <v>BOTTOM</v>
      </c>
      <c r="M2863" s="6">
        <f t="shared" si="1"/>
        <v>1</v>
      </c>
      <c r="N2863" s="6" t="str">
        <f t="shared" si="2"/>
        <v>Millenial</v>
      </c>
      <c r="O2863" s="6" t="str">
        <f t="shared" si="3"/>
        <v>Low Income</v>
      </c>
    </row>
    <row r="2864" hidden="1">
      <c r="A2864" s="1">
        <v>102862.0</v>
      </c>
      <c r="B2864" s="1">
        <v>64.0</v>
      </c>
      <c r="C2864" s="1">
        <v>12000.0</v>
      </c>
      <c r="D2864" s="1" t="s">
        <v>21</v>
      </c>
      <c r="E2864" s="1">
        <v>31531.49</v>
      </c>
      <c r="F2864" s="1">
        <v>5.0</v>
      </c>
      <c r="G2864" s="1">
        <v>19.0</v>
      </c>
      <c r="H2864" s="1">
        <v>2.0</v>
      </c>
      <c r="I2864" s="1" t="s">
        <v>18</v>
      </c>
      <c r="J2864" s="1">
        <v>0.929</v>
      </c>
      <c r="K2864" s="1">
        <v>0.0</v>
      </c>
      <c r="L2864" s="6" t="str">
        <f>if(J2864&gt;QUARTILE!$B$3, "TOP", if(J2864&lt;QUARTILE!$B$4, "BOTTOM", 0))</f>
        <v>TOP</v>
      </c>
      <c r="M2864" s="6">
        <f t="shared" si="1"/>
        <v>1</v>
      </c>
      <c r="N2864" s="6" t="str">
        <f t="shared" si="2"/>
        <v>Baby Boomer</v>
      </c>
      <c r="O2864" s="6" t="str">
        <f t="shared" si="3"/>
        <v>Low Income</v>
      </c>
    </row>
    <row r="2865" hidden="1">
      <c r="A2865" s="1">
        <v>102863.0</v>
      </c>
      <c r="B2865" s="1">
        <v>57.0</v>
      </c>
      <c r="C2865" s="1">
        <v>17000.0</v>
      </c>
      <c r="D2865" s="1" t="s">
        <v>25</v>
      </c>
      <c r="E2865" s="1">
        <v>11214.93</v>
      </c>
      <c r="F2865" s="1">
        <v>3.0</v>
      </c>
      <c r="G2865" s="1">
        <v>24.0</v>
      </c>
      <c r="H2865" s="1">
        <v>2.0</v>
      </c>
      <c r="I2865" s="1" t="s">
        <v>22</v>
      </c>
      <c r="J2865" s="1">
        <v>0.964</v>
      </c>
      <c r="K2865" s="1">
        <v>0.121</v>
      </c>
      <c r="L2865" s="6" t="str">
        <f>if(J2865&gt;QUARTILE!$B$3, "TOP", if(J2865&lt;QUARTILE!$B$4, "BOTTOM", 0))</f>
        <v>TOP</v>
      </c>
      <c r="M2865" s="6">
        <f t="shared" si="1"/>
        <v>2</v>
      </c>
      <c r="N2865" s="6" t="str">
        <f t="shared" si="2"/>
        <v>Gen X</v>
      </c>
      <c r="O2865" s="6" t="str">
        <f t="shared" si="3"/>
        <v>Low Income</v>
      </c>
    </row>
    <row r="2866" hidden="1">
      <c r="A2866" s="1">
        <v>102864.0</v>
      </c>
      <c r="B2866" s="1">
        <v>66.0</v>
      </c>
      <c r="C2866" s="1">
        <v>25000.0</v>
      </c>
      <c r="D2866" s="1" t="s">
        <v>27</v>
      </c>
      <c r="E2866" s="1">
        <v>100000.0</v>
      </c>
      <c r="F2866" s="1">
        <v>1.0</v>
      </c>
      <c r="G2866" s="1">
        <v>21.0</v>
      </c>
      <c r="H2866" s="1">
        <v>7.0</v>
      </c>
      <c r="I2866" s="1" t="s">
        <v>18</v>
      </c>
      <c r="J2866" s="1">
        <v>0.253</v>
      </c>
      <c r="K2866" s="1">
        <v>0.162</v>
      </c>
      <c r="L2866" s="6" t="str">
        <f>if(J2866&gt;QUARTILE!$B$3, "TOP", if(J2866&lt;QUARTILE!$B$4, "BOTTOM", 0))</f>
        <v>BOTTOM</v>
      </c>
      <c r="M2866" s="6">
        <f t="shared" si="1"/>
        <v>1</v>
      </c>
      <c r="N2866" s="6" t="str">
        <f t="shared" si="2"/>
        <v>Baby Boomer</v>
      </c>
      <c r="O2866" s="6" t="str">
        <f t="shared" si="3"/>
        <v>Low Income</v>
      </c>
    </row>
    <row r="2867" hidden="1">
      <c r="A2867" s="1">
        <v>102865.0</v>
      </c>
      <c r="B2867" s="1">
        <v>29.0</v>
      </c>
      <c r="C2867" s="1">
        <v>40000.0</v>
      </c>
      <c r="D2867" s="1" t="s">
        <v>27</v>
      </c>
      <c r="E2867" s="1">
        <v>4396.52</v>
      </c>
      <c r="F2867" s="1">
        <v>5.0</v>
      </c>
      <c r="G2867" s="1">
        <v>12.0</v>
      </c>
      <c r="H2867" s="1">
        <v>5.0</v>
      </c>
      <c r="I2867" s="1" t="s">
        <v>22</v>
      </c>
      <c r="J2867" s="1">
        <v>0.147</v>
      </c>
      <c r="K2867" s="1">
        <v>0.787</v>
      </c>
      <c r="L2867" s="6" t="str">
        <f>if(J2867&gt;QUARTILE!$B$3, "TOP", if(J2867&lt;QUARTILE!$B$4, "BOTTOM", 0))</f>
        <v>BOTTOM</v>
      </c>
      <c r="M2867" s="6">
        <f t="shared" si="1"/>
        <v>2</v>
      </c>
      <c r="N2867" s="6" t="str">
        <f t="shared" si="2"/>
        <v>Millenial</v>
      </c>
      <c r="O2867" s="6" t="str">
        <f t="shared" si="3"/>
        <v>Low Income</v>
      </c>
    </row>
    <row r="2868" hidden="1">
      <c r="A2868" s="1">
        <v>102866.0</v>
      </c>
      <c r="B2868" s="1">
        <v>44.0</v>
      </c>
      <c r="C2868" s="1">
        <v>46000.0</v>
      </c>
      <c r="D2868" s="1" t="s">
        <v>23</v>
      </c>
      <c r="E2868" s="1">
        <v>1951.77</v>
      </c>
      <c r="F2868" s="1">
        <v>2.0</v>
      </c>
      <c r="G2868" s="1">
        <v>15.0</v>
      </c>
      <c r="H2868" s="1">
        <v>9.0</v>
      </c>
      <c r="I2868" s="1" t="s">
        <v>22</v>
      </c>
      <c r="J2868" s="1">
        <v>0.977</v>
      </c>
      <c r="K2868" s="1">
        <v>0.209</v>
      </c>
      <c r="L2868" s="6" t="str">
        <f>if(J2868&gt;QUARTILE!$B$3, "TOP", if(J2868&lt;QUARTILE!$B$4, "BOTTOM", 0))</f>
        <v>TOP</v>
      </c>
      <c r="M2868" s="6">
        <f t="shared" si="1"/>
        <v>2</v>
      </c>
      <c r="N2868" s="6" t="str">
        <f t="shared" si="2"/>
        <v>Gen X</v>
      </c>
      <c r="O2868" s="6" t="str">
        <f t="shared" si="3"/>
        <v>Medium Income</v>
      </c>
    </row>
    <row r="2869" hidden="1">
      <c r="A2869" s="1">
        <v>102867.0</v>
      </c>
      <c r="B2869" s="1">
        <v>25.0</v>
      </c>
      <c r="C2869" s="1">
        <v>13000.0</v>
      </c>
      <c r="D2869" s="1" t="s">
        <v>31</v>
      </c>
      <c r="E2869" s="1">
        <v>1568.6</v>
      </c>
      <c r="F2869" s="1">
        <v>5.0</v>
      </c>
      <c r="G2869" s="1">
        <v>15.0</v>
      </c>
      <c r="H2869" s="1">
        <v>18.0</v>
      </c>
      <c r="I2869" s="1" t="s">
        <v>22</v>
      </c>
      <c r="J2869" s="1">
        <v>0.301</v>
      </c>
      <c r="K2869" s="1">
        <v>0.177</v>
      </c>
      <c r="L2869" s="6" t="str">
        <f>if(J2869&gt;QUARTILE!$B$3, "TOP", if(J2869&lt;QUARTILE!$B$4, "BOTTOM", 0))</f>
        <v>BOTTOM</v>
      </c>
      <c r="M2869" s="6">
        <f t="shared" si="1"/>
        <v>2</v>
      </c>
      <c r="N2869" s="6" t="str">
        <f t="shared" si="2"/>
        <v>Millenial</v>
      </c>
      <c r="O2869" s="6" t="str">
        <f t="shared" si="3"/>
        <v>Low Income</v>
      </c>
    </row>
    <row r="2870" hidden="1">
      <c r="A2870" s="1">
        <v>102868.0</v>
      </c>
      <c r="B2870" s="1">
        <v>42.0</v>
      </c>
      <c r="C2870" s="1">
        <v>17000.0</v>
      </c>
      <c r="D2870" s="1" t="s">
        <v>23</v>
      </c>
      <c r="E2870" s="1">
        <v>36086.93</v>
      </c>
      <c r="F2870" s="1">
        <v>5.0</v>
      </c>
      <c r="G2870" s="1">
        <v>19.0</v>
      </c>
      <c r="H2870" s="1">
        <v>9.0</v>
      </c>
      <c r="I2870" s="1" t="s">
        <v>18</v>
      </c>
      <c r="J2870" s="1">
        <v>0.623</v>
      </c>
      <c r="K2870" s="1">
        <v>0.345</v>
      </c>
      <c r="L2870" s="6">
        <f>if(J2870&gt;QUARTILE!$B$3, "TOP", if(J2870&lt;QUARTILE!$B$4, "BOTTOM", 0))</f>
        <v>0</v>
      </c>
      <c r="M2870" s="6">
        <f t="shared" si="1"/>
        <v>1</v>
      </c>
      <c r="N2870" s="6" t="str">
        <f t="shared" si="2"/>
        <v>Gen X</v>
      </c>
      <c r="O2870" s="6" t="str">
        <f t="shared" si="3"/>
        <v>Low Income</v>
      </c>
    </row>
    <row r="2871" hidden="1">
      <c r="A2871" s="1">
        <v>102869.0</v>
      </c>
      <c r="B2871" s="1">
        <v>63.0</v>
      </c>
      <c r="C2871" s="1">
        <v>250000.0</v>
      </c>
      <c r="D2871" s="1" t="s">
        <v>23</v>
      </c>
      <c r="E2871" s="1">
        <v>11517.11</v>
      </c>
      <c r="F2871" s="1">
        <v>3.0</v>
      </c>
      <c r="G2871" s="1">
        <v>21.0</v>
      </c>
      <c r="H2871" s="1">
        <v>7.0</v>
      </c>
      <c r="I2871" s="1" t="s">
        <v>22</v>
      </c>
      <c r="J2871" s="1">
        <v>0.454</v>
      </c>
      <c r="K2871" s="1">
        <v>0.891</v>
      </c>
      <c r="L2871" s="6">
        <f>if(J2871&gt;QUARTILE!$B$3, "TOP", if(J2871&lt;QUARTILE!$B$4, "BOTTOM", 0))</f>
        <v>0</v>
      </c>
      <c r="M2871" s="6">
        <f t="shared" si="1"/>
        <v>2</v>
      </c>
      <c r="N2871" s="6" t="str">
        <f t="shared" si="2"/>
        <v>Baby Boomer</v>
      </c>
      <c r="O2871" s="6" t="str">
        <f t="shared" si="3"/>
        <v>Highest Income</v>
      </c>
    </row>
    <row r="2872" hidden="1">
      <c r="A2872" s="1">
        <v>102870.0</v>
      </c>
      <c r="B2872" s="1">
        <v>21.0</v>
      </c>
      <c r="C2872" s="1">
        <v>19000.0</v>
      </c>
      <c r="D2872" s="1" t="s">
        <v>21</v>
      </c>
      <c r="E2872" s="1">
        <v>62.58</v>
      </c>
      <c r="F2872" s="1">
        <v>1.0</v>
      </c>
      <c r="G2872" s="1">
        <v>26.0</v>
      </c>
      <c r="H2872" s="1">
        <v>19.0</v>
      </c>
      <c r="I2872" s="1" t="s">
        <v>18</v>
      </c>
      <c r="J2872" s="1">
        <v>0.749</v>
      </c>
      <c r="K2872" s="1">
        <v>0.528</v>
      </c>
      <c r="L2872" s="6">
        <f>if(J2872&gt;QUARTILE!$B$3, "TOP", if(J2872&lt;QUARTILE!$B$4, "BOTTOM", 0))</f>
        <v>0</v>
      </c>
      <c r="M2872" s="6">
        <f t="shared" si="1"/>
        <v>1</v>
      </c>
      <c r="N2872" s="6" t="str">
        <f t="shared" si="2"/>
        <v>Millenial</v>
      </c>
      <c r="O2872" s="6" t="str">
        <f t="shared" si="3"/>
        <v>Low Income</v>
      </c>
    </row>
    <row r="2873" hidden="1">
      <c r="A2873" s="1">
        <v>102871.0</v>
      </c>
      <c r="B2873" s="1">
        <v>50.0</v>
      </c>
      <c r="C2873" s="1">
        <v>13000.0</v>
      </c>
      <c r="D2873" s="1" t="s">
        <v>23</v>
      </c>
      <c r="E2873" s="1">
        <v>41552.28</v>
      </c>
      <c r="F2873" s="1">
        <v>3.0</v>
      </c>
      <c r="G2873" s="1">
        <v>16.0</v>
      </c>
      <c r="H2873" s="1">
        <v>4.0</v>
      </c>
      <c r="I2873" s="1" t="s">
        <v>18</v>
      </c>
      <c r="J2873" s="1">
        <v>0.361</v>
      </c>
      <c r="K2873" s="1">
        <v>0.0</v>
      </c>
      <c r="L2873" s="6">
        <f>if(J2873&gt;QUARTILE!$B$3, "TOP", if(J2873&lt;QUARTILE!$B$4, "BOTTOM", 0))</f>
        <v>0</v>
      </c>
      <c r="M2873" s="6">
        <f t="shared" si="1"/>
        <v>1</v>
      </c>
      <c r="N2873" s="6" t="str">
        <f t="shared" si="2"/>
        <v>Gen X</v>
      </c>
      <c r="O2873" s="6" t="str">
        <f t="shared" si="3"/>
        <v>Low Income</v>
      </c>
    </row>
    <row r="2874" hidden="1">
      <c r="A2874" s="1">
        <v>102872.0</v>
      </c>
      <c r="B2874" s="1">
        <v>18.0</v>
      </c>
      <c r="C2874" s="1">
        <v>14000.0</v>
      </c>
      <c r="D2874" s="1" t="s">
        <v>21</v>
      </c>
      <c r="E2874" s="1">
        <v>41898.58</v>
      </c>
      <c r="F2874" s="1">
        <v>1.0</v>
      </c>
      <c r="G2874" s="1">
        <v>16.0</v>
      </c>
      <c r="H2874" s="1">
        <v>14.0</v>
      </c>
      <c r="I2874" s="1" t="s">
        <v>22</v>
      </c>
      <c r="J2874" s="1">
        <v>0.594</v>
      </c>
      <c r="K2874" s="1">
        <v>0.086</v>
      </c>
      <c r="L2874" s="6">
        <f>if(J2874&gt;QUARTILE!$B$3, "TOP", if(J2874&lt;QUARTILE!$B$4, "BOTTOM", 0))</f>
        <v>0</v>
      </c>
      <c r="M2874" s="6">
        <f t="shared" si="1"/>
        <v>2</v>
      </c>
      <c r="N2874" s="6" t="str">
        <f t="shared" si="2"/>
        <v>Millenial</v>
      </c>
      <c r="O2874" s="6" t="str">
        <f t="shared" si="3"/>
        <v>Low Income</v>
      </c>
    </row>
    <row r="2875" hidden="1">
      <c r="A2875" s="1">
        <v>102873.0</v>
      </c>
      <c r="B2875" s="1">
        <v>36.0</v>
      </c>
      <c r="C2875" s="1">
        <v>19000.0</v>
      </c>
      <c r="D2875" s="1" t="s">
        <v>27</v>
      </c>
      <c r="E2875" s="1">
        <v>32840.94</v>
      </c>
      <c r="F2875" s="1">
        <v>1.0</v>
      </c>
      <c r="G2875" s="1">
        <v>31.0</v>
      </c>
      <c r="H2875" s="1">
        <v>6.0</v>
      </c>
      <c r="I2875" s="1" t="s">
        <v>18</v>
      </c>
      <c r="J2875" s="1">
        <v>0.95</v>
      </c>
      <c r="K2875" s="1">
        <v>0.756</v>
      </c>
      <c r="L2875" s="6" t="str">
        <f>if(J2875&gt;QUARTILE!$B$3, "TOP", if(J2875&lt;QUARTILE!$B$4, "BOTTOM", 0))</f>
        <v>TOP</v>
      </c>
      <c r="M2875" s="6">
        <f t="shared" si="1"/>
        <v>1</v>
      </c>
      <c r="N2875" s="6" t="str">
        <f t="shared" si="2"/>
        <v>Gen X</v>
      </c>
      <c r="O2875" s="6" t="str">
        <f t="shared" si="3"/>
        <v>Low Income</v>
      </c>
    </row>
    <row r="2876" hidden="1">
      <c r="A2876" s="1">
        <v>102874.0</v>
      </c>
      <c r="B2876" s="1">
        <v>48.0</v>
      </c>
      <c r="C2876" s="1">
        <v>17000.0</v>
      </c>
      <c r="D2876" s="1" t="s">
        <v>23</v>
      </c>
      <c r="E2876" s="1">
        <v>5708.85</v>
      </c>
      <c r="F2876" s="1">
        <v>4.0</v>
      </c>
      <c r="G2876" s="1">
        <v>16.0</v>
      </c>
      <c r="H2876" s="1">
        <v>11.0</v>
      </c>
      <c r="I2876" s="1" t="s">
        <v>22</v>
      </c>
      <c r="J2876" s="1">
        <v>0.993</v>
      </c>
      <c r="K2876" s="1">
        <v>0.827</v>
      </c>
      <c r="L2876" s="6" t="str">
        <f>if(J2876&gt;QUARTILE!$B$3, "TOP", if(J2876&lt;QUARTILE!$B$4, "BOTTOM", 0))</f>
        <v>TOP</v>
      </c>
      <c r="M2876" s="6">
        <f t="shared" si="1"/>
        <v>2</v>
      </c>
      <c r="N2876" s="6" t="str">
        <f t="shared" si="2"/>
        <v>Gen X</v>
      </c>
      <c r="O2876" s="6" t="str">
        <f t="shared" si="3"/>
        <v>Low Income</v>
      </c>
    </row>
    <row r="2877" hidden="1">
      <c r="A2877" s="1">
        <v>102875.0</v>
      </c>
      <c r="B2877" s="1">
        <v>33.0</v>
      </c>
      <c r="C2877" s="1">
        <v>19000.0</v>
      </c>
      <c r="D2877" s="1" t="s">
        <v>25</v>
      </c>
      <c r="E2877" s="1">
        <v>9328.29</v>
      </c>
      <c r="F2877" s="1">
        <v>3.0</v>
      </c>
      <c r="G2877" s="1">
        <v>22.0</v>
      </c>
      <c r="H2877" s="1">
        <v>15.0</v>
      </c>
      <c r="I2877" s="1" t="s">
        <v>18</v>
      </c>
      <c r="J2877" s="1">
        <v>0.403</v>
      </c>
      <c r="K2877" s="1">
        <v>0.795</v>
      </c>
      <c r="L2877" s="6">
        <f>if(J2877&gt;QUARTILE!$B$3, "TOP", if(J2877&lt;QUARTILE!$B$4, "BOTTOM", 0))</f>
        <v>0</v>
      </c>
      <c r="M2877" s="6">
        <f t="shared" si="1"/>
        <v>1</v>
      </c>
      <c r="N2877" s="6" t="str">
        <f t="shared" si="2"/>
        <v>Gen X</v>
      </c>
      <c r="O2877" s="6" t="str">
        <f t="shared" si="3"/>
        <v>Low Income</v>
      </c>
    </row>
    <row r="2878" hidden="1">
      <c r="A2878" s="1">
        <v>102876.0</v>
      </c>
      <c r="B2878" s="1">
        <v>31.0</v>
      </c>
      <c r="C2878" s="1">
        <v>22000.0</v>
      </c>
      <c r="D2878" s="1" t="s">
        <v>27</v>
      </c>
      <c r="E2878" s="1">
        <v>27324.05</v>
      </c>
      <c r="F2878" s="1">
        <v>2.0</v>
      </c>
      <c r="G2878" s="1">
        <v>19.0</v>
      </c>
      <c r="H2878" s="1">
        <v>10.0</v>
      </c>
      <c r="I2878" s="1" t="s">
        <v>22</v>
      </c>
      <c r="J2878" s="1">
        <v>0.114</v>
      </c>
      <c r="K2878" s="1">
        <v>0.542</v>
      </c>
      <c r="L2878" s="6" t="str">
        <f>if(J2878&gt;QUARTILE!$B$3, "TOP", if(J2878&lt;QUARTILE!$B$4, "BOTTOM", 0))</f>
        <v>BOTTOM</v>
      </c>
      <c r="M2878" s="6">
        <f t="shared" si="1"/>
        <v>2</v>
      </c>
      <c r="N2878" s="6" t="str">
        <f t="shared" si="2"/>
        <v>Gen X</v>
      </c>
      <c r="O2878" s="6" t="str">
        <f t="shared" si="3"/>
        <v>Low Income</v>
      </c>
    </row>
    <row r="2879" hidden="1">
      <c r="A2879" s="1">
        <v>102877.0</v>
      </c>
      <c r="B2879" s="1">
        <v>70.0</v>
      </c>
      <c r="C2879" s="1">
        <v>22000.0</v>
      </c>
      <c r="D2879" s="1" t="s">
        <v>27</v>
      </c>
      <c r="E2879" s="1">
        <v>13441.54</v>
      </c>
      <c r="F2879" s="1">
        <v>5.0</v>
      </c>
      <c r="G2879" s="1">
        <v>19.0</v>
      </c>
      <c r="H2879" s="1">
        <v>4.0</v>
      </c>
      <c r="I2879" s="1" t="s">
        <v>22</v>
      </c>
      <c r="J2879" s="1">
        <v>0.81</v>
      </c>
      <c r="K2879" s="1">
        <v>0.389</v>
      </c>
      <c r="L2879" s="6">
        <f>if(J2879&gt;QUARTILE!$B$3, "TOP", if(J2879&lt;QUARTILE!$B$4, "BOTTOM", 0))</f>
        <v>0</v>
      </c>
      <c r="M2879" s="6">
        <f t="shared" si="1"/>
        <v>2</v>
      </c>
      <c r="N2879" s="6" t="str">
        <f t="shared" si="2"/>
        <v>Baby Boomer</v>
      </c>
      <c r="O2879" s="6" t="str">
        <f t="shared" si="3"/>
        <v>Low Income</v>
      </c>
    </row>
    <row r="2880" hidden="1">
      <c r="A2880" s="1">
        <v>102878.0</v>
      </c>
      <c r="B2880" s="1">
        <v>65.0</v>
      </c>
      <c r="C2880" s="1">
        <v>12000.0</v>
      </c>
      <c r="D2880" s="1" t="s">
        <v>24</v>
      </c>
      <c r="E2880" s="1">
        <v>3340.62</v>
      </c>
      <c r="F2880" s="1">
        <v>4.0</v>
      </c>
      <c r="G2880" s="1">
        <v>21.0</v>
      </c>
      <c r="H2880" s="1">
        <v>5.0</v>
      </c>
      <c r="I2880" s="1" t="s">
        <v>22</v>
      </c>
      <c r="J2880" s="1">
        <v>0.111</v>
      </c>
      <c r="K2880" s="1">
        <v>0.218</v>
      </c>
      <c r="L2880" s="6" t="str">
        <f>if(J2880&gt;QUARTILE!$B$3, "TOP", if(J2880&lt;QUARTILE!$B$4, "BOTTOM", 0))</f>
        <v>BOTTOM</v>
      </c>
      <c r="M2880" s="6">
        <f t="shared" si="1"/>
        <v>2</v>
      </c>
      <c r="N2880" s="6" t="str">
        <f t="shared" si="2"/>
        <v>Baby Boomer</v>
      </c>
      <c r="O2880" s="6" t="str">
        <f t="shared" si="3"/>
        <v>Low Income</v>
      </c>
    </row>
    <row r="2881" hidden="1">
      <c r="A2881" s="1">
        <v>102879.0</v>
      </c>
      <c r="B2881" s="1">
        <v>22.0</v>
      </c>
      <c r="C2881" s="1">
        <v>27000.0</v>
      </c>
      <c r="D2881" s="1" t="s">
        <v>17</v>
      </c>
      <c r="E2881" s="1">
        <v>5562.51</v>
      </c>
      <c r="F2881" s="1">
        <v>2.0</v>
      </c>
      <c r="G2881" s="1">
        <v>21.0</v>
      </c>
      <c r="H2881" s="1">
        <v>24.0</v>
      </c>
      <c r="I2881" s="1" t="s">
        <v>26</v>
      </c>
      <c r="J2881" s="1">
        <v>0.979</v>
      </c>
      <c r="K2881" s="1">
        <v>0.448</v>
      </c>
      <c r="L2881" s="6" t="str">
        <f>if(J2881&gt;QUARTILE!$B$3, "TOP", if(J2881&lt;QUARTILE!$B$4, "BOTTOM", 0))</f>
        <v>TOP</v>
      </c>
      <c r="M2881" s="6">
        <f t="shared" si="1"/>
        <v>3</v>
      </c>
      <c r="N2881" s="6" t="str">
        <f t="shared" si="2"/>
        <v>Millenial</v>
      </c>
      <c r="O2881" s="6" t="str">
        <f t="shared" si="3"/>
        <v>Low Income</v>
      </c>
    </row>
    <row r="2882" hidden="1">
      <c r="A2882" s="1">
        <v>102880.0</v>
      </c>
      <c r="B2882" s="1">
        <v>58.0</v>
      </c>
      <c r="C2882" s="1">
        <v>24000.0</v>
      </c>
      <c r="D2882" s="1" t="s">
        <v>25</v>
      </c>
      <c r="E2882" s="1">
        <v>71936.61</v>
      </c>
      <c r="F2882" s="1">
        <v>3.0</v>
      </c>
      <c r="G2882" s="1">
        <v>18.0</v>
      </c>
      <c r="H2882" s="1">
        <v>10.0</v>
      </c>
      <c r="I2882" s="1" t="s">
        <v>18</v>
      </c>
      <c r="J2882" s="1">
        <v>0.839</v>
      </c>
      <c r="K2882" s="1">
        <v>0.583</v>
      </c>
      <c r="L2882" s="6" t="str">
        <f>if(J2882&gt;QUARTILE!$B$3, "TOP", if(J2882&lt;QUARTILE!$B$4, "BOTTOM", 0))</f>
        <v>TOP</v>
      </c>
      <c r="M2882" s="6">
        <f t="shared" si="1"/>
        <v>1</v>
      </c>
      <c r="N2882" s="6" t="str">
        <f t="shared" si="2"/>
        <v>Gen X</v>
      </c>
      <c r="O2882" s="6" t="str">
        <f t="shared" si="3"/>
        <v>Low Income</v>
      </c>
    </row>
    <row r="2883" hidden="1">
      <c r="A2883" s="1">
        <v>102881.0</v>
      </c>
      <c r="B2883" s="1">
        <v>43.0</v>
      </c>
      <c r="C2883" s="1">
        <v>30000.0</v>
      </c>
      <c r="D2883" s="1" t="s">
        <v>23</v>
      </c>
      <c r="E2883" s="1">
        <v>3274.23</v>
      </c>
      <c r="F2883" s="1">
        <v>1.0</v>
      </c>
      <c r="G2883" s="1">
        <v>22.0</v>
      </c>
      <c r="H2883" s="1">
        <v>6.0</v>
      </c>
      <c r="I2883" s="1" t="s">
        <v>22</v>
      </c>
      <c r="J2883" s="1">
        <v>0.628</v>
      </c>
      <c r="K2883" s="1">
        <v>0.599</v>
      </c>
      <c r="L2883" s="6">
        <f>if(J2883&gt;QUARTILE!$B$3, "TOP", if(J2883&lt;QUARTILE!$B$4, "BOTTOM", 0))</f>
        <v>0</v>
      </c>
      <c r="M2883" s="6">
        <f t="shared" si="1"/>
        <v>2</v>
      </c>
      <c r="N2883" s="6" t="str">
        <f t="shared" si="2"/>
        <v>Gen X</v>
      </c>
      <c r="O2883" s="6" t="str">
        <f t="shared" si="3"/>
        <v>Low Income</v>
      </c>
    </row>
    <row r="2884" hidden="1">
      <c r="A2884" s="1">
        <v>102882.0</v>
      </c>
      <c r="B2884" s="1">
        <v>79.0</v>
      </c>
      <c r="C2884" s="1">
        <v>8000.0</v>
      </c>
      <c r="D2884" s="1" t="s">
        <v>24</v>
      </c>
      <c r="E2884" s="1">
        <v>25898.44</v>
      </c>
      <c r="F2884" s="1">
        <v>3.0</v>
      </c>
      <c r="G2884" s="1">
        <v>25.0</v>
      </c>
      <c r="H2884" s="1">
        <v>6.0</v>
      </c>
      <c r="I2884" s="1" t="s">
        <v>22</v>
      </c>
      <c r="J2884" s="1">
        <v>0.939</v>
      </c>
      <c r="K2884" s="1">
        <v>0.226</v>
      </c>
      <c r="L2884" s="6" t="str">
        <f>if(J2884&gt;QUARTILE!$B$3, "TOP", if(J2884&lt;QUARTILE!$B$4, "BOTTOM", 0))</f>
        <v>TOP</v>
      </c>
      <c r="M2884" s="6">
        <f t="shared" si="1"/>
        <v>2</v>
      </c>
      <c r="N2884" s="6" t="str">
        <f t="shared" si="2"/>
        <v>Baby Boomer</v>
      </c>
      <c r="O2884" s="6" t="str">
        <f t="shared" si="3"/>
        <v>Low Income</v>
      </c>
    </row>
    <row r="2885" hidden="1">
      <c r="A2885" s="1">
        <v>102883.0</v>
      </c>
      <c r="B2885" s="1">
        <v>45.0</v>
      </c>
      <c r="C2885" s="1">
        <v>24000.0</v>
      </c>
      <c r="D2885" s="1" t="s">
        <v>25</v>
      </c>
      <c r="E2885" s="1">
        <v>13002.46</v>
      </c>
      <c r="F2885" s="1">
        <v>3.0</v>
      </c>
      <c r="G2885" s="1">
        <v>9.0</v>
      </c>
      <c r="H2885" s="1">
        <v>1.0</v>
      </c>
      <c r="I2885" s="1" t="s">
        <v>22</v>
      </c>
      <c r="J2885" s="1">
        <v>0.372</v>
      </c>
      <c r="K2885" s="1">
        <v>0.903</v>
      </c>
      <c r="L2885" s="6">
        <f>if(J2885&gt;QUARTILE!$B$3, "TOP", if(J2885&lt;QUARTILE!$B$4, "BOTTOM", 0))</f>
        <v>0</v>
      </c>
      <c r="M2885" s="6">
        <f t="shared" si="1"/>
        <v>2</v>
      </c>
      <c r="N2885" s="6" t="str">
        <f t="shared" si="2"/>
        <v>Gen X</v>
      </c>
      <c r="O2885" s="6" t="str">
        <f t="shared" si="3"/>
        <v>Low Income</v>
      </c>
    </row>
    <row r="2886" hidden="1">
      <c r="A2886" s="1">
        <v>102884.0</v>
      </c>
      <c r="B2886" s="1">
        <v>19.0</v>
      </c>
      <c r="C2886" s="1">
        <v>7000.0</v>
      </c>
      <c r="D2886" s="1" t="s">
        <v>23</v>
      </c>
      <c r="E2886" s="1">
        <v>27614.33</v>
      </c>
      <c r="F2886" s="1">
        <v>4.0</v>
      </c>
      <c r="G2886" s="1">
        <v>18.0</v>
      </c>
      <c r="H2886" s="1">
        <v>18.0</v>
      </c>
      <c r="I2886" s="1" t="s">
        <v>18</v>
      </c>
      <c r="J2886" s="1">
        <v>0.143</v>
      </c>
      <c r="K2886" s="1">
        <v>0.34</v>
      </c>
      <c r="L2886" s="6" t="str">
        <f>if(J2886&gt;QUARTILE!$B$3, "TOP", if(J2886&lt;QUARTILE!$B$4, "BOTTOM", 0))</f>
        <v>BOTTOM</v>
      </c>
      <c r="M2886" s="6">
        <f t="shared" si="1"/>
        <v>1</v>
      </c>
      <c r="N2886" s="6" t="str">
        <f t="shared" si="2"/>
        <v>Millenial</v>
      </c>
      <c r="O2886" s="6" t="str">
        <f t="shared" si="3"/>
        <v>Low Income</v>
      </c>
    </row>
    <row r="2887" hidden="1">
      <c r="A2887" s="1">
        <v>102885.0</v>
      </c>
      <c r="B2887" s="1">
        <v>67.0</v>
      </c>
      <c r="C2887" s="1">
        <v>20000.0</v>
      </c>
      <c r="D2887" s="1" t="s">
        <v>17</v>
      </c>
      <c r="E2887" s="1">
        <v>21641.79</v>
      </c>
      <c r="F2887" s="1">
        <v>2.0</v>
      </c>
      <c r="G2887" s="1">
        <v>12.0</v>
      </c>
      <c r="H2887" s="1">
        <v>4.0</v>
      </c>
      <c r="I2887" s="1" t="s">
        <v>22</v>
      </c>
      <c r="J2887" s="1">
        <v>0.982</v>
      </c>
      <c r="K2887" s="1">
        <v>0.885</v>
      </c>
      <c r="L2887" s="6" t="str">
        <f>if(J2887&gt;QUARTILE!$B$3, "TOP", if(J2887&lt;QUARTILE!$B$4, "BOTTOM", 0))</f>
        <v>TOP</v>
      </c>
      <c r="M2887" s="6">
        <f t="shared" si="1"/>
        <v>2</v>
      </c>
      <c r="N2887" s="6" t="str">
        <f t="shared" si="2"/>
        <v>Baby Boomer</v>
      </c>
      <c r="O2887" s="6" t="str">
        <f t="shared" si="3"/>
        <v>Low Income</v>
      </c>
    </row>
    <row r="2888" hidden="1">
      <c r="A2888" s="1">
        <v>102886.0</v>
      </c>
      <c r="B2888" s="1">
        <v>23.0</v>
      </c>
      <c r="C2888" s="1">
        <v>33000.0</v>
      </c>
      <c r="D2888" s="1" t="s">
        <v>17</v>
      </c>
      <c r="E2888" s="1">
        <v>11566.65</v>
      </c>
      <c r="F2888" s="1">
        <v>4.0</v>
      </c>
      <c r="G2888" s="1">
        <v>22.0</v>
      </c>
      <c r="H2888" s="1">
        <v>17.0</v>
      </c>
      <c r="I2888" s="1" t="s">
        <v>18</v>
      </c>
      <c r="J2888" s="1">
        <v>0.441</v>
      </c>
      <c r="K2888" s="1">
        <v>0.347</v>
      </c>
      <c r="L2888" s="6">
        <f>if(J2888&gt;QUARTILE!$B$3, "TOP", if(J2888&lt;QUARTILE!$B$4, "BOTTOM", 0))</f>
        <v>0</v>
      </c>
      <c r="M2888" s="6">
        <f t="shared" si="1"/>
        <v>1</v>
      </c>
      <c r="N2888" s="6" t="str">
        <f t="shared" si="2"/>
        <v>Millenial</v>
      </c>
      <c r="O2888" s="6" t="str">
        <f t="shared" si="3"/>
        <v>Low Income</v>
      </c>
    </row>
    <row r="2889">
      <c r="A2889" s="1">
        <v>102887.0</v>
      </c>
      <c r="B2889" s="1">
        <v>80.0</v>
      </c>
      <c r="C2889" s="1">
        <v>41000.0</v>
      </c>
      <c r="D2889" s="1" t="s">
        <v>27</v>
      </c>
      <c r="E2889" s="1">
        <v>8736.35</v>
      </c>
      <c r="F2889" s="1">
        <v>2.0</v>
      </c>
      <c r="G2889" s="1">
        <v>19.0</v>
      </c>
      <c r="H2889" s="1">
        <v>7.0</v>
      </c>
      <c r="I2889" s="1" t="s">
        <v>22</v>
      </c>
      <c r="J2889" s="1">
        <v>0.433</v>
      </c>
      <c r="K2889" s="1">
        <v>0.038</v>
      </c>
      <c r="L2889" s="6">
        <f>if(J2889&gt;QUARTILE!$B$3, "TOP", if(J2889&lt;QUARTILE!$B$4, "BOTTOM", 0))</f>
        <v>0</v>
      </c>
      <c r="M2889" s="6">
        <f t="shared" si="1"/>
        <v>2</v>
      </c>
      <c r="N2889" s="6" t="str">
        <f t="shared" si="2"/>
        <v>Silent</v>
      </c>
      <c r="O2889" s="6" t="str">
        <f t="shared" si="3"/>
        <v>Low Income</v>
      </c>
    </row>
    <row r="2890" hidden="1">
      <c r="A2890" s="1">
        <v>102888.0</v>
      </c>
      <c r="B2890" s="1">
        <v>26.0</v>
      </c>
      <c r="C2890" s="1">
        <v>27000.0</v>
      </c>
      <c r="D2890" s="1" t="s">
        <v>25</v>
      </c>
      <c r="E2890" s="1">
        <v>28077.7</v>
      </c>
      <c r="F2890" s="1">
        <v>4.0</v>
      </c>
      <c r="G2890" s="1">
        <v>24.0</v>
      </c>
      <c r="H2890" s="1">
        <v>19.0</v>
      </c>
      <c r="I2890" s="1" t="s">
        <v>22</v>
      </c>
      <c r="J2890" s="1">
        <v>0.14</v>
      </c>
      <c r="K2890" s="1">
        <v>0.688</v>
      </c>
      <c r="L2890" s="6" t="str">
        <f>if(J2890&gt;QUARTILE!$B$3, "TOP", if(J2890&lt;QUARTILE!$B$4, "BOTTOM", 0))</f>
        <v>BOTTOM</v>
      </c>
      <c r="M2890" s="6">
        <f t="shared" si="1"/>
        <v>2</v>
      </c>
      <c r="N2890" s="6" t="str">
        <f t="shared" si="2"/>
        <v>Millenial</v>
      </c>
      <c r="O2890" s="6" t="str">
        <f t="shared" si="3"/>
        <v>Low Income</v>
      </c>
    </row>
    <row r="2891" hidden="1">
      <c r="A2891" s="1">
        <v>102889.0</v>
      </c>
      <c r="B2891" s="1">
        <v>50.0</v>
      </c>
      <c r="C2891" s="1">
        <v>33000.0</v>
      </c>
      <c r="D2891" s="1" t="s">
        <v>27</v>
      </c>
      <c r="E2891" s="1">
        <v>7805.85</v>
      </c>
      <c r="F2891" s="1">
        <v>5.0</v>
      </c>
      <c r="G2891" s="1">
        <v>26.0</v>
      </c>
      <c r="H2891" s="1">
        <v>8.0</v>
      </c>
      <c r="I2891" s="1" t="s">
        <v>22</v>
      </c>
      <c r="J2891" s="1">
        <v>0.744</v>
      </c>
      <c r="K2891" s="1">
        <v>0.87</v>
      </c>
      <c r="L2891" s="6">
        <f>if(J2891&gt;QUARTILE!$B$3, "TOP", if(J2891&lt;QUARTILE!$B$4, "BOTTOM", 0))</f>
        <v>0</v>
      </c>
      <c r="M2891" s="6">
        <f t="shared" si="1"/>
        <v>2</v>
      </c>
      <c r="N2891" s="6" t="str">
        <f t="shared" si="2"/>
        <v>Gen X</v>
      </c>
      <c r="O2891" s="6" t="str">
        <f t="shared" si="3"/>
        <v>Low Income</v>
      </c>
    </row>
    <row r="2892" hidden="1">
      <c r="A2892" s="1">
        <v>102890.0</v>
      </c>
      <c r="B2892" s="1">
        <v>58.0</v>
      </c>
      <c r="C2892" s="1">
        <v>18000.0</v>
      </c>
      <c r="D2892" s="1" t="s">
        <v>27</v>
      </c>
      <c r="E2892" s="1">
        <v>31001.83</v>
      </c>
      <c r="F2892" s="1">
        <v>1.0</v>
      </c>
      <c r="G2892" s="1">
        <v>21.0</v>
      </c>
      <c r="H2892" s="1">
        <v>6.0</v>
      </c>
      <c r="I2892" s="1" t="s">
        <v>18</v>
      </c>
      <c r="J2892" s="1">
        <v>0.82</v>
      </c>
      <c r="K2892" s="1">
        <v>0.155</v>
      </c>
      <c r="L2892" s="6" t="str">
        <f>if(J2892&gt;QUARTILE!$B$3, "TOP", if(J2892&lt;QUARTILE!$B$4, "BOTTOM", 0))</f>
        <v>TOP</v>
      </c>
      <c r="M2892" s="6">
        <f t="shared" si="1"/>
        <v>1</v>
      </c>
      <c r="N2892" s="6" t="str">
        <f t="shared" si="2"/>
        <v>Gen X</v>
      </c>
      <c r="O2892" s="6" t="str">
        <f t="shared" si="3"/>
        <v>Low Income</v>
      </c>
    </row>
    <row r="2893" hidden="1">
      <c r="A2893" s="1">
        <v>102891.0</v>
      </c>
      <c r="B2893" s="1">
        <v>42.0</v>
      </c>
      <c r="C2893" s="1">
        <v>16000.0</v>
      </c>
      <c r="D2893" s="1" t="s">
        <v>21</v>
      </c>
      <c r="E2893" s="1">
        <v>22778.88</v>
      </c>
      <c r="F2893" s="1">
        <v>1.0</v>
      </c>
      <c r="G2893" s="1">
        <v>18.0</v>
      </c>
      <c r="H2893" s="1">
        <v>13.0</v>
      </c>
      <c r="I2893" s="1" t="s">
        <v>18</v>
      </c>
      <c r="J2893" s="1">
        <v>0.145</v>
      </c>
      <c r="K2893" s="1">
        <v>0.542</v>
      </c>
      <c r="L2893" s="6" t="str">
        <f>if(J2893&gt;QUARTILE!$B$3, "TOP", if(J2893&lt;QUARTILE!$B$4, "BOTTOM", 0))</f>
        <v>BOTTOM</v>
      </c>
      <c r="M2893" s="6">
        <f t="shared" si="1"/>
        <v>1</v>
      </c>
      <c r="N2893" s="6" t="str">
        <f t="shared" si="2"/>
        <v>Gen X</v>
      </c>
      <c r="O2893" s="6" t="str">
        <f t="shared" si="3"/>
        <v>Low Income</v>
      </c>
    </row>
    <row r="2894" hidden="1">
      <c r="A2894" s="1">
        <v>102892.0</v>
      </c>
      <c r="B2894" s="1">
        <v>65.0</v>
      </c>
      <c r="C2894" s="1">
        <v>111000.0</v>
      </c>
      <c r="D2894" s="1" t="s">
        <v>24</v>
      </c>
      <c r="E2894" s="1">
        <v>17239.33</v>
      </c>
      <c r="F2894" s="1">
        <v>1.0</v>
      </c>
      <c r="G2894" s="1">
        <v>19.0</v>
      </c>
      <c r="H2894" s="1">
        <v>4.0</v>
      </c>
      <c r="I2894" s="1" t="s">
        <v>22</v>
      </c>
      <c r="J2894" s="1">
        <v>0.334</v>
      </c>
      <c r="K2894" s="1">
        <v>0.808</v>
      </c>
      <c r="L2894" s="6">
        <f>if(J2894&gt;QUARTILE!$B$3, "TOP", if(J2894&lt;QUARTILE!$B$4, "BOTTOM", 0))</f>
        <v>0</v>
      </c>
      <c r="M2894" s="6">
        <f t="shared" si="1"/>
        <v>2</v>
      </c>
      <c r="N2894" s="6" t="str">
        <f t="shared" si="2"/>
        <v>Baby Boomer</v>
      </c>
      <c r="O2894" s="6" t="str">
        <f t="shared" si="3"/>
        <v>Medium Income</v>
      </c>
    </row>
    <row r="2895" hidden="1">
      <c r="A2895" s="1">
        <v>102893.0</v>
      </c>
      <c r="B2895" s="1">
        <v>30.0</v>
      </c>
      <c r="C2895" s="1">
        <v>36000.0</v>
      </c>
      <c r="D2895" s="1" t="s">
        <v>25</v>
      </c>
      <c r="E2895" s="1">
        <v>9202.68</v>
      </c>
      <c r="F2895" s="1">
        <v>5.0</v>
      </c>
      <c r="G2895" s="1">
        <v>16.0</v>
      </c>
      <c r="H2895" s="1">
        <v>10.0</v>
      </c>
      <c r="I2895" s="1" t="s">
        <v>22</v>
      </c>
      <c r="J2895" s="1">
        <v>0.066</v>
      </c>
      <c r="K2895" s="1">
        <v>0.271</v>
      </c>
      <c r="L2895" s="6" t="str">
        <f>if(J2895&gt;QUARTILE!$B$3, "TOP", if(J2895&lt;QUARTILE!$B$4, "BOTTOM", 0))</f>
        <v>BOTTOM</v>
      </c>
      <c r="M2895" s="6">
        <f t="shared" si="1"/>
        <v>2</v>
      </c>
      <c r="N2895" s="6" t="str">
        <f t="shared" si="2"/>
        <v>Millenial</v>
      </c>
      <c r="O2895" s="6" t="str">
        <f t="shared" si="3"/>
        <v>Low Income</v>
      </c>
    </row>
    <row r="2896" hidden="1">
      <c r="A2896" s="1">
        <v>102894.0</v>
      </c>
      <c r="B2896" s="1">
        <v>26.0</v>
      </c>
      <c r="C2896" s="1">
        <v>11000.0</v>
      </c>
      <c r="D2896" s="1" t="s">
        <v>17</v>
      </c>
      <c r="E2896" s="1">
        <v>4590.31</v>
      </c>
      <c r="F2896" s="1">
        <v>5.0</v>
      </c>
      <c r="G2896" s="1">
        <v>22.0</v>
      </c>
      <c r="H2896" s="1">
        <v>16.0</v>
      </c>
      <c r="I2896" s="1" t="s">
        <v>18</v>
      </c>
      <c r="J2896" s="1">
        <v>0.89</v>
      </c>
      <c r="K2896" s="1">
        <v>0.236</v>
      </c>
      <c r="L2896" s="6" t="str">
        <f>if(J2896&gt;QUARTILE!$B$3, "TOP", if(J2896&lt;QUARTILE!$B$4, "BOTTOM", 0))</f>
        <v>TOP</v>
      </c>
      <c r="M2896" s="6">
        <f t="shared" si="1"/>
        <v>1</v>
      </c>
      <c r="N2896" s="6" t="str">
        <f t="shared" si="2"/>
        <v>Millenial</v>
      </c>
      <c r="O2896" s="6" t="str">
        <f t="shared" si="3"/>
        <v>Low Income</v>
      </c>
    </row>
    <row r="2897" hidden="1">
      <c r="A2897" s="1">
        <v>102895.0</v>
      </c>
      <c r="B2897" s="1">
        <v>70.0</v>
      </c>
      <c r="C2897" s="1">
        <v>8000.0</v>
      </c>
      <c r="D2897" s="1" t="s">
        <v>30</v>
      </c>
      <c r="E2897" s="1">
        <v>24786.46</v>
      </c>
      <c r="F2897" s="1">
        <v>1.0</v>
      </c>
      <c r="G2897" s="1">
        <v>11.0</v>
      </c>
      <c r="H2897" s="1">
        <v>9.0</v>
      </c>
      <c r="I2897" s="1" t="s">
        <v>22</v>
      </c>
      <c r="J2897" s="1">
        <v>0.245</v>
      </c>
      <c r="K2897" s="1">
        <v>0.411</v>
      </c>
      <c r="L2897" s="6" t="str">
        <f>if(J2897&gt;QUARTILE!$B$3, "TOP", if(J2897&lt;QUARTILE!$B$4, "BOTTOM", 0))</f>
        <v>BOTTOM</v>
      </c>
      <c r="M2897" s="6">
        <f t="shared" si="1"/>
        <v>2</v>
      </c>
      <c r="N2897" s="6" t="str">
        <f t="shared" si="2"/>
        <v>Baby Boomer</v>
      </c>
      <c r="O2897" s="6" t="str">
        <f t="shared" si="3"/>
        <v>Low Income</v>
      </c>
    </row>
    <row r="2898" hidden="1">
      <c r="A2898" s="1">
        <v>102896.0</v>
      </c>
      <c r="B2898" s="1">
        <v>30.0</v>
      </c>
      <c r="C2898" s="1">
        <v>17000.0</v>
      </c>
      <c r="D2898" s="1" t="s">
        <v>23</v>
      </c>
      <c r="E2898" s="1">
        <v>1915.89</v>
      </c>
      <c r="F2898" s="1">
        <v>1.0</v>
      </c>
      <c r="G2898" s="1">
        <v>15.0</v>
      </c>
      <c r="H2898" s="1">
        <v>11.0</v>
      </c>
      <c r="I2898" s="1" t="s">
        <v>22</v>
      </c>
      <c r="J2898" s="1">
        <v>0.977</v>
      </c>
      <c r="K2898" s="1">
        <v>0.551</v>
      </c>
      <c r="L2898" s="6" t="str">
        <f>if(J2898&gt;QUARTILE!$B$3, "TOP", if(J2898&lt;QUARTILE!$B$4, "BOTTOM", 0))</f>
        <v>TOP</v>
      </c>
      <c r="M2898" s="6">
        <f t="shared" si="1"/>
        <v>2</v>
      </c>
      <c r="N2898" s="6" t="str">
        <f t="shared" si="2"/>
        <v>Millenial</v>
      </c>
      <c r="O2898" s="6" t="str">
        <f t="shared" si="3"/>
        <v>Low Income</v>
      </c>
    </row>
    <row r="2899" hidden="1">
      <c r="A2899" s="1">
        <v>102897.0</v>
      </c>
      <c r="B2899" s="1">
        <v>48.0</v>
      </c>
      <c r="C2899" s="1">
        <v>45000.0</v>
      </c>
      <c r="D2899" s="1" t="s">
        <v>23</v>
      </c>
      <c r="E2899" s="1">
        <v>70495.97</v>
      </c>
      <c r="F2899" s="1">
        <v>2.0</v>
      </c>
      <c r="G2899" s="1">
        <v>19.0</v>
      </c>
      <c r="H2899" s="1">
        <v>7.0</v>
      </c>
      <c r="I2899" s="1" t="s">
        <v>18</v>
      </c>
      <c r="J2899" s="1">
        <v>0.721</v>
      </c>
      <c r="K2899" s="1">
        <v>0.453</v>
      </c>
      <c r="L2899" s="6">
        <f>if(J2899&gt;QUARTILE!$B$3, "TOP", if(J2899&lt;QUARTILE!$B$4, "BOTTOM", 0))</f>
        <v>0</v>
      </c>
      <c r="M2899" s="6">
        <f t="shared" si="1"/>
        <v>1</v>
      </c>
      <c r="N2899" s="6" t="str">
        <f t="shared" si="2"/>
        <v>Gen X</v>
      </c>
      <c r="O2899" s="6" t="str">
        <f t="shared" si="3"/>
        <v>Medium Income</v>
      </c>
    </row>
    <row r="2900" hidden="1">
      <c r="A2900" s="1">
        <v>102898.0</v>
      </c>
      <c r="B2900" s="1">
        <v>58.0</v>
      </c>
      <c r="C2900" s="1">
        <v>23000.0</v>
      </c>
      <c r="D2900" s="1" t="s">
        <v>17</v>
      </c>
      <c r="E2900" s="1">
        <v>77026.01</v>
      </c>
      <c r="F2900" s="1">
        <v>2.0</v>
      </c>
      <c r="G2900" s="1">
        <v>19.0</v>
      </c>
      <c r="H2900" s="1">
        <v>12.0</v>
      </c>
      <c r="I2900" s="1" t="s">
        <v>22</v>
      </c>
      <c r="J2900" s="1">
        <v>0.525</v>
      </c>
      <c r="K2900" s="1">
        <v>0.386</v>
      </c>
      <c r="L2900" s="6">
        <f>if(J2900&gt;QUARTILE!$B$3, "TOP", if(J2900&lt;QUARTILE!$B$4, "BOTTOM", 0))</f>
        <v>0</v>
      </c>
      <c r="M2900" s="6">
        <f t="shared" si="1"/>
        <v>2</v>
      </c>
      <c r="N2900" s="6" t="str">
        <f t="shared" si="2"/>
        <v>Gen X</v>
      </c>
      <c r="O2900" s="6" t="str">
        <f t="shared" si="3"/>
        <v>Low Income</v>
      </c>
    </row>
    <row r="2901" hidden="1">
      <c r="A2901" s="1">
        <v>102899.0</v>
      </c>
      <c r="B2901" s="1">
        <v>28.0</v>
      </c>
      <c r="C2901" s="1">
        <v>6000.0</v>
      </c>
      <c r="D2901" s="1" t="s">
        <v>23</v>
      </c>
      <c r="E2901" s="1">
        <v>2790.36</v>
      </c>
      <c r="F2901" s="1">
        <v>3.0</v>
      </c>
      <c r="G2901" s="1">
        <v>22.0</v>
      </c>
      <c r="H2901" s="1">
        <v>16.0</v>
      </c>
      <c r="I2901" s="1" t="s">
        <v>22</v>
      </c>
      <c r="J2901" s="1">
        <v>0.058</v>
      </c>
      <c r="K2901" s="1">
        <v>0.82</v>
      </c>
      <c r="L2901" s="6" t="str">
        <f>if(J2901&gt;QUARTILE!$B$3, "TOP", if(J2901&lt;QUARTILE!$B$4, "BOTTOM", 0))</f>
        <v>BOTTOM</v>
      </c>
      <c r="M2901" s="6">
        <f t="shared" si="1"/>
        <v>2</v>
      </c>
      <c r="N2901" s="6" t="str">
        <f t="shared" si="2"/>
        <v>Millenial</v>
      </c>
      <c r="O2901" s="6" t="str">
        <f t="shared" si="3"/>
        <v>Low Income</v>
      </c>
    </row>
    <row r="2902" hidden="1">
      <c r="A2902" s="1">
        <v>102900.0</v>
      </c>
      <c r="B2902" s="1">
        <v>21.0</v>
      </c>
      <c r="C2902" s="1">
        <v>20000.0</v>
      </c>
      <c r="D2902" s="1" t="s">
        <v>23</v>
      </c>
      <c r="E2902" s="1">
        <v>2194.85</v>
      </c>
      <c r="F2902" s="1">
        <v>4.0</v>
      </c>
      <c r="G2902" s="1">
        <v>25.0</v>
      </c>
      <c r="H2902" s="1">
        <v>11.0</v>
      </c>
      <c r="I2902" s="1" t="s">
        <v>18</v>
      </c>
      <c r="J2902" s="1">
        <v>0.142</v>
      </c>
      <c r="K2902" s="1">
        <v>0.103</v>
      </c>
      <c r="L2902" s="6" t="str">
        <f>if(J2902&gt;QUARTILE!$B$3, "TOP", if(J2902&lt;QUARTILE!$B$4, "BOTTOM", 0))</f>
        <v>BOTTOM</v>
      </c>
      <c r="M2902" s="6">
        <f t="shared" si="1"/>
        <v>1</v>
      </c>
      <c r="N2902" s="6" t="str">
        <f t="shared" si="2"/>
        <v>Millenial</v>
      </c>
      <c r="O2902" s="6" t="str">
        <f t="shared" si="3"/>
        <v>Low Income</v>
      </c>
    </row>
    <row r="2903" hidden="1">
      <c r="A2903" s="1">
        <v>102901.0</v>
      </c>
      <c r="B2903" s="1">
        <v>51.0</v>
      </c>
      <c r="C2903" s="1">
        <v>22000.0</v>
      </c>
      <c r="D2903" s="1" t="s">
        <v>23</v>
      </c>
      <c r="E2903" s="1">
        <v>10644.96</v>
      </c>
      <c r="F2903" s="1">
        <v>2.0</v>
      </c>
      <c r="G2903" s="1">
        <v>19.0</v>
      </c>
      <c r="H2903" s="1">
        <v>8.0</v>
      </c>
      <c r="I2903" s="1" t="s">
        <v>22</v>
      </c>
      <c r="J2903" s="1">
        <v>0.209</v>
      </c>
      <c r="K2903" s="1">
        <v>0.085</v>
      </c>
      <c r="L2903" s="6" t="str">
        <f>if(J2903&gt;QUARTILE!$B$3, "TOP", if(J2903&lt;QUARTILE!$B$4, "BOTTOM", 0))</f>
        <v>BOTTOM</v>
      </c>
      <c r="M2903" s="6">
        <f t="shared" si="1"/>
        <v>2</v>
      </c>
      <c r="N2903" s="6" t="str">
        <f t="shared" si="2"/>
        <v>Gen X</v>
      </c>
      <c r="O2903" s="6" t="str">
        <f t="shared" si="3"/>
        <v>Low Income</v>
      </c>
    </row>
    <row r="2904" hidden="1">
      <c r="A2904" s="1">
        <v>102902.0</v>
      </c>
      <c r="B2904" s="1">
        <v>78.0</v>
      </c>
      <c r="C2904" s="1">
        <v>5000.0</v>
      </c>
      <c r="D2904" s="1" t="s">
        <v>25</v>
      </c>
      <c r="E2904" s="1">
        <v>66309.54</v>
      </c>
      <c r="F2904" s="1">
        <v>2.0</v>
      </c>
      <c r="G2904" s="1">
        <v>18.0</v>
      </c>
      <c r="H2904" s="1">
        <v>6.0</v>
      </c>
      <c r="I2904" s="1" t="s">
        <v>18</v>
      </c>
      <c r="J2904" s="1">
        <v>0.256</v>
      </c>
      <c r="K2904" s="1">
        <v>0.069</v>
      </c>
      <c r="L2904" s="6" t="str">
        <f>if(J2904&gt;QUARTILE!$B$3, "TOP", if(J2904&lt;QUARTILE!$B$4, "BOTTOM", 0))</f>
        <v>BOTTOM</v>
      </c>
      <c r="M2904" s="6">
        <f t="shared" si="1"/>
        <v>1</v>
      </c>
      <c r="N2904" s="6" t="str">
        <f t="shared" si="2"/>
        <v>Baby Boomer</v>
      </c>
      <c r="O2904" s="6" t="str">
        <f t="shared" si="3"/>
        <v>Low Income</v>
      </c>
    </row>
    <row r="2905" hidden="1">
      <c r="A2905" s="1">
        <v>102903.0</v>
      </c>
      <c r="B2905" s="1">
        <v>55.0</v>
      </c>
      <c r="C2905" s="1">
        <v>22000.0</v>
      </c>
      <c r="D2905" s="1" t="s">
        <v>23</v>
      </c>
      <c r="E2905" s="1">
        <v>10226.88</v>
      </c>
      <c r="F2905" s="1">
        <v>2.0</v>
      </c>
      <c r="G2905" s="1">
        <v>21.0</v>
      </c>
      <c r="H2905" s="1">
        <v>4.0</v>
      </c>
      <c r="I2905" s="1" t="s">
        <v>22</v>
      </c>
      <c r="J2905" s="1">
        <v>0.306</v>
      </c>
      <c r="K2905" s="1">
        <v>0.704</v>
      </c>
      <c r="L2905" s="6" t="str">
        <f>if(J2905&gt;QUARTILE!$B$3, "TOP", if(J2905&lt;QUARTILE!$B$4, "BOTTOM", 0))</f>
        <v>BOTTOM</v>
      </c>
      <c r="M2905" s="6">
        <f t="shared" si="1"/>
        <v>2</v>
      </c>
      <c r="N2905" s="6" t="str">
        <f t="shared" si="2"/>
        <v>Gen X</v>
      </c>
      <c r="O2905" s="6" t="str">
        <f t="shared" si="3"/>
        <v>Low Income</v>
      </c>
    </row>
    <row r="2906" hidden="1">
      <c r="A2906" s="1">
        <v>102904.0</v>
      </c>
      <c r="B2906" s="1">
        <v>63.0</v>
      </c>
      <c r="C2906" s="1">
        <v>12000.0</v>
      </c>
      <c r="D2906" s="1" t="s">
        <v>23</v>
      </c>
      <c r="E2906" s="1">
        <v>9044.91</v>
      </c>
      <c r="F2906" s="1">
        <v>2.0</v>
      </c>
      <c r="G2906" s="1">
        <v>16.0</v>
      </c>
      <c r="H2906" s="1">
        <v>1.0</v>
      </c>
      <c r="I2906" s="1" t="s">
        <v>22</v>
      </c>
      <c r="J2906" s="1">
        <v>0.205</v>
      </c>
      <c r="K2906" s="1">
        <v>0.145</v>
      </c>
      <c r="L2906" s="6" t="str">
        <f>if(J2906&gt;QUARTILE!$B$3, "TOP", if(J2906&lt;QUARTILE!$B$4, "BOTTOM", 0))</f>
        <v>BOTTOM</v>
      </c>
      <c r="M2906" s="6">
        <f t="shared" si="1"/>
        <v>2</v>
      </c>
      <c r="N2906" s="6" t="str">
        <f t="shared" si="2"/>
        <v>Baby Boomer</v>
      </c>
      <c r="O2906" s="6" t="str">
        <f t="shared" si="3"/>
        <v>Low Income</v>
      </c>
    </row>
    <row r="2907" hidden="1">
      <c r="A2907" s="1">
        <v>102905.0</v>
      </c>
      <c r="B2907" s="1">
        <v>21.0</v>
      </c>
      <c r="C2907" s="1">
        <v>7000.0</v>
      </c>
      <c r="D2907" s="1" t="s">
        <v>30</v>
      </c>
      <c r="E2907" s="1">
        <v>24319.9</v>
      </c>
      <c r="F2907" s="1">
        <v>5.0</v>
      </c>
      <c r="G2907" s="1">
        <v>11.0</v>
      </c>
      <c r="H2907" s="1">
        <v>18.0</v>
      </c>
      <c r="I2907" s="1" t="s">
        <v>18</v>
      </c>
      <c r="J2907" s="1">
        <v>0.664</v>
      </c>
      <c r="K2907" s="1">
        <v>0.273</v>
      </c>
      <c r="L2907" s="6">
        <f>if(J2907&gt;QUARTILE!$B$3, "TOP", if(J2907&lt;QUARTILE!$B$4, "BOTTOM", 0))</f>
        <v>0</v>
      </c>
      <c r="M2907" s="6">
        <f t="shared" si="1"/>
        <v>1</v>
      </c>
      <c r="N2907" s="6" t="str">
        <f t="shared" si="2"/>
        <v>Millenial</v>
      </c>
      <c r="O2907" s="6" t="str">
        <f t="shared" si="3"/>
        <v>Low Income</v>
      </c>
    </row>
    <row r="2908" hidden="1">
      <c r="A2908" s="1">
        <v>102906.0</v>
      </c>
      <c r="B2908" s="1">
        <v>55.0</v>
      </c>
      <c r="C2908" s="1">
        <v>58000.0</v>
      </c>
      <c r="D2908" s="1" t="s">
        <v>27</v>
      </c>
      <c r="E2908" s="1">
        <v>3938.1</v>
      </c>
      <c r="F2908" s="1">
        <v>3.0</v>
      </c>
      <c r="G2908" s="1">
        <v>20.0</v>
      </c>
      <c r="H2908" s="1">
        <v>4.0</v>
      </c>
      <c r="I2908" s="1" t="s">
        <v>22</v>
      </c>
      <c r="J2908" s="1">
        <v>0.397</v>
      </c>
      <c r="K2908" s="1">
        <v>0.88</v>
      </c>
      <c r="L2908" s="6">
        <f>if(J2908&gt;QUARTILE!$B$3, "TOP", if(J2908&lt;QUARTILE!$B$4, "BOTTOM", 0))</f>
        <v>0</v>
      </c>
      <c r="M2908" s="6">
        <f t="shared" si="1"/>
        <v>2</v>
      </c>
      <c r="N2908" s="6" t="str">
        <f t="shared" si="2"/>
        <v>Gen X</v>
      </c>
      <c r="O2908" s="6" t="str">
        <f t="shared" si="3"/>
        <v>Medium Income</v>
      </c>
    </row>
    <row r="2909" hidden="1">
      <c r="A2909" s="1">
        <v>102907.0</v>
      </c>
      <c r="B2909" s="1">
        <v>36.0</v>
      </c>
      <c r="C2909" s="1">
        <v>12000.0</v>
      </c>
      <c r="D2909" s="1" t="s">
        <v>27</v>
      </c>
      <c r="E2909" s="1">
        <v>9029.87</v>
      </c>
      <c r="F2909" s="1">
        <v>2.0</v>
      </c>
      <c r="G2909" s="1">
        <v>12.0</v>
      </c>
      <c r="H2909" s="1">
        <v>8.0</v>
      </c>
      <c r="I2909" s="1" t="s">
        <v>22</v>
      </c>
      <c r="J2909" s="1">
        <v>0.718</v>
      </c>
      <c r="K2909" s="1">
        <v>0.14</v>
      </c>
      <c r="L2909" s="6">
        <f>if(J2909&gt;QUARTILE!$B$3, "TOP", if(J2909&lt;QUARTILE!$B$4, "BOTTOM", 0))</f>
        <v>0</v>
      </c>
      <c r="M2909" s="6">
        <f t="shared" si="1"/>
        <v>2</v>
      </c>
      <c r="N2909" s="6" t="str">
        <f t="shared" si="2"/>
        <v>Gen X</v>
      </c>
      <c r="O2909" s="6" t="str">
        <f t="shared" si="3"/>
        <v>Low Income</v>
      </c>
    </row>
    <row r="2910" hidden="1">
      <c r="A2910" s="1">
        <v>102908.0</v>
      </c>
      <c r="B2910" s="1">
        <v>23.0</v>
      </c>
      <c r="C2910" s="1">
        <v>15000.0</v>
      </c>
      <c r="D2910" s="1" t="s">
        <v>23</v>
      </c>
      <c r="E2910" s="1">
        <v>6886.67</v>
      </c>
      <c r="F2910" s="1">
        <v>4.0</v>
      </c>
      <c r="G2910" s="1">
        <v>11.0</v>
      </c>
      <c r="H2910" s="1">
        <v>19.0</v>
      </c>
      <c r="I2910" s="1" t="s">
        <v>22</v>
      </c>
      <c r="J2910" s="1">
        <v>0.185</v>
      </c>
      <c r="K2910" s="1">
        <v>0.478</v>
      </c>
      <c r="L2910" s="6" t="str">
        <f>if(J2910&gt;QUARTILE!$B$3, "TOP", if(J2910&lt;QUARTILE!$B$4, "BOTTOM", 0))</f>
        <v>BOTTOM</v>
      </c>
      <c r="M2910" s="6">
        <f t="shared" si="1"/>
        <v>2</v>
      </c>
      <c r="N2910" s="6" t="str">
        <f t="shared" si="2"/>
        <v>Millenial</v>
      </c>
      <c r="O2910" s="6" t="str">
        <f t="shared" si="3"/>
        <v>Low Income</v>
      </c>
    </row>
    <row r="2911" hidden="1">
      <c r="A2911" s="1">
        <v>102909.0</v>
      </c>
      <c r="B2911" s="1">
        <v>51.0</v>
      </c>
      <c r="C2911" s="1">
        <v>15000.0</v>
      </c>
      <c r="D2911" s="1" t="s">
        <v>27</v>
      </c>
      <c r="E2911" s="1">
        <v>18402.69</v>
      </c>
      <c r="F2911" s="1">
        <v>2.0</v>
      </c>
      <c r="G2911" s="1">
        <v>20.0</v>
      </c>
      <c r="H2911" s="1">
        <v>3.0</v>
      </c>
      <c r="I2911" s="1" t="s">
        <v>22</v>
      </c>
      <c r="J2911" s="1">
        <v>0.209</v>
      </c>
      <c r="K2911" s="1">
        <v>0.506</v>
      </c>
      <c r="L2911" s="6" t="str">
        <f>if(J2911&gt;QUARTILE!$B$3, "TOP", if(J2911&lt;QUARTILE!$B$4, "BOTTOM", 0))</f>
        <v>BOTTOM</v>
      </c>
      <c r="M2911" s="6">
        <f t="shared" si="1"/>
        <v>2</v>
      </c>
      <c r="N2911" s="6" t="str">
        <f t="shared" si="2"/>
        <v>Gen X</v>
      </c>
      <c r="O2911" s="6" t="str">
        <f t="shared" si="3"/>
        <v>Low Income</v>
      </c>
    </row>
    <row r="2912" hidden="1">
      <c r="A2912" s="1">
        <v>102910.0</v>
      </c>
      <c r="B2912" s="1">
        <v>35.0</v>
      </c>
      <c r="C2912" s="1">
        <v>22000.0</v>
      </c>
      <c r="D2912" s="1" t="s">
        <v>27</v>
      </c>
      <c r="E2912" s="1">
        <v>3552.72</v>
      </c>
      <c r="F2912" s="1">
        <v>5.0</v>
      </c>
      <c r="G2912" s="1">
        <v>20.0</v>
      </c>
      <c r="H2912" s="1">
        <v>8.0</v>
      </c>
      <c r="I2912" s="1" t="s">
        <v>22</v>
      </c>
      <c r="J2912" s="1">
        <v>0.787</v>
      </c>
      <c r="K2912" s="1">
        <v>0.0</v>
      </c>
      <c r="L2912" s="6">
        <f>if(J2912&gt;QUARTILE!$B$3, "TOP", if(J2912&lt;QUARTILE!$B$4, "BOTTOM", 0))</f>
        <v>0</v>
      </c>
      <c r="M2912" s="6">
        <f t="shared" si="1"/>
        <v>2</v>
      </c>
      <c r="N2912" s="6" t="str">
        <f t="shared" si="2"/>
        <v>Gen X</v>
      </c>
      <c r="O2912" s="6" t="str">
        <f t="shared" si="3"/>
        <v>Low Income</v>
      </c>
    </row>
    <row r="2913" hidden="1">
      <c r="A2913" s="1">
        <v>102911.0</v>
      </c>
      <c r="B2913" s="1">
        <v>30.0</v>
      </c>
      <c r="C2913" s="1">
        <v>64000.0</v>
      </c>
      <c r="D2913" s="1" t="s">
        <v>27</v>
      </c>
      <c r="E2913" s="1">
        <v>15912.52</v>
      </c>
      <c r="F2913" s="1">
        <v>1.0</v>
      </c>
      <c r="G2913" s="1">
        <v>25.0</v>
      </c>
      <c r="H2913" s="1">
        <v>5.0</v>
      </c>
      <c r="I2913" s="1" t="s">
        <v>22</v>
      </c>
      <c r="J2913" s="1">
        <v>0.734</v>
      </c>
      <c r="K2913" s="1">
        <v>0.115</v>
      </c>
      <c r="L2913" s="6">
        <f>if(J2913&gt;QUARTILE!$B$3, "TOP", if(J2913&lt;QUARTILE!$B$4, "BOTTOM", 0))</f>
        <v>0</v>
      </c>
      <c r="M2913" s="6">
        <f t="shared" si="1"/>
        <v>2</v>
      </c>
      <c r="N2913" s="6" t="str">
        <f t="shared" si="2"/>
        <v>Millenial</v>
      </c>
      <c r="O2913" s="6" t="str">
        <f t="shared" si="3"/>
        <v>Medium Income</v>
      </c>
    </row>
    <row r="2914" hidden="1">
      <c r="A2914" s="1">
        <v>102912.0</v>
      </c>
      <c r="B2914" s="1">
        <v>58.0</v>
      </c>
      <c r="C2914" s="1">
        <v>11000.0</v>
      </c>
      <c r="D2914" s="1" t="s">
        <v>23</v>
      </c>
      <c r="E2914" s="1">
        <v>38974.81</v>
      </c>
      <c r="F2914" s="1">
        <v>1.0</v>
      </c>
      <c r="G2914" s="1">
        <v>20.0</v>
      </c>
      <c r="H2914" s="1">
        <v>5.0</v>
      </c>
      <c r="I2914" s="1" t="s">
        <v>18</v>
      </c>
      <c r="J2914" s="1">
        <v>0.246</v>
      </c>
      <c r="K2914" s="1">
        <v>0.85</v>
      </c>
      <c r="L2914" s="6" t="str">
        <f>if(J2914&gt;QUARTILE!$B$3, "TOP", if(J2914&lt;QUARTILE!$B$4, "BOTTOM", 0))</f>
        <v>BOTTOM</v>
      </c>
      <c r="M2914" s="6">
        <f t="shared" si="1"/>
        <v>1</v>
      </c>
      <c r="N2914" s="6" t="str">
        <f t="shared" si="2"/>
        <v>Gen X</v>
      </c>
      <c r="O2914" s="6" t="str">
        <f t="shared" si="3"/>
        <v>Low Income</v>
      </c>
    </row>
    <row r="2915" hidden="1">
      <c r="A2915" s="1">
        <v>102913.0</v>
      </c>
      <c r="B2915" s="1">
        <v>40.0</v>
      </c>
      <c r="C2915" s="1">
        <v>18000.0</v>
      </c>
      <c r="D2915" s="1" t="s">
        <v>25</v>
      </c>
      <c r="E2915" s="1">
        <v>14437.95</v>
      </c>
      <c r="F2915" s="1">
        <v>3.0</v>
      </c>
      <c r="G2915" s="1">
        <v>21.0</v>
      </c>
      <c r="H2915" s="1">
        <v>7.0</v>
      </c>
      <c r="I2915" s="1" t="s">
        <v>22</v>
      </c>
      <c r="J2915" s="1">
        <v>1.0</v>
      </c>
      <c r="K2915" s="1">
        <v>0.961</v>
      </c>
      <c r="L2915" s="6" t="str">
        <f>if(J2915&gt;QUARTILE!$B$3, "TOP", if(J2915&lt;QUARTILE!$B$4, "BOTTOM", 0))</f>
        <v>TOP</v>
      </c>
      <c r="M2915" s="6">
        <f t="shared" si="1"/>
        <v>2</v>
      </c>
      <c r="N2915" s="6" t="str">
        <f t="shared" si="2"/>
        <v>Gen X</v>
      </c>
      <c r="O2915" s="6" t="str">
        <f t="shared" si="3"/>
        <v>Low Income</v>
      </c>
    </row>
    <row r="2916" hidden="1">
      <c r="A2916" s="1">
        <v>102914.0</v>
      </c>
      <c r="B2916" s="1">
        <v>36.0</v>
      </c>
      <c r="C2916" s="1">
        <v>24000.0</v>
      </c>
      <c r="D2916" s="1" t="s">
        <v>17</v>
      </c>
      <c r="E2916" s="1">
        <v>23008.43</v>
      </c>
      <c r="F2916" s="1">
        <v>1.0</v>
      </c>
      <c r="G2916" s="1">
        <v>11.0</v>
      </c>
      <c r="H2916" s="1">
        <v>7.0</v>
      </c>
      <c r="I2916" s="1" t="s">
        <v>22</v>
      </c>
      <c r="J2916" s="1">
        <v>0.763</v>
      </c>
      <c r="K2916" s="1">
        <v>0.875</v>
      </c>
      <c r="L2916" s="6">
        <f>if(J2916&gt;QUARTILE!$B$3, "TOP", if(J2916&lt;QUARTILE!$B$4, "BOTTOM", 0))</f>
        <v>0</v>
      </c>
      <c r="M2916" s="6">
        <f t="shared" si="1"/>
        <v>2</v>
      </c>
      <c r="N2916" s="6" t="str">
        <f t="shared" si="2"/>
        <v>Gen X</v>
      </c>
      <c r="O2916" s="6" t="str">
        <f t="shared" si="3"/>
        <v>Low Income</v>
      </c>
    </row>
    <row r="2917" hidden="1">
      <c r="A2917" s="1">
        <v>102915.0</v>
      </c>
      <c r="B2917" s="1">
        <v>62.0</v>
      </c>
      <c r="C2917" s="1">
        <v>13000.0</v>
      </c>
      <c r="D2917" s="1" t="s">
        <v>27</v>
      </c>
      <c r="E2917" s="1">
        <v>1564.59</v>
      </c>
      <c r="F2917" s="1">
        <v>2.0</v>
      </c>
      <c r="G2917" s="1">
        <v>25.0</v>
      </c>
      <c r="H2917" s="1">
        <v>6.0</v>
      </c>
      <c r="I2917" s="1" t="s">
        <v>22</v>
      </c>
      <c r="J2917" s="1">
        <v>0.553</v>
      </c>
      <c r="K2917" s="1">
        <v>0.432</v>
      </c>
      <c r="L2917" s="6">
        <f>if(J2917&gt;QUARTILE!$B$3, "TOP", if(J2917&lt;QUARTILE!$B$4, "BOTTOM", 0))</f>
        <v>0</v>
      </c>
      <c r="M2917" s="6">
        <f t="shared" si="1"/>
        <v>2</v>
      </c>
      <c r="N2917" s="6" t="str">
        <f t="shared" si="2"/>
        <v>Baby Boomer</v>
      </c>
      <c r="O2917" s="6" t="str">
        <f t="shared" si="3"/>
        <v>Low Income</v>
      </c>
    </row>
    <row r="2918" hidden="1">
      <c r="A2918" s="1">
        <v>102916.0</v>
      </c>
      <c r="B2918" s="1">
        <v>28.0</v>
      </c>
      <c r="C2918" s="1">
        <v>18000.0</v>
      </c>
      <c r="D2918" s="1" t="s">
        <v>27</v>
      </c>
      <c r="E2918" s="1">
        <v>11920.61</v>
      </c>
      <c r="F2918" s="1">
        <v>5.0</v>
      </c>
      <c r="G2918" s="1">
        <v>17.0</v>
      </c>
      <c r="H2918" s="1">
        <v>8.0</v>
      </c>
      <c r="I2918" s="1" t="s">
        <v>22</v>
      </c>
      <c r="J2918" s="1">
        <v>0.343</v>
      </c>
      <c r="K2918" s="1">
        <v>0.543</v>
      </c>
      <c r="L2918" s="6">
        <f>if(J2918&gt;QUARTILE!$B$3, "TOP", if(J2918&lt;QUARTILE!$B$4, "BOTTOM", 0))</f>
        <v>0</v>
      </c>
      <c r="M2918" s="6">
        <f t="shared" si="1"/>
        <v>2</v>
      </c>
      <c r="N2918" s="6" t="str">
        <f t="shared" si="2"/>
        <v>Millenial</v>
      </c>
      <c r="O2918" s="6" t="str">
        <f t="shared" si="3"/>
        <v>Low Income</v>
      </c>
    </row>
    <row r="2919" hidden="1">
      <c r="A2919" s="1">
        <v>102917.0</v>
      </c>
      <c r="B2919" s="1">
        <v>18.0</v>
      </c>
      <c r="C2919" s="1">
        <v>31000.0</v>
      </c>
      <c r="D2919" s="1" t="s">
        <v>27</v>
      </c>
      <c r="E2919" s="1">
        <v>1994.05</v>
      </c>
      <c r="F2919" s="1">
        <v>3.0</v>
      </c>
      <c r="G2919" s="1">
        <v>22.0</v>
      </c>
      <c r="H2919" s="1">
        <v>20.0</v>
      </c>
      <c r="I2919" s="1" t="s">
        <v>22</v>
      </c>
      <c r="J2919" s="1">
        <v>0.094</v>
      </c>
      <c r="K2919" s="1">
        <v>0.824</v>
      </c>
      <c r="L2919" s="6" t="str">
        <f>if(J2919&gt;QUARTILE!$B$3, "TOP", if(J2919&lt;QUARTILE!$B$4, "BOTTOM", 0))</f>
        <v>BOTTOM</v>
      </c>
      <c r="M2919" s="6">
        <f t="shared" si="1"/>
        <v>2</v>
      </c>
      <c r="N2919" s="6" t="str">
        <f t="shared" si="2"/>
        <v>Millenial</v>
      </c>
      <c r="O2919" s="6" t="str">
        <f t="shared" si="3"/>
        <v>Low Income</v>
      </c>
    </row>
    <row r="2920" hidden="1">
      <c r="A2920" s="1">
        <v>102918.0</v>
      </c>
      <c r="B2920" s="1">
        <v>41.0</v>
      </c>
      <c r="C2920" s="1">
        <v>14000.0</v>
      </c>
      <c r="D2920" s="1" t="s">
        <v>25</v>
      </c>
      <c r="E2920" s="1">
        <v>18298.92</v>
      </c>
      <c r="F2920" s="1">
        <v>2.0</v>
      </c>
      <c r="G2920" s="1">
        <v>28.0</v>
      </c>
      <c r="H2920" s="1">
        <v>13.0</v>
      </c>
      <c r="I2920" s="1" t="s">
        <v>18</v>
      </c>
      <c r="J2920" s="1">
        <v>0.408</v>
      </c>
      <c r="K2920" s="1">
        <v>0.676</v>
      </c>
      <c r="L2920" s="6">
        <f>if(J2920&gt;QUARTILE!$B$3, "TOP", if(J2920&lt;QUARTILE!$B$4, "BOTTOM", 0))</f>
        <v>0</v>
      </c>
      <c r="M2920" s="6">
        <f t="shared" si="1"/>
        <v>1</v>
      </c>
      <c r="N2920" s="6" t="str">
        <f t="shared" si="2"/>
        <v>Gen X</v>
      </c>
      <c r="O2920" s="6" t="str">
        <f t="shared" si="3"/>
        <v>Low Income</v>
      </c>
    </row>
    <row r="2921" hidden="1">
      <c r="A2921" s="1">
        <v>102919.0</v>
      </c>
      <c r="B2921" s="1">
        <v>79.0</v>
      </c>
      <c r="C2921" s="1">
        <v>18000.0</v>
      </c>
      <c r="D2921" s="1" t="s">
        <v>27</v>
      </c>
      <c r="E2921" s="1">
        <v>6599.39</v>
      </c>
      <c r="F2921" s="1">
        <v>1.0</v>
      </c>
      <c r="G2921" s="1">
        <v>17.0</v>
      </c>
      <c r="H2921" s="1">
        <v>4.0</v>
      </c>
      <c r="I2921" s="1" t="s">
        <v>22</v>
      </c>
      <c r="J2921" s="1">
        <v>0.323</v>
      </c>
      <c r="K2921" s="1">
        <v>0.895</v>
      </c>
      <c r="L2921" s="6">
        <f>if(J2921&gt;QUARTILE!$B$3, "TOP", if(J2921&lt;QUARTILE!$B$4, "BOTTOM", 0))</f>
        <v>0</v>
      </c>
      <c r="M2921" s="6">
        <f t="shared" si="1"/>
        <v>2</v>
      </c>
      <c r="N2921" s="6" t="str">
        <f t="shared" si="2"/>
        <v>Baby Boomer</v>
      </c>
      <c r="O2921" s="6" t="str">
        <f t="shared" si="3"/>
        <v>Low Income</v>
      </c>
    </row>
    <row r="2922" hidden="1">
      <c r="A2922" s="1">
        <v>102920.0</v>
      </c>
      <c r="B2922" s="1">
        <v>71.0</v>
      </c>
      <c r="C2922" s="1">
        <v>17000.0</v>
      </c>
      <c r="D2922" s="1" t="s">
        <v>23</v>
      </c>
      <c r="E2922" s="1">
        <v>6772.94</v>
      </c>
      <c r="F2922" s="1">
        <v>4.0</v>
      </c>
      <c r="G2922" s="1">
        <v>19.0</v>
      </c>
      <c r="H2922" s="1">
        <v>1.0</v>
      </c>
      <c r="I2922" s="1" t="s">
        <v>22</v>
      </c>
      <c r="J2922" s="1">
        <v>0.128</v>
      </c>
      <c r="K2922" s="1">
        <v>0.266</v>
      </c>
      <c r="L2922" s="6" t="str">
        <f>if(J2922&gt;QUARTILE!$B$3, "TOP", if(J2922&lt;QUARTILE!$B$4, "BOTTOM", 0))</f>
        <v>BOTTOM</v>
      </c>
      <c r="M2922" s="6">
        <f t="shared" si="1"/>
        <v>2</v>
      </c>
      <c r="N2922" s="6" t="str">
        <f t="shared" si="2"/>
        <v>Baby Boomer</v>
      </c>
      <c r="O2922" s="6" t="str">
        <f t="shared" si="3"/>
        <v>Low Income</v>
      </c>
    </row>
    <row r="2923" hidden="1">
      <c r="A2923" s="1">
        <v>102921.0</v>
      </c>
      <c r="B2923" s="1">
        <v>24.0</v>
      </c>
      <c r="C2923" s="1">
        <v>21000.0</v>
      </c>
      <c r="D2923" s="1" t="s">
        <v>27</v>
      </c>
      <c r="E2923" s="1">
        <v>1597.47</v>
      </c>
      <c r="F2923" s="1">
        <v>2.0</v>
      </c>
      <c r="G2923" s="1">
        <v>21.0</v>
      </c>
      <c r="H2923" s="1">
        <v>20.0</v>
      </c>
      <c r="I2923" s="1" t="s">
        <v>18</v>
      </c>
      <c r="J2923" s="1">
        <v>0.784</v>
      </c>
      <c r="K2923" s="1">
        <v>0.624</v>
      </c>
      <c r="L2923" s="6">
        <f>if(J2923&gt;QUARTILE!$B$3, "TOP", if(J2923&lt;QUARTILE!$B$4, "BOTTOM", 0))</f>
        <v>0</v>
      </c>
      <c r="M2923" s="6">
        <f t="shared" si="1"/>
        <v>1</v>
      </c>
      <c r="N2923" s="6" t="str">
        <f t="shared" si="2"/>
        <v>Millenial</v>
      </c>
      <c r="O2923" s="6" t="str">
        <f t="shared" si="3"/>
        <v>Low Income</v>
      </c>
    </row>
    <row r="2924" hidden="1">
      <c r="A2924" s="1">
        <v>102922.0</v>
      </c>
      <c r="B2924" s="1">
        <v>42.0</v>
      </c>
      <c r="C2924" s="1">
        <v>25000.0</v>
      </c>
      <c r="D2924" s="1" t="s">
        <v>31</v>
      </c>
      <c r="E2924" s="1">
        <v>7428.17</v>
      </c>
      <c r="F2924" s="1">
        <v>4.0</v>
      </c>
      <c r="G2924" s="1">
        <v>20.0</v>
      </c>
      <c r="H2924" s="1">
        <v>12.0</v>
      </c>
      <c r="I2924" s="1" t="s">
        <v>18</v>
      </c>
      <c r="J2924" s="1">
        <v>0.415</v>
      </c>
      <c r="K2924" s="1">
        <v>0.517</v>
      </c>
      <c r="L2924" s="6">
        <f>if(J2924&gt;QUARTILE!$B$3, "TOP", if(J2924&lt;QUARTILE!$B$4, "BOTTOM", 0))</f>
        <v>0</v>
      </c>
      <c r="M2924" s="6">
        <f t="shared" si="1"/>
        <v>1</v>
      </c>
      <c r="N2924" s="6" t="str">
        <f t="shared" si="2"/>
        <v>Gen X</v>
      </c>
      <c r="O2924" s="6" t="str">
        <f t="shared" si="3"/>
        <v>Low Income</v>
      </c>
    </row>
    <row r="2925" hidden="1">
      <c r="A2925" s="1">
        <v>102923.0</v>
      </c>
      <c r="B2925" s="1">
        <v>38.0</v>
      </c>
      <c r="C2925" s="1">
        <v>31000.0</v>
      </c>
      <c r="D2925" s="1" t="s">
        <v>17</v>
      </c>
      <c r="E2925" s="1">
        <v>14131.83</v>
      </c>
      <c r="F2925" s="1">
        <v>4.0</v>
      </c>
      <c r="G2925" s="1">
        <v>16.0</v>
      </c>
      <c r="H2925" s="1">
        <v>13.0</v>
      </c>
      <c r="I2925" s="1" t="s">
        <v>18</v>
      </c>
      <c r="J2925" s="1">
        <v>0.89</v>
      </c>
      <c r="K2925" s="1">
        <v>0.935</v>
      </c>
      <c r="L2925" s="6" t="str">
        <f>if(J2925&gt;QUARTILE!$B$3, "TOP", if(J2925&lt;QUARTILE!$B$4, "BOTTOM", 0))</f>
        <v>TOP</v>
      </c>
      <c r="M2925" s="6">
        <f t="shared" si="1"/>
        <v>1</v>
      </c>
      <c r="N2925" s="6" t="str">
        <f t="shared" si="2"/>
        <v>Gen X</v>
      </c>
      <c r="O2925" s="6" t="str">
        <f t="shared" si="3"/>
        <v>Low Income</v>
      </c>
    </row>
    <row r="2926" hidden="1">
      <c r="A2926" s="1">
        <v>102924.0</v>
      </c>
      <c r="B2926" s="1">
        <v>32.0</v>
      </c>
      <c r="C2926" s="1">
        <v>70000.0</v>
      </c>
      <c r="D2926" s="1" t="s">
        <v>23</v>
      </c>
      <c r="E2926" s="1">
        <v>17573.16</v>
      </c>
      <c r="F2926" s="1">
        <v>3.0</v>
      </c>
      <c r="G2926" s="1">
        <v>23.0</v>
      </c>
      <c r="H2926" s="1">
        <v>9.0</v>
      </c>
      <c r="I2926" s="1" t="s">
        <v>22</v>
      </c>
      <c r="J2926" s="1">
        <v>0.308</v>
      </c>
      <c r="K2926" s="1">
        <v>0.878</v>
      </c>
      <c r="L2926" s="6" t="str">
        <f>if(J2926&gt;QUARTILE!$B$3, "TOP", if(J2926&lt;QUARTILE!$B$4, "BOTTOM", 0))</f>
        <v>BOTTOM</v>
      </c>
      <c r="M2926" s="6">
        <f t="shared" si="1"/>
        <v>2</v>
      </c>
      <c r="N2926" s="6" t="str">
        <f t="shared" si="2"/>
        <v>Gen X</v>
      </c>
      <c r="O2926" s="6" t="str">
        <f t="shared" si="3"/>
        <v>Medium Income</v>
      </c>
    </row>
    <row r="2927" hidden="1">
      <c r="A2927" s="1">
        <v>102925.0</v>
      </c>
      <c r="B2927" s="1">
        <v>18.0</v>
      </c>
      <c r="C2927" s="1">
        <v>5000.0</v>
      </c>
      <c r="D2927" s="1" t="s">
        <v>23</v>
      </c>
      <c r="E2927" s="1">
        <v>1379.83</v>
      </c>
      <c r="F2927" s="1">
        <v>5.0</v>
      </c>
      <c r="G2927" s="1">
        <v>17.0</v>
      </c>
      <c r="H2927" s="1">
        <v>19.0</v>
      </c>
      <c r="I2927" s="1" t="s">
        <v>18</v>
      </c>
      <c r="J2927" s="1">
        <v>0.368</v>
      </c>
      <c r="K2927" s="1">
        <v>0.115</v>
      </c>
      <c r="L2927" s="6">
        <f>if(J2927&gt;QUARTILE!$B$3, "TOP", if(J2927&lt;QUARTILE!$B$4, "BOTTOM", 0))</f>
        <v>0</v>
      </c>
      <c r="M2927" s="6">
        <f t="shared" si="1"/>
        <v>1</v>
      </c>
      <c r="N2927" s="6" t="str">
        <f t="shared" si="2"/>
        <v>Millenial</v>
      </c>
      <c r="O2927" s="6" t="str">
        <f t="shared" si="3"/>
        <v>Low Income</v>
      </c>
    </row>
    <row r="2928" hidden="1">
      <c r="A2928" s="1">
        <v>102926.0</v>
      </c>
      <c r="B2928" s="1">
        <v>29.0</v>
      </c>
      <c r="C2928" s="1">
        <v>20000.0</v>
      </c>
      <c r="D2928" s="1" t="s">
        <v>27</v>
      </c>
      <c r="E2928" s="1">
        <v>21080.0</v>
      </c>
      <c r="F2928" s="1">
        <v>1.0</v>
      </c>
      <c r="G2928" s="1">
        <v>15.0</v>
      </c>
      <c r="H2928" s="1">
        <v>18.0</v>
      </c>
      <c r="I2928" s="1" t="s">
        <v>22</v>
      </c>
      <c r="J2928" s="1">
        <v>0.279</v>
      </c>
      <c r="K2928" s="1">
        <v>0.059</v>
      </c>
      <c r="L2928" s="6" t="str">
        <f>if(J2928&gt;QUARTILE!$B$3, "TOP", if(J2928&lt;QUARTILE!$B$4, "BOTTOM", 0))</f>
        <v>BOTTOM</v>
      </c>
      <c r="M2928" s="6">
        <f t="shared" si="1"/>
        <v>2</v>
      </c>
      <c r="N2928" s="6" t="str">
        <f t="shared" si="2"/>
        <v>Millenial</v>
      </c>
      <c r="O2928" s="6" t="str">
        <f t="shared" si="3"/>
        <v>Low Income</v>
      </c>
    </row>
    <row r="2929" hidden="1">
      <c r="A2929" s="1">
        <v>102927.0</v>
      </c>
      <c r="B2929" s="1">
        <v>75.0</v>
      </c>
      <c r="C2929" s="1">
        <v>10000.0</v>
      </c>
      <c r="D2929" s="1" t="s">
        <v>21</v>
      </c>
      <c r="E2929" s="1">
        <v>13422.85</v>
      </c>
      <c r="F2929" s="1">
        <v>1.0</v>
      </c>
      <c r="G2929" s="1">
        <v>15.0</v>
      </c>
      <c r="H2929" s="1">
        <v>6.0</v>
      </c>
      <c r="I2929" s="1" t="s">
        <v>22</v>
      </c>
      <c r="J2929" s="1">
        <v>0.865</v>
      </c>
      <c r="K2929" s="1">
        <v>0.446</v>
      </c>
      <c r="L2929" s="6" t="str">
        <f>if(J2929&gt;QUARTILE!$B$3, "TOP", if(J2929&lt;QUARTILE!$B$4, "BOTTOM", 0))</f>
        <v>TOP</v>
      </c>
      <c r="M2929" s="6">
        <f t="shared" si="1"/>
        <v>2</v>
      </c>
      <c r="N2929" s="6" t="str">
        <f t="shared" si="2"/>
        <v>Baby Boomer</v>
      </c>
      <c r="O2929" s="6" t="str">
        <f t="shared" si="3"/>
        <v>Low Income</v>
      </c>
    </row>
    <row r="2930" hidden="1">
      <c r="A2930" s="1">
        <v>102928.0</v>
      </c>
      <c r="B2930" s="1">
        <v>24.0</v>
      </c>
      <c r="C2930" s="1">
        <v>17000.0</v>
      </c>
      <c r="D2930" s="1" t="s">
        <v>25</v>
      </c>
      <c r="E2930" s="1">
        <v>15396.59</v>
      </c>
      <c r="F2930" s="1">
        <v>2.0</v>
      </c>
      <c r="G2930" s="1">
        <v>24.0</v>
      </c>
      <c r="H2930" s="1">
        <v>10.0</v>
      </c>
      <c r="I2930" s="1" t="s">
        <v>22</v>
      </c>
      <c r="J2930" s="1">
        <v>0.558</v>
      </c>
      <c r="K2930" s="1">
        <v>0.546</v>
      </c>
      <c r="L2930" s="6">
        <f>if(J2930&gt;QUARTILE!$B$3, "TOP", if(J2930&lt;QUARTILE!$B$4, "BOTTOM", 0))</f>
        <v>0</v>
      </c>
      <c r="M2930" s="6">
        <f t="shared" si="1"/>
        <v>2</v>
      </c>
      <c r="N2930" s="6" t="str">
        <f t="shared" si="2"/>
        <v>Millenial</v>
      </c>
      <c r="O2930" s="6" t="str">
        <f t="shared" si="3"/>
        <v>Low Income</v>
      </c>
    </row>
    <row r="2931" hidden="1">
      <c r="A2931" s="1">
        <v>102929.0</v>
      </c>
      <c r="B2931" s="1">
        <v>32.0</v>
      </c>
      <c r="C2931" s="1">
        <v>37000.0</v>
      </c>
      <c r="D2931" s="1" t="s">
        <v>25</v>
      </c>
      <c r="E2931" s="1">
        <v>35770.89</v>
      </c>
      <c r="F2931" s="1">
        <v>1.0</v>
      </c>
      <c r="G2931" s="1">
        <v>18.0</v>
      </c>
      <c r="H2931" s="1">
        <v>10.0</v>
      </c>
      <c r="I2931" s="1" t="s">
        <v>18</v>
      </c>
      <c r="J2931" s="1">
        <v>0.292</v>
      </c>
      <c r="K2931" s="1">
        <v>0.69</v>
      </c>
      <c r="L2931" s="6" t="str">
        <f>if(J2931&gt;QUARTILE!$B$3, "TOP", if(J2931&lt;QUARTILE!$B$4, "BOTTOM", 0))</f>
        <v>BOTTOM</v>
      </c>
      <c r="M2931" s="6">
        <f t="shared" si="1"/>
        <v>1</v>
      </c>
      <c r="N2931" s="6" t="str">
        <f t="shared" si="2"/>
        <v>Gen X</v>
      </c>
      <c r="O2931" s="6" t="str">
        <f t="shared" si="3"/>
        <v>Low Income</v>
      </c>
    </row>
    <row r="2932" hidden="1">
      <c r="A2932" s="1">
        <v>102930.0</v>
      </c>
      <c r="B2932" s="1">
        <v>38.0</v>
      </c>
      <c r="C2932" s="1">
        <v>45000.0</v>
      </c>
      <c r="D2932" s="1" t="s">
        <v>23</v>
      </c>
      <c r="E2932" s="1">
        <v>8377.89</v>
      </c>
      <c r="F2932" s="1">
        <v>3.0</v>
      </c>
      <c r="G2932" s="1">
        <v>15.0</v>
      </c>
      <c r="H2932" s="1">
        <v>12.0</v>
      </c>
      <c r="I2932" s="1" t="s">
        <v>22</v>
      </c>
      <c r="J2932" s="1">
        <v>0.407</v>
      </c>
      <c r="K2932" s="1">
        <v>0.16</v>
      </c>
      <c r="L2932" s="6">
        <f>if(J2932&gt;QUARTILE!$B$3, "TOP", if(J2932&lt;QUARTILE!$B$4, "BOTTOM", 0))</f>
        <v>0</v>
      </c>
      <c r="M2932" s="6">
        <f t="shared" si="1"/>
        <v>2</v>
      </c>
      <c r="N2932" s="6" t="str">
        <f t="shared" si="2"/>
        <v>Gen X</v>
      </c>
      <c r="O2932" s="6" t="str">
        <f t="shared" si="3"/>
        <v>Medium Income</v>
      </c>
    </row>
    <row r="2933" hidden="1">
      <c r="A2933" s="1">
        <v>102931.0</v>
      </c>
      <c r="B2933" s="1">
        <v>36.0</v>
      </c>
      <c r="C2933" s="1">
        <v>46000.0</v>
      </c>
      <c r="D2933" s="1" t="s">
        <v>27</v>
      </c>
      <c r="E2933" s="1">
        <v>3824.45</v>
      </c>
      <c r="F2933" s="1">
        <v>1.0</v>
      </c>
      <c r="G2933" s="1">
        <v>28.0</v>
      </c>
      <c r="H2933" s="1">
        <v>11.0</v>
      </c>
      <c r="I2933" s="1" t="s">
        <v>22</v>
      </c>
      <c r="J2933" s="1">
        <v>0.943</v>
      </c>
      <c r="K2933" s="1">
        <v>0.92</v>
      </c>
      <c r="L2933" s="6" t="str">
        <f>if(J2933&gt;QUARTILE!$B$3, "TOP", if(J2933&lt;QUARTILE!$B$4, "BOTTOM", 0))</f>
        <v>TOP</v>
      </c>
      <c r="M2933" s="6">
        <f t="shared" si="1"/>
        <v>2</v>
      </c>
      <c r="N2933" s="6" t="str">
        <f t="shared" si="2"/>
        <v>Gen X</v>
      </c>
      <c r="O2933" s="6" t="str">
        <f t="shared" si="3"/>
        <v>Medium Income</v>
      </c>
    </row>
    <row r="2934" hidden="1">
      <c r="A2934" s="1">
        <v>102932.0</v>
      </c>
      <c r="B2934" s="1">
        <v>77.0</v>
      </c>
      <c r="C2934" s="1">
        <v>46000.0</v>
      </c>
      <c r="D2934" s="1" t="s">
        <v>27</v>
      </c>
      <c r="E2934" s="1">
        <v>16050.77</v>
      </c>
      <c r="F2934" s="1">
        <v>2.0</v>
      </c>
      <c r="G2934" s="1">
        <v>13.0</v>
      </c>
      <c r="H2934" s="1">
        <v>6.0</v>
      </c>
      <c r="I2934" s="1" t="s">
        <v>22</v>
      </c>
      <c r="J2934" s="1">
        <v>0.551</v>
      </c>
      <c r="K2934" s="1">
        <v>0.572</v>
      </c>
      <c r="L2934" s="6">
        <f>if(J2934&gt;QUARTILE!$B$3, "TOP", if(J2934&lt;QUARTILE!$B$4, "BOTTOM", 0))</f>
        <v>0</v>
      </c>
      <c r="M2934" s="6">
        <f t="shared" si="1"/>
        <v>2</v>
      </c>
      <c r="N2934" s="6" t="str">
        <f t="shared" si="2"/>
        <v>Baby Boomer</v>
      </c>
      <c r="O2934" s="6" t="str">
        <f t="shared" si="3"/>
        <v>Medium Income</v>
      </c>
    </row>
    <row r="2935" hidden="1">
      <c r="A2935" s="1">
        <v>102933.0</v>
      </c>
      <c r="B2935" s="1">
        <v>46.0</v>
      </c>
      <c r="C2935" s="1">
        <v>20000.0</v>
      </c>
      <c r="D2935" s="1" t="s">
        <v>30</v>
      </c>
      <c r="E2935" s="1">
        <v>58016.41</v>
      </c>
      <c r="F2935" s="1">
        <v>1.0</v>
      </c>
      <c r="G2935" s="1">
        <v>25.0</v>
      </c>
      <c r="H2935" s="1">
        <v>5.0</v>
      </c>
      <c r="I2935" s="1" t="s">
        <v>18</v>
      </c>
      <c r="J2935" s="1">
        <v>0.137</v>
      </c>
      <c r="K2935" s="1">
        <v>0.743</v>
      </c>
      <c r="L2935" s="6" t="str">
        <f>if(J2935&gt;QUARTILE!$B$3, "TOP", if(J2935&lt;QUARTILE!$B$4, "BOTTOM", 0))</f>
        <v>BOTTOM</v>
      </c>
      <c r="M2935" s="6">
        <f t="shared" si="1"/>
        <v>1</v>
      </c>
      <c r="N2935" s="6" t="str">
        <f t="shared" si="2"/>
        <v>Gen X</v>
      </c>
      <c r="O2935" s="6" t="str">
        <f t="shared" si="3"/>
        <v>Low Income</v>
      </c>
    </row>
    <row r="2936" hidden="1">
      <c r="A2936" s="1">
        <v>102934.0</v>
      </c>
      <c r="B2936" s="1">
        <v>42.0</v>
      </c>
      <c r="C2936" s="1">
        <v>51000.0</v>
      </c>
      <c r="D2936" s="1" t="s">
        <v>23</v>
      </c>
      <c r="E2936" s="1">
        <v>14590.81</v>
      </c>
      <c r="F2936" s="1">
        <v>5.0</v>
      </c>
      <c r="G2936" s="1">
        <v>12.0</v>
      </c>
      <c r="H2936" s="1">
        <v>14.0</v>
      </c>
      <c r="I2936" s="1" t="s">
        <v>18</v>
      </c>
      <c r="J2936" s="1">
        <v>0.208</v>
      </c>
      <c r="K2936" s="1">
        <v>0.786</v>
      </c>
      <c r="L2936" s="6" t="str">
        <f>if(J2936&gt;QUARTILE!$B$3, "TOP", if(J2936&lt;QUARTILE!$B$4, "BOTTOM", 0))</f>
        <v>BOTTOM</v>
      </c>
      <c r="M2936" s="6">
        <f t="shared" si="1"/>
        <v>1</v>
      </c>
      <c r="N2936" s="6" t="str">
        <f t="shared" si="2"/>
        <v>Gen X</v>
      </c>
      <c r="O2936" s="6" t="str">
        <f t="shared" si="3"/>
        <v>Medium Income</v>
      </c>
    </row>
    <row r="2937" hidden="1">
      <c r="A2937" s="1">
        <v>102935.0</v>
      </c>
      <c r="B2937" s="1">
        <v>50.0</v>
      </c>
      <c r="C2937" s="1">
        <v>57000.0</v>
      </c>
      <c r="D2937" s="1" t="s">
        <v>27</v>
      </c>
      <c r="E2937" s="1">
        <v>35665.37</v>
      </c>
      <c r="F2937" s="1">
        <v>4.0</v>
      </c>
      <c r="G2937" s="1">
        <v>15.0</v>
      </c>
      <c r="H2937" s="1">
        <v>2.0</v>
      </c>
      <c r="I2937" s="1" t="s">
        <v>18</v>
      </c>
      <c r="J2937" s="1">
        <v>0.436</v>
      </c>
      <c r="K2937" s="1">
        <v>0.802</v>
      </c>
      <c r="L2937" s="6">
        <f>if(J2937&gt;QUARTILE!$B$3, "TOP", if(J2937&lt;QUARTILE!$B$4, "BOTTOM", 0))</f>
        <v>0</v>
      </c>
      <c r="M2937" s="6">
        <f t="shared" si="1"/>
        <v>1</v>
      </c>
      <c r="N2937" s="6" t="str">
        <f t="shared" si="2"/>
        <v>Gen X</v>
      </c>
      <c r="O2937" s="6" t="str">
        <f t="shared" si="3"/>
        <v>Medium Income</v>
      </c>
    </row>
    <row r="2938" hidden="1">
      <c r="A2938" s="1">
        <v>102936.0</v>
      </c>
      <c r="B2938" s="1">
        <v>66.0</v>
      </c>
      <c r="C2938" s="1">
        <v>24000.0</v>
      </c>
      <c r="D2938" s="1" t="s">
        <v>25</v>
      </c>
      <c r="E2938" s="1">
        <v>28296.52</v>
      </c>
      <c r="F2938" s="1">
        <v>4.0</v>
      </c>
      <c r="G2938" s="1">
        <v>20.0</v>
      </c>
      <c r="H2938" s="1">
        <v>8.0</v>
      </c>
      <c r="I2938" s="1" t="s">
        <v>22</v>
      </c>
      <c r="J2938" s="1">
        <v>0.671</v>
      </c>
      <c r="K2938" s="1">
        <v>0.609</v>
      </c>
      <c r="L2938" s="6">
        <f>if(J2938&gt;QUARTILE!$B$3, "TOP", if(J2938&lt;QUARTILE!$B$4, "BOTTOM", 0))</f>
        <v>0</v>
      </c>
      <c r="M2938" s="6">
        <f t="shared" si="1"/>
        <v>2</v>
      </c>
      <c r="N2938" s="6" t="str">
        <f t="shared" si="2"/>
        <v>Baby Boomer</v>
      </c>
      <c r="O2938" s="6" t="str">
        <f t="shared" si="3"/>
        <v>Low Income</v>
      </c>
    </row>
    <row r="2939" hidden="1">
      <c r="A2939" s="1">
        <v>102937.0</v>
      </c>
      <c r="B2939" s="1">
        <v>49.0</v>
      </c>
      <c r="C2939" s="1">
        <v>45000.0</v>
      </c>
      <c r="D2939" s="1" t="s">
        <v>25</v>
      </c>
      <c r="E2939" s="1">
        <v>14609.95</v>
      </c>
      <c r="F2939" s="1">
        <v>4.0</v>
      </c>
      <c r="G2939" s="1">
        <v>30.0</v>
      </c>
      <c r="H2939" s="1">
        <v>8.0</v>
      </c>
      <c r="I2939" s="1" t="s">
        <v>22</v>
      </c>
      <c r="J2939" s="1">
        <v>0.295</v>
      </c>
      <c r="K2939" s="1">
        <v>0.734</v>
      </c>
      <c r="L2939" s="6" t="str">
        <f>if(J2939&gt;QUARTILE!$B$3, "TOP", if(J2939&lt;QUARTILE!$B$4, "BOTTOM", 0))</f>
        <v>BOTTOM</v>
      </c>
      <c r="M2939" s="6">
        <f t="shared" si="1"/>
        <v>2</v>
      </c>
      <c r="N2939" s="6" t="str">
        <f t="shared" si="2"/>
        <v>Gen X</v>
      </c>
      <c r="O2939" s="6" t="str">
        <f t="shared" si="3"/>
        <v>Medium Income</v>
      </c>
    </row>
    <row r="2940" hidden="1">
      <c r="A2940" s="1">
        <v>102938.0</v>
      </c>
      <c r="B2940" s="1">
        <v>66.0</v>
      </c>
      <c r="C2940" s="1">
        <v>23000.0</v>
      </c>
      <c r="D2940" s="1" t="s">
        <v>17</v>
      </c>
      <c r="E2940" s="1">
        <v>20857.2</v>
      </c>
      <c r="F2940" s="1">
        <v>5.0</v>
      </c>
      <c r="G2940" s="1">
        <v>17.0</v>
      </c>
      <c r="H2940" s="1">
        <v>6.0</v>
      </c>
      <c r="I2940" s="1" t="s">
        <v>22</v>
      </c>
      <c r="J2940" s="1">
        <v>0.85</v>
      </c>
      <c r="K2940" s="1">
        <v>0.771</v>
      </c>
      <c r="L2940" s="6" t="str">
        <f>if(J2940&gt;QUARTILE!$B$3, "TOP", if(J2940&lt;QUARTILE!$B$4, "BOTTOM", 0))</f>
        <v>TOP</v>
      </c>
      <c r="M2940" s="6">
        <f t="shared" si="1"/>
        <v>2</v>
      </c>
      <c r="N2940" s="6" t="str">
        <f t="shared" si="2"/>
        <v>Baby Boomer</v>
      </c>
      <c r="O2940" s="6" t="str">
        <f t="shared" si="3"/>
        <v>Low Income</v>
      </c>
    </row>
    <row r="2941" hidden="1">
      <c r="A2941" s="1">
        <v>102939.0</v>
      </c>
      <c r="B2941" s="1">
        <v>52.0</v>
      </c>
      <c r="C2941" s="1">
        <v>51000.0</v>
      </c>
      <c r="D2941" s="1" t="s">
        <v>23</v>
      </c>
      <c r="E2941" s="1">
        <v>10440.43</v>
      </c>
      <c r="F2941" s="1">
        <v>3.0</v>
      </c>
      <c r="G2941" s="1">
        <v>23.0</v>
      </c>
      <c r="H2941" s="1">
        <v>4.0</v>
      </c>
      <c r="I2941" s="1" t="s">
        <v>22</v>
      </c>
      <c r="J2941" s="1">
        <v>0.779</v>
      </c>
      <c r="K2941" s="1">
        <v>0.468</v>
      </c>
      <c r="L2941" s="6">
        <f>if(J2941&gt;QUARTILE!$B$3, "TOP", if(J2941&lt;QUARTILE!$B$4, "BOTTOM", 0))</f>
        <v>0</v>
      </c>
      <c r="M2941" s="6">
        <f t="shared" si="1"/>
        <v>2</v>
      </c>
      <c r="N2941" s="6" t="str">
        <f t="shared" si="2"/>
        <v>Gen X</v>
      </c>
      <c r="O2941" s="6" t="str">
        <f t="shared" si="3"/>
        <v>Medium Income</v>
      </c>
    </row>
    <row r="2942" hidden="1">
      <c r="A2942" s="1">
        <v>102940.0</v>
      </c>
      <c r="B2942" s="1">
        <v>61.0</v>
      </c>
      <c r="C2942" s="1">
        <v>20000.0</v>
      </c>
      <c r="D2942" s="1" t="s">
        <v>25</v>
      </c>
      <c r="E2942" s="1">
        <v>15127.22</v>
      </c>
      <c r="F2942" s="1">
        <v>2.0</v>
      </c>
      <c r="G2942" s="1">
        <v>16.0</v>
      </c>
      <c r="H2942" s="1">
        <v>7.0</v>
      </c>
      <c r="I2942" s="1" t="s">
        <v>22</v>
      </c>
      <c r="J2942" s="1">
        <v>0.351</v>
      </c>
      <c r="K2942" s="1">
        <v>0.432</v>
      </c>
      <c r="L2942" s="6">
        <f>if(J2942&gt;QUARTILE!$B$3, "TOP", if(J2942&lt;QUARTILE!$B$4, "BOTTOM", 0))</f>
        <v>0</v>
      </c>
      <c r="M2942" s="6">
        <f t="shared" si="1"/>
        <v>2</v>
      </c>
      <c r="N2942" s="6" t="str">
        <f t="shared" si="2"/>
        <v>Baby Boomer</v>
      </c>
      <c r="O2942" s="6" t="str">
        <f t="shared" si="3"/>
        <v>Low Income</v>
      </c>
    </row>
    <row r="2943" hidden="1">
      <c r="A2943" s="1">
        <v>102941.0</v>
      </c>
      <c r="B2943" s="1">
        <v>55.0</v>
      </c>
      <c r="C2943" s="1">
        <v>15000.0</v>
      </c>
      <c r="D2943" s="1" t="s">
        <v>27</v>
      </c>
      <c r="E2943" s="1">
        <v>14156.52</v>
      </c>
      <c r="F2943" s="1">
        <v>5.0</v>
      </c>
      <c r="G2943" s="1">
        <v>24.0</v>
      </c>
      <c r="H2943" s="1">
        <v>3.0</v>
      </c>
      <c r="I2943" s="1" t="s">
        <v>22</v>
      </c>
      <c r="J2943" s="1">
        <v>0.394</v>
      </c>
      <c r="K2943" s="1">
        <v>0.897</v>
      </c>
      <c r="L2943" s="6">
        <f>if(J2943&gt;QUARTILE!$B$3, "TOP", if(J2943&lt;QUARTILE!$B$4, "BOTTOM", 0))</f>
        <v>0</v>
      </c>
      <c r="M2943" s="6">
        <f t="shared" si="1"/>
        <v>2</v>
      </c>
      <c r="N2943" s="6" t="str">
        <f t="shared" si="2"/>
        <v>Gen X</v>
      </c>
      <c r="O2943" s="6" t="str">
        <f t="shared" si="3"/>
        <v>Low Income</v>
      </c>
    </row>
    <row r="2944" hidden="1">
      <c r="A2944" s="1">
        <v>102942.0</v>
      </c>
      <c r="B2944" s="1">
        <v>43.0</v>
      </c>
      <c r="C2944" s="1">
        <v>11000.0</v>
      </c>
      <c r="D2944" s="1" t="s">
        <v>25</v>
      </c>
      <c r="E2944" s="1">
        <v>24696.23</v>
      </c>
      <c r="F2944" s="1">
        <v>2.0</v>
      </c>
      <c r="G2944" s="1">
        <v>24.0</v>
      </c>
      <c r="H2944" s="1">
        <v>14.0</v>
      </c>
      <c r="I2944" s="1" t="s">
        <v>18</v>
      </c>
      <c r="J2944" s="1">
        <v>0.425</v>
      </c>
      <c r="K2944" s="1">
        <v>0.067</v>
      </c>
      <c r="L2944" s="6">
        <f>if(J2944&gt;QUARTILE!$B$3, "TOP", if(J2944&lt;QUARTILE!$B$4, "BOTTOM", 0))</f>
        <v>0</v>
      </c>
      <c r="M2944" s="6">
        <f t="shared" si="1"/>
        <v>1</v>
      </c>
      <c r="N2944" s="6" t="str">
        <f t="shared" si="2"/>
        <v>Gen X</v>
      </c>
      <c r="O2944" s="6" t="str">
        <f t="shared" si="3"/>
        <v>Low Income</v>
      </c>
    </row>
    <row r="2945" hidden="1">
      <c r="A2945" s="1">
        <v>102943.0</v>
      </c>
      <c r="B2945" s="1">
        <v>28.0</v>
      </c>
      <c r="C2945" s="1">
        <v>20000.0</v>
      </c>
      <c r="D2945" s="1" t="s">
        <v>23</v>
      </c>
      <c r="E2945" s="1">
        <v>10552.02</v>
      </c>
      <c r="F2945" s="1">
        <v>3.0</v>
      </c>
      <c r="G2945" s="1">
        <v>27.0</v>
      </c>
      <c r="H2945" s="1">
        <v>11.0</v>
      </c>
      <c r="I2945" s="1" t="s">
        <v>22</v>
      </c>
      <c r="J2945" s="1">
        <v>0.364</v>
      </c>
      <c r="K2945" s="1">
        <v>0.953</v>
      </c>
      <c r="L2945" s="6">
        <f>if(J2945&gt;QUARTILE!$B$3, "TOP", if(J2945&lt;QUARTILE!$B$4, "BOTTOM", 0))</f>
        <v>0</v>
      </c>
      <c r="M2945" s="6">
        <f t="shared" si="1"/>
        <v>2</v>
      </c>
      <c r="N2945" s="6" t="str">
        <f t="shared" si="2"/>
        <v>Millenial</v>
      </c>
      <c r="O2945" s="6" t="str">
        <f t="shared" si="3"/>
        <v>Low Income</v>
      </c>
    </row>
    <row r="2946" hidden="1">
      <c r="A2946" s="1">
        <v>102944.0</v>
      </c>
      <c r="B2946" s="1">
        <v>52.0</v>
      </c>
      <c r="C2946" s="1">
        <v>23000.0</v>
      </c>
      <c r="D2946" s="1" t="s">
        <v>25</v>
      </c>
      <c r="E2946" s="1">
        <v>2102.04</v>
      </c>
      <c r="F2946" s="1">
        <v>5.0</v>
      </c>
      <c r="G2946" s="1">
        <v>31.0</v>
      </c>
      <c r="H2946" s="1">
        <v>5.0</v>
      </c>
      <c r="I2946" s="1" t="s">
        <v>22</v>
      </c>
      <c r="J2946" s="1">
        <v>0.68</v>
      </c>
      <c r="K2946" s="1">
        <v>0.528</v>
      </c>
      <c r="L2946" s="6">
        <f>if(J2946&gt;QUARTILE!$B$3, "TOP", if(J2946&lt;QUARTILE!$B$4, "BOTTOM", 0))</f>
        <v>0</v>
      </c>
      <c r="M2946" s="6">
        <f t="shared" si="1"/>
        <v>2</v>
      </c>
      <c r="N2946" s="6" t="str">
        <f t="shared" si="2"/>
        <v>Gen X</v>
      </c>
      <c r="O2946" s="6" t="str">
        <f t="shared" si="3"/>
        <v>Low Income</v>
      </c>
    </row>
    <row r="2947" hidden="1">
      <c r="A2947" s="1">
        <v>102945.0</v>
      </c>
      <c r="B2947" s="1">
        <v>25.0</v>
      </c>
      <c r="C2947" s="1">
        <v>12000.0</v>
      </c>
      <c r="D2947" s="1" t="s">
        <v>27</v>
      </c>
      <c r="E2947" s="1">
        <v>31090.43</v>
      </c>
      <c r="F2947" s="1">
        <v>1.0</v>
      </c>
      <c r="G2947" s="1">
        <v>22.0</v>
      </c>
      <c r="H2947" s="1">
        <v>13.0</v>
      </c>
      <c r="I2947" s="1" t="s">
        <v>22</v>
      </c>
      <c r="J2947" s="1">
        <v>0.302</v>
      </c>
      <c r="K2947" s="1">
        <v>0.195</v>
      </c>
      <c r="L2947" s="6" t="str">
        <f>if(J2947&gt;QUARTILE!$B$3, "TOP", if(J2947&lt;QUARTILE!$B$4, "BOTTOM", 0))</f>
        <v>BOTTOM</v>
      </c>
      <c r="M2947" s="6">
        <f t="shared" si="1"/>
        <v>2</v>
      </c>
      <c r="N2947" s="6" t="str">
        <f t="shared" si="2"/>
        <v>Millenial</v>
      </c>
      <c r="O2947" s="6" t="str">
        <f t="shared" si="3"/>
        <v>Low Income</v>
      </c>
    </row>
    <row r="2948" hidden="1">
      <c r="A2948" s="1">
        <v>102946.0</v>
      </c>
      <c r="B2948" s="1">
        <v>63.0</v>
      </c>
      <c r="C2948" s="1">
        <v>19000.0</v>
      </c>
      <c r="D2948" s="1" t="s">
        <v>21</v>
      </c>
      <c r="E2948" s="1">
        <v>23094.32</v>
      </c>
      <c r="F2948" s="1">
        <v>3.0</v>
      </c>
      <c r="G2948" s="1">
        <v>25.0</v>
      </c>
      <c r="H2948" s="1">
        <v>7.0</v>
      </c>
      <c r="I2948" s="1" t="s">
        <v>22</v>
      </c>
      <c r="J2948" s="1">
        <v>0.292</v>
      </c>
      <c r="K2948" s="1">
        <v>0.557</v>
      </c>
      <c r="L2948" s="6" t="str">
        <f>if(J2948&gt;QUARTILE!$B$3, "TOP", if(J2948&lt;QUARTILE!$B$4, "BOTTOM", 0))</f>
        <v>BOTTOM</v>
      </c>
      <c r="M2948" s="6">
        <f t="shared" si="1"/>
        <v>2</v>
      </c>
      <c r="N2948" s="6" t="str">
        <f t="shared" si="2"/>
        <v>Baby Boomer</v>
      </c>
      <c r="O2948" s="6" t="str">
        <f t="shared" si="3"/>
        <v>Low Income</v>
      </c>
    </row>
    <row r="2949" hidden="1">
      <c r="A2949" s="1">
        <v>102947.0</v>
      </c>
      <c r="B2949" s="1">
        <v>31.0</v>
      </c>
      <c r="C2949" s="1">
        <v>16000.0</v>
      </c>
      <c r="D2949" s="1" t="s">
        <v>23</v>
      </c>
      <c r="E2949" s="1">
        <v>59964.09</v>
      </c>
      <c r="F2949" s="1">
        <v>4.0</v>
      </c>
      <c r="G2949" s="1">
        <v>16.0</v>
      </c>
      <c r="H2949" s="1">
        <v>11.0</v>
      </c>
      <c r="I2949" s="1" t="s">
        <v>22</v>
      </c>
      <c r="J2949" s="1">
        <v>0.235</v>
      </c>
      <c r="K2949" s="1">
        <v>0.488</v>
      </c>
      <c r="L2949" s="6" t="str">
        <f>if(J2949&gt;QUARTILE!$B$3, "TOP", if(J2949&lt;QUARTILE!$B$4, "BOTTOM", 0))</f>
        <v>BOTTOM</v>
      </c>
      <c r="M2949" s="6">
        <f t="shared" si="1"/>
        <v>2</v>
      </c>
      <c r="N2949" s="6" t="str">
        <f t="shared" si="2"/>
        <v>Gen X</v>
      </c>
      <c r="O2949" s="6" t="str">
        <f t="shared" si="3"/>
        <v>Low Income</v>
      </c>
    </row>
    <row r="2950" hidden="1">
      <c r="A2950" s="1">
        <v>102948.0</v>
      </c>
      <c r="B2950" s="1">
        <v>27.0</v>
      </c>
      <c r="C2950" s="1">
        <v>12000.0</v>
      </c>
      <c r="D2950" s="1" t="s">
        <v>17</v>
      </c>
      <c r="E2950" s="1">
        <v>11197.38</v>
      </c>
      <c r="F2950" s="1">
        <v>5.0</v>
      </c>
      <c r="G2950" s="1">
        <v>20.0</v>
      </c>
      <c r="H2950" s="1">
        <v>19.0</v>
      </c>
      <c r="I2950" s="1" t="s">
        <v>22</v>
      </c>
      <c r="J2950" s="1">
        <v>0.376</v>
      </c>
      <c r="K2950" s="1">
        <v>0.061</v>
      </c>
      <c r="L2950" s="6">
        <f>if(J2950&gt;QUARTILE!$B$3, "TOP", if(J2950&lt;QUARTILE!$B$4, "BOTTOM", 0))</f>
        <v>0</v>
      </c>
      <c r="M2950" s="6">
        <f t="shared" si="1"/>
        <v>2</v>
      </c>
      <c r="N2950" s="6" t="str">
        <f t="shared" si="2"/>
        <v>Millenial</v>
      </c>
      <c r="O2950" s="6" t="str">
        <f t="shared" si="3"/>
        <v>Low Income</v>
      </c>
    </row>
    <row r="2951" hidden="1">
      <c r="A2951" s="1">
        <v>102949.0</v>
      </c>
      <c r="B2951" s="1">
        <v>19.0</v>
      </c>
      <c r="C2951" s="1">
        <v>41000.0</v>
      </c>
      <c r="D2951" s="1" t="s">
        <v>23</v>
      </c>
      <c r="E2951" s="1">
        <v>1628.66</v>
      </c>
      <c r="F2951" s="1">
        <v>3.0</v>
      </c>
      <c r="G2951" s="1">
        <v>17.0</v>
      </c>
      <c r="H2951" s="1">
        <v>14.0</v>
      </c>
      <c r="I2951" s="1" t="s">
        <v>18</v>
      </c>
      <c r="J2951" s="1">
        <v>0.114</v>
      </c>
      <c r="K2951" s="1">
        <v>0.67</v>
      </c>
      <c r="L2951" s="6" t="str">
        <f>if(J2951&gt;QUARTILE!$B$3, "TOP", if(J2951&lt;QUARTILE!$B$4, "BOTTOM", 0))</f>
        <v>BOTTOM</v>
      </c>
      <c r="M2951" s="6">
        <f t="shared" si="1"/>
        <v>1</v>
      </c>
      <c r="N2951" s="6" t="str">
        <f t="shared" si="2"/>
        <v>Millenial</v>
      </c>
      <c r="O2951" s="6" t="str">
        <f t="shared" si="3"/>
        <v>Low Income</v>
      </c>
    </row>
    <row r="2952" hidden="1">
      <c r="A2952" s="1">
        <v>102950.0</v>
      </c>
      <c r="B2952" s="1">
        <v>63.0</v>
      </c>
      <c r="C2952" s="1">
        <v>46000.0</v>
      </c>
      <c r="D2952" s="1" t="s">
        <v>23</v>
      </c>
      <c r="E2952" s="1">
        <v>2593.5</v>
      </c>
      <c r="F2952" s="1">
        <v>3.0</v>
      </c>
      <c r="G2952" s="1">
        <v>20.0</v>
      </c>
      <c r="H2952" s="1">
        <v>5.0</v>
      </c>
      <c r="I2952" s="1" t="s">
        <v>22</v>
      </c>
      <c r="J2952" s="1">
        <v>0.068</v>
      </c>
      <c r="K2952" s="1">
        <v>0.903</v>
      </c>
      <c r="L2952" s="6" t="str">
        <f>if(J2952&gt;QUARTILE!$B$3, "TOP", if(J2952&lt;QUARTILE!$B$4, "BOTTOM", 0))</f>
        <v>BOTTOM</v>
      </c>
      <c r="M2952" s="6">
        <f t="shared" si="1"/>
        <v>2</v>
      </c>
      <c r="N2952" s="6" t="str">
        <f t="shared" si="2"/>
        <v>Baby Boomer</v>
      </c>
      <c r="O2952" s="6" t="str">
        <f t="shared" si="3"/>
        <v>Medium Income</v>
      </c>
    </row>
    <row r="2953" hidden="1">
      <c r="A2953" s="1">
        <v>102951.0</v>
      </c>
      <c r="B2953" s="1">
        <v>26.0</v>
      </c>
      <c r="C2953" s="1">
        <v>41000.0</v>
      </c>
      <c r="D2953" s="1" t="s">
        <v>23</v>
      </c>
      <c r="E2953" s="1">
        <v>29684.28</v>
      </c>
      <c r="F2953" s="1">
        <v>5.0</v>
      </c>
      <c r="G2953" s="1">
        <v>16.0</v>
      </c>
      <c r="H2953" s="1">
        <v>12.0</v>
      </c>
      <c r="I2953" s="1" t="s">
        <v>18</v>
      </c>
      <c r="J2953" s="1">
        <v>0.696</v>
      </c>
      <c r="K2953" s="1">
        <v>0.921</v>
      </c>
      <c r="L2953" s="6">
        <f>if(J2953&gt;QUARTILE!$B$3, "TOP", if(J2953&lt;QUARTILE!$B$4, "BOTTOM", 0))</f>
        <v>0</v>
      </c>
      <c r="M2953" s="6">
        <f t="shared" si="1"/>
        <v>1</v>
      </c>
      <c r="N2953" s="6" t="str">
        <f t="shared" si="2"/>
        <v>Millenial</v>
      </c>
      <c r="O2953" s="6" t="str">
        <f t="shared" si="3"/>
        <v>Low Income</v>
      </c>
    </row>
    <row r="2954" hidden="1">
      <c r="A2954" s="1">
        <v>102952.0</v>
      </c>
      <c r="B2954" s="1">
        <v>20.0</v>
      </c>
      <c r="C2954" s="1">
        <v>21000.0</v>
      </c>
      <c r="D2954" s="1" t="s">
        <v>17</v>
      </c>
      <c r="E2954" s="1">
        <v>1403.24</v>
      </c>
      <c r="F2954" s="1">
        <v>4.0</v>
      </c>
      <c r="G2954" s="1">
        <v>23.0</v>
      </c>
      <c r="H2954" s="1">
        <v>12.0</v>
      </c>
      <c r="I2954" s="1" t="s">
        <v>22</v>
      </c>
      <c r="J2954" s="1">
        <v>0.162</v>
      </c>
      <c r="K2954" s="1">
        <v>0.55</v>
      </c>
      <c r="L2954" s="6" t="str">
        <f>if(J2954&gt;QUARTILE!$B$3, "TOP", if(J2954&lt;QUARTILE!$B$4, "BOTTOM", 0))</f>
        <v>BOTTOM</v>
      </c>
      <c r="M2954" s="6">
        <f t="shared" si="1"/>
        <v>2</v>
      </c>
      <c r="N2954" s="6" t="str">
        <f t="shared" si="2"/>
        <v>Millenial</v>
      </c>
      <c r="O2954" s="6" t="str">
        <f t="shared" si="3"/>
        <v>Low Income</v>
      </c>
    </row>
    <row r="2955" hidden="1">
      <c r="A2955" s="1">
        <v>102953.0</v>
      </c>
      <c r="B2955" s="1">
        <v>38.0</v>
      </c>
      <c r="C2955" s="1">
        <v>22000.0</v>
      </c>
      <c r="D2955" s="1" t="s">
        <v>23</v>
      </c>
      <c r="E2955" s="1">
        <v>47681.58</v>
      </c>
      <c r="F2955" s="1">
        <v>4.0</v>
      </c>
      <c r="G2955" s="1">
        <v>20.0</v>
      </c>
      <c r="H2955" s="1">
        <v>17.0</v>
      </c>
      <c r="I2955" s="1" t="s">
        <v>18</v>
      </c>
      <c r="J2955" s="1">
        <v>0.185</v>
      </c>
      <c r="K2955" s="1">
        <v>0.177</v>
      </c>
      <c r="L2955" s="6" t="str">
        <f>if(J2955&gt;QUARTILE!$B$3, "TOP", if(J2955&lt;QUARTILE!$B$4, "BOTTOM", 0))</f>
        <v>BOTTOM</v>
      </c>
      <c r="M2955" s="6">
        <f t="shared" si="1"/>
        <v>1</v>
      </c>
      <c r="N2955" s="6" t="str">
        <f t="shared" si="2"/>
        <v>Gen X</v>
      </c>
      <c r="O2955" s="6" t="str">
        <f t="shared" si="3"/>
        <v>Low Income</v>
      </c>
    </row>
    <row r="2956" hidden="1">
      <c r="A2956" s="1">
        <v>102954.0</v>
      </c>
      <c r="B2956" s="1">
        <v>43.0</v>
      </c>
      <c r="C2956" s="1">
        <v>12000.0</v>
      </c>
      <c r="D2956" s="1" t="s">
        <v>17</v>
      </c>
      <c r="E2956" s="1">
        <v>6615.97</v>
      </c>
      <c r="F2956" s="1">
        <v>3.0</v>
      </c>
      <c r="G2956" s="1">
        <v>20.0</v>
      </c>
      <c r="H2956" s="1">
        <v>11.0</v>
      </c>
      <c r="I2956" s="1" t="s">
        <v>22</v>
      </c>
      <c r="J2956" s="1">
        <v>0.068</v>
      </c>
      <c r="K2956" s="1">
        <v>0.563</v>
      </c>
      <c r="L2956" s="6" t="str">
        <f>if(J2956&gt;QUARTILE!$B$3, "TOP", if(J2956&lt;QUARTILE!$B$4, "BOTTOM", 0))</f>
        <v>BOTTOM</v>
      </c>
      <c r="M2956" s="6">
        <f t="shared" si="1"/>
        <v>2</v>
      </c>
      <c r="N2956" s="6" t="str">
        <f t="shared" si="2"/>
        <v>Gen X</v>
      </c>
      <c r="O2956" s="6" t="str">
        <f t="shared" si="3"/>
        <v>Low Income</v>
      </c>
    </row>
    <row r="2957" hidden="1">
      <c r="A2957" s="1">
        <v>102955.0</v>
      </c>
      <c r="B2957" s="1">
        <v>25.0</v>
      </c>
      <c r="C2957" s="1">
        <v>28000.0</v>
      </c>
      <c r="D2957" s="1" t="s">
        <v>25</v>
      </c>
      <c r="E2957" s="1">
        <v>45828.76</v>
      </c>
      <c r="F2957" s="1">
        <v>2.0</v>
      </c>
      <c r="G2957" s="1">
        <v>18.0</v>
      </c>
      <c r="H2957" s="1">
        <v>13.0</v>
      </c>
      <c r="I2957" s="1" t="s">
        <v>18</v>
      </c>
      <c r="J2957" s="1">
        <v>0.349</v>
      </c>
      <c r="K2957" s="1">
        <v>0.0</v>
      </c>
      <c r="L2957" s="6">
        <f>if(J2957&gt;QUARTILE!$B$3, "TOP", if(J2957&lt;QUARTILE!$B$4, "BOTTOM", 0))</f>
        <v>0</v>
      </c>
      <c r="M2957" s="6">
        <f t="shared" si="1"/>
        <v>1</v>
      </c>
      <c r="N2957" s="6" t="str">
        <f t="shared" si="2"/>
        <v>Millenial</v>
      </c>
      <c r="O2957" s="6" t="str">
        <f t="shared" si="3"/>
        <v>Low Income</v>
      </c>
    </row>
    <row r="2958" hidden="1">
      <c r="A2958" s="1">
        <v>102956.0</v>
      </c>
      <c r="B2958" s="1">
        <v>65.0</v>
      </c>
      <c r="C2958" s="1">
        <v>24000.0</v>
      </c>
      <c r="D2958" s="1" t="s">
        <v>31</v>
      </c>
      <c r="E2958" s="1">
        <v>29700.81</v>
      </c>
      <c r="F2958" s="1">
        <v>3.0</v>
      </c>
      <c r="G2958" s="1">
        <v>11.0</v>
      </c>
      <c r="H2958" s="1">
        <v>6.0</v>
      </c>
      <c r="I2958" s="1" t="s">
        <v>22</v>
      </c>
      <c r="J2958" s="1">
        <v>0.721</v>
      </c>
      <c r="K2958" s="1">
        <v>0.919</v>
      </c>
      <c r="L2958" s="6">
        <f>if(J2958&gt;QUARTILE!$B$3, "TOP", if(J2958&lt;QUARTILE!$B$4, "BOTTOM", 0))</f>
        <v>0</v>
      </c>
      <c r="M2958" s="6">
        <f t="shared" si="1"/>
        <v>2</v>
      </c>
      <c r="N2958" s="6" t="str">
        <f t="shared" si="2"/>
        <v>Baby Boomer</v>
      </c>
      <c r="O2958" s="6" t="str">
        <f t="shared" si="3"/>
        <v>Low Income</v>
      </c>
    </row>
    <row r="2959" hidden="1">
      <c r="A2959" s="1">
        <v>102957.0</v>
      </c>
      <c r="B2959" s="1">
        <v>19.0</v>
      </c>
      <c r="C2959" s="1">
        <v>121000.0</v>
      </c>
      <c r="D2959" s="1" t="s">
        <v>17</v>
      </c>
      <c r="E2959" s="1">
        <v>40990.05</v>
      </c>
      <c r="F2959" s="1">
        <v>5.0</v>
      </c>
      <c r="G2959" s="1">
        <v>18.0</v>
      </c>
      <c r="H2959" s="1">
        <v>22.0</v>
      </c>
      <c r="I2959" s="1" t="s">
        <v>26</v>
      </c>
      <c r="J2959" s="1">
        <v>0.412</v>
      </c>
      <c r="K2959" s="1">
        <v>0.535</v>
      </c>
      <c r="L2959" s="6">
        <f>if(J2959&gt;QUARTILE!$B$3, "TOP", if(J2959&lt;QUARTILE!$B$4, "BOTTOM", 0))</f>
        <v>0</v>
      </c>
      <c r="M2959" s="6">
        <f t="shared" si="1"/>
        <v>3</v>
      </c>
      <c r="N2959" s="6" t="str">
        <f t="shared" si="2"/>
        <v>Millenial</v>
      </c>
      <c r="O2959" s="6" t="str">
        <f t="shared" si="3"/>
        <v>Medium Income</v>
      </c>
    </row>
    <row r="2960" hidden="1">
      <c r="A2960" s="1">
        <v>102958.0</v>
      </c>
      <c r="B2960" s="1">
        <v>23.0</v>
      </c>
      <c r="C2960" s="1">
        <v>42000.0</v>
      </c>
      <c r="D2960" s="1" t="s">
        <v>27</v>
      </c>
      <c r="E2960" s="1">
        <v>4816.98</v>
      </c>
      <c r="F2960" s="1">
        <v>5.0</v>
      </c>
      <c r="G2960" s="1">
        <v>21.0</v>
      </c>
      <c r="H2960" s="1">
        <v>12.0</v>
      </c>
      <c r="I2960" s="1" t="s">
        <v>18</v>
      </c>
      <c r="J2960" s="1">
        <v>0.727</v>
      </c>
      <c r="K2960" s="1">
        <v>0.116</v>
      </c>
      <c r="L2960" s="6">
        <f>if(J2960&gt;QUARTILE!$B$3, "TOP", if(J2960&lt;QUARTILE!$B$4, "BOTTOM", 0))</f>
        <v>0</v>
      </c>
      <c r="M2960" s="6">
        <f t="shared" si="1"/>
        <v>1</v>
      </c>
      <c r="N2960" s="6" t="str">
        <f t="shared" si="2"/>
        <v>Millenial</v>
      </c>
      <c r="O2960" s="6" t="str">
        <f t="shared" si="3"/>
        <v>Low Income</v>
      </c>
    </row>
    <row r="2961" hidden="1">
      <c r="A2961" s="1">
        <v>102959.0</v>
      </c>
      <c r="B2961" s="1">
        <v>45.0</v>
      </c>
      <c r="C2961" s="1">
        <v>27000.0</v>
      </c>
      <c r="D2961" s="1" t="s">
        <v>17</v>
      </c>
      <c r="E2961" s="1">
        <v>18111.64</v>
      </c>
      <c r="F2961" s="1">
        <v>5.0</v>
      </c>
      <c r="G2961" s="1">
        <v>23.0</v>
      </c>
      <c r="H2961" s="1">
        <v>8.0</v>
      </c>
      <c r="I2961" s="1" t="s">
        <v>22</v>
      </c>
      <c r="J2961" s="1">
        <v>0.597</v>
      </c>
      <c r="K2961" s="1">
        <v>0.559</v>
      </c>
      <c r="L2961" s="6">
        <f>if(J2961&gt;QUARTILE!$B$3, "TOP", if(J2961&lt;QUARTILE!$B$4, "BOTTOM", 0))</f>
        <v>0</v>
      </c>
      <c r="M2961" s="6">
        <f t="shared" si="1"/>
        <v>2</v>
      </c>
      <c r="N2961" s="6" t="str">
        <f t="shared" si="2"/>
        <v>Gen X</v>
      </c>
      <c r="O2961" s="6" t="str">
        <f t="shared" si="3"/>
        <v>Low Income</v>
      </c>
    </row>
    <row r="2962" hidden="1">
      <c r="A2962" s="1">
        <v>102960.0</v>
      </c>
      <c r="B2962" s="1">
        <v>70.0</v>
      </c>
      <c r="C2962" s="1">
        <v>21000.0</v>
      </c>
      <c r="D2962" s="1" t="s">
        <v>27</v>
      </c>
      <c r="E2962" s="1">
        <v>1965.25</v>
      </c>
      <c r="F2962" s="1">
        <v>4.0</v>
      </c>
      <c r="G2962" s="1">
        <v>23.0</v>
      </c>
      <c r="H2962" s="1">
        <v>4.0</v>
      </c>
      <c r="I2962" s="1" t="s">
        <v>22</v>
      </c>
      <c r="J2962" s="1">
        <v>0.514</v>
      </c>
      <c r="K2962" s="1">
        <v>0.0</v>
      </c>
      <c r="L2962" s="6">
        <f>if(J2962&gt;QUARTILE!$B$3, "TOP", if(J2962&lt;QUARTILE!$B$4, "BOTTOM", 0))</f>
        <v>0</v>
      </c>
      <c r="M2962" s="6">
        <f t="shared" si="1"/>
        <v>2</v>
      </c>
      <c r="N2962" s="6" t="str">
        <f t="shared" si="2"/>
        <v>Baby Boomer</v>
      </c>
      <c r="O2962" s="6" t="str">
        <f t="shared" si="3"/>
        <v>Low Income</v>
      </c>
    </row>
    <row r="2963" hidden="1">
      <c r="A2963" s="1">
        <v>102961.0</v>
      </c>
      <c r="B2963" s="1">
        <v>46.0</v>
      </c>
      <c r="C2963" s="1">
        <v>40000.0</v>
      </c>
      <c r="D2963" s="1" t="s">
        <v>17</v>
      </c>
      <c r="E2963" s="1">
        <v>4519.97</v>
      </c>
      <c r="F2963" s="1">
        <v>1.0</v>
      </c>
      <c r="G2963" s="1">
        <v>18.0</v>
      </c>
      <c r="H2963" s="1">
        <v>15.0</v>
      </c>
      <c r="I2963" s="1" t="s">
        <v>22</v>
      </c>
      <c r="J2963" s="1">
        <v>0.909</v>
      </c>
      <c r="K2963" s="1">
        <v>0.216</v>
      </c>
      <c r="L2963" s="6" t="str">
        <f>if(J2963&gt;QUARTILE!$B$3, "TOP", if(J2963&lt;QUARTILE!$B$4, "BOTTOM", 0))</f>
        <v>TOP</v>
      </c>
      <c r="M2963" s="6">
        <f t="shared" si="1"/>
        <v>2</v>
      </c>
      <c r="N2963" s="6" t="str">
        <f t="shared" si="2"/>
        <v>Gen X</v>
      </c>
      <c r="O2963" s="6" t="str">
        <f t="shared" si="3"/>
        <v>Low Income</v>
      </c>
    </row>
    <row r="2964" hidden="1">
      <c r="A2964" s="1">
        <v>102962.0</v>
      </c>
      <c r="B2964" s="1">
        <v>43.0</v>
      </c>
      <c r="C2964" s="1">
        <v>13000.0</v>
      </c>
      <c r="D2964" s="1" t="s">
        <v>23</v>
      </c>
      <c r="E2964" s="1">
        <v>7418.44</v>
      </c>
      <c r="F2964" s="1">
        <v>5.0</v>
      </c>
      <c r="G2964" s="1">
        <v>25.0</v>
      </c>
      <c r="H2964" s="1">
        <v>5.0</v>
      </c>
      <c r="I2964" s="1" t="s">
        <v>22</v>
      </c>
      <c r="J2964" s="1">
        <v>0.88</v>
      </c>
      <c r="K2964" s="1">
        <v>0.12</v>
      </c>
      <c r="L2964" s="6" t="str">
        <f>if(J2964&gt;QUARTILE!$B$3, "TOP", if(J2964&lt;QUARTILE!$B$4, "BOTTOM", 0))</f>
        <v>TOP</v>
      </c>
      <c r="M2964" s="6">
        <f t="shared" si="1"/>
        <v>2</v>
      </c>
      <c r="N2964" s="6" t="str">
        <f t="shared" si="2"/>
        <v>Gen X</v>
      </c>
      <c r="O2964" s="6" t="str">
        <f t="shared" si="3"/>
        <v>Low Income</v>
      </c>
    </row>
    <row r="2965" hidden="1">
      <c r="A2965" s="1">
        <v>102963.0</v>
      </c>
      <c r="B2965" s="1">
        <v>42.0</v>
      </c>
      <c r="C2965" s="1">
        <v>44000.0</v>
      </c>
      <c r="D2965" s="1" t="s">
        <v>23</v>
      </c>
      <c r="E2965" s="1">
        <v>27004.08</v>
      </c>
      <c r="F2965" s="1">
        <v>5.0</v>
      </c>
      <c r="G2965" s="1">
        <v>18.0</v>
      </c>
      <c r="H2965" s="1">
        <v>11.0</v>
      </c>
      <c r="I2965" s="1" t="s">
        <v>18</v>
      </c>
      <c r="J2965" s="1">
        <v>0.469</v>
      </c>
      <c r="K2965" s="1">
        <v>0.106</v>
      </c>
      <c r="L2965" s="6">
        <f>if(J2965&gt;QUARTILE!$B$3, "TOP", if(J2965&lt;QUARTILE!$B$4, "BOTTOM", 0))</f>
        <v>0</v>
      </c>
      <c r="M2965" s="6">
        <f t="shared" si="1"/>
        <v>1</v>
      </c>
      <c r="N2965" s="6" t="str">
        <f t="shared" si="2"/>
        <v>Gen X</v>
      </c>
      <c r="O2965" s="6" t="str">
        <f t="shared" si="3"/>
        <v>Low Income</v>
      </c>
    </row>
    <row r="2966" hidden="1">
      <c r="A2966" s="1">
        <v>102964.0</v>
      </c>
      <c r="B2966" s="1">
        <v>29.0</v>
      </c>
      <c r="C2966" s="1">
        <v>11000.0</v>
      </c>
      <c r="D2966" s="1" t="s">
        <v>27</v>
      </c>
      <c r="E2966" s="1">
        <v>500.5</v>
      </c>
      <c r="F2966" s="1">
        <v>2.0</v>
      </c>
      <c r="G2966" s="1">
        <v>20.0</v>
      </c>
      <c r="H2966" s="1">
        <v>10.0</v>
      </c>
      <c r="I2966" s="1" t="s">
        <v>22</v>
      </c>
      <c r="J2966" s="1">
        <v>0.007</v>
      </c>
      <c r="K2966" s="1">
        <v>0.552</v>
      </c>
      <c r="L2966" s="6" t="str">
        <f>if(J2966&gt;QUARTILE!$B$3, "TOP", if(J2966&lt;QUARTILE!$B$4, "BOTTOM", 0))</f>
        <v>BOTTOM</v>
      </c>
      <c r="M2966" s="6">
        <f t="shared" si="1"/>
        <v>2</v>
      </c>
      <c r="N2966" s="6" t="str">
        <f t="shared" si="2"/>
        <v>Millenial</v>
      </c>
      <c r="O2966" s="6" t="str">
        <f t="shared" si="3"/>
        <v>Low Income</v>
      </c>
    </row>
    <row r="2967" hidden="1">
      <c r="A2967" s="1">
        <v>102965.0</v>
      </c>
      <c r="B2967" s="1">
        <v>22.0</v>
      </c>
      <c r="C2967" s="1">
        <v>16000.0</v>
      </c>
      <c r="D2967" s="1" t="s">
        <v>25</v>
      </c>
      <c r="E2967" s="1">
        <v>46685.08</v>
      </c>
      <c r="F2967" s="1">
        <v>2.0</v>
      </c>
      <c r="G2967" s="1">
        <v>31.0</v>
      </c>
      <c r="H2967" s="1">
        <v>15.0</v>
      </c>
      <c r="I2967" s="1" t="s">
        <v>18</v>
      </c>
      <c r="J2967" s="1">
        <v>0.861</v>
      </c>
      <c r="K2967" s="1">
        <v>0.864</v>
      </c>
      <c r="L2967" s="6" t="str">
        <f>if(J2967&gt;QUARTILE!$B$3, "TOP", if(J2967&lt;QUARTILE!$B$4, "BOTTOM", 0))</f>
        <v>TOP</v>
      </c>
      <c r="M2967" s="6">
        <f t="shared" si="1"/>
        <v>1</v>
      </c>
      <c r="N2967" s="6" t="str">
        <f t="shared" si="2"/>
        <v>Millenial</v>
      </c>
      <c r="O2967" s="6" t="str">
        <f t="shared" si="3"/>
        <v>Low Income</v>
      </c>
    </row>
    <row r="2968" hidden="1">
      <c r="A2968" s="1">
        <v>102966.0</v>
      </c>
      <c r="B2968" s="1">
        <v>51.0</v>
      </c>
      <c r="C2968" s="1">
        <v>7000.0</v>
      </c>
      <c r="D2968" s="1" t="s">
        <v>25</v>
      </c>
      <c r="E2968" s="1">
        <v>1468.7</v>
      </c>
      <c r="F2968" s="1">
        <v>3.0</v>
      </c>
      <c r="G2968" s="1">
        <v>17.0</v>
      </c>
      <c r="H2968" s="1">
        <v>6.0</v>
      </c>
      <c r="I2968" s="1" t="s">
        <v>22</v>
      </c>
      <c r="J2968" s="1">
        <v>0.098</v>
      </c>
      <c r="K2968" s="1">
        <v>0.13</v>
      </c>
      <c r="L2968" s="6" t="str">
        <f>if(J2968&gt;QUARTILE!$B$3, "TOP", if(J2968&lt;QUARTILE!$B$4, "BOTTOM", 0))</f>
        <v>BOTTOM</v>
      </c>
      <c r="M2968" s="6">
        <f t="shared" si="1"/>
        <v>2</v>
      </c>
      <c r="N2968" s="6" t="str">
        <f t="shared" si="2"/>
        <v>Gen X</v>
      </c>
      <c r="O2968" s="6" t="str">
        <f t="shared" si="3"/>
        <v>Low Income</v>
      </c>
    </row>
    <row r="2969" hidden="1">
      <c r="A2969" s="1">
        <v>102967.0</v>
      </c>
      <c r="B2969" s="1">
        <v>65.0</v>
      </c>
      <c r="C2969" s="1">
        <v>32000.0</v>
      </c>
      <c r="D2969" s="1" t="s">
        <v>25</v>
      </c>
      <c r="E2969" s="1">
        <v>9447.82</v>
      </c>
      <c r="F2969" s="1">
        <v>3.0</v>
      </c>
      <c r="G2969" s="1">
        <v>29.0</v>
      </c>
      <c r="H2969" s="1">
        <v>2.0</v>
      </c>
      <c r="I2969" s="1" t="s">
        <v>22</v>
      </c>
      <c r="J2969" s="1">
        <v>0.328</v>
      </c>
      <c r="K2969" s="1">
        <v>0.873</v>
      </c>
      <c r="L2969" s="6">
        <f>if(J2969&gt;QUARTILE!$B$3, "TOP", if(J2969&lt;QUARTILE!$B$4, "BOTTOM", 0))</f>
        <v>0</v>
      </c>
      <c r="M2969" s="6">
        <f t="shared" si="1"/>
        <v>2</v>
      </c>
      <c r="N2969" s="6" t="str">
        <f t="shared" si="2"/>
        <v>Baby Boomer</v>
      </c>
      <c r="O2969" s="6" t="str">
        <f t="shared" si="3"/>
        <v>Low Income</v>
      </c>
    </row>
    <row r="2970" hidden="1">
      <c r="A2970" s="1">
        <v>102968.0</v>
      </c>
      <c r="B2970" s="1">
        <v>54.0</v>
      </c>
      <c r="C2970" s="1">
        <v>26000.0</v>
      </c>
      <c r="D2970" s="1" t="s">
        <v>25</v>
      </c>
      <c r="E2970" s="1">
        <v>1691.33</v>
      </c>
      <c r="F2970" s="1">
        <v>3.0</v>
      </c>
      <c r="G2970" s="1">
        <v>26.0</v>
      </c>
      <c r="H2970" s="1">
        <v>4.0</v>
      </c>
      <c r="I2970" s="1" t="s">
        <v>22</v>
      </c>
      <c r="J2970" s="1">
        <v>0.543</v>
      </c>
      <c r="K2970" s="1">
        <v>0.082</v>
      </c>
      <c r="L2970" s="6">
        <f>if(J2970&gt;QUARTILE!$B$3, "TOP", if(J2970&lt;QUARTILE!$B$4, "BOTTOM", 0))</f>
        <v>0</v>
      </c>
      <c r="M2970" s="6">
        <f t="shared" si="1"/>
        <v>2</v>
      </c>
      <c r="N2970" s="6" t="str">
        <f t="shared" si="2"/>
        <v>Gen X</v>
      </c>
      <c r="O2970" s="6" t="str">
        <f t="shared" si="3"/>
        <v>Low Income</v>
      </c>
    </row>
    <row r="2971" hidden="1">
      <c r="A2971" s="1">
        <v>102969.0</v>
      </c>
      <c r="B2971" s="1">
        <v>32.0</v>
      </c>
      <c r="C2971" s="1">
        <v>16000.0</v>
      </c>
      <c r="D2971" s="1" t="s">
        <v>27</v>
      </c>
      <c r="E2971" s="1">
        <v>29303.97</v>
      </c>
      <c r="F2971" s="1">
        <v>5.0</v>
      </c>
      <c r="G2971" s="1">
        <v>22.0</v>
      </c>
      <c r="H2971" s="1">
        <v>7.0</v>
      </c>
      <c r="I2971" s="1" t="s">
        <v>22</v>
      </c>
      <c r="J2971" s="1">
        <v>0.099</v>
      </c>
      <c r="K2971" s="1">
        <v>0.033</v>
      </c>
      <c r="L2971" s="6" t="str">
        <f>if(J2971&gt;QUARTILE!$B$3, "TOP", if(J2971&lt;QUARTILE!$B$4, "BOTTOM", 0))</f>
        <v>BOTTOM</v>
      </c>
      <c r="M2971" s="6">
        <f t="shared" si="1"/>
        <v>2</v>
      </c>
      <c r="N2971" s="6" t="str">
        <f t="shared" si="2"/>
        <v>Gen X</v>
      </c>
      <c r="O2971" s="6" t="str">
        <f t="shared" si="3"/>
        <v>Low Income</v>
      </c>
    </row>
    <row r="2972" hidden="1">
      <c r="A2972" s="1">
        <v>102970.0</v>
      </c>
      <c r="B2972" s="1">
        <v>61.0</v>
      </c>
      <c r="C2972" s="1">
        <v>13000.0</v>
      </c>
      <c r="D2972" s="1" t="s">
        <v>23</v>
      </c>
      <c r="E2972" s="1">
        <v>3047.06</v>
      </c>
      <c r="F2972" s="1">
        <v>2.0</v>
      </c>
      <c r="G2972" s="1">
        <v>21.0</v>
      </c>
      <c r="H2972" s="1">
        <v>4.0</v>
      </c>
      <c r="I2972" s="1" t="s">
        <v>22</v>
      </c>
      <c r="J2972" s="1">
        <v>0.729</v>
      </c>
      <c r="K2972" s="1">
        <v>0.628</v>
      </c>
      <c r="L2972" s="6">
        <f>if(J2972&gt;QUARTILE!$B$3, "TOP", if(J2972&lt;QUARTILE!$B$4, "BOTTOM", 0))</f>
        <v>0</v>
      </c>
      <c r="M2972" s="6">
        <f t="shared" si="1"/>
        <v>2</v>
      </c>
      <c r="N2972" s="6" t="str">
        <f t="shared" si="2"/>
        <v>Baby Boomer</v>
      </c>
      <c r="O2972" s="6" t="str">
        <f t="shared" si="3"/>
        <v>Low Income</v>
      </c>
    </row>
    <row r="2973" hidden="1">
      <c r="A2973" s="1">
        <v>102971.0</v>
      </c>
      <c r="B2973" s="1">
        <v>53.0</v>
      </c>
      <c r="C2973" s="1">
        <v>50000.0</v>
      </c>
      <c r="D2973" s="1" t="s">
        <v>30</v>
      </c>
      <c r="E2973" s="1">
        <v>43214.23</v>
      </c>
      <c r="F2973" s="1">
        <v>3.0</v>
      </c>
      <c r="G2973" s="1">
        <v>18.0</v>
      </c>
      <c r="H2973" s="1">
        <v>2.0</v>
      </c>
      <c r="I2973" s="1" t="s">
        <v>18</v>
      </c>
      <c r="J2973" s="1">
        <v>0.421</v>
      </c>
      <c r="K2973" s="1">
        <v>0.475</v>
      </c>
      <c r="L2973" s="6">
        <f>if(J2973&gt;QUARTILE!$B$3, "TOP", if(J2973&lt;QUARTILE!$B$4, "BOTTOM", 0))</f>
        <v>0</v>
      </c>
      <c r="M2973" s="6">
        <f t="shared" si="1"/>
        <v>1</v>
      </c>
      <c r="N2973" s="6" t="str">
        <f t="shared" si="2"/>
        <v>Gen X</v>
      </c>
      <c r="O2973" s="6" t="str">
        <f t="shared" si="3"/>
        <v>Medium Income</v>
      </c>
    </row>
    <row r="2974" hidden="1">
      <c r="A2974" s="1">
        <v>102972.0</v>
      </c>
      <c r="B2974" s="1">
        <v>32.0</v>
      </c>
      <c r="C2974" s="1">
        <v>20000.0</v>
      </c>
      <c r="D2974" s="1" t="s">
        <v>21</v>
      </c>
      <c r="E2974" s="1">
        <v>15109.9</v>
      </c>
      <c r="F2974" s="1">
        <v>2.0</v>
      </c>
      <c r="G2974" s="1">
        <v>18.0</v>
      </c>
      <c r="H2974" s="1">
        <v>6.0</v>
      </c>
      <c r="I2974" s="1" t="s">
        <v>22</v>
      </c>
      <c r="J2974" s="1">
        <v>0.362</v>
      </c>
      <c r="K2974" s="1">
        <v>0.344</v>
      </c>
      <c r="L2974" s="6">
        <f>if(J2974&gt;QUARTILE!$B$3, "TOP", if(J2974&lt;QUARTILE!$B$4, "BOTTOM", 0))</f>
        <v>0</v>
      </c>
      <c r="M2974" s="6">
        <f t="shared" si="1"/>
        <v>2</v>
      </c>
      <c r="N2974" s="6" t="str">
        <f t="shared" si="2"/>
        <v>Gen X</v>
      </c>
      <c r="O2974" s="6" t="str">
        <f t="shared" si="3"/>
        <v>Low Income</v>
      </c>
    </row>
    <row r="2975" hidden="1">
      <c r="A2975" s="1">
        <v>102973.0</v>
      </c>
      <c r="B2975" s="1">
        <v>60.0</v>
      </c>
      <c r="C2975" s="1">
        <v>14000.0</v>
      </c>
      <c r="D2975" s="1" t="s">
        <v>24</v>
      </c>
      <c r="E2975" s="1">
        <v>59312.92</v>
      </c>
      <c r="F2975" s="1">
        <v>5.0</v>
      </c>
      <c r="G2975" s="1">
        <v>11.0</v>
      </c>
      <c r="H2975" s="1">
        <v>2.0</v>
      </c>
      <c r="I2975" s="1" t="s">
        <v>18</v>
      </c>
      <c r="J2975" s="1">
        <v>0.748</v>
      </c>
      <c r="K2975" s="1">
        <v>0.383</v>
      </c>
      <c r="L2975" s="6">
        <f>if(J2975&gt;QUARTILE!$B$3, "TOP", if(J2975&lt;QUARTILE!$B$4, "BOTTOM", 0))</f>
        <v>0</v>
      </c>
      <c r="M2975" s="6">
        <f t="shared" si="1"/>
        <v>1</v>
      </c>
      <c r="N2975" s="6" t="str">
        <f t="shared" si="2"/>
        <v>Gen X</v>
      </c>
      <c r="O2975" s="6" t="str">
        <f t="shared" si="3"/>
        <v>Low Income</v>
      </c>
    </row>
    <row r="2976" hidden="1">
      <c r="A2976" s="1">
        <v>102974.0</v>
      </c>
      <c r="B2976" s="1">
        <v>65.0</v>
      </c>
      <c r="C2976" s="1">
        <v>70000.0</v>
      </c>
      <c r="D2976" s="1" t="s">
        <v>25</v>
      </c>
      <c r="E2976" s="1">
        <v>6859.98</v>
      </c>
      <c r="F2976" s="1">
        <v>5.0</v>
      </c>
      <c r="G2976" s="1">
        <v>19.0</v>
      </c>
      <c r="H2976" s="1">
        <v>7.0</v>
      </c>
      <c r="I2976" s="1" t="s">
        <v>22</v>
      </c>
      <c r="J2976" s="1">
        <v>0.548</v>
      </c>
      <c r="K2976" s="1">
        <v>0.705</v>
      </c>
      <c r="L2976" s="6">
        <f>if(J2976&gt;QUARTILE!$B$3, "TOP", if(J2976&lt;QUARTILE!$B$4, "BOTTOM", 0))</f>
        <v>0</v>
      </c>
      <c r="M2976" s="6">
        <f t="shared" si="1"/>
        <v>2</v>
      </c>
      <c r="N2976" s="6" t="str">
        <f t="shared" si="2"/>
        <v>Baby Boomer</v>
      </c>
      <c r="O2976" s="6" t="str">
        <f t="shared" si="3"/>
        <v>Medium Income</v>
      </c>
    </row>
    <row r="2977" hidden="1">
      <c r="A2977" s="1">
        <v>102975.0</v>
      </c>
      <c r="B2977" s="1">
        <v>40.0</v>
      </c>
      <c r="C2977" s="1">
        <v>15000.0</v>
      </c>
      <c r="D2977" s="1" t="s">
        <v>25</v>
      </c>
      <c r="E2977" s="1">
        <v>12114.31</v>
      </c>
      <c r="F2977" s="1">
        <v>3.0</v>
      </c>
      <c r="G2977" s="1">
        <v>18.0</v>
      </c>
      <c r="H2977" s="1">
        <v>20.0</v>
      </c>
      <c r="I2977" s="1" t="s">
        <v>22</v>
      </c>
      <c r="J2977" s="1">
        <v>0.275</v>
      </c>
      <c r="K2977" s="1">
        <v>0.773</v>
      </c>
      <c r="L2977" s="6" t="str">
        <f>if(J2977&gt;QUARTILE!$B$3, "TOP", if(J2977&lt;QUARTILE!$B$4, "BOTTOM", 0))</f>
        <v>BOTTOM</v>
      </c>
      <c r="M2977" s="6">
        <f t="shared" si="1"/>
        <v>2</v>
      </c>
      <c r="N2977" s="6" t="str">
        <f t="shared" si="2"/>
        <v>Gen X</v>
      </c>
      <c r="O2977" s="6" t="str">
        <f t="shared" si="3"/>
        <v>Low Income</v>
      </c>
    </row>
    <row r="2978" hidden="1">
      <c r="A2978" s="1">
        <v>102976.0</v>
      </c>
      <c r="B2978" s="1">
        <v>23.0</v>
      </c>
      <c r="C2978" s="1">
        <v>44000.0</v>
      </c>
      <c r="D2978" s="1" t="s">
        <v>24</v>
      </c>
      <c r="E2978" s="1">
        <v>23699.55</v>
      </c>
      <c r="F2978" s="1">
        <v>5.0</v>
      </c>
      <c r="G2978" s="1">
        <v>20.0</v>
      </c>
      <c r="H2978" s="1">
        <v>20.0</v>
      </c>
      <c r="I2978" s="1" t="s">
        <v>22</v>
      </c>
      <c r="J2978" s="1">
        <v>0.177</v>
      </c>
      <c r="K2978" s="1">
        <v>0.0</v>
      </c>
      <c r="L2978" s="6" t="str">
        <f>if(J2978&gt;QUARTILE!$B$3, "TOP", if(J2978&lt;QUARTILE!$B$4, "BOTTOM", 0))</f>
        <v>BOTTOM</v>
      </c>
      <c r="M2978" s="6">
        <f t="shared" si="1"/>
        <v>2</v>
      </c>
      <c r="N2978" s="6" t="str">
        <f t="shared" si="2"/>
        <v>Millenial</v>
      </c>
      <c r="O2978" s="6" t="str">
        <f t="shared" si="3"/>
        <v>Low Income</v>
      </c>
    </row>
    <row r="2979" hidden="1">
      <c r="A2979" s="1">
        <v>102977.0</v>
      </c>
      <c r="B2979" s="1">
        <v>63.0</v>
      </c>
      <c r="C2979" s="1">
        <v>11000.0</v>
      </c>
      <c r="D2979" s="1" t="s">
        <v>21</v>
      </c>
      <c r="E2979" s="1">
        <v>35665.51</v>
      </c>
      <c r="F2979" s="1">
        <v>5.0</v>
      </c>
      <c r="G2979" s="1">
        <v>12.0</v>
      </c>
      <c r="H2979" s="1">
        <v>6.0</v>
      </c>
      <c r="I2979" s="1" t="s">
        <v>18</v>
      </c>
      <c r="J2979" s="1">
        <v>0.824</v>
      </c>
      <c r="K2979" s="1">
        <v>0.0</v>
      </c>
      <c r="L2979" s="6" t="str">
        <f>if(J2979&gt;QUARTILE!$B$3, "TOP", if(J2979&lt;QUARTILE!$B$4, "BOTTOM", 0))</f>
        <v>TOP</v>
      </c>
      <c r="M2979" s="6">
        <f t="shared" si="1"/>
        <v>1</v>
      </c>
      <c r="N2979" s="6" t="str">
        <f t="shared" si="2"/>
        <v>Baby Boomer</v>
      </c>
      <c r="O2979" s="6" t="str">
        <f t="shared" si="3"/>
        <v>Low Income</v>
      </c>
    </row>
    <row r="2980" hidden="1">
      <c r="A2980" s="1">
        <v>102978.0</v>
      </c>
      <c r="B2980" s="1">
        <v>67.0</v>
      </c>
      <c r="C2980" s="1">
        <v>18000.0</v>
      </c>
      <c r="D2980" s="1" t="s">
        <v>17</v>
      </c>
      <c r="E2980" s="1">
        <v>10941.39</v>
      </c>
      <c r="F2980" s="1">
        <v>2.0</v>
      </c>
      <c r="G2980" s="1">
        <v>30.0</v>
      </c>
      <c r="H2980" s="1">
        <v>1.0</v>
      </c>
      <c r="I2980" s="1" t="s">
        <v>22</v>
      </c>
      <c r="J2980" s="1">
        <v>0.751</v>
      </c>
      <c r="K2980" s="1">
        <v>0.003</v>
      </c>
      <c r="L2980" s="6">
        <f>if(J2980&gt;QUARTILE!$B$3, "TOP", if(J2980&lt;QUARTILE!$B$4, "BOTTOM", 0))</f>
        <v>0</v>
      </c>
      <c r="M2980" s="6">
        <f t="shared" si="1"/>
        <v>2</v>
      </c>
      <c r="N2980" s="6" t="str">
        <f t="shared" si="2"/>
        <v>Baby Boomer</v>
      </c>
      <c r="O2980" s="6" t="str">
        <f t="shared" si="3"/>
        <v>Low Income</v>
      </c>
    </row>
    <row r="2981" hidden="1">
      <c r="A2981" s="1">
        <v>102979.0</v>
      </c>
      <c r="B2981" s="1">
        <v>61.0</v>
      </c>
      <c r="C2981" s="1">
        <v>30000.0</v>
      </c>
      <c r="D2981" s="1" t="s">
        <v>25</v>
      </c>
      <c r="E2981" s="1">
        <v>44592.74</v>
      </c>
      <c r="F2981" s="1">
        <v>1.0</v>
      </c>
      <c r="G2981" s="1">
        <v>25.0</v>
      </c>
      <c r="H2981" s="1">
        <v>9.0</v>
      </c>
      <c r="I2981" s="1" t="s">
        <v>18</v>
      </c>
      <c r="J2981" s="1">
        <v>0.346</v>
      </c>
      <c r="K2981" s="1">
        <v>0.0</v>
      </c>
      <c r="L2981" s="6">
        <f>if(J2981&gt;QUARTILE!$B$3, "TOP", if(J2981&lt;QUARTILE!$B$4, "BOTTOM", 0))</f>
        <v>0</v>
      </c>
      <c r="M2981" s="6">
        <f t="shared" si="1"/>
        <v>1</v>
      </c>
      <c r="N2981" s="6" t="str">
        <f t="shared" si="2"/>
        <v>Baby Boomer</v>
      </c>
      <c r="O2981" s="6" t="str">
        <f t="shared" si="3"/>
        <v>Low Income</v>
      </c>
    </row>
    <row r="2982" hidden="1">
      <c r="A2982" s="1">
        <v>102980.0</v>
      </c>
      <c r="B2982" s="1">
        <v>76.0</v>
      </c>
      <c r="C2982" s="1">
        <v>21000.0</v>
      </c>
      <c r="D2982" s="1" t="s">
        <v>25</v>
      </c>
      <c r="E2982" s="1">
        <v>2510.97</v>
      </c>
      <c r="F2982" s="1">
        <v>4.0</v>
      </c>
      <c r="G2982" s="1">
        <v>17.0</v>
      </c>
      <c r="H2982" s="1">
        <v>4.0</v>
      </c>
      <c r="I2982" s="1" t="s">
        <v>22</v>
      </c>
      <c r="J2982" s="1">
        <v>0.369</v>
      </c>
      <c r="K2982" s="1">
        <v>0.79</v>
      </c>
      <c r="L2982" s="6">
        <f>if(J2982&gt;QUARTILE!$B$3, "TOP", if(J2982&lt;QUARTILE!$B$4, "BOTTOM", 0))</f>
        <v>0</v>
      </c>
      <c r="M2982" s="6">
        <f t="shared" si="1"/>
        <v>2</v>
      </c>
      <c r="N2982" s="6" t="str">
        <f t="shared" si="2"/>
        <v>Baby Boomer</v>
      </c>
      <c r="O2982" s="6" t="str">
        <f t="shared" si="3"/>
        <v>Low Income</v>
      </c>
    </row>
    <row r="2983" hidden="1">
      <c r="A2983" s="1">
        <v>102981.0</v>
      </c>
      <c r="B2983" s="1">
        <v>60.0</v>
      </c>
      <c r="C2983" s="1">
        <v>25000.0</v>
      </c>
      <c r="D2983" s="1" t="s">
        <v>17</v>
      </c>
      <c r="E2983" s="1">
        <v>24666.98</v>
      </c>
      <c r="F2983" s="1">
        <v>3.0</v>
      </c>
      <c r="G2983" s="1">
        <v>20.0</v>
      </c>
      <c r="H2983" s="1">
        <v>6.0</v>
      </c>
      <c r="I2983" s="1" t="s">
        <v>22</v>
      </c>
      <c r="J2983" s="1">
        <v>0.957</v>
      </c>
      <c r="K2983" s="1">
        <v>0.084</v>
      </c>
      <c r="L2983" s="6" t="str">
        <f>if(J2983&gt;QUARTILE!$B$3, "TOP", if(J2983&lt;QUARTILE!$B$4, "BOTTOM", 0))</f>
        <v>TOP</v>
      </c>
      <c r="M2983" s="6">
        <f t="shared" si="1"/>
        <v>2</v>
      </c>
      <c r="N2983" s="6" t="str">
        <f t="shared" si="2"/>
        <v>Gen X</v>
      </c>
      <c r="O2983" s="6" t="str">
        <f t="shared" si="3"/>
        <v>Low Income</v>
      </c>
    </row>
    <row r="2984" hidden="1">
      <c r="A2984" s="1">
        <v>102982.0</v>
      </c>
      <c r="B2984" s="1">
        <v>62.0</v>
      </c>
      <c r="C2984" s="1">
        <v>16000.0</v>
      </c>
      <c r="D2984" s="1" t="s">
        <v>23</v>
      </c>
      <c r="E2984" s="1">
        <v>8560.32</v>
      </c>
      <c r="F2984" s="1">
        <v>1.0</v>
      </c>
      <c r="G2984" s="1">
        <v>27.0</v>
      </c>
      <c r="H2984" s="1">
        <v>3.0</v>
      </c>
      <c r="I2984" s="1" t="s">
        <v>22</v>
      </c>
      <c r="J2984" s="1">
        <v>1.0</v>
      </c>
      <c r="K2984" s="1">
        <v>0.711</v>
      </c>
      <c r="L2984" s="6" t="str">
        <f>if(J2984&gt;QUARTILE!$B$3, "TOP", if(J2984&lt;QUARTILE!$B$4, "BOTTOM", 0))</f>
        <v>TOP</v>
      </c>
      <c r="M2984" s="6">
        <f t="shared" si="1"/>
        <v>2</v>
      </c>
      <c r="N2984" s="6" t="str">
        <f t="shared" si="2"/>
        <v>Baby Boomer</v>
      </c>
      <c r="O2984" s="6" t="str">
        <f t="shared" si="3"/>
        <v>Low Income</v>
      </c>
    </row>
    <row r="2985" hidden="1">
      <c r="A2985" s="1">
        <v>102983.0</v>
      </c>
      <c r="B2985" s="1">
        <v>38.0</v>
      </c>
      <c r="C2985" s="1">
        <v>8000.0</v>
      </c>
      <c r="D2985" s="1" t="s">
        <v>27</v>
      </c>
      <c r="E2985" s="1">
        <v>2136.91</v>
      </c>
      <c r="F2985" s="1">
        <v>3.0</v>
      </c>
      <c r="G2985" s="1">
        <v>14.0</v>
      </c>
      <c r="H2985" s="1">
        <v>10.0</v>
      </c>
      <c r="I2985" s="1" t="s">
        <v>22</v>
      </c>
      <c r="J2985" s="1">
        <v>0.585</v>
      </c>
      <c r="K2985" s="1">
        <v>0.98</v>
      </c>
      <c r="L2985" s="6">
        <f>if(J2985&gt;QUARTILE!$B$3, "TOP", if(J2985&lt;QUARTILE!$B$4, "BOTTOM", 0))</f>
        <v>0</v>
      </c>
      <c r="M2985" s="6">
        <f t="shared" si="1"/>
        <v>2</v>
      </c>
      <c r="N2985" s="6" t="str">
        <f t="shared" si="2"/>
        <v>Gen X</v>
      </c>
      <c r="O2985" s="6" t="str">
        <f t="shared" si="3"/>
        <v>Low Income</v>
      </c>
    </row>
    <row r="2986" hidden="1">
      <c r="A2986" s="1">
        <v>102984.0</v>
      </c>
      <c r="B2986" s="1">
        <v>40.0</v>
      </c>
      <c r="C2986" s="1">
        <v>53000.0</v>
      </c>
      <c r="D2986" s="1" t="s">
        <v>17</v>
      </c>
      <c r="E2986" s="1">
        <v>9776.87</v>
      </c>
      <c r="F2986" s="1">
        <v>1.0</v>
      </c>
      <c r="G2986" s="1">
        <v>19.0</v>
      </c>
      <c r="H2986" s="1">
        <v>11.0</v>
      </c>
      <c r="I2986" s="1" t="s">
        <v>18</v>
      </c>
      <c r="J2986" s="1">
        <v>0.857</v>
      </c>
      <c r="K2986" s="1">
        <v>0.821</v>
      </c>
      <c r="L2986" s="6" t="str">
        <f>if(J2986&gt;QUARTILE!$B$3, "TOP", if(J2986&lt;QUARTILE!$B$4, "BOTTOM", 0))</f>
        <v>TOP</v>
      </c>
      <c r="M2986" s="6">
        <f t="shared" si="1"/>
        <v>1</v>
      </c>
      <c r="N2986" s="6" t="str">
        <f t="shared" si="2"/>
        <v>Gen X</v>
      </c>
      <c r="O2986" s="6" t="str">
        <f t="shared" si="3"/>
        <v>Medium Income</v>
      </c>
    </row>
    <row r="2987" hidden="1">
      <c r="A2987" s="1">
        <v>102985.0</v>
      </c>
      <c r="B2987" s="1">
        <v>60.0</v>
      </c>
      <c r="C2987" s="1">
        <v>17000.0</v>
      </c>
      <c r="D2987" s="1" t="s">
        <v>27</v>
      </c>
      <c r="E2987" s="1">
        <v>42441.24</v>
      </c>
      <c r="F2987" s="1">
        <v>5.0</v>
      </c>
      <c r="G2987" s="1">
        <v>20.0</v>
      </c>
      <c r="H2987" s="1">
        <v>5.0</v>
      </c>
      <c r="I2987" s="1" t="s">
        <v>18</v>
      </c>
      <c r="J2987" s="1">
        <v>0.848</v>
      </c>
      <c r="K2987" s="1">
        <v>0.0</v>
      </c>
      <c r="L2987" s="6" t="str">
        <f>if(J2987&gt;QUARTILE!$B$3, "TOP", if(J2987&lt;QUARTILE!$B$4, "BOTTOM", 0))</f>
        <v>TOP</v>
      </c>
      <c r="M2987" s="6">
        <f t="shared" si="1"/>
        <v>1</v>
      </c>
      <c r="N2987" s="6" t="str">
        <f t="shared" si="2"/>
        <v>Gen X</v>
      </c>
      <c r="O2987" s="6" t="str">
        <f t="shared" si="3"/>
        <v>Low Income</v>
      </c>
    </row>
    <row r="2988" hidden="1">
      <c r="A2988" s="1">
        <v>102986.0</v>
      </c>
      <c r="B2988" s="1">
        <v>72.0</v>
      </c>
      <c r="C2988" s="1">
        <v>26000.0</v>
      </c>
      <c r="D2988" s="1" t="s">
        <v>25</v>
      </c>
      <c r="E2988" s="1">
        <v>78781.59</v>
      </c>
      <c r="F2988" s="1">
        <v>3.0</v>
      </c>
      <c r="G2988" s="1">
        <v>24.0</v>
      </c>
      <c r="H2988" s="1">
        <v>8.0</v>
      </c>
      <c r="I2988" s="1" t="s">
        <v>18</v>
      </c>
      <c r="J2988" s="1">
        <v>0.546</v>
      </c>
      <c r="K2988" s="1">
        <v>0.794</v>
      </c>
      <c r="L2988" s="6">
        <f>if(J2988&gt;QUARTILE!$B$3, "TOP", if(J2988&lt;QUARTILE!$B$4, "BOTTOM", 0))</f>
        <v>0</v>
      </c>
      <c r="M2988" s="6">
        <f t="shared" si="1"/>
        <v>1</v>
      </c>
      <c r="N2988" s="6" t="str">
        <f t="shared" si="2"/>
        <v>Baby Boomer</v>
      </c>
      <c r="O2988" s="6" t="str">
        <f t="shared" si="3"/>
        <v>Low Income</v>
      </c>
    </row>
    <row r="2989" hidden="1">
      <c r="A2989" s="1">
        <v>102987.0</v>
      </c>
      <c r="B2989" s="1">
        <v>33.0</v>
      </c>
      <c r="C2989" s="1">
        <v>34000.0</v>
      </c>
      <c r="D2989" s="1" t="s">
        <v>27</v>
      </c>
      <c r="E2989" s="1">
        <v>9977.94</v>
      </c>
      <c r="F2989" s="1">
        <v>1.0</v>
      </c>
      <c r="G2989" s="1">
        <v>18.0</v>
      </c>
      <c r="H2989" s="1">
        <v>12.0</v>
      </c>
      <c r="I2989" s="1" t="s">
        <v>18</v>
      </c>
      <c r="J2989" s="1">
        <v>0.048</v>
      </c>
      <c r="K2989" s="1">
        <v>0.958</v>
      </c>
      <c r="L2989" s="6" t="str">
        <f>if(J2989&gt;QUARTILE!$B$3, "TOP", if(J2989&lt;QUARTILE!$B$4, "BOTTOM", 0))</f>
        <v>BOTTOM</v>
      </c>
      <c r="M2989" s="6">
        <f t="shared" si="1"/>
        <v>1</v>
      </c>
      <c r="N2989" s="6" t="str">
        <f t="shared" si="2"/>
        <v>Gen X</v>
      </c>
      <c r="O2989" s="6" t="str">
        <f t="shared" si="3"/>
        <v>Low Income</v>
      </c>
    </row>
    <row r="2990" hidden="1">
      <c r="A2990" s="1">
        <v>102988.0</v>
      </c>
      <c r="B2990" s="1">
        <v>64.0</v>
      </c>
      <c r="C2990" s="1">
        <v>27000.0</v>
      </c>
      <c r="D2990" s="1" t="s">
        <v>30</v>
      </c>
      <c r="E2990" s="1">
        <v>43504.32</v>
      </c>
      <c r="F2990" s="1">
        <v>4.0</v>
      </c>
      <c r="G2990" s="1">
        <v>20.0</v>
      </c>
      <c r="H2990" s="1">
        <v>9.0</v>
      </c>
      <c r="I2990" s="1" t="s">
        <v>18</v>
      </c>
      <c r="J2990" s="1">
        <v>0.841</v>
      </c>
      <c r="K2990" s="1">
        <v>0.556</v>
      </c>
      <c r="L2990" s="6" t="str">
        <f>if(J2990&gt;QUARTILE!$B$3, "TOP", if(J2990&lt;QUARTILE!$B$4, "BOTTOM", 0))</f>
        <v>TOP</v>
      </c>
      <c r="M2990" s="6">
        <f t="shared" si="1"/>
        <v>1</v>
      </c>
      <c r="N2990" s="6" t="str">
        <f t="shared" si="2"/>
        <v>Baby Boomer</v>
      </c>
      <c r="O2990" s="6" t="str">
        <f t="shared" si="3"/>
        <v>Low Income</v>
      </c>
    </row>
    <row r="2991" hidden="1">
      <c r="A2991" s="1">
        <v>102989.0</v>
      </c>
      <c r="B2991" s="1">
        <v>70.0</v>
      </c>
      <c r="C2991" s="1">
        <v>14000.0</v>
      </c>
      <c r="D2991" s="1" t="s">
        <v>27</v>
      </c>
      <c r="E2991" s="1">
        <v>14252.9</v>
      </c>
      <c r="F2991" s="1">
        <v>5.0</v>
      </c>
      <c r="G2991" s="1">
        <v>21.0</v>
      </c>
      <c r="H2991" s="1">
        <v>4.0</v>
      </c>
      <c r="I2991" s="1" t="s">
        <v>22</v>
      </c>
      <c r="J2991" s="1">
        <v>0.136</v>
      </c>
      <c r="K2991" s="1">
        <v>0.566</v>
      </c>
      <c r="L2991" s="6" t="str">
        <f>if(J2991&gt;QUARTILE!$B$3, "TOP", if(J2991&lt;QUARTILE!$B$4, "BOTTOM", 0))</f>
        <v>BOTTOM</v>
      </c>
      <c r="M2991" s="6">
        <f t="shared" si="1"/>
        <v>2</v>
      </c>
      <c r="N2991" s="6" t="str">
        <f t="shared" si="2"/>
        <v>Baby Boomer</v>
      </c>
      <c r="O2991" s="6" t="str">
        <f t="shared" si="3"/>
        <v>Low Income</v>
      </c>
    </row>
    <row r="2992" hidden="1">
      <c r="A2992" s="1">
        <v>102990.0</v>
      </c>
      <c r="B2992" s="1">
        <v>77.0</v>
      </c>
      <c r="C2992" s="1">
        <v>44000.0</v>
      </c>
      <c r="D2992" s="1" t="s">
        <v>17</v>
      </c>
      <c r="E2992" s="1">
        <v>25247.23</v>
      </c>
      <c r="F2992" s="1">
        <v>3.0</v>
      </c>
      <c r="G2992" s="1">
        <v>11.0</v>
      </c>
      <c r="H2992" s="1">
        <v>5.0</v>
      </c>
      <c r="I2992" s="1" t="s">
        <v>22</v>
      </c>
      <c r="J2992" s="1">
        <v>0.29</v>
      </c>
      <c r="K2992" s="1">
        <v>0.602</v>
      </c>
      <c r="L2992" s="6" t="str">
        <f>if(J2992&gt;QUARTILE!$B$3, "TOP", if(J2992&lt;QUARTILE!$B$4, "BOTTOM", 0))</f>
        <v>BOTTOM</v>
      </c>
      <c r="M2992" s="6">
        <f t="shared" si="1"/>
        <v>2</v>
      </c>
      <c r="N2992" s="6" t="str">
        <f t="shared" si="2"/>
        <v>Baby Boomer</v>
      </c>
      <c r="O2992" s="6" t="str">
        <f t="shared" si="3"/>
        <v>Low Income</v>
      </c>
    </row>
    <row r="2993" hidden="1">
      <c r="A2993" s="1">
        <v>102991.0</v>
      </c>
      <c r="B2993" s="1">
        <v>32.0</v>
      </c>
      <c r="C2993" s="1">
        <v>30000.0</v>
      </c>
      <c r="D2993" s="1" t="s">
        <v>27</v>
      </c>
      <c r="E2993" s="1">
        <v>928.66</v>
      </c>
      <c r="F2993" s="1">
        <v>3.0</v>
      </c>
      <c r="G2993" s="1">
        <v>28.0</v>
      </c>
      <c r="H2993" s="1">
        <v>11.0</v>
      </c>
      <c r="I2993" s="1" t="s">
        <v>18</v>
      </c>
      <c r="J2993" s="1">
        <v>0.316</v>
      </c>
      <c r="K2993" s="1">
        <v>0.82</v>
      </c>
      <c r="L2993" s="6">
        <f>if(J2993&gt;QUARTILE!$B$3, "TOP", if(J2993&lt;QUARTILE!$B$4, "BOTTOM", 0))</f>
        <v>0</v>
      </c>
      <c r="M2993" s="6">
        <f t="shared" si="1"/>
        <v>1</v>
      </c>
      <c r="N2993" s="6" t="str">
        <f t="shared" si="2"/>
        <v>Gen X</v>
      </c>
      <c r="O2993" s="6" t="str">
        <f t="shared" si="3"/>
        <v>Low Income</v>
      </c>
    </row>
    <row r="2994" hidden="1">
      <c r="A2994" s="1">
        <v>102992.0</v>
      </c>
      <c r="B2994" s="1">
        <v>42.0</v>
      </c>
      <c r="C2994" s="1">
        <v>25000.0</v>
      </c>
      <c r="D2994" s="1" t="s">
        <v>27</v>
      </c>
      <c r="E2994" s="1">
        <v>16297.8</v>
      </c>
      <c r="F2994" s="1">
        <v>1.0</v>
      </c>
      <c r="G2994" s="1">
        <v>24.0</v>
      </c>
      <c r="H2994" s="1">
        <v>12.0</v>
      </c>
      <c r="I2994" s="1" t="s">
        <v>22</v>
      </c>
      <c r="J2994" s="1">
        <v>0.349</v>
      </c>
      <c r="K2994" s="1">
        <v>0.553</v>
      </c>
      <c r="L2994" s="6">
        <f>if(J2994&gt;QUARTILE!$B$3, "TOP", if(J2994&lt;QUARTILE!$B$4, "BOTTOM", 0))</f>
        <v>0</v>
      </c>
      <c r="M2994" s="6">
        <f t="shared" si="1"/>
        <v>2</v>
      </c>
      <c r="N2994" s="6" t="str">
        <f t="shared" si="2"/>
        <v>Gen X</v>
      </c>
      <c r="O2994" s="6" t="str">
        <f t="shared" si="3"/>
        <v>Low Income</v>
      </c>
    </row>
    <row r="2995" hidden="1">
      <c r="A2995" s="1">
        <v>102993.0</v>
      </c>
      <c r="B2995" s="1">
        <v>53.0</v>
      </c>
      <c r="C2995" s="1">
        <v>24000.0</v>
      </c>
      <c r="D2995" s="1" t="s">
        <v>27</v>
      </c>
      <c r="E2995" s="1">
        <v>1454.9</v>
      </c>
      <c r="F2995" s="1">
        <v>3.0</v>
      </c>
      <c r="G2995" s="1">
        <v>31.0</v>
      </c>
      <c r="H2995" s="1">
        <v>5.0</v>
      </c>
      <c r="I2995" s="1" t="s">
        <v>22</v>
      </c>
      <c r="J2995" s="1">
        <v>0.466</v>
      </c>
      <c r="K2995" s="1">
        <v>0.334</v>
      </c>
      <c r="L2995" s="6">
        <f>if(J2995&gt;QUARTILE!$B$3, "TOP", if(J2995&lt;QUARTILE!$B$4, "BOTTOM", 0))</f>
        <v>0</v>
      </c>
      <c r="M2995" s="6">
        <f t="shared" si="1"/>
        <v>2</v>
      </c>
      <c r="N2995" s="6" t="str">
        <f t="shared" si="2"/>
        <v>Gen X</v>
      </c>
      <c r="O2995" s="6" t="str">
        <f t="shared" si="3"/>
        <v>Low Income</v>
      </c>
    </row>
    <row r="2996" hidden="1">
      <c r="A2996" s="1">
        <v>102994.0</v>
      </c>
      <c r="B2996" s="1">
        <v>28.0</v>
      </c>
      <c r="C2996" s="1">
        <v>60000.0</v>
      </c>
      <c r="D2996" s="1" t="s">
        <v>25</v>
      </c>
      <c r="E2996" s="1">
        <v>6256.39</v>
      </c>
      <c r="F2996" s="1">
        <v>5.0</v>
      </c>
      <c r="G2996" s="1">
        <v>23.0</v>
      </c>
      <c r="H2996" s="1">
        <v>21.0</v>
      </c>
      <c r="I2996" s="1" t="s">
        <v>26</v>
      </c>
      <c r="J2996" s="1">
        <v>0.852</v>
      </c>
      <c r="K2996" s="1">
        <v>0.82</v>
      </c>
      <c r="L2996" s="6" t="str">
        <f>if(J2996&gt;QUARTILE!$B$3, "TOP", if(J2996&lt;QUARTILE!$B$4, "BOTTOM", 0))</f>
        <v>TOP</v>
      </c>
      <c r="M2996" s="6">
        <f t="shared" si="1"/>
        <v>3</v>
      </c>
      <c r="N2996" s="6" t="str">
        <f t="shared" si="2"/>
        <v>Millenial</v>
      </c>
      <c r="O2996" s="6" t="str">
        <f t="shared" si="3"/>
        <v>Medium Income</v>
      </c>
    </row>
    <row r="2997" hidden="1">
      <c r="A2997" s="1">
        <v>102995.0</v>
      </c>
      <c r="B2997" s="1">
        <v>68.0</v>
      </c>
      <c r="C2997" s="1">
        <v>14000.0</v>
      </c>
      <c r="D2997" s="1" t="s">
        <v>25</v>
      </c>
      <c r="E2997" s="1">
        <v>16731.78</v>
      </c>
      <c r="F2997" s="1">
        <v>2.0</v>
      </c>
      <c r="G2997" s="1">
        <v>18.0</v>
      </c>
      <c r="H2997" s="1">
        <v>6.0</v>
      </c>
      <c r="I2997" s="1" t="s">
        <v>22</v>
      </c>
      <c r="J2997" s="1">
        <v>0.534</v>
      </c>
      <c r="K2997" s="1">
        <v>0.048</v>
      </c>
      <c r="L2997" s="6">
        <f>if(J2997&gt;QUARTILE!$B$3, "TOP", if(J2997&lt;QUARTILE!$B$4, "BOTTOM", 0))</f>
        <v>0</v>
      </c>
      <c r="M2997" s="6">
        <f t="shared" si="1"/>
        <v>2</v>
      </c>
      <c r="N2997" s="6" t="str">
        <f t="shared" si="2"/>
        <v>Baby Boomer</v>
      </c>
      <c r="O2997" s="6" t="str">
        <f t="shared" si="3"/>
        <v>Low Income</v>
      </c>
    </row>
    <row r="2998" hidden="1">
      <c r="A2998" s="1">
        <v>102996.0</v>
      </c>
      <c r="B2998" s="1">
        <v>32.0</v>
      </c>
      <c r="C2998" s="1">
        <v>28000.0</v>
      </c>
      <c r="D2998" s="1" t="s">
        <v>25</v>
      </c>
      <c r="E2998" s="1">
        <v>32918.28</v>
      </c>
      <c r="F2998" s="1">
        <v>1.0</v>
      </c>
      <c r="G2998" s="1">
        <v>20.0</v>
      </c>
      <c r="H2998" s="1">
        <v>15.0</v>
      </c>
      <c r="I2998" s="1" t="s">
        <v>22</v>
      </c>
      <c r="J2998" s="1">
        <v>0.313</v>
      </c>
      <c r="K2998" s="1">
        <v>0.565</v>
      </c>
      <c r="L2998" s="6" t="str">
        <f>if(J2998&gt;QUARTILE!$B$3, "TOP", if(J2998&lt;QUARTILE!$B$4, "BOTTOM", 0))</f>
        <v>BOTTOM</v>
      </c>
      <c r="M2998" s="6">
        <f t="shared" si="1"/>
        <v>2</v>
      </c>
      <c r="N2998" s="6" t="str">
        <f t="shared" si="2"/>
        <v>Gen X</v>
      </c>
      <c r="O2998" s="6" t="str">
        <f t="shared" si="3"/>
        <v>Low Income</v>
      </c>
    </row>
    <row r="2999" hidden="1">
      <c r="A2999" s="1">
        <v>102997.0</v>
      </c>
      <c r="B2999" s="1">
        <v>21.0</v>
      </c>
      <c r="C2999" s="1">
        <v>16000.0</v>
      </c>
      <c r="D2999" s="1" t="s">
        <v>23</v>
      </c>
      <c r="E2999" s="1">
        <v>16460.27</v>
      </c>
      <c r="F2999" s="1">
        <v>4.0</v>
      </c>
      <c r="G2999" s="1">
        <v>21.0</v>
      </c>
      <c r="H2999" s="1">
        <v>18.0</v>
      </c>
      <c r="I2999" s="1" t="s">
        <v>18</v>
      </c>
      <c r="J2999" s="1">
        <v>0.699</v>
      </c>
      <c r="K2999" s="1">
        <v>0.536</v>
      </c>
      <c r="L2999" s="6">
        <f>if(J2999&gt;QUARTILE!$B$3, "TOP", if(J2999&lt;QUARTILE!$B$4, "BOTTOM", 0))</f>
        <v>0</v>
      </c>
      <c r="M2999" s="6">
        <f t="shared" si="1"/>
        <v>1</v>
      </c>
      <c r="N2999" s="6" t="str">
        <f t="shared" si="2"/>
        <v>Millenial</v>
      </c>
      <c r="O2999" s="6" t="str">
        <f t="shared" si="3"/>
        <v>Low Income</v>
      </c>
    </row>
    <row r="3000" hidden="1">
      <c r="A3000" s="1">
        <v>102998.0</v>
      </c>
      <c r="B3000" s="1">
        <v>38.0</v>
      </c>
      <c r="C3000" s="1">
        <v>7000.0</v>
      </c>
      <c r="D3000" s="1" t="s">
        <v>23</v>
      </c>
      <c r="E3000" s="1">
        <v>55037.39</v>
      </c>
      <c r="F3000" s="1">
        <v>3.0</v>
      </c>
      <c r="G3000" s="1">
        <v>20.0</v>
      </c>
      <c r="H3000" s="1">
        <v>3.0</v>
      </c>
      <c r="I3000" s="1" t="s">
        <v>18</v>
      </c>
      <c r="J3000" s="1">
        <v>0.94</v>
      </c>
      <c r="K3000" s="1">
        <v>0.539</v>
      </c>
      <c r="L3000" s="6" t="str">
        <f>if(J3000&gt;QUARTILE!$B$3, "TOP", if(J3000&lt;QUARTILE!$B$4, "BOTTOM", 0))</f>
        <v>TOP</v>
      </c>
      <c r="M3000" s="6">
        <f t="shared" si="1"/>
        <v>1</v>
      </c>
      <c r="N3000" s="6" t="str">
        <f t="shared" si="2"/>
        <v>Gen X</v>
      </c>
      <c r="O3000" s="6" t="str">
        <f t="shared" si="3"/>
        <v>Low Income</v>
      </c>
    </row>
    <row r="3001" hidden="1">
      <c r="A3001" s="1">
        <v>102999.0</v>
      </c>
      <c r="B3001" s="1">
        <v>30.0</v>
      </c>
      <c r="C3001" s="1">
        <v>7000.0</v>
      </c>
      <c r="D3001" s="1" t="s">
        <v>23</v>
      </c>
      <c r="E3001" s="1">
        <v>33249.66</v>
      </c>
      <c r="F3001" s="1">
        <v>5.0</v>
      </c>
      <c r="G3001" s="1">
        <v>23.0</v>
      </c>
      <c r="H3001" s="1">
        <v>10.0</v>
      </c>
      <c r="I3001" s="1" t="s">
        <v>18</v>
      </c>
      <c r="J3001" s="1">
        <v>0.612</v>
      </c>
      <c r="K3001" s="1">
        <v>0.492</v>
      </c>
      <c r="L3001" s="6">
        <f>if(J3001&gt;QUARTILE!$B$3, "TOP", if(J3001&lt;QUARTILE!$B$4, "BOTTOM", 0))</f>
        <v>0</v>
      </c>
      <c r="M3001" s="6">
        <f t="shared" si="1"/>
        <v>1</v>
      </c>
      <c r="N3001" s="6" t="str">
        <f t="shared" si="2"/>
        <v>Millenial</v>
      </c>
      <c r="O3001" s="6" t="str">
        <f t="shared" si="3"/>
        <v>Low Income</v>
      </c>
    </row>
    <row r="3002" hidden="1">
      <c r="A3002" s="1">
        <v>103000.0</v>
      </c>
      <c r="B3002" s="1">
        <v>39.0</v>
      </c>
      <c r="C3002" s="1">
        <v>12000.0</v>
      </c>
      <c r="D3002" s="1" t="s">
        <v>21</v>
      </c>
      <c r="E3002" s="1">
        <v>3397.75</v>
      </c>
      <c r="F3002" s="1">
        <v>3.0</v>
      </c>
      <c r="G3002" s="1">
        <v>21.0</v>
      </c>
      <c r="H3002" s="1">
        <v>14.0</v>
      </c>
      <c r="I3002" s="1" t="s">
        <v>22</v>
      </c>
      <c r="J3002" s="1">
        <v>0.838</v>
      </c>
      <c r="K3002" s="1">
        <v>0.124</v>
      </c>
      <c r="L3002" s="6" t="str">
        <f>if(J3002&gt;QUARTILE!$B$3, "TOP", if(J3002&lt;QUARTILE!$B$4, "BOTTOM", 0))</f>
        <v>TOP</v>
      </c>
      <c r="M3002" s="6">
        <f t="shared" si="1"/>
        <v>2</v>
      </c>
      <c r="N3002" s="6" t="str">
        <f t="shared" si="2"/>
        <v>Gen X</v>
      </c>
      <c r="O3002" s="6" t="str">
        <f t="shared" si="3"/>
        <v>Low Income</v>
      </c>
    </row>
    <row r="3003" hidden="1">
      <c r="A3003" s="1">
        <v>103001.0</v>
      </c>
      <c r="B3003" s="1">
        <v>36.0</v>
      </c>
      <c r="C3003" s="1">
        <v>15000.0</v>
      </c>
      <c r="D3003" s="1" t="s">
        <v>23</v>
      </c>
      <c r="E3003" s="1">
        <v>9851.81</v>
      </c>
      <c r="F3003" s="1">
        <v>4.0</v>
      </c>
      <c r="G3003" s="1">
        <v>22.0</v>
      </c>
      <c r="H3003" s="1">
        <v>7.0</v>
      </c>
      <c r="I3003" s="1" t="s">
        <v>22</v>
      </c>
      <c r="J3003" s="1">
        <v>0.494</v>
      </c>
      <c r="K3003" s="1">
        <v>0.084</v>
      </c>
      <c r="L3003" s="6">
        <f>if(J3003&gt;QUARTILE!$B$3, "TOP", if(J3003&lt;QUARTILE!$B$4, "BOTTOM", 0))</f>
        <v>0</v>
      </c>
      <c r="M3003" s="6">
        <f t="shared" si="1"/>
        <v>2</v>
      </c>
      <c r="N3003" s="6" t="str">
        <f t="shared" si="2"/>
        <v>Gen X</v>
      </c>
      <c r="O3003" s="6" t="str">
        <f t="shared" si="3"/>
        <v>Low Income</v>
      </c>
    </row>
    <row r="3004" hidden="1">
      <c r="A3004" s="1">
        <v>103002.0</v>
      </c>
      <c r="B3004" s="1">
        <v>51.0</v>
      </c>
      <c r="C3004" s="1">
        <v>81000.0</v>
      </c>
      <c r="D3004" s="1" t="s">
        <v>23</v>
      </c>
      <c r="E3004" s="1">
        <v>22081.67</v>
      </c>
      <c r="F3004" s="1">
        <v>5.0</v>
      </c>
      <c r="G3004" s="1">
        <v>19.0</v>
      </c>
      <c r="H3004" s="1">
        <v>7.0</v>
      </c>
      <c r="I3004" s="1" t="s">
        <v>22</v>
      </c>
      <c r="J3004" s="1">
        <v>0.718</v>
      </c>
      <c r="K3004" s="1">
        <v>0.017</v>
      </c>
      <c r="L3004" s="6">
        <f>if(J3004&gt;QUARTILE!$B$3, "TOP", if(J3004&lt;QUARTILE!$B$4, "BOTTOM", 0))</f>
        <v>0</v>
      </c>
      <c r="M3004" s="6">
        <f t="shared" si="1"/>
        <v>2</v>
      </c>
      <c r="N3004" s="6" t="str">
        <f t="shared" si="2"/>
        <v>Gen X</v>
      </c>
      <c r="O3004" s="6" t="str">
        <f t="shared" si="3"/>
        <v>Medium Income</v>
      </c>
    </row>
    <row r="3005" hidden="1">
      <c r="A3005" s="1">
        <v>103003.0</v>
      </c>
      <c r="B3005" s="1">
        <v>31.0</v>
      </c>
      <c r="C3005" s="1">
        <v>33000.0</v>
      </c>
      <c r="D3005" s="1" t="s">
        <v>23</v>
      </c>
      <c r="E3005" s="1">
        <v>55743.83</v>
      </c>
      <c r="F3005" s="1">
        <v>4.0</v>
      </c>
      <c r="G3005" s="1">
        <v>19.0</v>
      </c>
      <c r="H3005" s="1">
        <v>17.0</v>
      </c>
      <c r="I3005" s="1" t="s">
        <v>22</v>
      </c>
      <c r="J3005" s="1">
        <v>0.22</v>
      </c>
      <c r="K3005" s="1">
        <v>0.788</v>
      </c>
      <c r="L3005" s="6" t="str">
        <f>if(J3005&gt;QUARTILE!$B$3, "TOP", if(J3005&lt;QUARTILE!$B$4, "BOTTOM", 0))</f>
        <v>BOTTOM</v>
      </c>
      <c r="M3005" s="6">
        <f t="shared" si="1"/>
        <v>2</v>
      </c>
      <c r="N3005" s="6" t="str">
        <f t="shared" si="2"/>
        <v>Gen X</v>
      </c>
      <c r="O3005" s="6" t="str">
        <f t="shared" si="3"/>
        <v>Low Income</v>
      </c>
    </row>
    <row r="3006" hidden="1">
      <c r="A3006" s="1">
        <v>103004.0</v>
      </c>
      <c r="B3006" s="1">
        <v>78.0</v>
      </c>
      <c r="C3006" s="1">
        <v>35000.0</v>
      </c>
      <c r="D3006" s="1" t="s">
        <v>27</v>
      </c>
      <c r="E3006" s="1">
        <v>87988.94</v>
      </c>
      <c r="F3006" s="1">
        <v>5.0</v>
      </c>
      <c r="G3006" s="1">
        <v>29.0</v>
      </c>
      <c r="H3006" s="1">
        <v>7.0</v>
      </c>
      <c r="I3006" s="1" t="s">
        <v>18</v>
      </c>
      <c r="J3006" s="1">
        <v>0.247</v>
      </c>
      <c r="K3006" s="1">
        <v>0.46</v>
      </c>
      <c r="L3006" s="6" t="str">
        <f>if(J3006&gt;QUARTILE!$B$3, "TOP", if(J3006&lt;QUARTILE!$B$4, "BOTTOM", 0))</f>
        <v>BOTTOM</v>
      </c>
      <c r="M3006" s="6">
        <f t="shared" si="1"/>
        <v>1</v>
      </c>
      <c r="N3006" s="6" t="str">
        <f t="shared" si="2"/>
        <v>Baby Boomer</v>
      </c>
      <c r="O3006" s="6" t="str">
        <f t="shared" si="3"/>
        <v>Low Income</v>
      </c>
    </row>
    <row r="3007" hidden="1">
      <c r="A3007" s="1">
        <v>103005.0</v>
      </c>
      <c r="B3007" s="1">
        <v>21.0</v>
      </c>
      <c r="C3007" s="1">
        <v>15000.0</v>
      </c>
      <c r="D3007" s="1" t="s">
        <v>23</v>
      </c>
      <c r="E3007" s="1">
        <v>28809.64</v>
      </c>
      <c r="F3007" s="1">
        <v>2.0</v>
      </c>
      <c r="G3007" s="1">
        <v>16.0</v>
      </c>
      <c r="H3007" s="1">
        <v>14.0</v>
      </c>
      <c r="I3007" s="1" t="s">
        <v>18</v>
      </c>
      <c r="J3007" s="1">
        <v>0.817</v>
      </c>
      <c r="K3007" s="1">
        <v>0.077</v>
      </c>
      <c r="L3007" s="6" t="str">
        <f>if(J3007&gt;QUARTILE!$B$3, "TOP", if(J3007&lt;QUARTILE!$B$4, "BOTTOM", 0))</f>
        <v>TOP</v>
      </c>
      <c r="M3007" s="6">
        <f t="shared" si="1"/>
        <v>1</v>
      </c>
      <c r="N3007" s="6" t="str">
        <f t="shared" si="2"/>
        <v>Millenial</v>
      </c>
      <c r="O3007" s="6" t="str">
        <f t="shared" si="3"/>
        <v>Low Income</v>
      </c>
    </row>
    <row r="3008" hidden="1">
      <c r="A3008" s="1">
        <v>103006.0</v>
      </c>
      <c r="B3008" s="1">
        <v>65.0</v>
      </c>
      <c r="C3008" s="1">
        <v>23000.0</v>
      </c>
      <c r="D3008" s="1" t="s">
        <v>25</v>
      </c>
      <c r="E3008" s="1">
        <v>17055.49</v>
      </c>
      <c r="F3008" s="1">
        <v>5.0</v>
      </c>
      <c r="G3008" s="1">
        <v>25.0</v>
      </c>
      <c r="H3008" s="1">
        <v>6.0</v>
      </c>
      <c r="I3008" s="1" t="s">
        <v>22</v>
      </c>
      <c r="J3008" s="1">
        <v>0.299</v>
      </c>
      <c r="K3008" s="1">
        <v>0.384</v>
      </c>
      <c r="L3008" s="6" t="str">
        <f>if(J3008&gt;QUARTILE!$B$3, "TOP", if(J3008&lt;QUARTILE!$B$4, "BOTTOM", 0))</f>
        <v>BOTTOM</v>
      </c>
      <c r="M3008" s="6">
        <f t="shared" si="1"/>
        <v>2</v>
      </c>
      <c r="N3008" s="6" t="str">
        <f t="shared" si="2"/>
        <v>Baby Boomer</v>
      </c>
      <c r="O3008" s="6" t="str">
        <f t="shared" si="3"/>
        <v>Low Income</v>
      </c>
    </row>
    <row r="3009" hidden="1">
      <c r="A3009" s="1">
        <v>103007.0</v>
      </c>
      <c r="B3009" s="1">
        <v>70.0</v>
      </c>
      <c r="C3009" s="1">
        <v>88000.0</v>
      </c>
      <c r="D3009" s="1" t="s">
        <v>23</v>
      </c>
      <c r="E3009" s="1">
        <v>28261.78</v>
      </c>
      <c r="F3009" s="1">
        <v>4.0</v>
      </c>
      <c r="G3009" s="1">
        <v>24.0</v>
      </c>
      <c r="H3009" s="1">
        <v>3.0</v>
      </c>
      <c r="I3009" s="1" t="s">
        <v>22</v>
      </c>
      <c r="J3009" s="1">
        <v>0.244</v>
      </c>
      <c r="K3009" s="1">
        <v>0.309</v>
      </c>
      <c r="L3009" s="6" t="str">
        <f>if(J3009&gt;QUARTILE!$B$3, "TOP", if(J3009&lt;QUARTILE!$B$4, "BOTTOM", 0))</f>
        <v>BOTTOM</v>
      </c>
      <c r="M3009" s="6">
        <f t="shared" si="1"/>
        <v>2</v>
      </c>
      <c r="N3009" s="6" t="str">
        <f t="shared" si="2"/>
        <v>Baby Boomer</v>
      </c>
      <c r="O3009" s="6" t="str">
        <f t="shared" si="3"/>
        <v>Medium Income</v>
      </c>
    </row>
    <row r="3010" hidden="1">
      <c r="A3010" s="1">
        <v>103008.0</v>
      </c>
      <c r="B3010" s="1">
        <v>69.0</v>
      </c>
      <c r="C3010" s="1">
        <v>11000.0</v>
      </c>
      <c r="D3010" s="1" t="s">
        <v>17</v>
      </c>
      <c r="E3010" s="1">
        <v>6383.08</v>
      </c>
      <c r="F3010" s="1">
        <v>1.0</v>
      </c>
      <c r="G3010" s="1">
        <v>17.0</v>
      </c>
      <c r="H3010" s="1">
        <v>5.0</v>
      </c>
      <c r="I3010" s="1" t="s">
        <v>22</v>
      </c>
      <c r="J3010" s="1">
        <v>0.568</v>
      </c>
      <c r="K3010" s="1">
        <v>0.148</v>
      </c>
      <c r="L3010" s="6">
        <f>if(J3010&gt;QUARTILE!$B$3, "TOP", if(J3010&lt;QUARTILE!$B$4, "BOTTOM", 0))</f>
        <v>0</v>
      </c>
      <c r="M3010" s="6">
        <f t="shared" si="1"/>
        <v>2</v>
      </c>
      <c r="N3010" s="6" t="str">
        <f t="shared" si="2"/>
        <v>Baby Boomer</v>
      </c>
      <c r="O3010" s="6" t="str">
        <f t="shared" si="3"/>
        <v>Low Income</v>
      </c>
    </row>
    <row r="3011" hidden="1">
      <c r="A3011" s="1">
        <v>103009.0</v>
      </c>
      <c r="B3011" s="1">
        <v>63.0</v>
      </c>
      <c r="C3011" s="1">
        <v>29000.0</v>
      </c>
      <c r="D3011" s="1" t="s">
        <v>24</v>
      </c>
      <c r="E3011" s="1">
        <v>6670.42</v>
      </c>
      <c r="F3011" s="1">
        <v>2.0</v>
      </c>
      <c r="G3011" s="1">
        <v>17.0</v>
      </c>
      <c r="H3011" s="1">
        <v>5.0</v>
      </c>
      <c r="I3011" s="1" t="s">
        <v>22</v>
      </c>
      <c r="J3011" s="1">
        <v>0.094</v>
      </c>
      <c r="K3011" s="1">
        <v>0.822</v>
      </c>
      <c r="L3011" s="6" t="str">
        <f>if(J3011&gt;QUARTILE!$B$3, "TOP", if(J3011&lt;QUARTILE!$B$4, "BOTTOM", 0))</f>
        <v>BOTTOM</v>
      </c>
      <c r="M3011" s="6">
        <f t="shared" si="1"/>
        <v>2</v>
      </c>
      <c r="N3011" s="6" t="str">
        <f t="shared" si="2"/>
        <v>Baby Boomer</v>
      </c>
      <c r="O3011" s="6" t="str">
        <f t="shared" si="3"/>
        <v>Low Income</v>
      </c>
    </row>
    <row r="3012" hidden="1">
      <c r="A3012" s="1">
        <v>103010.0</v>
      </c>
      <c r="B3012" s="1">
        <v>44.0</v>
      </c>
      <c r="C3012" s="1">
        <v>58000.0</v>
      </c>
      <c r="D3012" s="1" t="s">
        <v>24</v>
      </c>
      <c r="E3012" s="1">
        <v>21246.53</v>
      </c>
      <c r="F3012" s="1">
        <v>3.0</v>
      </c>
      <c r="G3012" s="1">
        <v>24.0</v>
      </c>
      <c r="H3012" s="1">
        <v>8.0</v>
      </c>
      <c r="I3012" s="1" t="s">
        <v>22</v>
      </c>
      <c r="J3012" s="1">
        <v>0.784</v>
      </c>
      <c r="K3012" s="1">
        <v>0.776</v>
      </c>
      <c r="L3012" s="6">
        <f>if(J3012&gt;QUARTILE!$B$3, "TOP", if(J3012&lt;QUARTILE!$B$4, "BOTTOM", 0))</f>
        <v>0</v>
      </c>
      <c r="M3012" s="6">
        <f t="shared" si="1"/>
        <v>2</v>
      </c>
      <c r="N3012" s="6" t="str">
        <f t="shared" si="2"/>
        <v>Gen X</v>
      </c>
      <c r="O3012" s="6" t="str">
        <f t="shared" si="3"/>
        <v>Medium Income</v>
      </c>
    </row>
    <row r="3013" hidden="1">
      <c r="A3013" s="1">
        <v>103011.0</v>
      </c>
      <c r="B3013" s="1">
        <v>46.0</v>
      </c>
      <c r="C3013" s="1">
        <v>39000.0</v>
      </c>
      <c r="D3013" s="1" t="s">
        <v>25</v>
      </c>
      <c r="E3013" s="1">
        <v>41088.83</v>
      </c>
      <c r="F3013" s="1">
        <v>2.0</v>
      </c>
      <c r="G3013" s="1">
        <v>23.0</v>
      </c>
      <c r="H3013" s="1">
        <v>9.0</v>
      </c>
      <c r="I3013" s="1" t="s">
        <v>18</v>
      </c>
      <c r="J3013" s="1">
        <v>0.839</v>
      </c>
      <c r="K3013" s="1">
        <v>0.364</v>
      </c>
      <c r="L3013" s="6" t="str">
        <f>if(J3013&gt;QUARTILE!$B$3, "TOP", if(J3013&lt;QUARTILE!$B$4, "BOTTOM", 0))</f>
        <v>TOP</v>
      </c>
      <c r="M3013" s="6">
        <f t="shared" si="1"/>
        <v>1</v>
      </c>
      <c r="N3013" s="6" t="str">
        <f t="shared" si="2"/>
        <v>Gen X</v>
      </c>
      <c r="O3013" s="6" t="str">
        <f t="shared" si="3"/>
        <v>Low Income</v>
      </c>
    </row>
    <row r="3014" hidden="1">
      <c r="A3014" s="1">
        <v>103012.0</v>
      </c>
      <c r="B3014" s="1">
        <v>64.0</v>
      </c>
      <c r="C3014" s="1">
        <v>65000.0</v>
      </c>
      <c r="D3014" s="1" t="s">
        <v>27</v>
      </c>
      <c r="E3014" s="1">
        <v>70004.55</v>
      </c>
      <c r="F3014" s="1">
        <v>2.0</v>
      </c>
      <c r="G3014" s="1">
        <v>11.0</v>
      </c>
      <c r="H3014" s="1">
        <v>3.0</v>
      </c>
      <c r="I3014" s="1" t="s">
        <v>18</v>
      </c>
      <c r="J3014" s="1">
        <v>0.653</v>
      </c>
      <c r="K3014" s="1">
        <v>0.422</v>
      </c>
      <c r="L3014" s="6">
        <f>if(J3014&gt;QUARTILE!$B$3, "TOP", if(J3014&lt;QUARTILE!$B$4, "BOTTOM", 0))</f>
        <v>0</v>
      </c>
      <c r="M3014" s="6">
        <f t="shared" si="1"/>
        <v>1</v>
      </c>
      <c r="N3014" s="6" t="str">
        <f t="shared" si="2"/>
        <v>Baby Boomer</v>
      </c>
      <c r="O3014" s="6" t="str">
        <f t="shared" si="3"/>
        <v>Medium Income</v>
      </c>
    </row>
    <row r="3015" hidden="1">
      <c r="A3015" s="1">
        <v>103013.0</v>
      </c>
      <c r="B3015" s="1">
        <v>45.0</v>
      </c>
      <c r="C3015" s="1">
        <v>25000.0</v>
      </c>
      <c r="D3015" s="1" t="s">
        <v>27</v>
      </c>
      <c r="E3015" s="1">
        <v>8350.79</v>
      </c>
      <c r="F3015" s="1">
        <v>3.0</v>
      </c>
      <c r="G3015" s="1">
        <v>17.0</v>
      </c>
      <c r="H3015" s="1">
        <v>12.0</v>
      </c>
      <c r="I3015" s="1" t="s">
        <v>22</v>
      </c>
      <c r="J3015" s="1">
        <v>0.686</v>
      </c>
      <c r="K3015" s="1">
        <v>0.436</v>
      </c>
      <c r="L3015" s="6">
        <f>if(J3015&gt;QUARTILE!$B$3, "TOP", if(J3015&lt;QUARTILE!$B$4, "BOTTOM", 0))</f>
        <v>0</v>
      </c>
      <c r="M3015" s="6">
        <f t="shared" si="1"/>
        <v>2</v>
      </c>
      <c r="N3015" s="6" t="str">
        <f t="shared" si="2"/>
        <v>Gen X</v>
      </c>
      <c r="O3015" s="6" t="str">
        <f t="shared" si="3"/>
        <v>Low Income</v>
      </c>
    </row>
    <row r="3016" hidden="1">
      <c r="A3016" s="1">
        <v>103014.0</v>
      </c>
      <c r="B3016" s="1">
        <v>52.0</v>
      </c>
      <c r="C3016" s="1">
        <v>32000.0</v>
      </c>
      <c r="D3016" s="1" t="s">
        <v>25</v>
      </c>
      <c r="E3016" s="1">
        <v>31847.06</v>
      </c>
      <c r="F3016" s="1">
        <v>5.0</v>
      </c>
      <c r="G3016" s="1">
        <v>21.0</v>
      </c>
      <c r="H3016" s="1">
        <v>2.0</v>
      </c>
      <c r="I3016" s="1" t="s">
        <v>18</v>
      </c>
      <c r="J3016" s="1">
        <v>0.949</v>
      </c>
      <c r="K3016" s="1">
        <v>0.401</v>
      </c>
      <c r="L3016" s="6" t="str">
        <f>if(J3016&gt;QUARTILE!$B$3, "TOP", if(J3016&lt;QUARTILE!$B$4, "BOTTOM", 0))</f>
        <v>TOP</v>
      </c>
      <c r="M3016" s="6">
        <f t="shared" si="1"/>
        <v>1</v>
      </c>
      <c r="N3016" s="6" t="str">
        <f t="shared" si="2"/>
        <v>Gen X</v>
      </c>
      <c r="O3016" s="6" t="str">
        <f t="shared" si="3"/>
        <v>Low Income</v>
      </c>
    </row>
    <row r="3017" hidden="1">
      <c r="A3017" s="1">
        <v>103015.0</v>
      </c>
      <c r="B3017" s="1">
        <v>25.0</v>
      </c>
      <c r="C3017" s="1">
        <v>24000.0</v>
      </c>
      <c r="D3017" s="1" t="s">
        <v>25</v>
      </c>
      <c r="E3017" s="1">
        <v>38147.56</v>
      </c>
      <c r="F3017" s="1">
        <v>2.0</v>
      </c>
      <c r="G3017" s="1">
        <v>22.0</v>
      </c>
      <c r="H3017" s="1">
        <v>11.0</v>
      </c>
      <c r="I3017" s="1" t="s">
        <v>18</v>
      </c>
      <c r="J3017" s="1">
        <v>0.348</v>
      </c>
      <c r="K3017" s="1">
        <v>0.633</v>
      </c>
      <c r="L3017" s="6">
        <f>if(J3017&gt;QUARTILE!$B$3, "TOP", if(J3017&lt;QUARTILE!$B$4, "BOTTOM", 0))</f>
        <v>0</v>
      </c>
      <c r="M3017" s="6">
        <f t="shared" si="1"/>
        <v>1</v>
      </c>
      <c r="N3017" s="6" t="str">
        <f t="shared" si="2"/>
        <v>Millenial</v>
      </c>
      <c r="O3017" s="6" t="str">
        <f t="shared" si="3"/>
        <v>Low Income</v>
      </c>
    </row>
    <row r="3018" hidden="1">
      <c r="A3018" s="1">
        <v>103016.0</v>
      </c>
      <c r="B3018" s="1">
        <v>33.0</v>
      </c>
      <c r="C3018" s="1">
        <v>30000.0</v>
      </c>
      <c r="D3018" s="1" t="s">
        <v>23</v>
      </c>
      <c r="E3018" s="1">
        <v>19519.39</v>
      </c>
      <c r="F3018" s="1">
        <v>2.0</v>
      </c>
      <c r="G3018" s="1">
        <v>20.0</v>
      </c>
      <c r="H3018" s="1">
        <v>14.0</v>
      </c>
      <c r="I3018" s="1" t="s">
        <v>18</v>
      </c>
      <c r="J3018" s="1">
        <v>0.7</v>
      </c>
      <c r="K3018" s="1">
        <v>0.876</v>
      </c>
      <c r="L3018" s="6">
        <f>if(J3018&gt;QUARTILE!$B$3, "TOP", if(J3018&lt;QUARTILE!$B$4, "BOTTOM", 0))</f>
        <v>0</v>
      </c>
      <c r="M3018" s="6">
        <f t="shared" si="1"/>
        <v>1</v>
      </c>
      <c r="N3018" s="6" t="str">
        <f t="shared" si="2"/>
        <v>Gen X</v>
      </c>
      <c r="O3018" s="6" t="str">
        <f t="shared" si="3"/>
        <v>Low Income</v>
      </c>
    </row>
    <row r="3019" hidden="1">
      <c r="A3019" s="1">
        <v>103017.0</v>
      </c>
      <c r="B3019" s="1">
        <v>59.0</v>
      </c>
      <c r="C3019" s="1">
        <v>13000.0</v>
      </c>
      <c r="D3019" s="1" t="s">
        <v>17</v>
      </c>
      <c r="E3019" s="1">
        <v>8541.7</v>
      </c>
      <c r="F3019" s="1">
        <v>1.0</v>
      </c>
      <c r="G3019" s="1">
        <v>14.0</v>
      </c>
      <c r="H3019" s="1">
        <v>7.0</v>
      </c>
      <c r="I3019" s="1" t="s">
        <v>22</v>
      </c>
      <c r="J3019" s="1">
        <v>0.692</v>
      </c>
      <c r="K3019" s="1">
        <v>0.592</v>
      </c>
      <c r="L3019" s="6">
        <f>if(J3019&gt;QUARTILE!$B$3, "TOP", if(J3019&lt;QUARTILE!$B$4, "BOTTOM", 0))</f>
        <v>0</v>
      </c>
      <c r="M3019" s="6">
        <f t="shared" si="1"/>
        <v>2</v>
      </c>
      <c r="N3019" s="6" t="str">
        <f t="shared" si="2"/>
        <v>Gen X</v>
      </c>
      <c r="O3019" s="6" t="str">
        <f t="shared" si="3"/>
        <v>Low Income</v>
      </c>
    </row>
    <row r="3020" hidden="1">
      <c r="A3020" s="1">
        <v>103018.0</v>
      </c>
      <c r="B3020" s="1">
        <v>53.0</v>
      </c>
      <c r="C3020" s="1">
        <v>35000.0</v>
      </c>
      <c r="D3020" s="1" t="s">
        <v>23</v>
      </c>
      <c r="E3020" s="1">
        <v>19303.77</v>
      </c>
      <c r="F3020" s="1">
        <v>1.0</v>
      </c>
      <c r="G3020" s="1">
        <v>26.0</v>
      </c>
      <c r="H3020" s="1">
        <v>3.0</v>
      </c>
      <c r="I3020" s="1" t="s">
        <v>22</v>
      </c>
      <c r="J3020" s="1">
        <v>0.244</v>
      </c>
      <c r="K3020" s="1">
        <v>0.126</v>
      </c>
      <c r="L3020" s="6" t="str">
        <f>if(J3020&gt;QUARTILE!$B$3, "TOP", if(J3020&lt;QUARTILE!$B$4, "BOTTOM", 0))</f>
        <v>BOTTOM</v>
      </c>
      <c r="M3020" s="6">
        <f t="shared" si="1"/>
        <v>2</v>
      </c>
      <c r="N3020" s="6" t="str">
        <f t="shared" si="2"/>
        <v>Gen X</v>
      </c>
      <c r="O3020" s="6" t="str">
        <f t="shared" si="3"/>
        <v>Low Income</v>
      </c>
    </row>
    <row r="3021" hidden="1">
      <c r="A3021" s="1">
        <v>103019.0</v>
      </c>
      <c r="B3021" s="1">
        <v>47.0</v>
      </c>
      <c r="C3021" s="1">
        <v>26000.0</v>
      </c>
      <c r="D3021" s="1" t="s">
        <v>25</v>
      </c>
      <c r="E3021" s="1">
        <v>17562.99</v>
      </c>
      <c r="F3021" s="1">
        <v>4.0</v>
      </c>
      <c r="G3021" s="1">
        <v>24.0</v>
      </c>
      <c r="H3021" s="1">
        <v>7.0</v>
      </c>
      <c r="I3021" s="1" t="s">
        <v>22</v>
      </c>
      <c r="J3021" s="1">
        <v>0.777</v>
      </c>
      <c r="K3021" s="1">
        <v>0.722</v>
      </c>
      <c r="L3021" s="6">
        <f>if(J3021&gt;QUARTILE!$B$3, "TOP", if(J3021&lt;QUARTILE!$B$4, "BOTTOM", 0))</f>
        <v>0</v>
      </c>
      <c r="M3021" s="6">
        <f t="shared" si="1"/>
        <v>2</v>
      </c>
      <c r="N3021" s="6" t="str">
        <f t="shared" si="2"/>
        <v>Gen X</v>
      </c>
      <c r="O3021" s="6" t="str">
        <f t="shared" si="3"/>
        <v>Low Income</v>
      </c>
    </row>
    <row r="3022" hidden="1">
      <c r="A3022" s="1">
        <v>103020.0</v>
      </c>
      <c r="B3022" s="1">
        <v>35.0</v>
      </c>
      <c r="C3022" s="1">
        <v>23000.0</v>
      </c>
      <c r="D3022" s="1" t="s">
        <v>25</v>
      </c>
      <c r="E3022" s="1">
        <v>18654.78</v>
      </c>
      <c r="F3022" s="1">
        <v>3.0</v>
      </c>
      <c r="G3022" s="1">
        <v>20.0</v>
      </c>
      <c r="H3022" s="1">
        <v>15.0</v>
      </c>
      <c r="I3022" s="1" t="s">
        <v>18</v>
      </c>
      <c r="J3022" s="1">
        <v>0.77</v>
      </c>
      <c r="K3022" s="1">
        <v>0.372</v>
      </c>
      <c r="L3022" s="6">
        <f>if(J3022&gt;QUARTILE!$B$3, "TOP", if(J3022&lt;QUARTILE!$B$4, "BOTTOM", 0))</f>
        <v>0</v>
      </c>
      <c r="M3022" s="6">
        <f t="shared" si="1"/>
        <v>1</v>
      </c>
      <c r="N3022" s="6" t="str">
        <f t="shared" si="2"/>
        <v>Gen X</v>
      </c>
      <c r="O3022" s="6" t="str">
        <f t="shared" si="3"/>
        <v>Low Income</v>
      </c>
    </row>
    <row r="3023" hidden="1">
      <c r="A3023" s="1">
        <v>103021.0</v>
      </c>
      <c r="B3023" s="1">
        <v>19.0</v>
      </c>
      <c r="C3023" s="1">
        <v>63000.0</v>
      </c>
      <c r="D3023" s="1" t="s">
        <v>25</v>
      </c>
      <c r="E3023" s="1">
        <v>19312.78</v>
      </c>
      <c r="F3023" s="1">
        <v>5.0</v>
      </c>
      <c r="G3023" s="1">
        <v>21.0</v>
      </c>
      <c r="H3023" s="1">
        <v>14.0</v>
      </c>
      <c r="I3023" s="1" t="s">
        <v>22</v>
      </c>
      <c r="J3023" s="1">
        <v>0.307</v>
      </c>
      <c r="K3023" s="1">
        <v>0.58</v>
      </c>
      <c r="L3023" s="6" t="str">
        <f>if(J3023&gt;QUARTILE!$B$3, "TOP", if(J3023&lt;QUARTILE!$B$4, "BOTTOM", 0))</f>
        <v>BOTTOM</v>
      </c>
      <c r="M3023" s="6">
        <f t="shared" si="1"/>
        <v>2</v>
      </c>
      <c r="N3023" s="6" t="str">
        <f t="shared" si="2"/>
        <v>Millenial</v>
      </c>
      <c r="O3023" s="6" t="str">
        <f t="shared" si="3"/>
        <v>Medium Income</v>
      </c>
    </row>
    <row r="3024" hidden="1">
      <c r="A3024" s="1">
        <v>103022.0</v>
      </c>
      <c r="B3024" s="1">
        <v>66.0</v>
      </c>
      <c r="C3024" s="1">
        <v>19000.0</v>
      </c>
      <c r="D3024" s="1" t="s">
        <v>17</v>
      </c>
      <c r="E3024" s="1">
        <v>37553.96</v>
      </c>
      <c r="F3024" s="1">
        <v>5.0</v>
      </c>
      <c r="G3024" s="1">
        <v>28.0</v>
      </c>
      <c r="H3024" s="1">
        <v>7.0</v>
      </c>
      <c r="I3024" s="1" t="s">
        <v>18</v>
      </c>
      <c r="J3024" s="1">
        <v>0.417</v>
      </c>
      <c r="K3024" s="1">
        <v>0.049</v>
      </c>
      <c r="L3024" s="6">
        <f>if(J3024&gt;QUARTILE!$B$3, "TOP", if(J3024&lt;QUARTILE!$B$4, "BOTTOM", 0))</f>
        <v>0</v>
      </c>
      <c r="M3024" s="6">
        <f t="shared" si="1"/>
        <v>1</v>
      </c>
      <c r="N3024" s="6" t="str">
        <f t="shared" si="2"/>
        <v>Baby Boomer</v>
      </c>
      <c r="O3024" s="6" t="str">
        <f t="shared" si="3"/>
        <v>Low Income</v>
      </c>
    </row>
    <row r="3025" hidden="1">
      <c r="A3025" s="1">
        <v>103023.0</v>
      </c>
      <c r="B3025" s="1">
        <v>30.0</v>
      </c>
      <c r="C3025" s="1">
        <v>45000.0</v>
      </c>
      <c r="D3025" s="1" t="s">
        <v>27</v>
      </c>
      <c r="E3025" s="1">
        <v>3728.56</v>
      </c>
      <c r="F3025" s="1">
        <v>4.0</v>
      </c>
      <c r="G3025" s="1">
        <v>24.0</v>
      </c>
      <c r="H3025" s="1">
        <v>7.0</v>
      </c>
      <c r="I3025" s="1" t="s">
        <v>22</v>
      </c>
      <c r="J3025" s="1">
        <v>0.941</v>
      </c>
      <c r="K3025" s="1">
        <v>0.113</v>
      </c>
      <c r="L3025" s="6" t="str">
        <f>if(J3025&gt;QUARTILE!$B$3, "TOP", if(J3025&lt;QUARTILE!$B$4, "BOTTOM", 0))</f>
        <v>TOP</v>
      </c>
      <c r="M3025" s="6">
        <f t="shared" si="1"/>
        <v>2</v>
      </c>
      <c r="N3025" s="6" t="str">
        <f t="shared" si="2"/>
        <v>Millenial</v>
      </c>
      <c r="O3025" s="6" t="str">
        <f t="shared" si="3"/>
        <v>Medium Income</v>
      </c>
    </row>
    <row r="3026" hidden="1">
      <c r="A3026" s="1">
        <v>103024.0</v>
      </c>
      <c r="B3026" s="1">
        <v>21.0</v>
      </c>
      <c r="C3026" s="1">
        <v>48000.0</v>
      </c>
      <c r="D3026" s="1" t="s">
        <v>27</v>
      </c>
      <c r="E3026" s="1">
        <v>9154.99</v>
      </c>
      <c r="F3026" s="1">
        <v>5.0</v>
      </c>
      <c r="G3026" s="1">
        <v>22.0</v>
      </c>
      <c r="H3026" s="1">
        <v>13.0</v>
      </c>
      <c r="I3026" s="1" t="s">
        <v>22</v>
      </c>
      <c r="J3026" s="1">
        <v>0.071</v>
      </c>
      <c r="K3026" s="1">
        <v>0.003</v>
      </c>
      <c r="L3026" s="6" t="str">
        <f>if(J3026&gt;QUARTILE!$B$3, "TOP", if(J3026&lt;QUARTILE!$B$4, "BOTTOM", 0))</f>
        <v>BOTTOM</v>
      </c>
      <c r="M3026" s="6">
        <f t="shared" si="1"/>
        <v>2</v>
      </c>
      <c r="N3026" s="6" t="str">
        <f t="shared" si="2"/>
        <v>Millenial</v>
      </c>
      <c r="O3026" s="6" t="str">
        <f t="shared" si="3"/>
        <v>Medium Income</v>
      </c>
    </row>
    <row r="3027" hidden="1">
      <c r="A3027" s="1">
        <v>103025.0</v>
      </c>
      <c r="B3027" s="1">
        <v>43.0</v>
      </c>
      <c r="C3027" s="1">
        <v>37000.0</v>
      </c>
      <c r="D3027" s="1" t="s">
        <v>25</v>
      </c>
      <c r="E3027" s="1">
        <v>17637.87</v>
      </c>
      <c r="F3027" s="1">
        <v>5.0</v>
      </c>
      <c r="G3027" s="1">
        <v>22.0</v>
      </c>
      <c r="H3027" s="1">
        <v>11.0</v>
      </c>
      <c r="I3027" s="1" t="s">
        <v>22</v>
      </c>
      <c r="J3027" s="1">
        <v>0.279</v>
      </c>
      <c r="K3027" s="1">
        <v>0.264</v>
      </c>
      <c r="L3027" s="6" t="str">
        <f>if(J3027&gt;QUARTILE!$B$3, "TOP", if(J3027&lt;QUARTILE!$B$4, "BOTTOM", 0))</f>
        <v>BOTTOM</v>
      </c>
      <c r="M3027" s="6">
        <f t="shared" si="1"/>
        <v>2</v>
      </c>
      <c r="N3027" s="6" t="str">
        <f t="shared" si="2"/>
        <v>Gen X</v>
      </c>
      <c r="O3027" s="6" t="str">
        <f t="shared" si="3"/>
        <v>Low Income</v>
      </c>
    </row>
    <row r="3028" hidden="1">
      <c r="A3028" s="1">
        <v>103026.0</v>
      </c>
      <c r="B3028" s="1">
        <v>42.0</v>
      </c>
      <c r="C3028" s="1">
        <v>12000.0</v>
      </c>
      <c r="D3028" s="1" t="s">
        <v>23</v>
      </c>
      <c r="E3028" s="1">
        <v>6662.73</v>
      </c>
      <c r="F3028" s="1">
        <v>1.0</v>
      </c>
      <c r="G3028" s="1">
        <v>19.0</v>
      </c>
      <c r="H3028" s="1">
        <v>3.0</v>
      </c>
      <c r="I3028" s="1" t="s">
        <v>22</v>
      </c>
      <c r="J3028" s="1">
        <v>0.629</v>
      </c>
      <c r="K3028" s="1">
        <v>0.597</v>
      </c>
      <c r="L3028" s="6">
        <f>if(J3028&gt;QUARTILE!$B$3, "TOP", if(J3028&lt;QUARTILE!$B$4, "BOTTOM", 0))</f>
        <v>0</v>
      </c>
      <c r="M3028" s="6">
        <f t="shared" si="1"/>
        <v>2</v>
      </c>
      <c r="N3028" s="6" t="str">
        <f t="shared" si="2"/>
        <v>Gen X</v>
      </c>
      <c r="O3028" s="6" t="str">
        <f t="shared" si="3"/>
        <v>Low Income</v>
      </c>
    </row>
    <row r="3029" hidden="1">
      <c r="A3029" s="1">
        <v>103027.0</v>
      </c>
      <c r="B3029" s="1">
        <v>47.0</v>
      </c>
      <c r="C3029" s="1">
        <v>27000.0</v>
      </c>
      <c r="D3029" s="1" t="s">
        <v>25</v>
      </c>
      <c r="E3029" s="1">
        <v>76473.95</v>
      </c>
      <c r="F3029" s="1">
        <v>5.0</v>
      </c>
      <c r="G3029" s="1">
        <v>23.0</v>
      </c>
      <c r="H3029" s="1">
        <v>6.0</v>
      </c>
      <c r="I3029" s="1" t="s">
        <v>18</v>
      </c>
      <c r="J3029" s="1">
        <v>1.0</v>
      </c>
      <c r="K3029" s="1">
        <v>0.169</v>
      </c>
      <c r="L3029" s="6" t="str">
        <f>if(J3029&gt;QUARTILE!$B$3, "TOP", if(J3029&lt;QUARTILE!$B$4, "BOTTOM", 0))</f>
        <v>TOP</v>
      </c>
      <c r="M3029" s="6">
        <f t="shared" si="1"/>
        <v>1</v>
      </c>
      <c r="N3029" s="6" t="str">
        <f t="shared" si="2"/>
        <v>Gen X</v>
      </c>
      <c r="O3029" s="6" t="str">
        <f t="shared" si="3"/>
        <v>Low Income</v>
      </c>
    </row>
    <row r="3030" hidden="1">
      <c r="A3030" s="1">
        <v>103028.0</v>
      </c>
      <c r="B3030" s="1">
        <v>28.0</v>
      </c>
      <c r="C3030" s="1">
        <v>71000.0</v>
      </c>
      <c r="D3030" s="1" t="s">
        <v>24</v>
      </c>
      <c r="E3030" s="1">
        <v>6107.43</v>
      </c>
      <c r="F3030" s="1">
        <v>5.0</v>
      </c>
      <c r="G3030" s="1">
        <v>19.0</v>
      </c>
      <c r="H3030" s="1">
        <v>12.0</v>
      </c>
      <c r="I3030" s="1" t="s">
        <v>22</v>
      </c>
      <c r="J3030" s="1">
        <v>0.357</v>
      </c>
      <c r="K3030" s="1">
        <v>0.191</v>
      </c>
      <c r="L3030" s="6">
        <f>if(J3030&gt;QUARTILE!$B$3, "TOP", if(J3030&lt;QUARTILE!$B$4, "BOTTOM", 0))</f>
        <v>0</v>
      </c>
      <c r="M3030" s="6">
        <f t="shared" si="1"/>
        <v>2</v>
      </c>
      <c r="N3030" s="6" t="str">
        <f t="shared" si="2"/>
        <v>Millenial</v>
      </c>
      <c r="O3030" s="6" t="str">
        <f t="shared" si="3"/>
        <v>Medium Income</v>
      </c>
    </row>
    <row r="3031" hidden="1">
      <c r="A3031" s="1">
        <v>103029.0</v>
      </c>
      <c r="B3031" s="1">
        <v>24.0</v>
      </c>
      <c r="C3031" s="1">
        <v>7000.0</v>
      </c>
      <c r="D3031" s="1" t="s">
        <v>31</v>
      </c>
      <c r="E3031" s="1">
        <v>12683.57</v>
      </c>
      <c r="F3031" s="1">
        <v>4.0</v>
      </c>
      <c r="G3031" s="1">
        <v>22.0</v>
      </c>
      <c r="H3031" s="1">
        <v>15.0</v>
      </c>
      <c r="I3031" s="1" t="s">
        <v>18</v>
      </c>
      <c r="J3031" s="1">
        <v>0.817</v>
      </c>
      <c r="K3031" s="1">
        <v>0.945</v>
      </c>
      <c r="L3031" s="6" t="str">
        <f>if(J3031&gt;QUARTILE!$B$3, "TOP", if(J3031&lt;QUARTILE!$B$4, "BOTTOM", 0))</f>
        <v>TOP</v>
      </c>
      <c r="M3031" s="6">
        <f t="shared" si="1"/>
        <v>1</v>
      </c>
      <c r="N3031" s="6" t="str">
        <f t="shared" si="2"/>
        <v>Millenial</v>
      </c>
      <c r="O3031" s="6" t="str">
        <f t="shared" si="3"/>
        <v>Low Income</v>
      </c>
    </row>
    <row r="3032" hidden="1">
      <c r="A3032" s="1">
        <v>103030.0</v>
      </c>
      <c r="B3032" s="1">
        <v>48.0</v>
      </c>
      <c r="C3032" s="1">
        <v>20000.0</v>
      </c>
      <c r="D3032" s="1" t="s">
        <v>27</v>
      </c>
      <c r="E3032" s="1">
        <v>41970.86</v>
      </c>
      <c r="F3032" s="1">
        <v>4.0</v>
      </c>
      <c r="G3032" s="1">
        <v>13.0</v>
      </c>
      <c r="H3032" s="1">
        <v>8.0</v>
      </c>
      <c r="I3032" s="1" t="s">
        <v>18</v>
      </c>
      <c r="J3032" s="1">
        <v>0.467</v>
      </c>
      <c r="K3032" s="1">
        <v>0.849</v>
      </c>
      <c r="L3032" s="6">
        <f>if(J3032&gt;QUARTILE!$B$3, "TOP", if(J3032&lt;QUARTILE!$B$4, "BOTTOM", 0))</f>
        <v>0</v>
      </c>
      <c r="M3032" s="6">
        <f t="shared" si="1"/>
        <v>1</v>
      </c>
      <c r="N3032" s="6" t="str">
        <f t="shared" si="2"/>
        <v>Gen X</v>
      </c>
      <c r="O3032" s="6" t="str">
        <f t="shared" si="3"/>
        <v>Low Income</v>
      </c>
    </row>
    <row r="3033" hidden="1">
      <c r="A3033" s="1">
        <v>103031.0</v>
      </c>
      <c r="B3033" s="1">
        <v>61.0</v>
      </c>
      <c r="C3033" s="1">
        <v>44000.0</v>
      </c>
      <c r="D3033" s="1" t="s">
        <v>23</v>
      </c>
      <c r="E3033" s="1">
        <v>1669.02</v>
      </c>
      <c r="F3033" s="1">
        <v>2.0</v>
      </c>
      <c r="G3033" s="1">
        <v>19.0</v>
      </c>
      <c r="H3033" s="1">
        <v>3.0</v>
      </c>
      <c r="I3033" s="1" t="s">
        <v>22</v>
      </c>
      <c r="J3033" s="1">
        <v>0.402</v>
      </c>
      <c r="K3033" s="1">
        <v>0.605</v>
      </c>
      <c r="L3033" s="6">
        <f>if(J3033&gt;QUARTILE!$B$3, "TOP", if(J3033&lt;QUARTILE!$B$4, "BOTTOM", 0))</f>
        <v>0</v>
      </c>
      <c r="M3033" s="6">
        <f t="shared" si="1"/>
        <v>2</v>
      </c>
      <c r="N3033" s="6" t="str">
        <f t="shared" si="2"/>
        <v>Baby Boomer</v>
      </c>
      <c r="O3033" s="6" t="str">
        <f t="shared" si="3"/>
        <v>Low Income</v>
      </c>
    </row>
    <row r="3034" hidden="1">
      <c r="A3034" s="1">
        <v>103032.0</v>
      </c>
      <c r="B3034" s="1">
        <v>27.0</v>
      </c>
      <c r="C3034" s="1">
        <v>21000.0</v>
      </c>
      <c r="D3034" s="1" t="s">
        <v>23</v>
      </c>
      <c r="E3034" s="1">
        <v>34372.56</v>
      </c>
      <c r="F3034" s="1">
        <v>5.0</v>
      </c>
      <c r="G3034" s="1">
        <v>21.0</v>
      </c>
      <c r="H3034" s="1">
        <v>16.0</v>
      </c>
      <c r="I3034" s="1" t="s">
        <v>22</v>
      </c>
      <c r="J3034" s="1">
        <v>1.0</v>
      </c>
      <c r="K3034" s="1">
        <v>0.174</v>
      </c>
      <c r="L3034" s="6" t="str">
        <f>if(J3034&gt;QUARTILE!$B$3, "TOP", if(J3034&lt;QUARTILE!$B$4, "BOTTOM", 0))</f>
        <v>TOP</v>
      </c>
      <c r="M3034" s="6">
        <f t="shared" si="1"/>
        <v>2</v>
      </c>
      <c r="N3034" s="6" t="str">
        <f t="shared" si="2"/>
        <v>Millenial</v>
      </c>
      <c r="O3034" s="6" t="str">
        <f t="shared" si="3"/>
        <v>Low Income</v>
      </c>
    </row>
    <row r="3035" hidden="1">
      <c r="A3035" s="1">
        <v>103033.0</v>
      </c>
      <c r="B3035" s="1">
        <v>56.0</v>
      </c>
      <c r="C3035" s="1">
        <v>36000.0</v>
      </c>
      <c r="D3035" s="1" t="s">
        <v>25</v>
      </c>
      <c r="E3035" s="1">
        <v>16926.36</v>
      </c>
      <c r="F3035" s="1">
        <v>5.0</v>
      </c>
      <c r="G3035" s="1">
        <v>19.0</v>
      </c>
      <c r="H3035" s="1">
        <v>2.0</v>
      </c>
      <c r="I3035" s="1" t="s">
        <v>22</v>
      </c>
      <c r="J3035" s="1">
        <v>0.867</v>
      </c>
      <c r="K3035" s="1">
        <v>0.812</v>
      </c>
      <c r="L3035" s="6" t="str">
        <f>if(J3035&gt;QUARTILE!$B$3, "TOP", if(J3035&lt;QUARTILE!$B$4, "BOTTOM", 0))</f>
        <v>TOP</v>
      </c>
      <c r="M3035" s="6">
        <f t="shared" si="1"/>
        <v>2</v>
      </c>
      <c r="N3035" s="6" t="str">
        <f t="shared" si="2"/>
        <v>Gen X</v>
      </c>
      <c r="O3035" s="6" t="str">
        <f t="shared" si="3"/>
        <v>Low Income</v>
      </c>
    </row>
    <row r="3036" hidden="1">
      <c r="A3036" s="1">
        <v>103034.0</v>
      </c>
      <c r="B3036" s="1">
        <v>30.0</v>
      </c>
      <c r="C3036" s="1">
        <v>51000.0</v>
      </c>
      <c r="D3036" s="1" t="s">
        <v>17</v>
      </c>
      <c r="E3036" s="1">
        <v>646.37</v>
      </c>
      <c r="F3036" s="1">
        <v>5.0</v>
      </c>
      <c r="G3036" s="1">
        <v>23.0</v>
      </c>
      <c r="H3036" s="1">
        <v>8.0</v>
      </c>
      <c r="I3036" s="1" t="s">
        <v>22</v>
      </c>
      <c r="J3036" s="1">
        <v>0.349</v>
      </c>
      <c r="K3036" s="1">
        <v>0.687</v>
      </c>
      <c r="L3036" s="6">
        <f>if(J3036&gt;QUARTILE!$B$3, "TOP", if(J3036&lt;QUARTILE!$B$4, "BOTTOM", 0))</f>
        <v>0</v>
      </c>
      <c r="M3036" s="6">
        <f t="shared" si="1"/>
        <v>2</v>
      </c>
      <c r="N3036" s="6" t="str">
        <f t="shared" si="2"/>
        <v>Millenial</v>
      </c>
      <c r="O3036" s="6" t="str">
        <f t="shared" si="3"/>
        <v>Medium Income</v>
      </c>
    </row>
    <row r="3037" hidden="1">
      <c r="A3037" s="1">
        <v>103035.0</v>
      </c>
      <c r="B3037" s="1">
        <v>48.0</v>
      </c>
      <c r="C3037" s="1">
        <v>25000.0</v>
      </c>
      <c r="D3037" s="1" t="s">
        <v>27</v>
      </c>
      <c r="E3037" s="1">
        <v>46642.93</v>
      </c>
      <c r="F3037" s="1">
        <v>1.0</v>
      </c>
      <c r="G3037" s="1">
        <v>21.0</v>
      </c>
      <c r="H3037" s="1">
        <v>8.0</v>
      </c>
      <c r="I3037" s="1" t="s">
        <v>18</v>
      </c>
      <c r="J3037" s="1">
        <v>0.286</v>
      </c>
      <c r="K3037" s="1">
        <v>0.516</v>
      </c>
      <c r="L3037" s="6" t="str">
        <f>if(J3037&gt;QUARTILE!$B$3, "TOP", if(J3037&lt;QUARTILE!$B$4, "BOTTOM", 0))</f>
        <v>BOTTOM</v>
      </c>
      <c r="M3037" s="6">
        <f t="shared" si="1"/>
        <v>1</v>
      </c>
      <c r="N3037" s="6" t="str">
        <f t="shared" si="2"/>
        <v>Gen X</v>
      </c>
      <c r="O3037" s="6" t="str">
        <f t="shared" si="3"/>
        <v>Low Income</v>
      </c>
    </row>
    <row r="3038" hidden="1">
      <c r="A3038" s="1">
        <v>103036.0</v>
      </c>
      <c r="B3038" s="1">
        <v>24.0</v>
      </c>
      <c r="C3038" s="1">
        <v>30000.0</v>
      </c>
      <c r="D3038" s="1" t="s">
        <v>21</v>
      </c>
      <c r="E3038" s="1">
        <v>799.71</v>
      </c>
      <c r="F3038" s="1">
        <v>5.0</v>
      </c>
      <c r="G3038" s="1">
        <v>19.0</v>
      </c>
      <c r="H3038" s="1">
        <v>13.0</v>
      </c>
      <c r="I3038" s="1" t="s">
        <v>18</v>
      </c>
      <c r="J3038" s="1">
        <v>0.084</v>
      </c>
      <c r="K3038" s="1">
        <v>0.858</v>
      </c>
      <c r="L3038" s="6" t="str">
        <f>if(J3038&gt;QUARTILE!$B$3, "TOP", if(J3038&lt;QUARTILE!$B$4, "BOTTOM", 0))</f>
        <v>BOTTOM</v>
      </c>
      <c r="M3038" s="6">
        <f t="shared" si="1"/>
        <v>1</v>
      </c>
      <c r="N3038" s="6" t="str">
        <f t="shared" si="2"/>
        <v>Millenial</v>
      </c>
      <c r="O3038" s="6" t="str">
        <f t="shared" si="3"/>
        <v>Low Income</v>
      </c>
    </row>
    <row r="3039">
      <c r="A3039" s="1">
        <v>103037.0</v>
      </c>
      <c r="B3039" s="1">
        <v>80.0</v>
      </c>
      <c r="C3039" s="1">
        <v>23000.0</v>
      </c>
      <c r="D3039" s="1" t="s">
        <v>27</v>
      </c>
      <c r="E3039" s="1">
        <v>14481.11</v>
      </c>
      <c r="F3039" s="1">
        <v>1.0</v>
      </c>
      <c r="G3039" s="1">
        <v>15.0</v>
      </c>
      <c r="H3039" s="1">
        <v>7.0</v>
      </c>
      <c r="I3039" s="1" t="s">
        <v>22</v>
      </c>
      <c r="J3039" s="1">
        <v>0.483</v>
      </c>
      <c r="K3039" s="1">
        <v>0.445</v>
      </c>
      <c r="L3039" s="6">
        <f>if(J3039&gt;QUARTILE!$B$3, "TOP", if(J3039&lt;QUARTILE!$B$4, "BOTTOM", 0))</f>
        <v>0</v>
      </c>
      <c r="M3039" s="6">
        <f t="shared" si="1"/>
        <v>2</v>
      </c>
      <c r="N3039" s="6" t="str">
        <f t="shared" si="2"/>
        <v>Silent</v>
      </c>
      <c r="O3039" s="6" t="str">
        <f t="shared" si="3"/>
        <v>Low Income</v>
      </c>
    </row>
    <row r="3040" hidden="1">
      <c r="A3040" s="1">
        <v>103038.0</v>
      </c>
      <c r="B3040" s="1">
        <v>73.0</v>
      </c>
      <c r="C3040" s="1">
        <v>26000.0</v>
      </c>
      <c r="D3040" s="1" t="s">
        <v>23</v>
      </c>
      <c r="E3040" s="1">
        <v>1005.48</v>
      </c>
      <c r="F3040" s="1">
        <v>2.0</v>
      </c>
      <c r="G3040" s="1">
        <v>18.0</v>
      </c>
      <c r="H3040" s="1">
        <v>8.0</v>
      </c>
      <c r="I3040" s="1" t="s">
        <v>22</v>
      </c>
      <c r="J3040" s="1">
        <v>0.385</v>
      </c>
      <c r="K3040" s="1">
        <v>0.255</v>
      </c>
      <c r="L3040" s="6">
        <f>if(J3040&gt;QUARTILE!$B$3, "TOP", if(J3040&lt;QUARTILE!$B$4, "BOTTOM", 0))</f>
        <v>0</v>
      </c>
      <c r="M3040" s="6">
        <f t="shared" si="1"/>
        <v>2</v>
      </c>
      <c r="N3040" s="6" t="str">
        <f t="shared" si="2"/>
        <v>Baby Boomer</v>
      </c>
      <c r="O3040" s="6" t="str">
        <f t="shared" si="3"/>
        <v>Low Income</v>
      </c>
    </row>
    <row r="3041" hidden="1">
      <c r="A3041" s="1">
        <v>103039.0</v>
      </c>
      <c r="B3041" s="1">
        <v>66.0</v>
      </c>
      <c r="C3041" s="1">
        <v>78000.0</v>
      </c>
      <c r="D3041" s="1" t="s">
        <v>23</v>
      </c>
      <c r="E3041" s="1">
        <v>1477.24</v>
      </c>
      <c r="F3041" s="1">
        <v>3.0</v>
      </c>
      <c r="G3041" s="1">
        <v>23.0</v>
      </c>
      <c r="H3041" s="1">
        <v>6.0</v>
      </c>
      <c r="I3041" s="1" t="s">
        <v>22</v>
      </c>
      <c r="J3041" s="1">
        <v>0.531</v>
      </c>
      <c r="K3041" s="1">
        <v>0.967</v>
      </c>
      <c r="L3041" s="6">
        <f>if(J3041&gt;QUARTILE!$B$3, "TOP", if(J3041&lt;QUARTILE!$B$4, "BOTTOM", 0))</f>
        <v>0</v>
      </c>
      <c r="M3041" s="6">
        <f t="shared" si="1"/>
        <v>2</v>
      </c>
      <c r="N3041" s="6" t="str">
        <f t="shared" si="2"/>
        <v>Baby Boomer</v>
      </c>
      <c r="O3041" s="6" t="str">
        <f t="shared" si="3"/>
        <v>Medium Income</v>
      </c>
    </row>
    <row r="3042" hidden="1">
      <c r="A3042" s="1">
        <v>103040.0</v>
      </c>
      <c r="B3042" s="1">
        <v>59.0</v>
      </c>
      <c r="C3042" s="1">
        <v>21000.0</v>
      </c>
      <c r="D3042" s="1" t="s">
        <v>23</v>
      </c>
      <c r="E3042" s="1">
        <v>43643.54</v>
      </c>
      <c r="F3042" s="1">
        <v>5.0</v>
      </c>
      <c r="G3042" s="1">
        <v>21.0</v>
      </c>
      <c r="H3042" s="1">
        <v>7.0</v>
      </c>
      <c r="I3042" s="1" t="s">
        <v>18</v>
      </c>
      <c r="J3042" s="1">
        <v>0.581</v>
      </c>
      <c r="K3042" s="1">
        <v>0.71</v>
      </c>
      <c r="L3042" s="6">
        <f>if(J3042&gt;QUARTILE!$B$3, "TOP", if(J3042&lt;QUARTILE!$B$4, "BOTTOM", 0))</f>
        <v>0</v>
      </c>
      <c r="M3042" s="6">
        <f t="shared" si="1"/>
        <v>1</v>
      </c>
      <c r="N3042" s="6" t="str">
        <f t="shared" si="2"/>
        <v>Gen X</v>
      </c>
      <c r="O3042" s="6" t="str">
        <f t="shared" si="3"/>
        <v>Low Income</v>
      </c>
    </row>
    <row r="3043" hidden="1">
      <c r="A3043" s="1">
        <v>103041.0</v>
      </c>
      <c r="B3043" s="1">
        <v>78.0</v>
      </c>
      <c r="C3043" s="1">
        <v>18000.0</v>
      </c>
      <c r="D3043" s="1" t="s">
        <v>25</v>
      </c>
      <c r="E3043" s="1">
        <v>29033.78</v>
      </c>
      <c r="F3043" s="1">
        <v>4.0</v>
      </c>
      <c r="G3043" s="1">
        <v>19.0</v>
      </c>
      <c r="H3043" s="1">
        <v>6.0</v>
      </c>
      <c r="I3043" s="1" t="s">
        <v>22</v>
      </c>
      <c r="J3043" s="1">
        <v>1.0</v>
      </c>
      <c r="K3043" s="1">
        <v>0.862</v>
      </c>
      <c r="L3043" s="6" t="str">
        <f>if(J3043&gt;QUARTILE!$B$3, "TOP", if(J3043&lt;QUARTILE!$B$4, "BOTTOM", 0))</f>
        <v>TOP</v>
      </c>
      <c r="M3043" s="6">
        <f t="shared" si="1"/>
        <v>2</v>
      </c>
      <c r="N3043" s="6" t="str">
        <f t="shared" si="2"/>
        <v>Baby Boomer</v>
      </c>
      <c r="O3043" s="6" t="str">
        <f t="shared" si="3"/>
        <v>Low Income</v>
      </c>
    </row>
    <row r="3044" hidden="1">
      <c r="A3044" s="1">
        <v>103042.0</v>
      </c>
      <c r="B3044" s="1">
        <v>59.0</v>
      </c>
      <c r="C3044" s="1">
        <v>41000.0</v>
      </c>
      <c r="D3044" s="1" t="s">
        <v>23</v>
      </c>
      <c r="E3044" s="1">
        <v>4386.55</v>
      </c>
      <c r="F3044" s="1">
        <v>4.0</v>
      </c>
      <c r="G3044" s="1">
        <v>20.0</v>
      </c>
      <c r="H3044" s="1">
        <v>6.0</v>
      </c>
      <c r="I3044" s="1" t="s">
        <v>22</v>
      </c>
      <c r="J3044" s="1">
        <v>0.053</v>
      </c>
      <c r="K3044" s="1">
        <v>0.868</v>
      </c>
      <c r="L3044" s="6" t="str">
        <f>if(J3044&gt;QUARTILE!$B$3, "TOP", if(J3044&lt;QUARTILE!$B$4, "BOTTOM", 0))</f>
        <v>BOTTOM</v>
      </c>
      <c r="M3044" s="6">
        <f t="shared" si="1"/>
        <v>2</v>
      </c>
      <c r="N3044" s="6" t="str">
        <f t="shared" si="2"/>
        <v>Gen X</v>
      </c>
      <c r="O3044" s="6" t="str">
        <f t="shared" si="3"/>
        <v>Low Income</v>
      </c>
    </row>
    <row r="3045" hidden="1">
      <c r="A3045" s="1">
        <v>103043.0</v>
      </c>
      <c r="B3045" s="1">
        <v>73.0</v>
      </c>
      <c r="C3045" s="1">
        <v>13000.0</v>
      </c>
      <c r="D3045" s="1" t="s">
        <v>27</v>
      </c>
      <c r="E3045" s="1">
        <v>19376.33</v>
      </c>
      <c r="F3045" s="1">
        <v>5.0</v>
      </c>
      <c r="G3045" s="1">
        <v>26.0</v>
      </c>
      <c r="H3045" s="1">
        <v>8.0</v>
      </c>
      <c r="I3045" s="1" t="s">
        <v>22</v>
      </c>
      <c r="J3045" s="1">
        <v>0.426</v>
      </c>
      <c r="K3045" s="1">
        <v>0.333</v>
      </c>
      <c r="L3045" s="6">
        <f>if(J3045&gt;QUARTILE!$B$3, "TOP", if(J3045&lt;QUARTILE!$B$4, "BOTTOM", 0))</f>
        <v>0</v>
      </c>
      <c r="M3045" s="6">
        <f t="shared" si="1"/>
        <v>2</v>
      </c>
      <c r="N3045" s="6" t="str">
        <f t="shared" si="2"/>
        <v>Baby Boomer</v>
      </c>
      <c r="O3045" s="6" t="str">
        <f t="shared" si="3"/>
        <v>Low Income</v>
      </c>
    </row>
    <row r="3046" hidden="1">
      <c r="A3046" s="1">
        <v>103044.0</v>
      </c>
      <c r="B3046" s="1">
        <v>53.0</v>
      </c>
      <c r="C3046" s="1">
        <v>15000.0</v>
      </c>
      <c r="D3046" s="1" t="s">
        <v>27</v>
      </c>
      <c r="E3046" s="1">
        <v>31663.67</v>
      </c>
      <c r="F3046" s="1">
        <v>1.0</v>
      </c>
      <c r="G3046" s="1">
        <v>20.0</v>
      </c>
      <c r="H3046" s="1">
        <v>6.0</v>
      </c>
      <c r="I3046" s="1" t="s">
        <v>18</v>
      </c>
      <c r="J3046" s="1">
        <v>0.165</v>
      </c>
      <c r="K3046" s="1">
        <v>0.761</v>
      </c>
      <c r="L3046" s="6" t="str">
        <f>if(J3046&gt;QUARTILE!$B$3, "TOP", if(J3046&lt;QUARTILE!$B$4, "BOTTOM", 0))</f>
        <v>BOTTOM</v>
      </c>
      <c r="M3046" s="6">
        <f t="shared" si="1"/>
        <v>1</v>
      </c>
      <c r="N3046" s="6" t="str">
        <f t="shared" si="2"/>
        <v>Gen X</v>
      </c>
      <c r="O3046" s="6" t="str">
        <f t="shared" si="3"/>
        <v>Low Income</v>
      </c>
    </row>
    <row r="3047" hidden="1">
      <c r="A3047" s="1">
        <v>103045.0</v>
      </c>
      <c r="B3047" s="1">
        <v>37.0</v>
      </c>
      <c r="C3047" s="1">
        <v>15000.0</v>
      </c>
      <c r="D3047" s="1" t="s">
        <v>23</v>
      </c>
      <c r="E3047" s="1">
        <v>44071.21</v>
      </c>
      <c r="F3047" s="1">
        <v>4.0</v>
      </c>
      <c r="G3047" s="1">
        <v>15.0</v>
      </c>
      <c r="H3047" s="1">
        <v>9.0</v>
      </c>
      <c r="I3047" s="1" t="s">
        <v>18</v>
      </c>
      <c r="J3047" s="1">
        <v>0.823</v>
      </c>
      <c r="K3047" s="1">
        <v>0.739</v>
      </c>
      <c r="L3047" s="6" t="str">
        <f>if(J3047&gt;QUARTILE!$B$3, "TOP", if(J3047&lt;QUARTILE!$B$4, "BOTTOM", 0))</f>
        <v>TOP</v>
      </c>
      <c r="M3047" s="6">
        <f t="shared" si="1"/>
        <v>1</v>
      </c>
      <c r="N3047" s="6" t="str">
        <f t="shared" si="2"/>
        <v>Gen X</v>
      </c>
      <c r="O3047" s="6" t="str">
        <f t="shared" si="3"/>
        <v>Low Income</v>
      </c>
    </row>
    <row r="3048" hidden="1">
      <c r="A3048" s="1">
        <v>103046.0</v>
      </c>
      <c r="B3048" s="1">
        <v>21.0</v>
      </c>
      <c r="C3048" s="1">
        <v>19000.0</v>
      </c>
      <c r="D3048" s="1" t="s">
        <v>23</v>
      </c>
      <c r="E3048" s="1">
        <v>12633.78</v>
      </c>
      <c r="F3048" s="1">
        <v>4.0</v>
      </c>
      <c r="G3048" s="1">
        <v>26.0</v>
      </c>
      <c r="H3048" s="1">
        <v>16.0</v>
      </c>
      <c r="I3048" s="1" t="s">
        <v>18</v>
      </c>
      <c r="J3048" s="1">
        <v>0.1</v>
      </c>
      <c r="K3048" s="1">
        <v>0.498</v>
      </c>
      <c r="L3048" s="6" t="str">
        <f>if(J3048&gt;QUARTILE!$B$3, "TOP", if(J3048&lt;QUARTILE!$B$4, "BOTTOM", 0))</f>
        <v>BOTTOM</v>
      </c>
      <c r="M3048" s="6">
        <f t="shared" si="1"/>
        <v>1</v>
      </c>
      <c r="N3048" s="6" t="str">
        <f t="shared" si="2"/>
        <v>Millenial</v>
      </c>
      <c r="O3048" s="6" t="str">
        <f t="shared" si="3"/>
        <v>Low Income</v>
      </c>
    </row>
    <row r="3049" hidden="1">
      <c r="A3049" s="1">
        <v>103047.0</v>
      </c>
      <c r="B3049" s="1">
        <v>71.0</v>
      </c>
      <c r="C3049" s="1">
        <v>19000.0</v>
      </c>
      <c r="D3049" s="1" t="s">
        <v>23</v>
      </c>
      <c r="E3049" s="1">
        <v>45557.83</v>
      </c>
      <c r="F3049" s="1">
        <v>2.0</v>
      </c>
      <c r="G3049" s="1">
        <v>20.0</v>
      </c>
      <c r="H3049" s="1">
        <v>7.0</v>
      </c>
      <c r="I3049" s="1" t="s">
        <v>18</v>
      </c>
      <c r="J3049" s="1">
        <v>0.917</v>
      </c>
      <c r="K3049" s="1">
        <v>0.525</v>
      </c>
      <c r="L3049" s="6" t="str">
        <f>if(J3049&gt;QUARTILE!$B$3, "TOP", if(J3049&lt;QUARTILE!$B$4, "BOTTOM", 0))</f>
        <v>TOP</v>
      </c>
      <c r="M3049" s="6">
        <f t="shared" si="1"/>
        <v>1</v>
      </c>
      <c r="N3049" s="6" t="str">
        <f t="shared" si="2"/>
        <v>Baby Boomer</v>
      </c>
      <c r="O3049" s="6" t="str">
        <f t="shared" si="3"/>
        <v>Low Income</v>
      </c>
    </row>
    <row r="3050" hidden="1">
      <c r="A3050" s="1">
        <v>103048.0</v>
      </c>
      <c r="B3050" s="1">
        <v>24.0</v>
      </c>
      <c r="C3050" s="1">
        <v>34000.0</v>
      </c>
      <c r="D3050" s="1" t="s">
        <v>27</v>
      </c>
      <c r="E3050" s="1">
        <v>14179.44</v>
      </c>
      <c r="F3050" s="1">
        <v>2.0</v>
      </c>
      <c r="G3050" s="1">
        <v>22.0</v>
      </c>
      <c r="H3050" s="1">
        <v>15.0</v>
      </c>
      <c r="I3050" s="1" t="s">
        <v>22</v>
      </c>
      <c r="J3050" s="1">
        <v>0.868</v>
      </c>
      <c r="K3050" s="1">
        <v>0.577</v>
      </c>
      <c r="L3050" s="6" t="str">
        <f>if(J3050&gt;QUARTILE!$B$3, "TOP", if(J3050&lt;QUARTILE!$B$4, "BOTTOM", 0))</f>
        <v>TOP</v>
      </c>
      <c r="M3050" s="6">
        <f t="shared" si="1"/>
        <v>2</v>
      </c>
      <c r="N3050" s="6" t="str">
        <f t="shared" si="2"/>
        <v>Millenial</v>
      </c>
      <c r="O3050" s="6" t="str">
        <f t="shared" si="3"/>
        <v>Low Income</v>
      </c>
    </row>
    <row r="3051" hidden="1">
      <c r="A3051" s="1">
        <v>103049.0</v>
      </c>
      <c r="B3051" s="1">
        <v>71.0</v>
      </c>
      <c r="C3051" s="1">
        <v>18000.0</v>
      </c>
      <c r="D3051" s="1" t="s">
        <v>25</v>
      </c>
      <c r="E3051" s="1">
        <v>23309.67</v>
      </c>
      <c r="F3051" s="1">
        <v>2.0</v>
      </c>
      <c r="G3051" s="1">
        <v>23.0</v>
      </c>
      <c r="H3051" s="1">
        <v>6.0</v>
      </c>
      <c r="I3051" s="1" t="s">
        <v>22</v>
      </c>
      <c r="J3051" s="1">
        <v>1.0</v>
      </c>
      <c r="K3051" s="1">
        <v>0.016</v>
      </c>
      <c r="L3051" s="6" t="str">
        <f>if(J3051&gt;QUARTILE!$B$3, "TOP", if(J3051&lt;QUARTILE!$B$4, "BOTTOM", 0))</f>
        <v>TOP</v>
      </c>
      <c r="M3051" s="6">
        <f t="shared" si="1"/>
        <v>2</v>
      </c>
      <c r="N3051" s="6" t="str">
        <f t="shared" si="2"/>
        <v>Baby Boomer</v>
      </c>
      <c r="O3051" s="6" t="str">
        <f t="shared" si="3"/>
        <v>Low Income</v>
      </c>
    </row>
    <row r="3052" hidden="1">
      <c r="A3052" s="1">
        <v>103050.0</v>
      </c>
      <c r="B3052" s="1">
        <v>18.0</v>
      </c>
      <c r="C3052" s="1">
        <v>34000.0</v>
      </c>
      <c r="D3052" s="1" t="s">
        <v>25</v>
      </c>
      <c r="E3052" s="1">
        <v>77292.64</v>
      </c>
      <c r="F3052" s="1">
        <v>4.0</v>
      </c>
      <c r="G3052" s="1">
        <v>24.0</v>
      </c>
      <c r="H3052" s="1">
        <v>13.0</v>
      </c>
      <c r="I3052" s="1" t="s">
        <v>18</v>
      </c>
      <c r="J3052" s="1">
        <v>0.271</v>
      </c>
      <c r="K3052" s="1">
        <v>0.386</v>
      </c>
      <c r="L3052" s="6" t="str">
        <f>if(J3052&gt;QUARTILE!$B$3, "TOP", if(J3052&lt;QUARTILE!$B$4, "BOTTOM", 0))</f>
        <v>BOTTOM</v>
      </c>
      <c r="M3052" s="6">
        <f t="shared" si="1"/>
        <v>1</v>
      </c>
      <c r="N3052" s="6" t="str">
        <f t="shared" si="2"/>
        <v>Millenial</v>
      </c>
      <c r="O3052" s="6" t="str">
        <f t="shared" si="3"/>
        <v>Low Income</v>
      </c>
    </row>
    <row r="3053" hidden="1">
      <c r="A3053" s="1">
        <v>103051.0</v>
      </c>
      <c r="B3053" s="1">
        <v>61.0</v>
      </c>
      <c r="C3053" s="1">
        <v>37000.0</v>
      </c>
      <c r="D3053" s="1" t="s">
        <v>17</v>
      </c>
      <c r="E3053" s="1">
        <v>5382.49</v>
      </c>
      <c r="F3053" s="1">
        <v>4.0</v>
      </c>
      <c r="G3053" s="1">
        <v>19.0</v>
      </c>
      <c r="H3053" s="1">
        <v>3.0</v>
      </c>
      <c r="I3053" s="1" t="s">
        <v>22</v>
      </c>
      <c r="J3053" s="1">
        <v>0.979</v>
      </c>
      <c r="K3053" s="1">
        <v>0.0</v>
      </c>
      <c r="L3053" s="6" t="str">
        <f>if(J3053&gt;QUARTILE!$B$3, "TOP", if(J3053&lt;QUARTILE!$B$4, "BOTTOM", 0))</f>
        <v>TOP</v>
      </c>
      <c r="M3053" s="6">
        <f t="shared" si="1"/>
        <v>2</v>
      </c>
      <c r="N3053" s="6" t="str">
        <f t="shared" si="2"/>
        <v>Baby Boomer</v>
      </c>
      <c r="O3053" s="6" t="str">
        <f t="shared" si="3"/>
        <v>Low Income</v>
      </c>
    </row>
    <row r="3054" hidden="1">
      <c r="A3054" s="1">
        <v>103052.0</v>
      </c>
      <c r="B3054" s="1">
        <v>73.0</v>
      </c>
      <c r="C3054" s="1">
        <v>15000.0</v>
      </c>
      <c r="D3054" s="1" t="s">
        <v>27</v>
      </c>
      <c r="E3054" s="1">
        <v>3690.99</v>
      </c>
      <c r="F3054" s="1">
        <v>5.0</v>
      </c>
      <c r="G3054" s="1">
        <v>25.0</v>
      </c>
      <c r="H3054" s="1">
        <v>7.0</v>
      </c>
      <c r="I3054" s="1" t="s">
        <v>22</v>
      </c>
      <c r="J3054" s="1">
        <v>0.412</v>
      </c>
      <c r="K3054" s="1">
        <v>0.401</v>
      </c>
      <c r="L3054" s="6">
        <f>if(J3054&gt;QUARTILE!$B$3, "TOP", if(J3054&lt;QUARTILE!$B$4, "BOTTOM", 0))</f>
        <v>0</v>
      </c>
      <c r="M3054" s="6">
        <f t="shared" si="1"/>
        <v>2</v>
      </c>
      <c r="N3054" s="6" t="str">
        <f t="shared" si="2"/>
        <v>Baby Boomer</v>
      </c>
      <c r="O3054" s="6" t="str">
        <f t="shared" si="3"/>
        <v>Low Income</v>
      </c>
    </row>
    <row r="3055" hidden="1">
      <c r="A3055" s="1">
        <v>103053.0</v>
      </c>
      <c r="B3055" s="1">
        <v>62.0</v>
      </c>
      <c r="C3055" s="1">
        <v>37000.0</v>
      </c>
      <c r="D3055" s="1" t="s">
        <v>25</v>
      </c>
      <c r="E3055" s="1">
        <v>8371.58</v>
      </c>
      <c r="F3055" s="1">
        <v>5.0</v>
      </c>
      <c r="G3055" s="1">
        <v>17.0</v>
      </c>
      <c r="H3055" s="1">
        <v>5.0</v>
      </c>
      <c r="I3055" s="1" t="s">
        <v>22</v>
      </c>
      <c r="J3055" s="1">
        <v>0.683</v>
      </c>
      <c r="K3055" s="1">
        <v>0.0</v>
      </c>
      <c r="L3055" s="6">
        <f>if(J3055&gt;QUARTILE!$B$3, "TOP", if(J3055&lt;QUARTILE!$B$4, "BOTTOM", 0))</f>
        <v>0</v>
      </c>
      <c r="M3055" s="6">
        <f t="shared" si="1"/>
        <v>2</v>
      </c>
      <c r="N3055" s="6" t="str">
        <f t="shared" si="2"/>
        <v>Baby Boomer</v>
      </c>
      <c r="O3055" s="6" t="str">
        <f t="shared" si="3"/>
        <v>Low Income</v>
      </c>
    </row>
    <row r="3056" hidden="1">
      <c r="A3056" s="1">
        <v>103054.0</v>
      </c>
      <c r="B3056" s="1">
        <v>59.0</v>
      </c>
      <c r="C3056" s="1">
        <v>39000.0</v>
      </c>
      <c r="D3056" s="1" t="s">
        <v>27</v>
      </c>
      <c r="E3056" s="1">
        <v>3592.08</v>
      </c>
      <c r="F3056" s="1">
        <v>1.0</v>
      </c>
      <c r="G3056" s="1">
        <v>18.0</v>
      </c>
      <c r="H3056" s="1">
        <v>5.0</v>
      </c>
      <c r="I3056" s="1" t="s">
        <v>22</v>
      </c>
      <c r="J3056" s="1">
        <v>0.0</v>
      </c>
      <c r="K3056" s="1">
        <v>0.455</v>
      </c>
      <c r="L3056" s="6" t="str">
        <f>if(J3056&gt;QUARTILE!$B$3, "TOP", if(J3056&lt;QUARTILE!$B$4, "BOTTOM", 0))</f>
        <v>BOTTOM</v>
      </c>
      <c r="M3056" s="6">
        <f t="shared" si="1"/>
        <v>2</v>
      </c>
      <c r="N3056" s="6" t="str">
        <f t="shared" si="2"/>
        <v>Gen X</v>
      </c>
      <c r="O3056" s="6" t="str">
        <f t="shared" si="3"/>
        <v>Low Income</v>
      </c>
    </row>
    <row r="3057" hidden="1">
      <c r="A3057" s="1">
        <v>103055.0</v>
      </c>
      <c r="B3057" s="1">
        <v>64.0</v>
      </c>
      <c r="C3057" s="1">
        <v>8000.0</v>
      </c>
      <c r="D3057" s="1" t="s">
        <v>17</v>
      </c>
      <c r="E3057" s="1">
        <v>6686.05</v>
      </c>
      <c r="F3057" s="1">
        <v>4.0</v>
      </c>
      <c r="G3057" s="1">
        <v>28.0</v>
      </c>
      <c r="H3057" s="1">
        <v>5.0</v>
      </c>
      <c r="I3057" s="1" t="s">
        <v>22</v>
      </c>
      <c r="J3057" s="1">
        <v>0.37</v>
      </c>
      <c r="K3057" s="1">
        <v>0.255</v>
      </c>
      <c r="L3057" s="6">
        <f>if(J3057&gt;QUARTILE!$B$3, "TOP", if(J3057&lt;QUARTILE!$B$4, "BOTTOM", 0))</f>
        <v>0</v>
      </c>
      <c r="M3057" s="6">
        <f t="shared" si="1"/>
        <v>2</v>
      </c>
      <c r="N3057" s="6" t="str">
        <f t="shared" si="2"/>
        <v>Baby Boomer</v>
      </c>
      <c r="O3057" s="6" t="str">
        <f t="shared" si="3"/>
        <v>Low Income</v>
      </c>
    </row>
    <row r="3058" hidden="1">
      <c r="A3058" s="1">
        <v>103056.0</v>
      </c>
      <c r="B3058" s="1">
        <v>76.0</v>
      </c>
      <c r="C3058" s="1">
        <v>26000.0</v>
      </c>
      <c r="D3058" s="1" t="s">
        <v>27</v>
      </c>
      <c r="E3058" s="1">
        <v>27172.44</v>
      </c>
      <c r="F3058" s="1">
        <v>5.0</v>
      </c>
      <c r="G3058" s="1">
        <v>19.0</v>
      </c>
      <c r="H3058" s="1">
        <v>6.0</v>
      </c>
      <c r="I3058" s="1" t="s">
        <v>22</v>
      </c>
      <c r="J3058" s="1">
        <v>0.353</v>
      </c>
      <c r="K3058" s="1">
        <v>0.724</v>
      </c>
      <c r="L3058" s="6">
        <f>if(J3058&gt;QUARTILE!$B$3, "TOP", if(J3058&lt;QUARTILE!$B$4, "BOTTOM", 0))</f>
        <v>0</v>
      </c>
      <c r="M3058" s="6">
        <f t="shared" si="1"/>
        <v>2</v>
      </c>
      <c r="N3058" s="6" t="str">
        <f t="shared" si="2"/>
        <v>Baby Boomer</v>
      </c>
      <c r="O3058" s="6" t="str">
        <f t="shared" si="3"/>
        <v>Low Income</v>
      </c>
    </row>
    <row r="3059" hidden="1">
      <c r="A3059" s="1">
        <v>103057.0</v>
      </c>
      <c r="B3059" s="1">
        <v>30.0</v>
      </c>
      <c r="C3059" s="1">
        <v>16000.0</v>
      </c>
      <c r="D3059" s="1" t="s">
        <v>25</v>
      </c>
      <c r="E3059" s="1">
        <v>12983.53</v>
      </c>
      <c r="F3059" s="1">
        <v>5.0</v>
      </c>
      <c r="G3059" s="1">
        <v>24.0</v>
      </c>
      <c r="H3059" s="1">
        <v>20.0</v>
      </c>
      <c r="I3059" s="1" t="s">
        <v>22</v>
      </c>
      <c r="J3059" s="1">
        <v>0.554</v>
      </c>
      <c r="K3059" s="1">
        <v>0.429</v>
      </c>
      <c r="L3059" s="6">
        <f>if(J3059&gt;QUARTILE!$B$3, "TOP", if(J3059&lt;QUARTILE!$B$4, "BOTTOM", 0))</f>
        <v>0</v>
      </c>
      <c r="M3059" s="6">
        <f t="shared" si="1"/>
        <v>2</v>
      </c>
      <c r="N3059" s="6" t="str">
        <f t="shared" si="2"/>
        <v>Millenial</v>
      </c>
      <c r="O3059" s="6" t="str">
        <f t="shared" si="3"/>
        <v>Low Income</v>
      </c>
    </row>
    <row r="3060" hidden="1">
      <c r="A3060" s="1">
        <v>103058.0</v>
      </c>
      <c r="B3060" s="1">
        <v>72.0</v>
      </c>
      <c r="C3060" s="1">
        <v>48000.0</v>
      </c>
      <c r="D3060" s="1" t="s">
        <v>25</v>
      </c>
      <c r="E3060" s="1">
        <v>9401.39</v>
      </c>
      <c r="F3060" s="1">
        <v>2.0</v>
      </c>
      <c r="G3060" s="1">
        <v>17.0</v>
      </c>
      <c r="H3060" s="1">
        <v>4.0</v>
      </c>
      <c r="I3060" s="1" t="s">
        <v>22</v>
      </c>
      <c r="J3060" s="1">
        <v>0.183</v>
      </c>
      <c r="K3060" s="1">
        <v>0.512</v>
      </c>
      <c r="L3060" s="6" t="str">
        <f>if(J3060&gt;QUARTILE!$B$3, "TOP", if(J3060&lt;QUARTILE!$B$4, "BOTTOM", 0))</f>
        <v>BOTTOM</v>
      </c>
      <c r="M3060" s="6">
        <f t="shared" si="1"/>
        <v>2</v>
      </c>
      <c r="N3060" s="6" t="str">
        <f t="shared" si="2"/>
        <v>Baby Boomer</v>
      </c>
      <c r="O3060" s="6" t="str">
        <f t="shared" si="3"/>
        <v>Medium Income</v>
      </c>
    </row>
    <row r="3061" hidden="1">
      <c r="A3061" s="1">
        <v>103059.0</v>
      </c>
      <c r="B3061" s="1">
        <v>39.0</v>
      </c>
      <c r="C3061" s="1">
        <v>16000.0</v>
      </c>
      <c r="D3061" s="1" t="s">
        <v>27</v>
      </c>
      <c r="E3061" s="1">
        <v>9200.24</v>
      </c>
      <c r="F3061" s="1">
        <v>2.0</v>
      </c>
      <c r="G3061" s="1">
        <v>16.0</v>
      </c>
      <c r="H3061" s="1">
        <v>11.0</v>
      </c>
      <c r="I3061" s="1" t="s">
        <v>18</v>
      </c>
      <c r="J3061" s="1">
        <v>0.69</v>
      </c>
      <c r="K3061" s="1">
        <v>0.904</v>
      </c>
      <c r="L3061" s="6">
        <f>if(J3061&gt;QUARTILE!$B$3, "TOP", if(J3061&lt;QUARTILE!$B$4, "BOTTOM", 0))</f>
        <v>0</v>
      </c>
      <c r="M3061" s="6">
        <f t="shared" si="1"/>
        <v>1</v>
      </c>
      <c r="N3061" s="6" t="str">
        <f t="shared" si="2"/>
        <v>Gen X</v>
      </c>
      <c r="O3061" s="6" t="str">
        <f t="shared" si="3"/>
        <v>Low Income</v>
      </c>
    </row>
    <row r="3062" hidden="1">
      <c r="A3062" s="1">
        <v>103060.0</v>
      </c>
      <c r="B3062" s="1">
        <v>71.0</v>
      </c>
      <c r="C3062" s="1">
        <v>10000.0</v>
      </c>
      <c r="D3062" s="1" t="s">
        <v>25</v>
      </c>
      <c r="E3062" s="1">
        <v>4326.59</v>
      </c>
      <c r="F3062" s="1">
        <v>2.0</v>
      </c>
      <c r="G3062" s="1">
        <v>24.0</v>
      </c>
      <c r="H3062" s="1">
        <v>3.0</v>
      </c>
      <c r="I3062" s="1" t="s">
        <v>22</v>
      </c>
      <c r="J3062" s="1">
        <v>0.646</v>
      </c>
      <c r="K3062" s="1">
        <v>0.482</v>
      </c>
      <c r="L3062" s="6">
        <f>if(J3062&gt;QUARTILE!$B$3, "TOP", if(J3062&lt;QUARTILE!$B$4, "BOTTOM", 0))</f>
        <v>0</v>
      </c>
      <c r="M3062" s="6">
        <f t="shared" si="1"/>
        <v>2</v>
      </c>
      <c r="N3062" s="6" t="str">
        <f t="shared" si="2"/>
        <v>Baby Boomer</v>
      </c>
      <c r="O3062" s="6" t="str">
        <f t="shared" si="3"/>
        <v>Low Income</v>
      </c>
    </row>
    <row r="3063" hidden="1">
      <c r="A3063" s="1">
        <v>103061.0</v>
      </c>
      <c r="B3063" s="1">
        <v>38.0</v>
      </c>
      <c r="C3063" s="1">
        <v>22000.0</v>
      </c>
      <c r="D3063" s="1" t="s">
        <v>27</v>
      </c>
      <c r="E3063" s="1">
        <v>11862.83</v>
      </c>
      <c r="F3063" s="1">
        <v>3.0</v>
      </c>
      <c r="G3063" s="1">
        <v>22.0</v>
      </c>
      <c r="H3063" s="1">
        <v>13.0</v>
      </c>
      <c r="I3063" s="1" t="s">
        <v>22</v>
      </c>
      <c r="J3063" s="1">
        <v>0.212</v>
      </c>
      <c r="K3063" s="1">
        <v>0.156</v>
      </c>
      <c r="L3063" s="6" t="str">
        <f>if(J3063&gt;QUARTILE!$B$3, "TOP", if(J3063&lt;QUARTILE!$B$4, "BOTTOM", 0))</f>
        <v>BOTTOM</v>
      </c>
      <c r="M3063" s="6">
        <f t="shared" si="1"/>
        <v>2</v>
      </c>
      <c r="N3063" s="6" t="str">
        <f t="shared" si="2"/>
        <v>Gen X</v>
      </c>
      <c r="O3063" s="6" t="str">
        <f t="shared" si="3"/>
        <v>Low Income</v>
      </c>
    </row>
    <row r="3064" hidden="1">
      <c r="A3064" s="1">
        <v>103062.0</v>
      </c>
      <c r="B3064" s="1">
        <v>39.0</v>
      </c>
      <c r="C3064" s="1">
        <v>13000.0</v>
      </c>
      <c r="D3064" s="1" t="s">
        <v>21</v>
      </c>
      <c r="E3064" s="1">
        <v>19597.16</v>
      </c>
      <c r="F3064" s="1">
        <v>5.0</v>
      </c>
      <c r="G3064" s="1">
        <v>9.0</v>
      </c>
      <c r="H3064" s="1">
        <v>8.0</v>
      </c>
      <c r="I3064" s="1" t="s">
        <v>22</v>
      </c>
      <c r="J3064" s="1">
        <v>0.984</v>
      </c>
      <c r="K3064" s="1">
        <v>0.063</v>
      </c>
      <c r="L3064" s="6" t="str">
        <f>if(J3064&gt;QUARTILE!$B$3, "TOP", if(J3064&lt;QUARTILE!$B$4, "BOTTOM", 0))</f>
        <v>TOP</v>
      </c>
      <c r="M3064" s="6">
        <f t="shared" si="1"/>
        <v>2</v>
      </c>
      <c r="N3064" s="6" t="str">
        <f t="shared" si="2"/>
        <v>Gen X</v>
      </c>
      <c r="O3064" s="6" t="str">
        <f t="shared" si="3"/>
        <v>Low Income</v>
      </c>
    </row>
    <row r="3065" hidden="1">
      <c r="A3065" s="1">
        <v>103063.0</v>
      </c>
      <c r="B3065" s="1">
        <v>45.0</v>
      </c>
      <c r="C3065" s="1">
        <v>37000.0</v>
      </c>
      <c r="D3065" s="1" t="s">
        <v>21</v>
      </c>
      <c r="E3065" s="1">
        <v>2996.81</v>
      </c>
      <c r="F3065" s="1">
        <v>2.0</v>
      </c>
      <c r="G3065" s="1">
        <v>21.0</v>
      </c>
      <c r="H3065" s="1">
        <v>7.0</v>
      </c>
      <c r="I3065" s="1" t="s">
        <v>22</v>
      </c>
      <c r="J3065" s="1">
        <v>0.006</v>
      </c>
      <c r="K3065" s="1">
        <v>0.306</v>
      </c>
      <c r="L3065" s="6" t="str">
        <f>if(J3065&gt;QUARTILE!$B$3, "TOP", if(J3065&lt;QUARTILE!$B$4, "BOTTOM", 0))</f>
        <v>BOTTOM</v>
      </c>
      <c r="M3065" s="6">
        <f t="shared" si="1"/>
        <v>2</v>
      </c>
      <c r="N3065" s="6" t="str">
        <f t="shared" si="2"/>
        <v>Gen X</v>
      </c>
      <c r="O3065" s="6" t="str">
        <f t="shared" si="3"/>
        <v>Low Income</v>
      </c>
    </row>
    <row r="3066" hidden="1">
      <c r="A3066" s="1">
        <v>103064.0</v>
      </c>
      <c r="B3066" s="1">
        <v>26.0</v>
      </c>
      <c r="C3066" s="1">
        <v>14000.0</v>
      </c>
      <c r="D3066" s="1" t="s">
        <v>23</v>
      </c>
      <c r="E3066" s="1">
        <v>72100.23</v>
      </c>
      <c r="F3066" s="1">
        <v>2.0</v>
      </c>
      <c r="G3066" s="1">
        <v>24.0</v>
      </c>
      <c r="H3066" s="1">
        <v>10.0</v>
      </c>
      <c r="I3066" s="1" t="s">
        <v>18</v>
      </c>
      <c r="J3066" s="1">
        <v>0.486</v>
      </c>
      <c r="K3066" s="1">
        <v>0.165</v>
      </c>
      <c r="L3066" s="6">
        <f>if(J3066&gt;QUARTILE!$B$3, "TOP", if(J3066&lt;QUARTILE!$B$4, "BOTTOM", 0))</f>
        <v>0</v>
      </c>
      <c r="M3066" s="6">
        <f t="shared" si="1"/>
        <v>1</v>
      </c>
      <c r="N3066" s="6" t="str">
        <f t="shared" si="2"/>
        <v>Millenial</v>
      </c>
      <c r="O3066" s="6" t="str">
        <f t="shared" si="3"/>
        <v>Low Income</v>
      </c>
    </row>
    <row r="3067" hidden="1">
      <c r="A3067" s="1">
        <v>103065.0</v>
      </c>
      <c r="B3067" s="1">
        <v>43.0</v>
      </c>
      <c r="C3067" s="1">
        <v>22000.0</v>
      </c>
      <c r="D3067" s="1" t="s">
        <v>23</v>
      </c>
      <c r="E3067" s="1">
        <v>11713.9</v>
      </c>
      <c r="F3067" s="1">
        <v>4.0</v>
      </c>
      <c r="G3067" s="1">
        <v>12.0</v>
      </c>
      <c r="H3067" s="1">
        <v>16.0</v>
      </c>
      <c r="I3067" s="1" t="s">
        <v>18</v>
      </c>
      <c r="J3067" s="1">
        <v>0.312</v>
      </c>
      <c r="K3067" s="1">
        <v>0.768</v>
      </c>
      <c r="L3067" s="6" t="str">
        <f>if(J3067&gt;QUARTILE!$B$3, "TOP", if(J3067&lt;QUARTILE!$B$4, "BOTTOM", 0))</f>
        <v>BOTTOM</v>
      </c>
      <c r="M3067" s="6">
        <f t="shared" si="1"/>
        <v>1</v>
      </c>
      <c r="N3067" s="6" t="str">
        <f t="shared" si="2"/>
        <v>Gen X</v>
      </c>
      <c r="O3067" s="6" t="str">
        <f t="shared" si="3"/>
        <v>Low Income</v>
      </c>
    </row>
    <row r="3068" hidden="1">
      <c r="A3068" s="1">
        <v>103066.0</v>
      </c>
      <c r="B3068" s="1">
        <v>26.0</v>
      </c>
      <c r="C3068" s="1">
        <v>56000.0</v>
      </c>
      <c r="D3068" s="1" t="s">
        <v>23</v>
      </c>
      <c r="E3068" s="1">
        <v>59115.2</v>
      </c>
      <c r="F3068" s="1">
        <v>2.0</v>
      </c>
      <c r="G3068" s="1">
        <v>13.0</v>
      </c>
      <c r="H3068" s="1">
        <v>15.0</v>
      </c>
      <c r="I3068" s="1" t="s">
        <v>18</v>
      </c>
      <c r="J3068" s="1">
        <v>0.81</v>
      </c>
      <c r="K3068" s="1">
        <v>0.659</v>
      </c>
      <c r="L3068" s="6">
        <f>if(J3068&gt;QUARTILE!$B$3, "TOP", if(J3068&lt;QUARTILE!$B$4, "BOTTOM", 0))</f>
        <v>0</v>
      </c>
      <c r="M3068" s="6">
        <f t="shared" si="1"/>
        <v>1</v>
      </c>
      <c r="N3068" s="6" t="str">
        <f t="shared" si="2"/>
        <v>Millenial</v>
      </c>
      <c r="O3068" s="6" t="str">
        <f t="shared" si="3"/>
        <v>Medium Income</v>
      </c>
    </row>
    <row r="3069" hidden="1">
      <c r="A3069" s="1">
        <v>103067.0</v>
      </c>
      <c r="B3069" s="1">
        <v>32.0</v>
      </c>
      <c r="C3069" s="1">
        <v>43000.0</v>
      </c>
      <c r="D3069" s="1" t="s">
        <v>27</v>
      </c>
      <c r="E3069" s="1">
        <v>2892.63</v>
      </c>
      <c r="F3069" s="1">
        <v>4.0</v>
      </c>
      <c r="G3069" s="1">
        <v>18.0</v>
      </c>
      <c r="H3069" s="1">
        <v>6.0</v>
      </c>
      <c r="I3069" s="1" t="s">
        <v>22</v>
      </c>
      <c r="J3069" s="1">
        <v>0.888</v>
      </c>
      <c r="K3069" s="1">
        <v>0.009</v>
      </c>
      <c r="L3069" s="6" t="str">
        <f>if(J3069&gt;QUARTILE!$B$3, "TOP", if(J3069&lt;QUARTILE!$B$4, "BOTTOM", 0))</f>
        <v>TOP</v>
      </c>
      <c r="M3069" s="6">
        <f t="shared" si="1"/>
        <v>2</v>
      </c>
      <c r="N3069" s="6" t="str">
        <f t="shared" si="2"/>
        <v>Gen X</v>
      </c>
      <c r="O3069" s="6" t="str">
        <f t="shared" si="3"/>
        <v>Low Income</v>
      </c>
    </row>
    <row r="3070" hidden="1">
      <c r="A3070" s="1">
        <v>103068.0</v>
      </c>
      <c r="B3070" s="1">
        <v>27.0</v>
      </c>
      <c r="C3070" s="1">
        <v>29000.0</v>
      </c>
      <c r="D3070" s="1" t="s">
        <v>25</v>
      </c>
      <c r="E3070" s="1">
        <v>29152.88</v>
      </c>
      <c r="F3070" s="1">
        <v>1.0</v>
      </c>
      <c r="G3070" s="1">
        <v>21.0</v>
      </c>
      <c r="H3070" s="1">
        <v>13.0</v>
      </c>
      <c r="I3070" s="1" t="s">
        <v>18</v>
      </c>
      <c r="J3070" s="1">
        <v>0.708</v>
      </c>
      <c r="K3070" s="1">
        <v>0.201</v>
      </c>
      <c r="L3070" s="6">
        <f>if(J3070&gt;QUARTILE!$B$3, "TOP", if(J3070&lt;QUARTILE!$B$4, "BOTTOM", 0))</f>
        <v>0</v>
      </c>
      <c r="M3070" s="6">
        <f t="shared" si="1"/>
        <v>1</v>
      </c>
      <c r="N3070" s="6" t="str">
        <f t="shared" si="2"/>
        <v>Millenial</v>
      </c>
      <c r="O3070" s="6" t="str">
        <f t="shared" si="3"/>
        <v>Low Income</v>
      </c>
    </row>
    <row r="3071" hidden="1">
      <c r="A3071" s="1">
        <v>103069.0</v>
      </c>
      <c r="B3071" s="1">
        <v>41.0</v>
      </c>
      <c r="C3071" s="1">
        <v>20000.0</v>
      </c>
      <c r="D3071" s="1" t="s">
        <v>23</v>
      </c>
      <c r="E3071" s="1">
        <v>19227.75</v>
      </c>
      <c r="F3071" s="1">
        <v>2.0</v>
      </c>
      <c r="G3071" s="1">
        <v>15.0</v>
      </c>
      <c r="H3071" s="1">
        <v>11.0</v>
      </c>
      <c r="I3071" s="1" t="s">
        <v>22</v>
      </c>
      <c r="J3071" s="1">
        <v>0.098</v>
      </c>
      <c r="K3071" s="1">
        <v>0.449</v>
      </c>
      <c r="L3071" s="6" t="str">
        <f>if(J3071&gt;QUARTILE!$B$3, "TOP", if(J3071&lt;QUARTILE!$B$4, "BOTTOM", 0))</f>
        <v>BOTTOM</v>
      </c>
      <c r="M3071" s="6">
        <f t="shared" si="1"/>
        <v>2</v>
      </c>
      <c r="N3071" s="6" t="str">
        <f t="shared" si="2"/>
        <v>Gen X</v>
      </c>
      <c r="O3071" s="6" t="str">
        <f t="shared" si="3"/>
        <v>Low Income</v>
      </c>
    </row>
    <row r="3072" hidden="1">
      <c r="A3072" s="1">
        <v>103070.0</v>
      </c>
      <c r="B3072" s="1">
        <v>75.0</v>
      </c>
      <c r="C3072" s="1">
        <v>28000.0</v>
      </c>
      <c r="D3072" s="1" t="s">
        <v>23</v>
      </c>
      <c r="E3072" s="1">
        <v>34303.09</v>
      </c>
      <c r="F3072" s="1">
        <v>4.0</v>
      </c>
      <c r="G3072" s="1">
        <v>25.0</v>
      </c>
      <c r="H3072" s="1">
        <v>6.0</v>
      </c>
      <c r="I3072" s="1" t="s">
        <v>18</v>
      </c>
      <c r="J3072" s="1">
        <v>1.0</v>
      </c>
      <c r="K3072" s="1">
        <v>0.0</v>
      </c>
      <c r="L3072" s="6" t="str">
        <f>if(J3072&gt;QUARTILE!$B$3, "TOP", if(J3072&lt;QUARTILE!$B$4, "BOTTOM", 0))</f>
        <v>TOP</v>
      </c>
      <c r="M3072" s="6">
        <f t="shared" si="1"/>
        <v>1</v>
      </c>
      <c r="N3072" s="6" t="str">
        <f t="shared" si="2"/>
        <v>Baby Boomer</v>
      </c>
      <c r="O3072" s="6" t="str">
        <f t="shared" si="3"/>
        <v>Low Income</v>
      </c>
    </row>
    <row r="3073" hidden="1">
      <c r="A3073" s="1">
        <v>103071.0</v>
      </c>
      <c r="B3073" s="1">
        <v>74.0</v>
      </c>
      <c r="C3073" s="1">
        <v>33000.0</v>
      </c>
      <c r="D3073" s="1" t="s">
        <v>25</v>
      </c>
      <c r="E3073" s="1">
        <v>18359.74</v>
      </c>
      <c r="F3073" s="1">
        <v>2.0</v>
      </c>
      <c r="G3073" s="1">
        <v>15.0</v>
      </c>
      <c r="H3073" s="1">
        <v>4.0</v>
      </c>
      <c r="I3073" s="1" t="s">
        <v>22</v>
      </c>
      <c r="J3073" s="1">
        <v>0.315</v>
      </c>
      <c r="K3073" s="1">
        <v>0.166</v>
      </c>
      <c r="L3073" s="6">
        <f>if(J3073&gt;QUARTILE!$B$3, "TOP", if(J3073&lt;QUARTILE!$B$4, "BOTTOM", 0))</f>
        <v>0</v>
      </c>
      <c r="M3073" s="6">
        <f t="shared" si="1"/>
        <v>2</v>
      </c>
      <c r="N3073" s="6" t="str">
        <f t="shared" si="2"/>
        <v>Baby Boomer</v>
      </c>
      <c r="O3073" s="6" t="str">
        <f t="shared" si="3"/>
        <v>Low Income</v>
      </c>
    </row>
    <row r="3074" hidden="1">
      <c r="A3074" s="1">
        <v>103072.0</v>
      </c>
      <c r="B3074" s="1">
        <v>78.0</v>
      </c>
      <c r="C3074" s="1">
        <v>12000.0</v>
      </c>
      <c r="D3074" s="1" t="s">
        <v>23</v>
      </c>
      <c r="E3074" s="1">
        <v>65848.64</v>
      </c>
      <c r="F3074" s="1">
        <v>1.0</v>
      </c>
      <c r="G3074" s="1">
        <v>20.0</v>
      </c>
      <c r="H3074" s="1">
        <v>5.0</v>
      </c>
      <c r="I3074" s="1" t="s">
        <v>18</v>
      </c>
      <c r="J3074" s="1">
        <v>0.26</v>
      </c>
      <c r="K3074" s="1">
        <v>0.808</v>
      </c>
      <c r="L3074" s="6" t="str">
        <f>if(J3074&gt;QUARTILE!$B$3, "TOP", if(J3074&lt;QUARTILE!$B$4, "BOTTOM", 0))</f>
        <v>BOTTOM</v>
      </c>
      <c r="M3074" s="6">
        <f t="shared" si="1"/>
        <v>1</v>
      </c>
      <c r="N3074" s="6" t="str">
        <f t="shared" si="2"/>
        <v>Baby Boomer</v>
      </c>
      <c r="O3074" s="6" t="str">
        <f t="shared" si="3"/>
        <v>Low Income</v>
      </c>
    </row>
    <row r="3075" hidden="1">
      <c r="A3075" s="1">
        <v>103073.0</v>
      </c>
      <c r="B3075" s="1">
        <v>59.0</v>
      </c>
      <c r="C3075" s="1">
        <v>37000.0</v>
      </c>
      <c r="D3075" s="1" t="s">
        <v>23</v>
      </c>
      <c r="E3075" s="1">
        <v>19719.88</v>
      </c>
      <c r="F3075" s="1">
        <v>2.0</v>
      </c>
      <c r="G3075" s="1">
        <v>16.0</v>
      </c>
      <c r="H3075" s="1">
        <v>6.0</v>
      </c>
      <c r="I3075" s="1" t="s">
        <v>22</v>
      </c>
      <c r="J3075" s="1">
        <v>0.483</v>
      </c>
      <c r="K3075" s="1">
        <v>0.541</v>
      </c>
      <c r="L3075" s="6">
        <f>if(J3075&gt;QUARTILE!$B$3, "TOP", if(J3075&lt;QUARTILE!$B$4, "BOTTOM", 0))</f>
        <v>0</v>
      </c>
      <c r="M3075" s="6">
        <f t="shared" si="1"/>
        <v>2</v>
      </c>
      <c r="N3075" s="6" t="str">
        <f t="shared" si="2"/>
        <v>Gen X</v>
      </c>
      <c r="O3075" s="6" t="str">
        <f t="shared" si="3"/>
        <v>Low Income</v>
      </c>
    </row>
    <row r="3076" hidden="1">
      <c r="A3076" s="1">
        <v>103074.0</v>
      </c>
      <c r="B3076" s="1">
        <v>25.0</v>
      </c>
      <c r="C3076" s="1">
        <v>11000.0</v>
      </c>
      <c r="D3076" s="1" t="s">
        <v>27</v>
      </c>
      <c r="E3076" s="1">
        <v>30705.55</v>
      </c>
      <c r="F3076" s="1">
        <v>4.0</v>
      </c>
      <c r="G3076" s="1">
        <v>15.0</v>
      </c>
      <c r="H3076" s="1">
        <v>17.0</v>
      </c>
      <c r="I3076" s="1" t="s">
        <v>18</v>
      </c>
      <c r="J3076" s="1">
        <v>0.999</v>
      </c>
      <c r="K3076" s="1">
        <v>0.647</v>
      </c>
      <c r="L3076" s="6" t="str">
        <f>if(J3076&gt;QUARTILE!$B$3, "TOP", if(J3076&lt;QUARTILE!$B$4, "BOTTOM", 0))</f>
        <v>TOP</v>
      </c>
      <c r="M3076" s="6">
        <f t="shared" si="1"/>
        <v>1</v>
      </c>
      <c r="N3076" s="6" t="str">
        <f t="shared" si="2"/>
        <v>Millenial</v>
      </c>
      <c r="O3076" s="6" t="str">
        <f t="shared" si="3"/>
        <v>Low Income</v>
      </c>
    </row>
    <row r="3077" hidden="1">
      <c r="A3077" s="1">
        <v>103075.0</v>
      </c>
      <c r="B3077" s="1">
        <v>41.0</v>
      </c>
      <c r="C3077" s="1">
        <v>31000.0</v>
      </c>
      <c r="D3077" s="1" t="s">
        <v>23</v>
      </c>
      <c r="E3077" s="1">
        <v>42006.24</v>
      </c>
      <c r="F3077" s="1">
        <v>1.0</v>
      </c>
      <c r="G3077" s="1">
        <v>22.0</v>
      </c>
      <c r="H3077" s="1">
        <v>4.0</v>
      </c>
      <c r="I3077" s="1" t="s">
        <v>18</v>
      </c>
      <c r="J3077" s="1">
        <v>0.185</v>
      </c>
      <c r="K3077" s="1">
        <v>0.231</v>
      </c>
      <c r="L3077" s="6" t="str">
        <f>if(J3077&gt;QUARTILE!$B$3, "TOP", if(J3077&lt;QUARTILE!$B$4, "BOTTOM", 0))</f>
        <v>BOTTOM</v>
      </c>
      <c r="M3077" s="6">
        <f t="shared" si="1"/>
        <v>1</v>
      </c>
      <c r="N3077" s="6" t="str">
        <f t="shared" si="2"/>
        <v>Gen X</v>
      </c>
      <c r="O3077" s="6" t="str">
        <f t="shared" si="3"/>
        <v>Low Income</v>
      </c>
    </row>
    <row r="3078" hidden="1">
      <c r="A3078" s="1">
        <v>103076.0</v>
      </c>
      <c r="B3078" s="1">
        <v>33.0</v>
      </c>
      <c r="C3078" s="1">
        <v>11000.0</v>
      </c>
      <c r="D3078" s="1" t="s">
        <v>23</v>
      </c>
      <c r="E3078" s="1">
        <v>25076.11</v>
      </c>
      <c r="F3078" s="1">
        <v>1.0</v>
      </c>
      <c r="G3078" s="1">
        <v>26.0</v>
      </c>
      <c r="H3078" s="1">
        <v>12.0</v>
      </c>
      <c r="I3078" s="1" t="s">
        <v>18</v>
      </c>
      <c r="J3078" s="1">
        <v>0.676</v>
      </c>
      <c r="K3078" s="1">
        <v>0.375</v>
      </c>
      <c r="L3078" s="6">
        <f>if(J3078&gt;QUARTILE!$B$3, "TOP", if(J3078&lt;QUARTILE!$B$4, "BOTTOM", 0))</f>
        <v>0</v>
      </c>
      <c r="M3078" s="6">
        <f t="shared" si="1"/>
        <v>1</v>
      </c>
      <c r="N3078" s="6" t="str">
        <f t="shared" si="2"/>
        <v>Gen X</v>
      </c>
      <c r="O3078" s="6" t="str">
        <f t="shared" si="3"/>
        <v>Low Income</v>
      </c>
    </row>
    <row r="3079" hidden="1">
      <c r="A3079" s="1">
        <v>103077.0</v>
      </c>
      <c r="B3079" s="1">
        <v>66.0</v>
      </c>
      <c r="C3079" s="1">
        <v>72000.0</v>
      </c>
      <c r="D3079" s="1" t="s">
        <v>17</v>
      </c>
      <c r="E3079" s="1">
        <v>14856.69</v>
      </c>
      <c r="F3079" s="1">
        <v>1.0</v>
      </c>
      <c r="G3079" s="1">
        <v>24.0</v>
      </c>
      <c r="H3079" s="1">
        <v>5.0</v>
      </c>
      <c r="I3079" s="1" t="s">
        <v>22</v>
      </c>
      <c r="J3079" s="1">
        <v>0.432</v>
      </c>
      <c r="K3079" s="1">
        <v>0.858</v>
      </c>
      <c r="L3079" s="6">
        <f>if(J3079&gt;QUARTILE!$B$3, "TOP", if(J3079&lt;QUARTILE!$B$4, "BOTTOM", 0))</f>
        <v>0</v>
      </c>
      <c r="M3079" s="6">
        <f t="shared" si="1"/>
        <v>2</v>
      </c>
      <c r="N3079" s="6" t="str">
        <f t="shared" si="2"/>
        <v>Baby Boomer</v>
      </c>
      <c r="O3079" s="6" t="str">
        <f t="shared" si="3"/>
        <v>Medium Income</v>
      </c>
    </row>
    <row r="3080" hidden="1">
      <c r="A3080" s="1">
        <v>103078.0</v>
      </c>
      <c r="B3080" s="1">
        <v>43.0</v>
      </c>
      <c r="C3080" s="1">
        <v>35000.0</v>
      </c>
      <c r="D3080" s="1" t="s">
        <v>17</v>
      </c>
      <c r="E3080" s="1">
        <v>6371.54</v>
      </c>
      <c r="F3080" s="1">
        <v>3.0</v>
      </c>
      <c r="G3080" s="1">
        <v>25.0</v>
      </c>
      <c r="H3080" s="1">
        <v>12.0</v>
      </c>
      <c r="I3080" s="1" t="s">
        <v>18</v>
      </c>
      <c r="J3080" s="1">
        <v>0.623</v>
      </c>
      <c r="K3080" s="1">
        <v>0.657</v>
      </c>
      <c r="L3080" s="6">
        <f>if(J3080&gt;QUARTILE!$B$3, "TOP", if(J3080&lt;QUARTILE!$B$4, "BOTTOM", 0))</f>
        <v>0</v>
      </c>
      <c r="M3080" s="6">
        <f t="shared" si="1"/>
        <v>1</v>
      </c>
      <c r="N3080" s="6" t="str">
        <f t="shared" si="2"/>
        <v>Gen X</v>
      </c>
      <c r="O3080" s="6" t="str">
        <f t="shared" si="3"/>
        <v>Low Income</v>
      </c>
    </row>
    <row r="3081" hidden="1">
      <c r="A3081" s="1">
        <v>103079.0</v>
      </c>
      <c r="B3081" s="1">
        <v>44.0</v>
      </c>
      <c r="C3081" s="1">
        <v>9000.0</v>
      </c>
      <c r="D3081" s="1" t="s">
        <v>25</v>
      </c>
      <c r="E3081" s="1">
        <v>38550.57</v>
      </c>
      <c r="F3081" s="1">
        <v>4.0</v>
      </c>
      <c r="G3081" s="1">
        <v>23.0</v>
      </c>
      <c r="H3081" s="1">
        <v>7.0</v>
      </c>
      <c r="I3081" s="1" t="s">
        <v>18</v>
      </c>
      <c r="J3081" s="1">
        <v>0.416</v>
      </c>
      <c r="K3081" s="1">
        <v>0.528</v>
      </c>
      <c r="L3081" s="6">
        <f>if(J3081&gt;QUARTILE!$B$3, "TOP", if(J3081&lt;QUARTILE!$B$4, "BOTTOM", 0))</f>
        <v>0</v>
      </c>
      <c r="M3081" s="6">
        <f t="shared" si="1"/>
        <v>1</v>
      </c>
      <c r="N3081" s="6" t="str">
        <f t="shared" si="2"/>
        <v>Gen X</v>
      </c>
      <c r="O3081" s="6" t="str">
        <f t="shared" si="3"/>
        <v>Low Income</v>
      </c>
    </row>
    <row r="3082" hidden="1">
      <c r="A3082" s="1">
        <v>103080.0</v>
      </c>
      <c r="B3082" s="1">
        <v>54.0</v>
      </c>
      <c r="C3082" s="1">
        <v>22000.0</v>
      </c>
      <c r="D3082" s="1" t="s">
        <v>23</v>
      </c>
      <c r="E3082" s="1">
        <v>13100.78</v>
      </c>
      <c r="F3082" s="1">
        <v>3.0</v>
      </c>
      <c r="G3082" s="1">
        <v>23.0</v>
      </c>
      <c r="H3082" s="1">
        <v>8.0</v>
      </c>
      <c r="I3082" s="1" t="s">
        <v>22</v>
      </c>
      <c r="J3082" s="1">
        <v>1.0</v>
      </c>
      <c r="K3082" s="1">
        <v>0.639</v>
      </c>
      <c r="L3082" s="6" t="str">
        <f>if(J3082&gt;QUARTILE!$B$3, "TOP", if(J3082&lt;QUARTILE!$B$4, "BOTTOM", 0))</f>
        <v>TOP</v>
      </c>
      <c r="M3082" s="6">
        <f t="shared" si="1"/>
        <v>2</v>
      </c>
      <c r="N3082" s="6" t="str">
        <f t="shared" si="2"/>
        <v>Gen X</v>
      </c>
      <c r="O3082" s="6" t="str">
        <f t="shared" si="3"/>
        <v>Low Income</v>
      </c>
    </row>
    <row r="3083" hidden="1">
      <c r="A3083" s="1">
        <v>103081.0</v>
      </c>
      <c r="B3083" s="1">
        <v>21.0</v>
      </c>
      <c r="C3083" s="1">
        <v>16000.0</v>
      </c>
      <c r="D3083" s="1" t="s">
        <v>27</v>
      </c>
      <c r="E3083" s="1">
        <v>19388.99</v>
      </c>
      <c r="F3083" s="1">
        <v>1.0</v>
      </c>
      <c r="G3083" s="1">
        <v>25.0</v>
      </c>
      <c r="H3083" s="1">
        <v>20.0</v>
      </c>
      <c r="I3083" s="1" t="s">
        <v>18</v>
      </c>
      <c r="J3083" s="1">
        <v>0.114</v>
      </c>
      <c r="K3083" s="1">
        <v>0.541</v>
      </c>
      <c r="L3083" s="6" t="str">
        <f>if(J3083&gt;QUARTILE!$B$3, "TOP", if(J3083&lt;QUARTILE!$B$4, "BOTTOM", 0))</f>
        <v>BOTTOM</v>
      </c>
      <c r="M3083" s="6">
        <f t="shared" si="1"/>
        <v>1</v>
      </c>
      <c r="N3083" s="6" t="str">
        <f t="shared" si="2"/>
        <v>Millenial</v>
      </c>
      <c r="O3083" s="6" t="str">
        <f t="shared" si="3"/>
        <v>Low Income</v>
      </c>
    </row>
    <row r="3084" hidden="1">
      <c r="A3084" s="1">
        <v>103082.0</v>
      </c>
      <c r="B3084" s="1">
        <v>67.0</v>
      </c>
      <c r="C3084" s="1">
        <v>15000.0</v>
      </c>
      <c r="D3084" s="1" t="s">
        <v>25</v>
      </c>
      <c r="E3084" s="1">
        <v>1650.82</v>
      </c>
      <c r="F3084" s="1">
        <v>3.0</v>
      </c>
      <c r="G3084" s="1">
        <v>26.0</v>
      </c>
      <c r="H3084" s="1">
        <v>1.0</v>
      </c>
      <c r="I3084" s="1" t="s">
        <v>22</v>
      </c>
      <c r="J3084" s="1">
        <v>0.208</v>
      </c>
      <c r="K3084" s="1">
        <v>0.991</v>
      </c>
      <c r="L3084" s="6" t="str">
        <f>if(J3084&gt;QUARTILE!$B$3, "TOP", if(J3084&lt;QUARTILE!$B$4, "BOTTOM", 0))</f>
        <v>BOTTOM</v>
      </c>
      <c r="M3084" s="6">
        <f t="shared" si="1"/>
        <v>2</v>
      </c>
      <c r="N3084" s="6" t="str">
        <f t="shared" si="2"/>
        <v>Baby Boomer</v>
      </c>
      <c r="O3084" s="6" t="str">
        <f t="shared" si="3"/>
        <v>Low Income</v>
      </c>
    </row>
    <row r="3085" hidden="1">
      <c r="A3085" s="1">
        <v>103083.0</v>
      </c>
      <c r="B3085" s="1">
        <v>41.0</v>
      </c>
      <c r="C3085" s="1">
        <v>24000.0</v>
      </c>
      <c r="D3085" s="1" t="s">
        <v>23</v>
      </c>
      <c r="E3085" s="1">
        <v>13757.28</v>
      </c>
      <c r="F3085" s="1">
        <v>2.0</v>
      </c>
      <c r="G3085" s="1">
        <v>14.0</v>
      </c>
      <c r="H3085" s="1">
        <v>8.0</v>
      </c>
      <c r="I3085" s="1" t="s">
        <v>22</v>
      </c>
      <c r="J3085" s="1">
        <v>0.096</v>
      </c>
      <c r="K3085" s="1">
        <v>0.894</v>
      </c>
      <c r="L3085" s="6" t="str">
        <f>if(J3085&gt;QUARTILE!$B$3, "TOP", if(J3085&lt;QUARTILE!$B$4, "BOTTOM", 0))</f>
        <v>BOTTOM</v>
      </c>
      <c r="M3085" s="6">
        <f t="shared" si="1"/>
        <v>2</v>
      </c>
      <c r="N3085" s="6" t="str">
        <f t="shared" si="2"/>
        <v>Gen X</v>
      </c>
      <c r="O3085" s="6" t="str">
        <f t="shared" si="3"/>
        <v>Low Income</v>
      </c>
    </row>
    <row r="3086" hidden="1">
      <c r="A3086" s="1">
        <v>103084.0</v>
      </c>
      <c r="B3086" s="1">
        <v>36.0</v>
      </c>
      <c r="C3086" s="1">
        <v>13000.0</v>
      </c>
      <c r="D3086" s="1" t="s">
        <v>23</v>
      </c>
      <c r="E3086" s="1">
        <v>23957.01</v>
      </c>
      <c r="F3086" s="1">
        <v>3.0</v>
      </c>
      <c r="G3086" s="1">
        <v>24.0</v>
      </c>
      <c r="H3086" s="1">
        <v>11.0</v>
      </c>
      <c r="I3086" s="1" t="s">
        <v>22</v>
      </c>
      <c r="J3086" s="1">
        <v>0.845</v>
      </c>
      <c r="K3086" s="1">
        <v>0.711</v>
      </c>
      <c r="L3086" s="6" t="str">
        <f>if(J3086&gt;QUARTILE!$B$3, "TOP", if(J3086&lt;QUARTILE!$B$4, "BOTTOM", 0))</f>
        <v>TOP</v>
      </c>
      <c r="M3086" s="6">
        <f t="shared" si="1"/>
        <v>2</v>
      </c>
      <c r="N3086" s="6" t="str">
        <f t="shared" si="2"/>
        <v>Gen X</v>
      </c>
      <c r="O3086" s="6" t="str">
        <f t="shared" si="3"/>
        <v>Low Income</v>
      </c>
    </row>
    <row r="3087" hidden="1">
      <c r="A3087" s="1">
        <v>103085.0</v>
      </c>
      <c r="B3087" s="1">
        <v>53.0</v>
      </c>
      <c r="C3087" s="1">
        <v>35000.0</v>
      </c>
      <c r="D3087" s="1" t="s">
        <v>23</v>
      </c>
      <c r="E3087" s="1">
        <v>17544.86</v>
      </c>
      <c r="F3087" s="1">
        <v>5.0</v>
      </c>
      <c r="G3087" s="1">
        <v>20.0</v>
      </c>
      <c r="H3087" s="1">
        <v>1.0</v>
      </c>
      <c r="I3087" s="1" t="s">
        <v>22</v>
      </c>
      <c r="J3087" s="1">
        <v>0.144</v>
      </c>
      <c r="K3087" s="1">
        <v>0.628</v>
      </c>
      <c r="L3087" s="6" t="str">
        <f>if(J3087&gt;QUARTILE!$B$3, "TOP", if(J3087&lt;QUARTILE!$B$4, "BOTTOM", 0))</f>
        <v>BOTTOM</v>
      </c>
      <c r="M3087" s="6">
        <f t="shared" si="1"/>
        <v>2</v>
      </c>
      <c r="N3087" s="6" t="str">
        <f t="shared" si="2"/>
        <v>Gen X</v>
      </c>
      <c r="O3087" s="6" t="str">
        <f t="shared" si="3"/>
        <v>Low Income</v>
      </c>
    </row>
    <row r="3088" hidden="1">
      <c r="A3088" s="1">
        <v>103086.0</v>
      </c>
      <c r="B3088" s="1">
        <v>77.0</v>
      </c>
      <c r="C3088" s="1">
        <v>34000.0</v>
      </c>
      <c r="D3088" s="1" t="s">
        <v>27</v>
      </c>
      <c r="E3088" s="1">
        <v>11904.26</v>
      </c>
      <c r="F3088" s="1">
        <v>1.0</v>
      </c>
      <c r="G3088" s="1">
        <v>24.0</v>
      </c>
      <c r="H3088" s="1">
        <v>3.0</v>
      </c>
      <c r="I3088" s="1" t="s">
        <v>22</v>
      </c>
      <c r="J3088" s="1">
        <v>0.277</v>
      </c>
      <c r="K3088" s="1">
        <v>0.084</v>
      </c>
      <c r="L3088" s="6" t="str">
        <f>if(J3088&gt;QUARTILE!$B$3, "TOP", if(J3088&lt;QUARTILE!$B$4, "BOTTOM", 0))</f>
        <v>BOTTOM</v>
      </c>
      <c r="M3088" s="6">
        <f t="shared" si="1"/>
        <v>2</v>
      </c>
      <c r="N3088" s="6" t="str">
        <f t="shared" si="2"/>
        <v>Baby Boomer</v>
      </c>
      <c r="O3088" s="6" t="str">
        <f t="shared" si="3"/>
        <v>Low Income</v>
      </c>
    </row>
    <row r="3089" hidden="1">
      <c r="A3089" s="1">
        <v>103087.0</v>
      </c>
      <c r="B3089" s="1">
        <v>56.0</v>
      </c>
      <c r="C3089" s="1">
        <v>27000.0</v>
      </c>
      <c r="D3089" s="1" t="s">
        <v>21</v>
      </c>
      <c r="E3089" s="1">
        <v>5057.3</v>
      </c>
      <c r="F3089" s="1">
        <v>1.0</v>
      </c>
      <c r="G3089" s="1">
        <v>24.0</v>
      </c>
      <c r="H3089" s="1">
        <v>2.0</v>
      </c>
      <c r="I3089" s="1" t="s">
        <v>22</v>
      </c>
      <c r="J3089" s="1">
        <v>0.206</v>
      </c>
      <c r="K3089" s="1">
        <v>0.485</v>
      </c>
      <c r="L3089" s="6" t="str">
        <f>if(J3089&gt;QUARTILE!$B$3, "TOP", if(J3089&lt;QUARTILE!$B$4, "BOTTOM", 0))</f>
        <v>BOTTOM</v>
      </c>
      <c r="M3089" s="6">
        <f t="shared" si="1"/>
        <v>2</v>
      </c>
      <c r="N3089" s="6" t="str">
        <f t="shared" si="2"/>
        <v>Gen X</v>
      </c>
      <c r="O3089" s="6" t="str">
        <f t="shared" si="3"/>
        <v>Low Income</v>
      </c>
    </row>
    <row r="3090" hidden="1">
      <c r="A3090" s="1">
        <v>103088.0</v>
      </c>
      <c r="B3090" s="1">
        <v>27.0</v>
      </c>
      <c r="C3090" s="1">
        <v>22000.0</v>
      </c>
      <c r="D3090" s="1" t="s">
        <v>17</v>
      </c>
      <c r="E3090" s="1">
        <v>7411.72</v>
      </c>
      <c r="F3090" s="1">
        <v>4.0</v>
      </c>
      <c r="G3090" s="1">
        <v>26.0</v>
      </c>
      <c r="H3090" s="1">
        <v>20.0</v>
      </c>
      <c r="I3090" s="1" t="s">
        <v>22</v>
      </c>
      <c r="J3090" s="1">
        <v>0.354</v>
      </c>
      <c r="K3090" s="1">
        <v>0.446</v>
      </c>
      <c r="L3090" s="6">
        <f>if(J3090&gt;QUARTILE!$B$3, "TOP", if(J3090&lt;QUARTILE!$B$4, "BOTTOM", 0))</f>
        <v>0</v>
      </c>
      <c r="M3090" s="6">
        <f t="shared" si="1"/>
        <v>2</v>
      </c>
      <c r="N3090" s="6" t="str">
        <f t="shared" si="2"/>
        <v>Millenial</v>
      </c>
      <c r="O3090" s="6" t="str">
        <f t="shared" si="3"/>
        <v>Low Income</v>
      </c>
    </row>
    <row r="3091" hidden="1">
      <c r="A3091" s="1">
        <v>103089.0</v>
      </c>
      <c r="B3091" s="1">
        <v>42.0</v>
      </c>
      <c r="C3091" s="1">
        <v>33000.0</v>
      </c>
      <c r="D3091" s="1" t="s">
        <v>25</v>
      </c>
      <c r="E3091" s="1">
        <v>24121.12</v>
      </c>
      <c r="F3091" s="1">
        <v>2.0</v>
      </c>
      <c r="G3091" s="1">
        <v>22.0</v>
      </c>
      <c r="H3091" s="1">
        <v>10.0</v>
      </c>
      <c r="I3091" s="1" t="s">
        <v>22</v>
      </c>
      <c r="J3091" s="1">
        <v>0.816</v>
      </c>
      <c r="K3091" s="1">
        <v>0.052</v>
      </c>
      <c r="L3091" s="6">
        <f>if(J3091&gt;QUARTILE!$B$3, "TOP", if(J3091&lt;QUARTILE!$B$4, "BOTTOM", 0))</f>
        <v>0</v>
      </c>
      <c r="M3091" s="6">
        <f t="shared" si="1"/>
        <v>2</v>
      </c>
      <c r="N3091" s="6" t="str">
        <f t="shared" si="2"/>
        <v>Gen X</v>
      </c>
      <c r="O3091" s="6" t="str">
        <f t="shared" si="3"/>
        <v>Low Income</v>
      </c>
    </row>
    <row r="3092" hidden="1">
      <c r="A3092" s="1">
        <v>103090.0</v>
      </c>
      <c r="B3092" s="1">
        <v>35.0</v>
      </c>
      <c r="C3092" s="1">
        <v>35000.0</v>
      </c>
      <c r="D3092" s="1" t="s">
        <v>25</v>
      </c>
      <c r="E3092" s="1">
        <v>5076.97</v>
      </c>
      <c r="F3092" s="1">
        <v>4.0</v>
      </c>
      <c r="G3092" s="1">
        <v>16.0</v>
      </c>
      <c r="H3092" s="1">
        <v>7.0</v>
      </c>
      <c r="I3092" s="1" t="s">
        <v>22</v>
      </c>
      <c r="J3092" s="1">
        <v>1.0</v>
      </c>
      <c r="K3092" s="1">
        <v>0.706</v>
      </c>
      <c r="L3092" s="6" t="str">
        <f>if(J3092&gt;QUARTILE!$B$3, "TOP", if(J3092&lt;QUARTILE!$B$4, "BOTTOM", 0))</f>
        <v>TOP</v>
      </c>
      <c r="M3092" s="6">
        <f t="shared" si="1"/>
        <v>2</v>
      </c>
      <c r="N3092" s="6" t="str">
        <f t="shared" si="2"/>
        <v>Gen X</v>
      </c>
      <c r="O3092" s="6" t="str">
        <f t="shared" si="3"/>
        <v>Low Income</v>
      </c>
    </row>
    <row r="3093" hidden="1">
      <c r="A3093" s="1">
        <v>103091.0</v>
      </c>
      <c r="B3093" s="1">
        <v>36.0</v>
      </c>
      <c r="C3093" s="1">
        <v>29000.0</v>
      </c>
      <c r="D3093" s="1" t="s">
        <v>27</v>
      </c>
      <c r="E3093" s="1">
        <v>19442.76</v>
      </c>
      <c r="F3093" s="1">
        <v>3.0</v>
      </c>
      <c r="G3093" s="1">
        <v>31.0</v>
      </c>
      <c r="H3093" s="1">
        <v>15.0</v>
      </c>
      <c r="I3093" s="1" t="s">
        <v>22</v>
      </c>
      <c r="J3093" s="1">
        <v>0.879</v>
      </c>
      <c r="K3093" s="1">
        <v>0.002</v>
      </c>
      <c r="L3093" s="6" t="str">
        <f>if(J3093&gt;QUARTILE!$B$3, "TOP", if(J3093&lt;QUARTILE!$B$4, "BOTTOM", 0))</f>
        <v>TOP</v>
      </c>
      <c r="M3093" s="6">
        <f t="shared" si="1"/>
        <v>2</v>
      </c>
      <c r="N3093" s="6" t="str">
        <f t="shared" si="2"/>
        <v>Gen X</v>
      </c>
      <c r="O3093" s="6" t="str">
        <f t="shared" si="3"/>
        <v>Low Income</v>
      </c>
    </row>
    <row r="3094" hidden="1">
      <c r="A3094" s="1">
        <v>103092.0</v>
      </c>
      <c r="B3094" s="1">
        <v>53.0</v>
      </c>
      <c r="C3094" s="1">
        <v>10000.0</v>
      </c>
      <c r="D3094" s="1" t="s">
        <v>25</v>
      </c>
      <c r="E3094" s="1">
        <v>17819.17</v>
      </c>
      <c r="F3094" s="1">
        <v>5.0</v>
      </c>
      <c r="G3094" s="1">
        <v>24.0</v>
      </c>
      <c r="H3094" s="1">
        <v>2.0</v>
      </c>
      <c r="I3094" s="1" t="s">
        <v>22</v>
      </c>
      <c r="J3094" s="1">
        <v>0.891</v>
      </c>
      <c r="K3094" s="1">
        <v>0.375</v>
      </c>
      <c r="L3094" s="6" t="str">
        <f>if(J3094&gt;QUARTILE!$B$3, "TOP", if(J3094&lt;QUARTILE!$B$4, "BOTTOM", 0))</f>
        <v>TOP</v>
      </c>
      <c r="M3094" s="6">
        <f t="shared" si="1"/>
        <v>2</v>
      </c>
      <c r="N3094" s="6" t="str">
        <f t="shared" si="2"/>
        <v>Gen X</v>
      </c>
      <c r="O3094" s="6" t="str">
        <f t="shared" si="3"/>
        <v>Low Income</v>
      </c>
    </row>
    <row r="3095" hidden="1">
      <c r="A3095" s="1">
        <v>103093.0</v>
      </c>
      <c r="B3095" s="1">
        <v>27.0</v>
      </c>
      <c r="C3095" s="1">
        <v>14000.0</v>
      </c>
      <c r="D3095" s="1" t="s">
        <v>23</v>
      </c>
      <c r="E3095" s="1">
        <v>70411.43</v>
      </c>
      <c r="F3095" s="1">
        <v>5.0</v>
      </c>
      <c r="G3095" s="1">
        <v>21.0</v>
      </c>
      <c r="H3095" s="1">
        <v>6.0</v>
      </c>
      <c r="I3095" s="1" t="s">
        <v>18</v>
      </c>
      <c r="J3095" s="1">
        <v>0.567</v>
      </c>
      <c r="K3095" s="1">
        <v>0.753</v>
      </c>
      <c r="L3095" s="6">
        <f>if(J3095&gt;QUARTILE!$B$3, "TOP", if(J3095&lt;QUARTILE!$B$4, "BOTTOM", 0))</f>
        <v>0</v>
      </c>
      <c r="M3095" s="6">
        <f t="shared" si="1"/>
        <v>1</v>
      </c>
      <c r="N3095" s="6" t="str">
        <f t="shared" si="2"/>
        <v>Millenial</v>
      </c>
      <c r="O3095" s="6" t="str">
        <f t="shared" si="3"/>
        <v>Low Income</v>
      </c>
    </row>
    <row r="3096" hidden="1">
      <c r="A3096" s="1">
        <v>103094.0</v>
      </c>
      <c r="B3096" s="1">
        <v>50.0</v>
      </c>
      <c r="C3096" s="1">
        <v>19000.0</v>
      </c>
      <c r="D3096" s="1" t="s">
        <v>27</v>
      </c>
      <c r="E3096" s="1">
        <v>1254.15</v>
      </c>
      <c r="F3096" s="1">
        <v>5.0</v>
      </c>
      <c r="G3096" s="1">
        <v>20.0</v>
      </c>
      <c r="H3096" s="1">
        <v>2.0</v>
      </c>
      <c r="I3096" s="1" t="s">
        <v>22</v>
      </c>
      <c r="J3096" s="1">
        <v>0.802</v>
      </c>
      <c r="K3096" s="1">
        <v>0.29</v>
      </c>
      <c r="L3096" s="6">
        <f>if(J3096&gt;QUARTILE!$B$3, "TOP", if(J3096&lt;QUARTILE!$B$4, "BOTTOM", 0))</f>
        <v>0</v>
      </c>
      <c r="M3096" s="6">
        <f t="shared" si="1"/>
        <v>2</v>
      </c>
      <c r="N3096" s="6" t="str">
        <f t="shared" si="2"/>
        <v>Gen X</v>
      </c>
      <c r="O3096" s="6" t="str">
        <f t="shared" si="3"/>
        <v>Low Income</v>
      </c>
    </row>
    <row r="3097" hidden="1">
      <c r="A3097" s="1">
        <v>103095.0</v>
      </c>
      <c r="B3097" s="1">
        <v>72.0</v>
      </c>
      <c r="C3097" s="1">
        <v>9000.0</v>
      </c>
      <c r="D3097" s="1" t="s">
        <v>17</v>
      </c>
      <c r="E3097" s="1">
        <v>2288.53</v>
      </c>
      <c r="F3097" s="1">
        <v>5.0</v>
      </c>
      <c r="G3097" s="1">
        <v>22.0</v>
      </c>
      <c r="H3097" s="1">
        <v>3.0</v>
      </c>
      <c r="I3097" s="1" t="s">
        <v>22</v>
      </c>
      <c r="J3097" s="1">
        <v>0.777</v>
      </c>
      <c r="K3097" s="1">
        <v>0.533</v>
      </c>
      <c r="L3097" s="6">
        <f>if(J3097&gt;QUARTILE!$B$3, "TOP", if(J3097&lt;QUARTILE!$B$4, "BOTTOM", 0))</f>
        <v>0</v>
      </c>
      <c r="M3097" s="6">
        <f t="shared" si="1"/>
        <v>2</v>
      </c>
      <c r="N3097" s="6" t="str">
        <f t="shared" si="2"/>
        <v>Baby Boomer</v>
      </c>
      <c r="O3097" s="6" t="str">
        <f t="shared" si="3"/>
        <v>Low Income</v>
      </c>
    </row>
    <row r="3098" hidden="1">
      <c r="A3098" s="1">
        <v>103096.0</v>
      </c>
      <c r="B3098" s="1">
        <v>67.0</v>
      </c>
      <c r="C3098" s="1">
        <v>25000.0</v>
      </c>
      <c r="D3098" s="1" t="s">
        <v>25</v>
      </c>
      <c r="E3098" s="1">
        <v>14107.77</v>
      </c>
      <c r="F3098" s="1">
        <v>2.0</v>
      </c>
      <c r="G3098" s="1">
        <v>16.0</v>
      </c>
      <c r="H3098" s="1">
        <v>7.0</v>
      </c>
      <c r="I3098" s="1" t="s">
        <v>22</v>
      </c>
      <c r="J3098" s="1">
        <v>0.298</v>
      </c>
      <c r="K3098" s="1">
        <v>0.308</v>
      </c>
      <c r="L3098" s="6" t="str">
        <f>if(J3098&gt;QUARTILE!$B$3, "TOP", if(J3098&lt;QUARTILE!$B$4, "BOTTOM", 0))</f>
        <v>BOTTOM</v>
      </c>
      <c r="M3098" s="6">
        <f t="shared" si="1"/>
        <v>2</v>
      </c>
      <c r="N3098" s="6" t="str">
        <f t="shared" si="2"/>
        <v>Baby Boomer</v>
      </c>
      <c r="O3098" s="6" t="str">
        <f t="shared" si="3"/>
        <v>Low Income</v>
      </c>
    </row>
    <row r="3099" hidden="1">
      <c r="A3099" s="1">
        <v>103097.0</v>
      </c>
      <c r="B3099" s="1">
        <v>22.0</v>
      </c>
      <c r="C3099" s="1">
        <v>51000.0</v>
      </c>
      <c r="D3099" s="1" t="s">
        <v>17</v>
      </c>
      <c r="E3099" s="1">
        <v>14977.84</v>
      </c>
      <c r="F3099" s="1">
        <v>3.0</v>
      </c>
      <c r="G3099" s="1">
        <v>15.0</v>
      </c>
      <c r="H3099" s="1">
        <v>16.0</v>
      </c>
      <c r="I3099" s="1" t="s">
        <v>22</v>
      </c>
      <c r="J3099" s="1">
        <v>0.362</v>
      </c>
      <c r="K3099" s="1">
        <v>0.179</v>
      </c>
      <c r="L3099" s="6">
        <f>if(J3099&gt;QUARTILE!$B$3, "TOP", if(J3099&lt;QUARTILE!$B$4, "BOTTOM", 0))</f>
        <v>0</v>
      </c>
      <c r="M3099" s="6">
        <f t="shared" si="1"/>
        <v>2</v>
      </c>
      <c r="N3099" s="6" t="str">
        <f t="shared" si="2"/>
        <v>Millenial</v>
      </c>
      <c r="O3099" s="6" t="str">
        <f t="shared" si="3"/>
        <v>Medium Income</v>
      </c>
    </row>
    <row r="3100" hidden="1">
      <c r="A3100" s="1">
        <v>103098.0</v>
      </c>
      <c r="B3100" s="1">
        <v>64.0</v>
      </c>
      <c r="C3100" s="1">
        <v>47000.0</v>
      </c>
      <c r="D3100" s="1" t="s">
        <v>25</v>
      </c>
      <c r="E3100" s="1">
        <v>814.93</v>
      </c>
      <c r="F3100" s="1">
        <v>5.0</v>
      </c>
      <c r="G3100" s="1">
        <v>16.0</v>
      </c>
      <c r="H3100" s="1">
        <v>11.0</v>
      </c>
      <c r="I3100" s="1" t="s">
        <v>22</v>
      </c>
      <c r="J3100" s="1">
        <v>0.549</v>
      </c>
      <c r="K3100" s="1">
        <v>0.68</v>
      </c>
      <c r="L3100" s="6">
        <f>if(J3100&gt;QUARTILE!$B$3, "TOP", if(J3100&lt;QUARTILE!$B$4, "BOTTOM", 0))</f>
        <v>0</v>
      </c>
      <c r="M3100" s="6">
        <f t="shared" si="1"/>
        <v>2</v>
      </c>
      <c r="N3100" s="6" t="str">
        <f t="shared" si="2"/>
        <v>Baby Boomer</v>
      </c>
      <c r="O3100" s="6" t="str">
        <f t="shared" si="3"/>
        <v>Medium Income</v>
      </c>
    </row>
    <row r="3101" hidden="1">
      <c r="A3101" s="1">
        <v>103099.0</v>
      </c>
      <c r="B3101" s="1">
        <v>66.0</v>
      </c>
      <c r="C3101" s="1">
        <v>34000.0</v>
      </c>
      <c r="D3101" s="1" t="s">
        <v>25</v>
      </c>
      <c r="E3101" s="1">
        <v>34957.39</v>
      </c>
      <c r="F3101" s="1">
        <v>1.0</v>
      </c>
      <c r="G3101" s="1">
        <v>17.0</v>
      </c>
      <c r="H3101" s="1">
        <v>7.0</v>
      </c>
      <c r="I3101" s="1" t="s">
        <v>18</v>
      </c>
      <c r="J3101" s="1">
        <v>1.0</v>
      </c>
      <c r="K3101" s="1">
        <v>0.105</v>
      </c>
      <c r="L3101" s="6" t="str">
        <f>if(J3101&gt;QUARTILE!$B$3, "TOP", if(J3101&lt;QUARTILE!$B$4, "BOTTOM", 0))</f>
        <v>TOP</v>
      </c>
      <c r="M3101" s="6">
        <f t="shared" si="1"/>
        <v>1</v>
      </c>
      <c r="N3101" s="6" t="str">
        <f t="shared" si="2"/>
        <v>Baby Boomer</v>
      </c>
      <c r="O3101" s="6" t="str">
        <f t="shared" si="3"/>
        <v>Low Income</v>
      </c>
    </row>
    <row r="3102" hidden="1">
      <c r="A3102" s="1">
        <v>103100.0</v>
      </c>
      <c r="B3102" s="1">
        <v>52.0</v>
      </c>
      <c r="C3102" s="1">
        <v>34000.0</v>
      </c>
      <c r="D3102" s="1" t="s">
        <v>23</v>
      </c>
      <c r="E3102" s="1">
        <v>13652.99</v>
      </c>
      <c r="F3102" s="1">
        <v>3.0</v>
      </c>
      <c r="G3102" s="1">
        <v>15.0</v>
      </c>
      <c r="H3102" s="1">
        <v>0.0</v>
      </c>
      <c r="I3102" s="1" t="s">
        <v>22</v>
      </c>
      <c r="J3102" s="1">
        <v>0.158</v>
      </c>
      <c r="K3102" s="1">
        <v>0.072</v>
      </c>
      <c r="L3102" s="6" t="str">
        <f>if(J3102&gt;QUARTILE!$B$3, "TOP", if(J3102&lt;QUARTILE!$B$4, "BOTTOM", 0))</f>
        <v>BOTTOM</v>
      </c>
      <c r="M3102" s="6">
        <f t="shared" si="1"/>
        <v>2</v>
      </c>
      <c r="N3102" s="6" t="str">
        <f t="shared" si="2"/>
        <v>Gen X</v>
      </c>
      <c r="O3102" s="6" t="str">
        <f t="shared" si="3"/>
        <v>Low Income</v>
      </c>
    </row>
    <row r="3103" hidden="1">
      <c r="A3103" s="1">
        <v>103101.0</v>
      </c>
      <c r="B3103" s="1">
        <v>61.0</v>
      </c>
      <c r="C3103" s="1">
        <v>83000.0</v>
      </c>
      <c r="D3103" s="1" t="s">
        <v>27</v>
      </c>
      <c r="E3103" s="1">
        <v>8512.65</v>
      </c>
      <c r="F3103" s="1">
        <v>2.0</v>
      </c>
      <c r="G3103" s="1">
        <v>17.0</v>
      </c>
      <c r="H3103" s="1">
        <v>3.0</v>
      </c>
      <c r="I3103" s="1" t="s">
        <v>22</v>
      </c>
      <c r="J3103" s="1">
        <v>1.0</v>
      </c>
      <c r="K3103" s="1">
        <v>0.435</v>
      </c>
      <c r="L3103" s="6" t="str">
        <f>if(J3103&gt;QUARTILE!$B$3, "TOP", if(J3103&lt;QUARTILE!$B$4, "BOTTOM", 0))</f>
        <v>TOP</v>
      </c>
      <c r="M3103" s="6">
        <f t="shared" si="1"/>
        <v>2</v>
      </c>
      <c r="N3103" s="6" t="str">
        <f t="shared" si="2"/>
        <v>Baby Boomer</v>
      </c>
      <c r="O3103" s="6" t="str">
        <f t="shared" si="3"/>
        <v>Medium Income</v>
      </c>
    </row>
    <row r="3104" hidden="1">
      <c r="A3104" s="1">
        <v>103102.0</v>
      </c>
      <c r="B3104" s="1">
        <v>51.0</v>
      </c>
      <c r="C3104" s="1">
        <v>37000.0</v>
      </c>
      <c r="D3104" s="1" t="s">
        <v>17</v>
      </c>
      <c r="E3104" s="1">
        <v>7679.57</v>
      </c>
      <c r="F3104" s="1">
        <v>5.0</v>
      </c>
      <c r="G3104" s="1">
        <v>24.0</v>
      </c>
      <c r="H3104" s="1">
        <v>5.0</v>
      </c>
      <c r="I3104" s="1" t="s">
        <v>22</v>
      </c>
      <c r="J3104" s="1">
        <v>0.159</v>
      </c>
      <c r="K3104" s="1">
        <v>0.659</v>
      </c>
      <c r="L3104" s="6" t="str">
        <f>if(J3104&gt;QUARTILE!$B$3, "TOP", if(J3104&lt;QUARTILE!$B$4, "BOTTOM", 0))</f>
        <v>BOTTOM</v>
      </c>
      <c r="M3104" s="6">
        <f t="shared" si="1"/>
        <v>2</v>
      </c>
      <c r="N3104" s="6" t="str">
        <f t="shared" si="2"/>
        <v>Gen X</v>
      </c>
      <c r="O3104" s="6" t="str">
        <f t="shared" si="3"/>
        <v>Low Income</v>
      </c>
    </row>
    <row r="3105" hidden="1">
      <c r="A3105" s="1">
        <v>103103.0</v>
      </c>
      <c r="B3105" s="1">
        <v>50.0</v>
      </c>
      <c r="C3105" s="1">
        <v>38000.0</v>
      </c>
      <c r="D3105" s="1" t="s">
        <v>27</v>
      </c>
      <c r="E3105" s="1">
        <v>39524.3</v>
      </c>
      <c r="F3105" s="1">
        <v>2.0</v>
      </c>
      <c r="G3105" s="1">
        <v>22.0</v>
      </c>
      <c r="H3105" s="1">
        <v>7.0</v>
      </c>
      <c r="I3105" s="1" t="s">
        <v>18</v>
      </c>
      <c r="J3105" s="1">
        <v>0.586</v>
      </c>
      <c r="K3105" s="1">
        <v>0.48</v>
      </c>
      <c r="L3105" s="6">
        <f>if(J3105&gt;QUARTILE!$B$3, "TOP", if(J3105&lt;QUARTILE!$B$4, "BOTTOM", 0))</f>
        <v>0</v>
      </c>
      <c r="M3105" s="6">
        <f t="shared" si="1"/>
        <v>1</v>
      </c>
      <c r="N3105" s="6" t="str">
        <f t="shared" si="2"/>
        <v>Gen X</v>
      </c>
      <c r="O3105" s="6" t="str">
        <f t="shared" si="3"/>
        <v>Low Income</v>
      </c>
    </row>
    <row r="3106" hidden="1">
      <c r="A3106" s="1">
        <v>103104.0</v>
      </c>
      <c r="B3106" s="1">
        <v>72.0</v>
      </c>
      <c r="C3106" s="1">
        <v>9000.0</v>
      </c>
      <c r="D3106" s="1" t="s">
        <v>23</v>
      </c>
      <c r="E3106" s="1">
        <v>4381.36</v>
      </c>
      <c r="F3106" s="1">
        <v>5.0</v>
      </c>
      <c r="G3106" s="1">
        <v>13.0</v>
      </c>
      <c r="H3106" s="1">
        <v>4.0</v>
      </c>
      <c r="I3106" s="1" t="s">
        <v>22</v>
      </c>
      <c r="J3106" s="1">
        <v>0.354</v>
      </c>
      <c r="K3106" s="1">
        <v>0.194</v>
      </c>
      <c r="L3106" s="6">
        <f>if(J3106&gt;QUARTILE!$B$3, "TOP", if(J3106&lt;QUARTILE!$B$4, "BOTTOM", 0))</f>
        <v>0</v>
      </c>
      <c r="M3106" s="6">
        <f t="shared" si="1"/>
        <v>2</v>
      </c>
      <c r="N3106" s="6" t="str">
        <f t="shared" si="2"/>
        <v>Baby Boomer</v>
      </c>
      <c r="O3106" s="6" t="str">
        <f t="shared" si="3"/>
        <v>Low Income</v>
      </c>
    </row>
    <row r="3107" hidden="1">
      <c r="A3107" s="1">
        <v>103105.0</v>
      </c>
      <c r="B3107" s="1">
        <v>38.0</v>
      </c>
      <c r="C3107" s="1">
        <v>49000.0</v>
      </c>
      <c r="D3107" s="1" t="s">
        <v>23</v>
      </c>
      <c r="E3107" s="1">
        <v>3497.02</v>
      </c>
      <c r="F3107" s="1">
        <v>1.0</v>
      </c>
      <c r="G3107" s="1">
        <v>21.0</v>
      </c>
      <c r="H3107" s="1">
        <v>15.0</v>
      </c>
      <c r="I3107" s="1" t="s">
        <v>18</v>
      </c>
      <c r="J3107" s="1">
        <v>0.47</v>
      </c>
      <c r="K3107" s="1">
        <v>0.818</v>
      </c>
      <c r="L3107" s="6">
        <f>if(J3107&gt;QUARTILE!$B$3, "TOP", if(J3107&lt;QUARTILE!$B$4, "BOTTOM", 0))</f>
        <v>0</v>
      </c>
      <c r="M3107" s="6">
        <f t="shared" si="1"/>
        <v>1</v>
      </c>
      <c r="N3107" s="6" t="str">
        <f t="shared" si="2"/>
        <v>Gen X</v>
      </c>
      <c r="O3107" s="6" t="str">
        <f t="shared" si="3"/>
        <v>Medium Income</v>
      </c>
    </row>
    <row r="3108" hidden="1">
      <c r="A3108" s="1">
        <v>103106.0</v>
      </c>
      <c r="B3108" s="1">
        <v>34.0</v>
      </c>
      <c r="C3108" s="1">
        <v>28000.0</v>
      </c>
      <c r="D3108" s="1" t="s">
        <v>25</v>
      </c>
      <c r="E3108" s="1">
        <v>4795.08</v>
      </c>
      <c r="F3108" s="1">
        <v>3.0</v>
      </c>
      <c r="G3108" s="1">
        <v>20.0</v>
      </c>
      <c r="H3108" s="1">
        <v>8.0</v>
      </c>
      <c r="I3108" s="1" t="s">
        <v>22</v>
      </c>
      <c r="J3108" s="1">
        <v>1.0</v>
      </c>
      <c r="K3108" s="1">
        <v>0.097</v>
      </c>
      <c r="L3108" s="6" t="str">
        <f>if(J3108&gt;QUARTILE!$B$3, "TOP", if(J3108&lt;QUARTILE!$B$4, "BOTTOM", 0))</f>
        <v>TOP</v>
      </c>
      <c r="M3108" s="6">
        <f t="shared" si="1"/>
        <v>2</v>
      </c>
      <c r="N3108" s="6" t="str">
        <f t="shared" si="2"/>
        <v>Gen X</v>
      </c>
      <c r="O3108" s="6" t="str">
        <f t="shared" si="3"/>
        <v>Low Income</v>
      </c>
    </row>
    <row r="3109" hidden="1">
      <c r="A3109" s="1">
        <v>103107.0</v>
      </c>
      <c r="B3109" s="1">
        <v>39.0</v>
      </c>
      <c r="C3109" s="1">
        <v>21000.0</v>
      </c>
      <c r="D3109" s="1" t="s">
        <v>25</v>
      </c>
      <c r="E3109" s="1">
        <v>19617.79</v>
      </c>
      <c r="F3109" s="1">
        <v>1.0</v>
      </c>
      <c r="G3109" s="1">
        <v>22.0</v>
      </c>
      <c r="H3109" s="1">
        <v>13.0</v>
      </c>
      <c r="I3109" s="1" t="s">
        <v>22</v>
      </c>
      <c r="J3109" s="1">
        <v>0.682</v>
      </c>
      <c r="K3109" s="1">
        <v>0.67</v>
      </c>
      <c r="L3109" s="6">
        <f>if(J3109&gt;QUARTILE!$B$3, "TOP", if(J3109&lt;QUARTILE!$B$4, "BOTTOM", 0))</f>
        <v>0</v>
      </c>
      <c r="M3109" s="6">
        <f t="shared" si="1"/>
        <v>2</v>
      </c>
      <c r="N3109" s="6" t="str">
        <f t="shared" si="2"/>
        <v>Gen X</v>
      </c>
      <c r="O3109" s="6" t="str">
        <f t="shared" si="3"/>
        <v>Low Income</v>
      </c>
    </row>
    <row r="3110" hidden="1">
      <c r="A3110" s="1">
        <v>103108.0</v>
      </c>
      <c r="B3110" s="1">
        <v>65.0</v>
      </c>
      <c r="C3110" s="1">
        <v>18000.0</v>
      </c>
      <c r="D3110" s="1" t="s">
        <v>25</v>
      </c>
      <c r="E3110" s="1">
        <v>33312.85</v>
      </c>
      <c r="F3110" s="1">
        <v>5.0</v>
      </c>
      <c r="G3110" s="1">
        <v>19.0</v>
      </c>
      <c r="H3110" s="1">
        <v>9.0</v>
      </c>
      <c r="I3110" s="1" t="s">
        <v>18</v>
      </c>
      <c r="J3110" s="1">
        <v>0.448</v>
      </c>
      <c r="K3110" s="1">
        <v>0.457</v>
      </c>
      <c r="L3110" s="6">
        <f>if(J3110&gt;QUARTILE!$B$3, "TOP", if(J3110&lt;QUARTILE!$B$4, "BOTTOM", 0))</f>
        <v>0</v>
      </c>
      <c r="M3110" s="6">
        <f t="shared" si="1"/>
        <v>1</v>
      </c>
      <c r="N3110" s="6" t="str">
        <f t="shared" si="2"/>
        <v>Baby Boomer</v>
      </c>
      <c r="O3110" s="6" t="str">
        <f t="shared" si="3"/>
        <v>Low Income</v>
      </c>
    </row>
    <row r="3111" hidden="1">
      <c r="A3111" s="1">
        <v>103109.0</v>
      </c>
      <c r="B3111" s="1">
        <v>54.0</v>
      </c>
      <c r="C3111" s="1">
        <v>16000.0</v>
      </c>
      <c r="D3111" s="1" t="s">
        <v>30</v>
      </c>
      <c r="E3111" s="1">
        <v>8038.79</v>
      </c>
      <c r="F3111" s="1">
        <v>4.0</v>
      </c>
      <c r="G3111" s="1">
        <v>28.0</v>
      </c>
      <c r="H3111" s="1">
        <v>5.0</v>
      </c>
      <c r="I3111" s="1" t="s">
        <v>22</v>
      </c>
      <c r="J3111" s="1">
        <v>0.628</v>
      </c>
      <c r="K3111" s="1">
        <v>0.849</v>
      </c>
      <c r="L3111" s="6">
        <f>if(J3111&gt;QUARTILE!$B$3, "TOP", if(J3111&lt;QUARTILE!$B$4, "BOTTOM", 0))</f>
        <v>0</v>
      </c>
      <c r="M3111" s="6">
        <f t="shared" si="1"/>
        <v>2</v>
      </c>
      <c r="N3111" s="6" t="str">
        <f t="shared" si="2"/>
        <v>Gen X</v>
      </c>
      <c r="O3111" s="6" t="str">
        <f t="shared" si="3"/>
        <v>Low Income</v>
      </c>
    </row>
    <row r="3112" hidden="1">
      <c r="A3112" s="1">
        <v>103110.0</v>
      </c>
      <c r="B3112" s="1">
        <v>32.0</v>
      </c>
      <c r="C3112" s="1">
        <v>47000.0</v>
      </c>
      <c r="D3112" s="1" t="s">
        <v>27</v>
      </c>
      <c r="E3112" s="1">
        <v>3810.19</v>
      </c>
      <c r="F3112" s="1">
        <v>3.0</v>
      </c>
      <c r="G3112" s="1">
        <v>23.0</v>
      </c>
      <c r="H3112" s="1">
        <v>14.0</v>
      </c>
      <c r="I3112" s="1" t="s">
        <v>22</v>
      </c>
      <c r="J3112" s="1">
        <v>0.452</v>
      </c>
      <c r="K3112" s="1">
        <v>0.527</v>
      </c>
      <c r="L3112" s="6">
        <f>if(J3112&gt;QUARTILE!$B$3, "TOP", if(J3112&lt;QUARTILE!$B$4, "BOTTOM", 0))</f>
        <v>0</v>
      </c>
      <c r="M3112" s="6">
        <f t="shared" si="1"/>
        <v>2</v>
      </c>
      <c r="N3112" s="6" t="str">
        <f t="shared" si="2"/>
        <v>Gen X</v>
      </c>
      <c r="O3112" s="6" t="str">
        <f t="shared" si="3"/>
        <v>Medium Income</v>
      </c>
    </row>
    <row r="3113" hidden="1">
      <c r="A3113" s="1">
        <v>103111.0</v>
      </c>
      <c r="B3113" s="1">
        <v>52.0</v>
      </c>
      <c r="C3113" s="1">
        <v>22000.0</v>
      </c>
      <c r="D3113" s="1" t="s">
        <v>25</v>
      </c>
      <c r="E3113" s="1">
        <v>4694.06</v>
      </c>
      <c r="F3113" s="1">
        <v>2.0</v>
      </c>
      <c r="G3113" s="1">
        <v>15.0</v>
      </c>
      <c r="H3113" s="1">
        <v>3.0</v>
      </c>
      <c r="I3113" s="1" t="s">
        <v>22</v>
      </c>
      <c r="J3113" s="1">
        <v>0.993</v>
      </c>
      <c r="K3113" s="1">
        <v>0.819</v>
      </c>
      <c r="L3113" s="6" t="str">
        <f>if(J3113&gt;QUARTILE!$B$3, "TOP", if(J3113&lt;QUARTILE!$B$4, "BOTTOM", 0))</f>
        <v>TOP</v>
      </c>
      <c r="M3113" s="6">
        <f t="shared" si="1"/>
        <v>2</v>
      </c>
      <c r="N3113" s="6" t="str">
        <f t="shared" si="2"/>
        <v>Gen X</v>
      </c>
      <c r="O3113" s="6" t="str">
        <f t="shared" si="3"/>
        <v>Low Income</v>
      </c>
    </row>
    <row r="3114" hidden="1">
      <c r="A3114" s="1">
        <v>103112.0</v>
      </c>
      <c r="B3114" s="1">
        <v>45.0</v>
      </c>
      <c r="C3114" s="1">
        <v>16000.0</v>
      </c>
      <c r="D3114" s="1" t="s">
        <v>23</v>
      </c>
      <c r="E3114" s="1">
        <v>19308.77</v>
      </c>
      <c r="F3114" s="1">
        <v>5.0</v>
      </c>
      <c r="G3114" s="1">
        <v>23.0</v>
      </c>
      <c r="H3114" s="1">
        <v>6.0</v>
      </c>
      <c r="I3114" s="1" t="s">
        <v>22</v>
      </c>
      <c r="J3114" s="1">
        <v>0.403</v>
      </c>
      <c r="K3114" s="1">
        <v>0.165</v>
      </c>
      <c r="L3114" s="6">
        <f>if(J3114&gt;QUARTILE!$B$3, "TOP", if(J3114&lt;QUARTILE!$B$4, "BOTTOM", 0))</f>
        <v>0</v>
      </c>
      <c r="M3114" s="6">
        <f t="shared" si="1"/>
        <v>2</v>
      </c>
      <c r="N3114" s="6" t="str">
        <f t="shared" si="2"/>
        <v>Gen X</v>
      </c>
      <c r="O3114" s="6" t="str">
        <f t="shared" si="3"/>
        <v>Low Income</v>
      </c>
    </row>
    <row r="3115" hidden="1">
      <c r="A3115" s="1">
        <v>103113.0</v>
      </c>
      <c r="B3115" s="1">
        <v>24.0</v>
      </c>
      <c r="C3115" s="1">
        <v>14000.0</v>
      </c>
      <c r="D3115" s="1" t="s">
        <v>23</v>
      </c>
      <c r="E3115" s="1">
        <v>5648.19</v>
      </c>
      <c r="F3115" s="1">
        <v>1.0</v>
      </c>
      <c r="G3115" s="1">
        <v>22.0</v>
      </c>
      <c r="H3115" s="1">
        <v>15.0</v>
      </c>
      <c r="I3115" s="1" t="s">
        <v>22</v>
      </c>
      <c r="J3115" s="1">
        <v>0.634</v>
      </c>
      <c r="K3115" s="1">
        <v>0.545</v>
      </c>
      <c r="L3115" s="6">
        <f>if(J3115&gt;QUARTILE!$B$3, "TOP", if(J3115&lt;QUARTILE!$B$4, "BOTTOM", 0))</f>
        <v>0</v>
      </c>
      <c r="M3115" s="6">
        <f t="shared" si="1"/>
        <v>2</v>
      </c>
      <c r="N3115" s="6" t="str">
        <f t="shared" si="2"/>
        <v>Millenial</v>
      </c>
      <c r="O3115" s="6" t="str">
        <f t="shared" si="3"/>
        <v>Low Income</v>
      </c>
    </row>
    <row r="3116" hidden="1">
      <c r="A3116" s="1">
        <v>103114.0</v>
      </c>
      <c r="B3116" s="1">
        <v>49.0</v>
      </c>
      <c r="C3116" s="1">
        <v>24000.0</v>
      </c>
      <c r="D3116" s="1" t="s">
        <v>27</v>
      </c>
      <c r="E3116" s="1">
        <v>41957.04</v>
      </c>
      <c r="F3116" s="1">
        <v>4.0</v>
      </c>
      <c r="G3116" s="1">
        <v>18.0</v>
      </c>
      <c r="H3116" s="1">
        <v>11.0</v>
      </c>
      <c r="I3116" s="1" t="s">
        <v>18</v>
      </c>
      <c r="J3116" s="1">
        <v>0.949</v>
      </c>
      <c r="K3116" s="1">
        <v>0.383</v>
      </c>
      <c r="L3116" s="6" t="str">
        <f>if(J3116&gt;QUARTILE!$B$3, "TOP", if(J3116&lt;QUARTILE!$B$4, "BOTTOM", 0))</f>
        <v>TOP</v>
      </c>
      <c r="M3116" s="6">
        <f t="shared" si="1"/>
        <v>1</v>
      </c>
      <c r="N3116" s="6" t="str">
        <f t="shared" si="2"/>
        <v>Gen X</v>
      </c>
      <c r="O3116" s="6" t="str">
        <f t="shared" si="3"/>
        <v>Low Income</v>
      </c>
    </row>
    <row r="3117" hidden="1">
      <c r="A3117" s="1">
        <v>103115.0</v>
      </c>
      <c r="B3117" s="1">
        <v>28.0</v>
      </c>
      <c r="C3117" s="1">
        <v>18000.0</v>
      </c>
      <c r="D3117" s="1" t="s">
        <v>17</v>
      </c>
      <c r="E3117" s="1">
        <v>2193.87</v>
      </c>
      <c r="F3117" s="1">
        <v>5.0</v>
      </c>
      <c r="G3117" s="1">
        <v>23.0</v>
      </c>
      <c r="H3117" s="1">
        <v>19.0</v>
      </c>
      <c r="I3117" s="1" t="s">
        <v>22</v>
      </c>
      <c r="J3117" s="1">
        <v>0.959</v>
      </c>
      <c r="K3117" s="1">
        <v>0.245</v>
      </c>
      <c r="L3117" s="6" t="str">
        <f>if(J3117&gt;QUARTILE!$B$3, "TOP", if(J3117&lt;QUARTILE!$B$4, "BOTTOM", 0))</f>
        <v>TOP</v>
      </c>
      <c r="M3117" s="6">
        <f t="shared" si="1"/>
        <v>2</v>
      </c>
      <c r="N3117" s="6" t="str">
        <f t="shared" si="2"/>
        <v>Millenial</v>
      </c>
      <c r="O3117" s="6" t="str">
        <f t="shared" si="3"/>
        <v>Low Income</v>
      </c>
    </row>
    <row r="3118" hidden="1">
      <c r="A3118" s="1">
        <v>103116.0</v>
      </c>
      <c r="B3118" s="1">
        <v>27.0</v>
      </c>
      <c r="C3118" s="1">
        <v>15000.0</v>
      </c>
      <c r="D3118" s="1" t="s">
        <v>27</v>
      </c>
      <c r="E3118" s="1">
        <v>658.08</v>
      </c>
      <c r="F3118" s="1">
        <v>2.0</v>
      </c>
      <c r="G3118" s="1">
        <v>15.0</v>
      </c>
      <c r="H3118" s="1">
        <v>15.0</v>
      </c>
      <c r="I3118" s="1" t="s">
        <v>22</v>
      </c>
      <c r="J3118" s="1">
        <v>0.799</v>
      </c>
      <c r="K3118" s="1">
        <v>0.005</v>
      </c>
      <c r="L3118" s="6">
        <f>if(J3118&gt;QUARTILE!$B$3, "TOP", if(J3118&lt;QUARTILE!$B$4, "BOTTOM", 0))</f>
        <v>0</v>
      </c>
      <c r="M3118" s="6">
        <f t="shared" si="1"/>
        <v>2</v>
      </c>
      <c r="N3118" s="6" t="str">
        <f t="shared" si="2"/>
        <v>Millenial</v>
      </c>
      <c r="O3118" s="6" t="str">
        <f t="shared" si="3"/>
        <v>Low Income</v>
      </c>
    </row>
    <row r="3119" hidden="1">
      <c r="A3119" s="1">
        <v>103117.0</v>
      </c>
      <c r="B3119" s="1">
        <v>26.0</v>
      </c>
      <c r="C3119" s="1">
        <v>10000.0</v>
      </c>
      <c r="D3119" s="1" t="s">
        <v>25</v>
      </c>
      <c r="E3119" s="1">
        <v>1850.6</v>
      </c>
      <c r="F3119" s="1">
        <v>1.0</v>
      </c>
      <c r="G3119" s="1">
        <v>14.0</v>
      </c>
      <c r="H3119" s="1">
        <v>11.0</v>
      </c>
      <c r="I3119" s="1" t="s">
        <v>18</v>
      </c>
      <c r="J3119" s="1">
        <v>0.986</v>
      </c>
      <c r="K3119" s="1">
        <v>0.744</v>
      </c>
      <c r="L3119" s="6" t="str">
        <f>if(J3119&gt;QUARTILE!$B$3, "TOP", if(J3119&lt;QUARTILE!$B$4, "BOTTOM", 0))</f>
        <v>TOP</v>
      </c>
      <c r="M3119" s="6">
        <f t="shared" si="1"/>
        <v>1</v>
      </c>
      <c r="N3119" s="6" t="str">
        <f t="shared" si="2"/>
        <v>Millenial</v>
      </c>
      <c r="O3119" s="6" t="str">
        <f t="shared" si="3"/>
        <v>Low Income</v>
      </c>
    </row>
    <row r="3120" hidden="1">
      <c r="A3120" s="1">
        <v>103118.0</v>
      </c>
      <c r="B3120" s="1">
        <v>31.0</v>
      </c>
      <c r="C3120" s="1">
        <v>39000.0</v>
      </c>
      <c r="D3120" s="1" t="s">
        <v>23</v>
      </c>
      <c r="E3120" s="1">
        <v>37369.76</v>
      </c>
      <c r="F3120" s="1">
        <v>3.0</v>
      </c>
      <c r="G3120" s="1">
        <v>23.0</v>
      </c>
      <c r="H3120" s="1">
        <v>5.0</v>
      </c>
      <c r="I3120" s="1" t="s">
        <v>18</v>
      </c>
      <c r="J3120" s="1">
        <v>0.614</v>
      </c>
      <c r="K3120" s="1">
        <v>0.297</v>
      </c>
      <c r="L3120" s="6">
        <f>if(J3120&gt;QUARTILE!$B$3, "TOP", if(J3120&lt;QUARTILE!$B$4, "BOTTOM", 0))</f>
        <v>0</v>
      </c>
      <c r="M3120" s="6">
        <f t="shared" si="1"/>
        <v>1</v>
      </c>
      <c r="N3120" s="6" t="str">
        <f t="shared" si="2"/>
        <v>Gen X</v>
      </c>
      <c r="O3120" s="6" t="str">
        <f t="shared" si="3"/>
        <v>Low Income</v>
      </c>
    </row>
    <row r="3121" hidden="1">
      <c r="A3121" s="1">
        <v>103119.0</v>
      </c>
      <c r="B3121" s="1">
        <v>30.0</v>
      </c>
      <c r="C3121" s="1">
        <v>20000.0</v>
      </c>
      <c r="D3121" s="1" t="s">
        <v>30</v>
      </c>
      <c r="E3121" s="1">
        <v>21066.82</v>
      </c>
      <c r="F3121" s="1">
        <v>4.0</v>
      </c>
      <c r="G3121" s="1">
        <v>30.0</v>
      </c>
      <c r="H3121" s="1">
        <v>12.0</v>
      </c>
      <c r="I3121" s="1" t="s">
        <v>18</v>
      </c>
      <c r="J3121" s="1">
        <v>0.765</v>
      </c>
      <c r="K3121" s="1">
        <v>0.25</v>
      </c>
      <c r="L3121" s="6">
        <f>if(J3121&gt;QUARTILE!$B$3, "TOP", if(J3121&lt;QUARTILE!$B$4, "BOTTOM", 0))</f>
        <v>0</v>
      </c>
      <c r="M3121" s="6">
        <f t="shared" si="1"/>
        <v>1</v>
      </c>
      <c r="N3121" s="6" t="str">
        <f t="shared" si="2"/>
        <v>Millenial</v>
      </c>
      <c r="O3121" s="6" t="str">
        <f t="shared" si="3"/>
        <v>Low Income</v>
      </c>
    </row>
    <row r="3122" hidden="1">
      <c r="A3122" s="1">
        <v>103120.0</v>
      </c>
      <c r="B3122" s="1">
        <v>78.0</v>
      </c>
      <c r="C3122" s="1">
        <v>11000.0</v>
      </c>
      <c r="D3122" s="1" t="s">
        <v>30</v>
      </c>
      <c r="E3122" s="1">
        <v>63280.48</v>
      </c>
      <c r="F3122" s="1">
        <v>5.0</v>
      </c>
      <c r="G3122" s="1">
        <v>21.0</v>
      </c>
      <c r="H3122" s="1">
        <v>6.0</v>
      </c>
      <c r="I3122" s="1" t="s">
        <v>18</v>
      </c>
      <c r="J3122" s="1">
        <v>0.195</v>
      </c>
      <c r="K3122" s="1">
        <v>0.044</v>
      </c>
      <c r="L3122" s="6" t="str">
        <f>if(J3122&gt;QUARTILE!$B$3, "TOP", if(J3122&lt;QUARTILE!$B$4, "BOTTOM", 0))</f>
        <v>BOTTOM</v>
      </c>
      <c r="M3122" s="6">
        <f t="shared" si="1"/>
        <v>1</v>
      </c>
      <c r="N3122" s="6" t="str">
        <f t="shared" si="2"/>
        <v>Baby Boomer</v>
      </c>
      <c r="O3122" s="6" t="str">
        <f t="shared" si="3"/>
        <v>Low Income</v>
      </c>
    </row>
    <row r="3123" hidden="1">
      <c r="A3123" s="1">
        <v>103121.0</v>
      </c>
      <c r="B3123" s="1">
        <v>74.0</v>
      </c>
      <c r="C3123" s="1">
        <v>19000.0</v>
      </c>
      <c r="D3123" s="1" t="s">
        <v>25</v>
      </c>
      <c r="E3123" s="1">
        <v>8198.4</v>
      </c>
      <c r="F3123" s="1">
        <v>5.0</v>
      </c>
      <c r="G3123" s="1">
        <v>24.0</v>
      </c>
      <c r="H3123" s="1">
        <v>8.0</v>
      </c>
      <c r="I3123" s="1" t="s">
        <v>22</v>
      </c>
      <c r="J3123" s="1">
        <v>0.644</v>
      </c>
      <c r="K3123" s="1">
        <v>0.802</v>
      </c>
      <c r="L3123" s="6">
        <f>if(J3123&gt;QUARTILE!$B$3, "TOP", if(J3123&lt;QUARTILE!$B$4, "BOTTOM", 0))</f>
        <v>0</v>
      </c>
      <c r="M3123" s="6">
        <f t="shared" si="1"/>
        <v>2</v>
      </c>
      <c r="N3123" s="6" t="str">
        <f t="shared" si="2"/>
        <v>Baby Boomer</v>
      </c>
      <c r="O3123" s="6" t="str">
        <f t="shared" si="3"/>
        <v>Low Income</v>
      </c>
    </row>
    <row r="3124" hidden="1">
      <c r="A3124" s="1">
        <v>103122.0</v>
      </c>
      <c r="B3124" s="1">
        <v>79.0</v>
      </c>
      <c r="C3124" s="1">
        <v>31000.0</v>
      </c>
      <c r="D3124" s="1" t="s">
        <v>23</v>
      </c>
      <c r="E3124" s="1">
        <v>4782.36</v>
      </c>
      <c r="F3124" s="1">
        <v>5.0</v>
      </c>
      <c r="G3124" s="1">
        <v>12.0</v>
      </c>
      <c r="H3124" s="1">
        <v>2.0</v>
      </c>
      <c r="I3124" s="1" t="s">
        <v>22</v>
      </c>
      <c r="J3124" s="1">
        <v>0.064</v>
      </c>
      <c r="K3124" s="1">
        <v>0.284</v>
      </c>
      <c r="L3124" s="6" t="str">
        <f>if(J3124&gt;QUARTILE!$B$3, "TOP", if(J3124&lt;QUARTILE!$B$4, "BOTTOM", 0))</f>
        <v>BOTTOM</v>
      </c>
      <c r="M3124" s="6">
        <f t="shared" si="1"/>
        <v>2</v>
      </c>
      <c r="N3124" s="6" t="str">
        <f t="shared" si="2"/>
        <v>Baby Boomer</v>
      </c>
      <c r="O3124" s="6" t="str">
        <f t="shared" si="3"/>
        <v>Low Income</v>
      </c>
    </row>
    <row r="3125" hidden="1">
      <c r="A3125" s="1">
        <v>103123.0</v>
      </c>
      <c r="B3125" s="1">
        <v>42.0</v>
      </c>
      <c r="C3125" s="1">
        <v>22000.0</v>
      </c>
      <c r="D3125" s="1" t="s">
        <v>25</v>
      </c>
      <c r="E3125" s="1">
        <v>16509.6</v>
      </c>
      <c r="F3125" s="1">
        <v>5.0</v>
      </c>
      <c r="G3125" s="1">
        <v>30.0</v>
      </c>
      <c r="H3125" s="1">
        <v>11.0</v>
      </c>
      <c r="I3125" s="1" t="s">
        <v>22</v>
      </c>
      <c r="J3125" s="1">
        <v>0.31</v>
      </c>
      <c r="K3125" s="1">
        <v>0.154</v>
      </c>
      <c r="L3125" s="6" t="str">
        <f>if(J3125&gt;QUARTILE!$B$3, "TOP", if(J3125&lt;QUARTILE!$B$4, "BOTTOM", 0))</f>
        <v>BOTTOM</v>
      </c>
      <c r="M3125" s="6">
        <f t="shared" si="1"/>
        <v>2</v>
      </c>
      <c r="N3125" s="6" t="str">
        <f t="shared" si="2"/>
        <v>Gen X</v>
      </c>
      <c r="O3125" s="6" t="str">
        <f t="shared" si="3"/>
        <v>Low Income</v>
      </c>
    </row>
    <row r="3126" hidden="1">
      <c r="A3126" s="1">
        <v>103124.0</v>
      </c>
      <c r="B3126" s="1">
        <v>19.0</v>
      </c>
      <c r="C3126" s="1">
        <v>25000.0</v>
      </c>
      <c r="D3126" s="1" t="s">
        <v>21</v>
      </c>
      <c r="E3126" s="1">
        <v>15436.38</v>
      </c>
      <c r="F3126" s="1">
        <v>1.0</v>
      </c>
      <c r="G3126" s="1">
        <v>15.0</v>
      </c>
      <c r="H3126" s="1">
        <v>19.0</v>
      </c>
      <c r="I3126" s="1" t="s">
        <v>22</v>
      </c>
      <c r="J3126" s="1">
        <v>0.666</v>
      </c>
      <c r="K3126" s="1">
        <v>0.523</v>
      </c>
      <c r="L3126" s="6">
        <f>if(J3126&gt;QUARTILE!$B$3, "TOP", if(J3126&lt;QUARTILE!$B$4, "BOTTOM", 0))</f>
        <v>0</v>
      </c>
      <c r="M3126" s="6">
        <f t="shared" si="1"/>
        <v>2</v>
      </c>
      <c r="N3126" s="6" t="str">
        <f t="shared" si="2"/>
        <v>Millenial</v>
      </c>
      <c r="O3126" s="6" t="str">
        <f t="shared" si="3"/>
        <v>Low Income</v>
      </c>
    </row>
    <row r="3127" hidden="1">
      <c r="A3127" s="1">
        <v>103125.0</v>
      </c>
      <c r="B3127" s="1">
        <v>52.0</v>
      </c>
      <c r="C3127" s="1">
        <v>23000.0</v>
      </c>
      <c r="D3127" s="1" t="s">
        <v>27</v>
      </c>
      <c r="E3127" s="1">
        <v>17881.98</v>
      </c>
      <c r="F3127" s="1">
        <v>3.0</v>
      </c>
      <c r="G3127" s="1">
        <v>18.0</v>
      </c>
      <c r="H3127" s="1">
        <v>7.0</v>
      </c>
      <c r="I3127" s="1" t="s">
        <v>22</v>
      </c>
      <c r="J3127" s="1">
        <v>0.172</v>
      </c>
      <c r="K3127" s="1">
        <v>0.782</v>
      </c>
      <c r="L3127" s="6" t="str">
        <f>if(J3127&gt;QUARTILE!$B$3, "TOP", if(J3127&lt;QUARTILE!$B$4, "BOTTOM", 0))</f>
        <v>BOTTOM</v>
      </c>
      <c r="M3127" s="6">
        <f t="shared" si="1"/>
        <v>2</v>
      </c>
      <c r="N3127" s="6" t="str">
        <f t="shared" si="2"/>
        <v>Gen X</v>
      </c>
      <c r="O3127" s="6" t="str">
        <f t="shared" si="3"/>
        <v>Low Income</v>
      </c>
    </row>
    <row r="3128" hidden="1">
      <c r="A3128" s="1">
        <v>103126.0</v>
      </c>
      <c r="B3128" s="1">
        <v>24.0</v>
      </c>
      <c r="C3128" s="1">
        <v>10000.0</v>
      </c>
      <c r="D3128" s="1" t="s">
        <v>27</v>
      </c>
      <c r="E3128" s="1">
        <v>8539.92</v>
      </c>
      <c r="F3128" s="1">
        <v>2.0</v>
      </c>
      <c r="G3128" s="1">
        <v>22.0</v>
      </c>
      <c r="H3128" s="1">
        <v>12.0</v>
      </c>
      <c r="I3128" s="1" t="s">
        <v>22</v>
      </c>
      <c r="J3128" s="1">
        <v>0.2</v>
      </c>
      <c r="K3128" s="1">
        <v>0.602</v>
      </c>
      <c r="L3128" s="6" t="str">
        <f>if(J3128&gt;QUARTILE!$B$3, "TOP", if(J3128&lt;QUARTILE!$B$4, "BOTTOM", 0))</f>
        <v>BOTTOM</v>
      </c>
      <c r="M3128" s="6">
        <f t="shared" si="1"/>
        <v>2</v>
      </c>
      <c r="N3128" s="6" t="str">
        <f t="shared" si="2"/>
        <v>Millenial</v>
      </c>
      <c r="O3128" s="6" t="str">
        <f t="shared" si="3"/>
        <v>Low Income</v>
      </c>
    </row>
    <row r="3129" hidden="1">
      <c r="A3129" s="1">
        <v>103127.0</v>
      </c>
      <c r="B3129" s="1">
        <v>38.0</v>
      </c>
      <c r="C3129" s="1">
        <v>39000.0</v>
      </c>
      <c r="D3129" s="1" t="s">
        <v>23</v>
      </c>
      <c r="E3129" s="1">
        <v>118.29</v>
      </c>
      <c r="F3129" s="1">
        <v>4.0</v>
      </c>
      <c r="G3129" s="1">
        <v>18.0</v>
      </c>
      <c r="H3129" s="1">
        <v>7.0</v>
      </c>
      <c r="I3129" s="1" t="s">
        <v>22</v>
      </c>
      <c r="J3129" s="1">
        <v>0.112</v>
      </c>
      <c r="K3129" s="1">
        <v>0.91</v>
      </c>
      <c r="L3129" s="6" t="str">
        <f>if(J3129&gt;QUARTILE!$B$3, "TOP", if(J3129&lt;QUARTILE!$B$4, "BOTTOM", 0))</f>
        <v>BOTTOM</v>
      </c>
      <c r="M3129" s="6">
        <f t="shared" si="1"/>
        <v>2</v>
      </c>
      <c r="N3129" s="6" t="str">
        <f t="shared" si="2"/>
        <v>Gen X</v>
      </c>
      <c r="O3129" s="6" t="str">
        <f t="shared" si="3"/>
        <v>Low Income</v>
      </c>
    </row>
    <row r="3130" hidden="1">
      <c r="A3130" s="1">
        <v>103128.0</v>
      </c>
      <c r="B3130" s="1">
        <v>35.0</v>
      </c>
      <c r="C3130" s="1">
        <v>8000.0</v>
      </c>
      <c r="D3130" s="1" t="s">
        <v>23</v>
      </c>
      <c r="E3130" s="1">
        <v>713.2</v>
      </c>
      <c r="F3130" s="1">
        <v>5.0</v>
      </c>
      <c r="G3130" s="1">
        <v>23.0</v>
      </c>
      <c r="H3130" s="1">
        <v>15.0</v>
      </c>
      <c r="I3130" s="1" t="s">
        <v>18</v>
      </c>
      <c r="J3130" s="1">
        <v>0.797</v>
      </c>
      <c r="K3130" s="1">
        <v>0.907</v>
      </c>
      <c r="L3130" s="6">
        <f>if(J3130&gt;QUARTILE!$B$3, "TOP", if(J3130&lt;QUARTILE!$B$4, "BOTTOM", 0))</f>
        <v>0</v>
      </c>
      <c r="M3130" s="6">
        <f t="shared" si="1"/>
        <v>1</v>
      </c>
      <c r="N3130" s="6" t="str">
        <f t="shared" si="2"/>
        <v>Gen X</v>
      </c>
      <c r="O3130" s="6" t="str">
        <f t="shared" si="3"/>
        <v>Low Income</v>
      </c>
    </row>
    <row r="3131" hidden="1">
      <c r="A3131" s="1">
        <v>103129.0</v>
      </c>
      <c r="B3131" s="1">
        <v>20.0</v>
      </c>
      <c r="C3131" s="1">
        <v>29000.0</v>
      </c>
      <c r="D3131" s="1" t="s">
        <v>23</v>
      </c>
      <c r="E3131" s="1">
        <v>21802.56</v>
      </c>
      <c r="F3131" s="1">
        <v>5.0</v>
      </c>
      <c r="G3131" s="1">
        <v>20.0</v>
      </c>
      <c r="H3131" s="1">
        <v>13.0</v>
      </c>
      <c r="I3131" s="1" t="s">
        <v>22</v>
      </c>
      <c r="J3131" s="1">
        <v>0.498</v>
      </c>
      <c r="K3131" s="1">
        <v>0.852</v>
      </c>
      <c r="L3131" s="6">
        <f>if(J3131&gt;QUARTILE!$B$3, "TOP", if(J3131&lt;QUARTILE!$B$4, "BOTTOM", 0))</f>
        <v>0</v>
      </c>
      <c r="M3131" s="6">
        <f t="shared" si="1"/>
        <v>2</v>
      </c>
      <c r="N3131" s="6" t="str">
        <f t="shared" si="2"/>
        <v>Millenial</v>
      </c>
      <c r="O3131" s="6" t="str">
        <f t="shared" si="3"/>
        <v>Low Income</v>
      </c>
    </row>
    <row r="3132" hidden="1">
      <c r="A3132" s="1">
        <v>103130.0</v>
      </c>
      <c r="B3132" s="1">
        <v>59.0</v>
      </c>
      <c r="C3132" s="1">
        <v>32000.0</v>
      </c>
      <c r="D3132" s="1" t="s">
        <v>21</v>
      </c>
      <c r="E3132" s="1">
        <v>14815.6</v>
      </c>
      <c r="F3132" s="1">
        <v>3.0</v>
      </c>
      <c r="G3132" s="1">
        <v>31.0</v>
      </c>
      <c r="H3132" s="1">
        <v>5.0</v>
      </c>
      <c r="I3132" s="1" t="s">
        <v>22</v>
      </c>
      <c r="J3132" s="1">
        <v>0.888</v>
      </c>
      <c r="K3132" s="1">
        <v>0.565</v>
      </c>
      <c r="L3132" s="6" t="str">
        <f>if(J3132&gt;QUARTILE!$B$3, "TOP", if(J3132&lt;QUARTILE!$B$4, "BOTTOM", 0))</f>
        <v>TOP</v>
      </c>
      <c r="M3132" s="6">
        <f t="shared" si="1"/>
        <v>2</v>
      </c>
      <c r="N3132" s="6" t="str">
        <f t="shared" si="2"/>
        <v>Gen X</v>
      </c>
      <c r="O3132" s="6" t="str">
        <f t="shared" si="3"/>
        <v>Low Income</v>
      </c>
    </row>
    <row r="3133" hidden="1">
      <c r="A3133" s="1">
        <v>103131.0</v>
      </c>
      <c r="B3133" s="1">
        <v>71.0</v>
      </c>
      <c r="C3133" s="1">
        <v>19000.0</v>
      </c>
      <c r="D3133" s="1" t="s">
        <v>25</v>
      </c>
      <c r="E3133" s="1">
        <v>34408.65</v>
      </c>
      <c r="F3133" s="1">
        <v>3.0</v>
      </c>
      <c r="G3133" s="1">
        <v>28.0</v>
      </c>
      <c r="H3133" s="1">
        <v>4.0</v>
      </c>
      <c r="I3133" s="1" t="s">
        <v>18</v>
      </c>
      <c r="J3133" s="1">
        <v>0.512</v>
      </c>
      <c r="K3133" s="1">
        <v>0.668</v>
      </c>
      <c r="L3133" s="6">
        <f>if(J3133&gt;QUARTILE!$B$3, "TOP", if(J3133&lt;QUARTILE!$B$4, "BOTTOM", 0))</f>
        <v>0</v>
      </c>
      <c r="M3133" s="6">
        <f t="shared" si="1"/>
        <v>1</v>
      </c>
      <c r="N3133" s="6" t="str">
        <f t="shared" si="2"/>
        <v>Baby Boomer</v>
      </c>
      <c r="O3133" s="6" t="str">
        <f t="shared" si="3"/>
        <v>Low Income</v>
      </c>
    </row>
    <row r="3134" hidden="1">
      <c r="A3134" s="1">
        <v>103132.0</v>
      </c>
      <c r="B3134" s="1">
        <v>78.0</v>
      </c>
      <c r="C3134" s="1">
        <v>27000.0</v>
      </c>
      <c r="D3134" s="1" t="s">
        <v>17</v>
      </c>
      <c r="E3134" s="1">
        <v>7145.21</v>
      </c>
      <c r="F3134" s="1">
        <v>1.0</v>
      </c>
      <c r="G3134" s="1">
        <v>21.0</v>
      </c>
      <c r="H3134" s="1">
        <v>8.0</v>
      </c>
      <c r="I3134" s="1" t="s">
        <v>22</v>
      </c>
      <c r="J3134" s="1">
        <v>0.435</v>
      </c>
      <c r="K3134" s="1">
        <v>0.289</v>
      </c>
      <c r="L3134" s="6">
        <f>if(J3134&gt;QUARTILE!$B$3, "TOP", if(J3134&lt;QUARTILE!$B$4, "BOTTOM", 0))</f>
        <v>0</v>
      </c>
      <c r="M3134" s="6">
        <f t="shared" si="1"/>
        <v>2</v>
      </c>
      <c r="N3134" s="6" t="str">
        <f t="shared" si="2"/>
        <v>Baby Boomer</v>
      </c>
      <c r="O3134" s="6" t="str">
        <f t="shared" si="3"/>
        <v>Low Income</v>
      </c>
    </row>
    <row r="3135" hidden="1">
      <c r="A3135" s="1">
        <v>103133.0</v>
      </c>
      <c r="B3135" s="1">
        <v>56.0</v>
      </c>
      <c r="C3135" s="1">
        <v>19000.0</v>
      </c>
      <c r="D3135" s="1" t="s">
        <v>23</v>
      </c>
      <c r="E3135" s="1">
        <v>33799.11</v>
      </c>
      <c r="F3135" s="1">
        <v>1.0</v>
      </c>
      <c r="G3135" s="1">
        <v>26.0</v>
      </c>
      <c r="H3135" s="1">
        <v>5.0</v>
      </c>
      <c r="I3135" s="1" t="s">
        <v>18</v>
      </c>
      <c r="J3135" s="1">
        <v>0.645</v>
      </c>
      <c r="K3135" s="1">
        <v>0.475</v>
      </c>
      <c r="L3135" s="6">
        <f>if(J3135&gt;QUARTILE!$B$3, "TOP", if(J3135&lt;QUARTILE!$B$4, "BOTTOM", 0))</f>
        <v>0</v>
      </c>
      <c r="M3135" s="6">
        <f t="shared" si="1"/>
        <v>1</v>
      </c>
      <c r="N3135" s="6" t="str">
        <f t="shared" si="2"/>
        <v>Gen X</v>
      </c>
      <c r="O3135" s="6" t="str">
        <f t="shared" si="3"/>
        <v>Low Income</v>
      </c>
    </row>
    <row r="3136" hidden="1">
      <c r="A3136" s="1">
        <v>103134.0</v>
      </c>
      <c r="B3136" s="1">
        <v>58.0</v>
      </c>
      <c r="C3136" s="1">
        <v>27000.0</v>
      </c>
      <c r="D3136" s="1" t="s">
        <v>21</v>
      </c>
      <c r="E3136" s="1">
        <v>11084.8</v>
      </c>
      <c r="F3136" s="1">
        <v>1.0</v>
      </c>
      <c r="G3136" s="1">
        <v>15.0</v>
      </c>
      <c r="H3136" s="1">
        <v>5.0</v>
      </c>
      <c r="I3136" s="1" t="s">
        <v>22</v>
      </c>
      <c r="J3136" s="1">
        <v>0.861</v>
      </c>
      <c r="K3136" s="1">
        <v>0.066</v>
      </c>
      <c r="L3136" s="6" t="str">
        <f>if(J3136&gt;QUARTILE!$B$3, "TOP", if(J3136&lt;QUARTILE!$B$4, "BOTTOM", 0))</f>
        <v>TOP</v>
      </c>
      <c r="M3136" s="6">
        <f t="shared" si="1"/>
        <v>2</v>
      </c>
      <c r="N3136" s="6" t="str">
        <f t="shared" si="2"/>
        <v>Gen X</v>
      </c>
      <c r="O3136" s="6" t="str">
        <f t="shared" si="3"/>
        <v>Low Income</v>
      </c>
    </row>
    <row r="3137" hidden="1">
      <c r="A3137" s="1">
        <v>103135.0</v>
      </c>
      <c r="B3137" s="1">
        <v>66.0</v>
      </c>
      <c r="C3137" s="1">
        <v>40000.0</v>
      </c>
      <c r="D3137" s="1" t="s">
        <v>17</v>
      </c>
      <c r="E3137" s="1">
        <v>2033.98</v>
      </c>
      <c r="F3137" s="1">
        <v>4.0</v>
      </c>
      <c r="G3137" s="1">
        <v>21.0</v>
      </c>
      <c r="H3137" s="1">
        <v>2.0</v>
      </c>
      <c r="I3137" s="1" t="s">
        <v>22</v>
      </c>
      <c r="J3137" s="1">
        <v>0.292</v>
      </c>
      <c r="K3137" s="1">
        <v>0.213</v>
      </c>
      <c r="L3137" s="6" t="str">
        <f>if(J3137&gt;QUARTILE!$B$3, "TOP", if(J3137&lt;QUARTILE!$B$4, "BOTTOM", 0))</f>
        <v>BOTTOM</v>
      </c>
      <c r="M3137" s="6">
        <f t="shared" si="1"/>
        <v>2</v>
      </c>
      <c r="N3137" s="6" t="str">
        <f t="shared" si="2"/>
        <v>Baby Boomer</v>
      </c>
      <c r="O3137" s="6" t="str">
        <f t="shared" si="3"/>
        <v>Low Income</v>
      </c>
    </row>
    <row r="3138" hidden="1">
      <c r="A3138" s="1">
        <v>103136.0</v>
      </c>
      <c r="B3138" s="1">
        <v>28.0</v>
      </c>
      <c r="C3138" s="1">
        <v>14000.0</v>
      </c>
      <c r="D3138" s="1" t="s">
        <v>23</v>
      </c>
      <c r="E3138" s="1">
        <v>76254.02</v>
      </c>
      <c r="F3138" s="1">
        <v>1.0</v>
      </c>
      <c r="G3138" s="1">
        <v>24.0</v>
      </c>
      <c r="H3138" s="1">
        <v>17.0</v>
      </c>
      <c r="I3138" s="1" t="s">
        <v>18</v>
      </c>
      <c r="J3138" s="1">
        <v>0.202</v>
      </c>
      <c r="K3138" s="1">
        <v>0.225</v>
      </c>
      <c r="L3138" s="6" t="str">
        <f>if(J3138&gt;QUARTILE!$B$3, "TOP", if(J3138&lt;QUARTILE!$B$4, "BOTTOM", 0))</f>
        <v>BOTTOM</v>
      </c>
      <c r="M3138" s="6">
        <f t="shared" si="1"/>
        <v>1</v>
      </c>
      <c r="N3138" s="6" t="str">
        <f t="shared" si="2"/>
        <v>Millenial</v>
      </c>
      <c r="O3138" s="6" t="str">
        <f t="shared" si="3"/>
        <v>Low Income</v>
      </c>
    </row>
    <row r="3139" hidden="1">
      <c r="A3139" s="1">
        <v>103137.0</v>
      </c>
      <c r="B3139" s="1">
        <v>56.0</v>
      </c>
      <c r="C3139" s="1">
        <v>33000.0</v>
      </c>
      <c r="D3139" s="1" t="s">
        <v>17</v>
      </c>
      <c r="E3139" s="1">
        <v>14346.17</v>
      </c>
      <c r="F3139" s="1">
        <v>5.0</v>
      </c>
      <c r="G3139" s="1">
        <v>18.0</v>
      </c>
      <c r="H3139" s="1">
        <v>5.0</v>
      </c>
      <c r="I3139" s="1" t="s">
        <v>22</v>
      </c>
      <c r="J3139" s="1">
        <v>0.627</v>
      </c>
      <c r="K3139" s="1">
        <v>0.311</v>
      </c>
      <c r="L3139" s="6">
        <f>if(J3139&gt;QUARTILE!$B$3, "TOP", if(J3139&lt;QUARTILE!$B$4, "BOTTOM", 0))</f>
        <v>0</v>
      </c>
      <c r="M3139" s="6">
        <f t="shared" si="1"/>
        <v>2</v>
      </c>
      <c r="N3139" s="6" t="str">
        <f t="shared" si="2"/>
        <v>Gen X</v>
      </c>
      <c r="O3139" s="6" t="str">
        <f t="shared" si="3"/>
        <v>Low Income</v>
      </c>
    </row>
    <row r="3140" hidden="1">
      <c r="A3140" s="1">
        <v>103138.0</v>
      </c>
      <c r="B3140" s="1">
        <v>41.0</v>
      </c>
      <c r="C3140" s="1">
        <v>61000.0</v>
      </c>
      <c r="D3140" s="1" t="s">
        <v>23</v>
      </c>
      <c r="E3140" s="1">
        <v>19856.88</v>
      </c>
      <c r="F3140" s="1">
        <v>1.0</v>
      </c>
      <c r="G3140" s="1">
        <v>36.0</v>
      </c>
      <c r="H3140" s="1">
        <v>12.0</v>
      </c>
      <c r="I3140" s="1" t="s">
        <v>22</v>
      </c>
      <c r="J3140" s="1">
        <v>0.976</v>
      </c>
      <c r="K3140" s="1">
        <v>0.161</v>
      </c>
      <c r="L3140" s="6" t="str">
        <f>if(J3140&gt;QUARTILE!$B$3, "TOP", if(J3140&lt;QUARTILE!$B$4, "BOTTOM", 0))</f>
        <v>TOP</v>
      </c>
      <c r="M3140" s="6">
        <f t="shared" si="1"/>
        <v>2</v>
      </c>
      <c r="N3140" s="6" t="str">
        <f t="shared" si="2"/>
        <v>Gen X</v>
      </c>
      <c r="O3140" s="6" t="str">
        <f t="shared" si="3"/>
        <v>Medium Income</v>
      </c>
    </row>
    <row r="3141" hidden="1">
      <c r="A3141" s="1">
        <v>103139.0</v>
      </c>
      <c r="B3141" s="1">
        <v>77.0</v>
      </c>
      <c r="C3141" s="1">
        <v>26000.0</v>
      </c>
      <c r="D3141" s="1" t="s">
        <v>23</v>
      </c>
      <c r="E3141" s="1">
        <v>22221.63</v>
      </c>
      <c r="F3141" s="1">
        <v>4.0</v>
      </c>
      <c r="G3141" s="1">
        <v>23.0</v>
      </c>
      <c r="H3141" s="1">
        <v>6.0</v>
      </c>
      <c r="I3141" s="1" t="s">
        <v>22</v>
      </c>
      <c r="J3141" s="1">
        <v>0.606</v>
      </c>
      <c r="K3141" s="1">
        <v>0.033</v>
      </c>
      <c r="L3141" s="6">
        <f>if(J3141&gt;QUARTILE!$B$3, "TOP", if(J3141&lt;QUARTILE!$B$4, "BOTTOM", 0))</f>
        <v>0</v>
      </c>
      <c r="M3141" s="6">
        <f t="shared" si="1"/>
        <v>2</v>
      </c>
      <c r="N3141" s="6" t="str">
        <f t="shared" si="2"/>
        <v>Baby Boomer</v>
      </c>
      <c r="O3141" s="6" t="str">
        <f t="shared" si="3"/>
        <v>Low Income</v>
      </c>
    </row>
    <row r="3142" hidden="1">
      <c r="A3142" s="1">
        <v>103140.0</v>
      </c>
      <c r="B3142" s="1">
        <v>63.0</v>
      </c>
      <c r="C3142" s="1">
        <v>16000.0</v>
      </c>
      <c r="D3142" s="1" t="s">
        <v>23</v>
      </c>
      <c r="E3142" s="1">
        <v>9001.27</v>
      </c>
      <c r="F3142" s="1">
        <v>1.0</v>
      </c>
      <c r="G3142" s="1">
        <v>25.0</v>
      </c>
      <c r="H3142" s="1">
        <v>1.0</v>
      </c>
      <c r="I3142" s="1" t="s">
        <v>22</v>
      </c>
      <c r="J3142" s="1">
        <v>0.37</v>
      </c>
      <c r="K3142" s="1">
        <v>0.578</v>
      </c>
      <c r="L3142" s="6">
        <f>if(J3142&gt;QUARTILE!$B$3, "TOP", if(J3142&lt;QUARTILE!$B$4, "BOTTOM", 0))</f>
        <v>0</v>
      </c>
      <c r="M3142" s="6">
        <f t="shared" si="1"/>
        <v>2</v>
      </c>
      <c r="N3142" s="6" t="str">
        <f t="shared" si="2"/>
        <v>Baby Boomer</v>
      </c>
      <c r="O3142" s="6" t="str">
        <f t="shared" si="3"/>
        <v>Low Income</v>
      </c>
    </row>
    <row r="3143" hidden="1">
      <c r="A3143" s="1">
        <v>103141.0</v>
      </c>
      <c r="B3143" s="1">
        <v>36.0</v>
      </c>
      <c r="C3143" s="1">
        <v>86000.0</v>
      </c>
      <c r="D3143" s="1" t="s">
        <v>21</v>
      </c>
      <c r="E3143" s="1">
        <v>27529.12</v>
      </c>
      <c r="F3143" s="1">
        <v>1.0</v>
      </c>
      <c r="G3143" s="1">
        <v>15.0</v>
      </c>
      <c r="H3143" s="1">
        <v>11.0</v>
      </c>
      <c r="I3143" s="1" t="s">
        <v>22</v>
      </c>
      <c r="J3143" s="1">
        <v>0.73</v>
      </c>
      <c r="K3143" s="1">
        <v>0.491</v>
      </c>
      <c r="L3143" s="6">
        <f>if(J3143&gt;QUARTILE!$B$3, "TOP", if(J3143&lt;QUARTILE!$B$4, "BOTTOM", 0))</f>
        <v>0</v>
      </c>
      <c r="M3143" s="6">
        <f t="shared" si="1"/>
        <v>2</v>
      </c>
      <c r="N3143" s="6" t="str">
        <f t="shared" si="2"/>
        <v>Gen X</v>
      </c>
      <c r="O3143" s="6" t="str">
        <f t="shared" si="3"/>
        <v>Medium Income</v>
      </c>
    </row>
    <row r="3144" hidden="1">
      <c r="A3144" s="1">
        <v>103142.0</v>
      </c>
      <c r="B3144" s="1">
        <v>21.0</v>
      </c>
      <c r="C3144" s="1">
        <v>23000.0</v>
      </c>
      <c r="D3144" s="1" t="s">
        <v>21</v>
      </c>
      <c r="E3144" s="1">
        <v>40845.45</v>
      </c>
      <c r="F3144" s="1">
        <v>5.0</v>
      </c>
      <c r="G3144" s="1">
        <v>17.0</v>
      </c>
      <c r="H3144" s="1">
        <v>12.0</v>
      </c>
      <c r="I3144" s="1" t="s">
        <v>22</v>
      </c>
      <c r="J3144" s="1">
        <v>1.0</v>
      </c>
      <c r="K3144" s="1">
        <v>0.435</v>
      </c>
      <c r="L3144" s="6" t="str">
        <f>if(J3144&gt;QUARTILE!$B$3, "TOP", if(J3144&lt;QUARTILE!$B$4, "BOTTOM", 0))</f>
        <v>TOP</v>
      </c>
      <c r="M3144" s="6">
        <f t="shared" si="1"/>
        <v>2</v>
      </c>
      <c r="N3144" s="6" t="str">
        <f t="shared" si="2"/>
        <v>Millenial</v>
      </c>
      <c r="O3144" s="6" t="str">
        <f t="shared" si="3"/>
        <v>Low Income</v>
      </c>
    </row>
    <row r="3145" hidden="1">
      <c r="A3145" s="1">
        <v>103143.0</v>
      </c>
      <c r="B3145" s="1">
        <v>43.0</v>
      </c>
      <c r="C3145" s="1">
        <v>25000.0</v>
      </c>
      <c r="D3145" s="1" t="s">
        <v>25</v>
      </c>
      <c r="E3145" s="1">
        <v>9793.91</v>
      </c>
      <c r="F3145" s="1">
        <v>5.0</v>
      </c>
      <c r="G3145" s="1">
        <v>14.0</v>
      </c>
      <c r="H3145" s="1">
        <v>8.0</v>
      </c>
      <c r="I3145" s="1" t="s">
        <v>22</v>
      </c>
      <c r="J3145" s="1">
        <v>0.624</v>
      </c>
      <c r="K3145" s="1">
        <v>0.079</v>
      </c>
      <c r="L3145" s="6">
        <f>if(J3145&gt;QUARTILE!$B$3, "TOP", if(J3145&lt;QUARTILE!$B$4, "BOTTOM", 0))</f>
        <v>0</v>
      </c>
      <c r="M3145" s="6">
        <f t="shared" si="1"/>
        <v>2</v>
      </c>
      <c r="N3145" s="6" t="str">
        <f t="shared" si="2"/>
        <v>Gen X</v>
      </c>
      <c r="O3145" s="6" t="str">
        <f t="shared" si="3"/>
        <v>Low Income</v>
      </c>
    </row>
    <row r="3146" hidden="1">
      <c r="A3146" s="1">
        <v>103144.0</v>
      </c>
      <c r="B3146" s="1">
        <v>55.0</v>
      </c>
      <c r="C3146" s="1">
        <v>26000.0</v>
      </c>
      <c r="D3146" s="1" t="s">
        <v>27</v>
      </c>
      <c r="E3146" s="1">
        <v>21400.55</v>
      </c>
      <c r="F3146" s="1">
        <v>5.0</v>
      </c>
      <c r="G3146" s="1">
        <v>19.0</v>
      </c>
      <c r="H3146" s="1">
        <v>5.0</v>
      </c>
      <c r="I3146" s="1" t="s">
        <v>22</v>
      </c>
      <c r="J3146" s="1">
        <v>0.315</v>
      </c>
      <c r="K3146" s="1">
        <v>0.898</v>
      </c>
      <c r="L3146" s="6">
        <f>if(J3146&gt;QUARTILE!$B$3, "TOP", if(J3146&lt;QUARTILE!$B$4, "BOTTOM", 0))</f>
        <v>0</v>
      </c>
      <c r="M3146" s="6">
        <f t="shared" si="1"/>
        <v>2</v>
      </c>
      <c r="N3146" s="6" t="str">
        <f t="shared" si="2"/>
        <v>Gen X</v>
      </c>
      <c r="O3146" s="6" t="str">
        <f t="shared" si="3"/>
        <v>Low Income</v>
      </c>
    </row>
    <row r="3147" hidden="1">
      <c r="A3147" s="1">
        <v>103145.0</v>
      </c>
      <c r="B3147" s="1">
        <v>59.0</v>
      </c>
      <c r="C3147" s="1">
        <v>29000.0</v>
      </c>
      <c r="D3147" s="1" t="s">
        <v>27</v>
      </c>
      <c r="E3147" s="1">
        <v>28304.07</v>
      </c>
      <c r="F3147" s="1">
        <v>1.0</v>
      </c>
      <c r="G3147" s="1">
        <v>23.0</v>
      </c>
      <c r="H3147" s="1">
        <v>5.0</v>
      </c>
      <c r="I3147" s="1" t="s">
        <v>22</v>
      </c>
      <c r="J3147" s="1">
        <v>0.244</v>
      </c>
      <c r="K3147" s="1">
        <v>0.413</v>
      </c>
      <c r="L3147" s="6" t="str">
        <f>if(J3147&gt;QUARTILE!$B$3, "TOP", if(J3147&lt;QUARTILE!$B$4, "BOTTOM", 0))</f>
        <v>BOTTOM</v>
      </c>
      <c r="M3147" s="6">
        <f t="shared" si="1"/>
        <v>2</v>
      </c>
      <c r="N3147" s="6" t="str">
        <f t="shared" si="2"/>
        <v>Gen X</v>
      </c>
      <c r="O3147" s="6" t="str">
        <f t="shared" si="3"/>
        <v>Low Income</v>
      </c>
    </row>
    <row r="3148" hidden="1">
      <c r="A3148" s="1">
        <v>103146.0</v>
      </c>
      <c r="B3148" s="1">
        <v>49.0</v>
      </c>
      <c r="C3148" s="1">
        <v>18000.0</v>
      </c>
      <c r="D3148" s="1" t="s">
        <v>17</v>
      </c>
      <c r="E3148" s="1">
        <v>4217.53</v>
      </c>
      <c r="F3148" s="1">
        <v>5.0</v>
      </c>
      <c r="G3148" s="1">
        <v>21.0</v>
      </c>
      <c r="H3148" s="1">
        <v>11.0</v>
      </c>
      <c r="I3148" s="1" t="s">
        <v>18</v>
      </c>
      <c r="J3148" s="1">
        <v>0.998</v>
      </c>
      <c r="K3148" s="1">
        <v>0.399</v>
      </c>
      <c r="L3148" s="6" t="str">
        <f>if(J3148&gt;QUARTILE!$B$3, "TOP", if(J3148&lt;QUARTILE!$B$4, "BOTTOM", 0))</f>
        <v>TOP</v>
      </c>
      <c r="M3148" s="6">
        <f t="shared" si="1"/>
        <v>1</v>
      </c>
      <c r="N3148" s="6" t="str">
        <f t="shared" si="2"/>
        <v>Gen X</v>
      </c>
      <c r="O3148" s="6" t="str">
        <f t="shared" si="3"/>
        <v>Low Income</v>
      </c>
    </row>
    <row r="3149" hidden="1">
      <c r="A3149" s="1">
        <v>103147.0</v>
      </c>
      <c r="B3149" s="1">
        <v>56.0</v>
      </c>
      <c r="C3149" s="1">
        <v>25000.0</v>
      </c>
      <c r="D3149" s="1" t="s">
        <v>23</v>
      </c>
      <c r="E3149" s="1">
        <v>8087.2</v>
      </c>
      <c r="F3149" s="1">
        <v>3.0</v>
      </c>
      <c r="G3149" s="1">
        <v>28.0</v>
      </c>
      <c r="H3149" s="1">
        <v>8.0</v>
      </c>
      <c r="I3149" s="1" t="s">
        <v>22</v>
      </c>
      <c r="J3149" s="1">
        <v>0.9</v>
      </c>
      <c r="K3149" s="1">
        <v>0.547</v>
      </c>
      <c r="L3149" s="6" t="str">
        <f>if(J3149&gt;QUARTILE!$B$3, "TOP", if(J3149&lt;QUARTILE!$B$4, "BOTTOM", 0))</f>
        <v>TOP</v>
      </c>
      <c r="M3149" s="6">
        <f t="shared" si="1"/>
        <v>2</v>
      </c>
      <c r="N3149" s="6" t="str">
        <f t="shared" si="2"/>
        <v>Gen X</v>
      </c>
      <c r="O3149" s="6" t="str">
        <f t="shared" si="3"/>
        <v>Low Income</v>
      </c>
    </row>
    <row r="3150" hidden="1">
      <c r="A3150" s="1">
        <v>103148.0</v>
      </c>
      <c r="B3150" s="1">
        <v>62.0</v>
      </c>
      <c r="C3150" s="1">
        <v>39000.0</v>
      </c>
      <c r="D3150" s="1" t="s">
        <v>25</v>
      </c>
      <c r="E3150" s="1">
        <v>2303.63</v>
      </c>
      <c r="F3150" s="1">
        <v>2.0</v>
      </c>
      <c r="G3150" s="1">
        <v>22.0</v>
      </c>
      <c r="H3150" s="1">
        <v>3.0</v>
      </c>
      <c r="I3150" s="1" t="s">
        <v>22</v>
      </c>
      <c r="J3150" s="1">
        <v>0.329</v>
      </c>
      <c r="K3150" s="1">
        <v>0.69</v>
      </c>
      <c r="L3150" s="6">
        <f>if(J3150&gt;QUARTILE!$B$3, "TOP", if(J3150&lt;QUARTILE!$B$4, "BOTTOM", 0))</f>
        <v>0</v>
      </c>
      <c r="M3150" s="6">
        <f t="shared" si="1"/>
        <v>2</v>
      </c>
      <c r="N3150" s="6" t="str">
        <f t="shared" si="2"/>
        <v>Baby Boomer</v>
      </c>
      <c r="O3150" s="6" t="str">
        <f t="shared" si="3"/>
        <v>Low Income</v>
      </c>
    </row>
    <row r="3151" hidden="1">
      <c r="A3151" s="1">
        <v>103149.0</v>
      </c>
      <c r="B3151" s="1">
        <v>63.0</v>
      </c>
      <c r="C3151" s="1">
        <v>18000.0</v>
      </c>
      <c r="D3151" s="1" t="s">
        <v>27</v>
      </c>
      <c r="E3151" s="1">
        <v>18436.54</v>
      </c>
      <c r="F3151" s="1">
        <v>2.0</v>
      </c>
      <c r="G3151" s="1">
        <v>19.0</v>
      </c>
      <c r="H3151" s="1">
        <v>7.0</v>
      </c>
      <c r="I3151" s="1" t="s">
        <v>22</v>
      </c>
      <c r="J3151" s="1">
        <v>0.262</v>
      </c>
      <c r="K3151" s="1">
        <v>0.385</v>
      </c>
      <c r="L3151" s="6" t="str">
        <f>if(J3151&gt;QUARTILE!$B$3, "TOP", if(J3151&lt;QUARTILE!$B$4, "BOTTOM", 0))</f>
        <v>BOTTOM</v>
      </c>
      <c r="M3151" s="6">
        <f t="shared" si="1"/>
        <v>2</v>
      </c>
      <c r="N3151" s="6" t="str">
        <f t="shared" si="2"/>
        <v>Baby Boomer</v>
      </c>
      <c r="O3151" s="6" t="str">
        <f t="shared" si="3"/>
        <v>Low Income</v>
      </c>
    </row>
    <row r="3152" hidden="1">
      <c r="A3152" s="1">
        <v>103150.0</v>
      </c>
      <c r="B3152" s="1">
        <v>53.0</v>
      </c>
      <c r="C3152" s="1">
        <v>17000.0</v>
      </c>
      <c r="D3152" s="1" t="s">
        <v>23</v>
      </c>
      <c r="E3152" s="1">
        <v>32282.75</v>
      </c>
      <c r="F3152" s="1">
        <v>5.0</v>
      </c>
      <c r="G3152" s="1">
        <v>16.0</v>
      </c>
      <c r="H3152" s="1">
        <v>8.0</v>
      </c>
      <c r="I3152" s="1" t="s">
        <v>18</v>
      </c>
      <c r="J3152" s="1">
        <v>0.954</v>
      </c>
      <c r="K3152" s="1">
        <v>0.0</v>
      </c>
      <c r="L3152" s="6" t="str">
        <f>if(J3152&gt;QUARTILE!$B$3, "TOP", if(J3152&lt;QUARTILE!$B$4, "BOTTOM", 0))</f>
        <v>TOP</v>
      </c>
      <c r="M3152" s="6">
        <f t="shared" si="1"/>
        <v>1</v>
      </c>
      <c r="N3152" s="6" t="str">
        <f t="shared" si="2"/>
        <v>Gen X</v>
      </c>
      <c r="O3152" s="6" t="str">
        <f t="shared" si="3"/>
        <v>Low Income</v>
      </c>
    </row>
    <row r="3153" hidden="1">
      <c r="A3153" s="1">
        <v>103151.0</v>
      </c>
      <c r="B3153" s="1">
        <v>57.0</v>
      </c>
      <c r="C3153" s="1">
        <v>18000.0</v>
      </c>
      <c r="D3153" s="1" t="s">
        <v>25</v>
      </c>
      <c r="E3153" s="1">
        <v>18875.23</v>
      </c>
      <c r="F3153" s="1">
        <v>4.0</v>
      </c>
      <c r="G3153" s="1">
        <v>23.0</v>
      </c>
      <c r="H3153" s="1">
        <v>8.0</v>
      </c>
      <c r="I3153" s="1" t="s">
        <v>22</v>
      </c>
      <c r="J3153" s="1">
        <v>1.0</v>
      </c>
      <c r="K3153" s="1">
        <v>0.733</v>
      </c>
      <c r="L3153" s="6" t="str">
        <f>if(J3153&gt;QUARTILE!$B$3, "TOP", if(J3153&lt;QUARTILE!$B$4, "BOTTOM", 0))</f>
        <v>TOP</v>
      </c>
      <c r="M3153" s="6">
        <f t="shared" si="1"/>
        <v>2</v>
      </c>
      <c r="N3153" s="6" t="str">
        <f t="shared" si="2"/>
        <v>Gen X</v>
      </c>
      <c r="O3153" s="6" t="str">
        <f t="shared" si="3"/>
        <v>Low Income</v>
      </c>
    </row>
    <row r="3154" hidden="1">
      <c r="A3154" s="1">
        <v>103152.0</v>
      </c>
      <c r="B3154" s="1">
        <v>54.0</v>
      </c>
      <c r="C3154" s="1">
        <v>11000.0</v>
      </c>
      <c r="D3154" s="1" t="s">
        <v>27</v>
      </c>
      <c r="E3154" s="1">
        <v>3963.75</v>
      </c>
      <c r="F3154" s="1">
        <v>5.0</v>
      </c>
      <c r="G3154" s="1">
        <v>9.0</v>
      </c>
      <c r="H3154" s="1">
        <v>5.0</v>
      </c>
      <c r="I3154" s="1" t="s">
        <v>22</v>
      </c>
      <c r="J3154" s="1">
        <v>0.466</v>
      </c>
      <c r="K3154" s="1">
        <v>0.211</v>
      </c>
      <c r="L3154" s="6">
        <f>if(J3154&gt;QUARTILE!$B$3, "TOP", if(J3154&lt;QUARTILE!$B$4, "BOTTOM", 0))</f>
        <v>0</v>
      </c>
      <c r="M3154" s="6">
        <f t="shared" si="1"/>
        <v>2</v>
      </c>
      <c r="N3154" s="6" t="str">
        <f t="shared" si="2"/>
        <v>Gen X</v>
      </c>
      <c r="O3154" s="6" t="str">
        <f t="shared" si="3"/>
        <v>Low Income</v>
      </c>
    </row>
    <row r="3155" hidden="1">
      <c r="A3155" s="1">
        <v>103153.0</v>
      </c>
      <c r="B3155" s="1">
        <v>50.0</v>
      </c>
      <c r="C3155" s="1">
        <v>15000.0</v>
      </c>
      <c r="D3155" s="1" t="s">
        <v>23</v>
      </c>
      <c r="E3155" s="1">
        <v>15809.4</v>
      </c>
      <c r="F3155" s="1">
        <v>5.0</v>
      </c>
      <c r="G3155" s="1">
        <v>18.0</v>
      </c>
      <c r="H3155" s="1">
        <v>6.0</v>
      </c>
      <c r="I3155" s="1" t="s">
        <v>22</v>
      </c>
      <c r="J3155" s="1">
        <v>0.277</v>
      </c>
      <c r="K3155" s="1">
        <v>0.393</v>
      </c>
      <c r="L3155" s="6" t="str">
        <f>if(J3155&gt;QUARTILE!$B$3, "TOP", if(J3155&lt;QUARTILE!$B$4, "BOTTOM", 0))</f>
        <v>BOTTOM</v>
      </c>
      <c r="M3155" s="6">
        <f t="shared" si="1"/>
        <v>2</v>
      </c>
      <c r="N3155" s="6" t="str">
        <f t="shared" si="2"/>
        <v>Gen X</v>
      </c>
      <c r="O3155" s="6" t="str">
        <f t="shared" si="3"/>
        <v>Low Income</v>
      </c>
    </row>
    <row r="3156" hidden="1">
      <c r="A3156" s="1">
        <v>103154.0</v>
      </c>
      <c r="B3156" s="1">
        <v>53.0</v>
      </c>
      <c r="C3156" s="1">
        <v>14000.0</v>
      </c>
      <c r="D3156" s="1" t="s">
        <v>24</v>
      </c>
      <c r="E3156" s="1">
        <v>36028.22</v>
      </c>
      <c r="F3156" s="1">
        <v>1.0</v>
      </c>
      <c r="G3156" s="1">
        <v>12.0</v>
      </c>
      <c r="H3156" s="1">
        <v>5.0</v>
      </c>
      <c r="I3156" s="1" t="s">
        <v>18</v>
      </c>
      <c r="J3156" s="1">
        <v>0.33</v>
      </c>
      <c r="K3156" s="1">
        <v>0.532</v>
      </c>
      <c r="L3156" s="6">
        <f>if(J3156&gt;QUARTILE!$B$3, "TOP", if(J3156&lt;QUARTILE!$B$4, "BOTTOM", 0))</f>
        <v>0</v>
      </c>
      <c r="M3156" s="6">
        <f t="shared" si="1"/>
        <v>1</v>
      </c>
      <c r="N3156" s="6" t="str">
        <f t="shared" si="2"/>
        <v>Gen X</v>
      </c>
      <c r="O3156" s="6" t="str">
        <f t="shared" si="3"/>
        <v>Low Income</v>
      </c>
    </row>
    <row r="3157" hidden="1">
      <c r="A3157" s="1">
        <v>103155.0</v>
      </c>
      <c r="B3157" s="1">
        <v>20.0</v>
      </c>
      <c r="C3157" s="1">
        <v>22000.0</v>
      </c>
      <c r="D3157" s="1" t="s">
        <v>23</v>
      </c>
      <c r="E3157" s="1">
        <v>7211.5</v>
      </c>
      <c r="F3157" s="1">
        <v>4.0</v>
      </c>
      <c r="G3157" s="1">
        <v>23.0</v>
      </c>
      <c r="H3157" s="1">
        <v>14.0</v>
      </c>
      <c r="I3157" s="1" t="s">
        <v>22</v>
      </c>
      <c r="J3157" s="1">
        <v>0.847</v>
      </c>
      <c r="K3157" s="1">
        <v>0.915</v>
      </c>
      <c r="L3157" s="6" t="str">
        <f>if(J3157&gt;QUARTILE!$B$3, "TOP", if(J3157&lt;QUARTILE!$B$4, "BOTTOM", 0))</f>
        <v>TOP</v>
      </c>
      <c r="M3157" s="6">
        <f t="shared" si="1"/>
        <v>2</v>
      </c>
      <c r="N3157" s="6" t="str">
        <f t="shared" si="2"/>
        <v>Millenial</v>
      </c>
      <c r="O3157" s="6" t="str">
        <f t="shared" si="3"/>
        <v>Low Income</v>
      </c>
    </row>
    <row r="3158" hidden="1">
      <c r="A3158" s="1">
        <v>103156.0</v>
      </c>
      <c r="B3158" s="1">
        <v>26.0</v>
      </c>
      <c r="C3158" s="1">
        <v>36000.0</v>
      </c>
      <c r="D3158" s="1" t="s">
        <v>24</v>
      </c>
      <c r="E3158" s="1">
        <v>35753.54</v>
      </c>
      <c r="F3158" s="1">
        <v>5.0</v>
      </c>
      <c r="G3158" s="1">
        <v>21.0</v>
      </c>
      <c r="H3158" s="1">
        <v>11.0</v>
      </c>
      <c r="I3158" s="1" t="s">
        <v>22</v>
      </c>
      <c r="J3158" s="1">
        <v>0.705</v>
      </c>
      <c r="K3158" s="1">
        <v>0.0</v>
      </c>
      <c r="L3158" s="6">
        <f>if(J3158&gt;QUARTILE!$B$3, "TOP", if(J3158&lt;QUARTILE!$B$4, "BOTTOM", 0))</f>
        <v>0</v>
      </c>
      <c r="M3158" s="6">
        <f t="shared" si="1"/>
        <v>2</v>
      </c>
      <c r="N3158" s="6" t="str">
        <f t="shared" si="2"/>
        <v>Millenial</v>
      </c>
      <c r="O3158" s="6" t="str">
        <f t="shared" si="3"/>
        <v>Low Income</v>
      </c>
    </row>
    <row r="3159" hidden="1">
      <c r="A3159" s="1">
        <v>103157.0</v>
      </c>
      <c r="B3159" s="1">
        <v>25.0</v>
      </c>
      <c r="C3159" s="1">
        <v>53000.0</v>
      </c>
      <c r="D3159" s="1" t="s">
        <v>23</v>
      </c>
      <c r="E3159" s="1">
        <v>30707.33</v>
      </c>
      <c r="F3159" s="1">
        <v>3.0</v>
      </c>
      <c r="G3159" s="1">
        <v>24.0</v>
      </c>
      <c r="H3159" s="1">
        <v>17.0</v>
      </c>
      <c r="I3159" s="1" t="s">
        <v>22</v>
      </c>
      <c r="J3159" s="1">
        <v>0.884</v>
      </c>
      <c r="K3159" s="1">
        <v>0.419</v>
      </c>
      <c r="L3159" s="6" t="str">
        <f>if(J3159&gt;QUARTILE!$B$3, "TOP", if(J3159&lt;QUARTILE!$B$4, "BOTTOM", 0))</f>
        <v>TOP</v>
      </c>
      <c r="M3159" s="6">
        <f t="shared" si="1"/>
        <v>2</v>
      </c>
      <c r="N3159" s="6" t="str">
        <f t="shared" si="2"/>
        <v>Millenial</v>
      </c>
      <c r="O3159" s="6" t="str">
        <f t="shared" si="3"/>
        <v>Medium Income</v>
      </c>
    </row>
    <row r="3160" hidden="1">
      <c r="A3160" s="1">
        <v>103158.0</v>
      </c>
      <c r="B3160" s="1">
        <v>50.0</v>
      </c>
      <c r="C3160" s="1">
        <v>23000.0</v>
      </c>
      <c r="D3160" s="1" t="s">
        <v>23</v>
      </c>
      <c r="E3160" s="1">
        <v>439.61</v>
      </c>
      <c r="F3160" s="1">
        <v>2.0</v>
      </c>
      <c r="G3160" s="1">
        <v>17.0</v>
      </c>
      <c r="H3160" s="1">
        <v>1.0</v>
      </c>
      <c r="I3160" s="1" t="s">
        <v>22</v>
      </c>
      <c r="J3160" s="1">
        <v>0.244</v>
      </c>
      <c r="K3160" s="1">
        <v>0.936</v>
      </c>
      <c r="L3160" s="6" t="str">
        <f>if(J3160&gt;QUARTILE!$B$3, "TOP", if(J3160&lt;QUARTILE!$B$4, "BOTTOM", 0))</f>
        <v>BOTTOM</v>
      </c>
      <c r="M3160" s="6">
        <f t="shared" si="1"/>
        <v>2</v>
      </c>
      <c r="N3160" s="6" t="str">
        <f t="shared" si="2"/>
        <v>Gen X</v>
      </c>
      <c r="O3160" s="6" t="str">
        <f t="shared" si="3"/>
        <v>Low Income</v>
      </c>
    </row>
    <row r="3161" hidden="1">
      <c r="A3161" s="1">
        <v>103159.0</v>
      </c>
      <c r="B3161" s="1">
        <v>76.0</v>
      </c>
      <c r="C3161" s="1">
        <v>29000.0</v>
      </c>
      <c r="D3161" s="1" t="s">
        <v>23</v>
      </c>
      <c r="E3161" s="1">
        <v>5474.4</v>
      </c>
      <c r="F3161" s="1">
        <v>3.0</v>
      </c>
      <c r="G3161" s="1">
        <v>17.0</v>
      </c>
      <c r="H3161" s="1">
        <v>8.0</v>
      </c>
      <c r="I3161" s="1" t="s">
        <v>22</v>
      </c>
      <c r="J3161" s="1">
        <v>0.18</v>
      </c>
      <c r="K3161" s="1">
        <v>0.255</v>
      </c>
      <c r="L3161" s="6" t="str">
        <f>if(J3161&gt;QUARTILE!$B$3, "TOP", if(J3161&lt;QUARTILE!$B$4, "BOTTOM", 0))</f>
        <v>BOTTOM</v>
      </c>
      <c r="M3161" s="6">
        <f t="shared" si="1"/>
        <v>2</v>
      </c>
      <c r="N3161" s="6" t="str">
        <f t="shared" si="2"/>
        <v>Baby Boomer</v>
      </c>
      <c r="O3161" s="6" t="str">
        <f t="shared" si="3"/>
        <v>Low Income</v>
      </c>
    </row>
    <row r="3162" hidden="1">
      <c r="A3162" s="1">
        <v>103160.0</v>
      </c>
      <c r="B3162" s="1">
        <v>23.0</v>
      </c>
      <c r="C3162" s="1">
        <v>25000.0</v>
      </c>
      <c r="D3162" s="1" t="s">
        <v>17</v>
      </c>
      <c r="E3162" s="1">
        <v>15658.92</v>
      </c>
      <c r="F3162" s="1">
        <v>3.0</v>
      </c>
      <c r="G3162" s="1">
        <v>18.0</v>
      </c>
      <c r="H3162" s="1">
        <v>13.0</v>
      </c>
      <c r="I3162" s="1" t="s">
        <v>18</v>
      </c>
      <c r="J3162" s="1">
        <v>0.011</v>
      </c>
      <c r="K3162" s="1">
        <v>0.112</v>
      </c>
      <c r="L3162" s="6" t="str">
        <f>if(J3162&gt;QUARTILE!$B$3, "TOP", if(J3162&lt;QUARTILE!$B$4, "BOTTOM", 0))</f>
        <v>BOTTOM</v>
      </c>
      <c r="M3162" s="6">
        <f t="shared" si="1"/>
        <v>1</v>
      </c>
      <c r="N3162" s="6" t="str">
        <f t="shared" si="2"/>
        <v>Millenial</v>
      </c>
      <c r="O3162" s="6" t="str">
        <f t="shared" si="3"/>
        <v>Low Income</v>
      </c>
    </row>
    <row r="3163" hidden="1">
      <c r="A3163" s="1">
        <v>103161.0</v>
      </c>
      <c r="B3163" s="1">
        <v>58.0</v>
      </c>
      <c r="C3163" s="1">
        <v>6000.0</v>
      </c>
      <c r="D3163" s="1" t="s">
        <v>27</v>
      </c>
      <c r="E3163" s="1">
        <v>25289.85</v>
      </c>
      <c r="F3163" s="1">
        <v>3.0</v>
      </c>
      <c r="G3163" s="1">
        <v>21.0</v>
      </c>
      <c r="H3163" s="1">
        <v>3.0</v>
      </c>
      <c r="I3163" s="1" t="s">
        <v>22</v>
      </c>
      <c r="J3163" s="1">
        <v>0.915</v>
      </c>
      <c r="K3163" s="1">
        <v>0.597</v>
      </c>
      <c r="L3163" s="6" t="str">
        <f>if(J3163&gt;QUARTILE!$B$3, "TOP", if(J3163&lt;QUARTILE!$B$4, "BOTTOM", 0))</f>
        <v>TOP</v>
      </c>
      <c r="M3163" s="6">
        <f t="shared" si="1"/>
        <v>2</v>
      </c>
      <c r="N3163" s="6" t="str">
        <f t="shared" si="2"/>
        <v>Gen X</v>
      </c>
      <c r="O3163" s="6" t="str">
        <f t="shared" si="3"/>
        <v>Low Income</v>
      </c>
    </row>
    <row r="3164" hidden="1">
      <c r="A3164" s="1">
        <v>103162.0</v>
      </c>
      <c r="B3164" s="1">
        <v>56.0</v>
      </c>
      <c r="C3164" s="1">
        <v>11000.0</v>
      </c>
      <c r="D3164" s="1" t="s">
        <v>23</v>
      </c>
      <c r="E3164" s="1">
        <v>42493.89</v>
      </c>
      <c r="F3164" s="1">
        <v>4.0</v>
      </c>
      <c r="G3164" s="1">
        <v>25.0</v>
      </c>
      <c r="H3164" s="1">
        <v>3.0</v>
      </c>
      <c r="I3164" s="1" t="s">
        <v>18</v>
      </c>
      <c r="J3164" s="1">
        <v>0.505</v>
      </c>
      <c r="K3164" s="1">
        <v>0.002</v>
      </c>
      <c r="L3164" s="6">
        <f>if(J3164&gt;QUARTILE!$B$3, "TOP", if(J3164&lt;QUARTILE!$B$4, "BOTTOM", 0))</f>
        <v>0</v>
      </c>
      <c r="M3164" s="6">
        <f t="shared" si="1"/>
        <v>1</v>
      </c>
      <c r="N3164" s="6" t="str">
        <f t="shared" si="2"/>
        <v>Gen X</v>
      </c>
      <c r="O3164" s="6" t="str">
        <f t="shared" si="3"/>
        <v>Low Income</v>
      </c>
    </row>
    <row r="3165" hidden="1">
      <c r="A3165" s="1">
        <v>103163.0</v>
      </c>
      <c r="B3165" s="1">
        <v>21.0</v>
      </c>
      <c r="C3165" s="1">
        <v>35000.0</v>
      </c>
      <c r="D3165" s="1" t="s">
        <v>23</v>
      </c>
      <c r="E3165" s="1">
        <v>20491.02</v>
      </c>
      <c r="F3165" s="1">
        <v>4.0</v>
      </c>
      <c r="G3165" s="1">
        <v>16.0</v>
      </c>
      <c r="H3165" s="1">
        <v>10.0</v>
      </c>
      <c r="I3165" s="1" t="s">
        <v>22</v>
      </c>
      <c r="J3165" s="1">
        <v>0.808</v>
      </c>
      <c r="K3165" s="1">
        <v>0.829</v>
      </c>
      <c r="L3165" s="6">
        <f>if(J3165&gt;QUARTILE!$B$3, "TOP", if(J3165&lt;QUARTILE!$B$4, "BOTTOM", 0))</f>
        <v>0</v>
      </c>
      <c r="M3165" s="6">
        <f t="shared" si="1"/>
        <v>2</v>
      </c>
      <c r="N3165" s="6" t="str">
        <f t="shared" si="2"/>
        <v>Millenial</v>
      </c>
      <c r="O3165" s="6" t="str">
        <f t="shared" si="3"/>
        <v>Low Income</v>
      </c>
    </row>
    <row r="3166" hidden="1">
      <c r="A3166" s="1">
        <v>103164.0</v>
      </c>
      <c r="B3166" s="1">
        <v>30.0</v>
      </c>
      <c r="C3166" s="1">
        <v>37000.0</v>
      </c>
      <c r="D3166" s="1" t="s">
        <v>27</v>
      </c>
      <c r="E3166" s="1">
        <v>9571.82</v>
      </c>
      <c r="F3166" s="1">
        <v>4.0</v>
      </c>
      <c r="G3166" s="1">
        <v>23.0</v>
      </c>
      <c r="H3166" s="1">
        <v>9.0</v>
      </c>
      <c r="I3166" s="1" t="s">
        <v>22</v>
      </c>
      <c r="J3166" s="1">
        <v>0.884</v>
      </c>
      <c r="K3166" s="1">
        <v>0.673</v>
      </c>
      <c r="L3166" s="6" t="str">
        <f>if(J3166&gt;QUARTILE!$B$3, "TOP", if(J3166&lt;QUARTILE!$B$4, "BOTTOM", 0))</f>
        <v>TOP</v>
      </c>
      <c r="M3166" s="6">
        <f t="shared" si="1"/>
        <v>2</v>
      </c>
      <c r="N3166" s="6" t="str">
        <f t="shared" si="2"/>
        <v>Millenial</v>
      </c>
      <c r="O3166" s="6" t="str">
        <f t="shared" si="3"/>
        <v>Low Income</v>
      </c>
    </row>
    <row r="3167" hidden="1">
      <c r="A3167" s="1">
        <v>103165.0</v>
      </c>
      <c r="B3167" s="1">
        <v>66.0</v>
      </c>
      <c r="C3167" s="1">
        <v>36000.0</v>
      </c>
      <c r="D3167" s="1" t="s">
        <v>25</v>
      </c>
      <c r="E3167" s="1">
        <v>4082.2</v>
      </c>
      <c r="F3167" s="1">
        <v>2.0</v>
      </c>
      <c r="G3167" s="1">
        <v>14.0</v>
      </c>
      <c r="H3167" s="1">
        <v>4.0</v>
      </c>
      <c r="I3167" s="1" t="s">
        <v>22</v>
      </c>
      <c r="J3167" s="1">
        <v>0.649</v>
      </c>
      <c r="K3167" s="1">
        <v>0.121</v>
      </c>
      <c r="L3167" s="6">
        <f>if(J3167&gt;QUARTILE!$B$3, "TOP", if(J3167&lt;QUARTILE!$B$4, "BOTTOM", 0))</f>
        <v>0</v>
      </c>
      <c r="M3167" s="6">
        <f t="shared" si="1"/>
        <v>2</v>
      </c>
      <c r="N3167" s="6" t="str">
        <f t="shared" si="2"/>
        <v>Baby Boomer</v>
      </c>
      <c r="O3167" s="6" t="str">
        <f t="shared" si="3"/>
        <v>Low Income</v>
      </c>
    </row>
    <row r="3168" hidden="1">
      <c r="A3168" s="1">
        <v>103166.0</v>
      </c>
      <c r="B3168" s="1">
        <v>77.0</v>
      </c>
      <c r="C3168" s="1">
        <v>20000.0</v>
      </c>
      <c r="D3168" s="1" t="s">
        <v>17</v>
      </c>
      <c r="E3168" s="1">
        <v>28545.32</v>
      </c>
      <c r="F3168" s="1">
        <v>1.0</v>
      </c>
      <c r="G3168" s="1">
        <v>18.0</v>
      </c>
      <c r="H3168" s="1">
        <v>3.0</v>
      </c>
      <c r="I3168" s="1" t="s">
        <v>22</v>
      </c>
      <c r="J3168" s="1">
        <v>0.424</v>
      </c>
      <c r="K3168" s="1">
        <v>0.577</v>
      </c>
      <c r="L3168" s="6">
        <f>if(J3168&gt;QUARTILE!$B$3, "TOP", if(J3168&lt;QUARTILE!$B$4, "BOTTOM", 0))</f>
        <v>0</v>
      </c>
      <c r="M3168" s="6">
        <f t="shared" si="1"/>
        <v>2</v>
      </c>
      <c r="N3168" s="6" t="str">
        <f t="shared" si="2"/>
        <v>Baby Boomer</v>
      </c>
      <c r="O3168" s="6" t="str">
        <f t="shared" si="3"/>
        <v>Low Income</v>
      </c>
    </row>
    <row r="3169" hidden="1">
      <c r="A3169" s="1">
        <v>103167.0</v>
      </c>
      <c r="B3169" s="1">
        <v>19.0</v>
      </c>
      <c r="C3169" s="1">
        <v>7000.0</v>
      </c>
      <c r="D3169" s="1" t="s">
        <v>23</v>
      </c>
      <c r="E3169" s="1">
        <v>4633.13</v>
      </c>
      <c r="F3169" s="1">
        <v>5.0</v>
      </c>
      <c r="G3169" s="1">
        <v>19.0</v>
      </c>
      <c r="H3169" s="1">
        <v>21.0</v>
      </c>
      <c r="I3169" s="1" t="s">
        <v>26</v>
      </c>
      <c r="J3169" s="1">
        <v>0.289</v>
      </c>
      <c r="K3169" s="1">
        <v>0.0</v>
      </c>
      <c r="L3169" s="6" t="str">
        <f>if(J3169&gt;QUARTILE!$B$3, "TOP", if(J3169&lt;QUARTILE!$B$4, "BOTTOM", 0))</f>
        <v>BOTTOM</v>
      </c>
      <c r="M3169" s="6">
        <f t="shared" si="1"/>
        <v>3</v>
      </c>
      <c r="N3169" s="6" t="str">
        <f t="shared" si="2"/>
        <v>Millenial</v>
      </c>
      <c r="O3169" s="6" t="str">
        <f t="shared" si="3"/>
        <v>Low Income</v>
      </c>
    </row>
    <row r="3170" hidden="1">
      <c r="A3170" s="1">
        <v>103168.0</v>
      </c>
      <c r="B3170" s="1">
        <v>77.0</v>
      </c>
      <c r="C3170" s="1">
        <v>12000.0</v>
      </c>
      <c r="D3170" s="1" t="s">
        <v>27</v>
      </c>
      <c r="E3170" s="1">
        <v>23777.12</v>
      </c>
      <c r="F3170" s="1">
        <v>5.0</v>
      </c>
      <c r="G3170" s="1">
        <v>24.0</v>
      </c>
      <c r="H3170" s="1">
        <v>5.0</v>
      </c>
      <c r="I3170" s="1" t="s">
        <v>22</v>
      </c>
      <c r="J3170" s="1">
        <v>0.337</v>
      </c>
      <c r="K3170" s="1">
        <v>0.795</v>
      </c>
      <c r="L3170" s="6">
        <f>if(J3170&gt;QUARTILE!$B$3, "TOP", if(J3170&lt;QUARTILE!$B$4, "BOTTOM", 0))</f>
        <v>0</v>
      </c>
      <c r="M3170" s="6">
        <f t="shared" si="1"/>
        <v>2</v>
      </c>
      <c r="N3170" s="6" t="str">
        <f t="shared" si="2"/>
        <v>Baby Boomer</v>
      </c>
      <c r="O3170" s="6" t="str">
        <f t="shared" si="3"/>
        <v>Low Income</v>
      </c>
    </row>
    <row r="3171" hidden="1">
      <c r="A3171" s="1">
        <v>103169.0</v>
      </c>
      <c r="B3171" s="1">
        <v>22.0</v>
      </c>
      <c r="C3171" s="1">
        <v>13000.0</v>
      </c>
      <c r="D3171" s="1" t="s">
        <v>27</v>
      </c>
      <c r="E3171" s="1">
        <v>3998.59</v>
      </c>
      <c r="F3171" s="1">
        <v>1.0</v>
      </c>
      <c r="G3171" s="1">
        <v>19.0</v>
      </c>
      <c r="H3171" s="1">
        <v>17.0</v>
      </c>
      <c r="I3171" s="1" t="s">
        <v>22</v>
      </c>
      <c r="J3171" s="1">
        <v>0.322</v>
      </c>
      <c r="K3171" s="1">
        <v>0.205</v>
      </c>
      <c r="L3171" s="6">
        <f>if(J3171&gt;QUARTILE!$B$3, "TOP", if(J3171&lt;QUARTILE!$B$4, "BOTTOM", 0))</f>
        <v>0</v>
      </c>
      <c r="M3171" s="6">
        <f t="shared" si="1"/>
        <v>2</v>
      </c>
      <c r="N3171" s="6" t="str">
        <f t="shared" si="2"/>
        <v>Millenial</v>
      </c>
      <c r="O3171" s="6" t="str">
        <f t="shared" si="3"/>
        <v>Low Income</v>
      </c>
    </row>
    <row r="3172" hidden="1">
      <c r="A3172" s="1">
        <v>103170.0</v>
      </c>
      <c r="B3172" s="1">
        <v>61.0</v>
      </c>
      <c r="C3172" s="1">
        <v>32000.0</v>
      </c>
      <c r="D3172" s="1" t="s">
        <v>31</v>
      </c>
      <c r="E3172" s="1">
        <v>1909.39</v>
      </c>
      <c r="F3172" s="1">
        <v>5.0</v>
      </c>
      <c r="G3172" s="1">
        <v>20.0</v>
      </c>
      <c r="H3172" s="1">
        <v>4.0</v>
      </c>
      <c r="I3172" s="1" t="s">
        <v>22</v>
      </c>
      <c r="J3172" s="1">
        <v>0.566</v>
      </c>
      <c r="K3172" s="1">
        <v>0.682</v>
      </c>
      <c r="L3172" s="6">
        <f>if(J3172&gt;QUARTILE!$B$3, "TOP", if(J3172&lt;QUARTILE!$B$4, "BOTTOM", 0))</f>
        <v>0</v>
      </c>
      <c r="M3172" s="6">
        <f t="shared" si="1"/>
        <v>2</v>
      </c>
      <c r="N3172" s="6" t="str">
        <f t="shared" si="2"/>
        <v>Baby Boomer</v>
      </c>
      <c r="O3172" s="6" t="str">
        <f t="shared" si="3"/>
        <v>Low Income</v>
      </c>
    </row>
    <row r="3173" hidden="1">
      <c r="A3173" s="1">
        <v>103171.0</v>
      </c>
      <c r="B3173" s="1">
        <v>44.0</v>
      </c>
      <c r="C3173" s="1">
        <v>18000.0</v>
      </c>
      <c r="D3173" s="1" t="s">
        <v>27</v>
      </c>
      <c r="E3173" s="1">
        <v>5783.0</v>
      </c>
      <c r="F3173" s="1">
        <v>3.0</v>
      </c>
      <c r="G3173" s="1">
        <v>17.0</v>
      </c>
      <c r="H3173" s="1">
        <v>14.0</v>
      </c>
      <c r="I3173" s="1" t="s">
        <v>22</v>
      </c>
      <c r="J3173" s="1">
        <v>0.764</v>
      </c>
      <c r="K3173" s="1">
        <v>0.106</v>
      </c>
      <c r="L3173" s="6">
        <f>if(J3173&gt;QUARTILE!$B$3, "TOP", if(J3173&lt;QUARTILE!$B$4, "BOTTOM", 0))</f>
        <v>0</v>
      </c>
      <c r="M3173" s="6">
        <f t="shared" si="1"/>
        <v>2</v>
      </c>
      <c r="N3173" s="6" t="str">
        <f t="shared" si="2"/>
        <v>Gen X</v>
      </c>
      <c r="O3173" s="6" t="str">
        <f t="shared" si="3"/>
        <v>Low Income</v>
      </c>
    </row>
    <row r="3174" hidden="1">
      <c r="A3174" s="1">
        <v>103172.0</v>
      </c>
      <c r="B3174" s="1">
        <v>49.0</v>
      </c>
      <c r="C3174" s="1">
        <v>61000.0</v>
      </c>
      <c r="D3174" s="1" t="s">
        <v>23</v>
      </c>
      <c r="E3174" s="1">
        <v>6707.49</v>
      </c>
      <c r="F3174" s="1">
        <v>2.0</v>
      </c>
      <c r="G3174" s="1">
        <v>13.0</v>
      </c>
      <c r="H3174" s="1">
        <v>10.0</v>
      </c>
      <c r="I3174" s="1" t="s">
        <v>22</v>
      </c>
      <c r="J3174" s="1">
        <v>0.861</v>
      </c>
      <c r="K3174" s="1">
        <v>0.472</v>
      </c>
      <c r="L3174" s="6" t="str">
        <f>if(J3174&gt;QUARTILE!$B$3, "TOP", if(J3174&lt;QUARTILE!$B$4, "BOTTOM", 0))</f>
        <v>TOP</v>
      </c>
      <c r="M3174" s="6">
        <f t="shared" si="1"/>
        <v>2</v>
      </c>
      <c r="N3174" s="6" t="str">
        <f t="shared" si="2"/>
        <v>Gen X</v>
      </c>
      <c r="O3174" s="6" t="str">
        <f t="shared" si="3"/>
        <v>Medium Income</v>
      </c>
    </row>
    <row r="3175" hidden="1">
      <c r="A3175" s="1">
        <v>103173.0</v>
      </c>
      <c r="B3175" s="1">
        <v>38.0</v>
      </c>
      <c r="C3175" s="1">
        <v>53000.0</v>
      </c>
      <c r="D3175" s="1" t="s">
        <v>23</v>
      </c>
      <c r="E3175" s="1">
        <v>20837.6</v>
      </c>
      <c r="F3175" s="1">
        <v>5.0</v>
      </c>
      <c r="G3175" s="1">
        <v>14.0</v>
      </c>
      <c r="H3175" s="1">
        <v>10.0</v>
      </c>
      <c r="I3175" s="1" t="s">
        <v>22</v>
      </c>
      <c r="J3175" s="1">
        <v>1.0</v>
      </c>
      <c r="K3175" s="1">
        <v>0.879</v>
      </c>
      <c r="L3175" s="6" t="str">
        <f>if(J3175&gt;QUARTILE!$B$3, "TOP", if(J3175&lt;QUARTILE!$B$4, "BOTTOM", 0))</f>
        <v>TOP</v>
      </c>
      <c r="M3175" s="6">
        <f t="shared" si="1"/>
        <v>2</v>
      </c>
      <c r="N3175" s="6" t="str">
        <f t="shared" si="2"/>
        <v>Gen X</v>
      </c>
      <c r="O3175" s="6" t="str">
        <f t="shared" si="3"/>
        <v>Medium Income</v>
      </c>
    </row>
    <row r="3176" hidden="1">
      <c r="A3176" s="1">
        <v>103174.0</v>
      </c>
      <c r="B3176" s="1">
        <v>25.0</v>
      </c>
      <c r="C3176" s="1">
        <v>60000.0</v>
      </c>
      <c r="D3176" s="1" t="s">
        <v>27</v>
      </c>
      <c r="E3176" s="1">
        <v>3508.11</v>
      </c>
      <c r="F3176" s="1">
        <v>2.0</v>
      </c>
      <c r="G3176" s="1">
        <v>21.0</v>
      </c>
      <c r="H3176" s="1">
        <v>12.0</v>
      </c>
      <c r="I3176" s="1" t="s">
        <v>22</v>
      </c>
      <c r="J3176" s="1">
        <v>0.147</v>
      </c>
      <c r="K3176" s="1">
        <v>0.074</v>
      </c>
      <c r="L3176" s="6" t="str">
        <f>if(J3176&gt;QUARTILE!$B$3, "TOP", if(J3176&lt;QUARTILE!$B$4, "BOTTOM", 0))</f>
        <v>BOTTOM</v>
      </c>
      <c r="M3176" s="6">
        <f t="shared" si="1"/>
        <v>2</v>
      </c>
      <c r="N3176" s="6" t="str">
        <f t="shared" si="2"/>
        <v>Millenial</v>
      </c>
      <c r="O3176" s="6" t="str">
        <f t="shared" si="3"/>
        <v>Medium Income</v>
      </c>
    </row>
    <row r="3177" hidden="1">
      <c r="A3177" s="1">
        <v>103175.0</v>
      </c>
      <c r="B3177" s="1">
        <v>55.0</v>
      </c>
      <c r="C3177" s="1">
        <v>13000.0</v>
      </c>
      <c r="D3177" s="1" t="s">
        <v>25</v>
      </c>
      <c r="E3177" s="1">
        <v>53273.08</v>
      </c>
      <c r="F3177" s="1">
        <v>1.0</v>
      </c>
      <c r="G3177" s="1">
        <v>24.0</v>
      </c>
      <c r="H3177" s="1">
        <v>3.0</v>
      </c>
      <c r="I3177" s="1" t="s">
        <v>18</v>
      </c>
      <c r="J3177" s="1">
        <v>0.755</v>
      </c>
      <c r="K3177" s="1">
        <v>0.195</v>
      </c>
      <c r="L3177" s="6">
        <f>if(J3177&gt;QUARTILE!$B$3, "TOP", if(J3177&lt;QUARTILE!$B$4, "BOTTOM", 0))</f>
        <v>0</v>
      </c>
      <c r="M3177" s="6">
        <f t="shared" si="1"/>
        <v>1</v>
      </c>
      <c r="N3177" s="6" t="str">
        <f t="shared" si="2"/>
        <v>Gen X</v>
      </c>
      <c r="O3177" s="6" t="str">
        <f t="shared" si="3"/>
        <v>Low Income</v>
      </c>
    </row>
    <row r="3178" hidden="1">
      <c r="A3178" s="1">
        <v>103176.0</v>
      </c>
      <c r="B3178" s="1">
        <v>25.0</v>
      </c>
      <c r="C3178" s="1">
        <v>30000.0</v>
      </c>
      <c r="D3178" s="1" t="s">
        <v>21</v>
      </c>
      <c r="E3178" s="1">
        <v>16164.95</v>
      </c>
      <c r="F3178" s="1">
        <v>5.0</v>
      </c>
      <c r="G3178" s="1">
        <v>15.0</v>
      </c>
      <c r="H3178" s="1">
        <v>23.0</v>
      </c>
      <c r="I3178" s="1" t="s">
        <v>26</v>
      </c>
      <c r="J3178" s="1">
        <v>0.389</v>
      </c>
      <c r="K3178" s="1">
        <v>0.633</v>
      </c>
      <c r="L3178" s="6">
        <f>if(J3178&gt;QUARTILE!$B$3, "TOP", if(J3178&lt;QUARTILE!$B$4, "BOTTOM", 0))</f>
        <v>0</v>
      </c>
      <c r="M3178" s="6">
        <f t="shared" si="1"/>
        <v>3</v>
      </c>
      <c r="N3178" s="6" t="str">
        <f t="shared" si="2"/>
        <v>Millenial</v>
      </c>
      <c r="O3178" s="6" t="str">
        <f t="shared" si="3"/>
        <v>Low Income</v>
      </c>
    </row>
    <row r="3179" hidden="1">
      <c r="A3179" s="1">
        <v>103177.0</v>
      </c>
      <c r="B3179" s="1">
        <v>67.0</v>
      </c>
      <c r="C3179" s="1">
        <v>17000.0</v>
      </c>
      <c r="D3179" s="1" t="s">
        <v>27</v>
      </c>
      <c r="E3179" s="1">
        <v>13503.46</v>
      </c>
      <c r="F3179" s="1">
        <v>2.0</v>
      </c>
      <c r="G3179" s="1">
        <v>20.0</v>
      </c>
      <c r="H3179" s="1">
        <v>3.0</v>
      </c>
      <c r="I3179" s="1" t="s">
        <v>22</v>
      </c>
      <c r="J3179" s="1">
        <v>0.973</v>
      </c>
      <c r="K3179" s="1">
        <v>0.463</v>
      </c>
      <c r="L3179" s="6" t="str">
        <f>if(J3179&gt;QUARTILE!$B$3, "TOP", if(J3179&lt;QUARTILE!$B$4, "BOTTOM", 0))</f>
        <v>TOP</v>
      </c>
      <c r="M3179" s="6">
        <f t="shared" si="1"/>
        <v>2</v>
      </c>
      <c r="N3179" s="6" t="str">
        <f t="shared" si="2"/>
        <v>Baby Boomer</v>
      </c>
      <c r="O3179" s="6" t="str">
        <f t="shared" si="3"/>
        <v>Low Income</v>
      </c>
    </row>
    <row r="3180" hidden="1">
      <c r="A3180" s="1">
        <v>103178.0</v>
      </c>
      <c r="B3180" s="1">
        <v>20.0</v>
      </c>
      <c r="C3180" s="1">
        <v>27000.0</v>
      </c>
      <c r="D3180" s="1" t="s">
        <v>25</v>
      </c>
      <c r="E3180" s="1">
        <v>11407.78</v>
      </c>
      <c r="F3180" s="1">
        <v>3.0</v>
      </c>
      <c r="G3180" s="1">
        <v>15.0</v>
      </c>
      <c r="H3180" s="1">
        <v>21.0</v>
      </c>
      <c r="I3180" s="1" t="s">
        <v>26</v>
      </c>
      <c r="J3180" s="1">
        <v>0.659</v>
      </c>
      <c r="K3180" s="1">
        <v>0.55</v>
      </c>
      <c r="L3180" s="6">
        <f>if(J3180&gt;QUARTILE!$B$3, "TOP", if(J3180&lt;QUARTILE!$B$4, "BOTTOM", 0))</f>
        <v>0</v>
      </c>
      <c r="M3180" s="6">
        <f t="shared" si="1"/>
        <v>3</v>
      </c>
      <c r="N3180" s="6" t="str">
        <f t="shared" si="2"/>
        <v>Millenial</v>
      </c>
      <c r="O3180" s="6" t="str">
        <f t="shared" si="3"/>
        <v>Low Income</v>
      </c>
    </row>
    <row r="3181" hidden="1">
      <c r="A3181" s="1">
        <v>103179.0</v>
      </c>
      <c r="B3181" s="1">
        <v>71.0</v>
      </c>
      <c r="C3181" s="1">
        <v>14000.0</v>
      </c>
      <c r="D3181" s="1" t="s">
        <v>25</v>
      </c>
      <c r="E3181" s="1">
        <v>16721.95</v>
      </c>
      <c r="F3181" s="1">
        <v>3.0</v>
      </c>
      <c r="G3181" s="1">
        <v>15.0</v>
      </c>
      <c r="H3181" s="1">
        <v>7.0</v>
      </c>
      <c r="I3181" s="1" t="s">
        <v>22</v>
      </c>
      <c r="J3181" s="1">
        <v>0.674</v>
      </c>
      <c r="K3181" s="1">
        <v>0.812</v>
      </c>
      <c r="L3181" s="6">
        <f>if(J3181&gt;QUARTILE!$B$3, "TOP", if(J3181&lt;QUARTILE!$B$4, "BOTTOM", 0))</f>
        <v>0</v>
      </c>
      <c r="M3181" s="6">
        <f t="shared" si="1"/>
        <v>2</v>
      </c>
      <c r="N3181" s="6" t="str">
        <f t="shared" si="2"/>
        <v>Baby Boomer</v>
      </c>
      <c r="O3181" s="6" t="str">
        <f t="shared" si="3"/>
        <v>Low Income</v>
      </c>
    </row>
    <row r="3182" hidden="1">
      <c r="A3182" s="1">
        <v>103180.0</v>
      </c>
      <c r="B3182" s="1">
        <v>61.0</v>
      </c>
      <c r="C3182" s="1">
        <v>46000.0</v>
      </c>
      <c r="D3182" s="1" t="s">
        <v>25</v>
      </c>
      <c r="E3182" s="1">
        <v>454.05</v>
      </c>
      <c r="F3182" s="1">
        <v>1.0</v>
      </c>
      <c r="G3182" s="1">
        <v>17.0</v>
      </c>
      <c r="H3182" s="1">
        <v>6.0</v>
      </c>
      <c r="I3182" s="1" t="s">
        <v>22</v>
      </c>
      <c r="J3182" s="1">
        <v>0.402</v>
      </c>
      <c r="K3182" s="1">
        <v>0.784</v>
      </c>
      <c r="L3182" s="6">
        <f>if(J3182&gt;QUARTILE!$B$3, "TOP", if(J3182&lt;QUARTILE!$B$4, "BOTTOM", 0))</f>
        <v>0</v>
      </c>
      <c r="M3182" s="6">
        <f t="shared" si="1"/>
        <v>2</v>
      </c>
      <c r="N3182" s="6" t="str">
        <f t="shared" si="2"/>
        <v>Baby Boomer</v>
      </c>
      <c r="O3182" s="6" t="str">
        <f t="shared" si="3"/>
        <v>Medium Income</v>
      </c>
    </row>
    <row r="3183" hidden="1">
      <c r="A3183" s="1">
        <v>103181.0</v>
      </c>
      <c r="B3183" s="1">
        <v>78.0</v>
      </c>
      <c r="C3183" s="1">
        <v>14000.0</v>
      </c>
      <c r="D3183" s="1" t="s">
        <v>23</v>
      </c>
      <c r="E3183" s="1">
        <v>92276.9</v>
      </c>
      <c r="F3183" s="1">
        <v>4.0</v>
      </c>
      <c r="G3183" s="1">
        <v>25.0</v>
      </c>
      <c r="H3183" s="1">
        <v>4.0</v>
      </c>
      <c r="I3183" s="1" t="s">
        <v>18</v>
      </c>
      <c r="J3183" s="1">
        <v>0.37</v>
      </c>
      <c r="K3183" s="1">
        <v>0.245</v>
      </c>
      <c r="L3183" s="6">
        <f>if(J3183&gt;QUARTILE!$B$3, "TOP", if(J3183&lt;QUARTILE!$B$4, "BOTTOM", 0))</f>
        <v>0</v>
      </c>
      <c r="M3183" s="6">
        <f t="shared" si="1"/>
        <v>1</v>
      </c>
      <c r="N3183" s="6" t="str">
        <f t="shared" si="2"/>
        <v>Baby Boomer</v>
      </c>
      <c r="O3183" s="6" t="str">
        <f t="shared" si="3"/>
        <v>Low Income</v>
      </c>
    </row>
    <row r="3184" hidden="1">
      <c r="A3184" s="1">
        <v>103182.0</v>
      </c>
      <c r="B3184" s="1">
        <v>75.0</v>
      </c>
      <c r="C3184" s="1">
        <v>7000.0</v>
      </c>
      <c r="D3184" s="1" t="s">
        <v>23</v>
      </c>
      <c r="E3184" s="1">
        <v>16307.4</v>
      </c>
      <c r="F3184" s="1">
        <v>5.0</v>
      </c>
      <c r="G3184" s="1">
        <v>25.0</v>
      </c>
      <c r="H3184" s="1">
        <v>4.0</v>
      </c>
      <c r="I3184" s="1" t="s">
        <v>22</v>
      </c>
      <c r="J3184" s="1">
        <v>0.738</v>
      </c>
      <c r="K3184" s="1">
        <v>0.381</v>
      </c>
      <c r="L3184" s="6">
        <f>if(J3184&gt;QUARTILE!$B$3, "TOP", if(J3184&lt;QUARTILE!$B$4, "BOTTOM", 0))</f>
        <v>0</v>
      </c>
      <c r="M3184" s="6">
        <f t="shared" si="1"/>
        <v>2</v>
      </c>
      <c r="N3184" s="6" t="str">
        <f t="shared" si="2"/>
        <v>Baby Boomer</v>
      </c>
      <c r="O3184" s="6" t="str">
        <f t="shared" si="3"/>
        <v>Low Income</v>
      </c>
    </row>
    <row r="3185" hidden="1">
      <c r="A3185" s="1">
        <v>103183.0</v>
      </c>
      <c r="B3185" s="1">
        <v>20.0</v>
      </c>
      <c r="C3185" s="1">
        <v>75000.0</v>
      </c>
      <c r="D3185" s="1" t="s">
        <v>25</v>
      </c>
      <c r="E3185" s="1">
        <v>716.59</v>
      </c>
      <c r="F3185" s="1">
        <v>3.0</v>
      </c>
      <c r="G3185" s="1">
        <v>20.0</v>
      </c>
      <c r="H3185" s="1">
        <v>22.0</v>
      </c>
      <c r="I3185" s="1" t="s">
        <v>26</v>
      </c>
      <c r="J3185" s="1">
        <v>1.0</v>
      </c>
      <c r="K3185" s="1">
        <v>0.471</v>
      </c>
      <c r="L3185" s="6" t="str">
        <f>if(J3185&gt;QUARTILE!$B$3, "TOP", if(J3185&lt;QUARTILE!$B$4, "BOTTOM", 0))</f>
        <v>TOP</v>
      </c>
      <c r="M3185" s="6">
        <f t="shared" si="1"/>
        <v>3</v>
      </c>
      <c r="N3185" s="6" t="str">
        <f t="shared" si="2"/>
        <v>Millenial</v>
      </c>
      <c r="O3185" s="6" t="str">
        <f t="shared" si="3"/>
        <v>Medium Income</v>
      </c>
    </row>
    <row r="3186" hidden="1">
      <c r="A3186" s="1">
        <v>103184.0</v>
      </c>
      <c r="B3186" s="1">
        <v>39.0</v>
      </c>
      <c r="C3186" s="1">
        <v>29000.0</v>
      </c>
      <c r="D3186" s="1" t="s">
        <v>23</v>
      </c>
      <c r="E3186" s="1">
        <v>17830.87</v>
      </c>
      <c r="F3186" s="1">
        <v>3.0</v>
      </c>
      <c r="G3186" s="1">
        <v>18.0</v>
      </c>
      <c r="H3186" s="1">
        <v>9.0</v>
      </c>
      <c r="I3186" s="1" t="s">
        <v>22</v>
      </c>
      <c r="J3186" s="1">
        <v>0.109</v>
      </c>
      <c r="K3186" s="1">
        <v>0.123</v>
      </c>
      <c r="L3186" s="6" t="str">
        <f>if(J3186&gt;QUARTILE!$B$3, "TOP", if(J3186&lt;QUARTILE!$B$4, "BOTTOM", 0))</f>
        <v>BOTTOM</v>
      </c>
      <c r="M3186" s="6">
        <f t="shared" si="1"/>
        <v>2</v>
      </c>
      <c r="N3186" s="6" t="str">
        <f t="shared" si="2"/>
        <v>Gen X</v>
      </c>
      <c r="O3186" s="6" t="str">
        <f t="shared" si="3"/>
        <v>Low Income</v>
      </c>
    </row>
    <row r="3187" hidden="1">
      <c r="A3187" s="1">
        <v>103185.0</v>
      </c>
      <c r="B3187" s="1">
        <v>23.0</v>
      </c>
      <c r="C3187" s="1">
        <v>12000.0</v>
      </c>
      <c r="D3187" s="1" t="s">
        <v>23</v>
      </c>
      <c r="E3187" s="1">
        <v>11492.31</v>
      </c>
      <c r="F3187" s="1">
        <v>1.0</v>
      </c>
      <c r="G3187" s="1">
        <v>26.0</v>
      </c>
      <c r="H3187" s="1">
        <v>21.0</v>
      </c>
      <c r="I3187" s="1" t="s">
        <v>26</v>
      </c>
      <c r="J3187" s="1">
        <v>1.0</v>
      </c>
      <c r="K3187" s="1">
        <v>0.77</v>
      </c>
      <c r="L3187" s="6" t="str">
        <f>if(J3187&gt;QUARTILE!$B$3, "TOP", if(J3187&lt;QUARTILE!$B$4, "BOTTOM", 0))</f>
        <v>TOP</v>
      </c>
      <c r="M3187" s="6">
        <f t="shared" si="1"/>
        <v>3</v>
      </c>
      <c r="N3187" s="6" t="str">
        <f t="shared" si="2"/>
        <v>Millenial</v>
      </c>
      <c r="O3187" s="6" t="str">
        <f t="shared" si="3"/>
        <v>Low Income</v>
      </c>
    </row>
    <row r="3188" hidden="1">
      <c r="A3188" s="1">
        <v>103186.0</v>
      </c>
      <c r="B3188" s="1">
        <v>19.0</v>
      </c>
      <c r="C3188" s="1">
        <v>20000.0</v>
      </c>
      <c r="D3188" s="1" t="s">
        <v>23</v>
      </c>
      <c r="E3188" s="1">
        <v>486.63</v>
      </c>
      <c r="F3188" s="1">
        <v>3.0</v>
      </c>
      <c r="G3188" s="1">
        <v>10.0</v>
      </c>
      <c r="H3188" s="1">
        <v>12.0</v>
      </c>
      <c r="I3188" s="1" t="s">
        <v>22</v>
      </c>
      <c r="J3188" s="1">
        <v>0.392</v>
      </c>
      <c r="K3188" s="1">
        <v>0.093</v>
      </c>
      <c r="L3188" s="6">
        <f>if(J3188&gt;QUARTILE!$B$3, "TOP", if(J3188&lt;QUARTILE!$B$4, "BOTTOM", 0))</f>
        <v>0</v>
      </c>
      <c r="M3188" s="6">
        <f t="shared" si="1"/>
        <v>2</v>
      </c>
      <c r="N3188" s="6" t="str">
        <f t="shared" si="2"/>
        <v>Millenial</v>
      </c>
      <c r="O3188" s="6" t="str">
        <f t="shared" si="3"/>
        <v>Low Income</v>
      </c>
    </row>
    <row r="3189" hidden="1">
      <c r="A3189" s="1">
        <v>103187.0</v>
      </c>
      <c r="B3189" s="1">
        <v>40.0</v>
      </c>
      <c r="C3189" s="1">
        <v>16000.0</v>
      </c>
      <c r="D3189" s="1" t="s">
        <v>23</v>
      </c>
      <c r="E3189" s="1">
        <v>51653.59</v>
      </c>
      <c r="F3189" s="1">
        <v>5.0</v>
      </c>
      <c r="G3189" s="1">
        <v>15.0</v>
      </c>
      <c r="H3189" s="1">
        <v>12.0</v>
      </c>
      <c r="I3189" s="1" t="s">
        <v>18</v>
      </c>
      <c r="J3189" s="1">
        <v>0.271</v>
      </c>
      <c r="K3189" s="1">
        <v>0.035</v>
      </c>
      <c r="L3189" s="6" t="str">
        <f>if(J3189&gt;QUARTILE!$B$3, "TOP", if(J3189&lt;QUARTILE!$B$4, "BOTTOM", 0))</f>
        <v>BOTTOM</v>
      </c>
      <c r="M3189" s="6">
        <f t="shared" si="1"/>
        <v>1</v>
      </c>
      <c r="N3189" s="6" t="str">
        <f t="shared" si="2"/>
        <v>Gen X</v>
      </c>
      <c r="O3189" s="6" t="str">
        <f t="shared" si="3"/>
        <v>Low Income</v>
      </c>
    </row>
    <row r="3190" hidden="1">
      <c r="A3190" s="1">
        <v>103188.0</v>
      </c>
      <c r="B3190" s="1">
        <v>61.0</v>
      </c>
      <c r="C3190" s="1">
        <v>22000.0</v>
      </c>
      <c r="D3190" s="1" t="s">
        <v>23</v>
      </c>
      <c r="E3190" s="1">
        <v>212.46</v>
      </c>
      <c r="F3190" s="1">
        <v>1.0</v>
      </c>
      <c r="G3190" s="1">
        <v>19.0</v>
      </c>
      <c r="H3190" s="1">
        <v>7.0</v>
      </c>
      <c r="I3190" s="1" t="s">
        <v>22</v>
      </c>
      <c r="J3190" s="1">
        <v>0.763</v>
      </c>
      <c r="K3190" s="1">
        <v>0.945</v>
      </c>
      <c r="L3190" s="6">
        <f>if(J3190&gt;QUARTILE!$B$3, "TOP", if(J3190&lt;QUARTILE!$B$4, "BOTTOM", 0))</f>
        <v>0</v>
      </c>
      <c r="M3190" s="6">
        <f t="shared" si="1"/>
        <v>2</v>
      </c>
      <c r="N3190" s="6" t="str">
        <f t="shared" si="2"/>
        <v>Baby Boomer</v>
      </c>
      <c r="O3190" s="6" t="str">
        <f t="shared" si="3"/>
        <v>Low Income</v>
      </c>
    </row>
    <row r="3191" hidden="1">
      <c r="A3191" s="1">
        <v>103189.0</v>
      </c>
      <c r="B3191" s="1">
        <v>19.0</v>
      </c>
      <c r="C3191" s="1">
        <v>36000.0</v>
      </c>
      <c r="D3191" s="1" t="s">
        <v>27</v>
      </c>
      <c r="E3191" s="1">
        <v>17248.92</v>
      </c>
      <c r="F3191" s="1">
        <v>2.0</v>
      </c>
      <c r="G3191" s="1">
        <v>16.0</v>
      </c>
      <c r="H3191" s="1">
        <v>15.0</v>
      </c>
      <c r="I3191" s="1" t="s">
        <v>22</v>
      </c>
      <c r="J3191" s="1">
        <v>0.082</v>
      </c>
      <c r="K3191" s="1">
        <v>0.282</v>
      </c>
      <c r="L3191" s="6" t="str">
        <f>if(J3191&gt;QUARTILE!$B$3, "TOP", if(J3191&lt;QUARTILE!$B$4, "BOTTOM", 0))</f>
        <v>BOTTOM</v>
      </c>
      <c r="M3191" s="6">
        <f t="shared" si="1"/>
        <v>2</v>
      </c>
      <c r="N3191" s="6" t="str">
        <f t="shared" si="2"/>
        <v>Millenial</v>
      </c>
      <c r="O3191" s="6" t="str">
        <f t="shared" si="3"/>
        <v>Low Income</v>
      </c>
    </row>
    <row r="3192" hidden="1">
      <c r="A3192" s="1">
        <v>103190.0</v>
      </c>
      <c r="B3192" s="1">
        <v>55.0</v>
      </c>
      <c r="C3192" s="1">
        <v>32000.0</v>
      </c>
      <c r="D3192" s="1" t="s">
        <v>25</v>
      </c>
      <c r="E3192" s="1">
        <v>65293.55</v>
      </c>
      <c r="F3192" s="1">
        <v>1.0</v>
      </c>
      <c r="G3192" s="1">
        <v>19.0</v>
      </c>
      <c r="H3192" s="1">
        <v>6.0</v>
      </c>
      <c r="I3192" s="1" t="s">
        <v>18</v>
      </c>
      <c r="J3192" s="1">
        <v>0.878</v>
      </c>
      <c r="K3192" s="1">
        <v>0.144</v>
      </c>
      <c r="L3192" s="6" t="str">
        <f>if(J3192&gt;QUARTILE!$B$3, "TOP", if(J3192&lt;QUARTILE!$B$4, "BOTTOM", 0))</f>
        <v>TOP</v>
      </c>
      <c r="M3192" s="6">
        <f t="shared" si="1"/>
        <v>1</v>
      </c>
      <c r="N3192" s="6" t="str">
        <f t="shared" si="2"/>
        <v>Gen X</v>
      </c>
      <c r="O3192" s="6" t="str">
        <f t="shared" si="3"/>
        <v>Low Income</v>
      </c>
    </row>
    <row r="3193" hidden="1">
      <c r="A3193" s="1">
        <v>103191.0</v>
      </c>
      <c r="B3193" s="1">
        <v>34.0</v>
      </c>
      <c r="C3193" s="1">
        <v>26000.0</v>
      </c>
      <c r="D3193" s="1" t="s">
        <v>25</v>
      </c>
      <c r="E3193" s="1">
        <v>5425.8</v>
      </c>
      <c r="F3193" s="1">
        <v>5.0</v>
      </c>
      <c r="G3193" s="1">
        <v>22.0</v>
      </c>
      <c r="H3193" s="1">
        <v>9.0</v>
      </c>
      <c r="I3193" s="1" t="s">
        <v>22</v>
      </c>
      <c r="J3193" s="1">
        <v>0.486</v>
      </c>
      <c r="K3193" s="1">
        <v>0.375</v>
      </c>
      <c r="L3193" s="6">
        <f>if(J3193&gt;QUARTILE!$B$3, "TOP", if(J3193&lt;QUARTILE!$B$4, "BOTTOM", 0))</f>
        <v>0</v>
      </c>
      <c r="M3193" s="6">
        <f t="shared" si="1"/>
        <v>2</v>
      </c>
      <c r="N3193" s="6" t="str">
        <f t="shared" si="2"/>
        <v>Gen X</v>
      </c>
      <c r="O3193" s="6" t="str">
        <f t="shared" si="3"/>
        <v>Low Income</v>
      </c>
    </row>
    <row r="3194" hidden="1">
      <c r="A3194" s="1">
        <v>103192.0</v>
      </c>
      <c r="B3194" s="1">
        <v>52.0</v>
      </c>
      <c r="C3194" s="1">
        <v>22000.0</v>
      </c>
      <c r="D3194" s="1" t="s">
        <v>27</v>
      </c>
      <c r="E3194" s="1">
        <v>5865.4</v>
      </c>
      <c r="F3194" s="1">
        <v>5.0</v>
      </c>
      <c r="G3194" s="1">
        <v>22.0</v>
      </c>
      <c r="H3194" s="1">
        <v>8.0</v>
      </c>
      <c r="I3194" s="1" t="s">
        <v>22</v>
      </c>
      <c r="J3194" s="1">
        <v>0.165</v>
      </c>
      <c r="K3194" s="1">
        <v>0.674</v>
      </c>
      <c r="L3194" s="6" t="str">
        <f>if(J3194&gt;QUARTILE!$B$3, "TOP", if(J3194&lt;QUARTILE!$B$4, "BOTTOM", 0))</f>
        <v>BOTTOM</v>
      </c>
      <c r="M3194" s="6">
        <f t="shared" si="1"/>
        <v>2</v>
      </c>
      <c r="N3194" s="6" t="str">
        <f t="shared" si="2"/>
        <v>Gen X</v>
      </c>
      <c r="O3194" s="6" t="str">
        <f t="shared" si="3"/>
        <v>Low Income</v>
      </c>
    </row>
    <row r="3195" hidden="1">
      <c r="A3195" s="1">
        <v>103193.0</v>
      </c>
      <c r="B3195" s="1">
        <v>51.0</v>
      </c>
      <c r="C3195" s="1">
        <v>42000.0</v>
      </c>
      <c r="D3195" s="1" t="s">
        <v>30</v>
      </c>
      <c r="E3195" s="1">
        <v>8.46</v>
      </c>
      <c r="F3195" s="1">
        <v>2.0</v>
      </c>
      <c r="G3195" s="1">
        <v>27.0</v>
      </c>
      <c r="H3195" s="1">
        <v>5.0</v>
      </c>
      <c r="I3195" s="1" t="s">
        <v>22</v>
      </c>
      <c r="J3195" s="1">
        <v>0.157</v>
      </c>
      <c r="K3195" s="1">
        <v>0.366</v>
      </c>
      <c r="L3195" s="6" t="str">
        <f>if(J3195&gt;QUARTILE!$B$3, "TOP", if(J3195&lt;QUARTILE!$B$4, "BOTTOM", 0))</f>
        <v>BOTTOM</v>
      </c>
      <c r="M3195" s="6">
        <f t="shared" si="1"/>
        <v>2</v>
      </c>
      <c r="N3195" s="6" t="str">
        <f t="shared" si="2"/>
        <v>Gen X</v>
      </c>
      <c r="O3195" s="6" t="str">
        <f t="shared" si="3"/>
        <v>Low Income</v>
      </c>
    </row>
    <row r="3196" hidden="1">
      <c r="A3196" s="1">
        <v>103194.0</v>
      </c>
      <c r="B3196" s="1">
        <v>40.0</v>
      </c>
      <c r="C3196" s="1">
        <v>7000.0</v>
      </c>
      <c r="D3196" s="1" t="s">
        <v>23</v>
      </c>
      <c r="E3196" s="1">
        <v>1373.1</v>
      </c>
      <c r="F3196" s="1">
        <v>1.0</v>
      </c>
      <c r="G3196" s="1">
        <v>16.0</v>
      </c>
      <c r="H3196" s="1">
        <v>9.0</v>
      </c>
      <c r="I3196" s="1" t="s">
        <v>22</v>
      </c>
      <c r="J3196" s="1">
        <v>0.798</v>
      </c>
      <c r="K3196" s="1">
        <v>0.875</v>
      </c>
      <c r="L3196" s="6">
        <f>if(J3196&gt;QUARTILE!$B$3, "TOP", if(J3196&lt;QUARTILE!$B$4, "BOTTOM", 0))</f>
        <v>0</v>
      </c>
      <c r="M3196" s="6">
        <f t="shared" si="1"/>
        <v>2</v>
      </c>
      <c r="N3196" s="6" t="str">
        <f t="shared" si="2"/>
        <v>Gen X</v>
      </c>
      <c r="O3196" s="6" t="str">
        <f t="shared" si="3"/>
        <v>Low Income</v>
      </c>
    </row>
    <row r="3197" hidden="1">
      <c r="A3197" s="1">
        <v>103195.0</v>
      </c>
      <c r="B3197" s="1">
        <v>47.0</v>
      </c>
      <c r="C3197" s="1">
        <v>14000.0</v>
      </c>
      <c r="D3197" s="1" t="s">
        <v>25</v>
      </c>
      <c r="E3197" s="1">
        <v>918.54</v>
      </c>
      <c r="F3197" s="1">
        <v>5.0</v>
      </c>
      <c r="G3197" s="1">
        <v>18.0</v>
      </c>
      <c r="H3197" s="1">
        <v>3.0</v>
      </c>
      <c r="I3197" s="1" t="s">
        <v>22</v>
      </c>
      <c r="J3197" s="1">
        <v>0.878</v>
      </c>
      <c r="K3197" s="1">
        <v>0.099</v>
      </c>
      <c r="L3197" s="6" t="str">
        <f>if(J3197&gt;QUARTILE!$B$3, "TOP", if(J3197&lt;QUARTILE!$B$4, "BOTTOM", 0))</f>
        <v>TOP</v>
      </c>
      <c r="M3197" s="6">
        <f t="shared" si="1"/>
        <v>2</v>
      </c>
      <c r="N3197" s="6" t="str">
        <f t="shared" si="2"/>
        <v>Gen X</v>
      </c>
      <c r="O3197" s="6" t="str">
        <f t="shared" si="3"/>
        <v>Low Income</v>
      </c>
    </row>
    <row r="3198" hidden="1">
      <c r="A3198" s="1">
        <v>103196.0</v>
      </c>
      <c r="B3198" s="1">
        <v>69.0</v>
      </c>
      <c r="C3198" s="1">
        <v>12000.0</v>
      </c>
      <c r="D3198" s="1" t="s">
        <v>23</v>
      </c>
      <c r="E3198" s="1">
        <v>34593.31</v>
      </c>
      <c r="F3198" s="1">
        <v>5.0</v>
      </c>
      <c r="G3198" s="1">
        <v>12.0</v>
      </c>
      <c r="H3198" s="1">
        <v>7.0</v>
      </c>
      <c r="I3198" s="1" t="s">
        <v>18</v>
      </c>
      <c r="J3198" s="1">
        <v>0.836</v>
      </c>
      <c r="K3198" s="1">
        <v>0.0</v>
      </c>
      <c r="L3198" s="6" t="str">
        <f>if(J3198&gt;QUARTILE!$B$3, "TOP", if(J3198&lt;QUARTILE!$B$4, "BOTTOM", 0))</f>
        <v>TOP</v>
      </c>
      <c r="M3198" s="6">
        <f t="shared" si="1"/>
        <v>1</v>
      </c>
      <c r="N3198" s="6" t="str">
        <f t="shared" si="2"/>
        <v>Baby Boomer</v>
      </c>
      <c r="O3198" s="6" t="str">
        <f t="shared" si="3"/>
        <v>Low Income</v>
      </c>
    </row>
    <row r="3199" hidden="1">
      <c r="A3199" s="1">
        <v>103197.0</v>
      </c>
      <c r="B3199" s="1">
        <v>25.0</v>
      </c>
      <c r="C3199" s="1">
        <v>40000.0</v>
      </c>
      <c r="D3199" s="1" t="s">
        <v>25</v>
      </c>
      <c r="E3199" s="1">
        <v>36247.93</v>
      </c>
      <c r="F3199" s="1">
        <v>2.0</v>
      </c>
      <c r="G3199" s="1">
        <v>21.0</v>
      </c>
      <c r="H3199" s="1">
        <v>12.0</v>
      </c>
      <c r="I3199" s="1" t="s">
        <v>18</v>
      </c>
      <c r="J3199" s="1">
        <v>0.871</v>
      </c>
      <c r="K3199" s="1">
        <v>0.0</v>
      </c>
      <c r="L3199" s="6" t="str">
        <f>if(J3199&gt;QUARTILE!$B$3, "TOP", if(J3199&lt;QUARTILE!$B$4, "BOTTOM", 0))</f>
        <v>TOP</v>
      </c>
      <c r="M3199" s="6">
        <f t="shared" si="1"/>
        <v>1</v>
      </c>
      <c r="N3199" s="6" t="str">
        <f t="shared" si="2"/>
        <v>Millenial</v>
      </c>
      <c r="O3199" s="6" t="str">
        <f t="shared" si="3"/>
        <v>Low Income</v>
      </c>
    </row>
    <row r="3200" hidden="1">
      <c r="A3200" s="1">
        <v>103198.0</v>
      </c>
      <c r="B3200" s="1">
        <v>39.0</v>
      </c>
      <c r="C3200" s="1">
        <v>14000.0</v>
      </c>
      <c r="D3200" s="1" t="s">
        <v>21</v>
      </c>
      <c r="E3200" s="1">
        <v>25943.71</v>
      </c>
      <c r="F3200" s="1">
        <v>4.0</v>
      </c>
      <c r="G3200" s="1">
        <v>32.0</v>
      </c>
      <c r="H3200" s="1">
        <v>9.0</v>
      </c>
      <c r="I3200" s="1" t="s">
        <v>22</v>
      </c>
      <c r="J3200" s="1">
        <v>0.848</v>
      </c>
      <c r="K3200" s="1">
        <v>0.248</v>
      </c>
      <c r="L3200" s="6" t="str">
        <f>if(J3200&gt;QUARTILE!$B$3, "TOP", if(J3200&lt;QUARTILE!$B$4, "BOTTOM", 0))</f>
        <v>TOP</v>
      </c>
      <c r="M3200" s="6">
        <f t="shared" si="1"/>
        <v>2</v>
      </c>
      <c r="N3200" s="6" t="str">
        <f t="shared" si="2"/>
        <v>Gen X</v>
      </c>
      <c r="O3200" s="6" t="str">
        <f t="shared" si="3"/>
        <v>Low Income</v>
      </c>
    </row>
    <row r="3201" hidden="1">
      <c r="A3201" s="1">
        <v>103199.0</v>
      </c>
      <c r="B3201" s="1">
        <v>61.0</v>
      </c>
      <c r="C3201" s="1">
        <v>10000.0</v>
      </c>
      <c r="D3201" s="1" t="s">
        <v>27</v>
      </c>
      <c r="E3201" s="1">
        <v>8700.3</v>
      </c>
      <c r="F3201" s="1">
        <v>1.0</v>
      </c>
      <c r="G3201" s="1">
        <v>24.0</v>
      </c>
      <c r="H3201" s="1">
        <v>4.0</v>
      </c>
      <c r="I3201" s="1" t="s">
        <v>22</v>
      </c>
      <c r="J3201" s="1">
        <v>0.429</v>
      </c>
      <c r="K3201" s="1">
        <v>0.2</v>
      </c>
      <c r="L3201" s="6">
        <f>if(J3201&gt;QUARTILE!$B$3, "TOP", if(J3201&lt;QUARTILE!$B$4, "BOTTOM", 0))</f>
        <v>0</v>
      </c>
      <c r="M3201" s="6">
        <f t="shared" si="1"/>
        <v>2</v>
      </c>
      <c r="N3201" s="6" t="str">
        <f t="shared" si="2"/>
        <v>Baby Boomer</v>
      </c>
      <c r="O3201" s="6" t="str">
        <f t="shared" si="3"/>
        <v>Low Income</v>
      </c>
    </row>
    <row r="3202" hidden="1">
      <c r="A3202" s="1">
        <v>103200.0</v>
      </c>
      <c r="B3202" s="1">
        <v>75.0</v>
      </c>
      <c r="C3202" s="1">
        <v>31000.0</v>
      </c>
      <c r="D3202" s="1" t="s">
        <v>27</v>
      </c>
      <c r="E3202" s="1">
        <v>34435.84</v>
      </c>
      <c r="F3202" s="1">
        <v>5.0</v>
      </c>
      <c r="G3202" s="1">
        <v>24.0</v>
      </c>
      <c r="H3202" s="1">
        <v>5.0</v>
      </c>
      <c r="I3202" s="1" t="s">
        <v>18</v>
      </c>
      <c r="J3202" s="1">
        <v>0.268</v>
      </c>
      <c r="K3202" s="1">
        <v>0.311</v>
      </c>
      <c r="L3202" s="6" t="str">
        <f>if(J3202&gt;QUARTILE!$B$3, "TOP", if(J3202&lt;QUARTILE!$B$4, "BOTTOM", 0))</f>
        <v>BOTTOM</v>
      </c>
      <c r="M3202" s="6">
        <f t="shared" si="1"/>
        <v>1</v>
      </c>
      <c r="N3202" s="6" t="str">
        <f t="shared" si="2"/>
        <v>Baby Boomer</v>
      </c>
      <c r="O3202" s="6" t="str">
        <f t="shared" si="3"/>
        <v>Low Income</v>
      </c>
    </row>
    <row r="3203" hidden="1">
      <c r="A3203" s="1">
        <v>103201.0</v>
      </c>
      <c r="B3203" s="1">
        <v>53.0</v>
      </c>
      <c r="C3203" s="1">
        <v>13000.0</v>
      </c>
      <c r="D3203" s="1" t="s">
        <v>25</v>
      </c>
      <c r="E3203" s="1">
        <v>15520.77</v>
      </c>
      <c r="F3203" s="1">
        <v>3.0</v>
      </c>
      <c r="G3203" s="1">
        <v>22.0</v>
      </c>
      <c r="H3203" s="1">
        <v>5.0</v>
      </c>
      <c r="I3203" s="1" t="s">
        <v>22</v>
      </c>
      <c r="J3203" s="1">
        <v>0.427</v>
      </c>
      <c r="K3203" s="1">
        <v>0.996</v>
      </c>
      <c r="L3203" s="6">
        <f>if(J3203&gt;QUARTILE!$B$3, "TOP", if(J3203&lt;QUARTILE!$B$4, "BOTTOM", 0))</f>
        <v>0</v>
      </c>
      <c r="M3203" s="6">
        <f t="shared" si="1"/>
        <v>2</v>
      </c>
      <c r="N3203" s="6" t="str">
        <f t="shared" si="2"/>
        <v>Gen X</v>
      </c>
      <c r="O3203" s="6" t="str">
        <f t="shared" si="3"/>
        <v>Low Income</v>
      </c>
    </row>
    <row r="3204" hidden="1">
      <c r="A3204" s="1">
        <v>103202.0</v>
      </c>
      <c r="B3204" s="1">
        <v>22.0</v>
      </c>
      <c r="C3204" s="1">
        <v>18000.0</v>
      </c>
      <c r="D3204" s="1" t="s">
        <v>27</v>
      </c>
      <c r="E3204" s="1">
        <v>7257.03</v>
      </c>
      <c r="F3204" s="1">
        <v>2.0</v>
      </c>
      <c r="G3204" s="1">
        <v>20.0</v>
      </c>
      <c r="H3204" s="1">
        <v>16.0</v>
      </c>
      <c r="I3204" s="1" t="s">
        <v>22</v>
      </c>
      <c r="J3204" s="1">
        <v>0.979</v>
      </c>
      <c r="K3204" s="1">
        <v>0.869</v>
      </c>
      <c r="L3204" s="6" t="str">
        <f>if(J3204&gt;QUARTILE!$B$3, "TOP", if(J3204&lt;QUARTILE!$B$4, "BOTTOM", 0))</f>
        <v>TOP</v>
      </c>
      <c r="M3204" s="6">
        <f t="shared" si="1"/>
        <v>2</v>
      </c>
      <c r="N3204" s="6" t="str">
        <f t="shared" si="2"/>
        <v>Millenial</v>
      </c>
      <c r="O3204" s="6" t="str">
        <f t="shared" si="3"/>
        <v>Low Income</v>
      </c>
    </row>
    <row r="3205" hidden="1">
      <c r="A3205" s="1">
        <v>103203.0</v>
      </c>
      <c r="B3205" s="1">
        <v>30.0</v>
      </c>
      <c r="C3205" s="1">
        <v>92000.0</v>
      </c>
      <c r="D3205" s="1" t="s">
        <v>23</v>
      </c>
      <c r="E3205" s="1">
        <v>11499.35</v>
      </c>
      <c r="F3205" s="1">
        <v>4.0</v>
      </c>
      <c r="G3205" s="1">
        <v>19.0</v>
      </c>
      <c r="H3205" s="1">
        <v>13.0</v>
      </c>
      <c r="I3205" s="1" t="s">
        <v>18</v>
      </c>
      <c r="J3205" s="1">
        <v>0.598</v>
      </c>
      <c r="K3205" s="1">
        <v>0.845</v>
      </c>
      <c r="L3205" s="6">
        <f>if(J3205&gt;QUARTILE!$B$3, "TOP", if(J3205&lt;QUARTILE!$B$4, "BOTTOM", 0))</f>
        <v>0</v>
      </c>
      <c r="M3205" s="6">
        <f t="shared" si="1"/>
        <v>1</v>
      </c>
      <c r="N3205" s="6" t="str">
        <f t="shared" si="2"/>
        <v>Millenial</v>
      </c>
      <c r="O3205" s="6" t="str">
        <f t="shared" si="3"/>
        <v>Medium Income</v>
      </c>
    </row>
    <row r="3206" hidden="1">
      <c r="A3206" s="1">
        <v>103204.0</v>
      </c>
      <c r="B3206" s="1">
        <v>46.0</v>
      </c>
      <c r="C3206" s="1">
        <v>35000.0</v>
      </c>
      <c r="D3206" s="1" t="s">
        <v>27</v>
      </c>
      <c r="E3206" s="1">
        <v>1360.6</v>
      </c>
      <c r="F3206" s="1">
        <v>4.0</v>
      </c>
      <c r="G3206" s="1">
        <v>19.0</v>
      </c>
      <c r="H3206" s="1">
        <v>9.0</v>
      </c>
      <c r="I3206" s="1" t="s">
        <v>22</v>
      </c>
      <c r="J3206" s="1">
        <v>0.924</v>
      </c>
      <c r="K3206" s="1">
        <v>0.781</v>
      </c>
      <c r="L3206" s="6" t="str">
        <f>if(J3206&gt;QUARTILE!$B$3, "TOP", if(J3206&lt;QUARTILE!$B$4, "BOTTOM", 0))</f>
        <v>TOP</v>
      </c>
      <c r="M3206" s="6">
        <f t="shared" si="1"/>
        <v>2</v>
      </c>
      <c r="N3206" s="6" t="str">
        <f t="shared" si="2"/>
        <v>Gen X</v>
      </c>
      <c r="O3206" s="6" t="str">
        <f t="shared" si="3"/>
        <v>Low Income</v>
      </c>
    </row>
    <row r="3207" hidden="1">
      <c r="A3207" s="1">
        <v>103205.0</v>
      </c>
      <c r="B3207" s="1">
        <v>48.0</v>
      </c>
      <c r="C3207" s="1">
        <v>19000.0</v>
      </c>
      <c r="D3207" s="1" t="s">
        <v>25</v>
      </c>
      <c r="E3207" s="1">
        <v>57975.26</v>
      </c>
      <c r="F3207" s="1">
        <v>2.0</v>
      </c>
      <c r="G3207" s="1">
        <v>15.0</v>
      </c>
      <c r="H3207" s="1">
        <v>6.0</v>
      </c>
      <c r="I3207" s="1" t="s">
        <v>18</v>
      </c>
      <c r="J3207" s="1">
        <v>0.853</v>
      </c>
      <c r="K3207" s="1">
        <v>0.172</v>
      </c>
      <c r="L3207" s="6" t="str">
        <f>if(J3207&gt;QUARTILE!$B$3, "TOP", if(J3207&lt;QUARTILE!$B$4, "BOTTOM", 0))</f>
        <v>TOP</v>
      </c>
      <c r="M3207" s="6">
        <f t="shared" si="1"/>
        <v>1</v>
      </c>
      <c r="N3207" s="6" t="str">
        <f t="shared" si="2"/>
        <v>Gen X</v>
      </c>
      <c r="O3207" s="6" t="str">
        <f t="shared" si="3"/>
        <v>Low Income</v>
      </c>
    </row>
    <row r="3208" hidden="1">
      <c r="A3208" s="1">
        <v>103206.0</v>
      </c>
      <c r="B3208" s="1">
        <v>64.0</v>
      </c>
      <c r="C3208" s="1">
        <v>20000.0</v>
      </c>
      <c r="D3208" s="1" t="s">
        <v>25</v>
      </c>
      <c r="E3208" s="1">
        <v>19305.23</v>
      </c>
      <c r="F3208" s="1">
        <v>4.0</v>
      </c>
      <c r="G3208" s="1">
        <v>21.0</v>
      </c>
      <c r="H3208" s="1">
        <v>4.0</v>
      </c>
      <c r="I3208" s="1" t="s">
        <v>22</v>
      </c>
      <c r="J3208" s="1">
        <v>0.788</v>
      </c>
      <c r="K3208" s="1">
        <v>0.176</v>
      </c>
      <c r="L3208" s="6">
        <f>if(J3208&gt;QUARTILE!$B$3, "TOP", if(J3208&lt;QUARTILE!$B$4, "BOTTOM", 0))</f>
        <v>0</v>
      </c>
      <c r="M3208" s="6">
        <f t="shared" si="1"/>
        <v>2</v>
      </c>
      <c r="N3208" s="6" t="str">
        <f t="shared" si="2"/>
        <v>Baby Boomer</v>
      </c>
      <c r="O3208" s="6" t="str">
        <f t="shared" si="3"/>
        <v>Low Income</v>
      </c>
    </row>
    <row r="3209" hidden="1">
      <c r="A3209" s="1">
        <v>103207.0</v>
      </c>
      <c r="B3209" s="1">
        <v>74.0</v>
      </c>
      <c r="C3209" s="1">
        <v>38000.0</v>
      </c>
      <c r="D3209" s="1" t="s">
        <v>23</v>
      </c>
      <c r="E3209" s="1">
        <v>26278.29</v>
      </c>
      <c r="F3209" s="1">
        <v>5.0</v>
      </c>
      <c r="G3209" s="1">
        <v>27.0</v>
      </c>
      <c r="H3209" s="1">
        <v>5.0</v>
      </c>
      <c r="I3209" s="1" t="s">
        <v>22</v>
      </c>
      <c r="J3209" s="1">
        <v>0.24</v>
      </c>
      <c r="K3209" s="1">
        <v>0.682</v>
      </c>
      <c r="L3209" s="6" t="str">
        <f>if(J3209&gt;QUARTILE!$B$3, "TOP", if(J3209&lt;QUARTILE!$B$4, "BOTTOM", 0))</f>
        <v>BOTTOM</v>
      </c>
      <c r="M3209" s="6">
        <f t="shared" si="1"/>
        <v>2</v>
      </c>
      <c r="N3209" s="6" t="str">
        <f t="shared" si="2"/>
        <v>Baby Boomer</v>
      </c>
      <c r="O3209" s="6" t="str">
        <f t="shared" si="3"/>
        <v>Low Income</v>
      </c>
    </row>
    <row r="3210" hidden="1">
      <c r="A3210" s="1">
        <v>103208.0</v>
      </c>
      <c r="B3210" s="1">
        <v>72.0</v>
      </c>
      <c r="C3210" s="1">
        <v>33000.0</v>
      </c>
      <c r="D3210" s="1" t="s">
        <v>17</v>
      </c>
      <c r="E3210" s="1">
        <v>22576.28</v>
      </c>
      <c r="F3210" s="1">
        <v>4.0</v>
      </c>
      <c r="G3210" s="1">
        <v>24.0</v>
      </c>
      <c r="H3210" s="1">
        <v>3.0</v>
      </c>
      <c r="I3210" s="1" t="s">
        <v>22</v>
      </c>
      <c r="J3210" s="1">
        <v>0.369</v>
      </c>
      <c r="K3210" s="1">
        <v>0.549</v>
      </c>
      <c r="L3210" s="6">
        <f>if(J3210&gt;QUARTILE!$B$3, "TOP", if(J3210&lt;QUARTILE!$B$4, "BOTTOM", 0))</f>
        <v>0</v>
      </c>
      <c r="M3210" s="6">
        <f t="shared" si="1"/>
        <v>2</v>
      </c>
      <c r="N3210" s="6" t="str">
        <f t="shared" si="2"/>
        <v>Baby Boomer</v>
      </c>
      <c r="O3210" s="6" t="str">
        <f t="shared" si="3"/>
        <v>Low Income</v>
      </c>
    </row>
    <row r="3211" hidden="1">
      <c r="A3211" s="1">
        <v>103209.0</v>
      </c>
      <c r="B3211" s="1">
        <v>33.0</v>
      </c>
      <c r="C3211" s="1">
        <v>23000.0</v>
      </c>
      <c r="D3211" s="1" t="s">
        <v>23</v>
      </c>
      <c r="E3211" s="1">
        <v>22037.35</v>
      </c>
      <c r="F3211" s="1">
        <v>1.0</v>
      </c>
      <c r="G3211" s="1">
        <v>22.0</v>
      </c>
      <c r="H3211" s="1">
        <v>9.0</v>
      </c>
      <c r="I3211" s="1" t="s">
        <v>22</v>
      </c>
      <c r="J3211" s="1">
        <v>0.782</v>
      </c>
      <c r="K3211" s="1">
        <v>0.206</v>
      </c>
      <c r="L3211" s="6">
        <f>if(J3211&gt;QUARTILE!$B$3, "TOP", if(J3211&lt;QUARTILE!$B$4, "BOTTOM", 0))</f>
        <v>0</v>
      </c>
      <c r="M3211" s="6">
        <f t="shared" si="1"/>
        <v>2</v>
      </c>
      <c r="N3211" s="6" t="str">
        <f t="shared" si="2"/>
        <v>Gen X</v>
      </c>
      <c r="O3211" s="6" t="str">
        <f t="shared" si="3"/>
        <v>Low Income</v>
      </c>
    </row>
    <row r="3212" hidden="1">
      <c r="A3212" s="1">
        <v>103210.0</v>
      </c>
      <c r="B3212" s="1">
        <v>59.0</v>
      </c>
      <c r="C3212" s="1">
        <v>23000.0</v>
      </c>
      <c r="D3212" s="1" t="s">
        <v>23</v>
      </c>
      <c r="E3212" s="1">
        <v>348.23</v>
      </c>
      <c r="F3212" s="1">
        <v>3.0</v>
      </c>
      <c r="G3212" s="1">
        <v>17.0</v>
      </c>
      <c r="H3212" s="1">
        <v>5.0</v>
      </c>
      <c r="I3212" s="1" t="s">
        <v>22</v>
      </c>
      <c r="J3212" s="1">
        <v>0.706</v>
      </c>
      <c r="K3212" s="1">
        <v>0.967</v>
      </c>
      <c r="L3212" s="6">
        <f>if(J3212&gt;QUARTILE!$B$3, "TOP", if(J3212&lt;QUARTILE!$B$4, "BOTTOM", 0))</f>
        <v>0</v>
      </c>
      <c r="M3212" s="6">
        <f t="shared" si="1"/>
        <v>2</v>
      </c>
      <c r="N3212" s="6" t="str">
        <f t="shared" si="2"/>
        <v>Gen X</v>
      </c>
      <c r="O3212" s="6" t="str">
        <f t="shared" si="3"/>
        <v>Low Income</v>
      </c>
    </row>
    <row r="3213" hidden="1">
      <c r="A3213" s="1">
        <v>103211.0</v>
      </c>
      <c r="B3213" s="1">
        <v>79.0</v>
      </c>
      <c r="C3213" s="1">
        <v>9000.0</v>
      </c>
      <c r="D3213" s="1" t="s">
        <v>25</v>
      </c>
      <c r="E3213" s="1">
        <v>14904.45</v>
      </c>
      <c r="F3213" s="1">
        <v>5.0</v>
      </c>
      <c r="G3213" s="1">
        <v>17.0</v>
      </c>
      <c r="H3213" s="1">
        <v>3.0</v>
      </c>
      <c r="I3213" s="1" t="s">
        <v>22</v>
      </c>
      <c r="J3213" s="1">
        <v>0.913</v>
      </c>
      <c r="K3213" s="1">
        <v>0.374</v>
      </c>
      <c r="L3213" s="6" t="str">
        <f>if(J3213&gt;QUARTILE!$B$3, "TOP", if(J3213&lt;QUARTILE!$B$4, "BOTTOM", 0))</f>
        <v>TOP</v>
      </c>
      <c r="M3213" s="6">
        <f t="shared" si="1"/>
        <v>2</v>
      </c>
      <c r="N3213" s="6" t="str">
        <f t="shared" si="2"/>
        <v>Baby Boomer</v>
      </c>
      <c r="O3213" s="6" t="str">
        <f t="shared" si="3"/>
        <v>Low Income</v>
      </c>
    </row>
    <row r="3214" hidden="1">
      <c r="A3214" s="1">
        <v>103212.0</v>
      </c>
      <c r="B3214" s="1">
        <v>47.0</v>
      </c>
      <c r="C3214" s="1">
        <v>8000.0</v>
      </c>
      <c r="D3214" s="1" t="s">
        <v>23</v>
      </c>
      <c r="E3214" s="1">
        <v>34486.9</v>
      </c>
      <c r="F3214" s="1">
        <v>2.0</v>
      </c>
      <c r="G3214" s="1">
        <v>20.0</v>
      </c>
      <c r="H3214" s="1">
        <v>6.0</v>
      </c>
      <c r="I3214" s="1" t="s">
        <v>18</v>
      </c>
      <c r="J3214" s="1">
        <v>0.36</v>
      </c>
      <c r="K3214" s="1">
        <v>0.714</v>
      </c>
      <c r="L3214" s="6">
        <f>if(J3214&gt;QUARTILE!$B$3, "TOP", if(J3214&lt;QUARTILE!$B$4, "BOTTOM", 0))</f>
        <v>0</v>
      </c>
      <c r="M3214" s="6">
        <f t="shared" si="1"/>
        <v>1</v>
      </c>
      <c r="N3214" s="6" t="str">
        <f t="shared" si="2"/>
        <v>Gen X</v>
      </c>
      <c r="O3214" s="6" t="str">
        <f t="shared" si="3"/>
        <v>Low Income</v>
      </c>
    </row>
    <row r="3215" hidden="1">
      <c r="A3215" s="1">
        <v>103213.0</v>
      </c>
      <c r="B3215" s="1">
        <v>74.0</v>
      </c>
      <c r="C3215" s="1">
        <v>20000.0</v>
      </c>
      <c r="D3215" s="1" t="s">
        <v>27</v>
      </c>
      <c r="E3215" s="1">
        <v>910.8</v>
      </c>
      <c r="F3215" s="1">
        <v>3.0</v>
      </c>
      <c r="G3215" s="1">
        <v>18.0</v>
      </c>
      <c r="H3215" s="1">
        <v>7.0</v>
      </c>
      <c r="I3215" s="1" t="s">
        <v>22</v>
      </c>
      <c r="J3215" s="1">
        <v>0.748</v>
      </c>
      <c r="K3215" s="1">
        <v>0.074</v>
      </c>
      <c r="L3215" s="6">
        <f>if(J3215&gt;QUARTILE!$B$3, "TOP", if(J3215&lt;QUARTILE!$B$4, "BOTTOM", 0))</f>
        <v>0</v>
      </c>
      <c r="M3215" s="6">
        <f t="shared" si="1"/>
        <v>2</v>
      </c>
      <c r="N3215" s="6" t="str">
        <f t="shared" si="2"/>
        <v>Baby Boomer</v>
      </c>
      <c r="O3215" s="6" t="str">
        <f t="shared" si="3"/>
        <v>Low Income</v>
      </c>
    </row>
    <row r="3216" hidden="1">
      <c r="A3216" s="1">
        <v>103214.0</v>
      </c>
      <c r="B3216" s="1">
        <v>72.0</v>
      </c>
      <c r="C3216" s="1">
        <v>15000.0</v>
      </c>
      <c r="D3216" s="1" t="s">
        <v>27</v>
      </c>
      <c r="E3216" s="1">
        <v>62546.77</v>
      </c>
      <c r="F3216" s="1">
        <v>5.0</v>
      </c>
      <c r="G3216" s="1">
        <v>21.0</v>
      </c>
      <c r="H3216" s="1">
        <v>5.0</v>
      </c>
      <c r="I3216" s="1" t="s">
        <v>18</v>
      </c>
      <c r="J3216" s="1">
        <v>0.139</v>
      </c>
      <c r="K3216" s="1">
        <v>0.0</v>
      </c>
      <c r="L3216" s="6" t="str">
        <f>if(J3216&gt;QUARTILE!$B$3, "TOP", if(J3216&lt;QUARTILE!$B$4, "BOTTOM", 0))</f>
        <v>BOTTOM</v>
      </c>
      <c r="M3216" s="6">
        <f t="shared" si="1"/>
        <v>1</v>
      </c>
      <c r="N3216" s="6" t="str">
        <f t="shared" si="2"/>
        <v>Baby Boomer</v>
      </c>
      <c r="O3216" s="6" t="str">
        <f t="shared" si="3"/>
        <v>Low Income</v>
      </c>
    </row>
    <row r="3217" hidden="1">
      <c r="A3217" s="1">
        <v>103215.0</v>
      </c>
      <c r="B3217" s="1">
        <v>33.0</v>
      </c>
      <c r="C3217" s="1">
        <v>31000.0</v>
      </c>
      <c r="D3217" s="1" t="s">
        <v>27</v>
      </c>
      <c r="E3217" s="1">
        <v>11038.5</v>
      </c>
      <c r="F3217" s="1">
        <v>3.0</v>
      </c>
      <c r="G3217" s="1">
        <v>15.0</v>
      </c>
      <c r="H3217" s="1">
        <v>8.0</v>
      </c>
      <c r="I3217" s="1" t="s">
        <v>22</v>
      </c>
      <c r="J3217" s="1">
        <v>0.3</v>
      </c>
      <c r="K3217" s="1">
        <v>0.456</v>
      </c>
      <c r="L3217" s="6" t="str">
        <f>if(J3217&gt;QUARTILE!$B$3, "TOP", if(J3217&lt;QUARTILE!$B$4, "BOTTOM", 0))</f>
        <v>BOTTOM</v>
      </c>
      <c r="M3217" s="6">
        <f t="shared" si="1"/>
        <v>2</v>
      </c>
      <c r="N3217" s="6" t="str">
        <f t="shared" si="2"/>
        <v>Gen X</v>
      </c>
      <c r="O3217" s="6" t="str">
        <f t="shared" si="3"/>
        <v>Low Income</v>
      </c>
    </row>
    <row r="3218" hidden="1">
      <c r="A3218" s="1">
        <v>103216.0</v>
      </c>
      <c r="B3218" s="1">
        <v>29.0</v>
      </c>
      <c r="C3218" s="1">
        <v>25000.0</v>
      </c>
      <c r="D3218" s="1" t="s">
        <v>25</v>
      </c>
      <c r="E3218" s="1">
        <v>6846.86</v>
      </c>
      <c r="F3218" s="1">
        <v>4.0</v>
      </c>
      <c r="G3218" s="1">
        <v>21.0</v>
      </c>
      <c r="H3218" s="1">
        <v>15.0</v>
      </c>
      <c r="I3218" s="1" t="s">
        <v>22</v>
      </c>
      <c r="J3218" s="1">
        <v>0.68</v>
      </c>
      <c r="K3218" s="1">
        <v>0.069</v>
      </c>
      <c r="L3218" s="6">
        <f>if(J3218&gt;QUARTILE!$B$3, "TOP", if(J3218&lt;QUARTILE!$B$4, "BOTTOM", 0))</f>
        <v>0</v>
      </c>
      <c r="M3218" s="6">
        <f t="shared" si="1"/>
        <v>2</v>
      </c>
      <c r="N3218" s="6" t="str">
        <f t="shared" si="2"/>
        <v>Millenial</v>
      </c>
      <c r="O3218" s="6" t="str">
        <f t="shared" si="3"/>
        <v>Low Income</v>
      </c>
    </row>
    <row r="3219" hidden="1">
      <c r="A3219" s="1">
        <v>103217.0</v>
      </c>
      <c r="B3219" s="1">
        <v>34.0</v>
      </c>
      <c r="C3219" s="1">
        <v>14000.0</v>
      </c>
      <c r="D3219" s="1" t="s">
        <v>27</v>
      </c>
      <c r="E3219" s="1">
        <v>15178.11</v>
      </c>
      <c r="F3219" s="1">
        <v>2.0</v>
      </c>
      <c r="G3219" s="1">
        <v>20.0</v>
      </c>
      <c r="H3219" s="1">
        <v>15.0</v>
      </c>
      <c r="I3219" s="1" t="s">
        <v>22</v>
      </c>
      <c r="J3219" s="1">
        <v>0.98</v>
      </c>
      <c r="K3219" s="1">
        <v>0.979</v>
      </c>
      <c r="L3219" s="6" t="str">
        <f>if(J3219&gt;QUARTILE!$B$3, "TOP", if(J3219&lt;QUARTILE!$B$4, "BOTTOM", 0))</f>
        <v>TOP</v>
      </c>
      <c r="M3219" s="6">
        <f t="shared" si="1"/>
        <v>2</v>
      </c>
      <c r="N3219" s="6" t="str">
        <f t="shared" si="2"/>
        <v>Gen X</v>
      </c>
      <c r="O3219" s="6" t="str">
        <f t="shared" si="3"/>
        <v>Low Income</v>
      </c>
    </row>
    <row r="3220" hidden="1">
      <c r="A3220" s="1">
        <v>103218.0</v>
      </c>
      <c r="B3220" s="1">
        <v>33.0</v>
      </c>
      <c r="C3220" s="1">
        <v>24000.0</v>
      </c>
      <c r="D3220" s="1" t="s">
        <v>17</v>
      </c>
      <c r="E3220" s="1">
        <v>32310.55</v>
      </c>
      <c r="F3220" s="1">
        <v>2.0</v>
      </c>
      <c r="G3220" s="1">
        <v>14.0</v>
      </c>
      <c r="H3220" s="1">
        <v>13.0</v>
      </c>
      <c r="I3220" s="1" t="s">
        <v>18</v>
      </c>
      <c r="J3220" s="1">
        <v>1.0</v>
      </c>
      <c r="K3220" s="1">
        <v>0.712</v>
      </c>
      <c r="L3220" s="6" t="str">
        <f>if(J3220&gt;QUARTILE!$B$3, "TOP", if(J3220&lt;QUARTILE!$B$4, "BOTTOM", 0))</f>
        <v>TOP</v>
      </c>
      <c r="M3220" s="6">
        <f t="shared" si="1"/>
        <v>1</v>
      </c>
      <c r="N3220" s="6" t="str">
        <f t="shared" si="2"/>
        <v>Gen X</v>
      </c>
      <c r="O3220" s="6" t="str">
        <f t="shared" si="3"/>
        <v>Low Income</v>
      </c>
    </row>
    <row r="3221" hidden="1">
      <c r="A3221" s="1">
        <v>103219.0</v>
      </c>
      <c r="B3221" s="1">
        <v>29.0</v>
      </c>
      <c r="C3221" s="1">
        <v>17000.0</v>
      </c>
      <c r="D3221" s="1" t="s">
        <v>25</v>
      </c>
      <c r="E3221" s="1">
        <v>12877.81</v>
      </c>
      <c r="F3221" s="1">
        <v>1.0</v>
      </c>
      <c r="G3221" s="1">
        <v>17.0</v>
      </c>
      <c r="H3221" s="1">
        <v>24.0</v>
      </c>
      <c r="I3221" s="1" t="s">
        <v>26</v>
      </c>
      <c r="J3221" s="1">
        <v>0.689</v>
      </c>
      <c r="K3221" s="1">
        <v>0.354</v>
      </c>
      <c r="L3221" s="6">
        <f>if(J3221&gt;QUARTILE!$B$3, "TOP", if(J3221&lt;QUARTILE!$B$4, "BOTTOM", 0))</f>
        <v>0</v>
      </c>
      <c r="M3221" s="6">
        <f t="shared" si="1"/>
        <v>3</v>
      </c>
      <c r="N3221" s="6" t="str">
        <f t="shared" si="2"/>
        <v>Millenial</v>
      </c>
      <c r="O3221" s="6" t="str">
        <f t="shared" si="3"/>
        <v>Low Income</v>
      </c>
    </row>
    <row r="3222" hidden="1">
      <c r="A3222" s="1">
        <v>103220.0</v>
      </c>
      <c r="B3222" s="1">
        <v>25.0</v>
      </c>
      <c r="C3222" s="1">
        <v>76000.0</v>
      </c>
      <c r="D3222" s="1" t="s">
        <v>25</v>
      </c>
      <c r="E3222" s="1">
        <v>20718.7</v>
      </c>
      <c r="F3222" s="1">
        <v>4.0</v>
      </c>
      <c r="G3222" s="1">
        <v>18.0</v>
      </c>
      <c r="H3222" s="1">
        <v>14.0</v>
      </c>
      <c r="I3222" s="1" t="s">
        <v>18</v>
      </c>
      <c r="J3222" s="1">
        <v>0.915</v>
      </c>
      <c r="K3222" s="1">
        <v>0.93</v>
      </c>
      <c r="L3222" s="6" t="str">
        <f>if(J3222&gt;QUARTILE!$B$3, "TOP", if(J3222&lt;QUARTILE!$B$4, "BOTTOM", 0))</f>
        <v>TOP</v>
      </c>
      <c r="M3222" s="6">
        <f t="shared" si="1"/>
        <v>1</v>
      </c>
      <c r="N3222" s="6" t="str">
        <f t="shared" si="2"/>
        <v>Millenial</v>
      </c>
      <c r="O3222" s="6" t="str">
        <f t="shared" si="3"/>
        <v>Medium Income</v>
      </c>
    </row>
    <row r="3223" hidden="1">
      <c r="A3223" s="1">
        <v>103221.0</v>
      </c>
      <c r="B3223" s="1">
        <v>37.0</v>
      </c>
      <c r="C3223" s="1">
        <v>28000.0</v>
      </c>
      <c r="D3223" s="1" t="s">
        <v>21</v>
      </c>
      <c r="E3223" s="1">
        <v>13859.52</v>
      </c>
      <c r="F3223" s="1">
        <v>1.0</v>
      </c>
      <c r="G3223" s="1">
        <v>23.0</v>
      </c>
      <c r="H3223" s="1">
        <v>12.0</v>
      </c>
      <c r="I3223" s="1" t="s">
        <v>22</v>
      </c>
      <c r="J3223" s="1">
        <v>0.6</v>
      </c>
      <c r="K3223" s="1">
        <v>0.238</v>
      </c>
      <c r="L3223" s="6">
        <f>if(J3223&gt;QUARTILE!$B$3, "TOP", if(J3223&lt;QUARTILE!$B$4, "BOTTOM", 0))</f>
        <v>0</v>
      </c>
      <c r="M3223" s="6">
        <f t="shared" si="1"/>
        <v>2</v>
      </c>
      <c r="N3223" s="6" t="str">
        <f t="shared" si="2"/>
        <v>Gen X</v>
      </c>
      <c r="O3223" s="6" t="str">
        <f t="shared" si="3"/>
        <v>Low Income</v>
      </c>
    </row>
    <row r="3224" hidden="1">
      <c r="A3224" s="1">
        <v>103222.0</v>
      </c>
      <c r="B3224" s="1">
        <v>20.0</v>
      </c>
      <c r="C3224" s="1">
        <v>9000.0</v>
      </c>
      <c r="D3224" s="1" t="s">
        <v>23</v>
      </c>
      <c r="E3224" s="1">
        <v>19953.93</v>
      </c>
      <c r="F3224" s="1">
        <v>1.0</v>
      </c>
      <c r="G3224" s="1">
        <v>22.0</v>
      </c>
      <c r="H3224" s="1">
        <v>12.0</v>
      </c>
      <c r="I3224" s="1" t="s">
        <v>18</v>
      </c>
      <c r="J3224" s="1">
        <v>0.759</v>
      </c>
      <c r="K3224" s="1">
        <v>0.679</v>
      </c>
      <c r="L3224" s="6">
        <f>if(J3224&gt;QUARTILE!$B$3, "TOP", if(J3224&lt;QUARTILE!$B$4, "BOTTOM", 0))</f>
        <v>0</v>
      </c>
      <c r="M3224" s="6">
        <f t="shared" si="1"/>
        <v>1</v>
      </c>
      <c r="N3224" s="6" t="str">
        <f t="shared" si="2"/>
        <v>Millenial</v>
      </c>
      <c r="O3224" s="6" t="str">
        <f t="shared" si="3"/>
        <v>Low Income</v>
      </c>
    </row>
    <row r="3225" hidden="1">
      <c r="A3225" s="1">
        <v>103223.0</v>
      </c>
      <c r="B3225" s="1">
        <v>33.0</v>
      </c>
      <c r="C3225" s="1">
        <v>66000.0</v>
      </c>
      <c r="D3225" s="1" t="s">
        <v>25</v>
      </c>
      <c r="E3225" s="1">
        <v>2970.72</v>
      </c>
      <c r="F3225" s="1">
        <v>4.0</v>
      </c>
      <c r="G3225" s="1">
        <v>19.0</v>
      </c>
      <c r="H3225" s="1">
        <v>12.0</v>
      </c>
      <c r="I3225" s="1" t="s">
        <v>18</v>
      </c>
      <c r="J3225" s="1">
        <v>0.882</v>
      </c>
      <c r="K3225" s="1">
        <v>0.0</v>
      </c>
      <c r="L3225" s="6" t="str">
        <f>if(J3225&gt;QUARTILE!$B$3, "TOP", if(J3225&lt;QUARTILE!$B$4, "BOTTOM", 0))</f>
        <v>TOP</v>
      </c>
      <c r="M3225" s="6">
        <f t="shared" si="1"/>
        <v>1</v>
      </c>
      <c r="N3225" s="6" t="str">
        <f t="shared" si="2"/>
        <v>Gen X</v>
      </c>
      <c r="O3225" s="6" t="str">
        <f t="shared" si="3"/>
        <v>Medium Income</v>
      </c>
    </row>
    <row r="3226" hidden="1">
      <c r="A3226" s="1">
        <v>103224.0</v>
      </c>
      <c r="B3226" s="1">
        <v>47.0</v>
      </c>
      <c r="C3226" s="1">
        <v>15000.0</v>
      </c>
      <c r="D3226" s="1" t="s">
        <v>23</v>
      </c>
      <c r="E3226" s="1">
        <v>788.61</v>
      </c>
      <c r="F3226" s="1">
        <v>5.0</v>
      </c>
      <c r="G3226" s="1">
        <v>23.0</v>
      </c>
      <c r="H3226" s="1">
        <v>7.0</v>
      </c>
      <c r="I3226" s="1" t="s">
        <v>22</v>
      </c>
      <c r="J3226" s="1">
        <v>0.597</v>
      </c>
      <c r="K3226" s="1">
        <v>0.322</v>
      </c>
      <c r="L3226" s="6">
        <f>if(J3226&gt;QUARTILE!$B$3, "TOP", if(J3226&lt;QUARTILE!$B$4, "BOTTOM", 0))</f>
        <v>0</v>
      </c>
      <c r="M3226" s="6">
        <f t="shared" si="1"/>
        <v>2</v>
      </c>
      <c r="N3226" s="6" t="str">
        <f t="shared" si="2"/>
        <v>Gen X</v>
      </c>
      <c r="O3226" s="6" t="str">
        <f t="shared" si="3"/>
        <v>Low Income</v>
      </c>
    </row>
    <row r="3227" hidden="1">
      <c r="A3227" s="1">
        <v>103225.0</v>
      </c>
      <c r="B3227" s="1">
        <v>62.0</v>
      </c>
      <c r="C3227" s="1">
        <v>12000.0</v>
      </c>
      <c r="D3227" s="1" t="s">
        <v>23</v>
      </c>
      <c r="E3227" s="1">
        <v>2944.53</v>
      </c>
      <c r="F3227" s="1">
        <v>1.0</v>
      </c>
      <c r="G3227" s="1">
        <v>17.0</v>
      </c>
      <c r="H3227" s="1">
        <v>2.0</v>
      </c>
      <c r="I3227" s="1" t="s">
        <v>22</v>
      </c>
      <c r="J3227" s="1">
        <v>0.864</v>
      </c>
      <c r="K3227" s="1">
        <v>0.079</v>
      </c>
      <c r="L3227" s="6" t="str">
        <f>if(J3227&gt;QUARTILE!$B$3, "TOP", if(J3227&lt;QUARTILE!$B$4, "BOTTOM", 0))</f>
        <v>TOP</v>
      </c>
      <c r="M3227" s="6">
        <f t="shared" si="1"/>
        <v>2</v>
      </c>
      <c r="N3227" s="6" t="str">
        <f t="shared" si="2"/>
        <v>Baby Boomer</v>
      </c>
      <c r="O3227" s="6" t="str">
        <f t="shared" si="3"/>
        <v>Low Income</v>
      </c>
    </row>
    <row r="3228" hidden="1">
      <c r="A3228" s="1">
        <v>103226.0</v>
      </c>
      <c r="B3228" s="1">
        <v>40.0</v>
      </c>
      <c r="C3228" s="1">
        <v>80000.0</v>
      </c>
      <c r="D3228" s="1" t="s">
        <v>23</v>
      </c>
      <c r="E3228" s="1">
        <v>6732.91</v>
      </c>
      <c r="F3228" s="1">
        <v>3.0</v>
      </c>
      <c r="G3228" s="1">
        <v>18.0</v>
      </c>
      <c r="H3228" s="1">
        <v>13.0</v>
      </c>
      <c r="I3228" s="1" t="s">
        <v>22</v>
      </c>
      <c r="J3228" s="1">
        <v>0.734</v>
      </c>
      <c r="K3228" s="1">
        <v>0.367</v>
      </c>
      <c r="L3228" s="6">
        <f>if(J3228&gt;QUARTILE!$B$3, "TOP", if(J3228&lt;QUARTILE!$B$4, "BOTTOM", 0))</f>
        <v>0</v>
      </c>
      <c r="M3228" s="6">
        <f t="shared" si="1"/>
        <v>2</v>
      </c>
      <c r="N3228" s="6" t="str">
        <f t="shared" si="2"/>
        <v>Gen X</v>
      </c>
      <c r="O3228" s="6" t="str">
        <f t="shared" si="3"/>
        <v>Medium Income</v>
      </c>
    </row>
    <row r="3229" hidden="1">
      <c r="A3229" s="1">
        <v>103227.0</v>
      </c>
      <c r="B3229" s="1">
        <v>45.0</v>
      </c>
      <c r="C3229" s="1">
        <v>27000.0</v>
      </c>
      <c r="D3229" s="1" t="s">
        <v>25</v>
      </c>
      <c r="E3229" s="1">
        <v>5843.34</v>
      </c>
      <c r="F3229" s="1">
        <v>5.0</v>
      </c>
      <c r="G3229" s="1">
        <v>27.0</v>
      </c>
      <c r="H3229" s="1">
        <v>9.0</v>
      </c>
      <c r="I3229" s="1" t="s">
        <v>22</v>
      </c>
      <c r="J3229" s="1">
        <v>0.151</v>
      </c>
      <c r="K3229" s="1">
        <v>0.331</v>
      </c>
      <c r="L3229" s="6" t="str">
        <f>if(J3229&gt;QUARTILE!$B$3, "TOP", if(J3229&lt;QUARTILE!$B$4, "BOTTOM", 0))</f>
        <v>BOTTOM</v>
      </c>
      <c r="M3229" s="6">
        <f t="shared" si="1"/>
        <v>2</v>
      </c>
      <c r="N3229" s="6" t="str">
        <f t="shared" si="2"/>
        <v>Gen X</v>
      </c>
      <c r="O3229" s="6" t="str">
        <f t="shared" si="3"/>
        <v>Low Income</v>
      </c>
    </row>
    <row r="3230" hidden="1">
      <c r="A3230" s="1">
        <v>103228.0</v>
      </c>
      <c r="B3230" s="1">
        <v>68.0</v>
      </c>
      <c r="C3230" s="1">
        <v>34000.0</v>
      </c>
      <c r="D3230" s="1" t="s">
        <v>27</v>
      </c>
      <c r="E3230" s="1">
        <v>19099.35</v>
      </c>
      <c r="F3230" s="1">
        <v>4.0</v>
      </c>
      <c r="G3230" s="1">
        <v>16.0</v>
      </c>
      <c r="H3230" s="1">
        <v>3.0</v>
      </c>
      <c r="I3230" s="1" t="s">
        <v>22</v>
      </c>
      <c r="J3230" s="1">
        <v>0.989</v>
      </c>
      <c r="K3230" s="1">
        <v>0.325</v>
      </c>
      <c r="L3230" s="6" t="str">
        <f>if(J3230&gt;QUARTILE!$B$3, "TOP", if(J3230&lt;QUARTILE!$B$4, "BOTTOM", 0))</f>
        <v>TOP</v>
      </c>
      <c r="M3230" s="6">
        <f t="shared" si="1"/>
        <v>2</v>
      </c>
      <c r="N3230" s="6" t="str">
        <f t="shared" si="2"/>
        <v>Baby Boomer</v>
      </c>
      <c r="O3230" s="6" t="str">
        <f t="shared" si="3"/>
        <v>Low Income</v>
      </c>
    </row>
    <row r="3231" hidden="1">
      <c r="A3231" s="1">
        <v>103229.0</v>
      </c>
      <c r="B3231" s="1">
        <v>57.0</v>
      </c>
      <c r="C3231" s="1">
        <v>34000.0</v>
      </c>
      <c r="D3231" s="1" t="s">
        <v>23</v>
      </c>
      <c r="E3231" s="1">
        <v>12172.06</v>
      </c>
      <c r="F3231" s="1">
        <v>2.0</v>
      </c>
      <c r="G3231" s="1">
        <v>16.0</v>
      </c>
      <c r="H3231" s="1">
        <v>6.0</v>
      </c>
      <c r="I3231" s="1" t="s">
        <v>22</v>
      </c>
      <c r="J3231" s="1">
        <v>0.354</v>
      </c>
      <c r="K3231" s="1">
        <v>0.414</v>
      </c>
      <c r="L3231" s="6">
        <f>if(J3231&gt;QUARTILE!$B$3, "TOP", if(J3231&lt;QUARTILE!$B$4, "BOTTOM", 0))</f>
        <v>0</v>
      </c>
      <c r="M3231" s="6">
        <f t="shared" si="1"/>
        <v>2</v>
      </c>
      <c r="N3231" s="6" t="str">
        <f t="shared" si="2"/>
        <v>Gen X</v>
      </c>
      <c r="O3231" s="6" t="str">
        <f t="shared" si="3"/>
        <v>Low Income</v>
      </c>
    </row>
    <row r="3232" hidden="1">
      <c r="A3232" s="1">
        <v>103230.0</v>
      </c>
      <c r="B3232" s="1">
        <v>71.0</v>
      </c>
      <c r="C3232" s="1">
        <v>19000.0</v>
      </c>
      <c r="D3232" s="1" t="s">
        <v>17</v>
      </c>
      <c r="E3232" s="1">
        <v>791.7</v>
      </c>
      <c r="F3232" s="1">
        <v>5.0</v>
      </c>
      <c r="G3232" s="1">
        <v>13.0</v>
      </c>
      <c r="H3232" s="1">
        <v>3.0</v>
      </c>
      <c r="I3232" s="1" t="s">
        <v>22</v>
      </c>
      <c r="J3232" s="1">
        <v>0.964</v>
      </c>
      <c r="K3232" s="1">
        <v>0.567</v>
      </c>
      <c r="L3232" s="6" t="str">
        <f>if(J3232&gt;QUARTILE!$B$3, "TOP", if(J3232&lt;QUARTILE!$B$4, "BOTTOM", 0))</f>
        <v>TOP</v>
      </c>
      <c r="M3232" s="6">
        <f t="shared" si="1"/>
        <v>2</v>
      </c>
      <c r="N3232" s="6" t="str">
        <f t="shared" si="2"/>
        <v>Baby Boomer</v>
      </c>
      <c r="O3232" s="6" t="str">
        <f t="shared" si="3"/>
        <v>Low Income</v>
      </c>
    </row>
    <row r="3233" hidden="1">
      <c r="A3233" s="1">
        <v>103231.0</v>
      </c>
      <c r="B3233" s="1">
        <v>22.0</v>
      </c>
      <c r="C3233" s="1">
        <v>16000.0</v>
      </c>
      <c r="D3233" s="1" t="s">
        <v>25</v>
      </c>
      <c r="E3233" s="1">
        <v>709.76</v>
      </c>
      <c r="F3233" s="1">
        <v>1.0</v>
      </c>
      <c r="G3233" s="1">
        <v>12.0</v>
      </c>
      <c r="H3233" s="1">
        <v>17.0</v>
      </c>
      <c r="I3233" s="1" t="s">
        <v>22</v>
      </c>
      <c r="J3233" s="1">
        <v>0.343</v>
      </c>
      <c r="K3233" s="1">
        <v>0.189</v>
      </c>
      <c r="L3233" s="6">
        <f>if(J3233&gt;QUARTILE!$B$3, "TOP", if(J3233&lt;QUARTILE!$B$4, "BOTTOM", 0))</f>
        <v>0</v>
      </c>
      <c r="M3233" s="6">
        <f t="shared" si="1"/>
        <v>2</v>
      </c>
      <c r="N3233" s="6" t="str">
        <f t="shared" si="2"/>
        <v>Millenial</v>
      </c>
      <c r="O3233" s="6" t="str">
        <f t="shared" si="3"/>
        <v>Low Income</v>
      </c>
    </row>
    <row r="3234" hidden="1">
      <c r="A3234" s="1">
        <v>103232.0</v>
      </c>
      <c r="B3234" s="1">
        <v>37.0</v>
      </c>
      <c r="C3234" s="1">
        <v>17000.0</v>
      </c>
      <c r="D3234" s="1" t="s">
        <v>30</v>
      </c>
      <c r="E3234" s="1">
        <v>1899.14</v>
      </c>
      <c r="F3234" s="1">
        <v>3.0</v>
      </c>
      <c r="G3234" s="1">
        <v>16.0</v>
      </c>
      <c r="H3234" s="1">
        <v>11.0</v>
      </c>
      <c r="I3234" s="1" t="s">
        <v>18</v>
      </c>
      <c r="J3234" s="1">
        <v>0.853</v>
      </c>
      <c r="K3234" s="1">
        <v>0.234</v>
      </c>
      <c r="L3234" s="6" t="str">
        <f>if(J3234&gt;QUARTILE!$B$3, "TOP", if(J3234&lt;QUARTILE!$B$4, "BOTTOM", 0))</f>
        <v>TOP</v>
      </c>
      <c r="M3234" s="6">
        <f t="shared" si="1"/>
        <v>1</v>
      </c>
      <c r="N3234" s="6" t="str">
        <f t="shared" si="2"/>
        <v>Gen X</v>
      </c>
      <c r="O3234" s="6" t="str">
        <f t="shared" si="3"/>
        <v>Low Income</v>
      </c>
    </row>
    <row r="3235" hidden="1">
      <c r="A3235" s="1">
        <v>103233.0</v>
      </c>
      <c r="B3235" s="1">
        <v>57.0</v>
      </c>
      <c r="C3235" s="1">
        <v>58000.0</v>
      </c>
      <c r="D3235" s="1" t="s">
        <v>24</v>
      </c>
      <c r="E3235" s="1">
        <v>8710.69</v>
      </c>
      <c r="F3235" s="1">
        <v>4.0</v>
      </c>
      <c r="G3235" s="1">
        <v>19.0</v>
      </c>
      <c r="H3235" s="1">
        <v>5.0</v>
      </c>
      <c r="I3235" s="1" t="s">
        <v>22</v>
      </c>
      <c r="J3235" s="1">
        <v>0.79</v>
      </c>
      <c r="K3235" s="1">
        <v>0.595</v>
      </c>
      <c r="L3235" s="6">
        <f>if(J3235&gt;QUARTILE!$B$3, "TOP", if(J3235&lt;QUARTILE!$B$4, "BOTTOM", 0))</f>
        <v>0</v>
      </c>
      <c r="M3235" s="6">
        <f t="shared" si="1"/>
        <v>2</v>
      </c>
      <c r="N3235" s="6" t="str">
        <f t="shared" si="2"/>
        <v>Gen X</v>
      </c>
      <c r="O3235" s="6" t="str">
        <f t="shared" si="3"/>
        <v>Medium Income</v>
      </c>
    </row>
    <row r="3236" hidden="1">
      <c r="A3236" s="1">
        <v>103234.0</v>
      </c>
      <c r="B3236" s="1">
        <v>73.0</v>
      </c>
      <c r="C3236" s="1">
        <v>25000.0</v>
      </c>
      <c r="D3236" s="1" t="s">
        <v>27</v>
      </c>
      <c r="E3236" s="1">
        <v>124.04</v>
      </c>
      <c r="F3236" s="1">
        <v>2.0</v>
      </c>
      <c r="G3236" s="1">
        <v>21.0</v>
      </c>
      <c r="H3236" s="1">
        <v>8.0</v>
      </c>
      <c r="I3236" s="1" t="s">
        <v>22</v>
      </c>
      <c r="J3236" s="1">
        <v>0.357</v>
      </c>
      <c r="K3236" s="1">
        <v>0.466</v>
      </c>
      <c r="L3236" s="6">
        <f>if(J3236&gt;QUARTILE!$B$3, "TOP", if(J3236&lt;QUARTILE!$B$4, "BOTTOM", 0))</f>
        <v>0</v>
      </c>
      <c r="M3236" s="6">
        <f t="shared" si="1"/>
        <v>2</v>
      </c>
      <c r="N3236" s="6" t="str">
        <f t="shared" si="2"/>
        <v>Baby Boomer</v>
      </c>
      <c r="O3236" s="6" t="str">
        <f t="shared" si="3"/>
        <v>Low Income</v>
      </c>
    </row>
    <row r="3237" hidden="1">
      <c r="A3237" s="1">
        <v>103235.0</v>
      </c>
      <c r="B3237" s="1">
        <v>61.0</v>
      </c>
      <c r="C3237" s="1">
        <v>48000.0</v>
      </c>
      <c r="D3237" s="1" t="s">
        <v>24</v>
      </c>
      <c r="E3237" s="1">
        <v>13623.87</v>
      </c>
      <c r="F3237" s="1">
        <v>3.0</v>
      </c>
      <c r="G3237" s="1">
        <v>23.0</v>
      </c>
      <c r="H3237" s="1">
        <v>5.0</v>
      </c>
      <c r="I3237" s="1" t="s">
        <v>22</v>
      </c>
      <c r="J3237" s="1">
        <v>0.938</v>
      </c>
      <c r="K3237" s="1">
        <v>0.162</v>
      </c>
      <c r="L3237" s="6" t="str">
        <f>if(J3237&gt;QUARTILE!$B$3, "TOP", if(J3237&lt;QUARTILE!$B$4, "BOTTOM", 0))</f>
        <v>TOP</v>
      </c>
      <c r="M3237" s="6">
        <f t="shared" si="1"/>
        <v>2</v>
      </c>
      <c r="N3237" s="6" t="str">
        <f t="shared" si="2"/>
        <v>Baby Boomer</v>
      </c>
      <c r="O3237" s="6" t="str">
        <f t="shared" si="3"/>
        <v>Medium Income</v>
      </c>
    </row>
    <row r="3238" hidden="1">
      <c r="A3238" s="1">
        <v>103236.0</v>
      </c>
      <c r="B3238" s="1">
        <v>18.0</v>
      </c>
      <c r="C3238" s="1">
        <v>21000.0</v>
      </c>
      <c r="D3238" s="1" t="s">
        <v>27</v>
      </c>
      <c r="E3238" s="1">
        <v>8946.68</v>
      </c>
      <c r="F3238" s="1">
        <v>2.0</v>
      </c>
      <c r="G3238" s="1">
        <v>22.0</v>
      </c>
      <c r="H3238" s="1">
        <v>13.0</v>
      </c>
      <c r="I3238" s="1" t="s">
        <v>22</v>
      </c>
      <c r="J3238" s="1">
        <v>0.583</v>
      </c>
      <c r="K3238" s="1">
        <v>0.787</v>
      </c>
      <c r="L3238" s="6">
        <f>if(J3238&gt;QUARTILE!$B$3, "TOP", if(J3238&lt;QUARTILE!$B$4, "BOTTOM", 0))</f>
        <v>0</v>
      </c>
      <c r="M3238" s="6">
        <f t="shared" si="1"/>
        <v>2</v>
      </c>
      <c r="N3238" s="6" t="str">
        <f t="shared" si="2"/>
        <v>Millenial</v>
      </c>
      <c r="O3238" s="6" t="str">
        <f t="shared" si="3"/>
        <v>Low Income</v>
      </c>
    </row>
    <row r="3239" hidden="1">
      <c r="A3239" s="1">
        <v>103237.0</v>
      </c>
      <c r="B3239" s="1">
        <v>74.0</v>
      </c>
      <c r="C3239" s="1">
        <v>14000.0</v>
      </c>
      <c r="D3239" s="1" t="s">
        <v>21</v>
      </c>
      <c r="E3239" s="1">
        <v>16213.46</v>
      </c>
      <c r="F3239" s="1">
        <v>4.0</v>
      </c>
      <c r="G3239" s="1">
        <v>22.0</v>
      </c>
      <c r="H3239" s="1">
        <v>7.0</v>
      </c>
      <c r="I3239" s="1" t="s">
        <v>22</v>
      </c>
      <c r="J3239" s="1">
        <v>0.83</v>
      </c>
      <c r="K3239" s="1">
        <v>0.881</v>
      </c>
      <c r="L3239" s="6" t="str">
        <f>if(J3239&gt;QUARTILE!$B$3, "TOP", if(J3239&lt;QUARTILE!$B$4, "BOTTOM", 0))</f>
        <v>TOP</v>
      </c>
      <c r="M3239" s="6">
        <f t="shared" si="1"/>
        <v>2</v>
      </c>
      <c r="N3239" s="6" t="str">
        <f t="shared" si="2"/>
        <v>Baby Boomer</v>
      </c>
      <c r="O3239" s="6" t="str">
        <f t="shared" si="3"/>
        <v>Low Income</v>
      </c>
    </row>
    <row r="3240" hidden="1">
      <c r="A3240" s="1">
        <v>103238.0</v>
      </c>
      <c r="B3240" s="1">
        <v>47.0</v>
      </c>
      <c r="C3240" s="1">
        <v>9000.0</v>
      </c>
      <c r="D3240" s="1" t="s">
        <v>23</v>
      </c>
      <c r="E3240" s="1">
        <v>25518.35</v>
      </c>
      <c r="F3240" s="1">
        <v>5.0</v>
      </c>
      <c r="G3240" s="1">
        <v>21.0</v>
      </c>
      <c r="H3240" s="1">
        <v>7.0</v>
      </c>
      <c r="I3240" s="1" t="s">
        <v>22</v>
      </c>
      <c r="J3240" s="1">
        <v>0.847</v>
      </c>
      <c r="K3240" s="1">
        <v>0.415</v>
      </c>
      <c r="L3240" s="6" t="str">
        <f>if(J3240&gt;QUARTILE!$B$3, "TOP", if(J3240&lt;QUARTILE!$B$4, "BOTTOM", 0))</f>
        <v>TOP</v>
      </c>
      <c r="M3240" s="6">
        <f t="shared" si="1"/>
        <v>2</v>
      </c>
      <c r="N3240" s="6" t="str">
        <f t="shared" si="2"/>
        <v>Gen X</v>
      </c>
      <c r="O3240" s="6" t="str">
        <f t="shared" si="3"/>
        <v>Low Income</v>
      </c>
    </row>
    <row r="3241" hidden="1">
      <c r="A3241" s="1">
        <v>103239.0</v>
      </c>
      <c r="B3241" s="1">
        <v>38.0</v>
      </c>
      <c r="C3241" s="1">
        <v>32000.0</v>
      </c>
      <c r="D3241" s="1" t="s">
        <v>25</v>
      </c>
      <c r="E3241" s="1">
        <v>5779.6</v>
      </c>
      <c r="F3241" s="1">
        <v>1.0</v>
      </c>
      <c r="G3241" s="1">
        <v>14.0</v>
      </c>
      <c r="H3241" s="1">
        <v>11.0</v>
      </c>
      <c r="I3241" s="1" t="s">
        <v>18</v>
      </c>
      <c r="J3241" s="1">
        <v>0.096</v>
      </c>
      <c r="K3241" s="1">
        <v>0.614</v>
      </c>
      <c r="L3241" s="6" t="str">
        <f>if(J3241&gt;QUARTILE!$B$3, "TOP", if(J3241&lt;QUARTILE!$B$4, "BOTTOM", 0))</f>
        <v>BOTTOM</v>
      </c>
      <c r="M3241" s="6">
        <f t="shared" si="1"/>
        <v>1</v>
      </c>
      <c r="N3241" s="6" t="str">
        <f t="shared" si="2"/>
        <v>Gen X</v>
      </c>
      <c r="O3241" s="6" t="str">
        <f t="shared" si="3"/>
        <v>Low Income</v>
      </c>
    </row>
    <row r="3242" hidden="1">
      <c r="A3242" s="1">
        <v>103240.0</v>
      </c>
      <c r="B3242" s="1">
        <v>37.0</v>
      </c>
      <c r="C3242" s="1">
        <v>61000.0</v>
      </c>
      <c r="D3242" s="1" t="s">
        <v>27</v>
      </c>
      <c r="E3242" s="1">
        <v>3417.75</v>
      </c>
      <c r="F3242" s="1">
        <v>4.0</v>
      </c>
      <c r="G3242" s="1">
        <v>19.0</v>
      </c>
      <c r="H3242" s="1">
        <v>12.0</v>
      </c>
      <c r="I3242" s="1" t="s">
        <v>22</v>
      </c>
      <c r="J3242" s="1">
        <v>0.369</v>
      </c>
      <c r="K3242" s="1">
        <v>0.765</v>
      </c>
      <c r="L3242" s="6">
        <f>if(J3242&gt;QUARTILE!$B$3, "TOP", if(J3242&lt;QUARTILE!$B$4, "BOTTOM", 0))</f>
        <v>0</v>
      </c>
      <c r="M3242" s="6">
        <f t="shared" si="1"/>
        <v>2</v>
      </c>
      <c r="N3242" s="6" t="str">
        <f t="shared" si="2"/>
        <v>Gen X</v>
      </c>
      <c r="O3242" s="6" t="str">
        <f t="shared" si="3"/>
        <v>Medium Income</v>
      </c>
    </row>
    <row r="3243" hidden="1">
      <c r="A3243" s="1">
        <v>103241.0</v>
      </c>
      <c r="B3243" s="1">
        <v>23.0</v>
      </c>
      <c r="C3243" s="1">
        <v>13000.0</v>
      </c>
      <c r="D3243" s="1" t="s">
        <v>25</v>
      </c>
      <c r="E3243" s="1">
        <v>6516.09</v>
      </c>
      <c r="F3243" s="1">
        <v>3.0</v>
      </c>
      <c r="G3243" s="1">
        <v>21.0</v>
      </c>
      <c r="H3243" s="1">
        <v>10.0</v>
      </c>
      <c r="I3243" s="1" t="s">
        <v>22</v>
      </c>
      <c r="J3243" s="1">
        <v>0.522</v>
      </c>
      <c r="K3243" s="1">
        <v>0.964</v>
      </c>
      <c r="L3243" s="6">
        <f>if(J3243&gt;QUARTILE!$B$3, "TOP", if(J3243&lt;QUARTILE!$B$4, "BOTTOM", 0))</f>
        <v>0</v>
      </c>
      <c r="M3243" s="6">
        <f t="shared" si="1"/>
        <v>2</v>
      </c>
      <c r="N3243" s="6" t="str">
        <f t="shared" si="2"/>
        <v>Millenial</v>
      </c>
      <c r="O3243" s="6" t="str">
        <f t="shared" si="3"/>
        <v>Low Income</v>
      </c>
    </row>
    <row r="3244" hidden="1">
      <c r="A3244" s="1">
        <v>103242.0</v>
      </c>
      <c r="B3244" s="1">
        <v>39.0</v>
      </c>
      <c r="C3244" s="1">
        <v>30000.0</v>
      </c>
      <c r="D3244" s="1" t="s">
        <v>17</v>
      </c>
      <c r="E3244" s="1">
        <v>35.29</v>
      </c>
      <c r="F3244" s="1">
        <v>5.0</v>
      </c>
      <c r="G3244" s="1">
        <v>16.0</v>
      </c>
      <c r="H3244" s="1">
        <v>9.0</v>
      </c>
      <c r="I3244" s="1" t="s">
        <v>22</v>
      </c>
      <c r="J3244" s="1">
        <v>0.933</v>
      </c>
      <c r="K3244" s="1">
        <v>0.919</v>
      </c>
      <c r="L3244" s="6" t="str">
        <f>if(J3244&gt;QUARTILE!$B$3, "TOP", if(J3244&lt;QUARTILE!$B$4, "BOTTOM", 0))</f>
        <v>TOP</v>
      </c>
      <c r="M3244" s="6">
        <f t="shared" si="1"/>
        <v>2</v>
      </c>
      <c r="N3244" s="6" t="str">
        <f t="shared" si="2"/>
        <v>Gen X</v>
      </c>
      <c r="O3244" s="6" t="str">
        <f t="shared" si="3"/>
        <v>Low Income</v>
      </c>
    </row>
    <row r="3245" hidden="1">
      <c r="A3245" s="1">
        <v>103243.0</v>
      </c>
      <c r="B3245" s="1">
        <v>35.0</v>
      </c>
      <c r="C3245" s="1">
        <v>10000.0</v>
      </c>
      <c r="D3245" s="1" t="s">
        <v>17</v>
      </c>
      <c r="E3245" s="1">
        <v>2556.96</v>
      </c>
      <c r="F3245" s="1">
        <v>2.0</v>
      </c>
      <c r="G3245" s="1">
        <v>18.0</v>
      </c>
      <c r="H3245" s="1">
        <v>14.0</v>
      </c>
      <c r="I3245" s="1" t="s">
        <v>18</v>
      </c>
      <c r="J3245" s="1">
        <v>0.062</v>
      </c>
      <c r="K3245" s="1">
        <v>0.923</v>
      </c>
      <c r="L3245" s="6" t="str">
        <f>if(J3245&gt;QUARTILE!$B$3, "TOP", if(J3245&lt;QUARTILE!$B$4, "BOTTOM", 0))</f>
        <v>BOTTOM</v>
      </c>
      <c r="M3245" s="6">
        <f t="shared" si="1"/>
        <v>1</v>
      </c>
      <c r="N3245" s="6" t="str">
        <f t="shared" si="2"/>
        <v>Gen X</v>
      </c>
      <c r="O3245" s="6" t="str">
        <f t="shared" si="3"/>
        <v>Low Income</v>
      </c>
    </row>
    <row r="3246" hidden="1">
      <c r="A3246" s="1">
        <v>103244.0</v>
      </c>
      <c r="B3246" s="1">
        <v>25.0</v>
      </c>
      <c r="C3246" s="1">
        <v>16000.0</v>
      </c>
      <c r="D3246" s="1" t="s">
        <v>23</v>
      </c>
      <c r="E3246" s="1">
        <v>27792.43</v>
      </c>
      <c r="F3246" s="1">
        <v>5.0</v>
      </c>
      <c r="G3246" s="1">
        <v>22.0</v>
      </c>
      <c r="H3246" s="1">
        <v>19.0</v>
      </c>
      <c r="I3246" s="1" t="s">
        <v>18</v>
      </c>
      <c r="J3246" s="1">
        <v>0.236</v>
      </c>
      <c r="K3246" s="1">
        <v>0.766</v>
      </c>
      <c r="L3246" s="6" t="str">
        <f>if(J3246&gt;QUARTILE!$B$3, "TOP", if(J3246&lt;QUARTILE!$B$4, "BOTTOM", 0))</f>
        <v>BOTTOM</v>
      </c>
      <c r="M3246" s="6">
        <f t="shared" si="1"/>
        <v>1</v>
      </c>
      <c r="N3246" s="6" t="str">
        <f t="shared" si="2"/>
        <v>Millenial</v>
      </c>
      <c r="O3246" s="6" t="str">
        <f t="shared" si="3"/>
        <v>Low Income</v>
      </c>
    </row>
    <row r="3247" hidden="1">
      <c r="A3247" s="1">
        <v>103245.0</v>
      </c>
      <c r="B3247" s="1">
        <v>56.0</v>
      </c>
      <c r="C3247" s="1">
        <v>26000.0</v>
      </c>
      <c r="D3247" s="1" t="s">
        <v>17</v>
      </c>
      <c r="E3247" s="1">
        <v>5041.33</v>
      </c>
      <c r="F3247" s="1">
        <v>5.0</v>
      </c>
      <c r="G3247" s="1">
        <v>23.0</v>
      </c>
      <c r="H3247" s="1">
        <v>2.0</v>
      </c>
      <c r="I3247" s="1" t="s">
        <v>22</v>
      </c>
      <c r="J3247" s="1">
        <v>0.625</v>
      </c>
      <c r="K3247" s="1">
        <v>0.376</v>
      </c>
      <c r="L3247" s="6">
        <f>if(J3247&gt;QUARTILE!$B$3, "TOP", if(J3247&lt;QUARTILE!$B$4, "BOTTOM", 0))</f>
        <v>0</v>
      </c>
      <c r="M3247" s="6">
        <f t="shared" si="1"/>
        <v>2</v>
      </c>
      <c r="N3247" s="6" t="str">
        <f t="shared" si="2"/>
        <v>Gen X</v>
      </c>
      <c r="O3247" s="6" t="str">
        <f t="shared" si="3"/>
        <v>Low Income</v>
      </c>
    </row>
    <row r="3248" hidden="1">
      <c r="A3248" s="1">
        <v>103246.0</v>
      </c>
      <c r="B3248" s="1">
        <v>49.0</v>
      </c>
      <c r="C3248" s="1">
        <v>8000.0</v>
      </c>
      <c r="D3248" s="1" t="s">
        <v>23</v>
      </c>
      <c r="E3248" s="1">
        <v>100000.0</v>
      </c>
      <c r="F3248" s="1">
        <v>3.0</v>
      </c>
      <c r="G3248" s="1">
        <v>21.0</v>
      </c>
      <c r="H3248" s="1">
        <v>5.0</v>
      </c>
      <c r="I3248" s="1" t="s">
        <v>18</v>
      </c>
      <c r="J3248" s="1">
        <v>0.803</v>
      </c>
      <c r="K3248" s="1">
        <v>0.57</v>
      </c>
      <c r="L3248" s="6">
        <f>if(J3248&gt;QUARTILE!$B$3, "TOP", if(J3248&lt;QUARTILE!$B$4, "BOTTOM", 0))</f>
        <v>0</v>
      </c>
      <c r="M3248" s="6">
        <f t="shared" si="1"/>
        <v>1</v>
      </c>
      <c r="N3248" s="6" t="str">
        <f t="shared" si="2"/>
        <v>Gen X</v>
      </c>
      <c r="O3248" s="6" t="str">
        <f t="shared" si="3"/>
        <v>Low Income</v>
      </c>
    </row>
    <row r="3249" hidden="1">
      <c r="A3249" s="1">
        <v>103247.0</v>
      </c>
      <c r="B3249" s="1">
        <v>50.0</v>
      </c>
      <c r="C3249" s="1">
        <v>22000.0</v>
      </c>
      <c r="D3249" s="1" t="s">
        <v>25</v>
      </c>
      <c r="E3249" s="1">
        <v>3674.41</v>
      </c>
      <c r="F3249" s="1">
        <v>1.0</v>
      </c>
      <c r="G3249" s="1">
        <v>18.0</v>
      </c>
      <c r="H3249" s="1">
        <v>5.0</v>
      </c>
      <c r="I3249" s="1" t="s">
        <v>22</v>
      </c>
      <c r="J3249" s="1">
        <v>0.214</v>
      </c>
      <c r="K3249" s="1">
        <v>0.763</v>
      </c>
      <c r="L3249" s="6" t="str">
        <f>if(J3249&gt;QUARTILE!$B$3, "TOP", if(J3249&lt;QUARTILE!$B$4, "BOTTOM", 0))</f>
        <v>BOTTOM</v>
      </c>
      <c r="M3249" s="6">
        <f t="shared" si="1"/>
        <v>2</v>
      </c>
      <c r="N3249" s="6" t="str">
        <f t="shared" si="2"/>
        <v>Gen X</v>
      </c>
      <c r="O3249" s="6" t="str">
        <f t="shared" si="3"/>
        <v>Low Income</v>
      </c>
    </row>
    <row r="3250" hidden="1">
      <c r="A3250" s="1">
        <v>103248.0</v>
      </c>
      <c r="B3250" s="1">
        <v>70.0</v>
      </c>
      <c r="C3250" s="1">
        <v>13000.0</v>
      </c>
      <c r="D3250" s="1" t="s">
        <v>25</v>
      </c>
      <c r="E3250" s="1">
        <v>31096.32</v>
      </c>
      <c r="F3250" s="1">
        <v>5.0</v>
      </c>
      <c r="G3250" s="1">
        <v>20.0</v>
      </c>
      <c r="H3250" s="1">
        <v>3.0</v>
      </c>
      <c r="I3250" s="1" t="s">
        <v>18</v>
      </c>
      <c r="J3250" s="1">
        <v>1.0</v>
      </c>
      <c r="K3250" s="1">
        <v>0.0</v>
      </c>
      <c r="L3250" s="6" t="str">
        <f>if(J3250&gt;QUARTILE!$B$3, "TOP", if(J3250&lt;QUARTILE!$B$4, "BOTTOM", 0))</f>
        <v>TOP</v>
      </c>
      <c r="M3250" s="6">
        <f t="shared" si="1"/>
        <v>1</v>
      </c>
      <c r="N3250" s="6" t="str">
        <f t="shared" si="2"/>
        <v>Baby Boomer</v>
      </c>
      <c r="O3250" s="6" t="str">
        <f t="shared" si="3"/>
        <v>Low Income</v>
      </c>
    </row>
    <row r="3251" hidden="1">
      <c r="A3251" s="1">
        <v>103249.0</v>
      </c>
      <c r="B3251" s="1">
        <v>33.0</v>
      </c>
      <c r="C3251" s="1">
        <v>32000.0</v>
      </c>
      <c r="D3251" s="1" t="s">
        <v>23</v>
      </c>
      <c r="E3251" s="1">
        <v>24418.61</v>
      </c>
      <c r="F3251" s="1">
        <v>5.0</v>
      </c>
      <c r="G3251" s="1">
        <v>17.0</v>
      </c>
      <c r="H3251" s="1">
        <v>10.0</v>
      </c>
      <c r="I3251" s="1" t="s">
        <v>22</v>
      </c>
      <c r="J3251" s="1">
        <v>0.227</v>
      </c>
      <c r="K3251" s="1">
        <v>0.066</v>
      </c>
      <c r="L3251" s="6" t="str">
        <f>if(J3251&gt;QUARTILE!$B$3, "TOP", if(J3251&lt;QUARTILE!$B$4, "BOTTOM", 0))</f>
        <v>BOTTOM</v>
      </c>
      <c r="M3251" s="6">
        <f t="shared" si="1"/>
        <v>2</v>
      </c>
      <c r="N3251" s="6" t="str">
        <f t="shared" si="2"/>
        <v>Gen X</v>
      </c>
      <c r="O3251" s="6" t="str">
        <f t="shared" si="3"/>
        <v>Low Income</v>
      </c>
    </row>
    <row r="3252" hidden="1">
      <c r="A3252" s="1">
        <v>103250.0</v>
      </c>
      <c r="B3252" s="1">
        <v>29.0</v>
      </c>
      <c r="C3252" s="1">
        <v>20000.0</v>
      </c>
      <c r="D3252" s="1" t="s">
        <v>25</v>
      </c>
      <c r="E3252" s="1">
        <v>7776.06</v>
      </c>
      <c r="F3252" s="1">
        <v>1.0</v>
      </c>
      <c r="G3252" s="1">
        <v>11.0</v>
      </c>
      <c r="H3252" s="1">
        <v>16.0</v>
      </c>
      <c r="I3252" s="1" t="s">
        <v>18</v>
      </c>
      <c r="J3252" s="1">
        <v>0.232</v>
      </c>
      <c r="K3252" s="1">
        <v>0.705</v>
      </c>
      <c r="L3252" s="6" t="str">
        <f>if(J3252&gt;QUARTILE!$B$3, "TOP", if(J3252&lt;QUARTILE!$B$4, "BOTTOM", 0))</f>
        <v>BOTTOM</v>
      </c>
      <c r="M3252" s="6">
        <f t="shared" si="1"/>
        <v>1</v>
      </c>
      <c r="N3252" s="6" t="str">
        <f t="shared" si="2"/>
        <v>Millenial</v>
      </c>
      <c r="O3252" s="6" t="str">
        <f t="shared" si="3"/>
        <v>Low Income</v>
      </c>
    </row>
    <row r="3253" hidden="1">
      <c r="A3253" s="1">
        <v>103251.0</v>
      </c>
      <c r="B3253" s="1">
        <v>55.0</v>
      </c>
      <c r="C3253" s="1">
        <v>39000.0</v>
      </c>
      <c r="D3253" s="1" t="s">
        <v>25</v>
      </c>
      <c r="E3253" s="1">
        <v>8031.63</v>
      </c>
      <c r="F3253" s="1">
        <v>1.0</v>
      </c>
      <c r="G3253" s="1">
        <v>22.0</v>
      </c>
      <c r="H3253" s="1">
        <v>5.0</v>
      </c>
      <c r="I3253" s="1" t="s">
        <v>22</v>
      </c>
      <c r="J3253" s="1">
        <v>0.686</v>
      </c>
      <c r="K3253" s="1">
        <v>0.667</v>
      </c>
      <c r="L3253" s="6">
        <f>if(J3253&gt;QUARTILE!$B$3, "TOP", if(J3253&lt;QUARTILE!$B$4, "BOTTOM", 0))</f>
        <v>0</v>
      </c>
      <c r="M3253" s="6">
        <f t="shared" si="1"/>
        <v>2</v>
      </c>
      <c r="N3253" s="6" t="str">
        <f t="shared" si="2"/>
        <v>Gen X</v>
      </c>
      <c r="O3253" s="6" t="str">
        <f t="shared" si="3"/>
        <v>Low Income</v>
      </c>
    </row>
    <row r="3254" hidden="1">
      <c r="A3254" s="1">
        <v>103252.0</v>
      </c>
      <c r="B3254" s="1">
        <v>69.0</v>
      </c>
      <c r="C3254" s="1">
        <v>19000.0</v>
      </c>
      <c r="D3254" s="1" t="s">
        <v>23</v>
      </c>
      <c r="E3254" s="1">
        <v>16581.7</v>
      </c>
      <c r="F3254" s="1">
        <v>2.0</v>
      </c>
      <c r="G3254" s="1">
        <v>21.0</v>
      </c>
      <c r="H3254" s="1">
        <v>2.0</v>
      </c>
      <c r="I3254" s="1" t="s">
        <v>22</v>
      </c>
      <c r="J3254" s="1">
        <v>0.471</v>
      </c>
      <c r="K3254" s="1">
        <v>0.804</v>
      </c>
      <c r="L3254" s="6">
        <f>if(J3254&gt;QUARTILE!$B$3, "TOP", if(J3254&lt;QUARTILE!$B$4, "BOTTOM", 0))</f>
        <v>0</v>
      </c>
      <c r="M3254" s="6">
        <f t="shared" si="1"/>
        <v>2</v>
      </c>
      <c r="N3254" s="6" t="str">
        <f t="shared" si="2"/>
        <v>Baby Boomer</v>
      </c>
      <c r="O3254" s="6" t="str">
        <f t="shared" si="3"/>
        <v>Low Income</v>
      </c>
    </row>
    <row r="3255" hidden="1">
      <c r="A3255" s="1">
        <v>103253.0</v>
      </c>
      <c r="B3255" s="1">
        <v>51.0</v>
      </c>
      <c r="C3255" s="1">
        <v>10000.0</v>
      </c>
      <c r="D3255" s="1" t="s">
        <v>17</v>
      </c>
      <c r="E3255" s="1">
        <v>38261.48</v>
      </c>
      <c r="F3255" s="1">
        <v>2.0</v>
      </c>
      <c r="G3255" s="1">
        <v>25.0</v>
      </c>
      <c r="H3255" s="1">
        <v>6.0</v>
      </c>
      <c r="I3255" s="1" t="s">
        <v>18</v>
      </c>
      <c r="J3255" s="1">
        <v>0.126</v>
      </c>
      <c r="K3255" s="1">
        <v>0.085</v>
      </c>
      <c r="L3255" s="6" t="str">
        <f>if(J3255&gt;QUARTILE!$B$3, "TOP", if(J3255&lt;QUARTILE!$B$4, "BOTTOM", 0))</f>
        <v>BOTTOM</v>
      </c>
      <c r="M3255" s="6">
        <f t="shared" si="1"/>
        <v>1</v>
      </c>
      <c r="N3255" s="6" t="str">
        <f t="shared" si="2"/>
        <v>Gen X</v>
      </c>
      <c r="O3255" s="6" t="str">
        <f t="shared" si="3"/>
        <v>Low Income</v>
      </c>
    </row>
    <row r="3256" hidden="1">
      <c r="A3256" s="1">
        <v>103254.0</v>
      </c>
      <c r="B3256" s="1">
        <v>78.0</v>
      </c>
      <c r="C3256" s="1">
        <v>9000.0</v>
      </c>
      <c r="D3256" s="1" t="s">
        <v>27</v>
      </c>
      <c r="E3256" s="1">
        <v>9761.3</v>
      </c>
      <c r="F3256" s="1">
        <v>1.0</v>
      </c>
      <c r="G3256" s="1">
        <v>16.0</v>
      </c>
      <c r="H3256" s="1">
        <v>7.0</v>
      </c>
      <c r="I3256" s="1" t="s">
        <v>22</v>
      </c>
      <c r="J3256" s="1">
        <v>0.921</v>
      </c>
      <c r="K3256" s="1">
        <v>0.937</v>
      </c>
      <c r="L3256" s="6" t="str">
        <f>if(J3256&gt;QUARTILE!$B$3, "TOP", if(J3256&lt;QUARTILE!$B$4, "BOTTOM", 0))</f>
        <v>TOP</v>
      </c>
      <c r="M3256" s="6">
        <f t="shared" si="1"/>
        <v>2</v>
      </c>
      <c r="N3256" s="6" t="str">
        <f t="shared" si="2"/>
        <v>Baby Boomer</v>
      </c>
      <c r="O3256" s="6" t="str">
        <f t="shared" si="3"/>
        <v>Low Income</v>
      </c>
    </row>
    <row r="3257" hidden="1">
      <c r="A3257" s="1">
        <v>103255.0</v>
      </c>
      <c r="B3257" s="1">
        <v>31.0</v>
      </c>
      <c r="C3257" s="1">
        <v>7000.0</v>
      </c>
      <c r="D3257" s="1" t="s">
        <v>23</v>
      </c>
      <c r="E3257" s="1">
        <v>1262.63</v>
      </c>
      <c r="F3257" s="1">
        <v>4.0</v>
      </c>
      <c r="G3257" s="1">
        <v>22.0</v>
      </c>
      <c r="H3257" s="1">
        <v>12.0</v>
      </c>
      <c r="I3257" s="1" t="s">
        <v>18</v>
      </c>
      <c r="J3257" s="1">
        <v>0.125</v>
      </c>
      <c r="K3257" s="1">
        <v>0.188</v>
      </c>
      <c r="L3257" s="6" t="str">
        <f>if(J3257&gt;QUARTILE!$B$3, "TOP", if(J3257&lt;QUARTILE!$B$4, "BOTTOM", 0))</f>
        <v>BOTTOM</v>
      </c>
      <c r="M3257" s="6">
        <f t="shared" si="1"/>
        <v>1</v>
      </c>
      <c r="N3257" s="6" t="str">
        <f t="shared" si="2"/>
        <v>Gen X</v>
      </c>
      <c r="O3257" s="6" t="str">
        <f t="shared" si="3"/>
        <v>Low Income</v>
      </c>
    </row>
    <row r="3258" hidden="1">
      <c r="A3258" s="1">
        <v>103256.0</v>
      </c>
      <c r="B3258" s="1">
        <v>53.0</v>
      </c>
      <c r="C3258" s="1">
        <v>32000.0</v>
      </c>
      <c r="D3258" s="1" t="s">
        <v>23</v>
      </c>
      <c r="E3258" s="1">
        <v>9381.49</v>
      </c>
      <c r="F3258" s="1">
        <v>1.0</v>
      </c>
      <c r="G3258" s="1">
        <v>19.0</v>
      </c>
      <c r="H3258" s="1">
        <v>4.0</v>
      </c>
      <c r="I3258" s="1" t="s">
        <v>22</v>
      </c>
      <c r="J3258" s="1">
        <v>0.206</v>
      </c>
      <c r="K3258" s="1">
        <v>0.135</v>
      </c>
      <c r="L3258" s="6" t="str">
        <f>if(J3258&gt;QUARTILE!$B$3, "TOP", if(J3258&lt;QUARTILE!$B$4, "BOTTOM", 0))</f>
        <v>BOTTOM</v>
      </c>
      <c r="M3258" s="6">
        <f t="shared" si="1"/>
        <v>2</v>
      </c>
      <c r="N3258" s="6" t="str">
        <f t="shared" si="2"/>
        <v>Gen X</v>
      </c>
      <c r="O3258" s="6" t="str">
        <f t="shared" si="3"/>
        <v>Low Income</v>
      </c>
    </row>
    <row r="3259" hidden="1">
      <c r="A3259" s="1">
        <v>103257.0</v>
      </c>
      <c r="B3259" s="1">
        <v>50.0</v>
      </c>
      <c r="C3259" s="1">
        <v>102000.0</v>
      </c>
      <c r="D3259" s="1" t="s">
        <v>17</v>
      </c>
      <c r="E3259" s="1">
        <v>4646.53</v>
      </c>
      <c r="F3259" s="1">
        <v>2.0</v>
      </c>
      <c r="G3259" s="1">
        <v>20.0</v>
      </c>
      <c r="H3259" s="1">
        <v>8.0</v>
      </c>
      <c r="I3259" s="1" t="s">
        <v>22</v>
      </c>
      <c r="J3259" s="1">
        <v>0.997</v>
      </c>
      <c r="K3259" s="1">
        <v>0.324</v>
      </c>
      <c r="L3259" s="6" t="str">
        <f>if(J3259&gt;QUARTILE!$B$3, "TOP", if(J3259&lt;QUARTILE!$B$4, "BOTTOM", 0))</f>
        <v>TOP</v>
      </c>
      <c r="M3259" s="6">
        <f t="shared" si="1"/>
        <v>2</v>
      </c>
      <c r="N3259" s="6" t="str">
        <f t="shared" si="2"/>
        <v>Gen X</v>
      </c>
      <c r="O3259" s="6" t="str">
        <f t="shared" si="3"/>
        <v>Medium Income</v>
      </c>
    </row>
    <row r="3260" hidden="1">
      <c r="A3260" s="1">
        <v>103258.0</v>
      </c>
      <c r="B3260" s="1">
        <v>40.0</v>
      </c>
      <c r="C3260" s="1">
        <v>29000.0</v>
      </c>
      <c r="D3260" s="1" t="s">
        <v>17</v>
      </c>
      <c r="E3260" s="1">
        <v>56005.62</v>
      </c>
      <c r="F3260" s="1">
        <v>3.0</v>
      </c>
      <c r="G3260" s="1">
        <v>16.0</v>
      </c>
      <c r="H3260" s="1">
        <v>13.0</v>
      </c>
      <c r="I3260" s="1" t="s">
        <v>18</v>
      </c>
      <c r="J3260" s="1">
        <v>0.375</v>
      </c>
      <c r="K3260" s="1">
        <v>0.709</v>
      </c>
      <c r="L3260" s="6">
        <f>if(J3260&gt;QUARTILE!$B$3, "TOP", if(J3260&lt;QUARTILE!$B$4, "BOTTOM", 0))</f>
        <v>0</v>
      </c>
      <c r="M3260" s="6">
        <f t="shared" si="1"/>
        <v>1</v>
      </c>
      <c r="N3260" s="6" t="str">
        <f t="shared" si="2"/>
        <v>Gen X</v>
      </c>
      <c r="O3260" s="6" t="str">
        <f t="shared" si="3"/>
        <v>Low Income</v>
      </c>
    </row>
    <row r="3261" hidden="1">
      <c r="A3261" s="1">
        <v>103259.0</v>
      </c>
      <c r="B3261" s="1">
        <v>67.0</v>
      </c>
      <c r="C3261" s="1">
        <v>60000.0</v>
      </c>
      <c r="D3261" s="1" t="s">
        <v>23</v>
      </c>
      <c r="E3261" s="1">
        <v>23898.57</v>
      </c>
      <c r="F3261" s="1">
        <v>3.0</v>
      </c>
      <c r="G3261" s="1">
        <v>27.0</v>
      </c>
      <c r="H3261" s="1">
        <v>4.0</v>
      </c>
      <c r="I3261" s="1" t="s">
        <v>22</v>
      </c>
      <c r="J3261" s="1">
        <v>0.968</v>
      </c>
      <c r="K3261" s="1">
        <v>0.028</v>
      </c>
      <c r="L3261" s="6" t="str">
        <f>if(J3261&gt;QUARTILE!$B$3, "TOP", if(J3261&lt;QUARTILE!$B$4, "BOTTOM", 0))</f>
        <v>TOP</v>
      </c>
      <c r="M3261" s="6">
        <f t="shared" si="1"/>
        <v>2</v>
      </c>
      <c r="N3261" s="6" t="str">
        <f t="shared" si="2"/>
        <v>Baby Boomer</v>
      </c>
      <c r="O3261" s="6" t="str">
        <f t="shared" si="3"/>
        <v>Medium Income</v>
      </c>
    </row>
    <row r="3262" hidden="1">
      <c r="A3262" s="1">
        <v>103260.0</v>
      </c>
      <c r="B3262" s="1">
        <v>62.0</v>
      </c>
      <c r="C3262" s="1">
        <v>43000.0</v>
      </c>
      <c r="D3262" s="1" t="s">
        <v>23</v>
      </c>
      <c r="E3262" s="1">
        <v>1043.4</v>
      </c>
      <c r="F3262" s="1">
        <v>5.0</v>
      </c>
      <c r="G3262" s="1">
        <v>18.0</v>
      </c>
      <c r="H3262" s="1">
        <v>4.0</v>
      </c>
      <c r="I3262" s="1" t="s">
        <v>22</v>
      </c>
      <c r="J3262" s="1">
        <v>0.221</v>
      </c>
      <c r="K3262" s="1">
        <v>0.177</v>
      </c>
      <c r="L3262" s="6" t="str">
        <f>if(J3262&gt;QUARTILE!$B$3, "TOP", if(J3262&lt;QUARTILE!$B$4, "BOTTOM", 0))</f>
        <v>BOTTOM</v>
      </c>
      <c r="M3262" s="6">
        <f t="shared" si="1"/>
        <v>2</v>
      </c>
      <c r="N3262" s="6" t="str">
        <f t="shared" si="2"/>
        <v>Baby Boomer</v>
      </c>
      <c r="O3262" s="6" t="str">
        <f t="shared" si="3"/>
        <v>Low Income</v>
      </c>
    </row>
    <row r="3263" hidden="1">
      <c r="A3263" s="1">
        <v>103261.0</v>
      </c>
      <c r="B3263" s="1">
        <v>19.0</v>
      </c>
      <c r="C3263" s="1">
        <v>16000.0</v>
      </c>
      <c r="D3263" s="1" t="s">
        <v>17</v>
      </c>
      <c r="E3263" s="1">
        <v>6934.17</v>
      </c>
      <c r="F3263" s="1">
        <v>3.0</v>
      </c>
      <c r="G3263" s="1">
        <v>22.0</v>
      </c>
      <c r="H3263" s="1">
        <v>17.0</v>
      </c>
      <c r="I3263" s="1" t="s">
        <v>22</v>
      </c>
      <c r="J3263" s="1">
        <v>0.048</v>
      </c>
      <c r="K3263" s="1">
        <v>0.956</v>
      </c>
      <c r="L3263" s="6" t="str">
        <f>if(J3263&gt;QUARTILE!$B$3, "TOP", if(J3263&lt;QUARTILE!$B$4, "BOTTOM", 0))</f>
        <v>BOTTOM</v>
      </c>
      <c r="M3263" s="6">
        <f t="shared" si="1"/>
        <v>2</v>
      </c>
      <c r="N3263" s="6" t="str">
        <f t="shared" si="2"/>
        <v>Millenial</v>
      </c>
      <c r="O3263" s="6" t="str">
        <f t="shared" si="3"/>
        <v>Low Income</v>
      </c>
    </row>
    <row r="3264" hidden="1">
      <c r="A3264" s="1">
        <v>103262.0</v>
      </c>
      <c r="B3264" s="1">
        <v>58.0</v>
      </c>
      <c r="C3264" s="1">
        <v>47000.0</v>
      </c>
      <c r="D3264" s="1" t="s">
        <v>27</v>
      </c>
      <c r="E3264" s="1">
        <v>1030.41</v>
      </c>
      <c r="F3264" s="1">
        <v>2.0</v>
      </c>
      <c r="G3264" s="1">
        <v>26.0</v>
      </c>
      <c r="H3264" s="1">
        <v>6.0</v>
      </c>
      <c r="I3264" s="1" t="s">
        <v>22</v>
      </c>
      <c r="J3264" s="1">
        <v>0.235</v>
      </c>
      <c r="K3264" s="1">
        <v>0.017</v>
      </c>
      <c r="L3264" s="6" t="str">
        <f>if(J3264&gt;QUARTILE!$B$3, "TOP", if(J3264&lt;QUARTILE!$B$4, "BOTTOM", 0))</f>
        <v>BOTTOM</v>
      </c>
      <c r="M3264" s="6">
        <f t="shared" si="1"/>
        <v>2</v>
      </c>
      <c r="N3264" s="6" t="str">
        <f t="shared" si="2"/>
        <v>Gen X</v>
      </c>
      <c r="O3264" s="6" t="str">
        <f t="shared" si="3"/>
        <v>Medium Income</v>
      </c>
    </row>
    <row r="3265" hidden="1">
      <c r="A3265" s="1">
        <v>103263.0</v>
      </c>
      <c r="B3265" s="1">
        <v>38.0</v>
      </c>
      <c r="C3265" s="1">
        <v>17000.0</v>
      </c>
      <c r="D3265" s="1" t="s">
        <v>23</v>
      </c>
      <c r="E3265" s="1">
        <v>35441.1</v>
      </c>
      <c r="F3265" s="1">
        <v>3.0</v>
      </c>
      <c r="G3265" s="1">
        <v>25.0</v>
      </c>
      <c r="H3265" s="1">
        <v>8.0</v>
      </c>
      <c r="I3265" s="1" t="s">
        <v>18</v>
      </c>
      <c r="J3265" s="1">
        <v>0.892</v>
      </c>
      <c r="K3265" s="1">
        <v>0.178</v>
      </c>
      <c r="L3265" s="6" t="str">
        <f>if(J3265&gt;QUARTILE!$B$3, "TOP", if(J3265&lt;QUARTILE!$B$4, "BOTTOM", 0))</f>
        <v>TOP</v>
      </c>
      <c r="M3265" s="6">
        <f t="shared" si="1"/>
        <v>1</v>
      </c>
      <c r="N3265" s="6" t="str">
        <f t="shared" si="2"/>
        <v>Gen X</v>
      </c>
      <c r="O3265" s="6" t="str">
        <f t="shared" si="3"/>
        <v>Low Income</v>
      </c>
    </row>
    <row r="3266" hidden="1">
      <c r="A3266" s="1">
        <v>103264.0</v>
      </c>
      <c r="B3266" s="1">
        <v>19.0</v>
      </c>
      <c r="C3266" s="1">
        <v>17000.0</v>
      </c>
      <c r="D3266" s="1" t="s">
        <v>27</v>
      </c>
      <c r="E3266" s="1">
        <v>47352.37</v>
      </c>
      <c r="F3266" s="1">
        <v>4.0</v>
      </c>
      <c r="G3266" s="1">
        <v>24.0</v>
      </c>
      <c r="H3266" s="1">
        <v>21.0</v>
      </c>
      <c r="I3266" s="1" t="s">
        <v>26</v>
      </c>
      <c r="J3266" s="1">
        <v>0.963</v>
      </c>
      <c r="K3266" s="1">
        <v>0.076</v>
      </c>
      <c r="L3266" s="6" t="str">
        <f>if(J3266&gt;QUARTILE!$B$3, "TOP", if(J3266&lt;QUARTILE!$B$4, "BOTTOM", 0))</f>
        <v>TOP</v>
      </c>
      <c r="M3266" s="6">
        <f t="shared" si="1"/>
        <v>3</v>
      </c>
      <c r="N3266" s="6" t="str">
        <f t="shared" si="2"/>
        <v>Millenial</v>
      </c>
      <c r="O3266" s="6" t="str">
        <f t="shared" si="3"/>
        <v>Low Income</v>
      </c>
    </row>
    <row r="3267" hidden="1">
      <c r="A3267" s="1">
        <v>103265.0</v>
      </c>
      <c r="B3267" s="1">
        <v>44.0</v>
      </c>
      <c r="C3267" s="1">
        <v>19000.0</v>
      </c>
      <c r="D3267" s="1" t="s">
        <v>25</v>
      </c>
      <c r="E3267" s="1">
        <v>2381.97</v>
      </c>
      <c r="F3267" s="1">
        <v>1.0</v>
      </c>
      <c r="G3267" s="1">
        <v>23.0</v>
      </c>
      <c r="H3267" s="1">
        <v>12.0</v>
      </c>
      <c r="I3267" s="1" t="s">
        <v>22</v>
      </c>
      <c r="J3267" s="1">
        <v>0.361</v>
      </c>
      <c r="K3267" s="1">
        <v>0.924</v>
      </c>
      <c r="L3267" s="6">
        <f>if(J3267&gt;QUARTILE!$B$3, "TOP", if(J3267&lt;QUARTILE!$B$4, "BOTTOM", 0))</f>
        <v>0</v>
      </c>
      <c r="M3267" s="6">
        <f t="shared" si="1"/>
        <v>2</v>
      </c>
      <c r="N3267" s="6" t="str">
        <f t="shared" si="2"/>
        <v>Gen X</v>
      </c>
      <c r="O3267" s="6" t="str">
        <f t="shared" si="3"/>
        <v>Low Income</v>
      </c>
    </row>
    <row r="3268" hidden="1">
      <c r="A3268" s="1">
        <v>103266.0</v>
      </c>
      <c r="B3268" s="1">
        <v>74.0</v>
      </c>
      <c r="C3268" s="1">
        <v>20000.0</v>
      </c>
      <c r="D3268" s="1" t="s">
        <v>27</v>
      </c>
      <c r="E3268" s="1">
        <v>11606.73</v>
      </c>
      <c r="F3268" s="1">
        <v>1.0</v>
      </c>
      <c r="G3268" s="1">
        <v>26.0</v>
      </c>
      <c r="H3268" s="1">
        <v>4.0</v>
      </c>
      <c r="I3268" s="1" t="s">
        <v>22</v>
      </c>
      <c r="J3268" s="1">
        <v>0.633</v>
      </c>
      <c r="K3268" s="1">
        <v>0.851</v>
      </c>
      <c r="L3268" s="6">
        <f>if(J3268&gt;QUARTILE!$B$3, "TOP", if(J3268&lt;QUARTILE!$B$4, "BOTTOM", 0))</f>
        <v>0</v>
      </c>
      <c r="M3268" s="6">
        <f t="shared" si="1"/>
        <v>2</v>
      </c>
      <c r="N3268" s="6" t="str">
        <f t="shared" si="2"/>
        <v>Baby Boomer</v>
      </c>
      <c r="O3268" s="6" t="str">
        <f t="shared" si="3"/>
        <v>Low Income</v>
      </c>
    </row>
    <row r="3269" hidden="1">
      <c r="A3269" s="1">
        <v>103267.0</v>
      </c>
      <c r="B3269" s="1">
        <v>26.0</v>
      </c>
      <c r="C3269" s="1">
        <v>33000.0</v>
      </c>
      <c r="D3269" s="1" t="s">
        <v>23</v>
      </c>
      <c r="E3269" s="1">
        <v>53730.65</v>
      </c>
      <c r="F3269" s="1">
        <v>2.0</v>
      </c>
      <c r="G3269" s="1">
        <v>17.0</v>
      </c>
      <c r="H3269" s="1">
        <v>15.0</v>
      </c>
      <c r="I3269" s="1" t="s">
        <v>22</v>
      </c>
      <c r="J3269" s="1">
        <v>0.815</v>
      </c>
      <c r="K3269" s="1">
        <v>0.36</v>
      </c>
      <c r="L3269" s="6">
        <f>if(J3269&gt;QUARTILE!$B$3, "TOP", if(J3269&lt;QUARTILE!$B$4, "BOTTOM", 0))</f>
        <v>0</v>
      </c>
      <c r="M3269" s="6">
        <f t="shared" si="1"/>
        <v>2</v>
      </c>
      <c r="N3269" s="6" t="str">
        <f t="shared" si="2"/>
        <v>Millenial</v>
      </c>
      <c r="O3269" s="6" t="str">
        <f t="shared" si="3"/>
        <v>Low Income</v>
      </c>
    </row>
    <row r="3270" hidden="1">
      <c r="A3270" s="1">
        <v>103268.0</v>
      </c>
      <c r="B3270" s="1">
        <v>18.0</v>
      </c>
      <c r="C3270" s="1">
        <v>15000.0</v>
      </c>
      <c r="D3270" s="1" t="s">
        <v>25</v>
      </c>
      <c r="E3270" s="1">
        <v>3138.03</v>
      </c>
      <c r="F3270" s="1">
        <v>5.0</v>
      </c>
      <c r="G3270" s="1">
        <v>24.0</v>
      </c>
      <c r="H3270" s="1">
        <v>15.0</v>
      </c>
      <c r="I3270" s="1" t="s">
        <v>18</v>
      </c>
      <c r="J3270" s="1">
        <v>0.615</v>
      </c>
      <c r="K3270" s="1">
        <v>0.268</v>
      </c>
      <c r="L3270" s="6">
        <f>if(J3270&gt;QUARTILE!$B$3, "TOP", if(J3270&lt;QUARTILE!$B$4, "BOTTOM", 0))</f>
        <v>0</v>
      </c>
      <c r="M3270" s="6">
        <f t="shared" si="1"/>
        <v>1</v>
      </c>
      <c r="N3270" s="6" t="str">
        <f t="shared" si="2"/>
        <v>Millenial</v>
      </c>
      <c r="O3270" s="6" t="str">
        <f t="shared" si="3"/>
        <v>Low Income</v>
      </c>
    </row>
    <row r="3271" hidden="1">
      <c r="A3271" s="1">
        <v>103269.0</v>
      </c>
      <c r="B3271" s="1">
        <v>28.0</v>
      </c>
      <c r="C3271" s="1">
        <v>38000.0</v>
      </c>
      <c r="D3271" s="1" t="s">
        <v>23</v>
      </c>
      <c r="E3271" s="1">
        <v>6903.5</v>
      </c>
      <c r="F3271" s="1">
        <v>1.0</v>
      </c>
      <c r="G3271" s="1">
        <v>20.0</v>
      </c>
      <c r="H3271" s="1">
        <v>12.0</v>
      </c>
      <c r="I3271" s="1" t="s">
        <v>22</v>
      </c>
      <c r="J3271" s="1">
        <v>0.986</v>
      </c>
      <c r="K3271" s="1">
        <v>0.944</v>
      </c>
      <c r="L3271" s="6" t="str">
        <f>if(J3271&gt;QUARTILE!$B$3, "TOP", if(J3271&lt;QUARTILE!$B$4, "BOTTOM", 0))</f>
        <v>TOP</v>
      </c>
      <c r="M3271" s="6">
        <f t="shared" si="1"/>
        <v>2</v>
      </c>
      <c r="N3271" s="6" t="str">
        <f t="shared" si="2"/>
        <v>Millenial</v>
      </c>
      <c r="O3271" s="6" t="str">
        <f t="shared" si="3"/>
        <v>Low Income</v>
      </c>
    </row>
    <row r="3272" hidden="1">
      <c r="A3272" s="1">
        <v>103270.0</v>
      </c>
      <c r="B3272" s="1">
        <v>20.0</v>
      </c>
      <c r="C3272" s="1">
        <v>37000.0</v>
      </c>
      <c r="D3272" s="1" t="s">
        <v>24</v>
      </c>
      <c r="E3272" s="1">
        <v>7256.01</v>
      </c>
      <c r="F3272" s="1">
        <v>3.0</v>
      </c>
      <c r="G3272" s="1">
        <v>25.0</v>
      </c>
      <c r="H3272" s="1">
        <v>15.0</v>
      </c>
      <c r="I3272" s="1" t="s">
        <v>18</v>
      </c>
      <c r="J3272" s="1">
        <v>0.794</v>
      </c>
      <c r="K3272" s="1">
        <v>0.188</v>
      </c>
      <c r="L3272" s="6">
        <f>if(J3272&gt;QUARTILE!$B$3, "TOP", if(J3272&lt;QUARTILE!$B$4, "BOTTOM", 0))</f>
        <v>0</v>
      </c>
      <c r="M3272" s="6">
        <f t="shared" si="1"/>
        <v>1</v>
      </c>
      <c r="N3272" s="6" t="str">
        <f t="shared" si="2"/>
        <v>Millenial</v>
      </c>
      <c r="O3272" s="6" t="str">
        <f t="shared" si="3"/>
        <v>Low Income</v>
      </c>
    </row>
    <row r="3273" hidden="1">
      <c r="A3273" s="1">
        <v>103271.0</v>
      </c>
      <c r="B3273" s="1">
        <v>69.0</v>
      </c>
      <c r="C3273" s="1">
        <v>27000.0</v>
      </c>
      <c r="D3273" s="1" t="s">
        <v>27</v>
      </c>
      <c r="E3273" s="1">
        <v>610.39</v>
      </c>
      <c r="F3273" s="1">
        <v>4.0</v>
      </c>
      <c r="G3273" s="1">
        <v>21.0</v>
      </c>
      <c r="H3273" s="1">
        <v>5.0</v>
      </c>
      <c r="I3273" s="1" t="s">
        <v>22</v>
      </c>
      <c r="J3273" s="1">
        <v>0.816</v>
      </c>
      <c r="K3273" s="1">
        <v>0.427</v>
      </c>
      <c r="L3273" s="6">
        <f>if(J3273&gt;QUARTILE!$B$3, "TOP", if(J3273&lt;QUARTILE!$B$4, "BOTTOM", 0))</f>
        <v>0</v>
      </c>
      <c r="M3273" s="6">
        <f t="shared" si="1"/>
        <v>2</v>
      </c>
      <c r="N3273" s="6" t="str">
        <f t="shared" si="2"/>
        <v>Baby Boomer</v>
      </c>
      <c r="O3273" s="6" t="str">
        <f t="shared" si="3"/>
        <v>Low Income</v>
      </c>
    </row>
    <row r="3274" hidden="1">
      <c r="A3274" s="1">
        <v>103272.0</v>
      </c>
      <c r="B3274" s="1">
        <v>79.0</v>
      </c>
      <c r="C3274" s="1">
        <v>71000.0</v>
      </c>
      <c r="D3274" s="1" t="s">
        <v>27</v>
      </c>
      <c r="E3274" s="1">
        <v>738.95</v>
      </c>
      <c r="F3274" s="1">
        <v>5.0</v>
      </c>
      <c r="G3274" s="1">
        <v>25.0</v>
      </c>
      <c r="H3274" s="1">
        <v>6.0</v>
      </c>
      <c r="I3274" s="1" t="s">
        <v>22</v>
      </c>
      <c r="J3274" s="1">
        <v>0.526</v>
      </c>
      <c r="K3274" s="1">
        <v>0.368</v>
      </c>
      <c r="L3274" s="6">
        <f>if(J3274&gt;QUARTILE!$B$3, "TOP", if(J3274&lt;QUARTILE!$B$4, "BOTTOM", 0))</f>
        <v>0</v>
      </c>
      <c r="M3274" s="6">
        <f t="shared" si="1"/>
        <v>2</v>
      </c>
      <c r="N3274" s="6" t="str">
        <f t="shared" si="2"/>
        <v>Baby Boomer</v>
      </c>
      <c r="O3274" s="6" t="str">
        <f t="shared" si="3"/>
        <v>Medium Income</v>
      </c>
    </row>
    <row r="3275" hidden="1">
      <c r="A3275" s="1">
        <v>103273.0</v>
      </c>
      <c r="B3275" s="1">
        <v>40.0</v>
      </c>
      <c r="C3275" s="1">
        <v>48000.0</v>
      </c>
      <c r="D3275" s="1" t="s">
        <v>27</v>
      </c>
      <c r="E3275" s="1">
        <v>61064.19</v>
      </c>
      <c r="F3275" s="1">
        <v>5.0</v>
      </c>
      <c r="G3275" s="1">
        <v>19.0</v>
      </c>
      <c r="H3275" s="1">
        <v>11.0</v>
      </c>
      <c r="I3275" s="1" t="s">
        <v>22</v>
      </c>
      <c r="J3275" s="1">
        <v>0.784</v>
      </c>
      <c r="K3275" s="1">
        <v>0.785</v>
      </c>
      <c r="L3275" s="6">
        <f>if(J3275&gt;QUARTILE!$B$3, "TOP", if(J3275&lt;QUARTILE!$B$4, "BOTTOM", 0))</f>
        <v>0</v>
      </c>
      <c r="M3275" s="6">
        <f t="shared" si="1"/>
        <v>2</v>
      </c>
      <c r="N3275" s="6" t="str">
        <f t="shared" si="2"/>
        <v>Gen X</v>
      </c>
      <c r="O3275" s="6" t="str">
        <f t="shared" si="3"/>
        <v>Medium Income</v>
      </c>
    </row>
    <row r="3276" hidden="1">
      <c r="A3276" s="1">
        <v>103274.0</v>
      </c>
      <c r="B3276" s="1">
        <v>43.0</v>
      </c>
      <c r="C3276" s="1">
        <v>42000.0</v>
      </c>
      <c r="D3276" s="1" t="s">
        <v>25</v>
      </c>
      <c r="E3276" s="1">
        <v>16930.29</v>
      </c>
      <c r="F3276" s="1">
        <v>5.0</v>
      </c>
      <c r="G3276" s="1">
        <v>19.0</v>
      </c>
      <c r="H3276" s="1">
        <v>16.0</v>
      </c>
      <c r="I3276" s="1" t="s">
        <v>22</v>
      </c>
      <c r="J3276" s="1">
        <v>0.233</v>
      </c>
      <c r="K3276" s="1">
        <v>0.706</v>
      </c>
      <c r="L3276" s="6" t="str">
        <f>if(J3276&gt;QUARTILE!$B$3, "TOP", if(J3276&lt;QUARTILE!$B$4, "BOTTOM", 0))</f>
        <v>BOTTOM</v>
      </c>
      <c r="M3276" s="6">
        <f t="shared" si="1"/>
        <v>2</v>
      </c>
      <c r="N3276" s="6" t="str">
        <f t="shared" si="2"/>
        <v>Gen X</v>
      </c>
      <c r="O3276" s="6" t="str">
        <f t="shared" si="3"/>
        <v>Low Income</v>
      </c>
    </row>
    <row r="3277" hidden="1">
      <c r="A3277" s="1">
        <v>103275.0</v>
      </c>
      <c r="B3277" s="1">
        <v>21.0</v>
      </c>
      <c r="C3277" s="1">
        <v>23000.0</v>
      </c>
      <c r="D3277" s="1" t="s">
        <v>21</v>
      </c>
      <c r="E3277" s="1">
        <v>7324.36</v>
      </c>
      <c r="F3277" s="1">
        <v>1.0</v>
      </c>
      <c r="G3277" s="1">
        <v>30.0</v>
      </c>
      <c r="H3277" s="1">
        <v>18.0</v>
      </c>
      <c r="I3277" s="1" t="s">
        <v>22</v>
      </c>
      <c r="J3277" s="1">
        <v>0.296</v>
      </c>
      <c r="K3277" s="1">
        <v>0.463</v>
      </c>
      <c r="L3277" s="6" t="str">
        <f>if(J3277&gt;QUARTILE!$B$3, "TOP", if(J3277&lt;QUARTILE!$B$4, "BOTTOM", 0))</f>
        <v>BOTTOM</v>
      </c>
      <c r="M3277" s="6">
        <f t="shared" si="1"/>
        <v>2</v>
      </c>
      <c r="N3277" s="6" t="str">
        <f t="shared" si="2"/>
        <v>Millenial</v>
      </c>
      <c r="O3277" s="6" t="str">
        <f t="shared" si="3"/>
        <v>Low Income</v>
      </c>
    </row>
    <row r="3278" hidden="1">
      <c r="A3278" s="1">
        <v>103276.0</v>
      </c>
      <c r="B3278" s="1">
        <v>35.0</v>
      </c>
      <c r="C3278" s="1">
        <v>27000.0</v>
      </c>
      <c r="D3278" s="1" t="s">
        <v>23</v>
      </c>
      <c r="E3278" s="1">
        <v>9518.01</v>
      </c>
      <c r="F3278" s="1">
        <v>5.0</v>
      </c>
      <c r="G3278" s="1">
        <v>28.0</v>
      </c>
      <c r="H3278" s="1">
        <v>13.0</v>
      </c>
      <c r="I3278" s="1" t="s">
        <v>18</v>
      </c>
      <c r="J3278" s="1">
        <v>0.552</v>
      </c>
      <c r="K3278" s="1">
        <v>0.557</v>
      </c>
      <c r="L3278" s="6">
        <f>if(J3278&gt;QUARTILE!$B$3, "TOP", if(J3278&lt;QUARTILE!$B$4, "BOTTOM", 0))</f>
        <v>0</v>
      </c>
      <c r="M3278" s="6">
        <f t="shared" si="1"/>
        <v>1</v>
      </c>
      <c r="N3278" s="6" t="str">
        <f t="shared" si="2"/>
        <v>Gen X</v>
      </c>
      <c r="O3278" s="6" t="str">
        <f t="shared" si="3"/>
        <v>Low Income</v>
      </c>
    </row>
    <row r="3279" hidden="1">
      <c r="A3279" s="1">
        <v>103277.0</v>
      </c>
      <c r="B3279" s="1">
        <v>72.0</v>
      </c>
      <c r="C3279" s="1">
        <v>30000.0</v>
      </c>
      <c r="D3279" s="1" t="s">
        <v>17</v>
      </c>
      <c r="E3279" s="1">
        <v>25094.3</v>
      </c>
      <c r="F3279" s="1">
        <v>2.0</v>
      </c>
      <c r="G3279" s="1">
        <v>25.0</v>
      </c>
      <c r="H3279" s="1">
        <v>5.0</v>
      </c>
      <c r="I3279" s="1" t="s">
        <v>22</v>
      </c>
      <c r="J3279" s="1">
        <v>0.816</v>
      </c>
      <c r="K3279" s="1">
        <v>0.908</v>
      </c>
      <c r="L3279" s="6">
        <f>if(J3279&gt;QUARTILE!$B$3, "TOP", if(J3279&lt;QUARTILE!$B$4, "BOTTOM", 0))</f>
        <v>0</v>
      </c>
      <c r="M3279" s="6">
        <f t="shared" si="1"/>
        <v>2</v>
      </c>
      <c r="N3279" s="6" t="str">
        <f t="shared" si="2"/>
        <v>Baby Boomer</v>
      </c>
      <c r="O3279" s="6" t="str">
        <f t="shared" si="3"/>
        <v>Low Income</v>
      </c>
    </row>
    <row r="3280" hidden="1">
      <c r="A3280" s="1">
        <v>103278.0</v>
      </c>
      <c r="B3280" s="1">
        <v>23.0</v>
      </c>
      <c r="C3280" s="1">
        <v>22000.0</v>
      </c>
      <c r="D3280" s="1" t="s">
        <v>23</v>
      </c>
      <c r="E3280" s="1">
        <v>9130.45</v>
      </c>
      <c r="F3280" s="1">
        <v>3.0</v>
      </c>
      <c r="G3280" s="1">
        <v>13.0</v>
      </c>
      <c r="H3280" s="1">
        <v>16.0</v>
      </c>
      <c r="I3280" s="1" t="s">
        <v>18</v>
      </c>
      <c r="J3280" s="1">
        <v>0.387</v>
      </c>
      <c r="K3280" s="1">
        <v>0.831</v>
      </c>
      <c r="L3280" s="6">
        <f>if(J3280&gt;QUARTILE!$B$3, "TOP", if(J3280&lt;QUARTILE!$B$4, "BOTTOM", 0))</f>
        <v>0</v>
      </c>
      <c r="M3280" s="6">
        <f t="shared" si="1"/>
        <v>1</v>
      </c>
      <c r="N3280" s="6" t="str">
        <f t="shared" si="2"/>
        <v>Millenial</v>
      </c>
      <c r="O3280" s="6" t="str">
        <f t="shared" si="3"/>
        <v>Low Income</v>
      </c>
    </row>
    <row r="3281" hidden="1">
      <c r="A3281" s="1">
        <v>103279.0</v>
      </c>
      <c r="B3281" s="1">
        <v>52.0</v>
      </c>
      <c r="C3281" s="1">
        <v>18000.0</v>
      </c>
      <c r="D3281" s="1" t="s">
        <v>25</v>
      </c>
      <c r="E3281" s="1">
        <v>5169.21</v>
      </c>
      <c r="F3281" s="1">
        <v>4.0</v>
      </c>
      <c r="G3281" s="1">
        <v>21.0</v>
      </c>
      <c r="H3281" s="1">
        <v>6.0</v>
      </c>
      <c r="I3281" s="1" t="s">
        <v>22</v>
      </c>
      <c r="J3281" s="1">
        <v>0.49</v>
      </c>
      <c r="K3281" s="1">
        <v>0.565</v>
      </c>
      <c r="L3281" s="6">
        <f>if(J3281&gt;QUARTILE!$B$3, "TOP", if(J3281&lt;QUARTILE!$B$4, "BOTTOM", 0))</f>
        <v>0</v>
      </c>
      <c r="M3281" s="6">
        <f t="shared" si="1"/>
        <v>2</v>
      </c>
      <c r="N3281" s="6" t="str">
        <f t="shared" si="2"/>
        <v>Gen X</v>
      </c>
      <c r="O3281" s="6" t="str">
        <f t="shared" si="3"/>
        <v>Low Income</v>
      </c>
    </row>
    <row r="3282" hidden="1">
      <c r="A3282" s="1">
        <v>103280.0</v>
      </c>
      <c r="B3282" s="1">
        <v>39.0</v>
      </c>
      <c r="C3282" s="1">
        <v>5000.0</v>
      </c>
      <c r="D3282" s="1" t="s">
        <v>25</v>
      </c>
      <c r="E3282" s="1">
        <v>2148.08</v>
      </c>
      <c r="F3282" s="1">
        <v>3.0</v>
      </c>
      <c r="G3282" s="1">
        <v>26.0</v>
      </c>
      <c r="H3282" s="1">
        <v>13.0</v>
      </c>
      <c r="I3282" s="1" t="s">
        <v>22</v>
      </c>
      <c r="J3282" s="1">
        <v>1.0</v>
      </c>
      <c r="K3282" s="1">
        <v>0.915</v>
      </c>
      <c r="L3282" s="6" t="str">
        <f>if(J3282&gt;QUARTILE!$B$3, "TOP", if(J3282&lt;QUARTILE!$B$4, "BOTTOM", 0))</f>
        <v>TOP</v>
      </c>
      <c r="M3282" s="6">
        <f t="shared" si="1"/>
        <v>2</v>
      </c>
      <c r="N3282" s="6" t="str">
        <f t="shared" si="2"/>
        <v>Gen X</v>
      </c>
      <c r="O3282" s="6" t="str">
        <f t="shared" si="3"/>
        <v>Low Income</v>
      </c>
    </row>
    <row r="3283" hidden="1">
      <c r="A3283" s="1">
        <v>103281.0</v>
      </c>
      <c r="B3283" s="1">
        <v>60.0</v>
      </c>
      <c r="C3283" s="1">
        <v>34000.0</v>
      </c>
      <c r="D3283" s="1" t="s">
        <v>17</v>
      </c>
      <c r="E3283" s="1">
        <v>26107.79</v>
      </c>
      <c r="F3283" s="1">
        <v>2.0</v>
      </c>
      <c r="G3283" s="1">
        <v>23.0</v>
      </c>
      <c r="H3283" s="1">
        <v>6.0</v>
      </c>
      <c r="I3283" s="1" t="s">
        <v>22</v>
      </c>
      <c r="J3283" s="1">
        <v>0.284</v>
      </c>
      <c r="K3283" s="1">
        <v>0.38</v>
      </c>
      <c r="L3283" s="6" t="str">
        <f>if(J3283&gt;QUARTILE!$B$3, "TOP", if(J3283&lt;QUARTILE!$B$4, "BOTTOM", 0))</f>
        <v>BOTTOM</v>
      </c>
      <c r="M3283" s="6">
        <f t="shared" si="1"/>
        <v>2</v>
      </c>
      <c r="N3283" s="6" t="str">
        <f t="shared" si="2"/>
        <v>Gen X</v>
      </c>
      <c r="O3283" s="6" t="str">
        <f t="shared" si="3"/>
        <v>Low Income</v>
      </c>
    </row>
    <row r="3284" hidden="1">
      <c r="A3284" s="1">
        <v>103282.0</v>
      </c>
      <c r="B3284" s="1">
        <v>32.0</v>
      </c>
      <c r="C3284" s="1">
        <v>41000.0</v>
      </c>
      <c r="D3284" s="1" t="s">
        <v>17</v>
      </c>
      <c r="E3284" s="1">
        <v>3982.8</v>
      </c>
      <c r="F3284" s="1">
        <v>2.0</v>
      </c>
      <c r="G3284" s="1">
        <v>17.0</v>
      </c>
      <c r="H3284" s="1">
        <v>10.0</v>
      </c>
      <c r="I3284" s="1" t="s">
        <v>22</v>
      </c>
      <c r="J3284" s="1">
        <v>0.618</v>
      </c>
      <c r="K3284" s="1">
        <v>0.733</v>
      </c>
      <c r="L3284" s="6">
        <f>if(J3284&gt;QUARTILE!$B$3, "TOP", if(J3284&lt;QUARTILE!$B$4, "BOTTOM", 0))</f>
        <v>0</v>
      </c>
      <c r="M3284" s="6">
        <f t="shared" si="1"/>
        <v>2</v>
      </c>
      <c r="N3284" s="6" t="str">
        <f t="shared" si="2"/>
        <v>Gen X</v>
      </c>
      <c r="O3284" s="6" t="str">
        <f t="shared" si="3"/>
        <v>Low Income</v>
      </c>
    </row>
    <row r="3285" hidden="1">
      <c r="A3285" s="1">
        <v>103283.0</v>
      </c>
      <c r="B3285" s="1">
        <v>39.0</v>
      </c>
      <c r="C3285" s="1">
        <v>11000.0</v>
      </c>
      <c r="D3285" s="1" t="s">
        <v>27</v>
      </c>
      <c r="E3285" s="1">
        <v>1443.85</v>
      </c>
      <c r="F3285" s="1">
        <v>3.0</v>
      </c>
      <c r="G3285" s="1">
        <v>23.0</v>
      </c>
      <c r="H3285" s="1">
        <v>20.0</v>
      </c>
      <c r="I3285" s="1" t="s">
        <v>22</v>
      </c>
      <c r="J3285" s="1">
        <v>0.101</v>
      </c>
      <c r="K3285" s="1">
        <v>0.016</v>
      </c>
      <c r="L3285" s="6" t="str">
        <f>if(J3285&gt;QUARTILE!$B$3, "TOP", if(J3285&lt;QUARTILE!$B$4, "BOTTOM", 0))</f>
        <v>BOTTOM</v>
      </c>
      <c r="M3285" s="6">
        <f t="shared" si="1"/>
        <v>2</v>
      </c>
      <c r="N3285" s="6" t="str">
        <f t="shared" si="2"/>
        <v>Gen X</v>
      </c>
      <c r="O3285" s="6" t="str">
        <f t="shared" si="3"/>
        <v>Low Income</v>
      </c>
    </row>
    <row r="3286" hidden="1">
      <c r="A3286" s="1">
        <v>103284.0</v>
      </c>
      <c r="B3286" s="1">
        <v>77.0</v>
      </c>
      <c r="C3286" s="1">
        <v>32000.0</v>
      </c>
      <c r="D3286" s="1" t="s">
        <v>25</v>
      </c>
      <c r="E3286" s="1">
        <v>11135.8</v>
      </c>
      <c r="F3286" s="1">
        <v>1.0</v>
      </c>
      <c r="G3286" s="1">
        <v>18.0</v>
      </c>
      <c r="H3286" s="1">
        <v>6.0</v>
      </c>
      <c r="I3286" s="1" t="s">
        <v>22</v>
      </c>
      <c r="J3286" s="1">
        <v>0.462</v>
      </c>
      <c r="K3286" s="1">
        <v>0.583</v>
      </c>
      <c r="L3286" s="6">
        <f>if(J3286&gt;QUARTILE!$B$3, "TOP", if(J3286&lt;QUARTILE!$B$4, "BOTTOM", 0))</f>
        <v>0</v>
      </c>
      <c r="M3286" s="6">
        <f t="shared" si="1"/>
        <v>2</v>
      </c>
      <c r="N3286" s="6" t="str">
        <f t="shared" si="2"/>
        <v>Baby Boomer</v>
      </c>
      <c r="O3286" s="6" t="str">
        <f t="shared" si="3"/>
        <v>Low Income</v>
      </c>
    </row>
    <row r="3287" hidden="1">
      <c r="A3287" s="1">
        <v>103285.0</v>
      </c>
      <c r="B3287" s="1">
        <v>54.0</v>
      </c>
      <c r="C3287" s="1">
        <v>15000.0</v>
      </c>
      <c r="D3287" s="1" t="s">
        <v>24</v>
      </c>
      <c r="E3287" s="1">
        <v>807.5</v>
      </c>
      <c r="F3287" s="1">
        <v>2.0</v>
      </c>
      <c r="G3287" s="1">
        <v>16.0</v>
      </c>
      <c r="H3287" s="1">
        <v>9.0</v>
      </c>
      <c r="I3287" s="1" t="s">
        <v>22</v>
      </c>
      <c r="J3287" s="1">
        <v>0.33</v>
      </c>
      <c r="K3287" s="1">
        <v>0.137</v>
      </c>
      <c r="L3287" s="6">
        <f>if(J3287&gt;QUARTILE!$B$3, "TOP", if(J3287&lt;QUARTILE!$B$4, "BOTTOM", 0))</f>
        <v>0</v>
      </c>
      <c r="M3287" s="6">
        <f t="shared" si="1"/>
        <v>2</v>
      </c>
      <c r="N3287" s="6" t="str">
        <f t="shared" si="2"/>
        <v>Gen X</v>
      </c>
      <c r="O3287" s="6" t="str">
        <f t="shared" si="3"/>
        <v>Low Income</v>
      </c>
    </row>
    <row r="3288" hidden="1">
      <c r="A3288" s="1">
        <v>103286.0</v>
      </c>
      <c r="B3288" s="1">
        <v>69.0</v>
      </c>
      <c r="C3288" s="1">
        <v>18000.0</v>
      </c>
      <c r="D3288" s="1" t="s">
        <v>23</v>
      </c>
      <c r="E3288" s="1">
        <v>67047.03</v>
      </c>
      <c r="F3288" s="1">
        <v>5.0</v>
      </c>
      <c r="G3288" s="1">
        <v>18.0</v>
      </c>
      <c r="H3288" s="1">
        <v>8.0</v>
      </c>
      <c r="I3288" s="1" t="s">
        <v>18</v>
      </c>
      <c r="J3288" s="1">
        <v>0.163</v>
      </c>
      <c r="K3288" s="1">
        <v>0.374</v>
      </c>
      <c r="L3288" s="6" t="str">
        <f>if(J3288&gt;QUARTILE!$B$3, "TOP", if(J3288&lt;QUARTILE!$B$4, "BOTTOM", 0))</f>
        <v>BOTTOM</v>
      </c>
      <c r="M3288" s="6">
        <f t="shared" si="1"/>
        <v>1</v>
      </c>
      <c r="N3288" s="6" t="str">
        <f t="shared" si="2"/>
        <v>Baby Boomer</v>
      </c>
      <c r="O3288" s="6" t="str">
        <f t="shared" si="3"/>
        <v>Low Income</v>
      </c>
    </row>
    <row r="3289" hidden="1">
      <c r="A3289" s="1">
        <v>103287.0</v>
      </c>
      <c r="B3289" s="1">
        <v>59.0</v>
      </c>
      <c r="C3289" s="1">
        <v>48000.0</v>
      </c>
      <c r="D3289" s="1" t="s">
        <v>17</v>
      </c>
      <c r="E3289" s="1">
        <v>19739.25</v>
      </c>
      <c r="F3289" s="1">
        <v>4.0</v>
      </c>
      <c r="G3289" s="1">
        <v>25.0</v>
      </c>
      <c r="H3289" s="1">
        <v>5.0</v>
      </c>
      <c r="I3289" s="1" t="s">
        <v>22</v>
      </c>
      <c r="J3289" s="1">
        <v>0.585</v>
      </c>
      <c r="K3289" s="1">
        <v>0.197</v>
      </c>
      <c r="L3289" s="6">
        <f>if(J3289&gt;QUARTILE!$B$3, "TOP", if(J3289&lt;QUARTILE!$B$4, "BOTTOM", 0))</f>
        <v>0</v>
      </c>
      <c r="M3289" s="6">
        <f t="shared" si="1"/>
        <v>2</v>
      </c>
      <c r="N3289" s="6" t="str">
        <f t="shared" si="2"/>
        <v>Gen X</v>
      </c>
      <c r="O3289" s="6" t="str">
        <f t="shared" si="3"/>
        <v>Medium Income</v>
      </c>
    </row>
    <row r="3290" hidden="1">
      <c r="A3290" s="1">
        <v>103288.0</v>
      </c>
      <c r="B3290" s="1">
        <v>29.0</v>
      </c>
      <c r="C3290" s="1">
        <v>12000.0</v>
      </c>
      <c r="D3290" s="1" t="s">
        <v>27</v>
      </c>
      <c r="E3290" s="1">
        <v>3313.93</v>
      </c>
      <c r="F3290" s="1">
        <v>4.0</v>
      </c>
      <c r="G3290" s="1">
        <v>16.0</v>
      </c>
      <c r="H3290" s="1">
        <v>15.0</v>
      </c>
      <c r="I3290" s="1" t="s">
        <v>22</v>
      </c>
      <c r="J3290" s="1">
        <v>0.331</v>
      </c>
      <c r="K3290" s="1">
        <v>0.331</v>
      </c>
      <c r="L3290" s="6">
        <f>if(J3290&gt;QUARTILE!$B$3, "TOP", if(J3290&lt;QUARTILE!$B$4, "BOTTOM", 0))</f>
        <v>0</v>
      </c>
      <c r="M3290" s="6">
        <f t="shared" si="1"/>
        <v>2</v>
      </c>
      <c r="N3290" s="6" t="str">
        <f t="shared" si="2"/>
        <v>Millenial</v>
      </c>
      <c r="O3290" s="6" t="str">
        <f t="shared" si="3"/>
        <v>Low Income</v>
      </c>
    </row>
    <row r="3291" hidden="1">
      <c r="A3291" s="1">
        <v>103289.0</v>
      </c>
      <c r="B3291" s="1">
        <v>64.0</v>
      </c>
      <c r="C3291" s="1">
        <v>12000.0</v>
      </c>
      <c r="D3291" s="1" t="s">
        <v>25</v>
      </c>
      <c r="E3291" s="1">
        <v>3785.81</v>
      </c>
      <c r="F3291" s="1">
        <v>2.0</v>
      </c>
      <c r="G3291" s="1">
        <v>13.0</v>
      </c>
      <c r="H3291" s="1">
        <v>1.0</v>
      </c>
      <c r="I3291" s="1" t="s">
        <v>22</v>
      </c>
      <c r="J3291" s="1">
        <v>0.302</v>
      </c>
      <c r="K3291" s="1">
        <v>0.792</v>
      </c>
      <c r="L3291" s="6" t="str">
        <f>if(J3291&gt;QUARTILE!$B$3, "TOP", if(J3291&lt;QUARTILE!$B$4, "BOTTOM", 0))</f>
        <v>BOTTOM</v>
      </c>
      <c r="M3291" s="6">
        <f t="shared" si="1"/>
        <v>2</v>
      </c>
      <c r="N3291" s="6" t="str">
        <f t="shared" si="2"/>
        <v>Baby Boomer</v>
      </c>
      <c r="O3291" s="6" t="str">
        <f t="shared" si="3"/>
        <v>Low Income</v>
      </c>
    </row>
    <row r="3292" hidden="1">
      <c r="A3292" s="1">
        <v>103290.0</v>
      </c>
      <c r="B3292" s="1">
        <v>66.0</v>
      </c>
      <c r="C3292" s="1">
        <v>65000.0</v>
      </c>
      <c r="D3292" s="1" t="s">
        <v>23</v>
      </c>
      <c r="E3292" s="1">
        <v>16871.43</v>
      </c>
      <c r="F3292" s="1">
        <v>5.0</v>
      </c>
      <c r="G3292" s="1">
        <v>15.0</v>
      </c>
      <c r="H3292" s="1">
        <v>8.0</v>
      </c>
      <c r="I3292" s="1" t="s">
        <v>22</v>
      </c>
      <c r="J3292" s="1">
        <v>1.0</v>
      </c>
      <c r="K3292" s="1">
        <v>0.009</v>
      </c>
      <c r="L3292" s="6" t="str">
        <f>if(J3292&gt;QUARTILE!$B$3, "TOP", if(J3292&lt;QUARTILE!$B$4, "BOTTOM", 0))</f>
        <v>TOP</v>
      </c>
      <c r="M3292" s="6">
        <f t="shared" si="1"/>
        <v>2</v>
      </c>
      <c r="N3292" s="6" t="str">
        <f t="shared" si="2"/>
        <v>Baby Boomer</v>
      </c>
      <c r="O3292" s="6" t="str">
        <f t="shared" si="3"/>
        <v>Medium Income</v>
      </c>
    </row>
    <row r="3293" hidden="1">
      <c r="A3293" s="1">
        <v>103291.0</v>
      </c>
      <c r="B3293" s="1">
        <v>59.0</v>
      </c>
      <c r="C3293" s="1">
        <v>20000.0</v>
      </c>
      <c r="D3293" s="1" t="s">
        <v>25</v>
      </c>
      <c r="E3293" s="1">
        <v>8818.71</v>
      </c>
      <c r="F3293" s="1">
        <v>3.0</v>
      </c>
      <c r="G3293" s="1">
        <v>23.0</v>
      </c>
      <c r="H3293" s="1">
        <v>6.0</v>
      </c>
      <c r="I3293" s="1" t="s">
        <v>22</v>
      </c>
      <c r="J3293" s="1">
        <v>0.28</v>
      </c>
      <c r="K3293" s="1">
        <v>0.537</v>
      </c>
      <c r="L3293" s="6" t="str">
        <f>if(J3293&gt;QUARTILE!$B$3, "TOP", if(J3293&lt;QUARTILE!$B$4, "BOTTOM", 0))</f>
        <v>BOTTOM</v>
      </c>
      <c r="M3293" s="6">
        <f t="shared" si="1"/>
        <v>2</v>
      </c>
      <c r="N3293" s="6" t="str">
        <f t="shared" si="2"/>
        <v>Gen X</v>
      </c>
      <c r="O3293" s="6" t="str">
        <f t="shared" si="3"/>
        <v>Low Income</v>
      </c>
    </row>
    <row r="3294" hidden="1">
      <c r="A3294" s="1">
        <v>103292.0</v>
      </c>
      <c r="B3294" s="1">
        <v>55.0</v>
      </c>
      <c r="C3294" s="1">
        <v>47000.0</v>
      </c>
      <c r="D3294" s="1" t="s">
        <v>23</v>
      </c>
      <c r="E3294" s="1">
        <v>29768.03</v>
      </c>
      <c r="F3294" s="1">
        <v>4.0</v>
      </c>
      <c r="G3294" s="1">
        <v>13.0</v>
      </c>
      <c r="H3294" s="1">
        <v>2.0</v>
      </c>
      <c r="I3294" s="1" t="s">
        <v>22</v>
      </c>
      <c r="J3294" s="1">
        <v>0.455</v>
      </c>
      <c r="K3294" s="1">
        <v>0.095</v>
      </c>
      <c r="L3294" s="6">
        <f>if(J3294&gt;QUARTILE!$B$3, "TOP", if(J3294&lt;QUARTILE!$B$4, "BOTTOM", 0))</f>
        <v>0</v>
      </c>
      <c r="M3294" s="6">
        <f t="shared" si="1"/>
        <v>2</v>
      </c>
      <c r="N3294" s="6" t="str">
        <f t="shared" si="2"/>
        <v>Gen X</v>
      </c>
      <c r="O3294" s="6" t="str">
        <f t="shared" si="3"/>
        <v>Medium Income</v>
      </c>
    </row>
    <row r="3295" hidden="1">
      <c r="A3295" s="1">
        <v>103293.0</v>
      </c>
      <c r="B3295" s="1">
        <v>35.0</v>
      </c>
      <c r="C3295" s="1">
        <v>8000.0</v>
      </c>
      <c r="D3295" s="1" t="s">
        <v>23</v>
      </c>
      <c r="E3295" s="1">
        <v>15784.64</v>
      </c>
      <c r="F3295" s="1">
        <v>5.0</v>
      </c>
      <c r="G3295" s="1">
        <v>20.0</v>
      </c>
      <c r="H3295" s="1">
        <v>9.0</v>
      </c>
      <c r="I3295" s="1" t="s">
        <v>22</v>
      </c>
      <c r="J3295" s="1">
        <v>0.999</v>
      </c>
      <c r="K3295" s="1">
        <v>0.523</v>
      </c>
      <c r="L3295" s="6" t="str">
        <f>if(J3295&gt;QUARTILE!$B$3, "TOP", if(J3295&lt;QUARTILE!$B$4, "BOTTOM", 0))</f>
        <v>TOP</v>
      </c>
      <c r="M3295" s="6">
        <f t="shared" si="1"/>
        <v>2</v>
      </c>
      <c r="N3295" s="6" t="str">
        <f t="shared" si="2"/>
        <v>Gen X</v>
      </c>
      <c r="O3295" s="6" t="str">
        <f t="shared" si="3"/>
        <v>Low Income</v>
      </c>
    </row>
    <row r="3296" hidden="1">
      <c r="A3296" s="1">
        <v>103294.0</v>
      </c>
      <c r="B3296" s="1">
        <v>62.0</v>
      </c>
      <c r="C3296" s="1">
        <v>9000.0</v>
      </c>
      <c r="D3296" s="1" t="s">
        <v>23</v>
      </c>
      <c r="E3296" s="1">
        <v>11359.7</v>
      </c>
      <c r="F3296" s="1">
        <v>5.0</v>
      </c>
      <c r="G3296" s="1">
        <v>22.0</v>
      </c>
      <c r="H3296" s="1">
        <v>6.0</v>
      </c>
      <c r="I3296" s="1" t="s">
        <v>22</v>
      </c>
      <c r="J3296" s="1">
        <v>0.13</v>
      </c>
      <c r="K3296" s="1">
        <v>0.584</v>
      </c>
      <c r="L3296" s="6" t="str">
        <f>if(J3296&gt;QUARTILE!$B$3, "TOP", if(J3296&lt;QUARTILE!$B$4, "BOTTOM", 0))</f>
        <v>BOTTOM</v>
      </c>
      <c r="M3296" s="6">
        <f t="shared" si="1"/>
        <v>2</v>
      </c>
      <c r="N3296" s="6" t="str">
        <f t="shared" si="2"/>
        <v>Baby Boomer</v>
      </c>
      <c r="O3296" s="6" t="str">
        <f t="shared" si="3"/>
        <v>Low Income</v>
      </c>
    </row>
    <row r="3297" hidden="1">
      <c r="A3297" s="1">
        <v>103295.0</v>
      </c>
      <c r="B3297" s="1">
        <v>52.0</v>
      </c>
      <c r="C3297" s="1">
        <v>13000.0</v>
      </c>
      <c r="D3297" s="1" t="s">
        <v>25</v>
      </c>
      <c r="E3297" s="1">
        <v>65926.07</v>
      </c>
      <c r="F3297" s="1">
        <v>1.0</v>
      </c>
      <c r="G3297" s="1">
        <v>15.0</v>
      </c>
      <c r="H3297" s="1">
        <v>8.0</v>
      </c>
      <c r="I3297" s="1" t="s">
        <v>18</v>
      </c>
      <c r="J3297" s="1">
        <v>1.0</v>
      </c>
      <c r="K3297" s="1">
        <v>0.082</v>
      </c>
      <c r="L3297" s="6" t="str">
        <f>if(J3297&gt;QUARTILE!$B$3, "TOP", if(J3297&lt;QUARTILE!$B$4, "BOTTOM", 0))</f>
        <v>TOP</v>
      </c>
      <c r="M3297" s="6">
        <f t="shared" si="1"/>
        <v>1</v>
      </c>
      <c r="N3297" s="6" t="str">
        <f t="shared" si="2"/>
        <v>Gen X</v>
      </c>
      <c r="O3297" s="6" t="str">
        <f t="shared" si="3"/>
        <v>Low Income</v>
      </c>
    </row>
    <row r="3298" hidden="1">
      <c r="A3298" s="1">
        <v>103296.0</v>
      </c>
      <c r="B3298" s="1">
        <v>47.0</v>
      </c>
      <c r="C3298" s="1">
        <v>17000.0</v>
      </c>
      <c r="D3298" s="1" t="s">
        <v>27</v>
      </c>
      <c r="E3298" s="1">
        <v>9909.84</v>
      </c>
      <c r="F3298" s="1">
        <v>2.0</v>
      </c>
      <c r="G3298" s="1">
        <v>23.0</v>
      </c>
      <c r="H3298" s="1">
        <v>7.0</v>
      </c>
      <c r="I3298" s="1" t="s">
        <v>22</v>
      </c>
      <c r="J3298" s="1">
        <v>0.39</v>
      </c>
      <c r="K3298" s="1">
        <v>0.006</v>
      </c>
      <c r="L3298" s="6">
        <f>if(J3298&gt;QUARTILE!$B$3, "TOP", if(J3298&lt;QUARTILE!$B$4, "BOTTOM", 0))</f>
        <v>0</v>
      </c>
      <c r="M3298" s="6">
        <f t="shared" si="1"/>
        <v>2</v>
      </c>
      <c r="N3298" s="6" t="str">
        <f t="shared" si="2"/>
        <v>Gen X</v>
      </c>
      <c r="O3298" s="6" t="str">
        <f t="shared" si="3"/>
        <v>Low Income</v>
      </c>
    </row>
    <row r="3299" hidden="1">
      <c r="A3299" s="1">
        <v>103297.0</v>
      </c>
      <c r="B3299" s="1">
        <v>41.0</v>
      </c>
      <c r="C3299" s="1">
        <v>9000.0</v>
      </c>
      <c r="D3299" s="1" t="s">
        <v>17</v>
      </c>
      <c r="E3299" s="1">
        <v>10236.89</v>
      </c>
      <c r="F3299" s="1">
        <v>5.0</v>
      </c>
      <c r="G3299" s="1">
        <v>19.0</v>
      </c>
      <c r="H3299" s="1">
        <v>8.0</v>
      </c>
      <c r="I3299" s="1" t="s">
        <v>22</v>
      </c>
      <c r="J3299" s="1">
        <v>0.791</v>
      </c>
      <c r="K3299" s="1">
        <v>0.035</v>
      </c>
      <c r="L3299" s="6">
        <f>if(J3299&gt;QUARTILE!$B$3, "TOP", if(J3299&lt;QUARTILE!$B$4, "BOTTOM", 0))</f>
        <v>0</v>
      </c>
      <c r="M3299" s="6">
        <f t="shared" si="1"/>
        <v>2</v>
      </c>
      <c r="N3299" s="6" t="str">
        <f t="shared" si="2"/>
        <v>Gen X</v>
      </c>
      <c r="O3299" s="6" t="str">
        <f t="shared" si="3"/>
        <v>Low Income</v>
      </c>
    </row>
    <row r="3300" hidden="1">
      <c r="A3300" s="1">
        <v>103298.0</v>
      </c>
      <c r="B3300" s="1">
        <v>59.0</v>
      </c>
      <c r="C3300" s="1">
        <v>27000.0</v>
      </c>
      <c r="D3300" s="1" t="s">
        <v>23</v>
      </c>
      <c r="E3300" s="1">
        <v>21918.66</v>
      </c>
      <c r="F3300" s="1">
        <v>3.0</v>
      </c>
      <c r="G3300" s="1">
        <v>21.0</v>
      </c>
      <c r="H3300" s="1">
        <v>5.0</v>
      </c>
      <c r="I3300" s="1" t="s">
        <v>22</v>
      </c>
      <c r="J3300" s="1">
        <v>0.406</v>
      </c>
      <c r="K3300" s="1">
        <v>0.69</v>
      </c>
      <c r="L3300" s="6">
        <f>if(J3300&gt;QUARTILE!$B$3, "TOP", if(J3300&lt;QUARTILE!$B$4, "BOTTOM", 0))</f>
        <v>0</v>
      </c>
      <c r="M3300" s="6">
        <f t="shared" si="1"/>
        <v>2</v>
      </c>
      <c r="N3300" s="6" t="str">
        <f t="shared" si="2"/>
        <v>Gen X</v>
      </c>
      <c r="O3300" s="6" t="str">
        <f t="shared" si="3"/>
        <v>Low Income</v>
      </c>
    </row>
    <row r="3301" hidden="1">
      <c r="A3301" s="1">
        <v>103299.0</v>
      </c>
      <c r="B3301" s="1">
        <v>47.0</v>
      </c>
      <c r="C3301" s="1">
        <v>29000.0</v>
      </c>
      <c r="D3301" s="1" t="s">
        <v>25</v>
      </c>
      <c r="E3301" s="1">
        <v>33159.81</v>
      </c>
      <c r="F3301" s="1">
        <v>4.0</v>
      </c>
      <c r="G3301" s="1">
        <v>22.0</v>
      </c>
      <c r="H3301" s="1">
        <v>7.0</v>
      </c>
      <c r="I3301" s="1" t="s">
        <v>18</v>
      </c>
      <c r="J3301" s="1">
        <v>0.566</v>
      </c>
      <c r="K3301" s="1">
        <v>0.23</v>
      </c>
      <c r="L3301" s="6">
        <f>if(J3301&gt;QUARTILE!$B$3, "TOP", if(J3301&lt;QUARTILE!$B$4, "BOTTOM", 0))</f>
        <v>0</v>
      </c>
      <c r="M3301" s="6">
        <f t="shared" si="1"/>
        <v>1</v>
      </c>
      <c r="N3301" s="6" t="str">
        <f t="shared" si="2"/>
        <v>Gen X</v>
      </c>
      <c r="O3301" s="6" t="str">
        <f t="shared" si="3"/>
        <v>Low Income</v>
      </c>
    </row>
    <row r="3302" hidden="1">
      <c r="A3302" s="1">
        <v>103300.0</v>
      </c>
      <c r="B3302" s="1">
        <v>31.0</v>
      </c>
      <c r="C3302" s="1">
        <v>13000.0</v>
      </c>
      <c r="D3302" s="1" t="s">
        <v>25</v>
      </c>
      <c r="E3302" s="1">
        <v>19681.49</v>
      </c>
      <c r="F3302" s="1">
        <v>1.0</v>
      </c>
      <c r="G3302" s="1">
        <v>18.0</v>
      </c>
      <c r="H3302" s="1">
        <v>8.0</v>
      </c>
      <c r="I3302" s="1" t="s">
        <v>22</v>
      </c>
      <c r="J3302" s="1">
        <v>0.488</v>
      </c>
      <c r="K3302" s="1">
        <v>0.373</v>
      </c>
      <c r="L3302" s="6">
        <f>if(J3302&gt;QUARTILE!$B$3, "TOP", if(J3302&lt;QUARTILE!$B$4, "BOTTOM", 0))</f>
        <v>0</v>
      </c>
      <c r="M3302" s="6">
        <f t="shared" si="1"/>
        <v>2</v>
      </c>
      <c r="N3302" s="6" t="str">
        <f t="shared" si="2"/>
        <v>Gen X</v>
      </c>
      <c r="O3302" s="6" t="str">
        <f t="shared" si="3"/>
        <v>Low Income</v>
      </c>
    </row>
    <row r="3303" hidden="1">
      <c r="A3303" s="1">
        <v>103301.0</v>
      </c>
      <c r="B3303" s="1">
        <v>23.0</v>
      </c>
      <c r="C3303" s="1">
        <v>13000.0</v>
      </c>
      <c r="D3303" s="1" t="s">
        <v>25</v>
      </c>
      <c r="E3303" s="1">
        <v>23987.02</v>
      </c>
      <c r="F3303" s="1">
        <v>3.0</v>
      </c>
      <c r="G3303" s="1">
        <v>20.0</v>
      </c>
      <c r="H3303" s="1">
        <v>13.0</v>
      </c>
      <c r="I3303" s="1" t="s">
        <v>18</v>
      </c>
      <c r="J3303" s="1">
        <v>0.997</v>
      </c>
      <c r="K3303" s="1">
        <v>0.692</v>
      </c>
      <c r="L3303" s="6" t="str">
        <f>if(J3303&gt;QUARTILE!$B$3, "TOP", if(J3303&lt;QUARTILE!$B$4, "BOTTOM", 0))</f>
        <v>TOP</v>
      </c>
      <c r="M3303" s="6">
        <f t="shared" si="1"/>
        <v>1</v>
      </c>
      <c r="N3303" s="6" t="str">
        <f t="shared" si="2"/>
        <v>Millenial</v>
      </c>
      <c r="O3303" s="6" t="str">
        <f t="shared" si="3"/>
        <v>Low Income</v>
      </c>
    </row>
    <row r="3304" hidden="1">
      <c r="A3304" s="1">
        <v>103302.0</v>
      </c>
      <c r="B3304" s="1">
        <v>20.0</v>
      </c>
      <c r="C3304" s="1">
        <v>15000.0</v>
      </c>
      <c r="D3304" s="1" t="s">
        <v>17</v>
      </c>
      <c r="E3304" s="1">
        <v>9333.99</v>
      </c>
      <c r="F3304" s="1">
        <v>4.0</v>
      </c>
      <c r="G3304" s="1">
        <v>15.0</v>
      </c>
      <c r="H3304" s="1">
        <v>14.0</v>
      </c>
      <c r="I3304" s="1" t="s">
        <v>22</v>
      </c>
      <c r="J3304" s="1">
        <v>0.55</v>
      </c>
      <c r="K3304" s="1">
        <v>0.447</v>
      </c>
      <c r="L3304" s="6">
        <f>if(J3304&gt;QUARTILE!$B$3, "TOP", if(J3304&lt;QUARTILE!$B$4, "BOTTOM", 0))</f>
        <v>0</v>
      </c>
      <c r="M3304" s="6">
        <f t="shared" si="1"/>
        <v>2</v>
      </c>
      <c r="N3304" s="6" t="str">
        <f t="shared" si="2"/>
        <v>Millenial</v>
      </c>
      <c r="O3304" s="6" t="str">
        <f t="shared" si="3"/>
        <v>Low Income</v>
      </c>
    </row>
    <row r="3305" hidden="1">
      <c r="A3305" s="1">
        <v>103303.0</v>
      </c>
      <c r="B3305" s="1">
        <v>33.0</v>
      </c>
      <c r="C3305" s="1">
        <v>11000.0</v>
      </c>
      <c r="D3305" s="1" t="s">
        <v>25</v>
      </c>
      <c r="E3305" s="1">
        <v>13059.19</v>
      </c>
      <c r="F3305" s="1">
        <v>2.0</v>
      </c>
      <c r="G3305" s="1">
        <v>18.0</v>
      </c>
      <c r="H3305" s="1">
        <v>9.0</v>
      </c>
      <c r="I3305" s="1" t="s">
        <v>22</v>
      </c>
      <c r="J3305" s="1">
        <v>0.267</v>
      </c>
      <c r="K3305" s="1">
        <v>0.637</v>
      </c>
      <c r="L3305" s="6" t="str">
        <f>if(J3305&gt;QUARTILE!$B$3, "TOP", if(J3305&lt;QUARTILE!$B$4, "BOTTOM", 0))</f>
        <v>BOTTOM</v>
      </c>
      <c r="M3305" s="6">
        <f t="shared" si="1"/>
        <v>2</v>
      </c>
      <c r="N3305" s="6" t="str">
        <f t="shared" si="2"/>
        <v>Gen X</v>
      </c>
      <c r="O3305" s="6" t="str">
        <f t="shared" si="3"/>
        <v>Low Income</v>
      </c>
    </row>
    <row r="3306" hidden="1">
      <c r="A3306" s="1">
        <v>103304.0</v>
      </c>
      <c r="B3306" s="1">
        <v>24.0</v>
      </c>
      <c r="C3306" s="1">
        <v>5000.0</v>
      </c>
      <c r="D3306" s="1" t="s">
        <v>17</v>
      </c>
      <c r="E3306" s="1">
        <v>4388.89</v>
      </c>
      <c r="F3306" s="1">
        <v>3.0</v>
      </c>
      <c r="G3306" s="1">
        <v>16.0</v>
      </c>
      <c r="H3306" s="1">
        <v>19.0</v>
      </c>
      <c r="I3306" s="1" t="s">
        <v>18</v>
      </c>
      <c r="J3306" s="1">
        <v>0.612</v>
      </c>
      <c r="K3306" s="1">
        <v>0.919</v>
      </c>
      <c r="L3306" s="6">
        <f>if(J3306&gt;QUARTILE!$B$3, "TOP", if(J3306&lt;QUARTILE!$B$4, "BOTTOM", 0))</f>
        <v>0</v>
      </c>
      <c r="M3306" s="6">
        <f t="shared" si="1"/>
        <v>1</v>
      </c>
      <c r="N3306" s="6" t="str">
        <f t="shared" si="2"/>
        <v>Millenial</v>
      </c>
      <c r="O3306" s="6" t="str">
        <f t="shared" si="3"/>
        <v>Low Income</v>
      </c>
    </row>
    <row r="3307" hidden="1">
      <c r="A3307" s="1">
        <v>103305.0</v>
      </c>
      <c r="B3307" s="1">
        <v>69.0</v>
      </c>
      <c r="C3307" s="1">
        <v>21000.0</v>
      </c>
      <c r="D3307" s="1" t="s">
        <v>25</v>
      </c>
      <c r="E3307" s="1">
        <v>22804.1</v>
      </c>
      <c r="F3307" s="1">
        <v>4.0</v>
      </c>
      <c r="G3307" s="1">
        <v>17.0</v>
      </c>
      <c r="H3307" s="1">
        <v>6.0</v>
      </c>
      <c r="I3307" s="1" t="s">
        <v>22</v>
      </c>
      <c r="J3307" s="1">
        <v>0.939</v>
      </c>
      <c r="K3307" s="1">
        <v>0.457</v>
      </c>
      <c r="L3307" s="6" t="str">
        <f>if(J3307&gt;QUARTILE!$B$3, "TOP", if(J3307&lt;QUARTILE!$B$4, "BOTTOM", 0))</f>
        <v>TOP</v>
      </c>
      <c r="M3307" s="6">
        <f t="shared" si="1"/>
        <v>2</v>
      </c>
      <c r="N3307" s="6" t="str">
        <f t="shared" si="2"/>
        <v>Baby Boomer</v>
      </c>
      <c r="O3307" s="6" t="str">
        <f t="shared" si="3"/>
        <v>Low Income</v>
      </c>
    </row>
    <row r="3308" hidden="1">
      <c r="A3308" s="1">
        <v>103306.0</v>
      </c>
      <c r="B3308" s="1">
        <v>31.0</v>
      </c>
      <c r="C3308" s="1">
        <v>17000.0</v>
      </c>
      <c r="D3308" s="1" t="s">
        <v>27</v>
      </c>
      <c r="E3308" s="1">
        <v>5006.49</v>
      </c>
      <c r="F3308" s="1">
        <v>1.0</v>
      </c>
      <c r="G3308" s="1">
        <v>20.0</v>
      </c>
      <c r="H3308" s="1">
        <v>10.0</v>
      </c>
      <c r="I3308" s="1" t="s">
        <v>22</v>
      </c>
      <c r="J3308" s="1">
        <v>0.214</v>
      </c>
      <c r="K3308" s="1">
        <v>0.638</v>
      </c>
      <c r="L3308" s="6" t="str">
        <f>if(J3308&gt;QUARTILE!$B$3, "TOP", if(J3308&lt;QUARTILE!$B$4, "BOTTOM", 0))</f>
        <v>BOTTOM</v>
      </c>
      <c r="M3308" s="6">
        <f t="shared" si="1"/>
        <v>2</v>
      </c>
      <c r="N3308" s="6" t="str">
        <f t="shared" si="2"/>
        <v>Gen X</v>
      </c>
      <c r="O3308" s="6" t="str">
        <f t="shared" si="3"/>
        <v>Low Income</v>
      </c>
    </row>
    <row r="3309" hidden="1">
      <c r="A3309" s="1">
        <v>103307.0</v>
      </c>
      <c r="B3309" s="1">
        <v>26.0</v>
      </c>
      <c r="C3309" s="1">
        <v>18000.0</v>
      </c>
      <c r="D3309" s="1" t="s">
        <v>25</v>
      </c>
      <c r="E3309" s="1">
        <v>25.15</v>
      </c>
      <c r="F3309" s="1">
        <v>4.0</v>
      </c>
      <c r="G3309" s="1">
        <v>23.0</v>
      </c>
      <c r="H3309" s="1">
        <v>6.0</v>
      </c>
      <c r="I3309" s="1" t="s">
        <v>22</v>
      </c>
      <c r="J3309" s="1">
        <v>0.388</v>
      </c>
      <c r="K3309" s="1">
        <v>0.59</v>
      </c>
      <c r="L3309" s="6">
        <f>if(J3309&gt;QUARTILE!$B$3, "TOP", if(J3309&lt;QUARTILE!$B$4, "BOTTOM", 0))</f>
        <v>0</v>
      </c>
      <c r="M3309" s="6">
        <f t="shared" si="1"/>
        <v>2</v>
      </c>
      <c r="N3309" s="6" t="str">
        <f t="shared" si="2"/>
        <v>Millenial</v>
      </c>
      <c r="O3309" s="6" t="str">
        <f t="shared" si="3"/>
        <v>Low Income</v>
      </c>
    </row>
    <row r="3310" hidden="1">
      <c r="A3310" s="1">
        <v>103308.0</v>
      </c>
      <c r="B3310" s="1">
        <v>32.0</v>
      </c>
      <c r="C3310" s="1">
        <v>12000.0</v>
      </c>
      <c r="D3310" s="1" t="s">
        <v>17</v>
      </c>
      <c r="E3310" s="1">
        <v>54290.06</v>
      </c>
      <c r="F3310" s="1">
        <v>5.0</v>
      </c>
      <c r="G3310" s="1">
        <v>25.0</v>
      </c>
      <c r="H3310" s="1">
        <v>14.0</v>
      </c>
      <c r="I3310" s="1" t="s">
        <v>22</v>
      </c>
      <c r="J3310" s="1">
        <v>0.671</v>
      </c>
      <c r="K3310" s="1">
        <v>0.385</v>
      </c>
      <c r="L3310" s="6">
        <f>if(J3310&gt;QUARTILE!$B$3, "TOP", if(J3310&lt;QUARTILE!$B$4, "BOTTOM", 0))</f>
        <v>0</v>
      </c>
      <c r="M3310" s="6">
        <f t="shared" si="1"/>
        <v>2</v>
      </c>
      <c r="N3310" s="6" t="str">
        <f t="shared" si="2"/>
        <v>Gen X</v>
      </c>
      <c r="O3310" s="6" t="str">
        <f t="shared" si="3"/>
        <v>Low Income</v>
      </c>
    </row>
    <row r="3311" hidden="1">
      <c r="A3311" s="1">
        <v>103309.0</v>
      </c>
      <c r="B3311" s="1">
        <v>38.0</v>
      </c>
      <c r="C3311" s="1">
        <v>36000.0</v>
      </c>
      <c r="D3311" s="1" t="s">
        <v>21</v>
      </c>
      <c r="E3311" s="1">
        <v>7306.11</v>
      </c>
      <c r="F3311" s="1">
        <v>1.0</v>
      </c>
      <c r="G3311" s="1">
        <v>16.0</v>
      </c>
      <c r="H3311" s="1">
        <v>13.0</v>
      </c>
      <c r="I3311" s="1" t="s">
        <v>18</v>
      </c>
      <c r="J3311" s="1">
        <v>0.987</v>
      </c>
      <c r="K3311" s="1">
        <v>0.664</v>
      </c>
      <c r="L3311" s="6" t="str">
        <f>if(J3311&gt;QUARTILE!$B$3, "TOP", if(J3311&lt;QUARTILE!$B$4, "BOTTOM", 0))</f>
        <v>TOP</v>
      </c>
      <c r="M3311" s="6">
        <f t="shared" si="1"/>
        <v>1</v>
      </c>
      <c r="N3311" s="6" t="str">
        <f t="shared" si="2"/>
        <v>Gen X</v>
      </c>
      <c r="O3311" s="6" t="str">
        <f t="shared" si="3"/>
        <v>Low Income</v>
      </c>
    </row>
    <row r="3312" hidden="1">
      <c r="A3312" s="1">
        <v>103310.0</v>
      </c>
      <c r="B3312" s="1">
        <v>52.0</v>
      </c>
      <c r="C3312" s="1">
        <v>94000.0</v>
      </c>
      <c r="D3312" s="1" t="s">
        <v>27</v>
      </c>
      <c r="E3312" s="1">
        <v>4378.85</v>
      </c>
      <c r="F3312" s="1">
        <v>3.0</v>
      </c>
      <c r="G3312" s="1">
        <v>23.0</v>
      </c>
      <c r="H3312" s="1">
        <v>6.0</v>
      </c>
      <c r="I3312" s="1" t="s">
        <v>22</v>
      </c>
      <c r="J3312" s="1">
        <v>0.565</v>
      </c>
      <c r="K3312" s="1">
        <v>0.834</v>
      </c>
      <c r="L3312" s="6">
        <f>if(J3312&gt;QUARTILE!$B$3, "TOP", if(J3312&lt;QUARTILE!$B$4, "BOTTOM", 0))</f>
        <v>0</v>
      </c>
      <c r="M3312" s="6">
        <f t="shared" si="1"/>
        <v>2</v>
      </c>
      <c r="N3312" s="6" t="str">
        <f t="shared" si="2"/>
        <v>Gen X</v>
      </c>
      <c r="O3312" s="6" t="str">
        <f t="shared" si="3"/>
        <v>Medium Income</v>
      </c>
    </row>
    <row r="3313" hidden="1">
      <c r="A3313" s="1">
        <v>103311.0</v>
      </c>
      <c r="B3313" s="1">
        <v>19.0</v>
      </c>
      <c r="C3313" s="1">
        <v>13000.0</v>
      </c>
      <c r="D3313" s="1" t="s">
        <v>17</v>
      </c>
      <c r="E3313" s="1">
        <v>6243.5</v>
      </c>
      <c r="F3313" s="1">
        <v>2.0</v>
      </c>
      <c r="G3313" s="1">
        <v>20.0</v>
      </c>
      <c r="H3313" s="1">
        <v>15.0</v>
      </c>
      <c r="I3313" s="1" t="s">
        <v>18</v>
      </c>
      <c r="J3313" s="1">
        <v>0.584</v>
      </c>
      <c r="K3313" s="1">
        <v>0.808</v>
      </c>
      <c r="L3313" s="6">
        <f>if(J3313&gt;QUARTILE!$B$3, "TOP", if(J3313&lt;QUARTILE!$B$4, "BOTTOM", 0))</f>
        <v>0</v>
      </c>
      <c r="M3313" s="6">
        <f t="shared" si="1"/>
        <v>1</v>
      </c>
      <c r="N3313" s="6" t="str">
        <f t="shared" si="2"/>
        <v>Millenial</v>
      </c>
      <c r="O3313" s="6" t="str">
        <f t="shared" si="3"/>
        <v>Low Income</v>
      </c>
    </row>
    <row r="3314" hidden="1">
      <c r="A3314" s="1">
        <v>103312.0</v>
      </c>
      <c r="B3314" s="1">
        <v>44.0</v>
      </c>
      <c r="C3314" s="1">
        <v>51000.0</v>
      </c>
      <c r="D3314" s="1" t="s">
        <v>23</v>
      </c>
      <c r="E3314" s="1">
        <v>8022.92</v>
      </c>
      <c r="F3314" s="1">
        <v>1.0</v>
      </c>
      <c r="G3314" s="1">
        <v>24.0</v>
      </c>
      <c r="H3314" s="1">
        <v>11.0</v>
      </c>
      <c r="I3314" s="1" t="s">
        <v>22</v>
      </c>
      <c r="J3314" s="1">
        <v>0.285</v>
      </c>
      <c r="K3314" s="1">
        <v>0.057</v>
      </c>
      <c r="L3314" s="6" t="str">
        <f>if(J3314&gt;QUARTILE!$B$3, "TOP", if(J3314&lt;QUARTILE!$B$4, "BOTTOM", 0))</f>
        <v>BOTTOM</v>
      </c>
      <c r="M3314" s="6">
        <f t="shared" si="1"/>
        <v>2</v>
      </c>
      <c r="N3314" s="6" t="str">
        <f t="shared" si="2"/>
        <v>Gen X</v>
      </c>
      <c r="O3314" s="6" t="str">
        <f t="shared" si="3"/>
        <v>Medium Income</v>
      </c>
    </row>
    <row r="3315" hidden="1">
      <c r="A3315" s="1">
        <v>103313.0</v>
      </c>
      <c r="B3315" s="1">
        <v>19.0</v>
      </c>
      <c r="C3315" s="1">
        <v>27000.0</v>
      </c>
      <c r="D3315" s="1" t="s">
        <v>21</v>
      </c>
      <c r="E3315" s="1">
        <v>12869.87</v>
      </c>
      <c r="F3315" s="1">
        <v>1.0</v>
      </c>
      <c r="G3315" s="1">
        <v>30.0</v>
      </c>
      <c r="H3315" s="1">
        <v>9.0</v>
      </c>
      <c r="I3315" s="1" t="s">
        <v>22</v>
      </c>
      <c r="J3315" s="1">
        <v>0.758</v>
      </c>
      <c r="K3315" s="1">
        <v>0.952</v>
      </c>
      <c r="L3315" s="6">
        <f>if(J3315&gt;QUARTILE!$B$3, "TOP", if(J3315&lt;QUARTILE!$B$4, "BOTTOM", 0))</f>
        <v>0</v>
      </c>
      <c r="M3315" s="6">
        <f t="shared" si="1"/>
        <v>2</v>
      </c>
      <c r="N3315" s="6" t="str">
        <f t="shared" si="2"/>
        <v>Millenial</v>
      </c>
      <c r="O3315" s="6" t="str">
        <f t="shared" si="3"/>
        <v>Low Income</v>
      </c>
    </row>
    <row r="3316" hidden="1">
      <c r="A3316" s="1">
        <v>103314.0</v>
      </c>
      <c r="B3316" s="1">
        <v>52.0</v>
      </c>
      <c r="C3316" s="1">
        <v>22000.0</v>
      </c>
      <c r="D3316" s="1" t="s">
        <v>23</v>
      </c>
      <c r="E3316" s="1">
        <v>1437.48</v>
      </c>
      <c r="F3316" s="1">
        <v>1.0</v>
      </c>
      <c r="G3316" s="1">
        <v>12.0</v>
      </c>
      <c r="H3316" s="1">
        <v>5.0</v>
      </c>
      <c r="I3316" s="1" t="s">
        <v>22</v>
      </c>
      <c r="J3316" s="1">
        <v>0.27</v>
      </c>
      <c r="K3316" s="1">
        <v>0.847</v>
      </c>
      <c r="L3316" s="6" t="str">
        <f>if(J3316&gt;QUARTILE!$B$3, "TOP", if(J3316&lt;QUARTILE!$B$4, "BOTTOM", 0))</f>
        <v>BOTTOM</v>
      </c>
      <c r="M3316" s="6">
        <f t="shared" si="1"/>
        <v>2</v>
      </c>
      <c r="N3316" s="6" t="str">
        <f t="shared" si="2"/>
        <v>Gen X</v>
      </c>
      <c r="O3316" s="6" t="str">
        <f t="shared" si="3"/>
        <v>Low Income</v>
      </c>
    </row>
    <row r="3317" hidden="1">
      <c r="A3317" s="1">
        <v>103315.0</v>
      </c>
      <c r="B3317" s="1">
        <v>35.0</v>
      </c>
      <c r="C3317" s="1">
        <v>18000.0</v>
      </c>
      <c r="D3317" s="1" t="s">
        <v>23</v>
      </c>
      <c r="E3317" s="1">
        <v>1082.22</v>
      </c>
      <c r="F3317" s="1">
        <v>4.0</v>
      </c>
      <c r="G3317" s="1">
        <v>22.0</v>
      </c>
      <c r="H3317" s="1">
        <v>10.0</v>
      </c>
      <c r="I3317" s="1" t="s">
        <v>22</v>
      </c>
      <c r="J3317" s="1">
        <v>0.378</v>
      </c>
      <c r="K3317" s="1">
        <v>0.921</v>
      </c>
      <c r="L3317" s="6">
        <f>if(J3317&gt;QUARTILE!$B$3, "TOP", if(J3317&lt;QUARTILE!$B$4, "BOTTOM", 0))</f>
        <v>0</v>
      </c>
      <c r="M3317" s="6">
        <f t="shared" si="1"/>
        <v>2</v>
      </c>
      <c r="N3317" s="6" t="str">
        <f t="shared" si="2"/>
        <v>Gen X</v>
      </c>
      <c r="O3317" s="6" t="str">
        <f t="shared" si="3"/>
        <v>Low Income</v>
      </c>
    </row>
    <row r="3318" hidden="1">
      <c r="A3318" s="1">
        <v>103316.0</v>
      </c>
      <c r="B3318" s="1">
        <v>31.0</v>
      </c>
      <c r="C3318" s="1">
        <v>21000.0</v>
      </c>
      <c r="D3318" s="1" t="s">
        <v>23</v>
      </c>
      <c r="E3318" s="1">
        <v>6931.97</v>
      </c>
      <c r="F3318" s="1">
        <v>5.0</v>
      </c>
      <c r="G3318" s="1">
        <v>23.0</v>
      </c>
      <c r="H3318" s="1">
        <v>8.0</v>
      </c>
      <c r="I3318" s="1" t="s">
        <v>22</v>
      </c>
      <c r="J3318" s="1">
        <v>0.76</v>
      </c>
      <c r="K3318" s="1">
        <v>0.144</v>
      </c>
      <c r="L3318" s="6">
        <f>if(J3318&gt;QUARTILE!$B$3, "TOP", if(J3318&lt;QUARTILE!$B$4, "BOTTOM", 0))</f>
        <v>0</v>
      </c>
      <c r="M3318" s="6">
        <f t="shared" si="1"/>
        <v>2</v>
      </c>
      <c r="N3318" s="6" t="str">
        <f t="shared" si="2"/>
        <v>Gen X</v>
      </c>
      <c r="O3318" s="6" t="str">
        <f t="shared" si="3"/>
        <v>Low Income</v>
      </c>
    </row>
    <row r="3319" hidden="1">
      <c r="A3319" s="1">
        <v>103317.0</v>
      </c>
      <c r="B3319" s="1">
        <v>37.0</v>
      </c>
      <c r="C3319" s="1">
        <v>44000.0</v>
      </c>
      <c r="D3319" s="1" t="s">
        <v>30</v>
      </c>
      <c r="E3319" s="1">
        <v>7012.9</v>
      </c>
      <c r="F3319" s="1">
        <v>2.0</v>
      </c>
      <c r="G3319" s="1">
        <v>26.0</v>
      </c>
      <c r="H3319" s="1">
        <v>8.0</v>
      </c>
      <c r="I3319" s="1" t="s">
        <v>22</v>
      </c>
      <c r="J3319" s="1">
        <v>0.713</v>
      </c>
      <c r="K3319" s="1">
        <v>0.536</v>
      </c>
      <c r="L3319" s="6">
        <f>if(J3319&gt;QUARTILE!$B$3, "TOP", if(J3319&lt;QUARTILE!$B$4, "BOTTOM", 0))</f>
        <v>0</v>
      </c>
      <c r="M3319" s="6">
        <f t="shared" si="1"/>
        <v>2</v>
      </c>
      <c r="N3319" s="6" t="str">
        <f t="shared" si="2"/>
        <v>Gen X</v>
      </c>
      <c r="O3319" s="6" t="str">
        <f t="shared" si="3"/>
        <v>Low Income</v>
      </c>
    </row>
    <row r="3320" hidden="1">
      <c r="A3320" s="1">
        <v>103318.0</v>
      </c>
      <c r="B3320" s="1">
        <v>35.0</v>
      </c>
      <c r="C3320" s="1">
        <v>11000.0</v>
      </c>
      <c r="D3320" s="1" t="s">
        <v>17</v>
      </c>
      <c r="E3320" s="1">
        <v>2503.24</v>
      </c>
      <c r="F3320" s="1">
        <v>2.0</v>
      </c>
      <c r="G3320" s="1">
        <v>16.0</v>
      </c>
      <c r="H3320" s="1">
        <v>13.0</v>
      </c>
      <c r="I3320" s="1" t="s">
        <v>22</v>
      </c>
      <c r="J3320" s="1">
        <v>0.319</v>
      </c>
      <c r="K3320" s="1">
        <v>0.44</v>
      </c>
      <c r="L3320" s="6">
        <f>if(J3320&gt;QUARTILE!$B$3, "TOP", if(J3320&lt;QUARTILE!$B$4, "BOTTOM", 0))</f>
        <v>0</v>
      </c>
      <c r="M3320" s="6">
        <f t="shared" si="1"/>
        <v>2</v>
      </c>
      <c r="N3320" s="6" t="str">
        <f t="shared" si="2"/>
        <v>Gen X</v>
      </c>
      <c r="O3320" s="6" t="str">
        <f t="shared" si="3"/>
        <v>Low Income</v>
      </c>
    </row>
    <row r="3321" hidden="1">
      <c r="A3321" s="1">
        <v>103319.0</v>
      </c>
      <c r="B3321" s="1">
        <v>27.0</v>
      </c>
      <c r="C3321" s="1">
        <v>19000.0</v>
      </c>
      <c r="D3321" s="1" t="s">
        <v>21</v>
      </c>
      <c r="E3321" s="1">
        <v>10376.87</v>
      </c>
      <c r="F3321" s="1">
        <v>5.0</v>
      </c>
      <c r="G3321" s="1">
        <v>16.0</v>
      </c>
      <c r="H3321" s="1">
        <v>15.0</v>
      </c>
      <c r="I3321" s="1" t="s">
        <v>22</v>
      </c>
      <c r="J3321" s="1">
        <v>0.85</v>
      </c>
      <c r="K3321" s="1">
        <v>0.327</v>
      </c>
      <c r="L3321" s="6" t="str">
        <f>if(J3321&gt;QUARTILE!$B$3, "TOP", if(J3321&lt;QUARTILE!$B$4, "BOTTOM", 0))</f>
        <v>TOP</v>
      </c>
      <c r="M3321" s="6">
        <f t="shared" si="1"/>
        <v>2</v>
      </c>
      <c r="N3321" s="6" t="str">
        <f t="shared" si="2"/>
        <v>Millenial</v>
      </c>
      <c r="O3321" s="6" t="str">
        <f t="shared" si="3"/>
        <v>Low Income</v>
      </c>
    </row>
    <row r="3322" hidden="1">
      <c r="A3322" s="1">
        <v>103320.0</v>
      </c>
      <c r="B3322" s="1">
        <v>42.0</v>
      </c>
      <c r="C3322" s="1">
        <v>47000.0</v>
      </c>
      <c r="D3322" s="1" t="s">
        <v>17</v>
      </c>
      <c r="E3322" s="1">
        <v>6682.3</v>
      </c>
      <c r="F3322" s="1">
        <v>4.0</v>
      </c>
      <c r="G3322" s="1">
        <v>19.0</v>
      </c>
      <c r="H3322" s="1">
        <v>10.0</v>
      </c>
      <c r="I3322" s="1" t="s">
        <v>22</v>
      </c>
      <c r="J3322" s="1">
        <v>0.795</v>
      </c>
      <c r="K3322" s="1">
        <v>0.357</v>
      </c>
      <c r="L3322" s="6">
        <f>if(J3322&gt;QUARTILE!$B$3, "TOP", if(J3322&lt;QUARTILE!$B$4, "BOTTOM", 0))</f>
        <v>0</v>
      </c>
      <c r="M3322" s="6">
        <f t="shared" si="1"/>
        <v>2</v>
      </c>
      <c r="N3322" s="6" t="str">
        <f t="shared" si="2"/>
        <v>Gen X</v>
      </c>
      <c r="O3322" s="6" t="str">
        <f t="shared" si="3"/>
        <v>Medium Income</v>
      </c>
    </row>
    <row r="3323" hidden="1">
      <c r="A3323" s="1">
        <v>103321.0</v>
      </c>
      <c r="B3323" s="1">
        <v>19.0</v>
      </c>
      <c r="C3323" s="1">
        <v>40000.0</v>
      </c>
      <c r="D3323" s="1" t="s">
        <v>25</v>
      </c>
      <c r="E3323" s="1">
        <v>528.02</v>
      </c>
      <c r="F3323" s="1">
        <v>4.0</v>
      </c>
      <c r="G3323" s="1">
        <v>17.0</v>
      </c>
      <c r="H3323" s="1">
        <v>15.0</v>
      </c>
      <c r="I3323" s="1" t="s">
        <v>22</v>
      </c>
      <c r="J3323" s="1">
        <v>0.666</v>
      </c>
      <c r="K3323" s="1">
        <v>0.854</v>
      </c>
      <c r="L3323" s="6">
        <f>if(J3323&gt;QUARTILE!$B$3, "TOP", if(J3323&lt;QUARTILE!$B$4, "BOTTOM", 0))</f>
        <v>0</v>
      </c>
      <c r="M3323" s="6">
        <f t="shared" si="1"/>
        <v>2</v>
      </c>
      <c r="N3323" s="6" t="str">
        <f t="shared" si="2"/>
        <v>Millenial</v>
      </c>
      <c r="O3323" s="6" t="str">
        <f t="shared" si="3"/>
        <v>Low Income</v>
      </c>
    </row>
    <row r="3324" hidden="1">
      <c r="A3324" s="1">
        <v>103322.0</v>
      </c>
      <c r="B3324" s="1">
        <v>42.0</v>
      </c>
      <c r="C3324" s="1">
        <v>11000.0</v>
      </c>
      <c r="D3324" s="1" t="s">
        <v>21</v>
      </c>
      <c r="E3324" s="1">
        <v>43382.21</v>
      </c>
      <c r="F3324" s="1">
        <v>5.0</v>
      </c>
      <c r="G3324" s="1">
        <v>18.0</v>
      </c>
      <c r="H3324" s="1">
        <v>9.0</v>
      </c>
      <c r="I3324" s="1" t="s">
        <v>18</v>
      </c>
      <c r="J3324" s="1">
        <v>0.279</v>
      </c>
      <c r="K3324" s="1">
        <v>0.548</v>
      </c>
      <c r="L3324" s="6" t="str">
        <f>if(J3324&gt;QUARTILE!$B$3, "TOP", if(J3324&lt;QUARTILE!$B$4, "BOTTOM", 0))</f>
        <v>BOTTOM</v>
      </c>
      <c r="M3324" s="6">
        <f t="shared" si="1"/>
        <v>1</v>
      </c>
      <c r="N3324" s="6" t="str">
        <f t="shared" si="2"/>
        <v>Gen X</v>
      </c>
      <c r="O3324" s="6" t="str">
        <f t="shared" si="3"/>
        <v>Low Income</v>
      </c>
    </row>
    <row r="3325" hidden="1">
      <c r="A3325" s="1">
        <v>103323.0</v>
      </c>
      <c r="B3325" s="1">
        <v>78.0</v>
      </c>
      <c r="C3325" s="1">
        <v>20000.0</v>
      </c>
      <c r="D3325" s="1" t="s">
        <v>30</v>
      </c>
      <c r="E3325" s="1">
        <v>43434.47</v>
      </c>
      <c r="F3325" s="1">
        <v>5.0</v>
      </c>
      <c r="G3325" s="1">
        <v>23.0</v>
      </c>
      <c r="H3325" s="1">
        <v>5.0</v>
      </c>
      <c r="I3325" s="1" t="s">
        <v>18</v>
      </c>
      <c r="J3325" s="1">
        <v>1.0</v>
      </c>
      <c r="K3325" s="1">
        <v>0.175</v>
      </c>
      <c r="L3325" s="6" t="str">
        <f>if(J3325&gt;QUARTILE!$B$3, "TOP", if(J3325&lt;QUARTILE!$B$4, "BOTTOM", 0))</f>
        <v>TOP</v>
      </c>
      <c r="M3325" s="6">
        <f t="shared" si="1"/>
        <v>1</v>
      </c>
      <c r="N3325" s="6" t="str">
        <f t="shared" si="2"/>
        <v>Baby Boomer</v>
      </c>
      <c r="O3325" s="6" t="str">
        <f t="shared" si="3"/>
        <v>Low Income</v>
      </c>
    </row>
    <row r="3326" hidden="1">
      <c r="A3326" s="1">
        <v>103324.0</v>
      </c>
      <c r="B3326" s="1">
        <v>71.0</v>
      </c>
      <c r="C3326" s="1">
        <v>34000.0</v>
      </c>
      <c r="D3326" s="1" t="s">
        <v>25</v>
      </c>
      <c r="E3326" s="1">
        <v>4693.75</v>
      </c>
      <c r="F3326" s="1">
        <v>3.0</v>
      </c>
      <c r="G3326" s="1">
        <v>22.0</v>
      </c>
      <c r="H3326" s="1">
        <v>5.0</v>
      </c>
      <c r="I3326" s="1" t="s">
        <v>22</v>
      </c>
      <c r="J3326" s="1">
        <v>0.577</v>
      </c>
      <c r="K3326" s="1">
        <v>0.379</v>
      </c>
      <c r="L3326" s="6">
        <f>if(J3326&gt;QUARTILE!$B$3, "TOP", if(J3326&lt;QUARTILE!$B$4, "BOTTOM", 0))</f>
        <v>0</v>
      </c>
      <c r="M3326" s="6">
        <f t="shared" si="1"/>
        <v>2</v>
      </c>
      <c r="N3326" s="6" t="str">
        <f t="shared" si="2"/>
        <v>Baby Boomer</v>
      </c>
      <c r="O3326" s="6" t="str">
        <f t="shared" si="3"/>
        <v>Low Income</v>
      </c>
    </row>
    <row r="3327" hidden="1">
      <c r="A3327" s="1">
        <v>103325.0</v>
      </c>
      <c r="B3327" s="1">
        <v>50.0</v>
      </c>
      <c r="C3327" s="1">
        <v>33000.0</v>
      </c>
      <c r="D3327" s="1" t="s">
        <v>23</v>
      </c>
      <c r="E3327" s="1">
        <v>3555.57</v>
      </c>
      <c r="F3327" s="1">
        <v>4.0</v>
      </c>
      <c r="G3327" s="1">
        <v>15.0</v>
      </c>
      <c r="H3327" s="1">
        <v>3.0</v>
      </c>
      <c r="I3327" s="1" t="s">
        <v>22</v>
      </c>
      <c r="J3327" s="1">
        <v>0.426</v>
      </c>
      <c r="K3327" s="1">
        <v>0.419</v>
      </c>
      <c r="L3327" s="6">
        <f>if(J3327&gt;QUARTILE!$B$3, "TOP", if(J3327&lt;QUARTILE!$B$4, "BOTTOM", 0))</f>
        <v>0</v>
      </c>
      <c r="M3327" s="6">
        <f t="shared" si="1"/>
        <v>2</v>
      </c>
      <c r="N3327" s="6" t="str">
        <f t="shared" si="2"/>
        <v>Gen X</v>
      </c>
      <c r="O3327" s="6" t="str">
        <f t="shared" si="3"/>
        <v>Low Income</v>
      </c>
    </row>
    <row r="3328" hidden="1">
      <c r="A3328" s="1">
        <v>103326.0</v>
      </c>
      <c r="B3328" s="1">
        <v>53.0</v>
      </c>
      <c r="C3328" s="1">
        <v>40000.0</v>
      </c>
      <c r="D3328" s="1" t="s">
        <v>27</v>
      </c>
      <c r="E3328" s="1">
        <v>15850.19</v>
      </c>
      <c r="F3328" s="1">
        <v>1.0</v>
      </c>
      <c r="G3328" s="1">
        <v>21.0</v>
      </c>
      <c r="H3328" s="1">
        <v>3.0</v>
      </c>
      <c r="I3328" s="1" t="s">
        <v>22</v>
      </c>
      <c r="J3328" s="1">
        <v>0.927</v>
      </c>
      <c r="K3328" s="1">
        <v>0.367</v>
      </c>
      <c r="L3328" s="6" t="str">
        <f>if(J3328&gt;QUARTILE!$B$3, "TOP", if(J3328&lt;QUARTILE!$B$4, "BOTTOM", 0))</f>
        <v>TOP</v>
      </c>
      <c r="M3328" s="6">
        <f t="shared" si="1"/>
        <v>2</v>
      </c>
      <c r="N3328" s="6" t="str">
        <f t="shared" si="2"/>
        <v>Gen X</v>
      </c>
      <c r="O3328" s="6" t="str">
        <f t="shared" si="3"/>
        <v>Low Income</v>
      </c>
    </row>
    <row r="3329" hidden="1">
      <c r="A3329" s="1">
        <v>103327.0</v>
      </c>
      <c r="B3329" s="1">
        <v>48.0</v>
      </c>
      <c r="C3329" s="1">
        <v>28000.0</v>
      </c>
      <c r="D3329" s="1" t="s">
        <v>30</v>
      </c>
      <c r="E3329" s="1">
        <v>19925.82</v>
      </c>
      <c r="F3329" s="1">
        <v>2.0</v>
      </c>
      <c r="G3329" s="1">
        <v>17.0</v>
      </c>
      <c r="H3329" s="1">
        <v>9.0</v>
      </c>
      <c r="I3329" s="1" t="s">
        <v>22</v>
      </c>
      <c r="J3329" s="1">
        <v>0.972</v>
      </c>
      <c r="K3329" s="1">
        <v>0.21</v>
      </c>
      <c r="L3329" s="6" t="str">
        <f>if(J3329&gt;QUARTILE!$B$3, "TOP", if(J3329&lt;QUARTILE!$B$4, "BOTTOM", 0))</f>
        <v>TOP</v>
      </c>
      <c r="M3329" s="6">
        <f t="shared" si="1"/>
        <v>2</v>
      </c>
      <c r="N3329" s="6" t="str">
        <f t="shared" si="2"/>
        <v>Gen X</v>
      </c>
      <c r="O3329" s="6" t="str">
        <f t="shared" si="3"/>
        <v>Low Income</v>
      </c>
    </row>
    <row r="3330" hidden="1">
      <c r="A3330" s="1">
        <v>103328.0</v>
      </c>
      <c r="B3330" s="1">
        <v>31.0</v>
      </c>
      <c r="C3330" s="1">
        <v>31000.0</v>
      </c>
      <c r="D3330" s="1" t="s">
        <v>17</v>
      </c>
      <c r="E3330" s="1">
        <v>63185.06</v>
      </c>
      <c r="F3330" s="1">
        <v>4.0</v>
      </c>
      <c r="G3330" s="1">
        <v>22.0</v>
      </c>
      <c r="H3330" s="1">
        <v>8.0</v>
      </c>
      <c r="I3330" s="1" t="s">
        <v>18</v>
      </c>
      <c r="J3330" s="1">
        <v>0.817</v>
      </c>
      <c r="K3330" s="1">
        <v>0.285</v>
      </c>
      <c r="L3330" s="6" t="str">
        <f>if(J3330&gt;QUARTILE!$B$3, "TOP", if(J3330&lt;QUARTILE!$B$4, "BOTTOM", 0))</f>
        <v>TOP</v>
      </c>
      <c r="M3330" s="6">
        <f t="shared" si="1"/>
        <v>1</v>
      </c>
      <c r="N3330" s="6" t="str">
        <f t="shared" si="2"/>
        <v>Gen X</v>
      </c>
      <c r="O3330" s="6" t="str">
        <f t="shared" si="3"/>
        <v>Low Income</v>
      </c>
    </row>
    <row r="3331" hidden="1">
      <c r="A3331" s="1">
        <v>103329.0</v>
      </c>
      <c r="B3331" s="1">
        <v>18.0</v>
      </c>
      <c r="C3331" s="1">
        <v>27000.0</v>
      </c>
      <c r="D3331" s="1" t="s">
        <v>17</v>
      </c>
      <c r="E3331" s="1">
        <v>9475.36</v>
      </c>
      <c r="F3331" s="1">
        <v>5.0</v>
      </c>
      <c r="G3331" s="1">
        <v>10.0</v>
      </c>
      <c r="H3331" s="1">
        <v>12.0</v>
      </c>
      <c r="I3331" s="1" t="s">
        <v>18</v>
      </c>
      <c r="J3331" s="1">
        <v>0.791</v>
      </c>
      <c r="K3331" s="1">
        <v>0.03</v>
      </c>
      <c r="L3331" s="6">
        <f>if(J3331&gt;QUARTILE!$B$3, "TOP", if(J3331&lt;QUARTILE!$B$4, "BOTTOM", 0))</f>
        <v>0</v>
      </c>
      <c r="M3331" s="6">
        <f t="shared" si="1"/>
        <v>1</v>
      </c>
      <c r="N3331" s="6" t="str">
        <f t="shared" si="2"/>
        <v>Millenial</v>
      </c>
      <c r="O3331" s="6" t="str">
        <f t="shared" si="3"/>
        <v>Low Income</v>
      </c>
    </row>
    <row r="3332" hidden="1">
      <c r="A3332" s="1">
        <v>103330.0</v>
      </c>
      <c r="B3332" s="1">
        <v>63.0</v>
      </c>
      <c r="C3332" s="1">
        <v>57000.0</v>
      </c>
      <c r="D3332" s="1" t="s">
        <v>24</v>
      </c>
      <c r="E3332" s="1">
        <v>19257.19</v>
      </c>
      <c r="F3332" s="1">
        <v>1.0</v>
      </c>
      <c r="G3332" s="1">
        <v>15.0</v>
      </c>
      <c r="H3332" s="1">
        <v>5.0</v>
      </c>
      <c r="I3332" s="1" t="s">
        <v>22</v>
      </c>
      <c r="J3332" s="1">
        <v>0.347</v>
      </c>
      <c r="K3332" s="1">
        <v>0.854</v>
      </c>
      <c r="L3332" s="6">
        <f>if(J3332&gt;QUARTILE!$B$3, "TOP", if(J3332&lt;QUARTILE!$B$4, "BOTTOM", 0))</f>
        <v>0</v>
      </c>
      <c r="M3332" s="6">
        <f t="shared" si="1"/>
        <v>2</v>
      </c>
      <c r="N3332" s="6" t="str">
        <f t="shared" si="2"/>
        <v>Baby Boomer</v>
      </c>
      <c r="O3332" s="6" t="str">
        <f t="shared" si="3"/>
        <v>Medium Income</v>
      </c>
    </row>
    <row r="3333" hidden="1">
      <c r="A3333" s="1">
        <v>103331.0</v>
      </c>
      <c r="B3333" s="1">
        <v>33.0</v>
      </c>
      <c r="C3333" s="1">
        <v>17000.0</v>
      </c>
      <c r="D3333" s="1" t="s">
        <v>21</v>
      </c>
      <c r="E3333" s="1">
        <v>42104.39</v>
      </c>
      <c r="F3333" s="1">
        <v>3.0</v>
      </c>
      <c r="G3333" s="1">
        <v>20.0</v>
      </c>
      <c r="H3333" s="1">
        <v>16.0</v>
      </c>
      <c r="I3333" s="1" t="s">
        <v>22</v>
      </c>
      <c r="J3333" s="1">
        <v>0.359</v>
      </c>
      <c r="K3333" s="1">
        <v>0.725</v>
      </c>
      <c r="L3333" s="6">
        <f>if(J3333&gt;QUARTILE!$B$3, "TOP", if(J3333&lt;QUARTILE!$B$4, "BOTTOM", 0))</f>
        <v>0</v>
      </c>
      <c r="M3333" s="6">
        <f t="shared" si="1"/>
        <v>2</v>
      </c>
      <c r="N3333" s="6" t="str">
        <f t="shared" si="2"/>
        <v>Gen X</v>
      </c>
      <c r="O3333" s="6" t="str">
        <f t="shared" si="3"/>
        <v>Low Income</v>
      </c>
    </row>
    <row r="3334" hidden="1">
      <c r="A3334" s="1">
        <v>103332.0</v>
      </c>
      <c r="B3334" s="1">
        <v>71.0</v>
      </c>
      <c r="C3334" s="1">
        <v>23000.0</v>
      </c>
      <c r="D3334" s="1" t="s">
        <v>27</v>
      </c>
      <c r="E3334" s="1">
        <v>11955.06</v>
      </c>
      <c r="F3334" s="1">
        <v>3.0</v>
      </c>
      <c r="G3334" s="1">
        <v>27.0</v>
      </c>
      <c r="H3334" s="1">
        <v>9.0</v>
      </c>
      <c r="I3334" s="1" t="s">
        <v>22</v>
      </c>
      <c r="J3334" s="1">
        <v>0.569</v>
      </c>
      <c r="K3334" s="1">
        <v>0.892</v>
      </c>
      <c r="L3334" s="6">
        <f>if(J3334&gt;QUARTILE!$B$3, "TOP", if(J3334&lt;QUARTILE!$B$4, "BOTTOM", 0))</f>
        <v>0</v>
      </c>
      <c r="M3334" s="6">
        <f t="shared" si="1"/>
        <v>2</v>
      </c>
      <c r="N3334" s="6" t="str">
        <f t="shared" si="2"/>
        <v>Baby Boomer</v>
      </c>
      <c r="O3334" s="6" t="str">
        <f t="shared" si="3"/>
        <v>Low Income</v>
      </c>
    </row>
    <row r="3335" hidden="1">
      <c r="A3335" s="1">
        <v>103333.0</v>
      </c>
      <c r="B3335" s="1">
        <v>63.0</v>
      </c>
      <c r="C3335" s="1">
        <v>12000.0</v>
      </c>
      <c r="D3335" s="1" t="s">
        <v>27</v>
      </c>
      <c r="E3335" s="1">
        <v>2610.05</v>
      </c>
      <c r="F3335" s="1">
        <v>1.0</v>
      </c>
      <c r="G3335" s="1">
        <v>25.0</v>
      </c>
      <c r="H3335" s="1">
        <v>7.0</v>
      </c>
      <c r="I3335" s="1" t="s">
        <v>22</v>
      </c>
      <c r="J3335" s="1">
        <v>0.983</v>
      </c>
      <c r="K3335" s="1">
        <v>0.446</v>
      </c>
      <c r="L3335" s="6" t="str">
        <f>if(J3335&gt;QUARTILE!$B$3, "TOP", if(J3335&lt;QUARTILE!$B$4, "BOTTOM", 0))</f>
        <v>TOP</v>
      </c>
      <c r="M3335" s="6">
        <f t="shared" si="1"/>
        <v>2</v>
      </c>
      <c r="N3335" s="6" t="str">
        <f t="shared" si="2"/>
        <v>Baby Boomer</v>
      </c>
      <c r="O3335" s="6" t="str">
        <f t="shared" si="3"/>
        <v>Low Income</v>
      </c>
    </row>
    <row r="3336" hidden="1">
      <c r="A3336" s="1">
        <v>103334.0</v>
      </c>
      <c r="B3336" s="1">
        <v>78.0</v>
      </c>
      <c r="C3336" s="1">
        <v>11000.0</v>
      </c>
      <c r="D3336" s="1" t="s">
        <v>23</v>
      </c>
      <c r="E3336" s="1">
        <v>9478.54</v>
      </c>
      <c r="F3336" s="1">
        <v>1.0</v>
      </c>
      <c r="G3336" s="1">
        <v>16.0</v>
      </c>
      <c r="H3336" s="1">
        <v>6.0</v>
      </c>
      <c r="I3336" s="1" t="s">
        <v>22</v>
      </c>
      <c r="J3336" s="1">
        <v>0.793</v>
      </c>
      <c r="K3336" s="1">
        <v>0.651</v>
      </c>
      <c r="L3336" s="6">
        <f>if(J3336&gt;QUARTILE!$B$3, "TOP", if(J3336&lt;QUARTILE!$B$4, "BOTTOM", 0))</f>
        <v>0</v>
      </c>
      <c r="M3336" s="6">
        <f t="shared" si="1"/>
        <v>2</v>
      </c>
      <c r="N3336" s="6" t="str">
        <f t="shared" si="2"/>
        <v>Baby Boomer</v>
      </c>
      <c r="O3336" s="6" t="str">
        <f t="shared" si="3"/>
        <v>Low Income</v>
      </c>
    </row>
    <row r="3337" hidden="1">
      <c r="A3337" s="1">
        <v>103335.0</v>
      </c>
      <c r="B3337" s="1">
        <v>69.0</v>
      </c>
      <c r="C3337" s="1">
        <v>27000.0</v>
      </c>
      <c r="D3337" s="1" t="s">
        <v>27</v>
      </c>
      <c r="E3337" s="1">
        <v>2936.78</v>
      </c>
      <c r="F3337" s="1">
        <v>5.0</v>
      </c>
      <c r="G3337" s="1">
        <v>18.0</v>
      </c>
      <c r="H3337" s="1">
        <v>5.0</v>
      </c>
      <c r="I3337" s="1" t="s">
        <v>22</v>
      </c>
      <c r="J3337" s="1">
        <v>0.746</v>
      </c>
      <c r="K3337" s="1">
        <v>0.76</v>
      </c>
      <c r="L3337" s="6">
        <f>if(J3337&gt;QUARTILE!$B$3, "TOP", if(J3337&lt;QUARTILE!$B$4, "BOTTOM", 0))</f>
        <v>0</v>
      </c>
      <c r="M3337" s="6">
        <f t="shared" si="1"/>
        <v>2</v>
      </c>
      <c r="N3337" s="6" t="str">
        <f t="shared" si="2"/>
        <v>Baby Boomer</v>
      </c>
      <c r="O3337" s="6" t="str">
        <f t="shared" si="3"/>
        <v>Low Income</v>
      </c>
    </row>
    <row r="3338" hidden="1">
      <c r="A3338" s="1">
        <v>103336.0</v>
      </c>
      <c r="B3338" s="1">
        <v>20.0</v>
      </c>
      <c r="C3338" s="1">
        <v>14000.0</v>
      </c>
      <c r="D3338" s="1" t="s">
        <v>25</v>
      </c>
      <c r="E3338" s="1">
        <v>335.59</v>
      </c>
      <c r="F3338" s="1">
        <v>5.0</v>
      </c>
      <c r="G3338" s="1">
        <v>25.0</v>
      </c>
      <c r="H3338" s="1">
        <v>13.0</v>
      </c>
      <c r="I3338" s="1" t="s">
        <v>22</v>
      </c>
      <c r="J3338" s="1">
        <v>0.308</v>
      </c>
      <c r="K3338" s="1">
        <v>0.265</v>
      </c>
      <c r="L3338" s="6" t="str">
        <f>if(J3338&gt;QUARTILE!$B$3, "TOP", if(J3338&lt;QUARTILE!$B$4, "BOTTOM", 0))</f>
        <v>BOTTOM</v>
      </c>
      <c r="M3338" s="6">
        <f t="shared" si="1"/>
        <v>2</v>
      </c>
      <c r="N3338" s="6" t="str">
        <f t="shared" si="2"/>
        <v>Millenial</v>
      </c>
      <c r="O3338" s="6" t="str">
        <f t="shared" si="3"/>
        <v>Low Income</v>
      </c>
    </row>
    <row r="3339" hidden="1">
      <c r="A3339" s="1">
        <v>103337.0</v>
      </c>
      <c r="B3339" s="1">
        <v>52.0</v>
      </c>
      <c r="C3339" s="1">
        <v>21000.0</v>
      </c>
      <c r="D3339" s="1" t="s">
        <v>17</v>
      </c>
      <c r="E3339" s="1">
        <v>27850.52</v>
      </c>
      <c r="F3339" s="1">
        <v>2.0</v>
      </c>
      <c r="G3339" s="1">
        <v>22.0</v>
      </c>
      <c r="H3339" s="1">
        <v>9.0</v>
      </c>
      <c r="I3339" s="1" t="s">
        <v>22</v>
      </c>
      <c r="J3339" s="1">
        <v>0.42</v>
      </c>
      <c r="K3339" s="1">
        <v>0.633</v>
      </c>
      <c r="L3339" s="6">
        <f>if(J3339&gt;QUARTILE!$B$3, "TOP", if(J3339&lt;QUARTILE!$B$4, "BOTTOM", 0))</f>
        <v>0</v>
      </c>
      <c r="M3339" s="6">
        <f t="shared" si="1"/>
        <v>2</v>
      </c>
      <c r="N3339" s="6" t="str">
        <f t="shared" si="2"/>
        <v>Gen X</v>
      </c>
      <c r="O3339" s="6" t="str">
        <f t="shared" si="3"/>
        <v>Low Income</v>
      </c>
    </row>
    <row r="3340" hidden="1">
      <c r="A3340" s="1">
        <v>103338.0</v>
      </c>
      <c r="B3340" s="1">
        <v>58.0</v>
      </c>
      <c r="C3340" s="1">
        <v>58000.0</v>
      </c>
      <c r="D3340" s="1" t="s">
        <v>25</v>
      </c>
      <c r="E3340" s="1">
        <v>5447.3</v>
      </c>
      <c r="F3340" s="1">
        <v>2.0</v>
      </c>
      <c r="G3340" s="1">
        <v>14.0</v>
      </c>
      <c r="H3340" s="1">
        <v>5.0</v>
      </c>
      <c r="I3340" s="1" t="s">
        <v>22</v>
      </c>
      <c r="J3340" s="1">
        <v>0.493</v>
      </c>
      <c r="K3340" s="1">
        <v>0.438</v>
      </c>
      <c r="L3340" s="6">
        <f>if(J3340&gt;QUARTILE!$B$3, "TOP", if(J3340&lt;QUARTILE!$B$4, "BOTTOM", 0))</f>
        <v>0</v>
      </c>
      <c r="M3340" s="6">
        <f t="shared" si="1"/>
        <v>2</v>
      </c>
      <c r="N3340" s="6" t="str">
        <f t="shared" si="2"/>
        <v>Gen X</v>
      </c>
      <c r="O3340" s="6" t="str">
        <f t="shared" si="3"/>
        <v>Medium Income</v>
      </c>
    </row>
    <row r="3341" hidden="1">
      <c r="A3341" s="1">
        <v>103339.0</v>
      </c>
      <c r="B3341" s="1">
        <v>23.0</v>
      </c>
      <c r="C3341" s="1">
        <v>56000.0</v>
      </c>
      <c r="D3341" s="1" t="s">
        <v>23</v>
      </c>
      <c r="E3341" s="1">
        <v>40.18</v>
      </c>
      <c r="F3341" s="1">
        <v>3.0</v>
      </c>
      <c r="G3341" s="1">
        <v>16.0</v>
      </c>
      <c r="H3341" s="1">
        <v>13.0</v>
      </c>
      <c r="I3341" s="1" t="s">
        <v>22</v>
      </c>
      <c r="J3341" s="1">
        <v>0.452</v>
      </c>
      <c r="K3341" s="1">
        <v>0.374</v>
      </c>
      <c r="L3341" s="6">
        <f>if(J3341&gt;QUARTILE!$B$3, "TOP", if(J3341&lt;QUARTILE!$B$4, "BOTTOM", 0))</f>
        <v>0</v>
      </c>
      <c r="M3341" s="6">
        <f t="shared" si="1"/>
        <v>2</v>
      </c>
      <c r="N3341" s="6" t="str">
        <f t="shared" si="2"/>
        <v>Millenial</v>
      </c>
      <c r="O3341" s="6" t="str">
        <f t="shared" si="3"/>
        <v>Medium Income</v>
      </c>
    </row>
    <row r="3342" hidden="1">
      <c r="A3342" s="1">
        <v>103340.0</v>
      </c>
      <c r="B3342" s="1">
        <v>42.0</v>
      </c>
      <c r="C3342" s="1">
        <v>84000.0</v>
      </c>
      <c r="D3342" s="1" t="s">
        <v>23</v>
      </c>
      <c r="E3342" s="1">
        <v>41182.17</v>
      </c>
      <c r="F3342" s="1">
        <v>1.0</v>
      </c>
      <c r="G3342" s="1">
        <v>18.0</v>
      </c>
      <c r="H3342" s="1">
        <v>12.0</v>
      </c>
      <c r="I3342" s="1" t="s">
        <v>22</v>
      </c>
      <c r="J3342" s="1">
        <v>0.981</v>
      </c>
      <c r="K3342" s="1">
        <v>0.759</v>
      </c>
      <c r="L3342" s="6" t="str">
        <f>if(J3342&gt;QUARTILE!$B$3, "TOP", if(J3342&lt;QUARTILE!$B$4, "BOTTOM", 0))</f>
        <v>TOP</v>
      </c>
      <c r="M3342" s="6">
        <f t="shared" si="1"/>
        <v>2</v>
      </c>
      <c r="N3342" s="6" t="str">
        <f t="shared" si="2"/>
        <v>Gen X</v>
      </c>
      <c r="O3342" s="6" t="str">
        <f t="shared" si="3"/>
        <v>Medium Income</v>
      </c>
    </row>
    <row r="3343" hidden="1">
      <c r="A3343" s="1">
        <v>103341.0</v>
      </c>
      <c r="B3343" s="1">
        <v>30.0</v>
      </c>
      <c r="C3343" s="1">
        <v>59000.0</v>
      </c>
      <c r="D3343" s="1" t="s">
        <v>27</v>
      </c>
      <c r="E3343" s="1">
        <v>11732.15</v>
      </c>
      <c r="F3343" s="1">
        <v>3.0</v>
      </c>
      <c r="G3343" s="1">
        <v>20.0</v>
      </c>
      <c r="H3343" s="1">
        <v>9.0</v>
      </c>
      <c r="I3343" s="1" t="s">
        <v>22</v>
      </c>
      <c r="J3343" s="1">
        <v>0.2</v>
      </c>
      <c r="K3343" s="1">
        <v>0.624</v>
      </c>
      <c r="L3343" s="6" t="str">
        <f>if(J3343&gt;QUARTILE!$B$3, "TOP", if(J3343&lt;QUARTILE!$B$4, "BOTTOM", 0))</f>
        <v>BOTTOM</v>
      </c>
      <c r="M3343" s="6">
        <f t="shared" si="1"/>
        <v>2</v>
      </c>
      <c r="N3343" s="6" t="str">
        <f t="shared" si="2"/>
        <v>Millenial</v>
      </c>
      <c r="O3343" s="6" t="str">
        <f t="shared" si="3"/>
        <v>Medium Income</v>
      </c>
    </row>
    <row r="3344" hidden="1">
      <c r="A3344" s="1">
        <v>103342.0</v>
      </c>
      <c r="B3344" s="1">
        <v>70.0</v>
      </c>
      <c r="C3344" s="1">
        <v>93000.0</v>
      </c>
      <c r="D3344" s="1" t="s">
        <v>25</v>
      </c>
      <c r="E3344" s="1">
        <v>5458.76</v>
      </c>
      <c r="F3344" s="1">
        <v>5.0</v>
      </c>
      <c r="G3344" s="1">
        <v>31.0</v>
      </c>
      <c r="H3344" s="1">
        <v>8.0</v>
      </c>
      <c r="I3344" s="1" t="s">
        <v>22</v>
      </c>
      <c r="J3344" s="1">
        <v>0.315</v>
      </c>
      <c r="K3344" s="1">
        <v>0.573</v>
      </c>
      <c r="L3344" s="6">
        <f>if(J3344&gt;QUARTILE!$B$3, "TOP", if(J3344&lt;QUARTILE!$B$4, "BOTTOM", 0))</f>
        <v>0</v>
      </c>
      <c r="M3344" s="6">
        <f t="shared" si="1"/>
        <v>2</v>
      </c>
      <c r="N3344" s="6" t="str">
        <f t="shared" si="2"/>
        <v>Baby Boomer</v>
      </c>
      <c r="O3344" s="6" t="str">
        <f t="shared" si="3"/>
        <v>Medium Income</v>
      </c>
    </row>
    <row r="3345" hidden="1">
      <c r="A3345" s="1">
        <v>103343.0</v>
      </c>
      <c r="B3345" s="1">
        <v>51.0</v>
      </c>
      <c r="C3345" s="1">
        <v>29000.0</v>
      </c>
      <c r="D3345" s="1" t="s">
        <v>25</v>
      </c>
      <c r="E3345" s="1">
        <v>6097.65</v>
      </c>
      <c r="F3345" s="1">
        <v>4.0</v>
      </c>
      <c r="G3345" s="1">
        <v>19.0</v>
      </c>
      <c r="H3345" s="1">
        <v>1.0</v>
      </c>
      <c r="I3345" s="1" t="s">
        <v>22</v>
      </c>
      <c r="J3345" s="1">
        <v>0.462</v>
      </c>
      <c r="K3345" s="1">
        <v>0.107</v>
      </c>
      <c r="L3345" s="6">
        <f>if(J3345&gt;QUARTILE!$B$3, "TOP", if(J3345&lt;QUARTILE!$B$4, "BOTTOM", 0))</f>
        <v>0</v>
      </c>
      <c r="M3345" s="6">
        <f t="shared" si="1"/>
        <v>2</v>
      </c>
      <c r="N3345" s="6" t="str">
        <f t="shared" si="2"/>
        <v>Gen X</v>
      </c>
      <c r="O3345" s="6" t="str">
        <f t="shared" si="3"/>
        <v>Low Income</v>
      </c>
    </row>
    <row r="3346" hidden="1">
      <c r="A3346" s="1">
        <v>103344.0</v>
      </c>
      <c r="B3346" s="1">
        <v>25.0</v>
      </c>
      <c r="C3346" s="1">
        <v>13000.0</v>
      </c>
      <c r="D3346" s="1" t="s">
        <v>23</v>
      </c>
      <c r="E3346" s="1">
        <v>5502.9</v>
      </c>
      <c r="F3346" s="1">
        <v>5.0</v>
      </c>
      <c r="G3346" s="1">
        <v>19.0</v>
      </c>
      <c r="H3346" s="1">
        <v>14.0</v>
      </c>
      <c r="I3346" s="1" t="s">
        <v>22</v>
      </c>
      <c r="J3346" s="1">
        <v>0.353</v>
      </c>
      <c r="K3346" s="1">
        <v>0.297</v>
      </c>
      <c r="L3346" s="6">
        <f>if(J3346&gt;QUARTILE!$B$3, "TOP", if(J3346&lt;QUARTILE!$B$4, "BOTTOM", 0))</f>
        <v>0</v>
      </c>
      <c r="M3346" s="6">
        <f t="shared" si="1"/>
        <v>2</v>
      </c>
      <c r="N3346" s="6" t="str">
        <f t="shared" si="2"/>
        <v>Millenial</v>
      </c>
      <c r="O3346" s="6" t="str">
        <f t="shared" si="3"/>
        <v>Low Income</v>
      </c>
    </row>
    <row r="3347" hidden="1">
      <c r="A3347" s="1">
        <v>103345.0</v>
      </c>
      <c r="B3347" s="1">
        <v>38.0</v>
      </c>
      <c r="C3347" s="1">
        <v>12000.0</v>
      </c>
      <c r="D3347" s="1" t="s">
        <v>25</v>
      </c>
      <c r="E3347" s="1">
        <v>4327.24</v>
      </c>
      <c r="F3347" s="1">
        <v>4.0</v>
      </c>
      <c r="G3347" s="1">
        <v>30.0</v>
      </c>
      <c r="H3347" s="1">
        <v>15.0</v>
      </c>
      <c r="I3347" s="1" t="s">
        <v>22</v>
      </c>
      <c r="J3347" s="1">
        <v>0.953</v>
      </c>
      <c r="K3347" s="1">
        <v>0.791</v>
      </c>
      <c r="L3347" s="6" t="str">
        <f>if(J3347&gt;QUARTILE!$B$3, "TOP", if(J3347&lt;QUARTILE!$B$4, "BOTTOM", 0))</f>
        <v>TOP</v>
      </c>
      <c r="M3347" s="6">
        <f t="shared" si="1"/>
        <v>2</v>
      </c>
      <c r="N3347" s="6" t="str">
        <f t="shared" si="2"/>
        <v>Gen X</v>
      </c>
      <c r="O3347" s="6" t="str">
        <f t="shared" si="3"/>
        <v>Low Income</v>
      </c>
    </row>
    <row r="3348" hidden="1">
      <c r="A3348" s="1">
        <v>103346.0</v>
      </c>
      <c r="B3348" s="1">
        <v>51.0</v>
      </c>
      <c r="C3348" s="1">
        <v>51000.0</v>
      </c>
      <c r="D3348" s="1" t="s">
        <v>23</v>
      </c>
      <c r="E3348" s="1">
        <v>36805.5</v>
      </c>
      <c r="F3348" s="1">
        <v>1.0</v>
      </c>
      <c r="G3348" s="1">
        <v>17.0</v>
      </c>
      <c r="H3348" s="1">
        <v>5.0</v>
      </c>
      <c r="I3348" s="1" t="s">
        <v>18</v>
      </c>
      <c r="J3348" s="1">
        <v>0.45</v>
      </c>
      <c r="K3348" s="1">
        <v>0.113</v>
      </c>
      <c r="L3348" s="6">
        <f>if(J3348&gt;QUARTILE!$B$3, "TOP", if(J3348&lt;QUARTILE!$B$4, "BOTTOM", 0))</f>
        <v>0</v>
      </c>
      <c r="M3348" s="6">
        <f t="shared" si="1"/>
        <v>1</v>
      </c>
      <c r="N3348" s="6" t="str">
        <f t="shared" si="2"/>
        <v>Gen X</v>
      </c>
      <c r="O3348" s="6" t="str">
        <f t="shared" si="3"/>
        <v>Medium Income</v>
      </c>
    </row>
    <row r="3349" hidden="1">
      <c r="A3349" s="1">
        <v>103347.0</v>
      </c>
      <c r="B3349" s="1">
        <v>21.0</v>
      </c>
      <c r="C3349" s="1">
        <v>23000.0</v>
      </c>
      <c r="D3349" s="1" t="s">
        <v>25</v>
      </c>
      <c r="E3349" s="1">
        <v>3734.58</v>
      </c>
      <c r="F3349" s="1">
        <v>1.0</v>
      </c>
      <c r="G3349" s="1">
        <v>28.0</v>
      </c>
      <c r="H3349" s="1">
        <v>18.0</v>
      </c>
      <c r="I3349" s="1" t="s">
        <v>22</v>
      </c>
      <c r="J3349" s="1">
        <v>0.299</v>
      </c>
      <c r="K3349" s="1">
        <v>0.97</v>
      </c>
      <c r="L3349" s="6" t="str">
        <f>if(J3349&gt;QUARTILE!$B$3, "TOP", if(J3349&lt;QUARTILE!$B$4, "BOTTOM", 0))</f>
        <v>BOTTOM</v>
      </c>
      <c r="M3349" s="6">
        <f t="shared" si="1"/>
        <v>2</v>
      </c>
      <c r="N3349" s="6" t="str">
        <f t="shared" si="2"/>
        <v>Millenial</v>
      </c>
      <c r="O3349" s="6" t="str">
        <f t="shared" si="3"/>
        <v>Low Income</v>
      </c>
    </row>
    <row r="3350" hidden="1">
      <c r="A3350" s="1">
        <v>103348.0</v>
      </c>
      <c r="B3350" s="1">
        <v>42.0</v>
      </c>
      <c r="C3350" s="1">
        <v>24000.0</v>
      </c>
      <c r="D3350" s="1" t="s">
        <v>25</v>
      </c>
      <c r="E3350" s="1">
        <v>16504.09</v>
      </c>
      <c r="F3350" s="1">
        <v>1.0</v>
      </c>
      <c r="G3350" s="1">
        <v>28.0</v>
      </c>
      <c r="H3350" s="1">
        <v>9.0</v>
      </c>
      <c r="I3350" s="1" t="s">
        <v>22</v>
      </c>
      <c r="J3350" s="1">
        <v>0.228</v>
      </c>
      <c r="K3350" s="1">
        <v>0.832</v>
      </c>
      <c r="L3350" s="6" t="str">
        <f>if(J3350&gt;QUARTILE!$B$3, "TOP", if(J3350&lt;QUARTILE!$B$4, "BOTTOM", 0))</f>
        <v>BOTTOM</v>
      </c>
      <c r="M3350" s="6">
        <f t="shared" si="1"/>
        <v>2</v>
      </c>
      <c r="N3350" s="6" t="str">
        <f t="shared" si="2"/>
        <v>Gen X</v>
      </c>
      <c r="O3350" s="6" t="str">
        <f t="shared" si="3"/>
        <v>Low Income</v>
      </c>
    </row>
    <row r="3351" hidden="1">
      <c r="A3351" s="1">
        <v>103349.0</v>
      </c>
      <c r="B3351" s="1">
        <v>32.0</v>
      </c>
      <c r="C3351" s="1">
        <v>16000.0</v>
      </c>
      <c r="D3351" s="1" t="s">
        <v>25</v>
      </c>
      <c r="E3351" s="1">
        <v>1609.46</v>
      </c>
      <c r="F3351" s="1">
        <v>2.0</v>
      </c>
      <c r="G3351" s="1">
        <v>22.0</v>
      </c>
      <c r="H3351" s="1">
        <v>12.0</v>
      </c>
      <c r="I3351" s="1" t="s">
        <v>22</v>
      </c>
      <c r="J3351" s="1">
        <v>0.908</v>
      </c>
      <c r="K3351" s="1">
        <v>0.268</v>
      </c>
      <c r="L3351" s="6" t="str">
        <f>if(J3351&gt;QUARTILE!$B$3, "TOP", if(J3351&lt;QUARTILE!$B$4, "BOTTOM", 0))</f>
        <v>TOP</v>
      </c>
      <c r="M3351" s="6">
        <f t="shared" si="1"/>
        <v>2</v>
      </c>
      <c r="N3351" s="6" t="str">
        <f t="shared" si="2"/>
        <v>Gen X</v>
      </c>
      <c r="O3351" s="6" t="str">
        <f t="shared" si="3"/>
        <v>Low Income</v>
      </c>
    </row>
    <row r="3352" hidden="1">
      <c r="A3352" s="1">
        <v>103350.0</v>
      </c>
      <c r="B3352" s="1">
        <v>21.0</v>
      </c>
      <c r="C3352" s="1">
        <v>17000.0</v>
      </c>
      <c r="D3352" s="1" t="s">
        <v>25</v>
      </c>
      <c r="E3352" s="1">
        <v>59724.11</v>
      </c>
      <c r="F3352" s="1">
        <v>2.0</v>
      </c>
      <c r="G3352" s="1">
        <v>15.0</v>
      </c>
      <c r="H3352" s="1">
        <v>15.0</v>
      </c>
      <c r="I3352" s="1" t="s">
        <v>22</v>
      </c>
      <c r="J3352" s="1">
        <v>0.352</v>
      </c>
      <c r="K3352" s="1">
        <v>0.008</v>
      </c>
      <c r="L3352" s="6">
        <f>if(J3352&gt;QUARTILE!$B$3, "TOP", if(J3352&lt;QUARTILE!$B$4, "BOTTOM", 0))</f>
        <v>0</v>
      </c>
      <c r="M3352" s="6">
        <f t="shared" si="1"/>
        <v>2</v>
      </c>
      <c r="N3352" s="6" t="str">
        <f t="shared" si="2"/>
        <v>Millenial</v>
      </c>
      <c r="O3352" s="6" t="str">
        <f t="shared" si="3"/>
        <v>Low Income</v>
      </c>
    </row>
    <row r="3353" hidden="1">
      <c r="A3353" s="1">
        <v>103351.0</v>
      </c>
      <c r="B3353" s="1">
        <v>62.0</v>
      </c>
      <c r="C3353" s="1">
        <v>28000.0</v>
      </c>
      <c r="D3353" s="1" t="s">
        <v>23</v>
      </c>
      <c r="E3353" s="1">
        <v>18492.2</v>
      </c>
      <c r="F3353" s="1">
        <v>4.0</v>
      </c>
      <c r="G3353" s="1">
        <v>23.0</v>
      </c>
      <c r="H3353" s="1">
        <v>3.0</v>
      </c>
      <c r="I3353" s="1" t="s">
        <v>22</v>
      </c>
      <c r="J3353" s="1">
        <v>0.402</v>
      </c>
      <c r="K3353" s="1">
        <v>0.12</v>
      </c>
      <c r="L3353" s="6">
        <f>if(J3353&gt;QUARTILE!$B$3, "TOP", if(J3353&lt;QUARTILE!$B$4, "BOTTOM", 0))</f>
        <v>0</v>
      </c>
      <c r="M3353" s="6">
        <f t="shared" si="1"/>
        <v>2</v>
      </c>
      <c r="N3353" s="6" t="str">
        <f t="shared" si="2"/>
        <v>Baby Boomer</v>
      </c>
      <c r="O3353" s="6" t="str">
        <f t="shared" si="3"/>
        <v>Low Income</v>
      </c>
    </row>
    <row r="3354" hidden="1">
      <c r="A3354" s="1">
        <v>103352.0</v>
      </c>
      <c r="B3354" s="1">
        <v>77.0</v>
      </c>
      <c r="C3354" s="1">
        <v>12000.0</v>
      </c>
      <c r="D3354" s="1" t="s">
        <v>17</v>
      </c>
      <c r="E3354" s="1">
        <v>46692.36</v>
      </c>
      <c r="F3354" s="1">
        <v>3.0</v>
      </c>
      <c r="G3354" s="1">
        <v>16.0</v>
      </c>
      <c r="H3354" s="1">
        <v>5.0</v>
      </c>
      <c r="I3354" s="1" t="s">
        <v>18</v>
      </c>
      <c r="J3354" s="1">
        <v>0.769</v>
      </c>
      <c r="K3354" s="1">
        <v>0.142</v>
      </c>
      <c r="L3354" s="6">
        <f>if(J3354&gt;QUARTILE!$B$3, "TOP", if(J3354&lt;QUARTILE!$B$4, "BOTTOM", 0))</f>
        <v>0</v>
      </c>
      <c r="M3354" s="6">
        <f t="shared" si="1"/>
        <v>1</v>
      </c>
      <c r="N3354" s="6" t="str">
        <f t="shared" si="2"/>
        <v>Baby Boomer</v>
      </c>
      <c r="O3354" s="6" t="str">
        <f t="shared" si="3"/>
        <v>Low Income</v>
      </c>
    </row>
    <row r="3355" hidden="1">
      <c r="A3355" s="1">
        <v>103353.0</v>
      </c>
      <c r="B3355" s="1">
        <v>29.0</v>
      </c>
      <c r="C3355" s="1">
        <v>26000.0</v>
      </c>
      <c r="D3355" s="1" t="s">
        <v>25</v>
      </c>
      <c r="E3355" s="1">
        <v>10145.9</v>
      </c>
      <c r="F3355" s="1">
        <v>3.0</v>
      </c>
      <c r="G3355" s="1">
        <v>20.0</v>
      </c>
      <c r="H3355" s="1">
        <v>15.0</v>
      </c>
      <c r="I3355" s="1" t="s">
        <v>18</v>
      </c>
      <c r="J3355" s="1">
        <v>0.128</v>
      </c>
      <c r="K3355" s="1">
        <v>0.238</v>
      </c>
      <c r="L3355" s="6" t="str">
        <f>if(J3355&gt;QUARTILE!$B$3, "TOP", if(J3355&lt;QUARTILE!$B$4, "BOTTOM", 0))</f>
        <v>BOTTOM</v>
      </c>
      <c r="M3355" s="6">
        <f t="shared" si="1"/>
        <v>1</v>
      </c>
      <c r="N3355" s="6" t="str">
        <f t="shared" si="2"/>
        <v>Millenial</v>
      </c>
      <c r="O3355" s="6" t="str">
        <f t="shared" si="3"/>
        <v>Low Income</v>
      </c>
    </row>
    <row r="3356" hidden="1">
      <c r="A3356" s="1">
        <v>103354.0</v>
      </c>
      <c r="B3356" s="1">
        <v>49.0</v>
      </c>
      <c r="C3356" s="1">
        <v>55000.0</v>
      </c>
      <c r="D3356" s="1" t="s">
        <v>23</v>
      </c>
      <c r="E3356" s="1">
        <v>33285.49</v>
      </c>
      <c r="F3356" s="1">
        <v>4.0</v>
      </c>
      <c r="G3356" s="1">
        <v>25.0</v>
      </c>
      <c r="H3356" s="1">
        <v>13.0</v>
      </c>
      <c r="I3356" s="1" t="s">
        <v>18</v>
      </c>
      <c r="J3356" s="1">
        <v>1.0</v>
      </c>
      <c r="K3356" s="1">
        <v>0.0</v>
      </c>
      <c r="L3356" s="6" t="str">
        <f>if(J3356&gt;QUARTILE!$B$3, "TOP", if(J3356&lt;QUARTILE!$B$4, "BOTTOM", 0))</f>
        <v>TOP</v>
      </c>
      <c r="M3356" s="6">
        <f t="shared" si="1"/>
        <v>1</v>
      </c>
      <c r="N3356" s="6" t="str">
        <f t="shared" si="2"/>
        <v>Gen X</v>
      </c>
      <c r="O3356" s="6" t="str">
        <f t="shared" si="3"/>
        <v>Medium Income</v>
      </c>
    </row>
    <row r="3357" hidden="1">
      <c r="A3357" s="1">
        <v>103355.0</v>
      </c>
      <c r="B3357" s="1">
        <v>49.0</v>
      </c>
      <c r="C3357" s="1">
        <v>6000.0</v>
      </c>
      <c r="D3357" s="1" t="s">
        <v>23</v>
      </c>
      <c r="E3357" s="1">
        <v>38435.7</v>
      </c>
      <c r="F3357" s="1">
        <v>2.0</v>
      </c>
      <c r="G3357" s="1">
        <v>32.0</v>
      </c>
      <c r="H3357" s="1">
        <v>10.0</v>
      </c>
      <c r="I3357" s="1" t="s">
        <v>18</v>
      </c>
      <c r="J3357" s="1">
        <v>0.856</v>
      </c>
      <c r="K3357" s="1">
        <v>0.615</v>
      </c>
      <c r="L3357" s="6" t="str">
        <f>if(J3357&gt;QUARTILE!$B$3, "TOP", if(J3357&lt;QUARTILE!$B$4, "BOTTOM", 0))</f>
        <v>TOP</v>
      </c>
      <c r="M3357" s="6">
        <f t="shared" si="1"/>
        <v>1</v>
      </c>
      <c r="N3357" s="6" t="str">
        <f t="shared" si="2"/>
        <v>Gen X</v>
      </c>
      <c r="O3357" s="6" t="str">
        <f t="shared" si="3"/>
        <v>Low Income</v>
      </c>
    </row>
    <row r="3358" hidden="1">
      <c r="A3358" s="1">
        <v>103356.0</v>
      </c>
      <c r="B3358" s="1">
        <v>45.0</v>
      </c>
      <c r="C3358" s="1">
        <v>9000.0</v>
      </c>
      <c r="D3358" s="1" t="s">
        <v>25</v>
      </c>
      <c r="E3358" s="1">
        <v>24277.05</v>
      </c>
      <c r="F3358" s="1">
        <v>5.0</v>
      </c>
      <c r="G3358" s="1">
        <v>18.0</v>
      </c>
      <c r="H3358" s="1">
        <v>7.0</v>
      </c>
      <c r="I3358" s="1" t="s">
        <v>22</v>
      </c>
      <c r="J3358" s="1">
        <v>0.311</v>
      </c>
      <c r="K3358" s="1">
        <v>0.927</v>
      </c>
      <c r="L3358" s="6" t="str">
        <f>if(J3358&gt;QUARTILE!$B$3, "TOP", if(J3358&lt;QUARTILE!$B$4, "BOTTOM", 0))</f>
        <v>BOTTOM</v>
      </c>
      <c r="M3358" s="6">
        <f t="shared" si="1"/>
        <v>2</v>
      </c>
      <c r="N3358" s="6" t="str">
        <f t="shared" si="2"/>
        <v>Gen X</v>
      </c>
      <c r="O3358" s="6" t="str">
        <f t="shared" si="3"/>
        <v>Low Income</v>
      </c>
    </row>
    <row r="3359" hidden="1">
      <c r="A3359" s="1">
        <v>103357.0</v>
      </c>
      <c r="B3359" s="1">
        <v>30.0</v>
      </c>
      <c r="C3359" s="1">
        <v>33000.0</v>
      </c>
      <c r="D3359" s="1" t="s">
        <v>23</v>
      </c>
      <c r="E3359" s="1">
        <v>1951.1</v>
      </c>
      <c r="F3359" s="1">
        <v>4.0</v>
      </c>
      <c r="G3359" s="1">
        <v>18.0</v>
      </c>
      <c r="H3359" s="1">
        <v>9.0</v>
      </c>
      <c r="I3359" s="1" t="s">
        <v>22</v>
      </c>
      <c r="J3359" s="1">
        <v>0.442</v>
      </c>
      <c r="K3359" s="1">
        <v>0.236</v>
      </c>
      <c r="L3359" s="6">
        <f>if(J3359&gt;QUARTILE!$B$3, "TOP", if(J3359&lt;QUARTILE!$B$4, "BOTTOM", 0))</f>
        <v>0</v>
      </c>
      <c r="M3359" s="6">
        <f t="shared" si="1"/>
        <v>2</v>
      </c>
      <c r="N3359" s="6" t="str">
        <f t="shared" si="2"/>
        <v>Millenial</v>
      </c>
      <c r="O3359" s="6" t="str">
        <f t="shared" si="3"/>
        <v>Low Income</v>
      </c>
    </row>
    <row r="3360" hidden="1">
      <c r="A3360" s="1">
        <v>103358.0</v>
      </c>
      <c r="B3360" s="1">
        <v>48.0</v>
      </c>
      <c r="C3360" s="1">
        <v>50000.0</v>
      </c>
      <c r="D3360" s="1" t="s">
        <v>23</v>
      </c>
      <c r="E3360" s="1">
        <v>324.22</v>
      </c>
      <c r="F3360" s="1">
        <v>3.0</v>
      </c>
      <c r="G3360" s="1">
        <v>20.0</v>
      </c>
      <c r="H3360" s="1">
        <v>13.0</v>
      </c>
      <c r="I3360" s="1" t="s">
        <v>22</v>
      </c>
      <c r="J3360" s="1">
        <v>0.67</v>
      </c>
      <c r="K3360" s="1">
        <v>0.016</v>
      </c>
      <c r="L3360" s="6">
        <f>if(J3360&gt;QUARTILE!$B$3, "TOP", if(J3360&lt;QUARTILE!$B$4, "BOTTOM", 0))</f>
        <v>0</v>
      </c>
      <c r="M3360" s="6">
        <f t="shared" si="1"/>
        <v>2</v>
      </c>
      <c r="N3360" s="6" t="str">
        <f t="shared" si="2"/>
        <v>Gen X</v>
      </c>
      <c r="O3360" s="6" t="str">
        <f t="shared" si="3"/>
        <v>Medium Income</v>
      </c>
    </row>
    <row r="3361" hidden="1">
      <c r="A3361" s="1">
        <v>103359.0</v>
      </c>
      <c r="B3361" s="1">
        <v>31.0</v>
      </c>
      <c r="C3361" s="1">
        <v>16000.0</v>
      </c>
      <c r="D3361" s="1" t="s">
        <v>27</v>
      </c>
      <c r="E3361" s="1">
        <v>3691.91</v>
      </c>
      <c r="F3361" s="1">
        <v>4.0</v>
      </c>
      <c r="G3361" s="1">
        <v>22.0</v>
      </c>
      <c r="H3361" s="1">
        <v>8.0</v>
      </c>
      <c r="I3361" s="1" t="s">
        <v>22</v>
      </c>
      <c r="J3361" s="1">
        <v>0.946</v>
      </c>
      <c r="K3361" s="1">
        <v>0.868</v>
      </c>
      <c r="L3361" s="6" t="str">
        <f>if(J3361&gt;QUARTILE!$B$3, "TOP", if(J3361&lt;QUARTILE!$B$4, "BOTTOM", 0))</f>
        <v>TOP</v>
      </c>
      <c r="M3361" s="6">
        <f t="shared" si="1"/>
        <v>2</v>
      </c>
      <c r="N3361" s="6" t="str">
        <f t="shared" si="2"/>
        <v>Gen X</v>
      </c>
      <c r="O3361" s="6" t="str">
        <f t="shared" si="3"/>
        <v>Low Income</v>
      </c>
    </row>
    <row r="3362" hidden="1">
      <c r="A3362" s="1">
        <v>103360.0</v>
      </c>
      <c r="B3362" s="1">
        <v>37.0</v>
      </c>
      <c r="C3362" s="1">
        <v>7000.0</v>
      </c>
      <c r="D3362" s="1" t="s">
        <v>27</v>
      </c>
      <c r="E3362" s="1">
        <v>2513.46</v>
      </c>
      <c r="F3362" s="1">
        <v>4.0</v>
      </c>
      <c r="G3362" s="1">
        <v>21.0</v>
      </c>
      <c r="H3362" s="1">
        <v>12.0</v>
      </c>
      <c r="I3362" s="1" t="s">
        <v>22</v>
      </c>
      <c r="J3362" s="1">
        <v>0.629</v>
      </c>
      <c r="K3362" s="1">
        <v>0.156</v>
      </c>
      <c r="L3362" s="6">
        <f>if(J3362&gt;QUARTILE!$B$3, "TOP", if(J3362&lt;QUARTILE!$B$4, "BOTTOM", 0))</f>
        <v>0</v>
      </c>
      <c r="M3362" s="6">
        <f t="shared" si="1"/>
        <v>2</v>
      </c>
      <c r="N3362" s="6" t="str">
        <f t="shared" si="2"/>
        <v>Gen X</v>
      </c>
      <c r="O3362" s="6" t="str">
        <f t="shared" si="3"/>
        <v>Low Income</v>
      </c>
    </row>
    <row r="3363" hidden="1">
      <c r="A3363" s="1">
        <v>103361.0</v>
      </c>
      <c r="B3363" s="1">
        <v>35.0</v>
      </c>
      <c r="C3363" s="1">
        <v>52000.0</v>
      </c>
      <c r="D3363" s="1" t="s">
        <v>25</v>
      </c>
      <c r="E3363" s="1">
        <v>25829.7</v>
      </c>
      <c r="F3363" s="1">
        <v>1.0</v>
      </c>
      <c r="G3363" s="1">
        <v>21.0</v>
      </c>
      <c r="H3363" s="1">
        <v>6.0</v>
      </c>
      <c r="I3363" s="1" t="s">
        <v>22</v>
      </c>
      <c r="J3363" s="1">
        <v>0.403</v>
      </c>
      <c r="K3363" s="1">
        <v>0.007</v>
      </c>
      <c r="L3363" s="6">
        <f>if(J3363&gt;QUARTILE!$B$3, "TOP", if(J3363&lt;QUARTILE!$B$4, "BOTTOM", 0))</f>
        <v>0</v>
      </c>
      <c r="M3363" s="6">
        <f t="shared" si="1"/>
        <v>2</v>
      </c>
      <c r="N3363" s="6" t="str">
        <f t="shared" si="2"/>
        <v>Gen X</v>
      </c>
      <c r="O3363" s="6" t="str">
        <f t="shared" si="3"/>
        <v>Medium Income</v>
      </c>
    </row>
    <row r="3364" hidden="1">
      <c r="A3364" s="1">
        <v>103362.0</v>
      </c>
      <c r="B3364" s="1">
        <v>46.0</v>
      </c>
      <c r="C3364" s="1">
        <v>14000.0</v>
      </c>
      <c r="D3364" s="1" t="s">
        <v>27</v>
      </c>
      <c r="E3364" s="1">
        <v>16284.02</v>
      </c>
      <c r="F3364" s="1">
        <v>2.0</v>
      </c>
      <c r="G3364" s="1">
        <v>13.0</v>
      </c>
      <c r="H3364" s="1">
        <v>12.0</v>
      </c>
      <c r="I3364" s="1" t="s">
        <v>18</v>
      </c>
      <c r="J3364" s="1">
        <v>0.482</v>
      </c>
      <c r="K3364" s="1">
        <v>0.224</v>
      </c>
      <c r="L3364" s="6">
        <f>if(J3364&gt;QUARTILE!$B$3, "TOP", if(J3364&lt;QUARTILE!$B$4, "BOTTOM", 0))</f>
        <v>0</v>
      </c>
      <c r="M3364" s="6">
        <f t="shared" si="1"/>
        <v>1</v>
      </c>
      <c r="N3364" s="6" t="str">
        <f t="shared" si="2"/>
        <v>Gen X</v>
      </c>
      <c r="O3364" s="6" t="str">
        <f t="shared" si="3"/>
        <v>Low Income</v>
      </c>
    </row>
    <row r="3365" hidden="1">
      <c r="A3365" s="1">
        <v>103363.0</v>
      </c>
      <c r="B3365" s="1">
        <v>77.0</v>
      </c>
      <c r="C3365" s="1">
        <v>18000.0</v>
      </c>
      <c r="D3365" s="1" t="s">
        <v>23</v>
      </c>
      <c r="E3365" s="1">
        <v>14928.89</v>
      </c>
      <c r="F3365" s="1">
        <v>1.0</v>
      </c>
      <c r="G3365" s="1">
        <v>27.0</v>
      </c>
      <c r="H3365" s="1">
        <v>4.0</v>
      </c>
      <c r="I3365" s="1" t="s">
        <v>22</v>
      </c>
      <c r="J3365" s="1">
        <v>0.5</v>
      </c>
      <c r="K3365" s="1">
        <v>0.104</v>
      </c>
      <c r="L3365" s="6">
        <f>if(J3365&gt;QUARTILE!$B$3, "TOP", if(J3365&lt;QUARTILE!$B$4, "BOTTOM", 0))</f>
        <v>0</v>
      </c>
      <c r="M3365" s="6">
        <f t="shared" si="1"/>
        <v>2</v>
      </c>
      <c r="N3365" s="6" t="str">
        <f t="shared" si="2"/>
        <v>Baby Boomer</v>
      </c>
      <c r="O3365" s="6" t="str">
        <f t="shared" si="3"/>
        <v>Low Income</v>
      </c>
    </row>
    <row r="3366">
      <c r="A3366" s="1">
        <v>103364.0</v>
      </c>
      <c r="B3366" s="1">
        <v>80.0</v>
      </c>
      <c r="C3366" s="1">
        <v>27000.0</v>
      </c>
      <c r="D3366" s="1" t="s">
        <v>24</v>
      </c>
      <c r="E3366" s="1">
        <v>5830.25</v>
      </c>
      <c r="F3366" s="1">
        <v>2.0</v>
      </c>
      <c r="G3366" s="1">
        <v>27.0</v>
      </c>
      <c r="H3366" s="1">
        <v>7.0</v>
      </c>
      <c r="I3366" s="1" t="s">
        <v>22</v>
      </c>
      <c r="J3366" s="1">
        <v>0.533</v>
      </c>
      <c r="K3366" s="1">
        <v>0.726</v>
      </c>
      <c r="L3366" s="6">
        <f>if(J3366&gt;QUARTILE!$B$3, "TOP", if(J3366&lt;QUARTILE!$B$4, "BOTTOM", 0))</f>
        <v>0</v>
      </c>
      <c r="M3366" s="6">
        <f t="shared" si="1"/>
        <v>2</v>
      </c>
      <c r="N3366" s="6" t="str">
        <f t="shared" si="2"/>
        <v>Silent</v>
      </c>
      <c r="O3366" s="6" t="str">
        <f t="shared" si="3"/>
        <v>Low Income</v>
      </c>
    </row>
    <row r="3367" hidden="1">
      <c r="A3367" s="1">
        <v>103365.0</v>
      </c>
      <c r="B3367" s="1">
        <v>23.0</v>
      </c>
      <c r="C3367" s="1">
        <v>15000.0</v>
      </c>
      <c r="D3367" s="1" t="s">
        <v>23</v>
      </c>
      <c r="E3367" s="1">
        <v>3359.09</v>
      </c>
      <c r="F3367" s="1">
        <v>4.0</v>
      </c>
      <c r="G3367" s="1">
        <v>24.0</v>
      </c>
      <c r="H3367" s="1">
        <v>15.0</v>
      </c>
      <c r="I3367" s="1" t="s">
        <v>22</v>
      </c>
      <c r="J3367" s="1">
        <v>0.569</v>
      </c>
      <c r="K3367" s="1">
        <v>0.0</v>
      </c>
      <c r="L3367" s="6">
        <f>if(J3367&gt;QUARTILE!$B$3, "TOP", if(J3367&lt;QUARTILE!$B$4, "BOTTOM", 0))</f>
        <v>0</v>
      </c>
      <c r="M3367" s="6">
        <f t="shared" si="1"/>
        <v>2</v>
      </c>
      <c r="N3367" s="6" t="str">
        <f t="shared" si="2"/>
        <v>Millenial</v>
      </c>
      <c r="O3367" s="6" t="str">
        <f t="shared" si="3"/>
        <v>Low Income</v>
      </c>
    </row>
    <row r="3368" hidden="1">
      <c r="A3368" s="1">
        <v>103366.0</v>
      </c>
      <c r="B3368" s="1">
        <v>49.0</v>
      </c>
      <c r="C3368" s="1">
        <v>13000.0</v>
      </c>
      <c r="D3368" s="1" t="s">
        <v>27</v>
      </c>
      <c r="E3368" s="1">
        <v>4627.24</v>
      </c>
      <c r="F3368" s="1">
        <v>2.0</v>
      </c>
      <c r="G3368" s="1">
        <v>17.0</v>
      </c>
      <c r="H3368" s="1">
        <v>11.0</v>
      </c>
      <c r="I3368" s="1" t="s">
        <v>22</v>
      </c>
      <c r="J3368" s="1">
        <v>0.364</v>
      </c>
      <c r="K3368" s="1">
        <v>0.441</v>
      </c>
      <c r="L3368" s="6">
        <f>if(J3368&gt;QUARTILE!$B$3, "TOP", if(J3368&lt;QUARTILE!$B$4, "BOTTOM", 0))</f>
        <v>0</v>
      </c>
      <c r="M3368" s="6">
        <f t="shared" si="1"/>
        <v>2</v>
      </c>
      <c r="N3368" s="6" t="str">
        <f t="shared" si="2"/>
        <v>Gen X</v>
      </c>
      <c r="O3368" s="6" t="str">
        <f t="shared" si="3"/>
        <v>Low Income</v>
      </c>
    </row>
    <row r="3369" hidden="1">
      <c r="A3369" s="1">
        <v>103367.0</v>
      </c>
      <c r="B3369" s="1">
        <v>46.0</v>
      </c>
      <c r="C3369" s="1">
        <v>13000.0</v>
      </c>
      <c r="D3369" s="1" t="s">
        <v>23</v>
      </c>
      <c r="E3369" s="1">
        <v>10225.75</v>
      </c>
      <c r="F3369" s="1">
        <v>3.0</v>
      </c>
      <c r="G3369" s="1">
        <v>16.0</v>
      </c>
      <c r="H3369" s="1">
        <v>8.0</v>
      </c>
      <c r="I3369" s="1" t="s">
        <v>22</v>
      </c>
      <c r="J3369" s="1">
        <v>0.922</v>
      </c>
      <c r="K3369" s="1">
        <v>0.492</v>
      </c>
      <c r="L3369" s="6" t="str">
        <f>if(J3369&gt;QUARTILE!$B$3, "TOP", if(J3369&lt;QUARTILE!$B$4, "BOTTOM", 0))</f>
        <v>TOP</v>
      </c>
      <c r="M3369" s="6">
        <f t="shared" si="1"/>
        <v>2</v>
      </c>
      <c r="N3369" s="6" t="str">
        <f t="shared" si="2"/>
        <v>Gen X</v>
      </c>
      <c r="O3369" s="6" t="str">
        <f t="shared" si="3"/>
        <v>Low Income</v>
      </c>
    </row>
    <row r="3370" hidden="1">
      <c r="A3370" s="1">
        <v>103368.0</v>
      </c>
      <c r="B3370" s="1">
        <v>60.0</v>
      </c>
      <c r="C3370" s="1">
        <v>67000.0</v>
      </c>
      <c r="D3370" s="1" t="s">
        <v>17</v>
      </c>
      <c r="E3370" s="1">
        <v>26952.49</v>
      </c>
      <c r="F3370" s="1">
        <v>1.0</v>
      </c>
      <c r="G3370" s="1">
        <v>26.0</v>
      </c>
      <c r="H3370" s="1">
        <v>6.0</v>
      </c>
      <c r="I3370" s="1" t="s">
        <v>22</v>
      </c>
      <c r="J3370" s="1">
        <v>0.43</v>
      </c>
      <c r="K3370" s="1">
        <v>0.784</v>
      </c>
      <c r="L3370" s="6">
        <f>if(J3370&gt;QUARTILE!$B$3, "TOP", if(J3370&lt;QUARTILE!$B$4, "BOTTOM", 0))</f>
        <v>0</v>
      </c>
      <c r="M3370" s="6">
        <f t="shared" si="1"/>
        <v>2</v>
      </c>
      <c r="N3370" s="6" t="str">
        <f t="shared" si="2"/>
        <v>Gen X</v>
      </c>
      <c r="O3370" s="6" t="str">
        <f t="shared" si="3"/>
        <v>Medium Income</v>
      </c>
    </row>
    <row r="3371" hidden="1">
      <c r="A3371" s="1">
        <v>103369.0</v>
      </c>
      <c r="B3371" s="1">
        <v>79.0</v>
      </c>
      <c r="C3371" s="1">
        <v>44000.0</v>
      </c>
      <c r="D3371" s="1" t="s">
        <v>25</v>
      </c>
      <c r="E3371" s="1">
        <v>5874.45</v>
      </c>
      <c r="F3371" s="1">
        <v>4.0</v>
      </c>
      <c r="G3371" s="1">
        <v>31.0</v>
      </c>
      <c r="H3371" s="1">
        <v>7.0</v>
      </c>
      <c r="I3371" s="1" t="s">
        <v>22</v>
      </c>
      <c r="J3371" s="1">
        <v>0.58</v>
      </c>
      <c r="K3371" s="1">
        <v>0.472</v>
      </c>
      <c r="L3371" s="6">
        <f>if(J3371&gt;QUARTILE!$B$3, "TOP", if(J3371&lt;QUARTILE!$B$4, "BOTTOM", 0))</f>
        <v>0</v>
      </c>
      <c r="M3371" s="6">
        <f t="shared" si="1"/>
        <v>2</v>
      </c>
      <c r="N3371" s="6" t="str">
        <f t="shared" si="2"/>
        <v>Baby Boomer</v>
      </c>
      <c r="O3371" s="6" t="str">
        <f t="shared" si="3"/>
        <v>Low Income</v>
      </c>
    </row>
    <row r="3372" hidden="1">
      <c r="A3372" s="1">
        <v>103370.0</v>
      </c>
      <c r="B3372" s="1">
        <v>19.0</v>
      </c>
      <c r="C3372" s="1">
        <v>31000.0</v>
      </c>
      <c r="D3372" s="1" t="s">
        <v>23</v>
      </c>
      <c r="E3372" s="1">
        <v>23987.2</v>
      </c>
      <c r="F3372" s="1">
        <v>3.0</v>
      </c>
      <c r="G3372" s="1">
        <v>20.0</v>
      </c>
      <c r="H3372" s="1">
        <v>15.0</v>
      </c>
      <c r="I3372" s="1" t="s">
        <v>22</v>
      </c>
      <c r="J3372" s="1">
        <v>0.311</v>
      </c>
      <c r="K3372" s="1">
        <v>0.125</v>
      </c>
      <c r="L3372" s="6" t="str">
        <f>if(J3372&gt;QUARTILE!$B$3, "TOP", if(J3372&lt;QUARTILE!$B$4, "BOTTOM", 0))</f>
        <v>BOTTOM</v>
      </c>
      <c r="M3372" s="6">
        <f t="shared" si="1"/>
        <v>2</v>
      </c>
      <c r="N3372" s="6" t="str">
        <f t="shared" si="2"/>
        <v>Millenial</v>
      </c>
      <c r="O3372" s="6" t="str">
        <f t="shared" si="3"/>
        <v>Low Income</v>
      </c>
    </row>
    <row r="3373" hidden="1">
      <c r="A3373" s="1">
        <v>103371.0</v>
      </c>
      <c r="B3373" s="1">
        <v>77.0</v>
      </c>
      <c r="C3373" s="1">
        <v>6000.0</v>
      </c>
      <c r="D3373" s="1" t="s">
        <v>27</v>
      </c>
      <c r="E3373" s="1">
        <v>13526.27</v>
      </c>
      <c r="F3373" s="1">
        <v>2.0</v>
      </c>
      <c r="G3373" s="1">
        <v>19.0</v>
      </c>
      <c r="H3373" s="1">
        <v>4.0</v>
      </c>
      <c r="I3373" s="1" t="s">
        <v>22</v>
      </c>
      <c r="J3373" s="1">
        <v>0.435</v>
      </c>
      <c r="K3373" s="1">
        <v>0.426</v>
      </c>
      <c r="L3373" s="6">
        <f>if(J3373&gt;QUARTILE!$B$3, "TOP", if(J3373&lt;QUARTILE!$B$4, "BOTTOM", 0))</f>
        <v>0</v>
      </c>
      <c r="M3373" s="6">
        <f t="shared" si="1"/>
        <v>2</v>
      </c>
      <c r="N3373" s="6" t="str">
        <f t="shared" si="2"/>
        <v>Baby Boomer</v>
      </c>
      <c r="O3373" s="6" t="str">
        <f t="shared" si="3"/>
        <v>Low Income</v>
      </c>
    </row>
    <row r="3374" hidden="1">
      <c r="A3374" s="1">
        <v>103372.0</v>
      </c>
      <c r="B3374" s="1">
        <v>40.0</v>
      </c>
      <c r="C3374" s="1">
        <v>31000.0</v>
      </c>
      <c r="D3374" s="1" t="s">
        <v>23</v>
      </c>
      <c r="E3374" s="1">
        <v>43333.28</v>
      </c>
      <c r="F3374" s="1">
        <v>2.0</v>
      </c>
      <c r="G3374" s="1">
        <v>19.0</v>
      </c>
      <c r="H3374" s="1">
        <v>7.0</v>
      </c>
      <c r="I3374" s="1" t="s">
        <v>18</v>
      </c>
      <c r="J3374" s="1">
        <v>0.831</v>
      </c>
      <c r="K3374" s="1">
        <v>0.835</v>
      </c>
      <c r="L3374" s="6" t="str">
        <f>if(J3374&gt;QUARTILE!$B$3, "TOP", if(J3374&lt;QUARTILE!$B$4, "BOTTOM", 0))</f>
        <v>TOP</v>
      </c>
      <c r="M3374" s="6">
        <f t="shared" si="1"/>
        <v>1</v>
      </c>
      <c r="N3374" s="6" t="str">
        <f t="shared" si="2"/>
        <v>Gen X</v>
      </c>
      <c r="O3374" s="6" t="str">
        <f t="shared" si="3"/>
        <v>Low Income</v>
      </c>
    </row>
    <row r="3375" hidden="1">
      <c r="A3375" s="1">
        <v>103373.0</v>
      </c>
      <c r="B3375" s="1">
        <v>36.0</v>
      </c>
      <c r="C3375" s="1">
        <v>30000.0</v>
      </c>
      <c r="D3375" s="1" t="s">
        <v>27</v>
      </c>
      <c r="E3375" s="1">
        <v>5303.14</v>
      </c>
      <c r="F3375" s="1">
        <v>3.0</v>
      </c>
      <c r="G3375" s="1">
        <v>22.0</v>
      </c>
      <c r="H3375" s="1">
        <v>7.0</v>
      </c>
      <c r="I3375" s="1" t="s">
        <v>22</v>
      </c>
      <c r="J3375" s="1">
        <v>0.758</v>
      </c>
      <c r="K3375" s="1">
        <v>0.237</v>
      </c>
      <c r="L3375" s="6">
        <f>if(J3375&gt;QUARTILE!$B$3, "TOP", if(J3375&lt;QUARTILE!$B$4, "BOTTOM", 0))</f>
        <v>0</v>
      </c>
      <c r="M3375" s="6">
        <f t="shared" si="1"/>
        <v>2</v>
      </c>
      <c r="N3375" s="6" t="str">
        <f t="shared" si="2"/>
        <v>Gen X</v>
      </c>
      <c r="O3375" s="6" t="str">
        <f t="shared" si="3"/>
        <v>Low Income</v>
      </c>
    </row>
    <row r="3376" hidden="1">
      <c r="A3376" s="1">
        <v>103374.0</v>
      </c>
      <c r="B3376" s="1">
        <v>48.0</v>
      </c>
      <c r="C3376" s="1">
        <v>10000.0</v>
      </c>
      <c r="D3376" s="1" t="s">
        <v>27</v>
      </c>
      <c r="E3376" s="1">
        <v>11987.92</v>
      </c>
      <c r="F3376" s="1">
        <v>2.0</v>
      </c>
      <c r="G3376" s="1">
        <v>21.0</v>
      </c>
      <c r="H3376" s="1">
        <v>10.0</v>
      </c>
      <c r="I3376" s="1" t="s">
        <v>22</v>
      </c>
      <c r="J3376" s="1">
        <v>0.806</v>
      </c>
      <c r="K3376" s="1">
        <v>0.299</v>
      </c>
      <c r="L3376" s="6">
        <f>if(J3376&gt;QUARTILE!$B$3, "TOP", if(J3376&lt;QUARTILE!$B$4, "BOTTOM", 0))</f>
        <v>0</v>
      </c>
      <c r="M3376" s="6">
        <f t="shared" si="1"/>
        <v>2</v>
      </c>
      <c r="N3376" s="6" t="str">
        <f t="shared" si="2"/>
        <v>Gen X</v>
      </c>
      <c r="O3376" s="6" t="str">
        <f t="shared" si="3"/>
        <v>Low Income</v>
      </c>
    </row>
    <row r="3377" hidden="1">
      <c r="A3377" s="1">
        <v>103375.0</v>
      </c>
      <c r="B3377" s="1">
        <v>68.0</v>
      </c>
      <c r="C3377" s="1">
        <v>26000.0</v>
      </c>
      <c r="D3377" s="1" t="s">
        <v>23</v>
      </c>
      <c r="E3377" s="1">
        <v>2033.23</v>
      </c>
      <c r="F3377" s="1">
        <v>1.0</v>
      </c>
      <c r="G3377" s="1">
        <v>18.0</v>
      </c>
      <c r="H3377" s="1">
        <v>4.0</v>
      </c>
      <c r="I3377" s="1" t="s">
        <v>22</v>
      </c>
      <c r="J3377" s="1">
        <v>0.787</v>
      </c>
      <c r="K3377" s="1">
        <v>0.873</v>
      </c>
      <c r="L3377" s="6">
        <f>if(J3377&gt;QUARTILE!$B$3, "TOP", if(J3377&lt;QUARTILE!$B$4, "BOTTOM", 0))</f>
        <v>0</v>
      </c>
      <c r="M3377" s="6">
        <f t="shared" si="1"/>
        <v>2</v>
      </c>
      <c r="N3377" s="6" t="str">
        <f t="shared" si="2"/>
        <v>Baby Boomer</v>
      </c>
      <c r="O3377" s="6" t="str">
        <f t="shared" si="3"/>
        <v>Low Income</v>
      </c>
    </row>
    <row r="3378" hidden="1">
      <c r="A3378" s="1">
        <v>103376.0</v>
      </c>
      <c r="B3378" s="1">
        <v>22.0</v>
      </c>
      <c r="C3378" s="1">
        <v>41000.0</v>
      </c>
      <c r="D3378" s="1" t="s">
        <v>25</v>
      </c>
      <c r="E3378" s="1">
        <v>8163.97</v>
      </c>
      <c r="F3378" s="1">
        <v>5.0</v>
      </c>
      <c r="G3378" s="1">
        <v>24.0</v>
      </c>
      <c r="H3378" s="1">
        <v>23.0</v>
      </c>
      <c r="I3378" s="1" t="s">
        <v>26</v>
      </c>
      <c r="J3378" s="1">
        <v>0.717</v>
      </c>
      <c r="K3378" s="1">
        <v>0.636</v>
      </c>
      <c r="L3378" s="6">
        <f>if(J3378&gt;QUARTILE!$B$3, "TOP", if(J3378&lt;QUARTILE!$B$4, "BOTTOM", 0))</f>
        <v>0</v>
      </c>
      <c r="M3378" s="6">
        <f t="shared" si="1"/>
        <v>3</v>
      </c>
      <c r="N3378" s="6" t="str">
        <f t="shared" si="2"/>
        <v>Millenial</v>
      </c>
      <c r="O3378" s="6" t="str">
        <f t="shared" si="3"/>
        <v>Low Income</v>
      </c>
    </row>
    <row r="3379" hidden="1">
      <c r="A3379" s="1">
        <v>103377.0</v>
      </c>
      <c r="B3379" s="1">
        <v>36.0</v>
      </c>
      <c r="C3379" s="1">
        <v>31000.0</v>
      </c>
      <c r="D3379" s="1" t="s">
        <v>23</v>
      </c>
      <c r="E3379" s="1">
        <v>14140.07</v>
      </c>
      <c r="F3379" s="1">
        <v>2.0</v>
      </c>
      <c r="G3379" s="1">
        <v>19.0</v>
      </c>
      <c r="H3379" s="1">
        <v>14.0</v>
      </c>
      <c r="I3379" s="1" t="s">
        <v>22</v>
      </c>
      <c r="J3379" s="1">
        <v>0.087</v>
      </c>
      <c r="K3379" s="1">
        <v>0.296</v>
      </c>
      <c r="L3379" s="6" t="str">
        <f>if(J3379&gt;QUARTILE!$B$3, "TOP", if(J3379&lt;QUARTILE!$B$4, "BOTTOM", 0))</f>
        <v>BOTTOM</v>
      </c>
      <c r="M3379" s="6">
        <f t="shared" si="1"/>
        <v>2</v>
      </c>
      <c r="N3379" s="6" t="str">
        <f t="shared" si="2"/>
        <v>Gen X</v>
      </c>
      <c r="O3379" s="6" t="str">
        <f t="shared" si="3"/>
        <v>Low Income</v>
      </c>
    </row>
    <row r="3380" hidden="1">
      <c r="A3380" s="1">
        <v>103378.0</v>
      </c>
      <c r="B3380" s="1">
        <v>51.0</v>
      </c>
      <c r="C3380" s="1">
        <v>15000.0</v>
      </c>
      <c r="D3380" s="1" t="s">
        <v>27</v>
      </c>
      <c r="E3380" s="1">
        <v>26390.68</v>
      </c>
      <c r="F3380" s="1">
        <v>4.0</v>
      </c>
      <c r="G3380" s="1">
        <v>13.0</v>
      </c>
      <c r="H3380" s="1">
        <v>7.0</v>
      </c>
      <c r="I3380" s="1" t="s">
        <v>22</v>
      </c>
      <c r="J3380" s="1">
        <v>0.524</v>
      </c>
      <c r="K3380" s="1">
        <v>0.658</v>
      </c>
      <c r="L3380" s="6">
        <f>if(J3380&gt;QUARTILE!$B$3, "TOP", if(J3380&lt;QUARTILE!$B$4, "BOTTOM", 0))</f>
        <v>0</v>
      </c>
      <c r="M3380" s="6">
        <f t="shared" si="1"/>
        <v>2</v>
      </c>
      <c r="N3380" s="6" t="str">
        <f t="shared" si="2"/>
        <v>Gen X</v>
      </c>
      <c r="O3380" s="6" t="str">
        <f t="shared" si="3"/>
        <v>Low Income</v>
      </c>
    </row>
    <row r="3381" hidden="1">
      <c r="A3381" s="1">
        <v>103379.0</v>
      </c>
      <c r="B3381" s="1">
        <v>27.0</v>
      </c>
      <c r="C3381" s="1">
        <v>22000.0</v>
      </c>
      <c r="D3381" s="1" t="s">
        <v>25</v>
      </c>
      <c r="E3381" s="1">
        <v>4414.86</v>
      </c>
      <c r="F3381" s="1">
        <v>2.0</v>
      </c>
      <c r="G3381" s="1">
        <v>23.0</v>
      </c>
      <c r="H3381" s="1">
        <v>18.0</v>
      </c>
      <c r="I3381" s="1" t="s">
        <v>22</v>
      </c>
      <c r="J3381" s="1">
        <v>0.105</v>
      </c>
      <c r="K3381" s="1">
        <v>0.085</v>
      </c>
      <c r="L3381" s="6" t="str">
        <f>if(J3381&gt;QUARTILE!$B$3, "TOP", if(J3381&lt;QUARTILE!$B$4, "BOTTOM", 0))</f>
        <v>BOTTOM</v>
      </c>
      <c r="M3381" s="6">
        <f t="shared" si="1"/>
        <v>2</v>
      </c>
      <c r="N3381" s="6" t="str">
        <f t="shared" si="2"/>
        <v>Millenial</v>
      </c>
      <c r="O3381" s="6" t="str">
        <f t="shared" si="3"/>
        <v>Low Income</v>
      </c>
    </row>
    <row r="3382" hidden="1">
      <c r="A3382" s="1">
        <v>103380.0</v>
      </c>
      <c r="B3382" s="1">
        <v>42.0</v>
      </c>
      <c r="C3382" s="1">
        <v>34000.0</v>
      </c>
      <c r="D3382" s="1" t="s">
        <v>25</v>
      </c>
      <c r="E3382" s="1">
        <v>4920.37</v>
      </c>
      <c r="F3382" s="1">
        <v>4.0</v>
      </c>
      <c r="G3382" s="1">
        <v>21.0</v>
      </c>
      <c r="H3382" s="1">
        <v>5.0</v>
      </c>
      <c r="I3382" s="1" t="s">
        <v>22</v>
      </c>
      <c r="J3382" s="1">
        <v>1.0</v>
      </c>
      <c r="K3382" s="1">
        <v>0.493</v>
      </c>
      <c r="L3382" s="6" t="str">
        <f>if(J3382&gt;QUARTILE!$B$3, "TOP", if(J3382&lt;QUARTILE!$B$4, "BOTTOM", 0))</f>
        <v>TOP</v>
      </c>
      <c r="M3382" s="6">
        <f t="shared" si="1"/>
        <v>2</v>
      </c>
      <c r="N3382" s="6" t="str">
        <f t="shared" si="2"/>
        <v>Gen X</v>
      </c>
      <c r="O3382" s="6" t="str">
        <f t="shared" si="3"/>
        <v>Low Income</v>
      </c>
    </row>
    <row r="3383" hidden="1">
      <c r="A3383" s="1">
        <v>103381.0</v>
      </c>
      <c r="B3383" s="1">
        <v>19.0</v>
      </c>
      <c r="C3383" s="1">
        <v>23000.0</v>
      </c>
      <c r="D3383" s="1" t="s">
        <v>24</v>
      </c>
      <c r="E3383" s="1">
        <v>19970.52</v>
      </c>
      <c r="F3383" s="1">
        <v>2.0</v>
      </c>
      <c r="G3383" s="1">
        <v>14.0</v>
      </c>
      <c r="H3383" s="1">
        <v>13.0</v>
      </c>
      <c r="I3383" s="1" t="s">
        <v>18</v>
      </c>
      <c r="J3383" s="1">
        <v>0.378</v>
      </c>
      <c r="K3383" s="1">
        <v>0.871</v>
      </c>
      <c r="L3383" s="6">
        <f>if(J3383&gt;QUARTILE!$B$3, "TOP", if(J3383&lt;QUARTILE!$B$4, "BOTTOM", 0))</f>
        <v>0</v>
      </c>
      <c r="M3383" s="6">
        <f t="shared" si="1"/>
        <v>1</v>
      </c>
      <c r="N3383" s="6" t="str">
        <f t="shared" si="2"/>
        <v>Millenial</v>
      </c>
      <c r="O3383" s="6" t="str">
        <f t="shared" si="3"/>
        <v>Low Income</v>
      </c>
    </row>
    <row r="3384" hidden="1">
      <c r="A3384" s="1">
        <v>103382.0</v>
      </c>
      <c r="B3384" s="1">
        <v>79.0</v>
      </c>
      <c r="C3384" s="1">
        <v>47000.0</v>
      </c>
      <c r="D3384" s="1" t="s">
        <v>23</v>
      </c>
      <c r="E3384" s="1">
        <v>9640.16</v>
      </c>
      <c r="F3384" s="1">
        <v>2.0</v>
      </c>
      <c r="G3384" s="1">
        <v>22.0</v>
      </c>
      <c r="H3384" s="1">
        <v>3.0</v>
      </c>
      <c r="I3384" s="1" t="s">
        <v>22</v>
      </c>
      <c r="J3384" s="1">
        <v>0.554</v>
      </c>
      <c r="K3384" s="1">
        <v>0.843</v>
      </c>
      <c r="L3384" s="6">
        <f>if(J3384&gt;QUARTILE!$B$3, "TOP", if(J3384&lt;QUARTILE!$B$4, "BOTTOM", 0))</f>
        <v>0</v>
      </c>
      <c r="M3384" s="6">
        <f t="shared" si="1"/>
        <v>2</v>
      </c>
      <c r="N3384" s="6" t="str">
        <f t="shared" si="2"/>
        <v>Baby Boomer</v>
      </c>
      <c r="O3384" s="6" t="str">
        <f t="shared" si="3"/>
        <v>Medium Income</v>
      </c>
    </row>
    <row r="3385" hidden="1">
      <c r="A3385" s="1">
        <v>103383.0</v>
      </c>
      <c r="B3385" s="1">
        <v>28.0</v>
      </c>
      <c r="C3385" s="1">
        <v>28000.0</v>
      </c>
      <c r="D3385" s="1" t="s">
        <v>31</v>
      </c>
      <c r="E3385" s="1">
        <v>13159.26</v>
      </c>
      <c r="F3385" s="1">
        <v>4.0</v>
      </c>
      <c r="G3385" s="1">
        <v>33.0</v>
      </c>
      <c r="H3385" s="1">
        <v>22.0</v>
      </c>
      <c r="I3385" s="1" t="s">
        <v>26</v>
      </c>
      <c r="J3385" s="1">
        <v>0.33</v>
      </c>
      <c r="K3385" s="1">
        <v>0.053</v>
      </c>
      <c r="L3385" s="6">
        <f>if(J3385&gt;QUARTILE!$B$3, "TOP", if(J3385&lt;QUARTILE!$B$4, "BOTTOM", 0))</f>
        <v>0</v>
      </c>
      <c r="M3385" s="6">
        <f t="shared" si="1"/>
        <v>3</v>
      </c>
      <c r="N3385" s="6" t="str">
        <f t="shared" si="2"/>
        <v>Millenial</v>
      </c>
      <c r="O3385" s="6" t="str">
        <f t="shared" si="3"/>
        <v>Low Income</v>
      </c>
    </row>
    <row r="3386" hidden="1">
      <c r="A3386" s="1">
        <v>103384.0</v>
      </c>
      <c r="B3386" s="1">
        <v>67.0</v>
      </c>
      <c r="C3386" s="1">
        <v>35000.0</v>
      </c>
      <c r="D3386" s="1" t="s">
        <v>27</v>
      </c>
      <c r="E3386" s="1">
        <v>36174.23</v>
      </c>
      <c r="F3386" s="1">
        <v>1.0</v>
      </c>
      <c r="G3386" s="1">
        <v>18.0</v>
      </c>
      <c r="H3386" s="1">
        <v>7.0</v>
      </c>
      <c r="I3386" s="1" t="s">
        <v>18</v>
      </c>
      <c r="J3386" s="1">
        <v>1.0</v>
      </c>
      <c r="K3386" s="1">
        <v>0.433</v>
      </c>
      <c r="L3386" s="6" t="str">
        <f>if(J3386&gt;QUARTILE!$B$3, "TOP", if(J3386&lt;QUARTILE!$B$4, "BOTTOM", 0))</f>
        <v>TOP</v>
      </c>
      <c r="M3386" s="6">
        <f t="shared" si="1"/>
        <v>1</v>
      </c>
      <c r="N3386" s="6" t="str">
        <f t="shared" si="2"/>
        <v>Baby Boomer</v>
      </c>
      <c r="O3386" s="6" t="str">
        <f t="shared" si="3"/>
        <v>Low Income</v>
      </c>
    </row>
    <row r="3387" hidden="1">
      <c r="A3387" s="1">
        <v>103385.0</v>
      </c>
      <c r="B3387" s="1">
        <v>78.0</v>
      </c>
      <c r="C3387" s="1">
        <v>36000.0</v>
      </c>
      <c r="D3387" s="1" t="s">
        <v>23</v>
      </c>
      <c r="E3387" s="1">
        <v>13826.31</v>
      </c>
      <c r="F3387" s="1">
        <v>5.0</v>
      </c>
      <c r="G3387" s="1">
        <v>17.0</v>
      </c>
      <c r="H3387" s="1">
        <v>8.0</v>
      </c>
      <c r="I3387" s="1" t="s">
        <v>22</v>
      </c>
      <c r="J3387" s="1">
        <v>0.542</v>
      </c>
      <c r="K3387" s="1">
        <v>0.348</v>
      </c>
      <c r="L3387" s="6">
        <f>if(J3387&gt;QUARTILE!$B$3, "TOP", if(J3387&lt;QUARTILE!$B$4, "BOTTOM", 0))</f>
        <v>0</v>
      </c>
      <c r="M3387" s="6">
        <f t="shared" si="1"/>
        <v>2</v>
      </c>
      <c r="N3387" s="6" t="str">
        <f t="shared" si="2"/>
        <v>Baby Boomer</v>
      </c>
      <c r="O3387" s="6" t="str">
        <f t="shared" si="3"/>
        <v>Low Income</v>
      </c>
    </row>
    <row r="3388" hidden="1">
      <c r="A3388" s="1">
        <v>103386.0</v>
      </c>
      <c r="B3388" s="1">
        <v>48.0</v>
      </c>
      <c r="C3388" s="1">
        <v>12000.0</v>
      </c>
      <c r="D3388" s="1" t="s">
        <v>25</v>
      </c>
      <c r="E3388" s="1">
        <v>21139.78</v>
      </c>
      <c r="F3388" s="1">
        <v>5.0</v>
      </c>
      <c r="G3388" s="1">
        <v>26.0</v>
      </c>
      <c r="H3388" s="1">
        <v>10.0</v>
      </c>
      <c r="I3388" s="1" t="s">
        <v>22</v>
      </c>
      <c r="J3388" s="1">
        <v>0.348</v>
      </c>
      <c r="K3388" s="1">
        <v>0.511</v>
      </c>
      <c r="L3388" s="6">
        <f>if(J3388&gt;QUARTILE!$B$3, "TOP", if(J3388&lt;QUARTILE!$B$4, "BOTTOM", 0))</f>
        <v>0</v>
      </c>
      <c r="M3388" s="6">
        <f t="shared" si="1"/>
        <v>2</v>
      </c>
      <c r="N3388" s="6" t="str">
        <f t="shared" si="2"/>
        <v>Gen X</v>
      </c>
      <c r="O3388" s="6" t="str">
        <f t="shared" si="3"/>
        <v>Low Income</v>
      </c>
    </row>
    <row r="3389" hidden="1">
      <c r="A3389" s="1">
        <v>103387.0</v>
      </c>
      <c r="B3389" s="1">
        <v>73.0</v>
      </c>
      <c r="C3389" s="1">
        <v>23000.0</v>
      </c>
      <c r="D3389" s="1" t="s">
        <v>27</v>
      </c>
      <c r="E3389" s="1">
        <v>21387.38</v>
      </c>
      <c r="F3389" s="1">
        <v>1.0</v>
      </c>
      <c r="G3389" s="1">
        <v>22.0</v>
      </c>
      <c r="H3389" s="1">
        <v>5.0</v>
      </c>
      <c r="I3389" s="1" t="s">
        <v>22</v>
      </c>
      <c r="J3389" s="1">
        <v>0.193</v>
      </c>
      <c r="K3389" s="1">
        <v>0.075</v>
      </c>
      <c r="L3389" s="6" t="str">
        <f>if(J3389&gt;QUARTILE!$B$3, "TOP", if(J3389&lt;QUARTILE!$B$4, "BOTTOM", 0))</f>
        <v>BOTTOM</v>
      </c>
      <c r="M3389" s="6">
        <f t="shared" si="1"/>
        <v>2</v>
      </c>
      <c r="N3389" s="6" t="str">
        <f t="shared" si="2"/>
        <v>Baby Boomer</v>
      </c>
      <c r="O3389" s="6" t="str">
        <f t="shared" si="3"/>
        <v>Low Income</v>
      </c>
    </row>
    <row r="3390" hidden="1">
      <c r="A3390" s="1">
        <v>103388.0</v>
      </c>
      <c r="B3390" s="1">
        <v>32.0</v>
      </c>
      <c r="C3390" s="1">
        <v>18000.0</v>
      </c>
      <c r="D3390" s="1" t="s">
        <v>25</v>
      </c>
      <c r="E3390" s="1">
        <v>32553.25</v>
      </c>
      <c r="F3390" s="1">
        <v>2.0</v>
      </c>
      <c r="G3390" s="1">
        <v>31.0</v>
      </c>
      <c r="H3390" s="1">
        <v>10.0</v>
      </c>
      <c r="I3390" s="1" t="s">
        <v>18</v>
      </c>
      <c r="J3390" s="1">
        <v>0.8</v>
      </c>
      <c r="K3390" s="1">
        <v>0.881</v>
      </c>
      <c r="L3390" s="6">
        <f>if(J3390&gt;QUARTILE!$B$3, "TOP", if(J3390&lt;QUARTILE!$B$4, "BOTTOM", 0))</f>
        <v>0</v>
      </c>
      <c r="M3390" s="6">
        <f t="shared" si="1"/>
        <v>1</v>
      </c>
      <c r="N3390" s="6" t="str">
        <f t="shared" si="2"/>
        <v>Gen X</v>
      </c>
      <c r="O3390" s="6" t="str">
        <f t="shared" si="3"/>
        <v>Low Income</v>
      </c>
    </row>
    <row r="3391" hidden="1">
      <c r="A3391" s="1">
        <v>103389.0</v>
      </c>
      <c r="B3391" s="1">
        <v>26.0</v>
      </c>
      <c r="C3391" s="1">
        <v>41000.0</v>
      </c>
      <c r="D3391" s="1" t="s">
        <v>23</v>
      </c>
      <c r="E3391" s="1">
        <v>20329.93</v>
      </c>
      <c r="F3391" s="1">
        <v>5.0</v>
      </c>
      <c r="G3391" s="1">
        <v>15.0</v>
      </c>
      <c r="H3391" s="1">
        <v>11.0</v>
      </c>
      <c r="I3391" s="1" t="s">
        <v>22</v>
      </c>
      <c r="J3391" s="1">
        <v>0.486</v>
      </c>
      <c r="K3391" s="1">
        <v>0.514</v>
      </c>
      <c r="L3391" s="6">
        <f>if(J3391&gt;QUARTILE!$B$3, "TOP", if(J3391&lt;QUARTILE!$B$4, "BOTTOM", 0))</f>
        <v>0</v>
      </c>
      <c r="M3391" s="6">
        <f t="shared" si="1"/>
        <v>2</v>
      </c>
      <c r="N3391" s="6" t="str">
        <f t="shared" si="2"/>
        <v>Millenial</v>
      </c>
      <c r="O3391" s="6" t="str">
        <f t="shared" si="3"/>
        <v>Low Income</v>
      </c>
    </row>
    <row r="3392" hidden="1">
      <c r="A3392" s="1">
        <v>103390.0</v>
      </c>
      <c r="B3392" s="1">
        <v>40.0</v>
      </c>
      <c r="C3392" s="1">
        <v>29000.0</v>
      </c>
      <c r="D3392" s="1" t="s">
        <v>23</v>
      </c>
      <c r="E3392" s="1">
        <v>1340.11</v>
      </c>
      <c r="F3392" s="1">
        <v>1.0</v>
      </c>
      <c r="G3392" s="1">
        <v>19.0</v>
      </c>
      <c r="H3392" s="1">
        <v>10.0</v>
      </c>
      <c r="I3392" s="1" t="s">
        <v>22</v>
      </c>
      <c r="J3392" s="1">
        <v>0.367</v>
      </c>
      <c r="K3392" s="1">
        <v>0.119</v>
      </c>
      <c r="L3392" s="6">
        <f>if(J3392&gt;QUARTILE!$B$3, "TOP", if(J3392&lt;QUARTILE!$B$4, "BOTTOM", 0))</f>
        <v>0</v>
      </c>
      <c r="M3392" s="6">
        <f t="shared" si="1"/>
        <v>2</v>
      </c>
      <c r="N3392" s="6" t="str">
        <f t="shared" si="2"/>
        <v>Gen X</v>
      </c>
      <c r="O3392" s="6" t="str">
        <f t="shared" si="3"/>
        <v>Low Income</v>
      </c>
    </row>
    <row r="3393" hidden="1">
      <c r="A3393" s="1">
        <v>103391.0</v>
      </c>
      <c r="B3393" s="1">
        <v>36.0</v>
      </c>
      <c r="C3393" s="1">
        <v>20000.0</v>
      </c>
      <c r="D3393" s="1" t="s">
        <v>17</v>
      </c>
      <c r="E3393" s="1">
        <v>8376.27</v>
      </c>
      <c r="F3393" s="1">
        <v>1.0</v>
      </c>
      <c r="G3393" s="1">
        <v>27.0</v>
      </c>
      <c r="H3393" s="1">
        <v>17.0</v>
      </c>
      <c r="I3393" s="1" t="s">
        <v>22</v>
      </c>
      <c r="J3393" s="1">
        <v>0.01</v>
      </c>
      <c r="K3393" s="1">
        <v>0.642</v>
      </c>
      <c r="L3393" s="6" t="str">
        <f>if(J3393&gt;QUARTILE!$B$3, "TOP", if(J3393&lt;QUARTILE!$B$4, "BOTTOM", 0))</f>
        <v>BOTTOM</v>
      </c>
      <c r="M3393" s="6">
        <f t="shared" si="1"/>
        <v>2</v>
      </c>
      <c r="N3393" s="6" t="str">
        <f t="shared" si="2"/>
        <v>Gen X</v>
      </c>
      <c r="O3393" s="6" t="str">
        <f t="shared" si="3"/>
        <v>Low Income</v>
      </c>
    </row>
    <row r="3394" hidden="1">
      <c r="A3394" s="1">
        <v>103392.0</v>
      </c>
      <c r="B3394" s="1">
        <v>26.0</v>
      </c>
      <c r="C3394" s="1">
        <v>10000.0</v>
      </c>
      <c r="D3394" s="1" t="s">
        <v>27</v>
      </c>
      <c r="E3394" s="1">
        <v>90780.5</v>
      </c>
      <c r="F3394" s="1">
        <v>5.0</v>
      </c>
      <c r="G3394" s="1">
        <v>28.0</v>
      </c>
      <c r="H3394" s="1">
        <v>15.0</v>
      </c>
      <c r="I3394" s="1" t="s">
        <v>18</v>
      </c>
      <c r="J3394" s="1">
        <v>0.136</v>
      </c>
      <c r="K3394" s="1">
        <v>0.0</v>
      </c>
      <c r="L3394" s="6" t="str">
        <f>if(J3394&gt;QUARTILE!$B$3, "TOP", if(J3394&lt;QUARTILE!$B$4, "BOTTOM", 0))</f>
        <v>BOTTOM</v>
      </c>
      <c r="M3394" s="6">
        <f t="shared" si="1"/>
        <v>1</v>
      </c>
      <c r="N3394" s="6" t="str">
        <f t="shared" si="2"/>
        <v>Millenial</v>
      </c>
      <c r="O3394" s="6" t="str">
        <f t="shared" si="3"/>
        <v>Low Income</v>
      </c>
    </row>
    <row r="3395" hidden="1">
      <c r="A3395" s="1">
        <v>103393.0</v>
      </c>
      <c r="B3395" s="1">
        <v>52.0</v>
      </c>
      <c r="C3395" s="1">
        <v>8000.0</v>
      </c>
      <c r="D3395" s="1" t="s">
        <v>25</v>
      </c>
      <c r="E3395" s="1">
        <v>4375.82</v>
      </c>
      <c r="F3395" s="1">
        <v>4.0</v>
      </c>
      <c r="G3395" s="1">
        <v>23.0</v>
      </c>
      <c r="H3395" s="1">
        <v>3.0</v>
      </c>
      <c r="I3395" s="1" t="s">
        <v>22</v>
      </c>
      <c r="J3395" s="1">
        <v>0.744</v>
      </c>
      <c r="K3395" s="1">
        <v>0.0</v>
      </c>
      <c r="L3395" s="6">
        <f>if(J3395&gt;QUARTILE!$B$3, "TOP", if(J3395&lt;QUARTILE!$B$4, "BOTTOM", 0))</f>
        <v>0</v>
      </c>
      <c r="M3395" s="6">
        <f t="shared" si="1"/>
        <v>2</v>
      </c>
      <c r="N3395" s="6" t="str">
        <f t="shared" si="2"/>
        <v>Gen X</v>
      </c>
      <c r="O3395" s="6" t="str">
        <f t="shared" si="3"/>
        <v>Low Income</v>
      </c>
    </row>
    <row r="3396" hidden="1">
      <c r="A3396" s="1">
        <v>103394.0</v>
      </c>
      <c r="B3396" s="1">
        <v>38.0</v>
      </c>
      <c r="C3396" s="1">
        <v>27000.0</v>
      </c>
      <c r="D3396" s="1" t="s">
        <v>23</v>
      </c>
      <c r="E3396" s="1">
        <v>17673.04</v>
      </c>
      <c r="F3396" s="1">
        <v>3.0</v>
      </c>
      <c r="G3396" s="1">
        <v>28.0</v>
      </c>
      <c r="H3396" s="1">
        <v>14.0</v>
      </c>
      <c r="I3396" s="1" t="s">
        <v>22</v>
      </c>
      <c r="J3396" s="1">
        <v>0.531</v>
      </c>
      <c r="K3396" s="1">
        <v>0.179</v>
      </c>
      <c r="L3396" s="6">
        <f>if(J3396&gt;QUARTILE!$B$3, "TOP", if(J3396&lt;QUARTILE!$B$4, "BOTTOM", 0))</f>
        <v>0</v>
      </c>
      <c r="M3396" s="6">
        <f t="shared" si="1"/>
        <v>2</v>
      </c>
      <c r="N3396" s="6" t="str">
        <f t="shared" si="2"/>
        <v>Gen X</v>
      </c>
      <c r="O3396" s="6" t="str">
        <f t="shared" si="3"/>
        <v>Low Income</v>
      </c>
    </row>
    <row r="3397" hidden="1">
      <c r="A3397" s="1">
        <v>103395.0</v>
      </c>
      <c r="B3397" s="1">
        <v>26.0</v>
      </c>
      <c r="C3397" s="1">
        <v>14000.0</v>
      </c>
      <c r="D3397" s="1" t="s">
        <v>17</v>
      </c>
      <c r="E3397" s="1">
        <v>37022.63</v>
      </c>
      <c r="F3397" s="1">
        <v>4.0</v>
      </c>
      <c r="G3397" s="1">
        <v>23.0</v>
      </c>
      <c r="H3397" s="1">
        <v>15.0</v>
      </c>
      <c r="I3397" s="1" t="s">
        <v>22</v>
      </c>
      <c r="J3397" s="1">
        <v>0.949</v>
      </c>
      <c r="K3397" s="1">
        <v>0.121</v>
      </c>
      <c r="L3397" s="6" t="str">
        <f>if(J3397&gt;QUARTILE!$B$3, "TOP", if(J3397&lt;QUARTILE!$B$4, "BOTTOM", 0))</f>
        <v>TOP</v>
      </c>
      <c r="M3397" s="6">
        <f t="shared" si="1"/>
        <v>2</v>
      </c>
      <c r="N3397" s="6" t="str">
        <f t="shared" si="2"/>
        <v>Millenial</v>
      </c>
      <c r="O3397" s="6" t="str">
        <f t="shared" si="3"/>
        <v>Low Income</v>
      </c>
    </row>
    <row r="3398" hidden="1">
      <c r="A3398" s="1">
        <v>103396.0</v>
      </c>
      <c r="B3398" s="1">
        <v>45.0</v>
      </c>
      <c r="C3398" s="1">
        <v>33000.0</v>
      </c>
      <c r="D3398" s="1" t="s">
        <v>30</v>
      </c>
      <c r="E3398" s="1">
        <v>17664.79</v>
      </c>
      <c r="F3398" s="1">
        <v>2.0</v>
      </c>
      <c r="G3398" s="1">
        <v>24.0</v>
      </c>
      <c r="H3398" s="1">
        <v>7.0</v>
      </c>
      <c r="I3398" s="1" t="s">
        <v>22</v>
      </c>
      <c r="J3398" s="1">
        <v>0.754</v>
      </c>
      <c r="K3398" s="1">
        <v>0.263</v>
      </c>
      <c r="L3398" s="6">
        <f>if(J3398&gt;QUARTILE!$B$3, "TOP", if(J3398&lt;QUARTILE!$B$4, "BOTTOM", 0))</f>
        <v>0</v>
      </c>
      <c r="M3398" s="6">
        <f t="shared" si="1"/>
        <v>2</v>
      </c>
      <c r="N3398" s="6" t="str">
        <f t="shared" si="2"/>
        <v>Gen X</v>
      </c>
      <c r="O3398" s="6" t="str">
        <f t="shared" si="3"/>
        <v>Low Income</v>
      </c>
    </row>
    <row r="3399" hidden="1">
      <c r="A3399" s="1">
        <v>103397.0</v>
      </c>
      <c r="B3399" s="1">
        <v>79.0</v>
      </c>
      <c r="C3399" s="1">
        <v>8000.0</v>
      </c>
      <c r="D3399" s="1" t="s">
        <v>23</v>
      </c>
      <c r="E3399" s="1">
        <v>9312.91</v>
      </c>
      <c r="F3399" s="1">
        <v>4.0</v>
      </c>
      <c r="G3399" s="1">
        <v>17.0</v>
      </c>
      <c r="H3399" s="1">
        <v>4.0</v>
      </c>
      <c r="I3399" s="1" t="s">
        <v>22</v>
      </c>
      <c r="J3399" s="1">
        <v>0.623</v>
      </c>
      <c r="K3399" s="1">
        <v>0.393</v>
      </c>
      <c r="L3399" s="6">
        <f>if(J3399&gt;QUARTILE!$B$3, "TOP", if(J3399&lt;QUARTILE!$B$4, "BOTTOM", 0))</f>
        <v>0</v>
      </c>
      <c r="M3399" s="6">
        <f t="shared" si="1"/>
        <v>2</v>
      </c>
      <c r="N3399" s="6" t="str">
        <f t="shared" si="2"/>
        <v>Baby Boomer</v>
      </c>
      <c r="O3399" s="6" t="str">
        <f t="shared" si="3"/>
        <v>Low Income</v>
      </c>
    </row>
    <row r="3400" hidden="1">
      <c r="A3400" s="1">
        <v>103398.0</v>
      </c>
      <c r="B3400" s="1">
        <v>63.0</v>
      </c>
      <c r="C3400" s="1">
        <v>57000.0</v>
      </c>
      <c r="D3400" s="1" t="s">
        <v>23</v>
      </c>
      <c r="E3400" s="1">
        <v>1672.6</v>
      </c>
      <c r="F3400" s="1">
        <v>3.0</v>
      </c>
      <c r="G3400" s="1">
        <v>19.0</v>
      </c>
      <c r="H3400" s="1">
        <v>5.0</v>
      </c>
      <c r="I3400" s="1" t="s">
        <v>22</v>
      </c>
      <c r="J3400" s="1">
        <v>0.711</v>
      </c>
      <c r="K3400" s="1">
        <v>0.513</v>
      </c>
      <c r="L3400" s="6">
        <f>if(J3400&gt;QUARTILE!$B$3, "TOP", if(J3400&lt;QUARTILE!$B$4, "BOTTOM", 0))</f>
        <v>0</v>
      </c>
      <c r="M3400" s="6">
        <f t="shared" si="1"/>
        <v>2</v>
      </c>
      <c r="N3400" s="6" t="str">
        <f t="shared" si="2"/>
        <v>Baby Boomer</v>
      </c>
      <c r="O3400" s="6" t="str">
        <f t="shared" si="3"/>
        <v>Medium Income</v>
      </c>
    </row>
    <row r="3401" hidden="1">
      <c r="A3401" s="1">
        <v>103399.0</v>
      </c>
      <c r="B3401" s="1">
        <v>68.0</v>
      </c>
      <c r="C3401" s="1">
        <v>33000.0</v>
      </c>
      <c r="D3401" s="1" t="s">
        <v>21</v>
      </c>
      <c r="E3401" s="1">
        <v>8977.84</v>
      </c>
      <c r="F3401" s="1">
        <v>3.0</v>
      </c>
      <c r="G3401" s="1">
        <v>19.0</v>
      </c>
      <c r="H3401" s="1">
        <v>1.0</v>
      </c>
      <c r="I3401" s="1" t="s">
        <v>22</v>
      </c>
      <c r="J3401" s="1">
        <v>0.745</v>
      </c>
      <c r="K3401" s="1">
        <v>0.422</v>
      </c>
      <c r="L3401" s="6">
        <f>if(J3401&gt;QUARTILE!$B$3, "TOP", if(J3401&lt;QUARTILE!$B$4, "BOTTOM", 0))</f>
        <v>0</v>
      </c>
      <c r="M3401" s="6">
        <f t="shared" si="1"/>
        <v>2</v>
      </c>
      <c r="N3401" s="6" t="str">
        <f t="shared" si="2"/>
        <v>Baby Boomer</v>
      </c>
      <c r="O3401" s="6" t="str">
        <f t="shared" si="3"/>
        <v>Low Income</v>
      </c>
    </row>
    <row r="3402" hidden="1">
      <c r="A3402" s="1">
        <v>103400.0</v>
      </c>
      <c r="B3402" s="1">
        <v>24.0</v>
      </c>
      <c r="C3402" s="1">
        <v>23000.0</v>
      </c>
      <c r="D3402" s="1" t="s">
        <v>17</v>
      </c>
      <c r="E3402" s="1">
        <v>4019.51</v>
      </c>
      <c r="F3402" s="1">
        <v>1.0</v>
      </c>
      <c r="G3402" s="1">
        <v>26.0</v>
      </c>
      <c r="H3402" s="1">
        <v>16.0</v>
      </c>
      <c r="I3402" s="1" t="s">
        <v>22</v>
      </c>
      <c r="J3402" s="1">
        <v>0.741</v>
      </c>
      <c r="K3402" s="1">
        <v>0.374</v>
      </c>
      <c r="L3402" s="6">
        <f>if(J3402&gt;QUARTILE!$B$3, "TOP", if(J3402&lt;QUARTILE!$B$4, "BOTTOM", 0))</f>
        <v>0</v>
      </c>
      <c r="M3402" s="6">
        <f t="shared" si="1"/>
        <v>2</v>
      </c>
      <c r="N3402" s="6" t="str">
        <f t="shared" si="2"/>
        <v>Millenial</v>
      </c>
      <c r="O3402" s="6" t="str">
        <f t="shared" si="3"/>
        <v>Low Income</v>
      </c>
    </row>
    <row r="3403" hidden="1">
      <c r="A3403" s="1">
        <v>103401.0</v>
      </c>
      <c r="B3403" s="1">
        <v>33.0</v>
      </c>
      <c r="C3403" s="1">
        <v>60000.0</v>
      </c>
      <c r="D3403" s="1" t="s">
        <v>27</v>
      </c>
      <c r="E3403" s="1">
        <v>64813.65</v>
      </c>
      <c r="F3403" s="1">
        <v>2.0</v>
      </c>
      <c r="G3403" s="1">
        <v>22.0</v>
      </c>
      <c r="H3403" s="1">
        <v>8.0</v>
      </c>
      <c r="I3403" s="1" t="s">
        <v>18</v>
      </c>
      <c r="J3403" s="1">
        <v>0.535</v>
      </c>
      <c r="K3403" s="1">
        <v>0.57</v>
      </c>
      <c r="L3403" s="6">
        <f>if(J3403&gt;QUARTILE!$B$3, "TOP", if(J3403&lt;QUARTILE!$B$4, "BOTTOM", 0))</f>
        <v>0</v>
      </c>
      <c r="M3403" s="6">
        <f t="shared" si="1"/>
        <v>1</v>
      </c>
      <c r="N3403" s="6" t="str">
        <f t="shared" si="2"/>
        <v>Gen X</v>
      </c>
      <c r="O3403" s="6" t="str">
        <f t="shared" si="3"/>
        <v>Medium Income</v>
      </c>
    </row>
    <row r="3404" hidden="1">
      <c r="A3404" s="1">
        <v>103402.0</v>
      </c>
      <c r="B3404" s="1">
        <v>33.0</v>
      </c>
      <c r="C3404" s="1">
        <v>39000.0</v>
      </c>
      <c r="D3404" s="1" t="s">
        <v>24</v>
      </c>
      <c r="E3404" s="1">
        <v>25107.56</v>
      </c>
      <c r="F3404" s="1">
        <v>1.0</v>
      </c>
      <c r="G3404" s="1">
        <v>16.0</v>
      </c>
      <c r="H3404" s="1">
        <v>14.0</v>
      </c>
      <c r="I3404" s="1" t="s">
        <v>18</v>
      </c>
      <c r="J3404" s="1">
        <v>0.105</v>
      </c>
      <c r="K3404" s="1">
        <v>0.248</v>
      </c>
      <c r="L3404" s="6" t="str">
        <f>if(J3404&gt;QUARTILE!$B$3, "TOP", if(J3404&lt;QUARTILE!$B$4, "BOTTOM", 0))</f>
        <v>BOTTOM</v>
      </c>
      <c r="M3404" s="6">
        <f t="shared" si="1"/>
        <v>1</v>
      </c>
      <c r="N3404" s="6" t="str">
        <f t="shared" si="2"/>
        <v>Gen X</v>
      </c>
      <c r="O3404" s="6" t="str">
        <f t="shared" si="3"/>
        <v>Low Income</v>
      </c>
    </row>
    <row r="3405" hidden="1">
      <c r="A3405" s="1">
        <v>103403.0</v>
      </c>
      <c r="B3405" s="1">
        <v>77.0</v>
      </c>
      <c r="C3405" s="1">
        <v>17000.0</v>
      </c>
      <c r="D3405" s="1" t="s">
        <v>27</v>
      </c>
      <c r="E3405" s="1">
        <v>27676.6</v>
      </c>
      <c r="F3405" s="1">
        <v>4.0</v>
      </c>
      <c r="G3405" s="1">
        <v>22.0</v>
      </c>
      <c r="H3405" s="1">
        <v>3.0</v>
      </c>
      <c r="I3405" s="1" t="s">
        <v>22</v>
      </c>
      <c r="J3405" s="1">
        <v>0.772</v>
      </c>
      <c r="K3405" s="1">
        <v>0.578</v>
      </c>
      <c r="L3405" s="6">
        <f>if(J3405&gt;QUARTILE!$B$3, "TOP", if(J3405&lt;QUARTILE!$B$4, "BOTTOM", 0))</f>
        <v>0</v>
      </c>
      <c r="M3405" s="6">
        <f t="shared" si="1"/>
        <v>2</v>
      </c>
      <c r="N3405" s="6" t="str">
        <f t="shared" si="2"/>
        <v>Baby Boomer</v>
      </c>
      <c r="O3405" s="6" t="str">
        <f t="shared" si="3"/>
        <v>Low Income</v>
      </c>
    </row>
    <row r="3406" hidden="1">
      <c r="A3406" s="1">
        <v>103404.0</v>
      </c>
      <c r="B3406" s="1">
        <v>50.0</v>
      </c>
      <c r="C3406" s="1">
        <v>23000.0</v>
      </c>
      <c r="D3406" s="1" t="s">
        <v>23</v>
      </c>
      <c r="E3406" s="1">
        <v>11452.93</v>
      </c>
      <c r="F3406" s="1">
        <v>4.0</v>
      </c>
      <c r="G3406" s="1">
        <v>17.0</v>
      </c>
      <c r="H3406" s="1">
        <v>5.0</v>
      </c>
      <c r="I3406" s="1" t="s">
        <v>22</v>
      </c>
      <c r="J3406" s="1">
        <v>0.273</v>
      </c>
      <c r="K3406" s="1">
        <v>0.907</v>
      </c>
      <c r="L3406" s="6" t="str">
        <f>if(J3406&gt;QUARTILE!$B$3, "TOP", if(J3406&lt;QUARTILE!$B$4, "BOTTOM", 0))</f>
        <v>BOTTOM</v>
      </c>
      <c r="M3406" s="6">
        <f t="shared" si="1"/>
        <v>2</v>
      </c>
      <c r="N3406" s="6" t="str">
        <f t="shared" si="2"/>
        <v>Gen X</v>
      </c>
      <c r="O3406" s="6" t="str">
        <f t="shared" si="3"/>
        <v>Low Income</v>
      </c>
    </row>
    <row r="3407" hidden="1">
      <c r="A3407" s="1">
        <v>103405.0</v>
      </c>
      <c r="B3407" s="1">
        <v>21.0</v>
      </c>
      <c r="C3407" s="1">
        <v>7000.0</v>
      </c>
      <c r="D3407" s="1" t="s">
        <v>27</v>
      </c>
      <c r="E3407" s="1">
        <v>2329.89</v>
      </c>
      <c r="F3407" s="1">
        <v>5.0</v>
      </c>
      <c r="G3407" s="1">
        <v>24.0</v>
      </c>
      <c r="H3407" s="1">
        <v>10.0</v>
      </c>
      <c r="I3407" s="1" t="s">
        <v>22</v>
      </c>
      <c r="J3407" s="1">
        <v>0.791</v>
      </c>
      <c r="K3407" s="1">
        <v>0.422</v>
      </c>
      <c r="L3407" s="6">
        <f>if(J3407&gt;QUARTILE!$B$3, "TOP", if(J3407&lt;QUARTILE!$B$4, "BOTTOM", 0))</f>
        <v>0</v>
      </c>
      <c r="M3407" s="6">
        <f t="shared" si="1"/>
        <v>2</v>
      </c>
      <c r="N3407" s="6" t="str">
        <f t="shared" si="2"/>
        <v>Millenial</v>
      </c>
      <c r="O3407" s="6" t="str">
        <f t="shared" si="3"/>
        <v>Low Income</v>
      </c>
    </row>
    <row r="3408" hidden="1">
      <c r="A3408" s="1">
        <v>103406.0</v>
      </c>
      <c r="B3408" s="1">
        <v>21.0</v>
      </c>
      <c r="C3408" s="1">
        <v>42000.0</v>
      </c>
      <c r="D3408" s="1" t="s">
        <v>27</v>
      </c>
      <c r="E3408" s="1">
        <v>6204.46</v>
      </c>
      <c r="F3408" s="1">
        <v>1.0</v>
      </c>
      <c r="G3408" s="1">
        <v>15.0</v>
      </c>
      <c r="H3408" s="1">
        <v>20.0</v>
      </c>
      <c r="I3408" s="1" t="s">
        <v>22</v>
      </c>
      <c r="J3408" s="1">
        <v>0.618</v>
      </c>
      <c r="K3408" s="1">
        <v>0.511</v>
      </c>
      <c r="L3408" s="6">
        <f>if(J3408&gt;QUARTILE!$B$3, "TOP", if(J3408&lt;QUARTILE!$B$4, "BOTTOM", 0))</f>
        <v>0</v>
      </c>
      <c r="M3408" s="6">
        <f t="shared" si="1"/>
        <v>2</v>
      </c>
      <c r="N3408" s="6" t="str">
        <f t="shared" si="2"/>
        <v>Millenial</v>
      </c>
      <c r="O3408" s="6" t="str">
        <f t="shared" si="3"/>
        <v>Low Income</v>
      </c>
    </row>
    <row r="3409" hidden="1">
      <c r="A3409" s="1">
        <v>103407.0</v>
      </c>
      <c r="B3409" s="1">
        <v>56.0</v>
      </c>
      <c r="C3409" s="1">
        <v>18000.0</v>
      </c>
      <c r="D3409" s="1" t="s">
        <v>30</v>
      </c>
      <c r="E3409" s="1">
        <v>6014.3</v>
      </c>
      <c r="F3409" s="1">
        <v>1.0</v>
      </c>
      <c r="G3409" s="1">
        <v>18.0</v>
      </c>
      <c r="H3409" s="1">
        <v>6.0</v>
      </c>
      <c r="I3409" s="1" t="s">
        <v>22</v>
      </c>
      <c r="J3409" s="1">
        <v>0.358</v>
      </c>
      <c r="K3409" s="1">
        <v>0.728</v>
      </c>
      <c r="L3409" s="6">
        <f>if(J3409&gt;QUARTILE!$B$3, "TOP", if(J3409&lt;QUARTILE!$B$4, "BOTTOM", 0))</f>
        <v>0</v>
      </c>
      <c r="M3409" s="6">
        <f t="shared" si="1"/>
        <v>2</v>
      </c>
      <c r="N3409" s="6" t="str">
        <f t="shared" si="2"/>
        <v>Gen X</v>
      </c>
      <c r="O3409" s="6" t="str">
        <f t="shared" si="3"/>
        <v>Low Income</v>
      </c>
    </row>
    <row r="3410" hidden="1">
      <c r="A3410" s="1">
        <v>103408.0</v>
      </c>
      <c r="B3410" s="1">
        <v>57.0</v>
      </c>
      <c r="C3410" s="1">
        <v>7000.0</v>
      </c>
      <c r="D3410" s="1" t="s">
        <v>23</v>
      </c>
      <c r="E3410" s="1">
        <v>13340.99</v>
      </c>
      <c r="F3410" s="1">
        <v>1.0</v>
      </c>
      <c r="G3410" s="1">
        <v>17.0</v>
      </c>
      <c r="H3410" s="1">
        <v>3.0</v>
      </c>
      <c r="I3410" s="1" t="s">
        <v>22</v>
      </c>
      <c r="J3410" s="1">
        <v>0.902</v>
      </c>
      <c r="K3410" s="1">
        <v>0.507</v>
      </c>
      <c r="L3410" s="6" t="str">
        <f>if(J3410&gt;QUARTILE!$B$3, "TOP", if(J3410&lt;QUARTILE!$B$4, "BOTTOM", 0))</f>
        <v>TOP</v>
      </c>
      <c r="M3410" s="6">
        <f t="shared" si="1"/>
        <v>2</v>
      </c>
      <c r="N3410" s="6" t="str">
        <f t="shared" si="2"/>
        <v>Gen X</v>
      </c>
      <c r="O3410" s="6" t="str">
        <f t="shared" si="3"/>
        <v>Low Income</v>
      </c>
    </row>
    <row r="3411" hidden="1">
      <c r="A3411" s="1">
        <v>103409.0</v>
      </c>
      <c r="B3411" s="1">
        <v>34.0</v>
      </c>
      <c r="C3411" s="1">
        <v>11000.0</v>
      </c>
      <c r="D3411" s="1" t="s">
        <v>27</v>
      </c>
      <c r="E3411" s="1">
        <v>12360.04</v>
      </c>
      <c r="F3411" s="1">
        <v>1.0</v>
      </c>
      <c r="G3411" s="1">
        <v>24.0</v>
      </c>
      <c r="H3411" s="1">
        <v>13.0</v>
      </c>
      <c r="I3411" s="1" t="s">
        <v>22</v>
      </c>
      <c r="J3411" s="1">
        <v>0.691</v>
      </c>
      <c r="K3411" s="1">
        <v>0.144</v>
      </c>
      <c r="L3411" s="6">
        <f>if(J3411&gt;QUARTILE!$B$3, "TOP", if(J3411&lt;QUARTILE!$B$4, "BOTTOM", 0))</f>
        <v>0</v>
      </c>
      <c r="M3411" s="6">
        <f t="shared" si="1"/>
        <v>2</v>
      </c>
      <c r="N3411" s="6" t="str">
        <f t="shared" si="2"/>
        <v>Gen X</v>
      </c>
      <c r="O3411" s="6" t="str">
        <f t="shared" si="3"/>
        <v>Low Income</v>
      </c>
    </row>
    <row r="3412" hidden="1">
      <c r="A3412" s="1">
        <v>103410.0</v>
      </c>
      <c r="B3412" s="1">
        <v>54.0</v>
      </c>
      <c r="C3412" s="1">
        <v>37000.0</v>
      </c>
      <c r="D3412" s="1" t="s">
        <v>17</v>
      </c>
      <c r="E3412" s="1">
        <v>11362.32</v>
      </c>
      <c r="F3412" s="1">
        <v>3.0</v>
      </c>
      <c r="G3412" s="1">
        <v>25.0</v>
      </c>
      <c r="H3412" s="1">
        <v>2.0</v>
      </c>
      <c r="I3412" s="1" t="s">
        <v>22</v>
      </c>
      <c r="J3412" s="1">
        <v>0.545</v>
      </c>
      <c r="K3412" s="1">
        <v>0.611</v>
      </c>
      <c r="L3412" s="6">
        <f>if(J3412&gt;QUARTILE!$B$3, "TOP", if(J3412&lt;QUARTILE!$B$4, "BOTTOM", 0))</f>
        <v>0</v>
      </c>
      <c r="M3412" s="6">
        <f t="shared" si="1"/>
        <v>2</v>
      </c>
      <c r="N3412" s="6" t="str">
        <f t="shared" si="2"/>
        <v>Gen X</v>
      </c>
      <c r="O3412" s="6" t="str">
        <f t="shared" si="3"/>
        <v>Low Income</v>
      </c>
    </row>
    <row r="3413" hidden="1">
      <c r="A3413" s="1">
        <v>103411.0</v>
      </c>
      <c r="B3413" s="1">
        <v>56.0</v>
      </c>
      <c r="C3413" s="1">
        <v>58000.0</v>
      </c>
      <c r="D3413" s="1" t="s">
        <v>25</v>
      </c>
      <c r="E3413" s="1">
        <v>13702.69</v>
      </c>
      <c r="F3413" s="1">
        <v>5.0</v>
      </c>
      <c r="G3413" s="1">
        <v>17.0</v>
      </c>
      <c r="H3413" s="1">
        <v>4.0</v>
      </c>
      <c r="I3413" s="1" t="s">
        <v>22</v>
      </c>
      <c r="J3413" s="1">
        <v>0.451</v>
      </c>
      <c r="K3413" s="1">
        <v>0.459</v>
      </c>
      <c r="L3413" s="6">
        <f>if(J3413&gt;QUARTILE!$B$3, "TOP", if(J3413&lt;QUARTILE!$B$4, "BOTTOM", 0))</f>
        <v>0</v>
      </c>
      <c r="M3413" s="6">
        <f t="shared" si="1"/>
        <v>2</v>
      </c>
      <c r="N3413" s="6" t="str">
        <f t="shared" si="2"/>
        <v>Gen X</v>
      </c>
      <c r="O3413" s="6" t="str">
        <f t="shared" si="3"/>
        <v>Medium Income</v>
      </c>
    </row>
    <row r="3414" hidden="1">
      <c r="A3414" s="1">
        <v>103412.0</v>
      </c>
      <c r="B3414" s="1">
        <v>77.0</v>
      </c>
      <c r="C3414" s="1">
        <v>22000.0</v>
      </c>
      <c r="D3414" s="1" t="s">
        <v>25</v>
      </c>
      <c r="E3414" s="1">
        <v>86891.66</v>
      </c>
      <c r="F3414" s="1">
        <v>2.0</v>
      </c>
      <c r="G3414" s="1">
        <v>27.0</v>
      </c>
      <c r="H3414" s="1">
        <v>4.0</v>
      </c>
      <c r="I3414" s="1" t="s">
        <v>18</v>
      </c>
      <c r="J3414" s="1">
        <v>1.0</v>
      </c>
      <c r="K3414" s="1">
        <v>0.851</v>
      </c>
      <c r="L3414" s="6" t="str">
        <f>if(J3414&gt;QUARTILE!$B$3, "TOP", if(J3414&lt;QUARTILE!$B$4, "BOTTOM", 0))</f>
        <v>TOP</v>
      </c>
      <c r="M3414" s="6">
        <f t="shared" si="1"/>
        <v>1</v>
      </c>
      <c r="N3414" s="6" t="str">
        <f t="shared" si="2"/>
        <v>Baby Boomer</v>
      </c>
      <c r="O3414" s="6" t="str">
        <f t="shared" si="3"/>
        <v>Low Income</v>
      </c>
    </row>
    <row r="3415" hidden="1">
      <c r="A3415" s="1">
        <v>103413.0</v>
      </c>
      <c r="B3415" s="1">
        <v>69.0</v>
      </c>
      <c r="C3415" s="1">
        <v>12000.0</v>
      </c>
      <c r="D3415" s="1" t="s">
        <v>21</v>
      </c>
      <c r="E3415" s="1">
        <v>7086.51</v>
      </c>
      <c r="F3415" s="1">
        <v>2.0</v>
      </c>
      <c r="G3415" s="1">
        <v>20.0</v>
      </c>
      <c r="H3415" s="1">
        <v>2.0</v>
      </c>
      <c r="I3415" s="1" t="s">
        <v>22</v>
      </c>
      <c r="J3415" s="1">
        <v>0.839</v>
      </c>
      <c r="K3415" s="1">
        <v>0.093</v>
      </c>
      <c r="L3415" s="6" t="str">
        <f>if(J3415&gt;QUARTILE!$B$3, "TOP", if(J3415&lt;QUARTILE!$B$4, "BOTTOM", 0))</f>
        <v>TOP</v>
      </c>
      <c r="M3415" s="6">
        <f t="shared" si="1"/>
        <v>2</v>
      </c>
      <c r="N3415" s="6" t="str">
        <f t="shared" si="2"/>
        <v>Baby Boomer</v>
      </c>
      <c r="O3415" s="6" t="str">
        <f t="shared" si="3"/>
        <v>Low Income</v>
      </c>
    </row>
    <row r="3416" hidden="1">
      <c r="A3416" s="1">
        <v>103414.0</v>
      </c>
      <c r="B3416" s="1">
        <v>46.0</v>
      </c>
      <c r="C3416" s="1">
        <v>9000.0</v>
      </c>
      <c r="D3416" s="1" t="s">
        <v>25</v>
      </c>
      <c r="E3416" s="1">
        <v>19104.23</v>
      </c>
      <c r="F3416" s="1">
        <v>2.0</v>
      </c>
      <c r="G3416" s="1">
        <v>19.0</v>
      </c>
      <c r="H3416" s="1">
        <v>11.0</v>
      </c>
      <c r="I3416" s="1" t="s">
        <v>22</v>
      </c>
      <c r="J3416" s="1">
        <v>0.187</v>
      </c>
      <c r="K3416" s="1">
        <v>0.536</v>
      </c>
      <c r="L3416" s="6" t="str">
        <f>if(J3416&gt;QUARTILE!$B$3, "TOP", if(J3416&lt;QUARTILE!$B$4, "BOTTOM", 0))</f>
        <v>BOTTOM</v>
      </c>
      <c r="M3416" s="6">
        <f t="shared" si="1"/>
        <v>2</v>
      </c>
      <c r="N3416" s="6" t="str">
        <f t="shared" si="2"/>
        <v>Gen X</v>
      </c>
      <c r="O3416" s="6" t="str">
        <f t="shared" si="3"/>
        <v>Low Income</v>
      </c>
    </row>
    <row r="3417" hidden="1">
      <c r="A3417" s="1">
        <v>103415.0</v>
      </c>
      <c r="B3417" s="1">
        <v>69.0</v>
      </c>
      <c r="C3417" s="1">
        <v>51000.0</v>
      </c>
      <c r="D3417" s="1" t="s">
        <v>27</v>
      </c>
      <c r="E3417" s="1">
        <v>5475.79</v>
      </c>
      <c r="F3417" s="1">
        <v>3.0</v>
      </c>
      <c r="G3417" s="1">
        <v>38.0</v>
      </c>
      <c r="H3417" s="1">
        <v>7.0</v>
      </c>
      <c r="I3417" s="1" t="s">
        <v>22</v>
      </c>
      <c r="J3417" s="1">
        <v>0.906</v>
      </c>
      <c r="K3417" s="1">
        <v>0.617</v>
      </c>
      <c r="L3417" s="6" t="str">
        <f>if(J3417&gt;QUARTILE!$B$3, "TOP", if(J3417&lt;QUARTILE!$B$4, "BOTTOM", 0))</f>
        <v>TOP</v>
      </c>
      <c r="M3417" s="6">
        <f t="shared" si="1"/>
        <v>2</v>
      </c>
      <c r="N3417" s="6" t="str">
        <f t="shared" si="2"/>
        <v>Baby Boomer</v>
      </c>
      <c r="O3417" s="6" t="str">
        <f t="shared" si="3"/>
        <v>Medium Income</v>
      </c>
    </row>
    <row r="3418" hidden="1">
      <c r="A3418" s="1">
        <v>103416.0</v>
      </c>
      <c r="B3418" s="1">
        <v>53.0</v>
      </c>
      <c r="C3418" s="1">
        <v>29000.0</v>
      </c>
      <c r="D3418" s="1" t="s">
        <v>21</v>
      </c>
      <c r="E3418" s="1">
        <v>12569.91</v>
      </c>
      <c r="F3418" s="1">
        <v>5.0</v>
      </c>
      <c r="G3418" s="1">
        <v>21.0</v>
      </c>
      <c r="H3418" s="1">
        <v>7.0</v>
      </c>
      <c r="I3418" s="1" t="s">
        <v>22</v>
      </c>
      <c r="J3418" s="1">
        <v>0.12</v>
      </c>
      <c r="K3418" s="1">
        <v>0.57</v>
      </c>
      <c r="L3418" s="6" t="str">
        <f>if(J3418&gt;QUARTILE!$B$3, "TOP", if(J3418&lt;QUARTILE!$B$4, "BOTTOM", 0))</f>
        <v>BOTTOM</v>
      </c>
      <c r="M3418" s="6">
        <f t="shared" si="1"/>
        <v>2</v>
      </c>
      <c r="N3418" s="6" t="str">
        <f t="shared" si="2"/>
        <v>Gen X</v>
      </c>
      <c r="O3418" s="6" t="str">
        <f t="shared" si="3"/>
        <v>Low Income</v>
      </c>
    </row>
    <row r="3419" hidden="1">
      <c r="A3419" s="1">
        <v>103417.0</v>
      </c>
      <c r="B3419" s="1">
        <v>77.0</v>
      </c>
      <c r="C3419" s="1">
        <v>18000.0</v>
      </c>
      <c r="D3419" s="1" t="s">
        <v>23</v>
      </c>
      <c r="E3419" s="1">
        <v>4464.1</v>
      </c>
      <c r="F3419" s="1">
        <v>5.0</v>
      </c>
      <c r="G3419" s="1">
        <v>18.0</v>
      </c>
      <c r="H3419" s="1">
        <v>10.0</v>
      </c>
      <c r="I3419" s="1" t="s">
        <v>22</v>
      </c>
      <c r="J3419" s="1">
        <v>0.298</v>
      </c>
      <c r="K3419" s="1">
        <v>0.01</v>
      </c>
      <c r="L3419" s="6" t="str">
        <f>if(J3419&gt;QUARTILE!$B$3, "TOP", if(J3419&lt;QUARTILE!$B$4, "BOTTOM", 0))</f>
        <v>BOTTOM</v>
      </c>
      <c r="M3419" s="6">
        <f t="shared" si="1"/>
        <v>2</v>
      </c>
      <c r="N3419" s="6" t="str">
        <f t="shared" si="2"/>
        <v>Baby Boomer</v>
      </c>
      <c r="O3419" s="6" t="str">
        <f t="shared" si="3"/>
        <v>Low Income</v>
      </c>
    </row>
    <row r="3420" hidden="1">
      <c r="A3420" s="1">
        <v>103418.0</v>
      </c>
      <c r="B3420" s="1">
        <v>55.0</v>
      </c>
      <c r="C3420" s="1">
        <v>16000.0</v>
      </c>
      <c r="D3420" s="1" t="s">
        <v>30</v>
      </c>
      <c r="E3420" s="1">
        <v>16337.61</v>
      </c>
      <c r="F3420" s="1">
        <v>3.0</v>
      </c>
      <c r="G3420" s="1">
        <v>21.0</v>
      </c>
      <c r="H3420" s="1">
        <v>3.0</v>
      </c>
      <c r="I3420" s="1" t="s">
        <v>22</v>
      </c>
      <c r="J3420" s="1">
        <v>0.958</v>
      </c>
      <c r="K3420" s="1">
        <v>0.328</v>
      </c>
      <c r="L3420" s="6" t="str">
        <f>if(J3420&gt;QUARTILE!$B$3, "TOP", if(J3420&lt;QUARTILE!$B$4, "BOTTOM", 0))</f>
        <v>TOP</v>
      </c>
      <c r="M3420" s="6">
        <f t="shared" si="1"/>
        <v>2</v>
      </c>
      <c r="N3420" s="6" t="str">
        <f t="shared" si="2"/>
        <v>Gen X</v>
      </c>
      <c r="O3420" s="6" t="str">
        <f t="shared" si="3"/>
        <v>Low Income</v>
      </c>
    </row>
    <row r="3421" hidden="1">
      <c r="A3421" s="1">
        <v>103419.0</v>
      </c>
      <c r="B3421" s="1">
        <v>56.0</v>
      </c>
      <c r="C3421" s="1">
        <v>33000.0</v>
      </c>
      <c r="D3421" s="1" t="s">
        <v>27</v>
      </c>
      <c r="E3421" s="1">
        <v>6158.02</v>
      </c>
      <c r="F3421" s="1">
        <v>1.0</v>
      </c>
      <c r="G3421" s="1">
        <v>19.0</v>
      </c>
      <c r="H3421" s="1">
        <v>9.0</v>
      </c>
      <c r="I3421" s="1" t="s">
        <v>22</v>
      </c>
      <c r="J3421" s="1">
        <v>0.87</v>
      </c>
      <c r="K3421" s="1">
        <v>0.263</v>
      </c>
      <c r="L3421" s="6" t="str">
        <f>if(J3421&gt;QUARTILE!$B$3, "TOP", if(J3421&lt;QUARTILE!$B$4, "BOTTOM", 0))</f>
        <v>TOP</v>
      </c>
      <c r="M3421" s="6">
        <f t="shared" si="1"/>
        <v>2</v>
      </c>
      <c r="N3421" s="6" t="str">
        <f t="shared" si="2"/>
        <v>Gen X</v>
      </c>
      <c r="O3421" s="6" t="str">
        <f t="shared" si="3"/>
        <v>Low Income</v>
      </c>
    </row>
    <row r="3422" hidden="1">
      <c r="A3422" s="1">
        <v>103420.0</v>
      </c>
      <c r="B3422" s="1">
        <v>67.0</v>
      </c>
      <c r="C3422" s="1">
        <v>32000.0</v>
      </c>
      <c r="D3422" s="1" t="s">
        <v>25</v>
      </c>
      <c r="E3422" s="1">
        <v>749.65</v>
      </c>
      <c r="F3422" s="1">
        <v>4.0</v>
      </c>
      <c r="G3422" s="1">
        <v>19.0</v>
      </c>
      <c r="H3422" s="1">
        <v>5.0</v>
      </c>
      <c r="I3422" s="1" t="s">
        <v>22</v>
      </c>
      <c r="J3422" s="1">
        <v>0.656</v>
      </c>
      <c r="K3422" s="1">
        <v>0.63</v>
      </c>
      <c r="L3422" s="6">
        <f>if(J3422&gt;QUARTILE!$B$3, "TOP", if(J3422&lt;QUARTILE!$B$4, "BOTTOM", 0))</f>
        <v>0</v>
      </c>
      <c r="M3422" s="6">
        <f t="shared" si="1"/>
        <v>2</v>
      </c>
      <c r="N3422" s="6" t="str">
        <f t="shared" si="2"/>
        <v>Baby Boomer</v>
      </c>
      <c r="O3422" s="6" t="str">
        <f t="shared" si="3"/>
        <v>Low Income</v>
      </c>
    </row>
    <row r="3423">
      <c r="A3423" s="1">
        <v>103421.0</v>
      </c>
      <c r="B3423" s="1">
        <v>80.0</v>
      </c>
      <c r="C3423" s="1">
        <v>13000.0</v>
      </c>
      <c r="D3423" s="1" t="s">
        <v>25</v>
      </c>
      <c r="E3423" s="1">
        <v>33777.32</v>
      </c>
      <c r="F3423" s="1">
        <v>1.0</v>
      </c>
      <c r="G3423" s="1">
        <v>13.0</v>
      </c>
      <c r="H3423" s="1">
        <v>3.0</v>
      </c>
      <c r="I3423" s="1" t="s">
        <v>18</v>
      </c>
      <c r="J3423" s="1">
        <v>0.849</v>
      </c>
      <c r="K3423" s="1">
        <v>0.635</v>
      </c>
      <c r="L3423" s="6" t="str">
        <f>if(J3423&gt;QUARTILE!$B$3, "TOP", if(J3423&lt;QUARTILE!$B$4, "BOTTOM", 0))</f>
        <v>TOP</v>
      </c>
      <c r="M3423" s="6">
        <f t="shared" si="1"/>
        <v>1</v>
      </c>
      <c r="N3423" s="6" t="str">
        <f t="shared" si="2"/>
        <v>Silent</v>
      </c>
      <c r="O3423" s="6" t="str">
        <f t="shared" si="3"/>
        <v>Low Income</v>
      </c>
    </row>
    <row r="3424" hidden="1">
      <c r="A3424" s="1">
        <v>103422.0</v>
      </c>
      <c r="B3424" s="1">
        <v>54.0</v>
      </c>
      <c r="C3424" s="1">
        <v>11000.0</v>
      </c>
      <c r="D3424" s="1" t="s">
        <v>24</v>
      </c>
      <c r="E3424" s="1">
        <v>2745.17</v>
      </c>
      <c r="F3424" s="1">
        <v>2.0</v>
      </c>
      <c r="G3424" s="1">
        <v>22.0</v>
      </c>
      <c r="H3424" s="1">
        <v>4.0</v>
      </c>
      <c r="I3424" s="1" t="s">
        <v>22</v>
      </c>
      <c r="J3424" s="1">
        <v>0.09</v>
      </c>
      <c r="K3424" s="1">
        <v>0.209</v>
      </c>
      <c r="L3424" s="6" t="str">
        <f>if(J3424&gt;QUARTILE!$B$3, "TOP", if(J3424&lt;QUARTILE!$B$4, "BOTTOM", 0))</f>
        <v>BOTTOM</v>
      </c>
      <c r="M3424" s="6">
        <f t="shared" si="1"/>
        <v>2</v>
      </c>
      <c r="N3424" s="6" t="str">
        <f t="shared" si="2"/>
        <v>Gen X</v>
      </c>
      <c r="O3424" s="6" t="str">
        <f t="shared" si="3"/>
        <v>Low Income</v>
      </c>
    </row>
    <row r="3425" hidden="1">
      <c r="A3425" s="1">
        <v>103423.0</v>
      </c>
      <c r="B3425" s="1">
        <v>69.0</v>
      </c>
      <c r="C3425" s="1">
        <v>11000.0</v>
      </c>
      <c r="D3425" s="1" t="s">
        <v>23</v>
      </c>
      <c r="E3425" s="1">
        <v>9178.55</v>
      </c>
      <c r="F3425" s="1">
        <v>1.0</v>
      </c>
      <c r="G3425" s="1">
        <v>26.0</v>
      </c>
      <c r="H3425" s="1">
        <v>7.0</v>
      </c>
      <c r="I3425" s="1" t="s">
        <v>22</v>
      </c>
      <c r="J3425" s="1">
        <v>0.382</v>
      </c>
      <c r="K3425" s="1">
        <v>0.826</v>
      </c>
      <c r="L3425" s="6">
        <f>if(J3425&gt;QUARTILE!$B$3, "TOP", if(J3425&lt;QUARTILE!$B$4, "BOTTOM", 0))</f>
        <v>0</v>
      </c>
      <c r="M3425" s="6">
        <f t="shared" si="1"/>
        <v>2</v>
      </c>
      <c r="N3425" s="6" t="str">
        <f t="shared" si="2"/>
        <v>Baby Boomer</v>
      </c>
      <c r="O3425" s="6" t="str">
        <f t="shared" si="3"/>
        <v>Low Income</v>
      </c>
    </row>
    <row r="3426">
      <c r="A3426" s="1">
        <v>103424.0</v>
      </c>
      <c r="B3426" s="1">
        <v>80.0</v>
      </c>
      <c r="C3426" s="1">
        <v>17000.0</v>
      </c>
      <c r="D3426" s="1" t="s">
        <v>23</v>
      </c>
      <c r="E3426" s="1">
        <v>12970.27</v>
      </c>
      <c r="F3426" s="1">
        <v>3.0</v>
      </c>
      <c r="G3426" s="1">
        <v>16.0</v>
      </c>
      <c r="H3426" s="1">
        <v>7.0</v>
      </c>
      <c r="I3426" s="1" t="s">
        <v>22</v>
      </c>
      <c r="J3426" s="1">
        <v>0.372</v>
      </c>
      <c r="K3426" s="1">
        <v>0.485</v>
      </c>
      <c r="L3426" s="6">
        <f>if(J3426&gt;QUARTILE!$B$3, "TOP", if(J3426&lt;QUARTILE!$B$4, "BOTTOM", 0))</f>
        <v>0</v>
      </c>
      <c r="M3426" s="6">
        <f t="shared" si="1"/>
        <v>2</v>
      </c>
      <c r="N3426" s="6" t="str">
        <f t="shared" si="2"/>
        <v>Silent</v>
      </c>
      <c r="O3426" s="6" t="str">
        <f t="shared" si="3"/>
        <v>Low Income</v>
      </c>
    </row>
    <row r="3427" hidden="1">
      <c r="A3427" s="1">
        <v>103425.0</v>
      </c>
      <c r="B3427" s="1">
        <v>79.0</v>
      </c>
      <c r="C3427" s="1">
        <v>15000.0</v>
      </c>
      <c r="D3427" s="1" t="s">
        <v>23</v>
      </c>
      <c r="E3427" s="1">
        <v>11329.59</v>
      </c>
      <c r="F3427" s="1">
        <v>2.0</v>
      </c>
      <c r="G3427" s="1">
        <v>21.0</v>
      </c>
      <c r="H3427" s="1">
        <v>2.0</v>
      </c>
      <c r="I3427" s="1" t="s">
        <v>22</v>
      </c>
      <c r="J3427" s="1">
        <v>0.083</v>
      </c>
      <c r="K3427" s="1">
        <v>0.263</v>
      </c>
      <c r="L3427" s="6" t="str">
        <f>if(J3427&gt;QUARTILE!$B$3, "TOP", if(J3427&lt;QUARTILE!$B$4, "BOTTOM", 0))</f>
        <v>BOTTOM</v>
      </c>
      <c r="M3427" s="6">
        <f t="shared" si="1"/>
        <v>2</v>
      </c>
      <c r="N3427" s="6" t="str">
        <f t="shared" si="2"/>
        <v>Baby Boomer</v>
      </c>
      <c r="O3427" s="6" t="str">
        <f t="shared" si="3"/>
        <v>Low Income</v>
      </c>
    </row>
    <row r="3428" hidden="1">
      <c r="A3428" s="1">
        <v>103426.0</v>
      </c>
      <c r="B3428" s="1">
        <v>78.0</v>
      </c>
      <c r="C3428" s="1">
        <v>58000.0</v>
      </c>
      <c r="D3428" s="1" t="s">
        <v>23</v>
      </c>
      <c r="E3428" s="1">
        <v>25868.16</v>
      </c>
      <c r="F3428" s="1">
        <v>4.0</v>
      </c>
      <c r="G3428" s="1">
        <v>23.0</v>
      </c>
      <c r="H3428" s="1">
        <v>2.0</v>
      </c>
      <c r="I3428" s="1" t="s">
        <v>22</v>
      </c>
      <c r="J3428" s="1">
        <v>0.854</v>
      </c>
      <c r="K3428" s="1">
        <v>0.25</v>
      </c>
      <c r="L3428" s="6" t="str">
        <f>if(J3428&gt;QUARTILE!$B$3, "TOP", if(J3428&lt;QUARTILE!$B$4, "BOTTOM", 0))</f>
        <v>TOP</v>
      </c>
      <c r="M3428" s="6">
        <f t="shared" si="1"/>
        <v>2</v>
      </c>
      <c r="N3428" s="6" t="str">
        <f t="shared" si="2"/>
        <v>Baby Boomer</v>
      </c>
      <c r="O3428" s="6" t="str">
        <f t="shared" si="3"/>
        <v>Medium Income</v>
      </c>
    </row>
    <row r="3429" hidden="1">
      <c r="A3429" s="1">
        <v>103427.0</v>
      </c>
      <c r="B3429" s="1">
        <v>52.0</v>
      </c>
      <c r="C3429" s="1">
        <v>16000.0</v>
      </c>
      <c r="D3429" s="1" t="s">
        <v>25</v>
      </c>
      <c r="E3429" s="1">
        <v>18165.29</v>
      </c>
      <c r="F3429" s="1">
        <v>2.0</v>
      </c>
      <c r="G3429" s="1">
        <v>21.0</v>
      </c>
      <c r="H3429" s="1">
        <v>4.0</v>
      </c>
      <c r="I3429" s="1" t="s">
        <v>22</v>
      </c>
      <c r="J3429" s="1">
        <v>0.358</v>
      </c>
      <c r="K3429" s="1">
        <v>0.264</v>
      </c>
      <c r="L3429" s="6">
        <f>if(J3429&gt;QUARTILE!$B$3, "TOP", if(J3429&lt;QUARTILE!$B$4, "BOTTOM", 0))</f>
        <v>0</v>
      </c>
      <c r="M3429" s="6">
        <f t="shared" si="1"/>
        <v>2</v>
      </c>
      <c r="N3429" s="6" t="str">
        <f t="shared" si="2"/>
        <v>Gen X</v>
      </c>
      <c r="O3429" s="6" t="str">
        <f t="shared" si="3"/>
        <v>Low Income</v>
      </c>
    </row>
    <row r="3430" hidden="1">
      <c r="A3430" s="1">
        <v>103428.0</v>
      </c>
      <c r="B3430" s="1">
        <v>24.0</v>
      </c>
      <c r="C3430" s="1">
        <v>10000.0</v>
      </c>
      <c r="D3430" s="1" t="s">
        <v>30</v>
      </c>
      <c r="E3430" s="1">
        <v>7001.68</v>
      </c>
      <c r="F3430" s="1">
        <v>1.0</v>
      </c>
      <c r="G3430" s="1">
        <v>24.0</v>
      </c>
      <c r="H3430" s="1">
        <v>24.0</v>
      </c>
      <c r="I3430" s="1" t="s">
        <v>26</v>
      </c>
      <c r="J3430" s="1">
        <v>0.833</v>
      </c>
      <c r="K3430" s="1">
        <v>0.504</v>
      </c>
      <c r="L3430" s="6" t="str">
        <f>if(J3430&gt;QUARTILE!$B$3, "TOP", if(J3430&lt;QUARTILE!$B$4, "BOTTOM", 0))</f>
        <v>TOP</v>
      </c>
      <c r="M3430" s="6">
        <f t="shared" si="1"/>
        <v>3</v>
      </c>
      <c r="N3430" s="6" t="str">
        <f t="shared" si="2"/>
        <v>Millenial</v>
      </c>
      <c r="O3430" s="6" t="str">
        <f t="shared" si="3"/>
        <v>Low Income</v>
      </c>
    </row>
    <row r="3431" hidden="1">
      <c r="A3431" s="1">
        <v>103429.0</v>
      </c>
      <c r="B3431" s="1">
        <v>44.0</v>
      </c>
      <c r="C3431" s="1">
        <v>11000.0</v>
      </c>
      <c r="D3431" s="1" t="s">
        <v>21</v>
      </c>
      <c r="E3431" s="1">
        <v>1061.75</v>
      </c>
      <c r="F3431" s="1">
        <v>5.0</v>
      </c>
      <c r="G3431" s="1">
        <v>18.0</v>
      </c>
      <c r="H3431" s="1">
        <v>15.0</v>
      </c>
      <c r="I3431" s="1" t="s">
        <v>18</v>
      </c>
      <c r="J3431" s="1">
        <v>0.027</v>
      </c>
      <c r="K3431" s="1">
        <v>0.477</v>
      </c>
      <c r="L3431" s="6" t="str">
        <f>if(J3431&gt;QUARTILE!$B$3, "TOP", if(J3431&lt;QUARTILE!$B$4, "BOTTOM", 0))</f>
        <v>BOTTOM</v>
      </c>
      <c r="M3431" s="6">
        <f t="shared" si="1"/>
        <v>1</v>
      </c>
      <c r="N3431" s="6" t="str">
        <f t="shared" si="2"/>
        <v>Gen X</v>
      </c>
      <c r="O3431" s="6" t="str">
        <f t="shared" si="3"/>
        <v>Low Income</v>
      </c>
    </row>
    <row r="3432" hidden="1">
      <c r="A3432" s="1">
        <v>103430.0</v>
      </c>
      <c r="B3432" s="1">
        <v>45.0</v>
      </c>
      <c r="C3432" s="1">
        <v>20000.0</v>
      </c>
      <c r="D3432" s="1" t="s">
        <v>25</v>
      </c>
      <c r="E3432" s="1">
        <v>29185.48</v>
      </c>
      <c r="F3432" s="1">
        <v>5.0</v>
      </c>
      <c r="G3432" s="1">
        <v>9.0</v>
      </c>
      <c r="H3432" s="1">
        <v>10.0</v>
      </c>
      <c r="I3432" s="1" t="s">
        <v>22</v>
      </c>
      <c r="J3432" s="1">
        <v>0.052</v>
      </c>
      <c r="K3432" s="1">
        <v>0.889</v>
      </c>
      <c r="L3432" s="6" t="str">
        <f>if(J3432&gt;QUARTILE!$B$3, "TOP", if(J3432&lt;QUARTILE!$B$4, "BOTTOM", 0))</f>
        <v>BOTTOM</v>
      </c>
      <c r="M3432" s="6">
        <f t="shared" si="1"/>
        <v>2</v>
      </c>
      <c r="N3432" s="6" t="str">
        <f t="shared" si="2"/>
        <v>Gen X</v>
      </c>
      <c r="O3432" s="6" t="str">
        <f t="shared" si="3"/>
        <v>Low Income</v>
      </c>
    </row>
    <row r="3433" hidden="1">
      <c r="A3433" s="1">
        <v>103431.0</v>
      </c>
      <c r="B3433" s="1">
        <v>39.0</v>
      </c>
      <c r="C3433" s="1">
        <v>7000.0</v>
      </c>
      <c r="D3433" s="1" t="s">
        <v>25</v>
      </c>
      <c r="E3433" s="1">
        <v>8693.57</v>
      </c>
      <c r="F3433" s="1">
        <v>5.0</v>
      </c>
      <c r="G3433" s="1">
        <v>14.0</v>
      </c>
      <c r="H3433" s="1">
        <v>15.0</v>
      </c>
      <c r="I3433" s="1" t="s">
        <v>22</v>
      </c>
      <c r="J3433" s="1">
        <v>0.22</v>
      </c>
      <c r="K3433" s="1">
        <v>0.224</v>
      </c>
      <c r="L3433" s="6" t="str">
        <f>if(J3433&gt;QUARTILE!$B$3, "TOP", if(J3433&lt;QUARTILE!$B$4, "BOTTOM", 0))</f>
        <v>BOTTOM</v>
      </c>
      <c r="M3433" s="6">
        <f t="shared" si="1"/>
        <v>2</v>
      </c>
      <c r="N3433" s="6" t="str">
        <f t="shared" si="2"/>
        <v>Gen X</v>
      </c>
      <c r="O3433" s="6" t="str">
        <f t="shared" si="3"/>
        <v>Low Income</v>
      </c>
    </row>
    <row r="3434" hidden="1">
      <c r="A3434" s="1">
        <v>103432.0</v>
      </c>
      <c r="B3434" s="1">
        <v>31.0</v>
      </c>
      <c r="C3434" s="1">
        <v>21000.0</v>
      </c>
      <c r="D3434" s="1" t="s">
        <v>27</v>
      </c>
      <c r="E3434" s="1">
        <v>44095.51</v>
      </c>
      <c r="F3434" s="1">
        <v>2.0</v>
      </c>
      <c r="G3434" s="1">
        <v>20.0</v>
      </c>
      <c r="H3434" s="1">
        <v>13.0</v>
      </c>
      <c r="I3434" s="1" t="s">
        <v>18</v>
      </c>
      <c r="J3434" s="1">
        <v>0.803</v>
      </c>
      <c r="K3434" s="1">
        <v>0.219</v>
      </c>
      <c r="L3434" s="6">
        <f>if(J3434&gt;QUARTILE!$B$3, "TOP", if(J3434&lt;QUARTILE!$B$4, "BOTTOM", 0))</f>
        <v>0</v>
      </c>
      <c r="M3434" s="6">
        <f t="shared" si="1"/>
        <v>1</v>
      </c>
      <c r="N3434" s="6" t="str">
        <f t="shared" si="2"/>
        <v>Gen X</v>
      </c>
      <c r="O3434" s="6" t="str">
        <f t="shared" si="3"/>
        <v>Low Income</v>
      </c>
    </row>
    <row r="3435" hidden="1">
      <c r="A3435" s="1">
        <v>103433.0</v>
      </c>
      <c r="B3435" s="1">
        <v>24.0</v>
      </c>
      <c r="C3435" s="1">
        <v>10000.0</v>
      </c>
      <c r="D3435" s="1" t="s">
        <v>23</v>
      </c>
      <c r="E3435" s="1">
        <v>10052.41</v>
      </c>
      <c r="F3435" s="1">
        <v>5.0</v>
      </c>
      <c r="G3435" s="1">
        <v>20.0</v>
      </c>
      <c r="H3435" s="1">
        <v>16.0</v>
      </c>
      <c r="I3435" s="1" t="s">
        <v>22</v>
      </c>
      <c r="J3435" s="1">
        <v>0.654</v>
      </c>
      <c r="K3435" s="1">
        <v>0.0</v>
      </c>
      <c r="L3435" s="6">
        <f>if(J3435&gt;QUARTILE!$B$3, "TOP", if(J3435&lt;QUARTILE!$B$4, "BOTTOM", 0))</f>
        <v>0</v>
      </c>
      <c r="M3435" s="6">
        <f t="shared" si="1"/>
        <v>2</v>
      </c>
      <c r="N3435" s="6" t="str">
        <f t="shared" si="2"/>
        <v>Millenial</v>
      </c>
      <c r="O3435" s="6" t="str">
        <f t="shared" si="3"/>
        <v>Low Income</v>
      </c>
    </row>
    <row r="3436" hidden="1">
      <c r="A3436" s="1">
        <v>103434.0</v>
      </c>
      <c r="B3436" s="1">
        <v>54.0</v>
      </c>
      <c r="C3436" s="1">
        <v>44000.0</v>
      </c>
      <c r="D3436" s="1" t="s">
        <v>17</v>
      </c>
      <c r="E3436" s="1">
        <v>25292.77</v>
      </c>
      <c r="F3436" s="1">
        <v>3.0</v>
      </c>
      <c r="G3436" s="1">
        <v>17.0</v>
      </c>
      <c r="H3436" s="1">
        <v>5.0</v>
      </c>
      <c r="I3436" s="1" t="s">
        <v>22</v>
      </c>
      <c r="J3436" s="1">
        <v>0.201</v>
      </c>
      <c r="K3436" s="1">
        <v>0.298</v>
      </c>
      <c r="L3436" s="6" t="str">
        <f>if(J3436&gt;QUARTILE!$B$3, "TOP", if(J3436&lt;QUARTILE!$B$4, "BOTTOM", 0))</f>
        <v>BOTTOM</v>
      </c>
      <c r="M3436" s="6">
        <f t="shared" si="1"/>
        <v>2</v>
      </c>
      <c r="N3436" s="6" t="str">
        <f t="shared" si="2"/>
        <v>Gen X</v>
      </c>
      <c r="O3436" s="6" t="str">
        <f t="shared" si="3"/>
        <v>Low Income</v>
      </c>
    </row>
    <row r="3437" hidden="1">
      <c r="A3437" s="1">
        <v>103435.0</v>
      </c>
      <c r="B3437" s="1">
        <v>78.0</v>
      </c>
      <c r="C3437" s="1">
        <v>24000.0</v>
      </c>
      <c r="D3437" s="1" t="s">
        <v>17</v>
      </c>
      <c r="E3437" s="1">
        <v>56123.64</v>
      </c>
      <c r="F3437" s="1">
        <v>4.0</v>
      </c>
      <c r="G3437" s="1">
        <v>23.0</v>
      </c>
      <c r="H3437" s="1">
        <v>6.0</v>
      </c>
      <c r="I3437" s="1" t="s">
        <v>18</v>
      </c>
      <c r="J3437" s="1">
        <v>0.623</v>
      </c>
      <c r="K3437" s="1">
        <v>0.101</v>
      </c>
      <c r="L3437" s="6">
        <f>if(J3437&gt;QUARTILE!$B$3, "TOP", if(J3437&lt;QUARTILE!$B$4, "BOTTOM", 0))</f>
        <v>0</v>
      </c>
      <c r="M3437" s="6">
        <f t="shared" si="1"/>
        <v>1</v>
      </c>
      <c r="N3437" s="6" t="str">
        <f t="shared" si="2"/>
        <v>Baby Boomer</v>
      </c>
      <c r="O3437" s="6" t="str">
        <f t="shared" si="3"/>
        <v>Low Income</v>
      </c>
    </row>
    <row r="3438" hidden="1">
      <c r="A3438" s="1">
        <v>103436.0</v>
      </c>
      <c r="B3438" s="1">
        <v>39.0</v>
      </c>
      <c r="C3438" s="1">
        <v>79000.0</v>
      </c>
      <c r="D3438" s="1" t="s">
        <v>17</v>
      </c>
      <c r="E3438" s="1">
        <v>21062.41</v>
      </c>
      <c r="F3438" s="1">
        <v>5.0</v>
      </c>
      <c r="G3438" s="1">
        <v>19.0</v>
      </c>
      <c r="H3438" s="1">
        <v>9.0</v>
      </c>
      <c r="I3438" s="1" t="s">
        <v>22</v>
      </c>
      <c r="J3438" s="1">
        <v>0.719</v>
      </c>
      <c r="K3438" s="1">
        <v>0.352</v>
      </c>
      <c r="L3438" s="6">
        <f>if(J3438&gt;QUARTILE!$B$3, "TOP", if(J3438&lt;QUARTILE!$B$4, "BOTTOM", 0))</f>
        <v>0</v>
      </c>
      <c r="M3438" s="6">
        <f t="shared" si="1"/>
        <v>2</v>
      </c>
      <c r="N3438" s="6" t="str">
        <f t="shared" si="2"/>
        <v>Gen X</v>
      </c>
      <c r="O3438" s="6" t="str">
        <f t="shared" si="3"/>
        <v>Medium Income</v>
      </c>
    </row>
    <row r="3439" hidden="1">
      <c r="A3439" s="1">
        <v>103437.0</v>
      </c>
      <c r="B3439" s="1">
        <v>22.0</v>
      </c>
      <c r="C3439" s="1">
        <v>19000.0</v>
      </c>
      <c r="D3439" s="1" t="s">
        <v>25</v>
      </c>
      <c r="E3439" s="1">
        <v>10671.27</v>
      </c>
      <c r="F3439" s="1">
        <v>3.0</v>
      </c>
      <c r="G3439" s="1">
        <v>23.0</v>
      </c>
      <c r="H3439" s="1">
        <v>15.0</v>
      </c>
      <c r="I3439" s="1" t="s">
        <v>22</v>
      </c>
      <c r="J3439" s="1">
        <v>0.989</v>
      </c>
      <c r="K3439" s="1">
        <v>0.496</v>
      </c>
      <c r="L3439" s="6" t="str">
        <f>if(J3439&gt;QUARTILE!$B$3, "TOP", if(J3439&lt;QUARTILE!$B$4, "BOTTOM", 0))</f>
        <v>TOP</v>
      </c>
      <c r="M3439" s="6">
        <f t="shared" si="1"/>
        <v>2</v>
      </c>
      <c r="N3439" s="6" t="str">
        <f t="shared" si="2"/>
        <v>Millenial</v>
      </c>
      <c r="O3439" s="6" t="str">
        <f t="shared" si="3"/>
        <v>Low Income</v>
      </c>
    </row>
    <row r="3440" hidden="1">
      <c r="A3440" s="1">
        <v>103438.0</v>
      </c>
      <c r="B3440" s="1">
        <v>79.0</v>
      </c>
      <c r="C3440" s="1">
        <v>5000.0</v>
      </c>
      <c r="D3440" s="1" t="s">
        <v>25</v>
      </c>
      <c r="E3440" s="1">
        <v>16758.8</v>
      </c>
      <c r="F3440" s="1">
        <v>3.0</v>
      </c>
      <c r="G3440" s="1">
        <v>21.0</v>
      </c>
      <c r="H3440" s="1">
        <v>7.0</v>
      </c>
      <c r="I3440" s="1" t="s">
        <v>22</v>
      </c>
      <c r="J3440" s="1">
        <v>0.812</v>
      </c>
      <c r="K3440" s="1">
        <v>0.67</v>
      </c>
      <c r="L3440" s="6">
        <f>if(J3440&gt;QUARTILE!$B$3, "TOP", if(J3440&lt;QUARTILE!$B$4, "BOTTOM", 0))</f>
        <v>0</v>
      </c>
      <c r="M3440" s="6">
        <f t="shared" si="1"/>
        <v>2</v>
      </c>
      <c r="N3440" s="6" t="str">
        <f t="shared" si="2"/>
        <v>Baby Boomer</v>
      </c>
      <c r="O3440" s="6" t="str">
        <f t="shared" si="3"/>
        <v>Low Income</v>
      </c>
    </row>
    <row r="3441" hidden="1">
      <c r="A3441" s="1">
        <v>103439.0</v>
      </c>
      <c r="B3441" s="1">
        <v>72.0</v>
      </c>
      <c r="C3441" s="1">
        <v>53000.0</v>
      </c>
      <c r="D3441" s="1" t="s">
        <v>23</v>
      </c>
      <c r="E3441" s="1">
        <v>15680.93</v>
      </c>
      <c r="F3441" s="1">
        <v>2.0</v>
      </c>
      <c r="G3441" s="1">
        <v>22.0</v>
      </c>
      <c r="H3441" s="1">
        <v>8.0</v>
      </c>
      <c r="I3441" s="1" t="s">
        <v>22</v>
      </c>
      <c r="J3441" s="1">
        <v>0.286</v>
      </c>
      <c r="K3441" s="1">
        <v>0.192</v>
      </c>
      <c r="L3441" s="6" t="str">
        <f>if(J3441&gt;QUARTILE!$B$3, "TOP", if(J3441&lt;QUARTILE!$B$4, "BOTTOM", 0))</f>
        <v>BOTTOM</v>
      </c>
      <c r="M3441" s="6">
        <f t="shared" si="1"/>
        <v>2</v>
      </c>
      <c r="N3441" s="6" t="str">
        <f t="shared" si="2"/>
        <v>Baby Boomer</v>
      </c>
      <c r="O3441" s="6" t="str">
        <f t="shared" si="3"/>
        <v>Medium Income</v>
      </c>
    </row>
    <row r="3442" hidden="1">
      <c r="A3442" s="1">
        <v>103440.0</v>
      </c>
      <c r="B3442" s="1">
        <v>19.0</v>
      </c>
      <c r="C3442" s="1">
        <v>30000.0</v>
      </c>
      <c r="D3442" s="1" t="s">
        <v>25</v>
      </c>
      <c r="E3442" s="1">
        <v>17580.86</v>
      </c>
      <c r="F3442" s="1">
        <v>2.0</v>
      </c>
      <c r="G3442" s="1">
        <v>26.0</v>
      </c>
      <c r="H3442" s="1">
        <v>10.0</v>
      </c>
      <c r="I3442" s="1" t="s">
        <v>22</v>
      </c>
      <c r="J3442" s="1">
        <v>0.32</v>
      </c>
      <c r="K3442" s="1">
        <v>0.556</v>
      </c>
      <c r="L3442" s="6">
        <f>if(J3442&gt;QUARTILE!$B$3, "TOP", if(J3442&lt;QUARTILE!$B$4, "BOTTOM", 0))</f>
        <v>0</v>
      </c>
      <c r="M3442" s="6">
        <f t="shared" si="1"/>
        <v>2</v>
      </c>
      <c r="N3442" s="6" t="str">
        <f t="shared" si="2"/>
        <v>Millenial</v>
      </c>
      <c r="O3442" s="6" t="str">
        <f t="shared" si="3"/>
        <v>Low Income</v>
      </c>
    </row>
    <row r="3443" hidden="1">
      <c r="A3443" s="1">
        <v>103441.0</v>
      </c>
      <c r="B3443" s="1">
        <v>79.0</v>
      </c>
      <c r="C3443" s="1">
        <v>33000.0</v>
      </c>
      <c r="D3443" s="1" t="s">
        <v>25</v>
      </c>
      <c r="E3443" s="1">
        <v>3175.69</v>
      </c>
      <c r="F3443" s="1">
        <v>4.0</v>
      </c>
      <c r="G3443" s="1">
        <v>16.0</v>
      </c>
      <c r="H3443" s="1">
        <v>3.0</v>
      </c>
      <c r="I3443" s="1" t="s">
        <v>22</v>
      </c>
      <c r="J3443" s="1">
        <v>0.453</v>
      </c>
      <c r="K3443" s="1">
        <v>0.679</v>
      </c>
      <c r="L3443" s="6">
        <f>if(J3443&gt;QUARTILE!$B$3, "TOP", if(J3443&lt;QUARTILE!$B$4, "BOTTOM", 0))</f>
        <v>0</v>
      </c>
      <c r="M3443" s="6">
        <f t="shared" si="1"/>
        <v>2</v>
      </c>
      <c r="N3443" s="6" t="str">
        <f t="shared" si="2"/>
        <v>Baby Boomer</v>
      </c>
      <c r="O3443" s="6" t="str">
        <f t="shared" si="3"/>
        <v>Low Income</v>
      </c>
    </row>
    <row r="3444" hidden="1">
      <c r="A3444" s="1">
        <v>103442.0</v>
      </c>
      <c r="B3444" s="1">
        <v>44.0</v>
      </c>
      <c r="C3444" s="1">
        <v>12000.0</v>
      </c>
      <c r="D3444" s="1" t="s">
        <v>21</v>
      </c>
      <c r="E3444" s="1">
        <v>23980.36</v>
      </c>
      <c r="F3444" s="1">
        <v>4.0</v>
      </c>
      <c r="G3444" s="1">
        <v>13.0</v>
      </c>
      <c r="H3444" s="1">
        <v>10.0</v>
      </c>
      <c r="I3444" s="1" t="s">
        <v>22</v>
      </c>
      <c r="J3444" s="1">
        <v>0.105</v>
      </c>
      <c r="K3444" s="1">
        <v>0.191</v>
      </c>
      <c r="L3444" s="6" t="str">
        <f>if(J3444&gt;QUARTILE!$B$3, "TOP", if(J3444&lt;QUARTILE!$B$4, "BOTTOM", 0))</f>
        <v>BOTTOM</v>
      </c>
      <c r="M3444" s="6">
        <f t="shared" si="1"/>
        <v>2</v>
      </c>
      <c r="N3444" s="6" t="str">
        <f t="shared" si="2"/>
        <v>Gen X</v>
      </c>
      <c r="O3444" s="6" t="str">
        <f t="shared" si="3"/>
        <v>Low Income</v>
      </c>
    </row>
    <row r="3445" hidden="1">
      <c r="A3445" s="1">
        <v>103443.0</v>
      </c>
      <c r="B3445" s="1">
        <v>38.0</v>
      </c>
      <c r="C3445" s="1">
        <v>21000.0</v>
      </c>
      <c r="D3445" s="1" t="s">
        <v>21</v>
      </c>
      <c r="E3445" s="1">
        <v>3134.09</v>
      </c>
      <c r="F3445" s="1">
        <v>1.0</v>
      </c>
      <c r="G3445" s="1">
        <v>23.0</v>
      </c>
      <c r="H3445" s="1">
        <v>7.0</v>
      </c>
      <c r="I3445" s="1" t="s">
        <v>22</v>
      </c>
      <c r="J3445" s="1">
        <v>0.555</v>
      </c>
      <c r="K3445" s="1">
        <v>0.351</v>
      </c>
      <c r="L3445" s="6">
        <f>if(J3445&gt;QUARTILE!$B$3, "TOP", if(J3445&lt;QUARTILE!$B$4, "BOTTOM", 0))</f>
        <v>0</v>
      </c>
      <c r="M3445" s="6">
        <f t="shared" si="1"/>
        <v>2</v>
      </c>
      <c r="N3445" s="6" t="str">
        <f t="shared" si="2"/>
        <v>Gen X</v>
      </c>
      <c r="O3445" s="6" t="str">
        <f t="shared" si="3"/>
        <v>Low Income</v>
      </c>
    </row>
    <row r="3446" hidden="1">
      <c r="A3446" s="1">
        <v>103444.0</v>
      </c>
      <c r="B3446" s="1">
        <v>71.0</v>
      </c>
      <c r="C3446" s="1">
        <v>25000.0</v>
      </c>
      <c r="D3446" s="1" t="s">
        <v>30</v>
      </c>
      <c r="E3446" s="1">
        <v>294.5</v>
      </c>
      <c r="F3446" s="1">
        <v>4.0</v>
      </c>
      <c r="G3446" s="1">
        <v>18.0</v>
      </c>
      <c r="H3446" s="1">
        <v>4.0</v>
      </c>
      <c r="I3446" s="1" t="s">
        <v>22</v>
      </c>
      <c r="J3446" s="1">
        <v>0.907</v>
      </c>
      <c r="K3446" s="1">
        <v>0.155</v>
      </c>
      <c r="L3446" s="6" t="str">
        <f>if(J3446&gt;QUARTILE!$B$3, "TOP", if(J3446&lt;QUARTILE!$B$4, "BOTTOM", 0))</f>
        <v>TOP</v>
      </c>
      <c r="M3446" s="6">
        <f t="shared" si="1"/>
        <v>2</v>
      </c>
      <c r="N3446" s="6" t="str">
        <f t="shared" si="2"/>
        <v>Baby Boomer</v>
      </c>
      <c r="O3446" s="6" t="str">
        <f t="shared" si="3"/>
        <v>Low Income</v>
      </c>
    </row>
    <row r="3447" hidden="1">
      <c r="A3447" s="1">
        <v>103445.0</v>
      </c>
      <c r="B3447" s="1">
        <v>55.0</v>
      </c>
      <c r="C3447" s="1">
        <v>19000.0</v>
      </c>
      <c r="D3447" s="1" t="s">
        <v>21</v>
      </c>
      <c r="E3447" s="1">
        <v>19604.86</v>
      </c>
      <c r="F3447" s="1">
        <v>2.0</v>
      </c>
      <c r="G3447" s="1">
        <v>20.0</v>
      </c>
      <c r="H3447" s="1">
        <v>3.0</v>
      </c>
      <c r="I3447" s="1" t="s">
        <v>22</v>
      </c>
      <c r="J3447" s="1">
        <v>0.306</v>
      </c>
      <c r="K3447" s="1">
        <v>0.111</v>
      </c>
      <c r="L3447" s="6" t="str">
        <f>if(J3447&gt;QUARTILE!$B$3, "TOP", if(J3447&lt;QUARTILE!$B$4, "BOTTOM", 0))</f>
        <v>BOTTOM</v>
      </c>
      <c r="M3447" s="6">
        <f t="shared" si="1"/>
        <v>2</v>
      </c>
      <c r="N3447" s="6" t="str">
        <f t="shared" si="2"/>
        <v>Gen X</v>
      </c>
      <c r="O3447" s="6" t="str">
        <f t="shared" si="3"/>
        <v>Low Income</v>
      </c>
    </row>
    <row r="3448" hidden="1">
      <c r="A3448" s="1">
        <v>103446.0</v>
      </c>
      <c r="B3448" s="1">
        <v>32.0</v>
      </c>
      <c r="C3448" s="1">
        <v>8000.0</v>
      </c>
      <c r="D3448" s="1" t="s">
        <v>23</v>
      </c>
      <c r="E3448" s="1">
        <v>2486.64</v>
      </c>
      <c r="F3448" s="1">
        <v>3.0</v>
      </c>
      <c r="G3448" s="1">
        <v>17.0</v>
      </c>
      <c r="H3448" s="1">
        <v>12.0</v>
      </c>
      <c r="I3448" s="1" t="s">
        <v>22</v>
      </c>
      <c r="J3448" s="1">
        <v>1.0</v>
      </c>
      <c r="K3448" s="1">
        <v>0.756</v>
      </c>
      <c r="L3448" s="6" t="str">
        <f>if(J3448&gt;QUARTILE!$B$3, "TOP", if(J3448&lt;QUARTILE!$B$4, "BOTTOM", 0))</f>
        <v>TOP</v>
      </c>
      <c r="M3448" s="6">
        <f t="shared" si="1"/>
        <v>2</v>
      </c>
      <c r="N3448" s="6" t="str">
        <f t="shared" si="2"/>
        <v>Gen X</v>
      </c>
      <c r="O3448" s="6" t="str">
        <f t="shared" si="3"/>
        <v>Low Income</v>
      </c>
    </row>
    <row r="3449" hidden="1">
      <c r="A3449" s="1">
        <v>103447.0</v>
      </c>
      <c r="B3449" s="1">
        <v>38.0</v>
      </c>
      <c r="C3449" s="1">
        <v>116000.0</v>
      </c>
      <c r="D3449" s="1" t="s">
        <v>27</v>
      </c>
      <c r="E3449" s="1">
        <v>29429.35</v>
      </c>
      <c r="F3449" s="1">
        <v>1.0</v>
      </c>
      <c r="G3449" s="1">
        <v>26.0</v>
      </c>
      <c r="H3449" s="1">
        <v>8.0</v>
      </c>
      <c r="I3449" s="1" t="s">
        <v>22</v>
      </c>
      <c r="J3449" s="1">
        <v>0.349</v>
      </c>
      <c r="K3449" s="1">
        <v>0.24</v>
      </c>
      <c r="L3449" s="6">
        <f>if(J3449&gt;QUARTILE!$B$3, "TOP", if(J3449&lt;QUARTILE!$B$4, "BOTTOM", 0))</f>
        <v>0</v>
      </c>
      <c r="M3449" s="6">
        <f t="shared" si="1"/>
        <v>2</v>
      </c>
      <c r="N3449" s="6" t="str">
        <f t="shared" si="2"/>
        <v>Gen X</v>
      </c>
      <c r="O3449" s="6" t="str">
        <f t="shared" si="3"/>
        <v>Medium Income</v>
      </c>
    </row>
    <row r="3450" hidden="1">
      <c r="A3450" s="1">
        <v>103448.0</v>
      </c>
      <c r="B3450" s="1">
        <v>27.0</v>
      </c>
      <c r="C3450" s="1">
        <v>36000.0</v>
      </c>
      <c r="D3450" s="1" t="s">
        <v>23</v>
      </c>
      <c r="E3450" s="1">
        <v>40193.23</v>
      </c>
      <c r="F3450" s="1">
        <v>4.0</v>
      </c>
      <c r="G3450" s="1">
        <v>24.0</v>
      </c>
      <c r="H3450" s="1">
        <v>13.0</v>
      </c>
      <c r="I3450" s="1" t="s">
        <v>18</v>
      </c>
      <c r="J3450" s="1">
        <v>0.622</v>
      </c>
      <c r="K3450" s="1">
        <v>0.218</v>
      </c>
      <c r="L3450" s="6">
        <f>if(J3450&gt;QUARTILE!$B$3, "TOP", if(J3450&lt;QUARTILE!$B$4, "BOTTOM", 0))</f>
        <v>0</v>
      </c>
      <c r="M3450" s="6">
        <f t="shared" si="1"/>
        <v>1</v>
      </c>
      <c r="N3450" s="6" t="str">
        <f t="shared" si="2"/>
        <v>Millenial</v>
      </c>
      <c r="O3450" s="6" t="str">
        <f t="shared" si="3"/>
        <v>Low Income</v>
      </c>
    </row>
    <row r="3451" hidden="1">
      <c r="A3451" s="1">
        <v>103449.0</v>
      </c>
      <c r="B3451" s="1">
        <v>40.0</v>
      </c>
      <c r="C3451" s="1">
        <v>28000.0</v>
      </c>
      <c r="D3451" s="1" t="s">
        <v>23</v>
      </c>
      <c r="E3451" s="1">
        <v>57912.96</v>
      </c>
      <c r="F3451" s="1">
        <v>3.0</v>
      </c>
      <c r="G3451" s="1">
        <v>21.0</v>
      </c>
      <c r="H3451" s="1">
        <v>12.0</v>
      </c>
      <c r="I3451" s="1" t="s">
        <v>18</v>
      </c>
      <c r="J3451" s="1">
        <v>0.493</v>
      </c>
      <c r="K3451" s="1">
        <v>0.148</v>
      </c>
      <c r="L3451" s="6">
        <f>if(J3451&gt;QUARTILE!$B$3, "TOP", if(J3451&lt;QUARTILE!$B$4, "BOTTOM", 0))</f>
        <v>0</v>
      </c>
      <c r="M3451" s="6">
        <f t="shared" si="1"/>
        <v>1</v>
      </c>
      <c r="N3451" s="6" t="str">
        <f t="shared" si="2"/>
        <v>Gen X</v>
      </c>
      <c r="O3451" s="6" t="str">
        <f t="shared" si="3"/>
        <v>Low Income</v>
      </c>
    </row>
    <row r="3452" hidden="1">
      <c r="A3452" s="1">
        <v>103450.0</v>
      </c>
      <c r="B3452" s="1">
        <v>75.0</v>
      </c>
      <c r="C3452" s="1">
        <v>48000.0</v>
      </c>
      <c r="D3452" s="1" t="s">
        <v>25</v>
      </c>
      <c r="E3452" s="1">
        <v>21841.29</v>
      </c>
      <c r="F3452" s="1">
        <v>2.0</v>
      </c>
      <c r="G3452" s="1">
        <v>20.0</v>
      </c>
      <c r="H3452" s="1">
        <v>6.0</v>
      </c>
      <c r="I3452" s="1" t="s">
        <v>22</v>
      </c>
      <c r="J3452" s="1">
        <v>0.358</v>
      </c>
      <c r="K3452" s="1">
        <v>0.044</v>
      </c>
      <c r="L3452" s="6">
        <f>if(J3452&gt;QUARTILE!$B$3, "TOP", if(J3452&lt;QUARTILE!$B$4, "BOTTOM", 0))</f>
        <v>0</v>
      </c>
      <c r="M3452" s="6">
        <f t="shared" si="1"/>
        <v>2</v>
      </c>
      <c r="N3452" s="6" t="str">
        <f t="shared" si="2"/>
        <v>Baby Boomer</v>
      </c>
      <c r="O3452" s="6" t="str">
        <f t="shared" si="3"/>
        <v>Medium Income</v>
      </c>
    </row>
    <row r="3453" hidden="1">
      <c r="A3453" s="1">
        <v>103451.0</v>
      </c>
      <c r="B3453" s="1">
        <v>73.0</v>
      </c>
      <c r="C3453" s="1">
        <v>32000.0</v>
      </c>
      <c r="D3453" s="1" t="s">
        <v>27</v>
      </c>
      <c r="E3453" s="1">
        <v>13156.18</v>
      </c>
      <c r="F3453" s="1">
        <v>5.0</v>
      </c>
      <c r="G3453" s="1">
        <v>23.0</v>
      </c>
      <c r="H3453" s="1">
        <v>1.0</v>
      </c>
      <c r="I3453" s="1" t="s">
        <v>22</v>
      </c>
      <c r="J3453" s="1">
        <v>0.378</v>
      </c>
      <c r="K3453" s="1">
        <v>0.679</v>
      </c>
      <c r="L3453" s="6">
        <f>if(J3453&gt;QUARTILE!$B$3, "TOP", if(J3453&lt;QUARTILE!$B$4, "BOTTOM", 0))</f>
        <v>0</v>
      </c>
      <c r="M3453" s="6">
        <f t="shared" si="1"/>
        <v>2</v>
      </c>
      <c r="N3453" s="6" t="str">
        <f t="shared" si="2"/>
        <v>Baby Boomer</v>
      </c>
      <c r="O3453" s="6" t="str">
        <f t="shared" si="3"/>
        <v>Low Income</v>
      </c>
    </row>
    <row r="3454" hidden="1">
      <c r="A3454" s="1">
        <v>103452.0</v>
      </c>
      <c r="B3454" s="1">
        <v>56.0</v>
      </c>
      <c r="C3454" s="1">
        <v>15000.0</v>
      </c>
      <c r="D3454" s="1" t="s">
        <v>27</v>
      </c>
      <c r="E3454" s="1">
        <v>8685.97</v>
      </c>
      <c r="F3454" s="1">
        <v>1.0</v>
      </c>
      <c r="G3454" s="1">
        <v>22.0</v>
      </c>
      <c r="H3454" s="1">
        <v>3.0</v>
      </c>
      <c r="I3454" s="1" t="s">
        <v>22</v>
      </c>
      <c r="J3454" s="1">
        <v>0.032</v>
      </c>
      <c r="K3454" s="1">
        <v>0.643</v>
      </c>
      <c r="L3454" s="6" t="str">
        <f>if(J3454&gt;QUARTILE!$B$3, "TOP", if(J3454&lt;QUARTILE!$B$4, "BOTTOM", 0))</f>
        <v>BOTTOM</v>
      </c>
      <c r="M3454" s="6">
        <f t="shared" si="1"/>
        <v>2</v>
      </c>
      <c r="N3454" s="6" t="str">
        <f t="shared" si="2"/>
        <v>Gen X</v>
      </c>
      <c r="O3454" s="6" t="str">
        <f t="shared" si="3"/>
        <v>Low Income</v>
      </c>
    </row>
    <row r="3455" hidden="1">
      <c r="A3455" s="1">
        <v>103453.0</v>
      </c>
      <c r="B3455" s="1">
        <v>22.0</v>
      </c>
      <c r="C3455" s="1">
        <v>47000.0</v>
      </c>
      <c r="D3455" s="1" t="s">
        <v>23</v>
      </c>
      <c r="E3455" s="1">
        <v>13503.2</v>
      </c>
      <c r="F3455" s="1">
        <v>3.0</v>
      </c>
      <c r="G3455" s="1">
        <v>12.0</v>
      </c>
      <c r="H3455" s="1">
        <v>11.0</v>
      </c>
      <c r="I3455" s="1" t="s">
        <v>18</v>
      </c>
      <c r="J3455" s="1">
        <v>0.582</v>
      </c>
      <c r="K3455" s="1">
        <v>0.476</v>
      </c>
      <c r="L3455" s="6">
        <f>if(J3455&gt;QUARTILE!$B$3, "TOP", if(J3455&lt;QUARTILE!$B$4, "BOTTOM", 0))</f>
        <v>0</v>
      </c>
      <c r="M3455" s="6">
        <f t="shared" si="1"/>
        <v>1</v>
      </c>
      <c r="N3455" s="6" t="str">
        <f t="shared" si="2"/>
        <v>Millenial</v>
      </c>
      <c r="O3455" s="6" t="str">
        <f t="shared" si="3"/>
        <v>Medium Income</v>
      </c>
    </row>
    <row r="3456" hidden="1">
      <c r="A3456" s="1">
        <v>103454.0</v>
      </c>
      <c r="B3456" s="1">
        <v>18.0</v>
      </c>
      <c r="C3456" s="1">
        <v>37000.0</v>
      </c>
      <c r="D3456" s="1" t="s">
        <v>23</v>
      </c>
      <c r="E3456" s="1">
        <v>4223.12</v>
      </c>
      <c r="F3456" s="1">
        <v>2.0</v>
      </c>
      <c r="G3456" s="1">
        <v>23.0</v>
      </c>
      <c r="H3456" s="1">
        <v>18.0</v>
      </c>
      <c r="I3456" s="1" t="s">
        <v>18</v>
      </c>
      <c r="J3456" s="1">
        <v>0.791</v>
      </c>
      <c r="K3456" s="1">
        <v>0.674</v>
      </c>
      <c r="L3456" s="6">
        <f>if(J3456&gt;QUARTILE!$B$3, "TOP", if(J3456&lt;QUARTILE!$B$4, "BOTTOM", 0))</f>
        <v>0</v>
      </c>
      <c r="M3456" s="6">
        <f t="shared" si="1"/>
        <v>1</v>
      </c>
      <c r="N3456" s="6" t="str">
        <f t="shared" si="2"/>
        <v>Millenial</v>
      </c>
      <c r="O3456" s="6" t="str">
        <f t="shared" si="3"/>
        <v>Low Income</v>
      </c>
    </row>
    <row r="3457" hidden="1">
      <c r="A3457" s="1">
        <v>103455.0</v>
      </c>
      <c r="B3457" s="1">
        <v>30.0</v>
      </c>
      <c r="C3457" s="1">
        <v>15000.0</v>
      </c>
      <c r="D3457" s="1" t="s">
        <v>23</v>
      </c>
      <c r="E3457" s="1">
        <v>8567.18</v>
      </c>
      <c r="F3457" s="1">
        <v>2.0</v>
      </c>
      <c r="G3457" s="1">
        <v>26.0</v>
      </c>
      <c r="H3457" s="1">
        <v>13.0</v>
      </c>
      <c r="I3457" s="1" t="s">
        <v>22</v>
      </c>
      <c r="J3457" s="1">
        <v>0.914</v>
      </c>
      <c r="K3457" s="1">
        <v>0.846</v>
      </c>
      <c r="L3457" s="6" t="str">
        <f>if(J3457&gt;QUARTILE!$B$3, "TOP", if(J3457&lt;QUARTILE!$B$4, "BOTTOM", 0))</f>
        <v>TOP</v>
      </c>
      <c r="M3457" s="6">
        <f t="shared" si="1"/>
        <v>2</v>
      </c>
      <c r="N3457" s="6" t="str">
        <f t="shared" si="2"/>
        <v>Millenial</v>
      </c>
      <c r="O3457" s="6" t="str">
        <f t="shared" si="3"/>
        <v>Low Income</v>
      </c>
    </row>
    <row r="3458" hidden="1">
      <c r="A3458" s="1">
        <v>103456.0</v>
      </c>
      <c r="B3458" s="1">
        <v>38.0</v>
      </c>
      <c r="C3458" s="1">
        <v>35000.0</v>
      </c>
      <c r="D3458" s="1" t="s">
        <v>23</v>
      </c>
      <c r="E3458" s="1">
        <v>25312.04</v>
      </c>
      <c r="F3458" s="1">
        <v>1.0</v>
      </c>
      <c r="G3458" s="1">
        <v>23.0</v>
      </c>
      <c r="H3458" s="1">
        <v>8.0</v>
      </c>
      <c r="I3458" s="1" t="s">
        <v>22</v>
      </c>
      <c r="J3458" s="1">
        <v>0.374</v>
      </c>
      <c r="K3458" s="1">
        <v>0.618</v>
      </c>
      <c r="L3458" s="6">
        <f>if(J3458&gt;QUARTILE!$B$3, "TOP", if(J3458&lt;QUARTILE!$B$4, "BOTTOM", 0))</f>
        <v>0</v>
      </c>
      <c r="M3458" s="6">
        <f t="shared" si="1"/>
        <v>2</v>
      </c>
      <c r="N3458" s="6" t="str">
        <f t="shared" si="2"/>
        <v>Gen X</v>
      </c>
      <c r="O3458" s="6" t="str">
        <f t="shared" si="3"/>
        <v>Low Income</v>
      </c>
    </row>
    <row r="3459" hidden="1">
      <c r="A3459" s="1">
        <v>103457.0</v>
      </c>
      <c r="B3459" s="1">
        <v>43.0</v>
      </c>
      <c r="C3459" s="1">
        <v>19000.0</v>
      </c>
      <c r="D3459" s="1" t="s">
        <v>23</v>
      </c>
      <c r="E3459" s="1">
        <v>4903.26</v>
      </c>
      <c r="F3459" s="1">
        <v>1.0</v>
      </c>
      <c r="G3459" s="1">
        <v>11.0</v>
      </c>
      <c r="H3459" s="1">
        <v>10.0</v>
      </c>
      <c r="I3459" s="1" t="s">
        <v>22</v>
      </c>
      <c r="J3459" s="1">
        <v>0.6</v>
      </c>
      <c r="K3459" s="1">
        <v>0.907</v>
      </c>
      <c r="L3459" s="6">
        <f>if(J3459&gt;QUARTILE!$B$3, "TOP", if(J3459&lt;QUARTILE!$B$4, "BOTTOM", 0))</f>
        <v>0</v>
      </c>
      <c r="M3459" s="6">
        <f t="shared" si="1"/>
        <v>2</v>
      </c>
      <c r="N3459" s="6" t="str">
        <f t="shared" si="2"/>
        <v>Gen X</v>
      </c>
      <c r="O3459" s="6" t="str">
        <f t="shared" si="3"/>
        <v>Low Income</v>
      </c>
    </row>
    <row r="3460" hidden="1">
      <c r="A3460" s="1">
        <v>103458.0</v>
      </c>
      <c r="B3460" s="1">
        <v>67.0</v>
      </c>
      <c r="C3460" s="1">
        <v>25000.0</v>
      </c>
      <c r="D3460" s="1" t="s">
        <v>27</v>
      </c>
      <c r="E3460" s="1">
        <v>6132.33</v>
      </c>
      <c r="F3460" s="1">
        <v>4.0</v>
      </c>
      <c r="G3460" s="1">
        <v>30.0</v>
      </c>
      <c r="H3460" s="1">
        <v>7.0</v>
      </c>
      <c r="I3460" s="1" t="s">
        <v>22</v>
      </c>
      <c r="J3460" s="1">
        <v>0.893</v>
      </c>
      <c r="K3460" s="1">
        <v>0.151</v>
      </c>
      <c r="L3460" s="6" t="str">
        <f>if(J3460&gt;QUARTILE!$B$3, "TOP", if(J3460&lt;QUARTILE!$B$4, "BOTTOM", 0))</f>
        <v>TOP</v>
      </c>
      <c r="M3460" s="6">
        <f t="shared" si="1"/>
        <v>2</v>
      </c>
      <c r="N3460" s="6" t="str">
        <f t="shared" si="2"/>
        <v>Baby Boomer</v>
      </c>
      <c r="O3460" s="6" t="str">
        <f t="shared" si="3"/>
        <v>Low Income</v>
      </c>
    </row>
    <row r="3461" hidden="1">
      <c r="A3461" s="1">
        <v>103459.0</v>
      </c>
      <c r="B3461" s="1">
        <v>62.0</v>
      </c>
      <c r="C3461" s="1">
        <v>32000.0</v>
      </c>
      <c r="D3461" s="1" t="s">
        <v>17</v>
      </c>
      <c r="E3461" s="1">
        <v>27672.22</v>
      </c>
      <c r="F3461" s="1">
        <v>4.0</v>
      </c>
      <c r="G3461" s="1">
        <v>16.0</v>
      </c>
      <c r="H3461" s="1">
        <v>5.0</v>
      </c>
      <c r="I3461" s="1" t="s">
        <v>22</v>
      </c>
      <c r="J3461" s="1">
        <v>0.8</v>
      </c>
      <c r="K3461" s="1">
        <v>0.833</v>
      </c>
      <c r="L3461" s="6">
        <f>if(J3461&gt;QUARTILE!$B$3, "TOP", if(J3461&lt;QUARTILE!$B$4, "BOTTOM", 0))</f>
        <v>0</v>
      </c>
      <c r="M3461" s="6">
        <f t="shared" si="1"/>
        <v>2</v>
      </c>
      <c r="N3461" s="6" t="str">
        <f t="shared" si="2"/>
        <v>Baby Boomer</v>
      </c>
      <c r="O3461" s="6" t="str">
        <f t="shared" si="3"/>
        <v>Low Income</v>
      </c>
    </row>
    <row r="3462" hidden="1">
      <c r="A3462" s="1">
        <v>103460.0</v>
      </c>
      <c r="B3462" s="1">
        <v>38.0</v>
      </c>
      <c r="C3462" s="1">
        <v>50000.0</v>
      </c>
      <c r="D3462" s="1" t="s">
        <v>25</v>
      </c>
      <c r="E3462" s="1">
        <v>3916.31</v>
      </c>
      <c r="F3462" s="1">
        <v>1.0</v>
      </c>
      <c r="G3462" s="1">
        <v>24.0</v>
      </c>
      <c r="H3462" s="1">
        <v>11.0</v>
      </c>
      <c r="I3462" s="1" t="s">
        <v>18</v>
      </c>
      <c r="J3462" s="1">
        <v>0.514</v>
      </c>
      <c r="K3462" s="1">
        <v>0.542</v>
      </c>
      <c r="L3462" s="6">
        <f>if(J3462&gt;QUARTILE!$B$3, "TOP", if(J3462&lt;QUARTILE!$B$4, "BOTTOM", 0))</f>
        <v>0</v>
      </c>
      <c r="M3462" s="6">
        <f t="shared" si="1"/>
        <v>1</v>
      </c>
      <c r="N3462" s="6" t="str">
        <f t="shared" si="2"/>
        <v>Gen X</v>
      </c>
      <c r="O3462" s="6" t="str">
        <f t="shared" si="3"/>
        <v>Medium Income</v>
      </c>
    </row>
    <row r="3463" hidden="1">
      <c r="A3463" s="1">
        <v>103461.0</v>
      </c>
      <c r="B3463" s="1">
        <v>70.0</v>
      </c>
      <c r="C3463" s="1">
        <v>15000.0</v>
      </c>
      <c r="D3463" s="1" t="s">
        <v>27</v>
      </c>
      <c r="E3463" s="1">
        <v>5644.28</v>
      </c>
      <c r="F3463" s="1">
        <v>1.0</v>
      </c>
      <c r="G3463" s="1">
        <v>29.0</v>
      </c>
      <c r="H3463" s="1">
        <v>1.0</v>
      </c>
      <c r="I3463" s="1" t="s">
        <v>22</v>
      </c>
      <c r="J3463" s="1">
        <v>0.165</v>
      </c>
      <c r="K3463" s="1">
        <v>0.842</v>
      </c>
      <c r="L3463" s="6" t="str">
        <f>if(J3463&gt;QUARTILE!$B$3, "TOP", if(J3463&lt;QUARTILE!$B$4, "BOTTOM", 0))</f>
        <v>BOTTOM</v>
      </c>
      <c r="M3463" s="6">
        <f t="shared" si="1"/>
        <v>2</v>
      </c>
      <c r="N3463" s="6" t="str">
        <f t="shared" si="2"/>
        <v>Baby Boomer</v>
      </c>
      <c r="O3463" s="6" t="str">
        <f t="shared" si="3"/>
        <v>Low Income</v>
      </c>
    </row>
    <row r="3464" hidden="1">
      <c r="A3464" s="1">
        <v>103462.0</v>
      </c>
      <c r="B3464" s="1">
        <v>35.0</v>
      </c>
      <c r="C3464" s="1">
        <v>27000.0</v>
      </c>
      <c r="D3464" s="1" t="s">
        <v>23</v>
      </c>
      <c r="E3464" s="1">
        <v>354.07</v>
      </c>
      <c r="F3464" s="1">
        <v>3.0</v>
      </c>
      <c r="G3464" s="1">
        <v>13.0</v>
      </c>
      <c r="H3464" s="1">
        <v>8.0</v>
      </c>
      <c r="I3464" s="1" t="s">
        <v>22</v>
      </c>
      <c r="J3464" s="1">
        <v>0.608</v>
      </c>
      <c r="K3464" s="1">
        <v>0.744</v>
      </c>
      <c r="L3464" s="6">
        <f>if(J3464&gt;QUARTILE!$B$3, "TOP", if(J3464&lt;QUARTILE!$B$4, "BOTTOM", 0))</f>
        <v>0</v>
      </c>
      <c r="M3464" s="6">
        <f t="shared" si="1"/>
        <v>2</v>
      </c>
      <c r="N3464" s="6" t="str">
        <f t="shared" si="2"/>
        <v>Gen X</v>
      </c>
      <c r="O3464" s="6" t="str">
        <f t="shared" si="3"/>
        <v>Low Income</v>
      </c>
    </row>
    <row r="3465" hidden="1">
      <c r="A3465" s="1">
        <v>103463.0</v>
      </c>
      <c r="B3465" s="1">
        <v>54.0</v>
      </c>
      <c r="C3465" s="1">
        <v>74000.0</v>
      </c>
      <c r="D3465" s="1" t="s">
        <v>30</v>
      </c>
      <c r="E3465" s="1">
        <v>25463.0</v>
      </c>
      <c r="F3465" s="1">
        <v>4.0</v>
      </c>
      <c r="G3465" s="1">
        <v>21.0</v>
      </c>
      <c r="H3465" s="1">
        <v>2.0</v>
      </c>
      <c r="I3465" s="1" t="s">
        <v>22</v>
      </c>
      <c r="J3465" s="1">
        <v>1.0</v>
      </c>
      <c r="K3465" s="1">
        <v>0.008</v>
      </c>
      <c r="L3465" s="6" t="str">
        <f>if(J3465&gt;QUARTILE!$B$3, "TOP", if(J3465&lt;QUARTILE!$B$4, "BOTTOM", 0))</f>
        <v>TOP</v>
      </c>
      <c r="M3465" s="6">
        <f t="shared" si="1"/>
        <v>2</v>
      </c>
      <c r="N3465" s="6" t="str">
        <f t="shared" si="2"/>
        <v>Gen X</v>
      </c>
      <c r="O3465" s="6" t="str">
        <f t="shared" si="3"/>
        <v>Medium Income</v>
      </c>
    </row>
    <row r="3466" hidden="1">
      <c r="A3466" s="1">
        <v>103464.0</v>
      </c>
      <c r="B3466" s="1">
        <v>62.0</v>
      </c>
      <c r="C3466" s="1">
        <v>20000.0</v>
      </c>
      <c r="D3466" s="1" t="s">
        <v>25</v>
      </c>
      <c r="E3466" s="1">
        <v>19241.65</v>
      </c>
      <c r="F3466" s="1">
        <v>2.0</v>
      </c>
      <c r="G3466" s="1">
        <v>20.0</v>
      </c>
      <c r="H3466" s="1">
        <v>8.0</v>
      </c>
      <c r="I3466" s="1" t="s">
        <v>22</v>
      </c>
      <c r="J3466" s="1">
        <v>0.808</v>
      </c>
      <c r="K3466" s="1">
        <v>0.838</v>
      </c>
      <c r="L3466" s="6">
        <f>if(J3466&gt;QUARTILE!$B$3, "TOP", if(J3466&lt;QUARTILE!$B$4, "BOTTOM", 0))</f>
        <v>0</v>
      </c>
      <c r="M3466" s="6">
        <f t="shared" si="1"/>
        <v>2</v>
      </c>
      <c r="N3466" s="6" t="str">
        <f t="shared" si="2"/>
        <v>Baby Boomer</v>
      </c>
      <c r="O3466" s="6" t="str">
        <f t="shared" si="3"/>
        <v>Low Income</v>
      </c>
    </row>
    <row r="3467" hidden="1">
      <c r="A3467" s="1">
        <v>103465.0</v>
      </c>
      <c r="B3467" s="1">
        <v>49.0</v>
      </c>
      <c r="C3467" s="1">
        <v>25000.0</v>
      </c>
      <c r="D3467" s="1" t="s">
        <v>17</v>
      </c>
      <c r="E3467" s="1">
        <v>23708.61</v>
      </c>
      <c r="F3467" s="1">
        <v>4.0</v>
      </c>
      <c r="G3467" s="1">
        <v>24.0</v>
      </c>
      <c r="H3467" s="1">
        <v>10.0</v>
      </c>
      <c r="I3467" s="1" t="s">
        <v>22</v>
      </c>
      <c r="J3467" s="1">
        <v>0.848</v>
      </c>
      <c r="K3467" s="1">
        <v>0.287</v>
      </c>
      <c r="L3467" s="6" t="str">
        <f>if(J3467&gt;QUARTILE!$B$3, "TOP", if(J3467&lt;QUARTILE!$B$4, "BOTTOM", 0))</f>
        <v>TOP</v>
      </c>
      <c r="M3467" s="6">
        <f t="shared" si="1"/>
        <v>2</v>
      </c>
      <c r="N3467" s="6" t="str">
        <f t="shared" si="2"/>
        <v>Gen X</v>
      </c>
      <c r="O3467" s="6" t="str">
        <f t="shared" si="3"/>
        <v>Low Income</v>
      </c>
    </row>
    <row r="3468" hidden="1">
      <c r="A3468" s="1">
        <v>103466.0</v>
      </c>
      <c r="B3468" s="1">
        <v>53.0</v>
      </c>
      <c r="C3468" s="1">
        <v>74000.0</v>
      </c>
      <c r="D3468" s="1" t="s">
        <v>24</v>
      </c>
      <c r="E3468" s="1">
        <v>4824.31</v>
      </c>
      <c r="F3468" s="1">
        <v>4.0</v>
      </c>
      <c r="G3468" s="1">
        <v>26.0</v>
      </c>
      <c r="H3468" s="1">
        <v>7.0</v>
      </c>
      <c r="I3468" s="1" t="s">
        <v>22</v>
      </c>
      <c r="J3468" s="1">
        <v>0.289</v>
      </c>
      <c r="K3468" s="1">
        <v>0.373</v>
      </c>
      <c r="L3468" s="6" t="str">
        <f>if(J3468&gt;QUARTILE!$B$3, "TOP", if(J3468&lt;QUARTILE!$B$4, "BOTTOM", 0))</f>
        <v>BOTTOM</v>
      </c>
      <c r="M3468" s="6">
        <f t="shared" si="1"/>
        <v>2</v>
      </c>
      <c r="N3468" s="6" t="str">
        <f t="shared" si="2"/>
        <v>Gen X</v>
      </c>
      <c r="O3468" s="6" t="str">
        <f t="shared" si="3"/>
        <v>Medium Income</v>
      </c>
    </row>
    <row r="3469" hidden="1">
      <c r="A3469" s="1">
        <v>103467.0</v>
      </c>
      <c r="B3469" s="1">
        <v>34.0</v>
      </c>
      <c r="C3469" s="1">
        <v>32000.0</v>
      </c>
      <c r="D3469" s="1" t="s">
        <v>17</v>
      </c>
      <c r="E3469" s="1">
        <v>23255.11</v>
      </c>
      <c r="F3469" s="1">
        <v>1.0</v>
      </c>
      <c r="G3469" s="1">
        <v>15.0</v>
      </c>
      <c r="H3469" s="1">
        <v>6.0</v>
      </c>
      <c r="I3469" s="1" t="s">
        <v>22</v>
      </c>
      <c r="J3469" s="1">
        <v>0.904</v>
      </c>
      <c r="K3469" s="1">
        <v>0.011</v>
      </c>
      <c r="L3469" s="6" t="str">
        <f>if(J3469&gt;QUARTILE!$B$3, "TOP", if(J3469&lt;QUARTILE!$B$4, "BOTTOM", 0))</f>
        <v>TOP</v>
      </c>
      <c r="M3469" s="6">
        <f t="shared" si="1"/>
        <v>2</v>
      </c>
      <c r="N3469" s="6" t="str">
        <f t="shared" si="2"/>
        <v>Gen X</v>
      </c>
      <c r="O3469" s="6" t="str">
        <f t="shared" si="3"/>
        <v>Low Income</v>
      </c>
    </row>
    <row r="3470" hidden="1">
      <c r="A3470" s="1">
        <v>103468.0</v>
      </c>
      <c r="B3470" s="1">
        <v>52.0</v>
      </c>
      <c r="C3470" s="1">
        <v>9000.0</v>
      </c>
      <c r="D3470" s="1" t="s">
        <v>23</v>
      </c>
      <c r="E3470" s="1">
        <v>18145.46</v>
      </c>
      <c r="F3470" s="1">
        <v>1.0</v>
      </c>
      <c r="G3470" s="1">
        <v>17.0</v>
      </c>
      <c r="H3470" s="1">
        <v>12.0</v>
      </c>
      <c r="I3470" s="1" t="s">
        <v>22</v>
      </c>
      <c r="J3470" s="1">
        <v>0.064</v>
      </c>
      <c r="K3470" s="1">
        <v>0.759</v>
      </c>
      <c r="L3470" s="6" t="str">
        <f>if(J3470&gt;QUARTILE!$B$3, "TOP", if(J3470&lt;QUARTILE!$B$4, "BOTTOM", 0))</f>
        <v>BOTTOM</v>
      </c>
      <c r="M3470" s="6">
        <f t="shared" si="1"/>
        <v>2</v>
      </c>
      <c r="N3470" s="6" t="str">
        <f t="shared" si="2"/>
        <v>Gen X</v>
      </c>
      <c r="O3470" s="6" t="str">
        <f t="shared" si="3"/>
        <v>Low Income</v>
      </c>
    </row>
    <row r="3471" hidden="1">
      <c r="A3471" s="1">
        <v>103469.0</v>
      </c>
      <c r="B3471" s="1">
        <v>66.0</v>
      </c>
      <c r="C3471" s="1">
        <v>14000.0</v>
      </c>
      <c r="D3471" s="1" t="s">
        <v>27</v>
      </c>
      <c r="E3471" s="1">
        <v>9118.01</v>
      </c>
      <c r="F3471" s="1">
        <v>4.0</v>
      </c>
      <c r="G3471" s="1">
        <v>23.0</v>
      </c>
      <c r="H3471" s="1">
        <v>6.0</v>
      </c>
      <c r="I3471" s="1" t="s">
        <v>22</v>
      </c>
      <c r="J3471" s="1">
        <v>0.862</v>
      </c>
      <c r="K3471" s="1">
        <v>0.417</v>
      </c>
      <c r="L3471" s="6" t="str">
        <f>if(J3471&gt;QUARTILE!$B$3, "TOP", if(J3471&lt;QUARTILE!$B$4, "BOTTOM", 0))</f>
        <v>TOP</v>
      </c>
      <c r="M3471" s="6">
        <f t="shared" si="1"/>
        <v>2</v>
      </c>
      <c r="N3471" s="6" t="str">
        <f t="shared" si="2"/>
        <v>Baby Boomer</v>
      </c>
      <c r="O3471" s="6" t="str">
        <f t="shared" si="3"/>
        <v>Low Income</v>
      </c>
    </row>
    <row r="3472" hidden="1">
      <c r="A3472" s="1">
        <v>103470.0</v>
      </c>
      <c r="B3472" s="1">
        <v>77.0</v>
      </c>
      <c r="C3472" s="1">
        <v>33000.0</v>
      </c>
      <c r="D3472" s="1" t="s">
        <v>23</v>
      </c>
      <c r="E3472" s="1">
        <v>11518.87</v>
      </c>
      <c r="F3472" s="1">
        <v>5.0</v>
      </c>
      <c r="G3472" s="1">
        <v>14.0</v>
      </c>
      <c r="H3472" s="1">
        <v>5.0</v>
      </c>
      <c r="I3472" s="1" t="s">
        <v>22</v>
      </c>
      <c r="J3472" s="1">
        <v>0.289</v>
      </c>
      <c r="K3472" s="1">
        <v>0.89</v>
      </c>
      <c r="L3472" s="6" t="str">
        <f>if(J3472&gt;QUARTILE!$B$3, "TOP", if(J3472&lt;QUARTILE!$B$4, "BOTTOM", 0))</f>
        <v>BOTTOM</v>
      </c>
      <c r="M3472" s="6">
        <f t="shared" si="1"/>
        <v>2</v>
      </c>
      <c r="N3472" s="6" t="str">
        <f t="shared" si="2"/>
        <v>Baby Boomer</v>
      </c>
      <c r="O3472" s="6" t="str">
        <f t="shared" si="3"/>
        <v>Low Income</v>
      </c>
    </row>
    <row r="3473" hidden="1">
      <c r="A3473" s="1">
        <v>103471.0</v>
      </c>
      <c r="B3473" s="1">
        <v>28.0</v>
      </c>
      <c r="C3473" s="1">
        <v>28000.0</v>
      </c>
      <c r="D3473" s="1" t="s">
        <v>23</v>
      </c>
      <c r="E3473" s="1">
        <v>16782.91</v>
      </c>
      <c r="F3473" s="1">
        <v>5.0</v>
      </c>
      <c r="G3473" s="1">
        <v>25.0</v>
      </c>
      <c r="H3473" s="1">
        <v>16.0</v>
      </c>
      <c r="I3473" s="1" t="s">
        <v>22</v>
      </c>
      <c r="J3473" s="1">
        <v>0.673</v>
      </c>
      <c r="K3473" s="1">
        <v>0.231</v>
      </c>
      <c r="L3473" s="6">
        <f>if(J3473&gt;QUARTILE!$B$3, "TOP", if(J3473&lt;QUARTILE!$B$4, "BOTTOM", 0))</f>
        <v>0</v>
      </c>
      <c r="M3473" s="6">
        <f t="shared" si="1"/>
        <v>2</v>
      </c>
      <c r="N3473" s="6" t="str">
        <f t="shared" si="2"/>
        <v>Millenial</v>
      </c>
      <c r="O3473" s="6" t="str">
        <f t="shared" si="3"/>
        <v>Low Income</v>
      </c>
    </row>
    <row r="3474">
      <c r="A3474" s="1">
        <v>103472.0</v>
      </c>
      <c r="B3474" s="1">
        <v>80.0</v>
      </c>
      <c r="C3474" s="1">
        <v>24000.0</v>
      </c>
      <c r="D3474" s="1" t="s">
        <v>23</v>
      </c>
      <c r="E3474" s="1">
        <v>13596.41</v>
      </c>
      <c r="F3474" s="1">
        <v>4.0</v>
      </c>
      <c r="G3474" s="1">
        <v>21.0</v>
      </c>
      <c r="H3474" s="1">
        <v>4.0</v>
      </c>
      <c r="I3474" s="1" t="s">
        <v>22</v>
      </c>
      <c r="J3474" s="1">
        <v>0.343</v>
      </c>
      <c r="K3474" s="1">
        <v>0.446</v>
      </c>
      <c r="L3474" s="6">
        <f>if(J3474&gt;QUARTILE!$B$3, "TOP", if(J3474&lt;QUARTILE!$B$4, "BOTTOM", 0))</f>
        <v>0</v>
      </c>
      <c r="M3474" s="6">
        <f t="shared" si="1"/>
        <v>2</v>
      </c>
      <c r="N3474" s="6" t="str">
        <f t="shared" si="2"/>
        <v>Silent</v>
      </c>
      <c r="O3474" s="6" t="str">
        <f t="shared" si="3"/>
        <v>Low Income</v>
      </c>
    </row>
    <row r="3475" hidden="1">
      <c r="A3475" s="1">
        <v>103473.0</v>
      </c>
      <c r="B3475" s="1">
        <v>38.0</v>
      </c>
      <c r="C3475" s="1">
        <v>81000.0</v>
      </c>
      <c r="D3475" s="1" t="s">
        <v>21</v>
      </c>
      <c r="E3475" s="1">
        <v>20534.84</v>
      </c>
      <c r="F3475" s="1">
        <v>5.0</v>
      </c>
      <c r="G3475" s="1">
        <v>17.0</v>
      </c>
      <c r="H3475" s="1">
        <v>9.0</v>
      </c>
      <c r="I3475" s="1" t="s">
        <v>22</v>
      </c>
      <c r="J3475" s="1">
        <v>0.235</v>
      </c>
      <c r="K3475" s="1">
        <v>0.361</v>
      </c>
      <c r="L3475" s="6" t="str">
        <f>if(J3475&gt;QUARTILE!$B$3, "TOP", if(J3475&lt;QUARTILE!$B$4, "BOTTOM", 0))</f>
        <v>BOTTOM</v>
      </c>
      <c r="M3475" s="6">
        <f t="shared" si="1"/>
        <v>2</v>
      </c>
      <c r="N3475" s="6" t="str">
        <f t="shared" si="2"/>
        <v>Gen X</v>
      </c>
      <c r="O3475" s="6" t="str">
        <f t="shared" si="3"/>
        <v>Medium Income</v>
      </c>
    </row>
    <row r="3476" hidden="1">
      <c r="A3476" s="1">
        <v>103474.0</v>
      </c>
      <c r="B3476" s="1">
        <v>69.0</v>
      </c>
      <c r="C3476" s="1">
        <v>15000.0</v>
      </c>
      <c r="D3476" s="1" t="s">
        <v>21</v>
      </c>
      <c r="E3476" s="1">
        <v>3992.93</v>
      </c>
      <c r="F3476" s="1">
        <v>4.0</v>
      </c>
      <c r="G3476" s="1">
        <v>15.0</v>
      </c>
      <c r="H3476" s="1">
        <v>2.0</v>
      </c>
      <c r="I3476" s="1" t="s">
        <v>22</v>
      </c>
      <c r="J3476" s="1">
        <v>0.247</v>
      </c>
      <c r="K3476" s="1">
        <v>0.742</v>
      </c>
      <c r="L3476" s="6" t="str">
        <f>if(J3476&gt;QUARTILE!$B$3, "TOP", if(J3476&lt;QUARTILE!$B$4, "BOTTOM", 0))</f>
        <v>BOTTOM</v>
      </c>
      <c r="M3476" s="6">
        <f t="shared" si="1"/>
        <v>2</v>
      </c>
      <c r="N3476" s="6" t="str">
        <f t="shared" si="2"/>
        <v>Baby Boomer</v>
      </c>
      <c r="O3476" s="6" t="str">
        <f t="shared" si="3"/>
        <v>Low Income</v>
      </c>
    </row>
    <row r="3477" hidden="1">
      <c r="A3477" s="1">
        <v>103475.0</v>
      </c>
      <c r="B3477" s="1">
        <v>72.0</v>
      </c>
      <c r="C3477" s="1">
        <v>21000.0</v>
      </c>
      <c r="D3477" s="1" t="s">
        <v>23</v>
      </c>
      <c r="E3477" s="1">
        <v>15561.47</v>
      </c>
      <c r="F3477" s="1">
        <v>1.0</v>
      </c>
      <c r="G3477" s="1">
        <v>20.0</v>
      </c>
      <c r="H3477" s="1">
        <v>4.0</v>
      </c>
      <c r="I3477" s="1" t="s">
        <v>22</v>
      </c>
      <c r="J3477" s="1">
        <v>0.523</v>
      </c>
      <c r="K3477" s="1">
        <v>0.536</v>
      </c>
      <c r="L3477" s="6">
        <f>if(J3477&gt;QUARTILE!$B$3, "TOP", if(J3477&lt;QUARTILE!$B$4, "BOTTOM", 0))</f>
        <v>0</v>
      </c>
      <c r="M3477" s="6">
        <f t="shared" si="1"/>
        <v>2</v>
      </c>
      <c r="N3477" s="6" t="str">
        <f t="shared" si="2"/>
        <v>Baby Boomer</v>
      </c>
      <c r="O3477" s="6" t="str">
        <f t="shared" si="3"/>
        <v>Low Income</v>
      </c>
    </row>
    <row r="3478" hidden="1">
      <c r="A3478" s="1">
        <v>103476.0</v>
      </c>
      <c r="B3478" s="1">
        <v>70.0</v>
      </c>
      <c r="C3478" s="1">
        <v>7000.0</v>
      </c>
      <c r="D3478" s="1" t="s">
        <v>25</v>
      </c>
      <c r="E3478" s="1">
        <v>11966.91</v>
      </c>
      <c r="F3478" s="1">
        <v>1.0</v>
      </c>
      <c r="G3478" s="1">
        <v>14.0</v>
      </c>
      <c r="H3478" s="1">
        <v>4.0</v>
      </c>
      <c r="I3478" s="1" t="s">
        <v>22</v>
      </c>
      <c r="J3478" s="1">
        <v>0.97</v>
      </c>
      <c r="K3478" s="1">
        <v>0.46</v>
      </c>
      <c r="L3478" s="6" t="str">
        <f>if(J3478&gt;QUARTILE!$B$3, "TOP", if(J3478&lt;QUARTILE!$B$4, "BOTTOM", 0))</f>
        <v>TOP</v>
      </c>
      <c r="M3478" s="6">
        <f t="shared" si="1"/>
        <v>2</v>
      </c>
      <c r="N3478" s="6" t="str">
        <f t="shared" si="2"/>
        <v>Baby Boomer</v>
      </c>
      <c r="O3478" s="6" t="str">
        <f t="shared" si="3"/>
        <v>Low Income</v>
      </c>
    </row>
    <row r="3479" hidden="1">
      <c r="A3479" s="1">
        <v>103477.0</v>
      </c>
      <c r="B3479" s="1">
        <v>43.0</v>
      </c>
      <c r="C3479" s="1">
        <v>44000.0</v>
      </c>
      <c r="D3479" s="1" t="s">
        <v>24</v>
      </c>
      <c r="E3479" s="1">
        <v>12361.55</v>
      </c>
      <c r="F3479" s="1">
        <v>1.0</v>
      </c>
      <c r="G3479" s="1">
        <v>22.0</v>
      </c>
      <c r="H3479" s="1">
        <v>8.0</v>
      </c>
      <c r="I3479" s="1" t="s">
        <v>22</v>
      </c>
      <c r="J3479" s="1">
        <v>0.389</v>
      </c>
      <c r="K3479" s="1">
        <v>0.947</v>
      </c>
      <c r="L3479" s="6">
        <f>if(J3479&gt;QUARTILE!$B$3, "TOP", if(J3479&lt;QUARTILE!$B$4, "BOTTOM", 0))</f>
        <v>0</v>
      </c>
      <c r="M3479" s="6">
        <f t="shared" si="1"/>
        <v>2</v>
      </c>
      <c r="N3479" s="6" t="str">
        <f t="shared" si="2"/>
        <v>Gen X</v>
      </c>
      <c r="O3479" s="6" t="str">
        <f t="shared" si="3"/>
        <v>Low Income</v>
      </c>
    </row>
    <row r="3480" hidden="1">
      <c r="A3480" s="1">
        <v>103478.0</v>
      </c>
      <c r="B3480" s="1">
        <v>79.0</v>
      </c>
      <c r="C3480" s="1">
        <v>14000.0</v>
      </c>
      <c r="D3480" s="1" t="s">
        <v>25</v>
      </c>
      <c r="E3480" s="1">
        <v>12674.26</v>
      </c>
      <c r="F3480" s="1">
        <v>2.0</v>
      </c>
      <c r="G3480" s="1">
        <v>13.0</v>
      </c>
      <c r="H3480" s="1">
        <v>3.0</v>
      </c>
      <c r="I3480" s="1" t="s">
        <v>22</v>
      </c>
      <c r="J3480" s="1">
        <v>0.106</v>
      </c>
      <c r="K3480" s="1">
        <v>0.378</v>
      </c>
      <c r="L3480" s="6" t="str">
        <f>if(J3480&gt;QUARTILE!$B$3, "TOP", if(J3480&lt;QUARTILE!$B$4, "BOTTOM", 0))</f>
        <v>BOTTOM</v>
      </c>
      <c r="M3480" s="6">
        <f t="shared" si="1"/>
        <v>2</v>
      </c>
      <c r="N3480" s="6" t="str">
        <f t="shared" si="2"/>
        <v>Baby Boomer</v>
      </c>
      <c r="O3480" s="6" t="str">
        <f t="shared" si="3"/>
        <v>Low Income</v>
      </c>
    </row>
    <row r="3481" hidden="1">
      <c r="A3481" s="1">
        <v>103479.0</v>
      </c>
      <c r="B3481" s="1">
        <v>21.0</v>
      </c>
      <c r="C3481" s="1">
        <v>42000.0</v>
      </c>
      <c r="D3481" s="1" t="s">
        <v>25</v>
      </c>
      <c r="E3481" s="1">
        <v>42652.12</v>
      </c>
      <c r="F3481" s="1">
        <v>1.0</v>
      </c>
      <c r="G3481" s="1">
        <v>13.0</v>
      </c>
      <c r="H3481" s="1">
        <v>11.0</v>
      </c>
      <c r="I3481" s="1" t="s">
        <v>22</v>
      </c>
      <c r="J3481" s="1">
        <v>0.174</v>
      </c>
      <c r="K3481" s="1">
        <v>0.39</v>
      </c>
      <c r="L3481" s="6" t="str">
        <f>if(J3481&gt;QUARTILE!$B$3, "TOP", if(J3481&lt;QUARTILE!$B$4, "BOTTOM", 0))</f>
        <v>BOTTOM</v>
      </c>
      <c r="M3481" s="6">
        <f t="shared" si="1"/>
        <v>2</v>
      </c>
      <c r="N3481" s="6" t="str">
        <f t="shared" si="2"/>
        <v>Millenial</v>
      </c>
      <c r="O3481" s="6" t="str">
        <f t="shared" si="3"/>
        <v>Low Income</v>
      </c>
    </row>
    <row r="3482" hidden="1">
      <c r="A3482" s="1">
        <v>103480.0</v>
      </c>
      <c r="B3482" s="1">
        <v>51.0</v>
      </c>
      <c r="C3482" s="1">
        <v>39000.0</v>
      </c>
      <c r="D3482" s="1" t="s">
        <v>25</v>
      </c>
      <c r="E3482" s="1">
        <v>34144.04</v>
      </c>
      <c r="F3482" s="1">
        <v>1.0</v>
      </c>
      <c r="G3482" s="1">
        <v>27.0</v>
      </c>
      <c r="H3482" s="1">
        <v>4.0</v>
      </c>
      <c r="I3482" s="1" t="s">
        <v>18</v>
      </c>
      <c r="J3482" s="1">
        <v>0.36</v>
      </c>
      <c r="K3482" s="1">
        <v>0.454</v>
      </c>
      <c r="L3482" s="6">
        <f>if(J3482&gt;QUARTILE!$B$3, "TOP", if(J3482&lt;QUARTILE!$B$4, "BOTTOM", 0))</f>
        <v>0</v>
      </c>
      <c r="M3482" s="6">
        <f t="shared" si="1"/>
        <v>1</v>
      </c>
      <c r="N3482" s="6" t="str">
        <f t="shared" si="2"/>
        <v>Gen X</v>
      </c>
      <c r="O3482" s="6" t="str">
        <f t="shared" si="3"/>
        <v>Low Income</v>
      </c>
    </row>
    <row r="3483" hidden="1">
      <c r="A3483" s="1">
        <v>103481.0</v>
      </c>
      <c r="B3483" s="1">
        <v>69.0</v>
      </c>
      <c r="C3483" s="1">
        <v>90000.0</v>
      </c>
      <c r="D3483" s="1" t="s">
        <v>17</v>
      </c>
      <c r="E3483" s="1">
        <v>19861.81</v>
      </c>
      <c r="F3483" s="1">
        <v>4.0</v>
      </c>
      <c r="G3483" s="1">
        <v>24.0</v>
      </c>
      <c r="H3483" s="1">
        <v>3.0</v>
      </c>
      <c r="I3483" s="1" t="s">
        <v>22</v>
      </c>
      <c r="J3483" s="1">
        <v>0.152</v>
      </c>
      <c r="K3483" s="1">
        <v>0.004</v>
      </c>
      <c r="L3483" s="6" t="str">
        <f>if(J3483&gt;QUARTILE!$B$3, "TOP", if(J3483&lt;QUARTILE!$B$4, "BOTTOM", 0))</f>
        <v>BOTTOM</v>
      </c>
      <c r="M3483" s="6">
        <f t="shared" si="1"/>
        <v>2</v>
      </c>
      <c r="N3483" s="6" t="str">
        <f t="shared" si="2"/>
        <v>Baby Boomer</v>
      </c>
      <c r="O3483" s="6" t="str">
        <f t="shared" si="3"/>
        <v>Medium Income</v>
      </c>
    </row>
    <row r="3484" hidden="1">
      <c r="A3484" s="1">
        <v>103482.0</v>
      </c>
      <c r="B3484" s="1">
        <v>65.0</v>
      </c>
      <c r="C3484" s="1">
        <v>33000.0</v>
      </c>
      <c r="D3484" s="1" t="s">
        <v>25</v>
      </c>
      <c r="E3484" s="1">
        <v>25209.94</v>
      </c>
      <c r="F3484" s="1">
        <v>5.0</v>
      </c>
      <c r="G3484" s="1">
        <v>16.0</v>
      </c>
      <c r="H3484" s="1">
        <v>6.0</v>
      </c>
      <c r="I3484" s="1" t="s">
        <v>22</v>
      </c>
      <c r="J3484" s="1">
        <v>0.421</v>
      </c>
      <c r="K3484" s="1">
        <v>0.477</v>
      </c>
      <c r="L3484" s="6">
        <f>if(J3484&gt;QUARTILE!$B$3, "TOP", if(J3484&lt;QUARTILE!$B$4, "BOTTOM", 0))</f>
        <v>0</v>
      </c>
      <c r="M3484" s="6">
        <f t="shared" si="1"/>
        <v>2</v>
      </c>
      <c r="N3484" s="6" t="str">
        <f t="shared" si="2"/>
        <v>Baby Boomer</v>
      </c>
      <c r="O3484" s="6" t="str">
        <f t="shared" si="3"/>
        <v>Low Income</v>
      </c>
    </row>
    <row r="3485" hidden="1">
      <c r="A3485" s="1">
        <v>103483.0</v>
      </c>
      <c r="B3485" s="1">
        <v>77.0</v>
      </c>
      <c r="C3485" s="1">
        <v>18000.0</v>
      </c>
      <c r="D3485" s="1" t="s">
        <v>17</v>
      </c>
      <c r="E3485" s="1">
        <v>874.91</v>
      </c>
      <c r="F3485" s="1">
        <v>5.0</v>
      </c>
      <c r="G3485" s="1">
        <v>10.0</v>
      </c>
      <c r="H3485" s="1">
        <v>3.0</v>
      </c>
      <c r="I3485" s="1" t="s">
        <v>22</v>
      </c>
      <c r="J3485" s="1">
        <v>0.384</v>
      </c>
      <c r="K3485" s="1">
        <v>0.286</v>
      </c>
      <c r="L3485" s="6">
        <f>if(J3485&gt;QUARTILE!$B$3, "TOP", if(J3485&lt;QUARTILE!$B$4, "BOTTOM", 0))</f>
        <v>0</v>
      </c>
      <c r="M3485" s="6">
        <f t="shared" si="1"/>
        <v>2</v>
      </c>
      <c r="N3485" s="6" t="str">
        <f t="shared" si="2"/>
        <v>Baby Boomer</v>
      </c>
      <c r="O3485" s="6" t="str">
        <f t="shared" si="3"/>
        <v>Low Income</v>
      </c>
    </row>
    <row r="3486" hidden="1">
      <c r="A3486" s="1">
        <v>103484.0</v>
      </c>
      <c r="B3486" s="1">
        <v>35.0</v>
      </c>
      <c r="C3486" s="1">
        <v>29000.0</v>
      </c>
      <c r="D3486" s="1" t="s">
        <v>25</v>
      </c>
      <c r="E3486" s="1">
        <v>27250.91</v>
      </c>
      <c r="F3486" s="1">
        <v>1.0</v>
      </c>
      <c r="G3486" s="1">
        <v>18.0</v>
      </c>
      <c r="H3486" s="1">
        <v>8.0</v>
      </c>
      <c r="I3486" s="1" t="s">
        <v>22</v>
      </c>
      <c r="J3486" s="1">
        <v>1.0</v>
      </c>
      <c r="K3486" s="1">
        <v>0.65</v>
      </c>
      <c r="L3486" s="6" t="str">
        <f>if(J3486&gt;QUARTILE!$B$3, "TOP", if(J3486&lt;QUARTILE!$B$4, "BOTTOM", 0))</f>
        <v>TOP</v>
      </c>
      <c r="M3486" s="6">
        <f t="shared" si="1"/>
        <v>2</v>
      </c>
      <c r="N3486" s="6" t="str">
        <f t="shared" si="2"/>
        <v>Gen X</v>
      </c>
      <c r="O3486" s="6" t="str">
        <f t="shared" si="3"/>
        <v>Low Income</v>
      </c>
    </row>
    <row r="3487" hidden="1">
      <c r="A3487" s="1">
        <v>103485.0</v>
      </c>
      <c r="B3487" s="1">
        <v>57.0</v>
      </c>
      <c r="C3487" s="1">
        <v>14000.0</v>
      </c>
      <c r="D3487" s="1" t="s">
        <v>23</v>
      </c>
      <c r="E3487" s="1">
        <v>13317.05</v>
      </c>
      <c r="F3487" s="1">
        <v>1.0</v>
      </c>
      <c r="G3487" s="1">
        <v>17.0</v>
      </c>
      <c r="H3487" s="1">
        <v>5.0</v>
      </c>
      <c r="I3487" s="1" t="s">
        <v>22</v>
      </c>
      <c r="J3487" s="1">
        <v>0.356</v>
      </c>
      <c r="K3487" s="1">
        <v>0.644</v>
      </c>
      <c r="L3487" s="6">
        <f>if(J3487&gt;QUARTILE!$B$3, "TOP", if(J3487&lt;QUARTILE!$B$4, "BOTTOM", 0))</f>
        <v>0</v>
      </c>
      <c r="M3487" s="6">
        <f t="shared" si="1"/>
        <v>2</v>
      </c>
      <c r="N3487" s="6" t="str">
        <f t="shared" si="2"/>
        <v>Gen X</v>
      </c>
      <c r="O3487" s="6" t="str">
        <f t="shared" si="3"/>
        <v>Low Income</v>
      </c>
    </row>
    <row r="3488" hidden="1">
      <c r="A3488" s="1">
        <v>103486.0</v>
      </c>
      <c r="B3488" s="1">
        <v>52.0</v>
      </c>
      <c r="C3488" s="1">
        <v>27000.0</v>
      </c>
      <c r="D3488" s="1" t="s">
        <v>25</v>
      </c>
      <c r="E3488" s="1">
        <v>7647.11</v>
      </c>
      <c r="F3488" s="1">
        <v>1.0</v>
      </c>
      <c r="G3488" s="1">
        <v>21.0</v>
      </c>
      <c r="H3488" s="1">
        <v>6.0</v>
      </c>
      <c r="I3488" s="1" t="s">
        <v>22</v>
      </c>
      <c r="J3488" s="1">
        <v>0.649</v>
      </c>
      <c r="K3488" s="1">
        <v>0.711</v>
      </c>
      <c r="L3488" s="6">
        <f>if(J3488&gt;QUARTILE!$B$3, "TOP", if(J3488&lt;QUARTILE!$B$4, "BOTTOM", 0))</f>
        <v>0</v>
      </c>
      <c r="M3488" s="6">
        <f t="shared" si="1"/>
        <v>2</v>
      </c>
      <c r="N3488" s="6" t="str">
        <f t="shared" si="2"/>
        <v>Gen X</v>
      </c>
      <c r="O3488" s="6" t="str">
        <f t="shared" si="3"/>
        <v>Low Income</v>
      </c>
    </row>
    <row r="3489" hidden="1">
      <c r="A3489" s="1">
        <v>103487.0</v>
      </c>
      <c r="B3489" s="1">
        <v>58.0</v>
      </c>
      <c r="C3489" s="1">
        <v>20000.0</v>
      </c>
      <c r="D3489" s="1" t="s">
        <v>23</v>
      </c>
      <c r="E3489" s="1">
        <v>3011.27</v>
      </c>
      <c r="F3489" s="1">
        <v>4.0</v>
      </c>
      <c r="G3489" s="1">
        <v>15.0</v>
      </c>
      <c r="H3489" s="1">
        <v>7.0</v>
      </c>
      <c r="I3489" s="1" t="s">
        <v>22</v>
      </c>
      <c r="J3489" s="1">
        <v>0.869</v>
      </c>
      <c r="K3489" s="1">
        <v>0.349</v>
      </c>
      <c r="L3489" s="6" t="str">
        <f>if(J3489&gt;QUARTILE!$B$3, "TOP", if(J3489&lt;QUARTILE!$B$4, "BOTTOM", 0))</f>
        <v>TOP</v>
      </c>
      <c r="M3489" s="6">
        <f t="shared" si="1"/>
        <v>2</v>
      </c>
      <c r="N3489" s="6" t="str">
        <f t="shared" si="2"/>
        <v>Gen X</v>
      </c>
      <c r="O3489" s="6" t="str">
        <f t="shared" si="3"/>
        <v>Low Income</v>
      </c>
    </row>
    <row r="3490" hidden="1">
      <c r="A3490" s="1">
        <v>103488.0</v>
      </c>
      <c r="B3490" s="1">
        <v>46.0</v>
      </c>
      <c r="C3490" s="1">
        <v>21000.0</v>
      </c>
      <c r="D3490" s="1" t="s">
        <v>25</v>
      </c>
      <c r="E3490" s="1">
        <v>1563.75</v>
      </c>
      <c r="F3490" s="1">
        <v>4.0</v>
      </c>
      <c r="G3490" s="1">
        <v>16.0</v>
      </c>
      <c r="H3490" s="1">
        <v>13.0</v>
      </c>
      <c r="I3490" s="1" t="s">
        <v>18</v>
      </c>
      <c r="J3490" s="1">
        <v>0.563</v>
      </c>
      <c r="K3490" s="1">
        <v>0.055</v>
      </c>
      <c r="L3490" s="6">
        <f>if(J3490&gt;QUARTILE!$B$3, "TOP", if(J3490&lt;QUARTILE!$B$4, "BOTTOM", 0))</f>
        <v>0</v>
      </c>
      <c r="M3490" s="6">
        <f t="shared" si="1"/>
        <v>1</v>
      </c>
      <c r="N3490" s="6" t="str">
        <f t="shared" si="2"/>
        <v>Gen X</v>
      </c>
      <c r="O3490" s="6" t="str">
        <f t="shared" si="3"/>
        <v>Low Income</v>
      </c>
    </row>
    <row r="3491" hidden="1">
      <c r="A3491" s="1">
        <v>103489.0</v>
      </c>
      <c r="B3491" s="1">
        <v>69.0</v>
      </c>
      <c r="C3491" s="1">
        <v>13000.0</v>
      </c>
      <c r="D3491" s="1" t="s">
        <v>23</v>
      </c>
      <c r="E3491" s="1">
        <v>918.48</v>
      </c>
      <c r="F3491" s="1">
        <v>4.0</v>
      </c>
      <c r="G3491" s="1">
        <v>17.0</v>
      </c>
      <c r="H3491" s="1">
        <v>2.0</v>
      </c>
      <c r="I3491" s="1" t="s">
        <v>22</v>
      </c>
      <c r="J3491" s="1">
        <v>0.747</v>
      </c>
      <c r="K3491" s="1">
        <v>0.389</v>
      </c>
      <c r="L3491" s="6">
        <f>if(J3491&gt;QUARTILE!$B$3, "TOP", if(J3491&lt;QUARTILE!$B$4, "BOTTOM", 0))</f>
        <v>0</v>
      </c>
      <c r="M3491" s="6">
        <f t="shared" si="1"/>
        <v>2</v>
      </c>
      <c r="N3491" s="6" t="str">
        <f t="shared" si="2"/>
        <v>Baby Boomer</v>
      </c>
      <c r="O3491" s="6" t="str">
        <f t="shared" si="3"/>
        <v>Low Income</v>
      </c>
    </row>
    <row r="3492" hidden="1">
      <c r="A3492" s="1">
        <v>103490.0</v>
      </c>
      <c r="B3492" s="1">
        <v>46.0</v>
      </c>
      <c r="C3492" s="1">
        <v>26000.0</v>
      </c>
      <c r="D3492" s="1" t="s">
        <v>17</v>
      </c>
      <c r="E3492" s="1">
        <v>3529.88</v>
      </c>
      <c r="F3492" s="1">
        <v>5.0</v>
      </c>
      <c r="G3492" s="1">
        <v>22.0</v>
      </c>
      <c r="H3492" s="1">
        <v>6.0</v>
      </c>
      <c r="I3492" s="1" t="s">
        <v>22</v>
      </c>
      <c r="J3492" s="1">
        <v>0.974</v>
      </c>
      <c r="K3492" s="1">
        <v>0.502</v>
      </c>
      <c r="L3492" s="6" t="str">
        <f>if(J3492&gt;QUARTILE!$B$3, "TOP", if(J3492&lt;QUARTILE!$B$4, "BOTTOM", 0))</f>
        <v>TOP</v>
      </c>
      <c r="M3492" s="6">
        <f t="shared" si="1"/>
        <v>2</v>
      </c>
      <c r="N3492" s="6" t="str">
        <f t="shared" si="2"/>
        <v>Gen X</v>
      </c>
      <c r="O3492" s="6" t="str">
        <f t="shared" si="3"/>
        <v>Low Income</v>
      </c>
    </row>
    <row r="3493" hidden="1">
      <c r="A3493" s="1">
        <v>103491.0</v>
      </c>
      <c r="B3493" s="1">
        <v>55.0</v>
      </c>
      <c r="C3493" s="1">
        <v>36000.0</v>
      </c>
      <c r="D3493" s="1" t="s">
        <v>25</v>
      </c>
      <c r="E3493" s="1">
        <v>612.15</v>
      </c>
      <c r="F3493" s="1">
        <v>2.0</v>
      </c>
      <c r="G3493" s="1">
        <v>19.0</v>
      </c>
      <c r="H3493" s="1">
        <v>4.0</v>
      </c>
      <c r="I3493" s="1" t="s">
        <v>22</v>
      </c>
      <c r="J3493" s="1">
        <v>0.374</v>
      </c>
      <c r="K3493" s="1">
        <v>0.025</v>
      </c>
      <c r="L3493" s="6">
        <f>if(J3493&gt;QUARTILE!$B$3, "TOP", if(J3493&lt;QUARTILE!$B$4, "BOTTOM", 0))</f>
        <v>0</v>
      </c>
      <c r="M3493" s="6">
        <f t="shared" si="1"/>
        <v>2</v>
      </c>
      <c r="N3493" s="6" t="str">
        <f t="shared" si="2"/>
        <v>Gen X</v>
      </c>
      <c r="O3493" s="6" t="str">
        <f t="shared" si="3"/>
        <v>Low Income</v>
      </c>
    </row>
    <row r="3494" hidden="1">
      <c r="A3494" s="1">
        <v>103492.0</v>
      </c>
      <c r="B3494" s="1">
        <v>59.0</v>
      </c>
      <c r="C3494" s="1">
        <v>8000.0</v>
      </c>
      <c r="D3494" s="1" t="s">
        <v>27</v>
      </c>
      <c r="E3494" s="1">
        <v>26383.35</v>
      </c>
      <c r="F3494" s="1">
        <v>5.0</v>
      </c>
      <c r="G3494" s="1">
        <v>19.0</v>
      </c>
      <c r="H3494" s="1">
        <v>1.0</v>
      </c>
      <c r="I3494" s="1" t="s">
        <v>22</v>
      </c>
      <c r="J3494" s="1">
        <v>0.074</v>
      </c>
      <c r="K3494" s="1">
        <v>0.497</v>
      </c>
      <c r="L3494" s="6" t="str">
        <f>if(J3494&gt;QUARTILE!$B$3, "TOP", if(J3494&lt;QUARTILE!$B$4, "BOTTOM", 0))</f>
        <v>BOTTOM</v>
      </c>
      <c r="M3494" s="6">
        <f t="shared" si="1"/>
        <v>2</v>
      </c>
      <c r="N3494" s="6" t="str">
        <f t="shared" si="2"/>
        <v>Gen X</v>
      </c>
      <c r="O3494" s="6" t="str">
        <f t="shared" si="3"/>
        <v>Low Income</v>
      </c>
    </row>
    <row r="3495" hidden="1">
      <c r="A3495" s="1">
        <v>103493.0</v>
      </c>
      <c r="B3495" s="1">
        <v>38.0</v>
      </c>
      <c r="C3495" s="1">
        <v>15000.0</v>
      </c>
      <c r="D3495" s="1" t="s">
        <v>24</v>
      </c>
      <c r="E3495" s="1">
        <v>5716.72</v>
      </c>
      <c r="F3495" s="1">
        <v>4.0</v>
      </c>
      <c r="G3495" s="1">
        <v>21.0</v>
      </c>
      <c r="H3495" s="1">
        <v>10.0</v>
      </c>
      <c r="I3495" s="1" t="s">
        <v>22</v>
      </c>
      <c r="J3495" s="1">
        <v>0.43</v>
      </c>
      <c r="K3495" s="1">
        <v>0.349</v>
      </c>
      <c r="L3495" s="6">
        <f>if(J3495&gt;QUARTILE!$B$3, "TOP", if(J3495&lt;QUARTILE!$B$4, "BOTTOM", 0))</f>
        <v>0</v>
      </c>
      <c r="M3495" s="6">
        <f t="shared" si="1"/>
        <v>2</v>
      </c>
      <c r="N3495" s="6" t="str">
        <f t="shared" si="2"/>
        <v>Gen X</v>
      </c>
      <c r="O3495" s="6" t="str">
        <f t="shared" si="3"/>
        <v>Low Income</v>
      </c>
    </row>
    <row r="3496" hidden="1">
      <c r="A3496" s="1">
        <v>103494.0</v>
      </c>
      <c r="B3496" s="1">
        <v>59.0</v>
      </c>
      <c r="C3496" s="1">
        <v>24000.0</v>
      </c>
      <c r="D3496" s="1" t="s">
        <v>17</v>
      </c>
      <c r="E3496" s="1">
        <v>9200.76</v>
      </c>
      <c r="F3496" s="1">
        <v>3.0</v>
      </c>
      <c r="G3496" s="1">
        <v>18.0</v>
      </c>
      <c r="H3496" s="1">
        <v>2.0</v>
      </c>
      <c r="I3496" s="1" t="s">
        <v>22</v>
      </c>
      <c r="J3496" s="1">
        <v>0.541</v>
      </c>
      <c r="K3496" s="1">
        <v>0.478</v>
      </c>
      <c r="L3496" s="6">
        <f>if(J3496&gt;QUARTILE!$B$3, "TOP", if(J3496&lt;QUARTILE!$B$4, "BOTTOM", 0))</f>
        <v>0</v>
      </c>
      <c r="M3496" s="6">
        <f t="shared" si="1"/>
        <v>2</v>
      </c>
      <c r="N3496" s="6" t="str">
        <f t="shared" si="2"/>
        <v>Gen X</v>
      </c>
      <c r="O3496" s="6" t="str">
        <f t="shared" si="3"/>
        <v>Low Income</v>
      </c>
    </row>
    <row r="3497" hidden="1">
      <c r="A3497" s="1">
        <v>103495.0</v>
      </c>
      <c r="B3497" s="1">
        <v>30.0</v>
      </c>
      <c r="C3497" s="1">
        <v>5000.0</v>
      </c>
      <c r="D3497" s="1" t="s">
        <v>24</v>
      </c>
      <c r="E3497" s="1">
        <v>34600.07</v>
      </c>
      <c r="F3497" s="1">
        <v>2.0</v>
      </c>
      <c r="G3497" s="1">
        <v>25.0</v>
      </c>
      <c r="H3497" s="1">
        <v>12.0</v>
      </c>
      <c r="I3497" s="1" t="s">
        <v>22</v>
      </c>
      <c r="J3497" s="1">
        <v>0.68</v>
      </c>
      <c r="K3497" s="1">
        <v>0.203</v>
      </c>
      <c r="L3497" s="6">
        <f>if(J3497&gt;QUARTILE!$B$3, "TOP", if(J3497&lt;QUARTILE!$B$4, "BOTTOM", 0))</f>
        <v>0</v>
      </c>
      <c r="M3497" s="6">
        <f t="shared" si="1"/>
        <v>2</v>
      </c>
      <c r="N3497" s="6" t="str">
        <f t="shared" si="2"/>
        <v>Millenial</v>
      </c>
      <c r="O3497" s="6" t="str">
        <f t="shared" si="3"/>
        <v>Low Income</v>
      </c>
    </row>
    <row r="3498" hidden="1">
      <c r="A3498" s="1">
        <v>103496.0</v>
      </c>
      <c r="B3498" s="1">
        <v>66.0</v>
      </c>
      <c r="C3498" s="1">
        <v>63000.0</v>
      </c>
      <c r="D3498" s="1" t="s">
        <v>25</v>
      </c>
      <c r="E3498" s="1">
        <v>2435.61</v>
      </c>
      <c r="F3498" s="1">
        <v>1.0</v>
      </c>
      <c r="G3498" s="1">
        <v>15.0</v>
      </c>
      <c r="H3498" s="1">
        <v>3.0</v>
      </c>
      <c r="I3498" s="1" t="s">
        <v>22</v>
      </c>
      <c r="J3498" s="1">
        <v>0.889</v>
      </c>
      <c r="K3498" s="1">
        <v>0.492</v>
      </c>
      <c r="L3498" s="6" t="str">
        <f>if(J3498&gt;QUARTILE!$B$3, "TOP", if(J3498&lt;QUARTILE!$B$4, "BOTTOM", 0))</f>
        <v>TOP</v>
      </c>
      <c r="M3498" s="6">
        <f t="shared" si="1"/>
        <v>2</v>
      </c>
      <c r="N3498" s="6" t="str">
        <f t="shared" si="2"/>
        <v>Baby Boomer</v>
      </c>
      <c r="O3498" s="6" t="str">
        <f t="shared" si="3"/>
        <v>Medium Income</v>
      </c>
    </row>
    <row r="3499" hidden="1">
      <c r="A3499" s="1">
        <v>103497.0</v>
      </c>
      <c r="B3499" s="1">
        <v>58.0</v>
      </c>
      <c r="C3499" s="1">
        <v>14000.0</v>
      </c>
      <c r="D3499" s="1" t="s">
        <v>23</v>
      </c>
      <c r="E3499" s="1">
        <v>36108.33</v>
      </c>
      <c r="F3499" s="1">
        <v>5.0</v>
      </c>
      <c r="G3499" s="1">
        <v>19.0</v>
      </c>
      <c r="H3499" s="1">
        <v>4.0</v>
      </c>
      <c r="I3499" s="1" t="s">
        <v>18</v>
      </c>
      <c r="J3499" s="1">
        <v>1.0</v>
      </c>
      <c r="K3499" s="1">
        <v>0.732</v>
      </c>
      <c r="L3499" s="6" t="str">
        <f>if(J3499&gt;QUARTILE!$B$3, "TOP", if(J3499&lt;QUARTILE!$B$4, "BOTTOM", 0))</f>
        <v>TOP</v>
      </c>
      <c r="M3499" s="6">
        <f t="shared" si="1"/>
        <v>1</v>
      </c>
      <c r="N3499" s="6" t="str">
        <f t="shared" si="2"/>
        <v>Gen X</v>
      </c>
      <c r="O3499" s="6" t="str">
        <f t="shared" si="3"/>
        <v>Low Income</v>
      </c>
    </row>
    <row r="3500" hidden="1">
      <c r="A3500" s="1">
        <v>103498.0</v>
      </c>
      <c r="B3500" s="1">
        <v>34.0</v>
      </c>
      <c r="C3500" s="1">
        <v>13000.0</v>
      </c>
      <c r="D3500" s="1" t="s">
        <v>24</v>
      </c>
      <c r="E3500" s="1">
        <v>20407.51</v>
      </c>
      <c r="F3500" s="1">
        <v>2.0</v>
      </c>
      <c r="G3500" s="1">
        <v>24.0</v>
      </c>
      <c r="H3500" s="1">
        <v>11.0</v>
      </c>
      <c r="I3500" s="1" t="s">
        <v>18</v>
      </c>
      <c r="J3500" s="1">
        <v>0.5</v>
      </c>
      <c r="K3500" s="1">
        <v>0.788</v>
      </c>
      <c r="L3500" s="6">
        <f>if(J3500&gt;QUARTILE!$B$3, "TOP", if(J3500&lt;QUARTILE!$B$4, "BOTTOM", 0))</f>
        <v>0</v>
      </c>
      <c r="M3500" s="6">
        <f t="shared" si="1"/>
        <v>1</v>
      </c>
      <c r="N3500" s="6" t="str">
        <f t="shared" si="2"/>
        <v>Gen X</v>
      </c>
      <c r="O3500" s="6" t="str">
        <f t="shared" si="3"/>
        <v>Low Income</v>
      </c>
    </row>
    <row r="3501" hidden="1">
      <c r="A3501" s="1">
        <v>103499.0</v>
      </c>
      <c r="B3501" s="1">
        <v>73.0</v>
      </c>
      <c r="C3501" s="1">
        <v>19000.0</v>
      </c>
      <c r="D3501" s="1" t="s">
        <v>17</v>
      </c>
      <c r="E3501" s="1">
        <v>8371.9</v>
      </c>
      <c r="F3501" s="1">
        <v>3.0</v>
      </c>
      <c r="G3501" s="1">
        <v>21.0</v>
      </c>
      <c r="H3501" s="1">
        <v>5.0</v>
      </c>
      <c r="I3501" s="1" t="s">
        <v>22</v>
      </c>
      <c r="J3501" s="1">
        <v>0.143</v>
      </c>
      <c r="K3501" s="1">
        <v>0.616</v>
      </c>
      <c r="L3501" s="6" t="str">
        <f>if(J3501&gt;QUARTILE!$B$3, "TOP", if(J3501&lt;QUARTILE!$B$4, "BOTTOM", 0))</f>
        <v>BOTTOM</v>
      </c>
      <c r="M3501" s="6">
        <f t="shared" si="1"/>
        <v>2</v>
      </c>
      <c r="N3501" s="6" t="str">
        <f t="shared" si="2"/>
        <v>Baby Boomer</v>
      </c>
      <c r="O3501" s="6" t="str">
        <f t="shared" si="3"/>
        <v>Low Income</v>
      </c>
    </row>
    <row r="3502" hidden="1">
      <c r="A3502" s="1">
        <v>103500.0</v>
      </c>
      <c r="B3502" s="1">
        <v>26.0</v>
      </c>
      <c r="C3502" s="1">
        <v>24000.0</v>
      </c>
      <c r="D3502" s="1" t="s">
        <v>17</v>
      </c>
      <c r="E3502" s="1">
        <v>2506.89</v>
      </c>
      <c r="F3502" s="1">
        <v>2.0</v>
      </c>
      <c r="G3502" s="1">
        <v>23.0</v>
      </c>
      <c r="H3502" s="1">
        <v>20.0</v>
      </c>
      <c r="I3502" s="1" t="s">
        <v>22</v>
      </c>
      <c r="J3502" s="1">
        <v>0.403</v>
      </c>
      <c r="K3502" s="1">
        <v>0.627</v>
      </c>
      <c r="L3502" s="6">
        <f>if(J3502&gt;QUARTILE!$B$3, "TOP", if(J3502&lt;QUARTILE!$B$4, "BOTTOM", 0))</f>
        <v>0</v>
      </c>
      <c r="M3502" s="6">
        <f t="shared" si="1"/>
        <v>2</v>
      </c>
      <c r="N3502" s="6" t="str">
        <f t="shared" si="2"/>
        <v>Millenial</v>
      </c>
      <c r="O3502" s="6" t="str">
        <f t="shared" si="3"/>
        <v>Low Income</v>
      </c>
    </row>
    <row r="3503" hidden="1">
      <c r="A3503" s="1">
        <v>103501.0</v>
      </c>
      <c r="B3503" s="1">
        <v>58.0</v>
      </c>
      <c r="C3503" s="1">
        <v>14000.0</v>
      </c>
      <c r="D3503" s="1" t="s">
        <v>27</v>
      </c>
      <c r="E3503" s="1">
        <v>1919.05</v>
      </c>
      <c r="F3503" s="1">
        <v>5.0</v>
      </c>
      <c r="G3503" s="1">
        <v>22.0</v>
      </c>
      <c r="H3503" s="1">
        <v>6.0</v>
      </c>
      <c r="I3503" s="1" t="s">
        <v>22</v>
      </c>
      <c r="J3503" s="1">
        <v>0.155</v>
      </c>
      <c r="K3503" s="1">
        <v>0.845</v>
      </c>
      <c r="L3503" s="6" t="str">
        <f>if(J3503&gt;QUARTILE!$B$3, "TOP", if(J3503&lt;QUARTILE!$B$4, "BOTTOM", 0))</f>
        <v>BOTTOM</v>
      </c>
      <c r="M3503" s="6">
        <f t="shared" si="1"/>
        <v>2</v>
      </c>
      <c r="N3503" s="6" t="str">
        <f t="shared" si="2"/>
        <v>Gen X</v>
      </c>
      <c r="O3503" s="6" t="str">
        <f t="shared" si="3"/>
        <v>Low Income</v>
      </c>
    </row>
    <row r="3504" hidden="1">
      <c r="A3504" s="1">
        <v>103502.0</v>
      </c>
      <c r="B3504" s="1">
        <v>18.0</v>
      </c>
      <c r="C3504" s="1">
        <v>40000.0</v>
      </c>
      <c r="D3504" s="1" t="s">
        <v>27</v>
      </c>
      <c r="E3504" s="1">
        <v>8174.84</v>
      </c>
      <c r="F3504" s="1">
        <v>4.0</v>
      </c>
      <c r="G3504" s="1">
        <v>24.0</v>
      </c>
      <c r="H3504" s="1">
        <v>18.0</v>
      </c>
      <c r="I3504" s="1" t="s">
        <v>18</v>
      </c>
      <c r="J3504" s="1">
        <v>0.182</v>
      </c>
      <c r="K3504" s="1">
        <v>0.43</v>
      </c>
      <c r="L3504" s="6" t="str">
        <f>if(J3504&gt;QUARTILE!$B$3, "TOP", if(J3504&lt;QUARTILE!$B$4, "BOTTOM", 0))</f>
        <v>BOTTOM</v>
      </c>
      <c r="M3504" s="6">
        <f t="shared" si="1"/>
        <v>1</v>
      </c>
      <c r="N3504" s="6" t="str">
        <f t="shared" si="2"/>
        <v>Millenial</v>
      </c>
      <c r="O3504" s="6" t="str">
        <f t="shared" si="3"/>
        <v>Low Income</v>
      </c>
    </row>
    <row r="3505" hidden="1">
      <c r="A3505" s="1">
        <v>103503.0</v>
      </c>
      <c r="B3505" s="1">
        <v>19.0</v>
      </c>
      <c r="C3505" s="1">
        <v>28000.0</v>
      </c>
      <c r="D3505" s="1" t="s">
        <v>23</v>
      </c>
      <c r="E3505" s="1">
        <v>3024.41</v>
      </c>
      <c r="F3505" s="1">
        <v>1.0</v>
      </c>
      <c r="G3505" s="1">
        <v>24.0</v>
      </c>
      <c r="H3505" s="1">
        <v>24.0</v>
      </c>
      <c r="I3505" s="1" t="s">
        <v>26</v>
      </c>
      <c r="J3505" s="1">
        <v>0.252</v>
      </c>
      <c r="K3505" s="1">
        <v>0.439</v>
      </c>
      <c r="L3505" s="6" t="str">
        <f>if(J3505&gt;QUARTILE!$B$3, "TOP", if(J3505&lt;QUARTILE!$B$4, "BOTTOM", 0))</f>
        <v>BOTTOM</v>
      </c>
      <c r="M3505" s="6">
        <f t="shared" si="1"/>
        <v>3</v>
      </c>
      <c r="N3505" s="6" t="str">
        <f t="shared" si="2"/>
        <v>Millenial</v>
      </c>
      <c r="O3505" s="6" t="str">
        <f t="shared" si="3"/>
        <v>Low Income</v>
      </c>
    </row>
    <row r="3506" hidden="1">
      <c r="A3506" s="1">
        <v>103504.0</v>
      </c>
      <c r="B3506" s="1">
        <v>77.0</v>
      </c>
      <c r="C3506" s="1">
        <v>13000.0</v>
      </c>
      <c r="D3506" s="1" t="s">
        <v>27</v>
      </c>
      <c r="E3506" s="1">
        <v>6231.58</v>
      </c>
      <c r="F3506" s="1">
        <v>4.0</v>
      </c>
      <c r="G3506" s="1">
        <v>18.0</v>
      </c>
      <c r="H3506" s="1">
        <v>5.0</v>
      </c>
      <c r="I3506" s="1" t="s">
        <v>22</v>
      </c>
      <c r="J3506" s="1">
        <v>0.93</v>
      </c>
      <c r="K3506" s="1">
        <v>0.81</v>
      </c>
      <c r="L3506" s="6" t="str">
        <f>if(J3506&gt;QUARTILE!$B$3, "TOP", if(J3506&lt;QUARTILE!$B$4, "BOTTOM", 0))</f>
        <v>TOP</v>
      </c>
      <c r="M3506" s="6">
        <f t="shared" si="1"/>
        <v>2</v>
      </c>
      <c r="N3506" s="6" t="str">
        <f t="shared" si="2"/>
        <v>Baby Boomer</v>
      </c>
      <c r="O3506" s="6" t="str">
        <f t="shared" si="3"/>
        <v>Low Income</v>
      </c>
    </row>
    <row r="3507" hidden="1">
      <c r="A3507" s="1">
        <v>103505.0</v>
      </c>
      <c r="B3507" s="1">
        <v>65.0</v>
      </c>
      <c r="C3507" s="1">
        <v>16000.0</v>
      </c>
      <c r="D3507" s="1" t="s">
        <v>23</v>
      </c>
      <c r="E3507" s="1">
        <v>1088.19</v>
      </c>
      <c r="F3507" s="1">
        <v>4.0</v>
      </c>
      <c r="G3507" s="1">
        <v>20.0</v>
      </c>
      <c r="H3507" s="1">
        <v>6.0</v>
      </c>
      <c r="I3507" s="1" t="s">
        <v>22</v>
      </c>
      <c r="J3507" s="1">
        <v>0.795</v>
      </c>
      <c r="K3507" s="1">
        <v>0.705</v>
      </c>
      <c r="L3507" s="6">
        <f>if(J3507&gt;QUARTILE!$B$3, "TOP", if(J3507&lt;QUARTILE!$B$4, "BOTTOM", 0))</f>
        <v>0</v>
      </c>
      <c r="M3507" s="6">
        <f t="shared" si="1"/>
        <v>2</v>
      </c>
      <c r="N3507" s="6" t="str">
        <f t="shared" si="2"/>
        <v>Baby Boomer</v>
      </c>
      <c r="O3507" s="6" t="str">
        <f t="shared" si="3"/>
        <v>Low Income</v>
      </c>
    </row>
    <row r="3508" hidden="1">
      <c r="A3508" s="1">
        <v>103506.0</v>
      </c>
      <c r="B3508" s="1">
        <v>46.0</v>
      </c>
      <c r="C3508" s="1">
        <v>9000.0</v>
      </c>
      <c r="D3508" s="1" t="s">
        <v>23</v>
      </c>
      <c r="E3508" s="1">
        <v>18077.78</v>
      </c>
      <c r="F3508" s="1">
        <v>5.0</v>
      </c>
      <c r="G3508" s="1">
        <v>20.0</v>
      </c>
      <c r="H3508" s="1">
        <v>13.0</v>
      </c>
      <c r="I3508" s="1" t="s">
        <v>22</v>
      </c>
      <c r="J3508" s="1">
        <v>0.15</v>
      </c>
      <c r="K3508" s="1">
        <v>0.383</v>
      </c>
      <c r="L3508" s="6" t="str">
        <f>if(J3508&gt;QUARTILE!$B$3, "TOP", if(J3508&lt;QUARTILE!$B$4, "BOTTOM", 0))</f>
        <v>BOTTOM</v>
      </c>
      <c r="M3508" s="6">
        <f t="shared" si="1"/>
        <v>2</v>
      </c>
      <c r="N3508" s="6" t="str">
        <f t="shared" si="2"/>
        <v>Gen X</v>
      </c>
      <c r="O3508" s="6" t="str">
        <f t="shared" si="3"/>
        <v>Low Income</v>
      </c>
    </row>
    <row r="3509" hidden="1">
      <c r="A3509" s="1">
        <v>103507.0</v>
      </c>
      <c r="B3509" s="1">
        <v>50.0</v>
      </c>
      <c r="C3509" s="1">
        <v>10000.0</v>
      </c>
      <c r="D3509" s="1" t="s">
        <v>25</v>
      </c>
      <c r="E3509" s="1">
        <v>3139.54</v>
      </c>
      <c r="F3509" s="1">
        <v>4.0</v>
      </c>
      <c r="G3509" s="1">
        <v>16.0</v>
      </c>
      <c r="H3509" s="1">
        <v>8.0</v>
      </c>
      <c r="I3509" s="1" t="s">
        <v>22</v>
      </c>
      <c r="J3509" s="1">
        <v>0.97</v>
      </c>
      <c r="K3509" s="1">
        <v>0.255</v>
      </c>
      <c r="L3509" s="6" t="str">
        <f>if(J3509&gt;QUARTILE!$B$3, "TOP", if(J3509&lt;QUARTILE!$B$4, "BOTTOM", 0))</f>
        <v>TOP</v>
      </c>
      <c r="M3509" s="6">
        <f t="shared" si="1"/>
        <v>2</v>
      </c>
      <c r="N3509" s="6" t="str">
        <f t="shared" si="2"/>
        <v>Gen X</v>
      </c>
      <c r="O3509" s="6" t="str">
        <f t="shared" si="3"/>
        <v>Low Income</v>
      </c>
    </row>
    <row r="3510" hidden="1">
      <c r="A3510" s="1">
        <v>103508.0</v>
      </c>
      <c r="B3510" s="1">
        <v>27.0</v>
      </c>
      <c r="C3510" s="1">
        <v>28000.0</v>
      </c>
      <c r="D3510" s="1" t="s">
        <v>25</v>
      </c>
      <c r="E3510" s="1">
        <v>28271.86</v>
      </c>
      <c r="F3510" s="1">
        <v>4.0</v>
      </c>
      <c r="G3510" s="1">
        <v>20.0</v>
      </c>
      <c r="H3510" s="1">
        <v>16.0</v>
      </c>
      <c r="I3510" s="1" t="s">
        <v>18</v>
      </c>
      <c r="J3510" s="1">
        <v>0.92</v>
      </c>
      <c r="K3510" s="1">
        <v>0.468</v>
      </c>
      <c r="L3510" s="6" t="str">
        <f>if(J3510&gt;QUARTILE!$B$3, "TOP", if(J3510&lt;QUARTILE!$B$4, "BOTTOM", 0))</f>
        <v>TOP</v>
      </c>
      <c r="M3510" s="6">
        <f t="shared" si="1"/>
        <v>1</v>
      </c>
      <c r="N3510" s="6" t="str">
        <f t="shared" si="2"/>
        <v>Millenial</v>
      </c>
      <c r="O3510" s="6" t="str">
        <f t="shared" si="3"/>
        <v>Low Income</v>
      </c>
    </row>
    <row r="3511" hidden="1">
      <c r="A3511" s="1">
        <v>103509.0</v>
      </c>
      <c r="B3511" s="1">
        <v>67.0</v>
      </c>
      <c r="C3511" s="1">
        <v>13000.0</v>
      </c>
      <c r="D3511" s="1" t="s">
        <v>23</v>
      </c>
      <c r="E3511" s="1">
        <v>4922.49</v>
      </c>
      <c r="F3511" s="1">
        <v>5.0</v>
      </c>
      <c r="G3511" s="1">
        <v>24.0</v>
      </c>
      <c r="H3511" s="1">
        <v>2.0</v>
      </c>
      <c r="I3511" s="1" t="s">
        <v>22</v>
      </c>
      <c r="J3511" s="1">
        <v>0.96</v>
      </c>
      <c r="K3511" s="1">
        <v>0.071</v>
      </c>
      <c r="L3511" s="6" t="str">
        <f>if(J3511&gt;QUARTILE!$B$3, "TOP", if(J3511&lt;QUARTILE!$B$4, "BOTTOM", 0))</f>
        <v>TOP</v>
      </c>
      <c r="M3511" s="6">
        <f t="shared" si="1"/>
        <v>2</v>
      </c>
      <c r="N3511" s="6" t="str">
        <f t="shared" si="2"/>
        <v>Baby Boomer</v>
      </c>
      <c r="O3511" s="6" t="str">
        <f t="shared" si="3"/>
        <v>Low Income</v>
      </c>
    </row>
    <row r="3512" hidden="1">
      <c r="A3512" s="1">
        <v>103510.0</v>
      </c>
      <c r="B3512" s="1">
        <v>75.0</v>
      </c>
      <c r="C3512" s="1">
        <v>65000.0</v>
      </c>
      <c r="D3512" s="1" t="s">
        <v>17</v>
      </c>
      <c r="E3512" s="1">
        <v>31987.43</v>
      </c>
      <c r="F3512" s="1">
        <v>5.0</v>
      </c>
      <c r="G3512" s="1">
        <v>13.0</v>
      </c>
      <c r="H3512" s="1">
        <v>2.0</v>
      </c>
      <c r="I3512" s="1" t="s">
        <v>18</v>
      </c>
      <c r="J3512" s="1">
        <v>0.297</v>
      </c>
      <c r="K3512" s="1">
        <v>0.53</v>
      </c>
      <c r="L3512" s="6" t="str">
        <f>if(J3512&gt;QUARTILE!$B$3, "TOP", if(J3512&lt;QUARTILE!$B$4, "BOTTOM", 0))</f>
        <v>BOTTOM</v>
      </c>
      <c r="M3512" s="6">
        <f t="shared" si="1"/>
        <v>1</v>
      </c>
      <c r="N3512" s="6" t="str">
        <f t="shared" si="2"/>
        <v>Baby Boomer</v>
      </c>
      <c r="O3512" s="6" t="str">
        <f t="shared" si="3"/>
        <v>Medium Income</v>
      </c>
    </row>
    <row r="3513" hidden="1">
      <c r="A3513" s="1">
        <v>103511.0</v>
      </c>
      <c r="B3513" s="1">
        <v>77.0</v>
      </c>
      <c r="C3513" s="1">
        <v>23000.0</v>
      </c>
      <c r="D3513" s="1" t="s">
        <v>17</v>
      </c>
      <c r="E3513" s="1">
        <v>4211.51</v>
      </c>
      <c r="F3513" s="1">
        <v>3.0</v>
      </c>
      <c r="G3513" s="1">
        <v>17.0</v>
      </c>
      <c r="H3513" s="1">
        <v>3.0</v>
      </c>
      <c r="I3513" s="1" t="s">
        <v>22</v>
      </c>
      <c r="J3513" s="1">
        <v>0.08</v>
      </c>
      <c r="K3513" s="1">
        <v>0.464</v>
      </c>
      <c r="L3513" s="6" t="str">
        <f>if(J3513&gt;QUARTILE!$B$3, "TOP", if(J3513&lt;QUARTILE!$B$4, "BOTTOM", 0))</f>
        <v>BOTTOM</v>
      </c>
      <c r="M3513" s="6">
        <f t="shared" si="1"/>
        <v>2</v>
      </c>
      <c r="N3513" s="6" t="str">
        <f t="shared" si="2"/>
        <v>Baby Boomer</v>
      </c>
      <c r="O3513" s="6" t="str">
        <f t="shared" si="3"/>
        <v>Low Income</v>
      </c>
    </row>
    <row r="3514" hidden="1">
      <c r="A3514" s="1">
        <v>103512.0</v>
      </c>
      <c r="B3514" s="1">
        <v>57.0</v>
      </c>
      <c r="C3514" s="1">
        <v>10000.0</v>
      </c>
      <c r="D3514" s="1" t="s">
        <v>27</v>
      </c>
      <c r="E3514" s="1">
        <v>25557.16</v>
      </c>
      <c r="F3514" s="1">
        <v>4.0</v>
      </c>
      <c r="G3514" s="1">
        <v>23.0</v>
      </c>
      <c r="H3514" s="1">
        <v>7.0</v>
      </c>
      <c r="I3514" s="1" t="s">
        <v>22</v>
      </c>
      <c r="J3514" s="1">
        <v>0.068</v>
      </c>
      <c r="K3514" s="1">
        <v>0.545</v>
      </c>
      <c r="L3514" s="6" t="str">
        <f>if(J3514&gt;QUARTILE!$B$3, "TOP", if(J3514&lt;QUARTILE!$B$4, "BOTTOM", 0))</f>
        <v>BOTTOM</v>
      </c>
      <c r="M3514" s="6">
        <f t="shared" si="1"/>
        <v>2</v>
      </c>
      <c r="N3514" s="6" t="str">
        <f t="shared" si="2"/>
        <v>Gen X</v>
      </c>
      <c r="O3514" s="6" t="str">
        <f t="shared" si="3"/>
        <v>Low Income</v>
      </c>
    </row>
    <row r="3515" hidden="1">
      <c r="A3515" s="1">
        <v>103513.0</v>
      </c>
      <c r="B3515" s="1">
        <v>38.0</v>
      </c>
      <c r="C3515" s="1">
        <v>11000.0</v>
      </c>
      <c r="D3515" s="1" t="s">
        <v>25</v>
      </c>
      <c r="E3515" s="1">
        <v>8101.54</v>
      </c>
      <c r="F3515" s="1">
        <v>2.0</v>
      </c>
      <c r="G3515" s="1">
        <v>20.0</v>
      </c>
      <c r="H3515" s="1">
        <v>12.0</v>
      </c>
      <c r="I3515" s="1" t="s">
        <v>22</v>
      </c>
      <c r="J3515" s="1">
        <v>1.0</v>
      </c>
      <c r="K3515" s="1">
        <v>0.846</v>
      </c>
      <c r="L3515" s="6" t="str">
        <f>if(J3515&gt;QUARTILE!$B$3, "TOP", if(J3515&lt;QUARTILE!$B$4, "BOTTOM", 0))</f>
        <v>TOP</v>
      </c>
      <c r="M3515" s="6">
        <f t="shared" si="1"/>
        <v>2</v>
      </c>
      <c r="N3515" s="6" t="str">
        <f t="shared" si="2"/>
        <v>Gen X</v>
      </c>
      <c r="O3515" s="6" t="str">
        <f t="shared" si="3"/>
        <v>Low Income</v>
      </c>
    </row>
    <row r="3516" hidden="1">
      <c r="A3516" s="1">
        <v>103514.0</v>
      </c>
      <c r="B3516" s="1">
        <v>45.0</v>
      </c>
      <c r="C3516" s="1">
        <v>41000.0</v>
      </c>
      <c r="D3516" s="1" t="s">
        <v>30</v>
      </c>
      <c r="E3516" s="1">
        <v>17499.14</v>
      </c>
      <c r="F3516" s="1">
        <v>1.0</v>
      </c>
      <c r="G3516" s="1">
        <v>20.0</v>
      </c>
      <c r="H3516" s="1">
        <v>10.0</v>
      </c>
      <c r="I3516" s="1" t="s">
        <v>22</v>
      </c>
      <c r="J3516" s="1">
        <v>0.66</v>
      </c>
      <c r="K3516" s="1">
        <v>0.356</v>
      </c>
      <c r="L3516" s="6">
        <f>if(J3516&gt;QUARTILE!$B$3, "TOP", if(J3516&lt;QUARTILE!$B$4, "BOTTOM", 0))</f>
        <v>0</v>
      </c>
      <c r="M3516" s="6">
        <f t="shared" si="1"/>
        <v>2</v>
      </c>
      <c r="N3516" s="6" t="str">
        <f t="shared" si="2"/>
        <v>Gen X</v>
      </c>
      <c r="O3516" s="6" t="str">
        <f t="shared" si="3"/>
        <v>Low Income</v>
      </c>
    </row>
    <row r="3517" hidden="1">
      <c r="A3517" s="1">
        <v>103515.0</v>
      </c>
      <c r="B3517" s="1">
        <v>28.0</v>
      </c>
      <c r="C3517" s="1">
        <v>21000.0</v>
      </c>
      <c r="D3517" s="1" t="s">
        <v>23</v>
      </c>
      <c r="E3517" s="1">
        <v>788.58</v>
      </c>
      <c r="F3517" s="1">
        <v>1.0</v>
      </c>
      <c r="G3517" s="1">
        <v>25.0</v>
      </c>
      <c r="H3517" s="1">
        <v>18.0</v>
      </c>
      <c r="I3517" s="1" t="s">
        <v>22</v>
      </c>
      <c r="J3517" s="1">
        <v>0.228</v>
      </c>
      <c r="K3517" s="1">
        <v>0.497</v>
      </c>
      <c r="L3517" s="6" t="str">
        <f>if(J3517&gt;QUARTILE!$B$3, "TOP", if(J3517&lt;QUARTILE!$B$4, "BOTTOM", 0))</f>
        <v>BOTTOM</v>
      </c>
      <c r="M3517" s="6">
        <f t="shared" si="1"/>
        <v>2</v>
      </c>
      <c r="N3517" s="6" t="str">
        <f t="shared" si="2"/>
        <v>Millenial</v>
      </c>
      <c r="O3517" s="6" t="str">
        <f t="shared" si="3"/>
        <v>Low Income</v>
      </c>
    </row>
    <row r="3518" hidden="1">
      <c r="A3518" s="1">
        <v>103516.0</v>
      </c>
      <c r="B3518" s="1">
        <v>72.0</v>
      </c>
      <c r="C3518" s="1">
        <v>40000.0</v>
      </c>
      <c r="D3518" s="1" t="s">
        <v>27</v>
      </c>
      <c r="E3518" s="1">
        <v>13673.62</v>
      </c>
      <c r="F3518" s="1">
        <v>5.0</v>
      </c>
      <c r="G3518" s="1">
        <v>12.0</v>
      </c>
      <c r="H3518" s="1">
        <v>6.0</v>
      </c>
      <c r="I3518" s="1" t="s">
        <v>22</v>
      </c>
      <c r="J3518" s="1">
        <v>0.929</v>
      </c>
      <c r="K3518" s="1">
        <v>0.506</v>
      </c>
      <c r="L3518" s="6" t="str">
        <f>if(J3518&gt;QUARTILE!$B$3, "TOP", if(J3518&lt;QUARTILE!$B$4, "BOTTOM", 0))</f>
        <v>TOP</v>
      </c>
      <c r="M3518" s="6">
        <f t="shared" si="1"/>
        <v>2</v>
      </c>
      <c r="N3518" s="6" t="str">
        <f t="shared" si="2"/>
        <v>Baby Boomer</v>
      </c>
      <c r="O3518" s="6" t="str">
        <f t="shared" si="3"/>
        <v>Low Income</v>
      </c>
    </row>
    <row r="3519" hidden="1">
      <c r="A3519" s="1">
        <v>103517.0</v>
      </c>
      <c r="B3519" s="1">
        <v>51.0</v>
      </c>
      <c r="C3519" s="1">
        <v>18000.0</v>
      </c>
      <c r="D3519" s="1" t="s">
        <v>23</v>
      </c>
      <c r="E3519" s="1">
        <v>3219.53</v>
      </c>
      <c r="F3519" s="1">
        <v>5.0</v>
      </c>
      <c r="G3519" s="1">
        <v>21.0</v>
      </c>
      <c r="H3519" s="1">
        <v>5.0</v>
      </c>
      <c r="I3519" s="1" t="s">
        <v>22</v>
      </c>
      <c r="J3519" s="1">
        <v>0.493</v>
      </c>
      <c r="K3519" s="1">
        <v>0.23</v>
      </c>
      <c r="L3519" s="6">
        <f>if(J3519&gt;QUARTILE!$B$3, "TOP", if(J3519&lt;QUARTILE!$B$4, "BOTTOM", 0))</f>
        <v>0</v>
      </c>
      <c r="M3519" s="6">
        <f t="shared" si="1"/>
        <v>2</v>
      </c>
      <c r="N3519" s="6" t="str">
        <f t="shared" si="2"/>
        <v>Gen X</v>
      </c>
      <c r="O3519" s="6" t="str">
        <f t="shared" si="3"/>
        <v>Low Income</v>
      </c>
    </row>
    <row r="3520" hidden="1">
      <c r="A3520" s="1">
        <v>103518.0</v>
      </c>
      <c r="B3520" s="1">
        <v>25.0</v>
      </c>
      <c r="C3520" s="1">
        <v>16000.0</v>
      </c>
      <c r="D3520" s="1" t="s">
        <v>25</v>
      </c>
      <c r="E3520" s="1">
        <v>13323.1</v>
      </c>
      <c r="F3520" s="1">
        <v>3.0</v>
      </c>
      <c r="G3520" s="1">
        <v>17.0</v>
      </c>
      <c r="H3520" s="1">
        <v>19.0</v>
      </c>
      <c r="I3520" s="1" t="s">
        <v>22</v>
      </c>
      <c r="J3520" s="1">
        <v>0.835</v>
      </c>
      <c r="K3520" s="1">
        <v>0.275</v>
      </c>
      <c r="L3520" s="6" t="str">
        <f>if(J3520&gt;QUARTILE!$B$3, "TOP", if(J3520&lt;QUARTILE!$B$4, "BOTTOM", 0))</f>
        <v>TOP</v>
      </c>
      <c r="M3520" s="6">
        <f t="shared" si="1"/>
        <v>2</v>
      </c>
      <c r="N3520" s="6" t="str">
        <f t="shared" si="2"/>
        <v>Millenial</v>
      </c>
      <c r="O3520" s="6" t="str">
        <f t="shared" si="3"/>
        <v>Low Income</v>
      </c>
    </row>
    <row r="3521" hidden="1">
      <c r="A3521" s="1">
        <v>103519.0</v>
      </c>
      <c r="B3521" s="1">
        <v>76.0</v>
      </c>
      <c r="C3521" s="1">
        <v>43000.0</v>
      </c>
      <c r="D3521" s="1" t="s">
        <v>27</v>
      </c>
      <c r="E3521" s="1">
        <v>3048.09</v>
      </c>
      <c r="F3521" s="1">
        <v>4.0</v>
      </c>
      <c r="G3521" s="1">
        <v>18.0</v>
      </c>
      <c r="H3521" s="1">
        <v>6.0</v>
      </c>
      <c r="I3521" s="1" t="s">
        <v>22</v>
      </c>
      <c r="J3521" s="1">
        <v>0.636</v>
      </c>
      <c r="K3521" s="1">
        <v>0.476</v>
      </c>
      <c r="L3521" s="6">
        <f>if(J3521&gt;QUARTILE!$B$3, "TOP", if(J3521&lt;QUARTILE!$B$4, "BOTTOM", 0))</f>
        <v>0</v>
      </c>
      <c r="M3521" s="6">
        <f t="shared" si="1"/>
        <v>2</v>
      </c>
      <c r="N3521" s="6" t="str">
        <f t="shared" si="2"/>
        <v>Baby Boomer</v>
      </c>
      <c r="O3521" s="6" t="str">
        <f t="shared" si="3"/>
        <v>Low Income</v>
      </c>
    </row>
    <row r="3522" hidden="1">
      <c r="A3522" s="1">
        <v>103520.0</v>
      </c>
      <c r="B3522" s="1">
        <v>39.0</v>
      </c>
      <c r="C3522" s="1">
        <v>13000.0</v>
      </c>
      <c r="D3522" s="1" t="s">
        <v>27</v>
      </c>
      <c r="E3522" s="1">
        <v>11492.68</v>
      </c>
      <c r="F3522" s="1">
        <v>5.0</v>
      </c>
      <c r="G3522" s="1">
        <v>22.0</v>
      </c>
      <c r="H3522" s="1">
        <v>12.0</v>
      </c>
      <c r="I3522" s="1" t="s">
        <v>22</v>
      </c>
      <c r="J3522" s="1">
        <v>0.65</v>
      </c>
      <c r="K3522" s="1">
        <v>0.207</v>
      </c>
      <c r="L3522" s="6">
        <f>if(J3522&gt;QUARTILE!$B$3, "TOP", if(J3522&lt;QUARTILE!$B$4, "BOTTOM", 0))</f>
        <v>0</v>
      </c>
      <c r="M3522" s="6">
        <f t="shared" si="1"/>
        <v>2</v>
      </c>
      <c r="N3522" s="6" t="str">
        <f t="shared" si="2"/>
        <v>Gen X</v>
      </c>
      <c r="O3522" s="6" t="str">
        <f t="shared" si="3"/>
        <v>Low Income</v>
      </c>
    </row>
    <row r="3523" hidden="1">
      <c r="A3523" s="1">
        <v>103521.0</v>
      </c>
      <c r="B3523" s="1">
        <v>25.0</v>
      </c>
      <c r="C3523" s="1">
        <v>30000.0</v>
      </c>
      <c r="D3523" s="1" t="s">
        <v>23</v>
      </c>
      <c r="E3523" s="1">
        <v>2344.63</v>
      </c>
      <c r="F3523" s="1">
        <v>5.0</v>
      </c>
      <c r="G3523" s="1">
        <v>22.0</v>
      </c>
      <c r="H3523" s="1">
        <v>16.0</v>
      </c>
      <c r="I3523" s="1" t="s">
        <v>22</v>
      </c>
      <c r="J3523" s="1">
        <v>0.49</v>
      </c>
      <c r="K3523" s="1">
        <v>0.811</v>
      </c>
      <c r="L3523" s="6">
        <f>if(J3523&gt;QUARTILE!$B$3, "TOP", if(J3523&lt;QUARTILE!$B$4, "BOTTOM", 0))</f>
        <v>0</v>
      </c>
      <c r="M3523" s="6">
        <f t="shared" si="1"/>
        <v>2</v>
      </c>
      <c r="N3523" s="6" t="str">
        <f t="shared" si="2"/>
        <v>Millenial</v>
      </c>
      <c r="O3523" s="6" t="str">
        <f t="shared" si="3"/>
        <v>Low Income</v>
      </c>
    </row>
    <row r="3524" hidden="1">
      <c r="A3524" s="1">
        <v>103522.0</v>
      </c>
      <c r="B3524" s="1">
        <v>66.0</v>
      </c>
      <c r="C3524" s="1">
        <v>19000.0</v>
      </c>
      <c r="D3524" s="1" t="s">
        <v>23</v>
      </c>
      <c r="E3524" s="1">
        <v>4967.98</v>
      </c>
      <c r="F3524" s="1">
        <v>1.0</v>
      </c>
      <c r="G3524" s="1">
        <v>16.0</v>
      </c>
      <c r="H3524" s="1">
        <v>5.0</v>
      </c>
      <c r="I3524" s="1" t="s">
        <v>22</v>
      </c>
      <c r="J3524" s="1">
        <v>0.445</v>
      </c>
      <c r="K3524" s="1">
        <v>0.995</v>
      </c>
      <c r="L3524" s="6">
        <f>if(J3524&gt;QUARTILE!$B$3, "TOP", if(J3524&lt;QUARTILE!$B$4, "BOTTOM", 0))</f>
        <v>0</v>
      </c>
      <c r="M3524" s="6">
        <f t="shared" si="1"/>
        <v>2</v>
      </c>
      <c r="N3524" s="6" t="str">
        <f t="shared" si="2"/>
        <v>Baby Boomer</v>
      </c>
      <c r="O3524" s="6" t="str">
        <f t="shared" si="3"/>
        <v>Low Income</v>
      </c>
    </row>
    <row r="3525" hidden="1">
      <c r="A3525" s="1">
        <v>103523.0</v>
      </c>
      <c r="B3525" s="1">
        <v>32.0</v>
      </c>
      <c r="C3525" s="1">
        <v>37000.0</v>
      </c>
      <c r="D3525" s="1" t="s">
        <v>25</v>
      </c>
      <c r="E3525" s="1">
        <v>18081.26</v>
      </c>
      <c r="F3525" s="1">
        <v>4.0</v>
      </c>
      <c r="G3525" s="1">
        <v>19.0</v>
      </c>
      <c r="H3525" s="1">
        <v>8.0</v>
      </c>
      <c r="I3525" s="1" t="s">
        <v>22</v>
      </c>
      <c r="J3525" s="1">
        <v>0.212</v>
      </c>
      <c r="K3525" s="1">
        <v>0.161</v>
      </c>
      <c r="L3525" s="6" t="str">
        <f>if(J3525&gt;QUARTILE!$B$3, "TOP", if(J3525&lt;QUARTILE!$B$4, "BOTTOM", 0))</f>
        <v>BOTTOM</v>
      </c>
      <c r="M3525" s="6">
        <f t="shared" si="1"/>
        <v>2</v>
      </c>
      <c r="N3525" s="6" t="str">
        <f t="shared" si="2"/>
        <v>Gen X</v>
      </c>
      <c r="O3525" s="6" t="str">
        <f t="shared" si="3"/>
        <v>Low Income</v>
      </c>
    </row>
    <row r="3526" hidden="1">
      <c r="A3526" s="1">
        <v>103524.0</v>
      </c>
      <c r="B3526" s="1">
        <v>34.0</v>
      </c>
      <c r="C3526" s="1">
        <v>66000.0</v>
      </c>
      <c r="D3526" s="1" t="s">
        <v>25</v>
      </c>
      <c r="E3526" s="1">
        <v>75152.28</v>
      </c>
      <c r="F3526" s="1">
        <v>3.0</v>
      </c>
      <c r="G3526" s="1">
        <v>26.0</v>
      </c>
      <c r="H3526" s="1">
        <v>6.0</v>
      </c>
      <c r="I3526" s="1" t="s">
        <v>18</v>
      </c>
      <c r="J3526" s="1">
        <v>0.321</v>
      </c>
      <c r="K3526" s="1">
        <v>0.475</v>
      </c>
      <c r="L3526" s="6">
        <f>if(J3526&gt;QUARTILE!$B$3, "TOP", if(J3526&lt;QUARTILE!$B$4, "BOTTOM", 0))</f>
        <v>0</v>
      </c>
      <c r="M3526" s="6">
        <f t="shared" si="1"/>
        <v>1</v>
      </c>
      <c r="N3526" s="6" t="str">
        <f t="shared" si="2"/>
        <v>Gen X</v>
      </c>
      <c r="O3526" s="6" t="str">
        <f t="shared" si="3"/>
        <v>Medium Income</v>
      </c>
    </row>
    <row r="3527" hidden="1">
      <c r="A3527" s="1">
        <v>103525.0</v>
      </c>
      <c r="B3527" s="1">
        <v>77.0</v>
      </c>
      <c r="C3527" s="1">
        <v>17000.0</v>
      </c>
      <c r="D3527" s="1" t="s">
        <v>27</v>
      </c>
      <c r="E3527" s="1">
        <v>11927.12</v>
      </c>
      <c r="F3527" s="1">
        <v>5.0</v>
      </c>
      <c r="G3527" s="1">
        <v>16.0</v>
      </c>
      <c r="H3527" s="1">
        <v>6.0</v>
      </c>
      <c r="I3527" s="1" t="s">
        <v>22</v>
      </c>
      <c r="J3527" s="1">
        <v>0.928</v>
      </c>
      <c r="K3527" s="1">
        <v>0.095</v>
      </c>
      <c r="L3527" s="6" t="str">
        <f>if(J3527&gt;QUARTILE!$B$3, "TOP", if(J3527&lt;QUARTILE!$B$4, "BOTTOM", 0))</f>
        <v>TOP</v>
      </c>
      <c r="M3527" s="6">
        <f t="shared" si="1"/>
        <v>2</v>
      </c>
      <c r="N3527" s="6" t="str">
        <f t="shared" si="2"/>
        <v>Baby Boomer</v>
      </c>
      <c r="O3527" s="6" t="str">
        <f t="shared" si="3"/>
        <v>Low Income</v>
      </c>
    </row>
    <row r="3528" hidden="1">
      <c r="A3528" s="1">
        <v>103526.0</v>
      </c>
      <c r="B3528" s="1">
        <v>40.0</v>
      </c>
      <c r="C3528" s="1">
        <v>16000.0</v>
      </c>
      <c r="D3528" s="1" t="s">
        <v>23</v>
      </c>
      <c r="E3528" s="1">
        <v>23242.14</v>
      </c>
      <c r="F3528" s="1">
        <v>5.0</v>
      </c>
      <c r="G3528" s="1">
        <v>23.0</v>
      </c>
      <c r="H3528" s="1">
        <v>7.0</v>
      </c>
      <c r="I3528" s="1" t="s">
        <v>22</v>
      </c>
      <c r="J3528" s="1">
        <v>0.987</v>
      </c>
      <c r="K3528" s="1">
        <v>0.136</v>
      </c>
      <c r="L3528" s="6" t="str">
        <f>if(J3528&gt;QUARTILE!$B$3, "TOP", if(J3528&lt;QUARTILE!$B$4, "BOTTOM", 0))</f>
        <v>TOP</v>
      </c>
      <c r="M3528" s="6">
        <f t="shared" si="1"/>
        <v>2</v>
      </c>
      <c r="N3528" s="6" t="str">
        <f t="shared" si="2"/>
        <v>Gen X</v>
      </c>
      <c r="O3528" s="6" t="str">
        <f t="shared" si="3"/>
        <v>Low Income</v>
      </c>
    </row>
    <row r="3529" hidden="1">
      <c r="A3529" s="1">
        <v>103527.0</v>
      </c>
      <c r="B3529" s="1">
        <v>41.0</v>
      </c>
      <c r="C3529" s="1">
        <v>33000.0</v>
      </c>
      <c r="D3529" s="1" t="s">
        <v>25</v>
      </c>
      <c r="E3529" s="1">
        <v>15505.58</v>
      </c>
      <c r="F3529" s="1">
        <v>5.0</v>
      </c>
      <c r="G3529" s="1">
        <v>22.0</v>
      </c>
      <c r="H3529" s="1">
        <v>5.0</v>
      </c>
      <c r="I3529" s="1" t="s">
        <v>22</v>
      </c>
      <c r="J3529" s="1">
        <v>0.691</v>
      </c>
      <c r="K3529" s="1">
        <v>0.716</v>
      </c>
      <c r="L3529" s="6">
        <f>if(J3529&gt;QUARTILE!$B$3, "TOP", if(J3529&lt;QUARTILE!$B$4, "BOTTOM", 0))</f>
        <v>0</v>
      </c>
      <c r="M3529" s="6">
        <f t="shared" si="1"/>
        <v>2</v>
      </c>
      <c r="N3529" s="6" t="str">
        <f t="shared" si="2"/>
        <v>Gen X</v>
      </c>
      <c r="O3529" s="6" t="str">
        <f t="shared" si="3"/>
        <v>Low Income</v>
      </c>
    </row>
    <row r="3530" hidden="1">
      <c r="A3530" s="1">
        <v>103528.0</v>
      </c>
      <c r="B3530" s="1">
        <v>62.0</v>
      </c>
      <c r="C3530" s="1">
        <v>12000.0</v>
      </c>
      <c r="D3530" s="1" t="s">
        <v>23</v>
      </c>
      <c r="E3530" s="1">
        <v>13797.37</v>
      </c>
      <c r="F3530" s="1">
        <v>1.0</v>
      </c>
      <c r="G3530" s="1">
        <v>20.0</v>
      </c>
      <c r="H3530" s="1">
        <v>2.0</v>
      </c>
      <c r="I3530" s="1" t="s">
        <v>22</v>
      </c>
      <c r="J3530" s="1">
        <v>0.438</v>
      </c>
      <c r="K3530" s="1">
        <v>0.2</v>
      </c>
      <c r="L3530" s="6">
        <f>if(J3530&gt;QUARTILE!$B$3, "TOP", if(J3530&lt;QUARTILE!$B$4, "BOTTOM", 0))</f>
        <v>0</v>
      </c>
      <c r="M3530" s="6">
        <f t="shared" si="1"/>
        <v>2</v>
      </c>
      <c r="N3530" s="6" t="str">
        <f t="shared" si="2"/>
        <v>Baby Boomer</v>
      </c>
      <c r="O3530" s="6" t="str">
        <f t="shared" si="3"/>
        <v>Low Income</v>
      </c>
    </row>
    <row r="3531" hidden="1">
      <c r="A3531" s="1">
        <v>103529.0</v>
      </c>
      <c r="B3531" s="1">
        <v>36.0</v>
      </c>
      <c r="C3531" s="1">
        <v>58000.0</v>
      </c>
      <c r="D3531" s="1" t="s">
        <v>23</v>
      </c>
      <c r="E3531" s="1">
        <v>1337.85</v>
      </c>
      <c r="F3531" s="1">
        <v>5.0</v>
      </c>
      <c r="G3531" s="1">
        <v>23.0</v>
      </c>
      <c r="H3531" s="1">
        <v>10.0</v>
      </c>
      <c r="I3531" s="1" t="s">
        <v>22</v>
      </c>
      <c r="J3531" s="1">
        <v>0.175</v>
      </c>
      <c r="K3531" s="1">
        <v>0.699</v>
      </c>
      <c r="L3531" s="6" t="str">
        <f>if(J3531&gt;QUARTILE!$B$3, "TOP", if(J3531&lt;QUARTILE!$B$4, "BOTTOM", 0))</f>
        <v>BOTTOM</v>
      </c>
      <c r="M3531" s="6">
        <f t="shared" si="1"/>
        <v>2</v>
      </c>
      <c r="N3531" s="6" t="str">
        <f t="shared" si="2"/>
        <v>Gen X</v>
      </c>
      <c r="O3531" s="6" t="str">
        <f t="shared" si="3"/>
        <v>Medium Income</v>
      </c>
    </row>
    <row r="3532" hidden="1">
      <c r="A3532" s="1">
        <v>103530.0</v>
      </c>
      <c r="B3532" s="1">
        <v>22.0</v>
      </c>
      <c r="C3532" s="1">
        <v>52000.0</v>
      </c>
      <c r="D3532" s="1" t="s">
        <v>25</v>
      </c>
      <c r="E3532" s="1">
        <v>3116.65</v>
      </c>
      <c r="F3532" s="1">
        <v>5.0</v>
      </c>
      <c r="G3532" s="1">
        <v>21.0</v>
      </c>
      <c r="H3532" s="1">
        <v>20.0</v>
      </c>
      <c r="I3532" s="1" t="s">
        <v>22</v>
      </c>
      <c r="J3532" s="1">
        <v>0.598</v>
      </c>
      <c r="K3532" s="1">
        <v>0.354</v>
      </c>
      <c r="L3532" s="6">
        <f>if(J3532&gt;QUARTILE!$B$3, "TOP", if(J3532&lt;QUARTILE!$B$4, "BOTTOM", 0))</f>
        <v>0</v>
      </c>
      <c r="M3532" s="6">
        <f t="shared" si="1"/>
        <v>2</v>
      </c>
      <c r="N3532" s="6" t="str">
        <f t="shared" si="2"/>
        <v>Millenial</v>
      </c>
      <c r="O3532" s="6" t="str">
        <f t="shared" si="3"/>
        <v>Medium Income</v>
      </c>
    </row>
    <row r="3533" hidden="1">
      <c r="A3533" s="1">
        <v>103531.0</v>
      </c>
      <c r="B3533" s="1">
        <v>49.0</v>
      </c>
      <c r="C3533" s="1">
        <v>12000.0</v>
      </c>
      <c r="D3533" s="1" t="s">
        <v>27</v>
      </c>
      <c r="E3533" s="1">
        <v>42921.5</v>
      </c>
      <c r="F3533" s="1">
        <v>1.0</v>
      </c>
      <c r="G3533" s="1">
        <v>18.0</v>
      </c>
      <c r="H3533" s="1">
        <v>11.0</v>
      </c>
      <c r="I3533" s="1" t="s">
        <v>22</v>
      </c>
      <c r="J3533" s="1">
        <v>0.759</v>
      </c>
      <c r="K3533" s="1">
        <v>0.379</v>
      </c>
      <c r="L3533" s="6">
        <f>if(J3533&gt;QUARTILE!$B$3, "TOP", if(J3533&lt;QUARTILE!$B$4, "BOTTOM", 0))</f>
        <v>0</v>
      </c>
      <c r="M3533" s="6">
        <f t="shared" si="1"/>
        <v>2</v>
      </c>
      <c r="N3533" s="6" t="str">
        <f t="shared" si="2"/>
        <v>Gen X</v>
      </c>
      <c r="O3533" s="6" t="str">
        <f t="shared" si="3"/>
        <v>Low Income</v>
      </c>
    </row>
    <row r="3534" hidden="1">
      <c r="A3534" s="1">
        <v>103532.0</v>
      </c>
      <c r="B3534" s="1">
        <v>61.0</v>
      </c>
      <c r="C3534" s="1">
        <v>9000.0</v>
      </c>
      <c r="D3534" s="1" t="s">
        <v>23</v>
      </c>
      <c r="E3534" s="1">
        <v>10558.23</v>
      </c>
      <c r="F3534" s="1">
        <v>5.0</v>
      </c>
      <c r="G3534" s="1">
        <v>18.0</v>
      </c>
      <c r="H3534" s="1">
        <v>5.0</v>
      </c>
      <c r="I3534" s="1" t="s">
        <v>22</v>
      </c>
      <c r="J3534" s="1">
        <v>0.35</v>
      </c>
      <c r="K3534" s="1">
        <v>0.209</v>
      </c>
      <c r="L3534" s="6">
        <f>if(J3534&gt;QUARTILE!$B$3, "TOP", if(J3534&lt;QUARTILE!$B$4, "BOTTOM", 0))</f>
        <v>0</v>
      </c>
      <c r="M3534" s="6">
        <f t="shared" si="1"/>
        <v>2</v>
      </c>
      <c r="N3534" s="6" t="str">
        <f t="shared" si="2"/>
        <v>Baby Boomer</v>
      </c>
      <c r="O3534" s="6" t="str">
        <f t="shared" si="3"/>
        <v>Low Income</v>
      </c>
    </row>
    <row r="3535" hidden="1">
      <c r="A3535" s="1">
        <v>103533.0</v>
      </c>
      <c r="B3535" s="1">
        <v>18.0</v>
      </c>
      <c r="C3535" s="1">
        <v>11000.0</v>
      </c>
      <c r="D3535" s="1" t="s">
        <v>23</v>
      </c>
      <c r="E3535" s="1">
        <v>19055.59</v>
      </c>
      <c r="F3535" s="1">
        <v>4.0</v>
      </c>
      <c r="G3535" s="1">
        <v>17.0</v>
      </c>
      <c r="H3535" s="1">
        <v>14.0</v>
      </c>
      <c r="I3535" s="1" t="s">
        <v>22</v>
      </c>
      <c r="J3535" s="1">
        <v>0.392</v>
      </c>
      <c r="K3535" s="1">
        <v>0.499</v>
      </c>
      <c r="L3535" s="6">
        <f>if(J3535&gt;QUARTILE!$B$3, "TOP", if(J3535&lt;QUARTILE!$B$4, "BOTTOM", 0))</f>
        <v>0</v>
      </c>
      <c r="M3535" s="6">
        <f t="shared" si="1"/>
        <v>2</v>
      </c>
      <c r="N3535" s="6" t="str">
        <f t="shared" si="2"/>
        <v>Millenial</v>
      </c>
      <c r="O3535" s="6" t="str">
        <f t="shared" si="3"/>
        <v>Low Income</v>
      </c>
    </row>
    <row r="3536" hidden="1">
      <c r="A3536" s="1">
        <v>103534.0</v>
      </c>
      <c r="B3536" s="1">
        <v>40.0</v>
      </c>
      <c r="C3536" s="1">
        <v>11000.0</v>
      </c>
      <c r="D3536" s="1" t="s">
        <v>25</v>
      </c>
      <c r="E3536" s="1">
        <v>15025.41</v>
      </c>
      <c r="F3536" s="1">
        <v>4.0</v>
      </c>
      <c r="G3536" s="1">
        <v>17.0</v>
      </c>
      <c r="H3536" s="1">
        <v>15.0</v>
      </c>
      <c r="I3536" s="1" t="s">
        <v>18</v>
      </c>
      <c r="J3536" s="1">
        <v>0.522</v>
      </c>
      <c r="K3536" s="1">
        <v>0.282</v>
      </c>
      <c r="L3536" s="6">
        <f>if(J3536&gt;QUARTILE!$B$3, "TOP", if(J3536&lt;QUARTILE!$B$4, "BOTTOM", 0))</f>
        <v>0</v>
      </c>
      <c r="M3536" s="6">
        <f t="shared" si="1"/>
        <v>1</v>
      </c>
      <c r="N3536" s="6" t="str">
        <f t="shared" si="2"/>
        <v>Gen X</v>
      </c>
      <c r="O3536" s="6" t="str">
        <f t="shared" si="3"/>
        <v>Low Income</v>
      </c>
    </row>
    <row r="3537" hidden="1">
      <c r="A3537" s="1">
        <v>103535.0</v>
      </c>
      <c r="B3537" s="1">
        <v>54.0</v>
      </c>
      <c r="C3537" s="1">
        <v>36000.0</v>
      </c>
      <c r="D3537" s="1" t="s">
        <v>23</v>
      </c>
      <c r="E3537" s="1">
        <v>9524.7</v>
      </c>
      <c r="F3537" s="1">
        <v>1.0</v>
      </c>
      <c r="G3537" s="1">
        <v>22.0</v>
      </c>
      <c r="H3537" s="1">
        <v>7.0</v>
      </c>
      <c r="I3537" s="1" t="s">
        <v>22</v>
      </c>
      <c r="J3537" s="1">
        <v>0.545</v>
      </c>
      <c r="K3537" s="1">
        <v>0.175</v>
      </c>
      <c r="L3537" s="6">
        <f>if(J3537&gt;QUARTILE!$B$3, "TOP", if(J3537&lt;QUARTILE!$B$4, "BOTTOM", 0))</f>
        <v>0</v>
      </c>
      <c r="M3537" s="6">
        <f t="shared" si="1"/>
        <v>2</v>
      </c>
      <c r="N3537" s="6" t="str">
        <f t="shared" si="2"/>
        <v>Gen X</v>
      </c>
      <c r="O3537" s="6" t="str">
        <f t="shared" si="3"/>
        <v>Low Income</v>
      </c>
    </row>
    <row r="3538" hidden="1">
      <c r="A3538" s="1">
        <v>103536.0</v>
      </c>
      <c r="B3538" s="1">
        <v>25.0</v>
      </c>
      <c r="C3538" s="1">
        <v>56000.0</v>
      </c>
      <c r="D3538" s="1" t="s">
        <v>25</v>
      </c>
      <c r="E3538" s="1">
        <v>9814.47</v>
      </c>
      <c r="F3538" s="1">
        <v>4.0</v>
      </c>
      <c r="G3538" s="1">
        <v>18.0</v>
      </c>
      <c r="H3538" s="1">
        <v>13.0</v>
      </c>
      <c r="I3538" s="1" t="s">
        <v>18</v>
      </c>
      <c r="J3538" s="1">
        <v>0.893</v>
      </c>
      <c r="K3538" s="1">
        <v>0.089</v>
      </c>
      <c r="L3538" s="6" t="str">
        <f>if(J3538&gt;QUARTILE!$B$3, "TOP", if(J3538&lt;QUARTILE!$B$4, "BOTTOM", 0))</f>
        <v>TOP</v>
      </c>
      <c r="M3538" s="6">
        <f t="shared" si="1"/>
        <v>1</v>
      </c>
      <c r="N3538" s="6" t="str">
        <f t="shared" si="2"/>
        <v>Millenial</v>
      </c>
      <c r="O3538" s="6" t="str">
        <f t="shared" si="3"/>
        <v>Medium Income</v>
      </c>
    </row>
    <row r="3539" hidden="1">
      <c r="A3539" s="1">
        <v>103537.0</v>
      </c>
      <c r="B3539" s="1">
        <v>30.0</v>
      </c>
      <c r="C3539" s="1">
        <v>35000.0</v>
      </c>
      <c r="D3539" s="1" t="s">
        <v>25</v>
      </c>
      <c r="E3539" s="1">
        <v>16214.53</v>
      </c>
      <c r="F3539" s="1">
        <v>3.0</v>
      </c>
      <c r="G3539" s="1">
        <v>22.0</v>
      </c>
      <c r="H3539" s="1">
        <v>16.0</v>
      </c>
      <c r="I3539" s="1" t="s">
        <v>22</v>
      </c>
      <c r="J3539" s="1">
        <v>0.55</v>
      </c>
      <c r="K3539" s="1">
        <v>1.0</v>
      </c>
      <c r="L3539" s="6">
        <f>if(J3539&gt;QUARTILE!$B$3, "TOP", if(J3539&lt;QUARTILE!$B$4, "BOTTOM", 0))</f>
        <v>0</v>
      </c>
      <c r="M3539" s="6">
        <f t="shared" si="1"/>
        <v>2</v>
      </c>
      <c r="N3539" s="6" t="str">
        <f t="shared" si="2"/>
        <v>Millenial</v>
      </c>
      <c r="O3539" s="6" t="str">
        <f t="shared" si="3"/>
        <v>Low Income</v>
      </c>
    </row>
    <row r="3540" hidden="1">
      <c r="A3540" s="1">
        <v>103538.0</v>
      </c>
      <c r="B3540" s="1">
        <v>25.0</v>
      </c>
      <c r="C3540" s="1">
        <v>19000.0</v>
      </c>
      <c r="D3540" s="1" t="s">
        <v>23</v>
      </c>
      <c r="E3540" s="1">
        <v>3043.03</v>
      </c>
      <c r="F3540" s="1">
        <v>5.0</v>
      </c>
      <c r="G3540" s="1">
        <v>28.0</v>
      </c>
      <c r="H3540" s="1">
        <v>10.0</v>
      </c>
      <c r="I3540" s="1" t="s">
        <v>22</v>
      </c>
      <c r="J3540" s="1">
        <v>0.895</v>
      </c>
      <c r="K3540" s="1">
        <v>0.296</v>
      </c>
      <c r="L3540" s="6" t="str">
        <f>if(J3540&gt;QUARTILE!$B$3, "TOP", if(J3540&lt;QUARTILE!$B$4, "BOTTOM", 0))</f>
        <v>TOP</v>
      </c>
      <c r="M3540" s="6">
        <f t="shared" si="1"/>
        <v>2</v>
      </c>
      <c r="N3540" s="6" t="str">
        <f t="shared" si="2"/>
        <v>Millenial</v>
      </c>
      <c r="O3540" s="6" t="str">
        <f t="shared" si="3"/>
        <v>Low Income</v>
      </c>
    </row>
    <row r="3541" hidden="1">
      <c r="A3541" s="1">
        <v>103539.0</v>
      </c>
      <c r="B3541" s="1">
        <v>74.0</v>
      </c>
      <c r="C3541" s="1">
        <v>27000.0</v>
      </c>
      <c r="D3541" s="1" t="s">
        <v>23</v>
      </c>
      <c r="E3541" s="1">
        <v>9796.26</v>
      </c>
      <c r="F3541" s="1">
        <v>3.0</v>
      </c>
      <c r="G3541" s="1">
        <v>27.0</v>
      </c>
      <c r="H3541" s="1">
        <v>5.0</v>
      </c>
      <c r="I3541" s="1" t="s">
        <v>22</v>
      </c>
      <c r="J3541" s="1">
        <v>0.533</v>
      </c>
      <c r="K3541" s="1">
        <v>0.805</v>
      </c>
      <c r="L3541" s="6">
        <f>if(J3541&gt;QUARTILE!$B$3, "TOP", if(J3541&lt;QUARTILE!$B$4, "BOTTOM", 0))</f>
        <v>0</v>
      </c>
      <c r="M3541" s="6">
        <f t="shared" si="1"/>
        <v>2</v>
      </c>
      <c r="N3541" s="6" t="str">
        <f t="shared" si="2"/>
        <v>Baby Boomer</v>
      </c>
      <c r="O3541" s="6" t="str">
        <f t="shared" si="3"/>
        <v>Low Income</v>
      </c>
    </row>
    <row r="3542" hidden="1">
      <c r="A3542" s="1">
        <v>103540.0</v>
      </c>
      <c r="B3542" s="1">
        <v>40.0</v>
      </c>
      <c r="C3542" s="1">
        <v>13000.0</v>
      </c>
      <c r="D3542" s="1" t="s">
        <v>17</v>
      </c>
      <c r="E3542" s="1">
        <v>11847.06</v>
      </c>
      <c r="F3542" s="1">
        <v>4.0</v>
      </c>
      <c r="G3542" s="1">
        <v>26.0</v>
      </c>
      <c r="H3542" s="1">
        <v>7.0</v>
      </c>
      <c r="I3542" s="1" t="s">
        <v>22</v>
      </c>
      <c r="J3542" s="1">
        <v>0.032</v>
      </c>
      <c r="K3542" s="1">
        <v>0.291</v>
      </c>
      <c r="L3542" s="6" t="str">
        <f>if(J3542&gt;QUARTILE!$B$3, "TOP", if(J3542&lt;QUARTILE!$B$4, "BOTTOM", 0))</f>
        <v>BOTTOM</v>
      </c>
      <c r="M3542" s="6">
        <f t="shared" si="1"/>
        <v>2</v>
      </c>
      <c r="N3542" s="6" t="str">
        <f t="shared" si="2"/>
        <v>Gen X</v>
      </c>
      <c r="O3542" s="6" t="str">
        <f t="shared" si="3"/>
        <v>Low Income</v>
      </c>
    </row>
    <row r="3543" hidden="1">
      <c r="A3543" s="1">
        <v>103541.0</v>
      </c>
      <c r="B3543" s="1">
        <v>60.0</v>
      </c>
      <c r="C3543" s="1">
        <v>43000.0</v>
      </c>
      <c r="D3543" s="1" t="s">
        <v>27</v>
      </c>
      <c r="E3543" s="1">
        <v>84163.11</v>
      </c>
      <c r="F3543" s="1">
        <v>1.0</v>
      </c>
      <c r="G3543" s="1">
        <v>15.0</v>
      </c>
      <c r="H3543" s="1">
        <v>7.0</v>
      </c>
      <c r="I3543" s="1" t="s">
        <v>18</v>
      </c>
      <c r="J3543" s="1">
        <v>0.241</v>
      </c>
      <c r="K3543" s="1">
        <v>0.523</v>
      </c>
      <c r="L3543" s="6" t="str">
        <f>if(J3543&gt;QUARTILE!$B$3, "TOP", if(J3543&lt;QUARTILE!$B$4, "BOTTOM", 0))</f>
        <v>BOTTOM</v>
      </c>
      <c r="M3543" s="6">
        <f t="shared" si="1"/>
        <v>1</v>
      </c>
      <c r="N3543" s="6" t="str">
        <f t="shared" si="2"/>
        <v>Gen X</v>
      </c>
      <c r="O3543" s="6" t="str">
        <f t="shared" si="3"/>
        <v>Low Income</v>
      </c>
    </row>
    <row r="3544" hidden="1">
      <c r="A3544" s="1">
        <v>103542.0</v>
      </c>
      <c r="B3544" s="1">
        <v>18.0</v>
      </c>
      <c r="C3544" s="1">
        <v>29000.0</v>
      </c>
      <c r="D3544" s="1" t="s">
        <v>27</v>
      </c>
      <c r="E3544" s="1">
        <v>8660.47</v>
      </c>
      <c r="F3544" s="1">
        <v>1.0</v>
      </c>
      <c r="G3544" s="1">
        <v>21.0</v>
      </c>
      <c r="H3544" s="1">
        <v>13.0</v>
      </c>
      <c r="I3544" s="1" t="s">
        <v>22</v>
      </c>
      <c r="J3544" s="1">
        <v>0.718</v>
      </c>
      <c r="K3544" s="1">
        <v>0.841</v>
      </c>
      <c r="L3544" s="6">
        <f>if(J3544&gt;QUARTILE!$B$3, "TOP", if(J3544&lt;QUARTILE!$B$4, "BOTTOM", 0))</f>
        <v>0</v>
      </c>
      <c r="M3544" s="6">
        <f t="shared" si="1"/>
        <v>2</v>
      </c>
      <c r="N3544" s="6" t="str">
        <f t="shared" si="2"/>
        <v>Millenial</v>
      </c>
      <c r="O3544" s="6" t="str">
        <f t="shared" si="3"/>
        <v>Low Income</v>
      </c>
    </row>
    <row r="3545" hidden="1">
      <c r="A3545" s="1">
        <v>103543.0</v>
      </c>
      <c r="B3545" s="1">
        <v>62.0</v>
      </c>
      <c r="C3545" s="1">
        <v>35000.0</v>
      </c>
      <c r="D3545" s="1" t="s">
        <v>25</v>
      </c>
      <c r="E3545" s="1">
        <v>20689.04</v>
      </c>
      <c r="F3545" s="1">
        <v>3.0</v>
      </c>
      <c r="G3545" s="1">
        <v>17.0</v>
      </c>
      <c r="H3545" s="1">
        <v>4.0</v>
      </c>
      <c r="I3545" s="1" t="s">
        <v>22</v>
      </c>
      <c r="J3545" s="1">
        <v>0.502</v>
      </c>
      <c r="K3545" s="1">
        <v>0.696</v>
      </c>
      <c r="L3545" s="6">
        <f>if(J3545&gt;QUARTILE!$B$3, "TOP", if(J3545&lt;QUARTILE!$B$4, "BOTTOM", 0))</f>
        <v>0</v>
      </c>
      <c r="M3545" s="6">
        <f t="shared" si="1"/>
        <v>2</v>
      </c>
      <c r="N3545" s="6" t="str">
        <f t="shared" si="2"/>
        <v>Baby Boomer</v>
      </c>
      <c r="O3545" s="6" t="str">
        <f t="shared" si="3"/>
        <v>Low Income</v>
      </c>
    </row>
    <row r="3546" hidden="1">
      <c r="A3546" s="1">
        <v>103544.0</v>
      </c>
      <c r="B3546" s="1">
        <v>68.0</v>
      </c>
      <c r="C3546" s="1">
        <v>14000.0</v>
      </c>
      <c r="D3546" s="1" t="s">
        <v>27</v>
      </c>
      <c r="E3546" s="1">
        <v>2956.44</v>
      </c>
      <c r="F3546" s="1">
        <v>4.0</v>
      </c>
      <c r="G3546" s="1">
        <v>11.0</v>
      </c>
      <c r="H3546" s="1">
        <v>6.0</v>
      </c>
      <c r="I3546" s="1" t="s">
        <v>22</v>
      </c>
      <c r="J3546" s="1">
        <v>0.461</v>
      </c>
      <c r="K3546" s="1">
        <v>0.019</v>
      </c>
      <c r="L3546" s="6">
        <f>if(J3546&gt;QUARTILE!$B$3, "TOP", if(J3546&lt;QUARTILE!$B$4, "BOTTOM", 0))</f>
        <v>0</v>
      </c>
      <c r="M3546" s="6">
        <f t="shared" si="1"/>
        <v>2</v>
      </c>
      <c r="N3546" s="6" t="str">
        <f t="shared" si="2"/>
        <v>Baby Boomer</v>
      </c>
      <c r="O3546" s="6" t="str">
        <f t="shared" si="3"/>
        <v>Low Income</v>
      </c>
    </row>
    <row r="3547" hidden="1">
      <c r="A3547" s="1">
        <v>103545.0</v>
      </c>
      <c r="B3547" s="1">
        <v>41.0</v>
      </c>
      <c r="C3547" s="1">
        <v>20000.0</v>
      </c>
      <c r="D3547" s="1" t="s">
        <v>24</v>
      </c>
      <c r="E3547" s="1">
        <v>1354.47</v>
      </c>
      <c r="F3547" s="1">
        <v>5.0</v>
      </c>
      <c r="G3547" s="1">
        <v>20.0</v>
      </c>
      <c r="H3547" s="1">
        <v>3.0</v>
      </c>
      <c r="I3547" s="1" t="s">
        <v>22</v>
      </c>
      <c r="J3547" s="1">
        <v>0.978</v>
      </c>
      <c r="K3547" s="1">
        <v>0.143</v>
      </c>
      <c r="L3547" s="6" t="str">
        <f>if(J3547&gt;QUARTILE!$B$3, "TOP", if(J3547&lt;QUARTILE!$B$4, "BOTTOM", 0))</f>
        <v>TOP</v>
      </c>
      <c r="M3547" s="6">
        <f t="shared" si="1"/>
        <v>2</v>
      </c>
      <c r="N3547" s="6" t="str">
        <f t="shared" si="2"/>
        <v>Gen X</v>
      </c>
      <c r="O3547" s="6" t="str">
        <f t="shared" si="3"/>
        <v>Low Income</v>
      </c>
    </row>
    <row r="3548" hidden="1">
      <c r="A3548" s="1">
        <v>103546.0</v>
      </c>
      <c r="B3548" s="1">
        <v>52.0</v>
      </c>
      <c r="C3548" s="1">
        <v>34000.0</v>
      </c>
      <c r="D3548" s="1" t="s">
        <v>27</v>
      </c>
      <c r="E3548" s="1">
        <v>41043.07</v>
      </c>
      <c r="F3548" s="1">
        <v>4.0</v>
      </c>
      <c r="G3548" s="1">
        <v>19.0</v>
      </c>
      <c r="H3548" s="1">
        <v>4.0</v>
      </c>
      <c r="I3548" s="1" t="s">
        <v>18</v>
      </c>
      <c r="J3548" s="1">
        <v>0.671</v>
      </c>
      <c r="K3548" s="1">
        <v>0.724</v>
      </c>
      <c r="L3548" s="6">
        <f>if(J3548&gt;QUARTILE!$B$3, "TOP", if(J3548&lt;QUARTILE!$B$4, "BOTTOM", 0))</f>
        <v>0</v>
      </c>
      <c r="M3548" s="6">
        <f t="shared" si="1"/>
        <v>1</v>
      </c>
      <c r="N3548" s="6" t="str">
        <f t="shared" si="2"/>
        <v>Gen X</v>
      </c>
      <c r="O3548" s="6" t="str">
        <f t="shared" si="3"/>
        <v>Low Income</v>
      </c>
    </row>
    <row r="3549" hidden="1">
      <c r="A3549" s="1">
        <v>103547.0</v>
      </c>
      <c r="B3549" s="1">
        <v>41.0</v>
      </c>
      <c r="C3549" s="1">
        <v>52000.0</v>
      </c>
      <c r="D3549" s="1" t="s">
        <v>23</v>
      </c>
      <c r="E3549" s="1">
        <v>26241.18</v>
      </c>
      <c r="F3549" s="1">
        <v>4.0</v>
      </c>
      <c r="G3549" s="1">
        <v>23.0</v>
      </c>
      <c r="H3549" s="1">
        <v>13.0</v>
      </c>
      <c r="I3549" s="1" t="s">
        <v>18</v>
      </c>
      <c r="J3549" s="1">
        <v>0.267</v>
      </c>
      <c r="K3549" s="1">
        <v>0.421</v>
      </c>
      <c r="L3549" s="6" t="str">
        <f>if(J3549&gt;QUARTILE!$B$3, "TOP", if(J3549&lt;QUARTILE!$B$4, "BOTTOM", 0))</f>
        <v>BOTTOM</v>
      </c>
      <c r="M3549" s="6">
        <f t="shared" si="1"/>
        <v>1</v>
      </c>
      <c r="N3549" s="6" t="str">
        <f t="shared" si="2"/>
        <v>Gen X</v>
      </c>
      <c r="O3549" s="6" t="str">
        <f t="shared" si="3"/>
        <v>Medium Income</v>
      </c>
    </row>
    <row r="3550" hidden="1">
      <c r="A3550" s="1">
        <v>103548.0</v>
      </c>
      <c r="B3550" s="1">
        <v>34.0</v>
      </c>
      <c r="C3550" s="1">
        <v>15000.0</v>
      </c>
      <c r="D3550" s="1" t="s">
        <v>25</v>
      </c>
      <c r="E3550" s="1">
        <v>7639.83</v>
      </c>
      <c r="F3550" s="1">
        <v>1.0</v>
      </c>
      <c r="G3550" s="1">
        <v>20.0</v>
      </c>
      <c r="H3550" s="1">
        <v>6.0</v>
      </c>
      <c r="I3550" s="1" t="s">
        <v>22</v>
      </c>
      <c r="J3550" s="1">
        <v>0.484</v>
      </c>
      <c r="K3550" s="1">
        <v>0.598</v>
      </c>
      <c r="L3550" s="6">
        <f>if(J3550&gt;QUARTILE!$B$3, "TOP", if(J3550&lt;QUARTILE!$B$4, "BOTTOM", 0))</f>
        <v>0</v>
      </c>
      <c r="M3550" s="6">
        <f t="shared" si="1"/>
        <v>2</v>
      </c>
      <c r="N3550" s="6" t="str">
        <f t="shared" si="2"/>
        <v>Gen X</v>
      </c>
      <c r="O3550" s="6" t="str">
        <f t="shared" si="3"/>
        <v>Low Income</v>
      </c>
    </row>
    <row r="3551" hidden="1">
      <c r="A3551" s="1">
        <v>103549.0</v>
      </c>
      <c r="B3551" s="1">
        <v>22.0</v>
      </c>
      <c r="C3551" s="1">
        <v>35000.0</v>
      </c>
      <c r="D3551" s="1" t="s">
        <v>25</v>
      </c>
      <c r="E3551" s="1">
        <v>14046.91</v>
      </c>
      <c r="F3551" s="1">
        <v>2.0</v>
      </c>
      <c r="G3551" s="1">
        <v>17.0</v>
      </c>
      <c r="H3551" s="1">
        <v>26.0</v>
      </c>
      <c r="I3551" s="1" t="s">
        <v>26</v>
      </c>
      <c r="J3551" s="1">
        <v>0.811</v>
      </c>
      <c r="K3551" s="1">
        <v>0.0</v>
      </c>
      <c r="L3551" s="6">
        <f>if(J3551&gt;QUARTILE!$B$3, "TOP", if(J3551&lt;QUARTILE!$B$4, "BOTTOM", 0))</f>
        <v>0</v>
      </c>
      <c r="M3551" s="6">
        <f t="shared" si="1"/>
        <v>3</v>
      </c>
      <c r="N3551" s="6" t="str">
        <f t="shared" si="2"/>
        <v>Millenial</v>
      </c>
      <c r="O3551" s="6" t="str">
        <f t="shared" si="3"/>
        <v>Low Income</v>
      </c>
    </row>
    <row r="3552" hidden="1">
      <c r="A3552" s="1">
        <v>103550.0</v>
      </c>
      <c r="B3552" s="1">
        <v>37.0</v>
      </c>
      <c r="C3552" s="1">
        <v>14000.0</v>
      </c>
      <c r="D3552" s="1" t="s">
        <v>25</v>
      </c>
      <c r="E3552" s="1">
        <v>2917.73</v>
      </c>
      <c r="F3552" s="1">
        <v>5.0</v>
      </c>
      <c r="G3552" s="1">
        <v>25.0</v>
      </c>
      <c r="H3552" s="1">
        <v>8.0</v>
      </c>
      <c r="I3552" s="1" t="s">
        <v>22</v>
      </c>
      <c r="J3552" s="1">
        <v>0.087</v>
      </c>
      <c r="K3552" s="1">
        <v>0.437</v>
      </c>
      <c r="L3552" s="6" t="str">
        <f>if(J3552&gt;QUARTILE!$B$3, "TOP", if(J3552&lt;QUARTILE!$B$4, "BOTTOM", 0))</f>
        <v>BOTTOM</v>
      </c>
      <c r="M3552" s="6">
        <f t="shared" si="1"/>
        <v>2</v>
      </c>
      <c r="N3552" s="6" t="str">
        <f t="shared" si="2"/>
        <v>Gen X</v>
      </c>
      <c r="O3552" s="6" t="str">
        <f t="shared" si="3"/>
        <v>Low Income</v>
      </c>
    </row>
    <row r="3553" hidden="1">
      <c r="A3553" s="1">
        <v>103551.0</v>
      </c>
      <c r="B3553" s="1">
        <v>38.0</v>
      </c>
      <c r="C3553" s="1">
        <v>78000.0</v>
      </c>
      <c r="D3553" s="1" t="s">
        <v>25</v>
      </c>
      <c r="E3553" s="1">
        <v>24562.6</v>
      </c>
      <c r="F3553" s="1">
        <v>5.0</v>
      </c>
      <c r="G3553" s="1">
        <v>25.0</v>
      </c>
      <c r="H3553" s="1">
        <v>5.0</v>
      </c>
      <c r="I3553" s="1" t="s">
        <v>22</v>
      </c>
      <c r="J3553" s="1">
        <v>0.515</v>
      </c>
      <c r="K3553" s="1">
        <v>0.381</v>
      </c>
      <c r="L3553" s="6">
        <f>if(J3553&gt;QUARTILE!$B$3, "TOP", if(J3553&lt;QUARTILE!$B$4, "BOTTOM", 0))</f>
        <v>0</v>
      </c>
      <c r="M3553" s="6">
        <f t="shared" si="1"/>
        <v>2</v>
      </c>
      <c r="N3553" s="6" t="str">
        <f t="shared" si="2"/>
        <v>Gen X</v>
      </c>
      <c r="O3553" s="6" t="str">
        <f t="shared" si="3"/>
        <v>Medium Income</v>
      </c>
    </row>
    <row r="3554" hidden="1">
      <c r="A3554" s="1">
        <v>103552.0</v>
      </c>
      <c r="B3554" s="1">
        <v>57.0</v>
      </c>
      <c r="C3554" s="1">
        <v>17000.0</v>
      </c>
      <c r="D3554" s="1" t="s">
        <v>17</v>
      </c>
      <c r="E3554" s="1">
        <v>1458.52</v>
      </c>
      <c r="F3554" s="1">
        <v>1.0</v>
      </c>
      <c r="G3554" s="1">
        <v>27.0</v>
      </c>
      <c r="H3554" s="1">
        <v>9.0</v>
      </c>
      <c r="I3554" s="1" t="s">
        <v>22</v>
      </c>
      <c r="J3554" s="1">
        <v>0.968</v>
      </c>
      <c r="K3554" s="1">
        <v>0.686</v>
      </c>
      <c r="L3554" s="6" t="str">
        <f>if(J3554&gt;QUARTILE!$B$3, "TOP", if(J3554&lt;QUARTILE!$B$4, "BOTTOM", 0))</f>
        <v>TOP</v>
      </c>
      <c r="M3554" s="6">
        <f t="shared" si="1"/>
        <v>2</v>
      </c>
      <c r="N3554" s="6" t="str">
        <f t="shared" si="2"/>
        <v>Gen X</v>
      </c>
      <c r="O3554" s="6" t="str">
        <f t="shared" si="3"/>
        <v>Low Income</v>
      </c>
    </row>
    <row r="3555" hidden="1">
      <c r="A3555" s="1">
        <v>103553.0</v>
      </c>
      <c r="B3555" s="1">
        <v>75.0</v>
      </c>
      <c r="C3555" s="1">
        <v>32000.0</v>
      </c>
      <c r="D3555" s="1" t="s">
        <v>27</v>
      </c>
      <c r="E3555" s="1">
        <v>28296.6</v>
      </c>
      <c r="F3555" s="1">
        <v>4.0</v>
      </c>
      <c r="G3555" s="1">
        <v>12.0</v>
      </c>
      <c r="H3555" s="1">
        <v>6.0</v>
      </c>
      <c r="I3555" s="1" t="s">
        <v>22</v>
      </c>
      <c r="J3555" s="1">
        <v>0.751</v>
      </c>
      <c r="K3555" s="1">
        <v>0.224</v>
      </c>
      <c r="L3555" s="6">
        <f>if(J3555&gt;QUARTILE!$B$3, "TOP", if(J3555&lt;QUARTILE!$B$4, "BOTTOM", 0))</f>
        <v>0</v>
      </c>
      <c r="M3555" s="6">
        <f t="shared" si="1"/>
        <v>2</v>
      </c>
      <c r="N3555" s="6" t="str">
        <f t="shared" si="2"/>
        <v>Baby Boomer</v>
      </c>
      <c r="O3555" s="6" t="str">
        <f t="shared" si="3"/>
        <v>Low Income</v>
      </c>
    </row>
    <row r="3556" hidden="1">
      <c r="A3556" s="1">
        <v>103554.0</v>
      </c>
      <c r="B3556" s="1">
        <v>48.0</v>
      </c>
      <c r="C3556" s="1">
        <v>24000.0</v>
      </c>
      <c r="D3556" s="1" t="s">
        <v>23</v>
      </c>
      <c r="E3556" s="1">
        <v>15830.05</v>
      </c>
      <c r="F3556" s="1">
        <v>1.0</v>
      </c>
      <c r="G3556" s="1">
        <v>17.0</v>
      </c>
      <c r="H3556" s="1">
        <v>10.0</v>
      </c>
      <c r="I3556" s="1" t="s">
        <v>22</v>
      </c>
      <c r="J3556" s="1">
        <v>0.422</v>
      </c>
      <c r="K3556" s="1">
        <v>0.744</v>
      </c>
      <c r="L3556" s="6">
        <f>if(J3556&gt;QUARTILE!$B$3, "TOP", if(J3556&lt;QUARTILE!$B$4, "BOTTOM", 0))</f>
        <v>0</v>
      </c>
      <c r="M3556" s="6">
        <f t="shared" si="1"/>
        <v>2</v>
      </c>
      <c r="N3556" s="6" t="str">
        <f t="shared" si="2"/>
        <v>Gen X</v>
      </c>
      <c r="O3556" s="6" t="str">
        <f t="shared" si="3"/>
        <v>Low Income</v>
      </c>
    </row>
    <row r="3557" hidden="1">
      <c r="A3557" s="1">
        <v>103555.0</v>
      </c>
      <c r="B3557" s="1">
        <v>63.0</v>
      </c>
      <c r="C3557" s="1">
        <v>105000.0</v>
      </c>
      <c r="D3557" s="1" t="s">
        <v>23</v>
      </c>
      <c r="E3557" s="1">
        <v>6538.18</v>
      </c>
      <c r="F3557" s="1">
        <v>4.0</v>
      </c>
      <c r="G3557" s="1">
        <v>18.0</v>
      </c>
      <c r="H3557" s="1">
        <v>8.0</v>
      </c>
      <c r="I3557" s="1" t="s">
        <v>22</v>
      </c>
      <c r="J3557" s="1">
        <v>0.412</v>
      </c>
      <c r="K3557" s="1">
        <v>0.621</v>
      </c>
      <c r="L3557" s="6">
        <f>if(J3557&gt;QUARTILE!$B$3, "TOP", if(J3557&lt;QUARTILE!$B$4, "BOTTOM", 0))</f>
        <v>0</v>
      </c>
      <c r="M3557" s="6">
        <f t="shared" si="1"/>
        <v>2</v>
      </c>
      <c r="N3557" s="6" t="str">
        <f t="shared" si="2"/>
        <v>Baby Boomer</v>
      </c>
      <c r="O3557" s="6" t="str">
        <f t="shared" si="3"/>
        <v>Medium Income</v>
      </c>
    </row>
    <row r="3558" hidden="1">
      <c r="A3558" s="1">
        <v>103556.0</v>
      </c>
      <c r="B3558" s="1">
        <v>53.0</v>
      </c>
      <c r="C3558" s="1">
        <v>25000.0</v>
      </c>
      <c r="D3558" s="1" t="s">
        <v>25</v>
      </c>
      <c r="E3558" s="1">
        <v>39693.45</v>
      </c>
      <c r="F3558" s="1">
        <v>2.0</v>
      </c>
      <c r="G3558" s="1">
        <v>17.0</v>
      </c>
      <c r="H3558" s="1">
        <v>2.0</v>
      </c>
      <c r="I3558" s="1" t="s">
        <v>18</v>
      </c>
      <c r="J3558" s="1">
        <v>0.433</v>
      </c>
      <c r="K3558" s="1">
        <v>0.41</v>
      </c>
      <c r="L3558" s="6">
        <f>if(J3558&gt;QUARTILE!$B$3, "TOP", if(J3558&lt;QUARTILE!$B$4, "BOTTOM", 0))</f>
        <v>0</v>
      </c>
      <c r="M3558" s="6">
        <f t="shared" si="1"/>
        <v>1</v>
      </c>
      <c r="N3558" s="6" t="str">
        <f t="shared" si="2"/>
        <v>Gen X</v>
      </c>
      <c r="O3558" s="6" t="str">
        <f t="shared" si="3"/>
        <v>Low Income</v>
      </c>
    </row>
    <row r="3559" hidden="1">
      <c r="A3559" s="1">
        <v>103557.0</v>
      </c>
      <c r="B3559" s="1">
        <v>28.0</v>
      </c>
      <c r="C3559" s="1">
        <v>16000.0</v>
      </c>
      <c r="D3559" s="1" t="s">
        <v>23</v>
      </c>
      <c r="E3559" s="1">
        <v>85476.9</v>
      </c>
      <c r="F3559" s="1">
        <v>2.0</v>
      </c>
      <c r="G3559" s="1">
        <v>16.0</v>
      </c>
      <c r="H3559" s="1">
        <v>17.0</v>
      </c>
      <c r="I3559" s="1" t="s">
        <v>22</v>
      </c>
      <c r="J3559" s="1">
        <v>0.978</v>
      </c>
      <c r="K3559" s="1">
        <v>0.276</v>
      </c>
      <c r="L3559" s="6" t="str">
        <f>if(J3559&gt;QUARTILE!$B$3, "TOP", if(J3559&lt;QUARTILE!$B$4, "BOTTOM", 0))</f>
        <v>TOP</v>
      </c>
      <c r="M3559" s="6">
        <f t="shared" si="1"/>
        <v>2</v>
      </c>
      <c r="N3559" s="6" t="str">
        <f t="shared" si="2"/>
        <v>Millenial</v>
      </c>
      <c r="O3559" s="6" t="str">
        <f t="shared" si="3"/>
        <v>Low Income</v>
      </c>
    </row>
    <row r="3560" hidden="1">
      <c r="A3560" s="1">
        <v>103558.0</v>
      </c>
      <c r="B3560" s="1">
        <v>69.0</v>
      </c>
      <c r="C3560" s="1">
        <v>32000.0</v>
      </c>
      <c r="D3560" s="1" t="s">
        <v>23</v>
      </c>
      <c r="E3560" s="1">
        <v>5869.96</v>
      </c>
      <c r="F3560" s="1">
        <v>3.0</v>
      </c>
      <c r="G3560" s="1">
        <v>26.0</v>
      </c>
      <c r="H3560" s="1">
        <v>7.0</v>
      </c>
      <c r="I3560" s="1" t="s">
        <v>22</v>
      </c>
      <c r="J3560" s="1">
        <v>0.452</v>
      </c>
      <c r="K3560" s="1">
        <v>0.302</v>
      </c>
      <c r="L3560" s="6">
        <f>if(J3560&gt;QUARTILE!$B$3, "TOP", if(J3560&lt;QUARTILE!$B$4, "BOTTOM", 0))</f>
        <v>0</v>
      </c>
      <c r="M3560" s="6">
        <f t="shared" si="1"/>
        <v>2</v>
      </c>
      <c r="N3560" s="6" t="str">
        <f t="shared" si="2"/>
        <v>Baby Boomer</v>
      </c>
      <c r="O3560" s="6" t="str">
        <f t="shared" si="3"/>
        <v>Low Income</v>
      </c>
    </row>
    <row r="3561" hidden="1">
      <c r="A3561" s="1">
        <v>103559.0</v>
      </c>
      <c r="B3561" s="1">
        <v>32.0</v>
      </c>
      <c r="C3561" s="1">
        <v>32000.0</v>
      </c>
      <c r="D3561" s="1" t="s">
        <v>25</v>
      </c>
      <c r="E3561" s="1">
        <v>32823.33</v>
      </c>
      <c r="F3561" s="1">
        <v>4.0</v>
      </c>
      <c r="G3561" s="1">
        <v>12.0</v>
      </c>
      <c r="H3561" s="1">
        <v>5.0</v>
      </c>
      <c r="I3561" s="1" t="s">
        <v>18</v>
      </c>
      <c r="J3561" s="1">
        <v>0.993</v>
      </c>
      <c r="K3561" s="1">
        <v>0.385</v>
      </c>
      <c r="L3561" s="6" t="str">
        <f>if(J3561&gt;QUARTILE!$B$3, "TOP", if(J3561&lt;QUARTILE!$B$4, "BOTTOM", 0))</f>
        <v>TOP</v>
      </c>
      <c r="M3561" s="6">
        <f t="shared" si="1"/>
        <v>1</v>
      </c>
      <c r="N3561" s="6" t="str">
        <f t="shared" si="2"/>
        <v>Gen X</v>
      </c>
      <c r="O3561" s="6" t="str">
        <f t="shared" si="3"/>
        <v>Low Income</v>
      </c>
    </row>
    <row r="3562" hidden="1">
      <c r="A3562" s="1">
        <v>103560.0</v>
      </c>
      <c r="B3562" s="1">
        <v>36.0</v>
      </c>
      <c r="C3562" s="1">
        <v>20000.0</v>
      </c>
      <c r="D3562" s="1" t="s">
        <v>25</v>
      </c>
      <c r="E3562" s="1">
        <v>27739.2</v>
      </c>
      <c r="F3562" s="1">
        <v>1.0</v>
      </c>
      <c r="G3562" s="1">
        <v>17.0</v>
      </c>
      <c r="H3562" s="1">
        <v>9.0</v>
      </c>
      <c r="I3562" s="1" t="s">
        <v>22</v>
      </c>
      <c r="J3562" s="1">
        <v>0.959</v>
      </c>
      <c r="K3562" s="1">
        <v>0.577</v>
      </c>
      <c r="L3562" s="6" t="str">
        <f>if(J3562&gt;QUARTILE!$B$3, "TOP", if(J3562&lt;QUARTILE!$B$4, "BOTTOM", 0))</f>
        <v>TOP</v>
      </c>
      <c r="M3562" s="6">
        <f t="shared" si="1"/>
        <v>2</v>
      </c>
      <c r="N3562" s="6" t="str">
        <f t="shared" si="2"/>
        <v>Gen X</v>
      </c>
      <c r="O3562" s="6" t="str">
        <f t="shared" si="3"/>
        <v>Low Income</v>
      </c>
    </row>
    <row r="3563" hidden="1">
      <c r="A3563" s="1">
        <v>103561.0</v>
      </c>
      <c r="B3563" s="1">
        <v>24.0</v>
      </c>
      <c r="C3563" s="1">
        <v>11000.0</v>
      </c>
      <c r="D3563" s="1" t="s">
        <v>30</v>
      </c>
      <c r="E3563" s="1">
        <v>27502.35</v>
      </c>
      <c r="F3563" s="1">
        <v>1.0</v>
      </c>
      <c r="G3563" s="1">
        <v>19.0</v>
      </c>
      <c r="H3563" s="1">
        <v>14.0</v>
      </c>
      <c r="I3563" s="1" t="s">
        <v>22</v>
      </c>
      <c r="J3563" s="1">
        <v>0.464</v>
      </c>
      <c r="K3563" s="1">
        <v>0.448</v>
      </c>
      <c r="L3563" s="6">
        <f>if(J3563&gt;QUARTILE!$B$3, "TOP", if(J3563&lt;QUARTILE!$B$4, "BOTTOM", 0))</f>
        <v>0</v>
      </c>
      <c r="M3563" s="6">
        <f t="shared" si="1"/>
        <v>2</v>
      </c>
      <c r="N3563" s="6" t="str">
        <f t="shared" si="2"/>
        <v>Millenial</v>
      </c>
      <c r="O3563" s="6" t="str">
        <f t="shared" si="3"/>
        <v>Low Income</v>
      </c>
    </row>
    <row r="3564" hidden="1">
      <c r="A3564" s="1">
        <v>103562.0</v>
      </c>
      <c r="B3564" s="1">
        <v>68.0</v>
      </c>
      <c r="C3564" s="1">
        <v>16000.0</v>
      </c>
      <c r="D3564" s="1" t="s">
        <v>23</v>
      </c>
      <c r="E3564" s="1">
        <v>63040.99</v>
      </c>
      <c r="F3564" s="1">
        <v>1.0</v>
      </c>
      <c r="G3564" s="1">
        <v>15.0</v>
      </c>
      <c r="H3564" s="1">
        <v>5.0</v>
      </c>
      <c r="I3564" s="1" t="s">
        <v>18</v>
      </c>
      <c r="J3564" s="1">
        <v>1.0</v>
      </c>
      <c r="K3564" s="1">
        <v>0.221</v>
      </c>
      <c r="L3564" s="6" t="str">
        <f>if(J3564&gt;QUARTILE!$B$3, "TOP", if(J3564&lt;QUARTILE!$B$4, "BOTTOM", 0))</f>
        <v>TOP</v>
      </c>
      <c r="M3564" s="6">
        <f t="shared" si="1"/>
        <v>1</v>
      </c>
      <c r="N3564" s="6" t="str">
        <f t="shared" si="2"/>
        <v>Baby Boomer</v>
      </c>
      <c r="O3564" s="6" t="str">
        <f t="shared" si="3"/>
        <v>Low Income</v>
      </c>
    </row>
    <row r="3565" hidden="1">
      <c r="A3565" s="1">
        <v>103563.0</v>
      </c>
      <c r="B3565" s="1">
        <v>45.0</v>
      </c>
      <c r="C3565" s="1">
        <v>37000.0</v>
      </c>
      <c r="D3565" s="1" t="s">
        <v>23</v>
      </c>
      <c r="E3565" s="1">
        <v>13334.67</v>
      </c>
      <c r="F3565" s="1">
        <v>3.0</v>
      </c>
      <c r="G3565" s="1">
        <v>16.0</v>
      </c>
      <c r="H3565" s="1">
        <v>7.0</v>
      </c>
      <c r="I3565" s="1" t="s">
        <v>22</v>
      </c>
      <c r="J3565" s="1">
        <v>0.35</v>
      </c>
      <c r="K3565" s="1">
        <v>0.88</v>
      </c>
      <c r="L3565" s="6">
        <f>if(J3565&gt;QUARTILE!$B$3, "TOP", if(J3565&lt;QUARTILE!$B$4, "BOTTOM", 0))</f>
        <v>0</v>
      </c>
      <c r="M3565" s="6">
        <f t="shared" si="1"/>
        <v>2</v>
      </c>
      <c r="N3565" s="6" t="str">
        <f t="shared" si="2"/>
        <v>Gen X</v>
      </c>
      <c r="O3565" s="6" t="str">
        <f t="shared" si="3"/>
        <v>Low Income</v>
      </c>
    </row>
    <row r="3566" hidden="1">
      <c r="A3566" s="1">
        <v>103564.0</v>
      </c>
      <c r="B3566" s="1">
        <v>68.0</v>
      </c>
      <c r="C3566" s="1">
        <v>8000.0</v>
      </c>
      <c r="D3566" s="1" t="s">
        <v>23</v>
      </c>
      <c r="E3566" s="1">
        <v>22427.47</v>
      </c>
      <c r="F3566" s="1">
        <v>5.0</v>
      </c>
      <c r="G3566" s="1">
        <v>21.0</v>
      </c>
      <c r="H3566" s="1">
        <v>5.0</v>
      </c>
      <c r="I3566" s="1" t="s">
        <v>22</v>
      </c>
      <c r="J3566" s="1">
        <v>0.31</v>
      </c>
      <c r="K3566" s="1">
        <v>0.26</v>
      </c>
      <c r="L3566" s="6" t="str">
        <f>if(J3566&gt;QUARTILE!$B$3, "TOP", if(J3566&lt;QUARTILE!$B$4, "BOTTOM", 0))</f>
        <v>BOTTOM</v>
      </c>
      <c r="M3566" s="6">
        <f t="shared" si="1"/>
        <v>2</v>
      </c>
      <c r="N3566" s="6" t="str">
        <f t="shared" si="2"/>
        <v>Baby Boomer</v>
      </c>
      <c r="O3566" s="6" t="str">
        <f t="shared" si="3"/>
        <v>Low Income</v>
      </c>
    </row>
    <row r="3567" hidden="1">
      <c r="A3567" s="1">
        <v>103565.0</v>
      </c>
      <c r="B3567" s="1">
        <v>60.0</v>
      </c>
      <c r="C3567" s="1">
        <v>19000.0</v>
      </c>
      <c r="D3567" s="1" t="s">
        <v>25</v>
      </c>
      <c r="E3567" s="1">
        <v>34731.49</v>
      </c>
      <c r="F3567" s="1">
        <v>1.0</v>
      </c>
      <c r="G3567" s="1">
        <v>19.0</v>
      </c>
      <c r="H3567" s="1">
        <v>8.0</v>
      </c>
      <c r="I3567" s="1" t="s">
        <v>18</v>
      </c>
      <c r="J3567" s="1">
        <v>0.257</v>
      </c>
      <c r="K3567" s="1">
        <v>0.572</v>
      </c>
      <c r="L3567" s="6" t="str">
        <f>if(J3567&gt;QUARTILE!$B$3, "TOP", if(J3567&lt;QUARTILE!$B$4, "BOTTOM", 0))</f>
        <v>BOTTOM</v>
      </c>
      <c r="M3567" s="6">
        <f t="shared" si="1"/>
        <v>1</v>
      </c>
      <c r="N3567" s="6" t="str">
        <f t="shared" si="2"/>
        <v>Gen X</v>
      </c>
      <c r="O3567" s="6" t="str">
        <f t="shared" si="3"/>
        <v>Low Income</v>
      </c>
    </row>
    <row r="3568" hidden="1">
      <c r="A3568" s="1">
        <v>103566.0</v>
      </c>
      <c r="B3568" s="1">
        <v>75.0</v>
      </c>
      <c r="C3568" s="1">
        <v>40000.0</v>
      </c>
      <c r="D3568" s="1" t="s">
        <v>23</v>
      </c>
      <c r="E3568" s="1">
        <v>13060.71</v>
      </c>
      <c r="F3568" s="1">
        <v>2.0</v>
      </c>
      <c r="G3568" s="1">
        <v>17.0</v>
      </c>
      <c r="H3568" s="1">
        <v>3.0</v>
      </c>
      <c r="I3568" s="1" t="s">
        <v>22</v>
      </c>
      <c r="J3568" s="1">
        <v>0.296</v>
      </c>
      <c r="K3568" s="1">
        <v>0.905</v>
      </c>
      <c r="L3568" s="6" t="str">
        <f>if(J3568&gt;QUARTILE!$B$3, "TOP", if(J3568&lt;QUARTILE!$B$4, "BOTTOM", 0))</f>
        <v>BOTTOM</v>
      </c>
      <c r="M3568" s="6">
        <f t="shared" si="1"/>
        <v>2</v>
      </c>
      <c r="N3568" s="6" t="str">
        <f t="shared" si="2"/>
        <v>Baby Boomer</v>
      </c>
      <c r="O3568" s="6" t="str">
        <f t="shared" si="3"/>
        <v>Low Income</v>
      </c>
    </row>
    <row r="3569" hidden="1">
      <c r="A3569" s="1">
        <v>103567.0</v>
      </c>
      <c r="B3569" s="1">
        <v>22.0</v>
      </c>
      <c r="C3569" s="1">
        <v>21000.0</v>
      </c>
      <c r="D3569" s="1" t="s">
        <v>27</v>
      </c>
      <c r="E3569" s="1">
        <v>13133.65</v>
      </c>
      <c r="F3569" s="1">
        <v>1.0</v>
      </c>
      <c r="G3569" s="1">
        <v>16.0</v>
      </c>
      <c r="H3569" s="1">
        <v>21.0</v>
      </c>
      <c r="I3569" s="1" t="s">
        <v>26</v>
      </c>
      <c r="J3569" s="1">
        <v>0.973</v>
      </c>
      <c r="K3569" s="1">
        <v>0.547</v>
      </c>
      <c r="L3569" s="6" t="str">
        <f>if(J3569&gt;QUARTILE!$B$3, "TOP", if(J3569&lt;QUARTILE!$B$4, "BOTTOM", 0))</f>
        <v>TOP</v>
      </c>
      <c r="M3569" s="6">
        <f t="shared" si="1"/>
        <v>3</v>
      </c>
      <c r="N3569" s="6" t="str">
        <f t="shared" si="2"/>
        <v>Millenial</v>
      </c>
      <c r="O3569" s="6" t="str">
        <f t="shared" si="3"/>
        <v>Low Income</v>
      </c>
    </row>
    <row r="3570" hidden="1">
      <c r="A3570" s="1">
        <v>103568.0</v>
      </c>
      <c r="B3570" s="1">
        <v>22.0</v>
      </c>
      <c r="C3570" s="1">
        <v>81000.0</v>
      </c>
      <c r="D3570" s="1" t="s">
        <v>23</v>
      </c>
      <c r="E3570" s="1">
        <v>7673.72</v>
      </c>
      <c r="F3570" s="1">
        <v>1.0</v>
      </c>
      <c r="G3570" s="1">
        <v>17.0</v>
      </c>
      <c r="H3570" s="1">
        <v>22.0</v>
      </c>
      <c r="I3570" s="1" t="s">
        <v>26</v>
      </c>
      <c r="J3570" s="1">
        <v>0.754</v>
      </c>
      <c r="K3570" s="1">
        <v>0.266</v>
      </c>
      <c r="L3570" s="6">
        <f>if(J3570&gt;QUARTILE!$B$3, "TOP", if(J3570&lt;QUARTILE!$B$4, "BOTTOM", 0))</f>
        <v>0</v>
      </c>
      <c r="M3570" s="6">
        <f t="shared" si="1"/>
        <v>3</v>
      </c>
      <c r="N3570" s="6" t="str">
        <f t="shared" si="2"/>
        <v>Millenial</v>
      </c>
      <c r="O3570" s="6" t="str">
        <f t="shared" si="3"/>
        <v>Medium Income</v>
      </c>
    </row>
    <row r="3571" hidden="1">
      <c r="A3571" s="1">
        <v>103569.0</v>
      </c>
      <c r="B3571" s="1">
        <v>47.0</v>
      </c>
      <c r="C3571" s="1">
        <v>8000.0</v>
      </c>
      <c r="D3571" s="1" t="s">
        <v>25</v>
      </c>
      <c r="E3571" s="1">
        <v>30357.76</v>
      </c>
      <c r="F3571" s="1">
        <v>1.0</v>
      </c>
      <c r="G3571" s="1">
        <v>22.0</v>
      </c>
      <c r="H3571" s="1">
        <v>8.0</v>
      </c>
      <c r="I3571" s="1" t="s">
        <v>18</v>
      </c>
      <c r="J3571" s="1">
        <v>0.298</v>
      </c>
      <c r="K3571" s="1">
        <v>0.197</v>
      </c>
      <c r="L3571" s="6" t="str">
        <f>if(J3571&gt;QUARTILE!$B$3, "TOP", if(J3571&lt;QUARTILE!$B$4, "BOTTOM", 0))</f>
        <v>BOTTOM</v>
      </c>
      <c r="M3571" s="6">
        <f t="shared" si="1"/>
        <v>1</v>
      </c>
      <c r="N3571" s="6" t="str">
        <f t="shared" si="2"/>
        <v>Gen X</v>
      </c>
      <c r="O3571" s="6" t="str">
        <f t="shared" si="3"/>
        <v>Low Income</v>
      </c>
    </row>
    <row r="3572" hidden="1">
      <c r="A3572" s="1">
        <v>103570.0</v>
      </c>
      <c r="B3572" s="1">
        <v>71.0</v>
      </c>
      <c r="C3572" s="1">
        <v>12000.0</v>
      </c>
      <c r="D3572" s="1" t="s">
        <v>17</v>
      </c>
      <c r="E3572" s="1">
        <v>23179.72</v>
      </c>
      <c r="F3572" s="1">
        <v>5.0</v>
      </c>
      <c r="G3572" s="1">
        <v>27.0</v>
      </c>
      <c r="H3572" s="1">
        <v>7.0</v>
      </c>
      <c r="I3572" s="1" t="s">
        <v>22</v>
      </c>
      <c r="J3572" s="1">
        <v>0.107</v>
      </c>
      <c r="K3572" s="1">
        <v>0.803</v>
      </c>
      <c r="L3572" s="6" t="str">
        <f>if(J3572&gt;QUARTILE!$B$3, "TOP", if(J3572&lt;QUARTILE!$B$4, "BOTTOM", 0))</f>
        <v>BOTTOM</v>
      </c>
      <c r="M3572" s="6">
        <f t="shared" si="1"/>
        <v>2</v>
      </c>
      <c r="N3572" s="6" t="str">
        <f t="shared" si="2"/>
        <v>Baby Boomer</v>
      </c>
      <c r="O3572" s="6" t="str">
        <f t="shared" si="3"/>
        <v>Low Income</v>
      </c>
    </row>
    <row r="3573" hidden="1">
      <c r="A3573" s="1">
        <v>103571.0</v>
      </c>
      <c r="B3573" s="1">
        <v>49.0</v>
      </c>
      <c r="C3573" s="1">
        <v>5000.0</v>
      </c>
      <c r="D3573" s="1" t="s">
        <v>23</v>
      </c>
      <c r="E3573" s="1">
        <v>11998.23</v>
      </c>
      <c r="F3573" s="1">
        <v>1.0</v>
      </c>
      <c r="G3573" s="1">
        <v>23.0</v>
      </c>
      <c r="H3573" s="1">
        <v>7.0</v>
      </c>
      <c r="I3573" s="1" t="s">
        <v>22</v>
      </c>
      <c r="J3573" s="1">
        <v>0.54</v>
      </c>
      <c r="K3573" s="1">
        <v>0.49</v>
      </c>
      <c r="L3573" s="6">
        <f>if(J3573&gt;QUARTILE!$B$3, "TOP", if(J3573&lt;QUARTILE!$B$4, "BOTTOM", 0))</f>
        <v>0</v>
      </c>
      <c r="M3573" s="6">
        <f t="shared" si="1"/>
        <v>2</v>
      </c>
      <c r="N3573" s="6" t="str">
        <f t="shared" si="2"/>
        <v>Gen X</v>
      </c>
      <c r="O3573" s="6" t="str">
        <f t="shared" si="3"/>
        <v>Low Income</v>
      </c>
    </row>
    <row r="3574" hidden="1">
      <c r="A3574" s="1">
        <v>103572.0</v>
      </c>
      <c r="B3574" s="1">
        <v>25.0</v>
      </c>
      <c r="C3574" s="1">
        <v>73000.0</v>
      </c>
      <c r="D3574" s="1" t="s">
        <v>25</v>
      </c>
      <c r="E3574" s="1">
        <v>10871.68</v>
      </c>
      <c r="F3574" s="1">
        <v>5.0</v>
      </c>
      <c r="G3574" s="1">
        <v>22.0</v>
      </c>
      <c r="H3574" s="1">
        <v>14.0</v>
      </c>
      <c r="I3574" s="1" t="s">
        <v>18</v>
      </c>
      <c r="J3574" s="1">
        <v>0.689</v>
      </c>
      <c r="K3574" s="1">
        <v>0.543</v>
      </c>
      <c r="L3574" s="6">
        <f>if(J3574&gt;QUARTILE!$B$3, "TOP", if(J3574&lt;QUARTILE!$B$4, "BOTTOM", 0))</f>
        <v>0</v>
      </c>
      <c r="M3574" s="6">
        <f t="shared" si="1"/>
        <v>1</v>
      </c>
      <c r="N3574" s="6" t="str">
        <f t="shared" si="2"/>
        <v>Millenial</v>
      </c>
      <c r="O3574" s="6" t="str">
        <f t="shared" si="3"/>
        <v>Medium Income</v>
      </c>
    </row>
    <row r="3575" hidden="1">
      <c r="A3575" s="1">
        <v>103573.0</v>
      </c>
      <c r="B3575" s="1">
        <v>27.0</v>
      </c>
      <c r="C3575" s="1">
        <v>12000.0</v>
      </c>
      <c r="D3575" s="1" t="s">
        <v>25</v>
      </c>
      <c r="E3575" s="1">
        <v>1507.18</v>
      </c>
      <c r="F3575" s="1">
        <v>5.0</v>
      </c>
      <c r="G3575" s="1">
        <v>24.0</v>
      </c>
      <c r="H3575" s="1">
        <v>19.0</v>
      </c>
      <c r="I3575" s="1" t="s">
        <v>22</v>
      </c>
      <c r="J3575" s="1">
        <v>0.845</v>
      </c>
      <c r="K3575" s="1">
        <v>0.546</v>
      </c>
      <c r="L3575" s="6" t="str">
        <f>if(J3575&gt;QUARTILE!$B$3, "TOP", if(J3575&lt;QUARTILE!$B$4, "BOTTOM", 0))</f>
        <v>TOP</v>
      </c>
      <c r="M3575" s="6">
        <f t="shared" si="1"/>
        <v>2</v>
      </c>
      <c r="N3575" s="6" t="str">
        <f t="shared" si="2"/>
        <v>Millenial</v>
      </c>
      <c r="O3575" s="6" t="str">
        <f t="shared" si="3"/>
        <v>Low Income</v>
      </c>
    </row>
    <row r="3576" hidden="1">
      <c r="A3576" s="1">
        <v>103574.0</v>
      </c>
      <c r="B3576" s="1">
        <v>55.0</v>
      </c>
      <c r="C3576" s="1">
        <v>7000.0</v>
      </c>
      <c r="D3576" s="1" t="s">
        <v>17</v>
      </c>
      <c r="E3576" s="1">
        <v>130.45</v>
      </c>
      <c r="F3576" s="1">
        <v>3.0</v>
      </c>
      <c r="G3576" s="1">
        <v>22.0</v>
      </c>
      <c r="H3576" s="1">
        <v>4.0</v>
      </c>
      <c r="I3576" s="1" t="s">
        <v>22</v>
      </c>
      <c r="J3576" s="1">
        <v>0.715</v>
      </c>
      <c r="K3576" s="1">
        <v>0.534</v>
      </c>
      <c r="L3576" s="6">
        <f>if(J3576&gt;QUARTILE!$B$3, "TOP", if(J3576&lt;QUARTILE!$B$4, "BOTTOM", 0))</f>
        <v>0</v>
      </c>
      <c r="M3576" s="6">
        <f t="shared" si="1"/>
        <v>2</v>
      </c>
      <c r="N3576" s="6" t="str">
        <f t="shared" si="2"/>
        <v>Gen X</v>
      </c>
      <c r="O3576" s="6" t="str">
        <f t="shared" si="3"/>
        <v>Low Income</v>
      </c>
    </row>
    <row r="3577" hidden="1">
      <c r="A3577" s="1">
        <v>103575.0</v>
      </c>
      <c r="B3577" s="1">
        <v>64.0</v>
      </c>
      <c r="C3577" s="1">
        <v>15000.0</v>
      </c>
      <c r="D3577" s="1" t="s">
        <v>25</v>
      </c>
      <c r="E3577" s="1">
        <v>15053.44</v>
      </c>
      <c r="F3577" s="1">
        <v>2.0</v>
      </c>
      <c r="G3577" s="1">
        <v>18.0</v>
      </c>
      <c r="H3577" s="1">
        <v>5.0</v>
      </c>
      <c r="I3577" s="1" t="s">
        <v>22</v>
      </c>
      <c r="J3577" s="1">
        <v>0.217</v>
      </c>
      <c r="K3577" s="1">
        <v>0.931</v>
      </c>
      <c r="L3577" s="6" t="str">
        <f>if(J3577&gt;QUARTILE!$B$3, "TOP", if(J3577&lt;QUARTILE!$B$4, "BOTTOM", 0))</f>
        <v>BOTTOM</v>
      </c>
      <c r="M3577" s="6">
        <f t="shared" si="1"/>
        <v>2</v>
      </c>
      <c r="N3577" s="6" t="str">
        <f t="shared" si="2"/>
        <v>Baby Boomer</v>
      </c>
      <c r="O3577" s="6" t="str">
        <f t="shared" si="3"/>
        <v>Low Income</v>
      </c>
    </row>
    <row r="3578" hidden="1">
      <c r="A3578" s="1">
        <v>103576.0</v>
      </c>
      <c r="B3578" s="1">
        <v>49.0</v>
      </c>
      <c r="C3578" s="1">
        <v>10000.0</v>
      </c>
      <c r="D3578" s="1" t="s">
        <v>25</v>
      </c>
      <c r="E3578" s="1">
        <v>10808.28</v>
      </c>
      <c r="F3578" s="1">
        <v>1.0</v>
      </c>
      <c r="G3578" s="1">
        <v>13.0</v>
      </c>
      <c r="H3578" s="1">
        <v>11.0</v>
      </c>
      <c r="I3578" s="1" t="s">
        <v>18</v>
      </c>
      <c r="J3578" s="1">
        <v>0.327</v>
      </c>
      <c r="K3578" s="1">
        <v>0.931</v>
      </c>
      <c r="L3578" s="6">
        <f>if(J3578&gt;QUARTILE!$B$3, "TOP", if(J3578&lt;QUARTILE!$B$4, "BOTTOM", 0))</f>
        <v>0</v>
      </c>
      <c r="M3578" s="6">
        <f t="shared" si="1"/>
        <v>1</v>
      </c>
      <c r="N3578" s="6" t="str">
        <f t="shared" si="2"/>
        <v>Gen X</v>
      </c>
      <c r="O3578" s="6" t="str">
        <f t="shared" si="3"/>
        <v>Low Income</v>
      </c>
    </row>
    <row r="3579" hidden="1">
      <c r="A3579" s="1">
        <v>103577.0</v>
      </c>
      <c r="B3579" s="1">
        <v>65.0</v>
      </c>
      <c r="C3579" s="1">
        <v>15000.0</v>
      </c>
      <c r="D3579" s="1" t="s">
        <v>17</v>
      </c>
      <c r="E3579" s="1">
        <v>31796.31</v>
      </c>
      <c r="F3579" s="1">
        <v>1.0</v>
      </c>
      <c r="G3579" s="1">
        <v>21.0</v>
      </c>
      <c r="H3579" s="1">
        <v>10.0</v>
      </c>
      <c r="I3579" s="1" t="s">
        <v>18</v>
      </c>
      <c r="J3579" s="1">
        <v>0.794</v>
      </c>
      <c r="K3579" s="1">
        <v>0.0</v>
      </c>
      <c r="L3579" s="6">
        <f>if(J3579&gt;QUARTILE!$B$3, "TOP", if(J3579&lt;QUARTILE!$B$4, "BOTTOM", 0))</f>
        <v>0</v>
      </c>
      <c r="M3579" s="6">
        <f t="shared" si="1"/>
        <v>1</v>
      </c>
      <c r="N3579" s="6" t="str">
        <f t="shared" si="2"/>
        <v>Baby Boomer</v>
      </c>
      <c r="O3579" s="6" t="str">
        <f t="shared" si="3"/>
        <v>Low Income</v>
      </c>
    </row>
    <row r="3580" hidden="1">
      <c r="A3580" s="1">
        <v>103578.0</v>
      </c>
      <c r="B3580" s="1">
        <v>45.0</v>
      </c>
      <c r="C3580" s="1">
        <v>23000.0</v>
      </c>
      <c r="D3580" s="1" t="s">
        <v>25</v>
      </c>
      <c r="E3580" s="1">
        <v>15646.3</v>
      </c>
      <c r="F3580" s="1">
        <v>1.0</v>
      </c>
      <c r="G3580" s="1">
        <v>16.0</v>
      </c>
      <c r="H3580" s="1">
        <v>11.0</v>
      </c>
      <c r="I3580" s="1" t="s">
        <v>18</v>
      </c>
      <c r="J3580" s="1">
        <v>0.231</v>
      </c>
      <c r="K3580" s="1">
        <v>0.506</v>
      </c>
      <c r="L3580" s="6" t="str">
        <f>if(J3580&gt;QUARTILE!$B$3, "TOP", if(J3580&lt;QUARTILE!$B$4, "BOTTOM", 0))</f>
        <v>BOTTOM</v>
      </c>
      <c r="M3580" s="6">
        <f t="shared" si="1"/>
        <v>1</v>
      </c>
      <c r="N3580" s="6" t="str">
        <f t="shared" si="2"/>
        <v>Gen X</v>
      </c>
      <c r="O3580" s="6" t="str">
        <f t="shared" si="3"/>
        <v>Low Income</v>
      </c>
    </row>
    <row r="3581" hidden="1">
      <c r="A3581" s="1">
        <v>103579.0</v>
      </c>
      <c r="B3581" s="1">
        <v>34.0</v>
      </c>
      <c r="C3581" s="1">
        <v>36000.0</v>
      </c>
      <c r="D3581" s="1" t="s">
        <v>25</v>
      </c>
      <c r="E3581" s="1">
        <v>55199.31</v>
      </c>
      <c r="F3581" s="1">
        <v>5.0</v>
      </c>
      <c r="G3581" s="1">
        <v>21.0</v>
      </c>
      <c r="H3581" s="1">
        <v>9.0</v>
      </c>
      <c r="I3581" s="1" t="s">
        <v>18</v>
      </c>
      <c r="J3581" s="1">
        <v>0.953</v>
      </c>
      <c r="K3581" s="1">
        <v>0.416</v>
      </c>
      <c r="L3581" s="6" t="str">
        <f>if(J3581&gt;QUARTILE!$B$3, "TOP", if(J3581&lt;QUARTILE!$B$4, "BOTTOM", 0))</f>
        <v>TOP</v>
      </c>
      <c r="M3581" s="6">
        <f t="shared" si="1"/>
        <v>1</v>
      </c>
      <c r="N3581" s="6" t="str">
        <f t="shared" si="2"/>
        <v>Gen X</v>
      </c>
      <c r="O3581" s="6" t="str">
        <f t="shared" si="3"/>
        <v>Low Income</v>
      </c>
    </row>
    <row r="3582" hidden="1">
      <c r="A3582" s="1">
        <v>103580.0</v>
      </c>
      <c r="B3582" s="1">
        <v>48.0</v>
      </c>
      <c r="C3582" s="1">
        <v>20000.0</v>
      </c>
      <c r="D3582" s="1" t="s">
        <v>23</v>
      </c>
      <c r="E3582" s="1">
        <v>4366.62</v>
      </c>
      <c r="F3582" s="1">
        <v>4.0</v>
      </c>
      <c r="G3582" s="1">
        <v>19.0</v>
      </c>
      <c r="H3582" s="1">
        <v>16.0</v>
      </c>
      <c r="I3582" s="1" t="s">
        <v>18</v>
      </c>
      <c r="J3582" s="1">
        <v>0.707</v>
      </c>
      <c r="K3582" s="1">
        <v>0.876</v>
      </c>
      <c r="L3582" s="6">
        <f>if(J3582&gt;QUARTILE!$B$3, "TOP", if(J3582&lt;QUARTILE!$B$4, "BOTTOM", 0))</f>
        <v>0</v>
      </c>
      <c r="M3582" s="6">
        <f t="shared" si="1"/>
        <v>1</v>
      </c>
      <c r="N3582" s="6" t="str">
        <f t="shared" si="2"/>
        <v>Gen X</v>
      </c>
      <c r="O3582" s="6" t="str">
        <f t="shared" si="3"/>
        <v>Low Income</v>
      </c>
    </row>
    <row r="3583" hidden="1">
      <c r="A3583" s="1">
        <v>103581.0</v>
      </c>
      <c r="B3583" s="1">
        <v>25.0</v>
      </c>
      <c r="C3583" s="1">
        <v>22000.0</v>
      </c>
      <c r="D3583" s="1" t="s">
        <v>27</v>
      </c>
      <c r="E3583" s="1">
        <v>92406.37</v>
      </c>
      <c r="F3583" s="1">
        <v>2.0</v>
      </c>
      <c r="G3583" s="1">
        <v>22.0</v>
      </c>
      <c r="H3583" s="1">
        <v>12.0</v>
      </c>
      <c r="I3583" s="1" t="s">
        <v>18</v>
      </c>
      <c r="J3583" s="1">
        <v>0.636</v>
      </c>
      <c r="K3583" s="1">
        <v>0.0</v>
      </c>
      <c r="L3583" s="6">
        <f>if(J3583&gt;QUARTILE!$B$3, "TOP", if(J3583&lt;QUARTILE!$B$4, "BOTTOM", 0))</f>
        <v>0</v>
      </c>
      <c r="M3583" s="6">
        <f t="shared" si="1"/>
        <v>1</v>
      </c>
      <c r="N3583" s="6" t="str">
        <f t="shared" si="2"/>
        <v>Millenial</v>
      </c>
      <c r="O3583" s="6" t="str">
        <f t="shared" si="3"/>
        <v>Low Income</v>
      </c>
    </row>
    <row r="3584" hidden="1">
      <c r="A3584" s="1">
        <v>103582.0</v>
      </c>
      <c r="B3584" s="1">
        <v>57.0</v>
      </c>
      <c r="C3584" s="1">
        <v>16000.0</v>
      </c>
      <c r="D3584" s="1" t="s">
        <v>17</v>
      </c>
      <c r="E3584" s="1">
        <v>7074.14</v>
      </c>
      <c r="F3584" s="1">
        <v>1.0</v>
      </c>
      <c r="G3584" s="1">
        <v>16.0</v>
      </c>
      <c r="H3584" s="1">
        <v>4.0</v>
      </c>
      <c r="I3584" s="1" t="s">
        <v>22</v>
      </c>
      <c r="J3584" s="1">
        <v>0.644</v>
      </c>
      <c r="K3584" s="1">
        <v>0.789</v>
      </c>
      <c r="L3584" s="6">
        <f>if(J3584&gt;QUARTILE!$B$3, "TOP", if(J3584&lt;QUARTILE!$B$4, "BOTTOM", 0))</f>
        <v>0</v>
      </c>
      <c r="M3584" s="6">
        <f t="shared" si="1"/>
        <v>2</v>
      </c>
      <c r="N3584" s="6" t="str">
        <f t="shared" si="2"/>
        <v>Gen X</v>
      </c>
      <c r="O3584" s="6" t="str">
        <f t="shared" si="3"/>
        <v>Low Income</v>
      </c>
    </row>
    <row r="3585" hidden="1">
      <c r="A3585" s="1">
        <v>103583.0</v>
      </c>
      <c r="B3585" s="1">
        <v>42.0</v>
      </c>
      <c r="C3585" s="1">
        <v>9000.0</v>
      </c>
      <c r="D3585" s="1" t="s">
        <v>30</v>
      </c>
      <c r="E3585" s="1">
        <v>20568.15</v>
      </c>
      <c r="F3585" s="1">
        <v>4.0</v>
      </c>
      <c r="G3585" s="1">
        <v>19.0</v>
      </c>
      <c r="H3585" s="1">
        <v>15.0</v>
      </c>
      <c r="I3585" s="1" t="s">
        <v>22</v>
      </c>
      <c r="J3585" s="1">
        <v>0.1</v>
      </c>
      <c r="K3585" s="1">
        <v>0.592</v>
      </c>
      <c r="L3585" s="6" t="str">
        <f>if(J3585&gt;QUARTILE!$B$3, "TOP", if(J3585&lt;QUARTILE!$B$4, "BOTTOM", 0))</f>
        <v>BOTTOM</v>
      </c>
      <c r="M3585" s="6">
        <f t="shared" si="1"/>
        <v>2</v>
      </c>
      <c r="N3585" s="6" t="str">
        <f t="shared" si="2"/>
        <v>Gen X</v>
      </c>
      <c r="O3585" s="6" t="str">
        <f t="shared" si="3"/>
        <v>Low Income</v>
      </c>
    </row>
    <row r="3586" hidden="1">
      <c r="A3586" s="1">
        <v>103584.0</v>
      </c>
      <c r="B3586" s="1">
        <v>26.0</v>
      </c>
      <c r="C3586" s="1">
        <v>7000.0</v>
      </c>
      <c r="D3586" s="1" t="s">
        <v>21</v>
      </c>
      <c r="E3586" s="1">
        <v>13937.23</v>
      </c>
      <c r="F3586" s="1">
        <v>4.0</v>
      </c>
      <c r="G3586" s="1">
        <v>20.0</v>
      </c>
      <c r="H3586" s="1">
        <v>21.0</v>
      </c>
      <c r="I3586" s="1" t="s">
        <v>26</v>
      </c>
      <c r="J3586" s="1">
        <v>0.748</v>
      </c>
      <c r="K3586" s="1">
        <v>0.582</v>
      </c>
      <c r="L3586" s="6">
        <f>if(J3586&gt;QUARTILE!$B$3, "TOP", if(J3586&lt;QUARTILE!$B$4, "BOTTOM", 0))</f>
        <v>0</v>
      </c>
      <c r="M3586" s="6">
        <f t="shared" si="1"/>
        <v>3</v>
      </c>
      <c r="N3586" s="6" t="str">
        <f t="shared" si="2"/>
        <v>Millenial</v>
      </c>
      <c r="O3586" s="6" t="str">
        <f t="shared" si="3"/>
        <v>Low Income</v>
      </c>
    </row>
    <row r="3587" hidden="1">
      <c r="A3587" s="1">
        <v>103585.0</v>
      </c>
      <c r="B3587" s="1">
        <v>19.0</v>
      </c>
      <c r="C3587" s="1">
        <v>18000.0</v>
      </c>
      <c r="D3587" s="1" t="s">
        <v>17</v>
      </c>
      <c r="E3587" s="1">
        <v>8912.51</v>
      </c>
      <c r="F3587" s="1">
        <v>4.0</v>
      </c>
      <c r="G3587" s="1">
        <v>18.0</v>
      </c>
      <c r="H3587" s="1">
        <v>14.0</v>
      </c>
      <c r="I3587" s="1" t="s">
        <v>18</v>
      </c>
      <c r="J3587" s="1">
        <v>0.451</v>
      </c>
      <c r="K3587" s="1">
        <v>0.242</v>
      </c>
      <c r="L3587" s="6">
        <f>if(J3587&gt;QUARTILE!$B$3, "TOP", if(J3587&lt;QUARTILE!$B$4, "BOTTOM", 0))</f>
        <v>0</v>
      </c>
      <c r="M3587" s="6">
        <f t="shared" si="1"/>
        <v>1</v>
      </c>
      <c r="N3587" s="6" t="str">
        <f t="shared" si="2"/>
        <v>Millenial</v>
      </c>
      <c r="O3587" s="6" t="str">
        <f t="shared" si="3"/>
        <v>Low Income</v>
      </c>
    </row>
    <row r="3588" hidden="1">
      <c r="A3588" s="1">
        <v>103586.0</v>
      </c>
      <c r="B3588" s="1">
        <v>32.0</v>
      </c>
      <c r="C3588" s="1">
        <v>23000.0</v>
      </c>
      <c r="D3588" s="1" t="s">
        <v>27</v>
      </c>
      <c r="E3588" s="1">
        <v>3000.4</v>
      </c>
      <c r="F3588" s="1">
        <v>2.0</v>
      </c>
      <c r="G3588" s="1">
        <v>29.0</v>
      </c>
      <c r="H3588" s="1">
        <v>8.0</v>
      </c>
      <c r="I3588" s="1" t="s">
        <v>22</v>
      </c>
      <c r="J3588" s="1">
        <v>0.513</v>
      </c>
      <c r="K3588" s="1">
        <v>0.747</v>
      </c>
      <c r="L3588" s="6">
        <f>if(J3588&gt;QUARTILE!$B$3, "TOP", if(J3588&lt;QUARTILE!$B$4, "BOTTOM", 0))</f>
        <v>0</v>
      </c>
      <c r="M3588" s="6">
        <f t="shared" si="1"/>
        <v>2</v>
      </c>
      <c r="N3588" s="6" t="str">
        <f t="shared" si="2"/>
        <v>Gen X</v>
      </c>
      <c r="O3588" s="6" t="str">
        <f t="shared" si="3"/>
        <v>Low Income</v>
      </c>
    </row>
    <row r="3589" hidden="1">
      <c r="A3589" s="1">
        <v>103587.0</v>
      </c>
      <c r="B3589" s="1">
        <v>67.0</v>
      </c>
      <c r="C3589" s="1">
        <v>17000.0</v>
      </c>
      <c r="D3589" s="1" t="s">
        <v>17</v>
      </c>
      <c r="E3589" s="1">
        <v>2896.68</v>
      </c>
      <c r="F3589" s="1">
        <v>4.0</v>
      </c>
      <c r="G3589" s="1">
        <v>19.0</v>
      </c>
      <c r="H3589" s="1">
        <v>9.0</v>
      </c>
      <c r="I3589" s="1" t="s">
        <v>22</v>
      </c>
      <c r="J3589" s="1">
        <v>0.338</v>
      </c>
      <c r="K3589" s="1">
        <v>0.233</v>
      </c>
      <c r="L3589" s="6">
        <f>if(J3589&gt;QUARTILE!$B$3, "TOP", if(J3589&lt;QUARTILE!$B$4, "BOTTOM", 0))</f>
        <v>0</v>
      </c>
      <c r="M3589" s="6">
        <f t="shared" si="1"/>
        <v>2</v>
      </c>
      <c r="N3589" s="6" t="str">
        <f t="shared" si="2"/>
        <v>Baby Boomer</v>
      </c>
      <c r="O3589" s="6" t="str">
        <f t="shared" si="3"/>
        <v>Low Income</v>
      </c>
    </row>
    <row r="3590" hidden="1">
      <c r="A3590" s="1">
        <v>103588.0</v>
      </c>
      <c r="B3590" s="1">
        <v>20.0</v>
      </c>
      <c r="C3590" s="1">
        <v>7000.0</v>
      </c>
      <c r="D3590" s="1" t="s">
        <v>25</v>
      </c>
      <c r="E3590" s="1">
        <v>24861.61</v>
      </c>
      <c r="F3590" s="1">
        <v>1.0</v>
      </c>
      <c r="G3590" s="1">
        <v>17.0</v>
      </c>
      <c r="H3590" s="1">
        <v>11.0</v>
      </c>
      <c r="I3590" s="1" t="s">
        <v>18</v>
      </c>
      <c r="J3590" s="1">
        <v>0.518</v>
      </c>
      <c r="K3590" s="1">
        <v>0.676</v>
      </c>
      <c r="L3590" s="6">
        <f>if(J3590&gt;QUARTILE!$B$3, "TOP", if(J3590&lt;QUARTILE!$B$4, "BOTTOM", 0))</f>
        <v>0</v>
      </c>
      <c r="M3590" s="6">
        <f t="shared" si="1"/>
        <v>1</v>
      </c>
      <c r="N3590" s="6" t="str">
        <f t="shared" si="2"/>
        <v>Millenial</v>
      </c>
      <c r="O3590" s="6" t="str">
        <f t="shared" si="3"/>
        <v>Low Income</v>
      </c>
    </row>
    <row r="3591" hidden="1">
      <c r="A3591" s="1">
        <v>103589.0</v>
      </c>
      <c r="B3591" s="1">
        <v>66.0</v>
      </c>
      <c r="C3591" s="1">
        <v>25000.0</v>
      </c>
      <c r="D3591" s="1" t="s">
        <v>27</v>
      </c>
      <c r="E3591" s="1">
        <v>9484.78</v>
      </c>
      <c r="F3591" s="1">
        <v>1.0</v>
      </c>
      <c r="G3591" s="1">
        <v>22.0</v>
      </c>
      <c r="H3591" s="1">
        <v>5.0</v>
      </c>
      <c r="I3591" s="1" t="s">
        <v>22</v>
      </c>
      <c r="J3591" s="1">
        <v>0.883</v>
      </c>
      <c r="K3591" s="1">
        <v>0.787</v>
      </c>
      <c r="L3591" s="6" t="str">
        <f>if(J3591&gt;QUARTILE!$B$3, "TOP", if(J3591&lt;QUARTILE!$B$4, "BOTTOM", 0))</f>
        <v>TOP</v>
      </c>
      <c r="M3591" s="6">
        <f t="shared" si="1"/>
        <v>2</v>
      </c>
      <c r="N3591" s="6" t="str">
        <f t="shared" si="2"/>
        <v>Baby Boomer</v>
      </c>
      <c r="O3591" s="6" t="str">
        <f t="shared" si="3"/>
        <v>Low Income</v>
      </c>
    </row>
    <row r="3592" hidden="1">
      <c r="A3592" s="1">
        <v>103590.0</v>
      </c>
      <c r="B3592" s="1">
        <v>53.0</v>
      </c>
      <c r="C3592" s="1">
        <v>59000.0</v>
      </c>
      <c r="D3592" s="1" t="s">
        <v>25</v>
      </c>
      <c r="E3592" s="1">
        <v>65037.27</v>
      </c>
      <c r="F3592" s="1">
        <v>3.0</v>
      </c>
      <c r="G3592" s="1">
        <v>20.0</v>
      </c>
      <c r="H3592" s="1">
        <v>8.0</v>
      </c>
      <c r="I3592" s="1" t="s">
        <v>18</v>
      </c>
      <c r="J3592" s="1">
        <v>0.595</v>
      </c>
      <c r="K3592" s="1">
        <v>0.683</v>
      </c>
      <c r="L3592" s="6">
        <f>if(J3592&gt;QUARTILE!$B$3, "TOP", if(J3592&lt;QUARTILE!$B$4, "BOTTOM", 0))</f>
        <v>0</v>
      </c>
      <c r="M3592" s="6">
        <f t="shared" si="1"/>
        <v>1</v>
      </c>
      <c r="N3592" s="6" t="str">
        <f t="shared" si="2"/>
        <v>Gen X</v>
      </c>
      <c r="O3592" s="6" t="str">
        <f t="shared" si="3"/>
        <v>Medium Income</v>
      </c>
    </row>
    <row r="3593" hidden="1">
      <c r="A3593" s="1">
        <v>103591.0</v>
      </c>
      <c r="B3593" s="1">
        <v>79.0</v>
      </c>
      <c r="C3593" s="1">
        <v>21000.0</v>
      </c>
      <c r="D3593" s="1" t="s">
        <v>25</v>
      </c>
      <c r="E3593" s="1">
        <v>7880.08</v>
      </c>
      <c r="F3593" s="1">
        <v>5.0</v>
      </c>
      <c r="G3593" s="1">
        <v>15.0</v>
      </c>
      <c r="H3593" s="1">
        <v>4.0</v>
      </c>
      <c r="I3593" s="1" t="s">
        <v>22</v>
      </c>
      <c r="J3593" s="1">
        <v>0.095</v>
      </c>
      <c r="K3593" s="1">
        <v>0.494</v>
      </c>
      <c r="L3593" s="6" t="str">
        <f>if(J3593&gt;QUARTILE!$B$3, "TOP", if(J3593&lt;QUARTILE!$B$4, "BOTTOM", 0))</f>
        <v>BOTTOM</v>
      </c>
      <c r="M3593" s="6">
        <f t="shared" si="1"/>
        <v>2</v>
      </c>
      <c r="N3593" s="6" t="str">
        <f t="shared" si="2"/>
        <v>Baby Boomer</v>
      </c>
      <c r="O3593" s="6" t="str">
        <f t="shared" si="3"/>
        <v>Low Income</v>
      </c>
    </row>
    <row r="3594" hidden="1">
      <c r="A3594" s="1">
        <v>103592.0</v>
      </c>
      <c r="B3594" s="1">
        <v>21.0</v>
      </c>
      <c r="C3594" s="1">
        <v>16000.0</v>
      </c>
      <c r="D3594" s="1" t="s">
        <v>27</v>
      </c>
      <c r="E3594" s="1">
        <v>82116.67</v>
      </c>
      <c r="F3594" s="1">
        <v>4.0</v>
      </c>
      <c r="G3594" s="1">
        <v>19.0</v>
      </c>
      <c r="H3594" s="1">
        <v>14.0</v>
      </c>
      <c r="I3594" s="1" t="s">
        <v>22</v>
      </c>
      <c r="J3594" s="1">
        <v>0.356</v>
      </c>
      <c r="K3594" s="1">
        <v>0.264</v>
      </c>
      <c r="L3594" s="6">
        <f>if(J3594&gt;QUARTILE!$B$3, "TOP", if(J3594&lt;QUARTILE!$B$4, "BOTTOM", 0))</f>
        <v>0</v>
      </c>
      <c r="M3594" s="6">
        <f t="shared" si="1"/>
        <v>2</v>
      </c>
      <c r="N3594" s="6" t="str">
        <f t="shared" si="2"/>
        <v>Millenial</v>
      </c>
      <c r="O3594" s="6" t="str">
        <f t="shared" si="3"/>
        <v>Low Income</v>
      </c>
    </row>
    <row r="3595" hidden="1">
      <c r="A3595" s="1">
        <v>103593.0</v>
      </c>
      <c r="B3595" s="1">
        <v>31.0</v>
      </c>
      <c r="C3595" s="1">
        <v>21000.0</v>
      </c>
      <c r="D3595" s="1" t="s">
        <v>25</v>
      </c>
      <c r="E3595" s="1">
        <v>4598.91</v>
      </c>
      <c r="F3595" s="1">
        <v>5.0</v>
      </c>
      <c r="G3595" s="1">
        <v>32.0</v>
      </c>
      <c r="H3595" s="1">
        <v>11.0</v>
      </c>
      <c r="I3595" s="1" t="s">
        <v>18</v>
      </c>
      <c r="J3595" s="1">
        <v>0.504</v>
      </c>
      <c r="K3595" s="1">
        <v>0.194</v>
      </c>
      <c r="L3595" s="6">
        <f>if(J3595&gt;QUARTILE!$B$3, "TOP", if(J3595&lt;QUARTILE!$B$4, "BOTTOM", 0))</f>
        <v>0</v>
      </c>
      <c r="M3595" s="6">
        <f t="shared" si="1"/>
        <v>1</v>
      </c>
      <c r="N3595" s="6" t="str">
        <f t="shared" si="2"/>
        <v>Gen X</v>
      </c>
      <c r="O3595" s="6" t="str">
        <f t="shared" si="3"/>
        <v>Low Income</v>
      </c>
    </row>
    <row r="3596" hidden="1">
      <c r="A3596" s="1">
        <v>103594.0</v>
      </c>
      <c r="B3596" s="1">
        <v>58.0</v>
      </c>
      <c r="C3596" s="1">
        <v>11000.0</v>
      </c>
      <c r="D3596" s="1" t="s">
        <v>23</v>
      </c>
      <c r="E3596" s="1">
        <v>2169.85</v>
      </c>
      <c r="F3596" s="1">
        <v>5.0</v>
      </c>
      <c r="G3596" s="1">
        <v>20.0</v>
      </c>
      <c r="H3596" s="1">
        <v>8.0</v>
      </c>
      <c r="I3596" s="1" t="s">
        <v>22</v>
      </c>
      <c r="J3596" s="1">
        <v>0.583</v>
      </c>
      <c r="K3596" s="1">
        <v>0.0</v>
      </c>
      <c r="L3596" s="6">
        <f>if(J3596&gt;QUARTILE!$B$3, "TOP", if(J3596&lt;QUARTILE!$B$4, "BOTTOM", 0))</f>
        <v>0</v>
      </c>
      <c r="M3596" s="6">
        <f t="shared" si="1"/>
        <v>2</v>
      </c>
      <c r="N3596" s="6" t="str">
        <f t="shared" si="2"/>
        <v>Gen X</v>
      </c>
      <c r="O3596" s="6" t="str">
        <f t="shared" si="3"/>
        <v>Low Income</v>
      </c>
    </row>
    <row r="3597" hidden="1">
      <c r="A3597" s="1">
        <v>103595.0</v>
      </c>
      <c r="B3597" s="1">
        <v>58.0</v>
      </c>
      <c r="C3597" s="1">
        <v>11000.0</v>
      </c>
      <c r="D3597" s="1" t="s">
        <v>23</v>
      </c>
      <c r="E3597" s="1">
        <v>7495.9</v>
      </c>
      <c r="F3597" s="1">
        <v>5.0</v>
      </c>
      <c r="G3597" s="1">
        <v>16.0</v>
      </c>
      <c r="H3597" s="1">
        <v>8.0</v>
      </c>
      <c r="I3597" s="1" t="s">
        <v>22</v>
      </c>
      <c r="J3597" s="1">
        <v>0.477</v>
      </c>
      <c r="K3597" s="1">
        <v>0.0</v>
      </c>
      <c r="L3597" s="6">
        <f>if(J3597&gt;QUARTILE!$B$3, "TOP", if(J3597&lt;QUARTILE!$B$4, "BOTTOM", 0))</f>
        <v>0</v>
      </c>
      <c r="M3597" s="6">
        <f t="shared" si="1"/>
        <v>2</v>
      </c>
      <c r="N3597" s="6" t="str">
        <f t="shared" si="2"/>
        <v>Gen X</v>
      </c>
      <c r="O3597" s="6" t="str">
        <f t="shared" si="3"/>
        <v>Low Income</v>
      </c>
    </row>
    <row r="3598" hidden="1">
      <c r="A3598" s="1">
        <v>103596.0</v>
      </c>
      <c r="B3598" s="1">
        <v>42.0</v>
      </c>
      <c r="C3598" s="1">
        <v>29000.0</v>
      </c>
      <c r="D3598" s="1" t="s">
        <v>17</v>
      </c>
      <c r="E3598" s="1">
        <v>43358.42</v>
      </c>
      <c r="F3598" s="1">
        <v>5.0</v>
      </c>
      <c r="G3598" s="1">
        <v>15.0</v>
      </c>
      <c r="H3598" s="1">
        <v>9.0</v>
      </c>
      <c r="I3598" s="1" t="s">
        <v>18</v>
      </c>
      <c r="J3598" s="1">
        <v>0.927</v>
      </c>
      <c r="K3598" s="1">
        <v>0.269</v>
      </c>
      <c r="L3598" s="6" t="str">
        <f>if(J3598&gt;QUARTILE!$B$3, "TOP", if(J3598&lt;QUARTILE!$B$4, "BOTTOM", 0))</f>
        <v>TOP</v>
      </c>
      <c r="M3598" s="6">
        <f t="shared" si="1"/>
        <v>1</v>
      </c>
      <c r="N3598" s="6" t="str">
        <f t="shared" si="2"/>
        <v>Gen X</v>
      </c>
      <c r="O3598" s="6" t="str">
        <f t="shared" si="3"/>
        <v>Low Income</v>
      </c>
    </row>
    <row r="3599" hidden="1">
      <c r="A3599" s="1">
        <v>103597.0</v>
      </c>
      <c r="B3599" s="1">
        <v>75.0</v>
      </c>
      <c r="C3599" s="1">
        <v>40000.0</v>
      </c>
      <c r="D3599" s="1" t="s">
        <v>27</v>
      </c>
      <c r="E3599" s="1">
        <v>14756.7</v>
      </c>
      <c r="F3599" s="1">
        <v>5.0</v>
      </c>
      <c r="G3599" s="1">
        <v>16.0</v>
      </c>
      <c r="H3599" s="1">
        <v>4.0</v>
      </c>
      <c r="I3599" s="1" t="s">
        <v>22</v>
      </c>
      <c r="J3599" s="1">
        <v>0.915</v>
      </c>
      <c r="K3599" s="1">
        <v>0.045</v>
      </c>
      <c r="L3599" s="6" t="str">
        <f>if(J3599&gt;QUARTILE!$B$3, "TOP", if(J3599&lt;QUARTILE!$B$4, "BOTTOM", 0))</f>
        <v>TOP</v>
      </c>
      <c r="M3599" s="6">
        <f t="shared" si="1"/>
        <v>2</v>
      </c>
      <c r="N3599" s="6" t="str">
        <f t="shared" si="2"/>
        <v>Baby Boomer</v>
      </c>
      <c r="O3599" s="6" t="str">
        <f t="shared" si="3"/>
        <v>Low Income</v>
      </c>
    </row>
    <row r="3600" hidden="1">
      <c r="A3600" s="1">
        <v>103598.0</v>
      </c>
      <c r="B3600" s="1">
        <v>72.0</v>
      </c>
      <c r="C3600" s="1">
        <v>20000.0</v>
      </c>
      <c r="D3600" s="1" t="s">
        <v>25</v>
      </c>
      <c r="E3600" s="1">
        <v>2915.55</v>
      </c>
      <c r="F3600" s="1">
        <v>1.0</v>
      </c>
      <c r="G3600" s="1">
        <v>23.0</v>
      </c>
      <c r="H3600" s="1">
        <v>3.0</v>
      </c>
      <c r="I3600" s="1" t="s">
        <v>22</v>
      </c>
      <c r="J3600" s="1">
        <v>0.537</v>
      </c>
      <c r="K3600" s="1">
        <v>0.112</v>
      </c>
      <c r="L3600" s="6">
        <f>if(J3600&gt;QUARTILE!$B$3, "TOP", if(J3600&lt;QUARTILE!$B$4, "BOTTOM", 0))</f>
        <v>0</v>
      </c>
      <c r="M3600" s="6">
        <f t="shared" si="1"/>
        <v>2</v>
      </c>
      <c r="N3600" s="6" t="str">
        <f t="shared" si="2"/>
        <v>Baby Boomer</v>
      </c>
      <c r="O3600" s="6" t="str">
        <f t="shared" si="3"/>
        <v>Low Income</v>
      </c>
    </row>
    <row r="3601" hidden="1">
      <c r="A3601" s="1">
        <v>103599.0</v>
      </c>
      <c r="B3601" s="1">
        <v>79.0</v>
      </c>
      <c r="C3601" s="1">
        <v>7000.0</v>
      </c>
      <c r="D3601" s="1" t="s">
        <v>25</v>
      </c>
      <c r="E3601" s="1">
        <v>4525.45</v>
      </c>
      <c r="F3601" s="1">
        <v>2.0</v>
      </c>
      <c r="G3601" s="1">
        <v>19.0</v>
      </c>
      <c r="H3601" s="1">
        <v>8.0</v>
      </c>
      <c r="I3601" s="1" t="s">
        <v>22</v>
      </c>
      <c r="J3601" s="1">
        <v>0.126</v>
      </c>
      <c r="K3601" s="1">
        <v>0.195</v>
      </c>
      <c r="L3601" s="6" t="str">
        <f>if(J3601&gt;QUARTILE!$B$3, "TOP", if(J3601&lt;QUARTILE!$B$4, "BOTTOM", 0))</f>
        <v>BOTTOM</v>
      </c>
      <c r="M3601" s="6">
        <f t="shared" si="1"/>
        <v>2</v>
      </c>
      <c r="N3601" s="6" t="str">
        <f t="shared" si="2"/>
        <v>Baby Boomer</v>
      </c>
      <c r="O3601" s="6" t="str">
        <f t="shared" si="3"/>
        <v>Low Income</v>
      </c>
    </row>
    <row r="3602">
      <c r="A3602" s="1">
        <v>103600.0</v>
      </c>
      <c r="B3602" s="1">
        <v>80.0</v>
      </c>
      <c r="C3602" s="1">
        <v>27000.0</v>
      </c>
      <c r="D3602" s="1" t="s">
        <v>25</v>
      </c>
      <c r="E3602" s="1">
        <v>7457.85</v>
      </c>
      <c r="F3602" s="1">
        <v>4.0</v>
      </c>
      <c r="G3602" s="1">
        <v>20.0</v>
      </c>
      <c r="H3602" s="1">
        <v>8.0</v>
      </c>
      <c r="I3602" s="1" t="s">
        <v>22</v>
      </c>
      <c r="J3602" s="1">
        <v>0.471</v>
      </c>
      <c r="K3602" s="1">
        <v>0.431</v>
      </c>
      <c r="L3602" s="6">
        <f>if(J3602&gt;QUARTILE!$B$3, "TOP", if(J3602&lt;QUARTILE!$B$4, "BOTTOM", 0))</f>
        <v>0</v>
      </c>
      <c r="M3602" s="6">
        <f t="shared" si="1"/>
        <v>2</v>
      </c>
      <c r="N3602" s="6" t="str">
        <f t="shared" si="2"/>
        <v>Silent</v>
      </c>
      <c r="O3602" s="6" t="str">
        <f t="shared" si="3"/>
        <v>Low Income</v>
      </c>
    </row>
    <row r="3603" hidden="1">
      <c r="A3603" s="1">
        <v>103601.0</v>
      </c>
      <c r="B3603" s="1">
        <v>67.0</v>
      </c>
      <c r="C3603" s="1">
        <v>76000.0</v>
      </c>
      <c r="D3603" s="1" t="s">
        <v>23</v>
      </c>
      <c r="E3603" s="1">
        <v>17840.1</v>
      </c>
      <c r="F3603" s="1">
        <v>4.0</v>
      </c>
      <c r="G3603" s="1">
        <v>22.0</v>
      </c>
      <c r="H3603" s="1">
        <v>6.0</v>
      </c>
      <c r="I3603" s="1" t="s">
        <v>22</v>
      </c>
      <c r="J3603" s="1">
        <v>0.331</v>
      </c>
      <c r="K3603" s="1">
        <v>0.542</v>
      </c>
      <c r="L3603" s="6">
        <f>if(J3603&gt;QUARTILE!$B$3, "TOP", if(J3603&lt;QUARTILE!$B$4, "BOTTOM", 0))</f>
        <v>0</v>
      </c>
      <c r="M3603" s="6">
        <f t="shared" si="1"/>
        <v>2</v>
      </c>
      <c r="N3603" s="6" t="str">
        <f t="shared" si="2"/>
        <v>Baby Boomer</v>
      </c>
      <c r="O3603" s="6" t="str">
        <f t="shared" si="3"/>
        <v>Medium Income</v>
      </c>
    </row>
    <row r="3604" hidden="1">
      <c r="A3604" s="1">
        <v>103602.0</v>
      </c>
      <c r="B3604" s="1">
        <v>27.0</v>
      </c>
      <c r="C3604" s="1">
        <v>19000.0</v>
      </c>
      <c r="D3604" s="1" t="s">
        <v>25</v>
      </c>
      <c r="E3604" s="1">
        <v>8080.69</v>
      </c>
      <c r="F3604" s="1">
        <v>1.0</v>
      </c>
      <c r="G3604" s="1">
        <v>22.0</v>
      </c>
      <c r="H3604" s="1">
        <v>19.0</v>
      </c>
      <c r="I3604" s="1" t="s">
        <v>18</v>
      </c>
      <c r="J3604" s="1">
        <v>0.333</v>
      </c>
      <c r="K3604" s="1">
        <v>0.694</v>
      </c>
      <c r="L3604" s="6">
        <f>if(J3604&gt;QUARTILE!$B$3, "TOP", if(J3604&lt;QUARTILE!$B$4, "BOTTOM", 0))</f>
        <v>0</v>
      </c>
      <c r="M3604" s="6">
        <f t="shared" si="1"/>
        <v>1</v>
      </c>
      <c r="N3604" s="6" t="str">
        <f t="shared" si="2"/>
        <v>Millenial</v>
      </c>
      <c r="O3604" s="6" t="str">
        <f t="shared" si="3"/>
        <v>Low Income</v>
      </c>
    </row>
    <row r="3605" hidden="1">
      <c r="A3605" s="1">
        <v>103603.0</v>
      </c>
      <c r="B3605" s="1">
        <v>38.0</v>
      </c>
      <c r="C3605" s="1">
        <v>20000.0</v>
      </c>
      <c r="D3605" s="1" t="s">
        <v>17</v>
      </c>
      <c r="E3605" s="1">
        <v>27491.59</v>
      </c>
      <c r="F3605" s="1">
        <v>1.0</v>
      </c>
      <c r="G3605" s="1">
        <v>15.0</v>
      </c>
      <c r="H3605" s="1">
        <v>10.0</v>
      </c>
      <c r="I3605" s="1" t="s">
        <v>22</v>
      </c>
      <c r="J3605" s="1">
        <v>0.833</v>
      </c>
      <c r="K3605" s="1">
        <v>0.486</v>
      </c>
      <c r="L3605" s="6" t="str">
        <f>if(J3605&gt;QUARTILE!$B$3, "TOP", if(J3605&lt;QUARTILE!$B$4, "BOTTOM", 0))</f>
        <v>TOP</v>
      </c>
      <c r="M3605" s="6">
        <f t="shared" si="1"/>
        <v>2</v>
      </c>
      <c r="N3605" s="6" t="str">
        <f t="shared" si="2"/>
        <v>Gen X</v>
      </c>
      <c r="O3605" s="6" t="str">
        <f t="shared" si="3"/>
        <v>Low Income</v>
      </c>
    </row>
    <row r="3606" hidden="1">
      <c r="A3606" s="1">
        <v>103604.0</v>
      </c>
      <c r="B3606" s="1">
        <v>53.0</v>
      </c>
      <c r="C3606" s="1">
        <v>13000.0</v>
      </c>
      <c r="D3606" s="1" t="s">
        <v>25</v>
      </c>
      <c r="E3606" s="1">
        <v>19157.55</v>
      </c>
      <c r="F3606" s="1">
        <v>5.0</v>
      </c>
      <c r="G3606" s="1">
        <v>17.0</v>
      </c>
      <c r="H3606" s="1">
        <v>3.0</v>
      </c>
      <c r="I3606" s="1" t="s">
        <v>22</v>
      </c>
      <c r="J3606" s="1">
        <v>0.585</v>
      </c>
      <c r="K3606" s="1">
        <v>0.615</v>
      </c>
      <c r="L3606" s="6">
        <f>if(J3606&gt;QUARTILE!$B$3, "TOP", if(J3606&lt;QUARTILE!$B$4, "BOTTOM", 0))</f>
        <v>0</v>
      </c>
      <c r="M3606" s="6">
        <f t="shared" si="1"/>
        <v>2</v>
      </c>
      <c r="N3606" s="6" t="str">
        <f t="shared" si="2"/>
        <v>Gen X</v>
      </c>
      <c r="O3606" s="6" t="str">
        <f t="shared" si="3"/>
        <v>Low Income</v>
      </c>
    </row>
    <row r="3607" hidden="1">
      <c r="A3607" s="1">
        <v>103605.0</v>
      </c>
      <c r="B3607" s="1">
        <v>29.0</v>
      </c>
      <c r="C3607" s="1">
        <v>29000.0</v>
      </c>
      <c r="D3607" s="1" t="s">
        <v>25</v>
      </c>
      <c r="E3607" s="1">
        <v>41401.51</v>
      </c>
      <c r="F3607" s="1">
        <v>2.0</v>
      </c>
      <c r="G3607" s="1">
        <v>19.0</v>
      </c>
      <c r="H3607" s="1">
        <v>13.0</v>
      </c>
      <c r="I3607" s="1" t="s">
        <v>22</v>
      </c>
      <c r="J3607" s="1">
        <v>0.979</v>
      </c>
      <c r="K3607" s="1">
        <v>0.762</v>
      </c>
      <c r="L3607" s="6" t="str">
        <f>if(J3607&gt;QUARTILE!$B$3, "TOP", if(J3607&lt;QUARTILE!$B$4, "BOTTOM", 0))</f>
        <v>TOP</v>
      </c>
      <c r="M3607" s="6">
        <f t="shared" si="1"/>
        <v>2</v>
      </c>
      <c r="N3607" s="6" t="str">
        <f t="shared" si="2"/>
        <v>Millenial</v>
      </c>
      <c r="O3607" s="6" t="str">
        <f t="shared" si="3"/>
        <v>Low Income</v>
      </c>
    </row>
    <row r="3608" hidden="1">
      <c r="A3608" s="1">
        <v>103606.0</v>
      </c>
      <c r="B3608" s="1">
        <v>44.0</v>
      </c>
      <c r="C3608" s="1">
        <v>15000.0</v>
      </c>
      <c r="D3608" s="1" t="s">
        <v>23</v>
      </c>
      <c r="E3608" s="1">
        <v>13901.45</v>
      </c>
      <c r="F3608" s="1">
        <v>4.0</v>
      </c>
      <c r="G3608" s="1">
        <v>20.0</v>
      </c>
      <c r="H3608" s="1">
        <v>12.0</v>
      </c>
      <c r="I3608" s="1" t="s">
        <v>22</v>
      </c>
      <c r="J3608" s="1">
        <v>1.0</v>
      </c>
      <c r="K3608" s="1">
        <v>0.324</v>
      </c>
      <c r="L3608" s="6" t="str">
        <f>if(J3608&gt;QUARTILE!$B$3, "TOP", if(J3608&lt;QUARTILE!$B$4, "BOTTOM", 0))</f>
        <v>TOP</v>
      </c>
      <c r="M3608" s="6">
        <f t="shared" si="1"/>
        <v>2</v>
      </c>
      <c r="N3608" s="6" t="str">
        <f t="shared" si="2"/>
        <v>Gen X</v>
      </c>
      <c r="O3608" s="6" t="str">
        <f t="shared" si="3"/>
        <v>Low Income</v>
      </c>
    </row>
    <row r="3609" hidden="1">
      <c r="A3609" s="1">
        <v>103607.0</v>
      </c>
      <c r="B3609" s="1">
        <v>57.0</v>
      </c>
      <c r="C3609" s="1">
        <v>41000.0</v>
      </c>
      <c r="D3609" s="1" t="s">
        <v>25</v>
      </c>
      <c r="E3609" s="1">
        <v>8044.7</v>
      </c>
      <c r="F3609" s="1">
        <v>3.0</v>
      </c>
      <c r="G3609" s="1">
        <v>18.0</v>
      </c>
      <c r="H3609" s="1">
        <v>4.0</v>
      </c>
      <c r="I3609" s="1" t="s">
        <v>22</v>
      </c>
      <c r="J3609" s="1">
        <v>0.595</v>
      </c>
      <c r="K3609" s="1">
        <v>0.688</v>
      </c>
      <c r="L3609" s="6">
        <f>if(J3609&gt;QUARTILE!$B$3, "TOP", if(J3609&lt;QUARTILE!$B$4, "BOTTOM", 0))</f>
        <v>0</v>
      </c>
      <c r="M3609" s="6">
        <f t="shared" si="1"/>
        <v>2</v>
      </c>
      <c r="N3609" s="6" t="str">
        <f t="shared" si="2"/>
        <v>Gen X</v>
      </c>
      <c r="O3609" s="6" t="str">
        <f t="shared" si="3"/>
        <v>Low Income</v>
      </c>
    </row>
    <row r="3610" hidden="1">
      <c r="A3610" s="1">
        <v>103608.0</v>
      </c>
      <c r="B3610" s="1">
        <v>19.0</v>
      </c>
      <c r="C3610" s="1">
        <v>15000.0</v>
      </c>
      <c r="D3610" s="1" t="s">
        <v>23</v>
      </c>
      <c r="E3610" s="1">
        <v>100000.0</v>
      </c>
      <c r="F3610" s="1">
        <v>1.0</v>
      </c>
      <c r="G3610" s="1">
        <v>18.0</v>
      </c>
      <c r="H3610" s="1">
        <v>17.0</v>
      </c>
      <c r="I3610" s="1" t="s">
        <v>18</v>
      </c>
      <c r="J3610" s="1">
        <v>1.0</v>
      </c>
      <c r="K3610" s="1">
        <v>0.559</v>
      </c>
      <c r="L3610" s="6" t="str">
        <f>if(J3610&gt;QUARTILE!$B$3, "TOP", if(J3610&lt;QUARTILE!$B$4, "BOTTOM", 0))</f>
        <v>TOP</v>
      </c>
      <c r="M3610" s="6">
        <f t="shared" si="1"/>
        <v>1</v>
      </c>
      <c r="N3610" s="6" t="str">
        <f t="shared" si="2"/>
        <v>Millenial</v>
      </c>
      <c r="O3610" s="6" t="str">
        <f t="shared" si="3"/>
        <v>Low Income</v>
      </c>
    </row>
    <row r="3611" hidden="1">
      <c r="A3611" s="1">
        <v>103609.0</v>
      </c>
      <c r="B3611" s="1">
        <v>71.0</v>
      </c>
      <c r="C3611" s="1">
        <v>27000.0</v>
      </c>
      <c r="D3611" s="1" t="s">
        <v>25</v>
      </c>
      <c r="E3611" s="1">
        <v>8789.75</v>
      </c>
      <c r="F3611" s="1">
        <v>3.0</v>
      </c>
      <c r="G3611" s="1">
        <v>17.0</v>
      </c>
      <c r="H3611" s="1">
        <v>7.0</v>
      </c>
      <c r="I3611" s="1" t="s">
        <v>22</v>
      </c>
      <c r="J3611" s="1">
        <v>0.733</v>
      </c>
      <c r="K3611" s="1">
        <v>0.636</v>
      </c>
      <c r="L3611" s="6">
        <f>if(J3611&gt;QUARTILE!$B$3, "TOP", if(J3611&lt;QUARTILE!$B$4, "BOTTOM", 0))</f>
        <v>0</v>
      </c>
      <c r="M3611" s="6">
        <f t="shared" si="1"/>
        <v>2</v>
      </c>
      <c r="N3611" s="6" t="str">
        <f t="shared" si="2"/>
        <v>Baby Boomer</v>
      </c>
      <c r="O3611" s="6" t="str">
        <f t="shared" si="3"/>
        <v>Low Income</v>
      </c>
    </row>
    <row r="3612" hidden="1">
      <c r="A3612" s="1">
        <v>103610.0</v>
      </c>
      <c r="B3612" s="1">
        <v>30.0</v>
      </c>
      <c r="C3612" s="1">
        <v>21000.0</v>
      </c>
      <c r="D3612" s="1" t="s">
        <v>25</v>
      </c>
      <c r="E3612" s="1">
        <v>11193.41</v>
      </c>
      <c r="F3612" s="1">
        <v>4.0</v>
      </c>
      <c r="G3612" s="1">
        <v>23.0</v>
      </c>
      <c r="H3612" s="1">
        <v>6.0</v>
      </c>
      <c r="I3612" s="1" t="s">
        <v>22</v>
      </c>
      <c r="J3612" s="1">
        <v>0.152</v>
      </c>
      <c r="K3612" s="1">
        <v>0.533</v>
      </c>
      <c r="L3612" s="6" t="str">
        <f>if(J3612&gt;QUARTILE!$B$3, "TOP", if(J3612&lt;QUARTILE!$B$4, "BOTTOM", 0))</f>
        <v>BOTTOM</v>
      </c>
      <c r="M3612" s="6">
        <f t="shared" si="1"/>
        <v>2</v>
      </c>
      <c r="N3612" s="6" t="str">
        <f t="shared" si="2"/>
        <v>Millenial</v>
      </c>
      <c r="O3612" s="6" t="str">
        <f t="shared" si="3"/>
        <v>Low Income</v>
      </c>
    </row>
    <row r="3613" hidden="1">
      <c r="A3613" s="1">
        <v>103611.0</v>
      </c>
      <c r="B3613" s="1">
        <v>70.0</v>
      </c>
      <c r="C3613" s="1">
        <v>56000.0</v>
      </c>
      <c r="D3613" s="1" t="s">
        <v>17</v>
      </c>
      <c r="E3613" s="1">
        <v>33122.96</v>
      </c>
      <c r="F3613" s="1">
        <v>1.0</v>
      </c>
      <c r="G3613" s="1">
        <v>10.0</v>
      </c>
      <c r="H3613" s="1">
        <v>6.0</v>
      </c>
      <c r="I3613" s="1" t="s">
        <v>18</v>
      </c>
      <c r="J3613" s="1">
        <v>0.618</v>
      </c>
      <c r="K3613" s="1">
        <v>0.626</v>
      </c>
      <c r="L3613" s="6">
        <f>if(J3613&gt;QUARTILE!$B$3, "TOP", if(J3613&lt;QUARTILE!$B$4, "BOTTOM", 0))</f>
        <v>0</v>
      </c>
      <c r="M3613" s="6">
        <f t="shared" si="1"/>
        <v>1</v>
      </c>
      <c r="N3613" s="6" t="str">
        <f t="shared" si="2"/>
        <v>Baby Boomer</v>
      </c>
      <c r="O3613" s="6" t="str">
        <f t="shared" si="3"/>
        <v>Medium Income</v>
      </c>
    </row>
    <row r="3614" hidden="1">
      <c r="A3614" s="1">
        <v>103612.0</v>
      </c>
      <c r="B3614" s="1">
        <v>49.0</v>
      </c>
      <c r="C3614" s="1">
        <v>28000.0</v>
      </c>
      <c r="D3614" s="1" t="s">
        <v>27</v>
      </c>
      <c r="E3614" s="1">
        <v>1856.26</v>
      </c>
      <c r="F3614" s="1">
        <v>4.0</v>
      </c>
      <c r="G3614" s="1">
        <v>23.0</v>
      </c>
      <c r="H3614" s="1">
        <v>10.0</v>
      </c>
      <c r="I3614" s="1" t="s">
        <v>22</v>
      </c>
      <c r="J3614" s="1">
        <v>0.659</v>
      </c>
      <c r="K3614" s="1">
        <v>0.769</v>
      </c>
      <c r="L3614" s="6">
        <f>if(J3614&gt;QUARTILE!$B$3, "TOP", if(J3614&lt;QUARTILE!$B$4, "BOTTOM", 0))</f>
        <v>0</v>
      </c>
      <c r="M3614" s="6">
        <f t="shared" si="1"/>
        <v>2</v>
      </c>
      <c r="N3614" s="6" t="str">
        <f t="shared" si="2"/>
        <v>Gen X</v>
      </c>
      <c r="O3614" s="6" t="str">
        <f t="shared" si="3"/>
        <v>Low Income</v>
      </c>
    </row>
    <row r="3615" hidden="1">
      <c r="A3615" s="1">
        <v>103613.0</v>
      </c>
      <c r="B3615" s="1">
        <v>48.0</v>
      </c>
      <c r="C3615" s="1">
        <v>51000.0</v>
      </c>
      <c r="D3615" s="1" t="s">
        <v>25</v>
      </c>
      <c r="E3615" s="1">
        <v>9771.18</v>
      </c>
      <c r="F3615" s="1">
        <v>1.0</v>
      </c>
      <c r="G3615" s="1">
        <v>23.0</v>
      </c>
      <c r="H3615" s="1">
        <v>11.0</v>
      </c>
      <c r="I3615" s="1" t="s">
        <v>22</v>
      </c>
      <c r="J3615" s="1">
        <v>0.855</v>
      </c>
      <c r="K3615" s="1">
        <v>0.392</v>
      </c>
      <c r="L3615" s="6" t="str">
        <f>if(J3615&gt;QUARTILE!$B$3, "TOP", if(J3615&lt;QUARTILE!$B$4, "BOTTOM", 0))</f>
        <v>TOP</v>
      </c>
      <c r="M3615" s="6">
        <f t="shared" si="1"/>
        <v>2</v>
      </c>
      <c r="N3615" s="6" t="str">
        <f t="shared" si="2"/>
        <v>Gen X</v>
      </c>
      <c r="O3615" s="6" t="str">
        <f t="shared" si="3"/>
        <v>Medium Income</v>
      </c>
    </row>
    <row r="3616" hidden="1">
      <c r="A3616" s="1">
        <v>103614.0</v>
      </c>
      <c r="B3616" s="1">
        <v>33.0</v>
      </c>
      <c r="C3616" s="1">
        <v>24000.0</v>
      </c>
      <c r="D3616" s="1" t="s">
        <v>25</v>
      </c>
      <c r="E3616" s="1">
        <v>1792.15</v>
      </c>
      <c r="F3616" s="1">
        <v>4.0</v>
      </c>
      <c r="G3616" s="1">
        <v>15.0</v>
      </c>
      <c r="H3616" s="1">
        <v>7.0</v>
      </c>
      <c r="I3616" s="1" t="s">
        <v>22</v>
      </c>
      <c r="J3616" s="1">
        <v>0.911</v>
      </c>
      <c r="K3616" s="1">
        <v>0.605</v>
      </c>
      <c r="L3616" s="6" t="str">
        <f>if(J3616&gt;QUARTILE!$B$3, "TOP", if(J3616&lt;QUARTILE!$B$4, "BOTTOM", 0))</f>
        <v>TOP</v>
      </c>
      <c r="M3616" s="6">
        <f t="shared" si="1"/>
        <v>2</v>
      </c>
      <c r="N3616" s="6" t="str">
        <f t="shared" si="2"/>
        <v>Gen X</v>
      </c>
      <c r="O3616" s="6" t="str">
        <f t="shared" si="3"/>
        <v>Low Income</v>
      </c>
    </row>
    <row r="3617" hidden="1">
      <c r="A3617" s="1">
        <v>103615.0</v>
      </c>
      <c r="B3617" s="1">
        <v>49.0</v>
      </c>
      <c r="C3617" s="1">
        <v>20000.0</v>
      </c>
      <c r="D3617" s="1" t="s">
        <v>27</v>
      </c>
      <c r="E3617" s="1">
        <v>3000.32</v>
      </c>
      <c r="F3617" s="1">
        <v>3.0</v>
      </c>
      <c r="G3617" s="1">
        <v>22.0</v>
      </c>
      <c r="H3617" s="1">
        <v>14.0</v>
      </c>
      <c r="I3617" s="1" t="s">
        <v>18</v>
      </c>
      <c r="J3617" s="1">
        <v>0.637</v>
      </c>
      <c r="K3617" s="1">
        <v>0.249</v>
      </c>
      <c r="L3617" s="6">
        <f>if(J3617&gt;QUARTILE!$B$3, "TOP", if(J3617&lt;QUARTILE!$B$4, "BOTTOM", 0))</f>
        <v>0</v>
      </c>
      <c r="M3617" s="6">
        <f t="shared" si="1"/>
        <v>1</v>
      </c>
      <c r="N3617" s="6" t="str">
        <f t="shared" si="2"/>
        <v>Gen X</v>
      </c>
      <c r="O3617" s="6" t="str">
        <f t="shared" si="3"/>
        <v>Low Income</v>
      </c>
    </row>
    <row r="3618" hidden="1">
      <c r="A3618" s="1">
        <v>103616.0</v>
      </c>
      <c r="B3618" s="1">
        <v>49.0</v>
      </c>
      <c r="C3618" s="1">
        <v>22000.0</v>
      </c>
      <c r="D3618" s="1" t="s">
        <v>23</v>
      </c>
      <c r="E3618" s="1">
        <v>93.03</v>
      </c>
      <c r="F3618" s="1">
        <v>2.0</v>
      </c>
      <c r="G3618" s="1">
        <v>27.0</v>
      </c>
      <c r="H3618" s="1">
        <v>5.0</v>
      </c>
      <c r="I3618" s="1" t="s">
        <v>22</v>
      </c>
      <c r="J3618" s="1">
        <v>0.14</v>
      </c>
      <c r="K3618" s="1">
        <v>0.756</v>
      </c>
      <c r="L3618" s="6" t="str">
        <f>if(J3618&gt;QUARTILE!$B$3, "TOP", if(J3618&lt;QUARTILE!$B$4, "BOTTOM", 0))</f>
        <v>BOTTOM</v>
      </c>
      <c r="M3618" s="6">
        <f t="shared" si="1"/>
        <v>2</v>
      </c>
      <c r="N3618" s="6" t="str">
        <f t="shared" si="2"/>
        <v>Gen X</v>
      </c>
      <c r="O3618" s="6" t="str">
        <f t="shared" si="3"/>
        <v>Low Income</v>
      </c>
    </row>
    <row r="3619" hidden="1">
      <c r="A3619" s="1">
        <v>103617.0</v>
      </c>
      <c r="B3619" s="1">
        <v>77.0</v>
      </c>
      <c r="C3619" s="1">
        <v>14000.0</v>
      </c>
      <c r="D3619" s="1" t="s">
        <v>27</v>
      </c>
      <c r="E3619" s="1">
        <v>191.8</v>
      </c>
      <c r="F3619" s="1">
        <v>1.0</v>
      </c>
      <c r="G3619" s="1">
        <v>25.0</v>
      </c>
      <c r="H3619" s="1">
        <v>2.0</v>
      </c>
      <c r="I3619" s="1" t="s">
        <v>22</v>
      </c>
      <c r="J3619" s="1">
        <v>0.142</v>
      </c>
      <c r="K3619" s="1">
        <v>0.88</v>
      </c>
      <c r="L3619" s="6" t="str">
        <f>if(J3619&gt;QUARTILE!$B$3, "TOP", if(J3619&lt;QUARTILE!$B$4, "BOTTOM", 0))</f>
        <v>BOTTOM</v>
      </c>
      <c r="M3619" s="6">
        <f t="shared" si="1"/>
        <v>2</v>
      </c>
      <c r="N3619" s="6" t="str">
        <f t="shared" si="2"/>
        <v>Baby Boomer</v>
      </c>
      <c r="O3619" s="6" t="str">
        <f t="shared" si="3"/>
        <v>Low Income</v>
      </c>
    </row>
    <row r="3620" hidden="1">
      <c r="A3620" s="1">
        <v>103618.0</v>
      </c>
      <c r="B3620" s="1">
        <v>51.0</v>
      </c>
      <c r="C3620" s="1">
        <v>30000.0</v>
      </c>
      <c r="D3620" s="1" t="s">
        <v>21</v>
      </c>
      <c r="E3620" s="1">
        <v>9570.0</v>
      </c>
      <c r="F3620" s="1">
        <v>3.0</v>
      </c>
      <c r="G3620" s="1">
        <v>20.0</v>
      </c>
      <c r="H3620" s="1">
        <v>5.0</v>
      </c>
      <c r="I3620" s="1" t="s">
        <v>22</v>
      </c>
      <c r="J3620" s="1">
        <v>0.328</v>
      </c>
      <c r="K3620" s="1">
        <v>0.761</v>
      </c>
      <c r="L3620" s="6">
        <f>if(J3620&gt;QUARTILE!$B$3, "TOP", if(J3620&lt;QUARTILE!$B$4, "BOTTOM", 0))</f>
        <v>0</v>
      </c>
      <c r="M3620" s="6">
        <f t="shared" si="1"/>
        <v>2</v>
      </c>
      <c r="N3620" s="6" t="str">
        <f t="shared" si="2"/>
        <v>Gen X</v>
      </c>
      <c r="O3620" s="6" t="str">
        <f t="shared" si="3"/>
        <v>Low Income</v>
      </c>
    </row>
    <row r="3621" hidden="1">
      <c r="A3621" s="1">
        <v>103619.0</v>
      </c>
      <c r="B3621" s="1">
        <v>28.0</v>
      </c>
      <c r="C3621" s="1">
        <v>15000.0</v>
      </c>
      <c r="D3621" s="1" t="s">
        <v>23</v>
      </c>
      <c r="E3621" s="1">
        <v>33126.8</v>
      </c>
      <c r="F3621" s="1">
        <v>4.0</v>
      </c>
      <c r="G3621" s="1">
        <v>13.0</v>
      </c>
      <c r="H3621" s="1">
        <v>15.0</v>
      </c>
      <c r="I3621" s="1" t="s">
        <v>18</v>
      </c>
      <c r="J3621" s="1">
        <v>0.444</v>
      </c>
      <c r="K3621" s="1">
        <v>0.341</v>
      </c>
      <c r="L3621" s="6">
        <f>if(J3621&gt;QUARTILE!$B$3, "TOP", if(J3621&lt;QUARTILE!$B$4, "BOTTOM", 0))</f>
        <v>0</v>
      </c>
      <c r="M3621" s="6">
        <f t="shared" si="1"/>
        <v>1</v>
      </c>
      <c r="N3621" s="6" t="str">
        <f t="shared" si="2"/>
        <v>Millenial</v>
      </c>
      <c r="O3621" s="6" t="str">
        <f t="shared" si="3"/>
        <v>Low Income</v>
      </c>
    </row>
    <row r="3622" hidden="1">
      <c r="A3622" s="1">
        <v>103620.0</v>
      </c>
      <c r="B3622" s="1">
        <v>27.0</v>
      </c>
      <c r="C3622" s="1">
        <v>24000.0</v>
      </c>
      <c r="D3622" s="1" t="s">
        <v>27</v>
      </c>
      <c r="E3622" s="1">
        <v>17686.36</v>
      </c>
      <c r="F3622" s="1">
        <v>3.0</v>
      </c>
      <c r="G3622" s="1">
        <v>25.0</v>
      </c>
      <c r="H3622" s="1">
        <v>6.0</v>
      </c>
      <c r="I3622" s="1" t="s">
        <v>22</v>
      </c>
      <c r="J3622" s="1">
        <v>0.222</v>
      </c>
      <c r="K3622" s="1">
        <v>0.133</v>
      </c>
      <c r="L3622" s="6" t="str">
        <f>if(J3622&gt;QUARTILE!$B$3, "TOP", if(J3622&lt;QUARTILE!$B$4, "BOTTOM", 0))</f>
        <v>BOTTOM</v>
      </c>
      <c r="M3622" s="6">
        <f t="shared" si="1"/>
        <v>2</v>
      </c>
      <c r="N3622" s="6" t="str">
        <f t="shared" si="2"/>
        <v>Millenial</v>
      </c>
      <c r="O3622" s="6" t="str">
        <f t="shared" si="3"/>
        <v>Low Income</v>
      </c>
    </row>
    <row r="3623" hidden="1">
      <c r="A3623" s="1">
        <v>103621.0</v>
      </c>
      <c r="B3623" s="1">
        <v>32.0</v>
      </c>
      <c r="C3623" s="1">
        <v>37000.0</v>
      </c>
      <c r="D3623" s="1" t="s">
        <v>17</v>
      </c>
      <c r="E3623" s="1">
        <v>20152.45</v>
      </c>
      <c r="F3623" s="1">
        <v>1.0</v>
      </c>
      <c r="G3623" s="1">
        <v>27.0</v>
      </c>
      <c r="H3623" s="1">
        <v>8.0</v>
      </c>
      <c r="I3623" s="1" t="s">
        <v>22</v>
      </c>
      <c r="J3623" s="1">
        <v>0.617</v>
      </c>
      <c r="K3623" s="1">
        <v>0.873</v>
      </c>
      <c r="L3623" s="6">
        <f>if(J3623&gt;QUARTILE!$B$3, "TOP", if(J3623&lt;QUARTILE!$B$4, "BOTTOM", 0))</f>
        <v>0</v>
      </c>
      <c r="M3623" s="6">
        <f t="shared" si="1"/>
        <v>2</v>
      </c>
      <c r="N3623" s="6" t="str">
        <f t="shared" si="2"/>
        <v>Gen X</v>
      </c>
      <c r="O3623" s="6" t="str">
        <f t="shared" si="3"/>
        <v>Low Income</v>
      </c>
    </row>
    <row r="3624" hidden="1">
      <c r="A3624" s="1">
        <v>103622.0</v>
      </c>
      <c r="B3624" s="1">
        <v>34.0</v>
      </c>
      <c r="C3624" s="1">
        <v>57000.0</v>
      </c>
      <c r="D3624" s="1" t="s">
        <v>25</v>
      </c>
      <c r="E3624" s="1">
        <v>14648.13</v>
      </c>
      <c r="F3624" s="1">
        <v>3.0</v>
      </c>
      <c r="G3624" s="1">
        <v>17.0</v>
      </c>
      <c r="H3624" s="1">
        <v>12.0</v>
      </c>
      <c r="I3624" s="1" t="s">
        <v>22</v>
      </c>
      <c r="J3624" s="1">
        <v>0.58</v>
      </c>
      <c r="K3624" s="1">
        <v>0.815</v>
      </c>
      <c r="L3624" s="6">
        <f>if(J3624&gt;QUARTILE!$B$3, "TOP", if(J3624&lt;QUARTILE!$B$4, "BOTTOM", 0))</f>
        <v>0</v>
      </c>
      <c r="M3624" s="6">
        <f t="shared" si="1"/>
        <v>2</v>
      </c>
      <c r="N3624" s="6" t="str">
        <f t="shared" si="2"/>
        <v>Gen X</v>
      </c>
      <c r="O3624" s="6" t="str">
        <f t="shared" si="3"/>
        <v>Medium Income</v>
      </c>
    </row>
    <row r="3625" hidden="1">
      <c r="A3625" s="1">
        <v>103623.0</v>
      </c>
      <c r="B3625" s="1">
        <v>57.0</v>
      </c>
      <c r="C3625" s="1">
        <v>24000.0</v>
      </c>
      <c r="D3625" s="1" t="s">
        <v>27</v>
      </c>
      <c r="E3625" s="1">
        <v>34273.0</v>
      </c>
      <c r="F3625" s="1">
        <v>4.0</v>
      </c>
      <c r="G3625" s="1">
        <v>17.0</v>
      </c>
      <c r="H3625" s="1">
        <v>4.0</v>
      </c>
      <c r="I3625" s="1" t="s">
        <v>18</v>
      </c>
      <c r="J3625" s="1">
        <v>0.785</v>
      </c>
      <c r="K3625" s="1">
        <v>0.548</v>
      </c>
      <c r="L3625" s="6">
        <f>if(J3625&gt;QUARTILE!$B$3, "TOP", if(J3625&lt;QUARTILE!$B$4, "BOTTOM", 0))</f>
        <v>0</v>
      </c>
      <c r="M3625" s="6">
        <f t="shared" si="1"/>
        <v>1</v>
      </c>
      <c r="N3625" s="6" t="str">
        <f t="shared" si="2"/>
        <v>Gen X</v>
      </c>
      <c r="O3625" s="6" t="str">
        <f t="shared" si="3"/>
        <v>Low Income</v>
      </c>
    </row>
    <row r="3626" hidden="1">
      <c r="A3626" s="1">
        <v>103624.0</v>
      </c>
      <c r="B3626" s="1">
        <v>35.0</v>
      </c>
      <c r="C3626" s="1">
        <v>37000.0</v>
      </c>
      <c r="D3626" s="1" t="s">
        <v>23</v>
      </c>
      <c r="E3626" s="1">
        <v>42468.49</v>
      </c>
      <c r="F3626" s="1">
        <v>5.0</v>
      </c>
      <c r="G3626" s="1">
        <v>20.0</v>
      </c>
      <c r="H3626" s="1">
        <v>8.0</v>
      </c>
      <c r="I3626" s="1" t="s">
        <v>18</v>
      </c>
      <c r="J3626" s="1">
        <v>0.537</v>
      </c>
      <c r="K3626" s="1">
        <v>0.701</v>
      </c>
      <c r="L3626" s="6">
        <f>if(J3626&gt;QUARTILE!$B$3, "TOP", if(J3626&lt;QUARTILE!$B$4, "BOTTOM", 0))</f>
        <v>0</v>
      </c>
      <c r="M3626" s="6">
        <f t="shared" si="1"/>
        <v>1</v>
      </c>
      <c r="N3626" s="6" t="str">
        <f t="shared" si="2"/>
        <v>Gen X</v>
      </c>
      <c r="O3626" s="6" t="str">
        <f t="shared" si="3"/>
        <v>Low Income</v>
      </c>
    </row>
    <row r="3627" hidden="1">
      <c r="A3627" s="1">
        <v>103625.0</v>
      </c>
      <c r="B3627" s="1">
        <v>72.0</v>
      </c>
      <c r="C3627" s="1">
        <v>34000.0</v>
      </c>
      <c r="D3627" s="1" t="s">
        <v>23</v>
      </c>
      <c r="E3627" s="1">
        <v>37907.86</v>
      </c>
      <c r="F3627" s="1">
        <v>2.0</v>
      </c>
      <c r="G3627" s="1">
        <v>20.0</v>
      </c>
      <c r="H3627" s="1">
        <v>4.0</v>
      </c>
      <c r="I3627" s="1" t="s">
        <v>18</v>
      </c>
      <c r="J3627" s="1">
        <v>0.424</v>
      </c>
      <c r="K3627" s="1">
        <v>0.433</v>
      </c>
      <c r="L3627" s="6">
        <f>if(J3627&gt;QUARTILE!$B$3, "TOP", if(J3627&lt;QUARTILE!$B$4, "BOTTOM", 0))</f>
        <v>0</v>
      </c>
      <c r="M3627" s="6">
        <f t="shared" si="1"/>
        <v>1</v>
      </c>
      <c r="N3627" s="6" t="str">
        <f t="shared" si="2"/>
        <v>Baby Boomer</v>
      </c>
      <c r="O3627" s="6" t="str">
        <f t="shared" si="3"/>
        <v>Low Income</v>
      </c>
    </row>
    <row r="3628" hidden="1">
      <c r="A3628" s="1">
        <v>103626.0</v>
      </c>
      <c r="B3628" s="1">
        <v>26.0</v>
      </c>
      <c r="C3628" s="1">
        <v>18000.0</v>
      </c>
      <c r="D3628" s="1" t="s">
        <v>27</v>
      </c>
      <c r="E3628" s="1">
        <v>33440.33</v>
      </c>
      <c r="F3628" s="1">
        <v>2.0</v>
      </c>
      <c r="G3628" s="1">
        <v>24.0</v>
      </c>
      <c r="H3628" s="1">
        <v>9.0</v>
      </c>
      <c r="I3628" s="1" t="s">
        <v>18</v>
      </c>
      <c r="J3628" s="1">
        <v>0.65</v>
      </c>
      <c r="K3628" s="1">
        <v>0.891</v>
      </c>
      <c r="L3628" s="6">
        <f>if(J3628&gt;QUARTILE!$B$3, "TOP", if(J3628&lt;QUARTILE!$B$4, "BOTTOM", 0))</f>
        <v>0</v>
      </c>
      <c r="M3628" s="6">
        <f t="shared" si="1"/>
        <v>1</v>
      </c>
      <c r="N3628" s="6" t="str">
        <f t="shared" si="2"/>
        <v>Millenial</v>
      </c>
      <c r="O3628" s="6" t="str">
        <f t="shared" si="3"/>
        <v>Low Income</v>
      </c>
    </row>
    <row r="3629" hidden="1">
      <c r="A3629" s="1">
        <v>103627.0</v>
      </c>
      <c r="B3629" s="1">
        <v>42.0</v>
      </c>
      <c r="C3629" s="1">
        <v>78000.0</v>
      </c>
      <c r="D3629" s="1" t="s">
        <v>27</v>
      </c>
      <c r="E3629" s="1">
        <v>4035.3</v>
      </c>
      <c r="F3629" s="1">
        <v>5.0</v>
      </c>
      <c r="G3629" s="1">
        <v>18.0</v>
      </c>
      <c r="H3629" s="1">
        <v>13.0</v>
      </c>
      <c r="I3629" s="1" t="s">
        <v>18</v>
      </c>
      <c r="J3629" s="1">
        <v>0.197</v>
      </c>
      <c r="K3629" s="1">
        <v>0.787</v>
      </c>
      <c r="L3629" s="6" t="str">
        <f>if(J3629&gt;QUARTILE!$B$3, "TOP", if(J3629&lt;QUARTILE!$B$4, "BOTTOM", 0))</f>
        <v>BOTTOM</v>
      </c>
      <c r="M3629" s="6">
        <f t="shared" si="1"/>
        <v>1</v>
      </c>
      <c r="N3629" s="6" t="str">
        <f t="shared" si="2"/>
        <v>Gen X</v>
      </c>
      <c r="O3629" s="6" t="str">
        <f t="shared" si="3"/>
        <v>Medium Income</v>
      </c>
    </row>
    <row r="3630" hidden="1">
      <c r="A3630" s="1">
        <v>103628.0</v>
      </c>
      <c r="B3630" s="1">
        <v>57.0</v>
      </c>
      <c r="C3630" s="1">
        <v>16000.0</v>
      </c>
      <c r="D3630" s="1" t="s">
        <v>24</v>
      </c>
      <c r="E3630" s="1">
        <v>18021.95</v>
      </c>
      <c r="F3630" s="1">
        <v>1.0</v>
      </c>
      <c r="G3630" s="1">
        <v>15.0</v>
      </c>
      <c r="H3630" s="1">
        <v>7.0</v>
      </c>
      <c r="I3630" s="1" t="s">
        <v>22</v>
      </c>
      <c r="J3630" s="1">
        <v>0.989</v>
      </c>
      <c r="K3630" s="1">
        <v>0.164</v>
      </c>
      <c r="L3630" s="6" t="str">
        <f>if(J3630&gt;QUARTILE!$B$3, "TOP", if(J3630&lt;QUARTILE!$B$4, "BOTTOM", 0))</f>
        <v>TOP</v>
      </c>
      <c r="M3630" s="6">
        <f t="shared" si="1"/>
        <v>2</v>
      </c>
      <c r="N3630" s="6" t="str">
        <f t="shared" si="2"/>
        <v>Gen X</v>
      </c>
      <c r="O3630" s="6" t="str">
        <f t="shared" si="3"/>
        <v>Low Income</v>
      </c>
    </row>
    <row r="3631" hidden="1">
      <c r="A3631" s="1">
        <v>103629.0</v>
      </c>
      <c r="B3631" s="1">
        <v>76.0</v>
      </c>
      <c r="C3631" s="1">
        <v>23000.0</v>
      </c>
      <c r="D3631" s="1" t="s">
        <v>23</v>
      </c>
      <c r="E3631" s="1">
        <v>17453.29</v>
      </c>
      <c r="F3631" s="1">
        <v>3.0</v>
      </c>
      <c r="G3631" s="1">
        <v>21.0</v>
      </c>
      <c r="H3631" s="1">
        <v>7.0</v>
      </c>
      <c r="I3631" s="1" t="s">
        <v>22</v>
      </c>
      <c r="J3631" s="1">
        <v>0.706</v>
      </c>
      <c r="K3631" s="1">
        <v>0.402</v>
      </c>
      <c r="L3631" s="6">
        <f>if(J3631&gt;QUARTILE!$B$3, "TOP", if(J3631&lt;QUARTILE!$B$4, "BOTTOM", 0))</f>
        <v>0</v>
      </c>
      <c r="M3631" s="6">
        <f t="shared" si="1"/>
        <v>2</v>
      </c>
      <c r="N3631" s="6" t="str">
        <f t="shared" si="2"/>
        <v>Baby Boomer</v>
      </c>
      <c r="O3631" s="6" t="str">
        <f t="shared" si="3"/>
        <v>Low Income</v>
      </c>
    </row>
    <row r="3632" hidden="1">
      <c r="A3632" s="1">
        <v>103630.0</v>
      </c>
      <c r="B3632" s="1">
        <v>31.0</v>
      </c>
      <c r="C3632" s="1">
        <v>53000.0</v>
      </c>
      <c r="D3632" s="1" t="s">
        <v>25</v>
      </c>
      <c r="E3632" s="1">
        <v>15013.15</v>
      </c>
      <c r="F3632" s="1">
        <v>3.0</v>
      </c>
      <c r="G3632" s="1">
        <v>19.0</v>
      </c>
      <c r="H3632" s="1">
        <v>10.0</v>
      </c>
      <c r="I3632" s="1" t="s">
        <v>22</v>
      </c>
      <c r="J3632" s="1">
        <v>0.272</v>
      </c>
      <c r="K3632" s="1">
        <v>0.17</v>
      </c>
      <c r="L3632" s="6" t="str">
        <f>if(J3632&gt;QUARTILE!$B$3, "TOP", if(J3632&lt;QUARTILE!$B$4, "BOTTOM", 0))</f>
        <v>BOTTOM</v>
      </c>
      <c r="M3632" s="6">
        <f t="shared" si="1"/>
        <v>2</v>
      </c>
      <c r="N3632" s="6" t="str">
        <f t="shared" si="2"/>
        <v>Gen X</v>
      </c>
      <c r="O3632" s="6" t="str">
        <f t="shared" si="3"/>
        <v>Medium Income</v>
      </c>
    </row>
    <row r="3633" hidden="1">
      <c r="A3633" s="1">
        <v>103631.0</v>
      </c>
      <c r="B3633" s="1">
        <v>77.0</v>
      </c>
      <c r="C3633" s="1">
        <v>52000.0</v>
      </c>
      <c r="D3633" s="1" t="s">
        <v>23</v>
      </c>
      <c r="E3633" s="1">
        <v>13109.81</v>
      </c>
      <c r="F3633" s="1">
        <v>5.0</v>
      </c>
      <c r="G3633" s="1">
        <v>25.0</v>
      </c>
      <c r="H3633" s="1">
        <v>2.0</v>
      </c>
      <c r="I3633" s="1" t="s">
        <v>22</v>
      </c>
      <c r="J3633" s="1">
        <v>0.772</v>
      </c>
      <c r="K3633" s="1">
        <v>0.174</v>
      </c>
      <c r="L3633" s="6">
        <f>if(J3633&gt;QUARTILE!$B$3, "TOP", if(J3633&lt;QUARTILE!$B$4, "BOTTOM", 0))</f>
        <v>0</v>
      </c>
      <c r="M3633" s="6">
        <f t="shared" si="1"/>
        <v>2</v>
      </c>
      <c r="N3633" s="6" t="str">
        <f t="shared" si="2"/>
        <v>Baby Boomer</v>
      </c>
      <c r="O3633" s="6" t="str">
        <f t="shared" si="3"/>
        <v>Medium Income</v>
      </c>
    </row>
    <row r="3634" hidden="1">
      <c r="A3634" s="1">
        <v>103632.0</v>
      </c>
      <c r="B3634" s="1">
        <v>75.0</v>
      </c>
      <c r="C3634" s="1">
        <v>22000.0</v>
      </c>
      <c r="D3634" s="1" t="s">
        <v>23</v>
      </c>
      <c r="E3634" s="1">
        <v>1867.99</v>
      </c>
      <c r="F3634" s="1">
        <v>5.0</v>
      </c>
      <c r="G3634" s="1">
        <v>14.0</v>
      </c>
      <c r="H3634" s="1">
        <v>2.0</v>
      </c>
      <c r="I3634" s="1" t="s">
        <v>22</v>
      </c>
      <c r="J3634" s="1">
        <v>0.124</v>
      </c>
      <c r="K3634" s="1">
        <v>0.451</v>
      </c>
      <c r="L3634" s="6" t="str">
        <f>if(J3634&gt;QUARTILE!$B$3, "TOP", if(J3634&lt;QUARTILE!$B$4, "BOTTOM", 0))</f>
        <v>BOTTOM</v>
      </c>
      <c r="M3634" s="6">
        <f t="shared" si="1"/>
        <v>2</v>
      </c>
      <c r="N3634" s="6" t="str">
        <f t="shared" si="2"/>
        <v>Baby Boomer</v>
      </c>
      <c r="O3634" s="6" t="str">
        <f t="shared" si="3"/>
        <v>Low Income</v>
      </c>
    </row>
    <row r="3635" hidden="1">
      <c r="A3635" s="1">
        <v>103633.0</v>
      </c>
      <c r="B3635" s="1">
        <v>42.0</v>
      </c>
      <c r="C3635" s="1">
        <v>40000.0</v>
      </c>
      <c r="D3635" s="1" t="s">
        <v>25</v>
      </c>
      <c r="E3635" s="1">
        <v>2155.34</v>
      </c>
      <c r="F3635" s="1">
        <v>4.0</v>
      </c>
      <c r="G3635" s="1">
        <v>21.0</v>
      </c>
      <c r="H3635" s="1">
        <v>9.0</v>
      </c>
      <c r="I3635" s="1" t="s">
        <v>22</v>
      </c>
      <c r="J3635" s="1">
        <v>0.556</v>
      </c>
      <c r="K3635" s="1">
        <v>0.311</v>
      </c>
      <c r="L3635" s="6">
        <f>if(J3635&gt;QUARTILE!$B$3, "TOP", if(J3635&lt;QUARTILE!$B$4, "BOTTOM", 0))</f>
        <v>0</v>
      </c>
      <c r="M3635" s="6">
        <f t="shared" si="1"/>
        <v>2</v>
      </c>
      <c r="N3635" s="6" t="str">
        <f t="shared" si="2"/>
        <v>Gen X</v>
      </c>
      <c r="O3635" s="6" t="str">
        <f t="shared" si="3"/>
        <v>Low Income</v>
      </c>
    </row>
    <row r="3636" hidden="1">
      <c r="A3636" s="1">
        <v>103634.0</v>
      </c>
      <c r="B3636" s="1">
        <v>67.0</v>
      </c>
      <c r="C3636" s="1">
        <v>19000.0</v>
      </c>
      <c r="D3636" s="1" t="s">
        <v>25</v>
      </c>
      <c r="E3636" s="1">
        <v>46513.3</v>
      </c>
      <c r="F3636" s="1">
        <v>4.0</v>
      </c>
      <c r="G3636" s="1">
        <v>26.0</v>
      </c>
      <c r="H3636" s="1">
        <v>8.0</v>
      </c>
      <c r="I3636" s="1" t="s">
        <v>18</v>
      </c>
      <c r="J3636" s="1">
        <v>0.441</v>
      </c>
      <c r="K3636" s="1">
        <v>0.76</v>
      </c>
      <c r="L3636" s="6">
        <f>if(J3636&gt;QUARTILE!$B$3, "TOP", if(J3636&lt;QUARTILE!$B$4, "BOTTOM", 0))</f>
        <v>0</v>
      </c>
      <c r="M3636" s="6">
        <f t="shared" si="1"/>
        <v>1</v>
      </c>
      <c r="N3636" s="6" t="str">
        <f t="shared" si="2"/>
        <v>Baby Boomer</v>
      </c>
      <c r="O3636" s="6" t="str">
        <f t="shared" si="3"/>
        <v>Low Income</v>
      </c>
    </row>
    <row r="3637" hidden="1">
      <c r="A3637" s="1">
        <v>103635.0</v>
      </c>
      <c r="B3637" s="1">
        <v>39.0</v>
      </c>
      <c r="C3637" s="1">
        <v>16000.0</v>
      </c>
      <c r="D3637" s="1" t="s">
        <v>23</v>
      </c>
      <c r="E3637" s="1">
        <v>19895.13</v>
      </c>
      <c r="F3637" s="1">
        <v>2.0</v>
      </c>
      <c r="G3637" s="1">
        <v>18.0</v>
      </c>
      <c r="H3637" s="1">
        <v>11.0</v>
      </c>
      <c r="I3637" s="1" t="s">
        <v>18</v>
      </c>
      <c r="J3637" s="1">
        <v>0.751</v>
      </c>
      <c r="K3637" s="1">
        <v>0.0</v>
      </c>
      <c r="L3637" s="6">
        <f>if(J3637&gt;QUARTILE!$B$3, "TOP", if(J3637&lt;QUARTILE!$B$4, "BOTTOM", 0))</f>
        <v>0</v>
      </c>
      <c r="M3637" s="6">
        <f t="shared" si="1"/>
        <v>1</v>
      </c>
      <c r="N3637" s="6" t="str">
        <f t="shared" si="2"/>
        <v>Gen X</v>
      </c>
      <c r="O3637" s="6" t="str">
        <f t="shared" si="3"/>
        <v>Low Income</v>
      </c>
    </row>
    <row r="3638" hidden="1">
      <c r="A3638" s="1">
        <v>103636.0</v>
      </c>
      <c r="B3638" s="1">
        <v>69.0</v>
      </c>
      <c r="C3638" s="1">
        <v>11000.0</v>
      </c>
      <c r="D3638" s="1" t="s">
        <v>23</v>
      </c>
      <c r="E3638" s="1">
        <v>6084.83</v>
      </c>
      <c r="F3638" s="1">
        <v>1.0</v>
      </c>
      <c r="G3638" s="1">
        <v>24.0</v>
      </c>
      <c r="H3638" s="1">
        <v>8.0</v>
      </c>
      <c r="I3638" s="1" t="s">
        <v>22</v>
      </c>
      <c r="J3638" s="1">
        <v>0.537</v>
      </c>
      <c r="K3638" s="1">
        <v>0.01</v>
      </c>
      <c r="L3638" s="6">
        <f>if(J3638&gt;QUARTILE!$B$3, "TOP", if(J3638&lt;QUARTILE!$B$4, "BOTTOM", 0))</f>
        <v>0</v>
      </c>
      <c r="M3638" s="6">
        <f t="shared" si="1"/>
        <v>2</v>
      </c>
      <c r="N3638" s="6" t="str">
        <f t="shared" si="2"/>
        <v>Baby Boomer</v>
      </c>
      <c r="O3638" s="6" t="str">
        <f t="shared" si="3"/>
        <v>Low Income</v>
      </c>
    </row>
    <row r="3639" hidden="1">
      <c r="A3639" s="1">
        <v>103637.0</v>
      </c>
      <c r="B3639" s="1">
        <v>47.0</v>
      </c>
      <c r="C3639" s="1">
        <v>34000.0</v>
      </c>
      <c r="D3639" s="1" t="s">
        <v>25</v>
      </c>
      <c r="E3639" s="1">
        <v>6550.66</v>
      </c>
      <c r="F3639" s="1">
        <v>1.0</v>
      </c>
      <c r="G3639" s="1">
        <v>16.0</v>
      </c>
      <c r="H3639" s="1">
        <v>7.0</v>
      </c>
      <c r="I3639" s="1" t="s">
        <v>22</v>
      </c>
      <c r="J3639" s="1">
        <v>0.836</v>
      </c>
      <c r="K3639" s="1">
        <v>0.92</v>
      </c>
      <c r="L3639" s="6" t="str">
        <f>if(J3639&gt;QUARTILE!$B$3, "TOP", if(J3639&lt;QUARTILE!$B$4, "BOTTOM", 0))</f>
        <v>TOP</v>
      </c>
      <c r="M3639" s="6">
        <f t="shared" si="1"/>
        <v>2</v>
      </c>
      <c r="N3639" s="6" t="str">
        <f t="shared" si="2"/>
        <v>Gen X</v>
      </c>
      <c r="O3639" s="6" t="str">
        <f t="shared" si="3"/>
        <v>Low Income</v>
      </c>
    </row>
    <row r="3640" hidden="1">
      <c r="A3640" s="1">
        <v>103638.0</v>
      </c>
      <c r="B3640" s="1">
        <v>37.0</v>
      </c>
      <c r="C3640" s="1">
        <v>36000.0</v>
      </c>
      <c r="D3640" s="1" t="s">
        <v>30</v>
      </c>
      <c r="E3640" s="1">
        <v>18842.16</v>
      </c>
      <c r="F3640" s="1">
        <v>5.0</v>
      </c>
      <c r="G3640" s="1">
        <v>22.0</v>
      </c>
      <c r="H3640" s="1">
        <v>11.0</v>
      </c>
      <c r="I3640" s="1" t="s">
        <v>22</v>
      </c>
      <c r="J3640" s="1">
        <v>0.23</v>
      </c>
      <c r="K3640" s="1">
        <v>0.189</v>
      </c>
      <c r="L3640" s="6" t="str">
        <f>if(J3640&gt;QUARTILE!$B$3, "TOP", if(J3640&lt;QUARTILE!$B$4, "BOTTOM", 0))</f>
        <v>BOTTOM</v>
      </c>
      <c r="M3640" s="6">
        <f t="shared" si="1"/>
        <v>2</v>
      </c>
      <c r="N3640" s="6" t="str">
        <f t="shared" si="2"/>
        <v>Gen X</v>
      </c>
      <c r="O3640" s="6" t="str">
        <f t="shared" si="3"/>
        <v>Low Income</v>
      </c>
    </row>
    <row r="3641" hidden="1">
      <c r="A3641" s="1">
        <v>103639.0</v>
      </c>
      <c r="B3641" s="1">
        <v>38.0</v>
      </c>
      <c r="C3641" s="1">
        <v>16000.0</v>
      </c>
      <c r="D3641" s="1" t="s">
        <v>17</v>
      </c>
      <c r="E3641" s="1">
        <v>10449.02</v>
      </c>
      <c r="F3641" s="1">
        <v>2.0</v>
      </c>
      <c r="G3641" s="1">
        <v>24.0</v>
      </c>
      <c r="H3641" s="1">
        <v>10.0</v>
      </c>
      <c r="I3641" s="1" t="s">
        <v>22</v>
      </c>
      <c r="J3641" s="1">
        <v>0.656</v>
      </c>
      <c r="K3641" s="1">
        <v>0.002</v>
      </c>
      <c r="L3641" s="6">
        <f>if(J3641&gt;QUARTILE!$B$3, "TOP", if(J3641&lt;QUARTILE!$B$4, "BOTTOM", 0))</f>
        <v>0</v>
      </c>
      <c r="M3641" s="6">
        <f t="shared" si="1"/>
        <v>2</v>
      </c>
      <c r="N3641" s="6" t="str">
        <f t="shared" si="2"/>
        <v>Gen X</v>
      </c>
      <c r="O3641" s="6" t="str">
        <f t="shared" si="3"/>
        <v>Low Income</v>
      </c>
    </row>
    <row r="3642" hidden="1">
      <c r="A3642" s="1">
        <v>103640.0</v>
      </c>
      <c r="B3642" s="1">
        <v>61.0</v>
      </c>
      <c r="C3642" s="1">
        <v>26000.0</v>
      </c>
      <c r="D3642" s="1" t="s">
        <v>23</v>
      </c>
      <c r="E3642" s="1">
        <v>11643.72</v>
      </c>
      <c r="F3642" s="1">
        <v>2.0</v>
      </c>
      <c r="G3642" s="1">
        <v>28.0</v>
      </c>
      <c r="H3642" s="1">
        <v>6.0</v>
      </c>
      <c r="I3642" s="1" t="s">
        <v>22</v>
      </c>
      <c r="J3642" s="1">
        <v>0.738</v>
      </c>
      <c r="K3642" s="1">
        <v>0.438</v>
      </c>
      <c r="L3642" s="6">
        <f>if(J3642&gt;QUARTILE!$B$3, "TOP", if(J3642&lt;QUARTILE!$B$4, "BOTTOM", 0))</f>
        <v>0</v>
      </c>
      <c r="M3642" s="6">
        <f t="shared" si="1"/>
        <v>2</v>
      </c>
      <c r="N3642" s="6" t="str">
        <f t="shared" si="2"/>
        <v>Baby Boomer</v>
      </c>
      <c r="O3642" s="6" t="str">
        <f t="shared" si="3"/>
        <v>Low Income</v>
      </c>
    </row>
    <row r="3643" hidden="1">
      <c r="A3643" s="1">
        <v>103641.0</v>
      </c>
      <c r="B3643" s="1">
        <v>49.0</v>
      </c>
      <c r="C3643" s="1">
        <v>108000.0</v>
      </c>
      <c r="D3643" s="1" t="s">
        <v>17</v>
      </c>
      <c r="E3643" s="1">
        <v>1251.34</v>
      </c>
      <c r="F3643" s="1">
        <v>4.0</v>
      </c>
      <c r="G3643" s="1">
        <v>25.0</v>
      </c>
      <c r="H3643" s="1">
        <v>7.0</v>
      </c>
      <c r="I3643" s="1" t="s">
        <v>22</v>
      </c>
      <c r="J3643" s="1">
        <v>0.578</v>
      </c>
      <c r="K3643" s="1">
        <v>0.146</v>
      </c>
      <c r="L3643" s="6">
        <f>if(J3643&gt;QUARTILE!$B$3, "TOP", if(J3643&lt;QUARTILE!$B$4, "BOTTOM", 0))</f>
        <v>0</v>
      </c>
      <c r="M3643" s="6">
        <f t="shared" si="1"/>
        <v>2</v>
      </c>
      <c r="N3643" s="6" t="str">
        <f t="shared" si="2"/>
        <v>Gen X</v>
      </c>
      <c r="O3643" s="6" t="str">
        <f t="shared" si="3"/>
        <v>Medium Income</v>
      </c>
    </row>
    <row r="3644" hidden="1">
      <c r="A3644" s="1">
        <v>103642.0</v>
      </c>
      <c r="B3644" s="1">
        <v>68.0</v>
      </c>
      <c r="C3644" s="1">
        <v>44000.0</v>
      </c>
      <c r="D3644" s="1" t="s">
        <v>27</v>
      </c>
      <c r="E3644" s="1">
        <v>2987.16</v>
      </c>
      <c r="F3644" s="1">
        <v>3.0</v>
      </c>
      <c r="G3644" s="1">
        <v>21.0</v>
      </c>
      <c r="H3644" s="1">
        <v>9.0</v>
      </c>
      <c r="I3644" s="1" t="s">
        <v>22</v>
      </c>
      <c r="J3644" s="1">
        <v>0.858</v>
      </c>
      <c r="K3644" s="1">
        <v>0.053</v>
      </c>
      <c r="L3644" s="6" t="str">
        <f>if(J3644&gt;QUARTILE!$B$3, "TOP", if(J3644&lt;QUARTILE!$B$4, "BOTTOM", 0))</f>
        <v>TOP</v>
      </c>
      <c r="M3644" s="6">
        <f t="shared" si="1"/>
        <v>2</v>
      </c>
      <c r="N3644" s="6" t="str">
        <f t="shared" si="2"/>
        <v>Baby Boomer</v>
      </c>
      <c r="O3644" s="6" t="str">
        <f t="shared" si="3"/>
        <v>Low Income</v>
      </c>
    </row>
    <row r="3645" hidden="1">
      <c r="A3645" s="1">
        <v>103643.0</v>
      </c>
      <c r="B3645" s="1">
        <v>63.0</v>
      </c>
      <c r="C3645" s="1">
        <v>13000.0</v>
      </c>
      <c r="D3645" s="1" t="s">
        <v>21</v>
      </c>
      <c r="E3645" s="1">
        <v>9996.08</v>
      </c>
      <c r="F3645" s="1">
        <v>1.0</v>
      </c>
      <c r="G3645" s="1">
        <v>25.0</v>
      </c>
      <c r="H3645" s="1">
        <v>6.0</v>
      </c>
      <c r="I3645" s="1" t="s">
        <v>22</v>
      </c>
      <c r="J3645" s="1">
        <v>0.147</v>
      </c>
      <c r="K3645" s="1">
        <v>0.53</v>
      </c>
      <c r="L3645" s="6" t="str">
        <f>if(J3645&gt;QUARTILE!$B$3, "TOP", if(J3645&lt;QUARTILE!$B$4, "BOTTOM", 0))</f>
        <v>BOTTOM</v>
      </c>
      <c r="M3645" s="6">
        <f t="shared" si="1"/>
        <v>2</v>
      </c>
      <c r="N3645" s="6" t="str">
        <f t="shared" si="2"/>
        <v>Baby Boomer</v>
      </c>
      <c r="O3645" s="6" t="str">
        <f t="shared" si="3"/>
        <v>Low Income</v>
      </c>
    </row>
    <row r="3646" hidden="1">
      <c r="A3646" s="1">
        <v>103644.0</v>
      </c>
      <c r="B3646" s="1">
        <v>66.0</v>
      </c>
      <c r="C3646" s="1">
        <v>40000.0</v>
      </c>
      <c r="D3646" s="1" t="s">
        <v>25</v>
      </c>
      <c r="E3646" s="1">
        <v>24058.56</v>
      </c>
      <c r="F3646" s="1">
        <v>2.0</v>
      </c>
      <c r="G3646" s="1">
        <v>24.0</v>
      </c>
      <c r="H3646" s="1">
        <v>8.0</v>
      </c>
      <c r="I3646" s="1" t="s">
        <v>22</v>
      </c>
      <c r="J3646" s="1">
        <v>0.808</v>
      </c>
      <c r="K3646" s="1">
        <v>0.14</v>
      </c>
      <c r="L3646" s="6">
        <f>if(J3646&gt;QUARTILE!$B$3, "TOP", if(J3646&lt;QUARTILE!$B$4, "BOTTOM", 0))</f>
        <v>0</v>
      </c>
      <c r="M3646" s="6">
        <f t="shared" si="1"/>
        <v>2</v>
      </c>
      <c r="N3646" s="6" t="str">
        <f t="shared" si="2"/>
        <v>Baby Boomer</v>
      </c>
      <c r="O3646" s="6" t="str">
        <f t="shared" si="3"/>
        <v>Low Income</v>
      </c>
    </row>
    <row r="3647" hidden="1">
      <c r="A3647" s="1">
        <v>103645.0</v>
      </c>
      <c r="B3647" s="1">
        <v>73.0</v>
      </c>
      <c r="C3647" s="1">
        <v>13000.0</v>
      </c>
      <c r="D3647" s="1" t="s">
        <v>25</v>
      </c>
      <c r="E3647" s="1">
        <v>984.34</v>
      </c>
      <c r="F3647" s="1">
        <v>4.0</v>
      </c>
      <c r="G3647" s="1">
        <v>17.0</v>
      </c>
      <c r="H3647" s="1">
        <v>1.0</v>
      </c>
      <c r="I3647" s="1" t="s">
        <v>22</v>
      </c>
      <c r="J3647" s="1">
        <v>0.182</v>
      </c>
      <c r="K3647" s="1">
        <v>0.787</v>
      </c>
      <c r="L3647" s="6" t="str">
        <f>if(J3647&gt;QUARTILE!$B$3, "TOP", if(J3647&lt;QUARTILE!$B$4, "BOTTOM", 0))</f>
        <v>BOTTOM</v>
      </c>
      <c r="M3647" s="6">
        <f t="shared" si="1"/>
        <v>2</v>
      </c>
      <c r="N3647" s="6" t="str">
        <f t="shared" si="2"/>
        <v>Baby Boomer</v>
      </c>
      <c r="O3647" s="6" t="str">
        <f t="shared" si="3"/>
        <v>Low Income</v>
      </c>
    </row>
    <row r="3648" hidden="1">
      <c r="A3648" s="1">
        <v>103646.0</v>
      </c>
      <c r="B3648" s="1">
        <v>38.0</v>
      </c>
      <c r="C3648" s="1">
        <v>5000.0</v>
      </c>
      <c r="D3648" s="1" t="s">
        <v>21</v>
      </c>
      <c r="E3648" s="1">
        <v>8146.07</v>
      </c>
      <c r="F3648" s="1">
        <v>4.0</v>
      </c>
      <c r="G3648" s="1">
        <v>24.0</v>
      </c>
      <c r="H3648" s="1">
        <v>14.0</v>
      </c>
      <c r="I3648" s="1" t="s">
        <v>22</v>
      </c>
      <c r="J3648" s="1">
        <v>0.157</v>
      </c>
      <c r="K3648" s="1">
        <v>0.252</v>
      </c>
      <c r="L3648" s="6" t="str">
        <f>if(J3648&gt;QUARTILE!$B$3, "TOP", if(J3648&lt;QUARTILE!$B$4, "BOTTOM", 0))</f>
        <v>BOTTOM</v>
      </c>
      <c r="M3648" s="6">
        <f t="shared" si="1"/>
        <v>2</v>
      </c>
      <c r="N3648" s="6" t="str">
        <f t="shared" si="2"/>
        <v>Gen X</v>
      </c>
      <c r="O3648" s="6" t="str">
        <f t="shared" si="3"/>
        <v>Low Income</v>
      </c>
    </row>
    <row r="3649" hidden="1">
      <c r="A3649" s="1">
        <v>103647.0</v>
      </c>
      <c r="B3649" s="1">
        <v>52.0</v>
      </c>
      <c r="C3649" s="1">
        <v>22000.0</v>
      </c>
      <c r="D3649" s="1" t="s">
        <v>23</v>
      </c>
      <c r="E3649" s="1">
        <v>23753.59</v>
      </c>
      <c r="F3649" s="1">
        <v>4.0</v>
      </c>
      <c r="G3649" s="1">
        <v>24.0</v>
      </c>
      <c r="H3649" s="1">
        <v>4.0</v>
      </c>
      <c r="I3649" s="1" t="s">
        <v>22</v>
      </c>
      <c r="J3649" s="1">
        <v>0.251</v>
      </c>
      <c r="K3649" s="1">
        <v>0.172</v>
      </c>
      <c r="L3649" s="6" t="str">
        <f>if(J3649&gt;QUARTILE!$B$3, "TOP", if(J3649&lt;QUARTILE!$B$4, "BOTTOM", 0))</f>
        <v>BOTTOM</v>
      </c>
      <c r="M3649" s="6">
        <f t="shared" si="1"/>
        <v>2</v>
      </c>
      <c r="N3649" s="6" t="str">
        <f t="shared" si="2"/>
        <v>Gen X</v>
      </c>
      <c r="O3649" s="6" t="str">
        <f t="shared" si="3"/>
        <v>Low Income</v>
      </c>
    </row>
    <row r="3650" hidden="1">
      <c r="A3650" s="1">
        <v>103648.0</v>
      </c>
      <c r="B3650" s="1">
        <v>75.0</v>
      </c>
      <c r="C3650" s="1">
        <v>56000.0</v>
      </c>
      <c r="D3650" s="1" t="s">
        <v>21</v>
      </c>
      <c r="E3650" s="1">
        <v>31409.23</v>
      </c>
      <c r="F3650" s="1">
        <v>3.0</v>
      </c>
      <c r="G3650" s="1">
        <v>12.0</v>
      </c>
      <c r="H3650" s="1">
        <v>1.0</v>
      </c>
      <c r="I3650" s="1" t="s">
        <v>18</v>
      </c>
      <c r="J3650" s="1">
        <v>0.861</v>
      </c>
      <c r="K3650" s="1">
        <v>0.64</v>
      </c>
      <c r="L3650" s="6" t="str">
        <f>if(J3650&gt;QUARTILE!$B$3, "TOP", if(J3650&lt;QUARTILE!$B$4, "BOTTOM", 0))</f>
        <v>TOP</v>
      </c>
      <c r="M3650" s="6">
        <f t="shared" si="1"/>
        <v>1</v>
      </c>
      <c r="N3650" s="6" t="str">
        <f t="shared" si="2"/>
        <v>Baby Boomer</v>
      </c>
      <c r="O3650" s="6" t="str">
        <f t="shared" si="3"/>
        <v>Medium Income</v>
      </c>
    </row>
    <row r="3651" hidden="1">
      <c r="A3651" s="1">
        <v>103649.0</v>
      </c>
      <c r="B3651" s="1">
        <v>49.0</v>
      </c>
      <c r="C3651" s="1">
        <v>51000.0</v>
      </c>
      <c r="D3651" s="1" t="s">
        <v>17</v>
      </c>
      <c r="E3651" s="1">
        <v>4219.87</v>
      </c>
      <c r="F3651" s="1">
        <v>2.0</v>
      </c>
      <c r="G3651" s="1">
        <v>17.0</v>
      </c>
      <c r="H3651" s="1">
        <v>8.0</v>
      </c>
      <c r="I3651" s="1" t="s">
        <v>22</v>
      </c>
      <c r="J3651" s="1">
        <v>0.739</v>
      </c>
      <c r="K3651" s="1">
        <v>0.849</v>
      </c>
      <c r="L3651" s="6">
        <f>if(J3651&gt;QUARTILE!$B$3, "TOP", if(J3651&lt;QUARTILE!$B$4, "BOTTOM", 0))</f>
        <v>0</v>
      </c>
      <c r="M3651" s="6">
        <f t="shared" si="1"/>
        <v>2</v>
      </c>
      <c r="N3651" s="6" t="str">
        <f t="shared" si="2"/>
        <v>Gen X</v>
      </c>
      <c r="O3651" s="6" t="str">
        <f t="shared" si="3"/>
        <v>Medium Income</v>
      </c>
    </row>
    <row r="3652" hidden="1">
      <c r="A3652" s="1">
        <v>103650.0</v>
      </c>
      <c r="B3652" s="1">
        <v>47.0</v>
      </c>
      <c r="C3652" s="1">
        <v>28000.0</v>
      </c>
      <c r="D3652" s="1" t="s">
        <v>30</v>
      </c>
      <c r="E3652" s="1">
        <v>26297.13</v>
      </c>
      <c r="F3652" s="1">
        <v>5.0</v>
      </c>
      <c r="G3652" s="1">
        <v>20.0</v>
      </c>
      <c r="H3652" s="1">
        <v>13.0</v>
      </c>
      <c r="I3652" s="1" t="s">
        <v>22</v>
      </c>
      <c r="J3652" s="1">
        <v>0.446</v>
      </c>
      <c r="K3652" s="1">
        <v>0.043</v>
      </c>
      <c r="L3652" s="6">
        <f>if(J3652&gt;QUARTILE!$B$3, "TOP", if(J3652&lt;QUARTILE!$B$4, "BOTTOM", 0))</f>
        <v>0</v>
      </c>
      <c r="M3652" s="6">
        <f t="shared" si="1"/>
        <v>2</v>
      </c>
      <c r="N3652" s="6" t="str">
        <f t="shared" si="2"/>
        <v>Gen X</v>
      </c>
      <c r="O3652" s="6" t="str">
        <f t="shared" si="3"/>
        <v>Low Income</v>
      </c>
    </row>
    <row r="3653" hidden="1">
      <c r="A3653" s="1">
        <v>103651.0</v>
      </c>
      <c r="B3653" s="1">
        <v>72.0</v>
      </c>
      <c r="C3653" s="1">
        <v>16000.0</v>
      </c>
      <c r="D3653" s="1" t="s">
        <v>25</v>
      </c>
      <c r="E3653" s="1">
        <v>62205.67</v>
      </c>
      <c r="F3653" s="1">
        <v>5.0</v>
      </c>
      <c r="G3653" s="1">
        <v>26.0</v>
      </c>
      <c r="H3653" s="1">
        <v>9.0</v>
      </c>
      <c r="I3653" s="1" t="s">
        <v>18</v>
      </c>
      <c r="J3653" s="1">
        <v>0.464</v>
      </c>
      <c r="K3653" s="1">
        <v>0.002</v>
      </c>
      <c r="L3653" s="6">
        <f>if(J3653&gt;QUARTILE!$B$3, "TOP", if(J3653&lt;QUARTILE!$B$4, "BOTTOM", 0))</f>
        <v>0</v>
      </c>
      <c r="M3653" s="6">
        <f t="shared" si="1"/>
        <v>1</v>
      </c>
      <c r="N3653" s="6" t="str">
        <f t="shared" si="2"/>
        <v>Baby Boomer</v>
      </c>
      <c r="O3653" s="6" t="str">
        <f t="shared" si="3"/>
        <v>Low Income</v>
      </c>
    </row>
    <row r="3654" hidden="1">
      <c r="A3654" s="1">
        <v>103652.0</v>
      </c>
      <c r="B3654" s="1">
        <v>56.0</v>
      </c>
      <c r="C3654" s="1">
        <v>29000.0</v>
      </c>
      <c r="D3654" s="1" t="s">
        <v>23</v>
      </c>
      <c r="E3654" s="1">
        <v>47462.76</v>
      </c>
      <c r="F3654" s="1">
        <v>4.0</v>
      </c>
      <c r="G3654" s="1">
        <v>20.0</v>
      </c>
      <c r="H3654" s="1">
        <v>3.0</v>
      </c>
      <c r="I3654" s="1" t="s">
        <v>18</v>
      </c>
      <c r="J3654" s="1">
        <v>0.763</v>
      </c>
      <c r="K3654" s="1">
        <v>0.325</v>
      </c>
      <c r="L3654" s="6">
        <f>if(J3654&gt;QUARTILE!$B$3, "TOP", if(J3654&lt;QUARTILE!$B$4, "BOTTOM", 0))</f>
        <v>0</v>
      </c>
      <c r="M3654" s="6">
        <f t="shared" si="1"/>
        <v>1</v>
      </c>
      <c r="N3654" s="6" t="str">
        <f t="shared" si="2"/>
        <v>Gen X</v>
      </c>
      <c r="O3654" s="6" t="str">
        <f t="shared" si="3"/>
        <v>Low Income</v>
      </c>
    </row>
    <row r="3655" hidden="1">
      <c r="A3655" s="1">
        <v>103653.0</v>
      </c>
      <c r="B3655" s="1">
        <v>66.0</v>
      </c>
      <c r="C3655" s="1">
        <v>19000.0</v>
      </c>
      <c r="D3655" s="1" t="s">
        <v>25</v>
      </c>
      <c r="E3655" s="1">
        <v>31153.62</v>
      </c>
      <c r="F3655" s="1">
        <v>4.0</v>
      </c>
      <c r="G3655" s="1">
        <v>13.0</v>
      </c>
      <c r="H3655" s="1">
        <v>4.0</v>
      </c>
      <c r="I3655" s="1" t="s">
        <v>18</v>
      </c>
      <c r="J3655" s="1">
        <v>0.294</v>
      </c>
      <c r="K3655" s="1">
        <v>0.44</v>
      </c>
      <c r="L3655" s="6" t="str">
        <f>if(J3655&gt;QUARTILE!$B$3, "TOP", if(J3655&lt;QUARTILE!$B$4, "BOTTOM", 0))</f>
        <v>BOTTOM</v>
      </c>
      <c r="M3655" s="6">
        <f t="shared" si="1"/>
        <v>1</v>
      </c>
      <c r="N3655" s="6" t="str">
        <f t="shared" si="2"/>
        <v>Baby Boomer</v>
      </c>
      <c r="O3655" s="6" t="str">
        <f t="shared" si="3"/>
        <v>Low Income</v>
      </c>
    </row>
    <row r="3656" hidden="1">
      <c r="A3656" s="1">
        <v>103654.0</v>
      </c>
      <c r="B3656" s="1">
        <v>29.0</v>
      </c>
      <c r="C3656" s="1">
        <v>16000.0</v>
      </c>
      <c r="D3656" s="1" t="s">
        <v>24</v>
      </c>
      <c r="E3656" s="1">
        <v>24918.6</v>
      </c>
      <c r="F3656" s="1">
        <v>3.0</v>
      </c>
      <c r="G3656" s="1">
        <v>19.0</v>
      </c>
      <c r="H3656" s="1">
        <v>19.0</v>
      </c>
      <c r="I3656" s="1" t="s">
        <v>18</v>
      </c>
      <c r="J3656" s="1">
        <v>0.629</v>
      </c>
      <c r="K3656" s="1">
        <v>0.083</v>
      </c>
      <c r="L3656" s="6">
        <f>if(J3656&gt;QUARTILE!$B$3, "TOP", if(J3656&lt;QUARTILE!$B$4, "BOTTOM", 0))</f>
        <v>0</v>
      </c>
      <c r="M3656" s="6">
        <f t="shared" si="1"/>
        <v>1</v>
      </c>
      <c r="N3656" s="6" t="str">
        <f t="shared" si="2"/>
        <v>Millenial</v>
      </c>
      <c r="O3656" s="6" t="str">
        <f t="shared" si="3"/>
        <v>Low Income</v>
      </c>
    </row>
    <row r="3657" hidden="1">
      <c r="A3657" s="1">
        <v>103655.0</v>
      </c>
      <c r="B3657" s="1">
        <v>58.0</v>
      </c>
      <c r="C3657" s="1">
        <v>42000.0</v>
      </c>
      <c r="D3657" s="1" t="s">
        <v>25</v>
      </c>
      <c r="E3657" s="1">
        <v>5361.21</v>
      </c>
      <c r="F3657" s="1">
        <v>4.0</v>
      </c>
      <c r="G3657" s="1">
        <v>13.0</v>
      </c>
      <c r="H3657" s="1">
        <v>3.0</v>
      </c>
      <c r="I3657" s="1" t="s">
        <v>22</v>
      </c>
      <c r="J3657" s="1">
        <v>0.062</v>
      </c>
      <c r="K3657" s="1">
        <v>0.325</v>
      </c>
      <c r="L3657" s="6" t="str">
        <f>if(J3657&gt;QUARTILE!$B$3, "TOP", if(J3657&lt;QUARTILE!$B$4, "BOTTOM", 0))</f>
        <v>BOTTOM</v>
      </c>
      <c r="M3657" s="6">
        <f t="shared" si="1"/>
        <v>2</v>
      </c>
      <c r="N3657" s="6" t="str">
        <f t="shared" si="2"/>
        <v>Gen X</v>
      </c>
      <c r="O3657" s="6" t="str">
        <f t="shared" si="3"/>
        <v>Low Income</v>
      </c>
    </row>
    <row r="3658" hidden="1">
      <c r="A3658" s="1">
        <v>103656.0</v>
      </c>
      <c r="B3658" s="1">
        <v>64.0</v>
      </c>
      <c r="C3658" s="1">
        <v>16000.0</v>
      </c>
      <c r="D3658" s="1" t="s">
        <v>25</v>
      </c>
      <c r="E3658" s="1">
        <v>20097.15</v>
      </c>
      <c r="F3658" s="1">
        <v>2.0</v>
      </c>
      <c r="G3658" s="1">
        <v>19.0</v>
      </c>
      <c r="H3658" s="1">
        <v>5.0</v>
      </c>
      <c r="I3658" s="1" t="s">
        <v>22</v>
      </c>
      <c r="J3658" s="1">
        <v>0.194</v>
      </c>
      <c r="K3658" s="1">
        <v>0.898</v>
      </c>
      <c r="L3658" s="6" t="str">
        <f>if(J3658&gt;QUARTILE!$B$3, "TOP", if(J3658&lt;QUARTILE!$B$4, "BOTTOM", 0))</f>
        <v>BOTTOM</v>
      </c>
      <c r="M3658" s="6">
        <f t="shared" si="1"/>
        <v>2</v>
      </c>
      <c r="N3658" s="6" t="str">
        <f t="shared" si="2"/>
        <v>Baby Boomer</v>
      </c>
      <c r="O3658" s="6" t="str">
        <f t="shared" si="3"/>
        <v>Low Income</v>
      </c>
    </row>
    <row r="3659" hidden="1">
      <c r="A3659" s="1">
        <v>103657.0</v>
      </c>
      <c r="B3659" s="1">
        <v>35.0</v>
      </c>
      <c r="C3659" s="1">
        <v>43000.0</v>
      </c>
      <c r="D3659" s="1" t="s">
        <v>25</v>
      </c>
      <c r="E3659" s="1">
        <v>20615.75</v>
      </c>
      <c r="F3659" s="1">
        <v>4.0</v>
      </c>
      <c r="G3659" s="1">
        <v>16.0</v>
      </c>
      <c r="H3659" s="1">
        <v>12.0</v>
      </c>
      <c r="I3659" s="1" t="s">
        <v>18</v>
      </c>
      <c r="J3659" s="1">
        <v>0.758</v>
      </c>
      <c r="K3659" s="1">
        <v>0.826</v>
      </c>
      <c r="L3659" s="6">
        <f>if(J3659&gt;QUARTILE!$B$3, "TOP", if(J3659&lt;QUARTILE!$B$4, "BOTTOM", 0))</f>
        <v>0</v>
      </c>
      <c r="M3659" s="6">
        <f t="shared" si="1"/>
        <v>1</v>
      </c>
      <c r="N3659" s="6" t="str">
        <f t="shared" si="2"/>
        <v>Gen X</v>
      </c>
      <c r="O3659" s="6" t="str">
        <f t="shared" si="3"/>
        <v>Low Income</v>
      </c>
    </row>
    <row r="3660" hidden="1">
      <c r="A3660" s="1">
        <v>103658.0</v>
      </c>
      <c r="B3660" s="1">
        <v>38.0</v>
      </c>
      <c r="C3660" s="1">
        <v>15000.0</v>
      </c>
      <c r="D3660" s="1" t="s">
        <v>25</v>
      </c>
      <c r="E3660" s="1">
        <v>10445.19</v>
      </c>
      <c r="F3660" s="1">
        <v>4.0</v>
      </c>
      <c r="G3660" s="1">
        <v>20.0</v>
      </c>
      <c r="H3660" s="1">
        <v>6.0</v>
      </c>
      <c r="I3660" s="1" t="s">
        <v>22</v>
      </c>
      <c r="J3660" s="1">
        <v>0.924</v>
      </c>
      <c r="K3660" s="1">
        <v>0.261</v>
      </c>
      <c r="L3660" s="6" t="str">
        <f>if(J3660&gt;QUARTILE!$B$3, "TOP", if(J3660&lt;QUARTILE!$B$4, "BOTTOM", 0))</f>
        <v>TOP</v>
      </c>
      <c r="M3660" s="6">
        <f t="shared" si="1"/>
        <v>2</v>
      </c>
      <c r="N3660" s="6" t="str">
        <f t="shared" si="2"/>
        <v>Gen X</v>
      </c>
      <c r="O3660" s="6" t="str">
        <f t="shared" si="3"/>
        <v>Low Income</v>
      </c>
    </row>
    <row r="3661" hidden="1">
      <c r="A3661" s="1">
        <v>103659.0</v>
      </c>
      <c r="B3661" s="1">
        <v>30.0</v>
      </c>
      <c r="C3661" s="1">
        <v>76000.0</v>
      </c>
      <c r="D3661" s="1" t="s">
        <v>23</v>
      </c>
      <c r="E3661" s="1">
        <v>13585.5</v>
      </c>
      <c r="F3661" s="1">
        <v>2.0</v>
      </c>
      <c r="G3661" s="1">
        <v>22.0</v>
      </c>
      <c r="H3661" s="1">
        <v>11.0</v>
      </c>
      <c r="I3661" s="1" t="s">
        <v>22</v>
      </c>
      <c r="J3661" s="1">
        <v>0.226</v>
      </c>
      <c r="K3661" s="1">
        <v>0.227</v>
      </c>
      <c r="L3661" s="6" t="str">
        <f>if(J3661&gt;QUARTILE!$B$3, "TOP", if(J3661&lt;QUARTILE!$B$4, "BOTTOM", 0))</f>
        <v>BOTTOM</v>
      </c>
      <c r="M3661" s="6">
        <f t="shared" si="1"/>
        <v>2</v>
      </c>
      <c r="N3661" s="6" t="str">
        <f t="shared" si="2"/>
        <v>Millenial</v>
      </c>
      <c r="O3661" s="6" t="str">
        <f t="shared" si="3"/>
        <v>Medium Income</v>
      </c>
    </row>
    <row r="3662" hidden="1">
      <c r="A3662" s="1">
        <v>103660.0</v>
      </c>
      <c r="B3662" s="1">
        <v>79.0</v>
      </c>
      <c r="C3662" s="1">
        <v>8000.0</v>
      </c>
      <c r="D3662" s="1" t="s">
        <v>25</v>
      </c>
      <c r="E3662" s="1">
        <v>23685.27</v>
      </c>
      <c r="F3662" s="1">
        <v>1.0</v>
      </c>
      <c r="G3662" s="1">
        <v>22.0</v>
      </c>
      <c r="H3662" s="1">
        <v>4.0</v>
      </c>
      <c r="I3662" s="1" t="s">
        <v>22</v>
      </c>
      <c r="J3662" s="1">
        <v>0.689</v>
      </c>
      <c r="K3662" s="1">
        <v>0.583</v>
      </c>
      <c r="L3662" s="6">
        <f>if(J3662&gt;QUARTILE!$B$3, "TOP", if(J3662&lt;QUARTILE!$B$4, "BOTTOM", 0))</f>
        <v>0</v>
      </c>
      <c r="M3662" s="6">
        <f t="shared" si="1"/>
        <v>2</v>
      </c>
      <c r="N3662" s="6" t="str">
        <f t="shared" si="2"/>
        <v>Baby Boomer</v>
      </c>
      <c r="O3662" s="6" t="str">
        <f t="shared" si="3"/>
        <v>Low Income</v>
      </c>
    </row>
    <row r="3663" hidden="1">
      <c r="A3663" s="1">
        <v>103661.0</v>
      </c>
      <c r="B3663" s="1">
        <v>38.0</v>
      </c>
      <c r="C3663" s="1">
        <v>12000.0</v>
      </c>
      <c r="D3663" s="1" t="s">
        <v>17</v>
      </c>
      <c r="E3663" s="1">
        <v>60773.44</v>
      </c>
      <c r="F3663" s="1">
        <v>5.0</v>
      </c>
      <c r="G3663" s="1">
        <v>16.0</v>
      </c>
      <c r="H3663" s="1">
        <v>11.0</v>
      </c>
      <c r="I3663" s="1" t="s">
        <v>18</v>
      </c>
      <c r="J3663" s="1">
        <v>0.162</v>
      </c>
      <c r="K3663" s="1">
        <v>0.0</v>
      </c>
      <c r="L3663" s="6" t="str">
        <f>if(J3663&gt;QUARTILE!$B$3, "TOP", if(J3663&lt;QUARTILE!$B$4, "BOTTOM", 0))</f>
        <v>BOTTOM</v>
      </c>
      <c r="M3663" s="6">
        <f t="shared" si="1"/>
        <v>1</v>
      </c>
      <c r="N3663" s="6" t="str">
        <f t="shared" si="2"/>
        <v>Gen X</v>
      </c>
      <c r="O3663" s="6" t="str">
        <f t="shared" si="3"/>
        <v>Low Income</v>
      </c>
    </row>
    <row r="3664" hidden="1">
      <c r="A3664" s="1">
        <v>103662.0</v>
      </c>
      <c r="B3664" s="1">
        <v>79.0</v>
      </c>
      <c r="C3664" s="1">
        <v>20000.0</v>
      </c>
      <c r="D3664" s="1" t="s">
        <v>23</v>
      </c>
      <c r="E3664" s="1">
        <v>6999.84</v>
      </c>
      <c r="F3664" s="1">
        <v>4.0</v>
      </c>
      <c r="G3664" s="1">
        <v>17.0</v>
      </c>
      <c r="H3664" s="1">
        <v>2.0</v>
      </c>
      <c r="I3664" s="1" t="s">
        <v>22</v>
      </c>
      <c r="J3664" s="1">
        <v>0.929</v>
      </c>
      <c r="K3664" s="1">
        <v>0.183</v>
      </c>
      <c r="L3664" s="6" t="str">
        <f>if(J3664&gt;QUARTILE!$B$3, "TOP", if(J3664&lt;QUARTILE!$B$4, "BOTTOM", 0))</f>
        <v>TOP</v>
      </c>
      <c r="M3664" s="6">
        <f t="shared" si="1"/>
        <v>2</v>
      </c>
      <c r="N3664" s="6" t="str">
        <f t="shared" si="2"/>
        <v>Baby Boomer</v>
      </c>
      <c r="O3664" s="6" t="str">
        <f t="shared" si="3"/>
        <v>Low Income</v>
      </c>
    </row>
    <row r="3665" hidden="1">
      <c r="A3665" s="1">
        <v>103663.0</v>
      </c>
      <c r="B3665" s="1">
        <v>25.0</v>
      </c>
      <c r="C3665" s="1">
        <v>7000.0</v>
      </c>
      <c r="D3665" s="1" t="s">
        <v>21</v>
      </c>
      <c r="E3665" s="1">
        <v>5656.89</v>
      </c>
      <c r="F3665" s="1">
        <v>2.0</v>
      </c>
      <c r="G3665" s="1">
        <v>27.0</v>
      </c>
      <c r="H3665" s="1">
        <v>15.0</v>
      </c>
      <c r="I3665" s="1" t="s">
        <v>22</v>
      </c>
      <c r="J3665" s="1">
        <v>0.392</v>
      </c>
      <c r="K3665" s="1">
        <v>0.167</v>
      </c>
      <c r="L3665" s="6">
        <f>if(J3665&gt;QUARTILE!$B$3, "TOP", if(J3665&lt;QUARTILE!$B$4, "BOTTOM", 0))</f>
        <v>0</v>
      </c>
      <c r="M3665" s="6">
        <f t="shared" si="1"/>
        <v>2</v>
      </c>
      <c r="N3665" s="6" t="str">
        <f t="shared" si="2"/>
        <v>Millenial</v>
      </c>
      <c r="O3665" s="6" t="str">
        <f t="shared" si="3"/>
        <v>Low Income</v>
      </c>
    </row>
    <row r="3666" hidden="1">
      <c r="A3666" s="1">
        <v>103664.0</v>
      </c>
      <c r="B3666" s="1">
        <v>63.0</v>
      </c>
      <c r="C3666" s="1">
        <v>5000.0</v>
      </c>
      <c r="D3666" s="1" t="s">
        <v>27</v>
      </c>
      <c r="E3666" s="1">
        <v>18416.36</v>
      </c>
      <c r="F3666" s="1">
        <v>5.0</v>
      </c>
      <c r="G3666" s="1">
        <v>13.0</v>
      </c>
      <c r="H3666" s="1">
        <v>7.0</v>
      </c>
      <c r="I3666" s="1" t="s">
        <v>22</v>
      </c>
      <c r="J3666" s="1">
        <v>0.741</v>
      </c>
      <c r="K3666" s="1">
        <v>0.158</v>
      </c>
      <c r="L3666" s="6">
        <f>if(J3666&gt;QUARTILE!$B$3, "TOP", if(J3666&lt;QUARTILE!$B$4, "BOTTOM", 0))</f>
        <v>0</v>
      </c>
      <c r="M3666" s="6">
        <f t="shared" si="1"/>
        <v>2</v>
      </c>
      <c r="N3666" s="6" t="str">
        <f t="shared" si="2"/>
        <v>Baby Boomer</v>
      </c>
      <c r="O3666" s="6" t="str">
        <f t="shared" si="3"/>
        <v>Low Income</v>
      </c>
    </row>
    <row r="3667" hidden="1">
      <c r="A3667" s="1">
        <v>103665.0</v>
      </c>
      <c r="B3667" s="1">
        <v>57.0</v>
      </c>
      <c r="C3667" s="1">
        <v>7000.0</v>
      </c>
      <c r="D3667" s="1" t="s">
        <v>27</v>
      </c>
      <c r="E3667" s="1">
        <v>2803.62</v>
      </c>
      <c r="F3667" s="1">
        <v>3.0</v>
      </c>
      <c r="G3667" s="1">
        <v>19.0</v>
      </c>
      <c r="H3667" s="1">
        <v>7.0</v>
      </c>
      <c r="I3667" s="1" t="s">
        <v>22</v>
      </c>
      <c r="J3667" s="1">
        <v>0.173</v>
      </c>
      <c r="K3667" s="1">
        <v>0.215</v>
      </c>
      <c r="L3667" s="6" t="str">
        <f>if(J3667&gt;QUARTILE!$B$3, "TOP", if(J3667&lt;QUARTILE!$B$4, "BOTTOM", 0))</f>
        <v>BOTTOM</v>
      </c>
      <c r="M3667" s="6">
        <f t="shared" si="1"/>
        <v>2</v>
      </c>
      <c r="N3667" s="6" t="str">
        <f t="shared" si="2"/>
        <v>Gen X</v>
      </c>
      <c r="O3667" s="6" t="str">
        <f t="shared" si="3"/>
        <v>Low Income</v>
      </c>
    </row>
    <row r="3668" hidden="1">
      <c r="A3668" s="1">
        <v>103666.0</v>
      </c>
      <c r="B3668" s="1">
        <v>63.0</v>
      </c>
      <c r="C3668" s="1">
        <v>18000.0</v>
      </c>
      <c r="D3668" s="1" t="s">
        <v>27</v>
      </c>
      <c r="E3668" s="1">
        <v>17470.99</v>
      </c>
      <c r="F3668" s="1">
        <v>1.0</v>
      </c>
      <c r="G3668" s="1">
        <v>21.0</v>
      </c>
      <c r="H3668" s="1">
        <v>4.0</v>
      </c>
      <c r="I3668" s="1" t="s">
        <v>22</v>
      </c>
      <c r="J3668" s="1">
        <v>0.861</v>
      </c>
      <c r="K3668" s="1">
        <v>0.627</v>
      </c>
      <c r="L3668" s="6" t="str">
        <f>if(J3668&gt;QUARTILE!$B$3, "TOP", if(J3668&lt;QUARTILE!$B$4, "BOTTOM", 0))</f>
        <v>TOP</v>
      </c>
      <c r="M3668" s="6">
        <f t="shared" si="1"/>
        <v>2</v>
      </c>
      <c r="N3668" s="6" t="str">
        <f t="shared" si="2"/>
        <v>Baby Boomer</v>
      </c>
      <c r="O3668" s="6" t="str">
        <f t="shared" si="3"/>
        <v>Low Income</v>
      </c>
    </row>
    <row r="3669" hidden="1">
      <c r="A3669" s="1">
        <v>103667.0</v>
      </c>
      <c r="B3669" s="1">
        <v>24.0</v>
      </c>
      <c r="C3669" s="1">
        <v>19000.0</v>
      </c>
      <c r="D3669" s="1" t="s">
        <v>23</v>
      </c>
      <c r="E3669" s="1">
        <v>1860.99</v>
      </c>
      <c r="F3669" s="1">
        <v>4.0</v>
      </c>
      <c r="G3669" s="1">
        <v>22.0</v>
      </c>
      <c r="H3669" s="1">
        <v>25.0</v>
      </c>
      <c r="I3669" s="1" t="s">
        <v>26</v>
      </c>
      <c r="J3669" s="1">
        <v>0.679</v>
      </c>
      <c r="K3669" s="1">
        <v>0.338</v>
      </c>
      <c r="L3669" s="6">
        <f>if(J3669&gt;QUARTILE!$B$3, "TOP", if(J3669&lt;QUARTILE!$B$4, "BOTTOM", 0))</f>
        <v>0</v>
      </c>
      <c r="M3669" s="6">
        <f t="shared" si="1"/>
        <v>3</v>
      </c>
      <c r="N3669" s="6" t="str">
        <f t="shared" si="2"/>
        <v>Millenial</v>
      </c>
      <c r="O3669" s="6" t="str">
        <f t="shared" si="3"/>
        <v>Low Income</v>
      </c>
    </row>
    <row r="3670" hidden="1">
      <c r="A3670" s="1">
        <v>103668.0</v>
      </c>
      <c r="B3670" s="1">
        <v>40.0</v>
      </c>
      <c r="C3670" s="1">
        <v>27000.0</v>
      </c>
      <c r="D3670" s="1" t="s">
        <v>25</v>
      </c>
      <c r="E3670" s="1">
        <v>13489.8</v>
      </c>
      <c r="F3670" s="1">
        <v>1.0</v>
      </c>
      <c r="G3670" s="1">
        <v>20.0</v>
      </c>
      <c r="H3670" s="1">
        <v>13.0</v>
      </c>
      <c r="I3670" s="1" t="s">
        <v>18</v>
      </c>
      <c r="J3670" s="1">
        <v>0.259</v>
      </c>
      <c r="K3670" s="1">
        <v>0.862</v>
      </c>
      <c r="L3670" s="6" t="str">
        <f>if(J3670&gt;QUARTILE!$B$3, "TOP", if(J3670&lt;QUARTILE!$B$4, "BOTTOM", 0))</f>
        <v>BOTTOM</v>
      </c>
      <c r="M3670" s="6">
        <f t="shared" si="1"/>
        <v>1</v>
      </c>
      <c r="N3670" s="6" t="str">
        <f t="shared" si="2"/>
        <v>Gen X</v>
      </c>
      <c r="O3670" s="6" t="str">
        <f t="shared" si="3"/>
        <v>Low Income</v>
      </c>
    </row>
    <row r="3671" hidden="1">
      <c r="A3671" s="1">
        <v>103669.0</v>
      </c>
      <c r="B3671" s="1">
        <v>61.0</v>
      </c>
      <c r="C3671" s="1">
        <v>20000.0</v>
      </c>
      <c r="D3671" s="1" t="s">
        <v>17</v>
      </c>
      <c r="E3671" s="1">
        <v>19373.5</v>
      </c>
      <c r="F3671" s="1">
        <v>4.0</v>
      </c>
      <c r="G3671" s="1">
        <v>30.0</v>
      </c>
      <c r="H3671" s="1">
        <v>4.0</v>
      </c>
      <c r="I3671" s="1" t="s">
        <v>22</v>
      </c>
      <c r="J3671" s="1">
        <v>0.572</v>
      </c>
      <c r="K3671" s="1">
        <v>0.686</v>
      </c>
      <c r="L3671" s="6">
        <f>if(J3671&gt;QUARTILE!$B$3, "TOP", if(J3671&lt;QUARTILE!$B$4, "BOTTOM", 0))</f>
        <v>0</v>
      </c>
      <c r="M3671" s="6">
        <f t="shared" si="1"/>
        <v>2</v>
      </c>
      <c r="N3671" s="6" t="str">
        <f t="shared" si="2"/>
        <v>Baby Boomer</v>
      </c>
      <c r="O3671" s="6" t="str">
        <f t="shared" si="3"/>
        <v>Low Income</v>
      </c>
    </row>
    <row r="3672" hidden="1">
      <c r="A3672" s="1">
        <v>103670.0</v>
      </c>
      <c r="B3672" s="1">
        <v>49.0</v>
      </c>
      <c r="C3672" s="1">
        <v>26000.0</v>
      </c>
      <c r="D3672" s="1" t="s">
        <v>23</v>
      </c>
      <c r="E3672" s="1">
        <v>1453.77</v>
      </c>
      <c r="F3672" s="1">
        <v>4.0</v>
      </c>
      <c r="G3672" s="1">
        <v>21.0</v>
      </c>
      <c r="H3672" s="1">
        <v>13.0</v>
      </c>
      <c r="I3672" s="1" t="s">
        <v>18</v>
      </c>
      <c r="J3672" s="1">
        <v>0.338</v>
      </c>
      <c r="K3672" s="1">
        <v>0.449</v>
      </c>
      <c r="L3672" s="6">
        <f>if(J3672&gt;QUARTILE!$B$3, "TOP", if(J3672&lt;QUARTILE!$B$4, "BOTTOM", 0))</f>
        <v>0</v>
      </c>
      <c r="M3672" s="6">
        <f t="shared" si="1"/>
        <v>1</v>
      </c>
      <c r="N3672" s="6" t="str">
        <f t="shared" si="2"/>
        <v>Gen X</v>
      </c>
      <c r="O3672" s="6" t="str">
        <f t="shared" si="3"/>
        <v>Low Income</v>
      </c>
    </row>
    <row r="3673" hidden="1">
      <c r="A3673" s="1">
        <v>103671.0</v>
      </c>
      <c r="B3673" s="1">
        <v>28.0</v>
      </c>
      <c r="C3673" s="1">
        <v>17000.0</v>
      </c>
      <c r="D3673" s="1" t="s">
        <v>25</v>
      </c>
      <c r="E3673" s="1">
        <v>4637.46</v>
      </c>
      <c r="F3673" s="1">
        <v>4.0</v>
      </c>
      <c r="G3673" s="1">
        <v>19.0</v>
      </c>
      <c r="H3673" s="1">
        <v>19.0</v>
      </c>
      <c r="I3673" s="1" t="s">
        <v>18</v>
      </c>
      <c r="J3673" s="1">
        <v>0.337</v>
      </c>
      <c r="K3673" s="1">
        <v>0.257</v>
      </c>
      <c r="L3673" s="6">
        <f>if(J3673&gt;QUARTILE!$B$3, "TOP", if(J3673&lt;QUARTILE!$B$4, "BOTTOM", 0))</f>
        <v>0</v>
      </c>
      <c r="M3673" s="6">
        <f t="shared" si="1"/>
        <v>1</v>
      </c>
      <c r="N3673" s="6" t="str">
        <f t="shared" si="2"/>
        <v>Millenial</v>
      </c>
      <c r="O3673" s="6" t="str">
        <f t="shared" si="3"/>
        <v>Low Income</v>
      </c>
    </row>
    <row r="3674" hidden="1">
      <c r="A3674" s="1">
        <v>103672.0</v>
      </c>
      <c r="B3674" s="1">
        <v>39.0</v>
      </c>
      <c r="C3674" s="1">
        <v>34000.0</v>
      </c>
      <c r="D3674" s="1" t="s">
        <v>23</v>
      </c>
      <c r="E3674" s="1">
        <v>8170.62</v>
      </c>
      <c r="F3674" s="1">
        <v>1.0</v>
      </c>
      <c r="G3674" s="1">
        <v>14.0</v>
      </c>
      <c r="H3674" s="1">
        <v>11.0</v>
      </c>
      <c r="I3674" s="1" t="s">
        <v>18</v>
      </c>
      <c r="J3674" s="1">
        <v>0.165</v>
      </c>
      <c r="K3674" s="1">
        <v>0.832</v>
      </c>
      <c r="L3674" s="6" t="str">
        <f>if(J3674&gt;QUARTILE!$B$3, "TOP", if(J3674&lt;QUARTILE!$B$4, "BOTTOM", 0))</f>
        <v>BOTTOM</v>
      </c>
      <c r="M3674" s="6">
        <f t="shared" si="1"/>
        <v>1</v>
      </c>
      <c r="N3674" s="6" t="str">
        <f t="shared" si="2"/>
        <v>Gen X</v>
      </c>
      <c r="O3674" s="6" t="str">
        <f t="shared" si="3"/>
        <v>Low Income</v>
      </c>
    </row>
    <row r="3675" hidden="1">
      <c r="A3675" s="1">
        <v>103673.0</v>
      </c>
      <c r="B3675" s="1">
        <v>39.0</v>
      </c>
      <c r="C3675" s="1">
        <v>31000.0</v>
      </c>
      <c r="D3675" s="1" t="s">
        <v>27</v>
      </c>
      <c r="E3675" s="1">
        <v>9196.27</v>
      </c>
      <c r="F3675" s="1">
        <v>3.0</v>
      </c>
      <c r="G3675" s="1">
        <v>15.0</v>
      </c>
      <c r="H3675" s="1">
        <v>14.0</v>
      </c>
      <c r="I3675" s="1" t="s">
        <v>22</v>
      </c>
      <c r="J3675" s="1">
        <v>0.214</v>
      </c>
      <c r="K3675" s="1">
        <v>0.08</v>
      </c>
      <c r="L3675" s="6" t="str">
        <f>if(J3675&gt;QUARTILE!$B$3, "TOP", if(J3675&lt;QUARTILE!$B$4, "BOTTOM", 0))</f>
        <v>BOTTOM</v>
      </c>
      <c r="M3675" s="6">
        <f t="shared" si="1"/>
        <v>2</v>
      </c>
      <c r="N3675" s="6" t="str">
        <f t="shared" si="2"/>
        <v>Gen X</v>
      </c>
      <c r="O3675" s="6" t="str">
        <f t="shared" si="3"/>
        <v>Low Income</v>
      </c>
    </row>
    <row r="3676" hidden="1">
      <c r="A3676" s="1">
        <v>103674.0</v>
      </c>
      <c r="B3676" s="1">
        <v>60.0</v>
      </c>
      <c r="C3676" s="1">
        <v>18000.0</v>
      </c>
      <c r="D3676" s="1" t="s">
        <v>25</v>
      </c>
      <c r="E3676" s="1">
        <v>22546.7</v>
      </c>
      <c r="F3676" s="1">
        <v>2.0</v>
      </c>
      <c r="G3676" s="1">
        <v>19.0</v>
      </c>
      <c r="H3676" s="1">
        <v>4.0</v>
      </c>
      <c r="I3676" s="1" t="s">
        <v>22</v>
      </c>
      <c r="J3676" s="1">
        <v>0.848</v>
      </c>
      <c r="K3676" s="1">
        <v>0.681</v>
      </c>
      <c r="L3676" s="6" t="str">
        <f>if(J3676&gt;QUARTILE!$B$3, "TOP", if(J3676&lt;QUARTILE!$B$4, "BOTTOM", 0))</f>
        <v>TOP</v>
      </c>
      <c r="M3676" s="6">
        <f t="shared" si="1"/>
        <v>2</v>
      </c>
      <c r="N3676" s="6" t="str">
        <f t="shared" si="2"/>
        <v>Gen X</v>
      </c>
      <c r="O3676" s="6" t="str">
        <f t="shared" si="3"/>
        <v>Low Income</v>
      </c>
    </row>
    <row r="3677" hidden="1">
      <c r="A3677" s="1">
        <v>103675.0</v>
      </c>
      <c r="B3677" s="1">
        <v>42.0</v>
      </c>
      <c r="C3677" s="1">
        <v>30000.0</v>
      </c>
      <c r="D3677" s="1" t="s">
        <v>25</v>
      </c>
      <c r="E3677" s="1">
        <v>15058.85</v>
      </c>
      <c r="F3677" s="1">
        <v>2.0</v>
      </c>
      <c r="G3677" s="1">
        <v>20.0</v>
      </c>
      <c r="H3677" s="1">
        <v>14.0</v>
      </c>
      <c r="I3677" s="1" t="s">
        <v>22</v>
      </c>
      <c r="J3677" s="1">
        <v>0.574</v>
      </c>
      <c r="K3677" s="1">
        <v>0.113</v>
      </c>
      <c r="L3677" s="6">
        <f>if(J3677&gt;QUARTILE!$B$3, "TOP", if(J3677&lt;QUARTILE!$B$4, "BOTTOM", 0))</f>
        <v>0</v>
      </c>
      <c r="M3677" s="6">
        <f t="shared" si="1"/>
        <v>2</v>
      </c>
      <c r="N3677" s="6" t="str">
        <f t="shared" si="2"/>
        <v>Gen X</v>
      </c>
      <c r="O3677" s="6" t="str">
        <f t="shared" si="3"/>
        <v>Low Income</v>
      </c>
    </row>
    <row r="3678" hidden="1">
      <c r="A3678" s="1">
        <v>103676.0</v>
      </c>
      <c r="B3678" s="1">
        <v>39.0</v>
      </c>
      <c r="C3678" s="1">
        <v>20000.0</v>
      </c>
      <c r="D3678" s="1" t="s">
        <v>23</v>
      </c>
      <c r="E3678" s="1">
        <v>9628.85</v>
      </c>
      <c r="F3678" s="1">
        <v>3.0</v>
      </c>
      <c r="G3678" s="1">
        <v>24.0</v>
      </c>
      <c r="H3678" s="1">
        <v>11.0</v>
      </c>
      <c r="I3678" s="1" t="s">
        <v>22</v>
      </c>
      <c r="J3678" s="1">
        <v>0.405</v>
      </c>
      <c r="K3678" s="1">
        <v>0.533</v>
      </c>
      <c r="L3678" s="6">
        <f>if(J3678&gt;QUARTILE!$B$3, "TOP", if(J3678&lt;QUARTILE!$B$4, "BOTTOM", 0))</f>
        <v>0</v>
      </c>
      <c r="M3678" s="6">
        <f t="shared" si="1"/>
        <v>2</v>
      </c>
      <c r="N3678" s="6" t="str">
        <f t="shared" si="2"/>
        <v>Gen X</v>
      </c>
      <c r="O3678" s="6" t="str">
        <f t="shared" si="3"/>
        <v>Low Income</v>
      </c>
    </row>
    <row r="3679" hidden="1">
      <c r="A3679" s="1">
        <v>103677.0</v>
      </c>
      <c r="B3679" s="1">
        <v>45.0</v>
      </c>
      <c r="C3679" s="1">
        <v>9000.0</v>
      </c>
      <c r="D3679" s="1" t="s">
        <v>31</v>
      </c>
      <c r="E3679" s="1">
        <v>11981.35</v>
      </c>
      <c r="F3679" s="1">
        <v>3.0</v>
      </c>
      <c r="G3679" s="1">
        <v>13.0</v>
      </c>
      <c r="H3679" s="1">
        <v>12.0</v>
      </c>
      <c r="I3679" s="1" t="s">
        <v>22</v>
      </c>
      <c r="J3679" s="1">
        <v>0.929</v>
      </c>
      <c r="K3679" s="1">
        <v>0.902</v>
      </c>
      <c r="L3679" s="6" t="str">
        <f>if(J3679&gt;QUARTILE!$B$3, "TOP", if(J3679&lt;QUARTILE!$B$4, "BOTTOM", 0))</f>
        <v>TOP</v>
      </c>
      <c r="M3679" s="6">
        <f t="shared" si="1"/>
        <v>2</v>
      </c>
      <c r="N3679" s="6" t="str">
        <f t="shared" si="2"/>
        <v>Gen X</v>
      </c>
      <c r="O3679" s="6" t="str">
        <f t="shared" si="3"/>
        <v>Low Income</v>
      </c>
    </row>
    <row r="3680" hidden="1">
      <c r="A3680" s="1">
        <v>103678.0</v>
      </c>
      <c r="B3680" s="1">
        <v>46.0</v>
      </c>
      <c r="C3680" s="1">
        <v>38000.0</v>
      </c>
      <c r="D3680" s="1" t="s">
        <v>23</v>
      </c>
      <c r="E3680" s="1">
        <v>261.23</v>
      </c>
      <c r="F3680" s="1">
        <v>4.0</v>
      </c>
      <c r="G3680" s="1">
        <v>24.0</v>
      </c>
      <c r="H3680" s="1">
        <v>15.0</v>
      </c>
      <c r="I3680" s="1" t="s">
        <v>18</v>
      </c>
      <c r="J3680" s="1">
        <v>0.847</v>
      </c>
      <c r="K3680" s="1">
        <v>0.188</v>
      </c>
      <c r="L3680" s="6" t="str">
        <f>if(J3680&gt;QUARTILE!$B$3, "TOP", if(J3680&lt;QUARTILE!$B$4, "BOTTOM", 0))</f>
        <v>TOP</v>
      </c>
      <c r="M3680" s="6">
        <f t="shared" si="1"/>
        <v>1</v>
      </c>
      <c r="N3680" s="6" t="str">
        <f t="shared" si="2"/>
        <v>Gen X</v>
      </c>
      <c r="O3680" s="6" t="str">
        <f t="shared" si="3"/>
        <v>Low Income</v>
      </c>
    </row>
    <row r="3681" hidden="1">
      <c r="A3681" s="1">
        <v>103679.0</v>
      </c>
      <c r="B3681" s="1">
        <v>30.0</v>
      </c>
      <c r="C3681" s="1">
        <v>13000.0</v>
      </c>
      <c r="D3681" s="1" t="s">
        <v>27</v>
      </c>
      <c r="E3681" s="1">
        <v>29439.25</v>
      </c>
      <c r="F3681" s="1">
        <v>4.0</v>
      </c>
      <c r="G3681" s="1">
        <v>13.0</v>
      </c>
      <c r="H3681" s="1">
        <v>12.0</v>
      </c>
      <c r="I3681" s="1" t="s">
        <v>18</v>
      </c>
      <c r="J3681" s="1">
        <v>0.31</v>
      </c>
      <c r="K3681" s="1">
        <v>0.029</v>
      </c>
      <c r="L3681" s="6" t="str">
        <f>if(J3681&gt;QUARTILE!$B$3, "TOP", if(J3681&lt;QUARTILE!$B$4, "BOTTOM", 0))</f>
        <v>BOTTOM</v>
      </c>
      <c r="M3681" s="6">
        <f t="shared" si="1"/>
        <v>1</v>
      </c>
      <c r="N3681" s="6" t="str">
        <f t="shared" si="2"/>
        <v>Millenial</v>
      </c>
      <c r="O3681" s="6" t="str">
        <f t="shared" si="3"/>
        <v>Low Income</v>
      </c>
    </row>
    <row r="3682" hidden="1">
      <c r="A3682" s="1">
        <v>103680.0</v>
      </c>
      <c r="B3682" s="1">
        <v>35.0</v>
      </c>
      <c r="C3682" s="1">
        <v>38000.0</v>
      </c>
      <c r="D3682" s="1" t="s">
        <v>27</v>
      </c>
      <c r="E3682" s="1">
        <v>837.38</v>
      </c>
      <c r="F3682" s="1">
        <v>2.0</v>
      </c>
      <c r="G3682" s="1">
        <v>28.0</v>
      </c>
      <c r="H3682" s="1">
        <v>10.0</v>
      </c>
      <c r="I3682" s="1" t="s">
        <v>22</v>
      </c>
      <c r="J3682" s="1">
        <v>0.111</v>
      </c>
      <c r="K3682" s="1">
        <v>0.339</v>
      </c>
      <c r="L3682" s="6" t="str">
        <f>if(J3682&gt;QUARTILE!$B$3, "TOP", if(J3682&lt;QUARTILE!$B$4, "BOTTOM", 0))</f>
        <v>BOTTOM</v>
      </c>
      <c r="M3682" s="6">
        <f t="shared" si="1"/>
        <v>2</v>
      </c>
      <c r="N3682" s="6" t="str">
        <f t="shared" si="2"/>
        <v>Gen X</v>
      </c>
      <c r="O3682" s="6" t="str">
        <f t="shared" si="3"/>
        <v>Low Income</v>
      </c>
    </row>
    <row r="3683" hidden="1">
      <c r="A3683" s="1">
        <v>103681.0</v>
      </c>
      <c r="B3683" s="1">
        <v>19.0</v>
      </c>
      <c r="C3683" s="1">
        <v>27000.0</v>
      </c>
      <c r="D3683" s="1" t="s">
        <v>17</v>
      </c>
      <c r="E3683" s="1">
        <v>35359.0</v>
      </c>
      <c r="F3683" s="1">
        <v>4.0</v>
      </c>
      <c r="G3683" s="1">
        <v>22.0</v>
      </c>
      <c r="H3683" s="1">
        <v>11.0</v>
      </c>
      <c r="I3683" s="1" t="s">
        <v>18</v>
      </c>
      <c r="J3683" s="1">
        <v>0.284</v>
      </c>
      <c r="K3683" s="1">
        <v>0.328</v>
      </c>
      <c r="L3683" s="6" t="str">
        <f>if(J3683&gt;QUARTILE!$B$3, "TOP", if(J3683&lt;QUARTILE!$B$4, "BOTTOM", 0))</f>
        <v>BOTTOM</v>
      </c>
      <c r="M3683" s="6">
        <f t="shared" si="1"/>
        <v>1</v>
      </c>
      <c r="N3683" s="6" t="str">
        <f t="shared" si="2"/>
        <v>Millenial</v>
      </c>
      <c r="O3683" s="6" t="str">
        <f t="shared" si="3"/>
        <v>Low Income</v>
      </c>
    </row>
    <row r="3684" hidden="1">
      <c r="A3684" s="1">
        <v>103682.0</v>
      </c>
      <c r="B3684" s="1">
        <v>46.0</v>
      </c>
      <c r="C3684" s="1">
        <v>21000.0</v>
      </c>
      <c r="D3684" s="1" t="s">
        <v>23</v>
      </c>
      <c r="E3684" s="1">
        <v>15573.95</v>
      </c>
      <c r="F3684" s="1">
        <v>4.0</v>
      </c>
      <c r="G3684" s="1">
        <v>20.0</v>
      </c>
      <c r="H3684" s="1">
        <v>11.0</v>
      </c>
      <c r="I3684" s="1" t="s">
        <v>18</v>
      </c>
      <c r="J3684" s="1">
        <v>0.725</v>
      </c>
      <c r="K3684" s="1">
        <v>0.675</v>
      </c>
      <c r="L3684" s="6">
        <f>if(J3684&gt;QUARTILE!$B$3, "TOP", if(J3684&lt;QUARTILE!$B$4, "BOTTOM", 0))</f>
        <v>0</v>
      </c>
      <c r="M3684" s="6">
        <f t="shared" si="1"/>
        <v>1</v>
      </c>
      <c r="N3684" s="6" t="str">
        <f t="shared" si="2"/>
        <v>Gen X</v>
      </c>
      <c r="O3684" s="6" t="str">
        <f t="shared" si="3"/>
        <v>Low Income</v>
      </c>
    </row>
    <row r="3685" hidden="1">
      <c r="A3685" s="1">
        <v>103683.0</v>
      </c>
      <c r="B3685" s="1">
        <v>38.0</v>
      </c>
      <c r="C3685" s="1">
        <v>7000.0</v>
      </c>
      <c r="D3685" s="1" t="s">
        <v>27</v>
      </c>
      <c r="E3685" s="1">
        <v>15007.87</v>
      </c>
      <c r="F3685" s="1">
        <v>3.0</v>
      </c>
      <c r="G3685" s="1">
        <v>24.0</v>
      </c>
      <c r="H3685" s="1">
        <v>10.0</v>
      </c>
      <c r="I3685" s="1" t="s">
        <v>22</v>
      </c>
      <c r="J3685" s="1">
        <v>0.563</v>
      </c>
      <c r="K3685" s="1">
        <v>0.03</v>
      </c>
      <c r="L3685" s="6">
        <f>if(J3685&gt;QUARTILE!$B$3, "TOP", if(J3685&lt;QUARTILE!$B$4, "BOTTOM", 0))</f>
        <v>0</v>
      </c>
      <c r="M3685" s="6">
        <f t="shared" si="1"/>
        <v>2</v>
      </c>
      <c r="N3685" s="6" t="str">
        <f t="shared" si="2"/>
        <v>Gen X</v>
      </c>
      <c r="O3685" s="6" t="str">
        <f t="shared" si="3"/>
        <v>Low Income</v>
      </c>
    </row>
    <row r="3686" hidden="1">
      <c r="A3686" s="1">
        <v>103684.0</v>
      </c>
      <c r="B3686" s="1">
        <v>32.0</v>
      </c>
      <c r="C3686" s="1">
        <v>55000.0</v>
      </c>
      <c r="D3686" s="1" t="s">
        <v>25</v>
      </c>
      <c r="E3686" s="1">
        <v>24387.05</v>
      </c>
      <c r="F3686" s="1">
        <v>1.0</v>
      </c>
      <c r="G3686" s="1">
        <v>21.0</v>
      </c>
      <c r="H3686" s="1">
        <v>9.0</v>
      </c>
      <c r="I3686" s="1" t="s">
        <v>22</v>
      </c>
      <c r="J3686" s="1">
        <v>1.0</v>
      </c>
      <c r="K3686" s="1">
        <v>0.131</v>
      </c>
      <c r="L3686" s="6" t="str">
        <f>if(J3686&gt;QUARTILE!$B$3, "TOP", if(J3686&lt;QUARTILE!$B$4, "BOTTOM", 0))</f>
        <v>TOP</v>
      </c>
      <c r="M3686" s="6">
        <f t="shared" si="1"/>
        <v>2</v>
      </c>
      <c r="N3686" s="6" t="str">
        <f t="shared" si="2"/>
        <v>Gen X</v>
      </c>
      <c r="O3686" s="6" t="str">
        <f t="shared" si="3"/>
        <v>Medium Income</v>
      </c>
    </row>
    <row r="3687" hidden="1">
      <c r="A3687" s="1">
        <v>103685.0</v>
      </c>
      <c r="B3687" s="1">
        <v>69.0</v>
      </c>
      <c r="C3687" s="1">
        <v>18000.0</v>
      </c>
      <c r="D3687" s="1" t="s">
        <v>25</v>
      </c>
      <c r="E3687" s="1">
        <v>39259.43</v>
      </c>
      <c r="F3687" s="1">
        <v>5.0</v>
      </c>
      <c r="G3687" s="1">
        <v>14.0</v>
      </c>
      <c r="H3687" s="1">
        <v>3.0</v>
      </c>
      <c r="I3687" s="1" t="s">
        <v>18</v>
      </c>
      <c r="J3687" s="1">
        <v>0.163</v>
      </c>
      <c r="K3687" s="1">
        <v>0.261</v>
      </c>
      <c r="L3687" s="6" t="str">
        <f>if(J3687&gt;QUARTILE!$B$3, "TOP", if(J3687&lt;QUARTILE!$B$4, "BOTTOM", 0))</f>
        <v>BOTTOM</v>
      </c>
      <c r="M3687" s="6">
        <f t="shared" si="1"/>
        <v>1</v>
      </c>
      <c r="N3687" s="6" t="str">
        <f t="shared" si="2"/>
        <v>Baby Boomer</v>
      </c>
      <c r="O3687" s="6" t="str">
        <f t="shared" si="3"/>
        <v>Low Income</v>
      </c>
    </row>
    <row r="3688" hidden="1">
      <c r="A3688" s="1">
        <v>103686.0</v>
      </c>
      <c r="B3688" s="1">
        <v>44.0</v>
      </c>
      <c r="C3688" s="1">
        <v>32000.0</v>
      </c>
      <c r="D3688" s="1" t="s">
        <v>27</v>
      </c>
      <c r="E3688" s="1">
        <v>57170.3</v>
      </c>
      <c r="F3688" s="1">
        <v>5.0</v>
      </c>
      <c r="G3688" s="1">
        <v>16.0</v>
      </c>
      <c r="H3688" s="1">
        <v>10.0</v>
      </c>
      <c r="I3688" s="1" t="s">
        <v>18</v>
      </c>
      <c r="J3688" s="1">
        <v>0.977</v>
      </c>
      <c r="K3688" s="1">
        <v>0.0</v>
      </c>
      <c r="L3688" s="6" t="str">
        <f>if(J3688&gt;QUARTILE!$B$3, "TOP", if(J3688&lt;QUARTILE!$B$4, "BOTTOM", 0))</f>
        <v>TOP</v>
      </c>
      <c r="M3688" s="6">
        <f t="shared" si="1"/>
        <v>1</v>
      </c>
      <c r="N3688" s="6" t="str">
        <f t="shared" si="2"/>
        <v>Gen X</v>
      </c>
      <c r="O3688" s="6" t="str">
        <f t="shared" si="3"/>
        <v>Low Income</v>
      </c>
    </row>
    <row r="3689" hidden="1">
      <c r="A3689" s="1">
        <v>103687.0</v>
      </c>
      <c r="B3689" s="1">
        <v>67.0</v>
      </c>
      <c r="C3689" s="1">
        <v>21000.0</v>
      </c>
      <c r="D3689" s="1" t="s">
        <v>17</v>
      </c>
      <c r="E3689" s="1">
        <v>15677.63</v>
      </c>
      <c r="F3689" s="1">
        <v>4.0</v>
      </c>
      <c r="G3689" s="1">
        <v>17.0</v>
      </c>
      <c r="H3689" s="1">
        <v>5.0</v>
      </c>
      <c r="I3689" s="1" t="s">
        <v>22</v>
      </c>
      <c r="J3689" s="1">
        <v>0.014</v>
      </c>
      <c r="K3689" s="1">
        <v>0.906</v>
      </c>
      <c r="L3689" s="6" t="str">
        <f>if(J3689&gt;QUARTILE!$B$3, "TOP", if(J3689&lt;QUARTILE!$B$4, "BOTTOM", 0))</f>
        <v>BOTTOM</v>
      </c>
      <c r="M3689" s="6">
        <f t="shared" si="1"/>
        <v>2</v>
      </c>
      <c r="N3689" s="6" t="str">
        <f t="shared" si="2"/>
        <v>Baby Boomer</v>
      </c>
      <c r="O3689" s="6" t="str">
        <f t="shared" si="3"/>
        <v>Low Income</v>
      </c>
    </row>
    <row r="3690" hidden="1">
      <c r="A3690" s="1">
        <v>103688.0</v>
      </c>
      <c r="B3690" s="1">
        <v>48.0</v>
      </c>
      <c r="C3690" s="1">
        <v>19000.0</v>
      </c>
      <c r="D3690" s="1" t="s">
        <v>27</v>
      </c>
      <c r="E3690" s="1">
        <v>3265.87</v>
      </c>
      <c r="F3690" s="1">
        <v>4.0</v>
      </c>
      <c r="G3690" s="1">
        <v>17.0</v>
      </c>
      <c r="H3690" s="1">
        <v>10.0</v>
      </c>
      <c r="I3690" s="1" t="s">
        <v>22</v>
      </c>
      <c r="J3690" s="1">
        <v>0.425</v>
      </c>
      <c r="K3690" s="1">
        <v>0.461</v>
      </c>
      <c r="L3690" s="6">
        <f>if(J3690&gt;QUARTILE!$B$3, "TOP", if(J3690&lt;QUARTILE!$B$4, "BOTTOM", 0))</f>
        <v>0</v>
      </c>
      <c r="M3690" s="6">
        <f t="shared" si="1"/>
        <v>2</v>
      </c>
      <c r="N3690" s="6" t="str">
        <f t="shared" si="2"/>
        <v>Gen X</v>
      </c>
      <c r="O3690" s="6" t="str">
        <f t="shared" si="3"/>
        <v>Low Income</v>
      </c>
    </row>
    <row r="3691" hidden="1">
      <c r="A3691" s="1">
        <v>103689.0</v>
      </c>
      <c r="B3691" s="1">
        <v>32.0</v>
      </c>
      <c r="C3691" s="1">
        <v>25000.0</v>
      </c>
      <c r="D3691" s="1" t="s">
        <v>21</v>
      </c>
      <c r="E3691" s="1">
        <v>42178.38</v>
      </c>
      <c r="F3691" s="1">
        <v>5.0</v>
      </c>
      <c r="G3691" s="1">
        <v>19.0</v>
      </c>
      <c r="H3691" s="1">
        <v>13.0</v>
      </c>
      <c r="I3691" s="1" t="s">
        <v>22</v>
      </c>
      <c r="J3691" s="1">
        <v>1.0</v>
      </c>
      <c r="K3691" s="1">
        <v>0.227</v>
      </c>
      <c r="L3691" s="6" t="str">
        <f>if(J3691&gt;QUARTILE!$B$3, "TOP", if(J3691&lt;QUARTILE!$B$4, "BOTTOM", 0))</f>
        <v>TOP</v>
      </c>
      <c r="M3691" s="6">
        <f t="shared" si="1"/>
        <v>2</v>
      </c>
      <c r="N3691" s="6" t="str">
        <f t="shared" si="2"/>
        <v>Gen X</v>
      </c>
      <c r="O3691" s="6" t="str">
        <f t="shared" si="3"/>
        <v>Low Income</v>
      </c>
    </row>
    <row r="3692" hidden="1">
      <c r="A3692" s="1">
        <v>103690.0</v>
      </c>
      <c r="B3692" s="1">
        <v>68.0</v>
      </c>
      <c r="C3692" s="1">
        <v>22000.0</v>
      </c>
      <c r="D3692" s="1" t="s">
        <v>23</v>
      </c>
      <c r="E3692" s="1">
        <v>830.45</v>
      </c>
      <c r="F3692" s="1">
        <v>3.0</v>
      </c>
      <c r="G3692" s="1">
        <v>19.0</v>
      </c>
      <c r="H3692" s="1">
        <v>3.0</v>
      </c>
      <c r="I3692" s="1" t="s">
        <v>22</v>
      </c>
      <c r="J3692" s="1">
        <v>0.708</v>
      </c>
      <c r="K3692" s="1">
        <v>0.98</v>
      </c>
      <c r="L3692" s="6">
        <f>if(J3692&gt;QUARTILE!$B$3, "TOP", if(J3692&lt;QUARTILE!$B$4, "BOTTOM", 0))</f>
        <v>0</v>
      </c>
      <c r="M3692" s="6">
        <f t="shared" si="1"/>
        <v>2</v>
      </c>
      <c r="N3692" s="6" t="str">
        <f t="shared" si="2"/>
        <v>Baby Boomer</v>
      </c>
      <c r="O3692" s="6" t="str">
        <f t="shared" si="3"/>
        <v>Low Income</v>
      </c>
    </row>
    <row r="3693" hidden="1">
      <c r="A3693" s="1">
        <v>103691.0</v>
      </c>
      <c r="B3693" s="1">
        <v>40.0</v>
      </c>
      <c r="C3693" s="1">
        <v>19000.0</v>
      </c>
      <c r="D3693" s="1" t="s">
        <v>21</v>
      </c>
      <c r="E3693" s="1">
        <v>32936.27</v>
      </c>
      <c r="F3693" s="1">
        <v>5.0</v>
      </c>
      <c r="G3693" s="1">
        <v>16.0</v>
      </c>
      <c r="H3693" s="1">
        <v>4.0</v>
      </c>
      <c r="I3693" s="1" t="s">
        <v>18</v>
      </c>
      <c r="J3693" s="1">
        <v>0.683</v>
      </c>
      <c r="K3693" s="1">
        <v>0.496</v>
      </c>
      <c r="L3693" s="6">
        <f>if(J3693&gt;QUARTILE!$B$3, "TOP", if(J3693&lt;QUARTILE!$B$4, "BOTTOM", 0))</f>
        <v>0</v>
      </c>
      <c r="M3693" s="6">
        <f t="shared" si="1"/>
        <v>1</v>
      </c>
      <c r="N3693" s="6" t="str">
        <f t="shared" si="2"/>
        <v>Gen X</v>
      </c>
      <c r="O3693" s="6" t="str">
        <f t="shared" si="3"/>
        <v>Low Income</v>
      </c>
    </row>
    <row r="3694" hidden="1">
      <c r="A3694" s="1">
        <v>103692.0</v>
      </c>
      <c r="B3694" s="1">
        <v>41.0</v>
      </c>
      <c r="C3694" s="1">
        <v>21000.0</v>
      </c>
      <c r="D3694" s="1" t="s">
        <v>23</v>
      </c>
      <c r="E3694" s="1">
        <v>22815.05</v>
      </c>
      <c r="F3694" s="1">
        <v>5.0</v>
      </c>
      <c r="G3694" s="1">
        <v>18.0</v>
      </c>
      <c r="H3694" s="1">
        <v>11.0</v>
      </c>
      <c r="I3694" s="1" t="s">
        <v>18</v>
      </c>
      <c r="J3694" s="1">
        <v>0.363</v>
      </c>
      <c r="K3694" s="1">
        <v>0.466</v>
      </c>
      <c r="L3694" s="6">
        <f>if(J3694&gt;QUARTILE!$B$3, "TOP", if(J3694&lt;QUARTILE!$B$4, "BOTTOM", 0))</f>
        <v>0</v>
      </c>
      <c r="M3694" s="6">
        <f t="shared" si="1"/>
        <v>1</v>
      </c>
      <c r="N3694" s="6" t="str">
        <f t="shared" si="2"/>
        <v>Gen X</v>
      </c>
      <c r="O3694" s="6" t="str">
        <f t="shared" si="3"/>
        <v>Low Income</v>
      </c>
    </row>
    <row r="3695" hidden="1">
      <c r="A3695" s="1">
        <v>103693.0</v>
      </c>
      <c r="B3695" s="1">
        <v>61.0</v>
      </c>
      <c r="C3695" s="1">
        <v>28000.0</v>
      </c>
      <c r="D3695" s="1" t="s">
        <v>27</v>
      </c>
      <c r="E3695" s="1">
        <v>47020.3</v>
      </c>
      <c r="F3695" s="1">
        <v>5.0</v>
      </c>
      <c r="G3695" s="1">
        <v>13.0</v>
      </c>
      <c r="H3695" s="1">
        <v>5.0</v>
      </c>
      <c r="I3695" s="1" t="s">
        <v>18</v>
      </c>
      <c r="J3695" s="1">
        <v>1.0</v>
      </c>
      <c r="K3695" s="1">
        <v>0.091</v>
      </c>
      <c r="L3695" s="6" t="str">
        <f>if(J3695&gt;QUARTILE!$B$3, "TOP", if(J3695&lt;QUARTILE!$B$4, "BOTTOM", 0))</f>
        <v>TOP</v>
      </c>
      <c r="M3695" s="6">
        <f t="shared" si="1"/>
        <v>1</v>
      </c>
      <c r="N3695" s="6" t="str">
        <f t="shared" si="2"/>
        <v>Baby Boomer</v>
      </c>
      <c r="O3695" s="6" t="str">
        <f t="shared" si="3"/>
        <v>Low Income</v>
      </c>
    </row>
    <row r="3696" hidden="1">
      <c r="A3696" s="1">
        <v>103694.0</v>
      </c>
      <c r="B3696" s="1">
        <v>30.0</v>
      </c>
      <c r="C3696" s="1">
        <v>30000.0</v>
      </c>
      <c r="D3696" s="1" t="s">
        <v>25</v>
      </c>
      <c r="E3696" s="1">
        <v>45550.66</v>
      </c>
      <c r="F3696" s="1">
        <v>4.0</v>
      </c>
      <c r="G3696" s="1">
        <v>38.0</v>
      </c>
      <c r="H3696" s="1">
        <v>11.0</v>
      </c>
      <c r="I3696" s="1" t="s">
        <v>18</v>
      </c>
      <c r="J3696" s="1">
        <v>0.318</v>
      </c>
      <c r="K3696" s="1">
        <v>0.103</v>
      </c>
      <c r="L3696" s="6">
        <f>if(J3696&gt;QUARTILE!$B$3, "TOP", if(J3696&lt;QUARTILE!$B$4, "BOTTOM", 0))</f>
        <v>0</v>
      </c>
      <c r="M3696" s="6">
        <f t="shared" si="1"/>
        <v>1</v>
      </c>
      <c r="N3696" s="6" t="str">
        <f t="shared" si="2"/>
        <v>Millenial</v>
      </c>
      <c r="O3696" s="6" t="str">
        <f t="shared" si="3"/>
        <v>Low Income</v>
      </c>
    </row>
    <row r="3697" hidden="1">
      <c r="A3697" s="1">
        <v>103695.0</v>
      </c>
      <c r="B3697" s="1">
        <v>39.0</v>
      </c>
      <c r="C3697" s="1">
        <v>23000.0</v>
      </c>
      <c r="D3697" s="1" t="s">
        <v>25</v>
      </c>
      <c r="E3697" s="1">
        <v>1092.38</v>
      </c>
      <c r="F3697" s="1">
        <v>4.0</v>
      </c>
      <c r="G3697" s="1">
        <v>32.0</v>
      </c>
      <c r="H3697" s="1">
        <v>12.0</v>
      </c>
      <c r="I3697" s="1" t="s">
        <v>18</v>
      </c>
      <c r="J3697" s="1">
        <v>0.32</v>
      </c>
      <c r="K3697" s="1">
        <v>0.312</v>
      </c>
      <c r="L3697" s="6">
        <f>if(J3697&gt;QUARTILE!$B$3, "TOP", if(J3697&lt;QUARTILE!$B$4, "BOTTOM", 0))</f>
        <v>0</v>
      </c>
      <c r="M3697" s="6">
        <f t="shared" si="1"/>
        <v>1</v>
      </c>
      <c r="N3697" s="6" t="str">
        <f t="shared" si="2"/>
        <v>Gen X</v>
      </c>
      <c r="O3697" s="6" t="str">
        <f t="shared" si="3"/>
        <v>Low Income</v>
      </c>
    </row>
    <row r="3698" hidden="1">
      <c r="A3698" s="1">
        <v>103696.0</v>
      </c>
      <c r="B3698" s="1">
        <v>60.0</v>
      </c>
      <c r="C3698" s="1">
        <v>32000.0</v>
      </c>
      <c r="D3698" s="1" t="s">
        <v>23</v>
      </c>
      <c r="E3698" s="1">
        <v>18803.8</v>
      </c>
      <c r="F3698" s="1">
        <v>5.0</v>
      </c>
      <c r="G3698" s="1">
        <v>26.0</v>
      </c>
      <c r="H3698" s="1">
        <v>9.0</v>
      </c>
      <c r="I3698" s="1" t="s">
        <v>22</v>
      </c>
      <c r="J3698" s="1">
        <v>0.503</v>
      </c>
      <c r="K3698" s="1">
        <v>0.701</v>
      </c>
      <c r="L3698" s="6">
        <f>if(J3698&gt;QUARTILE!$B$3, "TOP", if(J3698&lt;QUARTILE!$B$4, "BOTTOM", 0))</f>
        <v>0</v>
      </c>
      <c r="M3698" s="6">
        <f t="shared" si="1"/>
        <v>2</v>
      </c>
      <c r="N3698" s="6" t="str">
        <f t="shared" si="2"/>
        <v>Gen X</v>
      </c>
      <c r="O3698" s="6" t="str">
        <f t="shared" si="3"/>
        <v>Low Income</v>
      </c>
    </row>
    <row r="3699" hidden="1">
      <c r="A3699" s="1">
        <v>103697.0</v>
      </c>
      <c r="B3699" s="1">
        <v>54.0</v>
      </c>
      <c r="C3699" s="1">
        <v>17000.0</v>
      </c>
      <c r="D3699" s="1" t="s">
        <v>25</v>
      </c>
      <c r="E3699" s="1">
        <v>2663.12</v>
      </c>
      <c r="F3699" s="1">
        <v>4.0</v>
      </c>
      <c r="G3699" s="1">
        <v>19.0</v>
      </c>
      <c r="H3699" s="1">
        <v>5.0</v>
      </c>
      <c r="I3699" s="1" t="s">
        <v>22</v>
      </c>
      <c r="J3699" s="1">
        <v>0.176</v>
      </c>
      <c r="K3699" s="1">
        <v>0.766</v>
      </c>
      <c r="L3699" s="6" t="str">
        <f>if(J3699&gt;QUARTILE!$B$3, "TOP", if(J3699&lt;QUARTILE!$B$4, "BOTTOM", 0))</f>
        <v>BOTTOM</v>
      </c>
      <c r="M3699" s="6">
        <f t="shared" si="1"/>
        <v>2</v>
      </c>
      <c r="N3699" s="6" t="str">
        <f t="shared" si="2"/>
        <v>Gen X</v>
      </c>
      <c r="O3699" s="6" t="str">
        <f t="shared" si="3"/>
        <v>Low Income</v>
      </c>
    </row>
    <row r="3700" hidden="1">
      <c r="A3700" s="1">
        <v>103698.0</v>
      </c>
      <c r="B3700" s="1">
        <v>78.0</v>
      </c>
      <c r="C3700" s="1">
        <v>84000.0</v>
      </c>
      <c r="D3700" s="1" t="s">
        <v>23</v>
      </c>
      <c r="E3700" s="1">
        <v>1634.37</v>
      </c>
      <c r="F3700" s="1">
        <v>5.0</v>
      </c>
      <c r="G3700" s="1">
        <v>19.0</v>
      </c>
      <c r="H3700" s="1">
        <v>7.0</v>
      </c>
      <c r="I3700" s="1" t="s">
        <v>22</v>
      </c>
      <c r="J3700" s="1">
        <v>0.574</v>
      </c>
      <c r="K3700" s="1">
        <v>0.142</v>
      </c>
      <c r="L3700" s="6">
        <f>if(J3700&gt;QUARTILE!$B$3, "TOP", if(J3700&lt;QUARTILE!$B$4, "BOTTOM", 0))</f>
        <v>0</v>
      </c>
      <c r="M3700" s="6">
        <f t="shared" si="1"/>
        <v>2</v>
      </c>
      <c r="N3700" s="6" t="str">
        <f t="shared" si="2"/>
        <v>Baby Boomer</v>
      </c>
      <c r="O3700" s="6" t="str">
        <f t="shared" si="3"/>
        <v>Medium Income</v>
      </c>
    </row>
    <row r="3701" hidden="1">
      <c r="A3701" s="1">
        <v>103699.0</v>
      </c>
      <c r="B3701" s="1">
        <v>50.0</v>
      </c>
      <c r="C3701" s="1">
        <v>54000.0</v>
      </c>
      <c r="D3701" s="1" t="s">
        <v>25</v>
      </c>
      <c r="E3701" s="1">
        <v>11894.19</v>
      </c>
      <c r="F3701" s="1">
        <v>3.0</v>
      </c>
      <c r="G3701" s="1">
        <v>18.0</v>
      </c>
      <c r="H3701" s="1">
        <v>4.0</v>
      </c>
      <c r="I3701" s="1" t="s">
        <v>22</v>
      </c>
      <c r="J3701" s="1">
        <v>0.189</v>
      </c>
      <c r="K3701" s="1">
        <v>0.817</v>
      </c>
      <c r="L3701" s="6" t="str">
        <f>if(J3701&gt;QUARTILE!$B$3, "TOP", if(J3701&lt;QUARTILE!$B$4, "BOTTOM", 0))</f>
        <v>BOTTOM</v>
      </c>
      <c r="M3701" s="6">
        <f t="shared" si="1"/>
        <v>2</v>
      </c>
      <c r="N3701" s="6" t="str">
        <f t="shared" si="2"/>
        <v>Gen X</v>
      </c>
      <c r="O3701" s="6" t="str">
        <f t="shared" si="3"/>
        <v>Medium Income</v>
      </c>
    </row>
    <row r="3702" hidden="1">
      <c r="A3702" s="1">
        <v>103700.0</v>
      </c>
      <c r="B3702" s="1">
        <v>73.0</v>
      </c>
      <c r="C3702" s="1">
        <v>35000.0</v>
      </c>
      <c r="D3702" s="1" t="s">
        <v>23</v>
      </c>
      <c r="E3702" s="1">
        <v>2053.89</v>
      </c>
      <c r="F3702" s="1">
        <v>4.0</v>
      </c>
      <c r="G3702" s="1">
        <v>18.0</v>
      </c>
      <c r="H3702" s="1">
        <v>2.0</v>
      </c>
      <c r="I3702" s="1" t="s">
        <v>22</v>
      </c>
      <c r="J3702" s="1">
        <v>0.974</v>
      </c>
      <c r="K3702" s="1">
        <v>0.281</v>
      </c>
      <c r="L3702" s="6" t="str">
        <f>if(J3702&gt;QUARTILE!$B$3, "TOP", if(J3702&lt;QUARTILE!$B$4, "BOTTOM", 0))</f>
        <v>TOP</v>
      </c>
      <c r="M3702" s="6">
        <f t="shared" si="1"/>
        <v>2</v>
      </c>
      <c r="N3702" s="6" t="str">
        <f t="shared" si="2"/>
        <v>Baby Boomer</v>
      </c>
      <c r="O3702" s="6" t="str">
        <f t="shared" si="3"/>
        <v>Low Income</v>
      </c>
    </row>
    <row r="3703" hidden="1">
      <c r="A3703" s="1">
        <v>103701.0</v>
      </c>
      <c r="B3703" s="1">
        <v>20.0</v>
      </c>
      <c r="C3703" s="1">
        <v>7000.0</v>
      </c>
      <c r="D3703" s="1" t="s">
        <v>25</v>
      </c>
      <c r="E3703" s="1">
        <v>26031.89</v>
      </c>
      <c r="F3703" s="1">
        <v>1.0</v>
      </c>
      <c r="G3703" s="1">
        <v>16.0</v>
      </c>
      <c r="H3703" s="1">
        <v>16.0</v>
      </c>
      <c r="I3703" s="1" t="s">
        <v>18</v>
      </c>
      <c r="J3703" s="1">
        <v>0.372</v>
      </c>
      <c r="K3703" s="1">
        <v>0.2</v>
      </c>
      <c r="L3703" s="6">
        <f>if(J3703&gt;QUARTILE!$B$3, "TOP", if(J3703&lt;QUARTILE!$B$4, "BOTTOM", 0))</f>
        <v>0</v>
      </c>
      <c r="M3703" s="6">
        <f t="shared" si="1"/>
        <v>1</v>
      </c>
      <c r="N3703" s="6" t="str">
        <f t="shared" si="2"/>
        <v>Millenial</v>
      </c>
      <c r="O3703" s="6" t="str">
        <f t="shared" si="3"/>
        <v>Low Income</v>
      </c>
    </row>
    <row r="3704">
      <c r="A3704" s="1">
        <v>103702.0</v>
      </c>
      <c r="B3704" s="1">
        <v>80.0</v>
      </c>
      <c r="C3704" s="1">
        <v>32000.0</v>
      </c>
      <c r="D3704" s="1" t="s">
        <v>23</v>
      </c>
      <c r="E3704" s="1">
        <v>69437.15</v>
      </c>
      <c r="F3704" s="1">
        <v>4.0</v>
      </c>
      <c r="G3704" s="1">
        <v>19.0</v>
      </c>
      <c r="H3704" s="1">
        <v>6.0</v>
      </c>
      <c r="I3704" s="1" t="s">
        <v>18</v>
      </c>
      <c r="J3704" s="1">
        <v>0.784</v>
      </c>
      <c r="K3704" s="1">
        <v>0.045</v>
      </c>
      <c r="L3704" s="6">
        <f>if(J3704&gt;QUARTILE!$B$3, "TOP", if(J3704&lt;QUARTILE!$B$4, "BOTTOM", 0))</f>
        <v>0</v>
      </c>
      <c r="M3704" s="6">
        <f t="shared" si="1"/>
        <v>1</v>
      </c>
      <c r="N3704" s="6" t="str">
        <f t="shared" si="2"/>
        <v>Silent</v>
      </c>
      <c r="O3704" s="6" t="str">
        <f t="shared" si="3"/>
        <v>Low Income</v>
      </c>
    </row>
    <row r="3705" hidden="1">
      <c r="A3705" s="1">
        <v>103703.0</v>
      </c>
      <c r="B3705" s="1">
        <v>71.0</v>
      </c>
      <c r="C3705" s="1">
        <v>18000.0</v>
      </c>
      <c r="D3705" s="1" t="s">
        <v>23</v>
      </c>
      <c r="E3705" s="1">
        <v>16860.01</v>
      </c>
      <c r="F3705" s="1">
        <v>3.0</v>
      </c>
      <c r="G3705" s="1">
        <v>22.0</v>
      </c>
      <c r="H3705" s="1">
        <v>5.0</v>
      </c>
      <c r="I3705" s="1" t="s">
        <v>22</v>
      </c>
      <c r="J3705" s="1">
        <v>0.921</v>
      </c>
      <c r="K3705" s="1">
        <v>0.463</v>
      </c>
      <c r="L3705" s="6" t="str">
        <f>if(J3705&gt;QUARTILE!$B$3, "TOP", if(J3705&lt;QUARTILE!$B$4, "BOTTOM", 0))</f>
        <v>TOP</v>
      </c>
      <c r="M3705" s="6">
        <f t="shared" si="1"/>
        <v>2</v>
      </c>
      <c r="N3705" s="6" t="str">
        <f t="shared" si="2"/>
        <v>Baby Boomer</v>
      </c>
      <c r="O3705" s="6" t="str">
        <f t="shared" si="3"/>
        <v>Low Income</v>
      </c>
    </row>
    <row r="3706" hidden="1">
      <c r="A3706" s="1">
        <v>103704.0</v>
      </c>
      <c r="B3706" s="1">
        <v>36.0</v>
      </c>
      <c r="C3706" s="1">
        <v>12000.0</v>
      </c>
      <c r="D3706" s="1" t="s">
        <v>23</v>
      </c>
      <c r="E3706" s="1">
        <v>5362.0</v>
      </c>
      <c r="F3706" s="1">
        <v>3.0</v>
      </c>
      <c r="G3706" s="1">
        <v>32.0</v>
      </c>
      <c r="H3706" s="1">
        <v>11.0</v>
      </c>
      <c r="I3706" s="1" t="s">
        <v>18</v>
      </c>
      <c r="J3706" s="1">
        <v>0.868</v>
      </c>
      <c r="K3706" s="1">
        <v>0.767</v>
      </c>
      <c r="L3706" s="6" t="str">
        <f>if(J3706&gt;QUARTILE!$B$3, "TOP", if(J3706&lt;QUARTILE!$B$4, "BOTTOM", 0))</f>
        <v>TOP</v>
      </c>
      <c r="M3706" s="6">
        <f t="shared" si="1"/>
        <v>1</v>
      </c>
      <c r="N3706" s="6" t="str">
        <f t="shared" si="2"/>
        <v>Gen X</v>
      </c>
      <c r="O3706" s="6" t="str">
        <f t="shared" si="3"/>
        <v>Low Income</v>
      </c>
    </row>
    <row r="3707" hidden="1">
      <c r="A3707" s="1">
        <v>103705.0</v>
      </c>
      <c r="B3707" s="1">
        <v>40.0</v>
      </c>
      <c r="C3707" s="1">
        <v>18000.0</v>
      </c>
      <c r="D3707" s="1" t="s">
        <v>25</v>
      </c>
      <c r="E3707" s="1">
        <v>37056.5</v>
      </c>
      <c r="F3707" s="1">
        <v>4.0</v>
      </c>
      <c r="G3707" s="1">
        <v>19.0</v>
      </c>
      <c r="H3707" s="1">
        <v>9.0</v>
      </c>
      <c r="I3707" s="1" t="s">
        <v>18</v>
      </c>
      <c r="J3707" s="1">
        <v>1.0</v>
      </c>
      <c r="K3707" s="1">
        <v>0.421</v>
      </c>
      <c r="L3707" s="6" t="str">
        <f>if(J3707&gt;QUARTILE!$B$3, "TOP", if(J3707&lt;QUARTILE!$B$4, "BOTTOM", 0))</f>
        <v>TOP</v>
      </c>
      <c r="M3707" s="6">
        <f t="shared" si="1"/>
        <v>1</v>
      </c>
      <c r="N3707" s="6" t="str">
        <f t="shared" si="2"/>
        <v>Gen X</v>
      </c>
      <c r="O3707" s="6" t="str">
        <f t="shared" si="3"/>
        <v>Low Income</v>
      </c>
    </row>
    <row r="3708" hidden="1">
      <c r="A3708" s="1">
        <v>103706.0</v>
      </c>
      <c r="B3708" s="1">
        <v>46.0</v>
      </c>
      <c r="C3708" s="1">
        <v>13000.0</v>
      </c>
      <c r="D3708" s="1" t="s">
        <v>17</v>
      </c>
      <c r="E3708" s="1">
        <v>38360.52</v>
      </c>
      <c r="F3708" s="1">
        <v>2.0</v>
      </c>
      <c r="G3708" s="1">
        <v>28.0</v>
      </c>
      <c r="H3708" s="1">
        <v>9.0</v>
      </c>
      <c r="I3708" s="1" t="s">
        <v>18</v>
      </c>
      <c r="J3708" s="1">
        <v>0.82</v>
      </c>
      <c r="K3708" s="1">
        <v>0.365</v>
      </c>
      <c r="L3708" s="6" t="str">
        <f>if(J3708&gt;QUARTILE!$B$3, "TOP", if(J3708&lt;QUARTILE!$B$4, "BOTTOM", 0))</f>
        <v>TOP</v>
      </c>
      <c r="M3708" s="6">
        <f t="shared" si="1"/>
        <v>1</v>
      </c>
      <c r="N3708" s="6" t="str">
        <f t="shared" si="2"/>
        <v>Gen X</v>
      </c>
      <c r="O3708" s="6" t="str">
        <f t="shared" si="3"/>
        <v>Low Income</v>
      </c>
    </row>
    <row r="3709" hidden="1">
      <c r="A3709" s="1">
        <v>103707.0</v>
      </c>
      <c r="B3709" s="1">
        <v>47.0</v>
      </c>
      <c r="C3709" s="1">
        <v>30000.0</v>
      </c>
      <c r="D3709" s="1" t="s">
        <v>21</v>
      </c>
      <c r="E3709" s="1">
        <v>26394.11</v>
      </c>
      <c r="F3709" s="1">
        <v>5.0</v>
      </c>
      <c r="G3709" s="1">
        <v>19.0</v>
      </c>
      <c r="H3709" s="1">
        <v>7.0</v>
      </c>
      <c r="I3709" s="1" t="s">
        <v>22</v>
      </c>
      <c r="J3709" s="1">
        <v>0.194</v>
      </c>
      <c r="K3709" s="1">
        <v>0.0</v>
      </c>
      <c r="L3709" s="6" t="str">
        <f>if(J3709&gt;QUARTILE!$B$3, "TOP", if(J3709&lt;QUARTILE!$B$4, "BOTTOM", 0))</f>
        <v>BOTTOM</v>
      </c>
      <c r="M3709" s="6">
        <f t="shared" si="1"/>
        <v>2</v>
      </c>
      <c r="N3709" s="6" t="str">
        <f t="shared" si="2"/>
        <v>Gen X</v>
      </c>
      <c r="O3709" s="6" t="str">
        <f t="shared" si="3"/>
        <v>Low Income</v>
      </c>
    </row>
    <row r="3710" hidden="1">
      <c r="A3710" s="1">
        <v>103708.0</v>
      </c>
      <c r="B3710" s="1">
        <v>56.0</v>
      </c>
      <c r="C3710" s="1">
        <v>58000.0</v>
      </c>
      <c r="D3710" s="1" t="s">
        <v>23</v>
      </c>
      <c r="E3710" s="1">
        <v>19097.11</v>
      </c>
      <c r="F3710" s="1">
        <v>5.0</v>
      </c>
      <c r="G3710" s="1">
        <v>23.0</v>
      </c>
      <c r="H3710" s="1">
        <v>8.0</v>
      </c>
      <c r="I3710" s="1" t="s">
        <v>22</v>
      </c>
      <c r="J3710" s="1">
        <v>0.517</v>
      </c>
      <c r="K3710" s="1">
        <v>0.514</v>
      </c>
      <c r="L3710" s="6">
        <f>if(J3710&gt;QUARTILE!$B$3, "TOP", if(J3710&lt;QUARTILE!$B$4, "BOTTOM", 0))</f>
        <v>0</v>
      </c>
      <c r="M3710" s="6">
        <f t="shared" si="1"/>
        <v>2</v>
      </c>
      <c r="N3710" s="6" t="str">
        <f t="shared" si="2"/>
        <v>Gen X</v>
      </c>
      <c r="O3710" s="6" t="str">
        <f t="shared" si="3"/>
        <v>Medium Income</v>
      </c>
    </row>
    <row r="3711" hidden="1">
      <c r="A3711" s="1">
        <v>103709.0</v>
      </c>
      <c r="B3711" s="1">
        <v>61.0</v>
      </c>
      <c r="C3711" s="1">
        <v>36000.0</v>
      </c>
      <c r="D3711" s="1" t="s">
        <v>27</v>
      </c>
      <c r="E3711" s="1">
        <v>40467.65</v>
      </c>
      <c r="F3711" s="1">
        <v>3.0</v>
      </c>
      <c r="G3711" s="1">
        <v>17.0</v>
      </c>
      <c r="H3711" s="1">
        <v>6.0</v>
      </c>
      <c r="I3711" s="1" t="s">
        <v>18</v>
      </c>
      <c r="J3711" s="1">
        <v>0.612</v>
      </c>
      <c r="K3711" s="1">
        <v>0.575</v>
      </c>
      <c r="L3711" s="6">
        <f>if(J3711&gt;QUARTILE!$B$3, "TOP", if(J3711&lt;QUARTILE!$B$4, "BOTTOM", 0))</f>
        <v>0</v>
      </c>
      <c r="M3711" s="6">
        <f t="shared" si="1"/>
        <v>1</v>
      </c>
      <c r="N3711" s="6" t="str">
        <f t="shared" si="2"/>
        <v>Baby Boomer</v>
      </c>
      <c r="O3711" s="6" t="str">
        <f t="shared" si="3"/>
        <v>Low Income</v>
      </c>
    </row>
    <row r="3712" hidden="1">
      <c r="A3712" s="1">
        <v>103710.0</v>
      </c>
      <c r="B3712" s="1">
        <v>64.0</v>
      </c>
      <c r="C3712" s="1">
        <v>116000.0</v>
      </c>
      <c r="D3712" s="1" t="s">
        <v>27</v>
      </c>
      <c r="E3712" s="1">
        <v>3565.6</v>
      </c>
      <c r="F3712" s="1">
        <v>4.0</v>
      </c>
      <c r="G3712" s="1">
        <v>17.0</v>
      </c>
      <c r="H3712" s="1">
        <v>3.0</v>
      </c>
      <c r="I3712" s="1" t="s">
        <v>22</v>
      </c>
      <c r="J3712" s="1">
        <v>0.437</v>
      </c>
      <c r="K3712" s="1">
        <v>0.048</v>
      </c>
      <c r="L3712" s="6">
        <f>if(J3712&gt;QUARTILE!$B$3, "TOP", if(J3712&lt;QUARTILE!$B$4, "BOTTOM", 0))</f>
        <v>0</v>
      </c>
      <c r="M3712" s="6">
        <f t="shared" si="1"/>
        <v>2</v>
      </c>
      <c r="N3712" s="6" t="str">
        <f t="shared" si="2"/>
        <v>Baby Boomer</v>
      </c>
      <c r="O3712" s="6" t="str">
        <f t="shared" si="3"/>
        <v>Medium Income</v>
      </c>
    </row>
    <row r="3713" hidden="1">
      <c r="A3713" s="1">
        <v>103711.0</v>
      </c>
      <c r="B3713" s="1">
        <v>42.0</v>
      </c>
      <c r="C3713" s="1">
        <v>9000.0</v>
      </c>
      <c r="D3713" s="1" t="s">
        <v>25</v>
      </c>
      <c r="E3713" s="1">
        <v>53647.69</v>
      </c>
      <c r="F3713" s="1">
        <v>2.0</v>
      </c>
      <c r="G3713" s="1">
        <v>15.0</v>
      </c>
      <c r="H3713" s="1">
        <v>10.0</v>
      </c>
      <c r="I3713" s="1" t="s">
        <v>18</v>
      </c>
      <c r="J3713" s="1">
        <v>1.0</v>
      </c>
      <c r="K3713" s="1">
        <v>0.856</v>
      </c>
      <c r="L3713" s="6" t="str">
        <f>if(J3713&gt;QUARTILE!$B$3, "TOP", if(J3713&lt;QUARTILE!$B$4, "BOTTOM", 0))</f>
        <v>TOP</v>
      </c>
      <c r="M3713" s="6">
        <f t="shared" si="1"/>
        <v>1</v>
      </c>
      <c r="N3713" s="6" t="str">
        <f t="shared" si="2"/>
        <v>Gen X</v>
      </c>
      <c r="O3713" s="6" t="str">
        <f t="shared" si="3"/>
        <v>Low Income</v>
      </c>
    </row>
    <row r="3714" hidden="1">
      <c r="A3714" s="1">
        <v>103712.0</v>
      </c>
      <c r="B3714" s="1">
        <v>54.0</v>
      </c>
      <c r="C3714" s="1">
        <v>16000.0</v>
      </c>
      <c r="D3714" s="1" t="s">
        <v>27</v>
      </c>
      <c r="E3714" s="1">
        <v>58826.07</v>
      </c>
      <c r="F3714" s="1">
        <v>1.0</v>
      </c>
      <c r="G3714" s="1">
        <v>18.0</v>
      </c>
      <c r="H3714" s="1">
        <v>2.0</v>
      </c>
      <c r="I3714" s="1" t="s">
        <v>18</v>
      </c>
      <c r="J3714" s="1">
        <v>0.907</v>
      </c>
      <c r="K3714" s="1">
        <v>0.0</v>
      </c>
      <c r="L3714" s="6" t="str">
        <f>if(J3714&gt;QUARTILE!$B$3, "TOP", if(J3714&lt;QUARTILE!$B$4, "BOTTOM", 0))</f>
        <v>TOP</v>
      </c>
      <c r="M3714" s="6">
        <f t="shared" si="1"/>
        <v>1</v>
      </c>
      <c r="N3714" s="6" t="str">
        <f t="shared" si="2"/>
        <v>Gen X</v>
      </c>
      <c r="O3714" s="6" t="str">
        <f t="shared" si="3"/>
        <v>Low Income</v>
      </c>
    </row>
    <row r="3715" hidden="1">
      <c r="A3715" s="1">
        <v>103713.0</v>
      </c>
      <c r="B3715" s="1">
        <v>64.0</v>
      </c>
      <c r="C3715" s="1">
        <v>13000.0</v>
      </c>
      <c r="D3715" s="1" t="s">
        <v>23</v>
      </c>
      <c r="E3715" s="1">
        <v>41113.31</v>
      </c>
      <c r="F3715" s="1">
        <v>5.0</v>
      </c>
      <c r="G3715" s="1">
        <v>23.0</v>
      </c>
      <c r="H3715" s="1">
        <v>9.0</v>
      </c>
      <c r="I3715" s="1" t="s">
        <v>18</v>
      </c>
      <c r="J3715" s="1">
        <v>0.949</v>
      </c>
      <c r="K3715" s="1">
        <v>0.541</v>
      </c>
      <c r="L3715" s="6" t="str">
        <f>if(J3715&gt;QUARTILE!$B$3, "TOP", if(J3715&lt;QUARTILE!$B$4, "BOTTOM", 0))</f>
        <v>TOP</v>
      </c>
      <c r="M3715" s="6">
        <f t="shared" si="1"/>
        <v>1</v>
      </c>
      <c r="N3715" s="6" t="str">
        <f t="shared" si="2"/>
        <v>Baby Boomer</v>
      </c>
      <c r="O3715" s="6" t="str">
        <f t="shared" si="3"/>
        <v>Low Income</v>
      </c>
    </row>
    <row r="3716" hidden="1">
      <c r="A3716" s="1">
        <v>103714.0</v>
      </c>
      <c r="B3716" s="1">
        <v>25.0</v>
      </c>
      <c r="C3716" s="1">
        <v>46000.0</v>
      </c>
      <c r="D3716" s="1" t="s">
        <v>25</v>
      </c>
      <c r="E3716" s="1">
        <v>5771.3</v>
      </c>
      <c r="F3716" s="1">
        <v>2.0</v>
      </c>
      <c r="G3716" s="1">
        <v>13.0</v>
      </c>
      <c r="H3716" s="1">
        <v>14.0</v>
      </c>
      <c r="I3716" s="1" t="s">
        <v>18</v>
      </c>
      <c r="J3716" s="1">
        <v>0.411</v>
      </c>
      <c r="K3716" s="1">
        <v>0.525</v>
      </c>
      <c r="L3716" s="6">
        <f>if(J3716&gt;QUARTILE!$B$3, "TOP", if(J3716&lt;QUARTILE!$B$4, "BOTTOM", 0))</f>
        <v>0</v>
      </c>
      <c r="M3716" s="6">
        <f t="shared" si="1"/>
        <v>1</v>
      </c>
      <c r="N3716" s="6" t="str">
        <f t="shared" si="2"/>
        <v>Millenial</v>
      </c>
      <c r="O3716" s="6" t="str">
        <f t="shared" si="3"/>
        <v>Medium Income</v>
      </c>
    </row>
    <row r="3717" hidden="1">
      <c r="A3717" s="1">
        <v>103715.0</v>
      </c>
      <c r="B3717" s="1">
        <v>59.0</v>
      </c>
      <c r="C3717" s="1">
        <v>19000.0</v>
      </c>
      <c r="D3717" s="1" t="s">
        <v>25</v>
      </c>
      <c r="E3717" s="1">
        <v>39063.71</v>
      </c>
      <c r="F3717" s="1">
        <v>5.0</v>
      </c>
      <c r="G3717" s="1">
        <v>16.0</v>
      </c>
      <c r="H3717" s="1">
        <v>6.0</v>
      </c>
      <c r="I3717" s="1" t="s">
        <v>18</v>
      </c>
      <c r="J3717" s="1">
        <v>0.905</v>
      </c>
      <c r="K3717" s="1">
        <v>0.734</v>
      </c>
      <c r="L3717" s="6" t="str">
        <f>if(J3717&gt;QUARTILE!$B$3, "TOP", if(J3717&lt;QUARTILE!$B$4, "BOTTOM", 0))</f>
        <v>TOP</v>
      </c>
      <c r="M3717" s="6">
        <f t="shared" si="1"/>
        <v>1</v>
      </c>
      <c r="N3717" s="6" t="str">
        <f t="shared" si="2"/>
        <v>Gen X</v>
      </c>
      <c r="O3717" s="6" t="str">
        <f t="shared" si="3"/>
        <v>Low Income</v>
      </c>
    </row>
    <row r="3718" hidden="1">
      <c r="A3718" s="1">
        <v>103716.0</v>
      </c>
      <c r="B3718" s="1">
        <v>75.0</v>
      </c>
      <c r="C3718" s="1">
        <v>25000.0</v>
      </c>
      <c r="D3718" s="1" t="s">
        <v>23</v>
      </c>
      <c r="E3718" s="1">
        <v>13768.69</v>
      </c>
      <c r="F3718" s="1">
        <v>4.0</v>
      </c>
      <c r="G3718" s="1">
        <v>12.0</v>
      </c>
      <c r="H3718" s="1">
        <v>4.0</v>
      </c>
      <c r="I3718" s="1" t="s">
        <v>22</v>
      </c>
      <c r="J3718" s="1">
        <v>0.664</v>
      </c>
      <c r="K3718" s="1">
        <v>0.364</v>
      </c>
      <c r="L3718" s="6">
        <f>if(J3718&gt;QUARTILE!$B$3, "TOP", if(J3718&lt;QUARTILE!$B$4, "BOTTOM", 0))</f>
        <v>0</v>
      </c>
      <c r="M3718" s="6">
        <f t="shared" si="1"/>
        <v>2</v>
      </c>
      <c r="N3718" s="6" t="str">
        <f t="shared" si="2"/>
        <v>Baby Boomer</v>
      </c>
      <c r="O3718" s="6" t="str">
        <f t="shared" si="3"/>
        <v>Low Income</v>
      </c>
    </row>
    <row r="3719" hidden="1">
      <c r="A3719" s="1">
        <v>103717.0</v>
      </c>
      <c r="B3719" s="1">
        <v>33.0</v>
      </c>
      <c r="C3719" s="1">
        <v>32000.0</v>
      </c>
      <c r="D3719" s="1" t="s">
        <v>27</v>
      </c>
      <c r="E3719" s="1">
        <v>18073.92</v>
      </c>
      <c r="F3719" s="1">
        <v>5.0</v>
      </c>
      <c r="G3719" s="1">
        <v>18.0</v>
      </c>
      <c r="H3719" s="1">
        <v>6.0</v>
      </c>
      <c r="I3719" s="1" t="s">
        <v>22</v>
      </c>
      <c r="J3719" s="1">
        <v>0.375</v>
      </c>
      <c r="K3719" s="1">
        <v>0.459</v>
      </c>
      <c r="L3719" s="6">
        <f>if(J3719&gt;QUARTILE!$B$3, "TOP", if(J3719&lt;QUARTILE!$B$4, "BOTTOM", 0))</f>
        <v>0</v>
      </c>
      <c r="M3719" s="6">
        <f t="shared" si="1"/>
        <v>2</v>
      </c>
      <c r="N3719" s="6" t="str">
        <f t="shared" si="2"/>
        <v>Gen X</v>
      </c>
      <c r="O3719" s="6" t="str">
        <f t="shared" si="3"/>
        <v>Low Income</v>
      </c>
    </row>
    <row r="3720" hidden="1">
      <c r="A3720" s="1">
        <v>103718.0</v>
      </c>
      <c r="B3720" s="1">
        <v>25.0</v>
      </c>
      <c r="C3720" s="1">
        <v>9000.0</v>
      </c>
      <c r="D3720" s="1" t="s">
        <v>25</v>
      </c>
      <c r="E3720" s="1">
        <v>36726.85</v>
      </c>
      <c r="F3720" s="1">
        <v>1.0</v>
      </c>
      <c r="G3720" s="1">
        <v>20.0</v>
      </c>
      <c r="H3720" s="1">
        <v>24.0</v>
      </c>
      <c r="I3720" s="1" t="s">
        <v>26</v>
      </c>
      <c r="J3720" s="1">
        <v>0.658</v>
      </c>
      <c r="K3720" s="1">
        <v>0.353</v>
      </c>
      <c r="L3720" s="6">
        <f>if(J3720&gt;QUARTILE!$B$3, "TOP", if(J3720&lt;QUARTILE!$B$4, "BOTTOM", 0))</f>
        <v>0</v>
      </c>
      <c r="M3720" s="6">
        <f t="shared" si="1"/>
        <v>3</v>
      </c>
      <c r="N3720" s="6" t="str">
        <f t="shared" si="2"/>
        <v>Millenial</v>
      </c>
      <c r="O3720" s="6" t="str">
        <f t="shared" si="3"/>
        <v>Low Income</v>
      </c>
    </row>
    <row r="3721" hidden="1">
      <c r="A3721" s="1">
        <v>103719.0</v>
      </c>
      <c r="B3721" s="1">
        <v>18.0</v>
      </c>
      <c r="C3721" s="1">
        <v>15000.0</v>
      </c>
      <c r="D3721" s="1" t="s">
        <v>23</v>
      </c>
      <c r="E3721" s="1">
        <v>600.58</v>
      </c>
      <c r="F3721" s="1">
        <v>4.0</v>
      </c>
      <c r="G3721" s="1">
        <v>18.0</v>
      </c>
      <c r="H3721" s="1">
        <v>10.0</v>
      </c>
      <c r="I3721" s="1" t="s">
        <v>22</v>
      </c>
      <c r="J3721" s="1">
        <v>0.839</v>
      </c>
      <c r="K3721" s="1">
        <v>0.825</v>
      </c>
      <c r="L3721" s="6" t="str">
        <f>if(J3721&gt;QUARTILE!$B$3, "TOP", if(J3721&lt;QUARTILE!$B$4, "BOTTOM", 0))</f>
        <v>TOP</v>
      </c>
      <c r="M3721" s="6">
        <f t="shared" si="1"/>
        <v>2</v>
      </c>
      <c r="N3721" s="6" t="str">
        <f t="shared" si="2"/>
        <v>Millenial</v>
      </c>
      <c r="O3721" s="6" t="str">
        <f t="shared" si="3"/>
        <v>Low Income</v>
      </c>
    </row>
    <row r="3722" hidden="1">
      <c r="A3722" s="1">
        <v>103720.0</v>
      </c>
      <c r="B3722" s="1">
        <v>61.0</v>
      </c>
      <c r="C3722" s="1">
        <v>40000.0</v>
      </c>
      <c r="D3722" s="1" t="s">
        <v>25</v>
      </c>
      <c r="E3722" s="1">
        <v>9017.91</v>
      </c>
      <c r="F3722" s="1">
        <v>3.0</v>
      </c>
      <c r="G3722" s="1">
        <v>16.0</v>
      </c>
      <c r="H3722" s="1">
        <v>6.0</v>
      </c>
      <c r="I3722" s="1" t="s">
        <v>22</v>
      </c>
      <c r="J3722" s="1">
        <v>0.647</v>
      </c>
      <c r="K3722" s="1">
        <v>0.8</v>
      </c>
      <c r="L3722" s="6">
        <f>if(J3722&gt;QUARTILE!$B$3, "TOP", if(J3722&lt;QUARTILE!$B$4, "BOTTOM", 0))</f>
        <v>0</v>
      </c>
      <c r="M3722" s="6">
        <f t="shared" si="1"/>
        <v>2</v>
      </c>
      <c r="N3722" s="6" t="str">
        <f t="shared" si="2"/>
        <v>Baby Boomer</v>
      </c>
      <c r="O3722" s="6" t="str">
        <f t="shared" si="3"/>
        <v>Low Income</v>
      </c>
    </row>
    <row r="3723" hidden="1">
      <c r="A3723" s="1">
        <v>103721.0</v>
      </c>
      <c r="B3723" s="1">
        <v>22.0</v>
      </c>
      <c r="C3723" s="1">
        <v>16000.0</v>
      </c>
      <c r="D3723" s="1" t="s">
        <v>27</v>
      </c>
      <c r="E3723" s="1">
        <v>33823.09</v>
      </c>
      <c r="F3723" s="1">
        <v>2.0</v>
      </c>
      <c r="G3723" s="1">
        <v>20.0</v>
      </c>
      <c r="H3723" s="1">
        <v>10.0</v>
      </c>
      <c r="I3723" s="1" t="s">
        <v>18</v>
      </c>
      <c r="J3723" s="1">
        <v>0.137</v>
      </c>
      <c r="K3723" s="1">
        <v>0.18</v>
      </c>
      <c r="L3723" s="6" t="str">
        <f>if(J3723&gt;QUARTILE!$B$3, "TOP", if(J3723&lt;QUARTILE!$B$4, "BOTTOM", 0))</f>
        <v>BOTTOM</v>
      </c>
      <c r="M3723" s="6">
        <f t="shared" si="1"/>
        <v>1</v>
      </c>
      <c r="N3723" s="6" t="str">
        <f t="shared" si="2"/>
        <v>Millenial</v>
      </c>
      <c r="O3723" s="6" t="str">
        <f t="shared" si="3"/>
        <v>Low Income</v>
      </c>
    </row>
    <row r="3724" hidden="1">
      <c r="A3724" s="1">
        <v>103722.0</v>
      </c>
      <c r="B3724" s="1">
        <v>20.0</v>
      </c>
      <c r="C3724" s="1">
        <v>8000.0</v>
      </c>
      <c r="D3724" s="1" t="s">
        <v>17</v>
      </c>
      <c r="E3724" s="1">
        <v>33635.31</v>
      </c>
      <c r="F3724" s="1">
        <v>5.0</v>
      </c>
      <c r="G3724" s="1">
        <v>21.0</v>
      </c>
      <c r="H3724" s="1">
        <v>14.0</v>
      </c>
      <c r="I3724" s="1" t="s">
        <v>18</v>
      </c>
      <c r="J3724" s="1">
        <v>0.122</v>
      </c>
      <c r="K3724" s="1">
        <v>0.805</v>
      </c>
      <c r="L3724" s="6" t="str">
        <f>if(J3724&gt;QUARTILE!$B$3, "TOP", if(J3724&lt;QUARTILE!$B$4, "BOTTOM", 0))</f>
        <v>BOTTOM</v>
      </c>
      <c r="M3724" s="6">
        <f t="shared" si="1"/>
        <v>1</v>
      </c>
      <c r="N3724" s="6" t="str">
        <f t="shared" si="2"/>
        <v>Millenial</v>
      </c>
      <c r="O3724" s="6" t="str">
        <f t="shared" si="3"/>
        <v>Low Income</v>
      </c>
    </row>
    <row r="3725" hidden="1">
      <c r="A3725" s="1">
        <v>103723.0</v>
      </c>
      <c r="B3725" s="1">
        <v>18.0</v>
      </c>
      <c r="C3725" s="1">
        <v>13000.0</v>
      </c>
      <c r="D3725" s="1" t="s">
        <v>27</v>
      </c>
      <c r="E3725" s="1">
        <v>37768.22</v>
      </c>
      <c r="F3725" s="1">
        <v>4.0</v>
      </c>
      <c r="G3725" s="1">
        <v>17.0</v>
      </c>
      <c r="H3725" s="1">
        <v>13.0</v>
      </c>
      <c r="I3725" s="1" t="s">
        <v>18</v>
      </c>
      <c r="J3725" s="1">
        <v>0.942</v>
      </c>
      <c r="K3725" s="1">
        <v>0.603</v>
      </c>
      <c r="L3725" s="6" t="str">
        <f>if(J3725&gt;QUARTILE!$B$3, "TOP", if(J3725&lt;QUARTILE!$B$4, "BOTTOM", 0))</f>
        <v>TOP</v>
      </c>
      <c r="M3725" s="6">
        <f t="shared" si="1"/>
        <v>1</v>
      </c>
      <c r="N3725" s="6" t="str">
        <f t="shared" si="2"/>
        <v>Millenial</v>
      </c>
      <c r="O3725" s="6" t="str">
        <f t="shared" si="3"/>
        <v>Low Income</v>
      </c>
    </row>
    <row r="3726" hidden="1">
      <c r="A3726" s="1">
        <v>103724.0</v>
      </c>
      <c r="B3726" s="1">
        <v>21.0</v>
      </c>
      <c r="C3726" s="1">
        <v>19000.0</v>
      </c>
      <c r="D3726" s="1" t="s">
        <v>25</v>
      </c>
      <c r="E3726" s="1">
        <v>3707.71</v>
      </c>
      <c r="F3726" s="1">
        <v>4.0</v>
      </c>
      <c r="G3726" s="1">
        <v>23.0</v>
      </c>
      <c r="H3726" s="1">
        <v>8.0</v>
      </c>
      <c r="I3726" s="1" t="s">
        <v>22</v>
      </c>
      <c r="J3726" s="1">
        <v>0.14</v>
      </c>
      <c r="K3726" s="1">
        <v>0.0</v>
      </c>
      <c r="L3726" s="6" t="str">
        <f>if(J3726&gt;QUARTILE!$B$3, "TOP", if(J3726&lt;QUARTILE!$B$4, "BOTTOM", 0))</f>
        <v>BOTTOM</v>
      </c>
      <c r="M3726" s="6">
        <f t="shared" si="1"/>
        <v>2</v>
      </c>
      <c r="N3726" s="6" t="str">
        <f t="shared" si="2"/>
        <v>Millenial</v>
      </c>
      <c r="O3726" s="6" t="str">
        <f t="shared" si="3"/>
        <v>Low Income</v>
      </c>
    </row>
    <row r="3727" hidden="1">
      <c r="A3727" s="1">
        <v>103725.0</v>
      </c>
      <c r="B3727" s="1">
        <v>57.0</v>
      </c>
      <c r="C3727" s="1">
        <v>24000.0</v>
      </c>
      <c r="D3727" s="1" t="s">
        <v>25</v>
      </c>
      <c r="E3727" s="1">
        <v>24475.8</v>
      </c>
      <c r="F3727" s="1">
        <v>5.0</v>
      </c>
      <c r="G3727" s="1">
        <v>21.0</v>
      </c>
      <c r="H3727" s="1">
        <v>5.0</v>
      </c>
      <c r="I3727" s="1" t="s">
        <v>22</v>
      </c>
      <c r="J3727" s="1">
        <v>0.569</v>
      </c>
      <c r="K3727" s="1">
        <v>0.134</v>
      </c>
      <c r="L3727" s="6">
        <f>if(J3727&gt;QUARTILE!$B$3, "TOP", if(J3727&lt;QUARTILE!$B$4, "BOTTOM", 0))</f>
        <v>0</v>
      </c>
      <c r="M3727" s="6">
        <f t="shared" si="1"/>
        <v>2</v>
      </c>
      <c r="N3727" s="6" t="str">
        <f t="shared" si="2"/>
        <v>Gen X</v>
      </c>
      <c r="O3727" s="6" t="str">
        <f t="shared" si="3"/>
        <v>Low Income</v>
      </c>
    </row>
    <row r="3728" hidden="1">
      <c r="A3728" s="1">
        <v>103726.0</v>
      </c>
      <c r="B3728" s="1">
        <v>52.0</v>
      </c>
      <c r="C3728" s="1">
        <v>21000.0</v>
      </c>
      <c r="D3728" s="1" t="s">
        <v>25</v>
      </c>
      <c r="E3728" s="1">
        <v>3168.27</v>
      </c>
      <c r="F3728" s="1">
        <v>3.0</v>
      </c>
      <c r="G3728" s="1">
        <v>17.0</v>
      </c>
      <c r="H3728" s="1">
        <v>5.0</v>
      </c>
      <c r="I3728" s="1" t="s">
        <v>22</v>
      </c>
      <c r="J3728" s="1">
        <v>0.659</v>
      </c>
      <c r="K3728" s="1">
        <v>0.856</v>
      </c>
      <c r="L3728" s="6">
        <f>if(J3728&gt;QUARTILE!$B$3, "TOP", if(J3728&lt;QUARTILE!$B$4, "BOTTOM", 0))</f>
        <v>0</v>
      </c>
      <c r="M3728" s="6">
        <f t="shared" si="1"/>
        <v>2</v>
      </c>
      <c r="N3728" s="6" t="str">
        <f t="shared" si="2"/>
        <v>Gen X</v>
      </c>
      <c r="O3728" s="6" t="str">
        <f t="shared" si="3"/>
        <v>Low Income</v>
      </c>
    </row>
    <row r="3729" hidden="1">
      <c r="A3729" s="1">
        <v>103727.0</v>
      </c>
      <c r="B3729" s="1">
        <v>49.0</v>
      </c>
      <c r="C3729" s="1">
        <v>15000.0</v>
      </c>
      <c r="D3729" s="1" t="s">
        <v>23</v>
      </c>
      <c r="E3729" s="1">
        <v>30751.46</v>
      </c>
      <c r="F3729" s="1">
        <v>5.0</v>
      </c>
      <c r="G3729" s="1">
        <v>22.0</v>
      </c>
      <c r="H3729" s="1">
        <v>9.0</v>
      </c>
      <c r="I3729" s="1" t="s">
        <v>18</v>
      </c>
      <c r="J3729" s="1">
        <v>1.0</v>
      </c>
      <c r="K3729" s="1">
        <v>0.496</v>
      </c>
      <c r="L3729" s="6" t="str">
        <f>if(J3729&gt;QUARTILE!$B$3, "TOP", if(J3729&lt;QUARTILE!$B$4, "BOTTOM", 0))</f>
        <v>TOP</v>
      </c>
      <c r="M3729" s="6">
        <f t="shared" si="1"/>
        <v>1</v>
      </c>
      <c r="N3729" s="6" t="str">
        <f t="shared" si="2"/>
        <v>Gen X</v>
      </c>
      <c r="O3729" s="6" t="str">
        <f t="shared" si="3"/>
        <v>Low Income</v>
      </c>
    </row>
    <row r="3730" hidden="1">
      <c r="A3730" s="1">
        <v>103728.0</v>
      </c>
      <c r="B3730" s="1">
        <v>59.0</v>
      </c>
      <c r="C3730" s="1">
        <v>39000.0</v>
      </c>
      <c r="D3730" s="1" t="s">
        <v>25</v>
      </c>
      <c r="E3730" s="1">
        <v>5624.09</v>
      </c>
      <c r="F3730" s="1">
        <v>3.0</v>
      </c>
      <c r="G3730" s="1">
        <v>23.0</v>
      </c>
      <c r="H3730" s="1">
        <v>10.0</v>
      </c>
      <c r="I3730" s="1" t="s">
        <v>22</v>
      </c>
      <c r="J3730" s="1">
        <v>0.565</v>
      </c>
      <c r="K3730" s="1">
        <v>0.258</v>
      </c>
      <c r="L3730" s="6">
        <f>if(J3730&gt;QUARTILE!$B$3, "TOP", if(J3730&lt;QUARTILE!$B$4, "BOTTOM", 0))</f>
        <v>0</v>
      </c>
      <c r="M3730" s="6">
        <f t="shared" si="1"/>
        <v>2</v>
      </c>
      <c r="N3730" s="6" t="str">
        <f t="shared" si="2"/>
        <v>Gen X</v>
      </c>
      <c r="O3730" s="6" t="str">
        <f t="shared" si="3"/>
        <v>Low Income</v>
      </c>
    </row>
    <row r="3731" hidden="1">
      <c r="A3731" s="1">
        <v>103729.0</v>
      </c>
      <c r="B3731" s="1">
        <v>51.0</v>
      </c>
      <c r="C3731" s="1">
        <v>20000.0</v>
      </c>
      <c r="D3731" s="1" t="s">
        <v>25</v>
      </c>
      <c r="E3731" s="1">
        <v>26774.31</v>
      </c>
      <c r="F3731" s="1">
        <v>5.0</v>
      </c>
      <c r="G3731" s="1">
        <v>22.0</v>
      </c>
      <c r="H3731" s="1">
        <v>5.0</v>
      </c>
      <c r="I3731" s="1" t="s">
        <v>22</v>
      </c>
      <c r="J3731" s="1">
        <v>0.244</v>
      </c>
      <c r="K3731" s="1">
        <v>0.121</v>
      </c>
      <c r="L3731" s="6" t="str">
        <f>if(J3731&gt;QUARTILE!$B$3, "TOP", if(J3731&lt;QUARTILE!$B$4, "BOTTOM", 0))</f>
        <v>BOTTOM</v>
      </c>
      <c r="M3731" s="6">
        <f t="shared" si="1"/>
        <v>2</v>
      </c>
      <c r="N3731" s="6" t="str">
        <f t="shared" si="2"/>
        <v>Gen X</v>
      </c>
      <c r="O3731" s="6" t="str">
        <f t="shared" si="3"/>
        <v>Low Income</v>
      </c>
    </row>
    <row r="3732" hidden="1">
      <c r="A3732" s="1">
        <v>103730.0</v>
      </c>
      <c r="B3732" s="1">
        <v>60.0</v>
      </c>
      <c r="C3732" s="1">
        <v>25000.0</v>
      </c>
      <c r="D3732" s="1" t="s">
        <v>27</v>
      </c>
      <c r="E3732" s="1">
        <v>12139.45</v>
      </c>
      <c r="F3732" s="1">
        <v>4.0</v>
      </c>
      <c r="G3732" s="1">
        <v>27.0</v>
      </c>
      <c r="H3732" s="1">
        <v>2.0</v>
      </c>
      <c r="I3732" s="1" t="s">
        <v>22</v>
      </c>
      <c r="J3732" s="1">
        <v>0.261</v>
      </c>
      <c r="K3732" s="1">
        <v>0.097</v>
      </c>
      <c r="L3732" s="6" t="str">
        <f>if(J3732&gt;QUARTILE!$B$3, "TOP", if(J3732&lt;QUARTILE!$B$4, "BOTTOM", 0))</f>
        <v>BOTTOM</v>
      </c>
      <c r="M3732" s="6">
        <f t="shared" si="1"/>
        <v>2</v>
      </c>
      <c r="N3732" s="6" t="str">
        <f t="shared" si="2"/>
        <v>Gen X</v>
      </c>
      <c r="O3732" s="6" t="str">
        <f t="shared" si="3"/>
        <v>Low Income</v>
      </c>
    </row>
    <row r="3733" hidden="1">
      <c r="A3733" s="1">
        <v>103731.0</v>
      </c>
      <c r="B3733" s="1">
        <v>42.0</v>
      </c>
      <c r="C3733" s="1">
        <v>16000.0</v>
      </c>
      <c r="D3733" s="1" t="s">
        <v>24</v>
      </c>
      <c r="E3733" s="1">
        <v>85753.92</v>
      </c>
      <c r="F3733" s="1">
        <v>1.0</v>
      </c>
      <c r="G3733" s="1">
        <v>17.0</v>
      </c>
      <c r="H3733" s="1">
        <v>8.0</v>
      </c>
      <c r="I3733" s="1" t="s">
        <v>18</v>
      </c>
      <c r="J3733" s="1">
        <v>0.149</v>
      </c>
      <c r="K3733" s="1">
        <v>0.218</v>
      </c>
      <c r="L3733" s="6" t="str">
        <f>if(J3733&gt;QUARTILE!$B$3, "TOP", if(J3733&lt;QUARTILE!$B$4, "BOTTOM", 0))</f>
        <v>BOTTOM</v>
      </c>
      <c r="M3733" s="6">
        <f t="shared" si="1"/>
        <v>1</v>
      </c>
      <c r="N3733" s="6" t="str">
        <f t="shared" si="2"/>
        <v>Gen X</v>
      </c>
      <c r="O3733" s="6" t="str">
        <f t="shared" si="3"/>
        <v>Low Income</v>
      </c>
    </row>
    <row r="3734" hidden="1">
      <c r="A3734" s="1">
        <v>103732.0</v>
      </c>
      <c r="B3734" s="1">
        <v>27.0</v>
      </c>
      <c r="C3734" s="1">
        <v>54000.0</v>
      </c>
      <c r="D3734" s="1" t="s">
        <v>27</v>
      </c>
      <c r="E3734" s="1">
        <v>17344.96</v>
      </c>
      <c r="F3734" s="1">
        <v>1.0</v>
      </c>
      <c r="G3734" s="1">
        <v>21.0</v>
      </c>
      <c r="H3734" s="1">
        <v>16.0</v>
      </c>
      <c r="I3734" s="1" t="s">
        <v>18</v>
      </c>
      <c r="J3734" s="1">
        <v>0.322</v>
      </c>
      <c r="K3734" s="1">
        <v>0.899</v>
      </c>
      <c r="L3734" s="6">
        <f>if(J3734&gt;QUARTILE!$B$3, "TOP", if(J3734&lt;QUARTILE!$B$4, "BOTTOM", 0))</f>
        <v>0</v>
      </c>
      <c r="M3734" s="6">
        <f t="shared" si="1"/>
        <v>1</v>
      </c>
      <c r="N3734" s="6" t="str">
        <f t="shared" si="2"/>
        <v>Millenial</v>
      </c>
      <c r="O3734" s="6" t="str">
        <f t="shared" si="3"/>
        <v>Medium Income</v>
      </c>
    </row>
    <row r="3735" hidden="1">
      <c r="A3735" s="1">
        <v>103733.0</v>
      </c>
      <c r="B3735" s="1">
        <v>38.0</v>
      </c>
      <c r="C3735" s="1">
        <v>17000.0</v>
      </c>
      <c r="D3735" s="1" t="s">
        <v>23</v>
      </c>
      <c r="E3735" s="1">
        <v>20024.96</v>
      </c>
      <c r="F3735" s="1">
        <v>4.0</v>
      </c>
      <c r="G3735" s="1">
        <v>19.0</v>
      </c>
      <c r="H3735" s="1">
        <v>10.0</v>
      </c>
      <c r="I3735" s="1" t="s">
        <v>22</v>
      </c>
      <c r="J3735" s="1">
        <v>0.865</v>
      </c>
      <c r="K3735" s="1">
        <v>0.302</v>
      </c>
      <c r="L3735" s="6" t="str">
        <f>if(J3735&gt;QUARTILE!$B$3, "TOP", if(J3735&lt;QUARTILE!$B$4, "BOTTOM", 0))</f>
        <v>TOP</v>
      </c>
      <c r="M3735" s="6">
        <f t="shared" si="1"/>
        <v>2</v>
      </c>
      <c r="N3735" s="6" t="str">
        <f t="shared" si="2"/>
        <v>Gen X</v>
      </c>
      <c r="O3735" s="6" t="str">
        <f t="shared" si="3"/>
        <v>Low Income</v>
      </c>
    </row>
    <row r="3736" hidden="1">
      <c r="A3736" s="1">
        <v>103734.0</v>
      </c>
      <c r="B3736" s="1">
        <v>63.0</v>
      </c>
      <c r="C3736" s="1">
        <v>23000.0</v>
      </c>
      <c r="D3736" s="1" t="s">
        <v>23</v>
      </c>
      <c r="E3736" s="1">
        <v>9182.49</v>
      </c>
      <c r="F3736" s="1">
        <v>1.0</v>
      </c>
      <c r="G3736" s="1">
        <v>14.0</v>
      </c>
      <c r="H3736" s="1">
        <v>9.0</v>
      </c>
      <c r="I3736" s="1" t="s">
        <v>22</v>
      </c>
      <c r="J3736" s="1">
        <v>0.807</v>
      </c>
      <c r="K3736" s="1">
        <v>0.661</v>
      </c>
      <c r="L3736" s="6">
        <f>if(J3736&gt;QUARTILE!$B$3, "TOP", if(J3736&lt;QUARTILE!$B$4, "BOTTOM", 0))</f>
        <v>0</v>
      </c>
      <c r="M3736" s="6">
        <f t="shared" si="1"/>
        <v>2</v>
      </c>
      <c r="N3736" s="6" t="str">
        <f t="shared" si="2"/>
        <v>Baby Boomer</v>
      </c>
      <c r="O3736" s="6" t="str">
        <f t="shared" si="3"/>
        <v>Low Income</v>
      </c>
    </row>
    <row r="3737" hidden="1">
      <c r="A3737" s="1">
        <v>103735.0</v>
      </c>
      <c r="B3737" s="1">
        <v>56.0</v>
      </c>
      <c r="C3737" s="1">
        <v>41000.0</v>
      </c>
      <c r="D3737" s="1" t="s">
        <v>23</v>
      </c>
      <c r="E3737" s="1">
        <v>26524.33</v>
      </c>
      <c r="F3737" s="1">
        <v>3.0</v>
      </c>
      <c r="G3737" s="1">
        <v>15.0</v>
      </c>
      <c r="H3737" s="1">
        <v>7.0</v>
      </c>
      <c r="I3737" s="1" t="s">
        <v>22</v>
      </c>
      <c r="J3737" s="1">
        <v>0.132</v>
      </c>
      <c r="K3737" s="1">
        <v>0.112</v>
      </c>
      <c r="L3737" s="6" t="str">
        <f>if(J3737&gt;QUARTILE!$B$3, "TOP", if(J3737&lt;QUARTILE!$B$4, "BOTTOM", 0))</f>
        <v>BOTTOM</v>
      </c>
      <c r="M3737" s="6">
        <f t="shared" si="1"/>
        <v>2</v>
      </c>
      <c r="N3737" s="6" t="str">
        <f t="shared" si="2"/>
        <v>Gen X</v>
      </c>
      <c r="O3737" s="6" t="str">
        <f t="shared" si="3"/>
        <v>Low Income</v>
      </c>
    </row>
    <row r="3738" hidden="1">
      <c r="A3738" s="1">
        <v>103736.0</v>
      </c>
      <c r="B3738" s="1">
        <v>44.0</v>
      </c>
      <c r="C3738" s="1">
        <v>26000.0</v>
      </c>
      <c r="D3738" s="1" t="s">
        <v>27</v>
      </c>
      <c r="E3738" s="1">
        <v>13659.41</v>
      </c>
      <c r="F3738" s="1">
        <v>4.0</v>
      </c>
      <c r="G3738" s="1">
        <v>33.0</v>
      </c>
      <c r="H3738" s="1">
        <v>14.0</v>
      </c>
      <c r="I3738" s="1" t="s">
        <v>18</v>
      </c>
      <c r="J3738" s="1">
        <v>0.48</v>
      </c>
      <c r="K3738" s="1">
        <v>0.481</v>
      </c>
      <c r="L3738" s="6">
        <f>if(J3738&gt;QUARTILE!$B$3, "TOP", if(J3738&lt;QUARTILE!$B$4, "BOTTOM", 0))</f>
        <v>0</v>
      </c>
      <c r="M3738" s="6">
        <f t="shared" si="1"/>
        <v>1</v>
      </c>
      <c r="N3738" s="6" t="str">
        <f t="shared" si="2"/>
        <v>Gen X</v>
      </c>
      <c r="O3738" s="6" t="str">
        <f t="shared" si="3"/>
        <v>Low Income</v>
      </c>
    </row>
    <row r="3739" hidden="1">
      <c r="A3739" s="1">
        <v>103737.0</v>
      </c>
      <c r="B3739" s="1">
        <v>44.0</v>
      </c>
      <c r="C3739" s="1">
        <v>26000.0</v>
      </c>
      <c r="D3739" s="1" t="s">
        <v>27</v>
      </c>
      <c r="E3739" s="1">
        <v>364.64</v>
      </c>
      <c r="F3739" s="1">
        <v>3.0</v>
      </c>
      <c r="G3739" s="1">
        <v>14.0</v>
      </c>
      <c r="H3739" s="1">
        <v>12.0</v>
      </c>
      <c r="I3739" s="1" t="s">
        <v>22</v>
      </c>
      <c r="J3739" s="1">
        <v>0.302</v>
      </c>
      <c r="K3739" s="1">
        <v>0.343</v>
      </c>
      <c r="L3739" s="6" t="str">
        <f>if(J3739&gt;QUARTILE!$B$3, "TOP", if(J3739&lt;QUARTILE!$B$4, "BOTTOM", 0))</f>
        <v>BOTTOM</v>
      </c>
      <c r="M3739" s="6">
        <f t="shared" si="1"/>
        <v>2</v>
      </c>
      <c r="N3739" s="6" t="str">
        <f t="shared" si="2"/>
        <v>Gen X</v>
      </c>
      <c r="O3739" s="6" t="str">
        <f t="shared" si="3"/>
        <v>Low Income</v>
      </c>
    </row>
    <row r="3740" hidden="1">
      <c r="A3740" s="1">
        <v>103738.0</v>
      </c>
      <c r="B3740" s="1">
        <v>19.0</v>
      </c>
      <c r="C3740" s="1">
        <v>7000.0</v>
      </c>
      <c r="D3740" s="1" t="s">
        <v>30</v>
      </c>
      <c r="E3740" s="1">
        <v>18759.56</v>
      </c>
      <c r="F3740" s="1">
        <v>4.0</v>
      </c>
      <c r="G3740" s="1">
        <v>18.0</v>
      </c>
      <c r="H3740" s="1">
        <v>18.0</v>
      </c>
      <c r="I3740" s="1" t="s">
        <v>22</v>
      </c>
      <c r="J3740" s="1">
        <v>0.65</v>
      </c>
      <c r="K3740" s="1">
        <v>0.111</v>
      </c>
      <c r="L3740" s="6">
        <f>if(J3740&gt;QUARTILE!$B$3, "TOP", if(J3740&lt;QUARTILE!$B$4, "BOTTOM", 0))</f>
        <v>0</v>
      </c>
      <c r="M3740" s="6">
        <f t="shared" si="1"/>
        <v>2</v>
      </c>
      <c r="N3740" s="6" t="str">
        <f t="shared" si="2"/>
        <v>Millenial</v>
      </c>
      <c r="O3740" s="6" t="str">
        <f t="shared" si="3"/>
        <v>Low Income</v>
      </c>
    </row>
    <row r="3741" hidden="1">
      <c r="A3741" s="1">
        <v>103739.0</v>
      </c>
      <c r="B3741" s="1">
        <v>58.0</v>
      </c>
      <c r="C3741" s="1">
        <v>33000.0</v>
      </c>
      <c r="D3741" s="1" t="s">
        <v>25</v>
      </c>
      <c r="E3741" s="1">
        <v>35493.28</v>
      </c>
      <c r="F3741" s="1">
        <v>3.0</v>
      </c>
      <c r="G3741" s="1">
        <v>20.0</v>
      </c>
      <c r="H3741" s="1">
        <v>4.0</v>
      </c>
      <c r="I3741" s="1" t="s">
        <v>18</v>
      </c>
      <c r="J3741" s="1">
        <v>1.0</v>
      </c>
      <c r="K3741" s="1">
        <v>0.698</v>
      </c>
      <c r="L3741" s="6" t="str">
        <f>if(J3741&gt;QUARTILE!$B$3, "TOP", if(J3741&lt;QUARTILE!$B$4, "BOTTOM", 0))</f>
        <v>TOP</v>
      </c>
      <c r="M3741" s="6">
        <f t="shared" si="1"/>
        <v>1</v>
      </c>
      <c r="N3741" s="6" t="str">
        <f t="shared" si="2"/>
        <v>Gen X</v>
      </c>
      <c r="O3741" s="6" t="str">
        <f t="shared" si="3"/>
        <v>Low Income</v>
      </c>
    </row>
    <row r="3742" hidden="1">
      <c r="A3742" s="1">
        <v>103740.0</v>
      </c>
      <c r="B3742" s="1">
        <v>65.0</v>
      </c>
      <c r="C3742" s="1">
        <v>23000.0</v>
      </c>
      <c r="D3742" s="1" t="s">
        <v>17</v>
      </c>
      <c r="E3742" s="1">
        <v>5404.75</v>
      </c>
      <c r="F3742" s="1">
        <v>3.0</v>
      </c>
      <c r="G3742" s="1">
        <v>18.0</v>
      </c>
      <c r="H3742" s="1">
        <v>4.0</v>
      </c>
      <c r="I3742" s="1" t="s">
        <v>22</v>
      </c>
      <c r="J3742" s="1">
        <v>0.631</v>
      </c>
      <c r="K3742" s="1">
        <v>0.816</v>
      </c>
      <c r="L3742" s="6">
        <f>if(J3742&gt;QUARTILE!$B$3, "TOP", if(J3742&lt;QUARTILE!$B$4, "BOTTOM", 0))</f>
        <v>0</v>
      </c>
      <c r="M3742" s="6">
        <f t="shared" si="1"/>
        <v>2</v>
      </c>
      <c r="N3742" s="6" t="str">
        <f t="shared" si="2"/>
        <v>Baby Boomer</v>
      </c>
      <c r="O3742" s="6" t="str">
        <f t="shared" si="3"/>
        <v>Low Income</v>
      </c>
    </row>
    <row r="3743" hidden="1">
      <c r="A3743" s="1">
        <v>103741.0</v>
      </c>
      <c r="B3743" s="1">
        <v>30.0</v>
      </c>
      <c r="C3743" s="1">
        <v>30000.0</v>
      </c>
      <c r="D3743" s="1" t="s">
        <v>25</v>
      </c>
      <c r="E3743" s="1">
        <v>4996.52</v>
      </c>
      <c r="F3743" s="1">
        <v>1.0</v>
      </c>
      <c r="G3743" s="1">
        <v>27.0</v>
      </c>
      <c r="H3743" s="1">
        <v>5.0</v>
      </c>
      <c r="I3743" s="1" t="s">
        <v>22</v>
      </c>
      <c r="J3743" s="1">
        <v>0.796</v>
      </c>
      <c r="K3743" s="1">
        <v>0.306</v>
      </c>
      <c r="L3743" s="6">
        <f>if(J3743&gt;QUARTILE!$B$3, "TOP", if(J3743&lt;QUARTILE!$B$4, "BOTTOM", 0))</f>
        <v>0</v>
      </c>
      <c r="M3743" s="6">
        <f t="shared" si="1"/>
        <v>2</v>
      </c>
      <c r="N3743" s="6" t="str">
        <f t="shared" si="2"/>
        <v>Millenial</v>
      </c>
      <c r="O3743" s="6" t="str">
        <f t="shared" si="3"/>
        <v>Low Income</v>
      </c>
    </row>
    <row r="3744" hidden="1">
      <c r="A3744" s="1">
        <v>103742.0</v>
      </c>
      <c r="B3744" s="1">
        <v>26.0</v>
      </c>
      <c r="C3744" s="1">
        <v>25000.0</v>
      </c>
      <c r="D3744" s="1" t="s">
        <v>17</v>
      </c>
      <c r="E3744" s="1">
        <v>18775.13</v>
      </c>
      <c r="F3744" s="1">
        <v>4.0</v>
      </c>
      <c r="G3744" s="1">
        <v>25.0</v>
      </c>
      <c r="H3744" s="1">
        <v>22.0</v>
      </c>
      <c r="I3744" s="1" t="s">
        <v>26</v>
      </c>
      <c r="J3744" s="1">
        <v>0.598</v>
      </c>
      <c r="K3744" s="1">
        <v>0.504</v>
      </c>
      <c r="L3744" s="6">
        <f>if(J3744&gt;QUARTILE!$B$3, "TOP", if(J3744&lt;QUARTILE!$B$4, "BOTTOM", 0))</f>
        <v>0</v>
      </c>
      <c r="M3744" s="6">
        <f t="shared" si="1"/>
        <v>3</v>
      </c>
      <c r="N3744" s="6" t="str">
        <f t="shared" si="2"/>
        <v>Millenial</v>
      </c>
      <c r="O3744" s="6" t="str">
        <f t="shared" si="3"/>
        <v>Low Income</v>
      </c>
    </row>
    <row r="3745" hidden="1">
      <c r="A3745" s="1">
        <v>103743.0</v>
      </c>
      <c r="B3745" s="1">
        <v>69.0</v>
      </c>
      <c r="C3745" s="1">
        <v>16000.0</v>
      </c>
      <c r="D3745" s="1" t="s">
        <v>27</v>
      </c>
      <c r="E3745" s="1">
        <v>34072.69</v>
      </c>
      <c r="F3745" s="1">
        <v>5.0</v>
      </c>
      <c r="G3745" s="1">
        <v>16.0</v>
      </c>
      <c r="H3745" s="1">
        <v>8.0</v>
      </c>
      <c r="I3745" s="1" t="s">
        <v>18</v>
      </c>
      <c r="J3745" s="1">
        <v>0.133</v>
      </c>
      <c r="K3745" s="1">
        <v>0.244</v>
      </c>
      <c r="L3745" s="6" t="str">
        <f>if(J3745&gt;QUARTILE!$B$3, "TOP", if(J3745&lt;QUARTILE!$B$4, "BOTTOM", 0))</f>
        <v>BOTTOM</v>
      </c>
      <c r="M3745" s="6">
        <f t="shared" si="1"/>
        <v>1</v>
      </c>
      <c r="N3745" s="6" t="str">
        <f t="shared" si="2"/>
        <v>Baby Boomer</v>
      </c>
      <c r="O3745" s="6" t="str">
        <f t="shared" si="3"/>
        <v>Low Income</v>
      </c>
    </row>
    <row r="3746" hidden="1">
      <c r="A3746" s="1">
        <v>103744.0</v>
      </c>
      <c r="B3746" s="1">
        <v>53.0</v>
      </c>
      <c r="C3746" s="1">
        <v>38000.0</v>
      </c>
      <c r="D3746" s="1" t="s">
        <v>27</v>
      </c>
      <c r="E3746" s="1">
        <v>5743.52</v>
      </c>
      <c r="F3746" s="1">
        <v>1.0</v>
      </c>
      <c r="G3746" s="1">
        <v>17.0</v>
      </c>
      <c r="H3746" s="1">
        <v>1.0</v>
      </c>
      <c r="I3746" s="1" t="s">
        <v>22</v>
      </c>
      <c r="J3746" s="1">
        <v>0.418</v>
      </c>
      <c r="K3746" s="1">
        <v>0.044</v>
      </c>
      <c r="L3746" s="6">
        <f>if(J3746&gt;QUARTILE!$B$3, "TOP", if(J3746&lt;QUARTILE!$B$4, "BOTTOM", 0))</f>
        <v>0</v>
      </c>
      <c r="M3746" s="6">
        <f t="shared" si="1"/>
        <v>2</v>
      </c>
      <c r="N3746" s="6" t="str">
        <f t="shared" si="2"/>
        <v>Gen X</v>
      </c>
      <c r="O3746" s="6" t="str">
        <f t="shared" si="3"/>
        <v>Low Income</v>
      </c>
    </row>
    <row r="3747" hidden="1">
      <c r="A3747" s="1">
        <v>103745.0</v>
      </c>
      <c r="B3747" s="1">
        <v>39.0</v>
      </c>
      <c r="C3747" s="1">
        <v>25000.0</v>
      </c>
      <c r="D3747" s="1" t="s">
        <v>25</v>
      </c>
      <c r="E3747" s="1">
        <v>53842.35</v>
      </c>
      <c r="F3747" s="1">
        <v>3.0</v>
      </c>
      <c r="G3747" s="1">
        <v>17.0</v>
      </c>
      <c r="H3747" s="1">
        <v>7.0</v>
      </c>
      <c r="I3747" s="1" t="s">
        <v>18</v>
      </c>
      <c r="J3747" s="1">
        <v>0.661</v>
      </c>
      <c r="K3747" s="1">
        <v>0.328</v>
      </c>
      <c r="L3747" s="6">
        <f>if(J3747&gt;QUARTILE!$B$3, "TOP", if(J3747&lt;QUARTILE!$B$4, "BOTTOM", 0))</f>
        <v>0</v>
      </c>
      <c r="M3747" s="6">
        <f t="shared" si="1"/>
        <v>1</v>
      </c>
      <c r="N3747" s="6" t="str">
        <f t="shared" si="2"/>
        <v>Gen X</v>
      </c>
      <c r="O3747" s="6" t="str">
        <f t="shared" si="3"/>
        <v>Low Income</v>
      </c>
    </row>
    <row r="3748" hidden="1">
      <c r="A3748" s="1">
        <v>103746.0</v>
      </c>
      <c r="B3748" s="1">
        <v>59.0</v>
      </c>
      <c r="C3748" s="1">
        <v>10000.0</v>
      </c>
      <c r="D3748" s="1" t="s">
        <v>27</v>
      </c>
      <c r="E3748" s="1">
        <v>52452.32</v>
      </c>
      <c r="F3748" s="1">
        <v>3.0</v>
      </c>
      <c r="G3748" s="1">
        <v>15.0</v>
      </c>
      <c r="H3748" s="1">
        <v>9.0</v>
      </c>
      <c r="I3748" s="1" t="s">
        <v>18</v>
      </c>
      <c r="J3748" s="1">
        <v>0.593</v>
      </c>
      <c r="K3748" s="1">
        <v>0.476</v>
      </c>
      <c r="L3748" s="6">
        <f>if(J3748&gt;QUARTILE!$B$3, "TOP", if(J3748&lt;QUARTILE!$B$4, "BOTTOM", 0))</f>
        <v>0</v>
      </c>
      <c r="M3748" s="6">
        <f t="shared" si="1"/>
        <v>1</v>
      </c>
      <c r="N3748" s="6" t="str">
        <f t="shared" si="2"/>
        <v>Gen X</v>
      </c>
      <c r="O3748" s="6" t="str">
        <f t="shared" si="3"/>
        <v>Low Income</v>
      </c>
    </row>
    <row r="3749" hidden="1">
      <c r="A3749" s="1">
        <v>103747.0</v>
      </c>
      <c r="B3749" s="1">
        <v>43.0</v>
      </c>
      <c r="C3749" s="1">
        <v>48000.0</v>
      </c>
      <c r="D3749" s="1" t="s">
        <v>25</v>
      </c>
      <c r="E3749" s="1">
        <v>4476.29</v>
      </c>
      <c r="F3749" s="1">
        <v>5.0</v>
      </c>
      <c r="G3749" s="1">
        <v>23.0</v>
      </c>
      <c r="H3749" s="1">
        <v>11.0</v>
      </c>
      <c r="I3749" s="1" t="s">
        <v>18</v>
      </c>
      <c r="J3749" s="1">
        <v>0.284</v>
      </c>
      <c r="K3749" s="1">
        <v>0.249</v>
      </c>
      <c r="L3749" s="6" t="str">
        <f>if(J3749&gt;QUARTILE!$B$3, "TOP", if(J3749&lt;QUARTILE!$B$4, "BOTTOM", 0))</f>
        <v>BOTTOM</v>
      </c>
      <c r="M3749" s="6">
        <f t="shared" si="1"/>
        <v>1</v>
      </c>
      <c r="N3749" s="6" t="str">
        <f t="shared" si="2"/>
        <v>Gen X</v>
      </c>
      <c r="O3749" s="6" t="str">
        <f t="shared" si="3"/>
        <v>Medium Income</v>
      </c>
    </row>
    <row r="3750" hidden="1">
      <c r="A3750" s="1">
        <v>103748.0</v>
      </c>
      <c r="B3750" s="1">
        <v>75.0</v>
      </c>
      <c r="C3750" s="1">
        <v>9000.0</v>
      </c>
      <c r="D3750" s="1" t="s">
        <v>23</v>
      </c>
      <c r="E3750" s="1">
        <v>6124.65</v>
      </c>
      <c r="F3750" s="1">
        <v>5.0</v>
      </c>
      <c r="G3750" s="1">
        <v>18.0</v>
      </c>
      <c r="H3750" s="1">
        <v>2.0</v>
      </c>
      <c r="I3750" s="1" t="s">
        <v>22</v>
      </c>
      <c r="J3750" s="1">
        <v>0.525</v>
      </c>
      <c r="K3750" s="1">
        <v>0.899</v>
      </c>
      <c r="L3750" s="6">
        <f>if(J3750&gt;QUARTILE!$B$3, "TOP", if(J3750&lt;QUARTILE!$B$4, "BOTTOM", 0))</f>
        <v>0</v>
      </c>
      <c r="M3750" s="6">
        <f t="shared" si="1"/>
        <v>2</v>
      </c>
      <c r="N3750" s="6" t="str">
        <f t="shared" si="2"/>
        <v>Baby Boomer</v>
      </c>
      <c r="O3750" s="6" t="str">
        <f t="shared" si="3"/>
        <v>Low Income</v>
      </c>
    </row>
    <row r="3751" hidden="1">
      <c r="A3751" s="1">
        <v>103749.0</v>
      </c>
      <c r="B3751" s="1">
        <v>71.0</v>
      </c>
      <c r="C3751" s="1">
        <v>38000.0</v>
      </c>
      <c r="D3751" s="1" t="s">
        <v>23</v>
      </c>
      <c r="E3751" s="1">
        <v>24119.42</v>
      </c>
      <c r="F3751" s="1">
        <v>3.0</v>
      </c>
      <c r="G3751" s="1">
        <v>16.0</v>
      </c>
      <c r="H3751" s="1">
        <v>1.0</v>
      </c>
      <c r="I3751" s="1" t="s">
        <v>22</v>
      </c>
      <c r="J3751" s="1">
        <v>0.768</v>
      </c>
      <c r="K3751" s="1">
        <v>0.558</v>
      </c>
      <c r="L3751" s="6">
        <f>if(J3751&gt;QUARTILE!$B$3, "TOP", if(J3751&lt;QUARTILE!$B$4, "BOTTOM", 0))</f>
        <v>0</v>
      </c>
      <c r="M3751" s="6">
        <f t="shared" si="1"/>
        <v>2</v>
      </c>
      <c r="N3751" s="6" t="str">
        <f t="shared" si="2"/>
        <v>Baby Boomer</v>
      </c>
      <c r="O3751" s="6" t="str">
        <f t="shared" si="3"/>
        <v>Low Income</v>
      </c>
    </row>
    <row r="3752" hidden="1">
      <c r="A3752" s="1">
        <v>103750.0</v>
      </c>
      <c r="B3752" s="1">
        <v>29.0</v>
      </c>
      <c r="C3752" s="1">
        <v>54000.0</v>
      </c>
      <c r="D3752" s="1" t="s">
        <v>25</v>
      </c>
      <c r="E3752" s="1">
        <v>60620.19</v>
      </c>
      <c r="F3752" s="1">
        <v>5.0</v>
      </c>
      <c r="G3752" s="1">
        <v>13.0</v>
      </c>
      <c r="H3752" s="1">
        <v>20.0</v>
      </c>
      <c r="I3752" s="1" t="s">
        <v>18</v>
      </c>
      <c r="J3752" s="1">
        <v>0.561</v>
      </c>
      <c r="K3752" s="1">
        <v>0.221</v>
      </c>
      <c r="L3752" s="6">
        <f>if(J3752&gt;QUARTILE!$B$3, "TOP", if(J3752&lt;QUARTILE!$B$4, "BOTTOM", 0))</f>
        <v>0</v>
      </c>
      <c r="M3752" s="6">
        <f t="shared" si="1"/>
        <v>1</v>
      </c>
      <c r="N3752" s="6" t="str">
        <f t="shared" si="2"/>
        <v>Millenial</v>
      </c>
      <c r="O3752" s="6" t="str">
        <f t="shared" si="3"/>
        <v>Medium Income</v>
      </c>
    </row>
    <row r="3753" hidden="1">
      <c r="A3753" s="1">
        <v>103751.0</v>
      </c>
      <c r="B3753" s="1">
        <v>34.0</v>
      </c>
      <c r="C3753" s="1">
        <v>11000.0</v>
      </c>
      <c r="D3753" s="1" t="s">
        <v>27</v>
      </c>
      <c r="E3753" s="1">
        <v>24749.4</v>
      </c>
      <c r="F3753" s="1">
        <v>2.0</v>
      </c>
      <c r="G3753" s="1">
        <v>15.0</v>
      </c>
      <c r="H3753" s="1">
        <v>9.0</v>
      </c>
      <c r="I3753" s="1" t="s">
        <v>22</v>
      </c>
      <c r="J3753" s="1">
        <v>0.634</v>
      </c>
      <c r="K3753" s="1">
        <v>0.735</v>
      </c>
      <c r="L3753" s="6">
        <f>if(J3753&gt;QUARTILE!$B$3, "TOP", if(J3753&lt;QUARTILE!$B$4, "BOTTOM", 0))</f>
        <v>0</v>
      </c>
      <c r="M3753" s="6">
        <f t="shared" si="1"/>
        <v>2</v>
      </c>
      <c r="N3753" s="6" t="str">
        <f t="shared" si="2"/>
        <v>Gen X</v>
      </c>
      <c r="O3753" s="6" t="str">
        <f t="shared" si="3"/>
        <v>Low Income</v>
      </c>
    </row>
    <row r="3754" hidden="1">
      <c r="A3754" s="1">
        <v>103752.0</v>
      </c>
      <c r="B3754" s="1">
        <v>31.0</v>
      </c>
      <c r="C3754" s="1">
        <v>20000.0</v>
      </c>
      <c r="D3754" s="1" t="s">
        <v>23</v>
      </c>
      <c r="E3754" s="1">
        <v>11772.14</v>
      </c>
      <c r="F3754" s="1">
        <v>1.0</v>
      </c>
      <c r="G3754" s="1">
        <v>27.0</v>
      </c>
      <c r="H3754" s="1">
        <v>7.0</v>
      </c>
      <c r="I3754" s="1" t="s">
        <v>22</v>
      </c>
      <c r="J3754" s="1">
        <v>0.203</v>
      </c>
      <c r="K3754" s="1">
        <v>0.341</v>
      </c>
      <c r="L3754" s="6" t="str">
        <f>if(J3754&gt;QUARTILE!$B$3, "TOP", if(J3754&lt;QUARTILE!$B$4, "BOTTOM", 0))</f>
        <v>BOTTOM</v>
      </c>
      <c r="M3754" s="6">
        <f t="shared" si="1"/>
        <v>2</v>
      </c>
      <c r="N3754" s="6" t="str">
        <f t="shared" si="2"/>
        <v>Gen X</v>
      </c>
      <c r="O3754" s="6" t="str">
        <f t="shared" si="3"/>
        <v>Low Income</v>
      </c>
    </row>
    <row r="3755" hidden="1">
      <c r="A3755" s="1">
        <v>103753.0</v>
      </c>
      <c r="B3755" s="1">
        <v>31.0</v>
      </c>
      <c r="C3755" s="1">
        <v>19000.0</v>
      </c>
      <c r="D3755" s="1" t="s">
        <v>23</v>
      </c>
      <c r="E3755" s="1">
        <v>3702.54</v>
      </c>
      <c r="F3755" s="1">
        <v>4.0</v>
      </c>
      <c r="G3755" s="1">
        <v>20.0</v>
      </c>
      <c r="H3755" s="1">
        <v>15.0</v>
      </c>
      <c r="I3755" s="1" t="s">
        <v>22</v>
      </c>
      <c r="J3755" s="1">
        <v>0.328</v>
      </c>
      <c r="K3755" s="1">
        <v>0.0</v>
      </c>
      <c r="L3755" s="6">
        <f>if(J3755&gt;QUARTILE!$B$3, "TOP", if(J3755&lt;QUARTILE!$B$4, "BOTTOM", 0))</f>
        <v>0</v>
      </c>
      <c r="M3755" s="6">
        <f t="shared" si="1"/>
        <v>2</v>
      </c>
      <c r="N3755" s="6" t="str">
        <f t="shared" si="2"/>
        <v>Gen X</v>
      </c>
      <c r="O3755" s="6" t="str">
        <f t="shared" si="3"/>
        <v>Low Income</v>
      </c>
    </row>
    <row r="3756" hidden="1">
      <c r="A3756" s="1">
        <v>103754.0</v>
      </c>
      <c r="B3756" s="1">
        <v>74.0</v>
      </c>
      <c r="C3756" s="1">
        <v>20000.0</v>
      </c>
      <c r="D3756" s="1" t="s">
        <v>25</v>
      </c>
      <c r="E3756" s="1">
        <v>12361.16</v>
      </c>
      <c r="F3756" s="1">
        <v>5.0</v>
      </c>
      <c r="G3756" s="1">
        <v>28.0</v>
      </c>
      <c r="H3756" s="1">
        <v>5.0</v>
      </c>
      <c r="I3756" s="1" t="s">
        <v>22</v>
      </c>
      <c r="J3756" s="1">
        <v>0.934</v>
      </c>
      <c r="K3756" s="1">
        <v>0.0</v>
      </c>
      <c r="L3756" s="6" t="str">
        <f>if(J3756&gt;QUARTILE!$B$3, "TOP", if(J3756&lt;QUARTILE!$B$4, "BOTTOM", 0))</f>
        <v>TOP</v>
      </c>
      <c r="M3756" s="6">
        <f t="shared" si="1"/>
        <v>2</v>
      </c>
      <c r="N3756" s="6" t="str">
        <f t="shared" si="2"/>
        <v>Baby Boomer</v>
      </c>
      <c r="O3756" s="6" t="str">
        <f t="shared" si="3"/>
        <v>Low Income</v>
      </c>
    </row>
    <row r="3757" hidden="1">
      <c r="A3757" s="1">
        <v>103755.0</v>
      </c>
      <c r="B3757" s="1">
        <v>51.0</v>
      </c>
      <c r="C3757" s="1">
        <v>66000.0</v>
      </c>
      <c r="D3757" s="1" t="s">
        <v>25</v>
      </c>
      <c r="E3757" s="1">
        <v>18667.1</v>
      </c>
      <c r="F3757" s="1">
        <v>5.0</v>
      </c>
      <c r="G3757" s="1">
        <v>18.0</v>
      </c>
      <c r="H3757" s="1">
        <v>9.0</v>
      </c>
      <c r="I3757" s="1" t="s">
        <v>22</v>
      </c>
      <c r="J3757" s="1">
        <v>0.777</v>
      </c>
      <c r="K3757" s="1">
        <v>0.252</v>
      </c>
      <c r="L3757" s="6">
        <f>if(J3757&gt;QUARTILE!$B$3, "TOP", if(J3757&lt;QUARTILE!$B$4, "BOTTOM", 0))</f>
        <v>0</v>
      </c>
      <c r="M3757" s="6">
        <f t="shared" si="1"/>
        <v>2</v>
      </c>
      <c r="N3757" s="6" t="str">
        <f t="shared" si="2"/>
        <v>Gen X</v>
      </c>
      <c r="O3757" s="6" t="str">
        <f t="shared" si="3"/>
        <v>Medium Income</v>
      </c>
    </row>
    <row r="3758" hidden="1">
      <c r="A3758" s="1">
        <v>103756.0</v>
      </c>
      <c r="B3758" s="1">
        <v>70.0</v>
      </c>
      <c r="C3758" s="1">
        <v>11000.0</v>
      </c>
      <c r="D3758" s="1" t="s">
        <v>23</v>
      </c>
      <c r="E3758" s="1">
        <v>8037.99</v>
      </c>
      <c r="F3758" s="1">
        <v>2.0</v>
      </c>
      <c r="G3758" s="1">
        <v>21.0</v>
      </c>
      <c r="H3758" s="1">
        <v>7.0</v>
      </c>
      <c r="I3758" s="1" t="s">
        <v>22</v>
      </c>
      <c r="J3758" s="1">
        <v>0.136</v>
      </c>
      <c r="K3758" s="1">
        <v>0.156</v>
      </c>
      <c r="L3758" s="6" t="str">
        <f>if(J3758&gt;QUARTILE!$B$3, "TOP", if(J3758&lt;QUARTILE!$B$4, "BOTTOM", 0))</f>
        <v>BOTTOM</v>
      </c>
      <c r="M3758" s="6">
        <f t="shared" si="1"/>
        <v>2</v>
      </c>
      <c r="N3758" s="6" t="str">
        <f t="shared" si="2"/>
        <v>Baby Boomer</v>
      </c>
      <c r="O3758" s="6" t="str">
        <f t="shared" si="3"/>
        <v>Low Income</v>
      </c>
    </row>
    <row r="3759" hidden="1">
      <c r="A3759" s="1">
        <v>103757.0</v>
      </c>
      <c r="B3759" s="1">
        <v>74.0</v>
      </c>
      <c r="C3759" s="1">
        <v>18000.0</v>
      </c>
      <c r="D3759" s="1" t="s">
        <v>23</v>
      </c>
      <c r="E3759" s="1">
        <v>14277.52</v>
      </c>
      <c r="F3759" s="1">
        <v>4.0</v>
      </c>
      <c r="G3759" s="1">
        <v>24.0</v>
      </c>
      <c r="H3759" s="1">
        <v>5.0</v>
      </c>
      <c r="I3759" s="1" t="s">
        <v>22</v>
      </c>
      <c r="J3759" s="1">
        <v>0.315</v>
      </c>
      <c r="K3759" s="1">
        <v>0.302</v>
      </c>
      <c r="L3759" s="6">
        <f>if(J3759&gt;QUARTILE!$B$3, "TOP", if(J3759&lt;QUARTILE!$B$4, "BOTTOM", 0))</f>
        <v>0</v>
      </c>
      <c r="M3759" s="6">
        <f t="shared" si="1"/>
        <v>2</v>
      </c>
      <c r="N3759" s="6" t="str">
        <f t="shared" si="2"/>
        <v>Baby Boomer</v>
      </c>
      <c r="O3759" s="6" t="str">
        <f t="shared" si="3"/>
        <v>Low Income</v>
      </c>
    </row>
    <row r="3760" hidden="1">
      <c r="A3760" s="1">
        <v>103758.0</v>
      </c>
      <c r="B3760" s="1">
        <v>37.0</v>
      </c>
      <c r="C3760" s="1">
        <v>54000.0</v>
      </c>
      <c r="D3760" s="1" t="s">
        <v>23</v>
      </c>
      <c r="E3760" s="1">
        <v>2790.16</v>
      </c>
      <c r="F3760" s="1">
        <v>2.0</v>
      </c>
      <c r="G3760" s="1">
        <v>19.0</v>
      </c>
      <c r="H3760" s="1">
        <v>10.0</v>
      </c>
      <c r="I3760" s="1" t="s">
        <v>22</v>
      </c>
      <c r="J3760" s="1">
        <v>1.0</v>
      </c>
      <c r="K3760" s="1">
        <v>0.77</v>
      </c>
      <c r="L3760" s="6" t="str">
        <f>if(J3760&gt;QUARTILE!$B$3, "TOP", if(J3760&lt;QUARTILE!$B$4, "BOTTOM", 0))</f>
        <v>TOP</v>
      </c>
      <c r="M3760" s="6">
        <f t="shared" si="1"/>
        <v>2</v>
      </c>
      <c r="N3760" s="6" t="str">
        <f t="shared" si="2"/>
        <v>Gen X</v>
      </c>
      <c r="O3760" s="6" t="str">
        <f t="shared" si="3"/>
        <v>Medium Income</v>
      </c>
    </row>
    <row r="3761" hidden="1">
      <c r="A3761" s="1">
        <v>103759.0</v>
      </c>
      <c r="B3761" s="1">
        <v>28.0</v>
      </c>
      <c r="C3761" s="1">
        <v>18000.0</v>
      </c>
      <c r="D3761" s="1" t="s">
        <v>23</v>
      </c>
      <c r="E3761" s="1">
        <v>12036.47</v>
      </c>
      <c r="F3761" s="1">
        <v>4.0</v>
      </c>
      <c r="G3761" s="1">
        <v>19.0</v>
      </c>
      <c r="H3761" s="1">
        <v>20.0</v>
      </c>
      <c r="I3761" s="1" t="s">
        <v>18</v>
      </c>
      <c r="J3761" s="1">
        <v>0.32</v>
      </c>
      <c r="K3761" s="1">
        <v>0.259</v>
      </c>
      <c r="L3761" s="6">
        <f>if(J3761&gt;QUARTILE!$B$3, "TOP", if(J3761&lt;QUARTILE!$B$4, "BOTTOM", 0))</f>
        <v>0</v>
      </c>
      <c r="M3761" s="6">
        <f t="shared" si="1"/>
        <v>1</v>
      </c>
      <c r="N3761" s="6" t="str">
        <f t="shared" si="2"/>
        <v>Millenial</v>
      </c>
      <c r="O3761" s="6" t="str">
        <f t="shared" si="3"/>
        <v>Low Income</v>
      </c>
    </row>
    <row r="3762" hidden="1">
      <c r="A3762" s="1">
        <v>103760.0</v>
      </c>
      <c r="B3762" s="1">
        <v>33.0</v>
      </c>
      <c r="C3762" s="1">
        <v>13000.0</v>
      </c>
      <c r="D3762" s="1" t="s">
        <v>17</v>
      </c>
      <c r="E3762" s="1">
        <v>1903.27</v>
      </c>
      <c r="F3762" s="1">
        <v>1.0</v>
      </c>
      <c r="G3762" s="1">
        <v>22.0</v>
      </c>
      <c r="H3762" s="1">
        <v>7.0</v>
      </c>
      <c r="I3762" s="1" t="s">
        <v>22</v>
      </c>
      <c r="J3762" s="1">
        <v>0.581</v>
      </c>
      <c r="K3762" s="1">
        <v>0.56</v>
      </c>
      <c r="L3762" s="6">
        <f>if(J3762&gt;QUARTILE!$B$3, "TOP", if(J3762&lt;QUARTILE!$B$4, "BOTTOM", 0))</f>
        <v>0</v>
      </c>
      <c r="M3762" s="6">
        <f t="shared" si="1"/>
        <v>2</v>
      </c>
      <c r="N3762" s="6" t="str">
        <f t="shared" si="2"/>
        <v>Gen X</v>
      </c>
      <c r="O3762" s="6" t="str">
        <f t="shared" si="3"/>
        <v>Low Income</v>
      </c>
    </row>
    <row r="3763" hidden="1">
      <c r="A3763" s="1">
        <v>103761.0</v>
      </c>
      <c r="B3763" s="1">
        <v>68.0</v>
      </c>
      <c r="C3763" s="1">
        <v>26000.0</v>
      </c>
      <c r="D3763" s="1" t="s">
        <v>23</v>
      </c>
      <c r="E3763" s="1">
        <v>1006.69</v>
      </c>
      <c r="F3763" s="1">
        <v>5.0</v>
      </c>
      <c r="G3763" s="1">
        <v>11.0</v>
      </c>
      <c r="H3763" s="1">
        <v>6.0</v>
      </c>
      <c r="I3763" s="1" t="s">
        <v>22</v>
      </c>
      <c r="J3763" s="1">
        <v>0.6</v>
      </c>
      <c r="K3763" s="1">
        <v>0.87</v>
      </c>
      <c r="L3763" s="6">
        <f>if(J3763&gt;QUARTILE!$B$3, "TOP", if(J3763&lt;QUARTILE!$B$4, "BOTTOM", 0))</f>
        <v>0</v>
      </c>
      <c r="M3763" s="6">
        <f t="shared" si="1"/>
        <v>2</v>
      </c>
      <c r="N3763" s="6" t="str">
        <f t="shared" si="2"/>
        <v>Baby Boomer</v>
      </c>
      <c r="O3763" s="6" t="str">
        <f t="shared" si="3"/>
        <v>Low Income</v>
      </c>
    </row>
    <row r="3764" hidden="1">
      <c r="A3764" s="1">
        <v>103762.0</v>
      </c>
      <c r="B3764" s="1">
        <v>48.0</v>
      </c>
      <c r="C3764" s="1">
        <v>36000.0</v>
      </c>
      <c r="D3764" s="1" t="s">
        <v>27</v>
      </c>
      <c r="E3764" s="1">
        <v>38931.8</v>
      </c>
      <c r="F3764" s="1">
        <v>1.0</v>
      </c>
      <c r="G3764" s="1">
        <v>19.0</v>
      </c>
      <c r="H3764" s="1">
        <v>10.0</v>
      </c>
      <c r="I3764" s="1" t="s">
        <v>18</v>
      </c>
      <c r="J3764" s="1">
        <v>0.502</v>
      </c>
      <c r="K3764" s="1">
        <v>0.598</v>
      </c>
      <c r="L3764" s="6">
        <f>if(J3764&gt;QUARTILE!$B$3, "TOP", if(J3764&lt;QUARTILE!$B$4, "BOTTOM", 0))</f>
        <v>0</v>
      </c>
      <c r="M3764" s="6">
        <f t="shared" si="1"/>
        <v>1</v>
      </c>
      <c r="N3764" s="6" t="str">
        <f t="shared" si="2"/>
        <v>Gen X</v>
      </c>
      <c r="O3764" s="6" t="str">
        <f t="shared" si="3"/>
        <v>Low Income</v>
      </c>
    </row>
    <row r="3765" hidden="1">
      <c r="A3765" s="1">
        <v>103763.0</v>
      </c>
      <c r="B3765" s="1">
        <v>72.0</v>
      </c>
      <c r="C3765" s="1">
        <v>17000.0</v>
      </c>
      <c r="D3765" s="1" t="s">
        <v>25</v>
      </c>
      <c r="E3765" s="1">
        <v>4590.32</v>
      </c>
      <c r="F3765" s="1">
        <v>4.0</v>
      </c>
      <c r="G3765" s="1">
        <v>22.0</v>
      </c>
      <c r="H3765" s="1">
        <v>0.0</v>
      </c>
      <c r="I3765" s="1" t="s">
        <v>22</v>
      </c>
      <c r="J3765" s="1">
        <v>0.084</v>
      </c>
      <c r="K3765" s="1">
        <v>0.512</v>
      </c>
      <c r="L3765" s="6" t="str">
        <f>if(J3765&gt;QUARTILE!$B$3, "TOP", if(J3765&lt;QUARTILE!$B$4, "BOTTOM", 0))</f>
        <v>BOTTOM</v>
      </c>
      <c r="M3765" s="6">
        <f t="shared" si="1"/>
        <v>2</v>
      </c>
      <c r="N3765" s="6" t="str">
        <f t="shared" si="2"/>
        <v>Baby Boomer</v>
      </c>
      <c r="O3765" s="6" t="str">
        <f t="shared" si="3"/>
        <v>Low Income</v>
      </c>
    </row>
    <row r="3766" hidden="1">
      <c r="A3766" s="1">
        <v>103764.0</v>
      </c>
      <c r="B3766" s="1">
        <v>23.0</v>
      </c>
      <c r="C3766" s="1">
        <v>31000.0</v>
      </c>
      <c r="D3766" s="1" t="s">
        <v>30</v>
      </c>
      <c r="E3766" s="1">
        <v>17120.63</v>
      </c>
      <c r="F3766" s="1">
        <v>5.0</v>
      </c>
      <c r="G3766" s="1">
        <v>18.0</v>
      </c>
      <c r="H3766" s="1">
        <v>12.0</v>
      </c>
      <c r="I3766" s="1" t="s">
        <v>22</v>
      </c>
      <c r="J3766" s="1">
        <v>0.284</v>
      </c>
      <c r="K3766" s="1">
        <v>0.817</v>
      </c>
      <c r="L3766" s="6" t="str">
        <f>if(J3766&gt;QUARTILE!$B$3, "TOP", if(J3766&lt;QUARTILE!$B$4, "BOTTOM", 0))</f>
        <v>BOTTOM</v>
      </c>
      <c r="M3766" s="6">
        <f t="shared" si="1"/>
        <v>2</v>
      </c>
      <c r="N3766" s="6" t="str">
        <f t="shared" si="2"/>
        <v>Millenial</v>
      </c>
      <c r="O3766" s="6" t="str">
        <f t="shared" si="3"/>
        <v>Low Income</v>
      </c>
    </row>
    <row r="3767" hidden="1">
      <c r="A3767" s="1">
        <v>103765.0</v>
      </c>
      <c r="B3767" s="1">
        <v>73.0</v>
      </c>
      <c r="C3767" s="1">
        <v>10000.0</v>
      </c>
      <c r="D3767" s="1" t="s">
        <v>23</v>
      </c>
      <c r="E3767" s="1">
        <v>3226.46</v>
      </c>
      <c r="F3767" s="1">
        <v>2.0</v>
      </c>
      <c r="G3767" s="1">
        <v>27.0</v>
      </c>
      <c r="H3767" s="1">
        <v>6.0</v>
      </c>
      <c r="I3767" s="1" t="s">
        <v>22</v>
      </c>
      <c r="J3767" s="1">
        <v>1.0</v>
      </c>
      <c r="K3767" s="1">
        <v>0.331</v>
      </c>
      <c r="L3767" s="6" t="str">
        <f>if(J3767&gt;QUARTILE!$B$3, "TOP", if(J3767&lt;QUARTILE!$B$4, "BOTTOM", 0))</f>
        <v>TOP</v>
      </c>
      <c r="M3767" s="6">
        <f t="shared" si="1"/>
        <v>2</v>
      </c>
      <c r="N3767" s="6" t="str">
        <f t="shared" si="2"/>
        <v>Baby Boomer</v>
      </c>
      <c r="O3767" s="6" t="str">
        <f t="shared" si="3"/>
        <v>Low Income</v>
      </c>
    </row>
    <row r="3768" hidden="1">
      <c r="A3768" s="1">
        <v>103766.0</v>
      </c>
      <c r="B3768" s="1">
        <v>36.0</v>
      </c>
      <c r="C3768" s="1">
        <v>10000.0</v>
      </c>
      <c r="D3768" s="1" t="s">
        <v>23</v>
      </c>
      <c r="E3768" s="1">
        <v>6090.53</v>
      </c>
      <c r="F3768" s="1">
        <v>3.0</v>
      </c>
      <c r="G3768" s="1">
        <v>22.0</v>
      </c>
      <c r="H3768" s="1">
        <v>7.0</v>
      </c>
      <c r="I3768" s="1" t="s">
        <v>22</v>
      </c>
      <c r="J3768" s="1">
        <v>0.069</v>
      </c>
      <c r="K3768" s="1">
        <v>0.198</v>
      </c>
      <c r="L3768" s="6" t="str">
        <f>if(J3768&gt;QUARTILE!$B$3, "TOP", if(J3768&lt;QUARTILE!$B$4, "BOTTOM", 0))</f>
        <v>BOTTOM</v>
      </c>
      <c r="M3768" s="6">
        <f t="shared" si="1"/>
        <v>2</v>
      </c>
      <c r="N3768" s="6" t="str">
        <f t="shared" si="2"/>
        <v>Gen X</v>
      </c>
      <c r="O3768" s="6" t="str">
        <f t="shared" si="3"/>
        <v>Low Income</v>
      </c>
    </row>
    <row r="3769" hidden="1">
      <c r="A3769" s="1">
        <v>103767.0</v>
      </c>
      <c r="B3769" s="1">
        <v>54.0</v>
      </c>
      <c r="C3769" s="1">
        <v>17000.0</v>
      </c>
      <c r="D3769" s="1" t="s">
        <v>23</v>
      </c>
      <c r="E3769" s="1">
        <v>8967.64</v>
      </c>
      <c r="F3769" s="1">
        <v>2.0</v>
      </c>
      <c r="G3769" s="1">
        <v>25.0</v>
      </c>
      <c r="H3769" s="1">
        <v>8.0</v>
      </c>
      <c r="I3769" s="1" t="s">
        <v>22</v>
      </c>
      <c r="J3769" s="1">
        <v>0.766</v>
      </c>
      <c r="K3769" s="1">
        <v>0.747</v>
      </c>
      <c r="L3769" s="6">
        <f>if(J3769&gt;QUARTILE!$B$3, "TOP", if(J3769&lt;QUARTILE!$B$4, "BOTTOM", 0))</f>
        <v>0</v>
      </c>
      <c r="M3769" s="6">
        <f t="shared" si="1"/>
        <v>2</v>
      </c>
      <c r="N3769" s="6" t="str">
        <f t="shared" si="2"/>
        <v>Gen X</v>
      </c>
      <c r="O3769" s="6" t="str">
        <f t="shared" si="3"/>
        <v>Low Income</v>
      </c>
    </row>
    <row r="3770" hidden="1">
      <c r="A3770" s="1">
        <v>103768.0</v>
      </c>
      <c r="B3770" s="1">
        <v>75.0</v>
      </c>
      <c r="C3770" s="1">
        <v>31000.0</v>
      </c>
      <c r="D3770" s="1" t="s">
        <v>23</v>
      </c>
      <c r="E3770" s="1">
        <v>3102.14</v>
      </c>
      <c r="F3770" s="1">
        <v>3.0</v>
      </c>
      <c r="G3770" s="1">
        <v>16.0</v>
      </c>
      <c r="H3770" s="1">
        <v>2.0</v>
      </c>
      <c r="I3770" s="1" t="s">
        <v>22</v>
      </c>
      <c r="J3770" s="1">
        <v>0.943</v>
      </c>
      <c r="K3770" s="1">
        <v>0.059</v>
      </c>
      <c r="L3770" s="6" t="str">
        <f>if(J3770&gt;QUARTILE!$B$3, "TOP", if(J3770&lt;QUARTILE!$B$4, "BOTTOM", 0))</f>
        <v>TOP</v>
      </c>
      <c r="M3770" s="6">
        <f t="shared" si="1"/>
        <v>2</v>
      </c>
      <c r="N3770" s="6" t="str">
        <f t="shared" si="2"/>
        <v>Baby Boomer</v>
      </c>
      <c r="O3770" s="6" t="str">
        <f t="shared" si="3"/>
        <v>Low Income</v>
      </c>
    </row>
    <row r="3771" hidden="1">
      <c r="A3771" s="1">
        <v>103769.0</v>
      </c>
      <c r="B3771" s="1">
        <v>21.0</v>
      </c>
      <c r="C3771" s="1">
        <v>35000.0</v>
      </c>
      <c r="D3771" s="1" t="s">
        <v>27</v>
      </c>
      <c r="E3771" s="1">
        <v>941.04</v>
      </c>
      <c r="F3771" s="1">
        <v>2.0</v>
      </c>
      <c r="G3771" s="1">
        <v>22.0</v>
      </c>
      <c r="H3771" s="1">
        <v>10.0</v>
      </c>
      <c r="I3771" s="1" t="s">
        <v>22</v>
      </c>
      <c r="J3771" s="1">
        <v>0.762</v>
      </c>
      <c r="K3771" s="1">
        <v>0.424</v>
      </c>
      <c r="L3771" s="6">
        <f>if(J3771&gt;QUARTILE!$B$3, "TOP", if(J3771&lt;QUARTILE!$B$4, "BOTTOM", 0))</f>
        <v>0</v>
      </c>
      <c r="M3771" s="6">
        <f t="shared" si="1"/>
        <v>2</v>
      </c>
      <c r="N3771" s="6" t="str">
        <f t="shared" si="2"/>
        <v>Millenial</v>
      </c>
      <c r="O3771" s="6" t="str">
        <f t="shared" si="3"/>
        <v>Low Income</v>
      </c>
    </row>
    <row r="3772" hidden="1">
      <c r="A3772" s="1">
        <v>103770.0</v>
      </c>
      <c r="B3772" s="1">
        <v>64.0</v>
      </c>
      <c r="C3772" s="1">
        <v>11000.0</v>
      </c>
      <c r="D3772" s="1" t="s">
        <v>23</v>
      </c>
      <c r="E3772" s="1">
        <v>41937.42</v>
      </c>
      <c r="F3772" s="1">
        <v>4.0</v>
      </c>
      <c r="G3772" s="1">
        <v>25.0</v>
      </c>
      <c r="H3772" s="1">
        <v>5.0</v>
      </c>
      <c r="I3772" s="1" t="s">
        <v>18</v>
      </c>
      <c r="J3772" s="1">
        <v>0.473</v>
      </c>
      <c r="K3772" s="1">
        <v>0.137</v>
      </c>
      <c r="L3772" s="6">
        <f>if(J3772&gt;QUARTILE!$B$3, "TOP", if(J3772&lt;QUARTILE!$B$4, "BOTTOM", 0))</f>
        <v>0</v>
      </c>
      <c r="M3772" s="6">
        <f t="shared" si="1"/>
        <v>1</v>
      </c>
      <c r="N3772" s="6" t="str">
        <f t="shared" si="2"/>
        <v>Baby Boomer</v>
      </c>
      <c r="O3772" s="6" t="str">
        <f t="shared" si="3"/>
        <v>Low Income</v>
      </c>
    </row>
    <row r="3773" hidden="1">
      <c r="A3773" s="1">
        <v>103771.0</v>
      </c>
      <c r="B3773" s="1">
        <v>78.0</v>
      </c>
      <c r="C3773" s="1">
        <v>34000.0</v>
      </c>
      <c r="D3773" s="1" t="s">
        <v>23</v>
      </c>
      <c r="E3773" s="1">
        <v>238.07</v>
      </c>
      <c r="F3773" s="1">
        <v>1.0</v>
      </c>
      <c r="G3773" s="1">
        <v>22.0</v>
      </c>
      <c r="H3773" s="1">
        <v>9.0</v>
      </c>
      <c r="I3773" s="1" t="s">
        <v>22</v>
      </c>
      <c r="J3773" s="1">
        <v>0.57</v>
      </c>
      <c r="K3773" s="1">
        <v>0.971</v>
      </c>
      <c r="L3773" s="6">
        <f>if(J3773&gt;QUARTILE!$B$3, "TOP", if(J3773&lt;QUARTILE!$B$4, "BOTTOM", 0))</f>
        <v>0</v>
      </c>
      <c r="M3773" s="6">
        <f t="shared" si="1"/>
        <v>2</v>
      </c>
      <c r="N3773" s="6" t="str">
        <f t="shared" si="2"/>
        <v>Baby Boomer</v>
      </c>
      <c r="O3773" s="6" t="str">
        <f t="shared" si="3"/>
        <v>Low Income</v>
      </c>
    </row>
    <row r="3774" hidden="1">
      <c r="A3774" s="1">
        <v>103772.0</v>
      </c>
      <c r="B3774" s="1">
        <v>21.0</v>
      </c>
      <c r="C3774" s="1">
        <v>24000.0</v>
      </c>
      <c r="D3774" s="1" t="s">
        <v>17</v>
      </c>
      <c r="E3774" s="1">
        <v>1265.63</v>
      </c>
      <c r="F3774" s="1">
        <v>3.0</v>
      </c>
      <c r="G3774" s="1">
        <v>25.0</v>
      </c>
      <c r="H3774" s="1">
        <v>10.0</v>
      </c>
      <c r="I3774" s="1" t="s">
        <v>22</v>
      </c>
      <c r="J3774" s="1">
        <v>0.868</v>
      </c>
      <c r="K3774" s="1">
        <v>0.377</v>
      </c>
      <c r="L3774" s="6" t="str">
        <f>if(J3774&gt;QUARTILE!$B$3, "TOP", if(J3774&lt;QUARTILE!$B$4, "BOTTOM", 0))</f>
        <v>TOP</v>
      </c>
      <c r="M3774" s="6">
        <f t="shared" si="1"/>
        <v>2</v>
      </c>
      <c r="N3774" s="6" t="str">
        <f t="shared" si="2"/>
        <v>Millenial</v>
      </c>
      <c r="O3774" s="6" t="str">
        <f t="shared" si="3"/>
        <v>Low Income</v>
      </c>
    </row>
    <row r="3775" hidden="1">
      <c r="A3775" s="1">
        <v>103773.0</v>
      </c>
      <c r="B3775" s="1">
        <v>37.0</v>
      </c>
      <c r="C3775" s="1">
        <v>13000.0</v>
      </c>
      <c r="D3775" s="1" t="s">
        <v>27</v>
      </c>
      <c r="E3775" s="1">
        <v>32702.52</v>
      </c>
      <c r="F3775" s="1">
        <v>4.0</v>
      </c>
      <c r="G3775" s="1">
        <v>25.0</v>
      </c>
      <c r="H3775" s="1">
        <v>10.0</v>
      </c>
      <c r="I3775" s="1" t="s">
        <v>18</v>
      </c>
      <c r="J3775" s="1">
        <v>1.0</v>
      </c>
      <c r="K3775" s="1">
        <v>0.513</v>
      </c>
      <c r="L3775" s="6" t="str">
        <f>if(J3775&gt;QUARTILE!$B$3, "TOP", if(J3775&lt;QUARTILE!$B$4, "BOTTOM", 0))</f>
        <v>TOP</v>
      </c>
      <c r="M3775" s="6">
        <f t="shared" si="1"/>
        <v>1</v>
      </c>
      <c r="N3775" s="6" t="str">
        <f t="shared" si="2"/>
        <v>Gen X</v>
      </c>
      <c r="O3775" s="6" t="str">
        <f t="shared" si="3"/>
        <v>Low Income</v>
      </c>
    </row>
    <row r="3776" hidden="1">
      <c r="A3776" s="1">
        <v>103774.0</v>
      </c>
      <c r="B3776" s="1">
        <v>27.0</v>
      </c>
      <c r="C3776" s="1">
        <v>10000.0</v>
      </c>
      <c r="D3776" s="1" t="s">
        <v>23</v>
      </c>
      <c r="E3776" s="1">
        <v>6625.95</v>
      </c>
      <c r="F3776" s="1">
        <v>1.0</v>
      </c>
      <c r="G3776" s="1">
        <v>18.0</v>
      </c>
      <c r="H3776" s="1">
        <v>14.0</v>
      </c>
      <c r="I3776" s="1" t="s">
        <v>22</v>
      </c>
      <c r="J3776" s="1">
        <v>0.147</v>
      </c>
      <c r="K3776" s="1">
        <v>0.268</v>
      </c>
      <c r="L3776" s="6" t="str">
        <f>if(J3776&gt;QUARTILE!$B$3, "TOP", if(J3776&lt;QUARTILE!$B$4, "BOTTOM", 0))</f>
        <v>BOTTOM</v>
      </c>
      <c r="M3776" s="6">
        <f t="shared" si="1"/>
        <v>2</v>
      </c>
      <c r="N3776" s="6" t="str">
        <f t="shared" si="2"/>
        <v>Millenial</v>
      </c>
      <c r="O3776" s="6" t="str">
        <f t="shared" si="3"/>
        <v>Low Income</v>
      </c>
    </row>
    <row r="3777" hidden="1">
      <c r="A3777" s="1">
        <v>103775.0</v>
      </c>
      <c r="B3777" s="1">
        <v>41.0</v>
      </c>
      <c r="C3777" s="1">
        <v>25000.0</v>
      </c>
      <c r="D3777" s="1" t="s">
        <v>23</v>
      </c>
      <c r="E3777" s="1">
        <v>25661.79</v>
      </c>
      <c r="F3777" s="1">
        <v>1.0</v>
      </c>
      <c r="G3777" s="1">
        <v>24.0</v>
      </c>
      <c r="H3777" s="1">
        <v>11.0</v>
      </c>
      <c r="I3777" s="1" t="s">
        <v>18</v>
      </c>
      <c r="J3777" s="1">
        <v>0.174</v>
      </c>
      <c r="K3777" s="1">
        <v>0.983</v>
      </c>
      <c r="L3777" s="6" t="str">
        <f>if(J3777&gt;QUARTILE!$B$3, "TOP", if(J3777&lt;QUARTILE!$B$4, "BOTTOM", 0))</f>
        <v>BOTTOM</v>
      </c>
      <c r="M3777" s="6">
        <f t="shared" si="1"/>
        <v>1</v>
      </c>
      <c r="N3777" s="6" t="str">
        <f t="shared" si="2"/>
        <v>Gen X</v>
      </c>
      <c r="O3777" s="6" t="str">
        <f t="shared" si="3"/>
        <v>Low Income</v>
      </c>
    </row>
    <row r="3778" hidden="1">
      <c r="A3778" s="1">
        <v>103776.0</v>
      </c>
      <c r="B3778" s="1">
        <v>71.0</v>
      </c>
      <c r="C3778" s="1">
        <v>48000.0</v>
      </c>
      <c r="D3778" s="1" t="s">
        <v>23</v>
      </c>
      <c r="E3778" s="1">
        <v>3161.77</v>
      </c>
      <c r="F3778" s="1">
        <v>5.0</v>
      </c>
      <c r="G3778" s="1">
        <v>18.0</v>
      </c>
      <c r="H3778" s="1">
        <v>2.0</v>
      </c>
      <c r="I3778" s="1" t="s">
        <v>22</v>
      </c>
      <c r="J3778" s="1">
        <v>1.0</v>
      </c>
      <c r="K3778" s="1">
        <v>0.13</v>
      </c>
      <c r="L3778" s="6" t="str">
        <f>if(J3778&gt;QUARTILE!$B$3, "TOP", if(J3778&lt;QUARTILE!$B$4, "BOTTOM", 0))</f>
        <v>TOP</v>
      </c>
      <c r="M3778" s="6">
        <f t="shared" si="1"/>
        <v>2</v>
      </c>
      <c r="N3778" s="6" t="str">
        <f t="shared" si="2"/>
        <v>Baby Boomer</v>
      </c>
      <c r="O3778" s="6" t="str">
        <f t="shared" si="3"/>
        <v>Medium Income</v>
      </c>
    </row>
    <row r="3779" hidden="1">
      <c r="A3779" s="1">
        <v>103777.0</v>
      </c>
      <c r="B3779" s="1">
        <v>52.0</v>
      </c>
      <c r="C3779" s="1">
        <v>23000.0</v>
      </c>
      <c r="D3779" s="1" t="s">
        <v>24</v>
      </c>
      <c r="E3779" s="1">
        <v>5417.33</v>
      </c>
      <c r="F3779" s="1">
        <v>5.0</v>
      </c>
      <c r="G3779" s="1">
        <v>12.0</v>
      </c>
      <c r="H3779" s="1">
        <v>3.0</v>
      </c>
      <c r="I3779" s="1" t="s">
        <v>22</v>
      </c>
      <c r="J3779" s="1">
        <v>0.873</v>
      </c>
      <c r="K3779" s="1">
        <v>0.857</v>
      </c>
      <c r="L3779" s="6" t="str">
        <f>if(J3779&gt;QUARTILE!$B$3, "TOP", if(J3779&lt;QUARTILE!$B$4, "BOTTOM", 0))</f>
        <v>TOP</v>
      </c>
      <c r="M3779" s="6">
        <f t="shared" si="1"/>
        <v>2</v>
      </c>
      <c r="N3779" s="6" t="str">
        <f t="shared" si="2"/>
        <v>Gen X</v>
      </c>
      <c r="O3779" s="6" t="str">
        <f t="shared" si="3"/>
        <v>Low Income</v>
      </c>
    </row>
    <row r="3780" hidden="1">
      <c r="A3780" s="1">
        <v>103778.0</v>
      </c>
      <c r="B3780" s="1">
        <v>43.0</v>
      </c>
      <c r="C3780" s="1">
        <v>13000.0</v>
      </c>
      <c r="D3780" s="1" t="s">
        <v>17</v>
      </c>
      <c r="E3780" s="1">
        <v>17008.96</v>
      </c>
      <c r="F3780" s="1">
        <v>5.0</v>
      </c>
      <c r="G3780" s="1">
        <v>18.0</v>
      </c>
      <c r="H3780" s="1">
        <v>9.0</v>
      </c>
      <c r="I3780" s="1" t="s">
        <v>22</v>
      </c>
      <c r="J3780" s="1">
        <v>0.211</v>
      </c>
      <c r="K3780" s="1">
        <v>0.395</v>
      </c>
      <c r="L3780" s="6" t="str">
        <f>if(J3780&gt;QUARTILE!$B$3, "TOP", if(J3780&lt;QUARTILE!$B$4, "BOTTOM", 0))</f>
        <v>BOTTOM</v>
      </c>
      <c r="M3780" s="6">
        <f t="shared" si="1"/>
        <v>2</v>
      </c>
      <c r="N3780" s="6" t="str">
        <f t="shared" si="2"/>
        <v>Gen X</v>
      </c>
      <c r="O3780" s="6" t="str">
        <f t="shared" si="3"/>
        <v>Low Income</v>
      </c>
    </row>
    <row r="3781" hidden="1">
      <c r="A3781" s="1">
        <v>103779.0</v>
      </c>
      <c r="B3781" s="1">
        <v>54.0</v>
      </c>
      <c r="C3781" s="1">
        <v>7000.0</v>
      </c>
      <c r="D3781" s="1" t="s">
        <v>17</v>
      </c>
      <c r="E3781" s="1">
        <v>89545.81</v>
      </c>
      <c r="F3781" s="1">
        <v>3.0</v>
      </c>
      <c r="G3781" s="1">
        <v>16.0</v>
      </c>
      <c r="H3781" s="1">
        <v>3.0</v>
      </c>
      <c r="I3781" s="1" t="s">
        <v>18</v>
      </c>
      <c r="J3781" s="1">
        <v>1.0</v>
      </c>
      <c r="K3781" s="1">
        <v>0.327</v>
      </c>
      <c r="L3781" s="6" t="str">
        <f>if(J3781&gt;QUARTILE!$B$3, "TOP", if(J3781&lt;QUARTILE!$B$4, "BOTTOM", 0))</f>
        <v>TOP</v>
      </c>
      <c r="M3781" s="6">
        <f t="shared" si="1"/>
        <v>1</v>
      </c>
      <c r="N3781" s="6" t="str">
        <f t="shared" si="2"/>
        <v>Gen X</v>
      </c>
      <c r="O3781" s="6" t="str">
        <f t="shared" si="3"/>
        <v>Low Income</v>
      </c>
    </row>
    <row r="3782" hidden="1">
      <c r="A3782" s="1">
        <v>103780.0</v>
      </c>
      <c r="B3782" s="1">
        <v>55.0</v>
      </c>
      <c r="C3782" s="1">
        <v>55000.0</v>
      </c>
      <c r="D3782" s="1" t="s">
        <v>21</v>
      </c>
      <c r="E3782" s="1">
        <v>1525.63</v>
      </c>
      <c r="F3782" s="1">
        <v>3.0</v>
      </c>
      <c r="G3782" s="1">
        <v>27.0</v>
      </c>
      <c r="H3782" s="1">
        <v>4.0</v>
      </c>
      <c r="I3782" s="1" t="s">
        <v>22</v>
      </c>
      <c r="J3782" s="1">
        <v>0.309</v>
      </c>
      <c r="K3782" s="1">
        <v>0.701</v>
      </c>
      <c r="L3782" s="6" t="str">
        <f>if(J3782&gt;QUARTILE!$B$3, "TOP", if(J3782&lt;QUARTILE!$B$4, "BOTTOM", 0))</f>
        <v>BOTTOM</v>
      </c>
      <c r="M3782" s="6">
        <f t="shared" si="1"/>
        <v>2</v>
      </c>
      <c r="N3782" s="6" t="str">
        <f t="shared" si="2"/>
        <v>Gen X</v>
      </c>
      <c r="O3782" s="6" t="str">
        <f t="shared" si="3"/>
        <v>Medium Income</v>
      </c>
    </row>
    <row r="3783" hidden="1">
      <c r="A3783" s="1">
        <v>103781.0</v>
      </c>
      <c r="B3783" s="1">
        <v>38.0</v>
      </c>
      <c r="C3783" s="1">
        <v>41000.0</v>
      </c>
      <c r="D3783" s="1" t="s">
        <v>25</v>
      </c>
      <c r="E3783" s="1">
        <v>10235.01</v>
      </c>
      <c r="F3783" s="1">
        <v>1.0</v>
      </c>
      <c r="G3783" s="1">
        <v>23.0</v>
      </c>
      <c r="H3783" s="1">
        <v>10.0</v>
      </c>
      <c r="I3783" s="1" t="s">
        <v>22</v>
      </c>
      <c r="J3783" s="1">
        <v>0.139</v>
      </c>
      <c r="K3783" s="1">
        <v>0.093</v>
      </c>
      <c r="L3783" s="6" t="str">
        <f>if(J3783&gt;QUARTILE!$B$3, "TOP", if(J3783&lt;QUARTILE!$B$4, "BOTTOM", 0))</f>
        <v>BOTTOM</v>
      </c>
      <c r="M3783" s="6">
        <f t="shared" si="1"/>
        <v>2</v>
      </c>
      <c r="N3783" s="6" t="str">
        <f t="shared" si="2"/>
        <v>Gen X</v>
      </c>
      <c r="O3783" s="6" t="str">
        <f t="shared" si="3"/>
        <v>Low Income</v>
      </c>
    </row>
    <row r="3784" hidden="1">
      <c r="A3784" s="1">
        <v>103782.0</v>
      </c>
      <c r="B3784" s="1">
        <v>71.0</v>
      </c>
      <c r="C3784" s="1">
        <v>26000.0</v>
      </c>
      <c r="D3784" s="1" t="s">
        <v>23</v>
      </c>
      <c r="E3784" s="1">
        <v>880.73</v>
      </c>
      <c r="F3784" s="1">
        <v>3.0</v>
      </c>
      <c r="G3784" s="1">
        <v>14.0</v>
      </c>
      <c r="H3784" s="1">
        <v>4.0</v>
      </c>
      <c r="I3784" s="1" t="s">
        <v>22</v>
      </c>
      <c r="J3784" s="1">
        <v>0.732</v>
      </c>
      <c r="K3784" s="1">
        <v>0.547</v>
      </c>
      <c r="L3784" s="6">
        <f>if(J3784&gt;QUARTILE!$B$3, "TOP", if(J3784&lt;QUARTILE!$B$4, "BOTTOM", 0))</f>
        <v>0</v>
      </c>
      <c r="M3784" s="6">
        <f t="shared" si="1"/>
        <v>2</v>
      </c>
      <c r="N3784" s="6" t="str">
        <f t="shared" si="2"/>
        <v>Baby Boomer</v>
      </c>
      <c r="O3784" s="6" t="str">
        <f t="shared" si="3"/>
        <v>Low Income</v>
      </c>
    </row>
    <row r="3785" hidden="1">
      <c r="A3785" s="1">
        <v>103783.0</v>
      </c>
      <c r="B3785" s="1">
        <v>57.0</v>
      </c>
      <c r="C3785" s="1">
        <v>53000.0</v>
      </c>
      <c r="D3785" s="1" t="s">
        <v>25</v>
      </c>
      <c r="E3785" s="1">
        <v>4443.54</v>
      </c>
      <c r="F3785" s="1">
        <v>1.0</v>
      </c>
      <c r="G3785" s="1">
        <v>21.0</v>
      </c>
      <c r="H3785" s="1">
        <v>9.0</v>
      </c>
      <c r="I3785" s="1" t="s">
        <v>22</v>
      </c>
      <c r="J3785" s="1">
        <v>0.69</v>
      </c>
      <c r="K3785" s="1">
        <v>0.22</v>
      </c>
      <c r="L3785" s="6">
        <f>if(J3785&gt;QUARTILE!$B$3, "TOP", if(J3785&lt;QUARTILE!$B$4, "BOTTOM", 0))</f>
        <v>0</v>
      </c>
      <c r="M3785" s="6">
        <f t="shared" si="1"/>
        <v>2</v>
      </c>
      <c r="N3785" s="6" t="str">
        <f t="shared" si="2"/>
        <v>Gen X</v>
      </c>
      <c r="O3785" s="6" t="str">
        <f t="shared" si="3"/>
        <v>Medium Income</v>
      </c>
    </row>
    <row r="3786" hidden="1">
      <c r="A3786" s="1">
        <v>103784.0</v>
      </c>
      <c r="B3786" s="1">
        <v>56.0</v>
      </c>
      <c r="C3786" s="1">
        <v>25000.0</v>
      </c>
      <c r="D3786" s="1" t="s">
        <v>27</v>
      </c>
      <c r="E3786" s="1">
        <v>47604.67</v>
      </c>
      <c r="F3786" s="1">
        <v>4.0</v>
      </c>
      <c r="G3786" s="1">
        <v>17.0</v>
      </c>
      <c r="H3786" s="1">
        <v>8.0</v>
      </c>
      <c r="I3786" s="1" t="s">
        <v>18</v>
      </c>
      <c r="J3786" s="1">
        <v>0.34</v>
      </c>
      <c r="K3786" s="1">
        <v>0.007</v>
      </c>
      <c r="L3786" s="6">
        <f>if(J3786&gt;QUARTILE!$B$3, "TOP", if(J3786&lt;QUARTILE!$B$4, "BOTTOM", 0))</f>
        <v>0</v>
      </c>
      <c r="M3786" s="6">
        <f t="shared" si="1"/>
        <v>1</v>
      </c>
      <c r="N3786" s="6" t="str">
        <f t="shared" si="2"/>
        <v>Gen X</v>
      </c>
      <c r="O3786" s="6" t="str">
        <f t="shared" si="3"/>
        <v>Low Income</v>
      </c>
    </row>
    <row r="3787" hidden="1">
      <c r="A3787" s="1">
        <v>103785.0</v>
      </c>
      <c r="B3787" s="1">
        <v>38.0</v>
      </c>
      <c r="C3787" s="1">
        <v>16000.0</v>
      </c>
      <c r="D3787" s="1" t="s">
        <v>17</v>
      </c>
      <c r="E3787" s="1">
        <v>2028.7</v>
      </c>
      <c r="F3787" s="1">
        <v>2.0</v>
      </c>
      <c r="G3787" s="1">
        <v>16.0</v>
      </c>
      <c r="H3787" s="1">
        <v>12.0</v>
      </c>
      <c r="I3787" s="1" t="s">
        <v>18</v>
      </c>
      <c r="J3787" s="1">
        <v>0.928</v>
      </c>
      <c r="K3787" s="1">
        <v>0.877</v>
      </c>
      <c r="L3787" s="6" t="str">
        <f>if(J3787&gt;QUARTILE!$B$3, "TOP", if(J3787&lt;QUARTILE!$B$4, "BOTTOM", 0))</f>
        <v>TOP</v>
      </c>
      <c r="M3787" s="6">
        <f t="shared" si="1"/>
        <v>1</v>
      </c>
      <c r="N3787" s="6" t="str">
        <f t="shared" si="2"/>
        <v>Gen X</v>
      </c>
      <c r="O3787" s="6" t="str">
        <f t="shared" si="3"/>
        <v>Low Income</v>
      </c>
    </row>
    <row r="3788" hidden="1">
      <c r="A3788" s="1">
        <v>103786.0</v>
      </c>
      <c r="B3788" s="1">
        <v>27.0</v>
      </c>
      <c r="C3788" s="1">
        <v>31000.0</v>
      </c>
      <c r="D3788" s="1" t="s">
        <v>25</v>
      </c>
      <c r="E3788" s="1">
        <v>38878.07</v>
      </c>
      <c r="F3788" s="1">
        <v>1.0</v>
      </c>
      <c r="G3788" s="1">
        <v>22.0</v>
      </c>
      <c r="H3788" s="1">
        <v>15.0</v>
      </c>
      <c r="I3788" s="1" t="s">
        <v>18</v>
      </c>
      <c r="J3788" s="1">
        <v>0.554</v>
      </c>
      <c r="K3788" s="1">
        <v>0.897</v>
      </c>
      <c r="L3788" s="6">
        <f>if(J3788&gt;QUARTILE!$B$3, "TOP", if(J3788&lt;QUARTILE!$B$4, "BOTTOM", 0))</f>
        <v>0</v>
      </c>
      <c r="M3788" s="6">
        <f t="shared" si="1"/>
        <v>1</v>
      </c>
      <c r="N3788" s="6" t="str">
        <f t="shared" si="2"/>
        <v>Millenial</v>
      </c>
      <c r="O3788" s="6" t="str">
        <f t="shared" si="3"/>
        <v>Low Income</v>
      </c>
    </row>
    <row r="3789" hidden="1">
      <c r="A3789" s="1">
        <v>103787.0</v>
      </c>
      <c r="B3789" s="1">
        <v>55.0</v>
      </c>
      <c r="C3789" s="1">
        <v>13000.0</v>
      </c>
      <c r="D3789" s="1" t="s">
        <v>25</v>
      </c>
      <c r="E3789" s="1">
        <v>3915.51</v>
      </c>
      <c r="F3789" s="1">
        <v>1.0</v>
      </c>
      <c r="G3789" s="1">
        <v>28.0</v>
      </c>
      <c r="H3789" s="1">
        <v>5.0</v>
      </c>
      <c r="I3789" s="1" t="s">
        <v>22</v>
      </c>
      <c r="J3789" s="1">
        <v>0.453</v>
      </c>
      <c r="K3789" s="1">
        <v>0.971</v>
      </c>
      <c r="L3789" s="6">
        <f>if(J3789&gt;QUARTILE!$B$3, "TOP", if(J3789&lt;QUARTILE!$B$4, "BOTTOM", 0))</f>
        <v>0</v>
      </c>
      <c r="M3789" s="6">
        <f t="shared" si="1"/>
        <v>2</v>
      </c>
      <c r="N3789" s="6" t="str">
        <f t="shared" si="2"/>
        <v>Gen X</v>
      </c>
      <c r="O3789" s="6" t="str">
        <f t="shared" si="3"/>
        <v>Low Income</v>
      </c>
    </row>
    <row r="3790" hidden="1">
      <c r="A3790" s="1">
        <v>103788.0</v>
      </c>
      <c r="B3790" s="1">
        <v>63.0</v>
      </c>
      <c r="C3790" s="1">
        <v>12000.0</v>
      </c>
      <c r="D3790" s="1" t="s">
        <v>24</v>
      </c>
      <c r="E3790" s="1">
        <v>39578.87</v>
      </c>
      <c r="F3790" s="1">
        <v>4.0</v>
      </c>
      <c r="G3790" s="1">
        <v>17.0</v>
      </c>
      <c r="H3790" s="1">
        <v>5.0</v>
      </c>
      <c r="I3790" s="1" t="s">
        <v>18</v>
      </c>
      <c r="J3790" s="1">
        <v>0.732</v>
      </c>
      <c r="K3790" s="1">
        <v>0.671</v>
      </c>
      <c r="L3790" s="6">
        <f>if(J3790&gt;QUARTILE!$B$3, "TOP", if(J3790&lt;QUARTILE!$B$4, "BOTTOM", 0))</f>
        <v>0</v>
      </c>
      <c r="M3790" s="6">
        <f t="shared" si="1"/>
        <v>1</v>
      </c>
      <c r="N3790" s="6" t="str">
        <f t="shared" si="2"/>
        <v>Baby Boomer</v>
      </c>
      <c r="O3790" s="6" t="str">
        <f t="shared" si="3"/>
        <v>Low Income</v>
      </c>
    </row>
    <row r="3791" hidden="1">
      <c r="A3791" s="1">
        <v>103789.0</v>
      </c>
      <c r="B3791" s="1">
        <v>21.0</v>
      </c>
      <c r="C3791" s="1">
        <v>35000.0</v>
      </c>
      <c r="D3791" s="1" t="s">
        <v>23</v>
      </c>
      <c r="E3791" s="1">
        <v>15444.76</v>
      </c>
      <c r="F3791" s="1">
        <v>5.0</v>
      </c>
      <c r="G3791" s="1">
        <v>12.0</v>
      </c>
      <c r="H3791" s="1">
        <v>17.0</v>
      </c>
      <c r="I3791" s="1" t="s">
        <v>18</v>
      </c>
      <c r="J3791" s="1">
        <v>0.281</v>
      </c>
      <c r="K3791" s="1">
        <v>0.87</v>
      </c>
      <c r="L3791" s="6" t="str">
        <f>if(J3791&gt;QUARTILE!$B$3, "TOP", if(J3791&lt;QUARTILE!$B$4, "BOTTOM", 0))</f>
        <v>BOTTOM</v>
      </c>
      <c r="M3791" s="6">
        <f t="shared" si="1"/>
        <v>1</v>
      </c>
      <c r="N3791" s="6" t="str">
        <f t="shared" si="2"/>
        <v>Millenial</v>
      </c>
      <c r="O3791" s="6" t="str">
        <f t="shared" si="3"/>
        <v>Low Income</v>
      </c>
    </row>
    <row r="3792" hidden="1">
      <c r="A3792" s="1">
        <v>103790.0</v>
      </c>
      <c r="B3792" s="1">
        <v>77.0</v>
      </c>
      <c r="C3792" s="1">
        <v>37000.0</v>
      </c>
      <c r="D3792" s="1" t="s">
        <v>17</v>
      </c>
      <c r="E3792" s="1">
        <v>42108.59</v>
      </c>
      <c r="F3792" s="1">
        <v>5.0</v>
      </c>
      <c r="G3792" s="1">
        <v>27.0</v>
      </c>
      <c r="H3792" s="1">
        <v>7.0</v>
      </c>
      <c r="I3792" s="1" t="s">
        <v>18</v>
      </c>
      <c r="J3792" s="1">
        <v>0.687</v>
      </c>
      <c r="K3792" s="1">
        <v>0.774</v>
      </c>
      <c r="L3792" s="6">
        <f>if(J3792&gt;QUARTILE!$B$3, "TOP", if(J3792&lt;QUARTILE!$B$4, "BOTTOM", 0))</f>
        <v>0</v>
      </c>
      <c r="M3792" s="6">
        <f t="shared" si="1"/>
        <v>1</v>
      </c>
      <c r="N3792" s="6" t="str">
        <f t="shared" si="2"/>
        <v>Baby Boomer</v>
      </c>
      <c r="O3792" s="6" t="str">
        <f t="shared" si="3"/>
        <v>Low Income</v>
      </c>
    </row>
    <row r="3793" hidden="1">
      <c r="A3793" s="1">
        <v>103791.0</v>
      </c>
      <c r="B3793" s="1">
        <v>74.0</v>
      </c>
      <c r="C3793" s="1">
        <v>10000.0</v>
      </c>
      <c r="D3793" s="1" t="s">
        <v>23</v>
      </c>
      <c r="E3793" s="1">
        <v>3290.5</v>
      </c>
      <c r="F3793" s="1">
        <v>5.0</v>
      </c>
      <c r="G3793" s="1">
        <v>18.0</v>
      </c>
      <c r="H3793" s="1">
        <v>4.0</v>
      </c>
      <c r="I3793" s="1" t="s">
        <v>22</v>
      </c>
      <c r="J3793" s="1">
        <v>0.414</v>
      </c>
      <c r="K3793" s="1">
        <v>0.126</v>
      </c>
      <c r="L3793" s="6">
        <f>if(J3793&gt;QUARTILE!$B$3, "TOP", if(J3793&lt;QUARTILE!$B$4, "BOTTOM", 0))</f>
        <v>0</v>
      </c>
      <c r="M3793" s="6">
        <f t="shared" si="1"/>
        <v>2</v>
      </c>
      <c r="N3793" s="6" t="str">
        <f t="shared" si="2"/>
        <v>Baby Boomer</v>
      </c>
      <c r="O3793" s="6" t="str">
        <f t="shared" si="3"/>
        <v>Low Income</v>
      </c>
    </row>
    <row r="3794" hidden="1">
      <c r="A3794" s="1">
        <v>103792.0</v>
      </c>
      <c r="B3794" s="1">
        <v>62.0</v>
      </c>
      <c r="C3794" s="1">
        <v>10000.0</v>
      </c>
      <c r="D3794" s="1" t="s">
        <v>25</v>
      </c>
      <c r="E3794" s="1">
        <v>28712.76</v>
      </c>
      <c r="F3794" s="1">
        <v>1.0</v>
      </c>
      <c r="G3794" s="1">
        <v>25.0</v>
      </c>
      <c r="H3794" s="1">
        <v>5.0</v>
      </c>
      <c r="I3794" s="1" t="s">
        <v>22</v>
      </c>
      <c r="J3794" s="1">
        <v>0.745</v>
      </c>
      <c r="K3794" s="1">
        <v>0.086</v>
      </c>
      <c r="L3794" s="6">
        <f>if(J3794&gt;QUARTILE!$B$3, "TOP", if(J3794&lt;QUARTILE!$B$4, "BOTTOM", 0))</f>
        <v>0</v>
      </c>
      <c r="M3794" s="6">
        <f t="shared" si="1"/>
        <v>2</v>
      </c>
      <c r="N3794" s="6" t="str">
        <f t="shared" si="2"/>
        <v>Baby Boomer</v>
      </c>
      <c r="O3794" s="6" t="str">
        <f t="shared" si="3"/>
        <v>Low Income</v>
      </c>
    </row>
    <row r="3795" hidden="1">
      <c r="A3795" s="1">
        <v>103793.0</v>
      </c>
      <c r="B3795" s="1">
        <v>37.0</v>
      </c>
      <c r="C3795" s="1">
        <v>17000.0</v>
      </c>
      <c r="D3795" s="1" t="s">
        <v>23</v>
      </c>
      <c r="E3795" s="1">
        <v>22832.4</v>
      </c>
      <c r="F3795" s="1">
        <v>1.0</v>
      </c>
      <c r="G3795" s="1">
        <v>18.0</v>
      </c>
      <c r="H3795" s="1">
        <v>8.0</v>
      </c>
      <c r="I3795" s="1" t="s">
        <v>22</v>
      </c>
      <c r="J3795" s="1">
        <v>0.298</v>
      </c>
      <c r="K3795" s="1">
        <v>0.127</v>
      </c>
      <c r="L3795" s="6" t="str">
        <f>if(J3795&gt;QUARTILE!$B$3, "TOP", if(J3795&lt;QUARTILE!$B$4, "BOTTOM", 0))</f>
        <v>BOTTOM</v>
      </c>
      <c r="M3795" s="6">
        <f t="shared" si="1"/>
        <v>2</v>
      </c>
      <c r="N3795" s="6" t="str">
        <f t="shared" si="2"/>
        <v>Gen X</v>
      </c>
      <c r="O3795" s="6" t="str">
        <f t="shared" si="3"/>
        <v>Low Income</v>
      </c>
    </row>
    <row r="3796" hidden="1">
      <c r="A3796" s="1">
        <v>103794.0</v>
      </c>
      <c r="B3796" s="1">
        <v>34.0</v>
      </c>
      <c r="C3796" s="1">
        <v>14000.0</v>
      </c>
      <c r="D3796" s="1" t="s">
        <v>27</v>
      </c>
      <c r="E3796" s="1">
        <v>15658.52</v>
      </c>
      <c r="F3796" s="1">
        <v>3.0</v>
      </c>
      <c r="G3796" s="1">
        <v>19.0</v>
      </c>
      <c r="H3796" s="1">
        <v>13.0</v>
      </c>
      <c r="I3796" s="1" t="s">
        <v>18</v>
      </c>
      <c r="J3796" s="1">
        <v>0.185</v>
      </c>
      <c r="K3796" s="1">
        <v>0.163</v>
      </c>
      <c r="L3796" s="6" t="str">
        <f>if(J3796&gt;QUARTILE!$B$3, "TOP", if(J3796&lt;QUARTILE!$B$4, "BOTTOM", 0))</f>
        <v>BOTTOM</v>
      </c>
      <c r="M3796" s="6">
        <f t="shared" si="1"/>
        <v>1</v>
      </c>
      <c r="N3796" s="6" t="str">
        <f t="shared" si="2"/>
        <v>Gen X</v>
      </c>
      <c r="O3796" s="6" t="str">
        <f t="shared" si="3"/>
        <v>Low Income</v>
      </c>
    </row>
    <row r="3797" hidden="1">
      <c r="A3797" s="1">
        <v>103795.0</v>
      </c>
      <c r="B3797" s="1">
        <v>72.0</v>
      </c>
      <c r="C3797" s="1">
        <v>29000.0</v>
      </c>
      <c r="D3797" s="1" t="s">
        <v>25</v>
      </c>
      <c r="E3797" s="1">
        <v>33276.55</v>
      </c>
      <c r="F3797" s="1">
        <v>3.0</v>
      </c>
      <c r="G3797" s="1">
        <v>30.0</v>
      </c>
      <c r="H3797" s="1">
        <v>3.0</v>
      </c>
      <c r="I3797" s="1" t="s">
        <v>18</v>
      </c>
      <c r="J3797" s="1">
        <v>0.4</v>
      </c>
      <c r="K3797" s="1">
        <v>0.722</v>
      </c>
      <c r="L3797" s="6">
        <f>if(J3797&gt;QUARTILE!$B$3, "TOP", if(J3797&lt;QUARTILE!$B$4, "BOTTOM", 0))</f>
        <v>0</v>
      </c>
      <c r="M3797" s="6">
        <f t="shared" si="1"/>
        <v>1</v>
      </c>
      <c r="N3797" s="6" t="str">
        <f t="shared" si="2"/>
        <v>Baby Boomer</v>
      </c>
      <c r="O3797" s="6" t="str">
        <f t="shared" si="3"/>
        <v>Low Income</v>
      </c>
    </row>
    <row r="3798" hidden="1">
      <c r="A3798" s="1">
        <v>103796.0</v>
      </c>
      <c r="B3798" s="1">
        <v>24.0</v>
      </c>
      <c r="C3798" s="1">
        <v>23000.0</v>
      </c>
      <c r="D3798" s="1" t="s">
        <v>25</v>
      </c>
      <c r="E3798" s="1">
        <v>20898.17</v>
      </c>
      <c r="F3798" s="1">
        <v>2.0</v>
      </c>
      <c r="G3798" s="1">
        <v>19.0</v>
      </c>
      <c r="H3798" s="1">
        <v>9.0</v>
      </c>
      <c r="I3798" s="1" t="s">
        <v>22</v>
      </c>
      <c r="J3798" s="1">
        <v>0.986</v>
      </c>
      <c r="K3798" s="1">
        <v>0.941</v>
      </c>
      <c r="L3798" s="6" t="str">
        <f>if(J3798&gt;QUARTILE!$B$3, "TOP", if(J3798&lt;QUARTILE!$B$4, "BOTTOM", 0))</f>
        <v>TOP</v>
      </c>
      <c r="M3798" s="6">
        <f t="shared" si="1"/>
        <v>2</v>
      </c>
      <c r="N3798" s="6" t="str">
        <f t="shared" si="2"/>
        <v>Millenial</v>
      </c>
      <c r="O3798" s="6" t="str">
        <f t="shared" si="3"/>
        <v>Low Income</v>
      </c>
    </row>
    <row r="3799" hidden="1">
      <c r="A3799" s="1">
        <v>103797.0</v>
      </c>
      <c r="B3799" s="1">
        <v>21.0</v>
      </c>
      <c r="C3799" s="1">
        <v>44000.0</v>
      </c>
      <c r="D3799" s="1" t="s">
        <v>17</v>
      </c>
      <c r="E3799" s="1">
        <v>41919.05</v>
      </c>
      <c r="F3799" s="1">
        <v>2.0</v>
      </c>
      <c r="G3799" s="1">
        <v>26.0</v>
      </c>
      <c r="H3799" s="1">
        <v>19.0</v>
      </c>
      <c r="I3799" s="1" t="s">
        <v>22</v>
      </c>
      <c r="J3799" s="1">
        <v>0.949</v>
      </c>
      <c r="K3799" s="1">
        <v>0.252</v>
      </c>
      <c r="L3799" s="6" t="str">
        <f>if(J3799&gt;QUARTILE!$B$3, "TOP", if(J3799&lt;QUARTILE!$B$4, "BOTTOM", 0))</f>
        <v>TOP</v>
      </c>
      <c r="M3799" s="6">
        <f t="shared" si="1"/>
        <v>2</v>
      </c>
      <c r="N3799" s="6" t="str">
        <f t="shared" si="2"/>
        <v>Millenial</v>
      </c>
      <c r="O3799" s="6" t="str">
        <f t="shared" si="3"/>
        <v>Low Income</v>
      </c>
    </row>
    <row r="3800" hidden="1">
      <c r="A3800" s="1">
        <v>103798.0</v>
      </c>
      <c r="B3800" s="1">
        <v>46.0</v>
      </c>
      <c r="C3800" s="1">
        <v>27000.0</v>
      </c>
      <c r="D3800" s="1" t="s">
        <v>27</v>
      </c>
      <c r="E3800" s="1">
        <v>9595.01</v>
      </c>
      <c r="F3800" s="1">
        <v>3.0</v>
      </c>
      <c r="G3800" s="1">
        <v>18.0</v>
      </c>
      <c r="H3800" s="1">
        <v>8.0</v>
      </c>
      <c r="I3800" s="1" t="s">
        <v>22</v>
      </c>
      <c r="J3800" s="1">
        <v>0.829</v>
      </c>
      <c r="K3800" s="1">
        <v>0.034</v>
      </c>
      <c r="L3800" s="6" t="str">
        <f>if(J3800&gt;QUARTILE!$B$3, "TOP", if(J3800&lt;QUARTILE!$B$4, "BOTTOM", 0))</f>
        <v>TOP</v>
      </c>
      <c r="M3800" s="6">
        <f t="shared" si="1"/>
        <v>2</v>
      </c>
      <c r="N3800" s="6" t="str">
        <f t="shared" si="2"/>
        <v>Gen X</v>
      </c>
      <c r="O3800" s="6" t="str">
        <f t="shared" si="3"/>
        <v>Low Income</v>
      </c>
    </row>
    <row r="3801" hidden="1">
      <c r="A3801" s="1">
        <v>103799.0</v>
      </c>
      <c r="B3801" s="1">
        <v>31.0</v>
      </c>
      <c r="C3801" s="1">
        <v>15000.0</v>
      </c>
      <c r="D3801" s="1" t="s">
        <v>27</v>
      </c>
      <c r="E3801" s="1">
        <v>17828.22</v>
      </c>
      <c r="F3801" s="1">
        <v>1.0</v>
      </c>
      <c r="G3801" s="1">
        <v>23.0</v>
      </c>
      <c r="H3801" s="1">
        <v>8.0</v>
      </c>
      <c r="I3801" s="1" t="s">
        <v>22</v>
      </c>
      <c r="J3801" s="1">
        <v>0.781</v>
      </c>
      <c r="K3801" s="1">
        <v>0.307</v>
      </c>
      <c r="L3801" s="6">
        <f>if(J3801&gt;QUARTILE!$B$3, "TOP", if(J3801&lt;QUARTILE!$B$4, "BOTTOM", 0))</f>
        <v>0</v>
      </c>
      <c r="M3801" s="6">
        <f t="shared" si="1"/>
        <v>2</v>
      </c>
      <c r="N3801" s="6" t="str">
        <f t="shared" si="2"/>
        <v>Gen X</v>
      </c>
      <c r="O3801" s="6" t="str">
        <f t="shared" si="3"/>
        <v>Low Income</v>
      </c>
    </row>
    <row r="3802" hidden="1">
      <c r="A3802" s="1">
        <v>103800.0</v>
      </c>
      <c r="B3802" s="1">
        <v>20.0</v>
      </c>
      <c r="C3802" s="1">
        <v>7000.0</v>
      </c>
      <c r="D3802" s="1" t="s">
        <v>23</v>
      </c>
      <c r="E3802" s="1">
        <v>40897.07</v>
      </c>
      <c r="F3802" s="1">
        <v>4.0</v>
      </c>
      <c r="G3802" s="1">
        <v>21.0</v>
      </c>
      <c r="H3802" s="1">
        <v>7.0</v>
      </c>
      <c r="I3802" s="1" t="s">
        <v>18</v>
      </c>
      <c r="J3802" s="1">
        <v>0.787</v>
      </c>
      <c r="K3802" s="1">
        <v>0.556</v>
      </c>
      <c r="L3802" s="6">
        <f>if(J3802&gt;QUARTILE!$B$3, "TOP", if(J3802&lt;QUARTILE!$B$4, "BOTTOM", 0))</f>
        <v>0</v>
      </c>
      <c r="M3802" s="6">
        <f t="shared" si="1"/>
        <v>1</v>
      </c>
      <c r="N3802" s="6" t="str">
        <f t="shared" si="2"/>
        <v>Millenial</v>
      </c>
      <c r="O3802" s="6" t="str">
        <f t="shared" si="3"/>
        <v>Low Income</v>
      </c>
    </row>
    <row r="3803" hidden="1">
      <c r="A3803" s="1">
        <v>103801.0</v>
      </c>
      <c r="B3803" s="1">
        <v>41.0</v>
      </c>
      <c r="C3803" s="1">
        <v>25000.0</v>
      </c>
      <c r="D3803" s="1" t="s">
        <v>21</v>
      </c>
      <c r="E3803" s="1">
        <v>4836.69</v>
      </c>
      <c r="F3803" s="1">
        <v>3.0</v>
      </c>
      <c r="G3803" s="1">
        <v>19.0</v>
      </c>
      <c r="H3803" s="1">
        <v>10.0</v>
      </c>
      <c r="I3803" s="1" t="s">
        <v>22</v>
      </c>
      <c r="J3803" s="1">
        <v>0.098</v>
      </c>
      <c r="K3803" s="1">
        <v>0.943</v>
      </c>
      <c r="L3803" s="6" t="str">
        <f>if(J3803&gt;QUARTILE!$B$3, "TOP", if(J3803&lt;QUARTILE!$B$4, "BOTTOM", 0))</f>
        <v>BOTTOM</v>
      </c>
      <c r="M3803" s="6">
        <f t="shared" si="1"/>
        <v>2</v>
      </c>
      <c r="N3803" s="6" t="str">
        <f t="shared" si="2"/>
        <v>Gen X</v>
      </c>
      <c r="O3803" s="6" t="str">
        <f t="shared" si="3"/>
        <v>Low Income</v>
      </c>
    </row>
    <row r="3804" hidden="1">
      <c r="A3804" s="1">
        <v>103802.0</v>
      </c>
      <c r="B3804" s="1">
        <v>54.0</v>
      </c>
      <c r="C3804" s="1">
        <v>8000.0</v>
      </c>
      <c r="D3804" s="1" t="s">
        <v>23</v>
      </c>
      <c r="E3804" s="1">
        <v>13300.58</v>
      </c>
      <c r="F3804" s="1">
        <v>1.0</v>
      </c>
      <c r="G3804" s="1">
        <v>19.0</v>
      </c>
      <c r="H3804" s="1">
        <v>7.0</v>
      </c>
      <c r="I3804" s="1" t="s">
        <v>22</v>
      </c>
      <c r="J3804" s="1">
        <v>0.375</v>
      </c>
      <c r="K3804" s="1">
        <v>0.45</v>
      </c>
      <c r="L3804" s="6">
        <f>if(J3804&gt;QUARTILE!$B$3, "TOP", if(J3804&lt;QUARTILE!$B$4, "BOTTOM", 0))</f>
        <v>0</v>
      </c>
      <c r="M3804" s="6">
        <f t="shared" si="1"/>
        <v>2</v>
      </c>
      <c r="N3804" s="6" t="str">
        <f t="shared" si="2"/>
        <v>Gen X</v>
      </c>
      <c r="O3804" s="6" t="str">
        <f t="shared" si="3"/>
        <v>Low Income</v>
      </c>
    </row>
    <row r="3805" hidden="1">
      <c r="A3805" s="1">
        <v>103803.0</v>
      </c>
      <c r="B3805" s="1">
        <v>33.0</v>
      </c>
      <c r="C3805" s="1">
        <v>15000.0</v>
      </c>
      <c r="D3805" s="1" t="s">
        <v>23</v>
      </c>
      <c r="E3805" s="1">
        <v>64751.91</v>
      </c>
      <c r="F3805" s="1">
        <v>3.0</v>
      </c>
      <c r="G3805" s="1">
        <v>26.0</v>
      </c>
      <c r="H3805" s="1">
        <v>6.0</v>
      </c>
      <c r="I3805" s="1" t="s">
        <v>18</v>
      </c>
      <c r="J3805" s="1">
        <v>0.712</v>
      </c>
      <c r="K3805" s="1">
        <v>0.236</v>
      </c>
      <c r="L3805" s="6">
        <f>if(J3805&gt;QUARTILE!$B$3, "TOP", if(J3805&lt;QUARTILE!$B$4, "BOTTOM", 0))</f>
        <v>0</v>
      </c>
      <c r="M3805" s="6">
        <f t="shared" si="1"/>
        <v>1</v>
      </c>
      <c r="N3805" s="6" t="str">
        <f t="shared" si="2"/>
        <v>Gen X</v>
      </c>
      <c r="O3805" s="6" t="str">
        <f t="shared" si="3"/>
        <v>Low Income</v>
      </c>
    </row>
    <row r="3806" hidden="1">
      <c r="A3806" s="1">
        <v>103804.0</v>
      </c>
      <c r="B3806" s="1">
        <v>75.0</v>
      </c>
      <c r="C3806" s="1">
        <v>14000.0</v>
      </c>
      <c r="D3806" s="1" t="s">
        <v>23</v>
      </c>
      <c r="E3806" s="1">
        <v>12833.95</v>
      </c>
      <c r="F3806" s="1">
        <v>5.0</v>
      </c>
      <c r="G3806" s="1">
        <v>21.0</v>
      </c>
      <c r="H3806" s="1">
        <v>9.0</v>
      </c>
      <c r="I3806" s="1" t="s">
        <v>22</v>
      </c>
      <c r="J3806" s="1">
        <v>0.156</v>
      </c>
      <c r="K3806" s="1">
        <v>0.603</v>
      </c>
      <c r="L3806" s="6" t="str">
        <f>if(J3806&gt;QUARTILE!$B$3, "TOP", if(J3806&lt;QUARTILE!$B$4, "BOTTOM", 0))</f>
        <v>BOTTOM</v>
      </c>
      <c r="M3806" s="6">
        <f t="shared" si="1"/>
        <v>2</v>
      </c>
      <c r="N3806" s="6" t="str">
        <f t="shared" si="2"/>
        <v>Baby Boomer</v>
      </c>
      <c r="O3806" s="6" t="str">
        <f t="shared" si="3"/>
        <v>Low Income</v>
      </c>
    </row>
    <row r="3807" hidden="1">
      <c r="A3807" s="1">
        <v>103805.0</v>
      </c>
      <c r="B3807" s="1">
        <v>72.0</v>
      </c>
      <c r="C3807" s="1">
        <v>16000.0</v>
      </c>
      <c r="D3807" s="1" t="s">
        <v>25</v>
      </c>
      <c r="E3807" s="1">
        <v>5829.24</v>
      </c>
      <c r="F3807" s="1">
        <v>3.0</v>
      </c>
      <c r="G3807" s="1">
        <v>23.0</v>
      </c>
      <c r="H3807" s="1">
        <v>2.0</v>
      </c>
      <c r="I3807" s="1" t="s">
        <v>22</v>
      </c>
      <c r="J3807" s="1">
        <v>0.08</v>
      </c>
      <c r="K3807" s="1">
        <v>0.211</v>
      </c>
      <c r="L3807" s="6" t="str">
        <f>if(J3807&gt;QUARTILE!$B$3, "TOP", if(J3807&lt;QUARTILE!$B$4, "BOTTOM", 0))</f>
        <v>BOTTOM</v>
      </c>
      <c r="M3807" s="6">
        <f t="shared" si="1"/>
        <v>2</v>
      </c>
      <c r="N3807" s="6" t="str">
        <f t="shared" si="2"/>
        <v>Baby Boomer</v>
      </c>
      <c r="O3807" s="6" t="str">
        <f t="shared" si="3"/>
        <v>Low Income</v>
      </c>
    </row>
    <row r="3808" hidden="1">
      <c r="A3808" s="1">
        <v>103806.0</v>
      </c>
      <c r="B3808" s="1">
        <v>69.0</v>
      </c>
      <c r="C3808" s="1">
        <v>10000.0</v>
      </c>
      <c r="D3808" s="1" t="s">
        <v>21</v>
      </c>
      <c r="E3808" s="1">
        <v>8648.8</v>
      </c>
      <c r="F3808" s="1">
        <v>5.0</v>
      </c>
      <c r="G3808" s="1">
        <v>21.0</v>
      </c>
      <c r="H3808" s="1">
        <v>5.0</v>
      </c>
      <c r="I3808" s="1" t="s">
        <v>22</v>
      </c>
      <c r="J3808" s="1">
        <v>0.093</v>
      </c>
      <c r="K3808" s="1">
        <v>0.716</v>
      </c>
      <c r="L3808" s="6" t="str">
        <f>if(J3808&gt;QUARTILE!$B$3, "TOP", if(J3808&lt;QUARTILE!$B$4, "BOTTOM", 0))</f>
        <v>BOTTOM</v>
      </c>
      <c r="M3808" s="6">
        <f t="shared" si="1"/>
        <v>2</v>
      </c>
      <c r="N3808" s="6" t="str">
        <f t="shared" si="2"/>
        <v>Baby Boomer</v>
      </c>
      <c r="O3808" s="6" t="str">
        <f t="shared" si="3"/>
        <v>Low Income</v>
      </c>
    </row>
    <row r="3809" hidden="1">
      <c r="A3809" s="1">
        <v>103807.0</v>
      </c>
      <c r="B3809" s="1">
        <v>21.0</v>
      </c>
      <c r="C3809" s="1">
        <v>14000.0</v>
      </c>
      <c r="D3809" s="1" t="s">
        <v>23</v>
      </c>
      <c r="E3809" s="1">
        <v>43271.1</v>
      </c>
      <c r="F3809" s="1">
        <v>1.0</v>
      </c>
      <c r="G3809" s="1">
        <v>17.0</v>
      </c>
      <c r="H3809" s="1">
        <v>15.0</v>
      </c>
      <c r="I3809" s="1" t="s">
        <v>22</v>
      </c>
      <c r="J3809" s="1">
        <v>0.258</v>
      </c>
      <c r="K3809" s="1">
        <v>0.314</v>
      </c>
      <c r="L3809" s="6" t="str">
        <f>if(J3809&gt;QUARTILE!$B$3, "TOP", if(J3809&lt;QUARTILE!$B$4, "BOTTOM", 0))</f>
        <v>BOTTOM</v>
      </c>
      <c r="M3809" s="6">
        <f t="shared" si="1"/>
        <v>2</v>
      </c>
      <c r="N3809" s="6" t="str">
        <f t="shared" si="2"/>
        <v>Millenial</v>
      </c>
      <c r="O3809" s="6" t="str">
        <f t="shared" si="3"/>
        <v>Low Income</v>
      </c>
    </row>
    <row r="3810" hidden="1">
      <c r="A3810" s="1">
        <v>103808.0</v>
      </c>
      <c r="B3810" s="1">
        <v>73.0</v>
      </c>
      <c r="C3810" s="1">
        <v>44000.0</v>
      </c>
      <c r="D3810" s="1" t="s">
        <v>25</v>
      </c>
      <c r="E3810" s="1">
        <v>61969.94</v>
      </c>
      <c r="F3810" s="1">
        <v>5.0</v>
      </c>
      <c r="G3810" s="1">
        <v>17.0</v>
      </c>
      <c r="H3810" s="1">
        <v>6.0</v>
      </c>
      <c r="I3810" s="1" t="s">
        <v>18</v>
      </c>
      <c r="J3810" s="1">
        <v>0.26</v>
      </c>
      <c r="K3810" s="1">
        <v>0.827</v>
      </c>
      <c r="L3810" s="6" t="str">
        <f>if(J3810&gt;QUARTILE!$B$3, "TOP", if(J3810&lt;QUARTILE!$B$4, "BOTTOM", 0))</f>
        <v>BOTTOM</v>
      </c>
      <c r="M3810" s="6">
        <f t="shared" si="1"/>
        <v>1</v>
      </c>
      <c r="N3810" s="6" t="str">
        <f t="shared" si="2"/>
        <v>Baby Boomer</v>
      </c>
      <c r="O3810" s="6" t="str">
        <f t="shared" si="3"/>
        <v>Low Income</v>
      </c>
    </row>
    <row r="3811" hidden="1">
      <c r="A3811" s="1">
        <v>103809.0</v>
      </c>
      <c r="B3811" s="1">
        <v>79.0</v>
      </c>
      <c r="C3811" s="1">
        <v>44000.0</v>
      </c>
      <c r="D3811" s="1" t="s">
        <v>17</v>
      </c>
      <c r="E3811" s="1">
        <v>59957.75</v>
      </c>
      <c r="F3811" s="1">
        <v>3.0</v>
      </c>
      <c r="G3811" s="1">
        <v>16.0</v>
      </c>
      <c r="H3811" s="1">
        <v>4.0</v>
      </c>
      <c r="I3811" s="1" t="s">
        <v>18</v>
      </c>
      <c r="J3811" s="1">
        <v>0.29</v>
      </c>
      <c r="K3811" s="1">
        <v>0.834</v>
      </c>
      <c r="L3811" s="6" t="str">
        <f>if(J3811&gt;QUARTILE!$B$3, "TOP", if(J3811&lt;QUARTILE!$B$4, "BOTTOM", 0))</f>
        <v>BOTTOM</v>
      </c>
      <c r="M3811" s="6">
        <f t="shared" si="1"/>
        <v>1</v>
      </c>
      <c r="N3811" s="6" t="str">
        <f t="shared" si="2"/>
        <v>Baby Boomer</v>
      </c>
      <c r="O3811" s="6" t="str">
        <f t="shared" si="3"/>
        <v>Low Income</v>
      </c>
    </row>
    <row r="3812" hidden="1">
      <c r="A3812" s="1">
        <v>103810.0</v>
      </c>
      <c r="B3812" s="1">
        <v>41.0</v>
      </c>
      <c r="C3812" s="1">
        <v>55000.0</v>
      </c>
      <c r="D3812" s="1" t="s">
        <v>27</v>
      </c>
      <c r="E3812" s="1">
        <v>24009.07</v>
      </c>
      <c r="F3812" s="1">
        <v>5.0</v>
      </c>
      <c r="G3812" s="1">
        <v>19.0</v>
      </c>
      <c r="H3812" s="1">
        <v>10.0</v>
      </c>
      <c r="I3812" s="1" t="s">
        <v>22</v>
      </c>
      <c r="J3812" s="1">
        <v>0.599</v>
      </c>
      <c r="K3812" s="1">
        <v>0.615</v>
      </c>
      <c r="L3812" s="6">
        <f>if(J3812&gt;QUARTILE!$B$3, "TOP", if(J3812&lt;QUARTILE!$B$4, "BOTTOM", 0))</f>
        <v>0</v>
      </c>
      <c r="M3812" s="6">
        <f t="shared" si="1"/>
        <v>2</v>
      </c>
      <c r="N3812" s="6" t="str">
        <f t="shared" si="2"/>
        <v>Gen X</v>
      </c>
      <c r="O3812" s="6" t="str">
        <f t="shared" si="3"/>
        <v>Medium Income</v>
      </c>
    </row>
    <row r="3813" hidden="1">
      <c r="A3813" s="1">
        <v>103811.0</v>
      </c>
      <c r="B3813" s="1">
        <v>51.0</v>
      </c>
      <c r="C3813" s="1">
        <v>22000.0</v>
      </c>
      <c r="D3813" s="1" t="s">
        <v>27</v>
      </c>
      <c r="E3813" s="1">
        <v>14250.75</v>
      </c>
      <c r="F3813" s="1">
        <v>4.0</v>
      </c>
      <c r="G3813" s="1">
        <v>17.0</v>
      </c>
      <c r="H3813" s="1">
        <v>5.0</v>
      </c>
      <c r="I3813" s="1" t="s">
        <v>22</v>
      </c>
      <c r="J3813" s="1">
        <v>0.285</v>
      </c>
      <c r="K3813" s="1">
        <v>0.598</v>
      </c>
      <c r="L3813" s="6" t="str">
        <f>if(J3813&gt;QUARTILE!$B$3, "TOP", if(J3813&lt;QUARTILE!$B$4, "BOTTOM", 0))</f>
        <v>BOTTOM</v>
      </c>
      <c r="M3813" s="6">
        <f t="shared" si="1"/>
        <v>2</v>
      </c>
      <c r="N3813" s="6" t="str">
        <f t="shared" si="2"/>
        <v>Gen X</v>
      </c>
      <c r="O3813" s="6" t="str">
        <f t="shared" si="3"/>
        <v>Low Income</v>
      </c>
    </row>
    <row r="3814" hidden="1">
      <c r="A3814" s="1">
        <v>103812.0</v>
      </c>
      <c r="B3814" s="1">
        <v>47.0</v>
      </c>
      <c r="C3814" s="1">
        <v>26000.0</v>
      </c>
      <c r="D3814" s="1" t="s">
        <v>23</v>
      </c>
      <c r="E3814" s="1">
        <v>4034.71</v>
      </c>
      <c r="F3814" s="1">
        <v>5.0</v>
      </c>
      <c r="G3814" s="1">
        <v>21.0</v>
      </c>
      <c r="H3814" s="1">
        <v>8.0</v>
      </c>
      <c r="I3814" s="1" t="s">
        <v>22</v>
      </c>
      <c r="J3814" s="1">
        <v>0.91</v>
      </c>
      <c r="K3814" s="1">
        <v>0.073</v>
      </c>
      <c r="L3814" s="6" t="str">
        <f>if(J3814&gt;QUARTILE!$B$3, "TOP", if(J3814&lt;QUARTILE!$B$4, "BOTTOM", 0))</f>
        <v>TOP</v>
      </c>
      <c r="M3814" s="6">
        <f t="shared" si="1"/>
        <v>2</v>
      </c>
      <c r="N3814" s="6" t="str">
        <f t="shared" si="2"/>
        <v>Gen X</v>
      </c>
      <c r="O3814" s="6" t="str">
        <f t="shared" si="3"/>
        <v>Low Income</v>
      </c>
    </row>
    <row r="3815" hidden="1">
      <c r="A3815" s="1">
        <v>103813.0</v>
      </c>
      <c r="B3815" s="1">
        <v>35.0</v>
      </c>
      <c r="C3815" s="1">
        <v>44000.0</v>
      </c>
      <c r="D3815" s="1" t="s">
        <v>27</v>
      </c>
      <c r="E3815" s="1">
        <v>2630.01</v>
      </c>
      <c r="F3815" s="1">
        <v>5.0</v>
      </c>
      <c r="G3815" s="1">
        <v>18.0</v>
      </c>
      <c r="H3815" s="1">
        <v>11.0</v>
      </c>
      <c r="I3815" s="1" t="s">
        <v>18</v>
      </c>
      <c r="J3815" s="1">
        <v>0.876</v>
      </c>
      <c r="K3815" s="1">
        <v>0.231</v>
      </c>
      <c r="L3815" s="6" t="str">
        <f>if(J3815&gt;QUARTILE!$B$3, "TOP", if(J3815&lt;QUARTILE!$B$4, "BOTTOM", 0))</f>
        <v>TOP</v>
      </c>
      <c r="M3815" s="6">
        <f t="shared" si="1"/>
        <v>1</v>
      </c>
      <c r="N3815" s="6" t="str">
        <f t="shared" si="2"/>
        <v>Gen X</v>
      </c>
      <c r="O3815" s="6" t="str">
        <f t="shared" si="3"/>
        <v>Low Income</v>
      </c>
    </row>
    <row r="3816" hidden="1">
      <c r="A3816" s="1">
        <v>103814.0</v>
      </c>
      <c r="B3816" s="1">
        <v>36.0</v>
      </c>
      <c r="C3816" s="1">
        <v>9000.0</v>
      </c>
      <c r="D3816" s="1" t="s">
        <v>23</v>
      </c>
      <c r="E3816" s="1">
        <v>1232.54</v>
      </c>
      <c r="F3816" s="1">
        <v>2.0</v>
      </c>
      <c r="G3816" s="1">
        <v>13.0</v>
      </c>
      <c r="H3816" s="1">
        <v>4.0</v>
      </c>
      <c r="I3816" s="1" t="s">
        <v>22</v>
      </c>
      <c r="J3816" s="1">
        <v>0.97</v>
      </c>
      <c r="K3816" s="1">
        <v>0.862</v>
      </c>
      <c r="L3816" s="6" t="str">
        <f>if(J3816&gt;QUARTILE!$B$3, "TOP", if(J3816&lt;QUARTILE!$B$4, "BOTTOM", 0))</f>
        <v>TOP</v>
      </c>
      <c r="M3816" s="6">
        <f t="shared" si="1"/>
        <v>2</v>
      </c>
      <c r="N3816" s="6" t="str">
        <f t="shared" si="2"/>
        <v>Gen X</v>
      </c>
      <c r="O3816" s="6" t="str">
        <f t="shared" si="3"/>
        <v>Low Income</v>
      </c>
    </row>
    <row r="3817" hidden="1">
      <c r="A3817" s="1">
        <v>103815.0</v>
      </c>
      <c r="B3817" s="1">
        <v>48.0</v>
      </c>
      <c r="C3817" s="1">
        <v>36000.0</v>
      </c>
      <c r="D3817" s="1" t="s">
        <v>30</v>
      </c>
      <c r="E3817" s="1">
        <v>357.47</v>
      </c>
      <c r="F3817" s="1">
        <v>4.0</v>
      </c>
      <c r="G3817" s="1">
        <v>16.0</v>
      </c>
      <c r="H3817" s="1">
        <v>9.0</v>
      </c>
      <c r="I3817" s="1" t="s">
        <v>22</v>
      </c>
      <c r="J3817" s="1">
        <v>0.471</v>
      </c>
      <c r="K3817" s="1">
        <v>0.313</v>
      </c>
      <c r="L3817" s="6">
        <f>if(J3817&gt;QUARTILE!$B$3, "TOP", if(J3817&lt;QUARTILE!$B$4, "BOTTOM", 0))</f>
        <v>0</v>
      </c>
      <c r="M3817" s="6">
        <f t="shared" si="1"/>
        <v>2</v>
      </c>
      <c r="N3817" s="6" t="str">
        <f t="shared" si="2"/>
        <v>Gen X</v>
      </c>
      <c r="O3817" s="6" t="str">
        <f t="shared" si="3"/>
        <v>Low Income</v>
      </c>
    </row>
    <row r="3818" hidden="1">
      <c r="A3818" s="1">
        <v>103816.0</v>
      </c>
      <c r="B3818" s="1">
        <v>77.0</v>
      </c>
      <c r="C3818" s="1">
        <v>48000.0</v>
      </c>
      <c r="D3818" s="1" t="s">
        <v>25</v>
      </c>
      <c r="E3818" s="1">
        <v>42093.83</v>
      </c>
      <c r="F3818" s="1">
        <v>1.0</v>
      </c>
      <c r="G3818" s="1">
        <v>27.0</v>
      </c>
      <c r="H3818" s="1">
        <v>6.0</v>
      </c>
      <c r="I3818" s="1" t="s">
        <v>18</v>
      </c>
      <c r="J3818" s="1">
        <v>0.924</v>
      </c>
      <c r="K3818" s="1">
        <v>0.324</v>
      </c>
      <c r="L3818" s="6" t="str">
        <f>if(J3818&gt;QUARTILE!$B$3, "TOP", if(J3818&lt;QUARTILE!$B$4, "BOTTOM", 0))</f>
        <v>TOP</v>
      </c>
      <c r="M3818" s="6">
        <f t="shared" si="1"/>
        <v>1</v>
      </c>
      <c r="N3818" s="6" t="str">
        <f t="shared" si="2"/>
        <v>Baby Boomer</v>
      </c>
      <c r="O3818" s="6" t="str">
        <f t="shared" si="3"/>
        <v>Medium Income</v>
      </c>
    </row>
    <row r="3819" hidden="1">
      <c r="A3819" s="1">
        <v>103817.0</v>
      </c>
      <c r="B3819" s="1">
        <v>77.0</v>
      </c>
      <c r="C3819" s="1">
        <v>13000.0</v>
      </c>
      <c r="D3819" s="1" t="s">
        <v>27</v>
      </c>
      <c r="E3819" s="1">
        <v>33118.68</v>
      </c>
      <c r="F3819" s="1">
        <v>5.0</v>
      </c>
      <c r="G3819" s="1">
        <v>24.0</v>
      </c>
      <c r="H3819" s="1">
        <v>7.0</v>
      </c>
      <c r="I3819" s="1" t="s">
        <v>18</v>
      </c>
      <c r="J3819" s="1">
        <v>0.691</v>
      </c>
      <c r="K3819" s="1">
        <v>0.69</v>
      </c>
      <c r="L3819" s="6">
        <f>if(J3819&gt;QUARTILE!$B$3, "TOP", if(J3819&lt;QUARTILE!$B$4, "BOTTOM", 0))</f>
        <v>0</v>
      </c>
      <c r="M3819" s="6">
        <f t="shared" si="1"/>
        <v>1</v>
      </c>
      <c r="N3819" s="6" t="str">
        <f t="shared" si="2"/>
        <v>Baby Boomer</v>
      </c>
      <c r="O3819" s="6" t="str">
        <f t="shared" si="3"/>
        <v>Low Income</v>
      </c>
    </row>
    <row r="3820" hidden="1">
      <c r="A3820" s="1">
        <v>103818.0</v>
      </c>
      <c r="B3820" s="1">
        <v>36.0</v>
      </c>
      <c r="C3820" s="1">
        <v>50000.0</v>
      </c>
      <c r="D3820" s="1" t="s">
        <v>23</v>
      </c>
      <c r="E3820" s="1">
        <v>16778.33</v>
      </c>
      <c r="F3820" s="1">
        <v>4.0</v>
      </c>
      <c r="G3820" s="1">
        <v>11.0</v>
      </c>
      <c r="H3820" s="1">
        <v>9.0</v>
      </c>
      <c r="I3820" s="1" t="s">
        <v>22</v>
      </c>
      <c r="J3820" s="1">
        <v>0.194</v>
      </c>
      <c r="K3820" s="1">
        <v>0.377</v>
      </c>
      <c r="L3820" s="6" t="str">
        <f>if(J3820&gt;QUARTILE!$B$3, "TOP", if(J3820&lt;QUARTILE!$B$4, "BOTTOM", 0))</f>
        <v>BOTTOM</v>
      </c>
      <c r="M3820" s="6">
        <f t="shared" si="1"/>
        <v>2</v>
      </c>
      <c r="N3820" s="6" t="str">
        <f t="shared" si="2"/>
        <v>Gen X</v>
      </c>
      <c r="O3820" s="6" t="str">
        <f t="shared" si="3"/>
        <v>Medium Income</v>
      </c>
    </row>
    <row r="3821" hidden="1">
      <c r="A3821" s="1">
        <v>103819.0</v>
      </c>
      <c r="B3821" s="1">
        <v>66.0</v>
      </c>
      <c r="C3821" s="1">
        <v>76000.0</v>
      </c>
      <c r="D3821" s="1" t="s">
        <v>23</v>
      </c>
      <c r="E3821" s="1">
        <v>100000.0</v>
      </c>
      <c r="F3821" s="1">
        <v>1.0</v>
      </c>
      <c r="G3821" s="1">
        <v>17.0</v>
      </c>
      <c r="H3821" s="1">
        <v>5.0</v>
      </c>
      <c r="I3821" s="1" t="s">
        <v>18</v>
      </c>
      <c r="J3821" s="1">
        <v>0.886</v>
      </c>
      <c r="K3821" s="1">
        <v>0.75</v>
      </c>
      <c r="L3821" s="6" t="str">
        <f>if(J3821&gt;QUARTILE!$B$3, "TOP", if(J3821&lt;QUARTILE!$B$4, "BOTTOM", 0))</f>
        <v>TOP</v>
      </c>
      <c r="M3821" s="6">
        <f t="shared" si="1"/>
        <v>1</v>
      </c>
      <c r="N3821" s="6" t="str">
        <f t="shared" si="2"/>
        <v>Baby Boomer</v>
      </c>
      <c r="O3821" s="6" t="str">
        <f t="shared" si="3"/>
        <v>Medium Income</v>
      </c>
    </row>
    <row r="3822">
      <c r="A3822" s="1">
        <v>103820.0</v>
      </c>
      <c r="B3822" s="1">
        <v>80.0</v>
      </c>
      <c r="C3822" s="1">
        <v>35000.0</v>
      </c>
      <c r="D3822" s="1" t="s">
        <v>23</v>
      </c>
      <c r="E3822" s="1">
        <v>61174.32</v>
      </c>
      <c r="F3822" s="1">
        <v>4.0</v>
      </c>
      <c r="G3822" s="1">
        <v>15.0</v>
      </c>
      <c r="H3822" s="1">
        <v>9.0</v>
      </c>
      <c r="I3822" s="1" t="s">
        <v>18</v>
      </c>
      <c r="J3822" s="1">
        <v>0.987</v>
      </c>
      <c r="K3822" s="1">
        <v>0.0</v>
      </c>
      <c r="L3822" s="6" t="str">
        <f>if(J3822&gt;QUARTILE!$B$3, "TOP", if(J3822&lt;QUARTILE!$B$4, "BOTTOM", 0))</f>
        <v>TOP</v>
      </c>
      <c r="M3822" s="6">
        <f t="shared" si="1"/>
        <v>1</v>
      </c>
      <c r="N3822" s="6" t="str">
        <f t="shared" si="2"/>
        <v>Silent</v>
      </c>
      <c r="O3822" s="6" t="str">
        <f t="shared" si="3"/>
        <v>Low Income</v>
      </c>
    </row>
    <row r="3823" hidden="1">
      <c r="A3823" s="1">
        <v>103821.0</v>
      </c>
      <c r="B3823" s="1">
        <v>63.0</v>
      </c>
      <c r="C3823" s="1">
        <v>31000.0</v>
      </c>
      <c r="D3823" s="1" t="s">
        <v>25</v>
      </c>
      <c r="E3823" s="1">
        <v>21290.54</v>
      </c>
      <c r="F3823" s="1">
        <v>2.0</v>
      </c>
      <c r="G3823" s="1">
        <v>17.0</v>
      </c>
      <c r="H3823" s="1">
        <v>4.0</v>
      </c>
      <c r="I3823" s="1" t="s">
        <v>22</v>
      </c>
      <c r="J3823" s="1">
        <v>0.398</v>
      </c>
      <c r="K3823" s="1">
        <v>0.691</v>
      </c>
      <c r="L3823" s="6">
        <f>if(J3823&gt;QUARTILE!$B$3, "TOP", if(J3823&lt;QUARTILE!$B$4, "BOTTOM", 0))</f>
        <v>0</v>
      </c>
      <c r="M3823" s="6">
        <f t="shared" si="1"/>
        <v>2</v>
      </c>
      <c r="N3823" s="6" t="str">
        <f t="shared" si="2"/>
        <v>Baby Boomer</v>
      </c>
      <c r="O3823" s="6" t="str">
        <f t="shared" si="3"/>
        <v>Low Income</v>
      </c>
    </row>
    <row r="3824" hidden="1">
      <c r="A3824" s="1">
        <v>103822.0</v>
      </c>
      <c r="B3824" s="1">
        <v>36.0</v>
      </c>
      <c r="C3824" s="1">
        <v>11000.0</v>
      </c>
      <c r="D3824" s="1" t="s">
        <v>23</v>
      </c>
      <c r="E3824" s="1">
        <v>12493.87</v>
      </c>
      <c r="F3824" s="1">
        <v>1.0</v>
      </c>
      <c r="G3824" s="1">
        <v>19.0</v>
      </c>
      <c r="H3824" s="1">
        <v>6.0</v>
      </c>
      <c r="I3824" s="1" t="s">
        <v>22</v>
      </c>
      <c r="J3824" s="1">
        <v>0.797</v>
      </c>
      <c r="K3824" s="1">
        <v>0.063</v>
      </c>
      <c r="L3824" s="6">
        <f>if(J3824&gt;QUARTILE!$B$3, "TOP", if(J3824&lt;QUARTILE!$B$4, "BOTTOM", 0))</f>
        <v>0</v>
      </c>
      <c r="M3824" s="6">
        <f t="shared" si="1"/>
        <v>2</v>
      </c>
      <c r="N3824" s="6" t="str">
        <f t="shared" si="2"/>
        <v>Gen X</v>
      </c>
      <c r="O3824" s="6" t="str">
        <f t="shared" si="3"/>
        <v>Low Income</v>
      </c>
    </row>
    <row r="3825" hidden="1">
      <c r="A3825" s="1">
        <v>103823.0</v>
      </c>
      <c r="B3825" s="1">
        <v>39.0</v>
      </c>
      <c r="C3825" s="1">
        <v>42000.0</v>
      </c>
      <c r="D3825" s="1" t="s">
        <v>27</v>
      </c>
      <c r="E3825" s="1">
        <v>3301.52</v>
      </c>
      <c r="F3825" s="1">
        <v>1.0</v>
      </c>
      <c r="G3825" s="1">
        <v>16.0</v>
      </c>
      <c r="H3825" s="1">
        <v>8.0</v>
      </c>
      <c r="I3825" s="1" t="s">
        <v>22</v>
      </c>
      <c r="J3825" s="1">
        <v>0.775</v>
      </c>
      <c r="K3825" s="1">
        <v>0.79</v>
      </c>
      <c r="L3825" s="6">
        <f>if(J3825&gt;QUARTILE!$B$3, "TOP", if(J3825&lt;QUARTILE!$B$4, "BOTTOM", 0))</f>
        <v>0</v>
      </c>
      <c r="M3825" s="6">
        <f t="shared" si="1"/>
        <v>2</v>
      </c>
      <c r="N3825" s="6" t="str">
        <f t="shared" si="2"/>
        <v>Gen X</v>
      </c>
      <c r="O3825" s="6" t="str">
        <f t="shared" si="3"/>
        <v>Low Income</v>
      </c>
    </row>
    <row r="3826" hidden="1">
      <c r="A3826" s="1">
        <v>103824.0</v>
      </c>
      <c r="B3826" s="1">
        <v>41.0</v>
      </c>
      <c r="C3826" s="1">
        <v>12000.0</v>
      </c>
      <c r="D3826" s="1" t="s">
        <v>23</v>
      </c>
      <c r="E3826" s="1">
        <v>14496.63</v>
      </c>
      <c r="F3826" s="1">
        <v>5.0</v>
      </c>
      <c r="G3826" s="1">
        <v>25.0</v>
      </c>
      <c r="H3826" s="1">
        <v>11.0</v>
      </c>
      <c r="I3826" s="1" t="s">
        <v>18</v>
      </c>
      <c r="J3826" s="1">
        <v>0.694</v>
      </c>
      <c r="K3826" s="1">
        <v>0.502</v>
      </c>
      <c r="L3826" s="6">
        <f>if(J3826&gt;QUARTILE!$B$3, "TOP", if(J3826&lt;QUARTILE!$B$4, "BOTTOM", 0))</f>
        <v>0</v>
      </c>
      <c r="M3826" s="6">
        <f t="shared" si="1"/>
        <v>1</v>
      </c>
      <c r="N3826" s="6" t="str">
        <f t="shared" si="2"/>
        <v>Gen X</v>
      </c>
      <c r="O3826" s="6" t="str">
        <f t="shared" si="3"/>
        <v>Low Income</v>
      </c>
    </row>
    <row r="3827" hidden="1">
      <c r="A3827" s="1">
        <v>103825.0</v>
      </c>
      <c r="B3827" s="1">
        <v>62.0</v>
      </c>
      <c r="C3827" s="1">
        <v>27000.0</v>
      </c>
      <c r="D3827" s="1" t="s">
        <v>27</v>
      </c>
      <c r="E3827" s="1">
        <v>3433.42</v>
      </c>
      <c r="F3827" s="1">
        <v>3.0</v>
      </c>
      <c r="G3827" s="1">
        <v>11.0</v>
      </c>
      <c r="H3827" s="1">
        <v>8.0</v>
      </c>
      <c r="I3827" s="1" t="s">
        <v>22</v>
      </c>
      <c r="J3827" s="1">
        <v>0.883</v>
      </c>
      <c r="K3827" s="1">
        <v>0.556</v>
      </c>
      <c r="L3827" s="6" t="str">
        <f>if(J3827&gt;QUARTILE!$B$3, "TOP", if(J3827&lt;QUARTILE!$B$4, "BOTTOM", 0))</f>
        <v>TOP</v>
      </c>
      <c r="M3827" s="6">
        <f t="shared" si="1"/>
        <v>2</v>
      </c>
      <c r="N3827" s="6" t="str">
        <f t="shared" si="2"/>
        <v>Baby Boomer</v>
      </c>
      <c r="O3827" s="6" t="str">
        <f t="shared" si="3"/>
        <v>Low Income</v>
      </c>
    </row>
    <row r="3828" hidden="1">
      <c r="A3828" s="1">
        <v>103826.0</v>
      </c>
      <c r="B3828" s="1">
        <v>29.0</v>
      </c>
      <c r="C3828" s="1">
        <v>29000.0</v>
      </c>
      <c r="D3828" s="1" t="s">
        <v>23</v>
      </c>
      <c r="E3828" s="1">
        <v>10164.96</v>
      </c>
      <c r="F3828" s="1">
        <v>1.0</v>
      </c>
      <c r="G3828" s="1">
        <v>27.0</v>
      </c>
      <c r="H3828" s="1">
        <v>13.0</v>
      </c>
      <c r="I3828" s="1" t="s">
        <v>18</v>
      </c>
      <c r="J3828" s="1">
        <v>0.195</v>
      </c>
      <c r="K3828" s="1">
        <v>0.377</v>
      </c>
      <c r="L3828" s="6" t="str">
        <f>if(J3828&gt;QUARTILE!$B$3, "TOP", if(J3828&lt;QUARTILE!$B$4, "BOTTOM", 0))</f>
        <v>BOTTOM</v>
      </c>
      <c r="M3828" s="6">
        <f t="shared" si="1"/>
        <v>1</v>
      </c>
      <c r="N3828" s="6" t="str">
        <f t="shared" si="2"/>
        <v>Millenial</v>
      </c>
      <c r="O3828" s="6" t="str">
        <f t="shared" si="3"/>
        <v>Low Income</v>
      </c>
    </row>
    <row r="3829" hidden="1">
      <c r="A3829" s="1">
        <v>103827.0</v>
      </c>
      <c r="B3829" s="1">
        <v>47.0</v>
      </c>
      <c r="C3829" s="1">
        <v>5000.0</v>
      </c>
      <c r="D3829" s="1" t="s">
        <v>23</v>
      </c>
      <c r="E3829" s="1">
        <v>57170.99</v>
      </c>
      <c r="F3829" s="1">
        <v>1.0</v>
      </c>
      <c r="G3829" s="1">
        <v>24.0</v>
      </c>
      <c r="H3829" s="1">
        <v>14.0</v>
      </c>
      <c r="I3829" s="1" t="s">
        <v>22</v>
      </c>
      <c r="J3829" s="1">
        <v>0.993</v>
      </c>
      <c r="K3829" s="1">
        <v>0.803</v>
      </c>
      <c r="L3829" s="6" t="str">
        <f>if(J3829&gt;QUARTILE!$B$3, "TOP", if(J3829&lt;QUARTILE!$B$4, "BOTTOM", 0))</f>
        <v>TOP</v>
      </c>
      <c r="M3829" s="6">
        <f t="shared" si="1"/>
        <v>2</v>
      </c>
      <c r="N3829" s="6" t="str">
        <f t="shared" si="2"/>
        <v>Gen X</v>
      </c>
      <c r="O3829" s="6" t="str">
        <f t="shared" si="3"/>
        <v>Low Income</v>
      </c>
    </row>
    <row r="3830" hidden="1">
      <c r="A3830" s="1">
        <v>103828.0</v>
      </c>
      <c r="B3830" s="1">
        <v>75.0</v>
      </c>
      <c r="C3830" s="1">
        <v>28000.0</v>
      </c>
      <c r="D3830" s="1" t="s">
        <v>17</v>
      </c>
      <c r="E3830" s="1">
        <v>8370.37</v>
      </c>
      <c r="F3830" s="1">
        <v>2.0</v>
      </c>
      <c r="G3830" s="1">
        <v>25.0</v>
      </c>
      <c r="H3830" s="1">
        <v>4.0</v>
      </c>
      <c r="I3830" s="1" t="s">
        <v>22</v>
      </c>
      <c r="J3830" s="1">
        <v>0.611</v>
      </c>
      <c r="K3830" s="1">
        <v>0.509</v>
      </c>
      <c r="L3830" s="6">
        <f>if(J3830&gt;QUARTILE!$B$3, "TOP", if(J3830&lt;QUARTILE!$B$4, "BOTTOM", 0))</f>
        <v>0</v>
      </c>
      <c r="M3830" s="6">
        <f t="shared" si="1"/>
        <v>2</v>
      </c>
      <c r="N3830" s="6" t="str">
        <f t="shared" si="2"/>
        <v>Baby Boomer</v>
      </c>
      <c r="O3830" s="6" t="str">
        <f t="shared" si="3"/>
        <v>Low Income</v>
      </c>
    </row>
    <row r="3831" hidden="1">
      <c r="A3831" s="1">
        <v>103829.0</v>
      </c>
      <c r="B3831" s="1">
        <v>55.0</v>
      </c>
      <c r="C3831" s="1">
        <v>106000.0</v>
      </c>
      <c r="D3831" s="1" t="s">
        <v>27</v>
      </c>
      <c r="E3831" s="1">
        <v>3316.07</v>
      </c>
      <c r="F3831" s="1">
        <v>2.0</v>
      </c>
      <c r="G3831" s="1">
        <v>19.0</v>
      </c>
      <c r="H3831" s="1">
        <v>4.0</v>
      </c>
      <c r="I3831" s="1" t="s">
        <v>22</v>
      </c>
      <c r="J3831" s="1">
        <v>0.956</v>
      </c>
      <c r="K3831" s="1">
        <v>0.26</v>
      </c>
      <c r="L3831" s="6" t="str">
        <f>if(J3831&gt;QUARTILE!$B$3, "TOP", if(J3831&lt;QUARTILE!$B$4, "BOTTOM", 0))</f>
        <v>TOP</v>
      </c>
      <c r="M3831" s="6">
        <f t="shared" si="1"/>
        <v>2</v>
      </c>
      <c r="N3831" s="6" t="str">
        <f t="shared" si="2"/>
        <v>Gen X</v>
      </c>
      <c r="O3831" s="6" t="str">
        <f t="shared" si="3"/>
        <v>Medium Income</v>
      </c>
    </row>
    <row r="3832" hidden="1">
      <c r="A3832" s="1">
        <v>103830.0</v>
      </c>
      <c r="B3832" s="1">
        <v>70.0</v>
      </c>
      <c r="C3832" s="1">
        <v>6000.0</v>
      </c>
      <c r="D3832" s="1" t="s">
        <v>25</v>
      </c>
      <c r="E3832" s="1">
        <v>17464.46</v>
      </c>
      <c r="F3832" s="1">
        <v>2.0</v>
      </c>
      <c r="G3832" s="1">
        <v>20.0</v>
      </c>
      <c r="H3832" s="1">
        <v>7.0</v>
      </c>
      <c r="I3832" s="1" t="s">
        <v>22</v>
      </c>
      <c r="J3832" s="1">
        <v>0.583</v>
      </c>
      <c r="K3832" s="1">
        <v>0.824</v>
      </c>
      <c r="L3832" s="6">
        <f>if(J3832&gt;QUARTILE!$B$3, "TOP", if(J3832&lt;QUARTILE!$B$4, "BOTTOM", 0))</f>
        <v>0</v>
      </c>
      <c r="M3832" s="6">
        <f t="shared" si="1"/>
        <v>2</v>
      </c>
      <c r="N3832" s="6" t="str">
        <f t="shared" si="2"/>
        <v>Baby Boomer</v>
      </c>
      <c r="O3832" s="6" t="str">
        <f t="shared" si="3"/>
        <v>Low Income</v>
      </c>
    </row>
    <row r="3833" hidden="1">
      <c r="A3833" s="1">
        <v>103831.0</v>
      </c>
      <c r="B3833" s="1">
        <v>48.0</v>
      </c>
      <c r="C3833" s="1">
        <v>21000.0</v>
      </c>
      <c r="D3833" s="1" t="s">
        <v>23</v>
      </c>
      <c r="E3833" s="1">
        <v>18444.37</v>
      </c>
      <c r="F3833" s="1">
        <v>5.0</v>
      </c>
      <c r="G3833" s="1">
        <v>19.0</v>
      </c>
      <c r="H3833" s="1">
        <v>6.0</v>
      </c>
      <c r="I3833" s="1" t="s">
        <v>22</v>
      </c>
      <c r="J3833" s="1">
        <v>0.378</v>
      </c>
      <c r="K3833" s="1">
        <v>0.898</v>
      </c>
      <c r="L3833" s="6">
        <f>if(J3833&gt;QUARTILE!$B$3, "TOP", if(J3833&lt;QUARTILE!$B$4, "BOTTOM", 0))</f>
        <v>0</v>
      </c>
      <c r="M3833" s="6">
        <f t="shared" si="1"/>
        <v>2</v>
      </c>
      <c r="N3833" s="6" t="str">
        <f t="shared" si="2"/>
        <v>Gen X</v>
      </c>
      <c r="O3833" s="6" t="str">
        <f t="shared" si="3"/>
        <v>Low Income</v>
      </c>
    </row>
    <row r="3834" hidden="1">
      <c r="A3834" s="1">
        <v>103832.0</v>
      </c>
      <c r="B3834" s="1">
        <v>53.0</v>
      </c>
      <c r="C3834" s="1">
        <v>7000.0</v>
      </c>
      <c r="D3834" s="1" t="s">
        <v>27</v>
      </c>
      <c r="E3834" s="1">
        <v>4308.57</v>
      </c>
      <c r="F3834" s="1">
        <v>1.0</v>
      </c>
      <c r="G3834" s="1">
        <v>27.0</v>
      </c>
      <c r="H3834" s="1">
        <v>3.0</v>
      </c>
      <c r="I3834" s="1" t="s">
        <v>22</v>
      </c>
      <c r="J3834" s="1">
        <v>0.897</v>
      </c>
      <c r="K3834" s="1">
        <v>0.242</v>
      </c>
      <c r="L3834" s="6" t="str">
        <f>if(J3834&gt;QUARTILE!$B$3, "TOP", if(J3834&lt;QUARTILE!$B$4, "BOTTOM", 0))</f>
        <v>TOP</v>
      </c>
      <c r="M3834" s="6">
        <f t="shared" si="1"/>
        <v>2</v>
      </c>
      <c r="N3834" s="6" t="str">
        <f t="shared" si="2"/>
        <v>Gen X</v>
      </c>
      <c r="O3834" s="6" t="str">
        <f t="shared" si="3"/>
        <v>Low Income</v>
      </c>
    </row>
    <row r="3835" hidden="1">
      <c r="A3835" s="1">
        <v>103833.0</v>
      </c>
      <c r="B3835" s="1">
        <v>36.0</v>
      </c>
      <c r="C3835" s="1">
        <v>13000.0</v>
      </c>
      <c r="D3835" s="1" t="s">
        <v>25</v>
      </c>
      <c r="E3835" s="1">
        <v>4377.72</v>
      </c>
      <c r="F3835" s="1">
        <v>2.0</v>
      </c>
      <c r="G3835" s="1">
        <v>28.0</v>
      </c>
      <c r="H3835" s="1">
        <v>9.0</v>
      </c>
      <c r="I3835" s="1" t="s">
        <v>22</v>
      </c>
      <c r="J3835" s="1">
        <v>0.927</v>
      </c>
      <c r="K3835" s="1">
        <v>0.605</v>
      </c>
      <c r="L3835" s="6" t="str">
        <f>if(J3835&gt;QUARTILE!$B$3, "TOP", if(J3835&lt;QUARTILE!$B$4, "BOTTOM", 0))</f>
        <v>TOP</v>
      </c>
      <c r="M3835" s="6">
        <f t="shared" si="1"/>
        <v>2</v>
      </c>
      <c r="N3835" s="6" t="str">
        <f t="shared" si="2"/>
        <v>Gen X</v>
      </c>
      <c r="O3835" s="6" t="str">
        <f t="shared" si="3"/>
        <v>Low Income</v>
      </c>
    </row>
    <row r="3836" hidden="1">
      <c r="A3836" s="1">
        <v>103834.0</v>
      </c>
      <c r="B3836" s="1">
        <v>65.0</v>
      </c>
      <c r="C3836" s="1">
        <v>7000.0</v>
      </c>
      <c r="D3836" s="1" t="s">
        <v>23</v>
      </c>
      <c r="E3836" s="1">
        <v>91222.67</v>
      </c>
      <c r="F3836" s="1">
        <v>2.0</v>
      </c>
      <c r="G3836" s="1">
        <v>18.0</v>
      </c>
      <c r="H3836" s="1">
        <v>3.0</v>
      </c>
      <c r="I3836" s="1" t="s">
        <v>18</v>
      </c>
      <c r="J3836" s="1">
        <v>0.418</v>
      </c>
      <c r="K3836" s="1">
        <v>0.489</v>
      </c>
      <c r="L3836" s="6">
        <f>if(J3836&gt;QUARTILE!$B$3, "TOP", if(J3836&lt;QUARTILE!$B$4, "BOTTOM", 0))</f>
        <v>0</v>
      </c>
      <c r="M3836" s="6">
        <f t="shared" si="1"/>
        <v>1</v>
      </c>
      <c r="N3836" s="6" t="str">
        <f t="shared" si="2"/>
        <v>Baby Boomer</v>
      </c>
      <c r="O3836" s="6" t="str">
        <f t="shared" si="3"/>
        <v>Low Income</v>
      </c>
    </row>
    <row r="3837" hidden="1">
      <c r="A3837" s="1">
        <v>103835.0</v>
      </c>
      <c r="B3837" s="1">
        <v>62.0</v>
      </c>
      <c r="C3837" s="1">
        <v>24000.0</v>
      </c>
      <c r="D3837" s="1" t="s">
        <v>27</v>
      </c>
      <c r="E3837" s="1">
        <v>5575.27</v>
      </c>
      <c r="F3837" s="1">
        <v>4.0</v>
      </c>
      <c r="G3837" s="1">
        <v>17.0</v>
      </c>
      <c r="H3837" s="1">
        <v>4.0</v>
      </c>
      <c r="I3837" s="1" t="s">
        <v>22</v>
      </c>
      <c r="J3837" s="1">
        <v>0.744</v>
      </c>
      <c r="K3837" s="1">
        <v>0.56</v>
      </c>
      <c r="L3837" s="6">
        <f>if(J3837&gt;QUARTILE!$B$3, "TOP", if(J3837&lt;QUARTILE!$B$4, "BOTTOM", 0))</f>
        <v>0</v>
      </c>
      <c r="M3837" s="6">
        <f t="shared" si="1"/>
        <v>2</v>
      </c>
      <c r="N3837" s="6" t="str">
        <f t="shared" si="2"/>
        <v>Baby Boomer</v>
      </c>
      <c r="O3837" s="6" t="str">
        <f t="shared" si="3"/>
        <v>Low Income</v>
      </c>
    </row>
    <row r="3838" hidden="1">
      <c r="A3838" s="1">
        <v>103836.0</v>
      </c>
      <c r="B3838" s="1">
        <v>53.0</v>
      </c>
      <c r="C3838" s="1">
        <v>35000.0</v>
      </c>
      <c r="D3838" s="1" t="s">
        <v>25</v>
      </c>
      <c r="E3838" s="1">
        <v>36426.9</v>
      </c>
      <c r="F3838" s="1">
        <v>4.0</v>
      </c>
      <c r="G3838" s="1">
        <v>27.0</v>
      </c>
      <c r="H3838" s="1">
        <v>6.0</v>
      </c>
      <c r="I3838" s="1" t="s">
        <v>18</v>
      </c>
      <c r="J3838" s="1">
        <v>0.241</v>
      </c>
      <c r="K3838" s="1">
        <v>0.414</v>
      </c>
      <c r="L3838" s="6" t="str">
        <f>if(J3838&gt;QUARTILE!$B$3, "TOP", if(J3838&lt;QUARTILE!$B$4, "BOTTOM", 0))</f>
        <v>BOTTOM</v>
      </c>
      <c r="M3838" s="6">
        <f t="shared" si="1"/>
        <v>1</v>
      </c>
      <c r="N3838" s="6" t="str">
        <f t="shared" si="2"/>
        <v>Gen X</v>
      </c>
      <c r="O3838" s="6" t="str">
        <f t="shared" si="3"/>
        <v>Low Income</v>
      </c>
    </row>
    <row r="3839" hidden="1">
      <c r="A3839" s="1">
        <v>103837.0</v>
      </c>
      <c r="B3839" s="1">
        <v>47.0</v>
      </c>
      <c r="C3839" s="1">
        <v>28000.0</v>
      </c>
      <c r="D3839" s="1" t="s">
        <v>23</v>
      </c>
      <c r="E3839" s="1">
        <v>12709.79</v>
      </c>
      <c r="F3839" s="1">
        <v>2.0</v>
      </c>
      <c r="G3839" s="1">
        <v>16.0</v>
      </c>
      <c r="H3839" s="1">
        <v>4.0</v>
      </c>
      <c r="I3839" s="1" t="s">
        <v>22</v>
      </c>
      <c r="J3839" s="1">
        <v>0.136</v>
      </c>
      <c r="K3839" s="1">
        <v>0.1</v>
      </c>
      <c r="L3839" s="6" t="str">
        <f>if(J3839&gt;QUARTILE!$B$3, "TOP", if(J3839&lt;QUARTILE!$B$4, "BOTTOM", 0))</f>
        <v>BOTTOM</v>
      </c>
      <c r="M3839" s="6">
        <f t="shared" si="1"/>
        <v>2</v>
      </c>
      <c r="N3839" s="6" t="str">
        <f t="shared" si="2"/>
        <v>Gen X</v>
      </c>
      <c r="O3839" s="6" t="str">
        <f t="shared" si="3"/>
        <v>Low Income</v>
      </c>
    </row>
    <row r="3840" hidden="1">
      <c r="A3840" s="1">
        <v>103838.0</v>
      </c>
      <c r="B3840" s="1">
        <v>72.0</v>
      </c>
      <c r="C3840" s="1">
        <v>13000.0</v>
      </c>
      <c r="D3840" s="1" t="s">
        <v>21</v>
      </c>
      <c r="E3840" s="1">
        <v>11418.21</v>
      </c>
      <c r="F3840" s="1">
        <v>5.0</v>
      </c>
      <c r="G3840" s="1">
        <v>19.0</v>
      </c>
      <c r="H3840" s="1">
        <v>7.0</v>
      </c>
      <c r="I3840" s="1" t="s">
        <v>22</v>
      </c>
      <c r="J3840" s="1">
        <v>0.511</v>
      </c>
      <c r="K3840" s="1">
        <v>0.362</v>
      </c>
      <c r="L3840" s="6">
        <f>if(J3840&gt;QUARTILE!$B$3, "TOP", if(J3840&lt;QUARTILE!$B$4, "BOTTOM", 0))</f>
        <v>0</v>
      </c>
      <c r="M3840" s="6">
        <f t="shared" si="1"/>
        <v>2</v>
      </c>
      <c r="N3840" s="6" t="str">
        <f t="shared" si="2"/>
        <v>Baby Boomer</v>
      </c>
      <c r="O3840" s="6" t="str">
        <f t="shared" si="3"/>
        <v>Low Income</v>
      </c>
    </row>
    <row r="3841" hidden="1">
      <c r="A3841" s="1">
        <v>103839.0</v>
      </c>
      <c r="B3841" s="1">
        <v>66.0</v>
      </c>
      <c r="C3841" s="1">
        <v>15000.0</v>
      </c>
      <c r="D3841" s="1" t="s">
        <v>27</v>
      </c>
      <c r="E3841" s="1">
        <v>6990.08</v>
      </c>
      <c r="F3841" s="1">
        <v>3.0</v>
      </c>
      <c r="G3841" s="1">
        <v>22.0</v>
      </c>
      <c r="H3841" s="1">
        <v>5.0</v>
      </c>
      <c r="I3841" s="1" t="s">
        <v>22</v>
      </c>
      <c r="J3841" s="1">
        <v>0.036</v>
      </c>
      <c r="K3841" s="1">
        <v>0.986</v>
      </c>
      <c r="L3841" s="6" t="str">
        <f>if(J3841&gt;QUARTILE!$B$3, "TOP", if(J3841&lt;QUARTILE!$B$4, "BOTTOM", 0))</f>
        <v>BOTTOM</v>
      </c>
      <c r="M3841" s="6">
        <f t="shared" si="1"/>
        <v>2</v>
      </c>
      <c r="N3841" s="6" t="str">
        <f t="shared" si="2"/>
        <v>Baby Boomer</v>
      </c>
      <c r="O3841" s="6" t="str">
        <f t="shared" si="3"/>
        <v>Low Income</v>
      </c>
    </row>
    <row r="3842" hidden="1">
      <c r="A3842" s="1">
        <v>103840.0</v>
      </c>
      <c r="B3842" s="1">
        <v>72.0</v>
      </c>
      <c r="C3842" s="1">
        <v>26000.0</v>
      </c>
      <c r="D3842" s="1" t="s">
        <v>23</v>
      </c>
      <c r="E3842" s="1">
        <v>29729.0</v>
      </c>
      <c r="F3842" s="1">
        <v>4.0</v>
      </c>
      <c r="G3842" s="1">
        <v>14.0</v>
      </c>
      <c r="H3842" s="1">
        <v>7.0</v>
      </c>
      <c r="I3842" s="1" t="s">
        <v>22</v>
      </c>
      <c r="J3842" s="1">
        <v>0.484</v>
      </c>
      <c r="K3842" s="1">
        <v>0.038</v>
      </c>
      <c r="L3842" s="6">
        <f>if(J3842&gt;QUARTILE!$B$3, "TOP", if(J3842&lt;QUARTILE!$B$4, "BOTTOM", 0))</f>
        <v>0</v>
      </c>
      <c r="M3842" s="6">
        <f t="shared" si="1"/>
        <v>2</v>
      </c>
      <c r="N3842" s="6" t="str">
        <f t="shared" si="2"/>
        <v>Baby Boomer</v>
      </c>
      <c r="O3842" s="6" t="str">
        <f t="shared" si="3"/>
        <v>Low Income</v>
      </c>
    </row>
    <row r="3843" hidden="1">
      <c r="A3843" s="1">
        <v>103841.0</v>
      </c>
      <c r="B3843" s="1">
        <v>50.0</v>
      </c>
      <c r="C3843" s="1">
        <v>13000.0</v>
      </c>
      <c r="D3843" s="1" t="s">
        <v>25</v>
      </c>
      <c r="E3843" s="1">
        <v>42515.72</v>
      </c>
      <c r="F3843" s="1">
        <v>4.0</v>
      </c>
      <c r="G3843" s="1">
        <v>20.0</v>
      </c>
      <c r="H3843" s="1">
        <v>6.0</v>
      </c>
      <c r="I3843" s="1" t="s">
        <v>18</v>
      </c>
      <c r="J3843" s="1">
        <v>0.941</v>
      </c>
      <c r="K3843" s="1">
        <v>0.52</v>
      </c>
      <c r="L3843" s="6" t="str">
        <f>if(J3843&gt;QUARTILE!$B$3, "TOP", if(J3843&lt;QUARTILE!$B$4, "BOTTOM", 0))</f>
        <v>TOP</v>
      </c>
      <c r="M3843" s="6">
        <f t="shared" si="1"/>
        <v>1</v>
      </c>
      <c r="N3843" s="6" t="str">
        <f t="shared" si="2"/>
        <v>Gen X</v>
      </c>
      <c r="O3843" s="6" t="str">
        <f t="shared" si="3"/>
        <v>Low Income</v>
      </c>
    </row>
    <row r="3844" hidden="1">
      <c r="A3844" s="1">
        <v>103842.0</v>
      </c>
      <c r="B3844" s="1">
        <v>35.0</v>
      </c>
      <c r="C3844" s="1">
        <v>10000.0</v>
      </c>
      <c r="D3844" s="1" t="s">
        <v>23</v>
      </c>
      <c r="E3844" s="1">
        <v>6052.6</v>
      </c>
      <c r="F3844" s="1">
        <v>1.0</v>
      </c>
      <c r="G3844" s="1">
        <v>25.0</v>
      </c>
      <c r="H3844" s="1">
        <v>9.0</v>
      </c>
      <c r="I3844" s="1" t="s">
        <v>22</v>
      </c>
      <c r="J3844" s="1">
        <v>0.939</v>
      </c>
      <c r="K3844" s="1">
        <v>0.894</v>
      </c>
      <c r="L3844" s="6" t="str">
        <f>if(J3844&gt;QUARTILE!$B$3, "TOP", if(J3844&lt;QUARTILE!$B$4, "BOTTOM", 0))</f>
        <v>TOP</v>
      </c>
      <c r="M3844" s="6">
        <f t="shared" si="1"/>
        <v>2</v>
      </c>
      <c r="N3844" s="6" t="str">
        <f t="shared" si="2"/>
        <v>Gen X</v>
      </c>
      <c r="O3844" s="6" t="str">
        <f t="shared" si="3"/>
        <v>Low Income</v>
      </c>
    </row>
    <row r="3845">
      <c r="A3845" s="1">
        <v>103843.0</v>
      </c>
      <c r="B3845" s="1">
        <v>80.0</v>
      </c>
      <c r="C3845" s="1">
        <v>19000.0</v>
      </c>
      <c r="D3845" s="1" t="s">
        <v>17</v>
      </c>
      <c r="E3845" s="1">
        <v>1998.54</v>
      </c>
      <c r="F3845" s="1">
        <v>1.0</v>
      </c>
      <c r="G3845" s="1">
        <v>22.0</v>
      </c>
      <c r="H3845" s="1">
        <v>6.0</v>
      </c>
      <c r="I3845" s="1" t="s">
        <v>22</v>
      </c>
      <c r="J3845" s="1">
        <v>0.255</v>
      </c>
      <c r="K3845" s="1">
        <v>0.201</v>
      </c>
      <c r="L3845" s="6" t="str">
        <f>if(J3845&gt;QUARTILE!$B$3, "TOP", if(J3845&lt;QUARTILE!$B$4, "BOTTOM", 0))</f>
        <v>BOTTOM</v>
      </c>
      <c r="M3845" s="6">
        <f t="shared" si="1"/>
        <v>2</v>
      </c>
      <c r="N3845" s="6" t="str">
        <f t="shared" si="2"/>
        <v>Silent</v>
      </c>
      <c r="O3845" s="6" t="str">
        <f t="shared" si="3"/>
        <v>Low Income</v>
      </c>
    </row>
    <row r="3846" hidden="1">
      <c r="A3846" s="1">
        <v>103844.0</v>
      </c>
      <c r="B3846" s="1">
        <v>69.0</v>
      </c>
      <c r="C3846" s="1">
        <v>12000.0</v>
      </c>
      <c r="D3846" s="1" t="s">
        <v>27</v>
      </c>
      <c r="E3846" s="1">
        <v>2944.95</v>
      </c>
      <c r="F3846" s="1">
        <v>2.0</v>
      </c>
      <c r="G3846" s="1">
        <v>18.0</v>
      </c>
      <c r="H3846" s="1">
        <v>4.0</v>
      </c>
      <c r="I3846" s="1" t="s">
        <v>22</v>
      </c>
      <c r="J3846" s="1">
        <v>0.077</v>
      </c>
      <c r="K3846" s="1">
        <v>0.802</v>
      </c>
      <c r="L3846" s="6" t="str">
        <f>if(J3846&gt;QUARTILE!$B$3, "TOP", if(J3846&lt;QUARTILE!$B$4, "BOTTOM", 0))</f>
        <v>BOTTOM</v>
      </c>
      <c r="M3846" s="6">
        <f t="shared" si="1"/>
        <v>2</v>
      </c>
      <c r="N3846" s="6" t="str">
        <f t="shared" si="2"/>
        <v>Baby Boomer</v>
      </c>
      <c r="O3846" s="6" t="str">
        <f t="shared" si="3"/>
        <v>Low Income</v>
      </c>
    </row>
    <row r="3847" hidden="1">
      <c r="A3847" s="1">
        <v>103845.0</v>
      </c>
      <c r="B3847" s="1">
        <v>66.0</v>
      </c>
      <c r="C3847" s="1">
        <v>28000.0</v>
      </c>
      <c r="D3847" s="1" t="s">
        <v>23</v>
      </c>
      <c r="E3847" s="1">
        <v>31481.76</v>
      </c>
      <c r="F3847" s="1">
        <v>1.0</v>
      </c>
      <c r="G3847" s="1">
        <v>17.0</v>
      </c>
      <c r="H3847" s="1">
        <v>9.0</v>
      </c>
      <c r="I3847" s="1" t="s">
        <v>18</v>
      </c>
      <c r="J3847" s="1">
        <v>0.781</v>
      </c>
      <c r="K3847" s="1">
        <v>0.142</v>
      </c>
      <c r="L3847" s="6">
        <f>if(J3847&gt;QUARTILE!$B$3, "TOP", if(J3847&lt;QUARTILE!$B$4, "BOTTOM", 0))</f>
        <v>0</v>
      </c>
      <c r="M3847" s="6">
        <f t="shared" si="1"/>
        <v>1</v>
      </c>
      <c r="N3847" s="6" t="str">
        <f t="shared" si="2"/>
        <v>Baby Boomer</v>
      </c>
      <c r="O3847" s="6" t="str">
        <f t="shared" si="3"/>
        <v>Low Income</v>
      </c>
    </row>
    <row r="3848" hidden="1">
      <c r="A3848" s="1">
        <v>103846.0</v>
      </c>
      <c r="B3848" s="1">
        <v>76.0</v>
      </c>
      <c r="C3848" s="1">
        <v>48000.0</v>
      </c>
      <c r="D3848" s="1" t="s">
        <v>23</v>
      </c>
      <c r="E3848" s="1">
        <v>11447.88</v>
      </c>
      <c r="F3848" s="1">
        <v>1.0</v>
      </c>
      <c r="G3848" s="1">
        <v>20.0</v>
      </c>
      <c r="H3848" s="1">
        <v>6.0</v>
      </c>
      <c r="I3848" s="1" t="s">
        <v>22</v>
      </c>
      <c r="J3848" s="1">
        <v>0.315</v>
      </c>
      <c r="K3848" s="1">
        <v>0.03</v>
      </c>
      <c r="L3848" s="6">
        <f>if(J3848&gt;QUARTILE!$B$3, "TOP", if(J3848&lt;QUARTILE!$B$4, "BOTTOM", 0))</f>
        <v>0</v>
      </c>
      <c r="M3848" s="6">
        <f t="shared" si="1"/>
        <v>2</v>
      </c>
      <c r="N3848" s="6" t="str">
        <f t="shared" si="2"/>
        <v>Baby Boomer</v>
      </c>
      <c r="O3848" s="6" t="str">
        <f t="shared" si="3"/>
        <v>Medium Income</v>
      </c>
    </row>
    <row r="3849" hidden="1">
      <c r="A3849" s="1">
        <v>103847.0</v>
      </c>
      <c r="B3849" s="1">
        <v>45.0</v>
      </c>
      <c r="C3849" s="1">
        <v>105000.0</v>
      </c>
      <c r="D3849" s="1" t="s">
        <v>23</v>
      </c>
      <c r="E3849" s="1">
        <v>2829.3</v>
      </c>
      <c r="F3849" s="1">
        <v>3.0</v>
      </c>
      <c r="G3849" s="1">
        <v>15.0</v>
      </c>
      <c r="H3849" s="1">
        <v>10.0</v>
      </c>
      <c r="I3849" s="1" t="s">
        <v>22</v>
      </c>
      <c r="J3849" s="1">
        <v>0.173</v>
      </c>
      <c r="K3849" s="1">
        <v>0.521</v>
      </c>
      <c r="L3849" s="6" t="str">
        <f>if(J3849&gt;QUARTILE!$B$3, "TOP", if(J3849&lt;QUARTILE!$B$4, "BOTTOM", 0))</f>
        <v>BOTTOM</v>
      </c>
      <c r="M3849" s="6">
        <f t="shared" si="1"/>
        <v>2</v>
      </c>
      <c r="N3849" s="6" t="str">
        <f t="shared" si="2"/>
        <v>Gen X</v>
      </c>
      <c r="O3849" s="6" t="str">
        <f t="shared" si="3"/>
        <v>Medium Income</v>
      </c>
    </row>
    <row r="3850" hidden="1">
      <c r="A3850" s="1">
        <v>103848.0</v>
      </c>
      <c r="B3850" s="1">
        <v>76.0</v>
      </c>
      <c r="C3850" s="1">
        <v>27000.0</v>
      </c>
      <c r="D3850" s="1" t="s">
        <v>25</v>
      </c>
      <c r="E3850" s="1">
        <v>8319.04</v>
      </c>
      <c r="F3850" s="1">
        <v>5.0</v>
      </c>
      <c r="G3850" s="1">
        <v>32.0</v>
      </c>
      <c r="H3850" s="1">
        <v>6.0</v>
      </c>
      <c r="I3850" s="1" t="s">
        <v>22</v>
      </c>
      <c r="J3850" s="1">
        <v>0.181</v>
      </c>
      <c r="K3850" s="1">
        <v>0.661</v>
      </c>
      <c r="L3850" s="6" t="str">
        <f>if(J3850&gt;QUARTILE!$B$3, "TOP", if(J3850&lt;QUARTILE!$B$4, "BOTTOM", 0))</f>
        <v>BOTTOM</v>
      </c>
      <c r="M3850" s="6">
        <f t="shared" si="1"/>
        <v>2</v>
      </c>
      <c r="N3850" s="6" t="str">
        <f t="shared" si="2"/>
        <v>Baby Boomer</v>
      </c>
      <c r="O3850" s="6" t="str">
        <f t="shared" si="3"/>
        <v>Low Income</v>
      </c>
    </row>
    <row r="3851" hidden="1">
      <c r="A3851" s="1">
        <v>103849.0</v>
      </c>
      <c r="B3851" s="1">
        <v>64.0</v>
      </c>
      <c r="C3851" s="1">
        <v>32000.0</v>
      </c>
      <c r="D3851" s="1" t="s">
        <v>27</v>
      </c>
      <c r="E3851" s="1">
        <v>14440.63</v>
      </c>
      <c r="F3851" s="1">
        <v>2.0</v>
      </c>
      <c r="G3851" s="1">
        <v>21.0</v>
      </c>
      <c r="H3851" s="1">
        <v>4.0</v>
      </c>
      <c r="I3851" s="1" t="s">
        <v>22</v>
      </c>
      <c r="J3851" s="1">
        <v>0.938</v>
      </c>
      <c r="K3851" s="1">
        <v>0.197</v>
      </c>
      <c r="L3851" s="6" t="str">
        <f>if(J3851&gt;QUARTILE!$B$3, "TOP", if(J3851&lt;QUARTILE!$B$4, "BOTTOM", 0))</f>
        <v>TOP</v>
      </c>
      <c r="M3851" s="6">
        <f t="shared" si="1"/>
        <v>2</v>
      </c>
      <c r="N3851" s="6" t="str">
        <f t="shared" si="2"/>
        <v>Baby Boomer</v>
      </c>
      <c r="O3851" s="6" t="str">
        <f t="shared" si="3"/>
        <v>Low Income</v>
      </c>
    </row>
    <row r="3852" hidden="1">
      <c r="A3852" s="1">
        <v>103850.0</v>
      </c>
      <c r="B3852" s="1">
        <v>28.0</v>
      </c>
      <c r="C3852" s="1">
        <v>15000.0</v>
      </c>
      <c r="D3852" s="1" t="s">
        <v>23</v>
      </c>
      <c r="E3852" s="1">
        <v>38217.85</v>
      </c>
      <c r="F3852" s="1">
        <v>3.0</v>
      </c>
      <c r="G3852" s="1">
        <v>23.0</v>
      </c>
      <c r="H3852" s="1">
        <v>17.0</v>
      </c>
      <c r="I3852" s="1" t="s">
        <v>18</v>
      </c>
      <c r="J3852" s="1">
        <v>1.0</v>
      </c>
      <c r="K3852" s="1">
        <v>0.0</v>
      </c>
      <c r="L3852" s="6" t="str">
        <f>if(J3852&gt;QUARTILE!$B$3, "TOP", if(J3852&lt;QUARTILE!$B$4, "BOTTOM", 0))</f>
        <v>TOP</v>
      </c>
      <c r="M3852" s="6">
        <f t="shared" si="1"/>
        <v>1</v>
      </c>
      <c r="N3852" s="6" t="str">
        <f t="shared" si="2"/>
        <v>Millenial</v>
      </c>
      <c r="O3852" s="6" t="str">
        <f t="shared" si="3"/>
        <v>Low Income</v>
      </c>
    </row>
    <row r="3853" hidden="1">
      <c r="A3853" s="1">
        <v>103851.0</v>
      </c>
      <c r="B3853" s="1">
        <v>74.0</v>
      </c>
      <c r="C3853" s="1">
        <v>16000.0</v>
      </c>
      <c r="D3853" s="1" t="s">
        <v>23</v>
      </c>
      <c r="E3853" s="1">
        <v>20530.11</v>
      </c>
      <c r="F3853" s="1">
        <v>2.0</v>
      </c>
      <c r="G3853" s="1">
        <v>19.0</v>
      </c>
      <c r="H3853" s="1">
        <v>5.0</v>
      </c>
      <c r="I3853" s="1" t="s">
        <v>22</v>
      </c>
      <c r="J3853" s="1">
        <v>0.88</v>
      </c>
      <c r="K3853" s="1">
        <v>0.553</v>
      </c>
      <c r="L3853" s="6" t="str">
        <f>if(J3853&gt;QUARTILE!$B$3, "TOP", if(J3853&lt;QUARTILE!$B$4, "BOTTOM", 0))</f>
        <v>TOP</v>
      </c>
      <c r="M3853" s="6">
        <f t="shared" si="1"/>
        <v>2</v>
      </c>
      <c r="N3853" s="6" t="str">
        <f t="shared" si="2"/>
        <v>Baby Boomer</v>
      </c>
      <c r="O3853" s="6" t="str">
        <f t="shared" si="3"/>
        <v>Low Income</v>
      </c>
    </row>
    <row r="3854" hidden="1">
      <c r="A3854" s="1">
        <v>103852.0</v>
      </c>
      <c r="B3854" s="1">
        <v>77.0</v>
      </c>
      <c r="C3854" s="1">
        <v>48000.0</v>
      </c>
      <c r="D3854" s="1" t="s">
        <v>25</v>
      </c>
      <c r="E3854" s="1">
        <v>3872.49</v>
      </c>
      <c r="F3854" s="1">
        <v>5.0</v>
      </c>
      <c r="G3854" s="1">
        <v>14.0</v>
      </c>
      <c r="H3854" s="1">
        <v>3.0</v>
      </c>
      <c r="I3854" s="1" t="s">
        <v>22</v>
      </c>
      <c r="J3854" s="1">
        <v>0.389</v>
      </c>
      <c r="K3854" s="1">
        <v>0.098</v>
      </c>
      <c r="L3854" s="6">
        <f>if(J3854&gt;QUARTILE!$B$3, "TOP", if(J3854&lt;QUARTILE!$B$4, "BOTTOM", 0))</f>
        <v>0</v>
      </c>
      <c r="M3854" s="6">
        <f t="shared" si="1"/>
        <v>2</v>
      </c>
      <c r="N3854" s="6" t="str">
        <f t="shared" si="2"/>
        <v>Baby Boomer</v>
      </c>
      <c r="O3854" s="6" t="str">
        <f t="shared" si="3"/>
        <v>Medium Income</v>
      </c>
    </row>
    <row r="3855" hidden="1">
      <c r="A3855" s="1">
        <v>103853.0</v>
      </c>
      <c r="B3855" s="1">
        <v>71.0</v>
      </c>
      <c r="C3855" s="1">
        <v>19000.0</v>
      </c>
      <c r="D3855" s="1" t="s">
        <v>23</v>
      </c>
      <c r="E3855" s="1">
        <v>3456.2</v>
      </c>
      <c r="F3855" s="1">
        <v>2.0</v>
      </c>
      <c r="G3855" s="1">
        <v>19.0</v>
      </c>
      <c r="H3855" s="1">
        <v>1.0</v>
      </c>
      <c r="I3855" s="1" t="s">
        <v>22</v>
      </c>
      <c r="J3855" s="1">
        <v>0.765</v>
      </c>
      <c r="K3855" s="1">
        <v>0.184</v>
      </c>
      <c r="L3855" s="6">
        <f>if(J3855&gt;QUARTILE!$B$3, "TOP", if(J3855&lt;QUARTILE!$B$4, "BOTTOM", 0))</f>
        <v>0</v>
      </c>
      <c r="M3855" s="6">
        <f t="shared" si="1"/>
        <v>2</v>
      </c>
      <c r="N3855" s="6" t="str">
        <f t="shared" si="2"/>
        <v>Baby Boomer</v>
      </c>
      <c r="O3855" s="6" t="str">
        <f t="shared" si="3"/>
        <v>Low Income</v>
      </c>
    </row>
    <row r="3856" hidden="1">
      <c r="A3856" s="1">
        <v>103854.0</v>
      </c>
      <c r="B3856" s="1">
        <v>62.0</v>
      </c>
      <c r="C3856" s="1">
        <v>23000.0</v>
      </c>
      <c r="D3856" s="1" t="s">
        <v>25</v>
      </c>
      <c r="E3856" s="1">
        <v>10631.94</v>
      </c>
      <c r="F3856" s="1">
        <v>1.0</v>
      </c>
      <c r="G3856" s="1">
        <v>14.0</v>
      </c>
      <c r="H3856" s="1">
        <v>4.0</v>
      </c>
      <c r="I3856" s="1" t="s">
        <v>22</v>
      </c>
      <c r="J3856" s="1">
        <v>1.0</v>
      </c>
      <c r="K3856" s="1">
        <v>0.703</v>
      </c>
      <c r="L3856" s="6" t="str">
        <f>if(J3856&gt;QUARTILE!$B$3, "TOP", if(J3856&lt;QUARTILE!$B$4, "BOTTOM", 0))</f>
        <v>TOP</v>
      </c>
      <c r="M3856" s="6">
        <f t="shared" si="1"/>
        <v>2</v>
      </c>
      <c r="N3856" s="6" t="str">
        <f t="shared" si="2"/>
        <v>Baby Boomer</v>
      </c>
      <c r="O3856" s="6" t="str">
        <f t="shared" si="3"/>
        <v>Low Income</v>
      </c>
    </row>
    <row r="3857" hidden="1">
      <c r="A3857" s="1">
        <v>103855.0</v>
      </c>
      <c r="B3857" s="1">
        <v>50.0</v>
      </c>
      <c r="C3857" s="1">
        <v>46000.0</v>
      </c>
      <c r="D3857" s="1" t="s">
        <v>25</v>
      </c>
      <c r="E3857" s="1">
        <v>1563.4</v>
      </c>
      <c r="F3857" s="1">
        <v>5.0</v>
      </c>
      <c r="G3857" s="1">
        <v>14.0</v>
      </c>
      <c r="H3857" s="1">
        <v>6.0</v>
      </c>
      <c r="I3857" s="1" t="s">
        <v>22</v>
      </c>
      <c r="J3857" s="1">
        <v>0.618</v>
      </c>
      <c r="K3857" s="1">
        <v>0.562</v>
      </c>
      <c r="L3857" s="6">
        <f>if(J3857&gt;QUARTILE!$B$3, "TOP", if(J3857&lt;QUARTILE!$B$4, "BOTTOM", 0))</f>
        <v>0</v>
      </c>
      <c r="M3857" s="6">
        <f t="shared" si="1"/>
        <v>2</v>
      </c>
      <c r="N3857" s="6" t="str">
        <f t="shared" si="2"/>
        <v>Gen X</v>
      </c>
      <c r="O3857" s="6" t="str">
        <f t="shared" si="3"/>
        <v>Medium Income</v>
      </c>
    </row>
    <row r="3858" hidden="1">
      <c r="A3858" s="1">
        <v>103856.0</v>
      </c>
      <c r="B3858" s="1">
        <v>34.0</v>
      </c>
      <c r="C3858" s="1">
        <v>19000.0</v>
      </c>
      <c r="D3858" s="1" t="s">
        <v>27</v>
      </c>
      <c r="E3858" s="1">
        <v>28177.11</v>
      </c>
      <c r="F3858" s="1">
        <v>3.0</v>
      </c>
      <c r="G3858" s="1">
        <v>20.0</v>
      </c>
      <c r="H3858" s="1">
        <v>10.0</v>
      </c>
      <c r="I3858" s="1" t="s">
        <v>22</v>
      </c>
      <c r="J3858" s="1">
        <v>0.333</v>
      </c>
      <c r="K3858" s="1">
        <v>0.947</v>
      </c>
      <c r="L3858" s="6">
        <f>if(J3858&gt;QUARTILE!$B$3, "TOP", if(J3858&lt;QUARTILE!$B$4, "BOTTOM", 0))</f>
        <v>0</v>
      </c>
      <c r="M3858" s="6">
        <f t="shared" si="1"/>
        <v>2</v>
      </c>
      <c r="N3858" s="6" t="str">
        <f t="shared" si="2"/>
        <v>Gen X</v>
      </c>
      <c r="O3858" s="6" t="str">
        <f t="shared" si="3"/>
        <v>Low Income</v>
      </c>
    </row>
    <row r="3859" hidden="1">
      <c r="A3859" s="1">
        <v>103857.0</v>
      </c>
      <c r="B3859" s="1">
        <v>23.0</v>
      </c>
      <c r="C3859" s="1">
        <v>54000.0</v>
      </c>
      <c r="D3859" s="1" t="s">
        <v>30</v>
      </c>
      <c r="E3859" s="1">
        <v>10265.03</v>
      </c>
      <c r="F3859" s="1">
        <v>3.0</v>
      </c>
      <c r="G3859" s="1">
        <v>30.0</v>
      </c>
      <c r="H3859" s="1">
        <v>15.0</v>
      </c>
      <c r="I3859" s="1" t="s">
        <v>22</v>
      </c>
      <c r="J3859" s="1">
        <v>0.899</v>
      </c>
      <c r="K3859" s="1">
        <v>0.323</v>
      </c>
      <c r="L3859" s="6" t="str">
        <f>if(J3859&gt;QUARTILE!$B$3, "TOP", if(J3859&lt;QUARTILE!$B$4, "BOTTOM", 0))</f>
        <v>TOP</v>
      </c>
      <c r="M3859" s="6">
        <f t="shared" si="1"/>
        <v>2</v>
      </c>
      <c r="N3859" s="6" t="str">
        <f t="shared" si="2"/>
        <v>Millenial</v>
      </c>
      <c r="O3859" s="6" t="str">
        <f t="shared" si="3"/>
        <v>Medium Income</v>
      </c>
    </row>
    <row r="3860" hidden="1">
      <c r="A3860" s="1">
        <v>103858.0</v>
      </c>
      <c r="B3860" s="1">
        <v>21.0</v>
      </c>
      <c r="C3860" s="1">
        <v>31000.0</v>
      </c>
      <c r="D3860" s="1" t="s">
        <v>24</v>
      </c>
      <c r="E3860" s="1">
        <v>8402.15</v>
      </c>
      <c r="F3860" s="1">
        <v>4.0</v>
      </c>
      <c r="G3860" s="1">
        <v>17.0</v>
      </c>
      <c r="H3860" s="1">
        <v>9.0</v>
      </c>
      <c r="I3860" s="1" t="s">
        <v>22</v>
      </c>
      <c r="J3860" s="1">
        <v>0.43</v>
      </c>
      <c r="K3860" s="1">
        <v>0.164</v>
      </c>
      <c r="L3860" s="6">
        <f>if(J3860&gt;QUARTILE!$B$3, "TOP", if(J3860&lt;QUARTILE!$B$4, "BOTTOM", 0))</f>
        <v>0</v>
      </c>
      <c r="M3860" s="6">
        <f t="shared" si="1"/>
        <v>2</v>
      </c>
      <c r="N3860" s="6" t="str">
        <f t="shared" si="2"/>
        <v>Millenial</v>
      </c>
      <c r="O3860" s="6" t="str">
        <f t="shared" si="3"/>
        <v>Low Income</v>
      </c>
    </row>
    <row r="3861" hidden="1">
      <c r="A3861" s="1">
        <v>103859.0</v>
      </c>
      <c r="B3861" s="1">
        <v>37.0</v>
      </c>
      <c r="C3861" s="1">
        <v>29000.0</v>
      </c>
      <c r="D3861" s="1" t="s">
        <v>25</v>
      </c>
      <c r="E3861" s="1">
        <v>14230.64</v>
      </c>
      <c r="F3861" s="1">
        <v>3.0</v>
      </c>
      <c r="G3861" s="1">
        <v>18.0</v>
      </c>
      <c r="H3861" s="1">
        <v>8.0</v>
      </c>
      <c r="I3861" s="1" t="s">
        <v>22</v>
      </c>
      <c r="J3861" s="1">
        <v>0.627</v>
      </c>
      <c r="K3861" s="1">
        <v>0.656</v>
      </c>
      <c r="L3861" s="6">
        <f>if(J3861&gt;QUARTILE!$B$3, "TOP", if(J3861&lt;QUARTILE!$B$4, "BOTTOM", 0))</f>
        <v>0</v>
      </c>
      <c r="M3861" s="6">
        <f t="shared" si="1"/>
        <v>2</v>
      </c>
      <c r="N3861" s="6" t="str">
        <f t="shared" si="2"/>
        <v>Gen X</v>
      </c>
      <c r="O3861" s="6" t="str">
        <f t="shared" si="3"/>
        <v>Low Income</v>
      </c>
    </row>
    <row r="3862" hidden="1">
      <c r="A3862" s="1">
        <v>103860.0</v>
      </c>
      <c r="B3862" s="1">
        <v>65.0</v>
      </c>
      <c r="C3862" s="1">
        <v>15000.0</v>
      </c>
      <c r="D3862" s="1" t="s">
        <v>27</v>
      </c>
      <c r="E3862" s="1">
        <v>24685.67</v>
      </c>
      <c r="F3862" s="1">
        <v>4.0</v>
      </c>
      <c r="G3862" s="1">
        <v>14.0</v>
      </c>
      <c r="H3862" s="1">
        <v>9.0</v>
      </c>
      <c r="I3862" s="1" t="s">
        <v>22</v>
      </c>
      <c r="J3862" s="1">
        <v>0.541</v>
      </c>
      <c r="K3862" s="1">
        <v>0.922</v>
      </c>
      <c r="L3862" s="6">
        <f>if(J3862&gt;QUARTILE!$B$3, "TOP", if(J3862&lt;QUARTILE!$B$4, "BOTTOM", 0))</f>
        <v>0</v>
      </c>
      <c r="M3862" s="6">
        <f t="shared" si="1"/>
        <v>2</v>
      </c>
      <c r="N3862" s="6" t="str">
        <f t="shared" si="2"/>
        <v>Baby Boomer</v>
      </c>
      <c r="O3862" s="6" t="str">
        <f t="shared" si="3"/>
        <v>Low Income</v>
      </c>
    </row>
    <row r="3863" hidden="1">
      <c r="A3863" s="1">
        <v>103861.0</v>
      </c>
      <c r="B3863" s="1">
        <v>64.0</v>
      </c>
      <c r="C3863" s="1">
        <v>30000.0</v>
      </c>
      <c r="D3863" s="1" t="s">
        <v>24</v>
      </c>
      <c r="E3863" s="1">
        <v>16849.05</v>
      </c>
      <c r="F3863" s="1">
        <v>1.0</v>
      </c>
      <c r="G3863" s="1">
        <v>20.0</v>
      </c>
      <c r="H3863" s="1">
        <v>7.0</v>
      </c>
      <c r="I3863" s="1" t="s">
        <v>22</v>
      </c>
      <c r="J3863" s="1">
        <v>0.217</v>
      </c>
      <c r="K3863" s="1">
        <v>0.553</v>
      </c>
      <c r="L3863" s="6" t="str">
        <f>if(J3863&gt;QUARTILE!$B$3, "TOP", if(J3863&lt;QUARTILE!$B$4, "BOTTOM", 0))</f>
        <v>BOTTOM</v>
      </c>
      <c r="M3863" s="6">
        <f t="shared" si="1"/>
        <v>2</v>
      </c>
      <c r="N3863" s="6" t="str">
        <f t="shared" si="2"/>
        <v>Baby Boomer</v>
      </c>
      <c r="O3863" s="6" t="str">
        <f t="shared" si="3"/>
        <v>Low Income</v>
      </c>
    </row>
    <row r="3864" hidden="1">
      <c r="A3864" s="1">
        <v>103862.0</v>
      </c>
      <c r="B3864" s="1">
        <v>44.0</v>
      </c>
      <c r="C3864" s="1">
        <v>17000.0</v>
      </c>
      <c r="D3864" s="1" t="s">
        <v>23</v>
      </c>
      <c r="E3864" s="1">
        <v>32430.49</v>
      </c>
      <c r="F3864" s="1">
        <v>3.0</v>
      </c>
      <c r="G3864" s="1">
        <v>17.0</v>
      </c>
      <c r="H3864" s="1">
        <v>4.0</v>
      </c>
      <c r="I3864" s="1" t="s">
        <v>18</v>
      </c>
      <c r="J3864" s="1">
        <v>0.151</v>
      </c>
      <c r="K3864" s="1">
        <v>0.194</v>
      </c>
      <c r="L3864" s="6" t="str">
        <f>if(J3864&gt;QUARTILE!$B$3, "TOP", if(J3864&lt;QUARTILE!$B$4, "BOTTOM", 0))</f>
        <v>BOTTOM</v>
      </c>
      <c r="M3864" s="6">
        <f t="shared" si="1"/>
        <v>1</v>
      </c>
      <c r="N3864" s="6" t="str">
        <f t="shared" si="2"/>
        <v>Gen X</v>
      </c>
      <c r="O3864" s="6" t="str">
        <f t="shared" si="3"/>
        <v>Low Income</v>
      </c>
    </row>
    <row r="3865" hidden="1">
      <c r="A3865" s="1">
        <v>103863.0</v>
      </c>
      <c r="B3865" s="1">
        <v>32.0</v>
      </c>
      <c r="C3865" s="1">
        <v>29000.0</v>
      </c>
      <c r="D3865" s="1" t="s">
        <v>23</v>
      </c>
      <c r="E3865" s="1">
        <v>19850.62</v>
      </c>
      <c r="F3865" s="1">
        <v>5.0</v>
      </c>
      <c r="G3865" s="1">
        <v>18.0</v>
      </c>
      <c r="H3865" s="1">
        <v>9.0</v>
      </c>
      <c r="I3865" s="1" t="s">
        <v>22</v>
      </c>
      <c r="J3865" s="1">
        <v>1.0</v>
      </c>
      <c r="K3865" s="1">
        <v>0.86</v>
      </c>
      <c r="L3865" s="6" t="str">
        <f>if(J3865&gt;QUARTILE!$B$3, "TOP", if(J3865&lt;QUARTILE!$B$4, "BOTTOM", 0))</f>
        <v>TOP</v>
      </c>
      <c r="M3865" s="6">
        <f t="shared" si="1"/>
        <v>2</v>
      </c>
      <c r="N3865" s="6" t="str">
        <f t="shared" si="2"/>
        <v>Gen X</v>
      </c>
      <c r="O3865" s="6" t="str">
        <f t="shared" si="3"/>
        <v>Low Income</v>
      </c>
    </row>
    <row r="3866" hidden="1">
      <c r="A3866" s="1">
        <v>103864.0</v>
      </c>
      <c r="B3866" s="1">
        <v>23.0</v>
      </c>
      <c r="C3866" s="1">
        <v>21000.0</v>
      </c>
      <c r="D3866" s="1" t="s">
        <v>23</v>
      </c>
      <c r="E3866" s="1">
        <v>31020.58</v>
      </c>
      <c r="F3866" s="1">
        <v>4.0</v>
      </c>
      <c r="G3866" s="1">
        <v>29.0</v>
      </c>
      <c r="H3866" s="1">
        <v>13.0</v>
      </c>
      <c r="I3866" s="1" t="s">
        <v>22</v>
      </c>
      <c r="J3866" s="1">
        <v>0.567</v>
      </c>
      <c r="K3866" s="1">
        <v>0.46</v>
      </c>
      <c r="L3866" s="6">
        <f>if(J3866&gt;QUARTILE!$B$3, "TOP", if(J3866&lt;QUARTILE!$B$4, "BOTTOM", 0))</f>
        <v>0</v>
      </c>
      <c r="M3866" s="6">
        <f t="shared" si="1"/>
        <v>2</v>
      </c>
      <c r="N3866" s="6" t="str">
        <f t="shared" si="2"/>
        <v>Millenial</v>
      </c>
      <c r="O3866" s="6" t="str">
        <f t="shared" si="3"/>
        <v>Low Income</v>
      </c>
    </row>
    <row r="3867" hidden="1">
      <c r="A3867" s="1">
        <v>103865.0</v>
      </c>
      <c r="B3867" s="1">
        <v>64.0</v>
      </c>
      <c r="C3867" s="1">
        <v>39000.0</v>
      </c>
      <c r="D3867" s="1" t="s">
        <v>25</v>
      </c>
      <c r="E3867" s="1">
        <v>23866.08</v>
      </c>
      <c r="F3867" s="1">
        <v>3.0</v>
      </c>
      <c r="G3867" s="1">
        <v>20.0</v>
      </c>
      <c r="H3867" s="1">
        <v>4.0</v>
      </c>
      <c r="I3867" s="1" t="s">
        <v>22</v>
      </c>
      <c r="J3867" s="1">
        <v>0.334</v>
      </c>
      <c r="K3867" s="1">
        <v>0.213</v>
      </c>
      <c r="L3867" s="6">
        <f>if(J3867&gt;QUARTILE!$B$3, "TOP", if(J3867&lt;QUARTILE!$B$4, "BOTTOM", 0))</f>
        <v>0</v>
      </c>
      <c r="M3867" s="6">
        <f t="shared" si="1"/>
        <v>2</v>
      </c>
      <c r="N3867" s="6" t="str">
        <f t="shared" si="2"/>
        <v>Baby Boomer</v>
      </c>
      <c r="O3867" s="6" t="str">
        <f t="shared" si="3"/>
        <v>Low Income</v>
      </c>
    </row>
    <row r="3868" hidden="1">
      <c r="A3868" s="1">
        <v>103866.0</v>
      </c>
      <c r="B3868" s="1">
        <v>31.0</v>
      </c>
      <c r="C3868" s="1">
        <v>22000.0</v>
      </c>
      <c r="D3868" s="1" t="s">
        <v>27</v>
      </c>
      <c r="E3868" s="1">
        <v>4291.68</v>
      </c>
      <c r="F3868" s="1">
        <v>1.0</v>
      </c>
      <c r="G3868" s="1">
        <v>22.0</v>
      </c>
      <c r="H3868" s="1">
        <v>11.0</v>
      </c>
      <c r="I3868" s="1" t="s">
        <v>18</v>
      </c>
      <c r="J3868" s="1">
        <v>0.766</v>
      </c>
      <c r="K3868" s="1">
        <v>0.95</v>
      </c>
      <c r="L3868" s="6">
        <f>if(J3868&gt;QUARTILE!$B$3, "TOP", if(J3868&lt;QUARTILE!$B$4, "BOTTOM", 0))</f>
        <v>0</v>
      </c>
      <c r="M3868" s="6">
        <f t="shared" si="1"/>
        <v>1</v>
      </c>
      <c r="N3868" s="6" t="str">
        <f t="shared" si="2"/>
        <v>Gen X</v>
      </c>
      <c r="O3868" s="6" t="str">
        <f t="shared" si="3"/>
        <v>Low Income</v>
      </c>
    </row>
    <row r="3869" hidden="1">
      <c r="A3869" s="1">
        <v>103867.0</v>
      </c>
      <c r="B3869" s="1">
        <v>77.0</v>
      </c>
      <c r="C3869" s="1">
        <v>75000.0</v>
      </c>
      <c r="D3869" s="1" t="s">
        <v>25</v>
      </c>
      <c r="E3869" s="1">
        <v>1075.49</v>
      </c>
      <c r="F3869" s="1">
        <v>5.0</v>
      </c>
      <c r="G3869" s="1">
        <v>16.0</v>
      </c>
      <c r="H3869" s="1">
        <v>9.0</v>
      </c>
      <c r="I3869" s="1" t="s">
        <v>22</v>
      </c>
      <c r="J3869" s="1">
        <v>0.743</v>
      </c>
      <c r="K3869" s="1">
        <v>0.223</v>
      </c>
      <c r="L3869" s="6">
        <f>if(J3869&gt;QUARTILE!$B$3, "TOP", if(J3869&lt;QUARTILE!$B$4, "BOTTOM", 0))</f>
        <v>0</v>
      </c>
      <c r="M3869" s="6">
        <f t="shared" si="1"/>
        <v>2</v>
      </c>
      <c r="N3869" s="6" t="str">
        <f t="shared" si="2"/>
        <v>Baby Boomer</v>
      </c>
      <c r="O3869" s="6" t="str">
        <f t="shared" si="3"/>
        <v>Medium Income</v>
      </c>
    </row>
    <row r="3870" hidden="1">
      <c r="A3870" s="1">
        <v>103868.0</v>
      </c>
      <c r="B3870" s="1">
        <v>28.0</v>
      </c>
      <c r="C3870" s="1">
        <v>19000.0</v>
      </c>
      <c r="D3870" s="1" t="s">
        <v>25</v>
      </c>
      <c r="E3870" s="1">
        <v>46742.87</v>
      </c>
      <c r="F3870" s="1">
        <v>5.0</v>
      </c>
      <c r="G3870" s="1">
        <v>22.0</v>
      </c>
      <c r="H3870" s="1">
        <v>15.0</v>
      </c>
      <c r="I3870" s="1" t="s">
        <v>18</v>
      </c>
      <c r="J3870" s="1">
        <v>1.0</v>
      </c>
      <c r="K3870" s="1">
        <v>0.748</v>
      </c>
      <c r="L3870" s="6" t="str">
        <f>if(J3870&gt;QUARTILE!$B$3, "TOP", if(J3870&lt;QUARTILE!$B$4, "BOTTOM", 0))</f>
        <v>TOP</v>
      </c>
      <c r="M3870" s="6">
        <f t="shared" si="1"/>
        <v>1</v>
      </c>
      <c r="N3870" s="6" t="str">
        <f t="shared" si="2"/>
        <v>Millenial</v>
      </c>
      <c r="O3870" s="6" t="str">
        <f t="shared" si="3"/>
        <v>Low Income</v>
      </c>
    </row>
    <row r="3871" hidden="1">
      <c r="A3871" s="1">
        <v>103869.0</v>
      </c>
      <c r="B3871" s="1">
        <v>56.0</v>
      </c>
      <c r="C3871" s="1">
        <v>16000.0</v>
      </c>
      <c r="D3871" s="1" t="s">
        <v>25</v>
      </c>
      <c r="E3871" s="1">
        <v>58248.48</v>
      </c>
      <c r="F3871" s="1">
        <v>1.0</v>
      </c>
      <c r="G3871" s="1">
        <v>17.0</v>
      </c>
      <c r="H3871" s="1">
        <v>6.0</v>
      </c>
      <c r="I3871" s="1" t="s">
        <v>18</v>
      </c>
      <c r="J3871" s="1">
        <v>0.931</v>
      </c>
      <c r="K3871" s="1">
        <v>0.515</v>
      </c>
      <c r="L3871" s="6" t="str">
        <f>if(J3871&gt;QUARTILE!$B$3, "TOP", if(J3871&lt;QUARTILE!$B$4, "BOTTOM", 0))</f>
        <v>TOP</v>
      </c>
      <c r="M3871" s="6">
        <f t="shared" si="1"/>
        <v>1</v>
      </c>
      <c r="N3871" s="6" t="str">
        <f t="shared" si="2"/>
        <v>Gen X</v>
      </c>
      <c r="O3871" s="6" t="str">
        <f t="shared" si="3"/>
        <v>Low Income</v>
      </c>
    </row>
    <row r="3872" hidden="1">
      <c r="A3872" s="1">
        <v>103870.0</v>
      </c>
      <c r="B3872" s="1">
        <v>26.0</v>
      </c>
      <c r="C3872" s="1">
        <v>27000.0</v>
      </c>
      <c r="D3872" s="1" t="s">
        <v>23</v>
      </c>
      <c r="E3872" s="1">
        <v>25960.71</v>
      </c>
      <c r="F3872" s="1">
        <v>3.0</v>
      </c>
      <c r="G3872" s="1">
        <v>22.0</v>
      </c>
      <c r="H3872" s="1">
        <v>9.0</v>
      </c>
      <c r="I3872" s="1" t="s">
        <v>22</v>
      </c>
      <c r="J3872" s="1">
        <v>0.332</v>
      </c>
      <c r="K3872" s="1">
        <v>0.503</v>
      </c>
      <c r="L3872" s="6">
        <f>if(J3872&gt;QUARTILE!$B$3, "TOP", if(J3872&lt;QUARTILE!$B$4, "BOTTOM", 0))</f>
        <v>0</v>
      </c>
      <c r="M3872" s="6">
        <f t="shared" si="1"/>
        <v>2</v>
      </c>
      <c r="N3872" s="6" t="str">
        <f t="shared" si="2"/>
        <v>Millenial</v>
      </c>
      <c r="O3872" s="6" t="str">
        <f t="shared" si="3"/>
        <v>Low Income</v>
      </c>
    </row>
    <row r="3873" hidden="1">
      <c r="A3873" s="1">
        <v>103871.0</v>
      </c>
      <c r="B3873" s="1">
        <v>43.0</v>
      </c>
      <c r="C3873" s="1">
        <v>42000.0</v>
      </c>
      <c r="D3873" s="1" t="s">
        <v>25</v>
      </c>
      <c r="E3873" s="1">
        <v>25762.01</v>
      </c>
      <c r="F3873" s="1">
        <v>2.0</v>
      </c>
      <c r="G3873" s="1">
        <v>16.0</v>
      </c>
      <c r="H3873" s="1">
        <v>11.0</v>
      </c>
      <c r="I3873" s="1" t="s">
        <v>22</v>
      </c>
      <c r="J3873" s="1">
        <v>0.642</v>
      </c>
      <c r="K3873" s="1">
        <v>0.333</v>
      </c>
      <c r="L3873" s="6">
        <f>if(J3873&gt;QUARTILE!$B$3, "TOP", if(J3873&lt;QUARTILE!$B$4, "BOTTOM", 0))</f>
        <v>0</v>
      </c>
      <c r="M3873" s="6">
        <f t="shared" si="1"/>
        <v>2</v>
      </c>
      <c r="N3873" s="6" t="str">
        <f t="shared" si="2"/>
        <v>Gen X</v>
      </c>
      <c r="O3873" s="6" t="str">
        <f t="shared" si="3"/>
        <v>Low Income</v>
      </c>
    </row>
    <row r="3874" hidden="1">
      <c r="A3874" s="1">
        <v>103872.0</v>
      </c>
      <c r="B3874" s="1">
        <v>33.0</v>
      </c>
      <c r="C3874" s="1">
        <v>42000.0</v>
      </c>
      <c r="D3874" s="1" t="s">
        <v>23</v>
      </c>
      <c r="E3874" s="1">
        <v>6298.24</v>
      </c>
      <c r="F3874" s="1">
        <v>3.0</v>
      </c>
      <c r="G3874" s="1">
        <v>27.0</v>
      </c>
      <c r="H3874" s="1">
        <v>8.0</v>
      </c>
      <c r="I3874" s="1" t="s">
        <v>22</v>
      </c>
      <c r="J3874" s="1">
        <v>0.553</v>
      </c>
      <c r="K3874" s="1">
        <v>0.119</v>
      </c>
      <c r="L3874" s="6">
        <f>if(J3874&gt;QUARTILE!$B$3, "TOP", if(J3874&lt;QUARTILE!$B$4, "BOTTOM", 0))</f>
        <v>0</v>
      </c>
      <c r="M3874" s="6">
        <f t="shared" si="1"/>
        <v>2</v>
      </c>
      <c r="N3874" s="6" t="str">
        <f t="shared" si="2"/>
        <v>Gen X</v>
      </c>
      <c r="O3874" s="6" t="str">
        <f t="shared" si="3"/>
        <v>Low Income</v>
      </c>
    </row>
    <row r="3875" hidden="1">
      <c r="A3875" s="1">
        <v>103873.0</v>
      </c>
      <c r="B3875" s="1">
        <v>22.0</v>
      </c>
      <c r="C3875" s="1">
        <v>24000.0</v>
      </c>
      <c r="D3875" s="1" t="s">
        <v>23</v>
      </c>
      <c r="E3875" s="1">
        <v>15637.02</v>
      </c>
      <c r="F3875" s="1">
        <v>4.0</v>
      </c>
      <c r="G3875" s="1">
        <v>19.0</v>
      </c>
      <c r="H3875" s="1">
        <v>8.0</v>
      </c>
      <c r="I3875" s="1" t="s">
        <v>22</v>
      </c>
      <c r="J3875" s="1">
        <v>1.0</v>
      </c>
      <c r="K3875" s="1">
        <v>0.195</v>
      </c>
      <c r="L3875" s="6" t="str">
        <f>if(J3875&gt;QUARTILE!$B$3, "TOP", if(J3875&lt;QUARTILE!$B$4, "BOTTOM", 0))</f>
        <v>TOP</v>
      </c>
      <c r="M3875" s="6">
        <f t="shared" si="1"/>
        <v>2</v>
      </c>
      <c r="N3875" s="6" t="str">
        <f t="shared" si="2"/>
        <v>Millenial</v>
      </c>
      <c r="O3875" s="6" t="str">
        <f t="shared" si="3"/>
        <v>Low Income</v>
      </c>
    </row>
    <row r="3876" hidden="1">
      <c r="A3876" s="1">
        <v>103874.0</v>
      </c>
      <c r="B3876" s="1">
        <v>74.0</v>
      </c>
      <c r="C3876" s="1">
        <v>27000.0</v>
      </c>
      <c r="D3876" s="1" t="s">
        <v>17</v>
      </c>
      <c r="E3876" s="1">
        <v>97174.59</v>
      </c>
      <c r="F3876" s="1">
        <v>4.0</v>
      </c>
      <c r="G3876" s="1">
        <v>18.0</v>
      </c>
      <c r="H3876" s="1">
        <v>4.0</v>
      </c>
      <c r="I3876" s="1" t="s">
        <v>18</v>
      </c>
      <c r="J3876" s="1">
        <v>0.34</v>
      </c>
      <c r="K3876" s="1">
        <v>0.181</v>
      </c>
      <c r="L3876" s="6">
        <f>if(J3876&gt;QUARTILE!$B$3, "TOP", if(J3876&lt;QUARTILE!$B$4, "BOTTOM", 0))</f>
        <v>0</v>
      </c>
      <c r="M3876" s="6">
        <f t="shared" si="1"/>
        <v>1</v>
      </c>
      <c r="N3876" s="6" t="str">
        <f t="shared" si="2"/>
        <v>Baby Boomer</v>
      </c>
      <c r="O3876" s="6" t="str">
        <f t="shared" si="3"/>
        <v>Low Income</v>
      </c>
    </row>
    <row r="3877" hidden="1">
      <c r="A3877" s="1">
        <v>103875.0</v>
      </c>
      <c r="B3877" s="1">
        <v>69.0</v>
      </c>
      <c r="C3877" s="1">
        <v>27000.0</v>
      </c>
      <c r="D3877" s="1" t="s">
        <v>17</v>
      </c>
      <c r="E3877" s="1">
        <v>38778.79</v>
      </c>
      <c r="F3877" s="1">
        <v>3.0</v>
      </c>
      <c r="G3877" s="1">
        <v>32.0</v>
      </c>
      <c r="H3877" s="1">
        <v>2.0</v>
      </c>
      <c r="I3877" s="1" t="s">
        <v>18</v>
      </c>
      <c r="J3877" s="1">
        <v>0.384</v>
      </c>
      <c r="K3877" s="1">
        <v>0.189</v>
      </c>
      <c r="L3877" s="6">
        <f>if(J3877&gt;QUARTILE!$B$3, "TOP", if(J3877&lt;QUARTILE!$B$4, "BOTTOM", 0))</f>
        <v>0</v>
      </c>
      <c r="M3877" s="6">
        <f t="shared" si="1"/>
        <v>1</v>
      </c>
      <c r="N3877" s="6" t="str">
        <f t="shared" si="2"/>
        <v>Baby Boomer</v>
      </c>
      <c r="O3877" s="6" t="str">
        <f t="shared" si="3"/>
        <v>Low Income</v>
      </c>
    </row>
    <row r="3878" hidden="1">
      <c r="A3878" s="1">
        <v>103876.0</v>
      </c>
      <c r="B3878" s="1">
        <v>78.0</v>
      </c>
      <c r="C3878" s="1">
        <v>12000.0</v>
      </c>
      <c r="D3878" s="1" t="s">
        <v>17</v>
      </c>
      <c r="E3878" s="1">
        <v>7259.45</v>
      </c>
      <c r="F3878" s="1">
        <v>4.0</v>
      </c>
      <c r="G3878" s="1">
        <v>17.0</v>
      </c>
      <c r="H3878" s="1">
        <v>4.0</v>
      </c>
      <c r="I3878" s="1" t="s">
        <v>22</v>
      </c>
      <c r="J3878" s="1">
        <v>0.92</v>
      </c>
      <c r="K3878" s="1">
        <v>0.023</v>
      </c>
      <c r="L3878" s="6" t="str">
        <f>if(J3878&gt;QUARTILE!$B$3, "TOP", if(J3878&lt;QUARTILE!$B$4, "BOTTOM", 0))</f>
        <v>TOP</v>
      </c>
      <c r="M3878" s="6">
        <f t="shared" si="1"/>
        <v>2</v>
      </c>
      <c r="N3878" s="6" t="str">
        <f t="shared" si="2"/>
        <v>Baby Boomer</v>
      </c>
      <c r="O3878" s="6" t="str">
        <f t="shared" si="3"/>
        <v>Low Income</v>
      </c>
    </row>
    <row r="3879" hidden="1">
      <c r="A3879" s="1">
        <v>103877.0</v>
      </c>
      <c r="B3879" s="1">
        <v>27.0</v>
      </c>
      <c r="C3879" s="1">
        <v>41000.0</v>
      </c>
      <c r="D3879" s="1" t="s">
        <v>27</v>
      </c>
      <c r="E3879" s="1">
        <v>7163.4</v>
      </c>
      <c r="F3879" s="1">
        <v>2.0</v>
      </c>
      <c r="G3879" s="1">
        <v>23.0</v>
      </c>
      <c r="H3879" s="1">
        <v>16.0</v>
      </c>
      <c r="I3879" s="1" t="s">
        <v>22</v>
      </c>
      <c r="J3879" s="1">
        <v>0.458</v>
      </c>
      <c r="K3879" s="1">
        <v>0.58</v>
      </c>
      <c r="L3879" s="6">
        <f>if(J3879&gt;QUARTILE!$B$3, "TOP", if(J3879&lt;QUARTILE!$B$4, "BOTTOM", 0))</f>
        <v>0</v>
      </c>
      <c r="M3879" s="6">
        <f t="shared" si="1"/>
        <v>2</v>
      </c>
      <c r="N3879" s="6" t="str">
        <f t="shared" si="2"/>
        <v>Millenial</v>
      </c>
      <c r="O3879" s="6" t="str">
        <f t="shared" si="3"/>
        <v>Low Income</v>
      </c>
    </row>
    <row r="3880" hidden="1">
      <c r="A3880" s="1">
        <v>103878.0</v>
      </c>
      <c r="B3880" s="1">
        <v>67.0</v>
      </c>
      <c r="C3880" s="1">
        <v>10000.0</v>
      </c>
      <c r="D3880" s="1" t="s">
        <v>17</v>
      </c>
      <c r="E3880" s="1">
        <v>13216.59</v>
      </c>
      <c r="F3880" s="1">
        <v>2.0</v>
      </c>
      <c r="G3880" s="1">
        <v>26.0</v>
      </c>
      <c r="H3880" s="1">
        <v>3.0</v>
      </c>
      <c r="I3880" s="1" t="s">
        <v>22</v>
      </c>
      <c r="J3880" s="1">
        <v>0.457</v>
      </c>
      <c r="K3880" s="1">
        <v>0.475</v>
      </c>
      <c r="L3880" s="6">
        <f>if(J3880&gt;QUARTILE!$B$3, "TOP", if(J3880&lt;QUARTILE!$B$4, "BOTTOM", 0))</f>
        <v>0</v>
      </c>
      <c r="M3880" s="6">
        <f t="shared" si="1"/>
        <v>2</v>
      </c>
      <c r="N3880" s="6" t="str">
        <f t="shared" si="2"/>
        <v>Baby Boomer</v>
      </c>
      <c r="O3880" s="6" t="str">
        <f t="shared" si="3"/>
        <v>Low Income</v>
      </c>
    </row>
    <row r="3881" hidden="1">
      <c r="A3881" s="1">
        <v>103879.0</v>
      </c>
      <c r="B3881" s="1">
        <v>20.0</v>
      </c>
      <c r="C3881" s="1">
        <v>12000.0</v>
      </c>
      <c r="D3881" s="1" t="s">
        <v>27</v>
      </c>
      <c r="E3881" s="1">
        <v>10370.39</v>
      </c>
      <c r="F3881" s="1">
        <v>5.0</v>
      </c>
      <c r="G3881" s="1">
        <v>18.0</v>
      </c>
      <c r="H3881" s="1">
        <v>16.0</v>
      </c>
      <c r="I3881" s="1" t="s">
        <v>18</v>
      </c>
      <c r="J3881" s="1">
        <v>0.868</v>
      </c>
      <c r="K3881" s="1">
        <v>0.056</v>
      </c>
      <c r="L3881" s="6" t="str">
        <f>if(J3881&gt;QUARTILE!$B$3, "TOP", if(J3881&lt;QUARTILE!$B$4, "BOTTOM", 0))</f>
        <v>TOP</v>
      </c>
      <c r="M3881" s="6">
        <f t="shared" si="1"/>
        <v>1</v>
      </c>
      <c r="N3881" s="6" t="str">
        <f t="shared" si="2"/>
        <v>Millenial</v>
      </c>
      <c r="O3881" s="6" t="str">
        <f t="shared" si="3"/>
        <v>Low Income</v>
      </c>
    </row>
    <row r="3882" hidden="1">
      <c r="A3882" s="1">
        <v>103880.0</v>
      </c>
      <c r="B3882" s="1">
        <v>30.0</v>
      </c>
      <c r="C3882" s="1">
        <v>23000.0</v>
      </c>
      <c r="D3882" s="1" t="s">
        <v>27</v>
      </c>
      <c r="E3882" s="1">
        <v>9277.35</v>
      </c>
      <c r="F3882" s="1">
        <v>4.0</v>
      </c>
      <c r="G3882" s="1">
        <v>25.0</v>
      </c>
      <c r="H3882" s="1">
        <v>13.0</v>
      </c>
      <c r="I3882" s="1" t="s">
        <v>22</v>
      </c>
      <c r="J3882" s="1">
        <v>0.296</v>
      </c>
      <c r="K3882" s="1">
        <v>0.414</v>
      </c>
      <c r="L3882" s="6" t="str">
        <f>if(J3882&gt;QUARTILE!$B$3, "TOP", if(J3882&lt;QUARTILE!$B$4, "BOTTOM", 0))</f>
        <v>BOTTOM</v>
      </c>
      <c r="M3882" s="6">
        <f t="shared" si="1"/>
        <v>2</v>
      </c>
      <c r="N3882" s="6" t="str">
        <f t="shared" si="2"/>
        <v>Millenial</v>
      </c>
      <c r="O3882" s="6" t="str">
        <f t="shared" si="3"/>
        <v>Low Income</v>
      </c>
    </row>
    <row r="3883" hidden="1">
      <c r="A3883" s="1">
        <v>103881.0</v>
      </c>
      <c r="B3883" s="1">
        <v>60.0</v>
      </c>
      <c r="C3883" s="1">
        <v>18000.0</v>
      </c>
      <c r="D3883" s="1" t="s">
        <v>27</v>
      </c>
      <c r="E3883" s="1">
        <v>19722.03</v>
      </c>
      <c r="F3883" s="1">
        <v>3.0</v>
      </c>
      <c r="G3883" s="1">
        <v>17.0</v>
      </c>
      <c r="H3883" s="1">
        <v>3.0</v>
      </c>
      <c r="I3883" s="1" t="s">
        <v>22</v>
      </c>
      <c r="J3883" s="1">
        <v>0.697</v>
      </c>
      <c r="K3883" s="1">
        <v>0.079</v>
      </c>
      <c r="L3883" s="6">
        <f>if(J3883&gt;QUARTILE!$B$3, "TOP", if(J3883&lt;QUARTILE!$B$4, "BOTTOM", 0))</f>
        <v>0</v>
      </c>
      <c r="M3883" s="6">
        <f t="shared" si="1"/>
        <v>2</v>
      </c>
      <c r="N3883" s="6" t="str">
        <f t="shared" si="2"/>
        <v>Gen X</v>
      </c>
      <c r="O3883" s="6" t="str">
        <f t="shared" si="3"/>
        <v>Low Income</v>
      </c>
    </row>
    <row r="3884" hidden="1">
      <c r="A3884" s="1">
        <v>103882.0</v>
      </c>
      <c r="B3884" s="1">
        <v>66.0</v>
      </c>
      <c r="C3884" s="1">
        <v>36000.0</v>
      </c>
      <c r="D3884" s="1" t="s">
        <v>25</v>
      </c>
      <c r="E3884" s="1">
        <v>231.18</v>
      </c>
      <c r="F3884" s="1">
        <v>5.0</v>
      </c>
      <c r="G3884" s="1">
        <v>22.0</v>
      </c>
      <c r="H3884" s="1">
        <v>7.0</v>
      </c>
      <c r="I3884" s="1" t="s">
        <v>22</v>
      </c>
      <c r="J3884" s="1">
        <v>0.772</v>
      </c>
      <c r="K3884" s="1">
        <v>0.882</v>
      </c>
      <c r="L3884" s="6">
        <f>if(J3884&gt;QUARTILE!$B$3, "TOP", if(J3884&lt;QUARTILE!$B$4, "BOTTOM", 0))</f>
        <v>0</v>
      </c>
      <c r="M3884" s="6">
        <f t="shared" si="1"/>
        <v>2</v>
      </c>
      <c r="N3884" s="6" t="str">
        <f t="shared" si="2"/>
        <v>Baby Boomer</v>
      </c>
      <c r="O3884" s="6" t="str">
        <f t="shared" si="3"/>
        <v>Low Income</v>
      </c>
    </row>
    <row r="3885" hidden="1">
      <c r="A3885" s="1">
        <v>103883.0</v>
      </c>
      <c r="B3885" s="1">
        <v>47.0</v>
      </c>
      <c r="C3885" s="1">
        <v>29000.0</v>
      </c>
      <c r="D3885" s="1" t="s">
        <v>25</v>
      </c>
      <c r="E3885" s="1">
        <v>28822.58</v>
      </c>
      <c r="F3885" s="1">
        <v>2.0</v>
      </c>
      <c r="G3885" s="1">
        <v>21.0</v>
      </c>
      <c r="H3885" s="1">
        <v>12.0</v>
      </c>
      <c r="I3885" s="1" t="s">
        <v>18</v>
      </c>
      <c r="J3885" s="1">
        <v>0.492</v>
      </c>
      <c r="K3885" s="1">
        <v>0.259</v>
      </c>
      <c r="L3885" s="6">
        <f>if(J3885&gt;QUARTILE!$B$3, "TOP", if(J3885&lt;QUARTILE!$B$4, "BOTTOM", 0))</f>
        <v>0</v>
      </c>
      <c r="M3885" s="6">
        <f t="shared" si="1"/>
        <v>1</v>
      </c>
      <c r="N3885" s="6" t="str">
        <f t="shared" si="2"/>
        <v>Gen X</v>
      </c>
      <c r="O3885" s="6" t="str">
        <f t="shared" si="3"/>
        <v>Low Income</v>
      </c>
    </row>
    <row r="3886" hidden="1">
      <c r="A3886" s="1">
        <v>103884.0</v>
      </c>
      <c r="B3886" s="1">
        <v>79.0</v>
      </c>
      <c r="C3886" s="1">
        <v>24000.0</v>
      </c>
      <c r="D3886" s="1" t="s">
        <v>27</v>
      </c>
      <c r="E3886" s="1">
        <v>26945.55</v>
      </c>
      <c r="F3886" s="1">
        <v>5.0</v>
      </c>
      <c r="G3886" s="1">
        <v>21.0</v>
      </c>
      <c r="H3886" s="1">
        <v>8.0</v>
      </c>
      <c r="I3886" s="1" t="s">
        <v>22</v>
      </c>
      <c r="J3886" s="1">
        <v>0.334</v>
      </c>
      <c r="K3886" s="1">
        <v>0.675</v>
      </c>
      <c r="L3886" s="6">
        <f>if(J3886&gt;QUARTILE!$B$3, "TOP", if(J3886&lt;QUARTILE!$B$4, "BOTTOM", 0))</f>
        <v>0</v>
      </c>
      <c r="M3886" s="6">
        <f t="shared" si="1"/>
        <v>2</v>
      </c>
      <c r="N3886" s="6" t="str">
        <f t="shared" si="2"/>
        <v>Baby Boomer</v>
      </c>
      <c r="O3886" s="6" t="str">
        <f t="shared" si="3"/>
        <v>Low Income</v>
      </c>
    </row>
    <row r="3887" hidden="1">
      <c r="A3887" s="1">
        <v>103885.0</v>
      </c>
      <c r="B3887" s="1">
        <v>71.0</v>
      </c>
      <c r="C3887" s="1">
        <v>11000.0</v>
      </c>
      <c r="D3887" s="1" t="s">
        <v>23</v>
      </c>
      <c r="E3887" s="1">
        <v>35477.49</v>
      </c>
      <c r="F3887" s="1">
        <v>1.0</v>
      </c>
      <c r="G3887" s="1">
        <v>21.0</v>
      </c>
      <c r="H3887" s="1">
        <v>4.0</v>
      </c>
      <c r="I3887" s="1" t="s">
        <v>18</v>
      </c>
      <c r="J3887" s="1">
        <v>0.897</v>
      </c>
      <c r="K3887" s="1">
        <v>0.151</v>
      </c>
      <c r="L3887" s="6" t="str">
        <f>if(J3887&gt;QUARTILE!$B$3, "TOP", if(J3887&lt;QUARTILE!$B$4, "BOTTOM", 0))</f>
        <v>TOP</v>
      </c>
      <c r="M3887" s="6">
        <f t="shared" si="1"/>
        <v>1</v>
      </c>
      <c r="N3887" s="6" t="str">
        <f t="shared" si="2"/>
        <v>Baby Boomer</v>
      </c>
      <c r="O3887" s="6" t="str">
        <f t="shared" si="3"/>
        <v>Low Income</v>
      </c>
    </row>
    <row r="3888" hidden="1">
      <c r="A3888" s="1">
        <v>103886.0</v>
      </c>
      <c r="B3888" s="1">
        <v>62.0</v>
      </c>
      <c r="C3888" s="1">
        <v>22000.0</v>
      </c>
      <c r="D3888" s="1" t="s">
        <v>25</v>
      </c>
      <c r="E3888" s="1">
        <v>36833.79</v>
      </c>
      <c r="F3888" s="1">
        <v>4.0</v>
      </c>
      <c r="G3888" s="1">
        <v>19.0</v>
      </c>
      <c r="H3888" s="1">
        <v>5.0</v>
      </c>
      <c r="I3888" s="1" t="s">
        <v>18</v>
      </c>
      <c r="J3888" s="1">
        <v>0.406</v>
      </c>
      <c r="K3888" s="1">
        <v>0.325</v>
      </c>
      <c r="L3888" s="6">
        <f>if(J3888&gt;QUARTILE!$B$3, "TOP", if(J3888&lt;QUARTILE!$B$4, "BOTTOM", 0))</f>
        <v>0</v>
      </c>
      <c r="M3888" s="6">
        <f t="shared" si="1"/>
        <v>1</v>
      </c>
      <c r="N3888" s="6" t="str">
        <f t="shared" si="2"/>
        <v>Baby Boomer</v>
      </c>
      <c r="O3888" s="6" t="str">
        <f t="shared" si="3"/>
        <v>Low Income</v>
      </c>
    </row>
    <row r="3889" hidden="1">
      <c r="A3889" s="1">
        <v>103887.0</v>
      </c>
      <c r="B3889" s="1">
        <v>23.0</v>
      </c>
      <c r="C3889" s="1">
        <v>21000.0</v>
      </c>
      <c r="D3889" s="1" t="s">
        <v>25</v>
      </c>
      <c r="E3889" s="1">
        <v>16712.64</v>
      </c>
      <c r="F3889" s="1">
        <v>3.0</v>
      </c>
      <c r="G3889" s="1">
        <v>14.0</v>
      </c>
      <c r="H3889" s="1">
        <v>10.0</v>
      </c>
      <c r="I3889" s="1" t="s">
        <v>22</v>
      </c>
      <c r="J3889" s="1">
        <v>0.869</v>
      </c>
      <c r="K3889" s="1">
        <v>0.933</v>
      </c>
      <c r="L3889" s="6" t="str">
        <f>if(J3889&gt;QUARTILE!$B$3, "TOP", if(J3889&lt;QUARTILE!$B$4, "BOTTOM", 0))</f>
        <v>TOP</v>
      </c>
      <c r="M3889" s="6">
        <f t="shared" si="1"/>
        <v>2</v>
      </c>
      <c r="N3889" s="6" t="str">
        <f t="shared" si="2"/>
        <v>Millenial</v>
      </c>
      <c r="O3889" s="6" t="str">
        <f t="shared" si="3"/>
        <v>Low Income</v>
      </c>
    </row>
    <row r="3890" hidden="1">
      <c r="A3890" s="1">
        <v>103888.0</v>
      </c>
      <c r="B3890" s="1">
        <v>34.0</v>
      </c>
      <c r="C3890" s="1">
        <v>25000.0</v>
      </c>
      <c r="D3890" s="1" t="s">
        <v>23</v>
      </c>
      <c r="E3890" s="1">
        <v>30289.28</v>
      </c>
      <c r="F3890" s="1">
        <v>2.0</v>
      </c>
      <c r="G3890" s="1">
        <v>22.0</v>
      </c>
      <c r="H3890" s="1">
        <v>9.0</v>
      </c>
      <c r="I3890" s="1" t="s">
        <v>18</v>
      </c>
      <c r="J3890" s="1">
        <v>0.566</v>
      </c>
      <c r="K3890" s="1">
        <v>0.772</v>
      </c>
      <c r="L3890" s="6">
        <f>if(J3890&gt;QUARTILE!$B$3, "TOP", if(J3890&lt;QUARTILE!$B$4, "BOTTOM", 0))</f>
        <v>0</v>
      </c>
      <c r="M3890" s="6">
        <f t="shared" si="1"/>
        <v>1</v>
      </c>
      <c r="N3890" s="6" t="str">
        <f t="shared" si="2"/>
        <v>Gen X</v>
      </c>
      <c r="O3890" s="6" t="str">
        <f t="shared" si="3"/>
        <v>Low Income</v>
      </c>
    </row>
    <row r="3891" hidden="1">
      <c r="A3891" s="1">
        <v>103889.0</v>
      </c>
      <c r="B3891" s="1">
        <v>76.0</v>
      </c>
      <c r="C3891" s="1">
        <v>17000.0</v>
      </c>
      <c r="D3891" s="1" t="s">
        <v>30</v>
      </c>
      <c r="E3891" s="1">
        <v>13561.04</v>
      </c>
      <c r="F3891" s="1">
        <v>5.0</v>
      </c>
      <c r="G3891" s="1">
        <v>19.0</v>
      </c>
      <c r="H3891" s="1">
        <v>4.0</v>
      </c>
      <c r="I3891" s="1" t="s">
        <v>22</v>
      </c>
      <c r="J3891" s="1">
        <v>0.018</v>
      </c>
      <c r="K3891" s="1">
        <v>0.729</v>
      </c>
      <c r="L3891" s="6" t="str">
        <f>if(J3891&gt;QUARTILE!$B$3, "TOP", if(J3891&lt;QUARTILE!$B$4, "BOTTOM", 0))</f>
        <v>BOTTOM</v>
      </c>
      <c r="M3891" s="6">
        <f t="shared" si="1"/>
        <v>2</v>
      </c>
      <c r="N3891" s="6" t="str">
        <f t="shared" si="2"/>
        <v>Baby Boomer</v>
      </c>
      <c r="O3891" s="6" t="str">
        <f t="shared" si="3"/>
        <v>Low Income</v>
      </c>
    </row>
    <row r="3892" hidden="1">
      <c r="A3892" s="1">
        <v>103890.0</v>
      </c>
      <c r="B3892" s="1">
        <v>62.0</v>
      </c>
      <c r="C3892" s="1">
        <v>30000.0</v>
      </c>
      <c r="D3892" s="1" t="s">
        <v>23</v>
      </c>
      <c r="E3892" s="1">
        <v>60536.14</v>
      </c>
      <c r="F3892" s="1">
        <v>3.0</v>
      </c>
      <c r="G3892" s="1">
        <v>13.0</v>
      </c>
      <c r="H3892" s="1">
        <v>3.0</v>
      </c>
      <c r="I3892" s="1" t="s">
        <v>18</v>
      </c>
      <c r="J3892" s="1">
        <v>0.719</v>
      </c>
      <c r="K3892" s="1">
        <v>0.69</v>
      </c>
      <c r="L3892" s="6">
        <f>if(J3892&gt;QUARTILE!$B$3, "TOP", if(J3892&lt;QUARTILE!$B$4, "BOTTOM", 0))</f>
        <v>0</v>
      </c>
      <c r="M3892" s="6">
        <f t="shared" si="1"/>
        <v>1</v>
      </c>
      <c r="N3892" s="6" t="str">
        <f t="shared" si="2"/>
        <v>Baby Boomer</v>
      </c>
      <c r="O3892" s="6" t="str">
        <f t="shared" si="3"/>
        <v>Low Income</v>
      </c>
    </row>
    <row r="3893" hidden="1">
      <c r="A3893" s="1">
        <v>103891.0</v>
      </c>
      <c r="B3893" s="1">
        <v>68.0</v>
      </c>
      <c r="C3893" s="1">
        <v>18000.0</v>
      </c>
      <c r="D3893" s="1" t="s">
        <v>23</v>
      </c>
      <c r="E3893" s="1">
        <v>4231.68</v>
      </c>
      <c r="F3893" s="1">
        <v>4.0</v>
      </c>
      <c r="G3893" s="1">
        <v>21.0</v>
      </c>
      <c r="H3893" s="1">
        <v>3.0</v>
      </c>
      <c r="I3893" s="1" t="s">
        <v>22</v>
      </c>
      <c r="J3893" s="1">
        <v>0.244</v>
      </c>
      <c r="K3893" s="1">
        <v>0.773</v>
      </c>
      <c r="L3893" s="6" t="str">
        <f>if(J3893&gt;QUARTILE!$B$3, "TOP", if(J3893&lt;QUARTILE!$B$4, "BOTTOM", 0))</f>
        <v>BOTTOM</v>
      </c>
      <c r="M3893" s="6">
        <f t="shared" si="1"/>
        <v>2</v>
      </c>
      <c r="N3893" s="6" t="str">
        <f t="shared" si="2"/>
        <v>Baby Boomer</v>
      </c>
      <c r="O3893" s="6" t="str">
        <f t="shared" si="3"/>
        <v>Low Income</v>
      </c>
    </row>
    <row r="3894" hidden="1">
      <c r="A3894" s="1">
        <v>103892.0</v>
      </c>
      <c r="B3894" s="1">
        <v>70.0</v>
      </c>
      <c r="C3894" s="1">
        <v>28000.0</v>
      </c>
      <c r="D3894" s="1" t="s">
        <v>23</v>
      </c>
      <c r="E3894" s="1">
        <v>49447.81</v>
      </c>
      <c r="F3894" s="1">
        <v>3.0</v>
      </c>
      <c r="G3894" s="1">
        <v>12.0</v>
      </c>
      <c r="H3894" s="1">
        <v>8.0</v>
      </c>
      <c r="I3894" s="1" t="s">
        <v>18</v>
      </c>
      <c r="J3894" s="1">
        <v>0.617</v>
      </c>
      <c r="K3894" s="1">
        <v>0.643</v>
      </c>
      <c r="L3894" s="6">
        <f>if(J3894&gt;QUARTILE!$B$3, "TOP", if(J3894&lt;QUARTILE!$B$4, "BOTTOM", 0))</f>
        <v>0</v>
      </c>
      <c r="M3894" s="6">
        <f t="shared" si="1"/>
        <v>1</v>
      </c>
      <c r="N3894" s="6" t="str">
        <f t="shared" si="2"/>
        <v>Baby Boomer</v>
      </c>
      <c r="O3894" s="6" t="str">
        <f t="shared" si="3"/>
        <v>Low Income</v>
      </c>
    </row>
    <row r="3895" hidden="1">
      <c r="A3895" s="1">
        <v>103893.0</v>
      </c>
      <c r="B3895" s="1">
        <v>36.0</v>
      </c>
      <c r="C3895" s="1">
        <v>36000.0</v>
      </c>
      <c r="D3895" s="1" t="s">
        <v>17</v>
      </c>
      <c r="E3895" s="1">
        <v>5982.42</v>
      </c>
      <c r="F3895" s="1">
        <v>4.0</v>
      </c>
      <c r="G3895" s="1">
        <v>20.0</v>
      </c>
      <c r="H3895" s="1">
        <v>10.0</v>
      </c>
      <c r="I3895" s="1" t="s">
        <v>22</v>
      </c>
      <c r="J3895" s="1">
        <v>0.808</v>
      </c>
      <c r="K3895" s="1">
        <v>0.847</v>
      </c>
      <c r="L3895" s="6">
        <f>if(J3895&gt;QUARTILE!$B$3, "TOP", if(J3895&lt;QUARTILE!$B$4, "BOTTOM", 0))</f>
        <v>0</v>
      </c>
      <c r="M3895" s="6">
        <f t="shared" si="1"/>
        <v>2</v>
      </c>
      <c r="N3895" s="6" t="str">
        <f t="shared" si="2"/>
        <v>Gen X</v>
      </c>
      <c r="O3895" s="6" t="str">
        <f t="shared" si="3"/>
        <v>Low Income</v>
      </c>
    </row>
    <row r="3896" hidden="1">
      <c r="A3896" s="1">
        <v>103894.0</v>
      </c>
      <c r="B3896" s="1">
        <v>59.0</v>
      </c>
      <c r="C3896" s="1">
        <v>16000.0</v>
      </c>
      <c r="D3896" s="1" t="s">
        <v>27</v>
      </c>
      <c r="E3896" s="1">
        <v>2167.82</v>
      </c>
      <c r="F3896" s="1">
        <v>4.0</v>
      </c>
      <c r="G3896" s="1">
        <v>19.0</v>
      </c>
      <c r="H3896" s="1">
        <v>11.0</v>
      </c>
      <c r="I3896" s="1" t="s">
        <v>22</v>
      </c>
      <c r="J3896" s="1">
        <v>0.19</v>
      </c>
      <c r="K3896" s="1">
        <v>0.3</v>
      </c>
      <c r="L3896" s="6" t="str">
        <f>if(J3896&gt;QUARTILE!$B$3, "TOP", if(J3896&lt;QUARTILE!$B$4, "BOTTOM", 0))</f>
        <v>BOTTOM</v>
      </c>
      <c r="M3896" s="6">
        <f t="shared" si="1"/>
        <v>2</v>
      </c>
      <c r="N3896" s="6" t="str">
        <f t="shared" si="2"/>
        <v>Gen X</v>
      </c>
      <c r="O3896" s="6" t="str">
        <f t="shared" si="3"/>
        <v>Low Income</v>
      </c>
    </row>
    <row r="3897" hidden="1">
      <c r="A3897" s="1">
        <v>103895.0</v>
      </c>
      <c r="B3897" s="1">
        <v>52.0</v>
      </c>
      <c r="C3897" s="1">
        <v>14000.0</v>
      </c>
      <c r="D3897" s="1" t="s">
        <v>27</v>
      </c>
      <c r="E3897" s="1">
        <v>11564.41</v>
      </c>
      <c r="F3897" s="1">
        <v>4.0</v>
      </c>
      <c r="G3897" s="1">
        <v>26.0</v>
      </c>
      <c r="H3897" s="1">
        <v>3.0</v>
      </c>
      <c r="I3897" s="1" t="s">
        <v>22</v>
      </c>
      <c r="J3897" s="1">
        <v>0.208</v>
      </c>
      <c r="K3897" s="1">
        <v>0.476</v>
      </c>
      <c r="L3897" s="6" t="str">
        <f>if(J3897&gt;QUARTILE!$B$3, "TOP", if(J3897&lt;QUARTILE!$B$4, "BOTTOM", 0))</f>
        <v>BOTTOM</v>
      </c>
      <c r="M3897" s="6">
        <f t="shared" si="1"/>
        <v>2</v>
      </c>
      <c r="N3897" s="6" t="str">
        <f t="shared" si="2"/>
        <v>Gen X</v>
      </c>
      <c r="O3897" s="6" t="str">
        <f t="shared" si="3"/>
        <v>Low Income</v>
      </c>
    </row>
    <row r="3898" hidden="1">
      <c r="A3898" s="1">
        <v>103896.0</v>
      </c>
      <c r="B3898" s="1">
        <v>63.0</v>
      </c>
      <c r="C3898" s="1">
        <v>29000.0</v>
      </c>
      <c r="D3898" s="1" t="s">
        <v>17</v>
      </c>
      <c r="E3898" s="1">
        <v>19085.94</v>
      </c>
      <c r="F3898" s="1">
        <v>5.0</v>
      </c>
      <c r="G3898" s="1">
        <v>26.0</v>
      </c>
      <c r="H3898" s="1">
        <v>9.0</v>
      </c>
      <c r="I3898" s="1" t="s">
        <v>22</v>
      </c>
      <c r="J3898" s="1">
        <v>0.474</v>
      </c>
      <c r="K3898" s="1">
        <v>0.596</v>
      </c>
      <c r="L3898" s="6">
        <f>if(J3898&gt;QUARTILE!$B$3, "TOP", if(J3898&lt;QUARTILE!$B$4, "BOTTOM", 0))</f>
        <v>0</v>
      </c>
      <c r="M3898" s="6">
        <f t="shared" si="1"/>
        <v>2</v>
      </c>
      <c r="N3898" s="6" t="str">
        <f t="shared" si="2"/>
        <v>Baby Boomer</v>
      </c>
      <c r="O3898" s="6" t="str">
        <f t="shared" si="3"/>
        <v>Low Income</v>
      </c>
    </row>
    <row r="3899" hidden="1">
      <c r="A3899" s="1">
        <v>103897.0</v>
      </c>
      <c r="B3899" s="1">
        <v>43.0</v>
      </c>
      <c r="C3899" s="1">
        <v>10000.0</v>
      </c>
      <c r="D3899" s="1" t="s">
        <v>25</v>
      </c>
      <c r="E3899" s="1">
        <v>5253.02</v>
      </c>
      <c r="F3899" s="1">
        <v>4.0</v>
      </c>
      <c r="G3899" s="1">
        <v>23.0</v>
      </c>
      <c r="H3899" s="1">
        <v>7.0</v>
      </c>
      <c r="I3899" s="1" t="s">
        <v>22</v>
      </c>
      <c r="J3899" s="1">
        <v>0.527</v>
      </c>
      <c r="K3899" s="1">
        <v>0.148</v>
      </c>
      <c r="L3899" s="6">
        <f>if(J3899&gt;QUARTILE!$B$3, "TOP", if(J3899&lt;QUARTILE!$B$4, "BOTTOM", 0))</f>
        <v>0</v>
      </c>
      <c r="M3899" s="6">
        <f t="shared" si="1"/>
        <v>2</v>
      </c>
      <c r="N3899" s="6" t="str">
        <f t="shared" si="2"/>
        <v>Gen X</v>
      </c>
      <c r="O3899" s="6" t="str">
        <f t="shared" si="3"/>
        <v>Low Income</v>
      </c>
    </row>
    <row r="3900" hidden="1">
      <c r="A3900" s="1">
        <v>103898.0</v>
      </c>
      <c r="B3900" s="1">
        <v>68.0</v>
      </c>
      <c r="C3900" s="1">
        <v>43000.0</v>
      </c>
      <c r="D3900" s="1" t="s">
        <v>23</v>
      </c>
      <c r="E3900" s="1">
        <v>16229.44</v>
      </c>
      <c r="F3900" s="1">
        <v>3.0</v>
      </c>
      <c r="G3900" s="1">
        <v>14.0</v>
      </c>
      <c r="H3900" s="1">
        <v>5.0</v>
      </c>
      <c r="I3900" s="1" t="s">
        <v>22</v>
      </c>
      <c r="J3900" s="1">
        <v>0.504</v>
      </c>
      <c r="K3900" s="1">
        <v>0.503</v>
      </c>
      <c r="L3900" s="6">
        <f>if(J3900&gt;QUARTILE!$B$3, "TOP", if(J3900&lt;QUARTILE!$B$4, "BOTTOM", 0))</f>
        <v>0</v>
      </c>
      <c r="M3900" s="6">
        <f t="shared" si="1"/>
        <v>2</v>
      </c>
      <c r="N3900" s="6" t="str">
        <f t="shared" si="2"/>
        <v>Baby Boomer</v>
      </c>
      <c r="O3900" s="6" t="str">
        <f t="shared" si="3"/>
        <v>Low Income</v>
      </c>
    </row>
    <row r="3901" hidden="1">
      <c r="A3901" s="1">
        <v>103899.0</v>
      </c>
      <c r="B3901" s="1">
        <v>22.0</v>
      </c>
      <c r="C3901" s="1">
        <v>22000.0</v>
      </c>
      <c r="D3901" s="1" t="s">
        <v>23</v>
      </c>
      <c r="E3901" s="1">
        <v>32994.09</v>
      </c>
      <c r="F3901" s="1">
        <v>1.0</v>
      </c>
      <c r="G3901" s="1">
        <v>17.0</v>
      </c>
      <c r="H3901" s="1">
        <v>13.0</v>
      </c>
      <c r="I3901" s="1" t="s">
        <v>18</v>
      </c>
      <c r="J3901" s="1">
        <v>0.844</v>
      </c>
      <c r="K3901" s="1">
        <v>0.024</v>
      </c>
      <c r="L3901" s="6" t="str">
        <f>if(J3901&gt;QUARTILE!$B$3, "TOP", if(J3901&lt;QUARTILE!$B$4, "BOTTOM", 0))</f>
        <v>TOP</v>
      </c>
      <c r="M3901" s="6">
        <f t="shared" si="1"/>
        <v>1</v>
      </c>
      <c r="N3901" s="6" t="str">
        <f t="shared" si="2"/>
        <v>Millenial</v>
      </c>
      <c r="O3901" s="6" t="str">
        <f t="shared" si="3"/>
        <v>Low Income</v>
      </c>
    </row>
    <row r="3902" hidden="1">
      <c r="A3902" s="1">
        <v>103900.0</v>
      </c>
      <c r="B3902" s="1">
        <v>46.0</v>
      </c>
      <c r="C3902" s="1">
        <v>21000.0</v>
      </c>
      <c r="D3902" s="1" t="s">
        <v>27</v>
      </c>
      <c r="E3902" s="1">
        <v>5943.47</v>
      </c>
      <c r="F3902" s="1">
        <v>3.0</v>
      </c>
      <c r="G3902" s="1">
        <v>16.0</v>
      </c>
      <c r="H3902" s="1">
        <v>10.0</v>
      </c>
      <c r="I3902" s="1" t="s">
        <v>22</v>
      </c>
      <c r="J3902" s="1">
        <v>0.269</v>
      </c>
      <c r="K3902" s="1">
        <v>0.612</v>
      </c>
      <c r="L3902" s="6" t="str">
        <f>if(J3902&gt;QUARTILE!$B$3, "TOP", if(J3902&lt;QUARTILE!$B$4, "BOTTOM", 0))</f>
        <v>BOTTOM</v>
      </c>
      <c r="M3902" s="6">
        <f t="shared" si="1"/>
        <v>2</v>
      </c>
      <c r="N3902" s="6" t="str">
        <f t="shared" si="2"/>
        <v>Gen X</v>
      </c>
      <c r="O3902" s="6" t="str">
        <f t="shared" si="3"/>
        <v>Low Income</v>
      </c>
    </row>
    <row r="3903" hidden="1">
      <c r="A3903" s="1">
        <v>103901.0</v>
      </c>
      <c r="B3903" s="1">
        <v>54.0</v>
      </c>
      <c r="C3903" s="1">
        <v>31000.0</v>
      </c>
      <c r="D3903" s="1" t="s">
        <v>27</v>
      </c>
      <c r="E3903" s="1">
        <v>17365.36</v>
      </c>
      <c r="F3903" s="1">
        <v>5.0</v>
      </c>
      <c r="G3903" s="1">
        <v>21.0</v>
      </c>
      <c r="H3903" s="1">
        <v>3.0</v>
      </c>
      <c r="I3903" s="1" t="s">
        <v>22</v>
      </c>
      <c r="J3903" s="1">
        <v>0.261</v>
      </c>
      <c r="K3903" s="1">
        <v>0.048</v>
      </c>
      <c r="L3903" s="6" t="str">
        <f>if(J3903&gt;QUARTILE!$B$3, "TOP", if(J3903&lt;QUARTILE!$B$4, "BOTTOM", 0))</f>
        <v>BOTTOM</v>
      </c>
      <c r="M3903" s="6">
        <f t="shared" si="1"/>
        <v>2</v>
      </c>
      <c r="N3903" s="6" t="str">
        <f t="shared" si="2"/>
        <v>Gen X</v>
      </c>
      <c r="O3903" s="6" t="str">
        <f t="shared" si="3"/>
        <v>Low Income</v>
      </c>
    </row>
    <row r="3904" hidden="1">
      <c r="A3904" s="1">
        <v>103902.0</v>
      </c>
      <c r="B3904" s="1">
        <v>37.0</v>
      </c>
      <c r="C3904" s="1">
        <v>29000.0</v>
      </c>
      <c r="D3904" s="1" t="s">
        <v>23</v>
      </c>
      <c r="E3904" s="1">
        <v>8289.49</v>
      </c>
      <c r="F3904" s="1">
        <v>4.0</v>
      </c>
      <c r="G3904" s="1">
        <v>18.0</v>
      </c>
      <c r="H3904" s="1">
        <v>8.0</v>
      </c>
      <c r="I3904" s="1" t="s">
        <v>22</v>
      </c>
      <c r="J3904" s="1">
        <v>0.072</v>
      </c>
      <c r="K3904" s="1">
        <v>0.453</v>
      </c>
      <c r="L3904" s="6" t="str">
        <f>if(J3904&gt;QUARTILE!$B$3, "TOP", if(J3904&lt;QUARTILE!$B$4, "BOTTOM", 0))</f>
        <v>BOTTOM</v>
      </c>
      <c r="M3904" s="6">
        <f t="shared" si="1"/>
        <v>2</v>
      </c>
      <c r="N3904" s="6" t="str">
        <f t="shared" si="2"/>
        <v>Gen X</v>
      </c>
      <c r="O3904" s="6" t="str">
        <f t="shared" si="3"/>
        <v>Low Income</v>
      </c>
    </row>
    <row r="3905" hidden="1">
      <c r="A3905" s="1">
        <v>103903.0</v>
      </c>
      <c r="B3905" s="1">
        <v>66.0</v>
      </c>
      <c r="C3905" s="1">
        <v>22000.0</v>
      </c>
      <c r="D3905" s="1" t="s">
        <v>23</v>
      </c>
      <c r="E3905" s="1">
        <v>15090.6</v>
      </c>
      <c r="F3905" s="1">
        <v>1.0</v>
      </c>
      <c r="G3905" s="1">
        <v>16.0</v>
      </c>
      <c r="H3905" s="1">
        <v>11.0</v>
      </c>
      <c r="I3905" s="1" t="s">
        <v>18</v>
      </c>
      <c r="J3905" s="1">
        <v>0.432</v>
      </c>
      <c r="K3905" s="1">
        <v>0.462</v>
      </c>
      <c r="L3905" s="6">
        <f>if(J3905&gt;QUARTILE!$B$3, "TOP", if(J3905&lt;QUARTILE!$B$4, "BOTTOM", 0))</f>
        <v>0</v>
      </c>
      <c r="M3905" s="6">
        <f t="shared" si="1"/>
        <v>1</v>
      </c>
      <c r="N3905" s="6" t="str">
        <f t="shared" si="2"/>
        <v>Baby Boomer</v>
      </c>
      <c r="O3905" s="6" t="str">
        <f t="shared" si="3"/>
        <v>Low Income</v>
      </c>
    </row>
    <row r="3906" hidden="1">
      <c r="A3906" s="1">
        <v>103904.0</v>
      </c>
      <c r="B3906" s="1">
        <v>38.0</v>
      </c>
      <c r="C3906" s="1">
        <v>37000.0</v>
      </c>
      <c r="D3906" s="1" t="s">
        <v>23</v>
      </c>
      <c r="E3906" s="1">
        <v>21987.39</v>
      </c>
      <c r="F3906" s="1">
        <v>5.0</v>
      </c>
      <c r="G3906" s="1">
        <v>23.0</v>
      </c>
      <c r="H3906" s="1">
        <v>15.0</v>
      </c>
      <c r="I3906" s="1" t="s">
        <v>18</v>
      </c>
      <c r="J3906" s="1">
        <v>0.246</v>
      </c>
      <c r="K3906" s="1">
        <v>0.062</v>
      </c>
      <c r="L3906" s="6" t="str">
        <f>if(J3906&gt;QUARTILE!$B$3, "TOP", if(J3906&lt;QUARTILE!$B$4, "BOTTOM", 0))</f>
        <v>BOTTOM</v>
      </c>
      <c r="M3906" s="6">
        <f t="shared" si="1"/>
        <v>1</v>
      </c>
      <c r="N3906" s="6" t="str">
        <f t="shared" si="2"/>
        <v>Gen X</v>
      </c>
      <c r="O3906" s="6" t="str">
        <f t="shared" si="3"/>
        <v>Low Income</v>
      </c>
    </row>
    <row r="3907" hidden="1">
      <c r="A3907" s="1">
        <v>103905.0</v>
      </c>
      <c r="B3907" s="1">
        <v>27.0</v>
      </c>
      <c r="C3907" s="1">
        <v>15000.0</v>
      </c>
      <c r="D3907" s="1" t="s">
        <v>27</v>
      </c>
      <c r="E3907" s="1">
        <v>8628.66</v>
      </c>
      <c r="F3907" s="1">
        <v>2.0</v>
      </c>
      <c r="G3907" s="1">
        <v>20.0</v>
      </c>
      <c r="H3907" s="1">
        <v>15.0</v>
      </c>
      <c r="I3907" s="1" t="s">
        <v>18</v>
      </c>
      <c r="J3907" s="1">
        <v>0.592</v>
      </c>
      <c r="K3907" s="1">
        <v>0.439</v>
      </c>
      <c r="L3907" s="6">
        <f>if(J3907&gt;QUARTILE!$B$3, "TOP", if(J3907&lt;QUARTILE!$B$4, "BOTTOM", 0))</f>
        <v>0</v>
      </c>
      <c r="M3907" s="6">
        <f t="shared" si="1"/>
        <v>1</v>
      </c>
      <c r="N3907" s="6" t="str">
        <f t="shared" si="2"/>
        <v>Millenial</v>
      </c>
      <c r="O3907" s="6" t="str">
        <f t="shared" si="3"/>
        <v>Low Income</v>
      </c>
    </row>
    <row r="3908" hidden="1">
      <c r="A3908" s="1">
        <v>103906.0</v>
      </c>
      <c r="B3908" s="1">
        <v>22.0</v>
      </c>
      <c r="C3908" s="1">
        <v>34000.0</v>
      </c>
      <c r="D3908" s="1" t="s">
        <v>23</v>
      </c>
      <c r="E3908" s="1">
        <v>100000.0</v>
      </c>
      <c r="F3908" s="1">
        <v>2.0</v>
      </c>
      <c r="G3908" s="1">
        <v>17.0</v>
      </c>
      <c r="H3908" s="1">
        <v>14.0</v>
      </c>
      <c r="I3908" s="1" t="s">
        <v>22</v>
      </c>
      <c r="J3908" s="1">
        <v>0.331</v>
      </c>
      <c r="K3908" s="1">
        <v>0.578</v>
      </c>
      <c r="L3908" s="6">
        <f>if(J3908&gt;QUARTILE!$B$3, "TOP", if(J3908&lt;QUARTILE!$B$4, "BOTTOM", 0))</f>
        <v>0</v>
      </c>
      <c r="M3908" s="6">
        <f t="shared" si="1"/>
        <v>2</v>
      </c>
      <c r="N3908" s="6" t="str">
        <f t="shared" si="2"/>
        <v>Millenial</v>
      </c>
      <c r="O3908" s="6" t="str">
        <f t="shared" si="3"/>
        <v>Low Income</v>
      </c>
    </row>
    <row r="3909" hidden="1">
      <c r="A3909" s="1">
        <v>103907.0</v>
      </c>
      <c r="B3909" s="1">
        <v>53.0</v>
      </c>
      <c r="C3909" s="1">
        <v>12000.0</v>
      </c>
      <c r="D3909" s="1" t="s">
        <v>23</v>
      </c>
      <c r="E3909" s="1">
        <v>16591.95</v>
      </c>
      <c r="F3909" s="1">
        <v>2.0</v>
      </c>
      <c r="G3909" s="1">
        <v>20.0</v>
      </c>
      <c r="H3909" s="1">
        <v>5.0</v>
      </c>
      <c r="I3909" s="1" t="s">
        <v>22</v>
      </c>
      <c r="J3909" s="1">
        <v>0.945</v>
      </c>
      <c r="K3909" s="1">
        <v>0.595</v>
      </c>
      <c r="L3909" s="6" t="str">
        <f>if(J3909&gt;QUARTILE!$B$3, "TOP", if(J3909&lt;QUARTILE!$B$4, "BOTTOM", 0))</f>
        <v>TOP</v>
      </c>
      <c r="M3909" s="6">
        <f t="shared" si="1"/>
        <v>2</v>
      </c>
      <c r="N3909" s="6" t="str">
        <f t="shared" si="2"/>
        <v>Gen X</v>
      </c>
      <c r="O3909" s="6" t="str">
        <f t="shared" si="3"/>
        <v>Low Income</v>
      </c>
    </row>
    <row r="3910" hidden="1">
      <c r="A3910" s="1">
        <v>103908.0</v>
      </c>
      <c r="B3910" s="1">
        <v>23.0</v>
      </c>
      <c r="C3910" s="1">
        <v>30000.0</v>
      </c>
      <c r="D3910" s="1" t="s">
        <v>25</v>
      </c>
      <c r="E3910" s="1">
        <v>34797.94</v>
      </c>
      <c r="F3910" s="1">
        <v>1.0</v>
      </c>
      <c r="G3910" s="1">
        <v>20.0</v>
      </c>
      <c r="H3910" s="1">
        <v>21.0</v>
      </c>
      <c r="I3910" s="1" t="s">
        <v>26</v>
      </c>
      <c r="J3910" s="1">
        <v>1.0</v>
      </c>
      <c r="K3910" s="1">
        <v>0.258</v>
      </c>
      <c r="L3910" s="6" t="str">
        <f>if(J3910&gt;QUARTILE!$B$3, "TOP", if(J3910&lt;QUARTILE!$B$4, "BOTTOM", 0))</f>
        <v>TOP</v>
      </c>
      <c r="M3910" s="6">
        <f t="shared" si="1"/>
        <v>3</v>
      </c>
      <c r="N3910" s="6" t="str">
        <f t="shared" si="2"/>
        <v>Millenial</v>
      </c>
      <c r="O3910" s="6" t="str">
        <f t="shared" si="3"/>
        <v>Low Income</v>
      </c>
    </row>
    <row r="3911" hidden="1">
      <c r="A3911" s="1">
        <v>103909.0</v>
      </c>
      <c r="B3911" s="1">
        <v>43.0</v>
      </c>
      <c r="C3911" s="1">
        <v>18000.0</v>
      </c>
      <c r="D3911" s="1" t="s">
        <v>27</v>
      </c>
      <c r="E3911" s="1">
        <v>25829.52</v>
      </c>
      <c r="F3911" s="1">
        <v>3.0</v>
      </c>
      <c r="G3911" s="1">
        <v>20.0</v>
      </c>
      <c r="H3911" s="1">
        <v>7.0</v>
      </c>
      <c r="I3911" s="1" t="s">
        <v>22</v>
      </c>
      <c r="J3911" s="1">
        <v>0.765</v>
      </c>
      <c r="K3911" s="1">
        <v>0.365</v>
      </c>
      <c r="L3911" s="6">
        <f>if(J3911&gt;QUARTILE!$B$3, "TOP", if(J3911&lt;QUARTILE!$B$4, "BOTTOM", 0))</f>
        <v>0</v>
      </c>
      <c r="M3911" s="6">
        <f t="shared" si="1"/>
        <v>2</v>
      </c>
      <c r="N3911" s="6" t="str">
        <f t="shared" si="2"/>
        <v>Gen X</v>
      </c>
      <c r="O3911" s="6" t="str">
        <f t="shared" si="3"/>
        <v>Low Income</v>
      </c>
    </row>
    <row r="3912" hidden="1">
      <c r="A3912" s="1">
        <v>103910.0</v>
      </c>
      <c r="B3912" s="1">
        <v>21.0</v>
      </c>
      <c r="C3912" s="1">
        <v>10000.0</v>
      </c>
      <c r="D3912" s="1" t="s">
        <v>27</v>
      </c>
      <c r="E3912" s="1">
        <v>38319.98</v>
      </c>
      <c r="F3912" s="1">
        <v>1.0</v>
      </c>
      <c r="G3912" s="1">
        <v>17.0</v>
      </c>
      <c r="H3912" s="1">
        <v>15.0</v>
      </c>
      <c r="I3912" s="1" t="s">
        <v>22</v>
      </c>
      <c r="J3912" s="1">
        <v>0.909</v>
      </c>
      <c r="K3912" s="1">
        <v>0.0</v>
      </c>
      <c r="L3912" s="6" t="str">
        <f>if(J3912&gt;QUARTILE!$B$3, "TOP", if(J3912&lt;QUARTILE!$B$4, "BOTTOM", 0))</f>
        <v>TOP</v>
      </c>
      <c r="M3912" s="6">
        <f t="shared" si="1"/>
        <v>2</v>
      </c>
      <c r="N3912" s="6" t="str">
        <f t="shared" si="2"/>
        <v>Millenial</v>
      </c>
      <c r="O3912" s="6" t="str">
        <f t="shared" si="3"/>
        <v>Low Income</v>
      </c>
    </row>
    <row r="3913" hidden="1">
      <c r="A3913" s="1">
        <v>103911.0</v>
      </c>
      <c r="B3913" s="1">
        <v>79.0</v>
      </c>
      <c r="C3913" s="1">
        <v>26000.0</v>
      </c>
      <c r="D3913" s="1" t="s">
        <v>25</v>
      </c>
      <c r="E3913" s="1">
        <v>3818.39</v>
      </c>
      <c r="F3913" s="1">
        <v>1.0</v>
      </c>
      <c r="G3913" s="1">
        <v>20.0</v>
      </c>
      <c r="H3913" s="1">
        <v>3.0</v>
      </c>
      <c r="I3913" s="1" t="s">
        <v>22</v>
      </c>
      <c r="J3913" s="1">
        <v>1.0</v>
      </c>
      <c r="K3913" s="1">
        <v>0.956</v>
      </c>
      <c r="L3913" s="6" t="str">
        <f>if(J3913&gt;QUARTILE!$B$3, "TOP", if(J3913&lt;QUARTILE!$B$4, "BOTTOM", 0))</f>
        <v>TOP</v>
      </c>
      <c r="M3913" s="6">
        <f t="shared" si="1"/>
        <v>2</v>
      </c>
      <c r="N3913" s="6" t="str">
        <f t="shared" si="2"/>
        <v>Baby Boomer</v>
      </c>
      <c r="O3913" s="6" t="str">
        <f t="shared" si="3"/>
        <v>Low Income</v>
      </c>
    </row>
    <row r="3914" hidden="1">
      <c r="A3914" s="1">
        <v>103912.0</v>
      </c>
      <c r="B3914" s="1">
        <v>56.0</v>
      </c>
      <c r="C3914" s="1">
        <v>22000.0</v>
      </c>
      <c r="D3914" s="1" t="s">
        <v>27</v>
      </c>
      <c r="E3914" s="1">
        <v>5034.81</v>
      </c>
      <c r="F3914" s="1">
        <v>1.0</v>
      </c>
      <c r="G3914" s="1">
        <v>22.0</v>
      </c>
      <c r="H3914" s="1">
        <v>5.0</v>
      </c>
      <c r="I3914" s="1" t="s">
        <v>22</v>
      </c>
      <c r="J3914" s="1">
        <v>0.32</v>
      </c>
      <c r="K3914" s="1">
        <v>0.403</v>
      </c>
      <c r="L3914" s="6">
        <f>if(J3914&gt;QUARTILE!$B$3, "TOP", if(J3914&lt;QUARTILE!$B$4, "BOTTOM", 0))</f>
        <v>0</v>
      </c>
      <c r="M3914" s="6">
        <f t="shared" si="1"/>
        <v>2</v>
      </c>
      <c r="N3914" s="6" t="str">
        <f t="shared" si="2"/>
        <v>Gen X</v>
      </c>
      <c r="O3914" s="6" t="str">
        <f t="shared" si="3"/>
        <v>Low Income</v>
      </c>
    </row>
    <row r="3915" hidden="1">
      <c r="A3915" s="1">
        <v>103913.0</v>
      </c>
      <c r="B3915" s="1">
        <v>56.0</v>
      </c>
      <c r="C3915" s="1">
        <v>9000.0</v>
      </c>
      <c r="D3915" s="1" t="s">
        <v>25</v>
      </c>
      <c r="E3915" s="1">
        <v>13365.63</v>
      </c>
      <c r="F3915" s="1">
        <v>2.0</v>
      </c>
      <c r="G3915" s="1">
        <v>27.0</v>
      </c>
      <c r="H3915" s="1">
        <v>5.0</v>
      </c>
      <c r="I3915" s="1" t="s">
        <v>22</v>
      </c>
      <c r="J3915" s="1">
        <v>1.0</v>
      </c>
      <c r="K3915" s="1">
        <v>0.416</v>
      </c>
      <c r="L3915" s="6" t="str">
        <f>if(J3915&gt;QUARTILE!$B$3, "TOP", if(J3915&lt;QUARTILE!$B$4, "BOTTOM", 0))</f>
        <v>TOP</v>
      </c>
      <c r="M3915" s="6">
        <f t="shared" si="1"/>
        <v>2</v>
      </c>
      <c r="N3915" s="6" t="str">
        <f t="shared" si="2"/>
        <v>Gen X</v>
      </c>
      <c r="O3915" s="6" t="str">
        <f t="shared" si="3"/>
        <v>Low Income</v>
      </c>
    </row>
    <row r="3916" hidden="1">
      <c r="A3916" s="1">
        <v>103914.0</v>
      </c>
      <c r="B3916" s="1">
        <v>67.0</v>
      </c>
      <c r="C3916" s="1">
        <v>6000.0</v>
      </c>
      <c r="D3916" s="1" t="s">
        <v>30</v>
      </c>
      <c r="E3916" s="1">
        <v>38255.33</v>
      </c>
      <c r="F3916" s="1">
        <v>3.0</v>
      </c>
      <c r="G3916" s="1">
        <v>12.0</v>
      </c>
      <c r="H3916" s="1">
        <v>5.0</v>
      </c>
      <c r="I3916" s="1" t="s">
        <v>18</v>
      </c>
      <c r="J3916" s="1">
        <v>0.991</v>
      </c>
      <c r="K3916" s="1">
        <v>0.028</v>
      </c>
      <c r="L3916" s="6" t="str">
        <f>if(J3916&gt;QUARTILE!$B$3, "TOP", if(J3916&lt;QUARTILE!$B$4, "BOTTOM", 0))</f>
        <v>TOP</v>
      </c>
      <c r="M3916" s="6">
        <f t="shared" si="1"/>
        <v>1</v>
      </c>
      <c r="N3916" s="6" t="str">
        <f t="shared" si="2"/>
        <v>Baby Boomer</v>
      </c>
      <c r="O3916" s="6" t="str">
        <f t="shared" si="3"/>
        <v>Low Income</v>
      </c>
    </row>
    <row r="3917" hidden="1">
      <c r="A3917" s="1">
        <v>103915.0</v>
      </c>
      <c r="B3917" s="1">
        <v>52.0</v>
      </c>
      <c r="C3917" s="1">
        <v>20000.0</v>
      </c>
      <c r="D3917" s="1" t="s">
        <v>23</v>
      </c>
      <c r="E3917" s="1">
        <v>4403.12</v>
      </c>
      <c r="F3917" s="1">
        <v>1.0</v>
      </c>
      <c r="G3917" s="1">
        <v>12.0</v>
      </c>
      <c r="H3917" s="1">
        <v>5.0</v>
      </c>
      <c r="I3917" s="1" t="s">
        <v>22</v>
      </c>
      <c r="J3917" s="1">
        <v>0.412</v>
      </c>
      <c r="K3917" s="1">
        <v>0.533</v>
      </c>
      <c r="L3917" s="6">
        <f>if(J3917&gt;QUARTILE!$B$3, "TOP", if(J3917&lt;QUARTILE!$B$4, "BOTTOM", 0))</f>
        <v>0</v>
      </c>
      <c r="M3917" s="6">
        <f t="shared" si="1"/>
        <v>2</v>
      </c>
      <c r="N3917" s="6" t="str">
        <f t="shared" si="2"/>
        <v>Gen X</v>
      </c>
      <c r="O3917" s="6" t="str">
        <f t="shared" si="3"/>
        <v>Low Income</v>
      </c>
    </row>
    <row r="3918" hidden="1">
      <c r="A3918" s="1">
        <v>103916.0</v>
      </c>
      <c r="B3918" s="1">
        <v>18.0</v>
      </c>
      <c r="C3918" s="1">
        <v>58000.0</v>
      </c>
      <c r="D3918" s="1" t="s">
        <v>27</v>
      </c>
      <c r="E3918" s="1">
        <v>70854.64</v>
      </c>
      <c r="F3918" s="1">
        <v>3.0</v>
      </c>
      <c r="G3918" s="1">
        <v>19.0</v>
      </c>
      <c r="H3918" s="1">
        <v>14.0</v>
      </c>
      <c r="I3918" s="1" t="s">
        <v>22</v>
      </c>
      <c r="J3918" s="1">
        <v>1.0</v>
      </c>
      <c r="K3918" s="1">
        <v>0.879</v>
      </c>
      <c r="L3918" s="6" t="str">
        <f>if(J3918&gt;QUARTILE!$B$3, "TOP", if(J3918&lt;QUARTILE!$B$4, "BOTTOM", 0))</f>
        <v>TOP</v>
      </c>
      <c r="M3918" s="6">
        <f t="shared" si="1"/>
        <v>2</v>
      </c>
      <c r="N3918" s="6" t="str">
        <f t="shared" si="2"/>
        <v>Millenial</v>
      </c>
      <c r="O3918" s="6" t="str">
        <f t="shared" si="3"/>
        <v>Medium Income</v>
      </c>
    </row>
    <row r="3919" hidden="1">
      <c r="A3919" s="1">
        <v>103917.0</v>
      </c>
      <c r="B3919" s="1">
        <v>41.0</v>
      </c>
      <c r="C3919" s="1">
        <v>27000.0</v>
      </c>
      <c r="D3919" s="1" t="s">
        <v>25</v>
      </c>
      <c r="E3919" s="1">
        <v>2730.2</v>
      </c>
      <c r="F3919" s="1">
        <v>4.0</v>
      </c>
      <c r="G3919" s="1">
        <v>25.0</v>
      </c>
      <c r="H3919" s="1">
        <v>8.0</v>
      </c>
      <c r="I3919" s="1" t="s">
        <v>22</v>
      </c>
      <c r="J3919" s="1">
        <v>0.947</v>
      </c>
      <c r="K3919" s="1">
        <v>0.203</v>
      </c>
      <c r="L3919" s="6" t="str">
        <f>if(J3919&gt;QUARTILE!$B$3, "TOP", if(J3919&lt;QUARTILE!$B$4, "BOTTOM", 0))</f>
        <v>TOP</v>
      </c>
      <c r="M3919" s="6">
        <f t="shared" si="1"/>
        <v>2</v>
      </c>
      <c r="N3919" s="6" t="str">
        <f t="shared" si="2"/>
        <v>Gen X</v>
      </c>
      <c r="O3919" s="6" t="str">
        <f t="shared" si="3"/>
        <v>Low Income</v>
      </c>
    </row>
    <row r="3920" hidden="1">
      <c r="A3920" s="1">
        <v>103918.0</v>
      </c>
      <c r="B3920" s="1">
        <v>74.0</v>
      </c>
      <c r="C3920" s="1">
        <v>15000.0</v>
      </c>
      <c r="D3920" s="1" t="s">
        <v>23</v>
      </c>
      <c r="E3920" s="1">
        <v>3849.33</v>
      </c>
      <c r="F3920" s="1">
        <v>1.0</v>
      </c>
      <c r="G3920" s="1">
        <v>19.0</v>
      </c>
      <c r="H3920" s="1">
        <v>5.0</v>
      </c>
      <c r="I3920" s="1" t="s">
        <v>22</v>
      </c>
      <c r="J3920" s="1">
        <v>0.086</v>
      </c>
      <c r="K3920" s="1">
        <v>0.313</v>
      </c>
      <c r="L3920" s="6" t="str">
        <f>if(J3920&gt;QUARTILE!$B$3, "TOP", if(J3920&lt;QUARTILE!$B$4, "BOTTOM", 0))</f>
        <v>BOTTOM</v>
      </c>
      <c r="M3920" s="6">
        <f t="shared" si="1"/>
        <v>2</v>
      </c>
      <c r="N3920" s="6" t="str">
        <f t="shared" si="2"/>
        <v>Baby Boomer</v>
      </c>
      <c r="O3920" s="6" t="str">
        <f t="shared" si="3"/>
        <v>Low Income</v>
      </c>
    </row>
    <row r="3921" hidden="1">
      <c r="A3921" s="1">
        <v>103919.0</v>
      </c>
      <c r="B3921" s="1">
        <v>53.0</v>
      </c>
      <c r="C3921" s="1">
        <v>42000.0</v>
      </c>
      <c r="D3921" s="1" t="s">
        <v>27</v>
      </c>
      <c r="E3921" s="1">
        <v>3660.05</v>
      </c>
      <c r="F3921" s="1">
        <v>1.0</v>
      </c>
      <c r="G3921" s="1">
        <v>30.0</v>
      </c>
      <c r="H3921" s="1">
        <v>9.0</v>
      </c>
      <c r="I3921" s="1" t="s">
        <v>22</v>
      </c>
      <c r="J3921" s="1">
        <v>0.876</v>
      </c>
      <c r="K3921" s="1">
        <v>0.236</v>
      </c>
      <c r="L3921" s="6" t="str">
        <f>if(J3921&gt;QUARTILE!$B$3, "TOP", if(J3921&lt;QUARTILE!$B$4, "BOTTOM", 0))</f>
        <v>TOP</v>
      </c>
      <c r="M3921" s="6">
        <f t="shared" si="1"/>
        <v>2</v>
      </c>
      <c r="N3921" s="6" t="str">
        <f t="shared" si="2"/>
        <v>Gen X</v>
      </c>
      <c r="O3921" s="6" t="str">
        <f t="shared" si="3"/>
        <v>Low Income</v>
      </c>
    </row>
    <row r="3922" hidden="1">
      <c r="A3922" s="1">
        <v>103920.0</v>
      </c>
      <c r="B3922" s="1">
        <v>23.0</v>
      </c>
      <c r="C3922" s="1">
        <v>38000.0</v>
      </c>
      <c r="D3922" s="1" t="s">
        <v>23</v>
      </c>
      <c r="E3922" s="1">
        <v>17638.07</v>
      </c>
      <c r="F3922" s="1">
        <v>1.0</v>
      </c>
      <c r="G3922" s="1">
        <v>14.0</v>
      </c>
      <c r="H3922" s="1">
        <v>18.0</v>
      </c>
      <c r="I3922" s="1" t="s">
        <v>18</v>
      </c>
      <c r="J3922" s="1">
        <v>0.483</v>
      </c>
      <c r="K3922" s="1">
        <v>0.867</v>
      </c>
      <c r="L3922" s="6">
        <f>if(J3922&gt;QUARTILE!$B$3, "TOP", if(J3922&lt;QUARTILE!$B$4, "BOTTOM", 0))</f>
        <v>0</v>
      </c>
      <c r="M3922" s="6">
        <f t="shared" si="1"/>
        <v>1</v>
      </c>
      <c r="N3922" s="6" t="str">
        <f t="shared" si="2"/>
        <v>Millenial</v>
      </c>
      <c r="O3922" s="6" t="str">
        <f t="shared" si="3"/>
        <v>Low Income</v>
      </c>
    </row>
    <row r="3923" hidden="1">
      <c r="A3923" s="1">
        <v>103921.0</v>
      </c>
      <c r="B3923" s="1">
        <v>58.0</v>
      </c>
      <c r="C3923" s="1">
        <v>47000.0</v>
      </c>
      <c r="D3923" s="1" t="s">
        <v>25</v>
      </c>
      <c r="E3923" s="1">
        <v>49909.1</v>
      </c>
      <c r="F3923" s="1">
        <v>4.0</v>
      </c>
      <c r="G3923" s="1">
        <v>20.0</v>
      </c>
      <c r="H3923" s="1">
        <v>2.0</v>
      </c>
      <c r="I3923" s="1" t="s">
        <v>18</v>
      </c>
      <c r="J3923" s="1">
        <v>0.961</v>
      </c>
      <c r="K3923" s="1">
        <v>0.325</v>
      </c>
      <c r="L3923" s="6" t="str">
        <f>if(J3923&gt;QUARTILE!$B$3, "TOP", if(J3923&lt;QUARTILE!$B$4, "BOTTOM", 0))</f>
        <v>TOP</v>
      </c>
      <c r="M3923" s="6">
        <f t="shared" si="1"/>
        <v>1</v>
      </c>
      <c r="N3923" s="6" t="str">
        <f t="shared" si="2"/>
        <v>Gen X</v>
      </c>
      <c r="O3923" s="6" t="str">
        <f t="shared" si="3"/>
        <v>Medium Income</v>
      </c>
    </row>
    <row r="3924" hidden="1">
      <c r="A3924" s="1">
        <v>103922.0</v>
      </c>
      <c r="B3924" s="1">
        <v>71.0</v>
      </c>
      <c r="C3924" s="1">
        <v>33000.0</v>
      </c>
      <c r="D3924" s="1" t="s">
        <v>25</v>
      </c>
      <c r="E3924" s="1">
        <v>5890.41</v>
      </c>
      <c r="F3924" s="1">
        <v>4.0</v>
      </c>
      <c r="G3924" s="1">
        <v>24.0</v>
      </c>
      <c r="H3924" s="1">
        <v>1.0</v>
      </c>
      <c r="I3924" s="1" t="s">
        <v>22</v>
      </c>
      <c r="J3924" s="1">
        <v>0.161</v>
      </c>
      <c r="K3924" s="1">
        <v>0.774</v>
      </c>
      <c r="L3924" s="6" t="str">
        <f>if(J3924&gt;QUARTILE!$B$3, "TOP", if(J3924&lt;QUARTILE!$B$4, "BOTTOM", 0))</f>
        <v>BOTTOM</v>
      </c>
      <c r="M3924" s="6">
        <f t="shared" si="1"/>
        <v>2</v>
      </c>
      <c r="N3924" s="6" t="str">
        <f t="shared" si="2"/>
        <v>Baby Boomer</v>
      </c>
      <c r="O3924" s="6" t="str">
        <f t="shared" si="3"/>
        <v>Low Income</v>
      </c>
    </row>
    <row r="3925" hidden="1">
      <c r="A3925" s="1">
        <v>103923.0</v>
      </c>
      <c r="B3925" s="1">
        <v>63.0</v>
      </c>
      <c r="C3925" s="1">
        <v>37000.0</v>
      </c>
      <c r="D3925" s="1" t="s">
        <v>23</v>
      </c>
      <c r="E3925" s="1">
        <v>16105.58</v>
      </c>
      <c r="F3925" s="1">
        <v>2.0</v>
      </c>
      <c r="G3925" s="1">
        <v>14.0</v>
      </c>
      <c r="H3925" s="1">
        <v>7.0</v>
      </c>
      <c r="I3925" s="1" t="s">
        <v>22</v>
      </c>
      <c r="J3925" s="1">
        <v>0.222</v>
      </c>
      <c r="K3925" s="1">
        <v>0.85</v>
      </c>
      <c r="L3925" s="6" t="str">
        <f>if(J3925&gt;QUARTILE!$B$3, "TOP", if(J3925&lt;QUARTILE!$B$4, "BOTTOM", 0))</f>
        <v>BOTTOM</v>
      </c>
      <c r="M3925" s="6">
        <f t="shared" si="1"/>
        <v>2</v>
      </c>
      <c r="N3925" s="6" t="str">
        <f t="shared" si="2"/>
        <v>Baby Boomer</v>
      </c>
      <c r="O3925" s="6" t="str">
        <f t="shared" si="3"/>
        <v>Low Income</v>
      </c>
    </row>
    <row r="3926" hidden="1">
      <c r="A3926" s="1">
        <v>103924.0</v>
      </c>
      <c r="B3926" s="1">
        <v>77.0</v>
      </c>
      <c r="C3926" s="1">
        <v>34000.0</v>
      </c>
      <c r="D3926" s="1" t="s">
        <v>25</v>
      </c>
      <c r="E3926" s="1">
        <v>3866.17</v>
      </c>
      <c r="F3926" s="1">
        <v>5.0</v>
      </c>
      <c r="G3926" s="1">
        <v>26.0</v>
      </c>
      <c r="H3926" s="1">
        <v>3.0</v>
      </c>
      <c r="I3926" s="1" t="s">
        <v>22</v>
      </c>
      <c r="J3926" s="1">
        <v>1.0</v>
      </c>
      <c r="K3926" s="1">
        <v>0.699</v>
      </c>
      <c r="L3926" s="6" t="str">
        <f>if(J3926&gt;QUARTILE!$B$3, "TOP", if(J3926&lt;QUARTILE!$B$4, "BOTTOM", 0))</f>
        <v>TOP</v>
      </c>
      <c r="M3926" s="6">
        <f t="shared" si="1"/>
        <v>2</v>
      </c>
      <c r="N3926" s="6" t="str">
        <f t="shared" si="2"/>
        <v>Baby Boomer</v>
      </c>
      <c r="O3926" s="6" t="str">
        <f t="shared" si="3"/>
        <v>Low Income</v>
      </c>
    </row>
    <row r="3927" hidden="1">
      <c r="A3927" s="1">
        <v>103925.0</v>
      </c>
      <c r="B3927" s="1">
        <v>61.0</v>
      </c>
      <c r="C3927" s="1">
        <v>17000.0</v>
      </c>
      <c r="D3927" s="1" t="s">
        <v>25</v>
      </c>
      <c r="E3927" s="1">
        <v>19946.59</v>
      </c>
      <c r="F3927" s="1">
        <v>3.0</v>
      </c>
      <c r="G3927" s="1">
        <v>25.0</v>
      </c>
      <c r="H3927" s="1">
        <v>4.0</v>
      </c>
      <c r="I3927" s="1" t="s">
        <v>22</v>
      </c>
      <c r="J3927" s="1">
        <v>0.466</v>
      </c>
      <c r="K3927" s="1">
        <v>0.261</v>
      </c>
      <c r="L3927" s="6">
        <f>if(J3927&gt;QUARTILE!$B$3, "TOP", if(J3927&lt;QUARTILE!$B$4, "BOTTOM", 0))</f>
        <v>0</v>
      </c>
      <c r="M3927" s="6">
        <f t="shared" si="1"/>
        <v>2</v>
      </c>
      <c r="N3927" s="6" t="str">
        <f t="shared" si="2"/>
        <v>Baby Boomer</v>
      </c>
      <c r="O3927" s="6" t="str">
        <f t="shared" si="3"/>
        <v>Low Income</v>
      </c>
    </row>
    <row r="3928" hidden="1">
      <c r="A3928" s="1">
        <v>103926.0</v>
      </c>
      <c r="B3928" s="1">
        <v>77.0</v>
      </c>
      <c r="C3928" s="1">
        <v>8000.0</v>
      </c>
      <c r="D3928" s="1" t="s">
        <v>27</v>
      </c>
      <c r="E3928" s="1">
        <v>2630.58</v>
      </c>
      <c r="F3928" s="1">
        <v>5.0</v>
      </c>
      <c r="G3928" s="1">
        <v>17.0</v>
      </c>
      <c r="H3928" s="1">
        <v>7.0</v>
      </c>
      <c r="I3928" s="1" t="s">
        <v>22</v>
      </c>
      <c r="J3928" s="1">
        <v>0.798</v>
      </c>
      <c r="K3928" s="1">
        <v>0.0</v>
      </c>
      <c r="L3928" s="6">
        <f>if(J3928&gt;QUARTILE!$B$3, "TOP", if(J3928&lt;QUARTILE!$B$4, "BOTTOM", 0))</f>
        <v>0</v>
      </c>
      <c r="M3928" s="6">
        <f t="shared" si="1"/>
        <v>2</v>
      </c>
      <c r="N3928" s="6" t="str">
        <f t="shared" si="2"/>
        <v>Baby Boomer</v>
      </c>
      <c r="O3928" s="6" t="str">
        <f t="shared" si="3"/>
        <v>Low Income</v>
      </c>
    </row>
    <row r="3929" hidden="1">
      <c r="A3929" s="1">
        <v>103927.0</v>
      </c>
      <c r="B3929" s="1">
        <v>74.0</v>
      </c>
      <c r="C3929" s="1">
        <v>16000.0</v>
      </c>
      <c r="D3929" s="1" t="s">
        <v>27</v>
      </c>
      <c r="E3929" s="1">
        <v>13518.36</v>
      </c>
      <c r="F3929" s="1">
        <v>1.0</v>
      </c>
      <c r="G3929" s="1">
        <v>16.0</v>
      </c>
      <c r="H3929" s="1">
        <v>8.0</v>
      </c>
      <c r="I3929" s="1" t="s">
        <v>22</v>
      </c>
      <c r="J3929" s="1">
        <v>0.75</v>
      </c>
      <c r="K3929" s="1">
        <v>0.143</v>
      </c>
      <c r="L3929" s="6">
        <f>if(J3929&gt;QUARTILE!$B$3, "TOP", if(J3929&lt;QUARTILE!$B$4, "BOTTOM", 0))</f>
        <v>0</v>
      </c>
      <c r="M3929" s="6">
        <f t="shared" si="1"/>
        <v>2</v>
      </c>
      <c r="N3929" s="6" t="str">
        <f t="shared" si="2"/>
        <v>Baby Boomer</v>
      </c>
      <c r="O3929" s="6" t="str">
        <f t="shared" si="3"/>
        <v>Low Income</v>
      </c>
    </row>
    <row r="3930" hidden="1">
      <c r="A3930" s="1">
        <v>103928.0</v>
      </c>
      <c r="B3930" s="1">
        <v>48.0</v>
      </c>
      <c r="C3930" s="1">
        <v>43000.0</v>
      </c>
      <c r="D3930" s="1" t="s">
        <v>23</v>
      </c>
      <c r="E3930" s="1">
        <v>21294.76</v>
      </c>
      <c r="F3930" s="1">
        <v>1.0</v>
      </c>
      <c r="G3930" s="1">
        <v>10.0</v>
      </c>
      <c r="H3930" s="1">
        <v>9.0</v>
      </c>
      <c r="I3930" s="1" t="s">
        <v>22</v>
      </c>
      <c r="J3930" s="1">
        <v>0.836</v>
      </c>
      <c r="K3930" s="1">
        <v>0.697</v>
      </c>
      <c r="L3930" s="6" t="str">
        <f>if(J3930&gt;QUARTILE!$B$3, "TOP", if(J3930&lt;QUARTILE!$B$4, "BOTTOM", 0))</f>
        <v>TOP</v>
      </c>
      <c r="M3930" s="6">
        <f t="shared" si="1"/>
        <v>2</v>
      </c>
      <c r="N3930" s="6" t="str">
        <f t="shared" si="2"/>
        <v>Gen X</v>
      </c>
      <c r="O3930" s="6" t="str">
        <f t="shared" si="3"/>
        <v>Low Income</v>
      </c>
    </row>
    <row r="3931" hidden="1">
      <c r="A3931" s="1">
        <v>103929.0</v>
      </c>
      <c r="B3931" s="1">
        <v>37.0</v>
      </c>
      <c r="C3931" s="1">
        <v>18000.0</v>
      </c>
      <c r="D3931" s="1" t="s">
        <v>27</v>
      </c>
      <c r="E3931" s="1">
        <v>17308.53</v>
      </c>
      <c r="F3931" s="1">
        <v>2.0</v>
      </c>
      <c r="G3931" s="1">
        <v>18.0</v>
      </c>
      <c r="H3931" s="1">
        <v>10.0</v>
      </c>
      <c r="I3931" s="1" t="s">
        <v>22</v>
      </c>
      <c r="J3931" s="1">
        <v>0.765</v>
      </c>
      <c r="K3931" s="1">
        <v>0.741</v>
      </c>
      <c r="L3931" s="6">
        <f>if(J3931&gt;QUARTILE!$B$3, "TOP", if(J3931&lt;QUARTILE!$B$4, "BOTTOM", 0))</f>
        <v>0</v>
      </c>
      <c r="M3931" s="6">
        <f t="shared" si="1"/>
        <v>2</v>
      </c>
      <c r="N3931" s="6" t="str">
        <f t="shared" si="2"/>
        <v>Gen X</v>
      </c>
      <c r="O3931" s="6" t="str">
        <f t="shared" si="3"/>
        <v>Low Income</v>
      </c>
    </row>
    <row r="3932" hidden="1">
      <c r="A3932" s="1">
        <v>103930.0</v>
      </c>
      <c r="B3932" s="1">
        <v>41.0</v>
      </c>
      <c r="C3932" s="1">
        <v>20000.0</v>
      </c>
      <c r="D3932" s="1" t="s">
        <v>21</v>
      </c>
      <c r="E3932" s="1">
        <v>3016.47</v>
      </c>
      <c r="F3932" s="1">
        <v>5.0</v>
      </c>
      <c r="G3932" s="1">
        <v>19.0</v>
      </c>
      <c r="H3932" s="1">
        <v>7.0</v>
      </c>
      <c r="I3932" s="1" t="s">
        <v>22</v>
      </c>
      <c r="J3932" s="1">
        <v>0.914</v>
      </c>
      <c r="K3932" s="1">
        <v>0.716</v>
      </c>
      <c r="L3932" s="6" t="str">
        <f>if(J3932&gt;QUARTILE!$B$3, "TOP", if(J3932&lt;QUARTILE!$B$4, "BOTTOM", 0))</f>
        <v>TOP</v>
      </c>
      <c r="M3932" s="6">
        <f t="shared" si="1"/>
        <v>2</v>
      </c>
      <c r="N3932" s="6" t="str">
        <f t="shared" si="2"/>
        <v>Gen X</v>
      </c>
      <c r="O3932" s="6" t="str">
        <f t="shared" si="3"/>
        <v>Low Income</v>
      </c>
    </row>
    <row r="3933" hidden="1">
      <c r="A3933" s="1">
        <v>103931.0</v>
      </c>
      <c r="B3933" s="1">
        <v>42.0</v>
      </c>
      <c r="C3933" s="1">
        <v>11000.0</v>
      </c>
      <c r="D3933" s="1" t="s">
        <v>23</v>
      </c>
      <c r="E3933" s="1">
        <v>3519.79</v>
      </c>
      <c r="F3933" s="1">
        <v>1.0</v>
      </c>
      <c r="G3933" s="1">
        <v>21.0</v>
      </c>
      <c r="H3933" s="1">
        <v>9.0</v>
      </c>
      <c r="I3933" s="1" t="s">
        <v>22</v>
      </c>
      <c r="J3933" s="1">
        <v>0.643</v>
      </c>
      <c r="K3933" s="1">
        <v>0.244</v>
      </c>
      <c r="L3933" s="6">
        <f>if(J3933&gt;QUARTILE!$B$3, "TOP", if(J3933&lt;QUARTILE!$B$4, "BOTTOM", 0))</f>
        <v>0</v>
      </c>
      <c r="M3933" s="6">
        <f t="shared" si="1"/>
        <v>2</v>
      </c>
      <c r="N3933" s="6" t="str">
        <f t="shared" si="2"/>
        <v>Gen X</v>
      </c>
      <c r="O3933" s="6" t="str">
        <f t="shared" si="3"/>
        <v>Low Income</v>
      </c>
    </row>
    <row r="3934" hidden="1">
      <c r="A3934" s="1">
        <v>103932.0</v>
      </c>
      <c r="B3934" s="1">
        <v>53.0</v>
      </c>
      <c r="C3934" s="1">
        <v>16000.0</v>
      </c>
      <c r="D3934" s="1" t="s">
        <v>25</v>
      </c>
      <c r="E3934" s="1">
        <v>22257.73</v>
      </c>
      <c r="F3934" s="1">
        <v>5.0</v>
      </c>
      <c r="G3934" s="1">
        <v>21.0</v>
      </c>
      <c r="H3934" s="1">
        <v>4.0</v>
      </c>
      <c r="I3934" s="1" t="s">
        <v>22</v>
      </c>
      <c r="J3934" s="1">
        <v>0.475</v>
      </c>
      <c r="K3934" s="1">
        <v>0.103</v>
      </c>
      <c r="L3934" s="6">
        <f>if(J3934&gt;QUARTILE!$B$3, "TOP", if(J3934&lt;QUARTILE!$B$4, "BOTTOM", 0))</f>
        <v>0</v>
      </c>
      <c r="M3934" s="6">
        <f t="shared" si="1"/>
        <v>2</v>
      </c>
      <c r="N3934" s="6" t="str">
        <f t="shared" si="2"/>
        <v>Gen X</v>
      </c>
      <c r="O3934" s="6" t="str">
        <f t="shared" si="3"/>
        <v>Low Income</v>
      </c>
    </row>
    <row r="3935" hidden="1">
      <c r="A3935" s="1">
        <v>103933.0</v>
      </c>
      <c r="B3935" s="1">
        <v>38.0</v>
      </c>
      <c r="C3935" s="1">
        <v>22000.0</v>
      </c>
      <c r="D3935" s="1" t="s">
        <v>27</v>
      </c>
      <c r="E3935" s="1">
        <v>33100.14</v>
      </c>
      <c r="F3935" s="1">
        <v>2.0</v>
      </c>
      <c r="G3935" s="1">
        <v>23.0</v>
      </c>
      <c r="H3935" s="1">
        <v>10.0</v>
      </c>
      <c r="I3935" s="1" t="s">
        <v>18</v>
      </c>
      <c r="J3935" s="1">
        <v>1.0</v>
      </c>
      <c r="K3935" s="1">
        <v>0.823</v>
      </c>
      <c r="L3935" s="6" t="str">
        <f>if(J3935&gt;QUARTILE!$B$3, "TOP", if(J3935&lt;QUARTILE!$B$4, "BOTTOM", 0))</f>
        <v>TOP</v>
      </c>
      <c r="M3935" s="6">
        <f t="shared" si="1"/>
        <v>1</v>
      </c>
      <c r="N3935" s="6" t="str">
        <f t="shared" si="2"/>
        <v>Gen X</v>
      </c>
      <c r="O3935" s="6" t="str">
        <f t="shared" si="3"/>
        <v>Low Income</v>
      </c>
    </row>
    <row r="3936" hidden="1">
      <c r="A3936" s="1">
        <v>103934.0</v>
      </c>
      <c r="B3936" s="1">
        <v>47.0</v>
      </c>
      <c r="C3936" s="1">
        <v>30000.0</v>
      </c>
      <c r="D3936" s="1" t="s">
        <v>27</v>
      </c>
      <c r="E3936" s="1">
        <v>47735.52</v>
      </c>
      <c r="F3936" s="1">
        <v>5.0</v>
      </c>
      <c r="G3936" s="1">
        <v>21.0</v>
      </c>
      <c r="H3936" s="1">
        <v>14.0</v>
      </c>
      <c r="I3936" s="1" t="s">
        <v>18</v>
      </c>
      <c r="J3936" s="1">
        <v>0.457</v>
      </c>
      <c r="K3936" s="1">
        <v>0.514</v>
      </c>
      <c r="L3936" s="6">
        <f>if(J3936&gt;QUARTILE!$B$3, "TOP", if(J3936&lt;QUARTILE!$B$4, "BOTTOM", 0))</f>
        <v>0</v>
      </c>
      <c r="M3936" s="6">
        <f t="shared" si="1"/>
        <v>1</v>
      </c>
      <c r="N3936" s="6" t="str">
        <f t="shared" si="2"/>
        <v>Gen X</v>
      </c>
      <c r="O3936" s="6" t="str">
        <f t="shared" si="3"/>
        <v>Low Income</v>
      </c>
    </row>
    <row r="3937" hidden="1">
      <c r="A3937" s="1">
        <v>103935.0</v>
      </c>
      <c r="B3937" s="1">
        <v>41.0</v>
      </c>
      <c r="C3937" s="1">
        <v>17000.0</v>
      </c>
      <c r="D3937" s="1" t="s">
        <v>23</v>
      </c>
      <c r="E3937" s="1">
        <v>33598.44</v>
      </c>
      <c r="F3937" s="1">
        <v>3.0</v>
      </c>
      <c r="G3937" s="1">
        <v>18.0</v>
      </c>
      <c r="H3937" s="1">
        <v>9.0</v>
      </c>
      <c r="I3937" s="1" t="s">
        <v>18</v>
      </c>
      <c r="J3937" s="1">
        <v>0.781</v>
      </c>
      <c r="K3937" s="1">
        <v>0.642</v>
      </c>
      <c r="L3937" s="6">
        <f>if(J3937&gt;QUARTILE!$B$3, "TOP", if(J3937&lt;QUARTILE!$B$4, "BOTTOM", 0))</f>
        <v>0</v>
      </c>
      <c r="M3937" s="6">
        <f t="shared" si="1"/>
        <v>1</v>
      </c>
      <c r="N3937" s="6" t="str">
        <f t="shared" si="2"/>
        <v>Gen X</v>
      </c>
      <c r="O3937" s="6" t="str">
        <f t="shared" si="3"/>
        <v>Low Income</v>
      </c>
    </row>
    <row r="3938" hidden="1">
      <c r="A3938" s="1">
        <v>103936.0</v>
      </c>
      <c r="B3938" s="1">
        <v>61.0</v>
      </c>
      <c r="C3938" s="1">
        <v>16000.0</v>
      </c>
      <c r="D3938" s="1" t="s">
        <v>25</v>
      </c>
      <c r="E3938" s="1">
        <v>72934.71</v>
      </c>
      <c r="F3938" s="1">
        <v>2.0</v>
      </c>
      <c r="G3938" s="1">
        <v>21.0</v>
      </c>
      <c r="H3938" s="1">
        <v>6.0</v>
      </c>
      <c r="I3938" s="1" t="s">
        <v>18</v>
      </c>
      <c r="J3938" s="1">
        <v>1.0</v>
      </c>
      <c r="K3938" s="1">
        <v>0.0</v>
      </c>
      <c r="L3938" s="6" t="str">
        <f>if(J3938&gt;QUARTILE!$B$3, "TOP", if(J3938&lt;QUARTILE!$B$4, "BOTTOM", 0))</f>
        <v>TOP</v>
      </c>
      <c r="M3938" s="6">
        <f t="shared" si="1"/>
        <v>1</v>
      </c>
      <c r="N3938" s="6" t="str">
        <f t="shared" si="2"/>
        <v>Baby Boomer</v>
      </c>
      <c r="O3938" s="6" t="str">
        <f t="shared" si="3"/>
        <v>Low Income</v>
      </c>
    </row>
    <row r="3939" hidden="1">
      <c r="A3939" s="1">
        <v>103937.0</v>
      </c>
      <c r="B3939" s="1">
        <v>59.0</v>
      </c>
      <c r="C3939" s="1">
        <v>37000.0</v>
      </c>
      <c r="D3939" s="1" t="s">
        <v>25</v>
      </c>
      <c r="E3939" s="1">
        <v>10493.48</v>
      </c>
      <c r="F3939" s="1">
        <v>5.0</v>
      </c>
      <c r="G3939" s="1">
        <v>19.0</v>
      </c>
      <c r="H3939" s="1">
        <v>5.0</v>
      </c>
      <c r="I3939" s="1" t="s">
        <v>22</v>
      </c>
      <c r="J3939" s="1">
        <v>0.966</v>
      </c>
      <c r="K3939" s="1">
        <v>0.362</v>
      </c>
      <c r="L3939" s="6" t="str">
        <f>if(J3939&gt;QUARTILE!$B$3, "TOP", if(J3939&lt;QUARTILE!$B$4, "BOTTOM", 0))</f>
        <v>TOP</v>
      </c>
      <c r="M3939" s="6">
        <f t="shared" si="1"/>
        <v>2</v>
      </c>
      <c r="N3939" s="6" t="str">
        <f t="shared" si="2"/>
        <v>Gen X</v>
      </c>
      <c r="O3939" s="6" t="str">
        <f t="shared" si="3"/>
        <v>Low Income</v>
      </c>
    </row>
    <row r="3940" hidden="1">
      <c r="A3940" s="1">
        <v>103938.0</v>
      </c>
      <c r="B3940" s="1">
        <v>47.0</v>
      </c>
      <c r="C3940" s="1">
        <v>27000.0</v>
      </c>
      <c r="D3940" s="1" t="s">
        <v>31</v>
      </c>
      <c r="E3940" s="1">
        <v>8044.38</v>
      </c>
      <c r="F3940" s="1">
        <v>1.0</v>
      </c>
      <c r="G3940" s="1">
        <v>17.0</v>
      </c>
      <c r="H3940" s="1">
        <v>8.0</v>
      </c>
      <c r="I3940" s="1" t="s">
        <v>22</v>
      </c>
      <c r="J3940" s="1">
        <v>0.949</v>
      </c>
      <c r="K3940" s="1">
        <v>0.063</v>
      </c>
      <c r="L3940" s="6" t="str">
        <f>if(J3940&gt;QUARTILE!$B$3, "TOP", if(J3940&lt;QUARTILE!$B$4, "BOTTOM", 0))</f>
        <v>TOP</v>
      </c>
      <c r="M3940" s="6">
        <f t="shared" si="1"/>
        <v>2</v>
      </c>
      <c r="N3940" s="6" t="str">
        <f t="shared" si="2"/>
        <v>Gen X</v>
      </c>
      <c r="O3940" s="6" t="str">
        <f t="shared" si="3"/>
        <v>Low Income</v>
      </c>
    </row>
    <row r="3941" hidden="1">
      <c r="A3941" s="1">
        <v>103939.0</v>
      </c>
      <c r="B3941" s="1">
        <v>39.0</v>
      </c>
      <c r="C3941" s="1">
        <v>29000.0</v>
      </c>
      <c r="D3941" s="1" t="s">
        <v>23</v>
      </c>
      <c r="E3941" s="1">
        <v>571.78</v>
      </c>
      <c r="F3941" s="1">
        <v>4.0</v>
      </c>
      <c r="G3941" s="1">
        <v>30.0</v>
      </c>
      <c r="H3941" s="1">
        <v>11.0</v>
      </c>
      <c r="I3941" s="1" t="s">
        <v>18</v>
      </c>
      <c r="J3941" s="1">
        <v>0.71</v>
      </c>
      <c r="K3941" s="1">
        <v>0.608</v>
      </c>
      <c r="L3941" s="6">
        <f>if(J3941&gt;QUARTILE!$B$3, "TOP", if(J3941&lt;QUARTILE!$B$4, "BOTTOM", 0))</f>
        <v>0</v>
      </c>
      <c r="M3941" s="6">
        <f t="shared" si="1"/>
        <v>1</v>
      </c>
      <c r="N3941" s="6" t="str">
        <f t="shared" si="2"/>
        <v>Gen X</v>
      </c>
      <c r="O3941" s="6" t="str">
        <f t="shared" si="3"/>
        <v>Low Income</v>
      </c>
    </row>
    <row r="3942" hidden="1">
      <c r="A3942" s="1">
        <v>103940.0</v>
      </c>
      <c r="B3942" s="1">
        <v>45.0</v>
      </c>
      <c r="C3942" s="1">
        <v>55000.0</v>
      </c>
      <c r="D3942" s="1" t="s">
        <v>30</v>
      </c>
      <c r="E3942" s="1">
        <v>11952.95</v>
      </c>
      <c r="F3942" s="1">
        <v>4.0</v>
      </c>
      <c r="G3942" s="1">
        <v>19.0</v>
      </c>
      <c r="H3942" s="1">
        <v>6.0</v>
      </c>
      <c r="I3942" s="1" t="s">
        <v>22</v>
      </c>
      <c r="J3942" s="1">
        <v>0.82</v>
      </c>
      <c r="K3942" s="1">
        <v>0.439</v>
      </c>
      <c r="L3942" s="6" t="str">
        <f>if(J3942&gt;QUARTILE!$B$3, "TOP", if(J3942&lt;QUARTILE!$B$4, "BOTTOM", 0))</f>
        <v>TOP</v>
      </c>
      <c r="M3942" s="6">
        <f t="shared" si="1"/>
        <v>2</v>
      </c>
      <c r="N3942" s="6" t="str">
        <f t="shared" si="2"/>
        <v>Gen X</v>
      </c>
      <c r="O3942" s="6" t="str">
        <f t="shared" si="3"/>
        <v>Medium Income</v>
      </c>
    </row>
    <row r="3943" hidden="1">
      <c r="A3943" s="1">
        <v>103941.0</v>
      </c>
      <c r="B3943" s="1">
        <v>24.0</v>
      </c>
      <c r="C3943" s="1">
        <v>16000.0</v>
      </c>
      <c r="D3943" s="1" t="s">
        <v>25</v>
      </c>
      <c r="E3943" s="1">
        <v>21074.97</v>
      </c>
      <c r="F3943" s="1">
        <v>2.0</v>
      </c>
      <c r="G3943" s="1">
        <v>10.0</v>
      </c>
      <c r="H3943" s="1">
        <v>17.0</v>
      </c>
      <c r="I3943" s="1" t="s">
        <v>22</v>
      </c>
      <c r="J3943" s="1">
        <v>0.548</v>
      </c>
      <c r="K3943" s="1">
        <v>0.451</v>
      </c>
      <c r="L3943" s="6">
        <f>if(J3943&gt;QUARTILE!$B$3, "TOP", if(J3943&lt;QUARTILE!$B$4, "BOTTOM", 0))</f>
        <v>0</v>
      </c>
      <c r="M3943" s="6">
        <f t="shared" si="1"/>
        <v>2</v>
      </c>
      <c r="N3943" s="6" t="str">
        <f t="shared" si="2"/>
        <v>Millenial</v>
      </c>
      <c r="O3943" s="6" t="str">
        <f t="shared" si="3"/>
        <v>Low Income</v>
      </c>
    </row>
    <row r="3944" hidden="1">
      <c r="A3944" s="1">
        <v>103942.0</v>
      </c>
      <c r="B3944" s="1">
        <v>52.0</v>
      </c>
      <c r="C3944" s="1">
        <v>21000.0</v>
      </c>
      <c r="D3944" s="1" t="s">
        <v>23</v>
      </c>
      <c r="E3944" s="1">
        <v>33792.22</v>
      </c>
      <c r="F3944" s="1">
        <v>4.0</v>
      </c>
      <c r="G3944" s="1">
        <v>29.0</v>
      </c>
      <c r="H3944" s="1">
        <v>9.0</v>
      </c>
      <c r="I3944" s="1" t="s">
        <v>18</v>
      </c>
      <c r="J3944" s="1">
        <v>0.435</v>
      </c>
      <c r="K3944" s="1">
        <v>0.753</v>
      </c>
      <c r="L3944" s="6">
        <f>if(J3944&gt;QUARTILE!$B$3, "TOP", if(J3944&lt;QUARTILE!$B$4, "BOTTOM", 0))</f>
        <v>0</v>
      </c>
      <c r="M3944" s="6">
        <f t="shared" si="1"/>
        <v>1</v>
      </c>
      <c r="N3944" s="6" t="str">
        <f t="shared" si="2"/>
        <v>Gen X</v>
      </c>
      <c r="O3944" s="6" t="str">
        <f t="shared" si="3"/>
        <v>Low Income</v>
      </c>
    </row>
    <row r="3945" hidden="1">
      <c r="A3945" s="1">
        <v>103943.0</v>
      </c>
      <c r="B3945" s="1">
        <v>72.0</v>
      </c>
      <c r="C3945" s="1">
        <v>31000.0</v>
      </c>
      <c r="D3945" s="1" t="s">
        <v>25</v>
      </c>
      <c r="E3945" s="1">
        <v>6224.62</v>
      </c>
      <c r="F3945" s="1">
        <v>3.0</v>
      </c>
      <c r="G3945" s="1">
        <v>22.0</v>
      </c>
      <c r="H3945" s="1">
        <v>4.0</v>
      </c>
      <c r="I3945" s="1" t="s">
        <v>22</v>
      </c>
      <c r="J3945" s="1">
        <v>0.066</v>
      </c>
      <c r="K3945" s="1">
        <v>0.74</v>
      </c>
      <c r="L3945" s="6" t="str">
        <f>if(J3945&gt;QUARTILE!$B$3, "TOP", if(J3945&lt;QUARTILE!$B$4, "BOTTOM", 0))</f>
        <v>BOTTOM</v>
      </c>
      <c r="M3945" s="6">
        <f t="shared" si="1"/>
        <v>2</v>
      </c>
      <c r="N3945" s="6" t="str">
        <f t="shared" si="2"/>
        <v>Baby Boomer</v>
      </c>
      <c r="O3945" s="6" t="str">
        <f t="shared" si="3"/>
        <v>Low Income</v>
      </c>
    </row>
    <row r="3946" hidden="1">
      <c r="A3946" s="1">
        <v>103944.0</v>
      </c>
      <c r="B3946" s="1">
        <v>45.0</v>
      </c>
      <c r="C3946" s="1">
        <v>13000.0</v>
      </c>
      <c r="D3946" s="1" t="s">
        <v>27</v>
      </c>
      <c r="E3946" s="1">
        <v>14414.12</v>
      </c>
      <c r="F3946" s="1">
        <v>2.0</v>
      </c>
      <c r="G3946" s="1">
        <v>17.0</v>
      </c>
      <c r="H3946" s="1">
        <v>7.0</v>
      </c>
      <c r="I3946" s="1" t="s">
        <v>22</v>
      </c>
      <c r="J3946" s="1">
        <v>0.222</v>
      </c>
      <c r="K3946" s="1">
        <v>0.964</v>
      </c>
      <c r="L3946" s="6" t="str">
        <f>if(J3946&gt;QUARTILE!$B$3, "TOP", if(J3946&lt;QUARTILE!$B$4, "BOTTOM", 0))</f>
        <v>BOTTOM</v>
      </c>
      <c r="M3946" s="6">
        <f t="shared" si="1"/>
        <v>2</v>
      </c>
      <c r="N3946" s="6" t="str">
        <f t="shared" si="2"/>
        <v>Gen X</v>
      </c>
      <c r="O3946" s="6" t="str">
        <f t="shared" si="3"/>
        <v>Low Income</v>
      </c>
    </row>
    <row r="3947" hidden="1">
      <c r="A3947" s="1">
        <v>103945.0</v>
      </c>
      <c r="B3947" s="1">
        <v>31.0</v>
      </c>
      <c r="C3947" s="1">
        <v>25000.0</v>
      </c>
      <c r="D3947" s="1" t="s">
        <v>23</v>
      </c>
      <c r="E3947" s="1">
        <v>21694.75</v>
      </c>
      <c r="F3947" s="1">
        <v>1.0</v>
      </c>
      <c r="G3947" s="1">
        <v>26.0</v>
      </c>
      <c r="H3947" s="1">
        <v>10.0</v>
      </c>
      <c r="I3947" s="1" t="s">
        <v>22</v>
      </c>
      <c r="J3947" s="1">
        <v>1.0</v>
      </c>
      <c r="K3947" s="1">
        <v>0.046</v>
      </c>
      <c r="L3947" s="6" t="str">
        <f>if(J3947&gt;QUARTILE!$B$3, "TOP", if(J3947&lt;QUARTILE!$B$4, "BOTTOM", 0))</f>
        <v>TOP</v>
      </c>
      <c r="M3947" s="6">
        <f t="shared" si="1"/>
        <v>2</v>
      </c>
      <c r="N3947" s="6" t="str">
        <f t="shared" si="2"/>
        <v>Gen X</v>
      </c>
      <c r="O3947" s="6" t="str">
        <f t="shared" si="3"/>
        <v>Low Income</v>
      </c>
    </row>
    <row r="3948" hidden="1">
      <c r="A3948" s="1">
        <v>103946.0</v>
      </c>
      <c r="B3948" s="1">
        <v>73.0</v>
      </c>
      <c r="C3948" s="1">
        <v>22000.0</v>
      </c>
      <c r="D3948" s="1" t="s">
        <v>23</v>
      </c>
      <c r="E3948" s="1">
        <v>16041.52</v>
      </c>
      <c r="F3948" s="1">
        <v>1.0</v>
      </c>
      <c r="G3948" s="1">
        <v>12.0</v>
      </c>
      <c r="H3948" s="1">
        <v>7.0</v>
      </c>
      <c r="I3948" s="1" t="s">
        <v>22</v>
      </c>
      <c r="J3948" s="1">
        <v>0.856</v>
      </c>
      <c r="K3948" s="1">
        <v>0.616</v>
      </c>
      <c r="L3948" s="6" t="str">
        <f>if(J3948&gt;QUARTILE!$B$3, "TOP", if(J3948&lt;QUARTILE!$B$4, "BOTTOM", 0))</f>
        <v>TOP</v>
      </c>
      <c r="M3948" s="6">
        <f t="shared" si="1"/>
        <v>2</v>
      </c>
      <c r="N3948" s="6" t="str">
        <f t="shared" si="2"/>
        <v>Baby Boomer</v>
      </c>
      <c r="O3948" s="6" t="str">
        <f t="shared" si="3"/>
        <v>Low Income</v>
      </c>
    </row>
    <row r="3949" hidden="1">
      <c r="A3949" s="1">
        <v>103947.0</v>
      </c>
      <c r="B3949" s="1">
        <v>27.0</v>
      </c>
      <c r="C3949" s="1">
        <v>117000.0</v>
      </c>
      <c r="D3949" s="1" t="s">
        <v>17</v>
      </c>
      <c r="E3949" s="1">
        <v>6404.68</v>
      </c>
      <c r="F3949" s="1">
        <v>2.0</v>
      </c>
      <c r="G3949" s="1">
        <v>18.0</v>
      </c>
      <c r="H3949" s="1">
        <v>13.0</v>
      </c>
      <c r="I3949" s="1" t="s">
        <v>18</v>
      </c>
      <c r="J3949" s="1">
        <v>0.579</v>
      </c>
      <c r="K3949" s="1">
        <v>0.63</v>
      </c>
      <c r="L3949" s="6">
        <f>if(J3949&gt;QUARTILE!$B$3, "TOP", if(J3949&lt;QUARTILE!$B$4, "BOTTOM", 0))</f>
        <v>0</v>
      </c>
      <c r="M3949" s="6">
        <f t="shared" si="1"/>
        <v>1</v>
      </c>
      <c r="N3949" s="6" t="str">
        <f t="shared" si="2"/>
        <v>Millenial</v>
      </c>
      <c r="O3949" s="6" t="str">
        <f t="shared" si="3"/>
        <v>Medium Income</v>
      </c>
    </row>
    <row r="3950" hidden="1">
      <c r="A3950" s="1">
        <v>103948.0</v>
      </c>
      <c r="B3950" s="1">
        <v>33.0</v>
      </c>
      <c r="C3950" s="1">
        <v>23000.0</v>
      </c>
      <c r="D3950" s="1" t="s">
        <v>31</v>
      </c>
      <c r="E3950" s="1">
        <v>31820.41</v>
      </c>
      <c r="F3950" s="1">
        <v>4.0</v>
      </c>
      <c r="G3950" s="1">
        <v>15.0</v>
      </c>
      <c r="H3950" s="1">
        <v>11.0</v>
      </c>
      <c r="I3950" s="1" t="s">
        <v>18</v>
      </c>
      <c r="J3950" s="1">
        <v>0.444</v>
      </c>
      <c r="K3950" s="1">
        <v>0.0</v>
      </c>
      <c r="L3950" s="6">
        <f>if(J3950&gt;QUARTILE!$B$3, "TOP", if(J3950&lt;QUARTILE!$B$4, "BOTTOM", 0))</f>
        <v>0</v>
      </c>
      <c r="M3950" s="6">
        <f t="shared" si="1"/>
        <v>1</v>
      </c>
      <c r="N3950" s="6" t="str">
        <f t="shared" si="2"/>
        <v>Gen X</v>
      </c>
      <c r="O3950" s="6" t="str">
        <f t="shared" si="3"/>
        <v>Low Income</v>
      </c>
    </row>
    <row r="3951" hidden="1">
      <c r="A3951" s="1">
        <v>103949.0</v>
      </c>
      <c r="B3951" s="1">
        <v>33.0</v>
      </c>
      <c r="C3951" s="1">
        <v>44000.0</v>
      </c>
      <c r="D3951" s="1" t="s">
        <v>23</v>
      </c>
      <c r="E3951" s="1">
        <v>3807.74</v>
      </c>
      <c r="F3951" s="1">
        <v>4.0</v>
      </c>
      <c r="G3951" s="1">
        <v>11.0</v>
      </c>
      <c r="H3951" s="1">
        <v>15.0</v>
      </c>
      <c r="I3951" s="1" t="s">
        <v>18</v>
      </c>
      <c r="J3951" s="1">
        <v>0.114</v>
      </c>
      <c r="K3951" s="1">
        <v>0.737</v>
      </c>
      <c r="L3951" s="6" t="str">
        <f>if(J3951&gt;QUARTILE!$B$3, "TOP", if(J3951&lt;QUARTILE!$B$4, "BOTTOM", 0))</f>
        <v>BOTTOM</v>
      </c>
      <c r="M3951" s="6">
        <f t="shared" si="1"/>
        <v>1</v>
      </c>
      <c r="N3951" s="6" t="str">
        <f t="shared" si="2"/>
        <v>Gen X</v>
      </c>
      <c r="O3951" s="6" t="str">
        <f t="shared" si="3"/>
        <v>Low Income</v>
      </c>
    </row>
    <row r="3952" hidden="1">
      <c r="A3952" s="1">
        <v>103950.0</v>
      </c>
      <c r="B3952" s="1">
        <v>71.0</v>
      </c>
      <c r="C3952" s="1">
        <v>36000.0</v>
      </c>
      <c r="D3952" s="1" t="s">
        <v>23</v>
      </c>
      <c r="E3952" s="1">
        <v>47073.32</v>
      </c>
      <c r="F3952" s="1">
        <v>1.0</v>
      </c>
      <c r="G3952" s="1">
        <v>17.0</v>
      </c>
      <c r="H3952" s="1">
        <v>1.0</v>
      </c>
      <c r="I3952" s="1" t="s">
        <v>18</v>
      </c>
      <c r="J3952" s="1">
        <v>0.16</v>
      </c>
      <c r="K3952" s="1">
        <v>0.054</v>
      </c>
      <c r="L3952" s="6" t="str">
        <f>if(J3952&gt;QUARTILE!$B$3, "TOP", if(J3952&lt;QUARTILE!$B$4, "BOTTOM", 0))</f>
        <v>BOTTOM</v>
      </c>
      <c r="M3952" s="6">
        <f t="shared" si="1"/>
        <v>1</v>
      </c>
      <c r="N3952" s="6" t="str">
        <f t="shared" si="2"/>
        <v>Baby Boomer</v>
      </c>
      <c r="O3952" s="6" t="str">
        <f t="shared" si="3"/>
        <v>Low Income</v>
      </c>
    </row>
    <row r="3953" hidden="1">
      <c r="A3953" s="1">
        <v>103951.0</v>
      </c>
      <c r="B3953" s="1">
        <v>48.0</v>
      </c>
      <c r="C3953" s="1">
        <v>11000.0</v>
      </c>
      <c r="D3953" s="1" t="s">
        <v>17</v>
      </c>
      <c r="E3953" s="1">
        <v>60981.29</v>
      </c>
      <c r="F3953" s="1">
        <v>3.0</v>
      </c>
      <c r="G3953" s="1">
        <v>25.0</v>
      </c>
      <c r="H3953" s="1">
        <v>3.0</v>
      </c>
      <c r="I3953" s="1" t="s">
        <v>18</v>
      </c>
      <c r="J3953" s="1">
        <v>0.855</v>
      </c>
      <c r="K3953" s="1">
        <v>0.601</v>
      </c>
      <c r="L3953" s="6" t="str">
        <f>if(J3953&gt;QUARTILE!$B$3, "TOP", if(J3953&lt;QUARTILE!$B$4, "BOTTOM", 0))</f>
        <v>TOP</v>
      </c>
      <c r="M3953" s="6">
        <f t="shared" si="1"/>
        <v>1</v>
      </c>
      <c r="N3953" s="6" t="str">
        <f t="shared" si="2"/>
        <v>Gen X</v>
      </c>
      <c r="O3953" s="6" t="str">
        <f t="shared" si="3"/>
        <v>Low Income</v>
      </c>
    </row>
    <row r="3954" hidden="1">
      <c r="A3954" s="1">
        <v>103952.0</v>
      </c>
      <c r="B3954" s="1">
        <v>59.0</v>
      </c>
      <c r="C3954" s="1">
        <v>9000.0</v>
      </c>
      <c r="D3954" s="1" t="s">
        <v>27</v>
      </c>
      <c r="E3954" s="1">
        <v>9100.67</v>
      </c>
      <c r="F3954" s="1">
        <v>4.0</v>
      </c>
      <c r="G3954" s="1">
        <v>18.0</v>
      </c>
      <c r="H3954" s="1">
        <v>9.0</v>
      </c>
      <c r="I3954" s="1" t="s">
        <v>22</v>
      </c>
      <c r="J3954" s="1">
        <v>0.986</v>
      </c>
      <c r="K3954" s="1">
        <v>0.0</v>
      </c>
      <c r="L3954" s="6" t="str">
        <f>if(J3954&gt;QUARTILE!$B$3, "TOP", if(J3954&lt;QUARTILE!$B$4, "BOTTOM", 0))</f>
        <v>TOP</v>
      </c>
      <c r="M3954" s="6">
        <f t="shared" si="1"/>
        <v>2</v>
      </c>
      <c r="N3954" s="6" t="str">
        <f t="shared" si="2"/>
        <v>Gen X</v>
      </c>
      <c r="O3954" s="6" t="str">
        <f t="shared" si="3"/>
        <v>Low Income</v>
      </c>
    </row>
    <row r="3955" hidden="1">
      <c r="A3955" s="1">
        <v>103953.0</v>
      </c>
      <c r="B3955" s="1">
        <v>42.0</v>
      </c>
      <c r="C3955" s="1">
        <v>26000.0</v>
      </c>
      <c r="D3955" s="1" t="s">
        <v>23</v>
      </c>
      <c r="E3955" s="1">
        <v>9437.93</v>
      </c>
      <c r="F3955" s="1">
        <v>3.0</v>
      </c>
      <c r="G3955" s="1">
        <v>22.0</v>
      </c>
      <c r="H3955" s="1">
        <v>9.0</v>
      </c>
      <c r="I3955" s="1" t="s">
        <v>22</v>
      </c>
      <c r="J3955" s="1">
        <v>0.304</v>
      </c>
      <c r="K3955" s="1">
        <v>0.614</v>
      </c>
      <c r="L3955" s="6" t="str">
        <f>if(J3955&gt;QUARTILE!$B$3, "TOP", if(J3955&lt;QUARTILE!$B$4, "BOTTOM", 0))</f>
        <v>BOTTOM</v>
      </c>
      <c r="M3955" s="6">
        <f t="shared" si="1"/>
        <v>2</v>
      </c>
      <c r="N3955" s="6" t="str">
        <f t="shared" si="2"/>
        <v>Gen X</v>
      </c>
      <c r="O3955" s="6" t="str">
        <f t="shared" si="3"/>
        <v>Low Income</v>
      </c>
    </row>
    <row r="3956" hidden="1">
      <c r="A3956" s="1">
        <v>103954.0</v>
      </c>
      <c r="B3956" s="1">
        <v>30.0</v>
      </c>
      <c r="C3956" s="1">
        <v>47000.0</v>
      </c>
      <c r="D3956" s="1" t="s">
        <v>24</v>
      </c>
      <c r="E3956" s="1">
        <v>27195.25</v>
      </c>
      <c r="F3956" s="1">
        <v>4.0</v>
      </c>
      <c r="G3956" s="1">
        <v>13.0</v>
      </c>
      <c r="H3956" s="1">
        <v>11.0</v>
      </c>
      <c r="I3956" s="1" t="s">
        <v>18</v>
      </c>
      <c r="J3956" s="1">
        <v>0.275</v>
      </c>
      <c r="K3956" s="1">
        <v>0.471</v>
      </c>
      <c r="L3956" s="6" t="str">
        <f>if(J3956&gt;QUARTILE!$B$3, "TOP", if(J3956&lt;QUARTILE!$B$4, "BOTTOM", 0))</f>
        <v>BOTTOM</v>
      </c>
      <c r="M3956" s="6">
        <f t="shared" si="1"/>
        <v>1</v>
      </c>
      <c r="N3956" s="6" t="str">
        <f t="shared" si="2"/>
        <v>Millenial</v>
      </c>
      <c r="O3956" s="6" t="str">
        <f t="shared" si="3"/>
        <v>Medium Income</v>
      </c>
    </row>
    <row r="3957" hidden="1">
      <c r="A3957" s="1">
        <v>103955.0</v>
      </c>
      <c r="B3957" s="1">
        <v>23.0</v>
      </c>
      <c r="C3957" s="1">
        <v>26000.0</v>
      </c>
      <c r="D3957" s="1" t="s">
        <v>23</v>
      </c>
      <c r="E3957" s="1">
        <v>12186.73</v>
      </c>
      <c r="F3957" s="1">
        <v>2.0</v>
      </c>
      <c r="G3957" s="1">
        <v>14.0</v>
      </c>
      <c r="H3957" s="1">
        <v>14.0</v>
      </c>
      <c r="I3957" s="1" t="s">
        <v>22</v>
      </c>
      <c r="J3957" s="1">
        <v>0.985</v>
      </c>
      <c r="K3957" s="1">
        <v>0.483</v>
      </c>
      <c r="L3957" s="6" t="str">
        <f>if(J3957&gt;QUARTILE!$B$3, "TOP", if(J3957&lt;QUARTILE!$B$4, "BOTTOM", 0))</f>
        <v>TOP</v>
      </c>
      <c r="M3957" s="6">
        <f t="shared" si="1"/>
        <v>2</v>
      </c>
      <c r="N3957" s="6" t="str">
        <f t="shared" si="2"/>
        <v>Millenial</v>
      </c>
      <c r="O3957" s="6" t="str">
        <f t="shared" si="3"/>
        <v>Low Income</v>
      </c>
    </row>
    <row r="3958" hidden="1">
      <c r="A3958" s="1">
        <v>103956.0</v>
      </c>
      <c r="B3958" s="1">
        <v>61.0</v>
      </c>
      <c r="C3958" s="1">
        <v>23000.0</v>
      </c>
      <c r="D3958" s="1" t="s">
        <v>27</v>
      </c>
      <c r="E3958" s="1">
        <v>580.55</v>
      </c>
      <c r="F3958" s="1">
        <v>5.0</v>
      </c>
      <c r="G3958" s="1">
        <v>29.0</v>
      </c>
      <c r="H3958" s="1">
        <v>8.0</v>
      </c>
      <c r="I3958" s="1" t="s">
        <v>22</v>
      </c>
      <c r="J3958" s="1">
        <v>0.602</v>
      </c>
      <c r="K3958" s="1">
        <v>0.317</v>
      </c>
      <c r="L3958" s="6">
        <f>if(J3958&gt;QUARTILE!$B$3, "TOP", if(J3958&lt;QUARTILE!$B$4, "BOTTOM", 0))</f>
        <v>0</v>
      </c>
      <c r="M3958" s="6">
        <f t="shared" si="1"/>
        <v>2</v>
      </c>
      <c r="N3958" s="6" t="str">
        <f t="shared" si="2"/>
        <v>Baby Boomer</v>
      </c>
      <c r="O3958" s="6" t="str">
        <f t="shared" si="3"/>
        <v>Low Income</v>
      </c>
    </row>
    <row r="3959" hidden="1">
      <c r="A3959" s="1">
        <v>103957.0</v>
      </c>
      <c r="B3959" s="1">
        <v>26.0</v>
      </c>
      <c r="C3959" s="1">
        <v>19000.0</v>
      </c>
      <c r="D3959" s="1" t="s">
        <v>25</v>
      </c>
      <c r="E3959" s="1">
        <v>50483.78</v>
      </c>
      <c r="F3959" s="1">
        <v>1.0</v>
      </c>
      <c r="G3959" s="1">
        <v>25.0</v>
      </c>
      <c r="H3959" s="1">
        <v>14.0</v>
      </c>
      <c r="I3959" s="1" t="s">
        <v>22</v>
      </c>
      <c r="J3959" s="1">
        <v>0.324</v>
      </c>
      <c r="K3959" s="1">
        <v>0.32</v>
      </c>
      <c r="L3959" s="6">
        <f>if(J3959&gt;QUARTILE!$B$3, "TOP", if(J3959&lt;QUARTILE!$B$4, "BOTTOM", 0))</f>
        <v>0</v>
      </c>
      <c r="M3959" s="6">
        <f t="shared" si="1"/>
        <v>2</v>
      </c>
      <c r="N3959" s="6" t="str">
        <f t="shared" si="2"/>
        <v>Millenial</v>
      </c>
      <c r="O3959" s="6" t="str">
        <f t="shared" si="3"/>
        <v>Low Income</v>
      </c>
    </row>
    <row r="3960" hidden="1">
      <c r="A3960" s="1">
        <v>103958.0</v>
      </c>
      <c r="B3960" s="1">
        <v>62.0</v>
      </c>
      <c r="C3960" s="1">
        <v>10000.0</v>
      </c>
      <c r="D3960" s="1" t="s">
        <v>25</v>
      </c>
      <c r="E3960" s="1">
        <v>11268.72</v>
      </c>
      <c r="F3960" s="1">
        <v>2.0</v>
      </c>
      <c r="G3960" s="1">
        <v>22.0</v>
      </c>
      <c r="H3960" s="1">
        <v>1.0</v>
      </c>
      <c r="I3960" s="1" t="s">
        <v>22</v>
      </c>
      <c r="J3960" s="1">
        <v>0.096</v>
      </c>
      <c r="K3960" s="1">
        <v>0.477</v>
      </c>
      <c r="L3960" s="6" t="str">
        <f>if(J3960&gt;QUARTILE!$B$3, "TOP", if(J3960&lt;QUARTILE!$B$4, "BOTTOM", 0))</f>
        <v>BOTTOM</v>
      </c>
      <c r="M3960" s="6">
        <f t="shared" si="1"/>
        <v>2</v>
      </c>
      <c r="N3960" s="6" t="str">
        <f t="shared" si="2"/>
        <v>Baby Boomer</v>
      </c>
      <c r="O3960" s="6" t="str">
        <f t="shared" si="3"/>
        <v>Low Income</v>
      </c>
    </row>
    <row r="3961" hidden="1">
      <c r="A3961" s="1">
        <v>103959.0</v>
      </c>
      <c r="B3961" s="1">
        <v>53.0</v>
      </c>
      <c r="C3961" s="1">
        <v>12000.0</v>
      </c>
      <c r="D3961" s="1" t="s">
        <v>23</v>
      </c>
      <c r="E3961" s="1">
        <v>4550.44</v>
      </c>
      <c r="F3961" s="1">
        <v>4.0</v>
      </c>
      <c r="G3961" s="1">
        <v>15.0</v>
      </c>
      <c r="H3961" s="1">
        <v>2.0</v>
      </c>
      <c r="I3961" s="1" t="s">
        <v>22</v>
      </c>
      <c r="J3961" s="1">
        <v>0.614</v>
      </c>
      <c r="K3961" s="1">
        <v>0.248</v>
      </c>
      <c r="L3961" s="6">
        <f>if(J3961&gt;QUARTILE!$B$3, "TOP", if(J3961&lt;QUARTILE!$B$4, "BOTTOM", 0))</f>
        <v>0</v>
      </c>
      <c r="M3961" s="6">
        <f t="shared" si="1"/>
        <v>2</v>
      </c>
      <c r="N3961" s="6" t="str">
        <f t="shared" si="2"/>
        <v>Gen X</v>
      </c>
      <c r="O3961" s="6" t="str">
        <f t="shared" si="3"/>
        <v>Low Income</v>
      </c>
    </row>
    <row r="3962" hidden="1">
      <c r="A3962" s="1">
        <v>103960.0</v>
      </c>
      <c r="B3962" s="1">
        <v>73.0</v>
      </c>
      <c r="C3962" s="1">
        <v>8000.0</v>
      </c>
      <c r="D3962" s="1" t="s">
        <v>27</v>
      </c>
      <c r="E3962" s="1">
        <v>16223.49</v>
      </c>
      <c r="F3962" s="1">
        <v>1.0</v>
      </c>
      <c r="G3962" s="1">
        <v>22.0</v>
      </c>
      <c r="H3962" s="1">
        <v>7.0</v>
      </c>
      <c r="I3962" s="1" t="s">
        <v>22</v>
      </c>
      <c r="J3962" s="1">
        <v>0.453</v>
      </c>
      <c r="K3962" s="1">
        <v>0.935</v>
      </c>
      <c r="L3962" s="6">
        <f>if(J3962&gt;QUARTILE!$B$3, "TOP", if(J3962&lt;QUARTILE!$B$4, "BOTTOM", 0))</f>
        <v>0</v>
      </c>
      <c r="M3962" s="6">
        <f t="shared" si="1"/>
        <v>2</v>
      </c>
      <c r="N3962" s="6" t="str">
        <f t="shared" si="2"/>
        <v>Baby Boomer</v>
      </c>
      <c r="O3962" s="6" t="str">
        <f t="shared" si="3"/>
        <v>Low Income</v>
      </c>
    </row>
    <row r="3963" hidden="1">
      <c r="A3963" s="1">
        <v>103961.0</v>
      </c>
      <c r="B3963" s="1">
        <v>60.0</v>
      </c>
      <c r="C3963" s="1">
        <v>11000.0</v>
      </c>
      <c r="D3963" s="1" t="s">
        <v>24</v>
      </c>
      <c r="E3963" s="1">
        <v>4941.2</v>
      </c>
      <c r="F3963" s="1">
        <v>5.0</v>
      </c>
      <c r="G3963" s="1">
        <v>28.0</v>
      </c>
      <c r="H3963" s="1">
        <v>6.0</v>
      </c>
      <c r="I3963" s="1" t="s">
        <v>22</v>
      </c>
      <c r="J3963" s="1">
        <v>0.432</v>
      </c>
      <c r="K3963" s="1">
        <v>0.915</v>
      </c>
      <c r="L3963" s="6">
        <f>if(J3963&gt;QUARTILE!$B$3, "TOP", if(J3963&lt;QUARTILE!$B$4, "BOTTOM", 0))</f>
        <v>0</v>
      </c>
      <c r="M3963" s="6">
        <f t="shared" si="1"/>
        <v>2</v>
      </c>
      <c r="N3963" s="6" t="str">
        <f t="shared" si="2"/>
        <v>Gen X</v>
      </c>
      <c r="O3963" s="6" t="str">
        <f t="shared" si="3"/>
        <v>Low Income</v>
      </c>
    </row>
    <row r="3964" hidden="1">
      <c r="A3964" s="1">
        <v>103962.0</v>
      </c>
      <c r="B3964" s="1">
        <v>37.0</v>
      </c>
      <c r="C3964" s="1">
        <v>16000.0</v>
      </c>
      <c r="D3964" s="1" t="s">
        <v>25</v>
      </c>
      <c r="E3964" s="1">
        <v>4613.99</v>
      </c>
      <c r="F3964" s="1">
        <v>5.0</v>
      </c>
      <c r="G3964" s="1">
        <v>19.0</v>
      </c>
      <c r="H3964" s="1">
        <v>9.0</v>
      </c>
      <c r="I3964" s="1" t="s">
        <v>22</v>
      </c>
      <c r="J3964" s="1">
        <v>1.0</v>
      </c>
      <c r="K3964" s="1">
        <v>0.25</v>
      </c>
      <c r="L3964" s="6" t="str">
        <f>if(J3964&gt;QUARTILE!$B$3, "TOP", if(J3964&lt;QUARTILE!$B$4, "BOTTOM", 0))</f>
        <v>TOP</v>
      </c>
      <c r="M3964" s="6">
        <f t="shared" si="1"/>
        <v>2</v>
      </c>
      <c r="N3964" s="6" t="str">
        <f t="shared" si="2"/>
        <v>Gen X</v>
      </c>
      <c r="O3964" s="6" t="str">
        <f t="shared" si="3"/>
        <v>Low Income</v>
      </c>
    </row>
    <row r="3965" hidden="1">
      <c r="A3965" s="1">
        <v>103963.0</v>
      </c>
      <c r="B3965" s="1">
        <v>35.0</v>
      </c>
      <c r="C3965" s="1">
        <v>35000.0</v>
      </c>
      <c r="D3965" s="1" t="s">
        <v>25</v>
      </c>
      <c r="E3965" s="1">
        <v>15781.33</v>
      </c>
      <c r="F3965" s="1">
        <v>4.0</v>
      </c>
      <c r="G3965" s="1">
        <v>17.0</v>
      </c>
      <c r="H3965" s="1">
        <v>11.0</v>
      </c>
      <c r="I3965" s="1" t="s">
        <v>18</v>
      </c>
      <c r="J3965" s="1">
        <v>0.313</v>
      </c>
      <c r="K3965" s="1">
        <v>0.729</v>
      </c>
      <c r="L3965" s="6" t="str">
        <f>if(J3965&gt;QUARTILE!$B$3, "TOP", if(J3965&lt;QUARTILE!$B$4, "BOTTOM", 0))</f>
        <v>BOTTOM</v>
      </c>
      <c r="M3965" s="6">
        <f t="shared" si="1"/>
        <v>1</v>
      </c>
      <c r="N3965" s="6" t="str">
        <f t="shared" si="2"/>
        <v>Gen X</v>
      </c>
      <c r="O3965" s="6" t="str">
        <f t="shared" si="3"/>
        <v>Low Income</v>
      </c>
    </row>
    <row r="3966" hidden="1">
      <c r="A3966" s="1">
        <v>103964.0</v>
      </c>
      <c r="B3966" s="1">
        <v>75.0</v>
      </c>
      <c r="C3966" s="1">
        <v>17000.0</v>
      </c>
      <c r="D3966" s="1" t="s">
        <v>23</v>
      </c>
      <c r="E3966" s="1">
        <v>9920.13</v>
      </c>
      <c r="F3966" s="1">
        <v>1.0</v>
      </c>
      <c r="G3966" s="1">
        <v>25.0</v>
      </c>
      <c r="H3966" s="1">
        <v>3.0</v>
      </c>
      <c r="I3966" s="1" t="s">
        <v>22</v>
      </c>
      <c r="J3966" s="1">
        <v>0.538</v>
      </c>
      <c r="K3966" s="1">
        <v>0.752</v>
      </c>
      <c r="L3966" s="6">
        <f>if(J3966&gt;QUARTILE!$B$3, "TOP", if(J3966&lt;QUARTILE!$B$4, "BOTTOM", 0))</f>
        <v>0</v>
      </c>
      <c r="M3966" s="6">
        <f t="shared" si="1"/>
        <v>2</v>
      </c>
      <c r="N3966" s="6" t="str">
        <f t="shared" si="2"/>
        <v>Baby Boomer</v>
      </c>
      <c r="O3966" s="6" t="str">
        <f t="shared" si="3"/>
        <v>Low Income</v>
      </c>
    </row>
    <row r="3967" hidden="1">
      <c r="A3967" s="1">
        <v>103965.0</v>
      </c>
      <c r="B3967" s="1">
        <v>60.0</v>
      </c>
      <c r="C3967" s="1">
        <v>26000.0</v>
      </c>
      <c r="D3967" s="1" t="s">
        <v>21</v>
      </c>
      <c r="E3967" s="1">
        <v>17019.11</v>
      </c>
      <c r="F3967" s="1">
        <v>4.0</v>
      </c>
      <c r="G3967" s="1">
        <v>26.0</v>
      </c>
      <c r="H3967" s="1">
        <v>4.0</v>
      </c>
      <c r="I3967" s="1" t="s">
        <v>22</v>
      </c>
      <c r="J3967" s="1">
        <v>0.213</v>
      </c>
      <c r="K3967" s="1">
        <v>0.826</v>
      </c>
      <c r="L3967" s="6" t="str">
        <f>if(J3967&gt;QUARTILE!$B$3, "TOP", if(J3967&lt;QUARTILE!$B$4, "BOTTOM", 0))</f>
        <v>BOTTOM</v>
      </c>
      <c r="M3967" s="6">
        <f t="shared" si="1"/>
        <v>2</v>
      </c>
      <c r="N3967" s="6" t="str">
        <f t="shared" si="2"/>
        <v>Gen X</v>
      </c>
      <c r="O3967" s="6" t="str">
        <f t="shared" si="3"/>
        <v>Low Income</v>
      </c>
    </row>
    <row r="3968" hidden="1">
      <c r="A3968" s="1">
        <v>103966.0</v>
      </c>
      <c r="B3968" s="1">
        <v>74.0</v>
      </c>
      <c r="C3968" s="1">
        <v>24000.0</v>
      </c>
      <c r="D3968" s="1" t="s">
        <v>30</v>
      </c>
      <c r="E3968" s="1">
        <v>100000.0</v>
      </c>
      <c r="F3968" s="1">
        <v>5.0</v>
      </c>
      <c r="G3968" s="1">
        <v>18.0</v>
      </c>
      <c r="H3968" s="1">
        <v>3.0</v>
      </c>
      <c r="I3968" s="1" t="s">
        <v>18</v>
      </c>
      <c r="J3968" s="1">
        <v>0.422</v>
      </c>
      <c r="K3968" s="1">
        <v>0.0</v>
      </c>
      <c r="L3968" s="6">
        <f>if(J3968&gt;QUARTILE!$B$3, "TOP", if(J3968&lt;QUARTILE!$B$4, "BOTTOM", 0))</f>
        <v>0</v>
      </c>
      <c r="M3968" s="6">
        <f t="shared" si="1"/>
        <v>1</v>
      </c>
      <c r="N3968" s="6" t="str">
        <f t="shared" si="2"/>
        <v>Baby Boomer</v>
      </c>
      <c r="O3968" s="6" t="str">
        <f t="shared" si="3"/>
        <v>Low Income</v>
      </c>
    </row>
    <row r="3969" hidden="1">
      <c r="A3969" s="1">
        <v>103967.0</v>
      </c>
      <c r="B3969" s="1">
        <v>38.0</v>
      </c>
      <c r="C3969" s="1">
        <v>30000.0</v>
      </c>
      <c r="D3969" s="1" t="s">
        <v>17</v>
      </c>
      <c r="E3969" s="1">
        <v>39182.48</v>
      </c>
      <c r="F3969" s="1">
        <v>2.0</v>
      </c>
      <c r="G3969" s="1">
        <v>25.0</v>
      </c>
      <c r="H3969" s="1">
        <v>3.0</v>
      </c>
      <c r="I3969" s="1" t="s">
        <v>18</v>
      </c>
      <c r="J3969" s="1">
        <v>0.866</v>
      </c>
      <c r="K3969" s="1">
        <v>0.238</v>
      </c>
      <c r="L3969" s="6" t="str">
        <f>if(J3969&gt;QUARTILE!$B$3, "TOP", if(J3969&lt;QUARTILE!$B$4, "BOTTOM", 0))</f>
        <v>TOP</v>
      </c>
      <c r="M3969" s="6">
        <f t="shared" si="1"/>
        <v>1</v>
      </c>
      <c r="N3969" s="6" t="str">
        <f t="shared" si="2"/>
        <v>Gen X</v>
      </c>
      <c r="O3969" s="6" t="str">
        <f t="shared" si="3"/>
        <v>Low Income</v>
      </c>
    </row>
    <row r="3970" hidden="1">
      <c r="A3970" s="1">
        <v>103968.0</v>
      </c>
      <c r="B3970" s="1">
        <v>21.0</v>
      </c>
      <c r="C3970" s="1">
        <v>12000.0</v>
      </c>
      <c r="D3970" s="1" t="s">
        <v>25</v>
      </c>
      <c r="E3970" s="1">
        <v>154.01</v>
      </c>
      <c r="F3970" s="1">
        <v>2.0</v>
      </c>
      <c r="G3970" s="1">
        <v>19.0</v>
      </c>
      <c r="H3970" s="1">
        <v>14.0</v>
      </c>
      <c r="I3970" s="1" t="s">
        <v>18</v>
      </c>
      <c r="J3970" s="1">
        <v>0.247</v>
      </c>
      <c r="K3970" s="1">
        <v>0.145</v>
      </c>
      <c r="L3970" s="6" t="str">
        <f>if(J3970&gt;QUARTILE!$B$3, "TOP", if(J3970&lt;QUARTILE!$B$4, "BOTTOM", 0))</f>
        <v>BOTTOM</v>
      </c>
      <c r="M3970" s="6">
        <f t="shared" si="1"/>
        <v>1</v>
      </c>
      <c r="N3970" s="6" t="str">
        <f t="shared" si="2"/>
        <v>Millenial</v>
      </c>
      <c r="O3970" s="6" t="str">
        <f t="shared" si="3"/>
        <v>Low Income</v>
      </c>
    </row>
    <row r="3971" hidden="1">
      <c r="A3971" s="1">
        <v>103969.0</v>
      </c>
      <c r="B3971" s="1">
        <v>67.0</v>
      </c>
      <c r="C3971" s="1">
        <v>42000.0</v>
      </c>
      <c r="D3971" s="1" t="s">
        <v>24</v>
      </c>
      <c r="E3971" s="1">
        <v>1037.57</v>
      </c>
      <c r="F3971" s="1">
        <v>3.0</v>
      </c>
      <c r="G3971" s="1">
        <v>19.0</v>
      </c>
      <c r="H3971" s="1">
        <v>5.0</v>
      </c>
      <c r="I3971" s="1" t="s">
        <v>22</v>
      </c>
      <c r="J3971" s="1">
        <v>0.676</v>
      </c>
      <c r="K3971" s="1">
        <v>0.391</v>
      </c>
      <c r="L3971" s="6">
        <f>if(J3971&gt;QUARTILE!$B$3, "TOP", if(J3971&lt;QUARTILE!$B$4, "BOTTOM", 0))</f>
        <v>0</v>
      </c>
      <c r="M3971" s="6">
        <f t="shared" si="1"/>
        <v>2</v>
      </c>
      <c r="N3971" s="6" t="str">
        <f t="shared" si="2"/>
        <v>Baby Boomer</v>
      </c>
      <c r="O3971" s="6" t="str">
        <f t="shared" si="3"/>
        <v>Low Income</v>
      </c>
    </row>
    <row r="3972" hidden="1">
      <c r="A3972" s="1">
        <v>103970.0</v>
      </c>
      <c r="B3972" s="1">
        <v>50.0</v>
      </c>
      <c r="C3972" s="1">
        <v>9000.0</v>
      </c>
      <c r="D3972" s="1" t="s">
        <v>23</v>
      </c>
      <c r="E3972" s="1">
        <v>18836.25</v>
      </c>
      <c r="F3972" s="1">
        <v>5.0</v>
      </c>
      <c r="G3972" s="1">
        <v>15.0</v>
      </c>
      <c r="H3972" s="1">
        <v>6.0</v>
      </c>
      <c r="I3972" s="1" t="s">
        <v>22</v>
      </c>
      <c r="J3972" s="1">
        <v>0.18</v>
      </c>
      <c r="K3972" s="1">
        <v>0.526</v>
      </c>
      <c r="L3972" s="6" t="str">
        <f>if(J3972&gt;QUARTILE!$B$3, "TOP", if(J3972&lt;QUARTILE!$B$4, "BOTTOM", 0))</f>
        <v>BOTTOM</v>
      </c>
      <c r="M3972" s="6">
        <f t="shared" si="1"/>
        <v>2</v>
      </c>
      <c r="N3972" s="6" t="str">
        <f t="shared" si="2"/>
        <v>Gen X</v>
      </c>
      <c r="O3972" s="6" t="str">
        <f t="shared" si="3"/>
        <v>Low Income</v>
      </c>
    </row>
    <row r="3973" hidden="1">
      <c r="A3973" s="1">
        <v>103971.0</v>
      </c>
      <c r="B3973" s="1">
        <v>44.0</v>
      </c>
      <c r="C3973" s="1">
        <v>17000.0</v>
      </c>
      <c r="D3973" s="1" t="s">
        <v>25</v>
      </c>
      <c r="E3973" s="1">
        <v>19683.69</v>
      </c>
      <c r="F3973" s="1">
        <v>5.0</v>
      </c>
      <c r="G3973" s="1">
        <v>22.0</v>
      </c>
      <c r="H3973" s="1">
        <v>9.0</v>
      </c>
      <c r="I3973" s="1" t="s">
        <v>22</v>
      </c>
      <c r="J3973" s="1">
        <v>0.241</v>
      </c>
      <c r="K3973" s="1">
        <v>0.859</v>
      </c>
      <c r="L3973" s="6" t="str">
        <f>if(J3973&gt;QUARTILE!$B$3, "TOP", if(J3973&lt;QUARTILE!$B$4, "BOTTOM", 0))</f>
        <v>BOTTOM</v>
      </c>
      <c r="M3973" s="6">
        <f t="shared" si="1"/>
        <v>2</v>
      </c>
      <c r="N3973" s="6" t="str">
        <f t="shared" si="2"/>
        <v>Gen X</v>
      </c>
      <c r="O3973" s="6" t="str">
        <f t="shared" si="3"/>
        <v>Low Income</v>
      </c>
    </row>
    <row r="3974" hidden="1">
      <c r="A3974" s="1">
        <v>103972.0</v>
      </c>
      <c r="B3974" s="1">
        <v>24.0</v>
      </c>
      <c r="C3974" s="1">
        <v>22000.0</v>
      </c>
      <c r="D3974" s="1" t="s">
        <v>25</v>
      </c>
      <c r="E3974" s="1">
        <v>42106.0</v>
      </c>
      <c r="F3974" s="1">
        <v>4.0</v>
      </c>
      <c r="G3974" s="1">
        <v>19.0</v>
      </c>
      <c r="H3974" s="1">
        <v>13.0</v>
      </c>
      <c r="I3974" s="1" t="s">
        <v>22</v>
      </c>
      <c r="J3974" s="1">
        <v>0.173</v>
      </c>
      <c r="K3974" s="1">
        <v>0.69</v>
      </c>
      <c r="L3974" s="6" t="str">
        <f>if(J3974&gt;QUARTILE!$B$3, "TOP", if(J3974&lt;QUARTILE!$B$4, "BOTTOM", 0))</f>
        <v>BOTTOM</v>
      </c>
      <c r="M3974" s="6">
        <f t="shared" si="1"/>
        <v>2</v>
      </c>
      <c r="N3974" s="6" t="str">
        <f t="shared" si="2"/>
        <v>Millenial</v>
      </c>
      <c r="O3974" s="6" t="str">
        <f t="shared" si="3"/>
        <v>Low Income</v>
      </c>
    </row>
    <row r="3975" hidden="1">
      <c r="A3975" s="1">
        <v>103973.0</v>
      </c>
      <c r="B3975" s="1">
        <v>23.0</v>
      </c>
      <c r="C3975" s="1">
        <v>35000.0</v>
      </c>
      <c r="D3975" s="1" t="s">
        <v>25</v>
      </c>
      <c r="E3975" s="1">
        <v>19834.15</v>
      </c>
      <c r="F3975" s="1">
        <v>3.0</v>
      </c>
      <c r="G3975" s="1">
        <v>20.0</v>
      </c>
      <c r="H3975" s="1">
        <v>16.0</v>
      </c>
      <c r="I3975" s="1" t="s">
        <v>22</v>
      </c>
      <c r="J3975" s="1">
        <v>0.68</v>
      </c>
      <c r="K3975" s="1">
        <v>0.499</v>
      </c>
      <c r="L3975" s="6">
        <f>if(J3975&gt;QUARTILE!$B$3, "TOP", if(J3975&lt;QUARTILE!$B$4, "BOTTOM", 0))</f>
        <v>0</v>
      </c>
      <c r="M3975" s="6">
        <f t="shared" si="1"/>
        <v>2</v>
      </c>
      <c r="N3975" s="6" t="str">
        <f t="shared" si="2"/>
        <v>Millenial</v>
      </c>
      <c r="O3975" s="6" t="str">
        <f t="shared" si="3"/>
        <v>Low Income</v>
      </c>
    </row>
    <row r="3976">
      <c r="A3976" s="1">
        <v>103974.0</v>
      </c>
      <c r="B3976" s="1">
        <v>80.0</v>
      </c>
      <c r="C3976" s="1">
        <v>50000.0</v>
      </c>
      <c r="D3976" s="1" t="s">
        <v>17</v>
      </c>
      <c r="E3976" s="1">
        <v>5168.02</v>
      </c>
      <c r="F3976" s="1">
        <v>3.0</v>
      </c>
      <c r="G3976" s="1">
        <v>21.0</v>
      </c>
      <c r="H3976" s="1">
        <v>5.0</v>
      </c>
      <c r="I3976" s="1" t="s">
        <v>22</v>
      </c>
      <c r="J3976" s="1">
        <v>0.99</v>
      </c>
      <c r="K3976" s="1">
        <v>0.024</v>
      </c>
      <c r="L3976" s="6" t="str">
        <f>if(J3976&gt;QUARTILE!$B$3, "TOP", if(J3976&lt;QUARTILE!$B$4, "BOTTOM", 0))</f>
        <v>TOP</v>
      </c>
      <c r="M3976" s="6">
        <f t="shared" si="1"/>
        <v>2</v>
      </c>
      <c r="N3976" s="6" t="str">
        <f t="shared" si="2"/>
        <v>Silent</v>
      </c>
      <c r="O3976" s="6" t="str">
        <f t="shared" si="3"/>
        <v>Medium Income</v>
      </c>
    </row>
    <row r="3977" hidden="1">
      <c r="A3977" s="1">
        <v>103975.0</v>
      </c>
      <c r="B3977" s="1">
        <v>32.0</v>
      </c>
      <c r="C3977" s="1">
        <v>35000.0</v>
      </c>
      <c r="D3977" s="1" t="s">
        <v>27</v>
      </c>
      <c r="E3977" s="1">
        <v>12641.65</v>
      </c>
      <c r="F3977" s="1">
        <v>1.0</v>
      </c>
      <c r="G3977" s="1">
        <v>15.0</v>
      </c>
      <c r="H3977" s="1">
        <v>14.0</v>
      </c>
      <c r="I3977" s="1" t="s">
        <v>18</v>
      </c>
      <c r="J3977" s="1">
        <v>0.656</v>
      </c>
      <c r="K3977" s="1">
        <v>0.301</v>
      </c>
      <c r="L3977" s="6">
        <f>if(J3977&gt;QUARTILE!$B$3, "TOP", if(J3977&lt;QUARTILE!$B$4, "BOTTOM", 0))</f>
        <v>0</v>
      </c>
      <c r="M3977" s="6">
        <f t="shared" si="1"/>
        <v>1</v>
      </c>
      <c r="N3977" s="6" t="str">
        <f t="shared" si="2"/>
        <v>Gen X</v>
      </c>
      <c r="O3977" s="6" t="str">
        <f t="shared" si="3"/>
        <v>Low Income</v>
      </c>
    </row>
    <row r="3978" hidden="1">
      <c r="A3978" s="1">
        <v>103976.0</v>
      </c>
      <c r="B3978" s="1">
        <v>35.0</v>
      </c>
      <c r="C3978" s="1">
        <v>52000.0</v>
      </c>
      <c r="D3978" s="1" t="s">
        <v>23</v>
      </c>
      <c r="E3978" s="1">
        <v>33108.11</v>
      </c>
      <c r="F3978" s="1">
        <v>4.0</v>
      </c>
      <c r="G3978" s="1">
        <v>12.0</v>
      </c>
      <c r="H3978" s="1">
        <v>12.0</v>
      </c>
      <c r="I3978" s="1" t="s">
        <v>22</v>
      </c>
      <c r="J3978" s="1">
        <v>1.0</v>
      </c>
      <c r="K3978" s="1">
        <v>0.0</v>
      </c>
      <c r="L3978" s="6" t="str">
        <f>if(J3978&gt;QUARTILE!$B$3, "TOP", if(J3978&lt;QUARTILE!$B$4, "BOTTOM", 0))</f>
        <v>TOP</v>
      </c>
      <c r="M3978" s="6">
        <f t="shared" si="1"/>
        <v>2</v>
      </c>
      <c r="N3978" s="6" t="str">
        <f t="shared" si="2"/>
        <v>Gen X</v>
      </c>
      <c r="O3978" s="6" t="str">
        <f t="shared" si="3"/>
        <v>Medium Income</v>
      </c>
    </row>
    <row r="3979" hidden="1">
      <c r="A3979" s="1">
        <v>103977.0</v>
      </c>
      <c r="B3979" s="1">
        <v>49.0</v>
      </c>
      <c r="C3979" s="1">
        <v>13000.0</v>
      </c>
      <c r="D3979" s="1" t="s">
        <v>25</v>
      </c>
      <c r="E3979" s="1">
        <v>51233.58</v>
      </c>
      <c r="F3979" s="1">
        <v>2.0</v>
      </c>
      <c r="G3979" s="1">
        <v>12.0</v>
      </c>
      <c r="H3979" s="1">
        <v>8.0</v>
      </c>
      <c r="I3979" s="1" t="s">
        <v>18</v>
      </c>
      <c r="J3979" s="1">
        <v>0.676</v>
      </c>
      <c r="K3979" s="1">
        <v>0.551</v>
      </c>
      <c r="L3979" s="6">
        <f>if(J3979&gt;QUARTILE!$B$3, "TOP", if(J3979&lt;QUARTILE!$B$4, "BOTTOM", 0))</f>
        <v>0</v>
      </c>
      <c r="M3979" s="6">
        <f t="shared" si="1"/>
        <v>1</v>
      </c>
      <c r="N3979" s="6" t="str">
        <f t="shared" si="2"/>
        <v>Gen X</v>
      </c>
      <c r="O3979" s="6" t="str">
        <f t="shared" si="3"/>
        <v>Low Income</v>
      </c>
    </row>
    <row r="3980" hidden="1">
      <c r="A3980" s="1">
        <v>103978.0</v>
      </c>
      <c r="B3980" s="1">
        <v>73.0</v>
      </c>
      <c r="C3980" s="1">
        <v>45000.0</v>
      </c>
      <c r="D3980" s="1" t="s">
        <v>25</v>
      </c>
      <c r="E3980" s="1">
        <v>5407.72</v>
      </c>
      <c r="F3980" s="1">
        <v>1.0</v>
      </c>
      <c r="G3980" s="1">
        <v>23.0</v>
      </c>
      <c r="H3980" s="1">
        <v>1.0</v>
      </c>
      <c r="I3980" s="1" t="s">
        <v>22</v>
      </c>
      <c r="J3980" s="1">
        <v>0.73</v>
      </c>
      <c r="K3980" s="1">
        <v>0.695</v>
      </c>
      <c r="L3980" s="6">
        <f>if(J3980&gt;QUARTILE!$B$3, "TOP", if(J3980&lt;QUARTILE!$B$4, "BOTTOM", 0))</f>
        <v>0</v>
      </c>
      <c r="M3980" s="6">
        <f t="shared" si="1"/>
        <v>2</v>
      </c>
      <c r="N3980" s="6" t="str">
        <f t="shared" si="2"/>
        <v>Baby Boomer</v>
      </c>
      <c r="O3980" s="6" t="str">
        <f t="shared" si="3"/>
        <v>Medium Income</v>
      </c>
    </row>
    <row r="3981" hidden="1">
      <c r="A3981" s="1">
        <v>103979.0</v>
      </c>
      <c r="B3981" s="1">
        <v>28.0</v>
      </c>
      <c r="C3981" s="1">
        <v>41000.0</v>
      </c>
      <c r="D3981" s="1" t="s">
        <v>25</v>
      </c>
      <c r="E3981" s="1">
        <v>15513.4</v>
      </c>
      <c r="F3981" s="1">
        <v>3.0</v>
      </c>
      <c r="G3981" s="1">
        <v>21.0</v>
      </c>
      <c r="H3981" s="1">
        <v>17.0</v>
      </c>
      <c r="I3981" s="1" t="s">
        <v>22</v>
      </c>
      <c r="J3981" s="1">
        <v>0.976</v>
      </c>
      <c r="K3981" s="1">
        <v>0.649</v>
      </c>
      <c r="L3981" s="6" t="str">
        <f>if(J3981&gt;QUARTILE!$B$3, "TOP", if(J3981&lt;QUARTILE!$B$4, "BOTTOM", 0))</f>
        <v>TOP</v>
      </c>
      <c r="M3981" s="6">
        <f t="shared" si="1"/>
        <v>2</v>
      </c>
      <c r="N3981" s="6" t="str">
        <f t="shared" si="2"/>
        <v>Millenial</v>
      </c>
      <c r="O3981" s="6" t="str">
        <f t="shared" si="3"/>
        <v>Low Income</v>
      </c>
    </row>
    <row r="3982" hidden="1">
      <c r="A3982" s="1">
        <v>103980.0</v>
      </c>
      <c r="B3982" s="1">
        <v>37.0</v>
      </c>
      <c r="C3982" s="1">
        <v>5000.0</v>
      </c>
      <c r="D3982" s="1" t="s">
        <v>23</v>
      </c>
      <c r="E3982" s="1">
        <v>3461.55</v>
      </c>
      <c r="F3982" s="1">
        <v>2.0</v>
      </c>
      <c r="G3982" s="1">
        <v>13.0</v>
      </c>
      <c r="H3982" s="1">
        <v>12.0</v>
      </c>
      <c r="I3982" s="1" t="s">
        <v>22</v>
      </c>
      <c r="J3982" s="1">
        <v>0.136</v>
      </c>
      <c r="K3982" s="1">
        <v>0.275</v>
      </c>
      <c r="L3982" s="6" t="str">
        <f>if(J3982&gt;QUARTILE!$B$3, "TOP", if(J3982&lt;QUARTILE!$B$4, "BOTTOM", 0))</f>
        <v>BOTTOM</v>
      </c>
      <c r="M3982" s="6">
        <f t="shared" si="1"/>
        <v>2</v>
      </c>
      <c r="N3982" s="6" t="str">
        <f t="shared" si="2"/>
        <v>Gen X</v>
      </c>
      <c r="O3982" s="6" t="str">
        <f t="shared" si="3"/>
        <v>Low Income</v>
      </c>
    </row>
    <row r="3983" hidden="1">
      <c r="A3983" s="1">
        <v>103981.0</v>
      </c>
      <c r="B3983" s="1">
        <v>41.0</v>
      </c>
      <c r="C3983" s="1">
        <v>19000.0</v>
      </c>
      <c r="D3983" s="1" t="s">
        <v>23</v>
      </c>
      <c r="E3983" s="1">
        <v>13743.29</v>
      </c>
      <c r="F3983" s="1">
        <v>5.0</v>
      </c>
      <c r="G3983" s="1">
        <v>20.0</v>
      </c>
      <c r="H3983" s="1">
        <v>11.0</v>
      </c>
      <c r="I3983" s="1" t="s">
        <v>22</v>
      </c>
      <c r="J3983" s="1">
        <v>0.647</v>
      </c>
      <c r="K3983" s="1">
        <v>0.87</v>
      </c>
      <c r="L3983" s="6">
        <f>if(J3983&gt;QUARTILE!$B$3, "TOP", if(J3983&lt;QUARTILE!$B$4, "BOTTOM", 0))</f>
        <v>0</v>
      </c>
      <c r="M3983" s="6">
        <f t="shared" si="1"/>
        <v>2</v>
      </c>
      <c r="N3983" s="6" t="str">
        <f t="shared" si="2"/>
        <v>Gen X</v>
      </c>
      <c r="O3983" s="6" t="str">
        <f t="shared" si="3"/>
        <v>Low Income</v>
      </c>
    </row>
    <row r="3984" hidden="1">
      <c r="A3984" s="1">
        <v>103982.0</v>
      </c>
      <c r="B3984" s="1">
        <v>32.0</v>
      </c>
      <c r="C3984" s="1">
        <v>32000.0</v>
      </c>
      <c r="D3984" s="1" t="s">
        <v>27</v>
      </c>
      <c r="E3984" s="1">
        <v>1888.72</v>
      </c>
      <c r="F3984" s="1">
        <v>4.0</v>
      </c>
      <c r="G3984" s="1">
        <v>22.0</v>
      </c>
      <c r="H3984" s="1">
        <v>8.0</v>
      </c>
      <c r="I3984" s="1" t="s">
        <v>22</v>
      </c>
      <c r="J3984" s="1">
        <v>0.576</v>
      </c>
      <c r="K3984" s="1">
        <v>0.539</v>
      </c>
      <c r="L3984" s="6">
        <f>if(J3984&gt;QUARTILE!$B$3, "TOP", if(J3984&lt;QUARTILE!$B$4, "BOTTOM", 0))</f>
        <v>0</v>
      </c>
      <c r="M3984" s="6">
        <f t="shared" si="1"/>
        <v>2</v>
      </c>
      <c r="N3984" s="6" t="str">
        <f t="shared" si="2"/>
        <v>Gen X</v>
      </c>
      <c r="O3984" s="6" t="str">
        <f t="shared" si="3"/>
        <v>Low Income</v>
      </c>
    </row>
    <row r="3985" hidden="1">
      <c r="A3985" s="1">
        <v>103983.0</v>
      </c>
      <c r="B3985" s="1">
        <v>65.0</v>
      </c>
      <c r="C3985" s="1">
        <v>16000.0</v>
      </c>
      <c r="D3985" s="1" t="s">
        <v>17</v>
      </c>
      <c r="E3985" s="1">
        <v>56852.7</v>
      </c>
      <c r="F3985" s="1">
        <v>3.0</v>
      </c>
      <c r="G3985" s="1">
        <v>13.0</v>
      </c>
      <c r="H3985" s="1">
        <v>4.0</v>
      </c>
      <c r="I3985" s="1" t="s">
        <v>18</v>
      </c>
      <c r="J3985" s="1">
        <v>0.133</v>
      </c>
      <c r="K3985" s="1">
        <v>0.497</v>
      </c>
      <c r="L3985" s="6" t="str">
        <f>if(J3985&gt;QUARTILE!$B$3, "TOP", if(J3985&lt;QUARTILE!$B$4, "BOTTOM", 0))</f>
        <v>BOTTOM</v>
      </c>
      <c r="M3985" s="6">
        <f t="shared" si="1"/>
        <v>1</v>
      </c>
      <c r="N3985" s="6" t="str">
        <f t="shared" si="2"/>
        <v>Baby Boomer</v>
      </c>
      <c r="O3985" s="6" t="str">
        <f t="shared" si="3"/>
        <v>Low Income</v>
      </c>
    </row>
    <row r="3986" hidden="1">
      <c r="A3986" s="1">
        <v>103984.0</v>
      </c>
      <c r="B3986" s="1">
        <v>24.0</v>
      </c>
      <c r="C3986" s="1">
        <v>11000.0</v>
      </c>
      <c r="D3986" s="1" t="s">
        <v>24</v>
      </c>
      <c r="E3986" s="1">
        <v>20325.34</v>
      </c>
      <c r="F3986" s="1">
        <v>5.0</v>
      </c>
      <c r="G3986" s="1">
        <v>18.0</v>
      </c>
      <c r="H3986" s="1">
        <v>12.0</v>
      </c>
      <c r="I3986" s="1" t="s">
        <v>18</v>
      </c>
      <c r="J3986" s="1">
        <v>0.156</v>
      </c>
      <c r="K3986" s="1">
        <v>0.766</v>
      </c>
      <c r="L3986" s="6" t="str">
        <f>if(J3986&gt;QUARTILE!$B$3, "TOP", if(J3986&lt;QUARTILE!$B$4, "BOTTOM", 0))</f>
        <v>BOTTOM</v>
      </c>
      <c r="M3986" s="6">
        <f t="shared" si="1"/>
        <v>1</v>
      </c>
      <c r="N3986" s="6" t="str">
        <f t="shared" si="2"/>
        <v>Millenial</v>
      </c>
      <c r="O3986" s="6" t="str">
        <f t="shared" si="3"/>
        <v>Low Income</v>
      </c>
    </row>
    <row r="3987" hidden="1">
      <c r="A3987" s="1">
        <v>103985.0</v>
      </c>
      <c r="B3987" s="1">
        <v>38.0</v>
      </c>
      <c r="C3987" s="1">
        <v>78000.0</v>
      </c>
      <c r="D3987" s="1" t="s">
        <v>30</v>
      </c>
      <c r="E3987" s="1">
        <v>38512.69</v>
      </c>
      <c r="F3987" s="1">
        <v>3.0</v>
      </c>
      <c r="G3987" s="1">
        <v>23.0</v>
      </c>
      <c r="H3987" s="1">
        <v>9.0</v>
      </c>
      <c r="I3987" s="1" t="s">
        <v>18</v>
      </c>
      <c r="J3987" s="1">
        <v>0.752</v>
      </c>
      <c r="K3987" s="1">
        <v>0.0</v>
      </c>
      <c r="L3987" s="6">
        <f>if(J3987&gt;QUARTILE!$B$3, "TOP", if(J3987&lt;QUARTILE!$B$4, "BOTTOM", 0))</f>
        <v>0</v>
      </c>
      <c r="M3987" s="6">
        <f t="shared" si="1"/>
        <v>1</v>
      </c>
      <c r="N3987" s="6" t="str">
        <f t="shared" si="2"/>
        <v>Gen X</v>
      </c>
      <c r="O3987" s="6" t="str">
        <f t="shared" si="3"/>
        <v>Medium Income</v>
      </c>
    </row>
    <row r="3988" hidden="1">
      <c r="A3988" s="1">
        <v>103986.0</v>
      </c>
      <c r="B3988" s="1">
        <v>59.0</v>
      </c>
      <c r="C3988" s="1">
        <v>24000.0</v>
      </c>
      <c r="D3988" s="1" t="s">
        <v>17</v>
      </c>
      <c r="E3988" s="1">
        <v>100000.0</v>
      </c>
      <c r="F3988" s="1">
        <v>2.0</v>
      </c>
      <c r="G3988" s="1">
        <v>14.0</v>
      </c>
      <c r="H3988" s="1">
        <v>4.0</v>
      </c>
      <c r="I3988" s="1" t="s">
        <v>18</v>
      </c>
      <c r="J3988" s="1">
        <v>0.598</v>
      </c>
      <c r="K3988" s="1">
        <v>0.11</v>
      </c>
      <c r="L3988" s="6">
        <f>if(J3988&gt;QUARTILE!$B$3, "TOP", if(J3988&lt;QUARTILE!$B$4, "BOTTOM", 0))</f>
        <v>0</v>
      </c>
      <c r="M3988" s="6">
        <f t="shared" si="1"/>
        <v>1</v>
      </c>
      <c r="N3988" s="6" t="str">
        <f t="shared" si="2"/>
        <v>Gen X</v>
      </c>
      <c r="O3988" s="6" t="str">
        <f t="shared" si="3"/>
        <v>Low Income</v>
      </c>
    </row>
    <row r="3989" hidden="1">
      <c r="A3989" s="1">
        <v>103987.0</v>
      </c>
      <c r="B3989" s="1">
        <v>43.0</v>
      </c>
      <c r="C3989" s="1">
        <v>24000.0</v>
      </c>
      <c r="D3989" s="1" t="s">
        <v>23</v>
      </c>
      <c r="E3989" s="1">
        <v>4034.15</v>
      </c>
      <c r="F3989" s="1">
        <v>1.0</v>
      </c>
      <c r="G3989" s="1">
        <v>25.0</v>
      </c>
      <c r="H3989" s="1">
        <v>9.0</v>
      </c>
      <c r="I3989" s="1" t="s">
        <v>22</v>
      </c>
      <c r="J3989" s="1">
        <v>0.394</v>
      </c>
      <c r="K3989" s="1">
        <v>0.59</v>
      </c>
      <c r="L3989" s="6">
        <f>if(J3989&gt;QUARTILE!$B$3, "TOP", if(J3989&lt;QUARTILE!$B$4, "BOTTOM", 0))</f>
        <v>0</v>
      </c>
      <c r="M3989" s="6">
        <f t="shared" si="1"/>
        <v>2</v>
      </c>
      <c r="N3989" s="6" t="str">
        <f t="shared" si="2"/>
        <v>Gen X</v>
      </c>
      <c r="O3989" s="6" t="str">
        <f t="shared" si="3"/>
        <v>Low Income</v>
      </c>
    </row>
    <row r="3990" hidden="1">
      <c r="A3990" s="1">
        <v>103988.0</v>
      </c>
      <c r="B3990" s="1">
        <v>61.0</v>
      </c>
      <c r="C3990" s="1">
        <v>10000.0</v>
      </c>
      <c r="D3990" s="1" t="s">
        <v>17</v>
      </c>
      <c r="E3990" s="1">
        <v>23692.78</v>
      </c>
      <c r="F3990" s="1">
        <v>2.0</v>
      </c>
      <c r="G3990" s="1">
        <v>19.0</v>
      </c>
      <c r="H3990" s="1">
        <v>8.0</v>
      </c>
      <c r="I3990" s="1" t="s">
        <v>22</v>
      </c>
      <c r="J3990" s="1">
        <v>0.698</v>
      </c>
      <c r="K3990" s="1">
        <v>0.61</v>
      </c>
      <c r="L3990" s="6">
        <f>if(J3990&gt;QUARTILE!$B$3, "TOP", if(J3990&lt;QUARTILE!$B$4, "BOTTOM", 0))</f>
        <v>0</v>
      </c>
      <c r="M3990" s="6">
        <f t="shared" si="1"/>
        <v>2</v>
      </c>
      <c r="N3990" s="6" t="str">
        <f t="shared" si="2"/>
        <v>Baby Boomer</v>
      </c>
      <c r="O3990" s="6" t="str">
        <f t="shared" si="3"/>
        <v>Low Income</v>
      </c>
    </row>
    <row r="3991" hidden="1">
      <c r="A3991" s="1">
        <v>103989.0</v>
      </c>
      <c r="B3991" s="1">
        <v>73.0</v>
      </c>
      <c r="C3991" s="1">
        <v>15000.0</v>
      </c>
      <c r="D3991" s="1" t="s">
        <v>25</v>
      </c>
      <c r="E3991" s="1">
        <v>43604.92</v>
      </c>
      <c r="F3991" s="1">
        <v>4.0</v>
      </c>
      <c r="G3991" s="1">
        <v>34.0</v>
      </c>
      <c r="H3991" s="1">
        <v>6.0</v>
      </c>
      <c r="I3991" s="1" t="s">
        <v>18</v>
      </c>
      <c r="J3991" s="1">
        <v>0.51</v>
      </c>
      <c r="K3991" s="1">
        <v>0.317</v>
      </c>
      <c r="L3991" s="6">
        <f>if(J3991&gt;QUARTILE!$B$3, "TOP", if(J3991&lt;QUARTILE!$B$4, "BOTTOM", 0))</f>
        <v>0</v>
      </c>
      <c r="M3991" s="6">
        <f t="shared" si="1"/>
        <v>1</v>
      </c>
      <c r="N3991" s="6" t="str">
        <f t="shared" si="2"/>
        <v>Baby Boomer</v>
      </c>
      <c r="O3991" s="6" t="str">
        <f t="shared" si="3"/>
        <v>Low Income</v>
      </c>
    </row>
    <row r="3992" hidden="1">
      <c r="A3992" s="1">
        <v>103990.0</v>
      </c>
      <c r="B3992" s="1">
        <v>31.0</v>
      </c>
      <c r="C3992" s="1">
        <v>13000.0</v>
      </c>
      <c r="D3992" s="1" t="s">
        <v>27</v>
      </c>
      <c r="E3992" s="1">
        <v>17157.52</v>
      </c>
      <c r="F3992" s="1">
        <v>4.0</v>
      </c>
      <c r="G3992" s="1">
        <v>31.0</v>
      </c>
      <c r="H3992" s="1">
        <v>10.0</v>
      </c>
      <c r="I3992" s="1" t="s">
        <v>22</v>
      </c>
      <c r="J3992" s="1">
        <v>0.769</v>
      </c>
      <c r="K3992" s="1">
        <v>0.73</v>
      </c>
      <c r="L3992" s="6">
        <f>if(J3992&gt;QUARTILE!$B$3, "TOP", if(J3992&lt;QUARTILE!$B$4, "BOTTOM", 0))</f>
        <v>0</v>
      </c>
      <c r="M3992" s="6">
        <f t="shared" si="1"/>
        <v>2</v>
      </c>
      <c r="N3992" s="6" t="str">
        <f t="shared" si="2"/>
        <v>Gen X</v>
      </c>
      <c r="O3992" s="6" t="str">
        <f t="shared" si="3"/>
        <v>Low Income</v>
      </c>
    </row>
    <row r="3993" hidden="1">
      <c r="A3993" s="1">
        <v>103991.0</v>
      </c>
      <c r="B3993" s="1">
        <v>74.0</v>
      </c>
      <c r="C3993" s="1">
        <v>42000.0</v>
      </c>
      <c r="D3993" s="1" t="s">
        <v>25</v>
      </c>
      <c r="E3993" s="1">
        <v>20416.16</v>
      </c>
      <c r="F3993" s="1">
        <v>3.0</v>
      </c>
      <c r="G3993" s="1">
        <v>26.0</v>
      </c>
      <c r="H3993" s="1">
        <v>7.0</v>
      </c>
      <c r="I3993" s="1" t="s">
        <v>22</v>
      </c>
      <c r="J3993" s="1">
        <v>0.859</v>
      </c>
      <c r="K3993" s="1">
        <v>0.346</v>
      </c>
      <c r="L3993" s="6" t="str">
        <f>if(J3993&gt;QUARTILE!$B$3, "TOP", if(J3993&lt;QUARTILE!$B$4, "BOTTOM", 0))</f>
        <v>TOP</v>
      </c>
      <c r="M3993" s="6">
        <f t="shared" si="1"/>
        <v>2</v>
      </c>
      <c r="N3993" s="6" t="str">
        <f t="shared" si="2"/>
        <v>Baby Boomer</v>
      </c>
      <c r="O3993" s="6" t="str">
        <f t="shared" si="3"/>
        <v>Low Income</v>
      </c>
    </row>
    <row r="3994" hidden="1">
      <c r="A3994" s="1">
        <v>103992.0</v>
      </c>
      <c r="B3994" s="1">
        <v>54.0</v>
      </c>
      <c r="C3994" s="1">
        <v>30000.0</v>
      </c>
      <c r="D3994" s="1" t="s">
        <v>17</v>
      </c>
      <c r="E3994" s="1">
        <v>10473.86</v>
      </c>
      <c r="F3994" s="1">
        <v>2.0</v>
      </c>
      <c r="G3994" s="1">
        <v>27.0</v>
      </c>
      <c r="H3994" s="1">
        <v>7.0</v>
      </c>
      <c r="I3994" s="1" t="s">
        <v>22</v>
      </c>
      <c r="J3994" s="1">
        <v>0.645</v>
      </c>
      <c r="K3994" s="1">
        <v>0.011</v>
      </c>
      <c r="L3994" s="6">
        <f>if(J3994&gt;QUARTILE!$B$3, "TOP", if(J3994&lt;QUARTILE!$B$4, "BOTTOM", 0))</f>
        <v>0</v>
      </c>
      <c r="M3994" s="6">
        <f t="shared" si="1"/>
        <v>2</v>
      </c>
      <c r="N3994" s="6" t="str">
        <f t="shared" si="2"/>
        <v>Gen X</v>
      </c>
      <c r="O3994" s="6" t="str">
        <f t="shared" si="3"/>
        <v>Low Income</v>
      </c>
    </row>
    <row r="3995" hidden="1">
      <c r="A3995" s="1">
        <v>103993.0</v>
      </c>
      <c r="B3995" s="1">
        <v>75.0</v>
      </c>
      <c r="C3995" s="1">
        <v>16000.0</v>
      </c>
      <c r="D3995" s="1" t="s">
        <v>25</v>
      </c>
      <c r="E3995" s="1">
        <v>22463.89</v>
      </c>
      <c r="F3995" s="1">
        <v>1.0</v>
      </c>
      <c r="G3995" s="1">
        <v>19.0</v>
      </c>
      <c r="H3995" s="1">
        <v>6.0</v>
      </c>
      <c r="I3995" s="1" t="s">
        <v>22</v>
      </c>
      <c r="J3995" s="1">
        <v>0.329</v>
      </c>
      <c r="K3995" s="1">
        <v>0.34</v>
      </c>
      <c r="L3995" s="6">
        <f>if(J3995&gt;QUARTILE!$B$3, "TOP", if(J3995&lt;QUARTILE!$B$4, "BOTTOM", 0))</f>
        <v>0</v>
      </c>
      <c r="M3995" s="6">
        <f t="shared" si="1"/>
        <v>2</v>
      </c>
      <c r="N3995" s="6" t="str">
        <f t="shared" si="2"/>
        <v>Baby Boomer</v>
      </c>
      <c r="O3995" s="6" t="str">
        <f t="shared" si="3"/>
        <v>Low Income</v>
      </c>
    </row>
    <row r="3996" hidden="1">
      <c r="A3996" s="1">
        <v>103994.0</v>
      </c>
      <c r="B3996" s="1">
        <v>38.0</v>
      </c>
      <c r="C3996" s="1">
        <v>31000.0</v>
      </c>
      <c r="D3996" s="1" t="s">
        <v>23</v>
      </c>
      <c r="E3996" s="1">
        <v>10069.65</v>
      </c>
      <c r="F3996" s="1">
        <v>4.0</v>
      </c>
      <c r="G3996" s="1">
        <v>32.0</v>
      </c>
      <c r="H3996" s="1">
        <v>10.0</v>
      </c>
      <c r="I3996" s="1" t="s">
        <v>22</v>
      </c>
      <c r="J3996" s="1">
        <v>0.853</v>
      </c>
      <c r="K3996" s="1">
        <v>0.916</v>
      </c>
      <c r="L3996" s="6" t="str">
        <f>if(J3996&gt;QUARTILE!$B$3, "TOP", if(J3996&lt;QUARTILE!$B$4, "BOTTOM", 0))</f>
        <v>TOP</v>
      </c>
      <c r="M3996" s="6">
        <f t="shared" si="1"/>
        <v>2</v>
      </c>
      <c r="N3996" s="6" t="str">
        <f t="shared" si="2"/>
        <v>Gen X</v>
      </c>
      <c r="O3996" s="6" t="str">
        <f t="shared" si="3"/>
        <v>Low Income</v>
      </c>
    </row>
    <row r="3997" hidden="1">
      <c r="A3997" s="1">
        <v>103995.0</v>
      </c>
      <c r="B3997" s="1">
        <v>35.0</v>
      </c>
      <c r="C3997" s="1">
        <v>19000.0</v>
      </c>
      <c r="D3997" s="1" t="s">
        <v>25</v>
      </c>
      <c r="E3997" s="1">
        <v>12948.94</v>
      </c>
      <c r="F3997" s="1">
        <v>1.0</v>
      </c>
      <c r="G3997" s="1">
        <v>18.0</v>
      </c>
      <c r="H3997" s="1">
        <v>8.0</v>
      </c>
      <c r="I3997" s="1" t="s">
        <v>22</v>
      </c>
      <c r="J3997" s="1">
        <v>0.302</v>
      </c>
      <c r="K3997" s="1">
        <v>0.779</v>
      </c>
      <c r="L3997" s="6" t="str">
        <f>if(J3997&gt;QUARTILE!$B$3, "TOP", if(J3997&lt;QUARTILE!$B$4, "BOTTOM", 0))</f>
        <v>BOTTOM</v>
      </c>
      <c r="M3997" s="6">
        <f t="shared" si="1"/>
        <v>2</v>
      </c>
      <c r="N3997" s="6" t="str">
        <f t="shared" si="2"/>
        <v>Gen X</v>
      </c>
      <c r="O3997" s="6" t="str">
        <f t="shared" si="3"/>
        <v>Low Income</v>
      </c>
    </row>
    <row r="3998" hidden="1">
      <c r="A3998" s="1">
        <v>103996.0</v>
      </c>
      <c r="B3998" s="1">
        <v>22.0</v>
      </c>
      <c r="C3998" s="1">
        <v>25000.0</v>
      </c>
      <c r="D3998" s="1" t="s">
        <v>23</v>
      </c>
      <c r="E3998" s="1">
        <v>2172.02</v>
      </c>
      <c r="F3998" s="1">
        <v>5.0</v>
      </c>
      <c r="G3998" s="1">
        <v>16.0</v>
      </c>
      <c r="H3998" s="1">
        <v>19.0</v>
      </c>
      <c r="I3998" s="1" t="s">
        <v>22</v>
      </c>
      <c r="J3998" s="1">
        <v>0.353</v>
      </c>
      <c r="K3998" s="1">
        <v>0.268</v>
      </c>
      <c r="L3998" s="6">
        <f>if(J3998&gt;QUARTILE!$B$3, "TOP", if(J3998&lt;QUARTILE!$B$4, "BOTTOM", 0))</f>
        <v>0</v>
      </c>
      <c r="M3998" s="6">
        <f t="shared" si="1"/>
        <v>2</v>
      </c>
      <c r="N3998" s="6" t="str">
        <f t="shared" si="2"/>
        <v>Millenial</v>
      </c>
      <c r="O3998" s="6" t="str">
        <f t="shared" si="3"/>
        <v>Low Income</v>
      </c>
    </row>
    <row r="3999" hidden="1">
      <c r="A3999" s="1">
        <v>103997.0</v>
      </c>
      <c r="B3999" s="1">
        <v>20.0</v>
      </c>
      <c r="C3999" s="1">
        <v>25000.0</v>
      </c>
      <c r="D3999" s="1" t="s">
        <v>30</v>
      </c>
      <c r="E3999" s="1">
        <v>156.78</v>
      </c>
      <c r="F3999" s="1">
        <v>3.0</v>
      </c>
      <c r="G3999" s="1">
        <v>21.0</v>
      </c>
      <c r="H3999" s="1">
        <v>12.0</v>
      </c>
      <c r="I3999" s="1" t="s">
        <v>18</v>
      </c>
      <c r="J3999" s="1">
        <v>0.609</v>
      </c>
      <c r="K3999" s="1">
        <v>0.222</v>
      </c>
      <c r="L3999" s="6">
        <f>if(J3999&gt;QUARTILE!$B$3, "TOP", if(J3999&lt;QUARTILE!$B$4, "BOTTOM", 0))</f>
        <v>0</v>
      </c>
      <c r="M3999" s="6">
        <f t="shared" si="1"/>
        <v>1</v>
      </c>
      <c r="N3999" s="6" t="str">
        <f t="shared" si="2"/>
        <v>Millenial</v>
      </c>
      <c r="O3999" s="6" t="str">
        <f t="shared" si="3"/>
        <v>Low Income</v>
      </c>
    </row>
    <row r="4000" hidden="1">
      <c r="A4000" s="1">
        <v>103998.0</v>
      </c>
      <c r="B4000" s="1">
        <v>40.0</v>
      </c>
      <c r="C4000" s="1">
        <v>28000.0</v>
      </c>
      <c r="D4000" s="1" t="s">
        <v>25</v>
      </c>
      <c r="E4000" s="1">
        <v>1134.61</v>
      </c>
      <c r="F4000" s="1">
        <v>1.0</v>
      </c>
      <c r="G4000" s="1">
        <v>17.0</v>
      </c>
      <c r="H4000" s="1">
        <v>13.0</v>
      </c>
      <c r="I4000" s="1" t="s">
        <v>18</v>
      </c>
      <c r="J4000" s="1">
        <v>0.739</v>
      </c>
      <c r="K4000" s="1">
        <v>0.81</v>
      </c>
      <c r="L4000" s="6">
        <f>if(J4000&gt;QUARTILE!$B$3, "TOP", if(J4000&lt;QUARTILE!$B$4, "BOTTOM", 0))</f>
        <v>0</v>
      </c>
      <c r="M4000" s="6">
        <f t="shared" si="1"/>
        <v>1</v>
      </c>
      <c r="N4000" s="6" t="str">
        <f t="shared" si="2"/>
        <v>Gen X</v>
      </c>
      <c r="O4000" s="6" t="str">
        <f t="shared" si="3"/>
        <v>Low Income</v>
      </c>
    </row>
    <row r="4001" hidden="1">
      <c r="A4001" s="1">
        <v>103999.0</v>
      </c>
      <c r="B4001" s="1">
        <v>43.0</v>
      </c>
      <c r="C4001" s="1">
        <v>26000.0</v>
      </c>
      <c r="D4001" s="1" t="s">
        <v>25</v>
      </c>
      <c r="E4001" s="1">
        <v>4276.78</v>
      </c>
      <c r="F4001" s="1">
        <v>3.0</v>
      </c>
      <c r="G4001" s="1">
        <v>24.0</v>
      </c>
      <c r="H4001" s="1">
        <v>15.0</v>
      </c>
      <c r="I4001" s="1" t="s">
        <v>22</v>
      </c>
      <c r="J4001" s="1">
        <v>0.421</v>
      </c>
      <c r="K4001" s="1">
        <v>0.2</v>
      </c>
      <c r="L4001" s="6">
        <f>if(J4001&gt;QUARTILE!$B$3, "TOP", if(J4001&lt;QUARTILE!$B$4, "BOTTOM", 0))</f>
        <v>0</v>
      </c>
      <c r="M4001" s="6">
        <f t="shared" si="1"/>
        <v>2</v>
      </c>
      <c r="N4001" s="6" t="str">
        <f t="shared" si="2"/>
        <v>Gen X</v>
      </c>
      <c r="O4001" s="6" t="str">
        <f t="shared" si="3"/>
        <v>Low Income</v>
      </c>
    </row>
    <row r="4002" hidden="1">
      <c r="A4002" s="1">
        <v>104000.0</v>
      </c>
      <c r="B4002" s="1">
        <v>54.0</v>
      </c>
      <c r="C4002" s="1">
        <v>28000.0</v>
      </c>
      <c r="D4002" s="1" t="s">
        <v>21</v>
      </c>
      <c r="E4002" s="1">
        <v>12198.33</v>
      </c>
      <c r="F4002" s="1">
        <v>5.0</v>
      </c>
      <c r="G4002" s="1">
        <v>17.0</v>
      </c>
      <c r="H4002" s="1">
        <v>6.0</v>
      </c>
      <c r="I4002" s="1" t="s">
        <v>22</v>
      </c>
      <c r="J4002" s="1">
        <v>0.591</v>
      </c>
      <c r="K4002" s="1">
        <v>0.53</v>
      </c>
      <c r="L4002" s="6">
        <f>if(J4002&gt;QUARTILE!$B$3, "TOP", if(J4002&lt;QUARTILE!$B$4, "BOTTOM", 0))</f>
        <v>0</v>
      </c>
      <c r="M4002" s="6">
        <f t="shared" si="1"/>
        <v>2</v>
      </c>
      <c r="N4002" s="6" t="str">
        <f t="shared" si="2"/>
        <v>Gen X</v>
      </c>
      <c r="O4002" s="6" t="str">
        <f t="shared" si="3"/>
        <v>Low Income</v>
      </c>
    </row>
    <row r="4003" hidden="1">
      <c r="A4003" s="1">
        <v>104001.0</v>
      </c>
      <c r="B4003" s="1">
        <v>41.0</v>
      </c>
      <c r="C4003" s="1">
        <v>47000.0</v>
      </c>
      <c r="D4003" s="1" t="s">
        <v>27</v>
      </c>
      <c r="E4003" s="1">
        <v>424.35</v>
      </c>
      <c r="F4003" s="1">
        <v>1.0</v>
      </c>
      <c r="G4003" s="1">
        <v>23.0</v>
      </c>
      <c r="H4003" s="1">
        <v>9.0</v>
      </c>
      <c r="I4003" s="1" t="s">
        <v>22</v>
      </c>
      <c r="J4003" s="1">
        <v>0.248</v>
      </c>
      <c r="K4003" s="1">
        <v>0.508</v>
      </c>
      <c r="L4003" s="6" t="str">
        <f>if(J4003&gt;QUARTILE!$B$3, "TOP", if(J4003&lt;QUARTILE!$B$4, "BOTTOM", 0))</f>
        <v>BOTTOM</v>
      </c>
      <c r="M4003" s="6">
        <f t="shared" si="1"/>
        <v>2</v>
      </c>
      <c r="N4003" s="6" t="str">
        <f t="shared" si="2"/>
        <v>Gen X</v>
      </c>
      <c r="O4003" s="6" t="str">
        <f t="shared" si="3"/>
        <v>Medium Income</v>
      </c>
    </row>
    <row r="4004" hidden="1">
      <c r="A4004" s="1">
        <v>104002.0</v>
      </c>
      <c r="B4004" s="1">
        <v>66.0</v>
      </c>
      <c r="C4004" s="1">
        <v>32000.0</v>
      </c>
      <c r="D4004" s="1" t="s">
        <v>23</v>
      </c>
      <c r="E4004" s="1">
        <v>3390.55</v>
      </c>
      <c r="F4004" s="1">
        <v>1.0</v>
      </c>
      <c r="G4004" s="1">
        <v>23.0</v>
      </c>
      <c r="H4004" s="1">
        <v>2.0</v>
      </c>
      <c r="I4004" s="1" t="s">
        <v>22</v>
      </c>
      <c r="J4004" s="1">
        <v>0.845</v>
      </c>
      <c r="K4004" s="1">
        <v>0.423</v>
      </c>
      <c r="L4004" s="6" t="str">
        <f>if(J4004&gt;QUARTILE!$B$3, "TOP", if(J4004&lt;QUARTILE!$B$4, "BOTTOM", 0))</f>
        <v>TOP</v>
      </c>
      <c r="M4004" s="6">
        <f t="shared" si="1"/>
        <v>2</v>
      </c>
      <c r="N4004" s="6" t="str">
        <f t="shared" si="2"/>
        <v>Baby Boomer</v>
      </c>
      <c r="O4004" s="6" t="str">
        <f t="shared" si="3"/>
        <v>Low Income</v>
      </c>
    </row>
    <row r="4005" hidden="1">
      <c r="A4005" s="1">
        <v>104003.0</v>
      </c>
      <c r="B4005" s="1">
        <v>36.0</v>
      </c>
      <c r="C4005" s="1">
        <v>18000.0</v>
      </c>
      <c r="D4005" s="1" t="s">
        <v>23</v>
      </c>
      <c r="E4005" s="1">
        <v>30414.32</v>
      </c>
      <c r="F4005" s="1">
        <v>5.0</v>
      </c>
      <c r="G4005" s="1">
        <v>17.0</v>
      </c>
      <c r="H4005" s="1">
        <v>8.0</v>
      </c>
      <c r="I4005" s="1" t="s">
        <v>18</v>
      </c>
      <c r="J4005" s="1">
        <v>1.0</v>
      </c>
      <c r="K4005" s="1">
        <v>0.276</v>
      </c>
      <c r="L4005" s="6" t="str">
        <f>if(J4005&gt;QUARTILE!$B$3, "TOP", if(J4005&lt;QUARTILE!$B$4, "BOTTOM", 0))</f>
        <v>TOP</v>
      </c>
      <c r="M4005" s="6">
        <f t="shared" si="1"/>
        <v>1</v>
      </c>
      <c r="N4005" s="6" t="str">
        <f t="shared" si="2"/>
        <v>Gen X</v>
      </c>
      <c r="O4005" s="6" t="str">
        <f t="shared" si="3"/>
        <v>Low Income</v>
      </c>
    </row>
    <row r="4006" hidden="1">
      <c r="A4006" s="1">
        <v>104004.0</v>
      </c>
      <c r="B4006" s="1">
        <v>68.0</v>
      </c>
      <c r="C4006" s="1">
        <v>21000.0</v>
      </c>
      <c r="D4006" s="1" t="s">
        <v>25</v>
      </c>
      <c r="E4006" s="1">
        <v>28723.69</v>
      </c>
      <c r="F4006" s="1">
        <v>2.0</v>
      </c>
      <c r="G4006" s="1">
        <v>19.0</v>
      </c>
      <c r="H4006" s="1">
        <v>5.0</v>
      </c>
      <c r="I4006" s="1" t="s">
        <v>22</v>
      </c>
      <c r="J4006" s="1">
        <v>0.748</v>
      </c>
      <c r="K4006" s="1">
        <v>0.702</v>
      </c>
      <c r="L4006" s="6">
        <f>if(J4006&gt;QUARTILE!$B$3, "TOP", if(J4006&lt;QUARTILE!$B$4, "BOTTOM", 0))</f>
        <v>0</v>
      </c>
      <c r="M4006" s="6">
        <f t="shared" si="1"/>
        <v>2</v>
      </c>
      <c r="N4006" s="6" t="str">
        <f t="shared" si="2"/>
        <v>Baby Boomer</v>
      </c>
      <c r="O4006" s="6" t="str">
        <f t="shared" si="3"/>
        <v>Low Income</v>
      </c>
    </row>
    <row r="4007" hidden="1">
      <c r="A4007" s="1">
        <v>104005.0</v>
      </c>
      <c r="B4007" s="1">
        <v>42.0</v>
      </c>
      <c r="C4007" s="1">
        <v>46000.0</v>
      </c>
      <c r="D4007" s="1" t="s">
        <v>17</v>
      </c>
      <c r="E4007" s="1">
        <v>31187.28</v>
      </c>
      <c r="F4007" s="1">
        <v>1.0</v>
      </c>
      <c r="G4007" s="1">
        <v>23.0</v>
      </c>
      <c r="H4007" s="1">
        <v>11.0</v>
      </c>
      <c r="I4007" s="1" t="s">
        <v>22</v>
      </c>
      <c r="J4007" s="1">
        <v>0.419</v>
      </c>
      <c r="K4007" s="1">
        <v>0.003</v>
      </c>
      <c r="L4007" s="6">
        <f>if(J4007&gt;QUARTILE!$B$3, "TOP", if(J4007&lt;QUARTILE!$B$4, "BOTTOM", 0))</f>
        <v>0</v>
      </c>
      <c r="M4007" s="6">
        <f t="shared" si="1"/>
        <v>2</v>
      </c>
      <c r="N4007" s="6" t="str">
        <f t="shared" si="2"/>
        <v>Gen X</v>
      </c>
      <c r="O4007" s="6" t="str">
        <f t="shared" si="3"/>
        <v>Medium Income</v>
      </c>
    </row>
    <row r="4008" hidden="1">
      <c r="A4008" s="1">
        <v>104006.0</v>
      </c>
      <c r="B4008" s="1">
        <v>38.0</v>
      </c>
      <c r="C4008" s="1">
        <v>24000.0</v>
      </c>
      <c r="D4008" s="1" t="s">
        <v>17</v>
      </c>
      <c r="E4008" s="1">
        <v>50903.57</v>
      </c>
      <c r="F4008" s="1">
        <v>1.0</v>
      </c>
      <c r="G4008" s="1">
        <v>16.0</v>
      </c>
      <c r="H4008" s="1">
        <v>7.0</v>
      </c>
      <c r="I4008" s="1" t="s">
        <v>18</v>
      </c>
      <c r="J4008" s="1">
        <v>0.449</v>
      </c>
      <c r="K4008" s="1">
        <v>0.295</v>
      </c>
      <c r="L4008" s="6">
        <f>if(J4008&gt;QUARTILE!$B$3, "TOP", if(J4008&lt;QUARTILE!$B$4, "BOTTOM", 0))</f>
        <v>0</v>
      </c>
      <c r="M4008" s="6">
        <f t="shared" si="1"/>
        <v>1</v>
      </c>
      <c r="N4008" s="6" t="str">
        <f t="shared" si="2"/>
        <v>Gen X</v>
      </c>
      <c r="O4008" s="6" t="str">
        <f t="shared" si="3"/>
        <v>Low Income</v>
      </c>
    </row>
    <row r="4009" hidden="1">
      <c r="A4009" s="1">
        <v>104007.0</v>
      </c>
      <c r="B4009" s="1">
        <v>29.0</v>
      </c>
      <c r="C4009" s="1">
        <v>18000.0</v>
      </c>
      <c r="D4009" s="1" t="s">
        <v>30</v>
      </c>
      <c r="E4009" s="1">
        <v>2535.56</v>
      </c>
      <c r="F4009" s="1">
        <v>4.0</v>
      </c>
      <c r="G4009" s="1">
        <v>15.0</v>
      </c>
      <c r="H4009" s="1">
        <v>14.0</v>
      </c>
      <c r="I4009" s="1" t="s">
        <v>18</v>
      </c>
      <c r="J4009" s="1">
        <v>0.031</v>
      </c>
      <c r="K4009" s="1">
        <v>0.918</v>
      </c>
      <c r="L4009" s="6" t="str">
        <f>if(J4009&gt;QUARTILE!$B$3, "TOP", if(J4009&lt;QUARTILE!$B$4, "BOTTOM", 0))</f>
        <v>BOTTOM</v>
      </c>
      <c r="M4009" s="6">
        <f t="shared" si="1"/>
        <v>1</v>
      </c>
      <c r="N4009" s="6" t="str">
        <f t="shared" si="2"/>
        <v>Millenial</v>
      </c>
      <c r="O4009" s="6" t="str">
        <f t="shared" si="3"/>
        <v>Low Income</v>
      </c>
    </row>
    <row r="4010" hidden="1">
      <c r="A4010" s="1">
        <v>104008.0</v>
      </c>
      <c r="B4010" s="1">
        <v>74.0</v>
      </c>
      <c r="C4010" s="1">
        <v>15000.0</v>
      </c>
      <c r="D4010" s="1" t="s">
        <v>23</v>
      </c>
      <c r="E4010" s="1">
        <v>3561.97</v>
      </c>
      <c r="F4010" s="1">
        <v>2.0</v>
      </c>
      <c r="G4010" s="1">
        <v>26.0</v>
      </c>
      <c r="H4010" s="1">
        <v>8.0</v>
      </c>
      <c r="I4010" s="1" t="s">
        <v>22</v>
      </c>
      <c r="J4010" s="1">
        <v>0.697</v>
      </c>
      <c r="K4010" s="1">
        <v>0.778</v>
      </c>
      <c r="L4010" s="6">
        <f>if(J4010&gt;QUARTILE!$B$3, "TOP", if(J4010&lt;QUARTILE!$B$4, "BOTTOM", 0))</f>
        <v>0</v>
      </c>
      <c r="M4010" s="6">
        <f t="shared" si="1"/>
        <v>2</v>
      </c>
      <c r="N4010" s="6" t="str">
        <f t="shared" si="2"/>
        <v>Baby Boomer</v>
      </c>
      <c r="O4010" s="6" t="str">
        <f t="shared" si="3"/>
        <v>Low Income</v>
      </c>
    </row>
    <row r="4011" hidden="1">
      <c r="A4011" s="1">
        <v>104009.0</v>
      </c>
      <c r="B4011" s="1">
        <v>78.0</v>
      </c>
      <c r="C4011" s="1">
        <v>26000.0</v>
      </c>
      <c r="D4011" s="1" t="s">
        <v>23</v>
      </c>
      <c r="E4011" s="1">
        <v>8115.91</v>
      </c>
      <c r="F4011" s="1">
        <v>1.0</v>
      </c>
      <c r="G4011" s="1">
        <v>16.0</v>
      </c>
      <c r="H4011" s="1">
        <v>3.0</v>
      </c>
      <c r="I4011" s="1" t="s">
        <v>22</v>
      </c>
      <c r="J4011" s="1">
        <v>0.65</v>
      </c>
      <c r="K4011" s="1">
        <v>0.021</v>
      </c>
      <c r="L4011" s="6">
        <f>if(J4011&gt;QUARTILE!$B$3, "TOP", if(J4011&lt;QUARTILE!$B$4, "BOTTOM", 0))</f>
        <v>0</v>
      </c>
      <c r="M4011" s="6">
        <f t="shared" si="1"/>
        <v>2</v>
      </c>
      <c r="N4011" s="6" t="str">
        <f t="shared" si="2"/>
        <v>Baby Boomer</v>
      </c>
      <c r="O4011" s="6" t="str">
        <f t="shared" si="3"/>
        <v>Low Income</v>
      </c>
    </row>
    <row r="4012" hidden="1">
      <c r="A4012" s="1">
        <v>104010.0</v>
      </c>
      <c r="B4012" s="1">
        <v>58.0</v>
      </c>
      <c r="C4012" s="1">
        <v>13000.0</v>
      </c>
      <c r="D4012" s="1" t="s">
        <v>23</v>
      </c>
      <c r="E4012" s="1">
        <v>49335.33</v>
      </c>
      <c r="F4012" s="1">
        <v>5.0</v>
      </c>
      <c r="G4012" s="1">
        <v>20.0</v>
      </c>
      <c r="H4012" s="1">
        <v>6.0</v>
      </c>
      <c r="I4012" s="1" t="s">
        <v>18</v>
      </c>
      <c r="J4012" s="1">
        <v>1.0</v>
      </c>
      <c r="K4012" s="1">
        <v>0.297</v>
      </c>
      <c r="L4012" s="6" t="str">
        <f>if(J4012&gt;QUARTILE!$B$3, "TOP", if(J4012&lt;QUARTILE!$B$4, "BOTTOM", 0))</f>
        <v>TOP</v>
      </c>
      <c r="M4012" s="6">
        <f t="shared" si="1"/>
        <v>1</v>
      </c>
      <c r="N4012" s="6" t="str">
        <f t="shared" si="2"/>
        <v>Gen X</v>
      </c>
      <c r="O4012" s="6" t="str">
        <f t="shared" si="3"/>
        <v>Low Income</v>
      </c>
    </row>
    <row r="4013" hidden="1">
      <c r="A4013" s="1">
        <v>104011.0</v>
      </c>
      <c r="B4013" s="1">
        <v>50.0</v>
      </c>
      <c r="C4013" s="1">
        <v>48000.0</v>
      </c>
      <c r="D4013" s="1" t="s">
        <v>27</v>
      </c>
      <c r="E4013" s="1">
        <v>29875.61</v>
      </c>
      <c r="F4013" s="1">
        <v>3.0</v>
      </c>
      <c r="G4013" s="1">
        <v>22.0</v>
      </c>
      <c r="H4013" s="1">
        <v>6.0</v>
      </c>
      <c r="I4013" s="1" t="s">
        <v>22</v>
      </c>
      <c r="J4013" s="1">
        <v>0.402</v>
      </c>
      <c r="K4013" s="1">
        <v>0.117</v>
      </c>
      <c r="L4013" s="6">
        <f>if(J4013&gt;QUARTILE!$B$3, "TOP", if(J4013&lt;QUARTILE!$B$4, "BOTTOM", 0))</f>
        <v>0</v>
      </c>
      <c r="M4013" s="6">
        <f t="shared" si="1"/>
        <v>2</v>
      </c>
      <c r="N4013" s="6" t="str">
        <f t="shared" si="2"/>
        <v>Gen X</v>
      </c>
      <c r="O4013" s="6" t="str">
        <f t="shared" si="3"/>
        <v>Medium Income</v>
      </c>
    </row>
    <row r="4014" hidden="1">
      <c r="A4014" s="1">
        <v>104012.0</v>
      </c>
      <c r="B4014" s="1">
        <v>67.0</v>
      </c>
      <c r="C4014" s="1">
        <v>12000.0</v>
      </c>
      <c r="D4014" s="1" t="s">
        <v>23</v>
      </c>
      <c r="E4014" s="1">
        <v>7834.83</v>
      </c>
      <c r="F4014" s="1">
        <v>5.0</v>
      </c>
      <c r="G4014" s="1">
        <v>27.0</v>
      </c>
      <c r="H4014" s="1">
        <v>4.0</v>
      </c>
      <c r="I4014" s="1" t="s">
        <v>22</v>
      </c>
      <c r="J4014" s="1">
        <v>0.983</v>
      </c>
      <c r="K4014" s="1">
        <v>0.435</v>
      </c>
      <c r="L4014" s="6" t="str">
        <f>if(J4014&gt;QUARTILE!$B$3, "TOP", if(J4014&lt;QUARTILE!$B$4, "BOTTOM", 0))</f>
        <v>TOP</v>
      </c>
      <c r="M4014" s="6">
        <f t="shared" si="1"/>
        <v>2</v>
      </c>
      <c r="N4014" s="6" t="str">
        <f t="shared" si="2"/>
        <v>Baby Boomer</v>
      </c>
      <c r="O4014" s="6" t="str">
        <f t="shared" si="3"/>
        <v>Low Income</v>
      </c>
    </row>
    <row r="4015" hidden="1">
      <c r="A4015" s="1">
        <v>104013.0</v>
      </c>
      <c r="B4015" s="1">
        <v>70.0</v>
      </c>
      <c r="C4015" s="1">
        <v>53000.0</v>
      </c>
      <c r="D4015" s="1" t="s">
        <v>23</v>
      </c>
      <c r="E4015" s="1">
        <v>1834.32</v>
      </c>
      <c r="F4015" s="1">
        <v>2.0</v>
      </c>
      <c r="G4015" s="1">
        <v>20.0</v>
      </c>
      <c r="H4015" s="1">
        <v>2.0</v>
      </c>
      <c r="I4015" s="1" t="s">
        <v>22</v>
      </c>
      <c r="J4015" s="1">
        <v>0.91</v>
      </c>
      <c r="K4015" s="1">
        <v>0.104</v>
      </c>
      <c r="L4015" s="6" t="str">
        <f>if(J4015&gt;QUARTILE!$B$3, "TOP", if(J4015&lt;QUARTILE!$B$4, "BOTTOM", 0))</f>
        <v>TOP</v>
      </c>
      <c r="M4015" s="6">
        <f t="shared" si="1"/>
        <v>2</v>
      </c>
      <c r="N4015" s="6" t="str">
        <f t="shared" si="2"/>
        <v>Baby Boomer</v>
      </c>
      <c r="O4015" s="6" t="str">
        <f t="shared" si="3"/>
        <v>Medium Income</v>
      </c>
    </row>
    <row r="4016" hidden="1">
      <c r="A4016" s="1">
        <v>104014.0</v>
      </c>
      <c r="B4016" s="1">
        <v>21.0</v>
      </c>
      <c r="C4016" s="1">
        <v>19000.0</v>
      </c>
      <c r="D4016" s="1" t="s">
        <v>25</v>
      </c>
      <c r="E4016" s="1">
        <v>19162.06</v>
      </c>
      <c r="F4016" s="1">
        <v>4.0</v>
      </c>
      <c r="G4016" s="1">
        <v>16.0</v>
      </c>
      <c r="H4016" s="1">
        <v>7.0</v>
      </c>
      <c r="I4016" s="1" t="s">
        <v>22</v>
      </c>
      <c r="J4016" s="1">
        <v>0.338</v>
      </c>
      <c r="K4016" s="1">
        <v>0.339</v>
      </c>
      <c r="L4016" s="6">
        <f>if(J4016&gt;QUARTILE!$B$3, "TOP", if(J4016&lt;QUARTILE!$B$4, "BOTTOM", 0))</f>
        <v>0</v>
      </c>
      <c r="M4016" s="6">
        <f t="shared" si="1"/>
        <v>2</v>
      </c>
      <c r="N4016" s="6" t="str">
        <f t="shared" si="2"/>
        <v>Millenial</v>
      </c>
      <c r="O4016" s="6" t="str">
        <f t="shared" si="3"/>
        <v>Low Income</v>
      </c>
    </row>
    <row r="4017">
      <c r="A4017" s="1">
        <v>104015.0</v>
      </c>
      <c r="B4017" s="1">
        <v>80.0</v>
      </c>
      <c r="C4017" s="1">
        <v>12000.0</v>
      </c>
      <c r="D4017" s="1" t="s">
        <v>25</v>
      </c>
      <c r="E4017" s="1">
        <v>5936.32</v>
      </c>
      <c r="F4017" s="1">
        <v>4.0</v>
      </c>
      <c r="G4017" s="1">
        <v>24.0</v>
      </c>
      <c r="H4017" s="1">
        <v>6.0</v>
      </c>
      <c r="I4017" s="1" t="s">
        <v>22</v>
      </c>
      <c r="J4017" s="1">
        <v>0.066</v>
      </c>
      <c r="K4017" s="1">
        <v>0.495</v>
      </c>
      <c r="L4017" s="6" t="str">
        <f>if(J4017&gt;QUARTILE!$B$3, "TOP", if(J4017&lt;QUARTILE!$B$4, "BOTTOM", 0))</f>
        <v>BOTTOM</v>
      </c>
      <c r="M4017" s="6">
        <f t="shared" si="1"/>
        <v>2</v>
      </c>
      <c r="N4017" s="6" t="str">
        <f t="shared" si="2"/>
        <v>Silent</v>
      </c>
      <c r="O4017" s="6" t="str">
        <f t="shared" si="3"/>
        <v>Low Income</v>
      </c>
    </row>
    <row r="4018" hidden="1">
      <c r="A4018" s="1">
        <v>104016.0</v>
      </c>
      <c r="B4018" s="1">
        <v>59.0</v>
      </c>
      <c r="C4018" s="1">
        <v>25000.0</v>
      </c>
      <c r="D4018" s="1" t="s">
        <v>27</v>
      </c>
      <c r="E4018" s="1">
        <v>15149.56</v>
      </c>
      <c r="F4018" s="1">
        <v>4.0</v>
      </c>
      <c r="G4018" s="1">
        <v>19.0</v>
      </c>
      <c r="H4018" s="1">
        <v>3.0</v>
      </c>
      <c r="I4018" s="1" t="s">
        <v>22</v>
      </c>
      <c r="J4018" s="1">
        <v>0.727</v>
      </c>
      <c r="K4018" s="1">
        <v>0.317</v>
      </c>
      <c r="L4018" s="6">
        <f>if(J4018&gt;QUARTILE!$B$3, "TOP", if(J4018&lt;QUARTILE!$B$4, "BOTTOM", 0))</f>
        <v>0</v>
      </c>
      <c r="M4018" s="6">
        <f t="shared" si="1"/>
        <v>2</v>
      </c>
      <c r="N4018" s="6" t="str">
        <f t="shared" si="2"/>
        <v>Gen X</v>
      </c>
      <c r="O4018" s="6" t="str">
        <f t="shared" si="3"/>
        <v>Low Income</v>
      </c>
    </row>
    <row r="4019" hidden="1">
      <c r="A4019" s="1">
        <v>104017.0</v>
      </c>
      <c r="B4019" s="1">
        <v>74.0</v>
      </c>
      <c r="C4019" s="1">
        <v>12000.0</v>
      </c>
      <c r="D4019" s="1" t="s">
        <v>25</v>
      </c>
      <c r="E4019" s="1">
        <v>56878.55</v>
      </c>
      <c r="F4019" s="1">
        <v>5.0</v>
      </c>
      <c r="G4019" s="1">
        <v>21.0</v>
      </c>
      <c r="H4019" s="1">
        <v>4.0</v>
      </c>
      <c r="I4019" s="1" t="s">
        <v>18</v>
      </c>
      <c r="J4019" s="1">
        <v>0.646</v>
      </c>
      <c r="K4019" s="1">
        <v>0.429</v>
      </c>
      <c r="L4019" s="6">
        <f>if(J4019&gt;QUARTILE!$B$3, "TOP", if(J4019&lt;QUARTILE!$B$4, "BOTTOM", 0))</f>
        <v>0</v>
      </c>
      <c r="M4019" s="6">
        <f t="shared" si="1"/>
        <v>1</v>
      </c>
      <c r="N4019" s="6" t="str">
        <f t="shared" si="2"/>
        <v>Baby Boomer</v>
      </c>
      <c r="O4019" s="6" t="str">
        <f t="shared" si="3"/>
        <v>Low Income</v>
      </c>
    </row>
    <row r="4020" hidden="1">
      <c r="A4020" s="1">
        <v>104018.0</v>
      </c>
      <c r="B4020" s="1">
        <v>24.0</v>
      </c>
      <c r="C4020" s="1">
        <v>22000.0</v>
      </c>
      <c r="D4020" s="1" t="s">
        <v>25</v>
      </c>
      <c r="E4020" s="1">
        <v>17001.51</v>
      </c>
      <c r="F4020" s="1">
        <v>3.0</v>
      </c>
      <c r="G4020" s="1">
        <v>25.0</v>
      </c>
      <c r="H4020" s="1">
        <v>14.0</v>
      </c>
      <c r="I4020" s="1" t="s">
        <v>18</v>
      </c>
      <c r="J4020" s="1">
        <v>1.0</v>
      </c>
      <c r="K4020" s="1">
        <v>0.985</v>
      </c>
      <c r="L4020" s="6" t="str">
        <f>if(J4020&gt;QUARTILE!$B$3, "TOP", if(J4020&lt;QUARTILE!$B$4, "BOTTOM", 0))</f>
        <v>TOP</v>
      </c>
      <c r="M4020" s="6">
        <f t="shared" si="1"/>
        <v>1</v>
      </c>
      <c r="N4020" s="6" t="str">
        <f t="shared" si="2"/>
        <v>Millenial</v>
      </c>
      <c r="O4020" s="6" t="str">
        <f t="shared" si="3"/>
        <v>Low Income</v>
      </c>
    </row>
    <row r="4021" hidden="1">
      <c r="A4021" s="1">
        <v>104019.0</v>
      </c>
      <c r="B4021" s="1">
        <v>39.0</v>
      </c>
      <c r="C4021" s="1">
        <v>16000.0</v>
      </c>
      <c r="D4021" s="1" t="s">
        <v>25</v>
      </c>
      <c r="E4021" s="1">
        <v>51496.92</v>
      </c>
      <c r="F4021" s="1">
        <v>3.0</v>
      </c>
      <c r="G4021" s="1">
        <v>20.0</v>
      </c>
      <c r="H4021" s="1">
        <v>7.0</v>
      </c>
      <c r="I4021" s="1" t="s">
        <v>18</v>
      </c>
      <c r="J4021" s="1">
        <v>0.172</v>
      </c>
      <c r="K4021" s="1">
        <v>0.146</v>
      </c>
      <c r="L4021" s="6" t="str">
        <f>if(J4021&gt;QUARTILE!$B$3, "TOP", if(J4021&lt;QUARTILE!$B$4, "BOTTOM", 0))</f>
        <v>BOTTOM</v>
      </c>
      <c r="M4021" s="6">
        <f t="shared" si="1"/>
        <v>1</v>
      </c>
      <c r="N4021" s="6" t="str">
        <f t="shared" si="2"/>
        <v>Gen X</v>
      </c>
      <c r="O4021" s="6" t="str">
        <f t="shared" si="3"/>
        <v>Low Income</v>
      </c>
    </row>
    <row r="4022" hidden="1">
      <c r="A4022" s="1">
        <v>104020.0</v>
      </c>
      <c r="B4022" s="1">
        <v>72.0</v>
      </c>
      <c r="C4022" s="1">
        <v>39000.0</v>
      </c>
      <c r="D4022" s="1" t="s">
        <v>17</v>
      </c>
      <c r="E4022" s="1">
        <v>9985.81</v>
      </c>
      <c r="F4022" s="1">
        <v>1.0</v>
      </c>
      <c r="G4022" s="1">
        <v>21.0</v>
      </c>
      <c r="H4022" s="1">
        <v>6.0</v>
      </c>
      <c r="I4022" s="1" t="s">
        <v>22</v>
      </c>
      <c r="J4022" s="1">
        <v>0.522</v>
      </c>
      <c r="K4022" s="1">
        <v>0.565</v>
      </c>
      <c r="L4022" s="6">
        <f>if(J4022&gt;QUARTILE!$B$3, "TOP", if(J4022&lt;QUARTILE!$B$4, "BOTTOM", 0))</f>
        <v>0</v>
      </c>
      <c r="M4022" s="6">
        <f t="shared" si="1"/>
        <v>2</v>
      </c>
      <c r="N4022" s="6" t="str">
        <f t="shared" si="2"/>
        <v>Baby Boomer</v>
      </c>
      <c r="O4022" s="6" t="str">
        <f t="shared" si="3"/>
        <v>Low Income</v>
      </c>
    </row>
    <row r="4023" hidden="1">
      <c r="A4023" s="1">
        <v>104021.0</v>
      </c>
      <c r="B4023" s="1">
        <v>50.0</v>
      </c>
      <c r="C4023" s="1">
        <v>24000.0</v>
      </c>
      <c r="D4023" s="1" t="s">
        <v>25</v>
      </c>
      <c r="E4023" s="1">
        <v>20067.02</v>
      </c>
      <c r="F4023" s="1">
        <v>3.0</v>
      </c>
      <c r="G4023" s="1">
        <v>15.0</v>
      </c>
      <c r="H4023" s="1">
        <v>8.0</v>
      </c>
      <c r="I4023" s="1" t="s">
        <v>22</v>
      </c>
      <c r="J4023" s="1">
        <v>0.839</v>
      </c>
      <c r="K4023" s="1">
        <v>0.471</v>
      </c>
      <c r="L4023" s="6" t="str">
        <f>if(J4023&gt;QUARTILE!$B$3, "TOP", if(J4023&lt;QUARTILE!$B$4, "BOTTOM", 0))</f>
        <v>TOP</v>
      </c>
      <c r="M4023" s="6">
        <f t="shared" si="1"/>
        <v>2</v>
      </c>
      <c r="N4023" s="6" t="str">
        <f t="shared" si="2"/>
        <v>Gen X</v>
      </c>
      <c r="O4023" s="6" t="str">
        <f t="shared" si="3"/>
        <v>Low Income</v>
      </c>
    </row>
    <row r="4024" hidden="1">
      <c r="A4024" s="1">
        <v>104022.0</v>
      </c>
      <c r="B4024" s="1">
        <v>34.0</v>
      </c>
      <c r="C4024" s="1">
        <v>11000.0</v>
      </c>
      <c r="D4024" s="1" t="s">
        <v>25</v>
      </c>
      <c r="E4024" s="1">
        <v>44865.57</v>
      </c>
      <c r="F4024" s="1">
        <v>3.0</v>
      </c>
      <c r="G4024" s="1">
        <v>20.0</v>
      </c>
      <c r="H4024" s="1">
        <v>13.0</v>
      </c>
      <c r="I4024" s="1" t="s">
        <v>22</v>
      </c>
      <c r="J4024" s="1">
        <v>0.94</v>
      </c>
      <c r="K4024" s="1">
        <v>0.709</v>
      </c>
      <c r="L4024" s="6" t="str">
        <f>if(J4024&gt;QUARTILE!$B$3, "TOP", if(J4024&lt;QUARTILE!$B$4, "BOTTOM", 0))</f>
        <v>TOP</v>
      </c>
      <c r="M4024" s="6">
        <f t="shared" si="1"/>
        <v>2</v>
      </c>
      <c r="N4024" s="6" t="str">
        <f t="shared" si="2"/>
        <v>Gen X</v>
      </c>
      <c r="O4024" s="6" t="str">
        <f t="shared" si="3"/>
        <v>Low Income</v>
      </c>
    </row>
    <row r="4025" hidden="1">
      <c r="A4025" s="1">
        <v>104023.0</v>
      </c>
      <c r="B4025" s="1">
        <v>41.0</v>
      </c>
      <c r="C4025" s="1">
        <v>15000.0</v>
      </c>
      <c r="D4025" s="1" t="s">
        <v>25</v>
      </c>
      <c r="E4025" s="1">
        <v>17734.02</v>
      </c>
      <c r="F4025" s="1">
        <v>1.0</v>
      </c>
      <c r="G4025" s="1">
        <v>30.0</v>
      </c>
      <c r="H4025" s="1">
        <v>14.0</v>
      </c>
      <c r="I4025" s="1" t="s">
        <v>18</v>
      </c>
      <c r="J4025" s="1">
        <v>0.722</v>
      </c>
      <c r="K4025" s="1">
        <v>0.315</v>
      </c>
      <c r="L4025" s="6">
        <f>if(J4025&gt;QUARTILE!$B$3, "TOP", if(J4025&lt;QUARTILE!$B$4, "BOTTOM", 0))</f>
        <v>0</v>
      </c>
      <c r="M4025" s="6">
        <f t="shared" si="1"/>
        <v>1</v>
      </c>
      <c r="N4025" s="6" t="str">
        <f t="shared" si="2"/>
        <v>Gen X</v>
      </c>
      <c r="O4025" s="6" t="str">
        <f t="shared" si="3"/>
        <v>Low Income</v>
      </c>
    </row>
    <row r="4026" hidden="1">
      <c r="A4026" s="1">
        <v>104024.0</v>
      </c>
      <c r="B4026" s="1">
        <v>78.0</v>
      </c>
      <c r="C4026" s="1">
        <v>34000.0</v>
      </c>
      <c r="D4026" s="1" t="s">
        <v>23</v>
      </c>
      <c r="E4026" s="1">
        <v>19084.98</v>
      </c>
      <c r="F4026" s="1">
        <v>5.0</v>
      </c>
      <c r="G4026" s="1">
        <v>18.0</v>
      </c>
      <c r="H4026" s="1">
        <v>7.0</v>
      </c>
      <c r="I4026" s="1" t="s">
        <v>22</v>
      </c>
      <c r="J4026" s="1">
        <v>0.444</v>
      </c>
      <c r="K4026" s="1">
        <v>0.588</v>
      </c>
      <c r="L4026" s="6">
        <f>if(J4026&gt;QUARTILE!$B$3, "TOP", if(J4026&lt;QUARTILE!$B$4, "BOTTOM", 0))</f>
        <v>0</v>
      </c>
      <c r="M4026" s="6">
        <f t="shared" si="1"/>
        <v>2</v>
      </c>
      <c r="N4026" s="6" t="str">
        <f t="shared" si="2"/>
        <v>Baby Boomer</v>
      </c>
      <c r="O4026" s="6" t="str">
        <f t="shared" si="3"/>
        <v>Low Income</v>
      </c>
    </row>
    <row r="4027" hidden="1">
      <c r="A4027" s="1">
        <v>104025.0</v>
      </c>
      <c r="B4027" s="1">
        <v>78.0</v>
      </c>
      <c r="C4027" s="1">
        <v>48000.0</v>
      </c>
      <c r="D4027" s="1" t="s">
        <v>17</v>
      </c>
      <c r="E4027" s="1">
        <v>25197.32</v>
      </c>
      <c r="F4027" s="1">
        <v>5.0</v>
      </c>
      <c r="G4027" s="1">
        <v>32.0</v>
      </c>
      <c r="H4027" s="1">
        <v>6.0</v>
      </c>
      <c r="I4027" s="1" t="s">
        <v>22</v>
      </c>
      <c r="J4027" s="1">
        <v>0.067</v>
      </c>
      <c r="K4027" s="1">
        <v>0.643</v>
      </c>
      <c r="L4027" s="6" t="str">
        <f>if(J4027&gt;QUARTILE!$B$3, "TOP", if(J4027&lt;QUARTILE!$B$4, "BOTTOM", 0))</f>
        <v>BOTTOM</v>
      </c>
      <c r="M4027" s="6">
        <f t="shared" si="1"/>
        <v>2</v>
      </c>
      <c r="N4027" s="6" t="str">
        <f t="shared" si="2"/>
        <v>Baby Boomer</v>
      </c>
      <c r="O4027" s="6" t="str">
        <f t="shared" si="3"/>
        <v>Medium Income</v>
      </c>
    </row>
    <row r="4028" hidden="1">
      <c r="A4028" s="1">
        <v>104026.0</v>
      </c>
      <c r="B4028" s="1">
        <v>51.0</v>
      </c>
      <c r="C4028" s="1">
        <v>21000.0</v>
      </c>
      <c r="D4028" s="1" t="s">
        <v>23</v>
      </c>
      <c r="E4028" s="1">
        <v>42759.69</v>
      </c>
      <c r="F4028" s="1">
        <v>2.0</v>
      </c>
      <c r="G4028" s="1">
        <v>24.0</v>
      </c>
      <c r="H4028" s="1">
        <v>6.0</v>
      </c>
      <c r="I4028" s="1" t="s">
        <v>18</v>
      </c>
      <c r="J4028" s="1">
        <v>0.452</v>
      </c>
      <c r="K4028" s="1">
        <v>0.876</v>
      </c>
      <c r="L4028" s="6">
        <f>if(J4028&gt;QUARTILE!$B$3, "TOP", if(J4028&lt;QUARTILE!$B$4, "BOTTOM", 0))</f>
        <v>0</v>
      </c>
      <c r="M4028" s="6">
        <f t="shared" si="1"/>
        <v>1</v>
      </c>
      <c r="N4028" s="6" t="str">
        <f t="shared" si="2"/>
        <v>Gen X</v>
      </c>
      <c r="O4028" s="6" t="str">
        <f t="shared" si="3"/>
        <v>Low Income</v>
      </c>
    </row>
    <row r="4029" hidden="1">
      <c r="A4029" s="1">
        <v>104027.0</v>
      </c>
      <c r="B4029" s="1">
        <v>45.0</v>
      </c>
      <c r="C4029" s="1">
        <v>12000.0</v>
      </c>
      <c r="D4029" s="1" t="s">
        <v>21</v>
      </c>
      <c r="E4029" s="1">
        <v>1846.25</v>
      </c>
      <c r="F4029" s="1">
        <v>5.0</v>
      </c>
      <c r="G4029" s="1">
        <v>21.0</v>
      </c>
      <c r="H4029" s="1">
        <v>11.0</v>
      </c>
      <c r="I4029" s="1" t="s">
        <v>22</v>
      </c>
      <c r="J4029" s="1">
        <v>0.651</v>
      </c>
      <c r="K4029" s="1">
        <v>0.101</v>
      </c>
      <c r="L4029" s="6">
        <f>if(J4029&gt;QUARTILE!$B$3, "TOP", if(J4029&lt;QUARTILE!$B$4, "BOTTOM", 0))</f>
        <v>0</v>
      </c>
      <c r="M4029" s="6">
        <f t="shared" si="1"/>
        <v>2</v>
      </c>
      <c r="N4029" s="6" t="str">
        <f t="shared" si="2"/>
        <v>Gen X</v>
      </c>
      <c r="O4029" s="6" t="str">
        <f t="shared" si="3"/>
        <v>Low Income</v>
      </c>
    </row>
    <row r="4030" hidden="1">
      <c r="A4030" s="1">
        <v>104028.0</v>
      </c>
      <c r="B4030" s="1">
        <v>75.0</v>
      </c>
      <c r="C4030" s="1">
        <v>41000.0</v>
      </c>
      <c r="D4030" s="1" t="s">
        <v>23</v>
      </c>
      <c r="E4030" s="1">
        <v>8215.36</v>
      </c>
      <c r="F4030" s="1">
        <v>4.0</v>
      </c>
      <c r="G4030" s="1">
        <v>16.0</v>
      </c>
      <c r="H4030" s="1">
        <v>4.0</v>
      </c>
      <c r="I4030" s="1" t="s">
        <v>22</v>
      </c>
      <c r="J4030" s="1">
        <v>0.821</v>
      </c>
      <c r="K4030" s="1">
        <v>0.948</v>
      </c>
      <c r="L4030" s="6" t="str">
        <f>if(J4030&gt;QUARTILE!$B$3, "TOP", if(J4030&lt;QUARTILE!$B$4, "BOTTOM", 0))</f>
        <v>TOP</v>
      </c>
      <c r="M4030" s="6">
        <f t="shared" si="1"/>
        <v>2</v>
      </c>
      <c r="N4030" s="6" t="str">
        <f t="shared" si="2"/>
        <v>Baby Boomer</v>
      </c>
      <c r="O4030" s="6" t="str">
        <f t="shared" si="3"/>
        <v>Low Income</v>
      </c>
    </row>
    <row r="4031" hidden="1">
      <c r="A4031" s="1">
        <v>104029.0</v>
      </c>
      <c r="B4031" s="1">
        <v>60.0</v>
      </c>
      <c r="C4031" s="1">
        <v>34000.0</v>
      </c>
      <c r="D4031" s="1" t="s">
        <v>21</v>
      </c>
      <c r="E4031" s="1">
        <v>10139.49</v>
      </c>
      <c r="F4031" s="1">
        <v>4.0</v>
      </c>
      <c r="G4031" s="1">
        <v>21.0</v>
      </c>
      <c r="H4031" s="1">
        <v>3.0</v>
      </c>
      <c r="I4031" s="1" t="s">
        <v>22</v>
      </c>
      <c r="J4031" s="1">
        <v>0.817</v>
      </c>
      <c r="K4031" s="1">
        <v>0.671</v>
      </c>
      <c r="L4031" s="6" t="str">
        <f>if(J4031&gt;QUARTILE!$B$3, "TOP", if(J4031&lt;QUARTILE!$B$4, "BOTTOM", 0))</f>
        <v>TOP</v>
      </c>
      <c r="M4031" s="6">
        <f t="shared" si="1"/>
        <v>2</v>
      </c>
      <c r="N4031" s="6" t="str">
        <f t="shared" si="2"/>
        <v>Gen X</v>
      </c>
      <c r="O4031" s="6" t="str">
        <f t="shared" si="3"/>
        <v>Low Income</v>
      </c>
    </row>
    <row r="4032" hidden="1">
      <c r="A4032" s="1">
        <v>104030.0</v>
      </c>
      <c r="B4032" s="1">
        <v>58.0</v>
      </c>
      <c r="C4032" s="1">
        <v>48000.0</v>
      </c>
      <c r="D4032" s="1" t="s">
        <v>17</v>
      </c>
      <c r="E4032" s="1">
        <v>48094.5</v>
      </c>
      <c r="F4032" s="1">
        <v>2.0</v>
      </c>
      <c r="G4032" s="1">
        <v>15.0</v>
      </c>
      <c r="H4032" s="1">
        <v>3.0</v>
      </c>
      <c r="I4032" s="1" t="s">
        <v>18</v>
      </c>
      <c r="J4032" s="1">
        <v>0.874</v>
      </c>
      <c r="K4032" s="1">
        <v>0.356</v>
      </c>
      <c r="L4032" s="6" t="str">
        <f>if(J4032&gt;QUARTILE!$B$3, "TOP", if(J4032&lt;QUARTILE!$B$4, "BOTTOM", 0))</f>
        <v>TOP</v>
      </c>
      <c r="M4032" s="6">
        <f t="shared" si="1"/>
        <v>1</v>
      </c>
      <c r="N4032" s="6" t="str">
        <f t="shared" si="2"/>
        <v>Gen X</v>
      </c>
      <c r="O4032" s="6" t="str">
        <f t="shared" si="3"/>
        <v>Medium Income</v>
      </c>
    </row>
    <row r="4033" hidden="1">
      <c r="A4033" s="1">
        <v>104031.0</v>
      </c>
      <c r="B4033" s="1">
        <v>56.0</v>
      </c>
      <c r="C4033" s="1">
        <v>26000.0</v>
      </c>
      <c r="D4033" s="1" t="s">
        <v>27</v>
      </c>
      <c r="E4033" s="1">
        <v>62474.92</v>
      </c>
      <c r="F4033" s="1">
        <v>3.0</v>
      </c>
      <c r="G4033" s="1">
        <v>15.0</v>
      </c>
      <c r="H4033" s="1">
        <v>5.0</v>
      </c>
      <c r="I4033" s="1" t="s">
        <v>18</v>
      </c>
      <c r="J4033" s="1">
        <v>0.424</v>
      </c>
      <c r="K4033" s="1">
        <v>0.164</v>
      </c>
      <c r="L4033" s="6">
        <f>if(J4033&gt;QUARTILE!$B$3, "TOP", if(J4033&lt;QUARTILE!$B$4, "BOTTOM", 0))</f>
        <v>0</v>
      </c>
      <c r="M4033" s="6">
        <f t="shared" si="1"/>
        <v>1</v>
      </c>
      <c r="N4033" s="6" t="str">
        <f t="shared" si="2"/>
        <v>Gen X</v>
      </c>
      <c r="O4033" s="6" t="str">
        <f t="shared" si="3"/>
        <v>Low Income</v>
      </c>
    </row>
    <row r="4034" hidden="1">
      <c r="A4034" s="1">
        <v>104032.0</v>
      </c>
      <c r="B4034" s="1">
        <v>39.0</v>
      </c>
      <c r="C4034" s="1">
        <v>16000.0</v>
      </c>
      <c r="D4034" s="1" t="s">
        <v>27</v>
      </c>
      <c r="E4034" s="1">
        <v>2565.32</v>
      </c>
      <c r="F4034" s="1">
        <v>2.0</v>
      </c>
      <c r="G4034" s="1">
        <v>36.0</v>
      </c>
      <c r="H4034" s="1">
        <v>7.0</v>
      </c>
      <c r="I4034" s="1" t="s">
        <v>22</v>
      </c>
      <c r="J4034" s="1">
        <v>0.694</v>
      </c>
      <c r="K4034" s="1">
        <v>0.629</v>
      </c>
      <c r="L4034" s="6">
        <f>if(J4034&gt;QUARTILE!$B$3, "TOP", if(J4034&lt;QUARTILE!$B$4, "BOTTOM", 0))</f>
        <v>0</v>
      </c>
      <c r="M4034" s="6">
        <f t="shared" si="1"/>
        <v>2</v>
      </c>
      <c r="N4034" s="6" t="str">
        <f t="shared" si="2"/>
        <v>Gen X</v>
      </c>
      <c r="O4034" s="6" t="str">
        <f t="shared" si="3"/>
        <v>Low Income</v>
      </c>
    </row>
    <row r="4035" hidden="1">
      <c r="A4035" s="1">
        <v>104033.0</v>
      </c>
      <c r="B4035" s="1">
        <v>66.0</v>
      </c>
      <c r="C4035" s="1">
        <v>30000.0</v>
      </c>
      <c r="D4035" s="1" t="s">
        <v>25</v>
      </c>
      <c r="E4035" s="1">
        <v>2536.4</v>
      </c>
      <c r="F4035" s="1">
        <v>1.0</v>
      </c>
      <c r="G4035" s="1">
        <v>18.0</v>
      </c>
      <c r="H4035" s="1">
        <v>4.0</v>
      </c>
      <c r="I4035" s="1" t="s">
        <v>22</v>
      </c>
      <c r="J4035" s="1">
        <v>1.0</v>
      </c>
      <c r="K4035" s="1">
        <v>0.142</v>
      </c>
      <c r="L4035" s="6" t="str">
        <f>if(J4035&gt;QUARTILE!$B$3, "TOP", if(J4035&lt;QUARTILE!$B$4, "BOTTOM", 0))</f>
        <v>TOP</v>
      </c>
      <c r="M4035" s="6">
        <f t="shared" si="1"/>
        <v>2</v>
      </c>
      <c r="N4035" s="6" t="str">
        <f t="shared" si="2"/>
        <v>Baby Boomer</v>
      </c>
      <c r="O4035" s="6" t="str">
        <f t="shared" si="3"/>
        <v>Low Income</v>
      </c>
    </row>
    <row r="4036" hidden="1">
      <c r="A4036" s="1">
        <v>104034.0</v>
      </c>
      <c r="B4036" s="1">
        <v>34.0</v>
      </c>
      <c r="C4036" s="1">
        <v>27000.0</v>
      </c>
      <c r="D4036" s="1" t="s">
        <v>25</v>
      </c>
      <c r="E4036" s="1">
        <v>54624.88</v>
      </c>
      <c r="F4036" s="1">
        <v>2.0</v>
      </c>
      <c r="G4036" s="1">
        <v>25.0</v>
      </c>
      <c r="H4036" s="1">
        <v>7.0</v>
      </c>
      <c r="I4036" s="1" t="s">
        <v>18</v>
      </c>
      <c r="J4036" s="1">
        <v>0.287</v>
      </c>
      <c r="K4036" s="1">
        <v>0.847</v>
      </c>
      <c r="L4036" s="6" t="str">
        <f>if(J4036&gt;QUARTILE!$B$3, "TOP", if(J4036&lt;QUARTILE!$B$4, "BOTTOM", 0))</f>
        <v>BOTTOM</v>
      </c>
      <c r="M4036" s="6">
        <f t="shared" si="1"/>
        <v>1</v>
      </c>
      <c r="N4036" s="6" t="str">
        <f t="shared" si="2"/>
        <v>Gen X</v>
      </c>
      <c r="O4036" s="6" t="str">
        <f t="shared" si="3"/>
        <v>Low Income</v>
      </c>
    </row>
    <row r="4037" hidden="1">
      <c r="A4037" s="1">
        <v>104035.0</v>
      </c>
      <c r="B4037" s="1">
        <v>51.0</v>
      </c>
      <c r="C4037" s="1">
        <v>16000.0</v>
      </c>
      <c r="D4037" s="1" t="s">
        <v>23</v>
      </c>
      <c r="E4037" s="1">
        <v>7013.06</v>
      </c>
      <c r="F4037" s="1">
        <v>2.0</v>
      </c>
      <c r="G4037" s="1">
        <v>14.0</v>
      </c>
      <c r="H4037" s="1">
        <v>2.0</v>
      </c>
      <c r="I4037" s="1" t="s">
        <v>22</v>
      </c>
      <c r="J4037" s="1">
        <v>0.781</v>
      </c>
      <c r="K4037" s="1">
        <v>0.184</v>
      </c>
      <c r="L4037" s="6">
        <f>if(J4037&gt;QUARTILE!$B$3, "TOP", if(J4037&lt;QUARTILE!$B$4, "BOTTOM", 0))</f>
        <v>0</v>
      </c>
      <c r="M4037" s="6">
        <f t="shared" si="1"/>
        <v>2</v>
      </c>
      <c r="N4037" s="6" t="str">
        <f t="shared" si="2"/>
        <v>Gen X</v>
      </c>
      <c r="O4037" s="6" t="str">
        <f t="shared" si="3"/>
        <v>Low Income</v>
      </c>
    </row>
    <row r="4038" hidden="1">
      <c r="A4038" s="1">
        <v>104036.0</v>
      </c>
      <c r="B4038" s="1">
        <v>23.0</v>
      </c>
      <c r="C4038" s="1">
        <v>25000.0</v>
      </c>
      <c r="D4038" s="1" t="s">
        <v>25</v>
      </c>
      <c r="E4038" s="1">
        <v>5536.54</v>
      </c>
      <c r="F4038" s="1">
        <v>4.0</v>
      </c>
      <c r="G4038" s="1">
        <v>22.0</v>
      </c>
      <c r="H4038" s="1">
        <v>14.0</v>
      </c>
      <c r="I4038" s="1" t="s">
        <v>18</v>
      </c>
      <c r="J4038" s="1">
        <v>0.46</v>
      </c>
      <c r="K4038" s="1">
        <v>0.724</v>
      </c>
      <c r="L4038" s="6">
        <f>if(J4038&gt;QUARTILE!$B$3, "TOP", if(J4038&lt;QUARTILE!$B$4, "BOTTOM", 0))</f>
        <v>0</v>
      </c>
      <c r="M4038" s="6">
        <f t="shared" si="1"/>
        <v>1</v>
      </c>
      <c r="N4038" s="6" t="str">
        <f t="shared" si="2"/>
        <v>Millenial</v>
      </c>
      <c r="O4038" s="6" t="str">
        <f t="shared" si="3"/>
        <v>Low Income</v>
      </c>
    </row>
    <row r="4039" hidden="1">
      <c r="A4039" s="1">
        <v>104037.0</v>
      </c>
      <c r="B4039" s="1">
        <v>63.0</v>
      </c>
      <c r="C4039" s="1">
        <v>20000.0</v>
      </c>
      <c r="D4039" s="1" t="s">
        <v>27</v>
      </c>
      <c r="E4039" s="1">
        <v>725.46</v>
      </c>
      <c r="F4039" s="1">
        <v>1.0</v>
      </c>
      <c r="G4039" s="1">
        <v>20.0</v>
      </c>
      <c r="H4039" s="1">
        <v>4.0</v>
      </c>
      <c r="I4039" s="1" t="s">
        <v>22</v>
      </c>
      <c r="J4039" s="1">
        <v>0.225</v>
      </c>
      <c r="K4039" s="1">
        <v>0.345</v>
      </c>
      <c r="L4039" s="6" t="str">
        <f>if(J4039&gt;QUARTILE!$B$3, "TOP", if(J4039&lt;QUARTILE!$B$4, "BOTTOM", 0))</f>
        <v>BOTTOM</v>
      </c>
      <c r="M4039" s="6">
        <f t="shared" si="1"/>
        <v>2</v>
      </c>
      <c r="N4039" s="6" t="str">
        <f t="shared" si="2"/>
        <v>Baby Boomer</v>
      </c>
      <c r="O4039" s="6" t="str">
        <f t="shared" si="3"/>
        <v>Low Income</v>
      </c>
    </row>
    <row r="4040" hidden="1">
      <c r="A4040" s="1">
        <v>104038.0</v>
      </c>
      <c r="B4040" s="1">
        <v>23.0</v>
      </c>
      <c r="C4040" s="1">
        <v>34000.0</v>
      </c>
      <c r="D4040" s="1" t="s">
        <v>23</v>
      </c>
      <c r="E4040" s="1">
        <v>6448.12</v>
      </c>
      <c r="F4040" s="1">
        <v>1.0</v>
      </c>
      <c r="G4040" s="1">
        <v>22.0</v>
      </c>
      <c r="H4040" s="1">
        <v>15.0</v>
      </c>
      <c r="I4040" s="1" t="s">
        <v>18</v>
      </c>
      <c r="J4040" s="1">
        <v>0.37</v>
      </c>
      <c r="K4040" s="1">
        <v>0.216</v>
      </c>
      <c r="L4040" s="6">
        <f>if(J4040&gt;QUARTILE!$B$3, "TOP", if(J4040&lt;QUARTILE!$B$4, "BOTTOM", 0))</f>
        <v>0</v>
      </c>
      <c r="M4040" s="6">
        <f t="shared" si="1"/>
        <v>1</v>
      </c>
      <c r="N4040" s="6" t="str">
        <f t="shared" si="2"/>
        <v>Millenial</v>
      </c>
      <c r="O4040" s="6" t="str">
        <f t="shared" si="3"/>
        <v>Low Income</v>
      </c>
    </row>
    <row r="4041" hidden="1">
      <c r="A4041" s="1">
        <v>104039.0</v>
      </c>
      <c r="B4041" s="1">
        <v>51.0</v>
      </c>
      <c r="C4041" s="1">
        <v>30000.0</v>
      </c>
      <c r="D4041" s="1" t="s">
        <v>17</v>
      </c>
      <c r="E4041" s="1">
        <v>23652.47</v>
      </c>
      <c r="F4041" s="1">
        <v>2.0</v>
      </c>
      <c r="G4041" s="1">
        <v>19.0</v>
      </c>
      <c r="H4041" s="1">
        <v>6.0</v>
      </c>
      <c r="I4041" s="1" t="s">
        <v>22</v>
      </c>
      <c r="J4041" s="1">
        <v>0.166</v>
      </c>
      <c r="K4041" s="1">
        <v>0.809</v>
      </c>
      <c r="L4041" s="6" t="str">
        <f>if(J4041&gt;QUARTILE!$B$3, "TOP", if(J4041&lt;QUARTILE!$B$4, "BOTTOM", 0))</f>
        <v>BOTTOM</v>
      </c>
      <c r="M4041" s="6">
        <f t="shared" si="1"/>
        <v>2</v>
      </c>
      <c r="N4041" s="6" t="str">
        <f t="shared" si="2"/>
        <v>Gen X</v>
      </c>
      <c r="O4041" s="6" t="str">
        <f t="shared" si="3"/>
        <v>Low Income</v>
      </c>
    </row>
    <row r="4042" hidden="1">
      <c r="A4042" s="1">
        <v>104040.0</v>
      </c>
      <c r="B4042" s="1">
        <v>18.0</v>
      </c>
      <c r="C4042" s="1">
        <v>12000.0</v>
      </c>
      <c r="D4042" s="1" t="s">
        <v>25</v>
      </c>
      <c r="E4042" s="1">
        <v>11103.78</v>
      </c>
      <c r="F4042" s="1">
        <v>1.0</v>
      </c>
      <c r="G4042" s="1">
        <v>28.0</v>
      </c>
      <c r="H4042" s="1">
        <v>14.0</v>
      </c>
      <c r="I4042" s="1" t="s">
        <v>22</v>
      </c>
      <c r="J4042" s="1">
        <v>0.865</v>
      </c>
      <c r="K4042" s="1">
        <v>0.888</v>
      </c>
      <c r="L4042" s="6" t="str">
        <f>if(J4042&gt;QUARTILE!$B$3, "TOP", if(J4042&lt;QUARTILE!$B$4, "BOTTOM", 0))</f>
        <v>TOP</v>
      </c>
      <c r="M4042" s="6">
        <f t="shared" si="1"/>
        <v>2</v>
      </c>
      <c r="N4042" s="6" t="str">
        <f t="shared" si="2"/>
        <v>Millenial</v>
      </c>
      <c r="O4042" s="6" t="str">
        <f t="shared" si="3"/>
        <v>Low Income</v>
      </c>
    </row>
    <row r="4043" hidden="1">
      <c r="A4043" s="1">
        <v>104041.0</v>
      </c>
      <c r="B4043" s="1">
        <v>27.0</v>
      </c>
      <c r="C4043" s="1">
        <v>11000.0</v>
      </c>
      <c r="D4043" s="1" t="s">
        <v>25</v>
      </c>
      <c r="E4043" s="1">
        <v>14549.4</v>
      </c>
      <c r="F4043" s="1">
        <v>1.0</v>
      </c>
      <c r="G4043" s="1">
        <v>25.0</v>
      </c>
      <c r="H4043" s="1">
        <v>19.0</v>
      </c>
      <c r="I4043" s="1" t="s">
        <v>18</v>
      </c>
      <c r="J4043" s="1">
        <v>0.437</v>
      </c>
      <c r="K4043" s="1">
        <v>0.006</v>
      </c>
      <c r="L4043" s="6">
        <f>if(J4043&gt;QUARTILE!$B$3, "TOP", if(J4043&lt;QUARTILE!$B$4, "BOTTOM", 0))</f>
        <v>0</v>
      </c>
      <c r="M4043" s="6">
        <f t="shared" si="1"/>
        <v>1</v>
      </c>
      <c r="N4043" s="6" t="str">
        <f t="shared" si="2"/>
        <v>Millenial</v>
      </c>
      <c r="O4043" s="6" t="str">
        <f t="shared" si="3"/>
        <v>Low Income</v>
      </c>
    </row>
    <row r="4044" hidden="1">
      <c r="A4044" s="1">
        <v>104042.0</v>
      </c>
      <c r="B4044" s="1">
        <v>38.0</v>
      </c>
      <c r="C4044" s="1">
        <v>21000.0</v>
      </c>
      <c r="D4044" s="1" t="s">
        <v>24</v>
      </c>
      <c r="E4044" s="1">
        <v>49849.65</v>
      </c>
      <c r="F4044" s="1">
        <v>5.0</v>
      </c>
      <c r="G4044" s="1">
        <v>16.0</v>
      </c>
      <c r="H4044" s="1">
        <v>7.0</v>
      </c>
      <c r="I4044" s="1" t="s">
        <v>18</v>
      </c>
      <c r="J4044" s="1">
        <v>1.0</v>
      </c>
      <c r="K4044" s="1">
        <v>0.824</v>
      </c>
      <c r="L4044" s="6" t="str">
        <f>if(J4044&gt;QUARTILE!$B$3, "TOP", if(J4044&lt;QUARTILE!$B$4, "BOTTOM", 0))</f>
        <v>TOP</v>
      </c>
      <c r="M4044" s="6">
        <f t="shared" si="1"/>
        <v>1</v>
      </c>
      <c r="N4044" s="6" t="str">
        <f t="shared" si="2"/>
        <v>Gen X</v>
      </c>
      <c r="O4044" s="6" t="str">
        <f t="shared" si="3"/>
        <v>Low Income</v>
      </c>
    </row>
    <row r="4045" hidden="1">
      <c r="A4045" s="1">
        <v>104043.0</v>
      </c>
      <c r="B4045" s="1">
        <v>22.0</v>
      </c>
      <c r="C4045" s="1">
        <v>22000.0</v>
      </c>
      <c r="D4045" s="1" t="s">
        <v>27</v>
      </c>
      <c r="E4045" s="1">
        <v>2436.34</v>
      </c>
      <c r="F4045" s="1">
        <v>1.0</v>
      </c>
      <c r="G4045" s="1">
        <v>26.0</v>
      </c>
      <c r="H4045" s="1">
        <v>16.0</v>
      </c>
      <c r="I4045" s="1" t="s">
        <v>22</v>
      </c>
      <c r="J4045" s="1">
        <v>0.966</v>
      </c>
      <c r="K4045" s="1">
        <v>0.422</v>
      </c>
      <c r="L4045" s="6" t="str">
        <f>if(J4045&gt;QUARTILE!$B$3, "TOP", if(J4045&lt;QUARTILE!$B$4, "BOTTOM", 0))</f>
        <v>TOP</v>
      </c>
      <c r="M4045" s="6">
        <f t="shared" si="1"/>
        <v>2</v>
      </c>
      <c r="N4045" s="6" t="str">
        <f t="shared" si="2"/>
        <v>Millenial</v>
      </c>
      <c r="O4045" s="6" t="str">
        <f t="shared" si="3"/>
        <v>Low Income</v>
      </c>
    </row>
    <row r="4046" hidden="1">
      <c r="A4046" s="1">
        <v>104044.0</v>
      </c>
      <c r="B4046" s="1">
        <v>19.0</v>
      </c>
      <c r="C4046" s="1">
        <v>35000.0</v>
      </c>
      <c r="D4046" s="1" t="s">
        <v>27</v>
      </c>
      <c r="E4046" s="1">
        <v>1478.11</v>
      </c>
      <c r="F4046" s="1">
        <v>3.0</v>
      </c>
      <c r="G4046" s="1">
        <v>20.0</v>
      </c>
      <c r="H4046" s="1">
        <v>10.0</v>
      </c>
      <c r="I4046" s="1" t="s">
        <v>22</v>
      </c>
      <c r="J4046" s="1">
        <v>0.966</v>
      </c>
      <c r="K4046" s="1">
        <v>0.096</v>
      </c>
      <c r="L4046" s="6" t="str">
        <f>if(J4046&gt;QUARTILE!$B$3, "TOP", if(J4046&lt;QUARTILE!$B$4, "BOTTOM", 0))</f>
        <v>TOP</v>
      </c>
      <c r="M4046" s="6">
        <f t="shared" si="1"/>
        <v>2</v>
      </c>
      <c r="N4046" s="6" t="str">
        <f t="shared" si="2"/>
        <v>Millenial</v>
      </c>
      <c r="O4046" s="6" t="str">
        <f t="shared" si="3"/>
        <v>Low Income</v>
      </c>
    </row>
    <row r="4047" hidden="1">
      <c r="A4047" s="1">
        <v>104045.0</v>
      </c>
      <c r="B4047" s="1">
        <v>39.0</v>
      </c>
      <c r="C4047" s="1">
        <v>30000.0</v>
      </c>
      <c r="D4047" s="1" t="s">
        <v>27</v>
      </c>
      <c r="E4047" s="1">
        <v>38201.5</v>
      </c>
      <c r="F4047" s="1">
        <v>1.0</v>
      </c>
      <c r="G4047" s="1">
        <v>17.0</v>
      </c>
      <c r="H4047" s="1">
        <v>11.0</v>
      </c>
      <c r="I4047" s="1" t="s">
        <v>18</v>
      </c>
      <c r="J4047" s="1">
        <v>0.256</v>
      </c>
      <c r="K4047" s="1">
        <v>0.353</v>
      </c>
      <c r="L4047" s="6" t="str">
        <f>if(J4047&gt;QUARTILE!$B$3, "TOP", if(J4047&lt;QUARTILE!$B$4, "BOTTOM", 0))</f>
        <v>BOTTOM</v>
      </c>
      <c r="M4047" s="6">
        <f t="shared" si="1"/>
        <v>1</v>
      </c>
      <c r="N4047" s="6" t="str">
        <f t="shared" si="2"/>
        <v>Gen X</v>
      </c>
      <c r="O4047" s="6" t="str">
        <f t="shared" si="3"/>
        <v>Low Income</v>
      </c>
    </row>
    <row r="4048" hidden="1">
      <c r="A4048" s="1">
        <v>104046.0</v>
      </c>
      <c r="B4048" s="1">
        <v>65.0</v>
      </c>
      <c r="C4048" s="1">
        <v>53000.0</v>
      </c>
      <c r="D4048" s="1" t="s">
        <v>21</v>
      </c>
      <c r="E4048" s="1">
        <v>29820.28</v>
      </c>
      <c r="F4048" s="1">
        <v>4.0</v>
      </c>
      <c r="G4048" s="1">
        <v>20.0</v>
      </c>
      <c r="H4048" s="1">
        <v>4.0</v>
      </c>
      <c r="I4048" s="1" t="s">
        <v>22</v>
      </c>
      <c r="J4048" s="1">
        <v>0.446</v>
      </c>
      <c r="K4048" s="1">
        <v>0.069</v>
      </c>
      <c r="L4048" s="6">
        <f>if(J4048&gt;QUARTILE!$B$3, "TOP", if(J4048&lt;QUARTILE!$B$4, "BOTTOM", 0))</f>
        <v>0</v>
      </c>
      <c r="M4048" s="6">
        <f t="shared" si="1"/>
        <v>2</v>
      </c>
      <c r="N4048" s="6" t="str">
        <f t="shared" si="2"/>
        <v>Baby Boomer</v>
      </c>
      <c r="O4048" s="6" t="str">
        <f t="shared" si="3"/>
        <v>Medium Income</v>
      </c>
    </row>
    <row r="4049" hidden="1">
      <c r="A4049" s="1">
        <v>104047.0</v>
      </c>
      <c r="B4049" s="1">
        <v>74.0</v>
      </c>
      <c r="C4049" s="1">
        <v>17000.0</v>
      </c>
      <c r="D4049" s="1" t="s">
        <v>23</v>
      </c>
      <c r="E4049" s="1">
        <v>6123.28</v>
      </c>
      <c r="F4049" s="1">
        <v>5.0</v>
      </c>
      <c r="G4049" s="1">
        <v>35.0</v>
      </c>
      <c r="H4049" s="1">
        <v>5.0</v>
      </c>
      <c r="I4049" s="1" t="s">
        <v>22</v>
      </c>
      <c r="J4049" s="1">
        <v>0.36</v>
      </c>
      <c r="K4049" s="1">
        <v>0.209</v>
      </c>
      <c r="L4049" s="6">
        <f>if(J4049&gt;QUARTILE!$B$3, "TOP", if(J4049&lt;QUARTILE!$B$4, "BOTTOM", 0))</f>
        <v>0</v>
      </c>
      <c r="M4049" s="6">
        <f t="shared" si="1"/>
        <v>2</v>
      </c>
      <c r="N4049" s="6" t="str">
        <f t="shared" si="2"/>
        <v>Baby Boomer</v>
      </c>
      <c r="O4049" s="6" t="str">
        <f t="shared" si="3"/>
        <v>Low Income</v>
      </c>
    </row>
    <row r="4050" hidden="1">
      <c r="A4050" s="1">
        <v>104048.0</v>
      </c>
      <c r="B4050" s="1">
        <v>19.0</v>
      </c>
      <c r="C4050" s="1">
        <v>16000.0</v>
      </c>
      <c r="D4050" s="1" t="s">
        <v>27</v>
      </c>
      <c r="E4050" s="1">
        <v>7838.17</v>
      </c>
      <c r="F4050" s="1">
        <v>4.0</v>
      </c>
      <c r="G4050" s="1">
        <v>28.0</v>
      </c>
      <c r="H4050" s="1">
        <v>10.0</v>
      </c>
      <c r="I4050" s="1" t="s">
        <v>22</v>
      </c>
      <c r="J4050" s="1">
        <v>0.923</v>
      </c>
      <c r="K4050" s="1">
        <v>0.508</v>
      </c>
      <c r="L4050" s="6" t="str">
        <f>if(J4050&gt;QUARTILE!$B$3, "TOP", if(J4050&lt;QUARTILE!$B$4, "BOTTOM", 0))</f>
        <v>TOP</v>
      </c>
      <c r="M4050" s="6">
        <f t="shared" si="1"/>
        <v>2</v>
      </c>
      <c r="N4050" s="6" t="str">
        <f t="shared" si="2"/>
        <v>Millenial</v>
      </c>
      <c r="O4050" s="6" t="str">
        <f t="shared" si="3"/>
        <v>Low Income</v>
      </c>
    </row>
    <row r="4051" hidden="1">
      <c r="A4051" s="1">
        <v>104049.0</v>
      </c>
      <c r="B4051" s="1">
        <v>27.0</v>
      </c>
      <c r="C4051" s="1">
        <v>12000.0</v>
      </c>
      <c r="D4051" s="1" t="s">
        <v>25</v>
      </c>
      <c r="E4051" s="1">
        <v>7429.33</v>
      </c>
      <c r="F4051" s="1">
        <v>4.0</v>
      </c>
      <c r="G4051" s="1">
        <v>20.0</v>
      </c>
      <c r="H4051" s="1">
        <v>17.0</v>
      </c>
      <c r="I4051" s="1" t="s">
        <v>22</v>
      </c>
      <c r="J4051" s="1">
        <v>0.136</v>
      </c>
      <c r="K4051" s="1">
        <v>0.309</v>
      </c>
      <c r="L4051" s="6" t="str">
        <f>if(J4051&gt;QUARTILE!$B$3, "TOP", if(J4051&lt;QUARTILE!$B$4, "BOTTOM", 0))</f>
        <v>BOTTOM</v>
      </c>
      <c r="M4051" s="6">
        <f t="shared" si="1"/>
        <v>2</v>
      </c>
      <c r="N4051" s="6" t="str">
        <f t="shared" si="2"/>
        <v>Millenial</v>
      </c>
      <c r="O4051" s="6" t="str">
        <f t="shared" si="3"/>
        <v>Low Income</v>
      </c>
    </row>
    <row r="4052" hidden="1">
      <c r="A4052" s="1">
        <v>104050.0</v>
      </c>
      <c r="B4052" s="1">
        <v>51.0</v>
      </c>
      <c r="C4052" s="1">
        <v>35000.0</v>
      </c>
      <c r="D4052" s="1" t="s">
        <v>23</v>
      </c>
      <c r="E4052" s="1">
        <v>20871.62</v>
      </c>
      <c r="F4052" s="1">
        <v>3.0</v>
      </c>
      <c r="G4052" s="1">
        <v>21.0</v>
      </c>
      <c r="H4052" s="1">
        <v>7.0</v>
      </c>
      <c r="I4052" s="1" t="s">
        <v>22</v>
      </c>
      <c r="J4052" s="1">
        <v>0.639</v>
      </c>
      <c r="K4052" s="1">
        <v>0.228</v>
      </c>
      <c r="L4052" s="6">
        <f>if(J4052&gt;QUARTILE!$B$3, "TOP", if(J4052&lt;QUARTILE!$B$4, "BOTTOM", 0))</f>
        <v>0</v>
      </c>
      <c r="M4052" s="6">
        <f t="shared" si="1"/>
        <v>2</v>
      </c>
      <c r="N4052" s="6" t="str">
        <f t="shared" si="2"/>
        <v>Gen X</v>
      </c>
      <c r="O4052" s="6" t="str">
        <f t="shared" si="3"/>
        <v>Low Income</v>
      </c>
    </row>
    <row r="4053" hidden="1">
      <c r="A4053" s="1">
        <v>104051.0</v>
      </c>
      <c r="B4053" s="1">
        <v>33.0</v>
      </c>
      <c r="C4053" s="1">
        <v>22000.0</v>
      </c>
      <c r="D4053" s="1" t="s">
        <v>23</v>
      </c>
      <c r="E4053" s="1">
        <v>1263.3</v>
      </c>
      <c r="F4053" s="1">
        <v>5.0</v>
      </c>
      <c r="G4053" s="1">
        <v>22.0</v>
      </c>
      <c r="H4053" s="1">
        <v>8.0</v>
      </c>
      <c r="I4053" s="1" t="s">
        <v>22</v>
      </c>
      <c r="J4053" s="1">
        <v>0.535</v>
      </c>
      <c r="K4053" s="1">
        <v>0.146</v>
      </c>
      <c r="L4053" s="6">
        <f>if(J4053&gt;QUARTILE!$B$3, "TOP", if(J4053&lt;QUARTILE!$B$4, "BOTTOM", 0))</f>
        <v>0</v>
      </c>
      <c r="M4053" s="6">
        <f t="shared" si="1"/>
        <v>2</v>
      </c>
      <c r="N4053" s="6" t="str">
        <f t="shared" si="2"/>
        <v>Gen X</v>
      </c>
      <c r="O4053" s="6" t="str">
        <f t="shared" si="3"/>
        <v>Low Income</v>
      </c>
    </row>
    <row r="4054" hidden="1">
      <c r="A4054" s="1">
        <v>104052.0</v>
      </c>
      <c r="B4054" s="1">
        <v>65.0</v>
      </c>
      <c r="C4054" s="1">
        <v>7000.0</v>
      </c>
      <c r="D4054" s="1" t="s">
        <v>25</v>
      </c>
      <c r="E4054" s="1">
        <v>13443.44</v>
      </c>
      <c r="F4054" s="1">
        <v>2.0</v>
      </c>
      <c r="G4054" s="1">
        <v>15.0</v>
      </c>
      <c r="H4054" s="1">
        <v>5.0</v>
      </c>
      <c r="I4054" s="1" t="s">
        <v>22</v>
      </c>
      <c r="J4054" s="1">
        <v>1.0</v>
      </c>
      <c r="K4054" s="1">
        <v>0.637</v>
      </c>
      <c r="L4054" s="6" t="str">
        <f>if(J4054&gt;QUARTILE!$B$3, "TOP", if(J4054&lt;QUARTILE!$B$4, "BOTTOM", 0))</f>
        <v>TOP</v>
      </c>
      <c r="M4054" s="6">
        <f t="shared" si="1"/>
        <v>2</v>
      </c>
      <c r="N4054" s="6" t="str">
        <f t="shared" si="2"/>
        <v>Baby Boomer</v>
      </c>
      <c r="O4054" s="6" t="str">
        <f t="shared" si="3"/>
        <v>Low Income</v>
      </c>
    </row>
    <row r="4055" hidden="1">
      <c r="A4055" s="1">
        <v>104053.0</v>
      </c>
      <c r="B4055" s="1">
        <v>68.0</v>
      </c>
      <c r="C4055" s="1">
        <v>25000.0</v>
      </c>
      <c r="D4055" s="1" t="s">
        <v>25</v>
      </c>
      <c r="E4055" s="1">
        <v>2874.47</v>
      </c>
      <c r="F4055" s="1">
        <v>1.0</v>
      </c>
      <c r="G4055" s="1">
        <v>20.0</v>
      </c>
      <c r="H4055" s="1">
        <v>9.0</v>
      </c>
      <c r="I4055" s="1" t="s">
        <v>22</v>
      </c>
      <c r="J4055" s="1">
        <v>1.0</v>
      </c>
      <c r="K4055" s="1">
        <v>0.91</v>
      </c>
      <c r="L4055" s="6" t="str">
        <f>if(J4055&gt;QUARTILE!$B$3, "TOP", if(J4055&lt;QUARTILE!$B$4, "BOTTOM", 0))</f>
        <v>TOP</v>
      </c>
      <c r="M4055" s="6">
        <f t="shared" si="1"/>
        <v>2</v>
      </c>
      <c r="N4055" s="6" t="str">
        <f t="shared" si="2"/>
        <v>Baby Boomer</v>
      </c>
      <c r="O4055" s="6" t="str">
        <f t="shared" si="3"/>
        <v>Low Income</v>
      </c>
    </row>
    <row r="4056" hidden="1">
      <c r="A4056" s="1">
        <v>104054.0</v>
      </c>
      <c r="B4056" s="1">
        <v>78.0</v>
      </c>
      <c r="C4056" s="1">
        <v>26000.0</v>
      </c>
      <c r="D4056" s="1" t="s">
        <v>21</v>
      </c>
      <c r="E4056" s="1">
        <v>34266.94</v>
      </c>
      <c r="F4056" s="1">
        <v>3.0</v>
      </c>
      <c r="G4056" s="1">
        <v>26.0</v>
      </c>
      <c r="H4056" s="1">
        <v>7.0</v>
      </c>
      <c r="I4056" s="1" t="s">
        <v>18</v>
      </c>
      <c r="J4056" s="1">
        <v>0.524</v>
      </c>
      <c r="K4056" s="1">
        <v>0.0</v>
      </c>
      <c r="L4056" s="6">
        <f>if(J4056&gt;QUARTILE!$B$3, "TOP", if(J4056&lt;QUARTILE!$B$4, "BOTTOM", 0))</f>
        <v>0</v>
      </c>
      <c r="M4056" s="6">
        <f t="shared" si="1"/>
        <v>1</v>
      </c>
      <c r="N4056" s="6" t="str">
        <f t="shared" si="2"/>
        <v>Baby Boomer</v>
      </c>
      <c r="O4056" s="6" t="str">
        <f t="shared" si="3"/>
        <v>Low Income</v>
      </c>
    </row>
    <row r="4057" hidden="1">
      <c r="A4057" s="1">
        <v>104055.0</v>
      </c>
      <c r="B4057" s="1">
        <v>56.0</v>
      </c>
      <c r="C4057" s="1">
        <v>20000.0</v>
      </c>
      <c r="D4057" s="1" t="s">
        <v>17</v>
      </c>
      <c r="E4057" s="1">
        <v>9582.11</v>
      </c>
      <c r="F4057" s="1">
        <v>3.0</v>
      </c>
      <c r="G4057" s="1">
        <v>14.0</v>
      </c>
      <c r="H4057" s="1">
        <v>10.0</v>
      </c>
      <c r="I4057" s="1" t="s">
        <v>22</v>
      </c>
      <c r="J4057" s="1">
        <v>0.441</v>
      </c>
      <c r="K4057" s="1">
        <v>0.244</v>
      </c>
      <c r="L4057" s="6">
        <f>if(J4057&gt;QUARTILE!$B$3, "TOP", if(J4057&lt;QUARTILE!$B$4, "BOTTOM", 0))</f>
        <v>0</v>
      </c>
      <c r="M4057" s="6">
        <f t="shared" si="1"/>
        <v>2</v>
      </c>
      <c r="N4057" s="6" t="str">
        <f t="shared" si="2"/>
        <v>Gen X</v>
      </c>
      <c r="O4057" s="6" t="str">
        <f t="shared" si="3"/>
        <v>Low Income</v>
      </c>
    </row>
    <row r="4058" hidden="1">
      <c r="A4058" s="1">
        <v>104056.0</v>
      </c>
      <c r="B4058" s="1">
        <v>39.0</v>
      </c>
      <c r="C4058" s="1">
        <v>26000.0</v>
      </c>
      <c r="D4058" s="1" t="s">
        <v>25</v>
      </c>
      <c r="E4058" s="1">
        <v>14997.41</v>
      </c>
      <c r="F4058" s="1">
        <v>2.0</v>
      </c>
      <c r="G4058" s="1">
        <v>22.0</v>
      </c>
      <c r="H4058" s="1">
        <v>11.0</v>
      </c>
      <c r="I4058" s="1" t="s">
        <v>22</v>
      </c>
      <c r="J4058" s="1">
        <v>0.435</v>
      </c>
      <c r="K4058" s="1">
        <v>0.665</v>
      </c>
      <c r="L4058" s="6">
        <f>if(J4058&gt;QUARTILE!$B$3, "TOP", if(J4058&lt;QUARTILE!$B$4, "BOTTOM", 0))</f>
        <v>0</v>
      </c>
      <c r="M4058" s="6">
        <f t="shared" si="1"/>
        <v>2</v>
      </c>
      <c r="N4058" s="6" t="str">
        <f t="shared" si="2"/>
        <v>Gen X</v>
      </c>
      <c r="O4058" s="6" t="str">
        <f t="shared" si="3"/>
        <v>Low Income</v>
      </c>
    </row>
    <row r="4059" hidden="1">
      <c r="A4059" s="1">
        <v>104057.0</v>
      </c>
      <c r="B4059" s="1">
        <v>29.0</v>
      </c>
      <c r="C4059" s="1">
        <v>11000.0</v>
      </c>
      <c r="D4059" s="1" t="s">
        <v>23</v>
      </c>
      <c r="E4059" s="1">
        <v>595.12</v>
      </c>
      <c r="F4059" s="1">
        <v>3.0</v>
      </c>
      <c r="G4059" s="1">
        <v>17.0</v>
      </c>
      <c r="H4059" s="1">
        <v>15.0</v>
      </c>
      <c r="I4059" s="1" t="s">
        <v>22</v>
      </c>
      <c r="J4059" s="1">
        <v>0.839</v>
      </c>
      <c r="K4059" s="1">
        <v>0.987</v>
      </c>
      <c r="L4059" s="6" t="str">
        <f>if(J4059&gt;QUARTILE!$B$3, "TOP", if(J4059&lt;QUARTILE!$B$4, "BOTTOM", 0))</f>
        <v>TOP</v>
      </c>
      <c r="M4059" s="6">
        <f t="shared" si="1"/>
        <v>2</v>
      </c>
      <c r="N4059" s="6" t="str">
        <f t="shared" si="2"/>
        <v>Millenial</v>
      </c>
      <c r="O4059" s="6" t="str">
        <f t="shared" si="3"/>
        <v>Low Income</v>
      </c>
    </row>
    <row r="4060" hidden="1">
      <c r="A4060" s="1">
        <v>104058.0</v>
      </c>
      <c r="B4060" s="1">
        <v>41.0</v>
      </c>
      <c r="C4060" s="1">
        <v>59000.0</v>
      </c>
      <c r="D4060" s="1" t="s">
        <v>23</v>
      </c>
      <c r="E4060" s="1">
        <v>1200.61</v>
      </c>
      <c r="F4060" s="1">
        <v>2.0</v>
      </c>
      <c r="G4060" s="1">
        <v>13.0</v>
      </c>
      <c r="H4060" s="1">
        <v>8.0</v>
      </c>
      <c r="I4060" s="1" t="s">
        <v>22</v>
      </c>
      <c r="J4060" s="1">
        <v>0.25</v>
      </c>
      <c r="K4060" s="1">
        <v>0.681</v>
      </c>
      <c r="L4060" s="6" t="str">
        <f>if(J4060&gt;QUARTILE!$B$3, "TOP", if(J4060&lt;QUARTILE!$B$4, "BOTTOM", 0))</f>
        <v>BOTTOM</v>
      </c>
      <c r="M4060" s="6">
        <f t="shared" si="1"/>
        <v>2</v>
      </c>
      <c r="N4060" s="6" t="str">
        <f t="shared" si="2"/>
        <v>Gen X</v>
      </c>
      <c r="O4060" s="6" t="str">
        <f t="shared" si="3"/>
        <v>Medium Income</v>
      </c>
    </row>
    <row r="4061" hidden="1">
      <c r="A4061" s="1">
        <v>104059.0</v>
      </c>
      <c r="B4061" s="1">
        <v>64.0</v>
      </c>
      <c r="C4061" s="1">
        <v>28000.0</v>
      </c>
      <c r="D4061" s="1" t="s">
        <v>25</v>
      </c>
      <c r="E4061" s="1">
        <v>22481.98</v>
      </c>
      <c r="F4061" s="1">
        <v>2.0</v>
      </c>
      <c r="G4061" s="1">
        <v>20.0</v>
      </c>
      <c r="H4061" s="1">
        <v>4.0</v>
      </c>
      <c r="I4061" s="1" t="s">
        <v>22</v>
      </c>
      <c r="J4061" s="1">
        <v>0.166</v>
      </c>
      <c r="K4061" s="1">
        <v>0.053</v>
      </c>
      <c r="L4061" s="6" t="str">
        <f>if(J4061&gt;QUARTILE!$B$3, "TOP", if(J4061&lt;QUARTILE!$B$4, "BOTTOM", 0))</f>
        <v>BOTTOM</v>
      </c>
      <c r="M4061" s="6">
        <f t="shared" si="1"/>
        <v>2</v>
      </c>
      <c r="N4061" s="6" t="str">
        <f t="shared" si="2"/>
        <v>Baby Boomer</v>
      </c>
      <c r="O4061" s="6" t="str">
        <f t="shared" si="3"/>
        <v>Low Income</v>
      </c>
    </row>
    <row r="4062" hidden="1">
      <c r="A4062" s="1">
        <v>104060.0</v>
      </c>
      <c r="B4062" s="1">
        <v>57.0</v>
      </c>
      <c r="C4062" s="1">
        <v>8000.0</v>
      </c>
      <c r="D4062" s="1" t="s">
        <v>27</v>
      </c>
      <c r="E4062" s="1">
        <v>29114.65</v>
      </c>
      <c r="F4062" s="1">
        <v>2.0</v>
      </c>
      <c r="G4062" s="1">
        <v>16.0</v>
      </c>
      <c r="H4062" s="1">
        <v>3.0</v>
      </c>
      <c r="I4062" s="1" t="s">
        <v>22</v>
      </c>
      <c r="J4062" s="1">
        <v>0.705</v>
      </c>
      <c r="K4062" s="1">
        <v>0.179</v>
      </c>
      <c r="L4062" s="6">
        <f>if(J4062&gt;QUARTILE!$B$3, "TOP", if(J4062&lt;QUARTILE!$B$4, "BOTTOM", 0))</f>
        <v>0</v>
      </c>
      <c r="M4062" s="6">
        <f t="shared" si="1"/>
        <v>2</v>
      </c>
      <c r="N4062" s="6" t="str">
        <f t="shared" si="2"/>
        <v>Gen X</v>
      </c>
      <c r="O4062" s="6" t="str">
        <f t="shared" si="3"/>
        <v>Low Income</v>
      </c>
    </row>
    <row r="4063" hidden="1">
      <c r="A4063" s="1">
        <v>104061.0</v>
      </c>
      <c r="B4063" s="1">
        <v>55.0</v>
      </c>
      <c r="C4063" s="1">
        <v>22000.0</v>
      </c>
      <c r="D4063" s="1" t="s">
        <v>23</v>
      </c>
      <c r="E4063" s="1">
        <v>24759.94</v>
      </c>
      <c r="F4063" s="1">
        <v>3.0</v>
      </c>
      <c r="G4063" s="1">
        <v>16.0</v>
      </c>
      <c r="H4063" s="1">
        <v>4.0</v>
      </c>
      <c r="I4063" s="1" t="s">
        <v>22</v>
      </c>
      <c r="J4063" s="1">
        <v>0.067</v>
      </c>
      <c r="K4063" s="1">
        <v>0.348</v>
      </c>
      <c r="L4063" s="6" t="str">
        <f>if(J4063&gt;QUARTILE!$B$3, "TOP", if(J4063&lt;QUARTILE!$B$4, "BOTTOM", 0))</f>
        <v>BOTTOM</v>
      </c>
      <c r="M4063" s="6">
        <f t="shared" si="1"/>
        <v>2</v>
      </c>
      <c r="N4063" s="6" t="str">
        <f t="shared" si="2"/>
        <v>Gen X</v>
      </c>
      <c r="O4063" s="6" t="str">
        <f t="shared" si="3"/>
        <v>Low Income</v>
      </c>
    </row>
    <row r="4064" hidden="1">
      <c r="A4064" s="1">
        <v>104062.0</v>
      </c>
      <c r="B4064" s="1">
        <v>77.0</v>
      </c>
      <c r="C4064" s="1">
        <v>28000.0</v>
      </c>
      <c r="D4064" s="1" t="s">
        <v>25</v>
      </c>
      <c r="E4064" s="1">
        <v>26713.44</v>
      </c>
      <c r="F4064" s="1">
        <v>2.0</v>
      </c>
      <c r="G4064" s="1">
        <v>24.0</v>
      </c>
      <c r="H4064" s="1">
        <v>7.0</v>
      </c>
      <c r="I4064" s="1" t="s">
        <v>22</v>
      </c>
      <c r="J4064" s="1">
        <v>0.721</v>
      </c>
      <c r="K4064" s="1">
        <v>0.157</v>
      </c>
      <c r="L4064" s="6">
        <f>if(J4064&gt;QUARTILE!$B$3, "TOP", if(J4064&lt;QUARTILE!$B$4, "BOTTOM", 0))</f>
        <v>0</v>
      </c>
      <c r="M4064" s="6">
        <f t="shared" si="1"/>
        <v>2</v>
      </c>
      <c r="N4064" s="6" t="str">
        <f t="shared" si="2"/>
        <v>Baby Boomer</v>
      </c>
      <c r="O4064" s="6" t="str">
        <f t="shared" si="3"/>
        <v>Low Income</v>
      </c>
    </row>
    <row r="4065" hidden="1">
      <c r="A4065" s="1">
        <v>104063.0</v>
      </c>
      <c r="B4065" s="1">
        <v>76.0</v>
      </c>
      <c r="C4065" s="1">
        <v>11000.0</v>
      </c>
      <c r="D4065" s="1" t="s">
        <v>21</v>
      </c>
      <c r="E4065" s="1">
        <v>2210.14</v>
      </c>
      <c r="F4065" s="1">
        <v>3.0</v>
      </c>
      <c r="G4065" s="1">
        <v>13.0</v>
      </c>
      <c r="H4065" s="1">
        <v>3.0</v>
      </c>
      <c r="I4065" s="1" t="s">
        <v>22</v>
      </c>
      <c r="J4065" s="1">
        <v>0.129</v>
      </c>
      <c r="K4065" s="1">
        <v>0.182</v>
      </c>
      <c r="L4065" s="6" t="str">
        <f>if(J4065&gt;QUARTILE!$B$3, "TOP", if(J4065&lt;QUARTILE!$B$4, "BOTTOM", 0))</f>
        <v>BOTTOM</v>
      </c>
      <c r="M4065" s="6">
        <f t="shared" si="1"/>
        <v>2</v>
      </c>
      <c r="N4065" s="6" t="str">
        <f t="shared" si="2"/>
        <v>Baby Boomer</v>
      </c>
      <c r="O4065" s="6" t="str">
        <f t="shared" si="3"/>
        <v>Low Income</v>
      </c>
    </row>
    <row r="4066" hidden="1">
      <c r="A4066" s="1">
        <v>104064.0</v>
      </c>
      <c r="B4066" s="1">
        <v>27.0</v>
      </c>
      <c r="C4066" s="1">
        <v>30000.0</v>
      </c>
      <c r="D4066" s="1" t="s">
        <v>27</v>
      </c>
      <c r="E4066" s="1">
        <v>23647.54</v>
      </c>
      <c r="F4066" s="1">
        <v>5.0</v>
      </c>
      <c r="G4066" s="1">
        <v>20.0</v>
      </c>
      <c r="H4066" s="1">
        <v>16.0</v>
      </c>
      <c r="I4066" s="1" t="s">
        <v>22</v>
      </c>
      <c r="J4066" s="1">
        <v>0.786</v>
      </c>
      <c r="K4066" s="1">
        <v>0.224</v>
      </c>
      <c r="L4066" s="6">
        <f>if(J4066&gt;QUARTILE!$B$3, "TOP", if(J4066&lt;QUARTILE!$B$4, "BOTTOM", 0))</f>
        <v>0</v>
      </c>
      <c r="M4066" s="6">
        <f t="shared" si="1"/>
        <v>2</v>
      </c>
      <c r="N4066" s="6" t="str">
        <f t="shared" si="2"/>
        <v>Millenial</v>
      </c>
      <c r="O4066" s="6" t="str">
        <f t="shared" si="3"/>
        <v>Low Income</v>
      </c>
    </row>
    <row r="4067" hidden="1">
      <c r="A4067" s="1">
        <v>104065.0</v>
      </c>
      <c r="B4067" s="1">
        <v>52.0</v>
      </c>
      <c r="C4067" s="1">
        <v>60000.0</v>
      </c>
      <c r="D4067" s="1" t="s">
        <v>17</v>
      </c>
      <c r="E4067" s="1">
        <v>4011.69</v>
      </c>
      <c r="F4067" s="1">
        <v>2.0</v>
      </c>
      <c r="G4067" s="1">
        <v>21.0</v>
      </c>
      <c r="H4067" s="1">
        <v>3.0</v>
      </c>
      <c r="I4067" s="1" t="s">
        <v>22</v>
      </c>
      <c r="J4067" s="1">
        <v>0.84</v>
      </c>
      <c r="K4067" s="1">
        <v>0.373</v>
      </c>
      <c r="L4067" s="6" t="str">
        <f>if(J4067&gt;QUARTILE!$B$3, "TOP", if(J4067&lt;QUARTILE!$B$4, "BOTTOM", 0))</f>
        <v>TOP</v>
      </c>
      <c r="M4067" s="6">
        <f t="shared" si="1"/>
        <v>2</v>
      </c>
      <c r="N4067" s="6" t="str">
        <f t="shared" si="2"/>
        <v>Gen X</v>
      </c>
      <c r="O4067" s="6" t="str">
        <f t="shared" si="3"/>
        <v>Medium Income</v>
      </c>
    </row>
    <row r="4068" hidden="1">
      <c r="A4068" s="1">
        <v>104066.0</v>
      </c>
      <c r="B4068" s="1">
        <v>68.0</v>
      </c>
      <c r="C4068" s="1">
        <v>15000.0</v>
      </c>
      <c r="D4068" s="1" t="s">
        <v>27</v>
      </c>
      <c r="E4068" s="1">
        <v>2063.16</v>
      </c>
      <c r="F4068" s="1">
        <v>3.0</v>
      </c>
      <c r="G4068" s="1">
        <v>20.0</v>
      </c>
      <c r="H4068" s="1">
        <v>2.0</v>
      </c>
      <c r="I4068" s="1" t="s">
        <v>22</v>
      </c>
      <c r="J4068" s="1">
        <v>0.182</v>
      </c>
      <c r="K4068" s="1">
        <v>0.392</v>
      </c>
      <c r="L4068" s="6" t="str">
        <f>if(J4068&gt;QUARTILE!$B$3, "TOP", if(J4068&lt;QUARTILE!$B$4, "BOTTOM", 0))</f>
        <v>BOTTOM</v>
      </c>
      <c r="M4068" s="6">
        <f t="shared" si="1"/>
        <v>2</v>
      </c>
      <c r="N4068" s="6" t="str">
        <f t="shared" si="2"/>
        <v>Baby Boomer</v>
      </c>
      <c r="O4068" s="6" t="str">
        <f t="shared" si="3"/>
        <v>Low Income</v>
      </c>
    </row>
    <row r="4069">
      <c r="A4069" s="1">
        <v>104067.0</v>
      </c>
      <c r="B4069" s="1">
        <v>80.0</v>
      </c>
      <c r="C4069" s="1">
        <v>28000.0</v>
      </c>
      <c r="D4069" s="1" t="s">
        <v>23</v>
      </c>
      <c r="E4069" s="1">
        <v>28307.12</v>
      </c>
      <c r="F4069" s="1">
        <v>3.0</v>
      </c>
      <c r="G4069" s="1">
        <v>25.0</v>
      </c>
      <c r="H4069" s="1">
        <v>10.0</v>
      </c>
      <c r="I4069" s="1" t="s">
        <v>22</v>
      </c>
      <c r="J4069" s="1">
        <v>0.807</v>
      </c>
      <c r="K4069" s="1">
        <v>0.499</v>
      </c>
      <c r="L4069" s="6">
        <f>if(J4069&gt;QUARTILE!$B$3, "TOP", if(J4069&lt;QUARTILE!$B$4, "BOTTOM", 0))</f>
        <v>0</v>
      </c>
      <c r="M4069" s="6">
        <f t="shared" si="1"/>
        <v>2</v>
      </c>
      <c r="N4069" s="6" t="str">
        <f t="shared" si="2"/>
        <v>Silent</v>
      </c>
      <c r="O4069" s="6" t="str">
        <f t="shared" si="3"/>
        <v>Low Income</v>
      </c>
    </row>
    <row r="4070" hidden="1">
      <c r="A4070" s="1">
        <v>104068.0</v>
      </c>
      <c r="B4070" s="1">
        <v>66.0</v>
      </c>
      <c r="C4070" s="1">
        <v>25000.0</v>
      </c>
      <c r="D4070" s="1" t="s">
        <v>23</v>
      </c>
      <c r="E4070" s="1">
        <v>44037.81</v>
      </c>
      <c r="F4070" s="1">
        <v>3.0</v>
      </c>
      <c r="G4070" s="1">
        <v>19.0</v>
      </c>
      <c r="H4070" s="1">
        <v>4.0</v>
      </c>
      <c r="I4070" s="1" t="s">
        <v>18</v>
      </c>
      <c r="J4070" s="1">
        <v>0.94</v>
      </c>
      <c r="K4070" s="1">
        <v>0.828</v>
      </c>
      <c r="L4070" s="6" t="str">
        <f>if(J4070&gt;QUARTILE!$B$3, "TOP", if(J4070&lt;QUARTILE!$B$4, "BOTTOM", 0))</f>
        <v>TOP</v>
      </c>
      <c r="M4070" s="6">
        <f t="shared" si="1"/>
        <v>1</v>
      </c>
      <c r="N4070" s="6" t="str">
        <f t="shared" si="2"/>
        <v>Baby Boomer</v>
      </c>
      <c r="O4070" s="6" t="str">
        <f t="shared" si="3"/>
        <v>Low Income</v>
      </c>
    </row>
    <row r="4071" hidden="1">
      <c r="A4071" s="1">
        <v>104069.0</v>
      </c>
      <c r="B4071" s="1">
        <v>49.0</v>
      </c>
      <c r="C4071" s="1">
        <v>39000.0</v>
      </c>
      <c r="D4071" s="1" t="s">
        <v>17</v>
      </c>
      <c r="E4071" s="1">
        <v>25225.68</v>
      </c>
      <c r="F4071" s="1">
        <v>1.0</v>
      </c>
      <c r="G4071" s="1">
        <v>25.0</v>
      </c>
      <c r="H4071" s="1">
        <v>9.0</v>
      </c>
      <c r="I4071" s="1" t="s">
        <v>22</v>
      </c>
      <c r="J4071" s="1">
        <v>0.926</v>
      </c>
      <c r="K4071" s="1">
        <v>0.993</v>
      </c>
      <c r="L4071" s="6" t="str">
        <f>if(J4071&gt;QUARTILE!$B$3, "TOP", if(J4071&lt;QUARTILE!$B$4, "BOTTOM", 0))</f>
        <v>TOP</v>
      </c>
      <c r="M4071" s="6">
        <f t="shared" si="1"/>
        <v>2</v>
      </c>
      <c r="N4071" s="6" t="str">
        <f t="shared" si="2"/>
        <v>Gen X</v>
      </c>
      <c r="O4071" s="6" t="str">
        <f t="shared" si="3"/>
        <v>Low Income</v>
      </c>
    </row>
    <row r="4072" hidden="1">
      <c r="A4072" s="1">
        <v>104070.0</v>
      </c>
      <c r="B4072" s="1">
        <v>24.0</v>
      </c>
      <c r="C4072" s="1">
        <v>21000.0</v>
      </c>
      <c r="D4072" s="1" t="s">
        <v>27</v>
      </c>
      <c r="E4072" s="1">
        <v>32754.02</v>
      </c>
      <c r="F4072" s="1">
        <v>1.0</v>
      </c>
      <c r="G4072" s="1">
        <v>24.0</v>
      </c>
      <c r="H4072" s="1">
        <v>15.0</v>
      </c>
      <c r="I4072" s="1" t="s">
        <v>18</v>
      </c>
      <c r="J4072" s="1">
        <v>0.824</v>
      </c>
      <c r="K4072" s="1">
        <v>0.0</v>
      </c>
      <c r="L4072" s="6" t="str">
        <f>if(J4072&gt;QUARTILE!$B$3, "TOP", if(J4072&lt;QUARTILE!$B$4, "BOTTOM", 0))</f>
        <v>TOP</v>
      </c>
      <c r="M4072" s="6">
        <f t="shared" si="1"/>
        <v>1</v>
      </c>
      <c r="N4072" s="6" t="str">
        <f t="shared" si="2"/>
        <v>Millenial</v>
      </c>
      <c r="O4072" s="6" t="str">
        <f t="shared" si="3"/>
        <v>Low Income</v>
      </c>
    </row>
    <row r="4073" hidden="1">
      <c r="A4073" s="1">
        <v>104071.0</v>
      </c>
      <c r="B4073" s="1">
        <v>38.0</v>
      </c>
      <c r="C4073" s="1">
        <v>12000.0</v>
      </c>
      <c r="D4073" s="1" t="s">
        <v>25</v>
      </c>
      <c r="E4073" s="1">
        <v>94407.48</v>
      </c>
      <c r="F4073" s="1">
        <v>2.0</v>
      </c>
      <c r="G4073" s="1">
        <v>26.0</v>
      </c>
      <c r="H4073" s="1">
        <v>14.0</v>
      </c>
      <c r="I4073" s="1" t="s">
        <v>18</v>
      </c>
      <c r="J4073" s="1">
        <v>1.0</v>
      </c>
      <c r="K4073" s="1">
        <v>0.394</v>
      </c>
      <c r="L4073" s="6" t="str">
        <f>if(J4073&gt;QUARTILE!$B$3, "TOP", if(J4073&lt;QUARTILE!$B$4, "BOTTOM", 0))</f>
        <v>TOP</v>
      </c>
      <c r="M4073" s="6">
        <f t="shared" si="1"/>
        <v>1</v>
      </c>
      <c r="N4073" s="6" t="str">
        <f t="shared" si="2"/>
        <v>Gen X</v>
      </c>
      <c r="O4073" s="6" t="str">
        <f t="shared" si="3"/>
        <v>Low Income</v>
      </c>
    </row>
    <row r="4074" hidden="1">
      <c r="A4074" s="1">
        <v>104072.0</v>
      </c>
      <c r="B4074" s="1">
        <v>37.0</v>
      </c>
      <c r="C4074" s="1">
        <v>38000.0</v>
      </c>
      <c r="D4074" s="1" t="s">
        <v>23</v>
      </c>
      <c r="E4074" s="1">
        <v>2894.87</v>
      </c>
      <c r="F4074" s="1">
        <v>5.0</v>
      </c>
      <c r="G4074" s="1">
        <v>21.0</v>
      </c>
      <c r="H4074" s="1">
        <v>16.0</v>
      </c>
      <c r="I4074" s="1" t="s">
        <v>18</v>
      </c>
      <c r="J4074" s="1">
        <v>0.687</v>
      </c>
      <c r="K4074" s="1">
        <v>0.702</v>
      </c>
      <c r="L4074" s="6">
        <f>if(J4074&gt;QUARTILE!$B$3, "TOP", if(J4074&lt;QUARTILE!$B$4, "BOTTOM", 0))</f>
        <v>0</v>
      </c>
      <c r="M4074" s="6">
        <f t="shared" si="1"/>
        <v>1</v>
      </c>
      <c r="N4074" s="6" t="str">
        <f t="shared" si="2"/>
        <v>Gen X</v>
      </c>
      <c r="O4074" s="6" t="str">
        <f t="shared" si="3"/>
        <v>Low Income</v>
      </c>
    </row>
    <row r="4075" hidden="1">
      <c r="A4075" s="1">
        <v>104073.0</v>
      </c>
      <c r="B4075" s="1">
        <v>43.0</v>
      </c>
      <c r="C4075" s="1">
        <v>12000.0</v>
      </c>
      <c r="D4075" s="1" t="s">
        <v>27</v>
      </c>
      <c r="E4075" s="1">
        <v>67135.51</v>
      </c>
      <c r="F4075" s="1">
        <v>2.0</v>
      </c>
      <c r="G4075" s="1">
        <v>21.0</v>
      </c>
      <c r="H4075" s="1">
        <v>6.0</v>
      </c>
      <c r="I4075" s="1" t="s">
        <v>18</v>
      </c>
      <c r="J4075" s="1">
        <v>0.726</v>
      </c>
      <c r="K4075" s="1">
        <v>0.0</v>
      </c>
      <c r="L4075" s="6">
        <f>if(J4075&gt;QUARTILE!$B$3, "TOP", if(J4075&lt;QUARTILE!$B$4, "BOTTOM", 0))</f>
        <v>0</v>
      </c>
      <c r="M4075" s="6">
        <f t="shared" si="1"/>
        <v>1</v>
      </c>
      <c r="N4075" s="6" t="str">
        <f t="shared" si="2"/>
        <v>Gen X</v>
      </c>
      <c r="O4075" s="6" t="str">
        <f t="shared" si="3"/>
        <v>Low Income</v>
      </c>
    </row>
    <row r="4076">
      <c r="A4076" s="1">
        <v>104074.0</v>
      </c>
      <c r="B4076" s="1">
        <v>80.0</v>
      </c>
      <c r="C4076" s="1">
        <v>65000.0</v>
      </c>
      <c r="D4076" s="1" t="s">
        <v>23</v>
      </c>
      <c r="E4076" s="1">
        <v>18385.79</v>
      </c>
      <c r="F4076" s="1">
        <v>4.0</v>
      </c>
      <c r="G4076" s="1">
        <v>10.0</v>
      </c>
      <c r="H4076" s="1">
        <v>6.0</v>
      </c>
      <c r="I4076" s="1" t="s">
        <v>22</v>
      </c>
      <c r="J4076" s="1">
        <v>0.825</v>
      </c>
      <c r="K4076" s="1">
        <v>0.891</v>
      </c>
      <c r="L4076" s="6" t="str">
        <f>if(J4076&gt;QUARTILE!$B$3, "TOP", if(J4076&lt;QUARTILE!$B$4, "BOTTOM", 0))</f>
        <v>TOP</v>
      </c>
      <c r="M4076" s="6">
        <f t="shared" si="1"/>
        <v>2</v>
      </c>
      <c r="N4076" s="6" t="str">
        <f t="shared" si="2"/>
        <v>Silent</v>
      </c>
      <c r="O4076" s="6" t="str">
        <f t="shared" si="3"/>
        <v>Medium Income</v>
      </c>
    </row>
    <row r="4077" hidden="1">
      <c r="A4077" s="1">
        <v>104075.0</v>
      </c>
      <c r="B4077" s="1">
        <v>21.0</v>
      </c>
      <c r="C4077" s="1">
        <v>31000.0</v>
      </c>
      <c r="D4077" s="1" t="s">
        <v>23</v>
      </c>
      <c r="E4077" s="1">
        <v>33560.03</v>
      </c>
      <c r="F4077" s="1">
        <v>4.0</v>
      </c>
      <c r="G4077" s="1">
        <v>25.0</v>
      </c>
      <c r="H4077" s="1">
        <v>11.0</v>
      </c>
      <c r="I4077" s="1" t="s">
        <v>18</v>
      </c>
      <c r="J4077" s="1">
        <v>0.556</v>
      </c>
      <c r="K4077" s="1">
        <v>0.788</v>
      </c>
      <c r="L4077" s="6">
        <f>if(J4077&gt;QUARTILE!$B$3, "TOP", if(J4077&lt;QUARTILE!$B$4, "BOTTOM", 0))</f>
        <v>0</v>
      </c>
      <c r="M4077" s="6">
        <f t="shared" si="1"/>
        <v>1</v>
      </c>
      <c r="N4077" s="6" t="str">
        <f t="shared" si="2"/>
        <v>Millenial</v>
      </c>
      <c r="O4077" s="6" t="str">
        <f t="shared" si="3"/>
        <v>Low Income</v>
      </c>
    </row>
    <row r="4078" hidden="1">
      <c r="A4078" s="1">
        <v>104076.0</v>
      </c>
      <c r="B4078" s="1">
        <v>63.0</v>
      </c>
      <c r="C4078" s="1">
        <v>15000.0</v>
      </c>
      <c r="D4078" s="1" t="s">
        <v>23</v>
      </c>
      <c r="E4078" s="1">
        <v>21006.11</v>
      </c>
      <c r="F4078" s="1">
        <v>5.0</v>
      </c>
      <c r="G4078" s="1">
        <v>15.0</v>
      </c>
      <c r="H4078" s="1">
        <v>7.0</v>
      </c>
      <c r="I4078" s="1" t="s">
        <v>22</v>
      </c>
      <c r="J4078" s="1">
        <v>0.279</v>
      </c>
      <c r="K4078" s="1">
        <v>0.158</v>
      </c>
      <c r="L4078" s="6" t="str">
        <f>if(J4078&gt;QUARTILE!$B$3, "TOP", if(J4078&lt;QUARTILE!$B$4, "BOTTOM", 0))</f>
        <v>BOTTOM</v>
      </c>
      <c r="M4078" s="6">
        <f t="shared" si="1"/>
        <v>2</v>
      </c>
      <c r="N4078" s="6" t="str">
        <f t="shared" si="2"/>
        <v>Baby Boomer</v>
      </c>
      <c r="O4078" s="6" t="str">
        <f t="shared" si="3"/>
        <v>Low Income</v>
      </c>
    </row>
    <row r="4079" hidden="1">
      <c r="A4079" s="1">
        <v>104077.0</v>
      </c>
      <c r="B4079" s="1">
        <v>69.0</v>
      </c>
      <c r="C4079" s="1">
        <v>43000.0</v>
      </c>
      <c r="D4079" s="1" t="s">
        <v>25</v>
      </c>
      <c r="E4079" s="1">
        <v>16881.16</v>
      </c>
      <c r="F4079" s="1">
        <v>5.0</v>
      </c>
      <c r="G4079" s="1">
        <v>24.0</v>
      </c>
      <c r="H4079" s="1">
        <v>8.0</v>
      </c>
      <c r="I4079" s="1" t="s">
        <v>22</v>
      </c>
      <c r="J4079" s="1">
        <v>0.463</v>
      </c>
      <c r="K4079" s="1">
        <v>0.736</v>
      </c>
      <c r="L4079" s="6">
        <f>if(J4079&gt;QUARTILE!$B$3, "TOP", if(J4079&lt;QUARTILE!$B$4, "BOTTOM", 0))</f>
        <v>0</v>
      </c>
      <c r="M4079" s="6">
        <f t="shared" si="1"/>
        <v>2</v>
      </c>
      <c r="N4079" s="6" t="str">
        <f t="shared" si="2"/>
        <v>Baby Boomer</v>
      </c>
      <c r="O4079" s="6" t="str">
        <f t="shared" si="3"/>
        <v>Low Income</v>
      </c>
    </row>
    <row r="4080" hidden="1">
      <c r="A4080" s="1">
        <v>104078.0</v>
      </c>
      <c r="B4080" s="1">
        <v>39.0</v>
      </c>
      <c r="C4080" s="1">
        <v>22000.0</v>
      </c>
      <c r="D4080" s="1" t="s">
        <v>23</v>
      </c>
      <c r="E4080" s="1">
        <v>24322.19</v>
      </c>
      <c r="F4080" s="1">
        <v>5.0</v>
      </c>
      <c r="G4080" s="1">
        <v>17.0</v>
      </c>
      <c r="H4080" s="1">
        <v>16.0</v>
      </c>
      <c r="I4080" s="1" t="s">
        <v>22</v>
      </c>
      <c r="J4080" s="1">
        <v>0.643</v>
      </c>
      <c r="K4080" s="1">
        <v>0.531</v>
      </c>
      <c r="L4080" s="6">
        <f>if(J4080&gt;QUARTILE!$B$3, "TOP", if(J4080&lt;QUARTILE!$B$4, "BOTTOM", 0))</f>
        <v>0</v>
      </c>
      <c r="M4080" s="6">
        <f t="shared" si="1"/>
        <v>2</v>
      </c>
      <c r="N4080" s="6" t="str">
        <f t="shared" si="2"/>
        <v>Gen X</v>
      </c>
      <c r="O4080" s="6" t="str">
        <f t="shared" si="3"/>
        <v>Low Income</v>
      </c>
    </row>
    <row r="4081" hidden="1">
      <c r="A4081" s="1">
        <v>104079.0</v>
      </c>
      <c r="B4081" s="1">
        <v>32.0</v>
      </c>
      <c r="C4081" s="1">
        <v>19000.0</v>
      </c>
      <c r="D4081" s="1" t="s">
        <v>23</v>
      </c>
      <c r="E4081" s="1">
        <v>7720.86</v>
      </c>
      <c r="F4081" s="1">
        <v>1.0</v>
      </c>
      <c r="G4081" s="1">
        <v>20.0</v>
      </c>
      <c r="H4081" s="1">
        <v>12.0</v>
      </c>
      <c r="I4081" s="1" t="s">
        <v>22</v>
      </c>
      <c r="J4081" s="1">
        <v>0.74</v>
      </c>
      <c r="K4081" s="1">
        <v>0.034</v>
      </c>
      <c r="L4081" s="6">
        <f>if(J4081&gt;QUARTILE!$B$3, "TOP", if(J4081&lt;QUARTILE!$B$4, "BOTTOM", 0))</f>
        <v>0</v>
      </c>
      <c r="M4081" s="6">
        <f t="shared" si="1"/>
        <v>2</v>
      </c>
      <c r="N4081" s="6" t="str">
        <f t="shared" si="2"/>
        <v>Gen X</v>
      </c>
      <c r="O4081" s="6" t="str">
        <f t="shared" si="3"/>
        <v>Low Income</v>
      </c>
    </row>
    <row r="4082" hidden="1">
      <c r="A4082" s="1">
        <v>104080.0</v>
      </c>
      <c r="B4082" s="1">
        <v>73.0</v>
      </c>
      <c r="C4082" s="1">
        <v>15000.0</v>
      </c>
      <c r="D4082" s="1" t="s">
        <v>27</v>
      </c>
      <c r="E4082" s="1">
        <v>51612.02</v>
      </c>
      <c r="F4082" s="1">
        <v>1.0</v>
      </c>
      <c r="G4082" s="1">
        <v>19.0</v>
      </c>
      <c r="H4082" s="1">
        <v>5.0</v>
      </c>
      <c r="I4082" s="1" t="s">
        <v>18</v>
      </c>
      <c r="J4082" s="1">
        <v>0.557</v>
      </c>
      <c r="K4082" s="1">
        <v>0.197</v>
      </c>
      <c r="L4082" s="6">
        <f>if(J4082&gt;QUARTILE!$B$3, "TOP", if(J4082&lt;QUARTILE!$B$4, "BOTTOM", 0))</f>
        <v>0</v>
      </c>
      <c r="M4082" s="6">
        <f t="shared" si="1"/>
        <v>1</v>
      </c>
      <c r="N4082" s="6" t="str">
        <f t="shared" si="2"/>
        <v>Baby Boomer</v>
      </c>
      <c r="O4082" s="6" t="str">
        <f t="shared" si="3"/>
        <v>Low Income</v>
      </c>
    </row>
    <row r="4083" hidden="1">
      <c r="A4083" s="1">
        <v>104081.0</v>
      </c>
      <c r="B4083" s="1">
        <v>57.0</v>
      </c>
      <c r="C4083" s="1">
        <v>7000.0</v>
      </c>
      <c r="D4083" s="1" t="s">
        <v>25</v>
      </c>
      <c r="E4083" s="1">
        <v>2449.97</v>
      </c>
      <c r="F4083" s="1">
        <v>4.0</v>
      </c>
      <c r="G4083" s="1">
        <v>20.0</v>
      </c>
      <c r="H4083" s="1">
        <v>7.0</v>
      </c>
      <c r="I4083" s="1" t="s">
        <v>22</v>
      </c>
      <c r="J4083" s="1">
        <v>0.38</v>
      </c>
      <c r="K4083" s="1">
        <v>0.213</v>
      </c>
      <c r="L4083" s="6">
        <f>if(J4083&gt;QUARTILE!$B$3, "TOP", if(J4083&lt;QUARTILE!$B$4, "BOTTOM", 0))</f>
        <v>0</v>
      </c>
      <c r="M4083" s="6">
        <f t="shared" si="1"/>
        <v>2</v>
      </c>
      <c r="N4083" s="6" t="str">
        <f t="shared" si="2"/>
        <v>Gen X</v>
      </c>
      <c r="O4083" s="6" t="str">
        <f t="shared" si="3"/>
        <v>Low Income</v>
      </c>
    </row>
    <row r="4084" hidden="1">
      <c r="A4084" s="1">
        <v>104082.0</v>
      </c>
      <c r="B4084" s="1">
        <v>38.0</v>
      </c>
      <c r="C4084" s="1">
        <v>32000.0</v>
      </c>
      <c r="D4084" s="1" t="s">
        <v>25</v>
      </c>
      <c r="E4084" s="1">
        <v>7655.43</v>
      </c>
      <c r="F4084" s="1">
        <v>5.0</v>
      </c>
      <c r="G4084" s="1">
        <v>22.0</v>
      </c>
      <c r="H4084" s="1">
        <v>15.0</v>
      </c>
      <c r="I4084" s="1" t="s">
        <v>22</v>
      </c>
      <c r="J4084" s="1">
        <v>0.297</v>
      </c>
      <c r="K4084" s="1">
        <v>0.83</v>
      </c>
      <c r="L4084" s="6" t="str">
        <f>if(J4084&gt;QUARTILE!$B$3, "TOP", if(J4084&lt;QUARTILE!$B$4, "BOTTOM", 0))</f>
        <v>BOTTOM</v>
      </c>
      <c r="M4084" s="6">
        <f t="shared" si="1"/>
        <v>2</v>
      </c>
      <c r="N4084" s="6" t="str">
        <f t="shared" si="2"/>
        <v>Gen X</v>
      </c>
      <c r="O4084" s="6" t="str">
        <f t="shared" si="3"/>
        <v>Low Income</v>
      </c>
    </row>
    <row r="4085" hidden="1">
      <c r="A4085" s="1">
        <v>104083.0</v>
      </c>
      <c r="B4085" s="1">
        <v>32.0</v>
      </c>
      <c r="C4085" s="1">
        <v>8000.0</v>
      </c>
      <c r="D4085" s="1" t="s">
        <v>25</v>
      </c>
      <c r="E4085" s="1">
        <v>633.16</v>
      </c>
      <c r="F4085" s="1">
        <v>3.0</v>
      </c>
      <c r="G4085" s="1">
        <v>21.0</v>
      </c>
      <c r="H4085" s="1">
        <v>10.0</v>
      </c>
      <c r="I4085" s="1" t="s">
        <v>22</v>
      </c>
      <c r="J4085" s="1">
        <v>0.233</v>
      </c>
      <c r="K4085" s="1">
        <v>0.898</v>
      </c>
      <c r="L4085" s="6" t="str">
        <f>if(J4085&gt;QUARTILE!$B$3, "TOP", if(J4085&lt;QUARTILE!$B$4, "BOTTOM", 0))</f>
        <v>BOTTOM</v>
      </c>
      <c r="M4085" s="6">
        <f t="shared" si="1"/>
        <v>2</v>
      </c>
      <c r="N4085" s="6" t="str">
        <f t="shared" si="2"/>
        <v>Gen X</v>
      </c>
      <c r="O4085" s="6" t="str">
        <f t="shared" si="3"/>
        <v>Low Income</v>
      </c>
    </row>
    <row r="4086" hidden="1">
      <c r="A4086" s="1">
        <v>104084.0</v>
      </c>
      <c r="B4086" s="1">
        <v>39.0</v>
      </c>
      <c r="C4086" s="1">
        <v>14000.0</v>
      </c>
      <c r="D4086" s="1" t="s">
        <v>30</v>
      </c>
      <c r="E4086" s="1">
        <v>6330.5</v>
      </c>
      <c r="F4086" s="1">
        <v>4.0</v>
      </c>
      <c r="G4086" s="1">
        <v>19.0</v>
      </c>
      <c r="H4086" s="1">
        <v>6.0</v>
      </c>
      <c r="I4086" s="1" t="s">
        <v>22</v>
      </c>
      <c r="J4086" s="1">
        <v>0.476</v>
      </c>
      <c r="K4086" s="1">
        <v>0.0</v>
      </c>
      <c r="L4086" s="6">
        <f>if(J4086&gt;QUARTILE!$B$3, "TOP", if(J4086&lt;QUARTILE!$B$4, "BOTTOM", 0))</f>
        <v>0</v>
      </c>
      <c r="M4086" s="6">
        <f t="shared" si="1"/>
        <v>2</v>
      </c>
      <c r="N4086" s="6" t="str">
        <f t="shared" si="2"/>
        <v>Gen X</v>
      </c>
      <c r="O4086" s="6" t="str">
        <f t="shared" si="3"/>
        <v>Low Income</v>
      </c>
    </row>
    <row r="4087" hidden="1">
      <c r="A4087" s="1">
        <v>104085.0</v>
      </c>
      <c r="B4087" s="1">
        <v>69.0</v>
      </c>
      <c r="C4087" s="1">
        <v>29000.0</v>
      </c>
      <c r="D4087" s="1" t="s">
        <v>23</v>
      </c>
      <c r="E4087" s="1">
        <v>4923.46</v>
      </c>
      <c r="F4087" s="1">
        <v>5.0</v>
      </c>
      <c r="G4087" s="1">
        <v>24.0</v>
      </c>
      <c r="H4087" s="1">
        <v>2.0</v>
      </c>
      <c r="I4087" s="1" t="s">
        <v>22</v>
      </c>
      <c r="J4087" s="1">
        <v>0.756</v>
      </c>
      <c r="K4087" s="1">
        <v>0.691</v>
      </c>
      <c r="L4087" s="6">
        <f>if(J4087&gt;QUARTILE!$B$3, "TOP", if(J4087&lt;QUARTILE!$B$4, "BOTTOM", 0))</f>
        <v>0</v>
      </c>
      <c r="M4087" s="6">
        <f t="shared" si="1"/>
        <v>2</v>
      </c>
      <c r="N4087" s="6" t="str">
        <f t="shared" si="2"/>
        <v>Baby Boomer</v>
      </c>
      <c r="O4087" s="6" t="str">
        <f t="shared" si="3"/>
        <v>Low Income</v>
      </c>
    </row>
    <row r="4088" hidden="1">
      <c r="A4088" s="1">
        <v>104086.0</v>
      </c>
      <c r="B4088" s="1">
        <v>45.0</v>
      </c>
      <c r="C4088" s="1">
        <v>16000.0</v>
      </c>
      <c r="D4088" s="1" t="s">
        <v>23</v>
      </c>
      <c r="E4088" s="1">
        <v>1018.1</v>
      </c>
      <c r="F4088" s="1">
        <v>3.0</v>
      </c>
      <c r="G4088" s="1">
        <v>23.0</v>
      </c>
      <c r="H4088" s="1">
        <v>8.0</v>
      </c>
      <c r="I4088" s="1" t="s">
        <v>22</v>
      </c>
      <c r="J4088" s="1">
        <v>0.88</v>
      </c>
      <c r="K4088" s="1">
        <v>0.12</v>
      </c>
      <c r="L4088" s="6" t="str">
        <f>if(J4088&gt;QUARTILE!$B$3, "TOP", if(J4088&lt;QUARTILE!$B$4, "BOTTOM", 0))</f>
        <v>TOP</v>
      </c>
      <c r="M4088" s="6">
        <f t="shared" si="1"/>
        <v>2</v>
      </c>
      <c r="N4088" s="6" t="str">
        <f t="shared" si="2"/>
        <v>Gen X</v>
      </c>
      <c r="O4088" s="6" t="str">
        <f t="shared" si="3"/>
        <v>Low Income</v>
      </c>
    </row>
    <row r="4089" hidden="1">
      <c r="A4089" s="1">
        <v>104087.0</v>
      </c>
      <c r="B4089" s="1">
        <v>31.0</v>
      </c>
      <c r="C4089" s="1">
        <v>24000.0</v>
      </c>
      <c r="D4089" s="1" t="s">
        <v>27</v>
      </c>
      <c r="E4089" s="1">
        <v>13536.58</v>
      </c>
      <c r="F4089" s="1">
        <v>5.0</v>
      </c>
      <c r="G4089" s="1">
        <v>22.0</v>
      </c>
      <c r="H4089" s="1">
        <v>9.0</v>
      </c>
      <c r="I4089" s="1" t="s">
        <v>22</v>
      </c>
      <c r="J4089" s="1">
        <v>0.345</v>
      </c>
      <c r="K4089" s="1">
        <v>0.741</v>
      </c>
      <c r="L4089" s="6">
        <f>if(J4089&gt;QUARTILE!$B$3, "TOP", if(J4089&lt;QUARTILE!$B$4, "BOTTOM", 0))</f>
        <v>0</v>
      </c>
      <c r="M4089" s="6">
        <f t="shared" si="1"/>
        <v>2</v>
      </c>
      <c r="N4089" s="6" t="str">
        <f t="shared" si="2"/>
        <v>Gen X</v>
      </c>
      <c r="O4089" s="6" t="str">
        <f t="shared" si="3"/>
        <v>Low Income</v>
      </c>
    </row>
    <row r="4090" hidden="1">
      <c r="A4090" s="1">
        <v>104088.0</v>
      </c>
      <c r="B4090" s="1">
        <v>44.0</v>
      </c>
      <c r="C4090" s="1">
        <v>11000.0</v>
      </c>
      <c r="D4090" s="1" t="s">
        <v>23</v>
      </c>
      <c r="E4090" s="1">
        <v>12646.16</v>
      </c>
      <c r="F4090" s="1">
        <v>2.0</v>
      </c>
      <c r="G4090" s="1">
        <v>22.0</v>
      </c>
      <c r="H4090" s="1">
        <v>9.0</v>
      </c>
      <c r="I4090" s="1" t="s">
        <v>22</v>
      </c>
      <c r="J4090" s="1">
        <v>0.661</v>
      </c>
      <c r="K4090" s="1">
        <v>0.846</v>
      </c>
      <c r="L4090" s="6">
        <f>if(J4090&gt;QUARTILE!$B$3, "TOP", if(J4090&lt;QUARTILE!$B$4, "BOTTOM", 0))</f>
        <v>0</v>
      </c>
      <c r="M4090" s="6">
        <f t="shared" si="1"/>
        <v>2</v>
      </c>
      <c r="N4090" s="6" t="str">
        <f t="shared" si="2"/>
        <v>Gen X</v>
      </c>
      <c r="O4090" s="6" t="str">
        <f t="shared" si="3"/>
        <v>Low Income</v>
      </c>
    </row>
    <row r="4091" hidden="1">
      <c r="A4091" s="1">
        <v>104089.0</v>
      </c>
      <c r="B4091" s="1">
        <v>78.0</v>
      </c>
      <c r="C4091" s="1">
        <v>18000.0</v>
      </c>
      <c r="D4091" s="1" t="s">
        <v>27</v>
      </c>
      <c r="E4091" s="1">
        <v>1618.68</v>
      </c>
      <c r="F4091" s="1">
        <v>3.0</v>
      </c>
      <c r="G4091" s="1">
        <v>18.0</v>
      </c>
      <c r="H4091" s="1">
        <v>3.0</v>
      </c>
      <c r="I4091" s="1" t="s">
        <v>22</v>
      </c>
      <c r="J4091" s="1">
        <v>0.478</v>
      </c>
      <c r="K4091" s="1">
        <v>0.059</v>
      </c>
      <c r="L4091" s="6">
        <f>if(J4091&gt;QUARTILE!$B$3, "TOP", if(J4091&lt;QUARTILE!$B$4, "BOTTOM", 0))</f>
        <v>0</v>
      </c>
      <c r="M4091" s="6">
        <f t="shared" si="1"/>
        <v>2</v>
      </c>
      <c r="N4091" s="6" t="str">
        <f t="shared" si="2"/>
        <v>Baby Boomer</v>
      </c>
      <c r="O4091" s="6" t="str">
        <f t="shared" si="3"/>
        <v>Low Income</v>
      </c>
    </row>
    <row r="4092" hidden="1">
      <c r="A4092" s="1">
        <v>104090.0</v>
      </c>
      <c r="B4092" s="1">
        <v>58.0</v>
      </c>
      <c r="C4092" s="1">
        <v>24000.0</v>
      </c>
      <c r="D4092" s="1" t="s">
        <v>25</v>
      </c>
      <c r="E4092" s="1">
        <v>6072.18</v>
      </c>
      <c r="F4092" s="1">
        <v>2.0</v>
      </c>
      <c r="G4092" s="1">
        <v>23.0</v>
      </c>
      <c r="H4092" s="1">
        <v>4.0</v>
      </c>
      <c r="I4092" s="1" t="s">
        <v>22</v>
      </c>
      <c r="J4092" s="1">
        <v>1.0</v>
      </c>
      <c r="K4092" s="1">
        <v>0.326</v>
      </c>
      <c r="L4092" s="6" t="str">
        <f>if(J4092&gt;QUARTILE!$B$3, "TOP", if(J4092&lt;QUARTILE!$B$4, "BOTTOM", 0))</f>
        <v>TOP</v>
      </c>
      <c r="M4092" s="6">
        <f t="shared" si="1"/>
        <v>2</v>
      </c>
      <c r="N4092" s="6" t="str">
        <f t="shared" si="2"/>
        <v>Gen X</v>
      </c>
      <c r="O4092" s="6" t="str">
        <f t="shared" si="3"/>
        <v>Low Income</v>
      </c>
    </row>
    <row r="4093" hidden="1">
      <c r="A4093" s="1">
        <v>104091.0</v>
      </c>
      <c r="B4093" s="1">
        <v>57.0</v>
      </c>
      <c r="C4093" s="1">
        <v>12000.0</v>
      </c>
      <c r="D4093" s="1" t="s">
        <v>30</v>
      </c>
      <c r="E4093" s="1">
        <v>61289.72</v>
      </c>
      <c r="F4093" s="1">
        <v>1.0</v>
      </c>
      <c r="G4093" s="1">
        <v>14.0</v>
      </c>
      <c r="H4093" s="1">
        <v>5.0</v>
      </c>
      <c r="I4093" s="1" t="s">
        <v>18</v>
      </c>
      <c r="J4093" s="1">
        <v>0.982</v>
      </c>
      <c r="K4093" s="1">
        <v>0.28</v>
      </c>
      <c r="L4093" s="6" t="str">
        <f>if(J4093&gt;QUARTILE!$B$3, "TOP", if(J4093&lt;QUARTILE!$B$4, "BOTTOM", 0))</f>
        <v>TOP</v>
      </c>
      <c r="M4093" s="6">
        <f t="shared" si="1"/>
        <v>1</v>
      </c>
      <c r="N4093" s="6" t="str">
        <f t="shared" si="2"/>
        <v>Gen X</v>
      </c>
      <c r="O4093" s="6" t="str">
        <f t="shared" si="3"/>
        <v>Low Income</v>
      </c>
    </row>
    <row r="4094" hidden="1">
      <c r="A4094" s="1">
        <v>104092.0</v>
      </c>
      <c r="B4094" s="1">
        <v>75.0</v>
      </c>
      <c r="C4094" s="1">
        <v>61000.0</v>
      </c>
      <c r="D4094" s="1" t="s">
        <v>21</v>
      </c>
      <c r="E4094" s="1">
        <v>2347.24</v>
      </c>
      <c r="F4094" s="1">
        <v>4.0</v>
      </c>
      <c r="G4094" s="1">
        <v>32.0</v>
      </c>
      <c r="H4094" s="1">
        <v>2.0</v>
      </c>
      <c r="I4094" s="1" t="s">
        <v>22</v>
      </c>
      <c r="J4094" s="1">
        <v>0.982</v>
      </c>
      <c r="K4094" s="1">
        <v>0.905</v>
      </c>
      <c r="L4094" s="6" t="str">
        <f>if(J4094&gt;QUARTILE!$B$3, "TOP", if(J4094&lt;QUARTILE!$B$4, "BOTTOM", 0))</f>
        <v>TOP</v>
      </c>
      <c r="M4094" s="6">
        <f t="shared" si="1"/>
        <v>2</v>
      </c>
      <c r="N4094" s="6" t="str">
        <f t="shared" si="2"/>
        <v>Baby Boomer</v>
      </c>
      <c r="O4094" s="6" t="str">
        <f t="shared" si="3"/>
        <v>Medium Income</v>
      </c>
    </row>
    <row r="4095" hidden="1">
      <c r="A4095" s="1">
        <v>104093.0</v>
      </c>
      <c r="B4095" s="1">
        <v>45.0</v>
      </c>
      <c r="C4095" s="1">
        <v>15000.0</v>
      </c>
      <c r="D4095" s="1" t="s">
        <v>24</v>
      </c>
      <c r="E4095" s="1">
        <v>7277.41</v>
      </c>
      <c r="F4095" s="1">
        <v>5.0</v>
      </c>
      <c r="G4095" s="1">
        <v>18.0</v>
      </c>
      <c r="H4095" s="1">
        <v>10.0</v>
      </c>
      <c r="I4095" s="1" t="s">
        <v>22</v>
      </c>
      <c r="J4095" s="1">
        <v>0.579</v>
      </c>
      <c r="K4095" s="1">
        <v>0.321</v>
      </c>
      <c r="L4095" s="6">
        <f>if(J4095&gt;QUARTILE!$B$3, "TOP", if(J4095&lt;QUARTILE!$B$4, "BOTTOM", 0))</f>
        <v>0</v>
      </c>
      <c r="M4095" s="6">
        <f t="shared" si="1"/>
        <v>2</v>
      </c>
      <c r="N4095" s="6" t="str">
        <f t="shared" si="2"/>
        <v>Gen X</v>
      </c>
      <c r="O4095" s="6" t="str">
        <f t="shared" si="3"/>
        <v>Low Income</v>
      </c>
    </row>
    <row r="4096" hidden="1">
      <c r="A4096" s="1">
        <v>104094.0</v>
      </c>
      <c r="B4096" s="1">
        <v>43.0</v>
      </c>
      <c r="C4096" s="1">
        <v>50000.0</v>
      </c>
      <c r="D4096" s="1" t="s">
        <v>23</v>
      </c>
      <c r="E4096" s="1">
        <v>730.43</v>
      </c>
      <c r="F4096" s="1">
        <v>4.0</v>
      </c>
      <c r="G4096" s="1">
        <v>26.0</v>
      </c>
      <c r="H4096" s="1">
        <v>12.0</v>
      </c>
      <c r="I4096" s="1" t="s">
        <v>18</v>
      </c>
      <c r="J4096" s="1">
        <v>0.487</v>
      </c>
      <c r="K4096" s="1">
        <v>0.206</v>
      </c>
      <c r="L4096" s="6">
        <f>if(J4096&gt;QUARTILE!$B$3, "TOP", if(J4096&lt;QUARTILE!$B$4, "BOTTOM", 0))</f>
        <v>0</v>
      </c>
      <c r="M4096" s="6">
        <f t="shared" si="1"/>
        <v>1</v>
      </c>
      <c r="N4096" s="6" t="str">
        <f t="shared" si="2"/>
        <v>Gen X</v>
      </c>
      <c r="O4096" s="6" t="str">
        <f t="shared" si="3"/>
        <v>Medium Income</v>
      </c>
    </row>
    <row r="4097" hidden="1">
      <c r="A4097" s="1">
        <v>104095.0</v>
      </c>
      <c r="B4097" s="1">
        <v>66.0</v>
      </c>
      <c r="C4097" s="1">
        <v>20000.0</v>
      </c>
      <c r="D4097" s="1" t="s">
        <v>17</v>
      </c>
      <c r="E4097" s="1">
        <v>3224.21</v>
      </c>
      <c r="F4097" s="1">
        <v>5.0</v>
      </c>
      <c r="G4097" s="1">
        <v>13.0</v>
      </c>
      <c r="H4097" s="1">
        <v>7.0</v>
      </c>
      <c r="I4097" s="1" t="s">
        <v>22</v>
      </c>
      <c r="J4097" s="1">
        <v>0.652</v>
      </c>
      <c r="K4097" s="1">
        <v>0.57</v>
      </c>
      <c r="L4097" s="6">
        <f>if(J4097&gt;QUARTILE!$B$3, "TOP", if(J4097&lt;QUARTILE!$B$4, "BOTTOM", 0))</f>
        <v>0</v>
      </c>
      <c r="M4097" s="6">
        <f t="shared" si="1"/>
        <v>2</v>
      </c>
      <c r="N4097" s="6" t="str">
        <f t="shared" si="2"/>
        <v>Baby Boomer</v>
      </c>
      <c r="O4097" s="6" t="str">
        <f t="shared" si="3"/>
        <v>Low Income</v>
      </c>
    </row>
    <row r="4098">
      <c r="A4098" s="1">
        <v>104096.0</v>
      </c>
      <c r="B4098" s="1">
        <v>80.0</v>
      </c>
      <c r="C4098" s="1">
        <v>9000.0</v>
      </c>
      <c r="D4098" s="1" t="s">
        <v>23</v>
      </c>
      <c r="E4098" s="1">
        <v>24039.3</v>
      </c>
      <c r="F4098" s="1">
        <v>2.0</v>
      </c>
      <c r="G4098" s="1">
        <v>17.0</v>
      </c>
      <c r="H4098" s="1">
        <v>5.0</v>
      </c>
      <c r="I4098" s="1" t="s">
        <v>22</v>
      </c>
      <c r="J4098" s="1">
        <v>0.21</v>
      </c>
      <c r="K4098" s="1">
        <v>0.159</v>
      </c>
      <c r="L4098" s="6" t="str">
        <f>if(J4098&gt;QUARTILE!$B$3, "TOP", if(J4098&lt;QUARTILE!$B$4, "BOTTOM", 0))</f>
        <v>BOTTOM</v>
      </c>
      <c r="M4098" s="6">
        <f t="shared" si="1"/>
        <v>2</v>
      </c>
      <c r="N4098" s="6" t="str">
        <f t="shared" si="2"/>
        <v>Silent</v>
      </c>
      <c r="O4098" s="6" t="str">
        <f t="shared" si="3"/>
        <v>Low Income</v>
      </c>
    </row>
    <row r="4099" hidden="1">
      <c r="A4099" s="1">
        <v>104097.0</v>
      </c>
      <c r="B4099" s="1">
        <v>19.0</v>
      </c>
      <c r="C4099" s="1">
        <v>11000.0</v>
      </c>
      <c r="D4099" s="1" t="s">
        <v>27</v>
      </c>
      <c r="E4099" s="1">
        <v>9136.74</v>
      </c>
      <c r="F4099" s="1">
        <v>3.0</v>
      </c>
      <c r="G4099" s="1">
        <v>17.0</v>
      </c>
      <c r="H4099" s="1">
        <v>11.0</v>
      </c>
      <c r="I4099" s="1" t="s">
        <v>22</v>
      </c>
      <c r="J4099" s="1">
        <v>0.883</v>
      </c>
      <c r="K4099" s="1">
        <v>0.625</v>
      </c>
      <c r="L4099" s="6" t="str">
        <f>if(J4099&gt;QUARTILE!$B$3, "TOP", if(J4099&lt;QUARTILE!$B$4, "BOTTOM", 0))</f>
        <v>TOP</v>
      </c>
      <c r="M4099" s="6">
        <f t="shared" si="1"/>
        <v>2</v>
      </c>
      <c r="N4099" s="6" t="str">
        <f t="shared" si="2"/>
        <v>Millenial</v>
      </c>
      <c r="O4099" s="6" t="str">
        <f t="shared" si="3"/>
        <v>Low Income</v>
      </c>
    </row>
    <row r="4100" hidden="1">
      <c r="A4100" s="1">
        <v>104098.0</v>
      </c>
      <c r="B4100" s="1">
        <v>42.0</v>
      </c>
      <c r="C4100" s="1">
        <v>24000.0</v>
      </c>
      <c r="D4100" s="1" t="s">
        <v>27</v>
      </c>
      <c r="E4100" s="1">
        <v>12032.39</v>
      </c>
      <c r="F4100" s="1">
        <v>3.0</v>
      </c>
      <c r="G4100" s="1">
        <v>12.0</v>
      </c>
      <c r="H4100" s="1">
        <v>9.0</v>
      </c>
      <c r="I4100" s="1" t="s">
        <v>22</v>
      </c>
      <c r="J4100" s="1">
        <v>0.271</v>
      </c>
      <c r="K4100" s="1">
        <v>0.459</v>
      </c>
      <c r="L4100" s="6" t="str">
        <f>if(J4100&gt;QUARTILE!$B$3, "TOP", if(J4100&lt;QUARTILE!$B$4, "BOTTOM", 0))</f>
        <v>BOTTOM</v>
      </c>
      <c r="M4100" s="6">
        <f t="shared" si="1"/>
        <v>2</v>
      </c>
      <c r="N4100" s="6" t="str">
        <f t="shared" si="2"/>
        <v>Gen X</v>
      </c>
      <c r="O4100" s="6" t="str">
        <f t="shared" si="3"/>
        <v>Low Income</v>
      </c>
    </row>
    <row r="4101" hidden="1">
      <c r="A4101" s="1">
        <v>104099.0</v>
      </c>
      <c r="B4101" s="1">
        <v>73.0</v>
      </c>
      <c r="C4101" s="1">
        <v>41000.0</v>
      </c>
      <c r="D4101" s="1" t="s">
        <v>23</v>
      </c>
      <c r="E4101" s="1">
        <v>3415.25</v>
      </c>
      <c r="F4101" s="1">
        <v>5.0</v>
      </c>
      <c r="G4101" s="1">
        <v>16.0</v>
      </c>
      <c r="H4101" s="1">
        <v>5.0</v>
      </c>
      <c r="I4101" s="1" t="s">
        <v>22</v>
      </c>
      <c r="J4101" s="1">
        <v>0.877</v>
      </c>
      <c r="K4101" s="1">
        <v>0.681</v>
      </c>
      <c r="L4101" s="6" t="str">
        <f>if(J4101&gt;QUARTILE!$B$3, "TOP", if(J4101&lt;QUARTILE!$B$4, "BOTTOM", 0))</f>
        <v>TOP</v>
      </c>
      <c r="M4101" s="6">
        <f t="shared" si="1"/>
        <v>2</v>
      </c>
      <c r="N4101" s="6" t="str">
        <f t="shared" si="2"/>
        <v>Baby Boomer</v>
      </c>
      <c r="O4101" s="6" t="str">
        <f t="shared" si="3"/>
        <v>Low Income</v>
      </c>
    </row>
    <row r="4102" hidden="1">
      <c r="A4102" s="1">
        <v>104100.0</v>
      </c>
      <c r="B4102" s="1">
        <v>79.0</v>
      </c>
      <c r="C4102" s="1">
        <v>64000.0</v>
      </c>
      <c r="D4102" s="1" t="s">
        <v>27</v>
      </c>
      <c r="E4102" s="1">
        <v>22922.9</v>
      </c>
      <c r="F4102" s="1">
        <v>2.0</v>
      </c>
      <c r="G4102" s="1">
        <v>15.0</v>
      </c>
      <c r="H4102" s="1">
        <v>4.0</v>
      </c>
      <c r="I4102" s="1" t="s">
        <v>22</v>
      </c>
      <c r="J4102" s="1">
        <v>0.399</v>
      </c>
      <c r="K4102" s="1">
        <v>0.579</v>
      </c>
      <c r="L4102" s="6">
        <f>if(J4102&gt;QUARTILE!$B$3, "TOP", if(J4102&lt;QUARTILE!$B$4, "BOTTOM", 0))</f>
        <v>0</v>
      </c>
      <c r="M4102" s="6">
        <f t="shared" si="1"/>
        <v>2</v>
      </c>
      <c r="N4102" s="6" t="str">
        <f t="shared" si="2"/>
        <v>Baby Boomer</v>
      </c>
      <c r="O4102" s="6" t="str">
        <f t="shared" si="3"/>
        <v>Medium Income</v>
      </c>
    </row>
    <row r="4103" hidden="1">
      <c r="A4103" s="1">
        <v>104101.0</v>
      </c>
      <c r="B4103" s="1">
        <v>20.0</v>
      </c>
      <c r="C4103" s="1">
        <v>24000.0</v>
      </c>
      <c r="D4103" s="1" t="s">
        <v>23</v>
      </c>
      <c r="E4103" s="1">
        <v>27847.99</v>
      </c>
      <c r="F4103" s="1">
        <v>5.0</v>
      </c>
      <c r="G4103" s="1">
        <v>18.0</v>
      </c>
      <c r="H4103" s="1">
        <v>11.0</v>
      </c>
      <c r="I4103" s="1" t="s">
        <v>22</v>
      </c>
      <c r="J4103" s="1">
        <v>0.572</v>
      </c>
      <c r="K4103" s="1">
        <v>0.127</v>
      </c>
      <c r="L4103" s="6">
        <f>if(J4103&gt;QUARTILE!$B$3, "TOP", if(J4103&lt;QUARTILE!$B$4, "BOTTOM", 0))</f>
        <v>0</v>
      </c>
      <c r="M4103" s="6">
        <f t="shared" si="1"/>
        <v>2</v>
      </c>
      <c r="N4103" s="6" t="str">
        <f t="shared" si="2"/>
        <v>Millenial</v>
      </c>
      <c r="O4103" s="6" t="str">
        <f t="shared" si="3"/>
        <v>Low Income</v>
      </c>
    </row>
    <row r="4104" hidden="1">
      <c r="A4104" s="1">
        <v>104102.0</v>
      </c>
      <c r="B4104" s="1">
        <v>25.0</v>
      </c>
      <c r="C4104" s="1">
        <v>11000.0</v>
      </c>
      <c r="D4104" s="1" t="s">
        <v>23</v>
      </c>
      <c r="E4104" s="1">
        <v>3996.16</v>
      </c>
      <c r="F4104" s="1">
        <v>5.0</v>
      </c>
      <c r="G4104" s="1">
        <v>22.0</v>
      </c>
      <c r="H4104" s="1">
        <v>6.0</v>
      </c>
      <c r="I4104" s="1" t="s">
        <v>22</v>
      </c>
      <c r="J4104" s="1">
        <v>0.822</v>
      </c>
      <c r="K4104" s="1">
        <v>0.887</v>
      </c>
      <c r="L4104" s="6" t="str">
        <f>if(J4104&gt;QUARTILE!$B$3, "TOP", if(J4104&lt;QUARTILE!$B$4, "BOTTOM", 0))</f>
        <v>TOP</v>
      </c>
      <c r="M4104" s="6">
        <f t="shared" si="1"/>
        <v>2</v>
      </c>
      <c r="N4104" s="6" t="str">
        <f t="shared" si="2"/>
        <v>Millenial</v>
      </c>
      <c r="O4104" s="6" t="str">
        <f t="shared" si="3"/>
        <v>Low Income</v>
      </c>
    </row>
    <row r="4105" hidden="1">
      <c r="A4105" s="1">
        <v>104103.0</v>
      </c>
      <c r="B4105" s="1">
        <v>61.0</v>
      </c>
      <c r="C4105" s="1">
        <v>26000.0</v>
      </c>
      <c r="D4105" s="1" t="s">
        <v>21</v>
      </c>
      <c r="E4105" s="1">
        <v>920.74</v>
      </c>
      <c r="F4105" s="1">
        <v>5.0</v>
      </c>
      <c r="G4105" s="1">
        <v>19.0</v>
      </c>
      <c r="H4105" s="1">
        <v>3.0</v>
      </c>
      <c r="I4105" s="1" t="s">
        <v>22</v>
      </c>
      <c r="J4105" s="1">
        <v>0.394</v>
      </c>
      <c r="K4105" s="1">
        <v>0.399</v>
      </c>
      <c r="L4105" s="6">
        <f>if(J4105&gt;QUARTILE!$B$3, "TOP", if(J4105&lt;QUARTILE!$B$4, "BOTTOM", 0))</f>
        <v>0</v>
      </c>
      <c r="M4105" s="6">
        <f t="shared" si="1"/>
        <v>2</v>
      </c>
      <c r="N4105" s="6" t="str">
        <f t="shared" si="2"/>
        <v>Baby Boomer</v>
      </c>
      <c r="O4105" s="6" t="str">
        <f t="shared" si="3"/>
        <v>Low Income</v>
      </c>
    </row>
    <row r="4106" hidden="1">
      <c r="A4106" s="1">
        <v>104104.0</v>
      </c>
      <c r="B4106" s="1">
        <v>50.0</v>
      </c>
      <c r="C4106" s="1">
        <v>13000.0</v>
      </c>
      <c r="D4106" s="1" t="s">
        <v>23</v>
      </c>
      <c r="E4106" s="1">
        <v>1688.1</v>
      </c>
      <c r="F4106" s="1">
        <v>3.0</v>
      </c>
      <c r="G4106" s="1">
        <v>20.0</v>
      </c>
      <c r="H4106" s="1">
        <v>3.0</v>
      </c>
      <c r="I4106" s="1" t="s">
        <v>22</v>
      </c>
      <c r="J4106" s="1">
        <v>0.408</v>
      </c>
      <c r="K4106" s="1">
        <v>0.745</v>
      </c>
      <c r="L4106" s="6">
        <f>if(J4106&gt;QUARTILE!$B$3, "TOP", if(J4106&lt;QUARTILE!$B$4, "BOTTOM", 0))</f>
        <v>0</v>
      </c>
      <c r="M4106" s="6">
        <f t="shared" si="1"/>
        <v>2</v>
      </c>
      <c r="N4106" s="6" t="str">
        <f t="shared" si="2"/>
        <v>Gen X</v>
      </c>
      <c r="O4106" s="6" t="str">
        <f t="shared" si="3"/>
        <v>Low Income</v>
      </c>
    </row>
    <row r="4107" hidden="1">
      <c r="A4107" s="1">
        <v>104105.0</v>
      </c>
      <c r="B4107" s="1">
        <v>59.0</v>
      </c>
      <c r="C4107" s="1">
        <v>28000.0</v>
      </c>
      <c r="D4107" s="1" t="s">
        <v>23</v>
      </c>
      <c r="E4107" s="1">
        <v>21403.16</v>
      </c>
      <c r="F4107" s="1">
        <v>5.0</v>
      </c>
      <c r="G4107" s="1">
        <v>17.0</v>
      </c>
      <c r="H4107" s="1">
        <v>5.0</v>
      </c>
      <c r="I4107" s="1" t="s">
        <v>22</v>
      </c>
      <c r="J4107" s="1">
        <v>0.938</v>
      </c>
      <c r="K4107" s="1">
        <v>0.482</v>
      </c>
      <c r="L4107" s="6" t="str">
        <f>if(J4107&gt;QUARTILE!$B$3, "TOP", if(J4107&lt;QUARTILE!$B$4, "BOTTOM", 0))</f>
        <v>TOP</v>
      </c>
      <c r="M4107" s="6">
        <f t="shared" si="1"/>
        <v>2</v>
      </c>
      <c r="N4107" s="6" t="str">
        <f t="shared" si="2"/>
        <v>Gen X</v>
      </c>
      <c r="O4107" s="6" t="str">
        <f t="shared" si="3"/>
        <v>Low Income</v>
      </c>
    </row>
    <row r="4108" hidden="1">
      <c r="A4108" s="1">
        <v>104106.0</v>
      </c>
      <c r="B4108" s="1">
        <v>69.0</v>
      </c>
      <c r="C4108" s="1">
        <v>13000.0</v>
      </c>
      <c r="D4108" s="1" t="s">
        <v>25</v>
      </c>
      <c r="E4108" s="1">
        <v>2912.32</v>
      </c>
      <c r="F4108" s="1">
        <v>3.0</v>
      </c>
      <c r="G4108" s="1">
        <v>13.0</v>
      </c>
      <c r="H4108" s="1">
        <v>11.0</v>
      </c>
      <c r="I4108" s="1" t="s">
        <v>18</v>
      </c>
      <c r="J4108" s="1">
        <v>0.119</v>
      </c>
      <c r="K4108" s="1">
        <v>0.865</v>
      </c>
      <c r="L4108" s="6" t="str">
        <f>if(J4108&gt;QUARTILE!$B$3, "TOP", if(J4108&lt;QUARTILE!$B$4, "BOTTOM", 0))</f>
        <v>BOTTOM</v>
      </c>
      <c r="M4108" s="6">
        <f t="shared" si="1"/>
        <v>1</v>
      </c>
      <c r="N4108" s="6" t="str">
        <f t="shared" si="2"/>
        <v>Baby Boomer</v>
      </c>
      <c r="O4108" s="6" t="str">
        <f t="shared" si="3"/>
        <v>Low Income</v>
      </c>
    </row>
    <row r="4109" hidden="1">
      <c r="A4109" s="1">
        <v>104107.0</v>
      </c>
      <c r="B4109" s="1">
        <v>52.0</v>
      </c>
      <c r="C4109" s="1">
        <v>6000.0</v>
      </c>
      <c r="D4109" s="1" t="s">
        <v>17</v>
      </c>
      <c r="E4109" s="1">
        <v>13621.16</v>
      </c>
      <c r="F4109" s="1">
        <v>1.0</v>
      </c>
      <c r="G4109" s="1">
        <v>23.0</v>
      </c>
      <c r="H4109" s="1">
        <v>2.0</v>
      </c>
      <c r="I4109" s="1" t="s">
        <v>22</v>
      </c>
      <c r="J4109" s="1">
        <v>0.842</v>
      </c>
      <c r="K4109" s="1">
        <v>0.337</v>
      </c>
      <c r="L4109" s="6" t="str">
        <f>if(J4109&gt;QUARTILE!$B$3, "TOP", if(J4109&lt;QUARTILE!$B$4, "BOTTOM", 0))</f>
        <v>TOP</v>
      </c>
      <c r="M4109" s="6">
        <f t="shared" si="1"/>
        <v>2</v>
      </c>
      <c r="N4109" s="6" t="str">
        <f t="shared" si="2"/>
        <v>Gen X</v>
      </c>
      <c r="O4109" s="6" t="str">
        <f t="shared" si="3"/>
        <v>Low Income</v>
      </c>
    </row>
    <row r="4110" hidden="1">
      <c r="A4110" s="1">
        <v>104108.0</v>
      </c>
      <c r="B4110" s="1">
        <v>23.0</v>
      </c>
      <c r="C4110" s="1">
        <v>49000.0</v>
      </c>
      <c r="D4110" s="1" t="s">
        <v>23</v>
      </c>
      <c r="E4110" s="1">
        <v>3312.63</v>
      </c>
      <c r="F4110" s="1">
        <v>2.0</v>
      </c>
      <c r="G4110" s="1">
        <v>14.0</v>
      </c>
      <c r="H4110" s="1">
        <v>10.0</v>
      </c>
      <c r="I4110" s="1" t="s">
        <v>22</v>
      </c>
      <c r="J4110" s="1">
        <v>0.978</v>
      </c>
      <c r="K4110" s="1">
        <v>0.639</v>
      </c>
      <c r="L4110" s="6" t="str">
        <f>if(J4110&gt;QUARTILE!$B$3, "TOP", if(J4110&lt;QUARTILE!$B$4, "BOTTOM", 0))</f>
        <v>TOP</v>
      </c>
      <c r="M4110" s="6">
        <f t="shared" si="1"/>
        <v>2</v>
      </c>
      <c r="N4110" s="6" t="str">
        <f t="shared" si="2"/>
        <v>Millenial</v>
      </c>
      <c r="O4110" s="6" t="str">
        <f t="shared" si="3"/>
        <v>Medium Income</v>
      </c>
    </row>
    <row r="4111" hidden="1">
      <c r="A4111" s="1">
        <v>104109.0</v>
      </c>
      <c r="B4111" s="1">
        <v>56.0</v>
      </c>
      <c r="C4111" s="1">
        <v>19000.0</v>
      </c>
      <c r="D4111" s="1" t="s">
        <v>25</v>
      </c>
      <c r="E4111" s="1">
        <v>3730.16</v>
      </c>
      <c r="F4111" s="1">
        <v>1.0</v>
      </c>
      <c r="G4111" s="1">
        <v>18.0</v>
      </c>
      <c r="H4111" s="1">
        <v>3.0</v>
      </c>
      <c r="I4111" s="1" t="s">
        <v>22</v>
      </c>
      <c r="J4111" s="1">
        <v>0.613</v>
      </c>
      <c r="K4111" s="1">
        <v>0.079</v>
      </c>
      <c r="L4111" s="6">
        <f>if(J4111&gt;QUARTILE!$B$3, "TOP", if(J4111&lt;QUARTILE!$B$4, "BOTTOM", 0))</f>
        <v>0</v>
      </c>
      <c r="M4111" s="6">
        <f t="shared" si="1"/>
        <v>2</v>
      </c>
      <c r="N4111" s="6" t="str">
        <f t="shared" si="2"/>
        <v>Gen X</v>
      </c>
      <c r="O4111" s="6" t="str">
        <f t="shared" si="3"/>
        <v>Low Income</v>
      </c>
    </row>
    <row r="4112" hidden="1">
      <c r="A4112" s="1">
        <v>104110.0</v>
      </c>
      <c r="B4112" s="1">
        <v>69.0</v>
      </c>
      <c r="C4112" s="1">
        <v>23000.0</v>
      </c>
      <c r="D4112" s="1" t="s">
        <v>21</v>
      </c>
      <c r="E4112" s="1">
        <v>87.4</v>
      </c>
      <c r="F4112" s="1">
        <v>5.0</v>
      </c>
      <c r="G4112" s="1">
        <v>18.0</v>
      </c>
      <c r="H4112" s="1">
        <v>8.0</v>
      </c>
      <c r="I4112" s="1" t="s">
        <v>22</v>
      </c>
      <c r="J4112" s="1">
        <v>0.696</v>
      </c>
      <c r="K4112" s="1">
        <v>0.028</v>
      </c>
      <c r="L4112" s="6">
        <f>if(J4112&gt;QUARTILE!$B$3, "TOP", if(J4112&lt;QUARTILE!$B$4, "BOTTOM", 0))</f>
        <v>0</v>
      </c>
      <c r="M4112" s="6">
        <f t="shared" si="1"/>
        <v>2</v>
      </c>
      <c r="N4112" s="6" t="str">
        <f t="shared" si="2"/>
        <v>Baby Boomer</v>
      </c>
      <c r="O4112" s="6" t="str">
        <f t="shared" si="3"/>
        <v>Low Income</v>
      </c>
    </row>
    <row r="4113" hidden="1">
      <c r="A4113" s="1">
        <v>104111.0</v>
      </c>
      <c r="B4113" s="1">
        <v>40.0</v>
      </c>
      <c r="C4113" s="1">
        <v>40000.0</v>
      </c>
      <c r="D4113" s="1" t="s">
        <v>23</v>
      </c>
      <c r="E4113" s="1">
        <v>7737.51</v>
      </c>
      <c r="F4113" s="1">
        <v>3.0</v>
      </c>
      <c r="G4113" s="1">
        <v>15.0</v>
      </c>
      <c r="H4113" s="1">
        <v>10.0</v>
      </c>
      <c r="I4113" s="1" t="s">
        <v>22</v>
      </c>
      <c r="J4113" s="1">
        <v>0.911</v>
      </c>
      <c r="K4113" s="1">
        <v>0.844</v>
      </c>
      <c r="L4113" s="6" t="str">
        <f>if(J4113&gt;QUARTILE!$B$3, "TOP", if(J4113&lt;QUARTILE!$B$4, "BOTTOM", 0))</f>
        <v>TOP</v>
      </c>
      <c r="M4113" s="6">
        <f t="shared" si="1"/>
        <v>2</v>
      </c>
      <c r="N4113" s="6" t="str">
        <f t="shared" si="2"/>
        <v>Gen X</v>
      </c>
      <c r="O4113" s="6" t="str">
        <f t="shared" si="3"/>
        <v>Low Income</v>
      </c>
    </row>
    <row r="4114" hidden="1">
      <c r="A4114" s="1">
        <v>104112.0</v>
      </c>
      <c r="B4114" s="1">
        <v>42.0</v>
      </c>
      <c r="C4114" s="1">
        <v>68000.0</v>
      </c>
      <c r="D4114" s="1" t="s">
        <v>23</v>
      </c>
      <c r="E4114" s="1">
        <v>1881.76</v>
      </c>
      <c r="F4114" s="1">
        <v>2.0</v>
      </c>
      <c r="G4114" s="1">
        <v>19.0</v>
      </c>
      <c r="H4114" s="1">
        <v>10.0</v>
      </c>
      <c r="I4114" s="1" t="s">
        <v>22</v>
      </c>
      <c r="J4114" s="1">
        <v>0.586</v>
      </c>
      <c r="K4114" s="1">
        <v>0.818</v>
      </c>
      <c r="L4114" s="6">
        <f>if(J4114&gt;QUARTILE!$B$3, "TOP", if(J4114&lt;QUARTILE!$B$4, "BOTTOM", 0))</f>
        <v>0</v>
      </c>
      <c r="M4114" s="6">
        <f t="shared" si="1"/>
        <v>2</v>
      </c>
      <c r="N4114" s="6" t="str">
        <f t="shared" si="2"/>
        <v>Gen X</v>
      </c>
      <c r="O4114" s="6" t="str">
        <f t="shared" si="3"/>
        <v>Medium Income</v>
      </c>
    </row>
    <row r="4115" hidden="1">
      <c r="A4115" s="1">
        <v>104113.0</v>
      </c>
      <c r="B4115" s="1">
        <v>76.0</v>
      </c>
      <c r="C4115" s="1">
        <v>34000.0</v>
      </c>
      <c r="D4115" s="1" t="s">
        <v>27</v>
      </c>
      <c r="E4115" s="1">
        <v>10016.23</v>
      </c>
      <c r="F4115" s="1">
        <v>4.0</v>
      </c>
      <c r="G4115" s="1">
        <v>24.0</v>
      </c>
      <c r="H4115" s="1">
        <v>4.0</v>
      </c>
      <c r="I4115" s="1" t="s">
        <v>22</v>
      </c>
      <c r="J4115" s="1">
        <v>0.879</v>
      </c>
      <c r="K4115" s="1">
        <v>0.309</v>
      </c>
      <c r="L4115" s="6" t="str">
        <f>if(J4115&gt;QUARTILE!$B$3, "TOP", if(J4115&lt;QUARTILE!$B$4, "BOTTOM", 0))</f>
        <v>TOP</v>
      </c>
      <c r="M4115" s="6">
        <f t="shared" si="1"/>
        <v>2</v>
      </c>
      <c r="N4115" s="6" t="str">
        <f t="shared" si="2"/>
        <v>Baby Boomer</v>
      </c>
      <c r="O4115" s="6" t="str">
        <f t="shared" si="3"/>
        <v>Low Income</v>
      </c>
    </row>
    <row r="4116" hidden="1">
      <c r="A4116" s="1">
        <v>104114.0</v>
      </c>
      <c r="B4116" s="1">
        <v>67.0</v>
      </c>
      <c r="C4116" s="1">
        <v>23000.0</v>
      </c>
      <c r="D4116" s="1" t="s">
        <v>25</v>
      </c>
      <c r="E4116" s="1">
        <v>18215.34</v>
      </c>
      <c r="F4116" s="1">
        <v>2.0</v>
      </c>
      <c r="G4116" s="1">
        <v>21.0</v>
      </c>
      <c r="H4116" s="1">
        <v>7.0</v>
      </c>
      <c r="I4116" s="1" t="s">
        <v>22</v>
      </c>
      <c r="J4116" s="1">
        <v>0.422</v>
      </c>
      <c r="K4116" s="1">
        <v>0.676</v>
      </c>
      <c r="L4116" s="6">
        <f>if(J4116&gt;QUARTILE!$B$3, "TOP", if(J4116&lt;QUARTILE!$B$4, "BOTTOM", 0))</f>
        <v>0</v>
      </c>
      <c r="M4116" s="6">
        <f t="shared" si="1"/>
        <v>2</v>
      </c>
      <c r="N4116" s="6" t="str">
        <f t="shared" si="2"/>
        <v>Baby Boomer</v>
      </c>
      <c r="O4116" s="6" t="str">
        <f t="shared" si="3"/>
        <v>Low Income</v>
      </c>
    </row>
    <row r="4117" hidden="1">
      <c r="A4117" s="1">
        <v>104115.0</v>
      </c>
      <c r="B4117" s="1">
        <v>60.0</v>
      </c>
      <c r="C4117" s="1">
        <v>29000.0</v>
      </c>
      <c r="D4117" s="1" t="s">
        <v>17</v>
      </c>
      <c r="E4117" s="1">
        <v>9162.51</v>
      </c>
      <c r="F4117" s="1">
        <v>2.0</v>
      </c>
      <c r="G4117" s="1">
        <v>17.0</v>
      </c>
      <c r="H4117" s="1">
        <v>4.0</v>
      </c>
      <c r="I4117" s="1" t="s">
        <v>22</v>
      </c>
      <c r="J4117" s="1">
        <v>0.306</v>
      </c>
      <c r="K4117" s="1">
        <v>0.829</v>
      </c>
      <c r="L4117" s="6" t="str">
        <f>if(J4117&gt;QUARTILE!$B$3, "TOP", if(J4117&lt;QUARTILE!$B$4, "BOTTOM", 0))</f>
        <v>BOTTOM</v>
      </c>
      <c r="M4117" s="6">
        <f t="shared" si="1"/>
        <v>2</v>
      </c>
      <c r="N4117" s="6" t="str">
        <f t="shared" si="2"/>
        <v>Gen X</v>
      </c>
      <c r="O4117" s="6" t="str">
        <f t="shared" si="3"/>
        <v>Low Income</v>
      </c>
    </row>
    <row r="4118" hidden="1">
      <c r="A4118" s="1">
        <v>104116.0</v>
      </c>
      <c r="B4118" s="1">
        <v>36.0</v>
      </c>
      <c r="C4118" s="1">
        <v>18000.0</v>
      </c>
      <c r="D4118" s="1" t="s">
        <v>23</v>
      </c>
      <c r="E4118" s="1">
        <v>24421.13</v>
      </c>
      <c r="F4118" s="1">
        <v>5.0</v>
      </c>
      <c r="G4118" s="1">
        <v>19.0</v>
      </c>
      <c r="H4118" s="1">
        <v>15.0</v>
      </c>
      <c r="I4118" s="1" t="s">
        <v>18</v>
      </c>
      <c r="J4118" s="1">
        <v>1.0</v>
      </c>
      <c r="K4118" s="1">
        <v>0.094</v>
      </c>
      <c r="L4118" s="6" t="str">
        <f>if(J4118&gt;QUARTILE!$B$3, "TOP", if(J4118&lt;QUARTILE!$B$4, "BOTTOM", 0))</f>
        <v>TOP</v>
      </c>
      <c r="M4118" s="6">
        <f t="shared" si="1"/>
        <v>1</v>
      </c>
      <c r="N4118" s="6" t="str">
        <f t="shared" si="2"/>
        <v>Gen X</v>
      </c>
      <c r="O4118" s="6" t="str">
        <f t="shared" si="3"/>
        <v>Low Income</v>
      </c>
    </row>
    <row r="4119" hidden="1">
      <c r="A4119" s="1">
        <v>104117.0</v>
      </c>
      <c r="B4119" s="1">
        <v>22.0</v>
      </c>
      <c r="C4119" s="1">
        <v>23000.0</v>
      </c>
      <c r="D4119" s="1" t="s">
        <v>21</v>
      </c>
      <c r="E4119" s="1">
        <v>27053.46</v>
      </c>
      <c r="F4119" s="1">
        <v>1.0</v>
      </c>
      <c r="G4119" s="1">
        <v>13.0</v>
      </c>
      <c r="H4119" s="1">
        <v>18.0</v>
      </c>
      <c r="I4119" s="1" t="s">
        <v>22</v>
      </c>
      <c r="J4119" s="1">
        <v>0.031</v>
      </c>
      <c r="K4119" s="1">
        <v>0.985</v>
      </c>
      <c r="L4119" s="6" t="str">
        <f>if(J4119&gt;QUARTILE!$B$3, "TOP", if(J4119&lt;QUARTILE!$B$4, "BOTTOM", 0))</f>
        <v>BOTTOM</v>
      </c>
      <c r="M4119" s="6">
        <f t="shared" si="1"/>
        <v>2</v>
      </c>
      <c r="N4119" s="6" t="str">
        <f t="shared" si="2"/>
        <v>Millenial</v>
      </c>
      <c r="O4119" s="6" t="str">
        <f t="shared" si="3"/>
        <v>Low Income</v>
      </c>
    </row>
    <row r="4120" hidden="1">
      <c r="A4120" s="1">
        <v>104118.0</v>
      </c>
      <c r="B4120" s="1">
        <v>68.0</v>
      </c>
      <c r="C4120" s="1">
        <v>24000.0</v>
      </c>
      <c r="D4120" s="1" t="s">
        <v>24</v>
      </c>
      <c r="E4120" s="1">
        <v>23854.49</v>
      </c>
      <c r="F4120" s="1">
        <v>1.0</v>
      </c>
      <c r="G4120" s="1">
        <v>17.0</v>
      </c>
      <c r="H4120" s="1">
        <v>2.0</v>
      </c>
      <c r="I4120" s="1" t="s">
        <v>22</v>
      </c>
      <c r="J4120" s="1">
        <v>0.32</v>
      </c>
      <c r="K4120" s="1">
        <v>0.886</v>
      </c>
      <c r="L4120" s="6">
        <f>if(J4120&gt;QUARTILE!$B$3, "TOP", if(J4120&lt;QUARTILE!$B$4, "BOTTOM", 0))</f>
        <v>0</v>
      </c>
      <c r="M4120" s="6">
        <f t="shared" si="1"/>
        <v>2</v>
      </c>
      <c r="N4120" s="6" t="str">
        <f t="shared" si="2"/>
        <v>Baby Boomer</v>
      </c>
      <c r="O4120" s="6" t="str">
        <f t="shared" si="3"/>
        <v>Low Income</v>
      </c>
    </row>
    <row r="4121" hidden="1">
      <c r="A4121" s="1">
        <v>104119.0</v>
      </c>
      <c r="B4121" s="1">
        <v>28.0</v>
      </c>
      <c r="C4121" s="1">
        <v>14000.0</v>
      </c>
      <c r="D4121" s="1" t="s">
        <v>23</v>
      </c>
      <c r="E4121" s="1">
        <v>55201.68</v>
      </c>
      <c r="F4121" s="1">
        <v>4.0</v>
      </c>
      <c r="G4121" s="1">
        <v>17.0</v>
      </c>
      <c r="H4121" s="1">
        <v>15.0</v>
      </c>
      <c r="I4121" s="1" t="s">
        <v>22</v>
      </c>
      <c r="J4121" s="1">
        <v>0.609</v>
      </c>
      <c r="K4121" s="1">
        <v>0.541</v>
      </c>
      <c r="L4121" s="6">
        <f>if(J4121&gt;QUARTILE!$B$3, "TOP", if(J4121&lt;QUARTILE!$B$4, "BOTTOM", 0))</f>
        <v>0</v>
      </c>
      <c r="M4121" s="6">
        <f t="shared" si="1"/>
        <v>2</v>
      </c>
      <c r="N4121" s="6" t="str">
        <f t="shared" si="2"/>
        <v>Millenial</v>
      </c>
      <c r="O4121" s="6" t="str">
        <f t="shared" si="3"/>
        <v>Low Income</v>
      </c>
    </row>
    <row r="4122" hidden="1">
      <c r="A4122" s="1">
        <v>104120.0</v>
      </c>
      <c r="B4122" s="1">
        <v>73.0</v>
      </c>
      <c r="C4122" s="1">
        <v>22000.0</v>
      </c>
      <c r="D4122" s="1" t="s">
        <v>23</v>
      </c>
      <c r="E4122" s="1">
        <v>5417.66</v>
      </c>
      <c r="F4122" s="1">
        <v>5.0</v>
      </c>
      <c r="G4122" s="1">
        <v>23.0</v>
      </c>
      <c r="H4122" s="1">
        <v>4.0</v>
      </c>
      <c r="I4122" s="1" t="s">
        <v>22</v>
      </c>
      <c r="J4122" s="1">
        <v>0.361</v>
      </c>
      <c r="K4122" s="1">
        <v>0.493</v>
      </c>
      <c r="L4122" s="6">
        <f>if(J4122&gt;QUARTILE!$B$3, "TOP", if(J4122&lt;QUARTILE!$B$4, "BOTTOM", 0))</f>
        <v>0</v>
      </c>
      <c r="M4122" s="6">
        <f t="shared" si="1"/>
        <v>2</v>
      </c>
      <c r="N4122" s="6" t="str">
        <f t="shared" si="2"/>
        <v>Baby Boomer</v>
      </c>
      <c r="O4122" s="6" t="str">
        <f t="shared" si="3"/>
        <v>Low Income</v>
      </c>
    </row>
    <row r="4123" hidden="1">
      <c r="A4123" s="1">
        <v>104121.0</v>
      </c>
      <c r="B4123" s="1">
        <v>29.0</v>
      </c>
      <c r="C4123" s="1">
        <v>27000.0</v>
      </c>
      <c r="D4123" s="1" t="s">
        <v>30</v>
      </c>
      <c r="E4123" s="1">
        <v>4201.0</v>
      </c>
      <c r="F4123" s="1">
        <v>2.0</v>
      </c>
      <c r="G4123" s="1">
        <v>13.0</v>
      </c>
      <c r="H4123" s="1">
        <v>13.0</v>
      </c>
      <c r="I4123" s="1" t="s">
        <v>18</v>
      </c>
      <c r="J4123" s="1">
        <v>0.282</v>
      </c>
      <c r="K4123" s="1">
        <v>0.895</v>
      </c>
      <c r="L4123" s="6" t="str">
        <f>if(J4123&gt;QUARTILE!$B$3, "TOP", if(J4123&lt;QUARTILE!$B$4, "BOTTOM", 0))</f>
        <v>BOTTOM</v>
      </c>
      <c r="M4123" s="6">
        <f t="shared" si="1"/>
        <v>1</v>
      </c>
      <c r="N4123" s="6" t="str">
        <f t="shared" si="2"/>
        <v>Millenial</v>
      </c>
      <c r="O4123" s="6" t="str">
        <f t="shared" si="3"/>
        <v>Low Income</v>
      </c>
    </row>
    <row r="4124" hidden="1">
      <c r="A4124" s="1">
        <v>104122.0</v>
      </c>
      <c r="B4124" s="1">
        <v>27.0</v>
      </c>
      <c r="C4124" s="1">
        <v>30000.0</v>
      </c>
      <c r="D4124" s="1" t="s">
        <v>25</v>
      </c>
      <c r="E4124" s="1">
        <v>18817.38</v>
      </c>
      <c r="F4124" s="1">
        <v>1.0</v>
      </c>
      <c r="G4124" s="1">
        <v>22.0</v>
      </c>
      <c r="H4124" s="1">
        <v>22.0</v>
      </c>
      <c r="I4124" s="1" t="s">
        <v>26</v>
      </c>
      <c r="J4124" s="1">
        <v>0.621</v>
      </c>
      <c r="K4124" s="1">
        <v>0.639</v>
      </c>
      <c r="L4124" s="6">
        <f>if(J4124&gt;QUARTILE!$B$3, "TOP", if(J4124&lt;QUARTILE!$B$4, "BOTTOM", 0))</f>
        <v>0</v>
      </c>
      <c r="M4124" s="6">
        <f t="shared" si="1"/>
        <v>3</v>
      </c>
      <c r="N4124" s="6" t="str">
        <f t="shared" si="2"/>
        <v>Millenial</v>
      </c>
      <c r="O4124" s="6" t="str">
        <f t="shared" si="3"/>
        <v>Low Income</v>
      </c>
    </row>
    <row r="4125" hidden="1">
      <c r="A4125" s="1">
        <v>104123.0</v>
      </c>
      <c r="B4125" s="1">
        <v>25.0</v>
      </c>
      <c r="C4125" s="1">
        <v>29000.0</v>
      </c>
      <c r="D4125" s="1" t="s">
        <v>25</v>
      </c>
      <c r="E4125" s="1">
        <v>18071.29</v>
      </c>
      <c r="F4125" s="1">
        <v>1.0</v>
      </c>
      <c r="G4125" s="1">
        <v>14.0</v>
      </c>
      <c r="H4125" s="1">
        <v>15.0</v>
      </c>
      <c r="I4125" s="1" t="s">
        <v>18</v>
      </c>
      <c r="J4125" s="1">
        <v>0.448</v>
      </c>
      <c r="K4125" s="1">
        <v>0.585</v>
      </c>
      <c r="L4125" s="6">
        <f>if(J4125&gt;QUARTILE!$B$3, "TOP", if(J4125&lt;QUARTILE!$B$4, "BOTTOM", 0))</f>
        <v>0</v>
      </c>
      <c r="M4125" s="6">
        <f t="shared" si="1"/>
        <v>1</v>
      </c>
      <c r="N4125" s="6" t="str">
        <f t="shared" si="2"/>
        <v>Millenial</v>
      </c>
      <c r="O4125" s="6" t="str">
        <f t="shared" si="3"/>
        <v>Low Income</v>
      </c>
    </row>
    <row r="4126" hidden="1">
      <c r="A4126" s="1">
        <v>104124.0</v>
      </c>
      <c r="B4126" s="1">
        <v>41.0</v>
      </c>
      <c r="C4126" s="1">
        <v>10000.0</v>
      </c>
      <c r="D4126" s="1" t="s">
        <v>27</v>
      </c>
      <c r="E4126" s="1">
        <v>14271.01</v>
      </c>
      <c r="F4126" s="1">
        <v>3.0</v>
      </c>
      <c r="G4126" s="1">
        <v>30.0</v>
      </c>
      <c r="H4126" s="1">
        <v>19.0</v>
      </c>
      <c r="I4126" s="1" t="s">
        <v>22</v>
      </c>
      <c r="J4126" s="1">
        <v>0.072</v>
      </c>
      <c r="K4126" s="1">
        <v>0.892</v>
      </c>
      <c r="L4126" s="6" t="str">
        <f>if(J4126&gt;QUARTILE!$B$3, "TOP", if(J4126&lt;QUARTILE!$B$4, "BOTTOM", 0))</f>
        <v>BOTTOM</v>
      </c>
      <c r="M4126" s="6">
        <f t="shared" si="1"/>
        <v>2</v>
      </c>
      <c r="N4126" s="6" t="str">
        <f t="shared" si="2"/>
        <v>Gen X</v>
      </c>
      <c r="O4126" s="6" t="str">
        <f t="shared" si="3"/>
        <v>Low Income</v>
      </c>
    </row>
    <row r="4127" hidden="1">
      <c r="A4127" s="1">
        <v>104125.0</v>
      </c>
      <c r="B4127" s="1">
        <v>77.0</v>
      </c>
      <c r="C4127" s="1">
        <v>46000.0</v>
      </c>
      <c r="D4127" s="1" t="s">
        <v>17</v>
      </c>
      <c r="E4127" s="1">
        <v>87.25</v>
      </c>
      <c r="F4127" s="1">
        <v>2.0</v>
      </c>
      <c r="G4127" s="1">
        <v>14.0</v>
      </c>
      <c r="H4127" s="1">
        <v>4.0</v>
      </c>
      <c r="I4127" s="1" t="s">
        <v>22</v>
      </c>
      <c r="J4127" s="1">
        <v>0.775</v>
      </c>
      <c r="K4127" s="1">
        <v>0.211</v>
      </c>
      <c r="L4127" s="6">
        <f>if(J4127&gt;QUARTILE!$B$3, "TOP", if(J4127&lt;QUARTILE!$B$4, "BOTTOM", 0))</f>
        <v>0</v>
      </c>
      <c r="M4127" s="6">
        <f t="shared" si="1"/>
        <v>2</v>
      </c>
      <c r="N4127" s="6" t="str">
        <f t="shared" si="2"/>
        <v>Baby Boomer</v>
      </c>
      <c r="O4127" s="6" t="str">
        <f t="shared" si="3"/>
        <v>Medium Income</v>
      </c>
    </row>
    <row r="4128" hidden="1">
      <c r="A4128" s="1">
        <v>104126.0</v>
      </c>
      <c r="B4128" s="1">
        <v>45.0</v>
      </c>
      <c r="C4128" s="1">
        <v>44000.0</v>
      </c>
      <c r="D4128" s="1" t="s">
        <v>17</v>
      </c>
      <c r="E4128" s="1">
        <v>16204.33</v>
      </c>
      <c r="F4128" s="1">
        <v>5.0</v>
      </c>
      <c r="G4128" s="1">
        <v>22.0</v>
      </c>
      <c r="H4128" s="1">
        <v>11.0</v>
      </c>
      <c r="I4128" s="1" t="s">
        <v>18</v>
      </c>
      <c r="J4128" s="1">
        <v>0.168</v>
      </c>
      <c r="K4128" s="1">
        <v>0.194</v>
      </c>
      <c r="L4128" s="6" t="str">
        <f>if(J4128&gt;QUARTILE!$B$3, "TOP", if(J4128&lt;QUARTILE!$B$4, "BOTTOM", 0))</f>
        <v>BOTTOM</v>
      </c>
      <c r="M4128" s="6">
        <f t="shared" si="1"/>
        <v>1</v>
      </c>
      <c r="N4128" s="6" t="str">
        <f t="shared" si="2"/>
        <v>Gen X</v>
      </c>
      <c r="O4128" s="6" t="str">
        <f t="shared" si="3"/>
        <v>Low Income</v>
      </c>
    </row>
    <row r="4129" hidden="1">
      <c r="A4129" s="1">
        <v>104127.0</v>
      </c>
      <c r="B4129" s="1">
        <v>58.0</v>
      </c>
      <c r="C4129" s="1">
        <v>21000.0</v>
      </c>
      <c r="D4129" s="1" t="s">
        <v>23</v>
      </c>
      <c r="E4129" s="1">
        <v>54001.06</v>
      </c>
      <c r="F4129" s="1">
        <v>1.0</v>
      </c>
      <c r="G4129" s="1">
        <v>21.0</v>
      </c>
      <c r="H4129" s="1">
        <v>4.0</v>
      </c>
      <c r="I4129" s="1" t="s">
        <v>18</v>
      </c>
      <c r="J4129" s="1">
        <v>0.191</v>
      </c>
      <c r="K4129" s="1">
        <v>0.83</v>
      </c>
      <c r="L4129" s="6" t="str">
        <f>if(J4129&gt;QUARTILE!$B$3, "TOP", if(J4129&lt;QUARTILE!$B$4, "BOTTOM", 0))</f>
        <v>BOTTOM</v>
      </c>
      <c r="M4129" s="6">
        <f t="shared" si="1"/>
        <v>1</v>
      </c>
      <c r="N4129" s="6" t="str">
        <f t="shared" si="2"/>
        <v>Gen X</v>
      </c>
      <c r="O4129" s="6" t="str">
        <f t="shared" si="3"/>
        <v>Low Income</v>
      </c>
    </row>
    <row r="4130" hidden="1">
      <c r="A4130" s="1">
        <v>104128.0</v>
      </c>
      <c r="B4130" s="1">
        <v>53.0</v>
      </c>
      <c r="C4130" s="1">
        <v>29000.0</v>
      </c>
      <c r="D4130" s="1" t="s">
        <v>23</v>
      </c>
      <c r="E4130" s="1">
        <v>8146.67</v>
      </c>
      <c r="F4130" s="1">
        <v>5.0</v>
      </c>
      <c r="G4130" s="1">
        <v>14.0</v>
      </c>
      <c r="H4130" s="1">
        <v>1.0</v>
      </c>
      <c r="I4130" s="1" t="s">
        <v>22</v>
      </c>
      <c r="J4130" s="1">
        <v>0.64</v>
      </c>
      <c r="K4130" s="1">
        <v>0.017</v>
      </c>
      <c r="L4130" s="6">
        <f>if(J4130&gt;QUARTILE!$B$3, "TOP", if(J4130&lt;QUARTILE!$B$4, "BOTTOM", 0))</f>
        <v>0</v>
      </c>
      <c r="M4130" s="6">
        <f t="shared" si="1"/>
        <v>2</v>
      </c>
      <c r="N4130" s="6" t="str">
        <f t="shared" si="2"/>
        <v>Gen X</v>
      </c>
      <c r="O4130" s="6" t="str">
        <f t="shared" si="3"/>
        <v>Low Income</v>
      </c>
    </row>
    <row r="4131" hidden="1">
      <c r="A4131" s="1">
        <v>104129.0</v>
      </c>
      <c r="B4131" s="1">
        <v>54.0</v>
      </c>
      <c r="C4131" s="1">
        <v>19000.0</v>
      </c>
      <c r="D4131" s="1" t="s">
        <v>17</v>
      </c>
      <c r="E4131" s="1">
        <v>68591.44</v>
      </c>
      <c r="F4131" s="1">
        <v>2.0</v>
      </c>
      <c r="G4131" s="1">
        <v>23.0</v>
      </c>
      <c r="H4131" s="1">
        <v>3.0</v>
      </c>
      <c r="I4131" s="1" t="s">
        <v>18</v>
      </c>
      <c r="J4131" s="1">
        <v>0.769</v>
      </c>
      <c r="K4131" s="1">
        <v>0.0</v>
      </c>
      <c r="L4131" s="6">
        <f>if(J4131&gt;QUARTILE!$B$3, "TOP", if(J4131&lt;QUARTILE!$B$4, "BOTTOM", 0))</f>
        <v>0</v>
      </c>
      <c r="M4131" s="6">
        <f t="shared" si="1"/>
        <v>1</v>
      </c>
      <c r="N4131" s="6" t="str">
        <f t="shared" si="2"/>
        <v>Gen X</v>
      </c>
      <c r="O4131" s="6" t="str">
        <f t="shared" si="3"/>
        <v>Low Income</v>
      </c>
    </row>
    <row r="4132" hidden="1">
      <c r="A4132" s="1">
        <v>104130.0</v>
      </c>
      <c r="B4132" s="1">
        <v>38.0</v>
      </c>
      <c r="C4132" s="1">
        <v>35000.0</v>
      </c>
      <c r="D4132" s="1" t="s">
        <v>17</v>
      </c>
      <c r="E4132" s="1">
        <v>8824.64</v>
      </c>
      <c r="F4132" s="1">
        <v>2.0</v>
      </c>
      <c r="G4132" s="1">
        <v>21.0</v>
      </c>
      <c r="H4132" s="1">
        <v>8.0</v>
      </c>
      <c r="I4132" s="1" t="s">
        <v>22</v>
      </c>
      <c r="J4132" s="1">
        <v>0.76</v>
      </c>
      <c r="K4132" s="1">
        <v>0.792</v>
      </c>
      <c r="L4132" s="6">
        <f>if(J4132&gt;QUARTILE!$B$3, "TOP", if(J4132&lt;QUARTILE!$B$4, "BOTTOM", 0))</f>
        <v>0</v>
      </c>
      <c r="M4132" s="6">
        <f t="shared" si="1"/>
        <v>2</v>
      </c>
      <c r="N4132" s="6" t="str">
        <f t="shared" si="2"/>
        <v>Gen X</v>
      </c>
      <c r="O4132" s="6" t="str">
        <f t="shared" si="3"/>
        <v>Low Income</v>
      </c>
    </row>
    <row r="4133" hidden="1">
      <c r="A4133" s="1">
        <v>104131.0</v>
      </c>
      <c r="B4133" s="1">
        <v>25.0</v>
      </c>
      <c r="C4133" s="1">
        <v>14000.0</v>
      </c>
      <c r="D4133" s="1" t="s">
        <v>27</v>
      </c>
      <c r="E4133" s="1">
        <v>3013.07</v>
      </c>
      <c r="F4133" s="1">
        <v>1.0</v>
      </c>
      <c r="G4133" s="1">
        <v>19.0</v>
      </c>
      <c r="H4133" s="1">
        <v>16.0</v>
      </c>
      <c r="I4133" s="1" t="s">
        <v>22</v>
      </c>
      <c r="J4133" s="1">
        <v>0.088</v>
      </c>
      <c r="K4133" s="1">
        <v>0.414</v>
      </c>
      <c r="L4133" s="6" t="str">
        <f>if(J4133&gt;QUARTILE!$B$3, "TOP", if(J4133&lt;QUARTILE!$B$4, "BOTTOM", 0))</f>
        <v>BOTTOM</v>
      </c>
      <c r="M4133" s="6">
        <f t="shared" si="1"/>
        <v>2</v>
      </c>
      <c r="N4133" s="6" t="str">
        <f t="shared" si="2"/>
        <v>Millenial</v>
      </c>
      <c r="O4133" s="6" t="str">
        <f t="shared" si="3"/>
        <v>Low Income</v>
      </c>
    </row>
    <row r="4134" hidden="1">
      <c r="A4134" s="1">
        <v>104132.0</v>
      </c>
      <c r="B4134" s="1">
        <v>72.0</v>
      </c>
      <c r="C4134" s="1">
        <v>49000.0</v>
      </c>
      <c r="D4134" s="1" t="s">
        <v>31</v>
      </c>
      <c r="E4134" s="1">
        <v>10163.36</v>
      </c>
      <c r="F4134" s="1">
        <v>4.0</v>
      </c>
      <c r="G4134" s="1">
        <v>19.0</v>
      </c>
      <c r="H4134" s="1">
        <v>7.0</v>
      </c>
      <c r="I4134" s="1" t="s">
        <v>22</v>
      </c>
      <c r="J4134" s="1">
        <v>0.172</v>
      </c>
      <c r="K4134" s="1">
        <v>0.866</v>
      </c>
      <c r="L4134" s="6" t="str">
        <f>if(J4134&gt;QUARTILE!$B$3, "TOP", if(J4134&lt;QUARTILE!$B$4, "BOTTOM", 0))</f>
        <v>BOTTOM</v>
      </c>
      <c r="M4134" s="6">
        <f t="shared" si="1"/>
        <v>2</v>
      </c>
      <c r="N4134" s="6" t="str">
        <f t="shared" si="2"/>
        <v>Baby Boomer</v>
      </c>
      <c r="O4134" s="6" t="str">
        <f t="shared" si="3"/>
        <v>Medium Income</v>
      </c>
    </row>
    <row r="4135" hidden="1">
      <c r="A4135" s="1">
        <v>104133.0</v>
      </c>
      <c r="B4135" s="1">
        <v>26.0</v>
      </c>
      <c r="C4135" s="1">
        <v>34000.0</v>
      </c>
      <c r="D4135" s="1" t="s">
        <v>27</v>
      </c>
      <c r="E4135" s="1">
        <v>13648.55</v>
      </c>
      <c r="F4135" s="1">
        <v>5.0</v>
      </c>
      <c r="G4135" s="1">
        <v>17.0</v>
      </c>
      <c r="H4135" s="1">
        <v>19.0</v>
      </c>
      <c r="I4135" s="1" t="s">
        <v>18</v>
      </c>
      <c r="J4135" s="1">
        <v>0.182</v>
      </c>
      <c r="K4135" s="1">
        <v>0.251</v>
      </c>
      <c r="L4135" s="6" t="str">
        <f>if(J4135&gt;QUARTILE!$B$3, "TOP", if(J4135&lt;QUARTILE!$B$4, "BOTTOM", 0))</f>
        <v>BOTTOM</v>
      </c>
      <c r="M4135" s="6">
        <f t="shared" si="1"/>
        <v>1</v>
      </c>
      <c r="N4135" s="6" t="str">
        <f t="shared" si="2"/>
        <v>Millenial</v>
      </c>
      <c r="O4135" s="6" t="str">
        <f t="shared" si="3"/>
        <v>Low Income</v>
      </c>
    </row>
    <row r="4136" hidden="1">
      <c r="A4136" s="1">
        <v>104134.0</v>
      </c>
      <c r="B4136" s="1">
        <v>64.0</v>
      </c>
      <c r="C4136" s="1">
        <v>34000.0</v>
      </c>
      <c r="D4136" s="1" t="s">
        <v>23</v>
      </c>
      <c r="E4136" s="1">
        <v>19856.12</v>
      </c>
      <c r="F4136" s="1">
        <v>5.0</v>
      </c>
      <c r="G4136" s="1">
        <v>18.0</v>
      </c>
      <c r="H4136" s="1">
        <v>3.0</v>
      </c>
      <c r="I4136" s="1" t="s">
        <v>22</v>
      </c>
      <c r="J4136" s="1">
        <v>0.644</v>
      </c>
      <c r="K4136" s="1">
        <v>0.237</v>
      </c>
      <c r="L4136" s="6">
        <f>if(J4136&gt;QUARTILE!$B$3, "TOP", if(J4136&lt;QUARTILE!$B$4, "BOTTOM", 0))</f>
        <v>0</v>
      </c>
      <c r="M4136" s="6">
        <f t="shared" si="1"/>
        <v>2</v>
      </c>
      <c r="N4136" s="6" t="str">
        <f t="shared" si="2"/>
        <v>Baby Boomer</v>
      </c>
      <c r="O4136" s="6" t="str">
        <f t="shared" si="3"/>
        <v>Low Income</v>
      </c>
    </row>
    <row r="4137" hidden="1">
      <c r="A4137" s="1">
        <v>104135.0</v>
      </c>
      <c r="B4137" s="1">
        <v>32.0</v>
      </c>
      <c r="C4137" s="1">
        <v>21000.0</v>
      </c>
      <c r="D4137" s="1" t="s">
        <v>17</v>
      </c>
      <c r="E4137" s="1">
        <v>14059.03</v>
      </c>
      <c r="F4137" s="1">
        <v>3.0</v>
      </c>
      <c r="G4137" s="1">
        <v>11.0</v>
      </c>
      <c r="H4137" s="1">
        <v>11.0</v>
      </c>
      <c r="I4137" s="1" t="s">
        <v>18</v>
      </c>
      <c r="J4137" s="1">
        <v>0.89</v>
      </c>
      <c r="K4137" s="1">
        <v>0.957</v>
      </c>
      <c r="L4137" s="6" t="str">
        <f>if(J4137&gt;QUARTILE!$B$3, "TOP", if(J4137&lt;QUARTILE!$B$4, "BOTTOM", 0))</f>
        <v>TOP</v>
      </c>
      <c r="M4137" s="6">
        <f t="shared" si="1"/>
        <v>1</v>
      </c>
      <c r="N4137" s="6" t="str">
        <f t="shared" si="2"/>
        <v>Gen X</v>
      </c>
      <c r="O4137" s="6" t="str">
        <f t="shared" si="3"/>
        <v>Low Income</v>
      </c>
    </row>
    <row r="4138" hidden="1">
      <c r="A4138" s="1">
        <v>104136.0</v>
      </c>
      <c r="B4138" s="1">
        <v>65.0</v>
      </c>
      <c r="C4138" s="1">
        <v>9000.0</v>
      </c>
      <c r="D4138" s="1" t="s">
        <v>25</v>
      </c>
      <c r="E4138" s="1">
        <v>15388.41</v>
      </c>
      <c r="F4138" s="1">
        <v>2.0</v>
      </c>
      <c r="G4138" s="1">
        <v>13.0</v>
      </c>
      <c r="H4138" s="1">
        <v>6.0</v>
      </c>
      <c r="I4138" s="1" t="s">
        <v>22</v>
      </c>
      <c r="J4138" s="1">
        <v>0.756</v>
      </c>
      <c r="K4138" s="1">
        <v>0.554</v>
      </c>
      <c r="L4138" s="6">
        <f>if(J4138&gt;QUARTILE!$B$3, "TOP", if(J4138&lt;QUARTILE!$B$4, "BOTTOM", 0))</f>
        <v>0</v>
      </c>
      <c r="M4138" s="6">
        <f t="shared" si="1"/>
        <v>2</v>
      </c>
      <c r="N4138" s="6" t="str">
        <f t="shared" si="2"/>
        <v>Baby Boomer</v>
      </c>
      <c r="O4138" s="6" t="str">
        <f t="shared" si="3"/>
        <v>Low Income</v>
      </c>
    </row>
    <row r="4139" hidden="1">
      <c r="A4139" s="1">
        <v>104137.0</v>
      </c>
      <c r="B4139" s="1">
        <v>63.0</v>
      </c>
      <c r="C4139" s="1">
        <v>37000.0</v>
      </c>
      <c r="D4139" s="1" t="s">
        <v>23</v>
      </c>
      <c r="E4139" s="1">
        <v>487.23</v>
      </c>
      <c r="F4139" s="1">
        <v>2.0</v>
      </c>
      <c r="G4139" s="1">
        <v>8.0</v>
      </c>
      <c r="H4139" s="1">
        <v>2.0</v>
      </c>
      <c r="I4139" s="1" t="s">
        <v>22</v>
      </c>
      <c r="J4139" s="1">
        <v>0.365</v>
      </c>
      <c r="K4139" s="1">
        <v>0.614</v>
      </c>
      <c r="L4139" s="6">
        <f>if(J4139&gt;QUARTILE!$B$3, "TOP", if(J4139&lt;QUARTILE!$B$4, "BOTTOM", 0))</f>
        <v>0</v>
      </c>
      <c r="M4139" s="6">
        <f t="shared" si="1"/>
        <v>2</v>
      </c>
      <c r="N4139" s="6" t="str">
        <f t="shared" si="2"/>
        <v>Baby Boomer</v>
      </c>
      <c r="O4139" s="6" t="str">
        <f t="shared" si="3"/>
        <v>Low Income</v>
      </c>
    </row>
    <row r="4140" hidden="1">
      <c r="A4140" s="1">
        <v>104138.0</v>
      </c>
      <c r="B4140" s="1">
        <v>57.0</v>
      </c>
      <c r="C4140" s="1">
        <v>10000.0</v>
      </c>
      <c r="D4140" s="1" t="s">
        <v>25</v>
      </c>
      <c r="E4140" s="1">
        <v>5850.41</v>
      </c>
      <c r="F4140" s="1">
        <v>1.0</v>
      </c>
      <c r="G4140" s="1">
        <v>17.0</v>
      </c>
      <c r="H4140" s="1">
        <v>6.0</v>
      </c>
      <c r="I4140" s="1" t="s">
        <v>22</v>
      </c>
      <c r="J4140" s="1">
        <v>0.903</v>
      </c>
      <c r="K4140" s="1">
        <v>0.898</v>
      </c>
      <c r="L4140" s="6" t="str">
        <f>if(J4140&gt;QUARTILE!$B$3, "TOP", if(J4140&lt;QUARTILE!$B$4, "BOTTOM", 0))</f>
        <v>TOP</v>
      </c>
      <c r="M4140" s="6">
        <f t="shared" si="1"/>
        <v>2</v>
      </c>
      <c r="N4140" s="6" t="str">
        <f t="shared" si="2"/>
        <v>Gen X</v>
      </c>
      <c r="O4140" s="6" t="str">
        <f t="shared" si="3"/>
        <v>Low Income</v>
      </c>
    </row>
    <row r="4141" hidden="1">
      <c r="A4141" s="1">
        <v>104139.0</v>
      </c>
      <c r="B4141" s="1">
        <v>35.0</v>
      </c>
      <c r="C4141" s="1">
        <v>38000.0</v>
      </c>
      <c r="D4141" s="1" t="s">
        <v>27</v>
      </c>
      <c r="E4141" s="1">
        <v>7441.48</v>
      </c>
      <c r="F4141" s="1">
        <v>1.0</v>
      </c>
      <c r="G4141" s="1">
        <v>24.0</v>
      </c>
      <c r="H4141" s="1">
        <v>9.0</v>
      </c>
      <c r="I4141" s="1" t="s">
        <v>22</v>
      </c>
      <c r="J4141" s="1">
        <v>0.67</v>
      </c>
      <c r="K4141" s="1">
        <v>0.381</v>
      </c>
      <c r="L4141" s="6">
        <f>if(J4141&gt;QUARTILE!$B$3, "TOP", if(J4141&lt;QUARTILE!$B$4, "BOTTOM", 0))</f>
        <v>0</v>
      </c>
      <c r="M4141" s="6">
        <f t="shared" si="1"/>
        <v>2</v>
      </c>
      <c r="N4141" s="6" t="str">
        <f t="shared" si="2"/>
        <v>Gen X</v>
      </c>
      <c r="O4141" s="6" t="str">
        <f t="shared" si="3"/>
        <v>Low Income</v>
      </c>
    </row>
    <row r="4142" hidden="1">
      <c r="A4142" s="1">
        <v>104140.0</v>
      </c>
      <c r="B4142" s="1">
        <v>59.0</v>
      </c>
      <c r="C4142" s="1">
        <v>14000.0</v>
      </c>
      <c r="D4142" s="1" t="s">
        <v>30</v>
      </c>
      <c r="E4142" s="1">
        <v>86992.8</v>
      </c>
      <c r="F4142" s="1">
        <v>1.0</v>
      </c>
      <c r="G4142" s="1">
        <v>16.0</v>
      </c>
      <c r="H4142" s="1">
        <v>7.0</v>
      </c>
      <c r="I4142" s="1" t="s">
        <v>18</v>
      </c>
      <c r="J4142" s="1">
        <v>0.788</v>
      </c>
      <c r="K4142" s="1">
        <v>0.148</v>
      </c>
      <c r="L4142" s="6">
        <f>if(J4142&gt;QUARTILE!$B$3, "TOP", if(J4142&lt;QUARTILE!$B$4, "BOTTOM", 0))</f>
        <v>0</v>
      </c>
      <c r="M4142" s="6">
        <f t="shared" si="1"/>
        <v>1</v>
      </c>
      <c r="N4142" s="6" t="str">
        <f t="shared" si="2"/>
        <v>Gen X</v>
      </c>
      <c r="O4142" s="6" t="str">
        <f t="shared" si="3"/>
        <v>Low Income</v>
      </c>
    </row>
    <row r="4143" hidden="1">
      <c r="A4143" s="1">
        <v>104141.0</v>
      </c>
      <c r="B4143" s="1">
        <v>77.0</v>
      </c>
      <c r="C4143" s="1">
        <v>8000.0</v>
      </c>
      <c r="D4143" s="1" t="s">
        <v>23</v>
      </c>
      <c r="E4143" s="1">
        <v>7007.26</v>
      </c>
      <c r="F4143" s="1">
        <v>3.0</v>
      </c>
      <c r="G4143" s="1">
        <v>13.0</v>
      </c>
      <c r="H4143" s="1">
        <v>4.0</v>
      </c>
      <c r="I4143" s="1" t="s">
        <v>22</v>
      </c>
      <c r="J4143" s="1">
        <v>1.0</v>
      </c>
      <c r="K4143" s="1">
        <v>0.571</v>
      </c>
      <c r="L4143" s="6" t="str">
        <f>if(J4143&gt;QUARTILE!$B$3, "TOP", if(J4143&lt;QUARTILE!$B$4, "BOTTOM", 0))</f>
        <v>TOP</v>
      </c>
      <c r="M4143" s="6">
        <f t="shared" si="1"/>
        <v>2</v>
      </c>
      <c r="N4143" s="6" t="str">
        <f t="shared" si="2"/>
        <v>Baby Boomer</v>
      </c>
      <c r="O4143" s="6" t="str">
        <f t="shared" si="3"/>
        <v>Low Income</v>
      </c>
    </row>
    <row r="4144" hidden="1">
      <c r="A4144" s="1">
        <v>104142.0</v>
      </c>
      <c r="B4144" s="1">
        <v>37.0</v>
      </c>
      <c r="C4144" s="1">
        <v>22000.0</v>
      </c>
      <c r="D4144" s="1" t="s">
        <v>23</v>
      </c>
      <c r="E4144" s="1">
        <v>45378.92</v>
      </c>
      <c r="F4144" s="1">
        <v>4.0</v>
      </c>
      <c r="G4144" s="1">
        <v>21.0</v>
      </c>
      <c r="H4144" s="1">
        <v>13.0</v>
      </c>
      <c r="I4144" s="1" t="s">
        <v>18</v>
      </c>
      <c r="J4144" s="1">
        <v>1.0</v>
      </c>
      <c r="K4144" s="1">
        <v>0.26</v>
      </c>
      <c r="L4144" s="6" t="str">
        <f>if(J4144&gt;QUARTILE!$B$3, "TOP", if(J4144&lt;QUARTILE!$B$4, "BOTTOM", 0))</f>
        <v>TOP</v>
      </c>
      <c r="M4144" s="6">
        <f t="shared" si="1"/>
        <v>1</v>
      </c>
      <c r="N4144" s="6" t="str">
        <f t="shared" si="2"/>
        <v>Gen X</v>
      </c>
      <c r="O4144" s="6" t="str">
        <f t="shared" si="3"/>
        <v>Low Income</v>
      </c>
    </row>
    <row r="4145" hidden="1">
      <c r="A4145" s="1">
        <v>104143.0</v>
      </c>
      <c r="B4145" s="1">
        <v>23.0</v>
      </c>
      <c r="C4145" s="1">
        <v>45000.0</v>
      </c>
      <c r="D4145" s="1" t="s">
        <v>25</v>
      </c>
      <c r="E4145" s="1">
        <v>7269.28</v>
      </c>
      <c r="F4145" s="1">
        <v>1.0</v>
      </c>
      <c r="G4145" s="1">
        <v>17.0</v>
      </c>
      <c r="H4145" s="1">
        <v>11.0</v>
      </c>
      <c r="I4145" s="1" t="s">
        <v>18</v>
      </c>
      <c r="J4145" s="1">
        <v>0.436</v>
      </c>
      <c r="K4145" s="1">
        <v>0.164</v>
      </c>
      <c r="L4145" s="6">
        <f>if(J4145&gt;QUARTILE!$B$3, "TOP", if(J4145&lt;QUARTILE!$B$4, "BOTTOM", 0))</f>
        <v>0</v>
      </c>
      <c r="M4145" s="6">
        <f t="shared" si="1"/>
        <v>1</v>
      </c>
      <c r="N4145" s="6" t="str">
        <f t="shared" si="2"/>
        <v>Millenial</v>
      </c>
      <c r="O4145" s="6" t="str">
        <f t="shared" si="3"/>
        <v>Medium Income</v>
      </c>
    </row>
    <row r="4146" hidden="1">
      <c r="A4146" s="1">
        <v>104144.0</v>
      </c>
      <c r="B4146" s="1">
        <v>29.0</v>
      </c>
      <c r="C4146" s="1">
        <v>12000.0</v>
      </c>
      <c r="D4146" s="1" t="s">
        <v>17</v>
      </c>
      <c r="E4146" s="1">
        <v>2020.96</v>
      </c>
      <c r="F4146" s="1">
        <v>1.0</v>
      </c>
      <c r="G4146" s="1">
        <v>18.0</v>
      </c>
      <c r="H4146" s="1">
        <v>15.0</v>
      </c>
      <c r="I4146" s="1" t="s">
        <v>22</v>
      </c>
      <c r="J4146" s="1">
        <v>0.636</v>
      </c>
      <c r="K4146" s="1">
        <v>0.119</v>
      </c>
      <c r="L4146" s="6">
        <f>if(J4146&gt;QUARTILE!$B$3, "TOP", if(J4146&lt;QUARTILE!$B$4, "BOTTOM", 0))</f>
        <v>0</v>
      </c>
      <c r="M4146" s="6">
        <f t="shared" si="1"/>
        <v>2</v>
      </c>
      <c r="N4146" s="6" t="str">
        <f t="shared" si="2"/>
        <v>Millenial</v>
      </c>
      <c r="O4146" s="6" t="str">
        <f t="shared" si="3"/>
        <v>Low Income</v>
      </c>
    </row>
    <row r="4147" hidden="1">
      <c r="A4147" s="1">
        <v>104145.0</v>
      </c>
      <c r="B4147" s="1">
        <v>19.0</v>
      </c>
      <c r="C4147" s="1">
        <v>57000.0</v>
      </c>
      <c r="D4147" s="1" t="s">
        <v>27</v>
      </c>
      <c r="E4147" s="1">
        <v>5690.21</v>
      </c>
      <c r="F4147" s="1">
        <v>1.0</v>
      </c>
      <c r="G4147" s="1">
        <v>14.0</v>
      </c>
      <c r="H4147" s="1">
        <v>12.0</v>
      </c>
      <c r="I4147" s="1" t="s">
        <v>22</v>
      </c>
      <c r="J4147" s="1">
        <v>0.302</v>
      </c>
      <c r="K4147" s="1">
        <v>0.725</v>
      </c>
      <c r="L4147" s="6" t="str">
        <f>if(J4147&gt;QUARTILE!$B$3, "TOP", if(J4147&lt;QUARTILE!$B$4, "BOTTOM", 0))</f>
        <v>BOTTOM</v>
      </c>
      <c r="M4147" s="6">
        <f t="shared" si="1"/>
        <v>2</v>
      </c>
      <c r="N4147" s="6" t="str">
        <f t="shared" si="2"/>
        <v>Millenial</v>
      </c>
      <c r="O4147" s="6" t="str">
        <f t="shared" si="3"/>
        <v>Medium Income</v>
      </c>
    </row>
    <row r="4148" hidden="1">
      <c r="A4148" s="1">
        <v>104146.0</v>
      </c>
      <c r="B4148" s="1">
        <v>24.0</v>
      </c>
      <c r="C4148" s="1">
        <v>33000.0</v>
      </c>
      <c r="D4148" s="1" t="s">
        <v>25</v>
      </c>
      <c r="E4148" s="1">
        <v>6371.86</v>
      </c>
      <c r="F4148" s="1">
        <v>3.0</v>
      </c>
      <c r="G4148" s="1">
        <v>18.0</v>
      </c>
      <c r="H4148" s="1">
        <v>13.0</v>
      </c>
      <c r="I4148" s="1" t="s">
        <v>18</v>
      </c>
      <c r="J4148" s="1">
        <v>0.462</v>
      </c>
      <c r="K4148" s="1">
        <v>0.034</v>
      </c>
      <c r="L4148" s="6">
        <f>if(J4148&gt;QUARTILE!$B$3, "TOP", if(J4148&lt;QUARTILE!$B$4, "BOTTOM", 0))</f>
        <v>0</v>
      </c>
      <c r="M4148" s="6">
        <f t="shared" si="1"/>
        <v>1</v>
      </c>
      <c r="N4148" s="6" t="str">
        <f t="shared" si="2"/>
        <v>Millenial</v>
      </c>
      <c r="O4148" s="6" t="str">
        <f t="shared" si="3"/>
        <v>Low Income</v>
      </c>
    </row>
    <row r="4149" hidden="1">
      <c r="A4149" s="1">
        <v>104147.0</v>
      </c>
      <c r="B4149" s="1">
        <v>33.0</v>
      </c>
      <c r="C4149" s="1">
        <v>24000.0</v>
      </c>
      <c r="D4149" s="1" t="s">
        <v>27</v>
      </c>
      <c r="E4149" s="1">
        <v>76561.54</v>
      </c>
      <c r="F4149" s="1">
        <v>5.0</v>
      </c>
      <c r="G4149" s="1">
        <v>17.0</v>
      </c>
      <c r="H4149" s="1">
        <v>6.0</v>
      </c>
      <c r="I4149" s="1" t="s">
        <v>18</v>
      </c>
      <c r="J4149" s="1">
        <v>0.373</v>
      </c>
      <c r="K4149" s="1">
        <v>0.378</v>
      </c>
      <c r="L4149" s="6">
        <f>if(J4149&gt;QUARTILE!$B$3, "TOP", if(J4149&lt;QUARTILE!$B$4, "BOTTOM", 0))</f>
        <v>0</v>
      </c>
      <c r="M4149" s="6">
        <f t="shared" si="1"/>
        <v>1</v>
      </c>
      <c r="N4149" s="6" t="str">
        <f t="shared" si="2"/>
        <v>Gen X</v>
      </c>
      <c r="O4149" s="6" t="str">
        <f t="shared" si="3"/>
        <v>Low Income</v>
      </c>
    </row>
    <row r="4150" hidden="1">
      <c r="A4150" s="1">
        <v>104148.0</v>
      </c>
      <c r="B4150" s="1">
        <v>20.0</v>
      </c>
      <c r="C4150" s="1">
        <v>17000.0</v>
      </c>
      <c r="D4150" s="1" t="s">
        <v>23</v>
      </c>
      <c r="E4150" s="1">
        <v>22435.05</v>
      </c>
      <c r="F4150" s="1">
        <v>4.0</v>
      </c>
      <c r="G4150" s="1">
        <v>22.0</v>
      </c>
      <c r="H4150" s="1">
        <v>15.0</v>
      </c>
      <c r="I4150" s="1" t="s">
        <v>22</v>
      </c>
      <c r="J4150" s="1">
        <v>0.417</v>
      </c>
      <c r="K4150" s="1">
        <v>0.28</v>
      </c>
      <c r="L4150" s="6">
        <f>if(J4150&gt;QUARTILE!$B$3, "TOP", if(J4150&lt;QUARTILE!$B$4, "BOTTOM", 0))</f>
        <v>0</v>
      </c>
      <c r="M4150" s="6">
        <f t="shared" si="1"/>
        <v>2</v>
      </c>
      <c r="N4150" s="6" t="str">
        <f t="shared" si="2"/>
        <v>Millenial</v>
      </c>
      <c r="O4150" s="6" t="str">
        <f t="shared" si="3"/>
        <v>Low Income</v>
      </c>
    </row>
    <row r="4151" hidden="1">
      <c r="A4151" s="1">
        <v>104149.0</v>
      </c>
      <c r="B4151" s="1">
        <v>62.0</v>
      </c>
      <c r="C4151" s="1">
        <v>18000.0</v>
      </c>
      <c r="D4151" s="1" t="s">
        <v>25</v>
      </c>
      <c r="E4151" s="1">
        <v>53671.35</v>
      </c>
      <c r="F4151" s="1">
        <v>5.0</v>
      </c>
      <c r="G4151" s="1">
        <v>23.0</v>
      </c>
      <c r="H4151" s="1">
        <v>4.0</v>
      </c>
      <c r="I4151" s="1" t="s">
        <v>18</v>
      </c>
      <c r="J4151" s="1">
        <v>0.825</v>
      </c>
      <c r="K4151" s="1">
        <v>0.001</v>
      </c>
      <c r="L4151" s="6" t="str">
        <f>if(J4151&gt;QUARTILE!$B$3, "TOP", if(J4151&lt;QUARTILE!$B$4, "BOTTOM", 0))</f>
        <v>TOP</v>
      </c>
      <c r="M4151" s="6">
        <f t="shared" si="1"/>
        <v>1</v>
      </c>
      <c r="N4151" s="6" t="str">
        <f t="shared" si="2"/>
        <v>Baby Boomer</v>
      </c>
      <c r="O4151" s="6" t="str">
        <f t="shared" si="3"/>
        <v>Low Income</v>
      </c>
    </row>
    <row r="4152" hidden="1">
      <c r="A4152" s="1">
        <v>104150.0</v>
      </c>
      <c r="B4152" s="1">
        <v>20.0</v>
      </c>
      <c r="C4152" s="1">
        <v>29000.0</v>
      </c>
      <c r="D4152" s="1" t="s">
        <v>23</v>
      </c>
      <c r="E4152" s="1">
        <v>36035.59</v>
      </c>
      <c r="F4152" s="1">
        <v>2.0</v>
      </c>
      <c r="G4152" s="1">
        <v>20.0</v>
      </c>
      <c r="H4152" s="1">
        <v>14.0</v>
      </c>
      <c r="I4152" s="1" t="s">
        <v>22</v>
      </c>
      <c r="J4152" s="1">
        <v>0.36</v>
      </c>
      <c r="K4152" s="1">
        <v>0.791</v>
      </c>
      <c r="L4152" s="6">
        <f>if(J4152&gt;QUARTILE!$B$3, "TOP", if(J4152&lt;QUARTILE!$B$4, "BOTTOM", 0))</f>
        <v>0</v>
      </c>
      <c r="M4152" s="6">
        <f t="shared" si="1"/>
        <v>2</v>
      </c>
      <c r="N4152" s="6" t="str">
        <f t="shared" si="2"/>
        <v>Millenial</v>
      </c>
      <c r="O4152" s="6" t="str">
        <f t="shared" si="3"/>
        <v>Low Income</v>
      </c>
    </row>
    <row r="4153" hidden="1">
      <c r="A4153" s="1">
        <v>104151.0</v>
      </c>
      <c r="B4153" s="1">
        <v>44.0</v>
      </c>
      <c r="C4153" s="1">
        <v>37000.0</v>
      </c>
      <c r="D4153" s="1" t="s">
        <v>21</v>
      </c>
      <c r="E4153" s="1">
        <v>17283.38</v>
      </c>
      <c r="F4153" s="1">
        <v>2.0</v>
      </c>
      <c r="G4153" s="1">
        <v>21.0</v>
      </c>
      <c r="H4153" s="1">
        <v>11.0</v>
      </c>
      <c r="I4153" s="1" t="s">
        <v>22</v>
      </c>
      <c r="J4153" s="1">
        <v>0.18</v>
      </c>
      <c r="K4153" s="1">
        <v>0.741</v>
      </c>
      <c r="L4153" s="6" t="str">
        <f>if(J4153&gt;QUARTILE!$B$3, "TOP", if(J4153&lt;QUARTILE!$B$4, "BOTTOM", 0))</f>
        <v>BOTTOM</v>
      </c>
      <c r="M4153" s="6">
        <f t="shared" si="1"/>
        <v>2</v>
      </c>
      <c r="N4153" s="6" t="str">
        <f t="shared" si="2"/>
        <v>Gen X</v>
      </c>
      <c r="O4153" s="6" t="str">
        <f t="shared" si="3"/>
        <v>Low Income</v>
      </c>
    </row>
    <row r="4154" hidden="1">
      <c r="A4154" s="1">
        <v>104152.0</v>
      </c>
      <c r="B4154" s="1">
        <v>67.0</v>
      </c>
      <c r="C4154" s="1">
        <v>15000.0</v>
      </c>
      <c r="D4154" s="1" t="s">
        <v>23</v>
      </c>
      <c r="E4154" s="1">
        <v>22502.49</v>
      </c>
      <c r="F4154" s="1">
        <v>1.0</v>
      </c>
      <c r="G4154" s="1">
        <v>19.0</v>
      </c>
      <c r="H4154" s="1">
        <v>4.0</v>
      </c>
      <c r="I4154" s="1" t="s">
        <v>22</v>
      </c>
      <c r="J4154" s="1">
        <v>0.429</v>
      </c>
      <c r="K4154" s="1">
        <v>0.773</v>
      </c>
      <c r="L4154" s="6">
        <f>if(J4154&gt;QUARTILE!$B$3, "TOP", if(J4154&lt;QUARTILE!$B$4, "BOTTOM", 0))</f>
        <v>0</v>
      </c>
      <c r="M4154" s="6">
        <f t="shared" si="1"/>
        <v>2</v>
      </c>
      <c r="N4154" s="6" t="str">
        <f t="shared" si="2"/>
        <v>Baby Boomer</v>
      </c>
      <c r="O4154" s="6" t="str">
        <f t="shared" si="3"/>
        <v>Low Income</v>
      </c>
    </row>
    <row r="4155" hidden="1">
      <c r="A4155" s="1">
        <v>104153.0</v>
      </c>
      <c r="B4155" s="1">
        <v>60.0</v>
      </c>
      <c r="C4155" s="1">
        <v>14000.0</v>
      </c>
      <c r="D4155" s="1" t="s">
        <v>27</v>
      </c>
      <c r="E4155" s="1">
        <v>19607.9</v>
      </c>
      <c r="F4155" s="1">
        <v>5.0</v>
      </c>
      <c r="G4155" s="1">
        <v>17.0</v>
      </c>
      <c r="H4155" s="1">
        <v>6.0</v>
      </c>
      <c r="I4155" s="1" t="s">
        <v>22</v>
      </c>
      <c r="J4155" s="1">
        <v>0.098</v>
      </c>
      <c r="K4155" s="1">
        <v>0.386</v>
      </c>
      <c r="L4155" s="6" t="str">
        <f>if(J4155&gt;QUARTILE!$B$3, "TOP", if(J4155&lt;QUARTILE!$B$4, "BOTTOM", 0))</f>
        <v>BOTTOM</v>
      </c>
      <c r="M4155" s="6">
        <f t="shared" si="1"/>
        <v>2</v>
      </c>
      <c r="N4155" s="6" t="str">
        <f t="shared" si="2"/>
        <v>Gen X</v>
      </c>
      <c r="O4155" s="6" t="str">
        <f t="shared" si="3"/>
        <v>Low Income</v>
      </c>
    </row>
    <row r="4156" hidden="1">
      <c r="A4156" s="1">
        <v>104154.0</v>
      </c>
      <c r="B4156" s="1">
        <v>57.0</v>
      </c>
      <c r="C4156" s="1">
        <v>19000.0</v>
      </c>
      <c r="D4156" s="1" t="s">
        <v>23</v>
      </c>
      <c r="E4156" s="1">
        <v>21948.04</v>
      </c>
      <c r="F4156" s="1">
        <v>3.0</v>
      </c>
      <c r="G4156" s="1">
        <v>22.0</v>
      </c>
      <c r="H4156" s="1">
        <v>6.0</v>
      </c>
      <c r="I4156" s="1" t="s">
        <v>22</v>
      </c>
      <c r="J4156" s="1">
        <v>0.864</v>
      </c>
      <c r="K4156" s="1">
        <v>0.648</v>
      </c>
      <c r="L4156" s="6" t="str">
        <f>if(J4156&gt;QUARTILE!$B$3, "TOP", if(J4156&lt;QUARTILE!$B$4, "BOTTOM", 0))</f>
        <v>TOP</v>
      </c>
      <c r="M4156" s="6">
        <f t="shared" si="1"/>
        <v>2</v>
      </c>
      <c r="N4156" s="6" t="str">
        <f t="shared" si="2"/>
        <v>Gen X</v>
      </c>
      <c r="O4156" s="6" t="str">
        <f t="shared" si="3"/>
        <v>Low Income</v>
      </c>
    </row>
    <row r="4157" hidden="1">
      <c r="A4157" s="1">
        <v>104155.0</v>
      </c>
      <c r="B4157" s="1">
        <v>55.0</v>
      </c>
      <c r="C4157" s="1">
        <v>51000.0</v>
      </c>
      <c r="D4157" s="1" t="s">
        <v>25</v>
      </c>
      <c r="E4157" s="1">
        <v>6151.54</v>
      </c>
      <c r="F4157" s="1">
        <v>4.0</v>
      </c>
      <c r="G4157" s="1">
        <v>31.0</v>
      </c>
      <c r="H4157" s="1">
        <v>4.0</v>
      </c>
      <c r="I4157" s="1" t="s">
        <v>22</v>
      </c>
      <c r="J4157" s="1">
        <v>1.0</v>
      </c>
      <c r="K4157" s="1">
        <v>0.041</v>
      </c>
      <c r="L4157" s="6" t="str">
        <f>if(J4157&gt;QUARTILE!$B$3, "TOP", if(J4157&lt;QUARTILE!$B$4, "BOTTOM", 0))</f>
        <v>TOP</v>
      </c>
      <c r="M4157" s="6">
        <f t="shared" si="1"/>
        <v>2</v>
      </c>
      <c r="N4157" s="6" t="str">
        <f t="shared" si="2"/>
        <v>Gen X</v>
      </c>
      <c r="O4157" s="6" t="str">
        <f t="shared" si="3"/>
        <v>Medium Income</v>
      </c>
    </row>
    <row r="4158" hidden="1">
      <c r="A4158" s="1">
        <v>104156.0</v>
      </c>
      <c r="B4158" s="1">
        <v>50.0</v>
      </c>
      <c r="C4158" s="1">
        <v>11000.0</v>
      </c>
      <c r="D4158" s="1" t="s">
        <v>23</v>
      </c>
      <c r="E4158" s="1">
        <v>10489.2</v>
      </c>
      <c r="F4158" s="1">
        <v>5.0</v>
      </c>
      <c r="G4158" s="1">
        <v>20.0</v>
      </c>
      <c r="H4158" s="1">
        <v>2.0</v>
      </c>
      <c r="I4158" s="1" t="s">
        <v>22</v>
      </c>
      <c r="J4158" s="1">
        <v>0.851</v>
      </c>
      <c r="K4158" s="1">
        <v>0.089</v>
      </c>
      <c r="L4158" s="6" t="str">
        <f>if(J4158&gt;QUARTILE!$B$3, "TOP", if(J4158&lt;QUARTILE!$B$4, "BOTTOM", 0))</f>
        <v>TOP</v>
      </c>
      <c r="M4158" s="6">
        <f t="shared" si="1"/>
        <v>2</v>
      </c>
      <c r="N4158" s="6" t="str">
        <f t="shared" si="2"/>
        <v>Gen X</v>
      </c>
      <c r="O4158" s="6" t="str">
        <f t="shared" si="3"/>
        <v>Low Income</v>
      </c>
    </row>
    <row r="4159" hidden="1">
      <c r="A4159" s="1">
        <v>104157.0</v>
      </c>
      <c r="B4159" s="1">
        <v>45.0</v>
      </c>
      <c r="C4159" s="1">
        <v>44000.0</v>
      </c>
      <c r="D4159" s="1" t="s">
        <v>25</v>
      </c>
      <c r="E4159" s="1">
        <v>17959.97</v>
      </c>
      <c r="F4159" s="1">
        <v>5.0</v>
      </c>
      <c r="G4159" s="1">
        <v>26.0</v>
      </c>
      <c r="H4159" s="1">
        <v>6.0</v>
      </c>
      <c r="I4159" s="1" t="s">
        <v>22</v>
      </c>
      <c r="J4159" s="1">
        <v>0.581</v>
      </c>
      <c r="K4159" s="1">
        <v>0.273</v>
      </c>
      <c r="L4159" s="6">
        <f>if(J4159&gt;QUARTILE!$B$3, "TOP", if(J4159&lt;QUARTILE!$B$4, "BOTTOM", 0))</f>
        <v>0</v>
      </c>
      <c r="M4159" s="6">
        <f t="shared" si="1"/>
        <v>2</v>
      </c>
      <c r="N4159" s="6" t="str">
        <f t="shared" si="2"/>
        <v>Gen X</v>
      </c>
      <c r="O4159" s="6" t="str">
        <f t="shared" si="3"/>
        <v>Low Income</v>
      </c>
    </row>
    <row r="4160" hidden="1">
      <c r="A4160" s="1">
        <v>104158.0</v>
      </c>
      <c r="B4160" s="1">
        <v>18.0</v>
      </c>
      <c r="C4160" s="1">
        <v>23000.0</v>
      </c>
      <c r="D4160" s="1" t="s">
        <v>23</v>
      </c>
      <c r="E4160" s="1">
        <v>731.8</v>
      </c>
      <c r="F4160" s="1">
        <v>4.0</v>
      </c>
      <c r="G4160" s="1">
        <v>26.0</v>
      </c>
      <c r="H4160" s="1">
        <v>26.0</v>
      </c>
      <c r="I4160" s="1" t="s">
        <v>26</v>
      </c>
      <c r="J4160" s="1">
        <v>0.924</v>
      </c>
      <c r="K4160" s="1">
        <v>0.308</v>
      </c>
      <c r="L4160" s="6" t="str">
        <f>if(J4160&gt;QUARTILE!$B$3, "TOP", if(J4160&lt;QUARTILE!$B$4, "BOTTOM", 0))</f>
        <v>TOP</v>
      </c>
      <c r="M4160" s="6">
        <f t="shared" si="1"/>
        <v>3</v>
      </c>
      <c r="N4160" s="6" t="str">
        <f t="shared" si="2"/>
        <v>Millenial</v>
      </c>
      <c r="O4160" s="6" t="str">
        <f t="shared" si="3"/>
        <v>Low Income</v>
      </c>
    </row>
    <row r="4161" hidden="1">
      <c r="A4161" s="1">
        <v>104159.0</v>
      </c>
      <c r="B4161" s="1">
        <v>72.0</v>
      </c>
      <c r="C4161" s="1">
        <v>8000.0</v>
      </c>
      <c r="D4161" s="1" t="s">
        <v>27</v>
      </c>
      <c r="E4161" s="1">
        <v>13187.86</v>
      </c>
      <c r="F4161" s="1">
        <v>5.0</v>
      </c>
      <c r="G4161" s="1">
        <v>25.0</v>
      </c>
      <c r="H4161" s="1">
        <v>3.0</v>
      </c>
      <c r="I4161" s="1" t="s">
        <v>22</v>
      </c>
      <c r="J4161" s="1">
        <v>0.806</v>
      </c>
      <c r="K4161" s="1">
        <v>0.044</v>
      </c>
      <c r="L4161" s="6">
        <f>if(J4161&gt;QUARTILE!$B$3, "TOP", if(J4161&lt;QUARTILE!$B$4, "BOTTOM", 0))</f>
        <v>0</v>
      </c>
      <c r="M4161" s="6">
        <f t="shared" si="1"/>
        <v>2</v>
      </c>
      <c r="N4161" s="6" t="str">
        <f t="shared" si="2"/>
        <v>Baby Boomer</v>
      </c>
      <c r="O4161" s="6" t="str">
        <f t="shared" si="3"/>
        <v>Low Income</v>
      </c>
    </row>
    <row r="4162" hidden="1">
      <c r="A4162" s="1">
        <v>104160.0</v>
      </c>
      <c r="B4162" s="1">
        <v>25.0</v>
      </c>
      <c r="C4162" s="1">
        <v>17000.0</v>
      </c>
      <c r="D4162" s="1" t="s">
        <v>25</v>
      </c>
      <c r="E4162" s="1">
        <v>39283.29</v>
      </c>
      <c r="F4162" s="1">
        <v>5.0</v>
      </c>
      <c r="G4162" s="1">
        <v>20.0</v>
      </c>
      <c r="H4162" s="1">
        <v>13.0</v>
      </c>
      <c r="I4162" s="1" t="s">
        <v>22</v>
      </c>
      <c r="J4162" s="1">
        <v>0.218</v>
      </c>
      <c r="K4162" s="1">
        <v>0.415</v>
      </c>
      <c r="L4162" s="6" t="str">
        <f>if(J4162&gt;QUARTILE!$B$3, "TOP", if(J4162&lt;QUARTILE!$B$4, "BOTTOM", 0))</f>
        <v>BOTTOM</v>
      </c>
      <c r="M4162" s="6">
        <f t="shared" si="1"/>
        <v>2</v>
      </c>
      <c r="N4162" s="6" t="str">
        <f t="shared" si="2"/>
        <v>Millenial</v>
      </c>
      <c r="O4162" s="6" t="str">
        <f t="shared" si="3"/>
        <v>Low Income</v>
      </c>
    </row>
    <row r="4163" hidden="1">
      <c r="A4163" s="1">
        <v>104161.0</v>
      </c>
      <c r="B4163" s="1">
        <v>54.0</v>
      </c>
      <c r="C4163" s="1">
        <v>32000.0</v>
      </c>
      <c r="D4163" s="1" t="s">
        <v>27</v>
      </c>
      <c r="E4163" s="1">
        <v>13559.96</v>
      </c>
      <c r="F4163" s="1">
        <v>4.0</v>
      </c>
      <c r="G4163" s="1">
        <v>24.0</v>
      </c>
      <c r="H4163" s="1">
        <v>5.0</v>
      </c>
      <c r="I4163" s="1" t="s">
        <v>22</v>
      </c>
      <c r="J4163" s="1">
        <v>0.418</v>
      </c>
      <c r="K4163" s="1">
        <v>0.19</v>
      </c>
      <c r="L4163" s="6">
        <f>if(J4163&gt;QUARTILE!$B$3, "TOP", if(J4163&lt;QUARTILE!$B$4, "BOTTOM", 0))</f>
        <v>0</v>
      </c>
      <c r="M4163" s="6">
        <f t="shared" si="1"/>
        <v>2</v>
      </c>
      <c r="N4163" s="6" t="str">
        <f t="shared" si="2"/>
        <v>Gen X</v>
      </c>
      <c r="O4163" s="6" t="str">
        <f t="shared" si="3"/>
        <v>Low Income</v>
      </c>
    </row>
    <row r="4164" hidden="1">
      <c r="A4164" s="1">
        <v>104162.0</v>
      </c>
      <c r="B4164" s="1">
        <v>49.0</v>
      </c>
      <c r="C4164" s="1">
        <v>65000.0</v>
      </c>
      <c r="D4164" s="1" t="s">
        <v>25</v>
      </c>
      <c r="E4164" s="1">
        <v>16073.68</v>
      </c>
      <c r="F4164" s="1">
        <v>3.0</v>
      </c>
      <c r="G4164" s="1">
        <v>18.0</v>
      </c>
      <c r="H4164" s="1">
        <v>13.0</v>
      </c>
      <c r="I4164" s="1" t="s">
        <v>18</v>
      </c>
      <c r="J4164" s="1">
        <v>0.294</v>
      </c>
      <c r="K4164" s="1">
        <v>0.775</v>
      </c>
      <c r="L4164" s="6" t="str">
        <f>if(J4164&gt;QUARTILE!$B$3, "TOP", if(J4164&lt;QUARTILE!$B$4, "BOTTOM", 0))</f>
        <v>BOTTOM</v>
      </c>
      <c r="M4164" s="6">
        <f t="shared" si="1"/>
        <v>1</v>
      </c>
      <c r="N4164" s="6" t="str">
        <f t="shared" si="2"/>
        <v>Gen X</v>
      </c>
      <c r="O4164" s="6" t="str">
        <f t="shared" si="3"/>
        <v>Medium Income</v>
      </c>
    </row>
    <row r="4165" hidden="1">
      <c r="A4165" s="1">
        <v>104163.0</v>
      </c>
      <c r="B4165" s="1">
        <v>77.0</v>
      </c>
      <c r="C4165" s="1">
        <v>10000.0</v>
      </c>
      <c r="D4165" s="1" t="s">
        <v>25</v>
      </c>
      <c r="E4165" s="1">
        <v>4510.56</v>
      </c>
      <c r="F4165" s="1">
        <v>4.0</v>
      </c>
      <c r="G4165" s="1">
        <v>19.0</v>
      </c>
      <c r="H4165" s="1">
        <v>8.0</v>
      </c>
      <c r="I4165" s="1" t="s">
        <v>22</v>
      </c>
      <c r="J4165" s="1">
        <v>0.141</v>
      </c>
      <c r="K4165" s="1">
        <v>0.0</v>
      </c>
      <c r="L4165" s="6" t="str">
        <f>if(J4165&gt;QUARTILE!$B$3, "TOP", if(J4165&lt;QUARTILE!$B$4, "BOTTOM", 0))</f>
        <v>BOTTOM</v>
      </c>
      <c r="M4165" s="6">
        <f t="shared" si="1"/>
        <v>2</v>
      </c>
      <c r="N4165" s="6" t="str">
        <f t="shared" si="2"/>
        <v>Baby Boomer</v>
      </c>
      <c r="O4165" s="6" t="str">
        <f t="shared" si="3"/>
        <v>Low Income</v>
      </c>
    </row>
    <row r="4166" hidden="1">
      <c r="A4166" s="1">
        <v>104164.0</v>
      </c>
      <c r="B4166" s="1">
        <v>65.0</v>
      </c>
      <c r="C4166" s="1">
        <v>5000.0</v>
      </c>
      <c r="D4166" s="1" t="s">
        <v>25</v>
      </c>
      <c r="E4166" s="1">
        <v>31630.94</v>
      </c>
      <c r="F4166" s="1">
        <v>1.0</v>
      </c>
      <c r="G4166" s="1">
        <v>25.0</v>
      </c>
      <c r="H4166" s="1">
        <v>6.0</v>
      </c>
      <c r="I4166" s="1" t="s">
        <v>18</v>
      </c>
      <c r="J4166" s="1">
        <v>0.909</v>
      </c>
      <c r="K4166" s="1">
        <v>0.766</v>
      </c>
      <c r="L4166" s="6" t="str">
        <f>if(J4166&gt;QUARTILE!$B$3, "TOP", if(J4166&lt;QUARTILE!$B$4, "BOTTOM", 0))</f>
        <v>TOP</v>
      </c>
      <c r="M4166" s="6">
        <f t="shared" si="1"/>
        <v>1</v>
      </c>
      <c r="N4166" s="6" t="str">
        <f t="shared" si="2"/>
        <v>Baby Boomer</v>
      </c>
      <c r="O4166" s="6" t="str">
        <f t="shared" si="3"/>
        <v>Low Income</v>
      </c>
    </row>
    <row r="4167" hidden="1">
      <c r="A4167" s="1">
        <v>104165.0</v>
      </c>
      <c r="B4167" s="1">
        <v>60.0</v>
      </c>
      <c r="C4167" s="1">
        <v>10000.0</v>
      </c>
      <c r="D4167" s="1" t="s">
        <v>30</v>
      </c>
      <c r="E4167" s="1">
        <v>8890.72</v>
      </c>
      <c r="F4167" s="1">
        <v>1.0</v>
      </c>
      <c r="G4167" s="1">
        <v>18.0</v>
      </c>
      <c r="H4167" s="1">
        <v>5.0</v>
      </c>
      <c r="I4167" s="1" t="s">
        <v>22</v>
      </c>
      <c r="J4167" s="1">
        <v>0.858</v>
      </c>
      <c r="K4167" s="1">
        <v>0.733</v>
      </c>
      <c r="L4167" s="6" t="str">
        <f>if(J4167&gt;QUARTILE!$B$3, "TOP", if(J4167&lt;QUARTILE!$B$4, "BOTTOM", 0))</f>
        <v>TOP</v>
      </c>
      <c r="M4167" s="6">
        <f t="shared" si="1"/>
        <v>2</v>
      </c>
      <c r="N4167" s="6" t="str">
        <f t="shared" si="2"/>
        <v>Gen X</v>
      </c>
      <c r="O4167" s="6" t="str">
        <f t="shared" si="3"/>
        <v>Low Income</v>
      </c>
    </row>
    <row r="4168" hidden="1">
      <c r="A4168" s="1">
        <v>104166.0</v>
      </c>
      <c r="B4168" s="1">
        <v>54.0</v>
      </c>
      <c r="C4168" s="1">
        <v>43000.0</v>
      </c>
      <c r="D4168" s="1" t="s">
        <v>25</v>
      </c>
      <c r="E4168" s="1">
        <v>62740.18</v>
      </c>
      <c r="F4168" s="1">
        <v>1.0</v>
      </c>
      <c r="G4168" s="1">
        <v>19.0</v>
      </c>
      <c r="H4168" s="1">
        <v>9.0</v>
      </c>
      <c r="I4168" s="1" t="s">
        <v>18</v>
      </c>
      <c r="J4168" s="1">
        <v>0.234</v>
      </c>
      <c r="K4168" s="1">
        <v>0.446</v>
      </c>
      <c r="L4168" s="6" t="str">
        <f>if(J4168&gt;QUARTILE!$B$3, "TOP", if(J4168&lt;QUARTILE!$B$4, "BOTTOM", 0))</f>
        <v>BOTTOM</v>
      </c>
      <c r="M4168" s="6">
        <f t="shared" si="1"/>
        <v>1</v>
      </c>
      <c r="N4168" s="6" t="str">
        <f t="shared" si="2"/>
        <v>Gen X</v>
      </c>
      <c r="O4168" s="6" t="str">
        <f t="shared" si="3"/>
        <v>Low Income</v>
      </c>
    </row>
    <row r="4169" hidden="1">
      <c r="A4169" s="1">
        <v>104167.0</v>
      </c>
      <c r="B4169" s="1">
        <v>21.0</v>
      </c>
      <c r="C4169" s="1">
        <v>8000.0</v>
      </c>
      <c r="D4169" s="1" t="s">
        <v>23</v>
      </c>
      <c r="E4169" s="1">
        <v>100000.0</v>
      </c>
      <c r="F4169" s="1">
        <v>1.0</v>
      </c>
      <c r="G4169" s="1">
        <v>21.0</v>
      </c>
      <c r="H4169" s="1">
        <v>7.0</v>
      </c>
      <c r="I4169" s="1" t="s">
        <v>18</v>
      </c>
      <c r="J4169" s="1">
        <v>0.329</v>
      </c>
      <c r="K4169" s="1">
        <v>0.638</v>
      </c>
      <c r="L4169" s="6">
        <f>if(J4169&gt;QUARTILE!$B$3, "TOP", if(J4169&lt;QUARTILE!$B$4, "BOTTOM", 0))</f>
        <v>0</v>
      </c>
      <c r="M4169" s="6">
        <f t="shared" si="1"/>
        <v>1</v>
      </c>
      <c r="N4169" s="6" t="str">
        <f t="shared" si="2"/>
        <v>Millenial</v>
      </c>
      <c r="O4169" s="6" t="str">
        <f t="shared" si="3"/>
        <v>Low Income</v>
      </c>
    </row>
    <row r="4170" hidden="1">
      <c r="A4170" s="1">
        <v>104168.0</v>
      </c>
      <c r="B4170" s="1">
        <v>47.0</v>
      </c>
      <c r="C4170" s="1">
        <v>54000.0</v>
      </c>
      <c r="D4170" s="1" t="s">
        <v>21</v>
      </c>
      <c r="E4170" s="1">
        <v>49538.9</v>
      </c>
      <c r="F4170" s="1">
        <v>2.0</v>
      </c>
      <c r="G4170" s="1">
        <v>15.0</v>
      </c>
      <c r="H4170" s="1">
        <v>10.0</v>
      </c>
      <c r="I4170" s="1" t="s">
        <v>18</v>
      </c>
      <c r="J4170" s="1">
        <v>0.421</v>
      </c>
      <c r="K4170" s="1">
        <v>0.265</v>
      </c>
      <c r="L4170" s="6">
        <f>if(J4170&gt;QUARTILE!$B$3, "TOP", if(J4170&lt;QUARTILE!$B$4, "BOTTOM", 0))</f>
        <v>0</v>
      </c>
      <c r="M4170" s="6">
        <f t="shared" si="1"/>
        <v>1</v>
      </c>
      <c r="N4170" s="6" t="str">
        <f t="shared" si="2"/>
        <v>Gen X</v>
      </c>
      <c r="O4170" s="6" t="str">
        <f t="shared" si="3"/>
        <v>Medium Income</v>
      </c>
    </row>
    <row r="4171" hidden="1">
      <c r="A4171" s="1">
        <v>104169.0</v>
      </c>
      <c r="B4171" s="1">
        <v>23.0</v>
      </c>
      <c r="C4171" s="1">
        <v>46000.0</v>
      </c>
      <c r="D4171" s="1" t="s">
        <v>23</v>
      </c>
      <c r="E4171" s="1">
        <v>1773.93</v>
      </c>
      <c r="F4171" s="1">
        <v>3.0</v>
      </c>
      <c r="G4171" s="1">
        <v>22.0</v>
      </c>
      <c r="H4171" s="1">
        <v>19.0</v>
      </c>
      <c r="I4171" s="1" t="s">
        <v>18</v>
      </c>
      <c r="J4171" s="1">
        <v>0.907</v>
      </c>
      <c r="K4171" s="1">
        <v>0.163</v>
      </c>
      <c r="L4171" s="6" t="str">
        <f>if(J4171&gt;QUARTILE!$B$3, "TOP", if(J4171&lt;QUARTILE!$B$4, "BOTTOM", 0))</f>
        <v>TOP</v>
      </c>
      <c r="M4171" s="6">
        <f t="shared" si="1"/>
        <v>1</v>
      </c>
      <c r="N4171" s="6" t="str">
        <f t="shared" si="2"/>
        <v>Millenial</v>
      </c>
      <c r="O4171" s="6" t="str">
        <f t="shared" si="3"/>
        <v>Medium Income</v>
      </c>
    </row>
    <row r="4172" hidden="1">
      <c r="A4172" s="1">
        <v>104170.0</v>
      </c>
      <c r="B4172" s="1">
        <v>63.0</v>
      </c>
      <c r="C4172" s="1">
        <v>25000.0</v>
      </c>
      <c r="D4172" s="1" t="s">
        <v>17</v>
      </c>
      <c r="E4172" s="1">
        <v>8104.8</v>
      </c>
      <c r="F4172" s="1">
        <v>2.0</v>
      </c>
      <c r="G4172" s="1">
        <v>20.0</v>
      </c>
      <c r="H4172" s="1">
        <v>12.0</v>
      </c>
      <c r="I4172" s="1" t="s">
        <v>18</v>
      </c>
      <c r="J4172" s="1">
        <v>0.914</v>
      </c>
      <c r="K4172" s="1">
        <v>0.009</v>
      </c>
      <c r="L4172" s="6" t="str">
        <f>if(J4172&gt;QUARTILE!$B$3, "TOP", if(J4172&lt;QUARTILE!$B$4, "BOTTOM", 0))</f>
        <v>TOP</v>
      </c>
      <c r="M4172" s="6">
        <f t="shared" si="1"/>
        <v>1</v>
      </c>
      <c r="N4172" s="6" t="str">
        <f t="shared" si="2"/>
        <v>Baby Boomer</v>
      </c>
      <c r="O4172" s="6" t="str">
        <f t="shared" si="3"/>
        <v>Low Income</v>
      </c>
    </row>
    <row r="4173" hidden="1">
      <c r="A4173" s="1">
        <v>104171.0</v>
      </c>
      <c r="B4173" s="1">
        <v>71.0</v>
      </c>
      <c r="C4173" s="1">
        <v>15000.0</v>
      </c>
      <c r="D4173" s="1" t="s">
        <v>23</v>
      </c>
      <c r="E4173" s="1">
        <v>58058.55</v>
      </c>
      <c r="F4173" s="1">
        <v>5.0</v>
      </c>
      <c r="G4173" s="1">
        <v>25.0</v>
      </c>
      <c r="H4173" s="1">
        <v>4.0</v>
      </c>
      <c r="I4173" s="1" t="s">
        <v>18</v>
      </c>
      <c r="J4173" s="1">
        <v>0.915</v>
      </c>
      <c r="K4173" s="1">
        <v>0.399</v>
      </c>
      <c r="L4173" s="6" t="str">
        <f>if(J4173&gt;QUARTILE!$B$3, "TOP", if(J4173&lt;QUARTILE!$B$4, "BOTTOM", 0))</f>
        <v>TOP</v>
      </c>
      <c r="M4173" s="6">
        <f t="shared" si="1"/>
        <v>1</v>
      </c>
      <c r="N4173" s="6" t="str">
        <f t="shared" si="2"/>
        <v>Baby Boomer</v>
      </c>
      <c r="O4173" s="6" t="str">
        <f t="shared" si="3"/>
        <v>Low Income</v>
      </c>
    </row>
    <row r="4174" hidden="1">
      <c r="A4174" s="1">
        <v>104172.0</v>
      </c>
      <c r="B4174" s="1">
        <v>36.0</v>
      </c>
      <c r="C4174" s="1">
        <v>23000.0</v>
      </c>
      <c r="D4174" s="1" t="s">
        <v>27</v>
      </c>
      <c r="E4174" s="1">
        <v>32647.3</v>
      </c>
      <c r="F4174" s="1">
        <v>5.0</v>
      </c>
      <c r="G4174" s="1">
        <v>16.0</v>
      </c>
      <c r="H4174" s="1">
        <v>5.0</v>
      </c>
      <c r="I4174" s="1" t="s">
        <v>18</v>
      </c>
      <c r="J4174" s="1">
        <v>0.896</v>
      </c>
      <c r="K4174" s="1">
        <v>0.142</v>
      </c>
      <c r="L4174" s="6" t="str">
        <f>if(J4174&gt;QUARTILE!$B$3, "TOP", if(J4174&lt;QUARTILE!$B$4, "BOTTOM", 0))</f>
        <v>TOP</v>
      </c>
      <c r="M4174" s="6">
        <f t="shared" si="1"/>
        <v>1</v>
      </c>
      <c r="N4174" s="6" t="str">
        <f t="shared" si="2"/>
        <v>Gen X</v>
      </c>
      <c r="O4174" s="6" t="str">
        <f t="shared" si="3"/>
        <v>Low Income</v>
      </c>
    </row>
    <row r="4175" hidden="1">
      <c r="A4175" s="1">
        <v>104173.0</v>
      </c>
      <c r="B4175" s="1">
        <v>49.0</v>
      </c>
      <c r="C4175" s="1">
        <v>32000.0</v>
      </c>
      <c r="D4175" s="1" t="s">
        <v>23</v>
      </c>
      <c r="E4175" s="1">
        <v>48423.68</v>
      </c>
      <c r="F4175" s="1">
        <v>4.0</v>
      </c>
      <c r="G4175" s="1">
        <v>28.0</v>
      </c>
      <c r="H4175" s="1">
        <v>9.0</v>
      </c>
      <c r="I4175" s="1" t="s">
        <v>18</v>
      </c>
      <c r="J4175" s="1">
        <v>0.493</v>
      </c>
      <c r="K4175" s="1">
        <v>0.063</v>
      </c>
      <c r="L4175" s="6">
        <f>if(J4175&gt;QUARTILE!$B$3, "TOP", if(J4175&lt;QUARTILE!$B$4, "BOTTOM", 0))</f>
        <v>0</v>
      </c>
      <c r="M4175" s="6">
        <f t="shared" si="1"/>
        <v>1</v>
      </c>
      <c r="N4175" s="6" t="str">
        <f t="shared" si="2"/>
        <v>Gen X</v>
      </c>
      <c r="O4175" s="6" t="str">
        <f t="shared" si="3"/>
        <v>Low Income</v>
      </c>
    </row>
    <row r="4176" hidden="1">
      <c r="A4176" s="1">
        <v>104174.0</v>
      </c>
      <c r="B4176" s="1">
        <v>26.0</v>
      </c>
      <c r="C4176" s="1">
        <v>29000.0</v>
      </c>
      <c r="D4176" s="1" t="s">
        <v>21</v>
      </c>
      <c r="E4176" s="1">
        <v>16998.51</v>
      </c>
      <c r="F4176" s="1">
        <v>1.0</v>
      </c>
      <c r="G4176" s="1">
        <v>22.0</v>
      </c>
      <c r="H4176" s="1">
        <v>11.0</v>
      </c>
      <c r="I4176" s="1" t="s">
        <v>18</v>
      </c>
      <c r="J4176" s="1">
        <v>0.408</v>
      </c>
      <c r="K4176" s="1">
        <v>0.867</v>
      </c>
      <c r="L4176" s="6">
        <f>if(J4176&gt;QUARTILE!$B$3, "TOP", if(J4176&lt;QUARTILE!$B$4, "BOTTOM", 0))</f>
        <v>0</v>
      </c>
      <c r="M4176" s="6">
        <f t="shared" si="1"/>
        <v>1</v>
      </c>
      <c r="N4176" s="6" t="str">
        <f t="shared" si="2"/>
        <v>Millenial</v>
      </c>
      <c r="O4176" s="6" t="str">
        <f t="shared" si="3"/>
        <v>Low Income</v>
      </c>
    </row>
    <row r="4177" hidden="1">
      <c r="A4177" s="1">
        <v>104175.0</v>
      </c>
      <c r="B4177" s="1">
        <v>29.0</v>
      </c>
      <c r="C4177" s="1">
        <v>63000.0</v>
      </c>
      <c r="D4177" s="1" t="s">
        <v>25</v>
      </c>
      <c r="E4177" s="1">
        <v>13093.83</v>
      </c>
      <c r="F4177" s="1">
        <v>4.0</v>
      </c>
      <c r="G4177" s="1">
        <v>26.0</v>
      </c>
      <c r="H4177" s="1">
        <v>16.0</v>
      </c>
      <c r="I4177" s="1" t="s">
        <v>18</v>
      </c>
      <c r="J4177" s="1">
        <v>0.43</v>
      </c>
      <c r="K4177" s="1">
        <v>0.675</v>
      </c>
      <c r="L4177" s="6">
        <f>if(J4177&gt;QUARTILE!$B$3, "TOP", if(J4177&lt;QUARTILE!$B$4, "BOTTOM", 0))</f>
        <v>0</v>
      </c>
      <c r="M4177" s="6">
        <f t="shared" si="1"/>
        <v>1</v>
      </c>
      <c r="N4177" s="6" t="str">
        <f t="shared" si="2"/>
        <v>Millenial</v>
      </c>
      <c r="O4177" s="6" t="str">
        <f t="shared" si="3"/>
        <v>Medium Income</v>
      </c>
    </row>
    <row r="4178" hidden="1">
      <c r="A4178" s="1">
        <v>104176.0</v>
      </c>
      <c r="B4178" s="1">
        <v>28.0</v>
      </c>
      <c r="C4178" s="1">
        <v>19000.0</v>
      </c>
      <c r="D4178" s="1" t="s">
        <v>25</v>
      </c>
      <c r="E4178" s="1">
        <v>2252.1</v>
      </c>
      <c r="F4178" s="1">
        <v>5.0</v>
      </c>
      <c r="G4178" s="1">
        <v>14.0</v>
      </c>
      <c r="H4178" s="1">
        <v>14.0</v>
      </c>
      <c r="I4178" s="1" t="s">
        <v>18</v>
      </c>
      <c r="J4178" s="1">
        <v>1.0</v>
      </c>
      <c r="K4178" s="1">
        <v>0.94</v>
      </c>
      <c r="L4178" s="6" t="str">
        <f>if(J4178&gt;QUARTILE!$B$3, "TOP", if(J4178&lt;QUARTILE!$B$4, "BOTTOM", 0))</f>
        <v>TOP</v>
      </c>
      <c r="M4178" s="6">
        <f t="shared" si="1"/>
        <v>1</v>
      </c>
      <c r="N4178" s="6" t="str">
        <f t="shared" si="2"/>
        <v>Millenial</v>
      </c>
      <c r="O4178" s="6" t="str">
        <f t="shared" si="3"/>
        <v>Low Income</v>
      </c>
    </row>
    <row r="4179" hidden="1">
      <c r="A4179" s="1">
        <v>104177.0</v>
      </c>
      <c r="B4179" s="1">
        <v>63.0</v>
      </c>
      <c r="C4179" s="1">
        <v>10000.0</v>
      </c>
      <c r="D4179" s="1" t="s">
        <v>23</v>
      </c>
      <c r="E4179" s="1">
        <v>36585.68</v>
      </c>
      <c r="F4179" s="1">
        <v>1.0</v>
      </c>
      <c r="G4179" s="1">
        <v>17.0</v>
      </c>
      <c r="H4179" s="1">
        <v>8.0</v>
      </c>
      <c r="I4179" s="1" t="s">
        <v>18</v>
      </c>
      <c r="J4179" s="1">
        <v>0.878</v>
      </c>
      <c r="K4179" s="1">
        <v>0.562</v>
      </c>
      <c r="L4179" s="6" t="str">
        <f>if(J4179&gt;QUARTILE!$B$3, "TOP", if(J4179&lt;QUARTILE!$B$4, "BOTTOM", 0))</f>
        <v>TOP</v>
      </c>
      <c r="M4179" s="6">
        <f t="shared" si="1"/>
        <v>1</v>
      </c>
      <c r="N4179" s="6" t="str">
        <f t="shared" si="2"/>
        <v>Baby Boomer</v>
      </c>
      <c r="O4179" s="6" t="str">
        <f t="shared" si="3"/>
        <v>Low Income</v>
      </c>
    </row>
    <row r="4180" hidden="1">
      <c r="A4180" s="1">
        <v>104178.0</v>
      </c>
      <c r="B4180" s="1">
        <v>72.0</v>
      </c>
      <c r="C4180" s="1">
        <v>9000.0</v>
      </c>
      <c r="D4180" s="1" t="s">
        <v>25</v>
      </c>
      <c r="E4180" s="1">
        <v>27340.94</v>
      </c>
      <c r="F4180" s="1">
        <v>3.0</v>
      </c>
      <c r="G4180" s="1">
        <v>14.0</v>
      </c>
      <c r="H4180" s="1">
        <v>6.0</v>
      </c>
      <c r="I4180" s="1" t="s">
        <v>22</v>
      </c>
      <c r="J4180" s="1">
        <v>0.391</v>
      </c>
      <c r="K4180" s="1">
        <v>0.895</v>
      </c>
      <c r="L4180" s="6">
        <f>if(J4180&gt;QUARTILE!$B$3, "TOP", if(J4180&lt;QUARTILE!$B$4, "BOTTOM", 0))</f>
        <v>0</v>
      </c>
      <c r="M4180" s="6">
        <f t="shared" si="1"/>
        <v>2</v>
      </c>
      <c r="N4180" s="6" t="str">
        <f t="shared" si="2"/>
        <v>Baby Boomer</v>
      </c>
      <c r="O4180" s="6" t="str">
        <f t="shared" si="3"/>
        <v>Low Income</v>
      </c>
    </row>
    <row r="4181" hidden="1">
      <c r="A4181" s="1">
        <v>104179.0</v>
      </c>
      <c r="B4181" s="1">
        <v>33.0</v>
      </c>
      <c r="C4181" s="1">
        <v>8000.0</v>
      </c>
      <c r="D4181" s="1" t="s">
        <v>27</v>
      </c>
      <c r="E4181" s="1">
        <v>1213.62</v>
      </c>
      <c r="F4181" s="1">
        <v>5.0</v>
      </c>
      <c r="G4181" s="1">
        <v>23.0</v>
      </c>
      <c r="H4181" s="1">
        <v>4.0</v>
      </c>
      <c r="I4181" s="1" t="s">
        <v>22</v>
      </c>
      <c r="J4181" s="1">
        <v>0.136</v>
      </c>
      <c r="K4181" s="1">
        <v>0.068</v>
      </c>
      <c r="L4181" s="6" t="str">
        <f>if(J4181&gt;QUARTILE!$B$3, "TOP", if(J4181&lt;QUARTILE!$B$4, "BOTTOM", 0))</f>
        <v>BOTTOM</v>
      </c>
      <c r="M4181" s="6">
        <f t="shared" si="1"/>
        <v>2</v>
      </c>
      <c r="N4181" s="6" t="str">
        <f t="shared" si="2"/>
        <v>Gen X</v>
      </c>
      <c r="O4181" s="6" t="str">
        <f t="shared" si="3"/>
        <v>Low Income</v>
      </c>
    </row>
    <row r="4182" hidden="1">
      <c r="A4182" s="1">
        <v>104180.0</v>
      </c>
      <c r="B4182" s="1">
        <v>18.0</v>
      </c>
      <c r="C4182" s="1">
        <v>25000.0</v>
      </c>
      <c r="D4182" s="1" t="s">
        <v>25</v>
      </c>
      <c r="E4182" s="1">
        <v>4699.63</v>
      </c>
      <c r="F4182" s="1">
        <v>4.0</v>
      </c>
      <c r="G4182" s="1">
        <v>12.0</v>
      </c>
      <c r="H4182" s="1">
        <v>20.0</v>
      </c>
      <c r="I4182" s="1" t="s">
        <v>18</v>
      </c>
      <c r="J4182" s="1">
        <v>0.245</v>
      </c>
      <c r="K4182" s="1">
        <v>0.673</v>
      </c>
      <c r="L4182" s="6" t="str">
        <f>if(J4182&gt;QUARTILE!$B$3, "TOP", if(J4182&lt;QUARTILE!$B$4, "BOTTOM", 0))</f>
        <v>BOTTOM</v>
      </c>
      <c r="M4182" s="6">
        <f t="shared" si="1"/>
        <v>1</v>
      </c>
      <c r="N4182" s="6" t="str">
        <f t="shared" si="2"/>
        <v>Millenial</v>
      </c>
      <c r="O4182" s="6" t="str">
        <f t="shared" si="3"/>
        <v>Low Income</v>
      </c>
    </row>
    <row r="4183">
      <c r="A4183" s="1">
        <v>104181.0</v>
      </c>
      <c r="B4183" s="1">
        <v>80.0</v>
      </c>
      <c r="C4183" s="1">
        <v>19000.0</v>
      </c>
      <c r="D4183" s="1" t="s">
        <v>23</v>
      </c>
      <c r="E4183" s="1">
        <v>16296.25</v>
      </c>
      <c r="F4183" s="1">
        <v>4.0</v>
      </c>
      <c r="G4183" s="1">
        <v>29.0</v>
      </c>
      <c r="H4183" s="1">
        <v>4.0</v>
      </c>
      <c r="I4183" s="1" t="s">
        <v>22</v>
      </c>
      <c r="J4183" s="1">
        <v>0.254</v>
      </c>
      <c r="K4183" s="1">
        <v>0.036</v>
      </c>
      <c r="L4183" s="6" t="str">
        <f>if(J4183&gt;QUARTILE!$B$3, "TOP", if(J4183&lt;QUARTILE!$B$4, "BOTTOM", 0))</f>
        <v>BOTTOM</v>
      </c>
      <c r="M4183" s="6">
        <f t="shared" si="1"/>
        <v>2</v>
      </c>
      <c r="N4183" s="6" t="str">
        <f t="shared" si="2"/>
        <v>Silent</v>
      </c>
      <c r="O4183" s="6" t="str">
        <f t="shared" si="3"/>
        <v>Low Income</v>
      </c>
    </row>
    <row r="4184" hidden="1">
      <c r="A4184" s="1">
        <v>104182.0</v>
      </c>
      <c r="B4184" s="1">
        <v>62.0</v>
      </c>
      <c r="C4184" s="1">
        <v>22000.0</v>
      </c>
      <c r="D4184" s="1" t="s">
        <v>25</v>
      </c>
      <c r="E4184" s="1">
        <v>23065.75</v>
      </c>
      <c r="F4184" s="1">
        <v>5.0</v>
      </c>
      <c r="G4184" s="1">
        <v>18.0</v>
      </c>
      <c r="H4184" s="1">
        <v>7.0</v>
      </c>
      <c r="I4184" s="1" t="s">
        <v>22</v>
      </c>
      <c r="J4184" s="1">
        <v>0.665</v>
      </c>
      <c r="K4184" s="1">
        <v>0.045</v>
      </c>
      <c r="L4184" s="6">
        <f>if(J4184&gt;QUARTILE!$B$3, "TOP", if(J4184&lt;QUARTILE!$B$4, "BOTTOM", 0))</f>
        <v>0</v>
      </c>
      <c r="M4184" s="6">
        <f t="shared" si="1"/>
        <v>2</v>
      </c>
      <c r="N4184" s="6" t="str">
        <f t="shared" si="2"/>
        <v>Baby Boomer</v>
      </c>
      <c r="O4184" s="6" t="str">
        <f t="shared" si="3"/>
        <v>Low Income</v>
      </c>
    </row>
    <row r="4185" hidden="1">
      <c r="A4185" s="1">
        <v>104183.0</v>
      </c>
      <c r="B4185" s="1">
        <v>72.0</v>
      </c>
      <c r="C4185" s="1">
        <v>16000.0</v>
      </c>
      <c r="D4185" s="1" t="s">
        <v>25</v>
      </c>
      <c r="E4185" s="1">
        <v>2962.35</v>
      </c>
      <c r="F4185" s="1">
        <v>2.0</v>
      </c>
      <c r="G4185" s="1">
        <v>13.0</v>
      </c>
      <c r="H4185" s="1">
        <v>5.0</v>
      </c>
      <c r="I4185" s="1" t="s">
        <v>22</v>
      </c>
      <c r="J4185" s="1">
        <v>0.953</v>
      </c>
      <c r="K4185" s="1">
        <v>0.858</v>
      </c>
      <c r="L4185" s="6" t="str">
        <f>if(J4185&gt;QUARTILE!$B$3, "TOP", if(J4185&lt;QUARTILE!$B$4, "BOTTOM", 0))</f>
        <v>TOP</v>
      </c>
      <c r="M4185" s="6">
        <f t="shared" si="1"/>
        <v>2</v>
      </c>
      <c r="N4185" s="6" t="str">
        <f t="shared" si="2"/>
        <v>Baby Boomer</v>
      </c>
      <c r="O4185" s="6" t="str">
        <f t="shared" si="3"/>
        <v>Low Income</v>
      </c>
    </row>
    <row r="4186" hidden="1">
      <c r="A4186" s="1">
        <v>104184.0</v>
      </c>
      <c r="B4186" s="1">
        <v>70.0</v>
      </c>
      <c r="C4186" s="1">
        <v>11000.0</v>
      </c>
      <c r="D4186" s="1" t="s">
        <v>23</v>
      </c>
      <c r="E4186" s="1">
        <v>5616.11</v>
      </c>
      <c r="F4186" s="1">
        <v>3.0</v>
      </c>
      <c r="G4186" s="1">
        <v>12.0</v>
      </c>
      <c r="H4186" s="1">
        <v>10.0</v>
      </c>
      <c r="I4186" s="1" t="s">
        <v>22</v>
      </c>
      <c r="J4186" s="1">
        <v>0.919</v>
      </c>
      <c r="K4186" s="1">
        <v>0.36</v>
      </c>
      <c r="L4186" s="6" t="str">
        <f>if(J4186&gt;QUARTILE!$B$3, "TOP", if(J4186&lt;QUARTILE!$B$4, "BOTTOM", 0))</f>
        <v>TOP</v>
      </c>
      <c r="M4186" s="6">
        <f t="shared" si="1"/>
        <v>2</v>
      </c>
      <c r="N4186" s="6" t="str">
        <f t="shared" si="2"/>
        <v>Baby Boomer</v>
      </c>
      <c r="O4186" s="6" t="str">
        <f t="shared" si="3"/>
        <v>Low Income</v>
      </c>
    </row>
    <row r="4187" hidden="1">
      <c r="A4187" s="1">
        <v>104185.0</v>
      </c>
      <c r="B4187" s="1">
        <v>38.0</v>
      </c>
      <c r="C4187" s="1">
        <v>32000.0</v>
      </c>
      <c r="D4187" s="1" t="s">
        <v>23</v>
      </c>
      <c r="E4187" s="1">
        <v>4291.36</v>
      </c>
      <c r="F4187" s="1">
        <v>5.0</v>
      </c>
      <c r="G4187" s="1">
        <v>14.0</v>
      </c>
      <c r="H4187" s="1">
        <v>16.0</v>
      </c>
      <c r="I4187" s="1" t="s">
        <v>18</v>
      </c>
      <c r="J4187" s="1">
        <v>0.12</v>
      </c>
      <c r="K4187" s="1">
        <v>0.266</v>
      </c>
      <c r="L4187" s="6" t="str">
        <f>if(J4187&gt;QUARTILE!$B$3, "TOP", if(J4187&lt;QUARTILE!$B$4, "BOTTOM", 0))</f>
        <v>BOTTOM</v>
      </c>
      <c r="M4187" s="6">
        <f t="shared" si="1"/>
        <v>1</v>
      </c>
      <c r="N4187" s="6" t="str">
        <f t="shared" si="2"/>
        <v>Gen X</v>
      </c>
      <c r="O4187" s="6" t="str">
        <f t="shared" si="3"/>
        <v>Low Income</v>
      </c>
    </row>
    <row r="4188" hidden="1">
      <c r="A4188" s="1">
        <v>104186.0</v>
      </c>
      <c r="B4188" s="1">
        <v>47.0</v>
      </c>
      <c r="C4188" s="1">
        <v>5000.0</v>
      </c>
      <c r="D4188" s="1" t="s">
        <v>27</v>
      </c>
      <c r="E4188" s="1">
        <v>4969.15</v>
      </c>
      <c r="F4188" s="1">
        <v>5.0</v>
      </c>
      <c r="G4188" s="1">
        <v>22.0</v>
      </c>
      <c r="H4188" s="1">
        <v>9.0</v>
      </c>
      <c r="I4188" s="1" t="s">
        <v>22</v>
      </c>
      <c r="J4188" s="1">
        <v>0.709</v>
      </c>
      <c r="K4188" s="1">
        <v>0.134</v>
      </c>
      <c r="L4188" s="6">
        <f>if(J4188&gt;QUARTILE!$B$3, "TOP", if(J4188&lt;QUARTILE!$B$4, "BOTTOM", 0))</f>
        <v>0</v>
      </c>
      <c r="M4188" s="6">
        <f t="shared" si="1"/>
        <v>2</v>
      </c>
      <c r="N4188" s="6" t="str">
        <f t="shared" si="2"/>
        <v>Gen X</v>
      </c>
      <c r="O4188" s="6" t="str">
        <f t="shared" si="3"/>
        <v>Low Income</v>
      </c>
    </row>
    <row r="4189" hidden="1">
      <c r="A4189" s="1">
        <v>104187.0</v>
      </c>
      <c r="B4189" s="1">
        <v>30.0</v>
      </c>
      <c r="C4189" s="1">
        <v>14000.0</v>
      </c>
      <c r="D4189" s="1" t="s">
        <v>30</v>
      </c>
      <c r="E4189" s="1">
        <v>50693.65</v>
      </c>
      <c r="F4189" s="1">
        <v>4.0</v>
      </c>
      <c r="G4189" s="1">
        <v>12.0</v>
      </c>
      <c r="H4189" s="1">
        <v>12.0</v>
      </c>
      <c r="I4189" s="1" t="s">
        <v>22</v>
      </c>
      <c r="J4189" s="1">
        <v>0.268</v>
      </c>
      <c r="K4189" s="1">
        <v>0.335</v>
      </c>
      <c r="L4189" s="6" t="str">
        <f>if(J4189&gt;QUARTILE!$B$3, "TOP", if(J4189&lt;QUARTILE!$B$4, "BOTTOM", 0))</f>
        <v>BOTTOM</v>
      </c>
      <c r="M4189" s="6">
        <f t="shared" si="1"/>
        <v>2</v>
      </c>
      <c r="N4189" s="6" t="str">
        <f t="shared" si="2"/>
        <v>Millenial</v>
      </c>
      <c r="O4189" s="6" t="str">
        <f t="shared" si="3"/>
        <v>Low Income</v>
      </c>
    </row>
    <row r="4190" hidden="1">
      <c r="A4190" s="1">
        <v>104188.0</v>
      </c>
      <c r="B4190" s="1">
        <v>51.0</v>
      </c>
      <c r="C4190" s="1">
        <v>35000.0</v>
      </c>
      <c r="D4190" s="1" t="s">
        <v>23</v>
      </c>
      <c r="E4190" s="1">
        <v>25162.92</v>
      </c>
      <c r="F4190" s="1">
        <v>1.0</v>
      </c>
      <c r="G4190" s="1">
        <v>20.0</v>
      </c>
      <c r="H4190" s="1">
        <v>5.0</v>
      </c>
      <c r="I4190" s="1" t="s">
        <v>22</v>
      </c>
      <c r="J4190" s="1">
        <v>0.36</v>
      </c>
      <c r="K4190" s="1">
        <v>0.204</v>
      </c>
      <c r="L4190" s="6">
        <f>if(J4190&gt;QUARTILE!$B$3, "TOP", if(J4190&lt;QUARTILE!$B$4, "BOTTOM", 0))</f>
        <v>0</v>
      </c>
      <c r="M4190" s="6">
        <f t="shared" si="1"/>
        <v>2</v>
      </c>
      <c r="N4190" s="6" t="str">
        <f t="shared" si="2"/>
        <v>Gen X</v>
      </c>
      <c r="O4190" s="6" t="str">
        <f t="shared" si="3"/>
        <v>Low Income</v>
      </c>
    </row>
    <row r="4191" hidden="1">
      <c r="A4191" s="1">
        <v>104189.0</v>
      </c>
      <c r="B4191" s="1">
        <v>21.0</v>
      </c>
      <c r="C4191" s="1">
        <v>13000.0</v>
      </c>
      <c r="D4191" s="1" t="s">
        <v>27</v>
      </c>
      <c r="E4191" s="1">
        <v>26720.16</v>
      </c>
      <c r="F4191" s="1">
        <v>1.0</v>
      </c>
      <c r="G4191" s="1">
        <v>19.0</v>
      </c>
      <c r="H4191" s="1">
        <v>13.0</v>
      </c>
      <c r="I4191" s="1" t="s">
        <v>18</v>
      </c>
      <c r="J4191" s="1">
        <v>0.544</v>
      </c>
      <c r="K4191" s="1">
        <v>0.538</v>
      </c>
      <c r="L4191" s="6">
        <f>if(J4191&gt;QUARTILE!$B$3, "TOP", if(J4191&lt;QUARTILE!$B$4, "BOTTOM", 0))</f>
        <v>0</v>
      </c>
      <c r="M4191" s="6">
        <f t="shared" si="1"/>
        <v>1</v>
      </c>
      <c r="N4191" s="6" t="str">
        <f t="shared" si="2"/>
        <v>Millenial</v>
      </c>
      <c r="O4191" s="6" t="str">
        <f t="shared" si="3"/>
        <v>Low Income</v>
      </c>
    </row>
    <row r="4192" hidden="1">
      <c r="A4192" s="1">
        <v>104190.0</v>
      </c>
      <c r="B4192" s="1">
        <v>45.0</v>
      </c>
      <c r="C4192" s="1">
        <v>28000.0</v>
      </c>
      <c r="D4192" s="1" t="s">
        <v>23</v>
      </c>
      <c r="E4192" s="1">
        <v>31597.13</v>
      </c>
      <c r="F4192" s="1">
        <v>1.0</v>
      </c>
      <c r="G4192" s="1">
        <v>15.0</v>
      </c>
      <c r="H4192" s="1">
        <v>10.0</v>
      </c>
      <c r="I4192" s="1" t="s">
        <v>18</v>
      </c>
      <c r="J4192" s="1">
        <v>0.991</v>
      </c>
      <c r="K4192" s="1">
        <v>0.56</v>
      </c>
      <c r="L4192" s="6" t="str">
        <f>if(J4192&gt;QUARTILE!$B$3, "TOP", if(J4192&lt;QUARTILE!$B$4, "BOTTOM", 0))</f>
        <v>TOP</v>
      </c>
      <c r="M4192" s="6">
        <f t="shared" si="1"/>
        <v>1</v>
      </c>
      <c r="N4192" s="6" t="str">
        <f t="shared" si="2"/>
        <v>Gen X</v>
      </c>
      <c r="O4192" s="6" t="str">
        <f t="shared" si="3"/>
        <v>Low Income</v>
      </c>
    </row>
    <row r="4193" hidden="1">
      <c r="A4193" s="1">
        <v>104191.0</v>
      </c>
      <c r="B4193" s="1">
        <v>55.0</v>
      </c>
      <c r="C4193" s="1">
        <v>14000.0</v>
      </c>
      <c r="D4193" s="1" t="s">
        <v>25</v>
      </c>
      <c r="E4193" s="1">
        <v>8818.94</v>
      </c>
      <c r="F4193" s="1">
        <v>4.0</v>
      </c>
      <c r="G4193" s="1">
        <v>21.0</v>
      </c>
      <c r="H4193" s="1">
        <v>3.0</v>
      </c>
      <c r="I4193" s="1" t="s">
        <v>22</v>
      </c>
      <c r="J4193" s="1">
        <v>0.287</v>
      </c>
      <c r="K4193" s="1">
        <v>0.605</v>
      </c>
      <c r="L4193" s="6" t="str">
        <f>if(J4193&gt;QUARTILE!$B$3, "TOP", if(J4193&lt;QUARTILE!$B$4, "BOTTOM", 0))</f>
        <v>BOTTOM</v>
      </c>
      <c r="M4193" s="6">
        <f t="shared" si="1"/>
        <v>2</v>
      </c>
      <c r="N4193" s="6" t="str">
        <f t="shared" si="2"/>
        <v>Gen X</v>
      </c>
      <c r="O4193" s="6" t="str">
        <f t="shared" si="3"/>
        <v>Low Income</v>
      </c>
    </row>
    <row r="4194" hidden="1">
      <c r="A4194" s="1">
        <v>104192.0</v>
      </c>
      <c r="B4194" s="1">
        <v>75.0</v>
      </c>
      <c r="C4194" s="1">
        <v>17000.0</v>
      </c>
      <c r="D4194" s="1" t="s">
        <v>25</v>
      </c>
      <c r="E4194" s="1">
        <v>29150.19</v>
      </c>
      <c r="F4194" s="1">
        <v>1.0</v>
      </c>
      <c r="G4194" s="1">
        <v>22.0</v>
      </c>
      <c r="H4194" s="1">
        <v>6.0</v>
      </c>
      <c r="I4194" s="1" t="s">
        <v>22</v>
      </c>
      <c r="J4194" s="1">
        <v>0.924</v>
      </c>
      <c r="K4194" s="1">
        <v>0.365</v>
      </c>
      <c r="L4194" s="6" t="str">
        <f>if(J4194&gt;QUARTILE!$B$3, "TOP", if(J4194&lt;QUARTILE!$B$4, "BOTTOM", 0))</f>
        <v>TOP</v>
      </c>
      <c r="M4194" s="6">
        <f t="shared" si="1"/>
        <v>2</v>
      </c>
      <c r="N4194" s="6" t="str">
        <f t="shared" si="2"/>
        <v>Baby Boomer</v>
      </c>
      <c r="O4194" s="6" t="str">
        <f t="shared" si="3"/>
        <v>Low Income</v>
      </c>
    </row>
    <row r="4195" hidden="1">
      <c r="A4195" s="1">
        <v>104193.0</v>
      </c>
      <c r="B4195" s="1">
        <v>48.0</v>
      </c>
      <c r="C4195" s="1">
        <v>31000.0</v>
      </c>
      <c r="D4195" s="1" t="s">
        <v>23</v>
      </c>
      <c r="E4195" s="1">
        <v>76713.65</v>
      </c>
      <c r="F4195" s="1">
        <v>5.0</v>
      </c>
      <c r="G4195" s="1">
        <v>23.0</v>
      </c>
      <c r="H4195" s="1">
        <v>18.0</v>
      </c>
      <c r="I4195" s="1" t="s">
        <v>22</v>
      </c>
      <c r="J4195" s="1">
        <v>0.885</v>
      </c>
      <c r="K4195" s="1">
        <v>0.554</v>
      </c>
      <c r="L4195" s="6" t="str">
        <f>if(J4195&gt;QUARTILE!$B$3, "TOP", if(J4195&lt;QUARTILE!$B$4, "BOTTOM", 0))</f>
        <v>TOP</v>
      </c>
      <c r="M4195" s="6">
        <f t="shared" si="1"/>
        <v>2</v>
      </c>
      <c r="N4195" s="6" t="str">
        <f t="shared" si="2"/>
        <v>Gen X</v>
      </c>
      <c r="O4195" s="6" t="str">
        <f t="shared" si="3"/>
        <v>Low Income</v>
      </c>
    </row>
    <row r="4196" hidden="1">
      <c r="A4196" s="1">
        <v>104194.0</v>
      </c>
      <c r="B4196" s="1">
        <v>76.0</v>
      </c>
      <c r="C4196" s="1">
        <v>10000.0</v>
      </c>
      <c r="D4196" s="1" t="s">
        <v>25</v>
      </c>
      <c r="E4196" s="1">
        <v>23972.69</v>
      </c>
      <c r="F4196" s="1">
        <v>2.0</v>
      </c>
      <c r="G4196" s="1">
        <v>21.0</v>
      </c>
      <c r="H4196" s="1">
        <v>4.0</v>
      </c>
      <c r="I4196" s="1" t="s">
        <v>22</v>
      </c>
      <c r="J4196" s="1">
        <v>0.724</v>
      </c>
      <c r="K4196" s="1">
        <v>0.266</v>
      </c>
      <c r="L4196" s="6">
        <f>if(J4196&gt;QUARTILE!$B$3, "TOP", if(J4196&lt;QUARTILE!$B$4, "BOTTOM", 0))</f>
        <v>0</v>
      </c>
      <c r="M4196" s="6">
        <f t="shared" si="1"/>
        <v>2</v>
      </c>
      <c r="N4196" s="6" t="str">
        <f t="shared" si="2"/>
        <v>Baby Boomer</v>
      </c>
      <c r="O4196" s="6" t="str">
        <f t="shared" si="3"/>
        <v>Low Income</v>
      </c>
    </row>
    <row r="4197" hidden="1">
      <c r="A4197" s="1">
        <v>104195.0</v>
      </c>
      <c r="B4197" s="1">
        <v>72.0</v>
      </c>
      <c r="C4197" s="1">
        <v>34000.0</v>
      </c>
      <c r="D4197" s="1" t="s">
        <v>21</v>
      </c>
      <c r="E4197" s="1">
        <v>10782.89</v>
      </c>
      <c r="F4197" s="1">
        <v>2.0</v>
      </c>
      <c r="G4197" s="1">
        <v>13.0</v>
      </c>
      <c r="H4197" s="1">
        <v>7.0</v>
      </c>
      <c r="I4197" s="1" t="s">
        <v>22</v>
      </c>
      <c r="J4197" s="1">
        <v>0.133</v>
      </c>
      <c r="K4197" s="1">
        <v>0.808</v>
      </c>
      <c r="L4197" s="6" t="str">
        <f>if(J4197&gt;QUARTILE!$B$3, "TOP", if(J4197&lt;QUARTILE!$B$4, "BOTTOM", 0))</f>
        <v>BOTTOM</v>
      </c>
      <c r="M4197" s="6">
        <f t="shared" si="1"/>
        <v>2</v>
      </c>
      <c r="N4197" s="6" t="str">
        <f t="shared" si="2"/>
        <v>Baby Boomer</v>
      </c>
      <c r="O4197" s="6" t="str">
        <f t="shared" si="3"/>
        <v>Low Income</v>
      </c>
    </row>
    <row r="4198" hidden="1">
      <c r="A4198" s="1">
        <v>104196.0</v>
      </c>
      <c r="B4198" s="1">
        <v>44.0</v>
      </c>
      <c r="C4198" s="1">
        <v>23000.0</v>
      </c>
      <c r="D4198" s="1" t="s">
        <v>24</v>
      </c>
      <c r="E4198" s="1">
        <v>25200.97</v>
      </c>
      <c r="F4198" s="1">
        <v>2.0</v>
      </c>
      <c r="G4198" s="1">
        <v>14.0</v>
      </c>
      <c r="H4198" s="1">
        <v>12.0</v>
      </c>
      <c r="I4198" s="1" t="s">
        <v>18</v>
      </c>
      <c r="J4198" s="1">
        <v>0.474</v>
      </c>
      <c r="K4198" s="1">
        <v>0.0</v>
      </c>
      <c r="L4198" s="6">
        <f>if(J4198&gt;QUARTILE!$B$3, "TOP", if(J4198&lt;QUARTILE!$B$4, "BOTTOM", 0))</f>
        <v>0</v>
      </c>
      <c r="M4198" s="6">
        <f t="shared" si="1"/>
        <v>1</v>
      </c>
      <c r="N4198" s="6" t="str">
        <f t="shared" si="2"/>
        <v>Gen X</v>
      </c>
      <c r="O4198" s="6" t="str">
        <f t="shared" si="3"/>
        <v>Low Income</v>
      </c>
    </row>
    <row r="4199" hidden="1">
      <c r="A4199" s="1">
        <v>104197.0</v>
      </c>
      <c r="B4199" s="1">
        <v>22.0</v>
      </c>
      <c r="C4199" s="1">
        <v>47000.0</v>
      </c>
      <c r="D4199" s="1" t="s">
        <v>23</v>
      </c>
      <c r="E4199" s="1">
        <v>46211.28</v>
      </c>
      <c r="F4199" s="1">
        <v>1.0</v>
      </c>
      <c r="G4199" s="1">
        <v>12.0</v>
      </c>
      <c r="H4199" s="1">
        <v>11.0</v>
      </c>
      <c r="I4199" s="1" t="s">
        <v>18</v>
      </c>
      <c r="J4199" s="1">
        <v>0.425</v>
      </c>
      <c r="K4199" s="1">
        <v>0.867</v>
      </c>
      <c r="L4199" s="6">
        <f>if(J4199&gt;QUARTILE!$B$3, "TOP", if(J4199&lt;QUARTILE!$B$4, "BOTTOM", 0))</f>
        <v>0</v>
      </c>
      <c r="M4199" s="6">
        <f t="shared" si="1"/>
        <v>1</v>
      </c>
      <c r="N4199" s="6" t="str">
        <f t="shared" si="2"/>
        <v>Millenial</v>
      </c>
      <c r="O4199" s="6" t="str">
        <f t="shared" si="3"/>
        <v>Medium Income</v>
      </c>
    </row>
    <row r="4200" hidden="1">
      <c r="A4200" s="1">
        <v>104198.0</v>
      </c>
      <c r="B4200" s="1">
        <v>42.0</v>
      </c>
      <c r="C4200" s="1">
        <v>25000.0</v>
      </c>
      <c r="D4200" s="1" t="s">
        <v>23</v>
      </c>
      <c r="E4200" s="1">
        <v>2756.79</v>
      </c>
      <c r="F4200" s="1">
        <v>2.0</v>
      </c>
      <c r="G4200" s="1">
        <v>19.0</v>
      </c>
      <c r="H4200" s="1">
        <v>10.0</v>
      </c>
      <c r="I4200" s="1" t="s">
        <v>22</v>
      </c>
      <c r="J4200" s="1">
        <v>0.638</v>
      </c>
      <c r="K4200" s="1">
        <v>0.434</v>
      </c>
      <c r="L4200" s="6">
        <f>if(J4200&gt;QUARTILE!$B$3, "TOP", if(J4200&lt;QUARTILE!$B$4, "BOTTOM", 0))</f>
        <v>0</v>
      </c>
      <c r="M4200" s="6">
        <f t="shared" si="1"/>
        <v>2</v>
      </c>
      <c r="N4200" s="6" t="str">
        <f t="shared" si="2"/>
        <v>Gen X</v>
      </c>
      <c r="O4200" s="6" t="str">
        <f t="shared" si="3"/>
        <v>Low Income</v>
      </c>
    </row>
    <row r="4201" hidden="1">
      <c r="A4201" s="1">
        <v>104199.0</v>
      </c>
      <c r="B4201" s="1">
        <v>20.0</v>
      </c>
      <c r="C4201" s="1">
        <v>12000.0</v>
      </c>
      <c r="D4201" s="1" t="s">
        <v>30</v>
      </c>
      <c r="E4201" s="1">
        <v>6165.72</v>
      </c>
      <c r="F4201" s="1">
        <v>1.0</v>
      </c>
      <c r="G4201" s="1">
        <v>19.0</v>
      </c>
      <c r="H4201" s="1">
        <v>14.0</v>
      </c>
      <c r="I4201" s="1" t="s">
        <v>18</v>
      </c>
      <c r="J4201" s="1">
        <v>0.674</v>
      </c>
      <c r="K4201" s="1">
        <v>0.334</v>
      </c>
      <c r="L4201" s="6">
        <f>if(J4201&gt;QUARTILE!$B$3, "TOP", if(J4201&lt;QUARTILE!$B$4, "BOTTOM", 0))</f>
        <v>0</v>
      </c>
      <c r="M4201" s="6">
        <f t="shared" si="1"/>
        <v>1</v>
      </c>
      <c r="N4201" s="6" t="str">
        <f t="shared" si="2"/>
        <v>Millenial</v>
      </c>
      <c r="O4201" s="6" t="str">
        <f t="shared" si="3"/>
        <v>Low Income</v>
      </c>
    </row>
    <row r="4202" hidden="1">
      <c r="A4202" s="1">
        <v>104200.0</v>
      </c>
      <c r="B4202" s="1">
        <v>50.0</v>
      </c>
      <c r="C4202" s="1">
        <v>62000.0</v>
      </c>
      <c r="D4202" s="1" t="s">
        <v>23</v>
      </c>
      <c r="E4202" s="1">
        <v>50339.4</v>
      </c>
      <c r="F4202" s="1">
        <v>5.0</v>
      </c>
      <c r="G4202" s="1">
        <v>26.0</v>
      </c>
      <c r="H4202" s="1">
        <v>7.0</v>
      </c>
      <c r="I4202" s="1" t="s">
        <v>18</v>
      </c>
      <c r="J4202" s="1">
        <v>0.315</v>
      </c>
      <c r="K4202" s="1">
        <v>0.474</v>
      </c>
      <c r="L4202" s="6">
        <f>if(J4202&gt;QUARTILE!$B$3, "TOP", if(J4202&lt;QUARTILE!$B$4, "BOTTOM", 0))</f>
        <v>0</v>
      </c>
      <c r="M4202" s="6">
        <f t="shared" si="1"/>
        <v>1</v>
      </c>
      <c r="N4202" s="6" t="str">
        <f t="shared" si="2"/>
        <v>Gen X</v>
      </c>
      <c r="O4202" s="6" t="str">
        <f t="shared" si="3"/>
        <v>Medium Income</v>
      </c>
    </row>
    <row r="4203" hidden="1">
      <c r="A4203" s="1">
        <v>104201.0</v>
      </c>
      <c r="B4203" s="1">
        <v>21.0</v>
      </c>
      <c r="C4203" s="1">
        <v>12000.0</v>
      </c>
      <c r="D4203" s="1" t="s">
        <v>27</v>
      </c>
      <c r="E4203" s="1">
        <v>58461.87</v>
      </c>
      <c r="F4203" s="1">
        <v>5.0</v>
      </c>
      <c r="G4203" s="1">
        <v>18.0</v>
      </c>
      <c r="H4203" s="1">
        <v>16.0</v>
      </c>
      <c r="I4203" s="1" t="s">
        <v>18</v>
      </c>
      <c r="J4203" s="1">
        <v>0.744</v>
      </c>
      <c r="K4203" s="1">
        <v>0.729</v>
      </c>
      <c r="L4203" s="6">
        <f>if(J4203&gt;QUARTILE!$B$3, "TOP", if(J4203&lt;QUARTILE!$B$4, "BOTTOM", 0))</f>
        <v>0</v>
      </c>
      <c r="M4203" s="6">
        <f t="shared" si="1"/>
        <v>1</v>
      </c>
      <c r="N4203" s="6" t="str">
        <f t="shared" si="2"/>
        <v>Millenial</v>
      </c>
      <c r="O4203" s="6" t="str">
        <f t="shared" si="3"/>
        <v>Low Income</v>
      </c>
    </row>
    <row r="4204" hidden="1">
      <c r="A4204" s="1">
        <v>104202.0</v>
      </c>
      <c r="B4204" s="1">
        <v>42.0</v>
      </c>
      <c r="C4204" s="1">
        <v>19000.0</v>
      </c>
      <c r="D4204" s="1" t="s">
        <v>23</v>
      </c>
      <c r="E4204" s="1">
        <v>13238.36</v>
      </c>
      <c r="F4204" s="1">
        <v>4.0</v>
      </c>
      <c r="G4204" s="1">
        <v>12.0</v>
      </c>
      <c r="H4204" s="1">
        <v>10.0</v>
      </c>
      <c r="I4204" s="1" t="s">
        <v>22</v>
      </c>
      <c r="J4204" s="1">
        <v>0.548</v>
      </c>
      <c r="K4204" s="1">
        <v>0.303</v>
      </c>
      <c r="L4204" s="6">
        <f>if(J4204&gt;QUARTILE!$B$3, "TOP", if(J4204&lt;QUARTILE!$B$4, "BOTTOM", 0))</f>
        <v>0</v>
      </c>
      <c r="M4204" s="6">
        <f t="shared" si="1"/>
        <v>2</v>
      </c>
      <c r="N4204" s="6" t="str">
        <f t="shared" si="2"/>
        <v>Gen X</v>
      </c>
      <c r="O4204" s="6" t="str">
        <f t="shared" si="3"/>
        <v>Low Income</v>
      </c>
    </row>
    <row r="4205" hidden="1">
      <c r="A4205" s="1">
        <v>104203.0</v>
      </c>
      <c r="B4205" s="1">
        <v>37.0</v>
      </c>
      <c r="C4205" s="1">
        <v>39000.0</v>
      </c>
      <c r="D4205" s="1" t="s">
        <v>25</v>
      </c>
      <c r="E4205" s="1">
        <v>9385.71</v>
      </c>
      <c r="F4205" s="1">
        <v>4.0</v>
      </c>
      <c r="G4205" s="1">
        <v>24.0</v>
      </c>
      <c r="H4205" s="1">
        <v>10.0</v>
      </c>
      <c r="I4205" s="1" t="s">
        <v>22</v>
      </c>
      <c r="J4205" s="1">
        <v>0.889</v>
      </c>
      <c r="K4205" s="1">
        <v>0.02</v>
      </c>
      <c r="L4205" s="6" t="str">
        <f>if(J4205&gt;QUARTILE!$B$3, "TOP", if(J4205&lt;QUARTILE!$B$4, "BOTTOM", 0))</f>
        <v>TOP</v>
      </c>
      <c r="M4205" s="6">
        <f t="shared" si="1"/>
        <v>2</v>
      </c>
      <c r="N4205" s="6" t="str">
        <f t="shared" si="2"/>
        <v>Gen X</v>
      </c>
      <c r="O4205" s="6" t="str">
        <f t="shared" si="3"/>
        <v>Low Income</v>
      </c>
    </row>
    <row r="4206" hidden="1">
      <c r="A4206" s="1">
        <v>104204.0</v>
      </c>
      <c r="B4206" s="1">
        <v>51.0</v>
      </c>
      <c r="C4206" s="1">
        <v>7000.0</v>
      </c>
      <c r="D4206" s="1" t="s">
        <v>23</v>
      </c>
      <c r="E4206" s="1">
        <v>6647.5</v>
      </c>
      <c r="F4206" s="1">
        <v>3.0</v>
      </c>
      <c r="G4206" s="1">
        <v>19.0</v>
      </c>
      <c r="H4206" s="1">
        <v>0.0</v>
      </c>
      <c r="I4206" s="1" t="s">
        <v>22</v>
      </c>
      <c r="J4206" s="1">
        <v>0.843</v>
      </c>
      <c r="K4206" s="1">
        <v>0.354</v>
      </c>
      <c r="L4206" s="6" t="str">
        <f>if(J4206&gt;QUARTILE!$B$3, "TOP", if(J4206&lt;QUARTILE!$B$4, "BOTTOM", 0))</f>
        <v>TOP</v>
      </c>
      <c r="M4206" s="6">
        <f t="shared" si="1"/>
        <v>2</v>
      </c>
      <c r="N4206" s="6" t="str">
        <f t="shared" si="2"/>
        <v>Gen X</v>
      </c>
      <c r="O4206" s="6" t="str">
        <f t="shared" si="3"/>
        <v>Low Income</v>
      </c>
    </row>
    <row r="4207" hidden="1">
      <c r="A4207" s="1">
        <v>104205.0</v>
      </c>
      <c r="B4207" s="1">
        <v>43.0</v>
      </c>
      <c r="C4207" s="1">
        <v>52000.0</v>
      </c>
      <c r="D4207" s="1" t="s">
        <v>17</v>
      </c>
      <c r="E4207" s="1">
        <v>13813.07</v>
      </c>
      <c r="F4207" s="1">
        <v>5.0</v>
      </c>
      <c r="G4207" s="1">
        <v>11.0</v>
      </c>
      <c r="H4207" s="1">
        <v>11.0</v>
      </c>
      <c r="I4207" s="1" t="s">
        <v>18</v>
      </c>
      <c r="J4207" s="1">
        <v>0.513</v>
      </c>
      <c r="K4207" s="1">
        <v>0.0</v>
      </c>
      <c r="L4207" s="6">
        <f>if(J4207&gt;QUARTILE!$B$3, "TOP", if(J4207&lt;QUARTILE!$B$4, "BOTTOM", 0))</f>
        <v>0</v>
      </c>
      <c r="M4207" s="6">
        <f t="shared" si="1"/>
        <v>1</v>
      </c>
      <c r="N4207" s="6" t="str">
        <f t="shared" si="2"/>
        <v>Gen X</v>
      </c>
      <c r="O4207" s="6" t="str">
        <f t="shared" si="3"/>
        <v>Medium Income</v>
      </c>
    </row>
    <row r="4208" hidden="1">
      <c r="A4208" s="1">
        <v>104206.0</v>
      </c>
      <c r="B4208" s="1">
        <v>79.0</v>
      </c>
      <c r="C4208" s="1">
        <v>11000.0</v>
      </c>
      <c r="D4208" s="1" t="s">
        <v>21</v>
      </c>
      <c r="E4208" s="1">
        <v>54523.62</v>
      </c>
      <c r="F4208" s="1">
        <v>1.0</v>
      </c>
      <c r="G4208" s="1">
        <v>24.0</v>
      </c>
      <c r="H4208" s="1">
        <v>10.0</v>
      </c>
      <c r="I4208" s="1" t="s">
        <v>18</v>
      </c>
      <c r="J4208" s="1">
        <v>1.0</v>
      </c>
      <c r="K4208" s="1">
        <v>0.085</v>
      </c>
      <c r="L4208" s="6" t="str">
        <f>if(J4208&gt;QUARTILE!$B$3, "TOP", if(J4208&lt;QUARTILE!$B$4, "BOTTOM", 0))</f>
        <v>TOP</v>
      </c>
      <c r="M4208" s="6">
        <f t="shared" si="1"/>
        <v>1</v>
      </c>
      <c r="N4208" s="6" t="str">
        <f t="shared" si="2"/>
        <v>Baby Boomer</v>
      </c>
      <c r="O4208" s="6" t="str">
        <f t="shared" si="3"/>
        <v>Low Income</v>
      </c>
    </row>
    <row r="4209" hidden="1">
      <c r="A4209" s="1">
        <v>104207.0</v>
      </c>
      <c r="B4209" s="1">
        <v>79.0</v>
      </c>
      <c r="C4209" s="1">
        <v>17000.0</v>
      </c>
      <c r="D4209" s="1" t="s">
        <v>23</v>
      </c>
      <c r="E4209" s="1">
        <v>3245.9</v>
      </c>
      <c r="F4209" s="1">
        <v>3.0</v>
      </c>
      <c r="G4209" s="1">
        <v>28.0</v>
      </c>
      <c r="H4209" s="1">
        <v>7.0</v>
      </c>
      <c r="I4209" s="1" t="s">
        <v>22</v>
      </c>
      <c r="J4209" s="1">
        <v>0.637</v>
      </c>
      <c r="K4209" s="1">
        <v>0.052</v>
      </c>
      <c r="L4209" s="6">
        <f>if(J4209&gt;QUARTILE!$B$3, "TOP", if(J4209&lt;QUARTILE!$B$4, "BOTTOM", 0))</f>
        <v>0</v>
      </c>
      <c r="M4209" s="6">
        <f t="shared" si="1"/>
        <v>2</v>
      </c>
      <c r="N4209" s="6" t="str">
        <f t="shared" si="2"/>
        <v>Baby Boomer</v>
      </c>
      <c r="O4209" s="6" t="str">
        <f t="shared" si="3"/>
        <v>Low Income</v>
      </c>
    </row>
    <row r="4210" hidden="1">
      <c r="A4210" s="1">
        <v>104208.0</v>
      </c>
      <c r="B4210" s="1">
        <v>22.0</v>
      </c>
      <c r="C4210" s="1">
        <v>26000.0</v>
      </c>
      <c r="D4210" s="1" t="s">
        <v>17</v>
      </c>
      <c r="E4210" s="1">
        <v>10888.7</v>
      </c>
      <c r="F4210" s="1">
        <v>5.0</v>
      </c>
      <c r="G4210" s="1">
        <v>12.0</v>
      </c>
      <c r="H4210" s="1">
        <v>13.0</v>
      </c>
      <c r="I4210" s="1" t="s">
        <v>18</v>
      </c>
      <c r="J4210" s="1">
        <v>0.964</v>
      </c>
      <c r="K4210" s="1">
        <v>0.338</v>
      </c>
      <c r="L4210" s="6" t="str">
        <f>if(J4210&gt;QUARTILE!$B$3, "TOP", if(J4210&lt;QUARTILE!$B$4, "BOTTOM", 0))</f>
        <v>TOP</v>
      </c>
      <c r="M4210" s="6">
        <f t="shared" si="1"/>
        <v>1</v>
      </c>
      <c r="N4210" s="6" t="str">
        <f t="shared" si="2"/>
        <v>Millenial</v>
      </c>
      <c r="O4210" s="6" t="str">
        <f t="shared" si="3"/>
        <v>Low Income</v>
      </c>
    </row>
    <row r="4211" hidden="1">
      <c r="A4211" s="1">
        <v>104209.0</v>
      </c>
      <c r="B4211" s="1">
        <v>52.0</v>
      </c>
      <c r="C4211" s="1">
        <v>21000.0</v>
      </c>
      <c r="D4211" s="1" t="s">
        <v>25</v>
      </c>
      <c r="E4211" s="1">
        <v>48519.44</v>
      </c>
      <c r="F4211" s="1">
        <v>1.0</v>
      </c>
      <c r="G4211" s="1">
        <v>23.0</v>
      </c>
      <c r="H4211" s="1">
        <v>3.0</v>
      </c>
      <c r="I4211" s="1" t="s">
        <v>18</v>
      </c>
      <c r="J4211" s="1">
        <v>0.869</v>
      </c>
      <c r="K4211" s="1">
        <v>0.0</v>
      </c>
      <c r="L4211" s="6" t="str">
        <f>if(J4211&gt;QUARTILE!$B$3, "TOP", if(J4211&lt;QUARTILE!$B$4, "BOTTOM", 0))</f>
        <v>TOP</v>
      </c>
      <c r="M4211" s="6">
        <f t="shared" si="1"/>
        <v>1</v>
      </c>
      <c r="N4211" s="6" t="str">
        <f t="shared" si="2"/>
        <v>Gen X</v>
      </c>
      <c r="O4211" s="6" t="str">
        <f t="shared" si="3"/>
        <v>Low Income</v>
      </c>
    </row>
    <row r="4212" hidden="1">
      <c r="A4212" s="1">
        <v>104210.0</v>
      </c>
      <c r="B4212" s="1">
        <v>78.0</v>
      </c>
      <c r="C4212" s="1">
        <v>35000.0</v>
      </c>
      <c r="D4212" s="1" t="s">
        <v>23</v>
      </c>
      <c r="E4212" s="1">
        <v>8588.58</v>
      </c>
      <c r="F4212" s="1">
        <v>5.0</v>
      </c>
      <c r="G4212" s="1">
        <v>20.0</v>
      </c>
      <c r="H4212" s="1">
        <v>2.0</v>
      </c>
      <c r="I4212" s="1" t="s">
        <v>22</v>
      </c>
      <c r="J4212" s="1">
        <v>0.458</v>
      </c>
      <c r="K4212" s="1">
        <v>0.934</v>
      </c>
      <c r="L4212" s="6">
        <f>if(J4212&gt;QUARTILE!$B$3, "TOP", if(J4212&lt;QUARTILE!$B$4, "BOTTOM", 0))</f>
        <v>0</v>
      </c>
      <c r="M4212" s="6">
        <f t="shared" si="1"/>
        <v>2</v>
      </c>
      <c r="N4212" s="6" t="str">
        <f t="shared" si="2"/>
        <v>Baby Boomer</v>
      </c>
      <c r="O4212" s="6" t="str">
        <f t="shared" si="3"/>
        <v>Low Income</v>
      </c>
    </row>
    <row r="4213" hidden="1">
      <c r="A4213" s="1">
        <v>104211.0</v>
      </c>
      <c r="B4213" s="1">
        <v>45.0</v>
      </c>
      <c r="C4213" s="1">
        <v>8000.0</v>
      </c>
      <c r="D4213" s="1" t="s">
        <v>27</v>
      </c>
      <c r="E4213" s="1">
        <v>29227.38</v>
      </c>
      <c r="F4213" s="1">
        <v>5.0</v>
      </c>
      <c r="G4213" s="1">
        <v>23.0</v>
      </c>
      <c r="H4213" s="1">
        <v>9.0</v>
      </c>
      <c r="I4213" s="1" t="s">
        <v>22</v>
      </c>
      <c r="J4213" s="1">
        <v>0.234</v>
      </c>
      <c r="K4213" s="1">
        <v>0.732</v>
      </c>
      <c r="L4213" s="6" t="str">
        <f>if(J4213&gt;QUARTILE!$B$3, "TOP", if(J4213&lt;QUARTILE!$B$4, "BOTTOM", 0))</f>
        <v>BOTTOM</v>
      </c>
      <c r="M4213" s="6">
        <f t="shared" si="1"/>
        <v>2</v>
      </c>
      <c r="N4213" s="6" t="str">
        <f t="shared" si="2"/>
        <v>Gen X</v>
      </c>
      <c r="O4213" s="6" t="str">
        <f t="shared" si="3"/>
        <v>Low Income</v>
      </c>
    </row>
    <row r="4214" hidden="1">
      <c r="A4214" s="1">
        <v>104212.0</v>
      </c>
      <c r="B4214" s="1">
        <v>46.0</v>
      </c>
      <c r="C4214" s="1">
        <v>34000.0</v>
      </c>
      <c r="D4214" s="1" t="s">
        <v>27</v>
      </c>
      <c r="E4214" s="1">
        <v>9861.67</v>
      </c>
      <c r="F4214" s="1">
        <v>1.0</v>
      </c>
      <c r="G4214" s="1">
        <v>19.0</v>
      </c>
      <c r="H4214" s="1">
        <v>8.0</v>
      </c>
      <c r="I4214" s="1" t="s">
        <v>22</v>
      </c>
      <c r="J4214" s="1">
        <v>0.465</v>
      </c>
      <c r="K4214" s="1">
        <v>0.42</v>
      </c>
      <c r="L4214" s="6">
        <f>if(J4214&gt;QUARTILE!$B$3, "TOP", if(J4214&lt;QUARTILE!$B$4, "BOTTOM", 0))</f>
        <v>0</v>
      </c>
      <c r="M4214" s="6">
        <f t="shared" si="1"/>
        <v>2</v>
      </c>
      <c r="N4214" s="6" t="str">
        <f t="shared" si="2"/>
        <v>Gen X</v>
      </c>
      <c r="O4214" s="6" t="str">
        <f t="shared" si="3"/>
        <v>Low Income</v>
      </c>
    </row>
    <row r="4215" hidden="1">
      <c r="A4215" s="1">
        <v>104213.0</v>
      </c>
      <c r="B4215" s="1">
        <v>26.0</v>
      </c>
      <c r="C4215" s="1">
        <v>36000.0</v>
      </c>
      <c r="D4215" s="1" t="s">
        <v>23</v>
      </c>
      <c r="E4215" s="1">
        <v>32687.6</v>
      </c>
      <c r="F4215" s="1">
        <v>5.0</v>
      </c>
      <c r="G4215" s="1">
        <v>23.0</v>
      </c>
      <c r="H4215" s="1">
        <v>11.0</v>
      </c>
      <c r="I4215" s="1" t="s">
        <v>18</v>
      </c>
      <c r="J4215" s="1">
        <v>1.0</v>
      </c>
      <c r="K4215" s="1">
        <v>0.64</v>
      </c>
      <c r="L4215" s="6" t="str">
        <f>if(J4215&gt;QUARTILE!$B$3, "TOP", if(J4215&lt;QUARTILE!$B$4, "BOTTOM", 0))</f>
        <v>TOP</v>
      </c>
      <c r="M4215" s="6">
        <f t="shared" si="1"/>
        <v>1</v>
      </c>
      <c r="N4215" s="6" t="str">
        <f t="shared" si="2"/>
        <v>Millenial</v>
      </c>
      <c r="O4215" s="6" t="str">
        <f t="shared" si="3"/>
        <v>Low Income</v>
      </c>
    </row>
    <row r="4216" hidden="1">
      <c r="A4216" s="1">
        <v>104214.0</v>
      </c>
      <c r="B4216" s="1">
        <v>69.0</v>
      </c>
      <c r="C4216" s="1">
        <v>41000.0</v>
      </c>
      <c r="D4216" s="1" t="s">
        <v>23</v>
      </c>
      <c r="E4216" s="1">
        <v>79268.8</v>
      </c>
      <c r="F4216" s="1">
        <v>5.0</v>
      </c>
      <c r="G4216" s="1">
        <v>20.0</v>
      </c>
      <c r="H4216" s="1">
        <v>3.0</v>
      </c>
      <c r="I4216" s="1" t="s">
        <v>18</v>
      </c>
      <c r="J4216" s="1">
        <v>0.28</v>
      </c>
      <c r="K4216" s="1">
        <v>0.267</v>
      </c>
      <c r="L4216" s="6" t="str">
        <f>if(J4216&gt;QUARTILE!$B$3, "TOP", if(J4216&lt;QUARTILE!$B$4, "BOTTOM", 0))</f>
        <v>BOTTOM</v>
      </c>
      <c r="M4216" s="6">
        <f t="shared" si="1"/>
        <v>1</v>
      </c>
      <c r="N4216" s="6" t="str">
        <f t="shared" si="2"/>
        <v>Baby Boomer</v>
      </c>
      <c r="O4216" s="6" t="str">
        <f t="shared" si="3"/>
        <v>Low Income</v>
      </c>
    </row>
    <row r="4217" hidden="1">
      <c r="A4217" s="1">
        <v>104215.0</v>
      </c>
      <c r="B4217" s="1">
        <v>55.0</v>
      </c>
      <c r="C4217" s="1">
        <v>8000.0</v>
      </c>
      <c r="D4217" s="1" t="s">
        <v>30</v>
      </c>
      <c r="E4217" s="1">
        <v>9814.64</v>
      </c>
      <c r="F4217" s="1">
        <v>5.0</v>
      </c>
      <c r="G4217" s="1">
        <v>14.0</v>
      </c>
      <c r="H4217" s="1">
        <v>4.0</v>
      </c>
      <c r="I4217" s="1" t="s">
        <v>22</v>
      </c>
      <c r="J4217" s="1">
        <v>0.46</v>
      </c>
      <c r="K4217" s="1">
        <v>0.597</v>
      </c>
      <c r="L4217" s="6">
        <f>if(J4217&gt;QUARTILE!$B$3, "TOP", if(J4217&lt;QUARTILE!$B$4, "BOTTOM", 0))</f>
        <v>0</v>
      </c>
      <c r="M4217" s="6">
        <f t="shared" si="1"/>
        <v>2</v>
      </c>
      <c r="N4217" s="6" t="str">
        <f t="shared" si="2"/>
        <v>Gen X</v>
      </c>
      <c r="O4217" s="6" t="str">
        <f t="shared" si="3"/>
        <v>Low Income</v>
      </c>
    </row>
    <row r="4218" hidden="1">
      <c r="A4218" s="1">
        <v>104216.0</v>
      </c>
      <c r="B4218" s="1">
        <v>67.0</v>
      </c>
      <c r="C4218" s="1">
        <v>9000.0</v>
      </c>
      <c r="D4218" s="1" t="s">
        <v>17</v>
      </c>
      <c r="E4218" s="1">
        <v>37299.34</v>
      </c>
      <c r="F4218" s="1">
        <v>4.0</v>
      </c>
      <c r="G4218" s="1">
        <v>20.0</v>
      </c>
      <c r="H4218" s="1">
        <v>3.0</v>
      </c>
      <c r="I4218" s="1" t="s">
        <v>18</v>
      </c>
      <c r="J4218" s="1">
        <v>0.447</v>
      </c>
      <c r="K4218" s="1">
        <v>0.672</v>
      </c>
      <c r="L4218" s="6">
        <f>if(J4218&gt;QUARTILE!$B$3, "TOP", if(J4218&lt;QUARTILE!$B$4, "BOTTOM", 0))</f>
        <v>0</v>
      </c>
      <c r="M4218" s="6">
        <f t="shared" si="1"/>
        <v>1</v>
      </c>
      <c r="N4218" s="6" t="str">
        <f t="shared" si="2"/>
        <v>Baby Boomer</v>
      </c>
      <c r="O4218" s="6" t="str">
        <f t="shared" si="3"/>
        <v>Low Income</v>
      </c>
    </row>
    <row r="4219" hidden="1">
      <c r="A4219" s="1">
        <v>104217.0</v>
      </c>
      <c r="B4219" s="1">
        <v>23.0</v>
      </c>
      <c r="C4219" s="1">
        <v>18000.0</v>
      </c>
      <c r="D4219" s="1" t="s">
        <v>17</v>
      </c>
      <c r="E4219" s="1">
        <v>89164.03</v>
      </c>
      <c r="F4219" s="1">
        <v>2.0</v>
      </c>
      <c r="G4219" s="1">
        <v>16.0</v>
      </c>
      <c r="H4219" s="1">
        <v>20.0</v>
      </c>
      <c r="I4219" s="1" t="s">
        <v>22</v>
      </c>
      <c r="J4219" s="1">
        <v>0.967</v>
      </c>
      <c r="K4219" s="1">
        <v>0.584</v>
      </c>
      <c r="L4219" s="6" t="str">
        <f>if(J4219&gt;QUARTILE!$B$3, "TOP", if(J4219&lt;QUARTILE!$B$4, "BOTTOM", 0))</f>
        <v>TOP</v>
      </c>
      <c r="M4219" s="6">
        <f t="shared" si="1"/>
        <v>2</v>
      </c>
      <c r="N4219" s="6" t="str">
        <f t="shared" si="2"/>
        <v>Millenial</v>
      </c>
      <c r="O4219" s="6" t="str">
        <f t="shared" si="3"/>
        <v>Low Income</v>
      </c>
    </row>
    <row r="4220" hidden="1">
      <c r="A4220" s="1">
        <v>104218.0</v>
      </c>
      <c r="B4220" s="1">
        <v>36.0</v>
      </c>
      <c r="C4220" s="1">
        <v>10000.0</v>
      </c>
      <c r="D4220" s="1" t="s">
        <v>23</v>
      </c>
      <c r="E4220" s="1">
        <v>82492.13</v>
      </c>
      <c r="F4220" s="1">
        <v>5.0</v>
      </c>
      <c r="G4220" s="1">
        <v>16.0</v>
      </c>
      <c r="H4220" s="1">
        <v>8.0</v>
      </c>
      <c r="I4220" s="1" t="s">
        <v>18</v>
      </c>
      <c r="J4220" s="1">
        <v>0.954</v>
      </c>
      <c r="K4220" s="1">
        <v>0.0</v>
      </c>
      <c r="L4220" s="6" t="str">
        <f>if(J4220&gt;QUARTILE!$B$3, "TOP", if(J4220&lt;QUARTILE!$B$4, "BOTTOM", 0))</f>
        <v>TOP</v>
      </c>
      <c r="M4220" s="6">
        <f t="shared" si="1"/>
        <v>1</v>
      </c>
      <c r="N4220" s="6" t="str">
        <f t="shared" si="2"/>
        <v>Gen X</v>
      </c>
      <c r="O4220" s="6" t="str">
        <f t="shared" si="3"/>
        <v>Low Income</v>
      </c>
    </row>
    <row r="4221" hidden="1">
      <c r="A4221" s="1">
        <v>104219.0</v>
      </c>
      <c r="B4221" s="1">
        <v>77.0</v>
      </c>
      <c r="C4221" s="1">
        <v>7000.0</v>
      </c>
      <c r="D4221" s="1" t="s">
        <v>27</v>
      </c>
      <c r="E4221" s="1">
        <v>11375.14</v>
      </c>
      <c r="F4221" s="1">
        <v>1.0</v>
      </c>
      <c r="G4221" s="1">
        <v>25.0</v>
      </c>
      <c r="H4221" s="1">
        <v>4.0</v>
      </c>
      <c r="I4221" s="1" t="s">
        <v>22</v>
      </c>
      <c r="J4221" s="1">
        <v>0.552</v>
      </c>
      <c r="K4221" s="1">
        <v>0.043</v>
      </c>
      <c r="L4221" s="6">
        <f>if(J4221&gt;QUARTILE!$B$3, "TOP", if(J4221&lt;QUARTILE!$B$4, "BOTTOM", 0))</f>
        <v>0</v>
      </c>
      <c r="M4221" s="6">
        <f t="shared" si="1"/>
        <v>2</v>
      </c>
      <c r="N4221" s="6" t="str">
        <f t="shared" si="2"/>
        <v>Baby Boomer</v>
      </c>
      <c r="O4221" s="6" t="str">
        <f t="shared" si="3"/>
        <v>Low Income</v>
      </c>
    </row>
    <row r="4222" hidden="1">
      <c r="A4222" s="1">
        <v>104220.0</v>
      </c>
      <c r="B4222" s="1">
        <v>61.0</v>
      </c>
      <c r="C4222" s="1">
        <v>17000.0</v>
      </c>
      <c r="D4222" s="1" t="s">
        <v>23</v>
      </c>
      <c r="E4222" s="1">
        <v>13301.35</v>
      </c>
      <c r="F4222" s="1">
        <v>5.0</v>
      </c>
      <c r="G4222" s="1">
        <v>22.0</v>
      </c>
      <c r="H4222" s="1">
        <v>6.0</v>
      </c>
      <c r="I4222" s="1" t="s">
        <v>22</v>
      </c>
      <c r="J4222" s="1">
        <v>0.465</v>
      </c>
      <c r="K4222" s="1">
        <v>0.52</v>
      </c>
      <c r="L4222" s="6">
        <f>if(J4222&gt;QUARTILE!$B$3, "TOP", if(J4222&lt;QUARTILE!$B$4, "BOTTOM", 0))</f>
        <v>0</v>
      </c>
      <c r="M4222" s="6">
        <f t="shared" si="1"/>
        <v>2</v>
      </c>
      <c r="N4222" s="6" t="str">
        <f t="shared" si="2"/>
        <v>Baby Boomer</v>
      </c>
      <c r="O4222" s="6" t="str">
        <f t="shared" si="3"/>
        <v>Low Income</v>
      </c>
    </row>
    <row r="4223" hidden="1">
      <c r="A4223" s="1">
        <v>104221.0</v>
      </c>
      <c r="B4223" s="1">
        <v>74.0</v>
      </c>
      <c r="C4223" s="1">
        <v>25000.0</v>
      </c>
      <c r="D4223" s="1" t="s">
        <v>30</v>
      </c>
      <c r="E4223" s="1">
        <v>7230.92</v>
      </c>
      <c r="F4223" s="1">
        <v>4.0</v>
      </c>
      <c r="G4223" s="1">
        <v>17.0</v>
      </c>
      <c r="H4223" s="1">
        <v>5.0</v>
      </c>
      <c r="I4223" s="1" t="s">
        <v>22</v>
      </c>
      <c r="J4223" s="1">
        <v>0.684</v>
      </c>
      <c r="K4223" s="1">
        <v>0.146</v>
      </c>
      <c r="L4223" s="6">
        <f>if(J4223&gt;QUARTILE!$B$3, "TOP", if(J4223&lt;QUARTILE!$B$4, "BOTTOM", 0))</f>
        <v>0</v>
      </c>
      <c r="M4223" s="6">
        <f t="shared" si="1"/>
        <v>2</v>
      </c>
      <c r="N4223" s="6" t="str">
        <f t="shared" si="2"/>
        <v>Baby Boomer</v>
      </c>
      <c r="O4223" s="6" t="str">
        <f t="shared" si="3"/>
        <v>Low Income</v>
      </c>
    </row>
    <row r="4224" hidden="1">
      <c r="A4224" s="1">
        <v>104222.0</v>
      </c>
      <c r="B4224" s="1">
        <v>28.0</v>
      </c>
      <c r="C4224" s="1">
        <v>118000.0</v>
      </c>
      <c r="D4224" s="1" t="s">
        <v>23</v>
      </c>
      <c r="E4224" s="1">
        <v>7538.1</v>
      </c>
      <c r="F4224" s="1">
        <v>4.0</v>
      </c>
      <c r="G4224" s="1">
        <v>14.0</v>
      </c>
      <c r="H4224" s="1">
        <v>14.0</v>
      </c>
      <c r="I4224" s="1" t="s">
        <v>18</v>
      </c>
      <c r="J4224" s="1">
        <v>1.0</v>
      </c>
      <c r="K4224" s="1">
        <v>0.934</v>
      </c>
      <c r="L4224" s="6" t="str">
        <f>if(J4224&gt;QUARTILE!$B$3, "TOP", if(J4224&lt;QUARTILE!$B$4, "BOTTOM", 0))</f>
        <v>TOP</v>
      </c>
      <c r="M4224" s="6">
        <f t="shared" si="1"/>
        <v>1</v>
      </c>
      <c r="N4224" s="6" t="str">
        <f t="shared" si="2"/>
        <v>Millenial</v>
      </c>
      <c r="O4224" s="6" t="str">
        <f t="shared" si="3"/>
        <v>Medium Income</v>
      </c>
    </row>
    <row r="4225" hidden="1">
      <c r="A4225" s="1">
        <v>104223.0</v>
      </c>
      <c r="B4225" s="1">
        <v>19.0</v>
      </c>
      <c r="C4225" s="1">
        <v>31000.0</v>
      </c>
      <c r="D4225" s="1" t="s">
        <v>25</v>
      </c>
      <c r="E4225" s="1">
        <v>13564.01</v>
      </c>
      <c r="F4225" s="1">
        <v>5.0</v>
      </c>
      <c r="G4225" s="1">
        <v>15.0</v>
      </c>
      <c r="H4225" s="1">
        <v>19.0</v>
      </c>
      <c r="I4225" s="1" t="s">
        <v>18</v>
      </c>
      <c r="J4225" s="1">
        <v>0.151</v>
      </c>
      <c r="K4225" s="1">
        <v>0.0</v>
      </c>
      <c r="L4225" s="6" t="str">
        <f>if(J4225&gt;QUARTILE!$B$3, "TOP", if(J4225&lt;QUARTILE!$B$4, "BOTTOM", 0))</f>
        <v>BOTTOM</v>
      </c>
      <c r="M4225" s="6">
        <f t="shared" si="1"/>
        <v>1</v>
      </c>
      <c r="N4225" s="6" t="str">
        <f t="shared" si="2"/>
        <v>Millenial</v>
      </c>
      <c r="O4225" s="6" t="str">
        <f t="shared" si="3"/>
        <v>Low Income</v>
      </c>
    </row>
    <row r="4226" hidden="1">
      <c r="A4226" s="1">
        <v>104224.0</v>
      </c>
      <c r="B4226" s="1">
        <v>64.0</v>
      </c>
      <c r="C4226" s="1">
        <v>63000.0</v>
      </c>
      <c r="D4226" s="1" t="s">
        <v>25</v>
      </c>
      <c r="E4226" s="1">
        <v>4475.84</v>
      </c>
      <c r="F4226" s="1">
        <v>3.0</v>
      </c>
      <c r="G4226" s="1">
        <v>17.0</v>
      </c>
      <c r="H4226" s="1">
        <v>5.0</v>
      </c>
      <c r="I4226" s="1" t="s">
        <v>22</v>
      </c>
      <c r="J4226" s="1">
        <v>1.0</v>
      </c>
      <c r="K4226" s="1">
        <v>0.749</v>
      </c>
      <c r="L4226" s="6" t="str">
        <f>if(J4226&gt;QUARTILE!$B$3, "TOP", if(J4226&lt;QUARTILE!$B$4, "BOTTOM", 0))</f>
        <v>TOP</v>
      </c>
      <c r="M4226" s="6">
        <f t="shared" si="1"/>
        <v>2</v>
      </c>
      <c r="N4226" s="6" t="str">
        <f t="shared" si="2"/>
        <v>Baby Boomer</v>
      </c>
      <c r="O4226" s="6" t="str">
        <f t="shared" si="3"/>
        <v>Medium Income</v>
      </c>
    </row>
    <row r="4227" hidden="1">
      <c r="A4227" s="1">
        <v>104225.0</v>
      </c>
      <c r="B4227" s="1">
        <v>61.0</v>
      </c>
      <c r="C4227" s="1">
        <v>21000.0</v>
      </c>
      <c r="D4227" s="1" t="s">
        <v>17</v>
      </c>
      <c r="E4227" s="1">
        <v>24835.11</v>
      </c>
      <c r="F4227" s="1">
        <v>2.0</v>
      </c>
      <c r="G4227" s="1">
        <v>20.0</v>
      </c>
      <c r="H4227" s="1">
        <v>7.0</v>
      </c>
      <c r="I4227" s="1" t="s">
        <v>22</v>
      </c>
      <c r="J4227" s="1">
        <v>0.294</v>
      </c>
      <c r="K4227" s="1">
        <v>0.042</v>
      </c>
      <c r="L4227" s="6" t="str">
        <f>if(J4227&gt;QUARTILE!$B$3, "TOP", if(J4227&lt;QUARTILE!$B$4, "BOTTOM", 0))</f>
        <v>BOTTOM</v>
      </c>
      <c r="M4227" s="6">
        <f t="shared" si="1"/>
        <v>2</v>
      </c>
      <c r="N4227" s="6" t="str">
        <f t="shared" si="2"/>
        <v>Baby Boomer</v>
      </c>
      <c r="O4227" s="6" t="str">
        <f t="shared" si="3"/>
        <v>Low Income</v>
      </c>
    </row>
    <row r="4228" hidden="1">
      <c r="A4228" s="1">
        <v>104226.0</v>
      </c>
      <c r="B4228" s="1">
        <v>61.0</v>
      </c>
      <c r="C4228" s="1">
        <v>31000.0</v>
      </c>
      <c r="D4228" s="1" t="s">
        <v>27</v>
      </c>
      <c r="E4228" s="1">
        <v>15370.72</v>
      </c>
      <c r="F4228" s="1">
        <v>1.0</v>
      </c>
      <c r="G4228" s="1">
        <v>15.0</v>
      </c>
      <c r="H4228" s="1">
        <v>4.0</v>
      </c>
      <c r="I4228" s="1" t="s">
        <v>22</v>
      </c>
      <c r="J4228" s="1">
        <v>0.004</v>
      </c>
      <c r="K4228" s="1">
        <v>0.611</v>
      </c>
      <c r="L4228" s="6" t="str">
        <f>if(J4228&gt;QUARTILE!$B$3, "TOP", if(J4228&lt;QUARTILE!$B$4, "BOTTOM", 0))</f>
        <v>BOTTOM</v>
      </c>
      <c r="M4228" s="6">
        <f t="shared" si="1"/>
        <v>2</v>
      </c>
      <c r="N4228" s="6" t="str">
        <f t="shared" si="2"/>
        <v>Baby Boomer</v>
      </c>
      <c r="O4228" s="6" t="str">
        <f t="shared" si="3"/>
        <v>Low Income</v>
      </c>
    </row>
    <row r="4229" hidden="1">
      <c r="A4229" s="1">
        <v>104227.0</v>
      </c>
      <c r="B4229" s="1">
        <v>26.0</v>
      </c>
      <c r="C4229" s="1">
        <v>20000.0</v>
      </c>
      <c r="D4229" s="1" t="s">
        <v>25</v>
      </c>
      <c r="E4229" s="1">
        <v>45668.96</v>
      </c>
      <c r="F4229" s="1">
        <v>1.0</v>
      </c>
      <c r="G4229" s="1">
        <v>18.0</v>
      </c>
      <c r="H4229" s="1">
        <v>14.0</v>
      </c>
      <c r="I4229" s="1" t="s">
        <v>18</v>
      </c>
      <c r="J4229" s="1">
        <v>0.891</v>
      </c>
      <c r="K4229" s="1">
        <v>0.32</v>
      </c>
      <c r="L4229" s="6" t="str">
        <f>if(J4229&gt;QUARTILE!$B$3, "TOP", if(J4229&lt;QUARTILE!$B$4, "BOTTOM", 0))</f>
        <v>TOP</v>
      </c>
      <c r="M4229" s="6">
        <f t="shared" si="1"/>
        <v>1</v>
      </c>
      <c r="N4229" s="6" t="str">
        <f t="shared" si="2"/>
        <v>Millenial</v>
      </c>
      <c r="O4229" s="6" t="str">
        <f t="shared" si="3"/>
        <v>Low Income</v>
      </c>
    </row>
    <row r="4230" hidden="1">
      <c r="A4230" s="1">
        <v>104228.0</v>
      </c>
      <c r="B4230" s="1">
        <v>38.0</v>
      </c>
      <c r="C4230" s="1">
        <v>110000.0</v>
      </c>
      <c r="D4230" s="1" t="s">
        <v>25</v>
      </c>
      <c r="E4230" s="1">
        <v>33276.03</v>
      </c>
      <c r="F4230" s="1">
        <v>1.0</v>
      </c>
      <c r="G4230" s="1">
        <v>21.0</v>
      </c>
      <c r="H4230" s="1">
        <v>18.0</v>
      </c>
      <c r="I4230" s="1" t="s">
        <v>22</v>
      </c>
      <c r="J4230" s="1">
        <v>1.0</v>
      </c>
      <c r="K4230" s="1">
        <v>0.533</v>
      </c>
      <c r="L4230" s="6" t="str">
        <f>if(J4230&gt;QUARTILE!$B$3, "TOP", if(J4230&lt;QUARTILE!$B$4, "BOTTOM", 0))</f>
        <v>TOP</v>
      </c>
      <c r="M4230" s="6">
        <f t="shared" si="1"/>
        <v>2</v>
      </c>
      <c r="N4230" s="6" t="str">
        <f t="shared" si="2"/>
        <v>Gen X</v>
      </c>
      <c r="O4230" s="6" t="str">
        <f t="shared" si="3"/>
        <v>Medium Income</v>
      </c>
    </row>
    <row r="4231" hidden="1">
      <c r="A4231" s="1">
        <v>104229.0</v>
      </c>
      <c r="B4231" s="1">
        <v>41.0</v>
      </c>
      <c r="C4231" s="1">
        <v>15000.0</v>
      </c>
      <c r="D4231" s="1" t="s">
        <v>17</v>
      </c>
      <c r="E4231" s="1">
        <v>7786.06</v>
      </c>
      <c r="F4231" s="1">
        <v>1.0</v>
      </c>
      <c r="G4231" s="1">
        <v>14.0</v>
      </c>
      <c r="H4231" s="1">
        <v>10.0</v>
      </c>
      <c r="I4231" s="1" t="s">
        <v>22</v>
      </c>
      <c r="J4231" s="1">
        <v>0.305</v>
      </c>
      <c r="K4231" s="1">
        <v>0.762</v>
      </c>
      <c r="L4231" s="6" t="str">
        <f>if(J4231&gt;QUARTILE!$B$3, "TOP", if(J4231&lt;QUARTILE!$B$4, "BOTTOM", 0))</f>
        <v>BOTTOM</v>
      </c>
      <c r="M4231" s="6">
        <f t="shared" si="1"/>
        <v>2</v>
      </c>
      <c r="N4231" s="6" t="str">
        <f t="shared" si="2"/>
        <v>Gen X</v>
      </c>
      <c r="O4231" s="6" t="str">
        <f t="shared" si="3"/>
        <v>Low Income</v>
      </c>
    </row>
    <row r="4232" hidden="1">
      <c r="A4232" s="1">
        <v>104230.0</v>
      </c>
      <c r="B4232" s="1">
        <v>51.0</v>
      </c>
      <c r="C4232" s="1">
        <v>16000.0</v>
      </c>
      <c r="D4232" s="1" t="s">
        <v>23</v>
      </c>
      <c r="E4232" s="1">
        <v>14096.49</v>
      </c>
      <c r="F4232" s="1">
        <v>4.0</v>
      </c>
      <c r="G4232" s="1">
        <v>21.0</v>
      </c>
      <c r="H4232" s="1">
        <v>7.0</v>
      </c>
      <c r="I4232" s="1" t="s">
        <v>22</v>
      </c>
      <c r="J4232" s="1">
        <v>0.828</v>
      </c>
      <c r="K4232" s="1">
        <v>0.0</v>
      </c>
      <c r="L4232" s="6" t="str">
        <f>if(J4232&gt;QUARTILE!$B$3, "TOP", if(J4232&lt;QUARTILE!$B$4, "BOTTOM", 0))</f>
        <v>TOP</v>
      </c>
      <c r="M4232" s="6">
        <f t="shared" si="1"/>
        <v>2</v>
      </c>
      <c r="N4232" s="6" t="str">
        <f t="shared" si="2"/>
        <v>Gen X</v>
      </c>
      <c r="O4232" s="6" t="str">
        <f t="shared" si="3"/>
        <v>Low Income</v>
      </c>
    </row>
    <row r="4233" hidden="1">
      <c r="A4233" s="1">
        <v>104231.0</v>
      </c>
      <c r="B4233" s="1">
        <v>39.0</v>
      </c>
      <c r="C4233" s="1">
        <v>36000.0</v>
      </c>
      <c r="D4233" s="1" t="s">
        <v>17</v>
      </c>
      <c r="E4233" s="1">
        <v>27767.12</v>
      </c>
      <c r="F4233" s="1">
        <v>2.0</v>
      </c>
      <c r="G4233" s="1">
        <v>14.0</v>
      </c>
      <c r="H4233" s="1">
        <v>13.0</v>
      </c>
      <c r="I4233" s="1" t="s">
        <v>22</v>
      </c>
      <c r="J4233" s="1">
        <v>0.798</v>
      </c>
      <c r="K4233" s="1">
        <v>0.521</v>
      </c>
      <c r="L4233" s="6">
        <f>if(J4233&gt;QUARTILE!$B$3, "TOP", if(J4233&lt;QUARTILE!$B$4, "BOTTOM", 0))</f>
        <v>0</v>
      </c>
      <c r="M4233" s="6">
        <f t="shared" si="1"/>
        <v>2</v>
      </c>
      <c r="N4233" s="6" t="str">
        <f t="shared" si="2"/>
        <v>Gen X</v>
      </c>
      <c r="O4233" s="6" t="str">
        <f t="shared" si="3"/>
        <v>Low Income</v>
      </c>
    </row>
    <row r="4234" hidden="1">
      <c r="A4234" s="1">
        <v>104232.0</v>
      </c>
      <c r="B4234" s="1">
        <v>20.0</v>
      </c>
      <c r="C4234" s="1">
        <v>25000.0</v>
      </c>
      <c r="D4234" s="1" t="s">
        <v>24</v>
      </c>
      <c r="E4234" s="1">
        <v>4293.59</v>
      </c>
      <c r="F4234" s="1">
        <v>5.0</v>
      </c>
      <c r="G4234" s="1">
        <v>22.0</v>
      </c>
      <c r="H4234" s="1">
        <v>18.0</v>
      </c>
      <c r="I4234" s="1" t="s">
        <v>18</v>
      </c>
      <c r="J4234" s="1">
        <v>0.675</v>
      </c>
      <c r="K4234" s="1">
        <v>0.892</v>
      </c>
      <c r="L4234" s="6">
        <f>if(J4234&gt;QUARTILE!$B$3, "TOP", if(J4234&lt;QUARTILE!$B$4, "BOTTOM", 0))</f>
        <v>0</v>
      </c>
      <c r="M4234" s="6">
        <f t="shared" si="1"/>
        <v>1</v>
      </c>
      <c r="N4234" s="6" t="str">
        <f t="shared" si="2"/>
        <v>Millenial</v>
      </c>
      <c r="O4234" s="6" t="str">
        <f t="shared" si="3"/>
        <v>Low Income</v>
      </c>
    </row>
    <row r="4235" hidden="1">
      <c r="A4235" s="1">
        <v>104233.0</v>
      </c>
      <c r="B4235" s="1">
        <v>29.0</v>
      </c>
      <c r="C4235" s="1">
        <v>17000.0</v>
      </c>
      <c r="D4235" s="1" t="s">
        <v>23</v>
      </c>
      <c r="E4235" s="1">
        <v>642.15</v>
      </c>
      <c r="F4235" s="1">
        <v>5.0</v>
      </c>
      <c r="G4235" s="1">
        <v>16.0</v>
      </c>
      <c r="H4235" s="1">
        <v>11.0</v>
      </c>
      <c r="I4235" s="1" t="s">
        <v>22</v>
      </c>
      <c r="J4235" s="1">
        <v>0.089</v>
      </c>
      <c r="K4235" s="1">
        <v>0.168</v>
      </c>
      <c r="L4235" s="6" t="str">
        <f>if(J4235&gt;QUARTILE!$B$3, "TOP", if(J4235&lt;QUARTILE!$B$4, "BOTTOM", 0))</f>
        <v>BOTTOM</v>
      </c>
      <c r="M4235" s="6">
        <f t="shared" si="1"/>
        <v>2</v>
      </c>
      <c r="N4235" s="6" t="str">
        <f t="shared" si="2"/>
        <v>Millenial</v>
      </c>
      <c r="O4235" s="6" t="str">
        <f t="shared" si="3"/>
        <v>Low Income</v>
      </c>
    </row>
    <row r="4236" hidden="1">
      <c r="A4236" s="1">
        <v>104234.0</v>
      </c>
      <c r="B4236" s="1">
        <v>45.0</v>
      </c>
      <c r="C4236" s="1">
        <v>39000.0</v>
      </c>
      <c r="D4236" s="1" t="s">
        <v>23</v>
      </c>
      <c r="E4236" s="1">
        <v>38252.05</v>
      </c>
      <c r="F4236" s="1">
        <v>3.0</v>
      </c>
      <c r="G4236" s="1">
        <v>14.0</v>
      </c>
      <c r="H4236" s="1">
        <v>13.0</v>
      </c>
      <c r="I4236" s="1" t="s">
        <v>22</v>
      </c>
      <c r="J4236" s="1">
        <v>0.817</v>
      </c>
      <c r="K4236" s="1">
        <v>0.0</v>
      </c>
      <c r="L4236" s="6" t="str">
        <f>if(J4236&gt;QUARTILE!$B$3, "TOP", if(J4236&lt;QUARTILE!$B$4, "BOTTOM", 0))</f>
        <v>TOP</v>
      </c>
      <c r="M4236" s="6">
        <f t="shared" si="1"/>
        <v>2</v>
      </c>
      <c r="N4236" s="6" t="str">
        <f t="shared" si="2"/>
        <v>Gen X</v>
      </c>
      <c r="O4236" s="6" t="str">
        <f t="shared" si="3"/>
        <v>Low Income</v>
      </c>
    </row>
    <row r="4237" hidden="1">
      <c r="A4237" s="1">
        <v>104235.0</v>
      </c>
      <c r="B4237" s="1">
        <v>47.0</v>
      </c>
      <c r="C4237" s="1">
        <v>21000.0</v>
      </c>
      <c r="D4237" s="1" t="s">
        <v>25</v>
      </c>
      <c r="E4237" s="1">
        <v>2959.57</v>
      </c>
      <c r="F4237" s="1">
        <v>5.0</v>
      </c>
      <c r="G4237" s="1">
        <v>29.0</v>
      </c>
      <c r="H4237" s="1">
        <v>11.0</v>
      </c>
      <c r="I4237" s="1" t="s">
        <v>22</v>
      </c>
      <c r="J4237" s="1">
        <v>0.982</v>
      </c>
      <c r="K4237" s="1">
        <v>0.721</v>
      </c>
      <c r="L4237" s="6" t="str">
        <f>if(J4237&gt;QUARTILE!$B$3, "TOP", if(J4237&lt;QUARTILE!$B$4, "BOTTOM", 0))</f>
        <v>TOP</v>
      </c>
      <c r="M4237" s="6">
        <f t="shared" si="1"/>
        <v>2</v>
      </c>
      <c r="N4237" s="6" t="str">
        <f t="shared" si="2"/>
        <v>Gen X</v>
      </c>
      <c r="O4237" s="6" t="str">
        <f t="shared" si="3"/>
        <v>Low Income</v>
      </c>
    </row>
    <row r="4238" hidden="1">
      <c r="A4238" s="1">
        <v>104236.0</v>
      </c>
      <c r="B4238" s="1">
        <v>43.0</v>
      </c>
      <c r="C4238" s="1">
        <v>21000.0</v>
      </c>
      <c r="D4238" s="1" t="s">
        <v>23</v>
      </c>
      <c r="E4238" s="1">
        <v>44038.77</v>
      </c>
      <c r="F4238" s="1">
        <v>2.0</v>
      </c>
      <c r="G4238" s="1">
        <v>16.0</v>
      </c>
      <c r="H4238" s="1">
        <v>12.0</v>
      </c>
      <c r="I4238" s="1" t="s">
        <v>22</v>
      </c>
      <c r="J4238" s="1">
        <v>0.77</v>
      </c>
      <c r="K4238" s="1">
        <v>0.641</v>
      </c>
      <c r="L4238" s="6">
        <f>if(J4238&gt;QUARTILE!$B$3, "TOP", if(J4238&lt;QUARTILE!$B$4, "BOTTOM", 0))</f>
        <v>0</v>
      </c>
      <c r="M4238" s="6">
        <f t="shared" si="1"/>
        <v>2</v>
      </c>
      <c r="N4238" s="6" t="str">
        <f t="shared" si="2"/>
        <v>Gen X</v>
      </c>
      <c r="O4238" s="6" t="str">
        <f t="shared" si="3"/>
        <v>Low Income</v>
      </c>
    </row>
    <row r="4239" hidden="1">
      <c r="A4239" s="1">
        <v>104237.0</v>
      </c>
      <c r="B4239" s="1">
        <v>65.0</v>
      </c>
      <c r="C4239" s="1">
        <v>25000.0</v>
      </c>
      <c r="D4239" s="1" t="s">
        <v>25</v>
      </c>
      <c r="E4239" s="1">
        <v>48977.21</v>
      </c>
      <c r="F4239" s="1">
        <v>5.0</v>
      </c>
      <c r="G4239" s="1">
        <v>29.0</v>
      </c>
      <c r="H4239" s="1">
        <v>2.0</v>
      </c>
      <c r="I4239" s="1" t="s">
        <v>18</v>
      </c>
      <c r="J4239" s="1">
        <v>0.517</v>
      </c>
      <c r="K4239" s="1">
        <v>0.24</v>
      </c>
      <c r="L4239" s="6">
        <f>if(J4239&gt;QUARTILE!$B$3, "TOP", if(J4239&lt;QUARTILE!$B$4, "BOTTOM", 0))</f>
        <v>0</v>
      </c>
      <c r="M4239" s="6">
        <f t="shared" si="1"/>
        <v>1</v>
      </c>
      <c r="N4239" s="6" t="str">
        <f t="shared" si="2"/>
        <v>Baby Boomer</v>
      </c>
      <c r="O4239" s="6" t="str">
        <f t="shared" si="3"/>
        <v>Low Income</v>
      </c>
    </row>
    <row r="4240" hidden="1">
      <c r="A4240" s="1">
        <v>104238.0</v>
      </c>
      <c r="B4240" s="1">
        <v>38.0</v>
      </c>
      <c r="C4240" s="1">
        <v>8000.0</v>
      </c>
      <c r="D4240" s="1" t="s">
        <v>27</v>
      </c>
      <c r="E4240" s="1">
        <v>12349.68</v>
      </c>
      <c r="F4240" s="1">
        <v>4.0</v>
      </c>
      <c r="G4240" s="1">
        <v>17.0</v>
      </c>
      <c r="H4240" s="1">
        <v>14.0</v>
      </c>
      <c r="I4240" s="1" t="s">
        <v>22</v>
      </c>
      <c r="J4240" s="1">
        <v>0.563</v>
      </c>
      <c r="K4240" s="1">
        <v>0.78</v>
      </c>
      <c r="L4240" s="6">
        <f>if(J4240&gt;QUARTILE!$B$3, "TOP", if(J4240&lt;QUARTILE!$B$4, "BOTTOM", 0))</f>
        <v>0</v>
      </c>
      <c r="M4240" s="6">
        <f t="shared" si="1"/>
        <v>2</v>
      </c>
      <c r="N4240" s="6" t="str">
        <f t="shared" si="2"/>
        <v>Gen X</v>
      </c>
      <c r="O4240" s="6" t="str">
        <f t="shared" si="3"/>
        <v>Low Income</v>
      </c>
    </row>
    <row r="4241" hidden="1">
      <c r="A4241" s="1">
        <v>104239.0</v>
      </c>
      <c r="B4241" s="1">
        <v>45.0</v>
      </c>
      <c r="C4241" s="1">
        <v>8000.0</v>
      </c>
      <c r="D4241" s="1" t="s">
        <v>25</v>
      </c>
      <c r="E4241" s="1">
        <v>32878.69</v>
      </c>
      <c r="F4241" s="1">
        <v>5.0</v>
      </c>
      <c r="G4241" s="1">
        <v>16.0</v>
      </c>
      <c r="H4241" s="1">
        <v>9.0</v>
      </c>
      <c r="I4241" s="1" t="s">
        <v>18</v>
      </c>
      <c r="J4241" s="1">
        <v>1.0</v>
      </c>
      <c r="K4241" s="1">
        <v>0.394</v>
      </c>
      <c r="L4241" s="6" t="str">
        <f>if(J4241&gt;QUARTILE!$B$3, "TOP", if(J4241&lt;QUARTILE!$B$4, "BOTTOM", 0))</f>
        <v>TOP</v>
      </c>
      <c r="M4241" s="6">
        <f t="shared" si="1"/>
        <v>1</v>
      </c>
      <c r="N4241" s="6" t="str">
        <f t="shared" si="2"/>
        <v>Gen X</v>
      </c>
      <c r="O4241" s="6" t="str">
        <f t="shared" si="3"/>
        <v>Low Income</v>
      </c>
    </row>
    <row r="4242" hidden="1">
      <c r="A4242" s="1">
        <v>104240.0</v>
      </c>
      <c r="B4242" s="1">
        <v>73.0</v>
      </c>
      <c r="C4242" s="1">
        <v>42000.0</v>
      </c>
      <c r="D4242" s="1" t="s">
        <v>23</v>
      </c>
      <c r="E4242" s="1">
        <v>9025.72</v>
      </c>
      <c r="F4242" s="1">
        <v>1.0</v>
      </c>
      <c r="G4242" s="1">
        <v>27.0</v>
      </c>
      <c r="H4242" s="1">
        <v>5.0</v>
      </c>
      <c r="I4242" s="1" t="s">
        <v>22</v>
      </c>
      <c r="J4242" s="1">
        <v>0.523</v>
      </c>
      <c r="K4242" s="1">
        <v>0.475</v>
      </c>
      <c r="L4242" s="6">
        <f>if(J4242&gt;QUARTILE!$B$3, "TOP", if(J4242&lt;QUARTILE!$B$4, "BOTTOM", 0))</f>
        <v>0</v>
      </c>
      <c r="M4242" s="6">
        <f t="shared" si="1"/>
        <v>2</v>
      </c>
      <c r="N4242" s="6" t="str">
        <f t="shared" si="2"/>
        <v>Baby Boomer</v>
      </c>
      <c r="O4242" s="6" t="str">
        <f t="shared" si="3"/>
        <v>Low Income</v>
      </c>
    </row>
    <row r="4243" hidden="1">
      <c r="A4243" s="1">
        <v>104241.0</v>
      </c>
      <c r="B4243" s="1">
        <v>43.0</v>
      </c>
      <c r="C4243" s="1">
        <v>15000.0</v>
      </c>
      <c r="D4243" s="1" t="s">
        <v>27</v>
      </c>
      <c r="E4243" s="1">
        <v>39075.86</v>
      </c>
      <c r="F4243" s="1">
        <v>1.0</v>
      </c>
      <c r="G4243" s="1">
        <v>22.0</v>
      </c>
      <c r="H4243" s="1">
        <v>14.0</v>
      </c>
      <c r="I4243" s="1" t="s">
        <v>18</v>
      </c>
      <c r="J4243" s="1">
        <v>0.942</v>
      </c>
      <c r="K4243" s="1">
        <v>0.722</v>
      </c>
      <c r="L4243" s="6" t="str">
        <f>if(J4243&gt;QUARTILE!$B$3, "TOP", if(J4243&lt;QUARTILE!$B$4, "BOTTOM", 0))</f>
        <v>TOP</v>
      </c>
      <c r="M4243" s="6">
        <f t="shared" si="1"/>
        <v>1</v>
      </c>
      <c r="N4243" s="6" t="str">
        <f t="shared" si="2"/>
        <v>Gen X</v>
      </c>
      <c r="O4243" s="6" t="str">
        <f t="shared" si="3"/>
        <v>Low Income</v>
      </c>
    </row>
    <row r="4244" hidden="1">
      <c r="A4244" s="1">
        <v>104242.0</v>
      </c>
      <c r="B4244" s="1">
        <v>79.0</v>
      </c>
      <c r="C4244" s="1">
        <v>20000.0</v>
      </c>
      <c r="D4244" s="1" t="s">
        <v>27</v>
      </c>
      <c r="E4244" s="1">
        <v>34823.06</v>
      </c>
      <c r="F4244" s="1">
        <v>1.0</v>
      </c>
      <c r="G4244" s="1">
        <v>21.0</v>
      </c>
      <c r="H4244" s="1">
        <v>6.0</v>
      </c>
      <c r="I4244" s="1" t="s">
        <v>18</v>
      </c>
      <c r="J4244" s="1">
        <v>0.239</v>
      </c>
      <c r="K4244" s="1">
        <v>0.0</v>
      </c>
      <c r="L4244" s="6" t="str">
        <f>if(J4244&gt;QUARTILE!$B$3, "TOP", if(J4244&lt;QUARTILE!$B$4, "BOTTOM", 0))</f>
        <v>BOTTOM</v>
      </c>
      <c r="M4244" s="6">
        <f t="shared" si="1"/>
        <v>1</v>
      </c>
      <c r="N4244" s="6" t="str">
        <f t="shared" si="2"/>
        <v>Baby Boomer</v>
      </c>
      <c r="O4244" s="6" t="str">
        <f t="shared" si="3"/>
        <v>Low Income</v>
      </c>
    </row>
    <row r="4245" hidden="1">
      <c r="A4245" s="1">
        <v>104243.0</v>
      </c>
      <c r="B4245" s="1">
        <v>50.0</v>
      </c>
      <c r="C4245" s="1">
        <v>58000.0</v>
      </c>
      <c r="D4245" s="1" t="s">
        <v>24</v>
      </c>
      <c r="E4245" s="1">
        <v>1635.45</v>
      </c>
      <c r="F4245" s="1">
        <v>1.0</v>
      </c>
      <c r="G4245" s="1">
        <v>13.0</v>
      </c>
      <c r="H4245" s="1">
        <v>4.0</v>
      </c>
      <c r="I4245" s="1" t="s">
        <v>22</v>
      </c>
      <c r="J4245" s="1">
        <v>0.156</v>
      </c>
      <c r="K4245" s="1">
        <v>0.224</v>
      </c>
      <c r="L4245" s="6" t="str">
        <f>if(J4245&gt;QUARTILE!$B$3, "TOP", if(J4245&lt;QUARTILE!$B$4, "BOTTOM", 0))</f>
        <v>BOTTOM</v>
      </c>
      <c r="M4245" s="6">
        <f t="shared" si="1"/>
        <v>2</v>
      </c>
      <c r="N4245" s="6" t="str">
        <f t="shared" si="2"/>
        <v>Gen X</v>
      </c>
      <c r="O4245" s="6" t="str">
        <f t="shared" si="3"/>
        <v>Medium Income</v>
      </c>
    </row>
    <row r="4246" hidden="1">
      <c r="A4246" s="1">
        <v>104244.0</v>
      </c>
      <c r="B4246" s="1">
        <v>38.0</v>
      </c>
      <c r="C4246" s="1">
        <v>21000.0</v>
      </c>
      <c r="D4246" s="1" t="s">
        <v>23</v>
      </c>
      <c r="E4246" s="1">
        <v>17474.29</v>
      </c>
      <c r="F4246" s="1">
        <v>4.0</v>
      </c>
      <c r="G4246" s="1">
        <v>21.0</v>
      </c>
      <c r="H4246" s="1">
        <v>8.0</v>
      </c>
      <c r="I4246" s="1" t="s">
        <v>22</v>
      </c>
      <c r="J4246" s="1">
        <v>0.44</v>
      </c>
      <c r="K4246" s="1">
        <v>0.394</v>
      </c>
      <c r="L4246" s="6">
        <f>if(J4246&gt;QUARTILE!$B$3, "TOP", if(J4246&lt;QUARTILE!$B$4, "BOTTOM", 0))</f>
        <v>0</v>
      </c>
      <c r="M4246" s="6">
        <f t="shared" si="1"/>
        <v>2</v>
      </c>
      <c r="N4246" s="6" t="str">
        <f t="shared" si="2"/>
        <v>Gen X</v>
      </c>
      <c r="O4246" s="6" t="str">
        <f t="shared" si="3"/>
        <v>Low Income</v>
      </c>
    </row>
    <row r="4247" hidden="1">
      <c r="A4247" s="1">
        <v>104245.0</v>
      </c>
      <c r="B4247" s="1">
        <v>52.0</v>
      </c>
      <c r="C4247" s="1">
        <v>19000.0</v>
      </c>
      <c r="D4247" s="1" t="s">
        <v>27</v>
      </c>
      <c r="E4247" s="1">
        <v>20432.96</v>
      </c>
      <c r="F4247" s="1">
        <v>4.0</v>
      </c>
      <c r="G4247" s="1">
        <v>14.0</v>
      </c>
      <c r="H4247" s="1">
        <v>4.0</v>
      </c>
      <c r="I4247" s="1" t="s">
        <v>22</v>
      </c>
      <c r="J4247" s="1">
        <v>0.138</v>
      </c>
      <c r="K4247" s="1">
        <v>0.035</v>
      </c>
      <c r="L4247" s="6" t="str">
        <f>if(J4247&gt;QUARTILE!$B$3, "TOP", if(J4247&lt;QUARTILE!$B$4, "BOTTOM", 0))</f>
        <v>BOTTOM</v>
      </c>
      <c r="M4247" s="6">
        <f t="shared" si="1"/>
        <v>2</v>
      </c>
      <c r="N4247" s="6" t="str">
        <f t="shared" si="2"/>
        <v>Gen X</v>
      </c>
      <c r="O4247" s="6" t="str">
        <f t="shared" si="3"/>
        <v>Low Income</v>
      </c>
    </row>
    <row r="4248" hidden="1">
      <c r="A4248" s="1">
        <v>104246.0</v>
      </c>
      <c r="B4248" s="1">
        <v>69.0</v>
      </c>
      <c r="C4248" s="1">
        <v>38000.0</v>
      </c>
      <c r="D4248" s="1" t="s">
        <v>21</v>
      </c>
      <c r="E4248" s="1">
        <v>17.15</v>
      </c>
      <c r="F4248" s="1">
        <v>4.0</v>
      </c>
      <c r="G4248" s="1">
        <v>26.0</v>
      </c>
      <c r="H4248" s="1">
        <v>5.0</v>
      </c>
      <c r="I4248" s="1" t="s">
        <v>22</v>
      </c>
      <c r="J4248" s="1">
        <v>0.331</v>
      </c>
      <c r="K4248" s="1">
        <v>0.946</v>
      </c>
      <c r="L4248" s="6">
        <f>if(J4248&gt;QUARTILE!$B$3, "TOP", if(J4248&lt;QUARTILE!$B$4, "BOTTOM", 0))</f>
        <v>0</v>
      </c>
      <c r="M4248" s="6">
        <f t="shared" si="1"/>
        <v>2</v>
      </c>
      <c r="N4248" s="6" t="str">
        <f t="shared" si="2"/>
        <v>Baby Boomer</v>
      </c>
      <c r="O4248" s="6" t="str">
        <f t="shared" si="3"/>
        <v>Low Income</v>
      </c>
    </row>
    <row r="4249" hidden="1">
      <c r="A4249" s="1">
        <v>104247.0</v>
      </c>
      <c r="B4249" s="1">
        <v>51.0</v>
      </c>
      <c r="C4249" s="1">
        <v>15000.0</v>
      </c>
      <c r="D4249" s="1" t="s">
        <v>25</v>
      </c>
      <c r="E4249" s="1">
        <v>78158.95</v>
      </c>
      <c r="F4249" s="1">
        <v>5.0</v>
      </c>
      <c r="G4249" s="1">
        <v>12.0</v>
      </c>
      <c r="H4249" s="1">
        <v>5.0</v>
      </c>
      <c r="I4249" s="1" t="s">
        <v>18</v>
      </c>
      <c r="J4249" s="1">
        <v>0.865</v>
      </c>
      <c r="K4249" s="1">
        <v>0.164</v>
      </c>
      <c r="L4249" s="6" t="str">
        <f>if(J4249&gt;QUARTILE!$B$3, "TOP", if(J4249&lt;QUARTILE!$B$4, "BOTTOM", 0))</f>
        <v>TOP</v>
      </c>
      <c r="M4249" s="6">
        <f t="shared" si="1"/>
        <v>1</v>
      </c>
      <c r="N4249" s="6" t="str">
        <f t="shared" si="2"/>
        <v>Gen X</v>
      </c>
      <c r="O4249" s="6" t="str">
        <f t="shared" si="3"/>
        <v>Low Income</v>
      </c>
    </row>
    <row r="4250" hidden="1">
      <c r="A4250" s="1">
        <v>104248.0</v>
      </c>
      <c r="B4250" s="1">
        <v>58.0</v>
      </c>
      <c r="C4250" s="1">
        <v>45000.0</v>
      </c>
      <c r="D4250" s="1" t="s">
        <v>25</v>
      </c>
      <c r="E4250" s="1">
        <v>10436.64</v>
      </c>
      <c r="F4250" s="1">
        <v>1.0</v>
      </c>
      <c r="G4250" s="1">
        <v>19.0</v>
      </c>
      <c r="H4250" s="1">
        <v>3.0</v>
      </c>
      <c r="I4250" s="1" t="s">
        <v>22</v>
      </c>
      <c r="J4250" s="1">
        <v>0.495</v>
      </c>
      <c r="K4250" s="1">
        <v>0.948</v>
      </c>
      <c r="L4250" s="6">
        <f>if(J4250&gt;QUARTILE!$B$3, "TOP", if(J4250&lt;QUARTILE!$B$4, "BOTTOM", 0))</f>
        <v>0</v>
      </c>
      <c r="M4250" s="6">
        <f t="shared" si="1"/>
        <v>2</v>
      </c>
      <c r="N4250" s="6" t="str">
        <f t="shared" si="2"/>
        <v>Gen X</v>
      </c>
      <c r="O4250" s="6" t="str">
        <f t="shared" si="3"/>
        <v>Medium Income</v>
      </c>
    </row>
    <row r="4251" hidden="1">
      <c r="A4251" s="1">
        <v>104249.0</v>
      </c>
      <c r="B4251" s="1">
        <v>68.0</v>
      </c>
      <c r="C4251" s="1">
        <v>37000.0</v>
      </c>
      <c r="D4251" s="1" t="s">
        <v>23</v>
      </c>
      <c r="E4251" s="1">
        <v>14568.99</v>
      </c>
      <c r="F4251" s="1">
        <v>3.0</v>
      </c>
      <c r="G4251" s="1">
        <v>24.0</v>
      </c>
      <c r="H4251" s="1">
        <v>7.0</v>
      </c>
      <c r="I4251" s="1" t="s">
        <v>22</v>
      </c>
      <c r="J4251" s="1">
        <v>0.371</v>
      </c>
      <c r="K4251" s="1">
        <v>0.474</v>
      </c>
      <c r="L4251" s="6">
        <f>if(J4251&gt;QUARTILE!$B$3, "TOP", if(J4251&lt;QUARTILE!$B$4, "BOTTOM", 0))</f>
        <v>0</v>
      </c>
      <c r="M4251" s="6">
        <f t="shared" si="1"/>
        <v>2</v>
      </c>
      <c r="N4251" s="6" t="str">
        <f t="shared" si="2"/>
        <v>Baby Boomer</v>
      </c>
      <c r="O4251" s="6" t="str">
        <f t="shared" si="3"/>
        <v>Low Income</v>
      </c>
    </row>
    <row r="4252" hidden="1">
      <c r="A4252" s="1">
        <v>104250.0</v>
      </c>
      <c r="B4252" s="1">
        <v>64.0</v>
      </c>
      <c r="C4252" s="1">
        <v>66000.0</v>
      </c>
      <c r="D4252" s="1" t="s">
        <v>17</v>
      </c>
      <c r="E4252" s="1">
        <v>4333.39</v>
      </c>
      <c r="F4252" s="1">
        <v>3.0</v>
      </c>
      <c r="G4252" s="1">
        <v>26.0</v>
      </c>
      <c r="H4252" s="1">
        <v>4.0</v>
      </c>
      <c r="I4252" s="1" t="s">
        <v>22</v>
      </c>
      <c r="J4252" s="1">
        <v>0.992</v>
      </c>
      <c r="K4252" s="1">
        <v>0.925</v>
      </c>
      <c r="L4252" s="6" t="str">
        <f>if(J4252&gt;QUARTILE!$B$3, "TOP", if(J4252&lt;QUARTILE!$B$4, "BOTTOM", 0))</f>
        <v>TOP</v>
      </c>
      <c r="M4252" s="6">
        <f t="shared" si="1"/>
        <v>2</v>
      </c>
      <c r="N4252" s="6" t="str">
        <f t="shared" si="2"/>
        <v>Baby Boomer</v>
      </c>
      <c r="O4252" s="6" t="str">
        <f t="shared" si="3"/>
        <v>Medium Income</v>
      </c>
    </row>
    <row r="4253" hidden="1">
      <c r="A4253" s="1">
        <v>104251.0</v>
      </c>
      <c r="B4253" s="1">
        <v>35.0</v>
      </c>
      <c r="C4253" s="1">
        <v>15000.0</v>
      </c>
      <c r="D4253" s="1" t="s">
        <v>25</v>
      </c>
      <c r="E4253" s="1">
        <v>18879.33</v>
      </c>
      <c r="F4253" s="1">
        <v>1.0</v>
      </c>
      <c r="G4253" s="1">
        <v>18.0</v>
      </c>
      <c r="H4253" s="1">
        <v>9.0</v>
      </c>
      <c r="I4253" s="1" t="s">
        <v>22</v>
      </c>
      <c r="J4253" s="1">
        <v>0.059</v>
      </c>
      <c r="K4253" s="1">
        <v>0.44</v>
      </c>
      <c r="L4253" s="6" t="str">
        <f>if(J4253&gt;QUARTILE!$B$3, "TOP", if(J4253&lt;QUARTILE!$B$4, "BOTTOM", 0))</f>
        <v>BOTTOM</v>
      </c>
      <c r="M4253" s="6">
        <f t="shared" si="1"/>
        <v>2</v>
      </c>
      <c r="N4253" s="6" t="str">
        <f t="shared" si="2"/>
        <v>Gen X</v>
      </c>
      <c r="O4253" s="6" t="str">
        <f t="shared" si="3"/>
        <v>Low Income</v>
      </c>
    </row>
    <row r="4254" hidden="1">
      <c r="A4254" s="1">
        <v>104252.0</v>
      </c>
      <c r="B4254" s="1">
        <v>75.0</v>
      </c>
      <c r="C4254" s="1">
        <v>50000.0</v>
      </c>
      <c r="D4254" s="1" t="s">
        <v>21</v>
      </c>
      <c r="E4254" s="1">
        <v>33279.98</v>
      </c>
      <c r="F4254" s="1">
        <v>2.0</v>
      </c>
      <c r="G4254" s="1">
        <v>17.0</v>
      </c>
      <c r="H4254" s="1">
        <v>2.0</v>
      </c>
      <c r="I4254" s="1" t="s">
        <v>18</v>
      </c>
      <c r="J4254" s="1">
        <v>0.914</v>
      </c>
      <c r="K4254" s="1">
        <v>0.715</v>
      </c>
      <c r="L4254" s="6" t="str">
        <f>if(J4254&gt;QUARTILE!$B$3, "TOP", if(J4254&lt;QUARTILE!$B$4, "BOTTOM", 0))</f>
        <v>TOP</v>
      </c>
      <c r="M4254" s="6">
        <f t="shared" si="1"/>
        <v>1</v>
      </c>
      <c r="N4254" s="6" t="str">
        <f t="shared" si="2"/>
        <v>Baby Boomer</v>
      </c>
      <c r="O4254" s="6" t="str">
        <f t="shared" si="3"/>
        <v>Medium Income</v>
      </c>
    </row>
    <row r="4255" hidden="1">
      <c r="A4255" s="1">
        <v>104253.0</v>
      </c>
      <c r="B4255" s="1">
        <v>28.0</v>
      </c>
      <c r="C4255" s="1">
        <v>31000.0</v>
      </c>
      <c r="D4255" s="1" t="s">
        <v>17</v>
      </c>
      <c r="E4255" s="1">
        <v>17632.59</v>
      </c>
      <c r="F4255" s="1">
        <v>5.0</v>
      </c>
      <c r="G4255" s="1">
        <v>19.0</v>
      </c>
      <c r="H4255" s="1">
        <v>12.0</v>
      </c>
      <c r="I4255" s="1" t="s">
        <v>22</v>
      </c>
      <c r="J4255" s="1">
        <v>0.621</v>
      </c>
      <c r="K4255" s="1">
        <v>0.701</v>
      </c>
      <c r="L4255" s="6">
        <f>if(J4255&gt;QUARTILE!$B$3, "TOP", if(J4255&lt;QUARTILE!$B$4, "BOTTOM", 0))</f>
        <v>0</v>
      </c>
      <c r="M4255" s="6">
        <f t="shared" si="1"/>
        <v>2</v>
      </c>
      <c r="N4255" s="6" t="str">
        <f t="shared" si="2"/>
        <v>Millenial</v>
      </c>
      <c r="O4255" s="6" t="str">
        <f t="shared" si="3"/>
        <v>Low Income</v>
      </c>
    </row>
    <row r="4256" hidden="1">
      <c r="A4256" s="1">
        <v>104254.0</v>
      </c>
      <c r="B4256" s="1">
        <v>74.0</v>
      </c>
      <c r="C4256" s="1">
        <v>10000.0</v>
      </c>
      <c r="D4256" s="1" t="s">
        <v>25</v>
      </c>
      <c r="E4256" s="1">
        <v>31026.69</v>
      </c>
      <c r="F4256" s="1">
        <v>3.0</v>
      </c>
      <c r="G4256" s="1">
        <v>20.0</v>
      </c>
      <c r="H4256" s="1">
        <v>3.0</v>
      </c>
      <c r="I4256" s="1" t="s">
        <v>18</v>
      </c>
      <c r="J4256" s="1">
        <v>0.196</v>
      </c>
      <c r="K4256" s="1">
        <v>0.847</v>
      </c>
      <c r="L4256" s="6" t="str">
        <f>if(J4256&gt;QUARTILE!$B$3, "TOP", if(J4256&lt;QUARTILE!$B$4, "BOTTOM", 0))</f>
        <v>BOTTOM</v>
      </c>
      <c r="M4256" s="6">
        <f t="shared" si="1"/>
        <v>1</v>
      </c>
      <c r="N4256" s="6" t="str">
        <f t="shared" si="2"/>
        <v>Baby Boomer</v>
      </c>
      <c r="O4256" s="6" t="str">
        <f t="shared" si="3"/>
        <v>Low Income</v>
      </c>
    </row>
    <row r="4257" hidden="1">
      <c r="A4257" s="1">
        <v>104255.0</v>
      </c>
      <c r="B4257" s="1">
        <v>40.0</v>
      </c>
      <c r="C4257" s="1">
        <v>5000.0</v>
      </c>
      <c r="D4257" s="1" t="s">
        <v>25</v>
      </c>
      <c r="E4257" s="1">
        <v>26268.91</v>
      </c>
      <c r="F4257" s="1">
        <v>4.0</v>
      </c>
      <c r="G4257" s="1">
        <v>16.0</v>
      </c>
      <c r="H4257" s="1">
        <v>7.0</v>
      </c>
      <c r="I4257" s="1" t="s">
        <v>22</v>
      </c>
      <c r="J4257" s="1">
        <v>0.084</v>
      </c>
      <c r="K4257" s="1">
        <v>0.587</v>
      </c>
      <c r="L4257" s="6" t="str">
        <f>if(J4257&gt;QUARTILE!$B$3, "TOP", if(J4257&lt;QUARTILE!$B$4, "BOTTOM", 0))</f>
        <v>BOTTOM</v>
      </c>
      <c r="M4257" s="6">
        <f t="shared" si="1"/>
        <v>2</v>
      </c>
      <c r="N4257" s="6" t="str">
        <f t="shared" si="2"/>
        <v>Gen X</v>
      </c>
      <c r="O4257" s="6" t="str">
        <f t="shared" si="3"/>
        <v>Low Income</v>
      </c>
    </row>
    <row r="4258" hidden="1">
      <c r="A4258" s="1">
        <v>104256.0</v>
      </c>
      <c r="B4258" s="1">
        <v>65.0</v>
      </c>
      <c r="C4258" s="1">
        <v>14000.0</v>
      </c>
      <c r="D4258" s="1" t="s">
        <v>23</v>
      </c>
      <c r="E4258" s="1">
        <v>5427.2</v>
      </c>
      <c r="F4258" s="1">
        <v>2.0</v>
      </c>
      <c r="G4258" s="1">
        <v>30.0</v>
      </c>
      <c r="H4258" s="1">
        <v>6.0</v>
      </c>
      <c r="I4258" s="1" t="s">
        <v>22</v>
      </c>
      <c r="J4258" s="1">
        <v>0.222</v>
      </c>
      <c r="K4258" s="1">
        <v>0.227</v>
      </c>
      <c r="L4258" s="6" t="str">
        <f>if(J4258&gt;QUARTILE!$B$3, "TOP", if(J4258&lt;QUARTILE!$B$4, "BOTTOM", 0))</f>
        <v>BOTTOM</v>
      </c>
      <c r="M4258" s="6">
        <f t="shared" si="1"/>
        <v>2</v>
      </c>
      <c r="N4258" s="6" t="str">
        <f t="shared" si="2"/>
        <v>Baby Boomer</v>
      </c>
      <c r="O4258" s="6" t="str">
        <f t="shared" si="3"/>
        <v>Low Income</v>
      </c>
    </row>
    <row r="4259" hidden="1">
      <c r="A4259" s="1">
        <v>104257.0</v>
      </c>
      <c r="B4259" s="1">
        <v>39.0</v>
      </c>
      <c r="C4259" s="1">
        <v>26000.0</v>
      </c>
      <c r="D4259" s="1" t="s">
        <v>23</v>
      </c>
      <c r="E4259" s="1">
        <v>11447.38</v>
      </c>
      <c r="F4259" s="1">
        <v>4.0</v>
      </c>
      <c r="G4259" s="1">
        <v>18.0</v>
      </c>
      <c r="H4259" s="1">
        <v>13.0</v>
      </c>
      <c r="I4259" s="1" t="s">
        <v>18</v>
      </c>
      <c r="J4259" s="1">
        <v>1.0</v>
      </c>
      <c r="K4259" s="1">
        <v>0.492</v>
      </c>
      <c r="L4259" s="6" t="str">
        <f>if(J4259&gt;QUARTILE!$B$3, "TOP", if(J4259&lt;QUARTILE!$B$4, "BOTTOM", 0))</f>
        <v>TOP</v>
      </c>
      <c r="M4259" s="6">
        <f t="shared" si="1"/>
        <v>1</v>
      </c>
      <c r="N4259" s="6" t="str">
        <f t="shared" si="2"/>
        <v>Gen X</v>
      </c>
      <c r="O4259" s="6" t="str">
        <f t="shared" si="3"/>
        <v>Low Income</v>
      </c>
    </row>
    <row r="4260" hidden="1">
      <c r="A4260" s="1">
        <v>104258.0</v>
      </c>
      <c r="B4260" s="1">
        <v>34.0</v>
      </c>
      <c r="C4260" s="1">
        <v>29000.0</v>
      </c>
      <c r="D4260" s="1" t="s">
        <v>27</v>
      </c>
      <c r="E4260" s="1">
        <v>3218.1</v>
      </c>
      <c r="F4260" s="1">
        <v>2.0</v>
      </c>
      <c r="G4260" s="1">
        <v>24.0</v>
      </c>
      <c r="H4260" s="1">
        <v>12.0</v>
      </c>
      <c r="I4260" s="1" t="s">
        <v>18</v>
      </c>
      <c r="J4260" s="1">
        <v>0.086</v>
      </c>
      <c r="K4260" s="1">
        <v>0.146</v>
      </c>
      <c r="L4260" s="6" t="str">
        <f>if(J4260&gt;QUARTILE!$B$3, "TOP", if(J4260&lt;QUARTILE!$B$4, "BOTTOM", 0))</f>
        <v>BOTTOM</v>
      </c>
      <c r="M4260" s="6">
        <f t="shared" si="1"/>
        <v>1</v>
      </c>
      <c r="N4260" s="6" t="str">
        <f t="shared" si="2"/>
        <v>Gen X</v>
      </c>
      <c r="O4260" s="6" t="str">
        <f t="shared" si="3"/>
        <v>Low Income</v>
      </c>
    </row>
    <row r="4261" hidden="1">
      <c r="A4261" s="1">
        <v>104259.0</v>
      </c>
      <c r="B4261" s="1">
        <v>22.0</v>
      </c>
      <c r="C4261" s="1">
        <v>21000.0</v>
      </c>
      <c r="D4261" s="1" t="s">
        <v>27</v>
      </c>
      <c r="E4261" s="1">
        <v>856.81</v>
      </c>
      <c r="F4261" s="1">
        <v>2.0</v>
      </c>
      <c r="G4261" s="1">
        <v>17.0</v>
      </c>
      <c r="H4261" s="1">
        <v>15.0</v>
      </c>
      <c r="I4261" s="1" t="s">
        <v>18</v>
      </c>
      <c r="J4261" s="1">
        <v>0.739</v>
      </c>
      <c r="K4261" s="1">
        <v>0.335</v>
      </c>
      <c r="L4261" s="6">
        <f>if(J4261&gt;QUARTILE!$B$3, "TOP", if(J4261&lt;QUARTILE!$B$4, "BOTTOM", 0))</f>
        <v>0</v>
      </c>
      <c r="M4261" s="6">
        <f t="shared" si="1"/>
        <v>1</v>
      </c>
      <c r="N4261" s="6" t="str">
        <f t="shared" si="2"/>
        <v>Millenial</v>
      </c>
      <c r="O4261" s="6" t="str">
        <f t="shared" si="3"/>
        <v>Low Income</v>
      </c>
    </row>
    <row r="4262" hidden="1">
      <c r="A4262" s="1">
        <v>104260.0</v>
      </c>
      <c r="B4262" s="1">
        <v>61.0</v>
      </c>
      <c r="C4262" s="1">
        <v>21000.0</v>
      </c>
      <c r="D4262" s="1" t="s">
        <v>25</v>
      </c>
      <c r="E4262" s="1">
        <v>1302.91</v>
      </c>
      <c r="F4262" s="1">
        <v>5.0</v>
      </c>
      <c r="G4262" s="1">
        <v>18.0</v>
      </c>
      <c r="H4262" s="1">
        <v>7.0</v>
      </c>
      <c r="I4262" s="1" t="s">
        <v>22</v>
      </c>
      <c r="J4262" s="1">
        <v>0.452</v>
      </c>
      <c r="K4262" s="1">
        <v>0.739</v>
      </c>
      <c r="L4262" s="6">
        <f>if(J4262&gt;QUARTILE!$B$3, "TOP", if(J4262&lt;QUARTILE!$B$4, "BOTTOM", 0))</f>
        <v>0</v>
      </c>
      <c r="M4262" s="6">
        <f t="shared" si="1"/>
        <v>2</v>
      </c>
      <c r="N4262" s="6" t="str">
        <f t="shared" si="2"/>
        <v>Baby Boomer</v>
      </c>
      <c r="O4262" s="6" t="str">
        <f t="shared" si="3"/>
        <v>Low Income</v>
      </c>
    </row>
    <row r="4263" hidden="1">
      <c r="A4263" s="1">
        <v>104261.0</v>
      </c>
      <c r="B4263" s="1">
        <v>28.0</v>
      </c>
      <c r="C4263" s="1">
        <v>20000.0</v>
      </c>
      <c r="D4263" s="1" t="s">
        <v>17</v>
      </c>
      <c r="E4263" s="1">
        <v>57119.38</v>
      </c>
      <c r="F4263" s="1">
        <v>4.0</v>
      </c>
      <c r="G4263" s="1">
        <v>16.0</v>
      </c>
      <c r="H4263" s="1">
        <v>20.0</v>
      </c>
      <c r="I4263" s="1" t="s">
        <v>18</v>
      </c>
      <c r="J4263" s="1">
        <v>0.337</v>
      </c>
      <c r="K4263" s="1">
        <v>0.0</v>
      </c>
      <c r="L4263" s="6">
        <f>if(J4263&gt;QUARTILE!$B$3, "TOP", if(J4263&lt;QUARTILE!$B$4, "BOTTOM", 0))</f>
        <v>0</v>
      </c>
      <c r="M4263" s="6">
        <f t="shared" si="1"/>
        <v>1</v>
      </c>
      <c r="N4263" s="6" t="str">
        <f t="shared" si="2"/>
        <v>Millenial</v>
      </c>
      <c r="O4263" s="6" t="str">
        <f t="shared" si="3"/>
        <v>Low Income</v>
      </c>
    </row>
    <row r="4264" hidden="1">
      <c r="A4264" s="1">
        <v>104262.0</v>
      </c>
      <c r="B4264" s="1">
        <v>47.0</v>
      </c>
      <c r="C4264" s="1">
        <v>41000.0</v>
      </c>
      <c r="D4264" s="1" t="s">
        <v>23</v>
      </c>
      <c r="E4264" s="1">
        <v>83386.7</v>
      </c>
      <c r="F4264" s="1">
        <v>4.0</v>
      </c>
      <c r="G4264" s="1">
        <v>22.0</v>
      </c>
      <c r="H4264" s="1">
        <v>14.0</v>
      </c>
      <c r="I4264" s="1" t="s">
        <v>22</v>
      </c>
      <c r="J4264" s="1">
        <v>0.725</v>
      </c>
      <c r="K4264" s="1">
        <v>0.471</v>
      </c>
      <c r="L4264" s="6">
        <f>if(J4264&gt;QUARTILE!$B$3, "TOP", if(J4264&lt;QUARTILE!$B$4, "BOTTOM", 0))</f>
        <v>0</v>
      </c>
      <c r="M4264" s="6">
        <f t="shared" si="1"/>
        <v>2</v>
      </c>
      <c r="N4264" s="6" t="str">
        <f t="shared" si="2"/>
        <v>Gen X</v>
      </c>
      <c r="O4264" s="6" t="str">
        <f t="shared" si="3"/>
        <v>Low Income</v>
      </c>
    </row>
    <row r="4265" hidden="1">
      <c r="A4265" s="1">
        <v>104263.0</v>
      </c>
      <c r="B4265" s="1">
        <v>32.0</v>
      </c>
      <c r="C4265" s="1">
        <v>9000.0</v>
      </c>
      <c r="D4265" s="1" t="s">
        <v>25</v>
      </c>
      <c r="E4265" s="1">
        <v>1995.91</v>
      </c>
      <c r="F4265" s="1">
        <v>3.0</v>
      </c>
      <c r="G4265" s="1">
        <v>25.0</v>
      </c>
      <c r="H4265" s="1">
        <v>11.0</v>
      </c>
      <c r="I4265" s="1" t="s">
        <v>22</v>
      </c>
      <c r="J4265" s="1">
        <v>0.418</v>
      </c>
      <c r="K4265" s="1">
        <v>0.693</v>
      </c>
      <c r="L4265" s="6">
        <f>if(J4265&gt;QUARTILE!$B$3, "TOP", if(J4265&lt;QUARTILE!$B$4, "BOTTOM", 0))</f>
        <v>0</v>
      </c>
      <c r="M4265" s="6">
        <f t="shared" si="1"/>
        <v>2</v>
      </c>
      <c r="N4265" s="6" t="str">
        <f t="shared" si="2"/>
        <v>Gen X</v>
      </c>
      <c r="O4265" s="6" t="str">
        <f t="shared" si="3"/>
        <v>Low Income</v>
      </c>
    </row>
    <row r="4266" hidden="1">
      <c r="A4266" s="1">
        <v>104264.0</v>
      </c>
      <c r="B4266" s="1">
        <v>44.0</v>
      </c>
      <c r="C4266" s="1">
        <v>26000.0</v>
      </c>
      <c r="D4266" s="1" t="s">
        <v>25</v>
      </c>
      <c r="E4266" s="1">
        <v>8165.18</v>
      </c>
      <c r="F4266" s="1">
        <v>1.0</v>
      </c>
      <c r="G4266" s="1">
        <v>23.0</v>
      </c>
      <c r="H4266" s="1">
        <v>12.0</v>
      </c>
      <c r="I4266" s="1" t="s">
        <v>18</v>
      </c>
      <c r="J4266" s="1">
        <v>0.36</v>
      </c>
      <c r="K4266" s="1">
        <v>0.9</v>
      </c>
      <c r="L4266" s="6">
        <f>if(J4266&gt;QUARTILE!$B$3, "TOP", if(J4266&lt;QUARTILE!$B$4, "BOTTOM", 0))</f>
        <v>0</v>
      </c>
      <c r="M4266" s="6">
        <f t="shared" si="1"/>
        <v>1</v>
      </c>
      <c r="N4266" s="6" t="str">
        <f t="shared" si="2"/>
        <v>Gen X</v>
      </c>
      <c r="O4266" s="6" t="str">
        <f t="shared" si="3"/>
        <v>Low Income</v>
      </c>
    </row>
    <row r="4267" hidden="1">
      <c r="A4267" s="1">
        <v>104265.0</v>
      </c>
      <c r="B4267" s="1">
        <v>52.0</v>
      </c>
      <c r="C4267" s="1">
        <v>13000.0</v>
      </c>
      <c r="D4267" s="1" t="s">
        <v>25</v>
      </c>
      <c r="E4267" s="1">
        <v>2430.26</v>
      </c>
      <c r="F4267" s="1">
        <v>1.0</v>
      </c>
      <c r="G4267" s="1">
        <v>23.0</v>
      </c>
      <c r="H4267" s="1">
        <v>10.0</v>
      </c>
      <c r="I4267" s="1" t="s">
        <v>22</v>
      </c>
      <c r="J4267" s="1">
        <v>0.29</v>
      </c>
      <c r="K4267" s="1">
        <v>0.756</v>
      </c>
      <c r="L4267" s="6" t="str">
        <f>if(J4267&gt;QUARTILE!$B$3, "TOP", if(J4267&lt;QUARTILE!$B$4, "BOTTOM", 0))</f>
        <v>BOTTOM</v>
      </c>
      <c r="M4267" s="6">
        <f t="shared" si="1"/>
        <v>2</v>
      </c>
      <c r="N4267" s="6" t="str">
        <f t="shared" si="2"/>
        <v>Gen X</v>
      </c>
      <c r="O4267" s="6" t="str">
        <f t="shared" si="3"/>
        <v>Low Income</v>
      </c>
    </row>
    <row r="4268" hidden="1">
      <c r="A4268" s="1">
        <v>104266.0</v>
      </c>
      <c r="B4268" s="1">
        <v>50.0</v>
      </c>
      <c r="C4268" s="1">
        <v>13000.0</v>
      </c>
      <c r="D4268" s="1" t="s">
        <v>24</v>
      </c>
      <c r="E4268" s="1">
        <v>35942.94</v>
      </c>
      <c r="F4268" s="1">
        <v>3.0</v>
      </c>
      <c r="G4268" s="1">
        <v>21.0</v>
      </c>
      <c r="H4268" s="1">
        <v>3.0</v>
      </c>
      <c r="I4268" s="1" t="s">
        <v>18</v>
      </c>
      <c r="J4268" s="1">
        <v>0.558</v>
      </c>
      <c r="K4268" s="1">
        <v>0.303</v>
      </c>
      <c r="L4268" s="6">
        <f>if(J4268&gt;QUARTILE!$B$3, "TOP", if(J4268&lt;QUARTILE!$B$4, "BOTTOM", 0))</f>
        <v>0</v>
      </c>
      <c r="M4268" s="6">
        <f t="shared" si="1"/>
        <v>1</v>
      </c>
      <c r="N4268" s="6" t="str">
        <f t="shared" si="2"/>
        <v>Gen X</v>
      </c>
      <c r="O4268" s="6" t="str">
        <f t="shared" si="3"/>
        <v>Low Income</v>
      </c>
    </row>
    <row r="4269" hidden="1">
      <c r="A4269" s="1">
        <v>104267.0</v>
      </c>
      <c r="B4269" s="1">
        <v>37.0</v>
      </c>
      <c r="C4269" s="1">
        <v>45000.0</v>
      </c>
      <c r="D4269" s="1" t="s">
        <v>27</v>
      </c>
      <c r="E4269" s="1">
        <v>13715.37</v>
      </c>
      <c r="F4269" s="1">
        <v>2.0</v>
      </c>
      <c r="G4269" s="1">
        <v>22.0</v>
      </c>
      <c r="H4269" s="1">
        <v>5.0</v>
      </c>
      <c r="I4269" s="1" t="s">
        <v>22</v>
      </c>
      <c r="J4269" s="1">
        <v>0.17</v>
      </c>
      <c r="K4269" s="1">
        <v>0.766</v>
      </c>
      <c r="L4269" s="6" t="str">
        <f>if(J4269&gt;QUARTILE!$B$3, "TOP", if(J4269&lt;QUARTILE!$B$4, "BOTTOM", 0))</f>
        <v>BOTTOM</v>
      </c>
      <c r="M4269" s="6">
        <f t="shared" si="1"/>
        <v>2</v>
      </c>
      <c r="N4269" s="6" t="str">
        <f t="shared" si="2"/>
        <v>Gen X</v>
      </c>
      <c r="O4269" s="6" t="str">
        <f t="shared" si="3"/>
        <v>Medium Income</v>
      </c>
    </row>
    <row r="4270" hidden="1">
      <c r="A4270" s="1">
        <v>104268.0</v>
      </c>
      <c r="B4270" s="1">
        <v>78.0</v>
      </c>
      <c r="C4270" s="1">
        <v>12000.0</v>
      </c>
      <c r="D4270" s="1" t="s">
        <v>25</v>
      </c>
      <c r="E4270" s="1">
        <v>19418.2</v>
      </c>
      <c r="F4270" s="1">
        <v>3.0</v>
      </c>
      <c r="G4270" s="1">
        <v>23.0</v>
      </c>
      <c r="H4270" s="1">
        <v>7.0</v>
      </c>
      <c r="I4270" s="1" t="s">
        <v>22</v>
      </c>
      <c r="J4270" s="1">
        <v>0.902</v>
      </c>
      <c r="K4270" s="1">
        <v>0.625</v>
      </c>
      <c r="L4270" s="6" t="str">
        <f>if(J4270&gt;QUARTILE!$B$3, "TOP", if(J4270&lt;QUARTILE!$B$4, "BOTTOM", 0))</f>
        <v>TOP</v>
      </c>
      <c r="M4270" s="6">
        <f t="shared" si="1"/>
        <v>2</v>
      </c>
      <c r="N4270" s="6" t="str">
        <f t="shared" si="2"/>
        <v>Baby Boomer</v>
      </c>
      <c r="O4270" s="6" t="str">
        <f t="shared" si="3"/>
        <v>Low Income</v>
      </c>
    </row>
    <row r="4271" hidden="1">
      <c r="A4271" s="1">
        <v>104269.0</v>
      </c>
      <c r="B4271" s="1">
        <v>33.0</v>
      </c>
      <c r="C4271" s="1">
        <v>20000.0</v>
      </c>
      <c r="D4271" s="1" t="s">
        <v>25</v>
      </c>
      <c r="E4271" s="1">
        <v>15526.7</v>
      </c>
      <c r="F4271" s="1">
        <v>3.0</v>
      </c>
      <c r="G4271" s="1">
        <v>15.0</v>
      </c>
      <c r="H4271" s="1">
        <v>18.0</v>
      </c>
      <c r="I4271" s="1" t="s">
        <v>18</v>
      </c>
      <c r="J4271" s="1">
        <v>0.642</v>
      </c>
      <c r="K4271" s="1">
        <v>0.587</v>
      </c>
      <c r="L4271" s="6">
        <f>if(J4271&gt;QUARTILE!$B$3, "TOP", if(J4271&lt;QUARTILE!$B$4, "BOTTOM", 0))</f>
        <v>0</v>
      </c>
      <c r="M4271" s="6">
        <f t="shared" si="1"/>
        <v>1</v>
      </c>
      <c r="N4271" s="6" t="str">
        <f t="shared" si="2"/>
        <v>Gen X</v>
      </c>
      <c r="O4271" s="6" t="str">
        <f t="shared" si="3"/>
        <v>Low Income</v>
      </c>
    </row>
    <row r="4272" hidden="1">
      <c r="A4272" s="1">
        <v>104270.0</v>
      </c>
      <c r="B4272" s="1">
        <v>51.0</v>
      </c>
      <c r="C4272" s="1">
        <v>71000.0</v>
      </c>
      <c r="D4272" s="1" t="s">
        <v>23</v>
      </c>
      <c r="E4272" s="1">
        <v>24774.98</v>
      </c>
      <c r="F4272" s="1">
        <v>4.0</v>
      </c>
      <c r="G4272" s="1">
        <v>24.0</v>
      </c>
      <c r="H4272" s="1">
        <v>4.0</v>
      </c>
      <c r="I4272" s="1" t="s">
        <v>22</v>
      </c>
      <c r="J4272" s="1">
        <v>0.213</v>
      </c>
      <c r="K4272" s="1">
        <v>0.024</v>
      </c>
      <c r="L4272" s="6" t="str">
        <f>if(J4272&gt;QUARTILE!$B$3, "TOP", if(J4272&lt;QUARTILE!$B$4, "BOTTOM", 0))</f>
        <v>BOTTOM</v>
      </c>
      <c r="M4272" s="6">
        <f t="shared" si="1"/>
        <v>2</v>
      </c>
      <c r="N4272" s="6" t="str">
        <f t="shared" si="2"/>
        <v>Gen X</v>
      </c>
      <c r="O4272" s="6" t="str">
        <f t="shared" si="3"/>
        <v>Medium Income</v>
      </c>
    </row>
    <row r="4273" hidden="1">
      <c r="A4273" s="1">
        <v>104271.0</v>
      </c>
      <c r="B4273" s="1">
        <v>19.0</v>
      </c>
      <c r="C4273" s="1">
        <v>36000.0</v>
      </c>
      <c r="D4273" s="1" t="s">
        <v>25</v>
      </c>
      <c r="E4273" s="1">
        <v>7687.74</v>
      </c>
      <c r="F4273" s="1">
        <v>3.0</v>
      </c>
      <c r="G4273" s="1">
        <v>15.0</v>
      </c>
      <c r="H4273" s="1">
        <v>12.0</v>
      </c>
      <c r="I4273" s="1" t="s">
        <v>18</v>
      </c>
      <c r="J4273" s="1">
        <v>0.507</v>
      </c>
      <c r="K4273" s="1">
        <v>0.54</v>
      </c>
      <c r="L4273" s="6">
        <f>if(J4273&gt;QUARTILE!$B$3, "TOP", if(J4273&lt;QUARTILE!$B$4, "BOTTOM", 0))</f>
        <v>0</v>
      </c>
      <c r="M4273" s="6">
        <f t="shared" si="1"/>
        <v>1</v>
      </c>
      <c r="N4273" s="6" t="str">
        <f t="shared" si="2"/>
        <v>Millenial</v>
      </c>
      <c r="O4273" s="6" t="str">
        <f t="shared" si="3"/>
        <v>Low Income</v>
      </c>
    </row>
    <row r="4274" hidden="1">
      <c r="A4274" s="1">
        <v>104272.0</v>
      </c>
      <c r="B4274" s="1">
        <v>52.0</v>
      </c>
      <c r="C4274" s="1">
        <v>17000.0</v>
      </c>
      <c r="D4274" s="1" t="s">
        <v>27</v>
      </c>
      <c r="E4274" s="1">
        <v>2958.25</v>
      </c>
      <c r="F4274" s="1">
        <v>2.0</v>
      </c>
      <c r="G4274" s="1">
        <v>20.0</v>
      </c>
      <c r="H4274" s="1">
        <v>7.0</v>
      </c>
      <c r="I4274" s="1" t="s">
        <v>22</v>
      </c>
      <c r="J4274" s="1">
        <v>0.63</v>
      </c>
      <c r="K4274" s="1">
        <v>0.867</v>
      </c>
      <c r="L4274" s="6">
        <f>if(J4274&gt;QUARTILE!$B$3, "TOP", if(J4274&lt;QUARTILE!$B$4, "BOTTOM", 0))</f>
        <v>0</v>
      </c>
      <c r="M4274" s="6">
        <f t="shared" si="1"/>
        <v>2</v>
      </c>
      <c r="N4274" s="6" t="str">
        <f t="shared" si="2"/>
        <v>Gen X</v>
      </c>
      <c r="O4274" s="6" t="str">
        <f t="shared" si="3"/>
        <v>Low Income</v>
      </c>
    </row>
    <row r="4275" hidden="1">
      <c r="A4275" s="1">
        <v>104273.0</v>
      </c>
      <c r="B4275" s="1">
        <v>57.0</v>
      </c>
      <c r="C4275" s="1">
        <v>18000.0</v>
      </c>
      <c r="D4275" s="1" t="s">
        <v>21</v>
      </c>
      <c r="E4275" s="1">
        <v>355.54</v>
      </c>
      <c r="F4275" s="1">
        <v>1.0</v>
      </c>
      <c r="G4275" s="1">
        <v>20.0</v>
      </c>
      <c r="H4275" s="1">
        <v>5.0</v>
      </c>
      <c r="I4275" s="1" t="s">
        <v>22</v>
      </c>
      <c r="J4275" s="1">
        <v>0.862</v>
      </c>
      <c r="K4275" s="1">
        <v>0.437</v>
      </c>
      <c r="L4275" s="6" t="str">
        <f>if(J4275&gt;QUARTILE!$B$3, "TOP", if(J4275&lt;QUARTILE!$B$4, "BOTTOM", 0))</f>
        <v>TOP</v>
      </c>
      <c r="M4275" s="6">
        <f t="shared" si="1"/>
        <v>2</v>
      </c>
      <c r="N4275" s="6" t="str">
        <f t="shared" si="2"/>
        <v>Gen X</v>
      </c>
      <c r="O4275" s="6" t="str">
        <f t="shared" si="3"/>
        <v>Low Income</v>
      </c>
    </row>
    <row r="4276" hidden="1">
      <c r="A4276" s="1">
        <v>104274.0</v>
      </c>
      <c r="B4276" s="1">
        <v>73.0</v>
      </c>
      <c r="C4276" s="1">
        <v>11000.0</v>
      </c>
      <c r="D4276" s="1" t="s">
        <v>17</v>
      </c>
      <c r="E4276" s="1">
        <v>11800.73</v>
      </c>
      <c r="F4276" s="1">
        <v>5.0</v>
      </c>
      <c r="G4276" s="1">
        <v>19.0</v>
      </c>
      <c r="H4276" s="1">
        <v>2.0</v>
      </c>
      <c r="I4276" s="1" t="s">
        <v>22</v>
      </c>
      <c r="J4276" s="1">
        <v>0.023</v>
      </c>
      <c r="K4276" s="1">
        <v>0.654</v>
      </c>
      <c r="L4276" s="6" t="str">
        <f>if(J4276&gt;QUARTILE!$B$3, "TOP", if(J4276&lt;QUARTILE!$B$4, "BOTTOM", 0))</f>
        <v>BOTTOM</v>
      </c>
      <c r="M4276" s="6">
        <f t="shared" si="1"/>
        <v>2</v>
      </c>
      <c r="N4276" s="6" t="str">
        <f t="shared" si="2"/>
        <v>Baby Boomer</v>
      </c>
      <c r="O4276" s="6" t="str">
        <f t="shared" si="3"/>
        <v>Low Income</v>
      </c>
    </row>
    <row r="4277" hidden="1">
      <c r="A4277" s="1">
        <v>104275.0</v>
      </c>
      <c r="B4277" s="1">
        <v>45.0</v>
      </c>
      <c r="C4277" s="1">
        <v>48000.0</v>
      </c>
      <c r="D4277" s="1" t="s">
        <v>23</v>
      </c>
      <c r="E4277" s="1">
        <v>47683.37</v>
      </c>
      <c r="F4277" s="1">
        <v>3.0</v>
      </c>
      <c r="G4277" s="1">
        <v>15.0</v>
      </c>
      <c r="H4277" s="1">
        <v>7.0</v>
      </c>
      <c r="I4277" s="1" t="s">
        <v>18</v>
      </c>
      <c r="J4277" s="1">
        <v>0.606</v>
      </c>
      <c r="K4277" s="1">
        <v>0.804</v>
      </c>
      <c r="L4277" s="6">
        <f>if(J4277&gt;QUARTILE!$B$3, "TOP", if(J4277&lt;QUARTILE!$B$4, "BOTTOM", 0))</f>
        <v>0</v>
      </c>
      <c r="M4277" s="6">
        <f t="shared" si="1"/>
        <v>1</v>
      </c>
      <c r="N4277" s="6" t="str">
        <f t="shared" si="2"/>
        <v>Gen X</v>
      </c>
      <c r="O4277" s="6" t="str">
        <f t="shared" si="3"/>
        <v>Medium Income</v>
      </c>
    </row>
    <row r="4278" hidden="1">
      <c r="A4278" s="1">
        <v>104276.0</v>
      </c>
      <c r="B4278" s="1">
        <v>64.0</v>
      </c>
      <c r="C4278" s="1">
        <v>40000.0</v>
      </c>
      <c r="D4278" s="1" t="s">
        <v>25</v>
      </c>
      <c r="E4278" s="1">
        <v>7284.54</v>
      </c>
      <c r="F4278" s="1">
        <v>3.0</v>
      </c>
      <c r="G4278" s="1">
        <v>22.0</v>
      </c>
      <c r="H4278" s="1">
        <v>8.0</v>
      </c>
      <c r="I4278" s="1" t="s">
        <v>22</v>
      </c>
      <c r="J4278" s="1">
        <v>0.756</v>
      </c>
      <c r="K4278" s="1">
        <v>0.534</v>
      </c>
      <c r="L4278" s="6">
        <f>if(J4278&gt;QUARTILE!$B$3, "TOP", if(J4278&lt;QUARTILE!$B$4, "BOTTOM", 0))</f>
        <v>0</v>
      </c>
      <c r="M4278" s="6">
        <f t="shared" si="1"/>
        <v>2</v>
      </c>
      <c r="N4278" s="6" t="str">
        <f t="shared" si="2"/>
        <v>Baby Boomer</v>
      </c>
      <c r="O4278" s="6" t="str">
        <f t="shared" si="3"/>
        <v>Low Income</v>
      </c>
    </row>
    <row r="4279" hidden="1">
      <c r="A4279" s="1">
        <v>104277.0</v>
      </c>
      <c r="B4279" s="1">
        <v>56.0</v>
      </c>
      <c r="C4279" s="1">
        <v>33000.0</v>
      </c>
      <c r="D4279" s="1" t="s">
        <v>23</v>
      </c>
      <c r="E4279" s="1">
        <v>4362.05</v>
      </c>
      <c r="F4279" s="1">
        <v>4.0</v>
      </c>
      <c r="G4279" s="1">
        <v>18.0</v>
      </c>
      <c r="H4279" s="1">
        <v>9.0</v>
      </c>
      <c r="I4279" s="1" t="s">
        <v>22</v>
      </c>
      <c r="J4279" s="1">
        <v>0.246</v>
      </c>
      <c r="K4279" s="1">
        <v>0.038</v>
      </c>
      <c r="L4279" s="6" t="str">
        <f>if(J4279&gt;QUARTILE!$B$3, "TOP", if(J4279&lt;QUARTILE!$B$4, "BOTTOM", 0))</f>
        <v>BOTTOM</v>
      </c>
      <c r="M4279" s="6">
        <f t="shared" si="1"/>
        <v>2</v>
      </c>
      <c r="N4279" s="6" t="str">
        <f t="shared" si="2"/>
        <v>Gen X</v>
      </c>
      <c r="O4279" s="6" t="str">
        <f t="shared" si="3"/>
        <v>Low Income</v>
      </c>
    </row>
    <row r="4280" hidden="1">
      <c r="A4280" s="1">
        <v>104278.0</v>
      </c>
      <c r="B4280" s="1">
        <v>23.0</v>
      </c>
      <c r="C4280" s="1">
        <v>36000.0</v>
      </c>
      <c r="D4280" s="1" t="s">
        <v>23</v>
      </c>
      <c r="E4280" s="1">
        <v>52085.36</v>
      </c>
      <c r="F4280" s="1">
        <v>4.0</v>
      </c>
      <c r="G4280" s="1">
        <v>11.0</v>
      </c>
      <c r="H4280" s="1">
        <v>5.0</v>
      </c>
      <c r="I4280" s="1" t="s">
        <v>18</v>
      </c>
      <c r="J4280" s="1">
        <v>0.371</v>
      </c>
      <c r="K4280" s="1">
        <v>0.0</v>
      </c>
      <c r="L4280" s="6">
        <f>if(J4280&gt;QUARTILE!$B$3, "TOP", if(J4280&lt;QUARTILE!$B$4, "BOTTOM", 0))</f>
        <v>0</v>
      </c>
      <c r="M4280" s="6">
        <f t="shared" si="1"/>
        <v>1</v>
      </c>
      <c r="N4280" s="6" t="str">
        <f t="shared" si="2"/>
        <v>Millenial</v>
      </c>
      <c r="O4280" s="6" t="str">
        <f t="shared" si="3"/>
        <v>Low Income</v>
      </c>
    </row>
    <row r="4281" hidden="1">
      <c r="A4281" s="1">
        <v>104279.0</v>
      </c>
      <c r="B4281" s="1">
        <v>26.0</v>
      </c>
      <c r="C4281" s="1">
        <v>14000.0</v>
      </c>
      <c r="D4281" s="1" t="s">
        <v>25</v>
      </c>
      <c r="E4281" s="1">
        <v>2228.66</v>
      </c>
      <c r="F4281" s="1">
        <v>3.0</v>
      </c>
      <c r="G4281" s="1">
        <v>19.0</v>
      </c>
      <c r="H4281" s="1">
        <v>14.0</v>
      </c>
      <c r="I4281" s="1" t="s">
        <v>22</v>
      </c>
      <c r="J4281" s="1">
        <v>0.54</v>
      </c>
      <c r="K4281" s="1">
        <v>0.798</v>
      </c>
      <c r="L4281" s="6">
        <f>if(J4281&gt;QUARTILE!$B$3, "TOP", if(J4281&lt;QUARTILE!$B$4, "BOTTOM", 0))</f>
        <v>0</v>
      </c>
      <c r="M4281" s="6">
        <f t="shared" si="1"/>
        <v>2</v>
      </c>
      <c r="N4281" s="6" t="str">
        <f t="shared" si="2"/>
        <v>Millenial</v>
      </c>
      <c r="O4281" s="6" t="str">
        <f t="shared" si="3"/>
        <v>Low Income</v>
      </c>
    </row>
    <row r="4282" hidden="1">
      <c r="A4282" s="1">
        <v>104280.0</v>
      </c>
      <c r="B4282" s="1">
        <v>37.0</v>
      </c>
      <c r="C4282" s="1">
        <v>9000.0</v>
      </c>
      <c r="D4282" s="1" t="s">
        <v>25</v>
      </c>
      <c r="E4282" s="1">
        <v>1063.82</v>
      </c>
      <c r="F4282" s="1">
        <v>3.0</v>
      </c>
      <c r="G4282" s="1">
        <v>18.0</v>
      </c>
      <c r="H4282" s="1">
        <v>8.0</v>
      </c>
      <c r="I4282" s="1" t="s">
        <v>22</v>
      </c>
      <c r="J4282" s="1">
        <v>0.934</v>
      </c>
      <c r="K4282" s="1">
        <v>0.033</v>
      </c>
      <c r="L4282" s="6" t="str">
        <f>if(J4282&gt;QUARTILE!$B$3, "TOP", if(J4282&lt;QUARTILE!$B$4, "BOTTOM", 0))</f>
        <v>TOP</v>
      </c>
      <c r="M4282" s="6">
        <f t="shared" si="1"/>
        <v>2</v>
      </c>
      <c r="N4282" s="6" t="str">
        <f t="shared" si="2"/>
        <v>Gen X</v>
      </c>
      <c r="O4282" s="6" t="str">
        <f t="shared" si="3"/>
        <v>Low Income</v>
      </c>
    </row>
    <row r="4283" hidden="1">
      <c r="A4283" s="1">
        <v>104281.0</v>
      </c>
      <c r="B4283" s="1">
        <v>77.0</v>
      </c>
      <c r="C4283" s="1">
        <v>31000.0</v>
      </c>
      <c r="D4283" s="1" t="s">
        <v>23</v>
      </c>
      <c r="E4283" s="1">
        <v>42307.7</v>
      </c>
      <c r="F4283" s="1">
        <v>2.0</v>
      </c>
      <c r="G4283" s="1">
        <v>16.0</v>
      </c>
      <c r="H4283" s="1">
        <v>1.0</v>
      </c>
      <c r="I4283" s="1" t="s">
        <v>18</v>
      </c>
      <c r="J4283" s="1">
        <v>0.548</v>
      </c>
      <c r="K4283" s="1">
        <v>0.899</v>
      </c>
      <c r="L4283" s="6">
        <f>if(J4283&gt;QUARTILE!$B$3, "TOP", if(J4283&lt;QUARTILE!$B$4, "BOTTOM", 0))</f>
        <v>0</v>
      </c>
      <c r="M4283" s="6">
        <f t="shared" si="1"/>
        <v>1</v>
      </c>
      <c r="N4283" s="6" t="str">
        <f t="shared" si="2"/>
        <v>Baby Boomer</v>
      </c>
      <c r="O4283" s="6" t="str">
        <f t="shared" si="3"/>
        <v>Low Income</v>
      </c>
    </row>
    <row r="4284" hidden="1">
      <c r="A4284" s="1">
        <v>104282.0</v>
      </c>
      <c r="B4284" s="1">
        <v>18.0</v>
      </c>
      <c r="C4284" s="1">
        <v>38000.0</v>
      </c>
      <c r="D4284" s="1" t="s">
        <v>27</v>
      </c>
      <c r="E4284" s="1">
        <v>24140.17</v>
      </c>
      <c r="F4284" s="1">
        <v>1.0</v>
      </c>
      <c r="G4284" s="1">
        <v>20.0</v>
      </c>
      <c r="H4284" s="1">
        <v>10.0</v>
      </c>
      <c r="I4284" s="1" t="s">
        <v>22</v>
      </c>
      <c r="J4284" s="1">
        <v>0.484</v>
      </c>
      <c r="K4284" s="1">
        <v>0.128</v>
      </c>
      <c r="L4284" s="6">
        <f>if(J4284&gt;QUARTILE!$B$3, "TOP", if(J4284&lt;QUARTILE!$B$4, "BOTTOM", 0))</f>
        <v>0</v>
      </c>
      <c r="M4284" s="6">
        <f t="shared" si="1"/>
        <v>2</v>
      </c>
      <c r="N4284" s="6" t="str">
        <f t="shared" si="2"/>
        <v>Millenial</v>
      </c>
      <c r="O4284" s="6" t="str">
        <f t="shared" si="3"/>
        <v>Low Income</v>
      </c>
    </row>
    <row r="4285" hidden="1">
      <c r="A4285" s="1">
        <v>104283.0</v>
      </c>
      <c r="B4285" s="1">
        <v>25.0</v>
      </c>
      <c r="C4285" s="1">
        <v>58000.0</v>
      </c>
      <c r="D4285" s="1" t="s">
        <v>27</v>
      </c>
      <c r="E4285" s="1">
        <v>10966.0</v>
      </c>
      <c r="F4285" s="1">
        <v>1.0</v>
      </c>
      <c r="G4285" s="1">
        <v>20.0</v>
      </c>
      <c r="H4285" s="1">
        <v>15.0</v>
      </c>
      <c r="I4285" s="1" t="s">
        <v>18</v>
      </c>
      <c r="J4285" s="1">
        <v>0.736</v>
      </c>
      <c r="K4285" s="1">
        <v>0.775</v>
      </c>
      <c r="L4285" s="6">
        <f>if(J4285&gt;QUARTILE!$B$3, "TOP", if(J4285&lt;QUARTILE!$B$4, "BOTTOM", 0))</f>
        <v>0</v>
      </c>
      <c r="M4285" s="6">
        <f t="shared" si="1"/>
        <v>1</v>
      </c>
      <c r="N4285" s="6" t="str">
        <f t="shared" si="2"/>
        <v>Millenial</v>
      </c>
      <c r="O4285" s="6" t="str">
        <f t="shared" si="3"/>
        <v>Medium Income</v>
      </c>
    </row>
    <row r="4286" hidden="1">
      <c r="A4286" s="1">
        <v>104284.0</v>
      </c>
      <c r="B4286" s="1">
        <v>72.0</v>
      </c>
      <c r="C4286" s="1">
        <v>20000.0</v>
      </c>
      <c r="D4286" s="1" t="s">
        <v>23</v>
      </c>
      <c r="E4286" s="1">
        <v>27914.29</v>
      </c>
      <c r="F4286" s="1">
        <v>5.0</v>
      </c>
      <c r="G4286" s="1">
        <v>24.0</v>
      </c>
      <c r="H4286" s="1">
        <v>2.0</v>
      </c>
      <c r="I4286" s="1" t="s">
        <v>22</v>
      </c>
      <c r="J4286" s="1">
        <v>0.361</v>
      </c>
      <c r="K4286" s="1">
        <v>0.818</v>
      </c>
      <c r="L4286" s="6">
        <f>if(J4286&gt;QUARTILE!$B$3, "TOP", if(J4286&lt;QUARTILE!$B$4, "BOTTOM", 0))</f>
        <v>0</v>
      </c>
      <c r="M4286" s="6">
        <f t="shared" si="1"/>
        <v>2</v>
      </c>
      <c r="N4286" s="6" t="str">
        <f t="shared" si="2"/>
        <v>Baby Boomer</v>
      </c>
      <c r="O4286" s="6" t="str">
        <f t="shared" si="3"/>
        <v>Low Income</v>
      </c>
    </row>
    <row r="4287" hidden="1">
      <c r="A4287" s="1">
        <v>104285.0</v>
      </c>
      <c r="B4287" s="1">
        <v>40.0</v>
      </c>
      <c r="C4287" s="1">
        <v>18000.0</v>
      </c>
      <c r="D4287" s="1" t="s">
        <v>27</v>
      </c>
      <c r="E4287" s="1">
        <v>27052.55</v>
      </c>
      <c r="F4287" s="1">
        <v>1.0</v>
      </c>
      <c r="G4287" s="1">
        <v>22.0</v>
      </c>
      <c r="H4287" s="1">
        <v>13.0</v>
      </c>
      <c r="I4287" s="1" t="s">
        <v>22</v>
      </c>
      <c r="J4287" s="1">
        <v>0.867</v>
      </c>
      <c r="K4287" s="1">
        <v>0.306</v>
      </c>
      <c r="L4287" s="6" t="str">
        <f>if(J4287&gt;QUARTILE!$B$3, "TOP", if(J4287&lt;QUARTILE!$B$4, "BOTTOM", 0))</f>
        <v>TOP</v>
      </c>
      <c r="M4287" s="6">
        <f t="shared" si="1"/>
        <v>2</v>
      </c>
      <c r="N4287" s="6" t="str">
        <f t="shared" si="2"/>
        <v>Gen X</v>
      </c>
      <c r="O4287" s="6" t="str">
        <f t="shared" si="3"/>
        <v>Low Income</v>
      </c>
    </row>
    <row r="4288">
      <c r="A4288" s="1">
        <v>104286.0</v>
      </c>
      <c r="B4288" s="1">
        <v>80.0</v>
      </c>
      <c r="C4288" s="1">
        <v>19000.0</v>
      </c>
      <c r="D4288" s="1" t="s">
        <v>23</v>
      </c>
      <c r="E4288" s="1">
        <v>817.7</v>
      </c>
      <c r="F4288" s="1">
        <v>5.0</v>
      </c>
      <c r="G4288" s="1">
        <v>18.0</v>
      </c>
      <c r="H4288" s="1">
        <v>2.0</v>
      </c>
      <c r="I4288" s="1" t="s">
        <v>22</v>
      </c>
      <c r="J4288" s="1">
        <v>1.0</v>
      </c>
      <c r="K4288" s="1">
        <v>0.492</v>
      </c>
      <c r="L4288" s="6" t="str">
        <f>if(J4288&gt;QUARTILE!$B$3, "TOP", if(J4288&lt;QUARTILE!$B$4, "BOTTOM", 0))</f>
        <v>TOP</v>
      </c>
      <c r="M4288" s="6">
        <f t="shared" si="1"/>
        <v>2</v>
      </c>
      <c r="N4288" s="6" t="str">
        <f t="shared" si="2"/>
        <v>Silent</v>
      </c>
      <c r="O4288" s="6" t="str">
        <f t="shared" si="3"/>
        <v>Low Income</v>
      </c>
    </row>
    <row r="4289" hidden="1">
      <c r="A4289" s="1">
        <v>104287.0</v>
      </c>
      <c r="B4289" s="1">
        <v>20.0</v>
      </c>
      <c r="C4289" s="1">
        <v>33000.0</v>
      </c>
      <c r="D4289" s="1" t="s">
        <v>25</v>
      </c>
      <c r="E4289" s="1">
        <v>22555.48</v>
      </c>
      <c r="F4289" s="1">
        <v>4.0</v>
      </c>
      <c r="G4289" s="1">
        <v>15.0</v>
      </c>
      <c r="H4289" s="1">
        <v>15.0</v>
      </c>
      <c r="I4289" s="1" t="s">
        <v>18</v>
      </c>
      <c r="J4289" s="1">
        <v>0.7</v>
      </c>
      <c r="K4289" s="1">
        <v>0.902</v>
      </c>
      <c r="L4289" s="6">
        <f>if(J4289&gt;QUARTILE!$B$3, "TOP", if(J4289&lt;QUARTILE!$B$4, "BOTTOM", 0))</f>
        <v>0</v>
      </c>
      <c r="M4289" s="6">
        <f t="shared" si="1"/>
        <v>1</v>
      </c>
      <c r="N4289" s="6" t="str">
        <f t="shared" si="2"/>
        <v>Millenial</v>
      </c>
      <c r="O4289" s="6" t="str">
        <f t="shared" si="3"/>
        <v>Low Income</v>
      </c>
    </row>
    <row r="4290" hidden="1">
      <c r="A4290" s="1">
        <v>104288.0</v>
      </c>
      <c r="B4290" s="1">
        <v>21.0</v>
      </c>
      <c r="C4290" s="1">
        <v>19000.0</v>
      </c>
      <c r="D4290" s="1" t="s">
        <v>17</v>
      </c>
      <c r="E4290" s="1">
        <v>20481.55</v>
      </c>
      <c r="F4290" s="1">
        <v>5.0</v>
      </c>
      <c r="G4290" s="1">
        <v>23.0</v>
      </c>
      <c r="H4290" s="1">
        <v>21.0</v>
      </c>
      <c r="I4290" s="1" t="s">
        <v>26</v>
      </c>
      <c r="J4290" s="1">
        <v>0.838</v>
      </c>
      <c r="K4290" s="1">
        <v>0.805</v>
      </c>
      <c r="L4290" s="6" t="str">
        <f>if(J4290&gt;QUARTILE!$B$3, "TOP", if(J4290&lt;QUARTILE!$B$4, "BOTTOM", 0))</f>
        <v>TOP</v>
      </c>
      <c r="M4290" s="6">
        <f t="shared" si="1"/>
        <v>3</v>
      </c>
      <c r="N4290" s="6" t="str">
        <f t="shared" si="2"/>
        <v>Millenial</v>
      </c>
      <c r="O4290" s="6" t="str">
        <f t="shared" si="3"/>
        <v>Low Income</v>
      </c>
    </row>
    <row r="4291" hidden="1">
      <c r="A4291" s="1">
        <v>104289.0</v>
      </c>
      <c r="B4291" s="1">
        <v>75.0</v>
      </c>
      <c r="C4291" s="1">
        <v>21000.0</v>
      </c>
      <c r="D4291" s="1" t="s">
        <v>25</v>
      </c>
      <c r="E4291" s="1">
        <v>66362.4</v>
      </c>
      <c r="F4291" s="1">
        <v>5.0</v>
      </c>
      <c r="G4291" s="1">
        <v>27.0</v>
      </c>
      <c r="H4291" s="1">
        <v>6.0</v>
      </c>
      <c r="I4291" s="1" t="s">
        <v>18</v>
      </c>
      <c r="J4291" s="1">
        <v>0.824</v>
      </c>
      <c r="K4291" s="1">
        <v>0.78</v>
      </c>
      <c r="L4291" s="6" t="str">
        <f>if(J4291&gt;QUARTILE!$B$3, "TOP", if(J4291&lt;QUARTILE!$B$4, "BOTTOM", 0))</f>
        <v>TOP</v>
      </c>
      <c r="M4291" s="6">
        <f t="shared" si="1"/>
        <v>1</v>
      </c>
      <c r="N4291" s="6" t="str">
        <f t="shared" si="2"/>
        <v>Baby Boomer</v>
      </c>
      <c r="O4291" s="6" t="str">
        <f t="shared" si="3"/>
        <v>Low Income</v>
      </c>
    </row>
    <row r="4292" hidden="1">
      <c r="A4292" s="1">
        <v>104290.0</v>
      </c>
      <c r="B4292" s="1">
        <v>42.0</v>
      </c>
      <c r="C4292" s="1">
        <v>36000.0</v>
      </c>
      <c r="D4292" s="1" t="s">
        <v>21</v>
      </c>
      <c r="E4292" s="1">
        <v>67997.53</v>
      </c>
      <c r="F4292" s="1">
        <v>1.0</v>
      </c>
      <c r="G4292" s="1">
        <v>21.0</v>
      </c>
      <c r="H4292" s="1">
        <v>5.0</v>
      </c>
      <c r="I4292" s="1" t="s">
        <v>18</v>
      </c>
      <c r="J4292" s="1">
        <v>0.294</v>
      </c>
      <c r="K4292" s="1">
        <v>0.175</v>
      </c>
      <c r="L4292" s="6" t="str">
        <f>if(J4292&gt;QUARTILE!$B$3, "TOP", if(J4292&lt;QUARTILE!$B$4, "BOTTOM", 0))</f>
        <v>BOTTOM</v>
      </c>
      <c r="M4292" s="6">
        <f t="shared" si="1"/>
        <v>1</v>
      </c>
      <c r="N4292" s="6" t="str">
        <f t="shared" si="2"/>
        <v>Gen X</v>
      </c>
      <c r="O4292" s="6" t="str">
        <f t="shared" si="3"/>
        <v>Low Income</v>
      </c>
    </row>
    <row r="4293" hidden="1">
      <c r="A4293" s="1">
        <v>104291.0</v>
      </c>
      <c r="B4293" s="1">
        <v>64.0</v>
      </c>
      <c r="C4293" s="1">
        <v>15000.0</v>
      </c>
      <c r="D4293" s="1" t="s">
        <v>23</v>
      </c>
      <c r="E4293" s="1">
        <v>9489.85</v>
      </c>
      <c r="F4293" s="1">
        <v>3.0</v>
      </c>
      <c r="G4293" s="1">
        <v>22.0</v>
      </c>
      <c r="H4293" s="1">
        <v>2.0</v>
      </c>
      <c r="I4293" s="1" t="s">
        <v>22</v>
      </c>
      <c r="J4293" s="1">
        <v>0.782</v>
      </c>
      <c r="K4293" s="1">
        <v>0.06</v>
      </c>
      <c r="L4293" s="6">
        <f>if(J4293&gt;QUARTILE!$B$3, "TOP", if(J4293&lt;QUARTILE!$B$4, "BOTTOM", 0))</f>
        <v>0</v>
      </c>
      <c r="M4293" s="6">
        <f t="shared" si="1"/>
        <v>2</v>
      </c>
      <c r="N4293" s="6" t="str">
        <f t="shared" si="2"/>
        <v>Baby Boomer</v>
      </c>
      <c r="O4293" s="6" t="str">
        <f t="shared" si="3"/>
        <v>Low Income</v>
      </c>
    </row>
    <row r="4294" hidden="1">
      <c r="A4294" s="1">
        <v>104292.0</v>
      </c>
      <c r="B4294" s="1">
        <v>55.0</v>
      </c>
      <c r="C4294" s="1">
        <v>51000.0</v>
      </c>
      <c r="D4294" s="1" t="s">
        <v>27</v>
      </c>
      <c r="E4294" s="1">
        <v>17824.25</v>
      </c>
      <c r="F4294" s="1">
        <v>4.0</v>
      </c>
      <c r="G4294" s="1">
        <v>15.0</v>
      </c>
      <c r="H4294" s="1">
        <v>2.0</v>
      </c>
      <c r="I4294" s="1" t="s">
        <v>22</v>
      </c>
      <c r="J4294" s="1">
        <v>0.447</v>
      </c>
      <c r="K4294" s="1">
        <v>0.053</v>
      </c>
      <c r="L4294" s="6">
        <f>if(J4294&gt;QUARTILE!$B$3, "TOP", if(J4294&lt;QUARTILE!$B$4, "BOTTOM", 0))</f>
        <v>0</v>
      </c>
      <c r="M4294" s="6">
        <f t="shared" si="1"/>
        <v>2</v>
      </c>
      <c r="N4294" s="6" t="str">
        <f t="shared" si="2"/>
        <v>Gen X</v>
      </c>
      <c r="O4294" s="6" t="str">
        <f t="shared" si="3"/>
        <v>Medium Income</v>
      </c>
    </row>
    <row r="4295" hidden="1">
      <c r="A4295" s="1">
        <v>104293.0</v>
      </c>
      <c r="B4295" s="1">
        <v>32.0</v>
      </c>
      <c r="C4295" s="1">
        <v>32000.0</v>
      </c>
      <c r="D4295" s="1" t="s">
        <v>25</v>
      </c>
      <c r="E4295" s="1">
        <v>3048.05</v>
      </c>
      <c r="F4295" s="1">
        <v>2.0</v>
      </c>
      <c r="G4295" s="1">
        <v>21.0</v>
      </c>
      <c r="H4295" s="1">
        <v>8.0</v>
      </c>
      <c r="I4295" s="1" t="s">
        <v>22</v>
      </c>
      <c r="J4295" s="1">
        <v>1.0</v>
      </c>
      <c r="K4295" s="1">
        <v>0.142</v>
      </c>
      <c r="L4295" s="6" t="str">
        <f>if(J4295&gt;QUARTILE!$B$3, "TOP", if(J4295&lt;QUARTILE!$B$4, "BOTTOM", 0))</f>
        <v>TOP</v>
      </c>
      <c r="M4295" s="6">
        <f t="shared" si="1"/>
        <v>2</v>
      </c>
      <c r="N4295" s="6" t="str">
        <f t="shared" si="2"/>
        <v>Gen X</v>
      </c>
      <c r="O4295" s="6" t="str">
        <f t="shared" si="3"/>
        <v>Low Income</v>
      </c>
    </row>
    <row r="4296">
      <c r="A4296" s="1">
        <v>104294.0</v>
      </c>
      <c r="B4296" s="1">
        <v>80.0</v>
      </c>
      <c r="C4296" s="1">
        <v>7000.0</v>
      </c>
      <c r="D4296" s="1" t="s">
        <v>27</v>
      </c>
      <c r="E4296" s="1">
        <v>1375.35</v>
      </c>
      <c r="F4296" s="1">
        <v>5.0</v>
      </c>
      <c r="G4296" s="1">
        <v>20.0</v>
      </c>
      <c r="H4296" s="1">
        <v>6.0</v>
      </c>
      <c r="I4296" s="1" t="s">
        <v>22</v>
      </c>
      <c r="J4296" s="1">
        <v>0.752</v>
      </c>
      <c r="K4296" s="1">
        <v>0.622</v>
      </c>
      <c r="L4296" s="6">
        <f>if(J4296&gt;QUARTILE!$B$3, "TOP", if(J4296&lt;QUARTILE!$B$4, "BOTTOM", 0))</f>
        <v>0</v>
      </c>
      <c r="M4296" s="6">
        <f t="shared" si="1"/>
        <v>2</v>
      </c>
      <c r="N4296" s="6" t="str">
        <f t="shared" si="2"/>
        <v>Silent</v>
      </c>
      <c r="O4296" s="6" t="str">
        <f t="shared" si="3"/>
        <v>Low Income</v>
      </c>
    </row>
    <row r="4297" hidden="1">
      <c r="A4297" s="1">
        <v>104295.0</v>
      </c>
      <c r="B4297" s="1">
        <v>38.0</v>
      </c>
      <c r="C4297" s="1">
        <v>16000.0</v>
      </c>
      <c r="D4297" s="1" t="s">
        <v>17</v>
      </c>
      <c r="E4297" s="1">
        <v>11340.16</v>
      </c>
      <c r="F4297" s="1">
        <v>5.0</v>
      </c>
      <c r="G4297" s="1">
        <v>15.0</v>
      </c>
      <c r="H4297" s="1">
        <v>14.0</v>
      </c>
      <c r="I4297" s="1" t="s">
        <v>22</v>
      </c>
      <c r="J4297" s="1">
        <v>0.584</v>
      </c>
      <c r="K4297" s="1">
        <v>0.752</v>
      </c>
      <c r="L4297" s="6">
        <f>if(J4297&gt;QUARTILE!$B$3, "TOP", if(J4297&lt;QUARTILE!$B$4, "BOTTOM", 0))</f>
        <v>0</v>
      </c>
      <c r="M4297" s="6">
        <f t="shared" si="1"/>
        <v>2</v>
      </c>
      <c r="N4297" s="6" t="str">
        <f t="shared" si="2"/>
        <v>Gen X</v>
      </c>
      <c r="O4297" s="6" t="str">
        <f t="shared" si="3"/>
        <v>Low Income</v>
      </c>
    </row>
    <row r="4298" hidden="1">
      <c r="A4298" s="1">
        <v>104296.0</v>
      </c>
      <c r="B4298" s="1">
        <v>52.0</v>
      </c>
      <c r="C4298" s="1">
        <v>7000.0</v>
      </c>
      <c r="D4298" s="1" t="s">
        <v>27</v>
      </c>
      <c r="E4298" s="1">
        <v>23416.05</v>
      </c>
      <c r="F4298" s="1">
        <v>5.0</v>
      </c>
      <c r="G4298" s="1">
        <v>19.0</v>
      </c>
      <c r="H4298" s="1">
        <v>2.0</v>
      </c>
      <c r="I4298" s="1" t="s">
        <v>22</v>
      </c>
      <c r="J4298" s="1">
        <v>0.912</v>
      </c>
      <c r="K4298" s="1">
        <v>0.0</v>
      </c>
      <c r="L4298" s="6" t="str">
        <f>if(J4298&gt;QUARTILE!$B$3, "TOP", if(J4298&lt;QUARTILE!$B$4, "BOTTOM", 0))</f>
        <v>TOP</v>
      </c>
      <c r="M4298" s="6">
        <f t="shared" si="1"/>
        <v>2</v>
      </c>
      <c r="N4298" s="6" t="str">
        <f t="shared" si="2"/>
        <v>Gen X</v>
      </c>
      <c r="O4298" s="6" t="str">
        <f t="shared" si="3"/>
        <v>Low Income</v>
      </c>
    </row>
    <row r="4299" hidden="1">
      <c r="A4299" s="1">
        <v>104297.0</v>
      </c>
      <c r="B4299" s="1">
        <v>74.0</v>
      </c>
      <c r="C4299" s="1">
        <v>20000.0</v>
      </c>
      <c r="D4299" s="1" t="s">
        <v>17</v>
      </c>
      <c r="E4299" s="1">
        <v>16775.54</v>
      </c>
      <c r="F4299" s="1">
        <v>3.0</v>
      </c>
      <c r="G4299" s="1">
        <v>21.0</v>
      </c>
      <c r="H4299" s="1">
        <v>4.0</v>
      </c>
      <c r="I4299" s="1" t="s">
        <v>22</v>
      </c>
      <c r="J4299" s="1">
        <v>0.97</v>
      </c>
      <c r="K4299" s="1">
        <v>0.89</v>
      </c>
      <c r="L4299" s="6" t="str">
        <f>if(J4299&gt;QUARTILE!$B$3, "TOP", if(J4299&lt;QUARTILE!$B$4, "BOTTOM", 0))</f>
        <v>TOP</v>
      </c>
      <c r="M4299" s="6">
        <f t="shared" si="1"/>
        <v>2</v>
      </c>
      <c r="N4299" s="6" t="str">
        <f t="shared" si="2"/>
        <v>Baby Boomer</v>
      </c>
      <c r="O4299" s="6" t="str">
        <f t="shared" si="3"/>
        <v>Low Income</v>
      </c>
    </row>
    <row r="4300" hidden="1">
      <c r="A4300" s="1">
        <v>104298.0</v>
      </c>
      <c r="B4300" s="1">
        <v>70.0</v>
      </c>
      <c r="C4300" s="1">
        <v>16000.0</v>
      </c>
      <c r="D4300" s="1" t="s">
        <v>23</v>
      </c>
      <c r="E4300" s="1">
        <v>11230.34</v>
      </c>
      <c r="F4300" s="1">
        <v>2.0</v>
      </c>
      <c r="G4300" s="1">
        <v>16.0</v>
      </c>
      <c r="H4300" s="1">
        <v>2.0</v>
      </c>
      <c r="I4300" s="1" t="s">
        <v>22</v>
      </c>
      <c r="J4300" s="1">
        <v>0.868</v>
      </c>
      <c r="K4300" s="1">
        <v>0.747</v>
      </c>
      <c r="L4300" s="6" t="str">
        <f>if(J4300&gt;QUARTILE!$B$3, "TOP", if(J4300&lt;QUARTILE!$B$4, "BOTTOM", 0))</f>
        <v>TOP</v>
      </c>
      <c r="M4300" s="6">
        <f t="shared" si="1"/>
        <v>2</v>
      </c>
      <c r="N4300" s="6" t="str">
        <f t="shared" si="2"/>
        <v>Baby Boomer</v>
      </c>
      <c r="O4300" s="6" t="str">
        <f t="shared" si="3"/>
        <v>Low Income</v>
      </c>
    </row>
    <row r="4301" hidden="1">
      <c r="A4301" s="1">
        <v>104299.0</v>
      </c>
      <c r="B4301" s="1">
        <v>70.0</v>
      </c>
      <c r="C4301" s="1">
        <v>36000.0</v>
      </c>
      <c r="D4301" s="1" t="s">
        <v>25</v>
      </c>
      <c r="E4301" s="1">
        <v>34087.34</v>
      </c>
      <c r="F4301" s="1">
        <v>1.0</v>
      </c>
      <c r="G4301" s="1">
        <v>27.0</v>
      </c>
      <c r="H4301" s="1">
        <v>5.0</v>
      </c>
      <c r="I4301" s="1" t="s">
        <v>18</v>
      </c>
      <c r="J4301" s="1">
        <v>0.907</v>
      </c>
      <c r="K4301" s="1">
        <v>0.43</v>
      </c>
      <c r="L4301" s="6" t="str">
        <f>if(J4301&gt;QUARTILE!$B$3, "TOP", if(J4301&lt;QUARTILE!$B$4, "BOTTOM", 0))</f>
        <v>TOP</v>
      </c>
      <c r="M4301" s="6">
        <f t="shared" si="1"/>
        <v>1</v>
      </c>
      <c r="N4301" s="6" t="str">
        <f t="shared" si="2"/>
        <v>Baby Boomer</v>
      </c>
      <c r="O4301" s="6" t="str">
        <f t="shared" si="3"/>
        <v>Low Income</v>
      </c>
    </row>
    <row r="4302" hidden="1">
      <c r="A4302" s="1">
        <v>104300.0</v>
      </c>
      <c r="B4302" s="1">
        <v>63.0</v>
      </c>
      <c r="C4302" s="1">
        <v>13000.0</v>
      </c>
      <c r="D4302" s="1" t="s">
        <v>27</v>
      </c>
      <c r="E4302" s="1">
        <v>31639.13</v>
      </c>
      <c r="F4302" s="1">
        <v>4.0</v>
      </c>
      <c r="G4302" s="1">
        <v>14.0</v>
      </c>
      <c r="H4302" s="1">
        <v>5.0</v>
      </c>
      <c r="I4302" s="1" t="s">
        <v>18</v>
      </c>
      <c r="J4302" s="1">
        <v>0.161</v>
      </c>
      <c r="K4302" s="1">
        <v>0.84</v>
      </c>
      <c r="L4302" s="6" t="str">
        <f>if(J4302&gt;QUARTILE!$B$3, "TOP", if(J4302&lt;QUARTILE!$B$4, "BOTTOM", 0))</f>
        <v>BOTTOM</v>
      </c>
      <c r="M4302" s="6">
        <f t="shared" si="1"/>
        <v>1</v>
      </c>
      <c r="N4302" s="6" t="str">
        <f t="shared" si="2"/>
        <v>Baby Boomer</v>
      </c>
      <c r="O4302" s="6" t="str">
        <f t="shared" si="3"/>
        <v>Low Income</v>
      </c>
    </row>
    <row r="4303" hidden="1">
      <c r="A4303" s="1">
        <v>104301.0</v>
      </c>
      <c r="B4303" s="1">
        <v>69.0</v>
      </c>
      <c r="C4303" s="1">
        <v>28000.0</v>
      </c>
      <c r="D4303" s="1" t="s">
        <v>25</v>
      </c>
      <c r="E4303" s="1">
        <v>26331.04</v>
      </c>
      <c r="F4303" s="1">
        <v>3.0</v>
      </c>
      <c r="G4303" s="1">
        <v>25.0</v>
      </c>
      <c r="H4303" s="1">
        <v>5.0</v>
      </c>
      <c r="I4303" s="1" t="s">
        <v>22</v>
      </c>
      <c r="J4303" s="1">
        <v>0.756</v>
      </c>
      <c r="K4303" s="1">
        <v>0.265</v>
      </c>
      <c r="L4303" s="6">
        <f>if(J4303&gt;QUARTILE!$B$3, "TOP", if(J4303&lt;QUARTILE!$B$4, "BOTTOM", 0))</f>
        <v>0</v>
      </c>
      <c r="M4303" s="6">
        <f t="shared" si="1"/>
        <v>2</v>
      </c>
      <c r="N4303" s="6" t="str">
        <f t="shared" si="2"/>
        <v>Baby Boomer</v>
      </c>
      <c r="O4303" s="6" t="str">
        <f t="shared" si="3"/>
        <v>Low Income</v>
      </c>
    </row>
    <row r="4304" hidden="1">
      <c r="A4304" s="1">
        <v>104302.0</v>
      </c>
      <c r="B4304" s="1">
        <v>31.0</v>
      </c>
      <c r="C4304" s="1">
        <v>31000.0</v>
      </c>
      <c r="D4304" s="1" t="s">
        <v>30</v>
      </c>
      <c r="E4304" s="1">
        <v>1603.22</v>
      </c>
      <c r="F4304" s="1">
        <v>2.0</v>
      </c>
      <c r="G4304" s="1">
        <v>19.0</v>
      </c>
      <c r="H4304" s="1">
        <v>8.0</v>
      </c>
      <c r="I4304" s="1" t="s">
        <v>22</v>
      </c>
      <c r="J4304" s="1">
        <v>0.336</v>
      </c>
      <c r="K4304" s="1">
        <v>0.218</v>
      </c>
      <c r="L4304" s="6">
        <f>if(J4304&gt;QUARTILE!$B$3, "TOP", if(J4304&lt;QUARTILE!$B$4, "BOTTOM", 0))</f>
        <v>0</v>
      </c>
      <c r="M4304" s="6">
        <f t="shared" si="1"/>
        <v>2</v>
      </c>
      <c r="N4304" s="6" t="str">
        <f t="shared" si="2"/>
        <v>Gen X</v>
      </c>
      <c r="O4304" s="6" t="str">
        <f t="shared" si="3"/>
        <v>Low Income</v>
      </c>
    </row>
    <row r="4305" hidden="1">
      <c r="A4305" s="1">
        <v>104303.0</v>
      </c>
      <c r="B4305" s="1">
        <v>53.0</v>
      </c>
      <c r="C4305" s="1">
        <v>26000.0</v>
      </c>
      <c r="D4305" s="1" t="s">
        <v>23</v>
      </c>
      <c r="E4305" s="1">
        <v>31838.8</v>
      </c>
      <c r="F4305" s="1">
        <v>4.0</v>
      </c>
      <c r="G4305" s="1">
        <v>18.0</v>
      </c>
      <c r="H4305" s="1">
        <v>9.0</v>
      </c>
      <c r="I4305" s="1" t="s">
        <v>18</v>
      </c>
      <c r="J4305" s="1">
        <v>1.0</v>
      </c>
      <c r="K4305" s="1">
        <v>0.185</v>
      </c>
      <c r="L4305" s="6" t="str">
        <f>if(J4305&gt;QUARTILE!$B$3, "TOP", if(J4305&lt;QUARTILE!$B$4, "BOTTOM", 0))</f>
        <v>TOP</v>
      </c>
      <c r="M4305" s="6">
        <f t="shared" si="1"/>
        <v>1</v>
      </c>
      <c r="N4305" s="6" t="str">
        <f t="shared" si="2"/>
        <v>Gen X</v>
      </c>
      <c r="O4305" s="6" t="str">
        <f t="shared" si="3"/>
        <v>Low Income</v>
      </c>
    </row>
    <row r="4306" hidden="1">
      <c r="A4306" s="1">
        <v>104304.0</v>
      </c>
      <c r="B4306" s="1">
        <v>29.0</v>
      </c>
      <c r="C4306" s="1">
        <v>44000.0</v>
      </c>
      <c r="D4306" s="1" t="s">
        <v>25</v>
      </c>
      <c r="E4306" s="1">
        <v>50370.42</v>
      </c>
      <c r="F4306" s="1">
        <v>1.0</v>
      </c>
      <c r="G4306" s="1">
        <v>15.0</v>
      </c>
      <c r="H4306" s="1">
        <v>13.0</v>
      </c>
      <c r="I4306" s="1" t="s">
        <v>18</v>
      </c>
      <c r="J4306" s="1">
        <v>0.762</v>
      </c>
      <c r="K4306" s="1">
        <v>0.427</v>
      </c>
      <c r="L4306" s="6">
        <f>if(J4306&gt;QUARTILE!$B$3, "TOP", if(J4306&lt;QUARTILE!$B$4, "BOTTOM", 0))</f>
        <v>0</v>
      </c>
      <c r="M4306" s="6">
        <f t="shared" si="1"/>
        <v>1</v>
      </c>
      <c r="N4306" s="6" t="str">
        <f t="shared" si="2"/>
        <v>Millenial</v>
      </c>
      <c r="O4306" s="6" t="str">
        <f t="shared" si="3"/>
        <v>Low Income</v>
      </c>
    </row>
    <row r="4307" hidden="1">
      <c r="A4307" s="1">
        <v>104305.0</v>
      </c>
      <c r="B4307" s="1">
        <v>34.0</v>
      </c>
      <c r="C4307" s="1">
        <v>76000.0</v>
      </c>
      <c r="D4307" s="1" t="s">
        <v>25</v>
      </c>
      <c r="E4307" s="1">
        <v>1225.64</v>
      </c>
      <c r="F4307" s="1">
        <v>4.0</v>
      </c>
      <c r="G4307" s="1">
        <v>20.0</v>
      </c>
      <c r="H4307" s="1">
        <v>2.0</v>
      </c>
      <c r="I4307" s="1" t="s">
        <v>22</v>
      </c>
      <c r="J4307" s="1">
        <v>0.521</v>
      </c>
      <c r="K4307" s="1">
        <v>0.337</v>
      </c>
      <c r="L4307" s="6">
        <f>if(J4307&gt;QUARTILE!$B$3, "TOP", if(J4307&lt;QUARTILE!$B$4, "BOTTOM", 0))</f>
        <v>0</v>
      </c>
      <c r="M4307" s="6">
        <f t="shared" si="1"/>
        <v>2</v>
      </c>
      <c r="N4307" s="6" t="str">
        <f t="shared" si="2"/>
        <v>Gen X</v>
      </c>
      <c r="O4307" s="6" t="str">
        <f t="shared" si="3"/>
        <v>Medium Income</v>
      </c>
    </row>
    <row r="4308" hidden="1">
      <c r="A4308" s="1">
        <v>104306.0</v>
      </c>
      <c r="B4308" s="1">
        <v>56.0</v>
      </c>
      <c r="C4308" s="1">
        <v>24000.0</v>
      </c>
      <c r="D4308" s="1" t="s">
        <v>17</v>
      </c>
      <c r="E4308" s="1">
        <v>10272.3</v>
      </c>
      <c r="F4308" s="1">
        <v>5.0</v>
      </c>
      <c r="G4308" s="1">
        <v>17.0</v>
      </c>
      <c r="H4308" s="1">
        <v>3.0</v>
      </c>
      <c r="I4308" s="1" t="s">
        <v>22</v>
      </c>
      <c r="J4308" s="1">
        <v>0.339</v>
      </c>
      <c r="K4308" s="1">
        <v>0.78</v>
      </c>
      <c r="L4308" s="6">
        <f>if(J4308&gt;QUARTILE!$B$3, "TOP", if(J4308&lt;QUARTILE!$B$4, "BOTTOM", 0))</f>
        <v>0</v>
      </c>
      <c r="M4308" s="6">
        <f t="shared" si="1"/>
        <v>2</v>
      </c>
      <c r="N4308" s="6" t="str">
        <f t="shared" si="2"/>
        <v>Gen X</v>
      </c>
      <c r="O4308" s="6" t="str">
        <f t="shared" si="3"/>
        <v>Low Income</v>
      </c>
    </row>
    <row r="4309" hidden="1">
      <c r="A4309" s="1">
        <v>104307.0</v>
      </c>
      <c r="B4309" s="1">
        <v>26.0</v>
      </c>
      <c r="C4309" s="1">
        <v>28000.0</v>
      </c>
      <c r="D4309" s="1" t="s">
        <v>21</v>
      </c>
      <c r="E4309" s="1">
        <v>89058.41</v>
      </c>
      <c r="F4309" s="1">
        <v>5.0</v>
      </c>
      <c r="G4309" s="1">
        <v>18.0</v>
      </c>
      <c r="H4309" s="1">
        <v>16.0</v>
      </c>
      <c r="I4309" s="1" t="s">
        <v>22</v>
      </c>
      <c r="J4309" s="1">
        <v>0.655</v>
      </c>
      <c r="K4309" s="1">
        <v>0.744</v>
      </c>
      <c r="L4309" s="6">
        <f>if(J4309&gt;QUARTILE!$B$3, "TOP", if(J4309&lt;QUARTILE!$B$4, "BOTTOM", 0))</f>
        <v>0</v>
      </c>
      <c r="M4309" s="6">
        <f t="shared" si="1"/>
        <v>2</v>
      </c>
      <c r="N4309" s="6" t="str">
        <f t="shared" si="2"/>
        <v>Millenial</v>
      </c>
      <c r="O4309" s="6" t="str">
        <f t="shared" si="3"/>
        <v>Low Income</v>
      </c>
    </row>
    <row r="4310" hidden="1">
      <c r="A4310" s="1">
        <v>104308.0</v>
      </c>
      <c r="B4310" s="1">
        <v>52.0</v>
      </c>
      <c r="C4310" s="1">
        <v>13000.0</v>
      </c>
      <c r="D4310" s="1" t="s">
        <v>25</v>
      </c>
      <c r="E4310" s="1">
        <v>18287.79</v>
      </c>
      <c r="F4310" s="1">
        <v>3.0</v>
      </c>
      <c r="G4310" s="1">
        <v>19.0</v>
      </c>
      <c r="H4310" s="1">
        <v>8.0</v>
      </c>
      <c r="I4310" s="1" t="s">
        <v>22</v>
      </c>
      <c r="J4310" s="1">
        <v>0.541</v>
      </c>
      <c r="K4310" s="1">
        <v>0.967</v>
      </c>
      <c r="L4310" s="6">
        <f>if(J4310&gt;QUARTILE!$B$3, "TOP", if(J4310&lt;QUARTILE!$B$4, "BOTTOM", 0))</f>
        <v>0</v>
      </c>
      <c r="M4310" s="6">
        <f t="shared" si="1"/>
        <v>2</v>
      </c>
      <c r="N4310" s="6" t="str">
        <f t="shared" si="2"/>
        <v>Gen X</v>
      </c>
      <c r="O4310" s="6" t="str">
        <f t="shared" si="3"/>
        <v>Low Income</v>
      </c>
    </row>
    <row r="4311" hidden="1">
      <c r="A4311" s="1">
        <v>104309.0</v>
      </c>
      <c r="B4311" s="1">
        <v>77.0</v>
      </c>
      <c r="C4311" s="1">
        <v>12000.0</v>
      </c>
      <c r="D4311" s="1" t="s">
        <v>23</v>
      </c>
      <c r="E4311" s="1">
        <v>14413.55</v>
      </c>
      <c r="F4311" s="1">
        <v>4.0</v>
      </c>
      <c r="G4311" s="1">
        <v>31.0</v>
      </c>
      <c r="H4311" s="1">
        <v>3.0</v>
      </c>
      <c r="I4311" s="1" t="s">
        <v>22</v>
      </c>
      <c r="J4311" s="1">
        <v>0.441</v>
      </c>
      <c r="K4311" s="1">
        <v>0.768</v>
      </c>
      <c r="L4311" s="6">
        <f>if(J4311&gt;QUARTILE!$B$3, "TOP", if(J4311&lt;QUARTILE!$B$4, "BOTTOM", 0))</f>
        <v>0</v>
      </c>
      <c r="M4311" s="6">
        <f t="shared" si="1"/>
        <v>2</v>
      </c>
      <c r="N4311" s="6" t="str">
        <f t="shared" si="2"/>
        <v>Baby Boomer</v>
      </c>
      <c r="O4311" s="6" t="str">
        <f t="shared" si="3"/>
        <v>Low Income</v>
      </c>
    </row>
    <row r="4312" hidden="1">
      <c r="A4312" s="1">
        <v>104310.0</v>
      </c>
      <c r="B4312" s="1">
        <v>30.0</v>
      </c>
      <c r="C4312" s="1">
        <v>41000.0</v>
      </c>
      <c r="D4312" s="1" t="s">
        <v>25</v>
      </c>
      <c r="E4312" s="1">
        <v>3906.83</v>
      </c>
      <c r="F4312" s="1">
        <v>5.0</v>
      </c>
      <c r="G4312" s="1">
        <v>25.0</v>
      </c>
      <c r="H4312" s="1">
        <v>9.0</v>
      </c>
      <c r="I4312" s="1" t="s">
        <v>22</v>
      </c>
      <c r="J4312" s="1">
        <v>0.258</v>
      </c>
      <c r="K4312" s="1">
        <v>0.558</v>
      </c>
      <c r="L4312" s="6" t="str">
        <f>if(J4312&gt;QUARTILE!$B$3, "TOP", if(J4312&lt;QUARTILE!$B$4, "BOTTOM", 0))</f>
        <v>BOTTOM</v>
      </c>
      <c r="M4312" s="6">
        <f t="shared" si="1"/>
        <v>2</v>
      </c>
      <c r="N4312" s="6" t="str">
        <f t="shared" si="2"/>
        <v>Millenial</v>
      </c>
      <c r="O4312" s="6" t="str">
        <f t="shared" si="3"/>
        <v>Low Income</v>
      </c>
    </row>
    <row r="4313" hidden="1">
      <c r="A4313" s="1">
        <v>104311.0</v>
      </c>
      <c r="B4313" s="1">
        <v>32.0</v>
      </c>
      <c r="C4313" s="1">
        <v>38000.0</v>
      </c>
      <c r="D4313" s="1" t="s">
        <v>25</v>
      </c>
      <c r="E4313" s="1">
        <v>16670.56</v>
      </c>
      <c r="F4313" s="1">
        <v>3.0</v>
      </c>
      <c r="G4313" s="1">
        <v>17.0</v>
      </c>
      <c r="H4313" s="1">
        <v>13.0</v>
      </c>
      <c r="I4313" s="1" t="s">
        <v>22</v>
      </c>
      <c r="J4313" s="1">
        <v>0.846</v>
      </c>
      <c r="K4313" s="1">
        <v>0.614</v>
      </c>
      <c r="L4313" s="6" t="str">
        <f>if(J4313&gt;QUARTILE!$B$3, "TOP", if(J4313&lt;QUARTILE!$B$4, "BOTTOM", 0))</f>
        <v>TOP</v>
      </c>
      <c r="M4313" s="6">
        <f t="shared" si="1"/>
        <v>2</v>
      </c>
      <c r="N4313" s="6" t="str">
        <f t="shared" si="2"/>
        <v>Gen X</v>
      </c>
      <c r="O4313" s="6" t="str">
        <f t="shared" si="3"/>
        <v>Low Income</v>
      </c>
    </row>
    <row r="4314" hidden="1">
      <c r="A4314" s="1">
        <v>104312.0</v>
      </c>
      <c r="B4314" s="1">
        <v>35.0</v>
      </c>
      <c r="C4314" s="1">
        <v>12000.0</v>
      </c>
      <c r="D4314" s="1" t="s">
        <v>30</v>
      </c>
      <c r="E4314" s="1">
        <v>11562.23</v>
      </c>
      <c r="F4314" s="1">
        <v>3.0</v>
      </c>
      <c r="G4314" s="1">
        <v>14.0</v>
      </c>
      <c r="H4314" s="1">
        <v>9.0</v>
      </c>
      <c r="I4314" s="1" t="s">
        <v>22</v>
      </c>
      <c r="J4314" s="1">
        <v>0.433</v>
      </c>
      <c r="K4314" s="1">
        <v>0.186</v>
      </c>
      <c r="L4314" s="6">
        <f>if(J4314&gt;QUARTILE!$B$3, "TOP", if(J4314&lt;QUARTILE!$B$4, "BOTTOM", 0))</f>
        <v>0</v>
      </c>
      <c r="M4314" s="6">
        <f t="shared" si="1"/>
        <v>2</v>
      </c>
      <c r="N4314" s="6" t="str">
        <f t="shared" si="2"/>
        <v>Gen X</v>
      </c>
      <c r="O4314" s="6" t="str">
        <f t="shared" si="3"/>
        <v>Low Income</v>
      </c>
    </row>
    <row r="4315" hidden="1">
      <c r="A4315" s="1">
        <v>104313.0</v>
      </c>
      <c r="B4315" s="1">
        <v>68.0</v>
      </c>
      <c r="C4315" s="1">
        <v>10000.0</v>
      </c>
      <c r="D4315" s="1" t="s">
        <v>25</v>
      </c>
      <c r="E4315" s="1">
        <v>2726.55</v>
      </c>
      <c r="F4315" s="1">
        <v>3.0</v>
      </c>
      <c r="G4315" s="1">
        <v>20.0</v>
      </c>
      <c r="H4315" s="1">
        <v>6.0</v>
      </c>
      <c r="I4315" s="1" t="s">
        <v>22</v>
      </c>
      <c r="J4315" s="1">
        <v>0.149</v>
      </c>
      <c r="K4315" s="1">
        <v>0.263</v>
      </c>
      <c r="L4315" s="6" t="str">
        <f>if(J4315&gt;QUARTILE!$B$3, "TOP", if(J4315&lt;QUARTILE!$B$4, "BOTTOM", 0))</f>
        <v>BOTTOM</v>
      </c>
      <c r="M4315" s="6">
        <f t="shared" si="1"/>
        <v>2</v>
      </c>
      <c r="N4315" s="6" t="str">
        <f t="shared" si="2"/>
        <v>Baby Boomer</v>
      </c>
      <c r="O4315" s="6" t="str">
        <f t="shared" si="3"/>
        <v>Low Income</v>
      </c>
    </row>
    <row r="4316" hidden="1">
      <c r="A4316" s="1">
        <v>104314.0</v>
      </c>
      <c r="B4316" s="1">
        <v>50.0</v>
      </c>
      <c r="C4316" s="1">
        <v>15000.0</v>
      </c>
      <c r="D4316" s="1" t="s">
        <v>23</v>
      </c>
      <c r="E4316" s="1">
        <v>12484.84</v>
      </c>
      <c r="F4316" s="1">
        <v>1.0</v>
      </c>
      <c r="G4316" s="1">
        <v>18.0</v>
      </c>
      <c r="H4316" s="1">
        <v>6.0</v>
      </c>
      <c r="I4316" s="1" t="s">
        <v>22</v>
      </c>
      <c r="J4316" s="1">
        <v>0.135</v>
      </c>
      <c r="K4316" s="1">
        <v>0.997</v>
      </c>
      <c r="L4316" s="6" t="str">
        <f>if(J4316&gt;QUARTILE!$B$3, "TOP", if(J4316&lt;QUARTILE!$B$4, "BOTTOM", 0))</f>
        <v>BOTTOM</v>
      </c>
      <c r="M4316" s="6">
        <f t="shared" si="1"/>
        <v>2</v>
      </c>
      <c r="N4316" s="6" t="str">
        <f t="shared" si="2"/>
        <v>Gen X</v>
      </c>
      <c r="O4316" s="6" t="str">
        <f t="shared" si="3"/>
        <v>Low Income</v>
      </c>
    </row>
    <row r="4317" hidden="1">
      <c r="A4317" s="1">
        <v>104315.0</v>
      </c>
      <c r="B4317" s="1">
        <v>23.0</v>
      </c>
      <c r="C4317" s="1">
        <v>20000.0</v>
      </c>
      <c r="D4317" s="1" t="s">
        <v>25</v>
      </c>
      <c r="E4317" s="1">
        <v>3592.09</v>
      </c>
      <c r="F4317" s="1">
        <v>5.0</v>
      </c>
      <c r="G4317" s="1">
        <v>27.0</v>
      </c>
      <c r="H4317" s="1">
        <v>28.0</v>
      </c>
      <c r="I4317" s="1" t="s">
        <v>26</v>
      </c>
      <c r="J4317" s="1">
        <v>0.488</v>
      </c>
      <c r="K4317" s="1">
        <v>0.111</v>
      </c>
      <c r="L4317" s="6">
        <f>if(J4317&gt;QUARTILE!$B$3, "TOP", if(J4317&lt;QUARTILE!$B$4, "BOTTOM", 0))</f>
        <v>0</v>
      </c>
      <c r="M4317" s="6">
        <f t="shared" si="1"/>
        <v>3</v>
      </c>
      <c r="N4317" s="6" t="str">
        <f t="shared" si="2"/>
        <v>Millenial</v>
      </c>
      <c r="O4317" s="6" t="str">
        <f t="shared" si="3"/>
        <v>Low Income</v>
      </c>
    </row>
    <row r="4318" hidden="1">
      <c r="A4318" s="1">
        <v>104316.0</v>
      </c>
      <c r="B4318" s="1">
        <v>76.0</v>
      </c>
      <c r="C4318" s="1">
        <v>17000.0</v>
      </c>
      <c r="D4318" s="1" t="s">
        <v>25</v>
      </c>
      <c r="E4318" s="1">
        <v>26235.88</v>
      </c>
      <c r="F4318" s="1">
        <v>5.0</v>
      </c>
      <c r="G4318" s="1">
        <v>21.0</v>
      </c>
      <c r="H4318" s="1">
        <v>10.0</v>
      </c>
      <c r="I4318" s="1" t="s">
        <v>22</v>
      </c>
      <c r="J4318" s="1">
        <v>0.602</v>
      </c>
      <c r="K4318" s="1">
        <v>0.417</v>
      </c>
      <c r="L4318" s="6">
        <f>if(J4318&gt;QUARTILE!$B$3, "TOP", if(J4318&lt;QUARTILE!$B$4, "BOTTOM", 0))</f>
        <v>0</v>
      </c>
      <c r="M4318" s="6">
        <f t="shared" si="1"/>
        <v>2</v>
      </c>
      <c r="N4318" s="6" t="str">
        <f t="shared" si="2"/>
        <v>Baby Boomer</v>
      </c>
      <c r="O4318" s="6" t="str">
        <f t="shared" si="3"/>
        <v>Low Income</v>
      </c>
    </row>
    <row r="4319" hidden="1">
      <c r="A4319" s="1">
        <v>104317.0</v>
      </c>
      <c r="B4319" s="1">
        <v>44.0</v>
      </c>
      <c r="C4319" s="1">
        <v>24000.0</v>
      </c>
      <c r="D4319" s="1" t="s">
        <v>17</v>
      </c>
      <c r="E4319" s="1">
        <v>72724.5</v>
      </c>
      <c r="F4319" s="1">
        <v>2.0</v>
      </c>
      <c r="G4319" s="1">
        <v>12.0</v>
      </c>
      <c r="H4319" s="1">
        <v>9.0</v>
      </c>
      <c r="I4319" s="1" t="s">
        <v>18</v>
      </c>
      <c r="J4319" s="1">
        <v>0.248</v>
      </c>
      <c r="K4319" s="1">
        <v>0.285</v>
      </c>
      <c r="L4319" s="6" t="str">
        <f>if(J4319&gt;QUARTILE!$B$3, "TOP", if(J4319&lt;QUARTILE!$B$4, "BOTTOM", 0))</f>
        <v>BOTTOM</v>
      </c>
      <c r="M4319" s="6">
        <f t="shared" si="1"/>
        <v>1</v>
      </c>
      <c r="N4319" s="6" t="str">
        <f t="shared" si="2"/>
        <v>Gen X</v>
      </c>
      <c r="O4319" s="6" t="str">
        <f t="shared" si="3"/>
        <v>Low Income</v>
      </c>
    </row>
    <row r="4320" hidden="1">
      <c r="A4320" s="1">
        <v>104318.0</v>
      </c>
      <c r="B4320" s="1">
        <v>40.0</v>
      </c>
      <c r="C4320" s="1">
        <v>38000.0</v>
      </c>
      <c r="D4320" s="1" t="s">
        <v>23</v>
      </c>
      <c r="E4320" s="1">
        <v>12681.61</v>
      </c>
      <c r="F4320" s="1">
        <v>1.0</v>
      </c>
      <c r="G4320" s="1">
        <v>22.0</v>
      </c>
      <c r="H4320" s="1">
        <v>8.0</v>
      </c>
      <c r="I4320" s="1" t="s">
        <v>22</v>
      </c>
      <c r="J4320" s="1">
        <v>0.265</v>
      </c>
      <c r="K4320" s="1">
        <v>0.688</v>
      </c>
      <c r="L4320" s="6" t="str">
        <f>if(J4320&gt;QUARTILE!$B$3, "TOP", if(J4320&lt;QUARTILE!$B$4, "BOTTOM", 0))</f>
        <v>BOTTOM</v>
      </c>
      <c r="M4320" s="6">
        <f t="shared" si="1"/>
        <v>2</v>
      </c>
      <c r="N4320" s="6" t="str">
        <f t="shared" si="2"/>
        <v>Gen X</v>
      </c>
      <c r="O4320" s="6" t="str">
        <f t="shared" si="3"/>
        <v>Low Income</v>
      </c>
    </row>
    <row r="4321" hidden="1">
      <c r="A4321" s="1">
        <v>104319.0</v>
      </c>
      <c r="B4321" s="1">
        <v>76.0</v>
      </c>
      <c r="C4321" s="1">
        <v>29000.0</v>
      </c>
      <c r="D4321" s="1" t="s">
        <v>23</v>
      </c>
      <c r="E4321" s="1">
        <v>20013.47</v>
      </c>
      <c r="F4321" s="1">
        <v>5.0</v>
      </c>
      <c r="G4321" s="1">
        <v>18.0</v>
      </c>
      <c r="H4321" s="1">
        <v>3.0</v>
      </c>
      <c r="I4321" s="1" t="s">
        <v>22</v>
      </c>
      <c r="J4321" s="1">
        <v>0.552</v>
      </c>
      <c r="K4321" s="1">
        <v>0.285</v>
      </c>
      <c r="L4321" s="6">
        <f>if(J4321&gt;QUARTILE!$B$3, "TOP", if(J4321&lt;QUARTILE!$B$4, "BOTTOM", 0))</f>
        <v>0</v>
      </c>
      <c r="M4321" s="6">
        <f t="shared" si="1"/>
        <v>2</v>
      </c>
      <c r="N4321" s="6" t="str">
        <f t="shared" si="2"/>
        <v>Baby Boomer</v>
      </c>
      <c r="O4321" s="6" t="str">
        <f t="shared" si="3"/>
        <v>Low Income</v>
      </c>
    </row>
    <row r="4322" hidden="1">
      <c r="A4322" s="1">
        <v>104320.0</v>
      </c>
      <c r="B4322" s="1">
        <v>44.0</v>
      </c>
      <c r="C4322" s="1">
        <v>30000.0</v>
      </c>
      <c r="D4322" s="1" t="s">
        <v>30</v>
      </c>
      <c r="E4322" s="1">
        <v>11276.64</v>
      </c>
      <c r="F4322" s="1">
        <v>5.0</v>
      </c>
      <c r="G4322" s="1">
        <v>21.0</v>
      </c>
      <c r="H4322" s="1">
        <v>6.0</v>
      </c>
      <c r="I4322" s="1" t="s">
        <v>22</v>
      </c>
      <c r="J4322" s="1">
        <v>0.218</v>
      </c>
      <c r="K4322" s="1">
        <v>0.633</v>
      </c>
      <c r="L4322" s="6" t="str">
        <f>if(J4322&gt;QUARTILE!$B$3, "TOP", if(J4322&lt;QUARTILE!$B$4, "BOTTOM", 0))</f>
        <v>BOTTOM</v>
      </c>
      <c r="M4322" s="6">
        <f t="shared" si="1"/>
        <v>2</v>
      </c>
      <c r="N4322" s="6" t="str">
        <f t="shared" si="2"/>
        <v>Gen X</v>
      </c>
      <c r="O4322" s="6" t="str">
        <f t="shared" si="3"/>
        <v>Low Income</v>
      </c>
    </row>
    <row r="4323" hidden="1">
      <c r="A4323" s="1">
        <v>104321.0</v>
      </c>
      <c r="B4323" s="1">
        <v>51.0</v>
      </c>
      <c r="C4323" s="1">
        <v>5000.0</v>
      </c>
      <c r="D4323" s="1" t="s">
        <v>23</v>
      </c>
      <c r="E4323" s="1">
        <v>2980.53</v>
      </c>
      <c r="F4323" s="1">
        <v>2.0</v>
      </c>
      <c r="G4323" s="1">
        <v>20.0</v>
      </c>
      <c r="H4323" s="1">
        <v>2.0</v>
      </c>
      <c r="I4323" s="1" t="s">
        <v>22</v>
      </c>
      <c r="J4323" s="1">
        <v>0.908</v>
      </c>
      <c r="K4323" s="1">
        <v>0.961</v>
      </c>
      <c r="L4323" s="6" t="str">
        <f>if(J4323&gt;QUARTILE!$B$3, "TOP", if(J4323&lt;QUARTILE!$B$4, "BOTTOM", 0))</f>
        <v>TOP</v>
      </c>
      <c r="M4323" s="6">
        <f t="shared" si="1"/>
        <v>2</v>
      </c>
      <c r="N4323" s="6" t="str">
        <f t="shared" si="2"/>
        <v>Gen X</v>
      </c>
      <c r="O4323" s="6" t="str">
        <f t="shared" si="3"/>
        <v>Low Income</v>
      </c>
    </row>
    <row r="4324" hidden="1">
      <c r="A4324" s="1">
        <v>104322.0</v>
      </c>
      <c r="B4324" s="1">
        <v>73.0</v>
      </c>
      <c r="C4324" s="1">
        <v>8000.0</v>
      </c>
      <c r="D4324" s="1" t="s">
        <v>27</v>
      </c>
      <c r="E4324" s="1">
        <v>70504.82</v>
      </c>
      <c r="F4324" s="1">
        <v>4.0</v>
      </c>
      <c r="G4324" s="1">
        <v>18.0</v>
      </c>
      <c r="H4324" s="1">
        <v>4.0</v>
      </c>
      <c r="I4324" s="1" t="s">
        <v>18</v>
      </c>
      <c r="J4324" s="1">
        <v>0.69</v>
      </c>
      <c r="K4324" s="1">
        <v>0.102</v>
      </c>
      <c r="L4324" s="6">
        <f>if(J4324&gt;QUARTILE!$B$3, "TOP", if(J4324&lt;QUARTILE!$B$4, "BOTTOM", 0))</f>
        <v>0</v>
      </c>
      <c r="M4324" s="6">
        <f t="shared" si="1"/>
        <v>1</v>
      </c>
      <c r="N4324" s="6" t="str">
        <f t="shared" si="2"/>
        <v>Baby Boomer</v>
      </c>
      <c r="O4324" s="6" t="str">
        <f t="shared" si="3"/>
        <v>Low Income</v>
      </c>
    </row>
    <row r="4325" hidden="1">
      <c r="A4325" s="1">
        <v>104323.0</v>
      </c>
      <c r="B4325" s="1">
        <v>63.0</v>
      </c>
      <c r="C4325" s="1">
        <v>14000.0</v>
      </c>
      <c r="D4325" s="1" t="s">
        <v>25</v>
      </c>
      <c r="E4325" s="1">
        <v>2775.56</v>
      </c>
      <c r="F4325" s="1">
        <v>4.0</v>
      </c>
      <c r="G4325" s="1">
        <v>24.0</v>
      </c>
      <c r="H4325" s="1">
        <v>1.0</v>
      </c>
      <c r="I4325" s="1" t="s">
        <v>22</v>
      </c>
      <c r="J4325" s="1">
        <v>0.136</v>
      </c>
      <c r="K4325" s="1">
        <v>0.321</v>
      </c>
      <c r="L4325" s="6" t="str">
        <f>if(J4325&gt;QUARTILE!$B$3, "TOP", if(J4325&lt;QUARTILE!$B$4, "BOTTOM", 0))</f>
        <v>BOTTOM</v>
      </c>
      <c r="M4325" s="6">
        <f t="shared" si="1"/>
        <v>2</v>
      </c>
      <c r="N4325" s="6" t="str">
        <f t="shared" si="2"/>
        <v>Baby Boomer</v>
      </c>
      <c r="O4325" s="6" t="str">
        <f t="shared" si="3"/>
        <v>Low Income</v>
      </c>
    </row>
    <row r="4326" hidden="1">
      <c r="A4326" s="1">
        <v>104324.0</v>
      </c>
      <c r="B4326" s="1">
        <v>55.0</v>
      </c>
      <c r="C4326" s="1">
        <v>15000.0</v>
      </c>
      <c r="D4326" s="1" t="s">
        <v>27</v>
      </c>
      <c r="E4326" s="1">
        <v>2367.27</v>
      </c>
      <c r="F4326" s="1">
        <v>1.0</v>
      </c>
      <c r="G4326" s="1">
        <v>17.0</v>
      </c>
      <c r="H4326" s="1">
        <v>3.0</v>
      </c>
      <c r="I4326" s="1" t="s">
        <v>22</v>
      </c>
      <c r="J4326" s="1">
        <v>0.14</v>
      </c>
      <c r="K4326" s="1">
        <v>0.342</v>
      </c>
      <c r="L4326" s="6" t="str">
        <f>if(J4326&gt;QUARTILE!$B$3, "TOP", if(J4326&lt;QUARTILE!$B$4, "BOTTOM", 0))</f>
        <v>BOTTOM</v>
      </c>
      <c r="M4326" s="6">
        <f t="shared" si="1"/>
        <v>2</v>
      </c>
      <c r="N4326" s="6" t="str">
        <f t="shared" si="2"/>
        <v>Gen X</v>
      </c>
      <c r="O4326" s="6" t="str">
        <f t="shared" si="3"/>
        <v>Low Income</v>
      </c>
    </row>
    <row r="4327" hidden="1">
      <c r="A4327" s="1">
        <v>104325.0</v>
      </c>
      <c r="B4327" s="1">
        <v>31.0</v>
      </c>
      <c r="C4327" s="1">
        <v>36000.0</v>
      </c>
      <c r="D4327" s="1" t="s">
        <v>23</v>
      </c>
      <c r="E4327" s="1">
        <v>12293.11</v>
      </c>
      <c r="F4327" s="1">
        <v>3.0</v>
      </c>
      <c r="G4327" s="1">
        <v>16.0</v>
      </c>
      <c r="H4327" s="1">
        <v>8.0</v>
      </c>
      <c r="I4327" s="1" t="s">
        <v>22</v>
      </c>
      <c r="J4327" s="1">
        <v>0.245</v>
      </c>
      <c r="K4327" s="1">
        <v>0.3</v>
      </c>
      <c r="L4327" s="6" t="str">
        <f>if(J4327&gt;QUARTILE!$B$3, "TOP", if(J4327&lt;QUARTILE!$B$4, "BOTTOM", 0))</f>
        <v>BOTTOM</v>
      </c>
      <c r="M4327" s="6">
        <f t="shared" si="1"/>
        <v>2</v>
      </c>
      <c r="N4327" s="6" t="str">
        <f t="shared" si="2"/>
        <v>Gen X</v>
      </c>
      <c r="O4327" s="6" t="str">
        <f t="shared" si="3"/>
        <v>Low Income</v>
      </c>
    </row>
    <row r="4328" hidden="1">
      <c r="A4328" s="1">
        <v>104326.0</v>
      </c>
      <c r="B4328" s="1">
        <v>53.0</v>
      </c>
      <c r="C4328" s="1">
        <v>13000.0</v>
      </c>
      <c r="D4328" s="1" t="s">
        <v>23</v>
      </c>
      <c r="E4328" s="1">
        <v>21510.85</v>
      </c>
      <c r="F4328" s="1">
        <v>2.0</v>
      </c>
      <c r="G4328" s="1">
        <v>13.0</v>
      </c>
      <c r="H4328" s="1">
        <v>3.0</v>
      </c>
      <c r="I4328" s="1" t="s">
        <v>22</v>
      </c>
      <c r="J4328" s="1">
        <v>0.68</v>
      </c>
      <c r="K4328" s="1">
        <v>0.27</v>
      </c>
      <c r="L4328" s="6">
        <f>if(J4328&gt;QUARTILE!$B$3, "TOP", if(J4328&lt;QUARTILE!$B$4, "BOTTOM", 0))</f>
        <v>0</v>
      </c>
      <c r="M4328" s="6">
        <f t="shared" si="1"/>
        <v>2</v>
      </c>
      <c r="N4328" s="6" t="str">
        <f t="shared" si="2"/>
        <v>Gen X</v>
      </c>
      <c r="O4328" s="6" t="str">
        <f t="shared" si="3"/>
        <v>Low Income</v>
      </c>
    </row>
    <row r="4329" hidden="1">
      <c r="A4329" s="1">
        <v>104327.0</v>
      </c>
      <c r="B4329" s="1">
        <v>70.0</v>
      </c>
      <c r="C4329" s="1">
        <v>33000.0</v>
      </c>
      <c r="D4329" s="1" t="s">
        <v>25</v>
      </c>
      <c r="E4329" s="1">
        <v>8767.72</v>
      </c>
      <c r="F4329" s="1">
        <v>2.0</v>
      </c>
      <c r="G4329" s="1">
        <v>21.0</v>
      </c>
      <c r="H4329" s="1">
        <v>4.0</v>
      </c>
      <c r="I4329" s="1" t="s">
        <v>22</v>
      </c>
      <c r="J4329" s="1">
        <v>0.156</v>
      </c>
      <c r="K4329" s="1">
        <v>0.63</v>
      </c>
      <c r="L4329" s="6" t="str">
        <f>if(J4329&gt;QUARTILE!$B$3, "TOP", if(J4329&lt;QUARTILE!$B$4, "BOTTOM", 0))</f>
        <v>BOTTOM</v>
      </c>
      <c r="M4329" s="6">
        <f t="shared" si="1"/>
        <v>2</v>
      </c>
      <c r="N4329" s="6" t="str">
        <f t="shared" si="2"/>
        <v>Baby Boomer</v>
      </c>
      <c r="O4329" s="6" t="str">
        <f t="shared" si="3"/>
        <v>Low Income</v>
      </c>
    </row>
    <row r="4330" hidden="1">
      <c r="A4330" s="1">
        <v>104328.0</v>
      </c>
      <c r="B4330" s="1">
        <v>25.0</v>
      </c>
      <c r="C4330" s="1">
        <v>14000.0</v>
      </c>
      <c r="D4330" s="1" t="s">
        <v>23</v>
      </c>
      <c r="E4330" s="1">
        <v>4276.67</v>
      </c>
      <c r="F4330" s="1">
        <v>5.0</v>
      </c>
      <c r="G4330" s="1">
        <v>20.0</v>
      </c>
      <c r="H4330" s="1">
        <v>18.0</v>
      </c>
      <c r="I4330" s="1" t="s">
        <v>22</v>
      </c>
      <c r="J4330" s="1">
        <v>0.093</v>
      </c>
      <c r="K4330" s="1">
        <v>0.498</v>
      </c>
      <c r="L4330" s="6" t="str">
        <f>if(J4330&gt;QUARTILE!$B$3, "TOP", if(J4330&lt;QUARTILE!$B$4, "BOTTOM", 0))</f>
        <v>BOTTOM</v>
      </c>
      <c r="M4330" s="6">
        <f t="shared" si="1"/>
        <v>2</v>
      </c>
      <c r="N4330" s="6" t="str">
        <f t="shared" si="2"/>
        <v>Millenial</v>
      </c>
      <c r="O4330" s="6" t="str">
        <f t="shared" si="3"/>
        <v>Low Income</v>
      </c>
    </row>
    <row r="4331" hidden="1">
      <c r="A4331" s="1">
        <v>104329.0</v>
      </c>
      <c r="B4331" s="1">
        <v>79.0</v>
      </c>
      <c r="C4331" s="1">
        <v>11000.0</v>
      </c>
      <c r="D4331" s="1" t="s">
        <v>25</v>
      </c>
      <c r="E4331" s="1">
        <v>34181.12</v>
      </c>
      <c r="F4331" s="1">
        <v>5.0</v>
      </c>
      <c r="G4331" s="1">
        <v>20.0</v>
      </c>
      <c r="H4331" s="1">
        <v>4.0</v>
      </c>
      <c r="I4331" s="1" t="s">
        <v>18</v>
      </c>
      <c r="J4331" s="1">
        <v>0.878</v>
      </c>
      <c r="K4331" s="1">
        <v>0.359</v>
      </c>
      <c r="L4331" s="6" t="str">
        <f>if(J4331&gt;QUARTILE!$B$3, "TOP", if(J4331&lt;QUARTILE!$B$4, "BOTTOM", 0))</f>
        <v>TOP</v>
      </c>
      <c r="M4331" s="6">
        <f t="shared" si="1"/>
        <v>1</v>
      </c>
      <c r="N4331" s="6" t="str">
        <f t="shared" si="2"/>
        <v>Baby Boomer</v>
      </c>
      <c r="O4331" s="6" t="str">
        <f t="shared" si="3"/>
        <v>Low Income</v>
      </c>
    </row>
    <row r="4332" hidden="1">
      <c r="A4332" s="1">
        <v>104330.0</v>
      </c>
      <c r="B4332" s="1">
        <v>52.0</v>
      </c>
      <c r="C4332" s="1">
        <v>11000.0</v>
      </c>
      <c r="D4332" s="1" t="s">
        <v>23</v>
      </c>
      <c r="E4332" s="1">
        <v>9022.96</v>
      </c>
      <c r="F4332" s="1">
        <v>2.0</v>
      </c>
      <c r="G4332" s="1">
        <v>22.0</v>
      </c>
      <c r="H4332" s="1">
        <v>3.0</v>
      </c>
      <c r="I4332" s="1" t="s">
        <v>22</v>
      </c>
      <c r="J4332" s="1">
        <v>0.528</v>
      </c>
      <c r="K4332" s="1">
        <v>0.801</v>
      </c>
      <c r="L4332" s="6">
        <f>if(J4332&gt;QUARTILE!$B$3, "TOP", if(J4332&lt;QUARTILE!$B$4, "BOTTOM", 0))</f>
        <v>0</v>
      </c>
      <c r="M4332" s="6">
        <f t="shared" si="1"/>
        <v>2</v>
      </c>
      <c r="N4332" s="6" t="str">
        <f t="shared" si="2"/>
        <v>Gen X</v>
      </c>
      <c r="O4332" s="6" t="str">
        <f t="shared" si="3"/>
        <v>Low Income</v>
      </c>
    </row>
    <row r="4333" hidden="1">
      <c r="A4333" s="1">
        <v>104331.0</v>
      </c>
      <c r="B4333" s="1">
        <v>36.0</v>
      </c>
      <c r="C4333" s="1">
        <v>85000.0</v>
      </c>
      <c r="D4333" s="1" t="s">
        <v>27</v>
      </c>
      <c r="E4333" s="1">
        <v>4321.4</v>
      </c>
      <c r="F4333" s="1">
        <v>3.0</v>
      </c>
      <c r="G4333" s="1">
        <v>14.0</v>
      </c>
      <c r="H4333" s="1">
        <v>13.0</v>
      </c>
      <c r="I4333" s="1" t="s">
        <v>22</v>
      </c>
      <c r="J4333" s="1">
        <v>0.949</v>
      </c>
      <c r="K4333" s="1">
        <v>0.147</v>
      </c>
      <c r="L4333" s="6" t="str">
        <f>if(J4333&gt;QUARTILE!$B$3, "TOP", if(J4333&lt;QUARTILE!$B$4, "BOTTOM", 0))</f>
        <v>TOP</v>
      </c>
      <c r="M4333" s="6">
        <f t="shared" si="1"/>
        <v>2</v>
      </c>
      <c r="N4333" s="6" t="str">
        <f t="shared" si="2"/>
        <v>Gen X</v>
      </c>
      <c r="O4333" s="6" t="str">
        <f t="shared" si="3"/>
        <v>Medium Income</v>
      </c>
    </row>
    <row r="4334" hidden="1">
      <c r="A4334" s="1">
        <v>104332.0</v>
      </c>
      <c r="B4334" s="1">
        <v>47.0</v>
      </c>
      <c r="C4334" s="1">
        <v>14000.0</v>
      </c>
      <c r="D4334" s="1" t="s">
        <v>21</v>
      </c>
      <c r="E4334" s="1">
        <v>9085.28</v>
      </c>
      <c r="F4334" s="1">
        <v>4.0</v>
      </c>
      <c r="G4334" s="1">
        <v>20.0</v>
      </c>
      <c r="H4334" s="1">
        <v>14.0</v>
      </c>
      <c r="I4334" s="1" t="s">
        <v>22</v>
      </c>
      <c r="J4334" s="1">
        <v>0.793</v>
      </c>
      <c r="K4334" s="1">
        <v>0.12</v>
      </c>
      <c r="L4334" s="6">
        <f>if(J4334&gt;QUARTILE!$B$3, "TOP", if(J4334&lt;QUARTILE!$B$4, "BOTTOM", 0))</f>
        <v>0</v>
      </c>
      <c r="M4334" s="6">
        <f t="shared" si="1"/>
        <v>2</v>
      </c>
      <c r="N4334" s="6" t="str">
        <f t="shared" si="2"/>
        <v>Gen X</v>
      </c>
      <c r="O4334" s="6" t="str">
        <f t="shared" si="3"/>
        <v>Low Income</v>
      </c>
    </row>
    <row r="4335">
      <c r="A4335" s="1">
        <v>104333.0</v>
      </c>
      <c r="B4335" s="1">
        <v>80.0</v>
      </c>
      <c r="C4335" s="1">
        <v>33000.0</v>
      </c>
      <c r="D4335" s="1" t="s">
        <v>23</v>
      </c>
      <c r="E4335" s="1">
        <v>4830.08</v>
      </c>
      <c r="F4335" s="1">
        <v>1.0</v>
      </c>
      <c r="G4335" s="1">
        <v>20.0</v>
      </c>
      <c r="H4335" s="1">
        <v>7.0</v>
      </c>
      <c r="I4335" s="1" t="s">
        <v>22</v>
      </c>
      <c r="J4335" s="1">
        <v>0.324</v>
      </c>
      <c r="K4335" s="1">
        <v>0.513</v>
      </c>
      <c r="L4335" s="6">
        <f>if(J4335&gt;QUARTILE!$B$3, "TOP", if(J4335&lt;QUARTILE!$B$4, "BOTTOM", 0))</f>
        <v>0</v>
      </c>
      <c r="M4335" s="6">
        <f t="shared" si="1"/>
        <v>2</v>
      </c>
      <c r="N4335" s="6" t="str">
        <f t="shared" si="2"/>
        <v>Silent</v>
      </c>
      <c r="O4335" s="6" t="str">
        <f t="shared" si="3"/>
        <v>Low Income</v>
      </c>
    </row>
    <row r="4336" hidden="1">
      <c r="A4336" s="1">
        <v>104334.0</v>
      </c>
      <c r="B4336" s="1">
        <v>31.0</v>
      </c>
      <c r="C4336" s="1">
        <v>9000.0</v>
      </c>
      <c r="D4336" s="1" t="s">
        <v>23</v>
      </c>
      <c r="E4336" s="1">
        <v>14656.39</v>
      </c>
      <c r="F4336" s="1">
        <v>4.0</v>
      </c>
      <c r="G4336" s="1">
        <v>29.0</v>
      </c>
      <c r="H4336" s="1">
        <v>13.0</v>
      </c>
      <c r="I4336" s="1" t="s">
        <v>22</v>
      </c>
      <c r="J4336" s="1">
        <v>0.242</v>
      </c>
      <c r="K4336" s="1">
        <v>0.304</v>
      </c>
      <c r="L4336" s="6" t="str">
        <f>if(J4336&gt;QUARTILE!$B$3, "TOP", if(J4336&lt;QUARTILE!$B$4, "BOTTOM", 0))</f>
        <v>BOTTOM</v>
      </c>
      <c r="M4336" s="6">
        <f t="shared" si="1"/>
        <v>2</v>
      </c>
      <c r="N4336" s="6" t="str">
        <f t="shared" si="2"/>
        <v>Gen X</v>
      </c>
      <c r="O4336" s="6" t="str">
        <f t="shared" si="3"/>
        <v>Low Income</v>
      </c>
    </row>
    <row r="4337" hidden="1">
      <c r="A4337" s="1">
        <v>104335.0</v>
      </c>
      <c r="B4337" s="1">
        <v>76.0</v>
      </c>
      <c r="C4337" s="1">
        <v>52000.0</v>
      </c>
      <c r="D4337" s="1" t="s">
        <v>17</v>
      </c>
      <c r="E4337" s="1">
        <v>22069.85</v>
      </c>
      <c r="F4337" s="1">
        <v>1.0</v>
      </c>
      <c r="G4337" s="1">
        <v>14.0</v>
      </c>
      <c r="H4337" s="1">
        <v>6.0</v>
      </c>
      <c r="I4337" s="1" t="s">
        <v>22</v>
      </c>
      <c r="J4337" s="1">
        <v>0.616</v>
      </c>
      <c r="K4337" s="1">
        <v>0.174</v>
      </c>
      <c r="L4337" s="6">
        <f>if(J4337&gt;QUARTILE!$B$3, "TOP", if(J4337&lt;QUARTILE!$B$4, "BOTTOM", 0))</f>
        <v>0</v>
      </c>
      <c r="M4337" s="6">
        <f t="shared" si="1"/>
        <v>2</v>
      </c>
      <c r="N4337" s="6" t="str">
        <f t="shared" si="2"/>
        <v>Baby Boomer</v>
      </c>
      <c r="O4337" s="6" t="str">
        <f t="shared" si="3"/>
        <v>Medium Income</v>
      </c>
    </row>
    <row r="4338" hidden="1">
      <c r="A4338" s="1">
        <v>104336.0</v>
      </c>
      <c r="B4338" s="1">
        <v>37.0</v>
      </c>
      <c r="C4338" s="1">
        <v>27000.0</v>
      </c>
      <c r="D4338" s="1" t="s">
        <v>27</v>
      </c>
      <c r="E4338" s="1">
        <v>32144.54</v>
      </c>
      <c r="F4338" s="1">
        <v>3.0</v>
      </c>
      <c r="G4338" s="1">
        <v>26.0</v>
      </c>
      <c r="H4338" s="1">
        <v>14.0</v>
      </c>
      <c r="I4338" s="1" t="s">
        <v>18</v>
      </c>
      <c r="J4338" s="1">
        <v>0.18</v>
      </c>
      <c r="K4338" s="1">
        <v>0.591</v>
      </c>
      <c r="L4338" s="6" t="str">
        <f>if(J4338&gt;QUARTILE!$B$3, "TOP", if(J4338&lt;QUARTILE!$B$4, "BOTTOM", 0))</f>
        <v>BOTTOM</v>
      </c>
      <c r="M4338" s="6">
        <f t="shared" si="1"/>
        <v>1</v>
      </c>
      <c r="N4338" s="6" t="str">
        <f t="shared" si="2"/>
        <v>Gen X</v>
      </c>
      <c r="O4338" s="6" t="str">
        <f t="shared" si="3"/>
        <v>Low Income</v>
      </c>
    </row>
    <row r="4339" hidden="1">
      <c r="A4339" s="1">
        <v>104337.0</v>
      </c>
      <c r="B4339" s="1">
        <v>66.0</v>
      </c>
      <c r="C4339" s="1">
        <v>26000.0</v>
      </c>
      <c r="D4339" s="1" t="s">
        <v>23</v>
      </c>
      <c r="E4339" s="1">
        <v>5164.07</v>
      </c>
      <c r="F4339" s="1">
        <v>2.0</v>
      </c>
      <c r="G4339" s="1">
        <v>23.0</v>
      </c>
      <c r="H4339" s="1">
        <v>4.0</v>
      </c>
      <c r="I4339" s="1" t="s">
        <v>22</v>
      </c>
      <c r="J4339" s="1">
        <v>0.683</v>
      </c>
      <c r="K4339" s="1">
        <v>0.496</v>
      </c>
      <c r="L4339" s="6">
        <f>if(J4339&gt;QUARTILE!$B$3, "TOP", if(J4339&lt;QUARTILE!$B$4, "BOTTOM", 0))</f>
        <v>0</v>
      </c>
      <c r="M4339" s="6">
        <f t="shared" si="1"/>
        <v>2</v>
      </c>
      <c r="N4339" s="6" t="str">
        <f t="shared" si="2"/>
        <v>Baby Boomer</v>
      </c>
      <c r="O4339" s="6" t="str">
        <f t="shared" si="3"/>
        <v>Low Income</v>
      </c>
    </row>
    <row r="4340" hidden="1">
      <c r="A4340" s="1">
        <v>104338.0</v>
      </c>
      <c r="B4340" s="1">
        <v>42.0</v>
      </c>
      <c r="C4340" s="1">
        <v>28000.0</v>
      </c>
      <c r="D4340" s="1" t="s">
        <v>25</v>
      </c>
      <c r="E4340" s="1">
        <v>3653.33</v>
      </c>
      <c r="F4340" s="1">
        <v>3.0</v>
      </c>
      <c r="G4340" s="1">
        <v>22.0</v>
      </c>
      <c r="H4340" s="1">
        <v>8.0</v>
      </c>
      <c r="I4340" s="1" t="s">
        <v>22</v>
      </c>
      <c r="J4340" s="1">
        <v>0.062</v>
      </c>
      <c r="K4340" s="1">
        <v>0.202</v>
      </c>
      <c r="L4340" s="6" t="str">
        <f>if(J4340&gt;QUARTILE!$B$3, "TOP", if(J4340&lt;QUARTILE!$B$4, "BOTTOM", 0))</f>
        <v>BOTTOM</v>
      </c>
      <c r="M4340" s="6">
        <f t="shared" si="1"/>
        <v>2</v>
      </c>
      <c r="N4340" s="6" t="str">
        <f t="shared" si="2"/>
        <v>Gen X</v>
      </c>
      <c r="O4340" s="6" t="str">
        <f t="shared" si="3"/>
        <v>Low Income</v>
      </c>
    </row>
    <row r="4341" hidden="1">
      <c r="A4341" s="1">
        <v>104339.0</v>
      </c>
      <c r="B4341" s="1">
        <v>57.0</v>
      </c>
      <c r="C4341" s="1">
        <v>30000.0</v>
      </c>
      <c r="D4341" s="1" t="s">
        <v>23</v>
      </c>
      <c r="E4341" s="1">
        <v>395.96</v>
      </c>
      <c r="F4341" s="1">
        <v>2.0</v>
      </c>
      <c r="G4341" s="1">
        <v>15.0</v>
      </c>
      <c r="H4341" s="1">
        <v>9.0</v>
      </c>
      <c r="I4341" s="1" t="s">
        <v>22</v>
      </c>
      <c r="J4341" s="1">
        <v>0.853</v>
      </c>
      <c r="K4341" s="1">
        <v>0.264</v>
      </c>
      <c r="L4341" s="6" t="str">
        <f>if(J4341&gt;QUARTILE!$B$3, "TOP", if(J4341&lt;QUARTILE!$B$4, "BOTTOM", 0))</f>
        <v>TOP</v>
      </c>
      <c r="M4341" s="6">
        <f t="shared" si="1"/>
        <v>2</v>
      </c>
      <c r="N4341" s="6" t="str">
        <f t="shared" si="2"/>
        <v>Gen X</v>
      </c>
      <c r="O4341" s="6" t="str">
        <f t="shared" si="3"/>
        <v>Low Income</v>
      </c>
    </row>
    <row r="4342" hidden="1">
      <c r="A4342" s="1">
        <v>104340.0</v>
      </c>
      <c r="B4342" s="1">
        <v>41.0</v>
      </c>
      <c r="C4342" s="1">
        <v>36000.0</v>
      </c>
      <c r="D4342" s="1" t="s">
        <v>23</v>
      </c>
      <c r="E4342" s="1">
        <v>5177.69</v>
      </c>
      <c r="F4342" s="1">
        <v>5.0</v>
      </c>
      <c r="G4342" s="1">
        <v>19.0</v>
      </c>
      <c r="H4342" s="1">
        <v>8.0</v>
      </c>
      <c r="I4342" s="1" t="s">
        <v>22</v>
      </c>
      <c r="J4342" s="1">
        <v>0.941</v>
      </c>
      <c r="K4342" s="1">
        <v>0.673</v>
      </c>
      <c r="L4342" s="6" t="str">
        <f>if(J4342&gt;QUARTILE!$B$3, "TOP", if(J4342&lt;QUARTILE!$B$4, "BOTTOM", 0))</f>
        <v>TOP</v>
      </c>
      <c r="M4342" s="6">
        <f t="shared" si="1"/>
        <v>2</v>
      </c>
      <c r="N4342" s="6" t="str">
        <f t="shared" si="2"/>
        <v>Gen X</v>
      </c>
      <c r="O4342" s="6" t="str">
        <f t="shared" si="3"/>
        <v>Low Income</v>
      </c>
    </row>
    <row r="4343" hidden="1">
      <c r="A4343" s="1">
        <v>104341.0</v>
      </c>
      <c r="B4343" s="1">
        <v>31.0</v>
      </c>
      <c r="C4343" s="1">
        <v>15000.0</v>
      </c>
      <c r="D4343" s="1" t="s">
        <v>24</v>
      </c>
      <c r="E4343" s="1">
        <v>483.91</v>
      </c>
      <c r="F4343" s="1">
        <v>1.0</v>
      </c>
      <c r="G4343" s="1">
        <v>18.0</v>
      </c>
      <c r="H4343" s="1">
        <v>8.0</v>
      </c>
      <c r="I4343" s="1" t="s">
        <v>22</v>
      </c>
      <c r="J4343" s="1">
        <v>0.996</v>
      </c>
      <c r="K4343" s="1">
        <v>0.327</v>
      </c>
      <c r="L4343" s="6" t="str">
        <f>if(J4343&gt;QUARTILE!$B$3, "TOP", if(J4343&lt;QUARTILE!$B$4, "BOTTOM", 0))</f>
        <v>TOP</v>
      </c>
      <c r="M4343" s="6">
        <f t="shared" si="1"/>
        <v>2</v>
      </c>
      <c r="N4343" s="6" t="str">
        <f t="shared" si="2"/>
        <v>Gen X</v>
      </c>
      <c r="O4343" s="6" t="str">
        <f t="shared" si="3"/>
        <v>Low Income</v>
      </c>
    </row>
    <row r="4344" hidden="1">
      <c r="A4344" s="1">
        <v>104342.0</v>
      </c>
      <c r="B4344" s="1">
        <v>43.0</v>
      </c>
      <c r="C4344" s="1">
        <v>15000.0</v>
      </c>
      <c r="D4344" s="1" t="s">
        <v>27</v>
      </c>
      <c r="E4344" s="1">
        <v>8476.89</v>
      </c>
      <c r="F4344" s="1">
        <v>5.0</v>
      </c>
      <c r="G4344" s="1">
        <v>23.0</v>
      </c>
      <c r="H4344" s="1">
        <v>15.0</v>
      </c>
      <c r="I4344" s="1" t="s">
        <v>18</v>
      </c>
      <c r="J4344" s="1">
        <v>0.344</v>
      </c>
      <c r="K4344" s="1">
        <v>0.155</v>
      </c>
      <c r="L4344" s="6">
        <f>if(J4344&gt;QUARTILE!$B$3, "TOP", if(J4344&lt;QUARTILE!$B$4, "BOTTOM", 0))</f>
        <v>0</v>
      </c>
      <c r="M4344" s="6">
        <f t="shared" si="1"/>
        <v>1</v>
      </c>
      <c r="N4344" s="6" t="str">
        <f t="shared" si="2"/>
        <v>Gen X</v>
      </c>
      <c r="O4344" s="6" t="str">
        <f t="shared" si="3"/>
        <v>Low Income</v>
      </c>
    </row>
    <row r="4345" hidden="1">
      <c r="A4345" s="1">
        <v>104343.0</v>
      </c>
      <c r="B4345" s="1">
        <v>55.0</v>
      </c>
      <c r="C4345" s="1">
        <v>23000.0</v>
      </c>
      <c r="D4345" s="1" t="s">
        <v>27</v>
      </c>
      <c r="E4345" s="1">
        <v>3149.3</v>
      </c>
      <c r="F4345" s="1">
        <v>2.0</v>
      </c>
      <c r="G4345" s="1">
        <v>21.0</v>
      </c>
      <c r="H4345" s="1">
        <v>6.0</v>
      </c>
      <c r="I4345" s="1" t="s">
        <v>22</v>
      </c>
      <c r="J4345" s="1">
        <v>0.562</v>
      </c>
      <c r="K4345" s="1">
        <v>0.966</v>
      </c>
      <c r="L4345" s="6">
        <f>if(J4345&gt;QUARTILE!$B$3, "TOP", if(J4345&lt;QUARTILE!$B$4, "BOTTOM", 0))</f>
        <v>0</v>
      </c>
      <c r="M4345" s="6">
        <f t="shared" si="1"/>
        <v>2</v>
      </c>
      <c r="N4345" s="6" t="str">
        <f t="shared" si="2"/>
        <v>Gen X</v>
      </c>
      <c r="O4345" s="6" t="str">
        <f t="shared" si="3"/>
        <v>Low Income</v>
      </c>
    </row>
    <row r="4346" hidden="1">
      <c r="A4346" s="1">
        <v>104344.0</v>
      </c>
      <c r="B4346" s="1">
        <v>40.0</v>
      </c>
      <c r="C4346" s="1">
        <v>33000.0</v>
      </c>
      <c r="D4346" s="1" t="s">
        <v>23</v>
      </c>
      <c r="E4346" s="1">
        <v>17345.04</v>
      </c>
      <c r="F4346" s="1">
        <v>1.0</v>
      </c>
      <c r="G4346" s="1">
        <v>22.0</v>
      </c>
      <c r="H4346" s="1">
        <v>6.0</v>
      </c>
      <c r="I4346" s="1" t="s">
        <v>22</v>
      </c>
      <c r="J4346" s="1">
        <v>0.913</v>
      </c>
      <c r="K4346" s="1">
        <v>0.088</v>
      </c>
      <c r="L4346" s="6" t="str">
        <f>if(J4346&gt;QUARTILE!$B$3, "TOP", if(J4346&lt;QUARTILE!$B$4, "BOTTOM", 0))</f>
        <v>TOP</v>
      </c>
      <c r="M4346" s="6">
        <f t="shared" si="1"/>
        <v>2</v>
      </c>
      <c r="N4346" s="6" t="str">
        <f t="shared" si="2"/>
        <v>Gen X</v>
      </c>
      <c r="O4346" s="6" t="str">
        <f t="shared" si="3"/>
        <v>Low Income</v>
      </c>
    </row>
    <row r="4347" hidden="1">
      <c r="A4347" s="1">
        <v>104345.0</v>
      </c>
      <c r="B4347" s="1">
        <v>39.0</v>
      </c>
      <c r="C4347" s="1">
        <v>21000.0</v>
      </c>
      <c r="D4347" s="1" t="s">
        <v>23</v>
      </c>
      <c r="E4347" s="1">
        <v>9681.3</v>
      </c>
      <c r="F4347" s="1">
        <v>1.0</v>
      </c>
      <c r="G4347" s="1">
        <v>22.0</v>
      </c>
      <c r="H4347" s="1">
        <v>8.0</v>
      </c>
      <c r="I4347" s="1" t="s">
        <v>22</v>
      </c>
      <c r="J4347" s="1">
        <v>0.512</v>
      </c>
      <c r="K4347" s="1">
        <v>0.147</v>
      </c>
      <c r="L4347" s="6">
        <f>if(J4347&gt;QUARTILE!$B$3, "TOP", if(J4347&lt;QUARTILE!$B$4, "BOTTOM", 0))</f>
        <v>0</v>
      </c>
      <c r="M4347" s="6">
        <f t="shared" si="1"/>
        <v>2</v>
      </c>
      <c r="N4347" s="6" t="str">
        <f t="shared" si="2"/>
        <v>Gen X</v>
      </c>
      <c r="O4347" s="6" t="str">
        <f t="shared" si="3"/>
        <v>Low Income</v>
      </c>
    </row>
    <row r="4348" hidden="1">
      <c r="A4348" s="1">
        <v>104346.0</v>
      </c>
      <c r="B4348" s="1">
        <v>65.0</v>
      </c>
      <c r="C4348" s="1">
        <v>35000.0</v>
      </c>
      <c r="D4348" s="1" t="s">
        <v>17</v>
      </c>
      <c r="E4348" s="1">
        <v>1965.17</v>
      </c>
      <c r="F4348" s="1">
        <v>5.0</v>
      </c>
      <c r="G4348" s="1">
        <v>17.0</v>
      </c>
      <c r="H4348" s="1">
        <v>3.0</v>
      </c>
      <c r="I4348" s="1" t="s">
        <v>22</v>
      </c>
      <c r="J4348" s="1">
        <v>0.329</v>
      </c>
      <c r="K4348" s="1">
        <v>0.667</v>
      </c>
      <c r="L4348" s="6">
        <f>if(J4348&gt;QUARTILE!$B$3, "TOP", if(J4348&lt;QUARTILE!$B$4, "BOTTOM", 0))</f>
        <v>0</v>
      </c>
      <c r="M4348" s="6">
        <f t="shared" si="1"/>
        <v>2</v>
      </c>
      <c r="N4348" s="6" t="str">
        <f t="shared" si="2"/>
        <v>Baby Boomer</v>
      </c>
      <c r="O4348" s="6" t="str">
        <f t="shared" si="3"/>
        <v>Low Income</v>
      </c>
    </row>
    <row r="4349" hidden="1">
      <c r="A4349" s="1">
        <v>104347.0</v>
      </c>
      <c r="B4349" s="1">
        <v>74.0</v>
      </c>
      <c r="C4349" s="1">
        <v>32000.0</v>
      </c>
      <c r="D4349" s="1" t="s">
        <v>23</v>
      </c>
      <c r="E4349" s="1">
        <v>10212.06</v>
      </c>
      <c r="F4349" s="1">
        <v>1.0</v>
      </c>
      <c r="G4349" s="1">
        <v>13.0</v>
      </c>
      <c r="H4349" s="1">
        <v>6.0</v>
      </c>
      <c r="I4349" s="1" t="s">
        <v>22</v>
      </c>
      <c r="J4349" s="1">
        <v>0.099</v>
      </c>
      <c r="K4349" s="1">
        <v>0.426</v>
      </c>
      <c r="L4349" s="6" t="str">
        <f>if(J4349&gt;QUARTILE!$B$3, "TOP", if(J4349&lt;QUARTILE!$B$4, "BOTTOM", 0))</f>
        <v>BOTTOM</v>
      </c>
      <c r="M4349" s="6">
        <f t="shared" si="1"/>
        <v>2</v>
      </c>
      <c r="N4349" s="6" t="str">
        <f t="shared" si="2"/>
        <v>Baby Boomer</v>
      </c>
      <c r="O4349" s="6" t="str">
        <f t="shared" si="3"/>
        <v>Low Income</v>
      </c>
    </row>
    <row r="4350" hidden="1">
      <c r="A4350" s="1">
        <v>104348.0</v>
      </c>
      <c r="B4350" s="1">
        <v>36.0</v>
      </c>
      <c r="C4350" s="1">
        <v>19000.0</v>
      </c>
      <c r="D4350" s="1" t="s">
        <v>25</v>
      </c>
      <c r="E4350" s="1">
        <v>4697.95</v>
      </c>
      <c r="F4350" s="1">
        <v>2.0</v>
      </c>
      <c r="G4350" s="1">
        <v>21.0</v>
      </c>
      <c r="H4350" s="1">
        <v>16.0</v>
      </c>
      <c r="I4350" s="1" t="s">
        <v>18</v>
      </c>
      <c r="J4350" s="1">
        <v>0.444</v>
      </c>
      <c r="K4350" s="1">
        <v>0.753</v>
      </c>
      <c r="L4350" s="6">
        <f>if(J4350&gt;QUARTILE!$B$3, "TOP", if(J4350&lt;QUARTILE!$B$4, "BOTTOM", 0))</f>
        <v>0</v>
      </c>
      <c r="M4350" s="6">
        <f t="shared" si="1"/>
        <v>1</v>
      </c>
      <c r="N4350" s="6" t="str">
        <f t="shared" si="2"/>
        <v>Gen X</v>
      </c>
      <c r="O4350" s="6" t="str">
        <f t="shared" si="3"/>
        <v>Low Income</v>
      </c>
    </row>
    <row r="4351" hidden="1">
      <c r="A4351" s="1">
        <v>104349.0</v>
      </c>
      <c r="B4351" s="1">
        <v>63.0</v>
      </c>
      <c r="C4351" s="1">
        <v>8000.0</v>
      </c>
      <c r="D4351" s="1" t="s">
        <v>23</v>
      </c>
      <c r="E4351" s="1">
        <v>22799.77</v>
      </c>
      <c r="F4351" s="1">
        <v>2.0</v>
      </c>
      <c r="G4351" s="1">
        <v>20.0</v>
      </c>
      <c r="H4351" s="1">
        <v>9.0</v>
      </c>
      <c r="I4351" s="1" t="s">
        <v>22</v>
      </c>
      <c r="J4351" s="1">
        <v>0.129</v>
      </c>
      <c r="K4351" s="1">
        <v>0.553</v>
      </c>
      <c r="L4351" s="6" t="str">
        <f>if(J4351&gt;QUARTILE!$B$3, "TOP", if(J4351&lt;QUARTILE!$B$4, "BOTTOM", 0))</f>
        <v>BOTTOM</v>
      </c>
      <c r="M4351" s="6">
        <f t="shared" si="1"/>
        <v>2</v>
      </c>
      <c r="N4351" s="6" t="str">
        <f t="shared" si="2"/>
        <v>Baby Boomer</v>
      </c>
      <c r="O4351" s="6" t="str">
        <f t="shared" si="3"/>
        <v>Low Income</v>
      </c>
    </row>
    <row r="4352" hidden="1">
      <c r="A4352" s="1">
        <v>104350.0</v>
      </c>
      <c r="B4352" s="1">
        <v>68.0</v>
      </c>
      <c r="C4352" s="1">
        <v>16000.0</v>
      </c>
      <c r="D4352" s="1" t="s">
        <v>25</v>
      </c>
      <c r="E4352" s="1">
        <v>9064.86</v>
      </c>
      <c r="F4352" s="1">
        <v>5.0</v>
      </c>
      <c r="G4352" s="1">
        <v>22.0</v>
      </c>
      <c r="H4352" s="1">
        <v>8.0</v>
      </c>
      <c r="I4352" s="1" t="s">
        <v>22</v>
      </c>
      <c r="J4352" s="1">
        <v>0.413</v>
      </c>
      <c r="K4352" s="1">
        <v>0.0</v>
      </c>
      <c r="L4352" s="6">
        <f>if(J4352&gt;QUARTILE!$B$3, "TOP", if(J4352&lt;QUARTILE!$B$4, "BOTTOM", 0))</f>
        <v>0</v>
      </c>
      <c r="M4352" s="6">
        <f t="shared" si="1"/>
        <v>2</v>
      </c>
      <c r="N4352" s="6" t="str">
        <f t="shared" si="2"/>
        <v>Baby Boomer</v>
      </c>
      <c r="O4352" s="6" t="str">
        <f t="shared" si="3"/>
        <v>Low Income</v>
      </c>
    </row>
    <row r="4353" hidden="1">
      <c r="A4353" s="1">
        <v>104351.0</v>
      </c>
      <c r="B4353" s="1">
        <v>20.0</v>
      </c>
      <c r="C4353" s="1">
        <v>63000.0</v>
      </c>
      <c r="D4353" s="1" t="s">
        <v>23</v>
      </c>
      <c r="E4353" s="1">
        <v>3180.62</v>
      </c>
      <c r="F4353" s="1">
        <v>3.0</v>
      </c>
      <c r="G4353" s="1">
        <v>13.0</v>
      </c>
      <c r="H4353" s="1">
        <v>17.0</v>
      </c>
      <c r="I4353" s="1" t="s">
        <v>22</v>
      </c>
      <c r="J4353" s="1">
        <v>0.493</v>
      </c>
      <c r="K4353" s="1">
        <v>0.684</v>
      </c>
      <c r="L4353" s="6">
        <f>if(J4353&gt;QUARTILE!$B$3, "TOP", if(J4353&lt;QUARTILE!$B$4, "BOTTOM", 0))</f>
        <v>0</v>
      </c>
      <c r="M4353" s="6">
        <f t="shared" si="1"/>
        <v>2</v>
      </c>
      <c r="N4353" s="6" t="str">
        <f t="shared" si="2"/>
        <v>Millenial</v>
      </c>
      <c r="O4353" s="6" t="str">
        <f t="shared" si="3"/>
        <v>Medium Income</v>
      </c>
    </row>
    <row r="4354" hidden="1">
      <c r="A4354" s="1">
        <v>104352.0</v>
      </c>
      <c r="B4354" s="1">
        <v>59.0</v>
      </c>
      <c r="C4354" s="1">
        <v>27000.0</v>
      </c>
      <c r="D4354" s="1" t="s">
        <v>23</v>
      </c>
      <c r="E4354" s="1">
        <v>8603.41</v>
      </c>
      <c r="F4354" s="1">
        <v>2.0</v>
      </c>
      <c r="G4354" s="1">
        <v>16.0</v>
      </c>
      <c r="H4354" s="1">
        <v>6.0</v>
      </c>
      <c r="I4354" s="1" t="s">
        <v>22</v>
      </c>
      <c r="J4354" s="1">
        <v>0.697</v>
      </c>
      <c r="K4354" s="1">
        <v>0.806</v>
      </c>
      <c r="L4354" s="6">
        <f>if(J4354&gt;QUARTILE!$B$3, "TOP", if(J4354&lt;QUARTILE!$B$4, "BOTTOM", 0))</f>
        <v>0</v>
      </c>
      <c r="M4354" s="6">
        <f t="shared" si="1"/>
        <v>2</v>
      </c>
      <c r="N4354" s="6" t="str">
        <f t="shared" si="2"/>
        <v>Gen X</v>
      </c>
      <c r="O4354" s="6" t="str">
        <f t="shared" si="3"/>
        <v>Low Income</v>
      </c>
    </row>
    <row r="4355" hidden="1">
      <c r="A4355" s="1">
        <v>104353.0</v>
      </c>
      <c r="B4355" s="1">
        <v>36.0</v>
      </c>
      <c r="C4355" s="1">
        <v>15000.0</v>
      </c>
      <c r="D4355" s="1" t="s">
        <v>17</v>
      </c>
      <c r="E4355" s="1">
        <v>5081.81</v>
      </c>
      <c r="F4355" s="1">
        <v>2.0</v>
      </c>
      <c r="G4355" s="1">
        <v>19.0</v>
      </c>
      <c r="H4355" s="1">
        <v>10.0</v>
      </c>
      <c r="I4355" s="1" t="s">
        <v>22</v>
      </c>
      <c r="J4355" s="1">
        <v>0.366</v>
      </c>
      <c r="K4355" s="1">
        <v>0.553</v>
      </c>
      <c r="L4355" s="6">
        <f>if(J4355&gt;QUARTILE!$B$3, "TOP", if(J4355&lt;QUARTILE!$B$4, "BOTTOM", 0))</f>
        <v>0</v>
      </c>
      <c r="M4355" s="6">
        <f t="shared" si="1"/>
        <v>2</v>
      </c>
      <c r="N4355" s="6" t="str">
        <f t="shared" si="2"/>
        <v>Gen X</v>
      </c>
      <c r="O4355" s="6" t="str">
        <f t="shared" si="3"/>
        <v>Low Income</v>
      </c>
    </row>
    <row r="4356" hidden="1">
      <c r="A4356" s="1">
        <v>104354.0</v>
      </c>
      <c r="B4356" s="1">
        <v>26.0</v>
      </c>
      <c r="C4356" s="1">
        <v>26000.0</v>
      </c>
      <c r="D4356" s="1" t="s">
        <v>27</v>
      </c>
      <c r="E4356" s="1">
        <v>31771.05</v>
      </c>
      <c r="F4356" s="1">
        <v>1.0</v>
      </c>
      <c r="G4356" s="1">
        <v>17.0</v>
      </c>
      <c r="H4356" s="1">
        <v>18.0</v>
      </c>
      <c r="I4356" s="1" t="s">
        <v>22</v>
      </c>
      <c r="J4356" s="1">
        <v>0.484</v>
      </c>
      <c r="K4356" s="1">
        <v>0.208</v>
      </c>
      <c r="L4356" s="6">
        <f>if(J4356&gt;QUARTILE!$B$3, "TOP", if(J4356&lt;QUARTILE!$B$4, "BOTTOM", 0))</f>
        <v>0</v>
      </c>
      <c r="M4356" s="6">
        <f t="shared" si="1"/>
        <v>2</v>
      </c>
      <c r="N4356" s="6" t="str">
        <f t="shared" si="2"/>
        <v>Millenial</v>
      </c>
      <c r="O4356" s="6" t="str">
        <f t="shared" si="3"/>
        <v>Low Income</v>
      </c>
    </row>
    <row r="4357" hidden="1">
      <c r="A4357" s="1">
        <v>104355.0</v>
      </c>
      <c r="B4357" s="1">
        <v>45.0</v>
      </c>
      <c r="C4357" s="1">
        <v>33000.0</v>
      </c>
      <c r="D4357" s="1" t="s">
        <v>23</v>
      </c>
      <c r="E4357" s="1">
        <v>81928.01</v>
      </c>
      <c r="F4357" s="1">
        <v>1.0</v>
      </c>
      <c r="G4357" s="1">
        <v>23.0</v>
      </c>
      <c r="H4357" s="1">
        <v>4.0</v>
      </c>
      <c r="I4357" s="1" t="s">
        <v>18</v>
      </c>
      <c r="J4357" s="1">
        <v>0.436</v>
      </c>
      <c r="K4357" s="1">
        <v>0.0</v>
      </c>
      <c r="L4357" s="6">
        <f>if(J4357&gt;QUARTILE!$B$3, "TOP", if(J4357&lt;QUARTILE!$B$4, "BOTTOM", 0))</f>
        <v>0</v>
      </c>
      <c r="M4357" s="6">
        <f t="shared" si="1"/>
        <v>1</v>
      </c>
      <c r="N4357" s="6" t="str">
        <f t="shared" si="2"/>
        <v>Gen X</v>
      </c>
      <c r="O4357" s="6" t="str">
        <f t="shared" si="3"/>
        <v>Low Income</v>
      </c>
    </row>
    <row r="4358" hidden="1">
      <c r="A4358" s="1">
        <v>104356.0</v>
      </c>
      <c r="B4358" s="1">
        <v>37.0</v>
      </c>
      <c r="C4358" s="1">
        <v>15000.0</v>
      </c>
      <c r="D4358" s="1" t="s">
        <v>27</v>
      </c>
      <c r="E4358" s="1">
        <v>516.44</v>
      </c>
      <c r="F4358" s="1">
        <v>2.0</v>
      </c>
      <c r="G4358" s="1">
        <v>16.0</v>
      </c>
      <c r="H4358" s="1">
        <v>8.0</v>
      </c>
      <c r="I4358" s="1" t="s">
        <v>22</v>
      </c>
      <c r="J4358" s="1">
        <v>0.608</v>
      </c>
      <c r="K4358" s="1">
        <v>0.907</v>
      </c>
      <c r="L4358" s="6">
        <f>if(J4358&gt;QUARTILE!$B$3, "TOP", if(J4358&lt;QUARTILE!$B$4, "BOTTOM", 0))</f>
        <v>0</v>
      </c>
      <c r="M4358" s="6">
        <f t="shared" si="1"/>
        <v>2</v>
      </c>
      <c r="N4358" s="6" t="str">
        <f t="shared" si="2"/>
        <v>Gen X</v>
      </c>
      <c r="O4358" s="6" t="str">
        <f t="shared" si="3"/>
        <v>Low Income</v>
      </c>
    </row>
    <row r="4359" hidden="1">
      <c r="A4359" s="1">
        <v>104357.0</v>
      </c>
      <c r="B4359" s="1">
        <v>62.0</v>
      </c>
      <c r="C4359" s="1">
        <v>46000.0</v>
      </c>
      <c r="D4359" s="1" t="s">
        <v>23</v>
      </c>
      <c r="E4359" s="1">
        <v>23424.96</v>
      </c>
      <c r="F4359" s="1">
        <v>5.0</v>
      </c>
      <c r="G4359" s="1">
        <v>24.0</v>
      </c>
      <c r="H4359" s="1">
        <v>7.0</v>
      </c>
      <c r="I4359" s="1" t="s">
        <v>22</v>
      </c>
      <c r="J4359" s="1">
        <v>0.439</v>
      </c>
      <c r="K4359" s="1">
        <v>0.657</v>
      </c>
      <c r="L4359" s="6">
        <f>if(J4359&gt;QUARTILE!$B$3, "TOP", if(J4359&lt;QUARTILE!$B$4, "BOTTOM", 0))</f>
        <v>0</v>
      </c>
      <c r="M4359" s="6">
        <f t="shared" si="1"/>
        <v>2</v>
      </c>
      <c r="N4359" s="6" t="str">
        <f t="shared" si="2"/>
        <v>Baby Boomer</v>
      </c>
      <c r="O4359" s="6" t="str">
        <f t="shared" si="3"/>
        <v>Medium Income</v>
      </c>
    </row>
    <row r="4360" hidden="1">
      <c r="A4360" s="1">
        <v>104358.0</v>
      </c>
      <c r="B4360" s="1">
        <v>24.0</v>
      </c>
      <c r="C4360" s="1">
        <v>30000.0</v>
      </c>
      <c r="D4360" s="1" t="s">
        <v>25</v>
      </c>
      <c r="E4360" s="1">
        <v>6129.36</v>
      </c>
      <c r="F4360" s="1">
        <v>3.0</v>
      </c>
      <c r="G4360" s="1">
        <v>18.0</v>
      </c>
      <c r="H4360" s="1">
        <v>26.0</v>
      </c>
      <c r="I4360" s="1" t="s">
        <v>26</v>
      </c>
      <c r="J4360" s="1">
        <v>1.0</v>
      </c>
      <c r="K4360" s="1">
        <v>0.0</v>
      </c>
      <c r="L4360" s="6" t="str">
        <f>if(J4360&gt;QUARTILE!$B$3, "TOP", if(J4360&lt;QUARTILE!$B$4, "BOTTOM", 0))</f>
        <v>TOP</v>
      </c>
      <c r="M4360" s="6">
        <f t="shared" si="1"/>
        <v>3</v>
      </c>
      <c r="N4360" s="6" t="str">
        <f t="shared" si="2"/>
        <v>Millenial</v>
      </c>
      <c r="O4360" s="6" t="str">
        <f t="shared" si="3"/>
        <v>Low Income</v>
      </c>
    </row>
    <row r="4361" hidden="1">
      <c r="A4361" s="1">
        <v>104359.0</v>
      </c>
      <c r="B4361" s="1">
        <v>31.0</v>
      </c>
      <c r="C4361" s="1">
        <v>11000.0</v>
      </c>
      <c r="D4361" s="1" t="s">
        <v>27</v>
      </c>
      <c r="E4361" s="1">
        <v>1374.33</v>
      </c>
      <c r="F4361" s="1">
        <v>1.0</v>
      </c>
      <c r="G4361" s="1">
        <v>18.0</v>
      </c>
      <c r="H4361" s="1">
        <v>16.0</v>
      </c>
      <c r="I4361" s="1" t="s">
        <v>22</v>
      </c>
      <c r="J4361" s="1">
        <v>0.892</v>
      </c>
      <c r="K4361" s="1">
        <v>0.841</v>
      </c>
      <c r="L4361" s="6" t="str">
        <f>if(J4361&gt;QUARTILE!$B$3, "TOP", if(J4361&lt;QUARTILE!$B$4, "BOTTOM", 0))</f>
        <v>TOP</v>
      </c>
      <c r="M4361" s="6">
        <f t="shared" si="1"/>
        <v>2</v>
      </c>
      <c r="N4361" s="6" t="str">
        <f t="shared" si="2"/>
        <v>Gen X</v>
      </c>
      <c r="O4361" s="6" t="str">
        <f t="shared" si="3"/>
        <v>Low Income</v>
      </c>
    </row>
    <row r="4362">
      <c r="A4362" s="1">
        <v>104360.0</v>
      </c>
      <c r="B4362" s="1">
        <v>80.0</v>
      </c>
      <c r="C4362" s="1">
        <v>37000.0</v>
      </c>
      <c r="D4362" s="1" t="s">
        <v>23</v>
      </c>
      <c r="E4362" s="1">
        <v>289.11</v>
      </c>
      <c r="F4362" s="1">
        <v>1.0</v>
      </c>
      <c r="G4362" s="1">
        <v>16.0</v>
      </c>
      <c r="H4362" s="1">
        <v>7.0</v>
      </c>
      <c r="I4362" s="1" t="s">
        <v>22</v>
      </c>
      <c r="J4362" s="1">
        <v>0.287</v>
      </c>
      <c r="K4362" s="1">
        <v>0.053</v>
      </c>
      <c r="L4362" s="6" t="str">
        <f>if(J4362&gt;QUARTILE!$B$3, "TOP", if(J4362&lt;QUARTILE!$B$4, "BOTTOM", 0))</f>
        <v>BOTTOM</v>
      </c>
      <c r="M4362" s="6">
        <f t="shared" si="1"/>
        <v>2</v>
      </c>
      <c r="N4362" s="6" t="str">
        <f t="shared" si="2"/>
        <v>Silent</v>
      </c>
      <c r="O4362" s="6" t="str">
        <f t="shared" si="3"/>
        <v>Low Income</v>
      </c>
    </row>
    <row r="4363" hidden="1">
      <c r="A4363" s="1">
        <v>104361.0</v>
      </c>
      <c r="B4363" s="1">
        <v>26.0</v>
      </c>
      <c r="C4363" s="1">
        <v>17000.0</v>
      </c>
      <c r="D4363" s="1" t="s">
        <v>25</v>
      </c>
      <c r="E4363" s="1">
        <v>42574.26</v>
      </c>
      <c r="F4363" s="1">
        <v>3.0</v>
      </c>
      <c r="G4363" s="1">
        <v>14.0</v>
      </c>
      <c r="H4363" s="1">
        <v>15.0</v>
      </c>
      <c r="I4363" s="1" t="s">
        <v>18</v>
      </c>
      <c r="J4363" s="1">
        <v>0.554</v>
      </c>
      <c r="K4363" s="1">
        <v>0.611</v>
      </c>
      <c r="L4363" s="6">
        <f>if(J4363&gt;QUARTILE!$B$3, "TOP", if(J4363&lt;QUARTILE!$B$4, "BOTTOM", 0))</f>
        <v>0</v>
      </c>
      <c r="M4363" s="6">
        <f t="shared" si="1"/>
        <v>1</v>
      </c>
      <c r="N4363" s="6" t="str">
        <f t="shared" si="2"/>
        <v>Millenial</v>
      </c>
      <c r="O4363" s="6" t="str">
        <f t="shared" si="3"/>
        <v>Low Income</v>
      </c>
    </row>
    <row r="4364" hidden="1">
      <c r="A4364" s="1">
        <v>104362.0</v>
      </c>
      <c r="B4364" s="1">
        <v>76.0</v>
      </c>
      <c r="C4364" s="1">
        <v>20000.0</v>
      </c>
      <c r="D4364" s="1" t="s">
        <v>27</v>
      </c>
      <c r="E4364" s="1">
        <v>8726.94</v>
      </c>
      <c r="F4364" s="1">
        <v>1.0</v>
      </c>
      <c r="G4364" s="1">
        <v>22.0</v>
      </c>
      <c r="H4364" s="1">
        <v>8.0</v>
      </c>
      <c r="I4364" s="1" t="s">
        <v>22</v>
      </c>
      <c r="J4364" s="1">
        <v>0.635</v>
      </c>
      <c r="K4364" s="1">
        <v>0.694</v>
      </c>
      <c r="L4364" s="6">
        <f>if(J4364&gt;QUARTILE!$B$3, "TOP", if(J4364&lt;QUARTILE!$B$4, "BOTTOM", 0))</f>
        <v>0</v>
      </c>
      <c r="M4364" s="6">
        <f t="shared" si="1"/>
        <v>2</v>
      </c>
      <c r="N4364" s="6" t="str">
        <f t="shared" si="2"/>
        <v>Baby Boomer</v>
      </c>
      <c r="O4364" s="6" t="str">
        <f t="shared" si="3"/>
        <v>Low Income</v>
      </c>
    </row>
    <row r="4365" hidden="1">
      <c r="A4365" s="1">
        <v>104363.0</v>
      </c>
      <c r="B4365" s="1">
        <v>77.0</v>
      </c>
      <c r="C4365" s="1">
        <v>12000.0</v>
      </c>
      <c r="D4365" s="1" t="s">
        <v>24</v>
      </c>
      <c r="E4365" s="1">
        <v>100000.0</v>
      </c>
      <c r="F4365" s="1">
        <v>5.0</v>
      </c>
      <c r="G4365" s="1">
        <v>23.0</v>
      </c>
      <c r="H4365" s="1">
        <v>9.0</v>
      </c>
      <c r="I4365" s="1" t="s">
        <v>18</v>
      </c>
      <c r="J4365" s="1">
        <v>0.116</v>
      </c>
      <c r="K4365" s="1">
        <v>0.766</v>
      </c>
      <c r="L4365" s="6" t="str">
        <f>if(J4365&gt;QUARTILE!$B$3, "TOP", if(J4365&lt;QUARTILE!$B$4, "BOTTOM", 0))</f>
        <v>BOTTOM</v>
      </c>
      <c r="M4365" s="6">
        <f t="shared" si="1"/>
        <v>1</v>
      </c>
      <c r="N4365" s="6" t="str">
        <f t="shared" si="2"/>
        <v>Baby Boomer</v>
      </c>
      <c r="O4365" s="6" t="str">
        <f t="shared" si="3"/>
        <v>Low Income</v>
      </c>
    </row>
    <row r="4366" hidden="1">
      <c r="A4366" s="1">
        <v>104364.0</v>
      </c>
      <c r="B4366" s="1">
        <v>72.0</v>
      </c>
      <c r="C4366" s="1">
        <v>32000.0</v>
      </c>
      <c r="D4366" s="1" t="s">
        <v>25</v>
      </c>
      <c r="E4366" s="1">
        <v>11681.45</v>
      </c>
      <c r="F4366" s="1">
        <v>1.0</v>
      </c>
      <c r="G4366" s="1">
        <v>21.0</v>
      </c>
      <c r="H4366" s="1">
        <v>5.0</v>
      </c>
      <c r="I4366" s="1" t="s">
        <v>22</v>
      </c>
      <c r="J4366" s="1">
        <v>0.277</v>
      </c>
      <c r="K4366" s="1">
        <v>0.165</v>
      </c>
      <c r="L4366" s="6" t="str">
        <f>if(J4366&gt;QUARTILE!$B$3, "TOP", if(J4366&lt;QUARTILE!$B$4, "BOTTOM", 0))</f>
        <v>BOTTOM</v>
      </c>
      <c r="M4366" s="6">
        <f t="shared" si="1"/>
        <v>2</v>
      </c>
      <c r="N4366" s="6" t="str">
        <f t="shared" si="2"/>
        <v>Baby Boomer</v>
      </c>
      <c r="O4366" s="6" t="str">
        <f t="shared" si="3"/>
        <v>Low Income</v>
      </c>
    </row>
    <row r="4367" hidden="1">
      <c r="A4367" s="1">
        <v>104365.0</v>
      </c>
      <c r="B4367" s="1">
        <v>74.0</v>
      </c>
      <c r="C4367" s="1">
        <v>20000.0</v>
      </c>
      <c r="D4367" s="1" t="s">
        <v>23</v>
      </c>
      <c r="E4367" s="1">
        <v>4155.19</v>
      </c>
      <c r="F4367" s="1">
        <v>1.0</v>
      </c>
      <c r="G4367" s="1">
        <v>22.0</v>
      </c>
      <c r="H4367" s="1">
        <v>5.0</v>
      </c>
      <c r="I4367" s="1" t="s">
        <v>22</v>
      </c>
      <c r="J4367" s="1">
        <v>0.335</v>
      </c>
      <c r="K4367" s="1">
        <v>0.567</v>
      </c>
      <c r="L4367" s="6">
        <f>if(J4367&gt;QUARTILE!$B$3, "TOP", if(J4367&lt;QUARTILE!$B$4, "BOTTOM", 0))</f>
        <v>0</v>
      </c>
      <c r="M4367" s="6">
        <f t="shared" si="1"/>
        <v>2</v>
      </c>
      <c r="N4367" s="6" t="str">
        <f t="shared" si="2"/>
        <v>Baby Boomer</v>
      </c>
      <c r="O4367" s="6" t="str">
        <f t="shared" si="3"/>
        <v>Low Income</v>
      </c>
    </row>
    <row r="4368" hidden="1">
      <c r="A4368" s="1">
        <v>104366.0</v>
      </c>
      <c r="B4368" s="1">
        <v>77.0</v>
      </c>
      <c r="C4368" s="1">
        <v>33000.0</v>
      </c>
      <c r="D4368" s="1" t="s">
        <v>25</v>
      </c>
      <c r="E4368" s="1">
        <v>30024.55</v>
      </c>
      <c r="F4368" s="1">
        <v>2.0</v>
      </c>
      <c r="G4368" s="1">
        <v>19.0</v>
      </c>
      <c r="H4368" s="1">
        <v>8.0</v>
      </c>
      <c r="I4368" s="1" t="s">
        <v>18</v>
      </c>
      <c r="J4368" s="1">
        <v>0.552</v>
      </c>
      <c r="K4368" s="1">
        <v>0.445</v>
      </c>
      <c r="L4368" s="6">
        <f>if(J4368&gt;QUARTILE!$B$3, "TOP", if(J4368&lt;QUARTILE!$B$4, "BOTTOM", 0))</f>
        <v>0</v>
      </c>
      <c r="M4368" s="6">
        <f t="shared" si="1"/>
        <v>1</v>
      </c>
      <c r="N4368" s="6" t="str">
        <f t="shared" si="2"/>
        <v>Baby Boomer</v>
      </c>
      <c r="O4368" s="6" t="str">
        <f t="shared" si="3"/>
        <v>Low Income</v>
      </c>
    </row>
    <row r="4369" hidden="1">
      <c r="A4369" s="1">
        <v>104367.0</v>
      </c>
      <c r="B4369" s="1">
        <v>36.0</v>
      </c>
      <c r="C4369" s="1">
        <v>16000.0</v>
      </c>
      <c r="D4369" s="1" t="s">
        <v>25</v>
      </c>
      <c r="E4369" s="1">
        <v>52207.28</v>
      </c>
      <c r="F4369" s="1">
        <v>5.0</v>
      </c>
      <c r="G4369" s="1">
        <v>16.0</v>
      </c>
      <c r="H4369" s="1">
        <v>6.0</v>
      </c>
      <c r="I4369" s="1" t="s">
        <v>18</v>
      </c>
      <c r="J4369" s="1">
        <v>1.0</v>
      </c>
      <c r="K4369" s="1">
        <v>0.0</v>
      </c>
      <c r="L4369" s="6" t="str">
        <f>if(J4369&gt;QUARTILE!$B$3, "TOP", if(J4369&lt;QUARTILE!$B$4, "BOTTOM", 0))</f>
        <v>TOP</v>
      </c>
      <c r="M4369" s="6">
        <f t="shared" si="1"/>
        <v>1</v>
      </c>
      <c r="N4369" s="6" t="str">
        <f t="shared" si="2"/>
        <v>Gen X</v>
      </c>
      <c r="O4369" s="6" t="str">
        <f t="shared" si="3"/>
        <v>Low Income</v>
      </c>
    </row>
    <row r="4370" hidden="1">
      <c r="A4370" s="1">
        <v>104368.0</v>
      </c>
      <c r="B4370" s="1">
        <v>64.0</v>
      </c>
      <c r="C4370" s="1">
        <v>15000.0</v>
      </c>
      <c r="D4370" s="1" t="s">
        <v>25</v>
      </c>
      <c r="E4370" s="1">
        <v>33815.24</v>
      </c>
      <c r="F4370" s="1">
        <v>5.0</v>
      </c>
      <c r="G4370" s="1">
        <v>17.0</v>
      </c>
      <c r="H4370" s="1">
        <v>1.0</v>
      </c>
      <c r="I4370" s="1" t="s">
        <v>18</v>
      </c>
      <c r="J4370" s="1">
        <v>0.246</v>
      </c>
      <c r="K4370" s="1">
        <v>0.488</v>
      </c>
      <c r="L4370" s="6" t="str">
        <f>if(J4370&gt;QUARTILE!$B$3, "TOP", if(J4370&lt;QUARTILE!$B$4, "BOTTOM", 0))</f>
        <v>BOTTOM</v>
      </c>
      <c r="M4370" s="6">
        <f t="shared" si="1"/>
        <v>1</v>
      </c>
      <c r="N4370" s="6" t="str">
        <f t="shared" si="2"/>
        <v>Baby Boomer</v>
      </c>
      <c r="O4370" s="6" t="str">
        <f t="shared" si="3"/>
        <v>Low Income</v>
      </c>
    </row>
    <row r="4371" hidden="1">
      <c r="A4371" s="1">
        <v>104369.0</v>
      </c>
      <c r="B4371" s="1">
        <v>69.0</v>
      </c>
      <c r="C4371" s="1">
        <v>14000.0</v>
      </c>
      <c r="D4371" s="1" t="s">
        <v>25</v>
      </c>
      <c r="E4371" s="1">
        <v>27345.47</v>
      </c>
      <c r="F4371" s="1">
        <v>2.0</v>
      </c>
      <c r="G4371" s="1">
        <v>22.0</v>
      </c>
      <c r="H4371" s="1">
        <v>10.0</v>
      </c>
      <c r="I4371" s="1" t="s">
        <v>22</v>
      </c>
      <c r="J4371" s="1">
        <v>0.116</v>
      </c>
      <c r="K4371" s="1">
        <v>0.254</v>
      </c>
      <c r="L4371" s="6" t="str">
        <f>if(J4371&gt;QUARTILE!$B$3, "TOP", if(J4371&lt;QUARTILE!$B$4, "BOTTOM", 0))</f>
        <v>BOTTOM</v>
      </c>
      <c r="M4371" s="6">
        <f t="shared" si="1"/>
        <v>2</v>
      </c>
      <c r="N4371" s="6" t="str">
        <f t="shared" si="2"/>
        <v>Baby Boomer</v>
      </c>
      <c r="O4371" s="6" t="str">
        <f t="shared" si="3"/>
        <v>Low Income</v>
      </c>
    </row>
    <row r="4372" hidden="1">
      <c r="A4372" s="1">
        <v>104370.0</v>
      </c>
      <c r="B4372" s="1">
        <v>31.0</v>
      </c>
      <c r="C4372" s="1">
        <v>28000.0</v>
      </c>
      <c r="D4372" s="1" t="s">
        <v>27</v>
      </c>
      <c r="E4372" s="1">
        <v>8150.34</v>
      </c>
      <c r="F4372" s="1">
        <v>4.0</v>
      </c>
      <c r="G4372" s="1">
        <v>24.0</v>
      </c>
      <c r="H4372" s="1">
        <v>16.0</v>
      </c>
      <c r="I4372" s="1" t="s">
        <v>18</v>
      </c>
      <c r="J4372" s="1">
        <v>0.664</v>
      </c>
      <c r="K4372" s="1">
        <v>0.282</v>
      </c>
      <c r="L4372" s="6">
        <f>if(J4372&gt;QUARTILE!$B$3, "TOP", if(J4372&lt;QUARTILE!$B$4, "BOTTOM", 0))</f>
        <v>0</v>
      </c>
      <c r="M4372" s="6">
        <f t="shared" si="1"/>
        <v>1</v>
      </c>
      <c r="N4372" s="6" t="str">
        <f t="shared" si="2"/>
        <v>Gen X</v>
      </c>
      <c r="O4372" s="6" t="str">
        <f t="shared" si="3"/>
        <v>Low Income</v>
      </c>
    </row>
    <row r="4373" hidden="1">
      <c r="A4373" s="1">
        <v>104371.0</v>
      </c>
      <c r="B4373" s="1">
        <v>73.0</v>
      </c>
      <c r="C4373" s="1">
        <v>15000.0</v>
      </c>
      <c r="D4373" s="1" t="s">
        <v>23</v>
      </c>
      <c r="E4373" s="1">
        <v>1333.28</v>
      </c>
      <c r="F4373" s="1">
        <v>3.0</v>
      </c>
      <c r="G4373" s="1">
        <v>12.0</v>
      </c>
      <c r="H4373" s="1">
        <v>1.0</v>
      </c>
      <c r="I4373" s="1" t="s">
        <v>22</v>
      </c>
      <c r="J4373" s="1">
        <v>0.414</v>
      </c>
      <c r="K4373" s="1">
        <v>0.241</v>
      </c>
      <c r="L4373" s="6">
        <f>if(J4373&gt;QUARTILE!$B$3, "TOP", if(J4373&lt;QUARTILE!$B$4, "BOTTOM", 0))</f>
        <v>0</v>
      </c>
      <c r="M4373" s="6">
        <f t="shared" si="1"/>
        <v>2</v>
      </c>
      <c r="N4373" s="6" t="str">
        <f t="shared" si="2"/>
        <v>Baby Boomer</v>
      </c>
      <c r="O4373" s="6" t="str">
        <f t="shared" si="3"/>
        <v>Low Income</v>
      </c>
    </row>
    <row r="4374" hidden="1">
      <c r="A4374" s="1">
        <v>104372.0</v>
      </c>
      <c r="B4374" s="1">
        <v>55.0</v>
      </c>
      <c r="C4374" s="1">
        <v>19000.0</v>
      </c>
      <c r="D4374" s="1" t="s">
        <v>23</v>
      </c>
      <c r="E4374" s="1">
        <v>4495.38</v>
      </c>
      <c r="F4374" s="1">
        <v>5.0</v>
      </c>
      <c r="G4374" s="1">
        <v>28.0</v>
      </c>
      <c r="H4374" s="1">
        <v>5.0</v>
      </c>
      <c r="I4374" s="1" t="s">
        <v>22</v>
      </c>
      <c r="J4374" s="1">
        <v>0.228</v>
      </c>
      <c r="K4374" s="1">
        <v>0.006</v>
      </c>
      <c r="L4374" s="6" t="str">
        <f>if(J4374&gt;QUARTILE!$B$3, "TOP", if(J4374&lt;QUARTILE!$B$4, "BOTTOM", 0))</f>
        <v>BOTTOM</v>
      </c>
      <c r="M4374" s="6">
        <f t="shared" si="1"/>
        <v>2</v>
      </c>
      <c r="N4374" s="6" t="str">
        <f t="shared" si="2"/>
        <v>Gen X</v>
      </c>
      <c r="O4374" s="6" t="str">
        <f t="shared" si="3"/>
        <v>Low Income</v>
      </c>
    </row>
    <row r="4375" hidden="1">
      <c r="A4375" s="1">
        <v>104373.0</v>
      </c>
      <c r="B4375" s="1">
        <v>70.0</v>
      </c>
      <c r="C4375" s="1">
        <v>16000.0</v>
      </c>
      <c r="D4375" s="1" t="s">
        <v>25</v>
      </c>
      <c r="E4375" s="1">
        <v>11841.08</v>
      </c>
      <c r="F4375" s="1">
        <v>4.0</v>
      </c>
      <c r="G4375" s="1">
        <v>21.0</v>
      </c>
      <c r="H4375" s="1">
        <v>4.0</v>
      </c>
      <c r="I4375" s="1" t="s">
        <v>22</v>
      </c>
      <c r="J4375" s="1">
        <v>0.752</v>
      </c>
      <c r="K4375" s="1">
        <v>0.117</v>
      </c>
      <c r="L4375" s="6">
        <f>if(J4375&gt;QUARTILE!$B$3, "TOP", if(J4375&lt;QUARTILE!$B$4, "BOTTOM", 0))</f>
        <v>0</v>
      </c>
      <c r="M4375" s="6">
        <f t="shared" si="1"/>
        <v>2</v>
      </c>
      <c r="N4375" s="6" t="str">
        <f t="shared" si="2"/>
        <v>Baby Boomer</v>
      </c>
      <c r="O4375" s="6" t="str">
        <f t="shared" si="3"/>
        <v>Low Income</v>
      </c>
    </row>
    <row r="4376" hidden="1">
      <c r="A4376" s="1">
        <v>104374.0</v>
      </c>
      <c r="B4376" s="1">
        <v>78.0</v>
      </c>
      <c r="C4376" s="1">
        <v>29000.0</v>
      </c>
      <c r="D4376" s="1" t="s">
        <v>23</v>
      </c>
      <c r="E4376" s="1">
        <v>62562.37</v>
      </c>
      <c r="F4376" s="1">
        <v>3.0</v>
      </c>
      <c r="G4376" s="1">
        <v>21.0</v>
      </c>
      <c r="H4376" s="1">
        <v>7.0</v>
      </c>
      <c r="I4376" s="1" t="s">
        <v>18</v>
      </c>
      <c r="J4376" s="1">
        <v>0.393</v>
      </c>
      <c r="K4376" s="1">
        <v>0.107</v>
      </c>
      <c r="L4376" s="6">
        <f>if(J4376&gt;QUARTILE!$B$3, "TOP", if(J4376&lt;QUARTILE!$B$4, "BOTTOM", 0))</f>
        <v>0</v>
      </c>
      <c r="M4376" s="6">
        <f t="shared" si="1"/>
        <v>1</v>
      </c>
      <c r="N4376" s="6" t="str">
        <f t="shared" si="2"/>
        <v>Baby Boomer</v>
      </c>
      <c r="O4376" s="6" t="str">
        <f t="shared" si="3"/>
        <v>Low Income</v>
      </c>
    </row>
    <row r="4377" hidden="1">
      <c r="A4377" s="1">
        <v>104375.0</v>
      </c>
      <c r="B4377" s="1">
        <v>53.0</v>
      </c>
      <c r="C4377" s="1">
        <v>8000.0</v>
      </c>
      <c r="D4377" s="1" t="s">
        <v>31</v>
      </c>
      <c r="E4377" s="1">
        <v>25664.23</v>
      </c>
      <c r="F4377" s="1">
        <v>5.0</v>
      </c>
      <c r="G4377" s="1">
        <v>18.0</v>
      </c>
      <c r="H4377" s="1">
        <v>4.0</v>
      </c>
      <c r="I4377" s="1" t="s">
        <v>22</v>
      </c>
      <c r="J4377" s="1">
        <v>0.566</v>
      </c>
      <c r="K4377" s="1">
        <v>0.527</v>
      </c>
      <c r="L4377" s="6">
        <f>if(J4377&gt;QUARTILE!$B$3, "TOP", if(J4377&lt;QUARTILE!$B$4, "BOTTOM", 0))</f>
        <v>0</v>
      </c>
      <c r="M4377" s="6">
        <f t="shared" si="1"/>
        <v>2</v>
      </c>
      <c r="N4377" s="6" t="str">
        <f t="shared" si="2"/>
        <v>Gen X</v>
      </c>
      <c r="O4377" s="6" t="str">
        <f t="shared" si="3"/>
        <v>Low Income</v>
      </c>
    </row>
    <row r="4378" hidden="1">
      <c r="A4378" s="1">
        <v>104376.0</v>
      </c>
      <c r="B4378" s="1">
        <v>57.0</v>
      </c>
      <c r="C4378" s="1">
        <v>26000.0</v>
      </c>
      <c r="D4378" s="1" t="s">
        <v>25</v>
      </c>
      <c r="E4378" s="1">
        <v>35238.16</v>
      </c>
      <c r="F4378" s="1">
        <v>1.0</v>
      </c>
      <c r="G4378" s="1">
        <v>24.0</v>
      </c>
      <c r="H4378" s="1">
        <v>5.0</v>
      </c>
      <c r="I4378" s="1" t="s">
        <v>18</v>
      </c>
      <c r="J4378" s="1">
        <v>0.559</v>
      </c>
      <c r="K4378" s="1">
        <v>0.035</v>
      </c>
      <c r="L4378" s="6">
        <f>if(J4378&gt;QUARTILE!$B$3, "TOP", if(J4378&lt;QUARTILE!$B$4, "BOTTOM", 0))</f>
        <v>0</v>
      </c>
      <c r="M4378" s="6">
        <f t="shared" si="1"/>
        <v>1</v>
      </c>
      <c r="N4378" s="6" t="str">
        <f t="shared" si="2"/>
        <v>Gen X</v>
      </c>
      <c r="O4378" s="6" t="str">
        <f t="shared" si="3"/>
        <v>Low Income</v>
      </c>
    </row>
    <row r="4379" hidden="1">
      <c r="A4379" s="1">
        <v>104377.0</v>
      </c>
      <c r="B4379" s="1">
        <v>34.0</v>
      </c>
      <c r="C4379" s="1">
        <v>62000.0</v>
      </c>
      <c r="D4379" s="1" t="s">
        <v>17</v>
      </c>
      <c r="E4379" s="1">
        <v>6495.05</v>
      </c>
      <c r="F4379" s="1">
        <v>5.0</v>
      </c>
      <c r="G4379" s="1">
        <v>29.0</v>
      </c>
      <c r="H4379" s="1">
        <v>15.0</v>
      </c>
      <c r="I4379" s="1" t="s">
        <v>22</v>
      </c>
      <c r="J4379" s="1">
        <v>0.461</v>
      </c>
      <c r="K4379" s="1">
        <v>0.871</v>
      </c>
      <c r="L4379" s="6">
        <f>if(J4379&gt;QUARTILE!$B$3, "TOP", if(J4379&lt;QUARTILE!$B$4, "BOTTOM", 0))</f>
        <v>0</v>
      </c>
      <c r="M4379" s="6">
        <f t="shared" si="1"/>
        <v>2</v>
      </c>
      <c r="N4379" s="6" t="str">
        <f t="shared" si="2"/>
        <v>Gen X</v>
      </c>
      <c r="O4379" s="6" t="str">
        <f t="shared" si="3"/>
        <v>Medium Income</v>
      </c>
    </row>
    <row r="4380" hidden="1">
      <c r="A4380" s="1">
        <v>104378.0</v>
      </c>
      <c r="B4380" s="1">
        <v>47.0</v>
      </c>
      <c r="C4380" s="1">
        <v>46000.0</v>
      </c>
      <c r="D4380" s="1" t="s">
        <v>21</v>
      </c>
      <c r="E4380" s="1">
        <v>23029.06</v>
      </c>
      <c r="F4380" s="1">
        <v>3.0</v>
      </c>
      <c r="G4380" s="1">
        <v>23.0</v>
      </c>
      <c r="H4380" s="1">
        <v>7.0</v>
      </c>
      <c r="I4380" s="1" t="s">
        <v>22</v>
      </c>
      <c r="J4380" s="1">
        <v>0.721</v>
      </c>
      <c r="K4380" s="1">
        <v>0.232</v>
      </c>
      <c r="L4380" s="6">
        <f>if(J4380&gt;QUARTILE!$B$3, "TOP", if(J4380&lt;QUARTILE!$B$4, "BOTTOM", 0))</f>
        <v>0</v>
      </c>
      <c r="M4380" s="6">
        <f t="shared" si="1"/>
        <v>2</v>
      </c>
      <c r="N4380" s="6" t="str">
        <f t="shared" si="2"/>
        <v>Gen X</v>
      </c>
      <c r="O4380" s="6" t="str">
        <f t="shared" si="3"/>
        <v>Medium Income</v>
      </c>
    </row>
    <row r="4381" hidden="1">
      <c r="A4381" s="1">
        <v>104379.0</v>
      </c>
      <c r="B4381" s="1">
        <v>26.0</v>
      </c>
      <c r="C4381" s="1">
        <v>15000.0</v>
      </c>
      <c r="D4381" s="1" t="s">
        <v>17</v>
      </c>
      <c r="E4381" s="1">
        <v>39673.63</v>
      </c>
      <c r="F4381" s="1">
        <v>4.0</v>
      </c>
      <c r="G4381" s="1">
        <v>21.0</v>
      </c>
      <c r="H4381" s="1">
        <v>15.0</v>
      </c>
      <c r="I4381" s="1" t="s">
        <v>18</v>
      </c>
      <c r="J4381" s="1">
        <v>0.713</v>
      </c>
      <c r="K4381" s="1">
        <v>0.502</v>
      </c>
      <c r="L4381" s="6">
        <f>if(J4381&gt;QUARTILE!$B$3, "TOP", if(J4381&lt;QUARTILE!$B$4, "BOTTOM", 0))</f>
        <v>0</v>
      </c>
      <c r="M4381" s="6">
        <f t="shared" si="1"/>
        <v>1</v>
      </c>
      <c r="N4381" s="6" t="str">
        <f t="shared" si="2"/>
        <v>Millenial</v>
      </c>
      <c r="O4381" s="6" t="str">
        <f t="shared" si="3"/>
        <v>Low Income</v>
      </c>
    </row>
    <row r="4382" hidden="1">
      <c r="A4382" s="1">
        <v>104380.0</v>
      </c>
      <c r="B4382" s="1">
        <v>50.0</v>
      </c>
      <c r="C4382" s="1">
        <v>30000.0</v>
      </c>
      <c r="D4382" s="1" t="s">
        <v>23</v>
      </c>
      <c r="E4382" s="1">
        <v>13055.91</v>
      </c>
      <c r="F4382" s="1">
        <v>1.0</v>
      </c>
      <c r="G4382" s="1">
        <v>22.0</v>
      </c>
      <c r="H4382" s="1">
        <v>6.0</v>
      </c>
      <c r="I4382" s="1" t="s">
        <v>22</v>
      </c>
      <c r="J4382" s="1">
        <v>0.564</v>
      </c>
      <c r="K4382" s="1">
        <v>0.158</v>
      </c>
      <c r="L4382" s="6">
        <f>if(J4382&gt;QUARTILE!$B$3, "TOP", if(J4382&lt;QUARTILE!$B$4, "BOTTOM", 0))</f>
        <v>0</v>
      </c>
      <c r="M4382" s="6">
        <f t="shared" si="1"/>
        <v>2</v>
      </c>
      <c r="N4382" s="6" t="str">
        <f t="shared" si="2"/>
        <v>Gen X</v>
      </c>
      <c r="O4382" s="6" t="str">
        <f t="shared" si="3"/>
        <v>Low Income</v>
      </c>
    </row>
    <row r="4383" hidden="1">
      <c r="A4383" s="1">
        <v>104381.0</v>
      </c>
      <c r="B4383" s="1">
        <v>73.0</v>
      </c>
      <c r="C4383" s="1">
        <v>26000.0</v>
      </c>
      <c r="D4383" s="1" t="s">
        <v>24</v>
      </c>
      <c r="E4383" s="1">
        <v>11238.58</v>
      </c>
      <c r="F4383" s="1">
        <v>3.0</v>
      </c>
      <c r="G4383" s="1">
        <v>15.0</v>
      </c>
      <c r="H4383" s="1">
        <v>6.0</v>
      </c>
      <c r="I4383" s="1" t="s">
        <v>22</v>
      </c>
      <c r="J4383" s="1">
        <v>0.128</v>
      </c>
      <c r="K4383" s="1">
        <v>0.795</v>
      </c>
      <c r="L4383" s="6" t="str">
        <f>if(J4383&gt;QUARTILE!$B$3, "TOP", if(J4383&lt;QUARTILE!$B$4, "BOTTOM", 0))</f>
        <v>BOTTOM</v>
      </c>
      <c r="M4383" s="6">
        <f t="shared" si="1"/>
        <v>2</v>
      </c>
      <c r="N4383" s="6" t="str">
        <f t="shared" si="2"/>
        <v>Baby Boomer</v>
      </c>
      <c r="O4383" s="6" t="str">
        <f t="shared" si="3"/>
        <v>Low Income</v>
      </c>
    </row>
    <row r="4384" hidden="1">
      <c r="A4384" s="1">
        <v>104382.0</v>
      </c>
      <c r="B4384" s="1">
        <v>69.0</v>
      </c>
      <c r="C4384" s="1">
        <v>53000.0</v>
      </c>
      <c r="D4384" s="1" t="s">
        <v>23</v>
      </c>
      <c r="E4384" s="1">
        <v>25416.82</v>
      </c>
      <c r="F4384" s="1">
        <v>3.0</v>
      </c>
      <c r="G4384" s="1">
        <v>24.0</v>
      </c>
      <c r="H4384" s="1">
        <v>6.0</v>
      </c>
      <c r="I4384" s="1" t="s">
        <v>22</v>
      </c>
      <c r="J4384" s="1">
        <v>0.736</v>
      </c>
      <c r="K4384" s="1">
        <v>0.072</v>
      </c>
      <c r="L4384" s="6">
        <f>if(J4384&gt;QUARTILE!$B$3, "TOP", if(J4384&lt;QUARTILE!$B$4, "BOTTOM", 0))</f>
        <v>0</v>
      </c>
      <c r="M4384" s="6">
        <f t="shared" si="1"/>
        <v>2</v>
      </c>
      <c r="N4384" s="6" t="str">
        <f t="shared" si="2"/>
        <v>Baby Boomer</v>
      </c>
      <c r="O4384" s="6" t="str">
        <f t="shared" si="3"/>
        <v>Medium Income</v>
      </c>
    </row>
    <row r="4385" hidden="1">
      <c r="A4385" s="1">
        <v>104383.0</v>
      </c>
      <c r="B4385" s="1">
        <v>42.0</v>
      </c>
      <c r="C4385" s="1">
        <v>5000.0</v>
      </c>
      <c r="D4385" s="1" t="s">
        <v>23</v>
      </c>
      <c r="E4385" s="1">
        <v>16415.6</v>
      </c>
      <c r="F4385" s="1">
        <v>5.0</v>
      </c>
      <c r="G4385" s="1">
        <v>13.0</v>
      </c>
      <c r="H4385" s="1">
        <v>8.0</v>
      </c>
      <c r="I4385" s="1" t="s">
        <v>22</v>
      </c>
      <c r="J4385" s="1">
        <v>0.743</v>
      </c>
      <c r="K4385" s="1">
        <v>0.688</v>
      </c>
      <c r="L4385" s="6">
        <f>if(J4385&gt;QUARTILE!$B$3, "TOP", if(J4385&lt;QUARTILE!$B$4, "BOTTOM", 0))</f>
        <v>0</v>
      </c>
      <c r="M4385" s="6">
        <f t="shared" si="1"/>
        <v>2</v>
      </c>
      <c r="N4385" s="6" t="str">
        <f t="shared" si="2"/>
        <v>Gen X</v>
      </c>
      <c r="O4385" s="6" t="str">
        <f t="shared" si="3"/>
        <v>Low Income</v>
      </c>
    </row>
    <row r="4386" hidden="1">
      <c r="A4386" s="1">
        <v>104384.0</v>
      </c>
      <c r="B4386" s="1">
        <v>31.0</v>
      </c>
      <c r="C4386" s="1">
        <v>43000.0</v>
      </c>
      <c r="D4386" s="1" t="s">
        <v>25</v>
      </c>
      <c r="E4386" s="1">
        <v>99731.78</v>
      </c>
      <c r="F4386" s="1">
        <v>2.0</v>
      </c>
      <c r="G4386" s="1">
        <v>26.0</v>
      </c>
      <c r="H4386" s="1">
        <v>9.0</v>
      </c>
      <c r="I4386" s="1" t="s">
        <v>18</v>
      </c>
      <c r="J4386" s="1">
        <v>0.965</v>
      </c>
      <c r="K4386" s="1">
        <v>0.293</v>
      </c>
      <c r="L4386" s="6" t="str">
        <f>if(J4386&gt;QUARTILE!$B$3, "TOP", if(J4386&lt;QUARTILE!$B$4, "BOTTOM", 0))</f>
        <v>TOP</v>
      </c>
      <c r="M4386" s="6">
        <f t="shared" si="1"/>
        <v>1</v>
      </c>
      <c r="N4386" s="6" t="str">
        <f t="shared" si="2"/>
        <v>Gen X</v>
      </c>
      <c r="O4386" s="6" t="str">
        <f t="shared" si="3"/>
        <v>Low Income</v>
      </c>
    </row>
    <row r="4387" hidden="1">
      <c r="A4387" s="1">
        <v>104385.0</v>
      </c>
      <c r="B4387" s="1">
        <v>28.0</v>
      </c>
      <c r="C4387" s="1">
        <v>19000.0</v>
      </c>
      <c r="D4387" s="1" t="s">
        <v>23</v>
      </c>
      <c r="E4387" s="1">
        <v>11071.28</v>
      </c>
      <c r="F4387" s="1">
        <v>2.0</v>
      </c>
      <c r="G4387" s="1">
        <v>23.0</v>
      </c>
      <c r="H4387" s="1">
        <v>13.0</v>
      </c>
      <c r="I4387" s="1" t="s">
        <v>18</v>
      </c>
      <c r="J4387" s="1">
        <v>0.349</v>
      </c>
      <c r="K4387" s="1">
        <v>0.466</v>
      </c>
      <c r="L4387" s="6">
        <f>if(J4387&gt;QUARTILE!$B$3, "TOP", if(J4387&lt;QUARTILE!$B$4, "BOTTOM", 0))</f>
        <v>0</v>
      </c>
      <c r="M4387" s="6">
        <f t="shared" si="1"/>
        <v>1</v>
      </c>
      <c r="N4387" s="6" t="str">
        <f t="shared" si="2"/>
        <v>Millenial</v>
      </c>
      <c r="O4387" s="6" t="str">
        <f t="shared" si="3"/>
        <v>Low Income</v>
      </c>
    </row>
    <row r="4388" hidden="1">
      <c r="A4388" s="1">
        <v>104386.0</v>
      </c>
      <c r="B4388" s="1">
        <v>70.0</v>
      </c>
      <c r="C4388" s="1">
        <v>14000.0</v>
      </c>
      <c r="D4388" s="1" t="s">
        <v>23</v>
      </c>
      <c r="E4388" s="1">
        <v>3870.32</v>
      </c>
      <c r="F4388" s="1">
        <v>1.0</v>
      </c>
      <c r="G4388" s="1">
        <v>17.0</v>
      </c>
      <c r="H4388" s="1">
        <v>6.0</v>
      </c>
      <c r="I4388" s="1" t="s">
        <v>22</v>
      </c>
      <c r="J4388" s="1">
        <v>0.314</v>
      </c>
      <c r="K4388" s="1">
        <v>0.366</v>
      </c>
      <c r="L4388" s="6" t="str">
        <f>if(J4388&gt;QUARTILE!$B$3, "TOP", if(J4388&lt;QUARTILE!$B$4, "BOTTOM", 0))</f>
        <v>BOTTOM</v>
      </c>
      <c r="M4388" s="6">
        <f t="shared" si="1"/>
        <v>2</v>
      </c>
      <c r="N4388" s="6" t="str">
        <f t="shared" si="2"/>
        <v>Baby Boomer</v>
      </c>
      <c r="O4388" s="6" t="str">
        <f t="shared" si="3"/>
        <v>Low Income</v>
      </c>
    </row>
    <row r="4389" hidden="1">
      <c r="A4389" s="1">
        <v>104387.0</v>
      </c>
      <c r="B4389" s="1">
        <v>52.0</v>
      </c>
      <c r="C4389" s="1">
        <v>14000.0</v>
      </c>
      <c r="D4389" s="1" t="s">
        <v>23</v>
      </c>
      <c r="E4389" s="1">
        <v>12770.72</v>
      </c>
      <c r="F4389" s="1">
        <v>3.0</v>
      </c>
      <c r="G4389" s="1">
        <v>14.0</v>
      </c>
      <c r="H4389" s="1">
        <v>6.0</v>
      </c>
      <c r="I4389" s="1" t="s">
        <v>22</v>
      </c>
      <c r="J4389" s="1">
        <v>0.799</v>
      </c>
      <c r="K4389" s="1">
        <v>0.402</v>
      </c>
      <c r="L4389" s="6">
        <f>if(J4389&gt;QUARTILE!$B$3, "TOP", if(J4389&lt;QUARTILE!$B$4, "BOTTOM", 0))</f>
        <v>0</v>
      </c>
      <c r="M4389" s="6">
        <f t="shared" si="1"/>
        <v>2</v>
      </c>
      <c r="N4389" s="6" t="str">
        <f t="shared" si="2"/>
        <v>Gen X</v>
      </c>
      <c r="O4389" s="6" t="str">
        <f t="shared" si="3"/>
        <v>Low Income</v>
      </c>
    </row>
    <row r="4390" hidden="1">
      <c r="A4390" s="1">
        <v>104388.0</v>
      </c>
      <c r="B4390" s="1">
        <v>58.0</v>
      </c>
      <c r="C4390" s="1">
        <v>10000.0</v>
      </c>
      <c r="D4390" s="1" t="s">
        <v>23</v>
      </c>
      <c r="E4390" s="1">
        <v>5362.95</v>
      </c>
      <c r="F4390" s="1">
        <v>4.0</v>
      </c>
      <c r="G4390" s="1">
        <v>19.0</v>
      </c>
      <c r="H4390" s="1">
        <v>2.0</v>
      </c>
      <c r="I4390" s="1" t="s">
        <v>22</v>
      </c>
      <c r="J4390" s="1">
        <v>0.517</v>
      </c>
      <c r="K4390" s="1">
        <v>0.0</v>
      </c>
      <c r="L4390" s="6">
        <f>if(J4390&gt;QUARTILE!$B$3, "TOP", if(J4390&lt;QUARTILE!$B$4, "BOTTOM", 0))</f>
        <v>0</v>
      </c>
      <c r="M4390" s="6">
        <f t="shared" si="1"/>
        <v>2</v>
      </c>
      <c r="N4390" s="6" t="str">
        <f t="shared" si="2"/>
        <v>Gen X</v>
      </c>
      <c r="O4390" s="6" t="str">
        <f t="shared" si="3"/>
        <v>Low Income</v>
      </c>
    </row>
    <row r="4391" hidden="1">
      <c r="A4391" s="1">
        <v>104389.0</v>
      </c>
      <c r="B4391" s="1">
        <v>76.0</v>
      </c>
      <c r="C4391" s="1">
        <v>15000.0</v>
      </c>
      <c r="D4391" s="1" t="s">
        <v>27</v>
      </c>
      <c r="E4391" s="1">
        <v>16476.68</v>
      </c>
      <c r="F4391" s="1">
        <v>1.0</v>
      </c>
      <c r="G4391" s="1">
        <v>15.0</v>
      </c>
      <c r="H4391" s="1">
        <v>4.0</v>
      </c>
      <c r="I4391" s="1" t="s">
        <v>22</v>
      </c>
      <c r="J4391" s="1">
        <v>0.406</v>
      </c>
      <c r="K4391" s="1">
        <v>0.026</v>
      </c>
      <c r="L4391" s="6">
        <f>if(J4391&gt;QUARTILE!$B$3, "TOP", if(J4391&lt;QUARTILE!$B$4, "BOTTOM", 0))</f>
        <v>0</v>
      </c>
      <c r="M4391" s="6">
        <f t="shared" si="1"/>
        <v>2</v>
      </c>
      <c r="N4391" s="6" t="str">
        <f t="shared" si="2"/>
        <v>Baby Boomer</v>
      </c>
      <c r="O4391" s="6" t="str">
        <f t="shared" si="3"/>
        <v>Low Income</v>
      </c>
    </row>
    <row r="4392" hidden="1">
      <c r="A4392" s="1">
        <v>104390.0</v>
      </c>
      <c r="B4392" s="1">
        <v>31.0</v>
      </c>
      <c r="C4392" s="1">
        <v>12000.0</v>
      </c>
      <c r="D4392" s="1" t="s">
        <v>23</v>
      </c>
      <c r="E4392" s="1">
        <v>2688.85</v>
      </c>
      <c r="F4392" s="1">
        <v>1.0</v>
      </c>
      <c r="G4392" s="1">
        <v>24.0</v>
      </c>
      <c r="H4392" s="1">
        <v>7.0</v>
      </c>
      <c r="I4392" s="1" t="s">
        <v>22</v>
      </c>
      <c r="J4392" s="1">
        <v>0.211</v>
      </c>
      <c r="K4392" s="1">
        <v>0.794</v>
      </c>
      <c r="L4392" s="6" t="str">
        <f>if(J4392&gt;QUARTILE!$B$3, "TOP", if(J4392&lt;QUARTILE!$B$4, "BOTTOM", 0))</f>
        <v>BOTTOM</v>
      </c>
      <c r="M4392" s="6">
        <f t="shared" si="1"/>
        <v>2</v>
      </c>
      <c r="N4392" s="6" t="str">
        <f t="shared" si="2"/>
        <v>Gen X</v>
      </c>
      <c r="O4392" s="6" t="str">
        <f t="shared" si="3"/>
        <v>Low Income</v>
      </c>
    </row>
    <row r="4393" hidden="1">
      <c r="A4393" s="1">
        <v>104391.0</v>
      </c>
      <c r="B4393" s="1">
        <v>47.0</v>
      </c>
      <c r="C4393" s="1">
        <v>25000.0</v>
      </c>
      <c r="D4393" s="1" t="s">
        <v>25</v>
      </c>
      <c r="E4393" s="1">
        <v>59905.16</v>
      </c>
      <c r="F4393" s="1">
        <v>5.0</v>
      </c>
      <c r="G4393" s="1">
        <v>19.0</v>
      </c>
      <c r="H4393" s="1">
        <v>9.0</v>
      </c>
      <c r="I4393" s="1" t="s">
        <v>18</v>
      </c>
      <c r="J4393" s="1">
        <v>0.584</v>
      </c>
      <c r="K4393" s="1">
        <v>0.063</v>
      </c>
      <c r="L4393" s="6">
        <f>if(J4393&gt;QUARTILE!$B$3, "TOP", if(J4393&lt;QUARTILE!$B$4, "BOTTOM", 0))</f>
        <v>0</v>
      </c>
      <c r="M4393" s="6">
        <f t="shared" si="1"/>
        <v>1</v>
      </c>
      <c r="N4393" s="6" t="str">
        <f t="shared" si="2"/>
        <v>Gen X</v>
      </c>
      <c r="O4393" s="6" t="str">
        <f t="shared" si="3"/>
        <v>Low Income</v>
      </c>
    </row>
    <row r="4394" hidden="1">
      <c r="A4394" s="1">
        <v>104392.0</v>
      </c>
      <c r="B4394" s="1">
        <v>58.0</v>
      </c>
      <c r="C4394" s="1">
        <v>31000.0</v>
      </c>
      <c r="D4394" s="1" t="s">
        <v>30</v>
      </c>
      <c r="E4394" s="1">
        <v>39296.97</v>
      </c>
      <c r="F4394" s="1">
        <v>4.0</v>
      </c>
      <c r="G4394" s="1">
        <v>15.0</v>
      </c>
      <c r="H4394" s="1">
        <v>4.0</v>
      </c>
      <c r="I4394" s="1" t="s">
        <v>18</v>
      </c>
      <c r="J4394" s="1">
        <v>0.826</v>
      </c>
      <c r="K4394" s="1">
        <v>0.457</v>
      </c>
      <c r="L4394" s="6" t="str">
        <f>if(J4394&gt;QUARTILE!$B$3, "TOP", if(J4394&lt;QUARTILE!$B$4, "BOTTOM", 0))</f>
        <v>TOP</v>
      </c>
      <c r="M4394" s="6">
        <f t="shared" si="1"/>
        <v>1</v>
      </c>
      <c r="N4394" s="6" t="str">
        <f t="shared" si="2"/>
        <v>Gen X</v>
      </c>
      <c r="O4394" s="6" t="str">
        <f t="shared" si="3"/>
        <v>Low Income</v>
      </c>
    </row>
    <row r="4395" hidden="1">
      <c r="A4395" s="1">
        <v>104393.0</v>
      </c>
      <c r="B4395" s="1">
        <v>21.0</v>
      </c>
      <c r="C4395" s="1">
        <v>19000.0</v>
      </c>
      <c r="D4395" s="1" t="s">
        <v>25</v>
      </c>
      <c r="E4395" s="1">
        <v>3381.76</v>
      </c>
      <c r="F4395" s="1">
        <v>3.0</v>
      </c>
      <c r="G4395" s="1">
        <v>20.0</v>
      </c>
      <c r="H4395" s="1">
        <v>12.0</v>
      </c>
      <c r="I4395" s="1" t="s">
        <v>22</v>
      </c>
      <c r="J4395" s="1">
        <v>0.501</v>
      </c>
      <c r="K4395" s="1">
        <v>0.653</v>
      </c>
      <c r="L4395" s="6">
        <f>if(J4395&gt;QUARTILE!$B$3, "TOP", if(J4395&lt;QUARTILE!$B$4, "BOTTOM", 0))</f>
        <v>0</v>
      </c>
      <c r="M4395" s="6">
        <f t="shared" si="1"/>
        <v>2</v>
      </c>
      <c r="N4395" s="6" t="str">
        <f t="shared" si="2"/>
        <v>Millenial</v>
      </c>
      <c r="O4395" s="6" t="str">
        <f t="shared" si="3"/>
        <v>Low Income</v>
      </c>
    </row>
    <row r="4396" hidden="1">
      <c r="A4396" s="1">
        <v>104394.0</v>
      </c>
      <c r="B4396" s="1">
        <v>76.0</v>
      </c>
      <c r="C4396" s="1">
        <v>54000.0</v>
      </c>
      <c r="D4396" s="1" t="s">
        <v>27</v>
      </c>
      <c r="E4396" s="1">
        <v>3784.34</v>
      </c>
      <c r="F4396" s="1">
        <v>3.0</v>
      </c>
      <c r="G4396" s="1">
        <v>21.0</v>
      </c>
      <c r="H4396" s="1">
        <v>6.0</v>
      </c>
      <c r="I4396" s="1" t="s">
        <v>22</v>
      </c>
      <c r="J4396" s="1">
        <v>0.973</v>
      </c>
      <c r="K4396" s="1">
        <v>0.698</v>
      </c>
      <c r="L4396" s="6" t="str">
        <f>if(J4396&gt;QUARTILE!$B$3, "TOP", if(J4396&lt;QUARTILE!$B$4, "BOTTOM", 0))</f>
        <v>TOP</v>
      </c>
      <c r="M4396" s="6">
        <f t="shared" si="1"/>
        <v>2</v>
      </c>
      <c r="N4396" s="6" t="str">
        <f t="shared" si="2"/>
        <v>Baby Boomer</v>
      </c>
      <c r="O4396" s="6" t="str">
        <f t="shared" si="3"/>
        <v>Medium Income</v>
      </c>
    </row>
    <row r="4397" hidden="1">
      <c r="A4397" s="1">
        <v>104395.0</v>
      </c>
      <c r="B4397" s="1">
        <v>21.0</v>
      </c>
      <c r="C4397" s="1">
        <v>16000.0</v>
      </c>
      <c r="D4397" s="1" t="s">
        <v>30</v>
      </c>
      <c r="E4397" s="1">
        <v>14366.78</v>
      </c>
      <c r="F4397" s="1">
        <v>3.0</v>
      </c>
      <c r="G4397" s="1">
        <v>15.0</v>
      </c>
      <c r="H4397" s="1">
        <v>11.0</v>
      </c>
      <c r="I4397" s="1" t="s">
        <v>22</v>
      </c>
      <c r="J4397" s="1">
        <v>0.004</v>
      </c>
      <c r="K4397" s="1">
        <v>0.597</v>
      </c>
      <c r="L4397" s="6" t="str">
        <f>if(J4397&gt;QUARTILE!$B$3, "TOP", if(J4397&lt;QUARTILE!$B$4, "BOTTOM", 0))</f>
        <v>BOTTOM</v>
      </c>
      <c r="M4397" s="6">
        <f t="shared" si="1"/>
        <v>2</v>
      </c>
      <c r="N4397" s="6" t="str">
        <f t="shared" si="2"/>
        <v>Millenial</v>
      </c>
      <c r="O4397" s="6" t="str">
        <f t="shared" si="3"/>
        <v>Low Income</v>
      </c>
    </row>
    <row r="4398" hidden="1">
      <c r="A4398" s="1">
        <v>104396.0</v>
      </c>
      <c r="B4398" s="1">
        <v>45.0</v>
      </c>
      <c r="C4398" s="1">
        <v>18000.0</v>
      </c>
      <c r="D4398" s="1" t="s">
        <v>23</v>
      </c>
      <c r="E4398" s="1">
        <v>29645.66</v>
      </c>
      <c r="F4398" s="1">
        <v>1.0</v>
      </c>
      <c r="G4398" s="1">
        <v>21.0</v>
      </c>
      <c r="H4398" s="1">
        <v>10.0</v>
      </c>
      <c r="I4398" s="1" t="s">
        <v>22</v>
      </c>
      <c r="J4398" s="1">
        <v>0.23</v>
      </c>
      <c r="K4398" s="1">
        <v>0.629</v>
      </c>
      <c r="L4398" s="6" t="str">
        <f>if(J4398&gt;QUARTILE!$B$3, "TOP", if(J4398&lt;QUARTILE!$B$4, "BOTTOM", 0))</f>
        <v>BOTTOM</v>
      </c>
      <c r="M4398" s="6">
        <f t="shared" si="1"/>
        <v>2</v>
      </c>
      <c r="N4398" s="6" t="str">
        <f t="shared" si="2"/>
        <v>Gen X</v>
      </c>
      <c r="O4398" s="6" t="str">
        <f t="shared" si="3"/>
        <v>Low Income</v>
      </c>
    </row>
    <row r="4399" hidden="1">
      <c r="A4399" s="1">
        <v>104397.0</v>
      </c>
      <c r="B4399" s="1">
        <v>25.0</v>
      </c>
      <c r="C4399" s="1">
        <v>17000.0</v>
      </c>
      <c r="D4399" s="1" t="s">
        <v>25</v>
      </c>
      <c r="E4399" s="1">
        <v>4945.63</v>
      </c>
      <c r="F4399" s="1">
        <v>5.0</v>
      </c>
      <c r="G4399" s="1">
        <v>16.0</v>
      </c>
      <c r="H4399" s="1">
        <v>17.0</v>
      </c>
      <c r="I4399" s="1" t="s">
        <v>18</v>
      </c>
      <c r="J4399" s="1">
        <v>0.665</v>
      </c>
      <c r="K4399" s="1">
        <v>0.532</v>
      </c>
      <c r="L4399" s="6">
        <f>if(J4399&gt;QUARTILE!$B$3, "TOP", if(J4399&lt;QUARTILE!$B$4, "BOTTOM", 0))</f>
        <v>0</v>
      </c>
      <c r="M4399" s="6">
        <f t="shared" si="1"/>
        <v>1</v>
      </c>
      <c r="N4399" s="6" t="str">
        <f t="shared" si="2"/>
        <v>Millenial</v>
      </c>
      <c r="O4399" s="6" t="str">
        <f t="shared" si="3"/>
        <v>Low Income</v>
      </c>
    </row>
    <row r="4400" hidden="1">
      <c r="A4400" s="1">
        <v>104398.0</v>
      </c>
      <c r="B4400" s="1">
        <v>19.0</v>
      </c>
      <c r="C4400" s="1">
        <v>32000.0</v>
      </c>
      <c r="D4400" s="1" t="s">
        <v>17</v>
      </c>
      <c r="E4400" s="1">
        <v>1258.19</v>
      </c>
      <c r="F4400" s="1">
        <v>1.0</v>
      </c>
      <c r="G4400" s="1">
        <v>27.0</v>
      </c>
      <c r="H4400" s="1">
        <v>16.0</v>
      </c>
      <c r="I4400" s="1" t="s">
        <v>18</v>
      </c>
      <c r="J4400" s="1">
        <v>0.672</v>
      </c>
      <c r="K4400" s="1">
        <v>0.928</v>
      </c>
      <c r="L4400" s="6">
        <f>if(J4400&gt;QUARTILE!$B$3, "TOP", if(J4400&lt;QUARTILE!$B$4, "BOTTOM", 0))</f>
        <v>0</v>
      </c>
      <c r="M4400" s="6">
        <f t="shared" si="1"/>
        <v>1</v>
      </c>
      <c r="N4400" s="6" t="str">
        <f t="shared" si="2"/>
        <v>Millenial</v>
      </c>
      <c r="O4400" s="6" t="str">
        <f t="shared" si="3"/>
        <v>Low Income</v>
      </c>
    </row>
    <row r="4401" hidden="1">
      <c r="A4401" s="1">
        <v>104399.0</v>
      </c>
      <c r="B4401" s="1">
        <v>58.0</v>
      </c>
      <c r="C4401" s="1">
        <v>34000.0</v>
      </c>
      <c r="D4401" s="1" t="s">
        <v>24</v>
      </c>
      <c r="E4401" s="1">
        <v>15772.66</v>
      </c>
      <c r="F4401" s="1">
        <v>2.0</v>
      </c>
      <c r="G4401" s="1">
        <v>15.0</v>
      </c>
      <c r="H4401" s="1">
        <v>8.0</v>
      </c>
      <c r="I4401" s="1" t="s">
        <v>22</v>
      </c>
      <c r="J4401" s="1">
        <v>0.276</v>
      </c>
      <c r="K4401" s="1">
        <v>0.665</v>
      </c>
      <c r="L4401" s="6" t="str">
        <f>if(J4401&gt;QUARTILE!$B$3, "TOP", if(J4401&lt;QUARTILE!$B$4, "BOTTOM", 0))</f>
        <v>BOTTOM</v>
      </c>
      <c r="M4401" s="6">
        <f t="shared" si="1"/>
        <v>2</v>
      </c>
      <c r="N4401" s="6" t="str">
        <f t="shared" si="2"/>
        <v>Gen X</v>
      </c>
      <c r="O4401" s="6" t="str">
        <f t="shared" si="3"/>
        <v>Low Income</v>
      </c>
    </row>
    <row r="4402" hidden="1">
      <c r="A4402" s="1">
        <v>104400.0</v>
      </c>
      <c r="B4402" s="1">
        <v>78.0</v>
      </c>
      <c r="C4402" s="1">
        <v>30000.0</v>
      </c>
      <c r="D4402" s="1" t="s">
        <v>27</v>
      </c>
      <c r="E4402" s="1">
        <v>23526.97</v>
      </c>
      <c r="F4402" s="1">
        <v>2.0</v>
      </c>
      <c r="G4402" s="1">
        <v>13.0</v>
      </c>
      <c r="H4402" s="1">
        <v>11.0</v>
      </c>
      <c r="I4402" s="1" t="s">
        <v>22</v>
      </c>
      <c r="J4402" s="1">
        <v>0.942</v>
      </c>
      <c r="K4402" s="1">
        <v>0.353</v>
      </c>
      <c r="L4402" s="6" t="str">
        <f>if(J4402&gt;QUARTILE!$B$3, "TOP", if(J4402&lt;QUARTILE!$B$4, "BOTTOM", 0))</f>
        <v>TOP</v>
      </c>
      <c r="M4402" s="6">
        <f t="shared" si="1"/>
        <v>2</v>
      </c>
      <c r="N4402" s="6" t="str">
        <f t="shared" si="2"/>
        <v>Baby Boomer</v>
      </c>
      <c r="O4402" s="6" t="str">
        <f t="shared" si="3"/>
        <v>Low Income</v>
      </c>
    </row>
    <row r="4403" hidden="1">
      <c r="A4403" s="1">
        <v>104401.0</v>
      </c>
      <c r="B4403" s="1">
        <v>63.0</v>
      </c>
      <c r="C4403" s="1">
        <v>20000.0</v>
      </c>
      <c r="D4403" s="1" t="s">
        <v>23</v>
      </c>
      <c r="E4403" s="1">
        <v>5603.95</v>
      </c>
      <c r="F4403" s="1">
        <v>3.0</v>
      </c>
      <c r="G4403" s="1">
        <v>20.0</v>
      </c>
      <c r="H4403" s="1">
        <v>4.0</v>
      </c>
      <c r="I4403" s="1" t="s">
        <v>22</v>
      </c>
      <c r="J4403" s="1">
        <v>0.381</v>
      </c>
      <c r="K4403" s="1">
        <v>0.357</v>
      </c>
      <c r="L4403" s="6">
        <f>if(J4403&gt;QUARTILE!$B$3, "TOP", if(J4403&lt;QUARTILE!$B$4, "BOTTOM", 0))</f>
        <v>0</v>
      </c>
      <c r="M4403" s="6">
        <f t="shared" si="1"/>
        <v>2</v>
      </c>
      <c r="N4403" s="6" t="str">
        <f t="shared" si="2"/>
        <v>Baby Boomer</v>
      </c>
      <c r="O4403" s="6" t="str">
        <f t="shared" si="3"/>
        <v>Low Income</v>
      </c>
    </row>
    <row r="4404" hidden="1">
      <c r="A4404" s="1">
        <v>104402.0</v>
      </c>
      <c r="B4404" s="1">
        <v>39.0</v>
      </c>
      <c r="C4404" s="1">
        <v>10000.0</v>
      </c>
      <c r="D4404" s="1" t="s">
        <v>21</v>
      </c>
      <c r="E4404" s="1">
        <v>26923.62</v>
      </c>
      <c r="F4404" s="1">
        <v>5.0</v>
      </c>
      <c r="G4404" s="1">
        <v>20.0</v>
      </c>
      <c r="H4404" s="1">
        <v>10.0</v>
      </c>
      <c r="I4404" s="1" t="s">
        <v>22</v>
      </c>
      <c r="J4404" s="1">
        <v>0.411</v>
      </c>
      <c r="K4404" s="1">
        <v>0.03</v>
      </c>
      <c r="L4404" s="6">
        <f>if(J4404&gt;QUARTILE!$B$3, "TOP", if(J4404&lt;QUARTILE!$B$4, "BOTTOM", 0))</f>
        <v>0</v>
      </c>
      <c r="M4404" s="6">
        <f t="shared" si="1"/>
        <v>2</v>
      </c>
      <c r="N4404" s="6" t="str">
        <f t="shared" si="2"/>
        <v>Gen X</v>
      </c>
      <c r="O4404" s="6" t="str">
        <f t="shared" si="3"/>
        <v>Low Income</v>
      </c>
    </row>
    <row r="4405" hidden="1">
      <c r="A4405" s="1">
        <v>104403.0</v>
      </c>
      <c r="B4405" s="1">
        <v>58.0</v>
      </c>
      <c r="C4405" s="1">
        <v>18000.0</v>
      </c>
      <c r="D4405" s="1" t="s">
        <v>23</v>
      </c>
      <c r="E4405" s="1">
        <v>60173.83</v>
      </c>
      <c r="F4405" s="1">
        <v>3.0</v>
      </c>
      <c r="G4405" s="1">
        <v>17.0</v>
      </c>
      <c r="H4405" s="1">
        <v>11.0</v>
      </c>
      <c r="I4405" s="1" t="s">
        <v>22</v>
      </c>
      <c r="J4405" s="1">
        <v>1.0</v>
      </c>
      <c r="K4405" s="1">
        <v>0.892</v>
      </c>
      <c r="L4405" s="6" t="str">
        <f>if(J4405&gt;QUARTILE!$B$3, "TOP", if(J4405&lt;QUARTILE!$B$4, "BOTTOM", 0))</f>
        <v>TOP</v>
      </c>
      <c r="M4405" s="6">
        <f t="shared" si="1"/>
        <v>2</v>
      </c>
      <c r="N4405" s="6" t="str">
        <f t="shared" si="2"/>
        <v>Gen X</v>
      </c>
      <c r="O4405" s="6" t="str">
        <f t="shared" si="3"/>
        <v>Low Income</v>
      </c>
    </row>
    <row r="4406" hidden="1">
      <c r="A4406" s="1">
        <v>104404.0</v>
      </c>
      <c r="B4406" s="1">
        <v>73.0</v>
      </c>
      <c r="C4406" s="1">
        <v>53000.0</v>
      </c>
      <c r="D4406" s="1" t="s">
        <v>25</v>
      </c>
      <c r="E4406" s="1">
        <v>2948.54</v>
      </c>
      <c r="F4406" s="1">
        <v>3.0</v>
      </c>
      <c r="G4406" s="1">
        <v>13.0</v>
      </c>
      <c r="H4406" s="1">
        <v>4.0</v>
      </c>
      <c r="I4406" s="1" t="s">
        <v>22</v>
      </c>
      <c r="J4406" s="1">
        <v>0.629</v>
      </c>
      <c r="K4406" s="1">
        <v>0.891</v>
      </c>
      <c r="L4406" s="6">
        <f>if(J4406&gt;QUARTILE!$B$3, "TOP", if(J4406&lt;QUARTILE!$B$4, "BOTTOM", 0))</f>
        <v>0</v>
      </c>
      <c r="M4406" s="6">
        <f t="shared" si="1"/>
        <v>2</v>
      </c>
      <c r="N4406" s="6" t="str">
        <f t="shared" si="2"/>
        <v>Baby Boomer</v>
      </c>
      <c r="O4406" s="6" t="str">
        <f t="shared" si="3"/>
        <v>Medium Income</v>
      </c>
    </row>
    <row r="4407">
      <c r="A4407" s="1">
        <v>104405.0</v>
      </c>
      <c r="B4407" s="1">
        <v>80.0</v>
      </c>
      <c r="C4407" s="1">
        <v>40000.0</v>
      </c>
      <c r="D4407" s="1" t="s">
        <v>25</v>
      </c>
      <c r="E4407" s="1">
        <v>14309.04</v>
      </c>
      <c r="F4407" s="1">
        <v>1.0</v>
      </c>
      <c r="G4407" s="1">
        <v>15.0</v>
      </c>
      <c r="H4407" s="1">
        <v>4.0</v>
      </c>
      <c r="I4407" s="1" t="s">
        <v>22</v>
      </c>
      <c r="J4407" s="1">
        <v>0.663</v>
      </c>
      <c r="K4407" s="1">
        <v>0.043</v>
      </c>
      <c r="L4407" s="6">
        <f>if(J4407&gt;QUARTILE!$B$3, "TOP", if(J4407&lt;QUARTILE!$B$4, "BOTTOM", 0))</f>
        <v>0</v>
      </c>
      <c r="M4407" s="6">
        <f t="shared" si="1"/>
        <v>2</v>
      </c>
      <c r="N4407" s="6" t="str">
        <f t="shared" si="2"/>
        <v>Silent</v>
      </c>
      <c r="O4407" s="6" t="str">
        <f t="shared" si="3"/>
        <v>Low Income</v>
      </c>
    </row>
    <row r="4408">
      <c r="A4408" s="1">
        <v>104406.0</v>
      </c>
      <c r="B4408" s="1">
        <v>80.0</v>
      </c>
      <c r="C4408" s="1">
        <v>26000.0</v>
      </c>
      <c r="D4408" s="1" t="s">
        <v>25</v>
      </c>
      <c r="E4408" s="1">
        <v>1170.43</v>
      </c>
      <c r="F4408" s="1">
        <v>3.0</v>
      </c>
      <c r="G4408" s="1">
        <v>13.0</v>
      </c>
      <c r="H4408" s="1">
        <v>8.0</v>
      </c>
      <c r="I4408" s="1" t="s">
        <v>22</v>
      </c>
      <c r="J4408" s="1">
        <v>0.59</v>
      </c>
      <c r="K4408" s="1">
        <v>0.862</v>
      </c>
      <c r="L4408" s="6">
        <f>if(J4408&gt;QUARTILE!$B$3, "TOP", if(J4408&lt;QUARTILE!$B$4, "BOTTOM", 0))</f>
        <v>0</v>
      </c>
      <c r="M4408" s="6">
        <f t="shared" si="1"/>
        <v>2</v>
      </c>
      <c r="N4408" s="6" t="str">
        <f t="shared" si="2"/>
        <v>Silent</v>
      </c>
      <c r="O4408" s="6" t="str">
        <f t="shared" si="3"/>
        <v>Low Income</v>
      </c>
    </row>
    <row r="4409" hidden="1">
      <c r="A4409" s="1">
        <v>104407.0</v>
      </c>
      <c r="B4409" s="1">
        <v>72.0</v>
      </c>
      <c r="C4409" s="1">
        <v>17000.0</v>
      </c>
      <c r="D4409" s="1" t="s">
        <v>17</v>
      </c>
      <c r="E4409" s="1">
        <v>4630.09</v>
      </c>
      <c r="F4409" s="1">
        <v>3.0</v>
      </c>
      <c r="G4409" s="1">
        <v>14.0</v>
      </c>
      <c r="H4409" s="1">
        <v>4.0</v>
      </c>
      <c r="I4409" s="1" t="s">
        <v>22</v>
      </c>
      <c r="J4409" s="1">
        <v>0.178</v>
      </c>
      <c r="K4409" s="1">
        <v>0.138</v>
      </c>
      <c r="L4409" s="6" t="str">
        <f>if(J4409&gt;QUARTILE!$B$3, "TOP", if(J4409&lt;QUARTILE!$B$4, "BOTTOM", 0))</f>
        <v>BOTTOM</v>
      </c>
      <c r="M4409" s="6">
        <f t="shared" si="1"/>
        <v>2</v>
      </c>
      <c r="N4409" s="6" t="str">
        <f t="shared" si="2"/>
        <v>Baby Boomer</v>
      </c>
      <c r="O4409" s="6" t="str">
        <f t="shared" si="3"/>
        <v>Low Income</v>
      </c>
    </row>
    <row r="4410" hidden="1">
      <c r="A4410" s="1">
        <v>104408.0</v>
      </c>
      <c r="B4410" s="1">
        <v>33.0</v>
      </c>
      <c r="C4410" s="1">
        <v>22000.0</v>
      </c>
      <c r="D4410" s="1" t="s">
        <v>17</v>
      </c>
      <c r="E4410" s="1">
        <v>1882.24</v>
      </c>
      <c r="F4410" s="1">
        <v>5.0</v>
      </c>
      <c r="G4410" s="1">
        <v>14.0</v>
      </c>
      <c r="H4410" s="1">
        <v>9.0</v>
      </c>
      <c r="I4410" s="1" t="s">
        <v>22</v>
      </c>
      <c r="J4410" s="1">
        <v>0.992</v>
      </c>
      <c r="K4410" s="1">
        <v>0.189</v>
      </c>
      <c r="L4410" s="6" t="str">
        <f>if(J4410&gt;QUARTILE!$B$3, "TOP", if(J4410&lt;QUARTILE!$B$4, "BOTTOM", 0))</f>
        <v>TOP</v>
      </c>
      <c r="M4410" s="6">
        <f t="shared" si="1"/>
        <v>2</v>
      </c>
      <c r="N4410" s="6" t="str">
        <f t="shared" si="2"/>
        <v>Gen X</v>
      </c>
      <c r="O4410" s="6" t="str">
        <f t="shared" si="3"/>
        <v>Low Income</v>
      </c>
    </row>
    <row r="4411" hidden="1">
      <c r="A4411" s="1">
        <v>104409.0</v>
      </c>
      <c r="B4411" s="1">
        <v>46.0</v>
      </c>
      <c r="C4411" s="1">
        <v>18000.0</v>
      </c>
      <c r="D4411" s="1" t="s">
        <v>27</v>
      </c>
      <c r="E4411" s="1">
        <v>10350.51</v>
      </c>
      <c r="F4411" s="1">
        <v>5.0</v>
      </c>
      <c r="G4411" s="1">
        <v>20.0</v>
      </c>
      <c r="H4411" s="1">
        <v>13.0</v>
      </c>
      <c r="I4411" s="1" t="s">
        <v>22</v>
      </c>
      <c r="J4411" s="1">
        <v>0.059</v>
      </c>
      <c r="K4411" s="1">
        <v>0.631</v>
      </c>
      <c r="L4411" s="6" t="str">
        <f>if(J4411&gt;QUARTILE!$B$3, "TOP", if(J4411&lt;QUARTILE!$B$4, "BOTTOM", 0))</f>
        <v>BOTTOM</v>
      </c>
      <c r="M4411" s="6">
        <f t="shared" si="1"/>
        <v>2</v>
      </c>
      <c r="N4411" s="6" t="str">
        <f t="shared" si="2"/>
        <v>Gen X</v>
      </c>
      <c r="O4411" s="6" t="str">
        <f t="shared" si="3"/>
        <v>Low Income</v>
      </c>
    </row>
    <row r="4412" hidden="1">
      <c r="A4412" s="1">
        <v>104410.0</v>
      </c>
      <c r="B4412" s="1">
        <v>79.0</v>
      </c>
      <c r="C4412" s="1">
        <v>45000.0</v>
      </c>
      <c r="D4412" s="1" t="s">
        <v>23</v>
      </c>
      <c r="E4412" s="1">
        <v>34388.6</v>
      </c>
      <c r="F4412" s="1">
        <v>5.0</v>
      </c>
      <c r="G4412" s="1">
        <v>22.0</v>
      </c>
      <c r="H4412" s="1">
        <v>8.0</v>
      </c>
      <c r="I4412" s="1" t="s">
        <v>18</v>
      </c>
      <c r="J4412" s="1">
        <v>1.0</v>
      </c>
      <c r="K4412" s="1">
        <v>0.58</v>
      </c>
      <c r="L4412" s="6" t="str">
        <f>if(J4412&gt;QUARTILE!$B$3, "TOP", if(J4412&lt;QUARTILE!$B$4, "BOTTOM", 0))</f>
        <v>TOP</v>
      </c>
      <c r="M4412" s="6">
        <f t="shared" si="1"/>
        <v>1</v>
      </c>
      <c r="N4412" s="6" t="str">
        <f t="shared" si="2"/>
        <v>Baby Boomer</v>
      </c>
      <c r="O4412" s="6" t="str">
        <f t="shared" si="3"/>
        <v>Medium Income</v>
      </c>
    </row>
    <row r="4413" hidden="1">
      <c r="A4413" s="1">
        <v>104411.0</v>
      </c>
      <c r="B4413" s="1">
        <v>66.0</v>
      </c>
      <c r="C4413" s="1">
        <v>13000.0</v>
      </c>
      <c r="D4413" s="1" t="s">
        <v>25</v>
      </c>
      <c r="E4413" s="1">
        <v>17213.83</v>
      </c>
      <c r="F4413" s="1">
        <v>3.0</v>
      </c>
      <c r="G4413" s="1">
        <v>17.0</v>
      </c>
      <c r="H4413" s="1">
        <v>7.0</v>
      </c>
      <c r="I4413" s="1" t="s">
        <v>22</v>
      </c>
      <c r="J4413" s="1">
        <v>0.518</v>
      </c>
      <c r="K4413" s="1">
        <v>0.506</v>
      </c>
      <c r="L4413" s="6">
        <f>if(J4413&gt;QUARTILE!$B$3, "TOP", if(J4413&lt;QUARTILE!$B$4, "BOTTOM", 0))</f>
        <v>0</v>
      </c>
      <c r="M4413" s="6">
        <f t="shared" si="1"/>
        <v>2</v>
      </c>
      <c r="N4413" s="6" t="str">
        <f t="shared" si="2"/>
        <v>Baby Boomer</v>
      </c>
      <c r="O4413" s="6" t="str">
        <f t="shared" si="3"/>
        <v>Low Income</v>
      </c>
    </row>
    <row r="4414" hidden="1">
      <c r="A4414" s="1">
        <v>104412.0</v>
      </c>
      <c r="B4414" s="1">
        <v>65.0</v>
      </c>
      <c r="C4414" s="1">
        <v>38000.0</v>
      </c>
      <c r="D4414" s="1" t="s">
        <v>27</v>
      </c>
      <c r="E4414" s="1">
        <v>5035.62</v>
      </c>
      <c r="F4414" s="1">
        <v>5.0</v>
      </c>
      <c r="G4414" s="1">
        <v>21.0</v>
      </c>
      <c r="H4414" s="1">
        <v>2.0</v>
      </c>
      <c r="I4414" s="1" t="s">
        <v>22</v>
      </c>
      <c r="J4414" s="1">
        <v>0.19</v>
      </c>
      <c r="K4414" s="1">
        <v>0.918</v>
      </c>
      <c r="L4414" s="6" t="str">
        <f>if(J4414&gt;QUARTILE!$B$3, "TOP", if(J4414&lt;QUARTILE!$B$4, "BOTTOM", 0))</f>
        <v>BOTTOM</v>
      </c>
      <c r="M4414" s="6">
        <f t="shared" si="1"/>
        <v>2</v>
      </c>
      <c r="N4414" s="6" t="str">
        <f t="shared" si="2"/>
        <v>Baby Boomer</v>
      </c>
      <c r="O4414" s="6" t="str">
        <f t="shared" si="3"/>
        <v>Low Income</v>
      </c>
    </row>
    <row r="4415" hidden="1">
      <c r="A4415" s="1">
        <v>104413.0</v>
      </c>
      <c r="B4415" s="1">
        <v>47.0</v>
      </c>
      <c r="C4415" s="1">
        <v>16000.0</v>
      </c>
      <c r="D4415" s="1" t="s">
        <v>25</v>
      </c>
      <c r="E4415" s="1">
        <v>818.75</v>
      </c>
      <c r="F4415" s="1">
        <v>5.0</v>
      </c>
      <c r="G4415" s="1">
        <v>17.0</v>
      </c>
      <c r="H4415" s="1">
        <v>13.0</v>
      </c>
      <c r="I4415" s="1" t="s">
        <v>18</v>
      </c>
      <c r="J4415" s="1">
        <v>0.217</v>
      </c>
      <c r="K4415" s="1">
        <v>0.44</v>
      </c>
      <c r="L4415" s="6" t="str">
        <f>if(J4415&gt;QUARTILE!$B$3, "TOP", if(J4415&lt;QUARTILE!$B$4, "BOTTOM", 0))</f>
        <v>BOTTOM</v>
      </c>
      <c r="M4415" s="6">
        <f t="shared" si="1"/>
        <v>1</v>
      </c>
      <c r="N4415" s="6" t="str">
        <f t="shared" si="2"/>
        <v>Gen X</v>
      </c>
      <c r="O4415" s="6" t="str">
        <f t="shared" si="3"/>
        <v>Low Income</v>
      </c>
    </row>
    <row r="4416" hidden="1">
      <c r="A4416" s="1">
        <v>104414.0</v>
      </c>
      <c r="B4416" s="1">
        <v>29.0</v>
      </c>
      <c r="C4416" s="1">
        <v>49000.0</v>
      </c>
      <c r="D4416" s="1" t="s">
        <v>24</v>
      </c>
      <c r="E4416" s="1">
        <v>16121.76</v>
      </c>
      <c r="F4416" s="1">
        <v>4.0</v>
      </c>
      <c r="G4416" s="1">
        <v>14.0</v>
      </c>
      <c r="H4416" s="1">
        <v>11.0</v>
      </c>
      <c r="I4416" s="1" t="s">
        <v>22</v>
      </c>
      <c r="J4416" s="1">
        <v>0.656</v>
      </c>
      <c r="K4416" s="1">
        <v>0.208</v>
      </c>
      <c r="L4416" s="6">
        <f>if(J4416&gt;QUARTILE!$B$3, "TOP", if(J4416&lt;QUARTILE!$B$4, "BOTTOM", 0))</f>
        <v>0</v>
      </c>
      <c r="M4416" s="6">
        <f t="shared" si="1"/>
        <v>2</v>
      </c>
      <c r="N4416" s="6" t="str">
        <f t="shared" si="2"/>
        <v>Millenial</v>
      </c>
      <c r="O4416" s="6" t="str">
        <f t="shared" si="3"/>
        <v>Medium Income</v>
      </c>
    </row>
    <row r="4417" hidden="1">
      <c r="A4417" s="1">
        <v>104415.0</v>
      </c>
      <c r="B4417" s="1">
        <v>52.0</v>
      </c>
      <c r="C4417" s="1">
        <v>28000.0</v>
      </c>
      <c r="D4417" s="1" t="s">
        <v>17</v>
      </c>
      <c r="E4417" s="1">
        <v>2849.64</v>
      </c>
      <c r="F4417" s="1">
        <v>4.0</v>
      </c>
      <c r="G4417" s="1">
        <v>15.0</v>
      </c>
      <c r="H4417" s="1">
        <v>10.0</v>
      </c>
      <c r="I4417" s="1" t="s">
        <v>22</v>
      </c>
      <c r="J4417" s="1">
        <v>0.711</v>
      </c>
      <c r="K4417" s="1">
        <v>0.0</v>
      </c>
      <c r="L4417" s="6">
        <f>if(J4417&gt;QUARTILE!$B$3, "TOP", if(J4417&lt;QUARTILE!$B$4, "BOTTOM", 0))</f>
        <v>0</v>
      </c>
      <c r="M4417" s="6">
        <f t="shared" si="1"/>
        <v>2</v>
      </c>
      <c r="N4417" s="6" t="str">
        <f t="shared" si="2"/>
        <v>Gen X</v>
      </c>
      <c r="O4417" s="6" t="str">
        <f t="shared" si="3"/>
        <v>Low Income</v>
      </c>
    </row>
    <row r="4418" hidden="1">
      <c r="A4418" s="1">
        <v>104416.0</v>
      </c>
      <c r="B4418" s="1">
        <v>28.0</v>
      </c>
      <c r="C4418" s="1">
        <v>14000.0</v>
      </c>
      <c r="D4418" s="1" t="s">
        <v>27</v>
      </c>
      <c r="E4418" s="1">
        <v>8393.33</v>
      </c>
      <c r="F4418" s="1">
        <v>2.0</v>
      </c>
      <c r="G4418" s="1">
        <v>14.0</v>
      </c>
      <c r="H4418" s="1">
        <v>16.0</v>
      </c>
      <c r="I4418" s="1" t="s">
        <v>22</v>
      </c>
      <c r="J4418" s="1">
        <v>0.899</v>
      </c>
      <c r="K4418" s="1">
        <v>0.867</v>
      </c>
      <c r="L4418" s="6" t="str">
        <f>if(J4418&gt;QUARTILE!$B$3, "TOP", if(J4418&lt;QUARTILE!$B$4, "BOTTOM", 0))</f>
        <v>TOP</v>
      </c>
      <c r="M4418" s="6">
        <f t="shared" si="1"/>
        <v>2</v>
      </c>
      <c r="N4418" s="6" t="str">
        <f t="shared" si="2"/>
        <v>Millenial</v>
      </c>
      <c r="O4418" s="6" t="str">
        <f t="shared" si="3"/>
        <v>Low Income</v>
      </c>
    </row>
    <row r="4419" hidden="1">
      <c r="A4419" s="1">
        <v>104417.0</v>
      </c>
      <c r="B4419" s="1">
        <v>63.0</v>
      </c>
      <c r="C4419" s="1">
        <v>18000.0</v>
      </c>
      <c r="D4419" s="1" t="s">
        <v>23</v>
      </c>
      <c r="E4419" s="1">
        <v>14274.85</v>
      </c>
      <c r="F4419" s="1">
        <v>1.0</v>
      </c>
      <c r="G4419" s="1">
        <v>23.0</v>
      </c>
      <c r="H4419" s="1">
        <v>5.0</v>
      </c>
      <c r="I4419" s="1" t="s">
        <v>22</v>
      </c>
      <c r="J4419" s="1">
        <v>0.287</v>
      </c>
      <c r="K4419" s="1">
        <v>0.395</v>
      </c>
      <c r="L4419" s="6" t="str">
        <f>if(J4419&gt;QUARTILE!$B$3, "TOP", if(J4419&lt;QUARTILE!$B$4, "BOTTOM", 0))</f>
        <v>BOTTOM</v>
      </c>
      <c r="M4419" s="6">
        <f t="shared" si="1"/>
        <v>2</v>
      </c>
      <c r="N4419" s="6" t="str">
        <f t="shared" si="2"/>
        <v>Baby Boomer</v>
      </c>
      <c r="O4419" s="6" t="str">
        <f t="shared" si="3"/>
        <v>Low Income</v>
      </c>
    </row>
    <row r="4420" hidden="1">
      <c r="A4420" s="1">
        <v>104418.0</v>
      </c>
      <c r="B4420" s="1">
        <v>67.0</v>
      </c>
      <c r="C4420" s="1">
        <v>34000.0</v>
      </c>
      <c r="D4420" s="1" t="s">
        <v>27</v>
      </c>
      <c r="E4420" s="1">
        <v>46812.5</v>
      </c>
      <c r="F4420" s="1">
        <v>1.0</v>
      </c>
      <c r="G4420" s="1">
        <v>17.0</v>
      </c>
      <c r="H4420" s="1">
        <v>3.0</v>
      </c>
      <c r="I4420" s="1" t="s">
        <v>18</v>
      </c>
      <c r="J4420" s="1">
        <v>0.533</v>
      </c>
      <c r="K4420" s="1">
        <v>0.683</v>
      </c>
      <c r="L4420" s="6">
        <f>if(J4420&gt;QUARTILE!$B$3, "TOP", if(J4420&lt;QUARTILE!$B$4, "BOTTOM", 0))</f>
        <v>0</v>
      </c>
      <c r="M4420" s="6">
        <f t="shared" si="1"/>
        <v>1</v>
      </c>
      <c r="N4420" s="6" t="str">
        <f t="shared" si="2"/>
        <v>Baby Boomer</v>
      </c>
      <c r="O4420" s="6" t="str">
        <f t="shared" si="3"/>
        <v>Low Income</v>
      </c>
    </row>
    <row r="4421" hidden="1">
      <c r="A4421" s="1">
        <v>104419.0</v>
      </c>
      <c r="B4421" s="1">
        <v>38.0</v>
      </c>
      <c r="C4421" s="1">
        <v>16000.0</v>
      </c>
      <c r="D4421" s="1" t="s">
        <v>21</v>
      </c>
      <c r="E4421" s="1">
        <v>1707.31</v>
      </c>
      <c r="F4421" s="1">
        <v>5.0</v>
      </c>
      <c r="G4421" s="1">
        <v>15.0</v>
      </c>
      <c r="H4421" s="1">
        <v>12.0</v>
      </c>
      <c r="I4421" s="1" t="s">
        <v>18</v>
      </c>
      <c r="J4421" s="1">
        <v>0.971</v>
      </c>
      <c r="K4421" s="1">
        <v>0.724</v>
      </c>
      <c r="L4421" s="6" t="str">
        <f>if(J4421&gt;QUARTILE!$B$3, "TOP", if(J4421&lt;QUARTILE!$B$4, "BOTTOM", 0))</f>
        <v>TOP</v>
      </c>
      <c r="M4421" s="6">
        <f t="shared" si="1"/>
        <v>1</v>
      </c>
      <c r="N4421" s="6" t="str">
        <f t="shared" si="2"/>
        <v>Gen X</v>
      </c>
      <c r="O4421" s="6" t="str">
        <f t="shared" si="3"/>
        <v>Low Income</v>
      </c>
    </row>
    <row r="4422">
      <c r="A4422" s="1">
        <v>104420.0</v>
      </c>
      <c r="B4422" s="1">
        <v>80.0</v>
      </c>
      <c r="C4422" s="1">
        <v>22000.0</v>
      </c>
      <c r="D4422" s="1" t="s">
        <v>25</v>
      </c>
      <c r="E4422" s="1">
        <v>22089.04</v>
      </c>
      <c r="F4422" s="1">
        <v>2.0</v>
      </c>
      <c r="G4422" s="1">
        <v>24.0</v>
      </c>
      <c r="H4422" s="1">
        <v>3.0</v>
      </c>
      <c r="I4422" s="1" t="s">
        <v>22</v>
      </c>
      <c r="J4422" s="1">
        <v>0.478</v>
      </c>
      <c r="K4422" s="1">
        <v>0.044</v>
      </c>
      <c r="L4422" s="6">
        <f>if(J4422&gt;QUARTILE!$B$3, "TOP", if(J4422&lt;QUARTILE!$B$4, "BOTTOM", 0))</f>
        <v>0</v>
      </c>
      <c r="M4422" s="6">
        <f t="shared" si="1"/>
        <v>2</v>
      </c>
      <c r="N4422" s="6" t="str">
        <f t="shared" si="2"/>
        <v>Silent</v>
      </c>
      <c r="O4422" s="6" t="str">
        <f t="shared" si="3"/>
        <v>Low Income</v>
      </c>
    </row>
    <row r="4423" hidden="1">
      <c r="A4423" s="1">
        <v>104421.0</v>
      </c>
      <c r="B4423" s="1">
        <v>38.0</v>
      </c>
      <c r="C4423" s="1">
        <v>16000.0</v>
      </c>
      <c r="D4423" s="1" t="s">
        <v>17</v>
      </c>
      <c r="E4423" s="1">
        <v>283.63</v>
      </c>
      <c r="F4423" s="1">
        <v>2.0</v>
      </c>
      <c r="G4423" s="1">
        <v>15.0</v>
      </c>
      <c r="H4423" s="1">
        <v>11.0</v>
      </c>
      <c r="I4423" s="1" t="s">
        <v>22</v>
      </c>
      <c r="J4423" s="1">
        <v>0.46</v>
      </c>
      <c r="K4423" s="1">
        <v>0.822</v>
      </c>
      <c r="L4423" s="6">
        <f>if(J4423&gt;QUARTILE!$B$3, "TOP", if(J4423&lt;QUARTILE!$B$4, "BOTTOM", 0))</f>
        <v>0</v>
      </c>
      <c r="M4423" s="6">
        <f t="shared" si="1"/>
        <v>2</v>
      </c>
      <c r="N4423" s="6" t="str">
        <f t="shared" si="2"/>
        <v>Gen X</v>
      </c>
      <c r="O4423" s="6" t="str">
        <f t="shared" si="3"/>
        <v>Low Income</v>
      </c>
    </row>
    <row r="4424" hidden="1">
      <c r="A4424" s="1">
        <v>104422.0</v>
      </c>
      <c r="B4424" s="1">
        <v>22.0</v>
      </c>
      <c r="C4424" s="1">
        <v>63000.0</v>
      </c>
      <c r="D4424" s="1" t="s">
        <v>23</v>
      </c>
      <c r="E4424" s="1">
        <v>19880.1</v>
      </c>
      <c r="F4424" s="1">
        <v>4.0</v>
      </c>
      <c r="G4424" s="1">
        <v>19.0</v>
      </c>
      <c r="H4424" s="1">
        <v>16.0</v>
      </c>
      <c r="I4424" s="1" t="s">
        <v>18</v>
      </c>
      <c r="J4424" s="1">
        <v>0.439</v>
      </c>
      <c r="K4424" s="1">
        <v>0.239</v>
      </c>
      <c r="L4424" s="6">
        <f>if(J4424&gt;QUARTILE!$B$3, "TOP", if(J4424&lt;QUARTILE!$B$4, "BOTTOM", 0))</f>
        <v>0</v>
      </c>
      <c r="M4424" s="6">
        <f t="shared" si="1"/>
        <v>1</v>
      </c>
      <c r="N4424" s="6" t="str">
        <f t="shared" si="2"/>
        <v>Millenial</v>
      </c>
      <c r="O4424" s="6" t="str">
        <f t="shared" si="3"/>
        <v>Medium Income</v>
      </c>
    </row>
    <row r="4425" hidden="1">
      <c r="A4425" s="1">
        <v>104423.0</v>
      </c>
      <c r="B4425" s="1">
        <v>65.0</v>
      </c>
      <c r="C4425" s="1">
        <v>70000.0</v>
      </c>
      <c r="D4425" s="1" t="s">
        <v>25</v>
      </c>
      <c r="E4425" s="1">
        <v>16038.38</v>
      </c>
      <c r="F4425" s="1">
        <v>2.0</v>
      </c>
      <c r="G4425" s="1">
        <v>31.0</v>
      </c>
      <c r="H4425" s="1">
        <v>5.0</v>
      </c>
      <c r="I4425" s="1" t="s">
        <v>22</v>
      </c>
      <c r="J4425" s="1">
        <v>1.0</v>
      </c>
      <c r="K4425" s="1">
        <v>0.841</v>
      </c>
      <c r="L4425" s="6" t="str">
        <f>if(J4425&gt;QUARTILE!$B$3, "TOP", if(J4425&lt;QUARTILE!$B$4, "BOTTOM", 0))</f>
        <v>TOP</v>
      </c>
      <c r="M4425" s="6">
        <f t="shared" si="1"/>
        <v>2</v>
      </c>
      <c r="N4425" s="6" t="str">
        <f t="shared" si="2"/>
        <v>Baby Boomer</v>
      </c>
      <c r="O4425" s="6" t="str">
        <f t="shared" si="3"/>
        <v>Medium Income</v>
      </c>
    </row>
    <row r="4426" hidden="1">
      <c r="A4426" s="1">
        <v>104424.0</v>
      </c>
      <c r="B4426" s="1">
        <v>37.0</v>
      </c>
      <c r="C4426" s="1">
        <v>53000.0</v>
      </c>
      <c r="D4426" s="1" t="s">
        <v>27</v>
      </c>
      <c r="E4426" s="1">
        <v>33412.08</v>
      </c>
      <c r="F4426" s="1">
        <v>3.0</v>
      </c>
      <c r="G4426" s="1">
        <v>24.0</v>
      </c>
      <c r="H4426" s="1">
        <v>9.0</v>
      </c>
      <c r="I4426" s="1" t="s">
        <v>18</v>
      </c>
      <c r="J4426" s="1">
        <v>0.566</v>
      </c>
      <c r="K4426" s="1">
        <v>0.392</v>
      </c>
      <c r="L4426" s="6">
        <f>if(J4426&gt;QUARTILE!$B$3, "TOP", if(J4426&lt;QUARTILE!$B$4, "BOTTOM", 0))</f>
        <v>0</v>
      </c>
      <c r="M4426" s="6">
        <f t="shared" si="1"/>
        <v>1</v>
      </c>
      <c r="N4426" s="6" t="str">
        <f t="shared" si="2"/>
        <v>Gen X</v>
      </c>
      <c r="O4426" s="6" t="str">
        <f t="shared" si="3"/>
        <v>Medium Income</v>
      </c>
    </row>
    <row r="4427" hidden="1">
      <c r="A4427" s="1">
        <v>104425.0</v>
      </c>
      <c r="B4427" s="1">
        <v>54.0</v>
      </c>
      <c r="C4427" s="1">
        <v>20000.0</v>
      </c>
      <c r="D4427" s="1" t="s">
        <v>27</v>
      </c>
      <c r="E4427" s="1">
        <v>15171.32</v>
      </c>
      <c r="F4427" s="1">
        <v>5.0</v>
      </c>
      <c r="G4427" s="1">
        <v>24.0</v>
      </c>
      <c r="H4427" s="1">
        <v>3.0</v>
      </c>
      <c r="I4427" s="1" t="s">
        <v>22</v>
      </c>
      <c r="J4427" s="1">
        <v>0.636</v>
      </c>
      <c r="K4427" s="1">
        <v>0.542</v>
      </c>
      <c r="L4427" s="6">
        <f>if(J4427&gt;QUARTILE!$B$3, "TOP", if(J4427&lt;QUARTILE!$B$4, "BOTTOM", 0))</f>
        <v>0</v>
      </c>
      <c r="M4427" s="6">
        <f t="shared" si="1"/>
        <v>2</v>
      </c>
      <c r="N4427" s="6" t="str">
        <f t="shared" si="2"/>
        <v>Gen X</v>
      </c>
      <c r="O4427" s="6" t="str">
        <f t="shared" si="3"/>
        <v>Low Income</v>
      </c>
    </row>
    <row r="4428" hidden="1">
      <c r="A4428" s="1">
        <v>104426.0</v>
      </c>
      <c r="B4428" s="1">
        <v>20.0</v>
      </c>
      <c r="C4428" s="1">
        <v>17000.0</v>
      </c>
      <c r="D4428" s="1" t="s">
        <v>21</v>
      </c>
      <c r="E4428" s="1">
        <v>8696.33</v>
      </c>
      <c r="F4428" s="1">
        <v>3.0</v>
      </c>
      <c r="G4428" s="1">
        <v>26.0</v>
      </c>
      <c r="H4428" s="1">
        <v>7.0</v>
      </c>
      <c r="I4428" s="1" t="s">
        <v>22</v>
      </c>
      <c r="J4428" s="1">
        <v>0.183</v>
      </c>
      <c r="K4428" s="1">
        <v>0.101</v>
      </c>
      <c r="L4428" s="6" t="str">
        <f>if(J4428&gt;QUARTILE!$B$3, "TOP", if(J4428&lt;QUARTILE!$B$4, "BOTTOM", 0))</f>
        <v>BOTTOM</v>
      </c>
      <c r="M4428" s="6">
        <f t="shared" si="1"/>
        <v>2</v>
      </c>
      <c r="N4428" s="6" t="str">
        <f t="shared" si="2"/>
        <v>Millenial</v>
      </c>
      <c r="O4428" s="6" t="str">
        <f t="shared" si="3"/>
        <v>Low Income</v>
      </c>
    </row>
    <row r="4429" hidden="1">
      <c r="A4429" s="1">
        <v>104427.0</v>
      </c>
      <c r="B4429" s="1">
        <v>61.0</v>
      </c>
      <c r="C4429" s="1">
        <v>14000.0</v>
      </c>
      <c r="D4429" s="1" t="s">
        <v>23</v>
      </c>
      <c r="E4429" s="1">
        <v>5561.26</v>
      </c>
      <c r="F4429" s="1">
        <v>1.0</v>
      </c>
      <c r="G4429" s="1">
        <v>19.0</v>
      </c>
      <c r="H4429" s="1">
        <v>2.0</v>
      </c>
      <c r="I4429" s="1" t="s">
        <v>22</v>
      </c>
      <c r="J4429" s="1">
        <v>0.666</v>
      </c>
      <c r="K4429" s="1">
        <v>0.379</v>
      </c>
      <c r="L4429" s="6">
        <f>if(J4429&gt;QUARTILE!$B$3, "TOP", if(J4429&lt;QUARTILE!$B$4, "BOTTOM", 0))</f>
        <v>0</v>
      </c>
      <c r="M4429" s="6">
        <f t="shared" si="1"/>
        <v>2</v>
      </c>
      <c r="N4429" s="6" t="str">
        <f t="shared" si="2"/>
        <v>Baby Boomer</v>
      </c>
      <c r="O4429" s="6" t="str">
        <f t="shared" si="3"/>
        <v>Low Income</v>
      </c>
    </row>
    <row r="4430" hidden="1">
      <c r="A4430" s="1">
        <v>104428.0</v>
      </c>
      <c r="B4430" s="1">
        <v>50.0</v>
      </c>
      <c r="C4430" s="1">
        <v>55000.0</v>
      </c>
      <c r="D4430" s="1" t="s">
        <v>23</v>
      </c>
      <c r="E4430" s="1">
        <v>1782.08</v>
      </c>
      <c r="F4430" s="1">
        <v>4.0</v>
      </c>
      <c r="G4430" s="1">
        <v>12.0</v>
      </c>
      <c r="H4430" s="1">
        <v>3.0</v>
      </c>
      <c r="I4430" s="1" t="s">
        <v>22</v>
      </c>
      <c r="J4430" s="1">
        <v>1.0</v>
      </c>
      <c r="K4430" s="1">
        <v>0.921</v>
      </c>
      <c r="L4430" s="6" t="str">
        <f>if(J4430&gt;QUARTILE!$B$3, "TOP", if(J4430&lt;QUARTILE!$B$4, "BOTTOM", 0))</f>
        <v>TOP</v>
      </c>
      <c r="M4430" s="6">
        <f t="shared" si="1"/>
        <v>2</v>
      </c>
      <c r="N4430" s="6" t="str">
        <f t="shared" si="2"/>
        <v>Gen X</v>
      </c>
      <c r="O4430" s="6" t="str">
        <f t="shared" si="3"/>
        <v>Medium Income</v>
      </c>
    </row>
    <row r="4431" hidden="1">
      <c r="A4431" s="1">
        <v>104429.0</v>
      </c>
      <c r="B4431" s="1">
        <v>70.0</v>
      </c>
      <c r="C4431" s="1">
        <v>39000.0</v>
      </c>
      <c r="D4431" s="1" t="s">
        <v>27</v>
      </c>
      <c r="E4431" s="1">
        <v>15297.71</v>
      </c>
      <c r="F4431" s="1">
        <v>3.0</v>
      </c>
      <c r="G4431" s="1">
        <v>23.0</v>
      </c>
      <c r="H4431" s="1">
        <v>6.0</v>
      </c>
      <c r="I4431" s="1" t="s">
        <v>22</v>
      </c>
      <c r="J4431" s="1">
        <v>0.777</v>
      </c>
      <c r="K4431" s="1">
        <v>0.926</v>
      </c>
      <c r="L4431" s="6">
        <f>if(J4431&gt;QUARTILE!$B$3, "TOP", if(J4431&lt;QUARTILE!$B$4, "BOTTOM", 0))</f>
        <v>0</v>
      </c>
      <c r="M4431" s="6">
        <f t="shared" si="1"/>
        <v>2</v>
      </c>
      <c r="N4431" s="6" t="str">
        <f t="shared" si="2"/>
        <v>Baby Boomer</v>
      </c>
      <c r="O4431" s="6" t="str">
        <f t="shared" si="3"/>
        <v>Low Income</v>
      </c>
    </row>
    <row r="4432" hidden="1">
      <c r="A4432" s="1">
        <v>104430.0</v>
      </c>
      <c r="B4432" s="1">
        <v>78.0</v>
      </c>
      <c r="C4432" s="1">
        <v>40000.0</v>
      </c>
      <c r="D4432" s="1" t="s">
        <v>23</v>
      </c>
      <c r="E4432" s="1">
        <v>43842.7</v>
      </c>
      <c r="F4432" s="1">
        <v>5.0</v>
      </c>
      <c r="G4432" s="1">
        <v>24.0</v>
      </c>
      <c r="H4432" s="1">
        <v>8.0</v>
      </c>
      <c r="I4432" s="1" t="s">
        <v>18</v>
      </c>
      <c r="J4432" s="1">
        <v>0.218</v>
      </c>
      <c r="K4432" s="1">
        <v>0.844</v>
      </c>
      <c r="L4432" s="6" t="str">
        <f>if(J4432&gt;QUARTILE!$B$3, "TOP", if(J4432&lt;QUARTILE!$B$4, "BOTTOM", 0))</f>
        <v>BOTTOM</v>
      </c>
      <c r="M4432" s="6">
        <f t="shared" si="1"/>
        <v>1</v>
      </c>
      <c r="N4432" s="6" t="str">
        <f t="shared" si="2"/>
        <v>Baby Boomer</v>
      </c>
      <c r="O4432" s="6" t="str">
        <f t="shared" si="3"/>
        <v>Low Income</v>
      </c>
    </row>
    <row r="4433" hidden="1">
      <c r="A4433" s="1">
        <v>104431.0</v>
      </c>
      <c r="B4433" s="1">
        <v>26.0</v>
      </c>
      <c r="C4433" s="1">
        <v>19000.0</v>
      </c>
      <c r="D4433" s="1" t="s">
        <v>25</v>
      </c>
      <c r="E4433" s="1">
        <v>14461.59</v>
      </c>
      <c r="F4433" s="1">
        <v>3.0</v>
      </c>
      <c r="G4433" s="1">
        <v>16.0</v>
      </c>
      <c r="H4433" s="1">
        <v>13.0</v>
      </c>
      <c r="I4433" s="1" t="s">
        <v>18</v>
      </c>
      <c r="J4433" s="1">
        <v>0.684</v>
      </c>
      <c r="K4433" s="1">
        <v>0.51</v>
      </c>
      <c r="L4433" s="6">
        <f>if(J4433&gt;QUARTILE!$B$3, "TOP", if(J4433&lt;QUARTILE!$B$4, "BOTTOM", 0))</f>
        <v>0</v>
      </c>
      <c r="M4433" s="6">
        <f t="shared" si="1"/>
        <v>1</v>
      </c>
      <c r="N4433" s="6" t="str">
        <f t="shared" si="2"/>
        <v>Millenial</v>
      </c>
      <c r="O4433" s="6" t="str">
        <f t="shared" si="3"/>
        <v>Low Income</v>
      </c>
    </row>
    <row r="4434" hidden="1">
      <c r="A4434" s="1">
        <v>104432.0</v>
      </c>
      <c r="B4434" s="1">
        <v>78.0</v>
      </c>
      <c r="C4434" s="1">
        <v>8000.0</v>
      </c>
      <c r="D4434" s="1" t="s">
        <v>23</v>
      </c>
      <c r="E4434" s="1">
        <v>26872.58</v>
      </c>
      <c r="F4434" s="1">
        <v>3.0</v>
      </c>
      <c r="G4434" s="1">
        <v>21.0</v>
      </c>
      <c r="H4434" s="1">
        <v>10.0</v>
      </c>
      <c r="I4434" s="1" t="s">
        <v>22</v>
      </c>
      <c r="J4434" s="1">
        <v>0.609</v>
      </c>
      <c r="K4434" s="1">
        <v>0.818</v>
      </c>
      <c r="L4434" s="6">
        <f>if(J4434&gt;QUARTILE!$B$3, "TOP", if(J4434&lt;QUARTILE!$B$4, "BOTTOM", 0))</f>
        <v>0</v>
      </c>
      <c r="M4434" s="6">
        <f t="shared" si="1"/>
        <v>2</v>
      </c>
      <c r="N4434" s="6" t="str">
        <f t="shared" si="2"/>
        <v>Baby Boomer</v>
      </c>
      <c r="O4434" s="6" t="str">
        <f t="shared" si="3"/>
        <v>Low Income</v>
      </c>
    </row>
    <row r="4435" hidden="1">
      <c r="A4435" s="1">
        <v>104433.0</v>
      </c>
      <c r="B4435" s="1">
        <v>26.0</v>
      </c>
      <c r="C4435" s="1">
        <v>9000.0</v>
      </c>
      <c r="D4435" s="1" t="s">
        <v>23</v>
      </c>
      <c r="E4435" s="1">
        <v>7088.83</v>
      </c>
      <c r="F4435" s="1">
        <v>2.0</v>
      </c>
      <c r="G4435" s="1">
        <v>22.0</v>
      </c>
      <c r="H4435" s="1">
        <v>13.0</v>
      </c>
      <c r="I4435" s="1" t="s">
        <v>22</v>
      </c>
      <c r="J4435" s="1">
        <v>0.389</v>
      </c>
      <c r="K4435" s="1">
        <v>0.455</v>
      </c>
      <c r="L4435" s="6">
        <f>if(J4435&gt;QUARTILE!$B$3, "TOP", if(J4435&lt;QUARTILE!$B$4, "BOTTOM", 0))</f>
        <v>0</v>
      </c>
      <c r="M4435" s="6">
        <f t="shared" si="1"/>
        <v>2</v>
      </c>
      <c r="N4435" s="6" t="str">
        <f t="shared" si="2"/>
        <v>Millenial</v>
      </c>
      <c r="O4435" s="6" t="str">
        <f t="shared" si="3"/>
        <v>Low Income</v>
      </c>
    </row>
    <row r="4436" hidden="1">
      <c r="A4436" s="1">
        <v>104434.0</v>
      </c>
      <c r="B4436" s="1">
        <v>21.0</v>
      </c>
      <c r="C4436" s="1">
        <v>23000.0</v>
      </c>
      <c r="D4436" s="1" t="s">
        <v>27</v>
      </c>
      <c r="E4436" s="1">
        <v>11888.89</v>
      </c>
      <c r="F4436" s="1">
        <v>4.0</v>
      </c>
      <c r="G4436" s="1">
        <v>22.0</v>
      </c>
      <c r="H4436" s="1">
        <v>13.0</v>
      </c>
      <c r="I4436" s="1" t="s">
        <v>22</v>
      </c>
      <c r="J4436" s="1">
        <v>0.843</v>
      </c>
      <c r="K4436" s="1">
        <v>0.891</v>
      </c>
      <c r="L4436" s="6" t="str">
        <f>if(J4436&gt;QUARTILE!$B$3, "TOP", if(J4436&lt;QUARTILE!$B$4, "BOTTOM", 0))</f>
        <v>TOP</v>
      </c>
      <c r="M4436" s="6">
        <f t="shared" si="1"/>
        <v>2</v>
      </c>
      <c r="N4436" s="6" t="str">
        <f t="shared" si="2"/>
        <v>Millenial</v>
      </c>
      <c r="O4436" s="6" t="str">
        <f t="shared" si="3"/>
        <v>Low Income</v>
      </c>
    </row>
    <row r="4437" hidden="1">
      <c r="A4437" s="1">
        <v>104435.0</v>
      </c>
      <c r="B4437" s="1">
        <v>52.0</v>
      </c>
      <c r="C4437" s="1">
        <v>16000.0</v>
      </c>
      <c r="D4437" s="1" t="s">
        <v>27</v>
      </c>
      <c r="E4437" s="1">
        <v>7849.1</v>
      </c>
      <c r="F4437" s="1">
        <v>1.0</v>
      </c>
      <c r="G4437" s="1">
        <v>29.0</v>
      </c>
      <c r="H4437" s="1">
        <v>6.0</v>
      </c>
      <c r="I4437" s="1" t="s">
        <v>22</v>
      </c>
      <c r="J4437" s="1">
        <v>0.792</v>
      </c>
      <c r="K4437" s="1">
        <v>0.986</v>
      </c>
      <c r="L4437" s="6">
        <f>if(J4437&gt;QUARTILE!$B$3, "TOP", if(J4437&lt;QUARTILE!$B$4, "BOTTOM", 0))</f>
        <v>0</v>
      </c>
      <c r="M4437" s="6">
        <f t="shared" si="1"/>
        <v>2</v>
      </c>
      <c r="N4437" s="6" t="str">
        <f t="shared" si="2"/>
        <v>Gen X</v>
      </c>
      <c r="O4437" s="6" t="str">
        <f t="shared" si="3"/>
        <v>Low Income</v>
      </c>
    </row>
    <row r="4438" hidden="1">
      <c r="A4438" s="1">
        <v>104436.0</v>
      </c>
      <c r="B4438" s="1">
        <v>34.0</v>
      </c>
      <c r="C4438" s="1">
        <v>15000.0</v>
      </c>
      <c r="D4438" s="1" t="s">
        <v>23</v>
      </c>
      <c r="E4438" s="1">
        <v>2314.19</v>
      </c>
      <c r="F4438" s="1">
        <v>5.0</v>
      </c>
      <c r="G4438" s="1">
        <v>21.0</v>
      </c>
      <c r="H4438" s="1">
        <v>9.0</v>
      </c>
      <c r="I4438" s="1" t="s">
        <v>22</v>
      </c>
      <c r="J4438" s="1">
        <v>0.699</v>
      </c>
      <c r="K4438" s="1">
        <v>0.828</v>
      </c>
      <c r="L4438" s="6">
        <f>if(J4438&gt;QUARTILE!$B$3, "TOP", if(J4438&lt;QUARTILE!$B$4, "BOTTOM", 0))</f>
        <v>0</v>
      </c>
      <c r="M4438" s="6">
        <f t="shared" si="1"/>
        <v>2</v>
      </c>
      <c r="N4438" s="6" t="str">
        <f t="shared" si="2"/>
        <v>Gen X</v>
      </c>
      <c r="O4438" s="6" t="str">
        <f t="shared" si="3"/>
        <v>Low Income</v>
      </c>
    </row>
    <row r="4439" hidden="1">
      <c r="A4439" s="1">
        <v>104437.0</v>
      </c>
      <c r="B4439" s="1">
        <v>51.0</v>
      </c>
      <c r="C4439" s="1">
        <v>27000.0</v>
      </c>
      <c r="D4439" s="1" t="s">
        <v>23</v>
      </c>
      <c r="E4439" s="1">
        <v>10790.97</v>
      </c>
      <c r="F4439" s="1">
        <v>5.0</v>
      </c>
      <c r="G4439" s="1">
        <v>26.0</v>
      </c>
      <c r="H4439" s="1">
        <v>2.0</v>
      </c>
      <c r="I4439" s="1" t="s">
        <v>22</v>
      </c>
      <c r="J4439" s="1">
        <v>0.794</v>
      </c>
      <c r="K4439" s="1">
        <v>0.571</v>
      </c>
      <c r="L4439" s="6">
        <f>if(J4439&gt;QUARTILE!$B$3, "TOP", if(J4439&lt;QUARTILE!$B$4, "BOTTOM", 0))</f>
        <v>0</v>
      </c>
      <c r="M4439" s="6">
        <f t="shared" si="1"/>
        <v>2</v>
      </c>
      <c r="N4439" s="6" t="str">
        <f t="shared" si="2"/>
        <v>Gen X</v>
      </c>
      <c r="O4439" s="6" t="str">
        <f t="shared" si="3"/>
        <v>Low Income</v>
      </c>
    </row>
    <row r="4440" hidden="1">
      <c r="A4440" s="1">
        <v>104438.0</v>
      </c>
      <c r="B4440" s="1">
        <v>41.0</v>
      </c>
      <c r="C4440" s="1">
        <v>40000.0</v>
      </c>
      <c r="D4440" s="1" t="s">
        <v>23</v>
      </c>
      <c r="E4440" s="1">
        <v>28902.83</v>
      </c>
      <c r="F4440" s="1">
        <v>1.0</v>
      </c>
      <c r="G4440" s="1">
        <v>12.0</v>
      </c>
      <c r="H4440" s="1">
        <v>14.0</v>
      </c>
      <c r="I4440" s="1" t="s">
        <v>22</v>
      </c>
      <c r="J4440" s="1">
        <v>0.243</v>
      </c>
      <c r="K4440" s="1">
        <v>0.989</v>
      </c>
      <c r="L4440" s="6" t="str">
        <f>if(J4440&gt;QUARTILE!$B$3, "TOP", if(J4440&lt;QUARTILE!$B$4, "BOTTOM", 0))</f>
        <v>BOTTOM</v>
      </c>
      <c r="M4440" s="6">
        <f t="shared" si="1"/>
        <v>2</v>
      </c>
      <c r="N4440" s="6" t="str">
        <f t="shared" si="2"/>
        <v>Gen X</v>
      </c>
      <c r="O4440" s="6" t="str">
        <f t="shared" si="3"/>
        <v>Low Income</v>
      </c>
    </row>
    <row r="4441" hidden="1">
      <c r="A4441" s="1">
        <v>104439.0</v>
      </c>
      <c r="B4441" s="1">
        <v>49.0</v>
      </c>
      <c r="C4441" s="1">
        <v>14000.0</v>
      </c>
      <c r="D4441" s="1" t="s">
        <v>25</v>
      </c>
      <c r="E4441" s="1">
        <v>10049.71</v>
      </c>
      <c r="F4441" s="1">
        <v>5.0</v>
      </c>
      <c r="G4441" s="1">
        <v>20.0</v>
      </c>
      <c r="H4441" s="1">
        <v>10.0</v>
      </c>
      <c r="I4441" s="1" t="s">
        <v>22</v>
      </c>
      <c r="J4441" s="1">
        <v>0.97</v>
      </c>
      <c r="K4441" s="1">
        <v>0.934</v>
      </c>
      <c r="L4441" s="6" t="str">
        <f>if(J4441&gt;QUARTILE!$B$3, "TOP", if(J4441&lt;QUARTILE!$B$4, "BOTTOM", 0))</f>
        <v>TOP</v>
      </c>
      <c r="M4441" s="6">
        <f t="shared" si="1"/>
        <v>2</v>
      </c>
      <c r="N4441" s="6" t="str">
        <f t="shared" si="2"/>
        <v>Gen X</v>
      </c>
      <c r="O4441" s="6" t="str">
        <f t="shared" si="3"/>
        <v>Low Income</v>
      </c>
    </row>
    <row r="4442" hidden="1">
      <c r="A4442" s="1">
        <v>104440.0</v>
      </c>
      <c r="B4442" s="1">
        <v>18.0</v>
      </c>
      <c r="C4442" s="1">
        <v>10000.0</v>
      </c>
      <c r="D4442" s="1" t="s">
        <v>23</v>
      </c>
      <c r="E4442" s="1">
        <v>21006.69</v>
      </c>
      <c r="F4442" s="1">
        <v>2.0</v>
      </c>
      <c r="G4442" s="1">
        <v>21.0</v>
      </c>
      <c r="H4442" s="1">
        <v>14.0</v>
      </c>
      <c r="I4442" s="1" t="s">
        <v>22</v>
      </c>
      <c r="J4442" s="1">
        <v>0.718</v>
      </c>
      <c r="K4442" s="1">
        <v>0.475</v>
      </c>
      <c r="L4442" s="6">
        <f>if(J4442&gt;QUARTILE!$B$3, "TOP", if(J4442&lt;QUARTILE!$B$4, "BOTTOM", 0))</f>
        <v>0</v>
      </c>
      <c r="M4442" s="6">
        <f t="shared" si="1"/>
        <v>2</v>
      </c>
      <c r="N4442" s="6" t="str">
        <f t="shared" si="2"/>
        <v>Millenial</v>
      </c>
      <c r="O4442" s="6" t="str">
        <f t="shared" si="3"/>
        <v>Low Income</v>
      </c>
    </row>
    <row r="4443" hidden="1">
      <c r="A4443" s="1">
        <v>104441.0</v>
      </c>
      <c r="B4443" s="1">
        <v>25.0</v>
      </c>
      <c r="C4443" s="1">
        <v>15000.0</v>
      </c>
      <c r="D4443" s="1" t="s">
        <v>25</v>
      </c>
      <c r="E4443" s="1">
        <v>28427.28</v>
      </c>
      <c r="F4443" s="1">
        <v>3.0</v>
      </c>
      <c r="G4443" s="1">
        <v>23.0</v>
      </c>
      <c r="H4443" s="1">
        <v>17.0</v>
      </c>
      <c r="I4443" s="1" t="s">
        <v>22</v>
      </c>
      <c r="J4443" s="1">
        <v>0.518</v>
      </c>
      <c r="K4443" s="1">
        <v>0.304</v>
      </c>
      <c r="L4443" s="6">
        <f>if(J4443&gt;QUARTILE!$B$3, "TOP", if(J4443&lt;QUARTILE!$B$4, "BOTTOM", 0))</f>
        <v>0</v>
      </c>
      <c r="M4443" s="6">
        <f t="shared" si="1"/>
        <v>2</v>
      </c>
      <c r="N4443" s="6" t="str">
        <f t="shared" si="2"/>
        <v>Millenial</v>
      </c>
      <c r="O4443" s="6" t="str">
        <f t="shared" si="3"/>
        <v>Low Income</v>
      </c>
    </row>
    <row r="4444" hidden="1">
      <c r="A4444" s="1">
        <v>104442.0</v>
      </c>
      <c r="B4444" s="1">
        <v>62.0</v>
      </c>
      <c r="C4444" s="1">
        <v>12000.0</v>
      </c>
      <c r="D4444" s="1" t="s">
        <v>27</v>
      </c>
      <c r="E4444" s="1">
        <v>7793.89</v>
      </c>
      <c r="F4444" s="1">
        <v>2.0</v>
      </c>
      <c r="G4444" s="1">
        <v>15.0</v>
      </c>
      <c r="H4444" s="1">
        <v>7.0</v>
      </c>
      <c r="I4444" s="1" t="s">
        <v>22</v>
      </c>
      <c r="J4444" s="1">
        <v>0.193</v>
      </c>
      <c r="K4444" s="1">
        <v>0.187</v>
      </c>
      <c r="L4444" s="6" t="str">
        <f>if(J4444&gt;QUARTILE!$B$3, "TOP", if(J4444&lt;QUARTILE!$B$4, "BOTTOM", 0))</f>
        <v>BOTTOM</v>
      </c>
      <c r="M4444" s="6">
        <f t="shared" si="1"/>
        <v>2</v>
      </c>
      <c r="N4444" s="6" t="str">
        <f t="shared" si="2"/>
        <v>Baby Boomer</v>
      </c>
      <c r="O4444" s="6" t="str">
        <f t="shared" si="3"/>
        <v>Low Income</v>
      </c>
    </row>
    <row r="4445" hidden="1">
      <c r="A4445" s="1">
        <v>104443.0</v>
      </c>
      <c r="B4445" s="1">
        <v>40.0</v>
      </c>
      <c r="C4445" s="1">
        <v>31000.0</v>
      </c>
      <c r="D4445" s="1" t="s">
        <v>27</v>
      </c>
      <c r="E4445" s="1">
        <v>31941.75</v>
      </c>
      <c r="F4445" s="1">
        <v>2.0</v>
      </c>
      <c r="G4445" s="1">
        <v>20.0</v>
      </c>
      <c r="H4445" s="1">
        <v>8.0</v>
      </c>
      <c r="I4445" s="1" t="s">
        <v>18</v>
      </c>
      <c r="J4445" s="1">
        <v>0.783</v>
      </c>
      <c r="K4445" s="1">
        <v>0.577</v>
      </c>
      <c r="L4445" s="6">
        <f>if(J4445&gt;QUARTILE!$B$3, "TOP", if(J4445&lt;QUARTILE!$B$4, "BOTTOM", 0))</f>
        <v>0</v>
      </c>
      <c r="M4445" s="6">
        <f t="shared" si="1"/>
        <v>1</v>
      </c>
      <c r="N4445" s="6" t="str">
        <f t="shared" si="2"/>
        <v>Gen X</v>
      </c>
      <c r="O4445" s="6" t="str">
        <f t="shared" si="3"/>
        <v>Low Income</v>
      </c>
    </row>
    <row r="4446" hidden="1">
      <c r="A4446" s="1">
        <v>104444.0</v>
      </c>
      <c r="B4446" s="1">
        <v>64.0</v>
      </c>
      <c r="C4446" s="1">
        <v>22000.0</v>
      </c>
      <c r="D4446" s="1" t="s">
        <v>23</v>
      </c>
      <c r="E4446" s="1">
        <v>8277.78</v>
      </c>
      <c r="F4446" s="1">
        <v>2.0</v>
      </c>
      <c r="G4446" s="1">
        <v>25.0</v>
      </c>
      <c r="H4446" s="1">
        <v>9.0</v>
      </c>
      <c r="I4446" s="1" t="s">
        <v>22</v>
      </c>
      <c r="J4446" s="1">
        <v>0.147</v>
      </c>
      <c r="K4446" s="1">
        <v>0.035</v>
      </c>
      <c r="L4446" s="6" t="str">
        <f>if(J4446&gt;QUARTILE!$B$3, "TOP", if(J4446&lt;QUARTILE!$B$4, "BOTTOM", 0))</f>
        <v>BOTTOM</v>
      </c>
      <c r="M4446" s="6">
        <f t="shared" si="1"/>
        <v>2</v>
      </c>
      <c r="N4446" s="6" t="str">
        <f t="shared" si="2"/>
        <v>Baby Boomer</v>
      </c>
      <c r="O4446" s="6" t="str">
        <f t="shared" si="3"/>
        <v>Low Income</v>
      </c>
    </row>
    <row r="4447" hidden="1">
      <c r="A4447" s="1">
        <v>104445.0</v>
      </c>
      <c r="B4447" s="1">
        <v>57.0</v>
      </c>
      <c r="C4447" s="1">
        <v>68000.0</v>
      </c>
      <c r="D4447" s="1" t="s">
        <v>27</v>
      </c>
      <c r="E4447" s="1">
        <v>5917.16</v>
      </c>
      <c r="F4447" s="1">
        <v>1.0</v>
      </c>
      <c r="G4447" s="1">
        <v>25.0</v>
      </c>
      <c r="H4447" s="1">
        <v>6.0</v>
      </c>
      <c r="I4447" s="1" t="s">
        <v>22</v>
      </c>
      <c r="J4447" s="1">
        <v>0.42</v>
      </c>
      <c r="K4447" s="1">
        <v>0.764</v>
      </c>
      <c r="L4447" s="6">
        <f>if(J4447&gt;QUARTILE!$B$3, "TOP", if(J4447&lt;QUARTILE!$B$4, "BOTTOM", 0))</f>
        <v>0</v>
      </c>
      <c r="M4447" s="6">
        <f t="shared" si="1"/>
        <v>2</v>
      </c>
      <c r="N4447" s="6" t="str">
        <f t="shared" si="2"/>
        <v>Gen X</v>
      </c>
      <c r="O4447" s="6" t="str">
        <f t="shared" si="3"/>
        <v>Medium Income</v>
      </c>
    </row>
    <row r="4448" hidden="1">
      <c r="A4448" s="1">
        <v>104446.0</v>
      </c>
      <c r="B4448" s="1">
        <v>29.0</v>
      </c>
      <c r="C4448" s="1">
        <v>34000.0</v>
      </c>
      <c r="D4448" s="1" t="s">
        <v>21</v>
      </c>
      <c r="E4448" s="1">
        <v>5032.05</v>
      </c>
      <c r="F4448" s="1">
        <v>4.0</v>
      </c>
      <c r="G4448" s="1">
        <v>28.0</v>
      </c>
      <c r="H4448" s="1">
        <v>19.0</v>
      </c>
      <c r="I4448" s="1" t="s">
        <v>18</v>
      </c>
      <c r="J4448" s="1">
        <v>0.574</v>
      </c>
      <c r="K4448" s="1">
        <v>0.001</v>
      </c>
      <c r="L4448" s="6">
        <f>if(J4448&gt;QUARTILE!$B$3, "TOP", if(J4448&lt;QUARTILE!$B$4, "BOTTOM", 0))</f>
        <v>0</v>
      </c>
      <c r="M4448" s="6">
        <f t="shared" si="1"/>
        <v>1</v>
      </c>
      <c r="N4448" s="6" t="str">
        <f t="shared" si="2"/>
        <v>Millenial</v>
      </c>
      <c r="O4448" s="6" t="str">
        <f t="shared" si="3"/>
        <v>Low Income</v>
      </c>
    </row>
    <row r="4449" hidden="1">
      <c r="A4449" s="1">
        <v>104447.0</v>
      </c>
      <c r="B4449" s="1">
        <v>71.0</v>
      </c>
      <c r="C4449" s="1">
        <v>65000.0</v>
      </c>
      <c r="D4449" s="1" t="s">
        <v>25</v>
      </c>
      <c r="E4449" s="1">
        <v>4460.47</v>
      </c>
      <c r="F4449" s="1">
        <v>1.0</v>
      </c>
      <c r="G4449" s="1">
        <v>13.0</v>
      </c>
      <c r="H4449" s="1">
        <v>8.0</v>
      </c>
      <c r="I4449" s="1" t="s">
        <v>22</v>
      </c>
      <c r="J4449" s="1">
        <v>0.796</v>
      </c>
      <c r="K4449" s="1">
        <v>0.265</v>
      </c>
      <c r="L4449" s="6">
        <f>if(J4449&gt;QUARTILE!$B$3, "TOP", if(J4449&lt;QUARTILE!$B$4, "BOTTOM", 0))</f>
        <v>0</v>
      </c>
      <c r="M4449" s="6">
        <f t="shared" si="1"/>
        <v>2</v>
      </c>
      <c r="N4449" s="6" t="str">
        <f t="shared" si="2"/>
        <v>Baby Boomer</v>
      </c>
      <c r="O4449" s="6" t="str">
        <f t="shared" si="3"/>
        <v>Medium Income</v>
      </c>
    </row>
    <row r="4450" hidden="1">
      <c r="A4450" s="1">
        <v>104448.0</v>
      </c>
      <c r="B4450" s="1">
        <v>29.0</v>
      </c>
      <c r="C4450" s="1">
        <v>9000.0</v>
      </c>
      <c r="D4450" s="1" t="s">
        <v>25</v>
      </c>
      <c r="E4450" s="1">
        <v>26721.46</v>
      </c>
      <c r="F4450" s="1">
        <v>1.0</v>
      </c>
      <c r="G4450" s="1">
        <v>23.0</v>
      </c>
      <c r="H4450" s="1">
        <v>13.0</v>
      </c>
      <c r="I4450" s="1" t="s">
        <v>18</v>
      </c>
      <c r="J4450" s="1">
        <v>0.067</v>
      </c>
      <c r="K4450" s="1">
        <v>0.498</v>
      </c>
      <c r="L4450" s="6" t="str">
        <f>if(J4450&gt;QUARTILE!$B$3, "TOP", if(J4450&lt;QUARTILE!$B$4, "BOTTOM", 0))</f>
        <v>BOTTOM</v>
      </c>
      <c r="M4450" s="6">
        <f t="shared" si="1"/>
        <v>1</v>
      </c>
      <c r="N4450" s="6" t="str">
        <f t="shared" si="2"/>
        <v>Millenial</v>
      </c>
      <c r="O4450" s="6" t="str">
        <f t="shared" si="3"/>
        <v>Low Income</v>
      </c>
    </row>
    <row r="4451" hidden="1">
      <c r="A4451" s="1">
        <v>104449.0</v>
      </c>
      <c r="B4451" s="1">
        <v>63.0</v>
      </c>
      <c r="C4451" s="1">
        <v>5000.0</v>
      </c>
      <c r="D4451" s="1" t="s">
        <v>25</v>
      </c>
      <c r="E4451" s="1">
        <v>43697.69</v>
      </c>
      <c r="F4451" s="1">
        <v>2.0</v>
      </c>
      <c r="G4451" s="1">
        <v>16.0</v>
      </c>
      <c r="H4451" s="1">
        <v>6.0</v>
      </c>
      <c r="I4451" s="1" t="s">
        <v>18</v>
      </c>
      <c r="J4451" s="1">
        <v>0.159</v>
      </c>
      <c r="K4451" s="1">
        <v>0.0</v>
      </c>
      <c r="L4451" s="6" t="str">
        <f>if(J4451&gt;QUARTILE!$B$3, "TOP", if(J4451&lt;QUARTILE!$B$4, "BOTTOM", 0))</f>
        <v>BOTTOM</v>
      </c>
      <c r="M4451" s="6">
        <f t="shared" si="1"/>
        <v>1</v>
      </c>
      <c r="N4451" s="6" t="str">
        <f t="shared" si="2"/>
        <v>Baby Boomer</v>
      </c>
      <c r="O4451" s="6" t="str">
        <f t="shared" si="3"/>
        <v>Low Income</v>
      </c>
    </row>
    <row r="4452" hidden="1">
      <c r="A4452" s="1">
        <v>104450.0</v>
      </c>
      <c r="B4452" s="1">
        <v>64.0</v>
      </c>
      <c r="C4452" s="1">
        <v>25000.0</v>
      </c>
      <c r="D4452" s="1" t="s">
        <v>23</v>
      </c>
      <c r="E4452" s="1">
        <v>5244.15</v>
      </c>
      <c r="F4452" s="1">
        <v>4.0</v>
      </c>
      <c r="G4452" s="1">
        <v>20.0</v>
      </c>
      <c r="H4452" s="1">
        <v>5.0</v>
      </c>
      <c r="I4452" s="1" t="s">
        <v>22</v>
      </c>
      <c r="J4452" s="1">
        <v>0.161</v>
      </c>
      <c r="K4452" s="1">
        <v>0.0</v>
      </c>
      <c r="L4452" s="6" t="str">
        <f>if(J4452&gt;QUARTILE!$B$3, "TOP", if(J4452&lt;QUARTILE!$B$4, "BOTTOM", 0))</f>
        <v>BOTTOM</v>
      </c>
      <c r="M4452" s="6">
        <f t="shared" si="1"/>
        <v>2</v>
      </c>
      <c r="N4452" s="6" t="str">
        <f t="shared" si="2"/>
        <v>Baby Boomer</v>
      </c>
      <c r="O4452" s="6" t="str">
        <f t="shared" si="3"/>
        <v>Low Income</v>
      </c>
    </row>
    <row r="4453" hidden="1">
      <c r="A4453" s="1">
        <v>104451.0</v>
      </c>
      <c r="B4453" s="1">
        <v>32.0</v>
      </c>
      <c r="C4453" s="1">
        <v>24000.0</v>
      </c>
      <c r="D4453" s="1" t="s">
        <v>27</v>
      </c>
      <c r="E4453" s="1">
        <v>1781.88</v>
      </c>
      <c r="F4453" s="1">
        <v>1.0</v>
      </c>
      <c r="G4453" s="1">
        <v>32.0</v>
      </c>
      <c r="H4453" s="1">
        <v>14.0</v>
      </c>
      <c r="I4453" s="1" t="s">
        <v>18</v>
      </c>
      <c r="J4453" s="1">
        <v>0.768</v>
      </c>
      <c r="K4453" s="1">
        <v>0.48</v>
      </c>
      <c r="L4453" s="6">
        <f>if(J4453&gt;QUARTILE!$B$3, "TOP", if(J4453&lt;QUARTILE!$B$4, "BOTTOM", 0))</f>
        <v>0</v>
      </c>
      <c r="M4453" s="6">
        <f t="shared" si="1"/>
        <v>1</v>
      </c>
      <c r="N4453" s="6" t="str">
        <f t="shared" si="2"/>
        <v>Gen X</v>
      </c>
      <c r="O4453" s="6" t="str">
        <f t="shared" si="3"/>
        <v>Low Income</v>
      </c>
    </row>
    <row r="4454" hidden="1">
      <c r="A4454" s="1">
        <v>104452.0</v>
      </c>
      <c r="B4454" s="1">
        <v>58.0</v>
      </c>
      <c r="C4454" s="1">
        <v>20000.0</v>
      </c>
      <c r="D4454" s="1" t="s">
        <v>17</v>
      </c>
      <c r="E4454" s="1">
        <v>7530.76</v>
      </c>
      <c r="F4454" s="1">
        <v>4.0</v>
      </c>
      <c r="G4454" s="1">
        <v>22.0</v>
      </c>
      <c r="H4454" s="1">
        <v>7.0</v>
      </c>
      <c r="I4454" s="1" t="s">
        <v>22</v>
      </c>
      <c r="J4454" s="1">
        <v>0.567</v>
      </c>
      <c r="K4454" s="1">
        <v>0.837</v>
      </c>
      <c r="L4454" s="6">
        <f>if(J4454&gt;QUARTILE!$B$3, "TOP", if(J4454&lt;QUARTILE!$B$4, "BOTTOM", 0))</f>
        <v>0</v>
      </c>
      <c r="M4454" s="6">
        <f t="shared" si="1"/>
        <v>2</v>
      </c>
      <c r="N4454" s="6" t="str">
        <f t="shared" si="2"/>
        <v>Gen X</v>
      </c>
      <c r="O4454" s="6" t="str">
        <f t="shared" si="3"/>
        <v>Low Income</v>
      </c>
    </row>
    <row r="4455" hidden="1">
      <c r="A4455" s="1">
        <v>104453.0</v>
      </c>
      <c r="B4455" s="1">
        <v>36.0</v>
      </c>
      <c r="C4455" s="1">
        <v>23000.0</v>
      </c>
      <c r="D4455" s="1" t="s">
        <v>25</v>
      </c>
      <c r="E4455" s="1">
        <v>21449.96</v>
      </c>
      <c r="F4455" s="1">
        <v>2.0</v>
      </c>
      <c r="G4455" s="1">
        <v>16.0</v>
      </c>
      <c r="H4455" s="1">
        <v>9.0</v>
      </c>
      <c r="I4455" s="1" t="s">
        <v>22</v>
      </c>
      <c r="J4455" s="1">
        <v>0.658</v>
      </c>
      <c r="K4455" s="1">
        <v>0.408</v>
      </c>
      <c r="L4455" s="6">
        <f>if(J4455&gt;QUARTILE!$B$3, "TOP", if(J4455&lt;QUARTILE!$B$4, "BOTTOM", 0))</f>
        <v>0</v>
      </c>
      <c r="M4455" s="6">
        <f t="shared" si="1"/>
        <v>2</v>
      </c>
      <c r="N4455" s="6" t="str">
        <f t="shared" si="2"/>
        <v>Gen X</v>
      </c>
      <c r="O4455" s="6" t="str">
        <f t="shared" si="3"/>
        <v>Low Income</v>
      </c>
    </row>
    <row r="4456" hidden="1">
      <c r="A4456" s="1">
        <v>104454.0</v>
      </c>
      <c r="B4456" s="1">
        <v>43.0</v>
      </c>
      <c r="C4456" s="1">
        <v>11000.0</v>
      </c>
      <c r="D4456" s="1" t="s">
        <v>27</v>
      </c>
      <c r="E4456" s="1">
        <v>9193.78</v>
      </c>
      <c r="F4456" s="1">
        <v>1.0</v>
      </c>
      <c r="G4456" s="1">
        <v>24.0</v>
      </c>
      <c r="H4456" s="1">
        <v>11.0</v>
      </c>
      <c r="I4456" s="1" t="s">
        <v>18</v>
      </c>
      <c r="J4456" s="1">
        <v>0.603</v>
      </c>
      <c r="K4456" s="1">
        <v>0.2</v>
      </c>
      <c r="L4456" s="6">
        <f>if(J4456&gt;QUARTILE!$B$3, "TOP", if(J4456&lt;QUARTILE!$B$4, "BOTTOM", 0))</f>
        <v>0</v>
      </c>
      <c r="M4456" s="6">
        <f t="shared" si="1"/>
        <v>1</v>
      </c>
      <c r="N4456" s="6" t="str">
        <f t="shared" si="2"/>
        <v>Gen X</v>
      </c>
      <c r="O4456" s="6" t="str">
        <f t="shared" si="3"/>
        <v>Low Income</v>
      </c>
    </row>
    <row r="4457" hidden="1">
      <c r="A4457" s="1">
        <v>104455.0</v>
      </c>
      <c r="B4457" s="1">
        <v>69.0</v>
      </c>
      <c r="C4457" s="1">
        <v>31000.0</v>
      </c>
      <c r="D4457" s="1" t="s">
        <v>27</v>
      </c>
      <c r="E4457" s="1">
        <v>15933.59</v>
      </c>
      <c r="F4457" s="1">
        <v>4.0</v>
      </c>
      <c r="G4457" s="1">
        <v>16.0</v>
      </c>
      <c r="H4457" s="1">
        <v>6.0</v>
      </c>
      <c r="I4457" s="1" t="s">
        <v>22</v>
      </c>
      <c r="J4457" s="1">
        <v>0.037</v>
      </c>
      <c r="K4457" s="1">
        <v>0.358</v>
      </c>
      <c r="L4457" s="6" t="str">
        <f>if(J4457&gt;QUARTILE!$B$3, "TOP", if(J4457&lt;QUARTILE!$B$4, "BOTTOM", 0))</f>
        <v>BOTTOM</v>
      </c>
      <c r="M4457" s="6">
        <f t="shared" si="1"/>
        <v>2</v>
      </c>
      <c r="N4457" s="6" t="str">
        <f t="shared" si="2"/>
        <v>Baby Boomer</v>
      </c>
      <c r="O4457" s="6" t="str">
        <f t="shared" si="3"/>
        <v>Low Income</v>
      </c>
    </row>
    <row r="4458" hidden="1">
      <c r="A4458" s="1">
        <v>104456.0</v>
      </c>
      <c r="B4458" s="1">
        <v>46.0</v>
      </c>
      <c r="C4458" s="1">
        <v>34000.0</v>
      </c>
      <c r="D4458" s="1" t="s">
        <v>23</v>
      </c>
      <c r="E4458" s="1">
        <v>27275.4</v>
      </c>
      <c r="F4458" s="1">
        <v>5.0</v>
      </c>
      <c r="G4458" s="1">
        <v>20.0</v>
      </c>
      <c r="H4458" s="1">
        <v>16.0</v>
      </c>
      <c r="I4458" s="1" t="s">
        <v>18</v>
      </c>
      <c r="J4458" s="1">
        <v>0.222</v>
      </c>
      <c r="K4458" s="1">
        <v>0.673</v>
      </c>
      <c r="L4458" s="6" t="str">
        <f>if(J4458&gt;QUARTILE!$B$3, "TOP", if(J4458&lt;QUARTILE!$B$4, "BOTTOM", 0))</f>
        <v>BOTTOM</v>
      </c>
      <c r="M4458" s="6">
        <f t="shared" si="1"/>
        <v>1</v>
      </c>
      <c r="N4458" s="6" t="str">
        <f t="shared" si="2"/>
        <v>Gen X</v>
      </c>
      <c r="O4458" s="6" t="str">
        <f t="shared" si="3"/>
        <v>Low Income</v>
      </c>
    </row>
    <row r="4459" hidden="1">
      <c r="A4459" s="1">
        <v>104457.0</v>
      </c>
      <c r="B4459" s="1">
        <v>39.0</v>
      </c>
      <c r="C4459" s="1">
        <v>11000.0</v>
      </c>
      <c r="D4459" s="1" t="s">
        <v>23</v>
      </c>
      <c r="E4459" s="1">
        <v>10501.15</v>
      </c>
      <c r="F4459" s="1">
        <v>1.0</v>
      </c>
      <c r="G4459" s="1">
        <v>20.0</v>
      </c>
      <c r="H4459" s="1">
        <v>6.0</v>
      </c>
      <c r="I4459" s="1" t="s">
        <v>22</v>
      </c>
      <c r="J4459" s="1">
        <v>0.778</v>
      </c>
      <c r="K4459" s="1">
        <v>0.041</v>
      </c>
      <c r="L4459" s="6">
        <f>if(J4459&gt;QUARTILE!$B$3, "TOP", if(J4459&lt;QUARTILE!$B$4, "BOTTOM", 0))</f>
        <v>0</v>
      </c>
      <c r="M4459" s="6">
        <f t="shared" si="1"/>
        <v>2</v>
      </c>
      <c r="N4459" s="6" t="str">
        <f t="shared" si="2"/>
        <v>Gen X</v>
      </c>
      <c r="O4459" s="6" t="str">
        <f t="shared" si="3"/>
        <v>Low Income</v>
      </c>
    </row>
    <row r="4460" hidden="1">
      <c r="A4460" s="1">
        <v>104458.0</v>
      </c>
      <c r="B4460" s="1">
        <v>57.0</v>
      </c>
      <c r="C4460" s="1">
        <v>18000.0</v>
      </c>
      <c r="D4460" s="1" t="s">
        <v>21</v>
      </c>
      <c r="E4460" s="1">
        <v>100000.0</v>
      </c>
      <c r="F4460" s="1">
        <v>1.0</v>
      </c>
      <c r="G4460" s="1">
        <v>24.0</v>
      </c>
      <c r="H4460" s="1">
        <v>3.0</v>
      </c>
      <c r="I4460" s="1" t="s">
        <v>18</v>
      </c>
      <c r="J4460" s="1">
        <v>0.746</v>
      </c>
      <c r="K4460" s="1">
        <v>0.0</v>
      </c>
      <c r="L4460" s="6">
        <f>if(J4460&gt;QUARTILE!$B$3, "TOP", if(J4460&lt;QUARTILE!$B$4, "BOTTOM", 0))</f>
        <v>0</v>
      </c>
      <c r="M4460" s="6">
        <f t="shared" si="1"/>
        <v>1</v>
      </c>
      <c r="N4460" s="6" t="str">
        <f t="shared" si="2"/>
        <v>Gen X</v>
      </c>
      <c r="O4460" s="6" t="str">
        <f t="shared" si="3"/>
        <v>Low Income</v>
      </c>
    </row>
    <row r="4461" hidden="1">
      <c r="A4461" s="1">
        <v>104459.0</v>
      </c>
      <c r="B4461" s="1">
        <v>38.0</v>
      </c>
      <c r="C4461" s="1">
        <v>18000.0</v>
      </c>
      <c r="D4461" s="1" t="s">
        <v>24</v>
      </c>
      <c r="E4461" s="1">
        <v>7074.99</v>
      </c>
      <c r="F4461" s="1">
        <v>1.0</v>
      </c>
      <c r="G4461" s="1">
        <v>21.0</v>
      </c>
      <c r="H4461" s="1">
        <v>6.0</v>
      </c>
      <c r="I4461" s="1" t="s">
        <v>22</v>
      </c>
      <c r="J4461" s="1">
        <v>0.445</v>
      </c>
      <c r="K4461" s="1">
        <v>0.463</v>
      </c>
      <c r="L4461" s="6">
        <f>if(J4461&gt;QUARTILE!$B$3, "TOP", if(J4461&lt;QUARTILE!$B$4, "BOTTOM", 0))</f>
        <v>0</v>
      </c>
      <c r="M4461" s="6">
        <f t="shared" si="1"/>
        <v>2</v>
      </c>
      <c r="N4461" s="6" t="str">
        <f t="shared" si="2"/>
        <v>Gen X</v>
      </c>
      <c r="O4461" s="6" t="str">
        <f t="shared" si="3"/>
        <v>Low Income</v>
      </c>
    </row>
    <row r="4462" hidden="1">
      <c r="A4462" s="1">
        <v>104460.0</v>
      </c>
      <c r="B4462" s="1">
        <v>68.0</v>
      </c>
      <c r="C4462" s="1">
        <v>15000.0</v>
      </c>
      <c r="D4462" s="1" t="s">
        <v>17</v>
      </c>
      <c r="E4462" s="1">
        <v>76561.31</v>
      </c>
      <c r="F4462" s="1">
        <v>4.0</v>
      </c>
      <c r="G4462" s="1">
        <v>16.0</v>
      </c>
      <c r="H4462" s="1">
        <v>12.0</v>
      </c>
      <c r="I4462" s="1" t="s">
        <v>22</v>
      </c>
      <c r="J4462" s="1">
        <v>0.12</v>
      </c>
      <c r="K4462" s="1">
        <v>0.527</v>
      </c>
      <c r="L4462" s="6" t="str">
        <f>if(J4462&gt;QUARTILE!$B$3, "TOP", if(J4462&lt;QUARTILE!$B$4, "BOTTOM", 0))</f>
        <v>BOTTOM</v>
      </c>
      <c r="M4462" s="6">
        <f t="shared" si="1"/>
        <v>2</v>
      </c>
      <c r="N4462" s="6" t="str">
        <f t="shared" si="2"/>
        <v>Baby Boomer</v>
      </c>
      <c r="O4462" s="6" t="str">
        <f t="shared" si="3"/>
        <v>Low Income</v>
      </c>
    </row>
    <row r="4463" hidden="1">
      <c r="A4463" s="1">
        <v>104461.0</v>
      </c>
      <c r="B4463" s="1">
        <v>55.0</v>
      </c>
      <c r="C4463" s="1">
        <v>11000.0</v>
      </c>
      <c r="D4463" s="1" t="s">
        <v>21</v>
      </c>
      <c r="E4463" s="1">
        <v>4538.76</v>
      </c>
      <c r="F4463" s="1">
        <v>3.0</v>
      </c>
      <c r="G4463" s="1">
        <v>20.0</v>
      </c>
      <c r="H4463" s="1">
        <v>10.0</v>
      </c>
      <c r="I4463" s="1" t="s">
        <v>22</v>
      </c>
      <c r="J4463" s="1">
        <v>0.417</v>
      </c>
      <c r="K4463" s="1">
        <v>0.614</v>
      </c>
      <c r="L4463" s="6">
        <f>if(J4463&gt;QUARTILE!$B$3, "TOP", if(J4463&lt;QUARTILE!$B$4, "BOTTOM", 0))</f>
        <v>0</v>
      </c>
      <c r="M4463" s="6">
        <f t="shared" si="1"/>
        <v>2</v>
      </c>
      <c r="N4463" s="6" t="str">
        <f t="shared" si="2"/>
        <v>Gen X</v>
      </c>
      <c r="O4463" s="6" t="str">
        <f t="shared" si="3"/>
        <v>Low Income</v>
      </c>
    </row>
    <row r="4464" hidden="1">
      <c r="A4464" s="1">
        <v>104462.0</v>
      </c>
      <c r="B4464" s="1">
        <v>37.0</v>
      </c>
      <c r="C4464" s="1">
        <v>22000.0</v>
      </c>
      <c r="D4464" s="1" t="s">
        <v>23</v>
      </c>
      <c r="E4464" s="1">
        <v>2351.63</v>
      </c>
      <c r="F4464" s="1">
        <v>1.0</v>
      </c>
      <c r="G4464" s="1">
        <v>24.0</v>
      </c>
      <c r="H4464" s="1">
        <v>11.0</v>
      </c>
      <c r="I4464" s="1" t="s">
        <v>22</v>
      </c>
      <c r="J4464" s="1">
        <v>0.298</v>
      </c>
      <c r="K4464" s="1">
        <v>0.638</v>
      </c>
      <c r="L4464" s="6" t="str">
        <f>if(J4464&gt;QUARTILE!$B$3, "TOP", if(J4464&lt;QUARTILE!$B$4, "BOTTOM", 0))</f>
        <v>BOTTOM</v>
      </c>
      <c r="M4464" s="6">
        <f t="shared" si="1"/>
        <v>2</v>
      </c>
      <c r="N4464" s="6" t="str">
        <f t="shared" si="2"/>
        <v>Gen X</v>
      </c>
      <c r="O4464" s="6" t="str">
        <f t="shared" si="3"/>
        <v>Low Income</v>
      </c>
    </row>
    <row r="4465" hidden="1">
      <c r="A4465" s="1">
        <v>104463.0</v>
      </c>
      <c r="B4465" s="1">
        <v>74.0</v>
      </c>
      <c r="C4465" s="1">
        <v>26000.0</v>
      </c>
      <c r="D4465" s="1" t="s">
        <v>23</v>
      </c>
      <c r="E4465" s="1">
        <v>27792.45</v>
      </c>
      <c r="F4465" s="1">
        <v>5.0</v>
      </c>
      <c r="G4465" s="1">
        <v>22.0</v>
      </c>
      <c r="H4465" s="1">
        <v>5.0</v>
      </c>
      <c r="I4465" s="1" t="s">
        <v>22</v>
      </c>
      <c r="J4465" s="1">
        <v>0.747</v>
      </c>
      <c r="K4465" s="1">
        <v>0.116</v>
      </c>
      <c r="L4465" s="6">
        <f>if(J4465&gt;QUARTILE!$B$3, "TOP", if(J4465&lt;QUARTILE!$B$4, "BOTTOM", 0))</f>
        <v>0</v>
      </c>
      <c r="M4465" s="6">
        <f t="shared" si="1"/>
        <v>2</v>
      </c>
      <c r="N4465" s="6" t="str">
        <f t="shared" si="2"/>
        <v>Baby Boomer</v>
      </c>
      <c r="O4465" s="6" t="str">
        <f t="shared" si="3"/>
        <v>Low Income</v>
      </c>
    </row>
    <row r="4466" hidden="1">
      <c r="A4466" s="1">
        <v>104464.0</v>
      </c>
      <c r="B4466" s="1">
        <v>46.0</v>
      </c>
      <c r="C4466" s="1">
        <v>15000.0</v>
      </c>
      <c r="D4466" s="1" t="s">
        <v>25</v>
      </c>
      <c r="E4466" s="1">
        <v>24234.03</v>
      </c>
      <c r="F4466" s="1">
        <v>5.0</v>
      </c>
      <c r="G4466" s="1">
        <v>21.0</v>
      </c>
      <c r="H4466" s="1">
        <v>7.0</v>
      </c>
      <c r="I4466" s="1" t="s">
        <v>22</v>
      </c>
      <c r="J4466" s="1">
        <v>0.875</v>
      </c>
      <c r="K4466" s="1">
        <v>0.489</v>
      </c>
      <c r="L4466" s="6" t="str">
        <f>if(J4466&gt;QUARTILE!$B$3, "TOP", if(J4466&lt;QUARTILE!$B$4, "BOTTOM", 0))</f>
        <v>TOP</v>
      </c>
      <c r="M4466" s="6">
        <f t="shared" si="1"/>
        <v>2</v>
      </c>
      <c r="N4466" s="6" t="str">
        <f t="shared" si="2"/>
        <v>Gen X</v>
      </c>
      <c r="O4466" s="6" t="str">
        <f t="shared" si="3"/>
        <v>Low Income</v>
      </c>
    </row>
    <row r="4467" hidden="1">
      <c r="A4467" s="1">
        <v>104465.0</v>
      </c>
      <c r="B4467" s="1">
        <v>68.0</v>
      </c>
      <c r="C4467" s="1">
        <v>11000.0</v>
      </c>
      <c r="D4467" s="1" t="s">
        <v>23</v>
      </c>
      <c r="E4467" s="1">
        <v>33338.09</v>
      </c>
      <c r="F4467" s="1">
        <v>2.0</v>
      </c>
      <c r="G4467" s="1">
        <v>20.0</v>
      </c>
      <c r="H4467" s="1">
        <v>4.0</v>
      </c>
      <c r="I4467" s="1" t="s">
        <v>18</v>
      </c>
      <c r="J4467" s="1">
        <v>0.654</v>
      </c>
      <c r="K4467" s="1">
        <v>0.278</v>
      </c>
      <c r="L4467" s="6">
        <f>if(J4467&gt;QUARTILE!$B$3, "TOP", if(J4467&lt;QUARTILE!$B$4, "BOTTOM", 0))</f>
        <v>0</v>
      </c>
      <c r="M4467" s="6">
        <f t="shared" si="1"/>
        <v>1</v>
      </c>
      <c r="N4467" s="6" t="str">
        <f t="shared" si="2"/>
        <v>Baby Boomer</v>
      </c>
      <c r="O4467" s="6" t="str">
        <f t="shared" si="3"/>
        <v>Low Income</v>
      </c>
    </row>
    <row r="4468" hidden="1">
      <c r="A4468" s="1">
        <v>104466.0</v>
      </c>
      <c r="B4468" s="1">
        <v>21.0</v>
      </c>
      <c r="C4468" s="1">
        <v>28000.0</v>
      </c>
      <c r="D4468" s="1" t="s">
        <v>17</v>
      </c>
      <c r="E4468" s="1">
        <v>8419.41</v>
      </c>
      <c r="F4468" s="1">
        <v>3.0</v>
      </c>
      <c r="G4468" s="1">
        <v>21.0</v>
      </c>
      <c r="H4468" s="1">
        <v>17.0</v>
      </c>
      <c r="I4468" s="1" t="s">
        <v>18</v>
      </c>
      <c r="J4468" s="1">
        <v>0.404</v>
      </c>
      <c r="K4468" s="1">
        <v>0.11</v>
      </c>
      <c r="L4468" s="6">
        <f>if(J4468&gt;QUARTILE!$B$3, "TOP", if(J4468&lt;QUARTILE!$B$4, "BOTTOM", 0))</f>
        <v>0</v>
      </c>
      <c r="M4468" s="6">
        <f t="shared" si="1"/>
        <v>1</v>
      </c>
      <c r="N4468" s="6" t="str">
        <f t="shared" si="2"/>
        <v>Millenial</v>
      </c>
      <c r="O4468" s="6" t="str">
        <f t="shared" si="3"/>
        <v>Low Income</v>
      </c>
    </row>
    <row r="4469" hidden="1">
      <c r="A4469" s="1">
        <v>104467.0</v>
      </c>
      <c r="B4469" s="1">
        <v>72.0</v>
      </c>
      <c r="C4469" s="1">
        <v>14000.0</v>
      </c>
      <c r="D4469" s="1" t="s">
        <v>30</v>
      </c>
      <c r="E4469" s="1">
        <v>53417.3</v>
      </c>
      <c r="F4469" s="1">
        <v>3.0</v>
      </c>
      <c r="G4469" s="1">
        <v>14.0</v>
      </c>
      <c r="H4469" s="1">
        <v>4.0</v>
      </c>
      <c r="I4469" s="1" t="s">
        <v>18</v>
      </c>
      <c r="J4469" s="1">
        <v>0.373</v>
      </c>
      <c r="K4469" s="1">
        <v>0.028</v>
      </c>
      <c r="L4469" s="6">
        <f>if(J4469&gt;QUARTILE!$B$3, "TOP", if(J4469&lt;QUARTILE!$B$4, "BOTTOM", 0))</f>
        <v>0</v>
      </c>
      <c r="M4469" s="6">
        <f t="shared" si="1"/>
        <v>1</v>
      </c>
      <c r="N4469" s="6" t="str">
        <f t="shared" si="2"/>
        <v>Baby Boomer</v>
      </c>
      <c r="O4469" s="6" t="str">
        <f t="shared" si="3"/>
        <v>Low Income</v>
      </c>
    </row>
    <row r="4470" hidden="1">
      <c r="A4470" s="1">
        <v>104468.0</v>
      </c>
      <c r="B4470" s="1">
        <v>24.0</v>
      </c>
      <c r="C4470" s="1">
        <v>18000.0</v>
      </c>
      <c r="D4470" s="1" t="s">
        <v>17</v>
      </c>
      <c r="E4470" s="1">
        <v>2544.89</v>
      </c>
      <c r="F4470" s="1">
        <v>4.0</v>
      </c>
      <c r="G4470" s="1">
        <v>25.0</v>
      </c>
      <c r="H4470" s="1">
        <v>13.0</v>
      </c>
      <c r="I4470" s="1" t="s">
        <v>22</v>
      </c>
      <c r="J4470" s="1">
        <v>0.093</v>
      </c>
      <c r="K4470" s="1">
        <v>0.595</v>
      </c>
      <c r="L4470" s="6" t="str">
        <f>if(J4470&gt;QUARTILE!$B$3, "TOP", if(J4470&lt;QUARTILE!$B$4, "BOTTOM", 0))</f>
        <v>BOTTOM</v>
      </c>
      <c r="M4470" s="6">
        <f t="shared" si="1"/>
        <v>2</v>
      </c>
      <c r="N4470" s="6" t="str">
        <f t="shared" si="2"/>
        <v>Millenial</v>
      </c>
      <c r="O4470" s="6" t="str">
        <f t="shared" si="3"/>
        <v>Low Income</v>
      </c>
    </row>
    <row r="4471" hidden="1">
      <c r="A4471" s="1">
        <v>104469.0</v>
      </c>
      <c r="B4471" s="1">
        <v>45.0</v>
      </c>
      <c r="C4471" s="1">
        <v>17000.0</v>
      </c>
      <c r="D4471" s="1" t="s">
        <v>25</v>
      </c>
      <c r="E4471" s="1">
        <v>614.9</v>
      </c>
      <c r="F4471" s="1">
        <v>2.0</v>
      </c>
      <c r="G4471" s="1">
        <v>23.0</v>
      </c>
      <c r="H4471" s="1">
        <v>9.0</v>
      </c>
      <c r="I4471" s="1" t="s">
        <v>22</v>
      </c>
      <c r="J4471" s="1">
        <v>0.422</v>
      </c>
      <c r="K4471" s="1">
        <v>0.957</v>
      </c>
      <c r="L4471" s="6">
        <f>if(J4471&gt;QUARTILE!$B$3, "TOP", if(J4471&lt;QUARTILE!$B$4, "BOTTOM", 0))</f>
        <v>0</v>
      </c>
      <c r="M4471" s="6">
        <f t="shared" si="1"/>
        <v>2</v>
      </c>
      <c r="N4471" s="6" t="str">
        <f t="shared" si="2"/>
        <v>Gen X</v>
      </c>
      <c r="O4471" s="6" t="str">
        <f t="shared" si="3"/>
        <v>Low Income</v>
      </c>
    </row>
    <row r="4472" hidden="1">
      <c r="A4472" s="1">
        <v>104470.0</v>
      </c>
      <c r="B4472" s="1">
        <v>45.0</v>
      </c>
      <c r="C4472" s="1">
        <v>47000.0</v>
      </c>
      <c r="D4472" s="1" t="s">
        <v>23</v>
      </c>
      <c r="E4472" s="1">
        <v>7149.62</v>
      </c>
      <c r="F4472" s="1">
        <v>4.0</v>
      </c>
      <c r="G4472" s="1">
        <v>21.0</v>
      </c>
      <c r="H4472" s="1">
        <v>9.0</v>
      </c>
      <c r="I4472" s="1" t="s">
        <v>22</v>
      </c>
      <c r="J4472" s="1">
        <v>0.728</v>
      </c>
      <c r="K4472" s="1">
        <v>0.056</v>
      </c>
      <c r="L4472" s="6">
        <f>if(J4472&gt;QUARTILE!$B$3, "TOP", if(J4472&lt;QUARTILE!$B$4, "BOTTOM", 0))</f>
        <v>0</v>
      </c>
      <c r="M4472" s="6">
        <f t="shared" si="1"/>
        <v>2</v>
      </c>
      <c r="N4472" s="6" t="str">
        <f t="shared" si="2"/>
        <v>Gen X</v>
      </c>
      <c r="O4472" s="6" t="str">
        <f t="shared" si="3"/>
        <v>Medium Income</v>
      </c>
    </row>
    <row r="4473" hidden="1">
      <c r="A4473" s="1">
        <v>104471.0</v>
      </c>
      <c r="B4473" s="1">
        <v>21.0</v>
      </c>
      <c r="C4473" s="1">
        <v>14000.0</v>
      </c>
      <c r="D4473" s="1" t="s">
        <v>23</v>
      </c>
      <c r="E4473" s="1">
        <v>31922.98</v>
      </c>
      <c r="F4473" s="1">
        <v>2.0</v>
      </c>
      <c r="G4473" s="1">
        <v>16.0</v>
      </c>
      <c r="H4473" s="1">
        <v>15.0</v>
      </c>
      <c r="I4473" s="1" t="s">
        <v>18</v>
      </c>
      <c r="J4473" s="1">
        <v>0.816</v>
      </c>
      <c r="K4473" s="1">
        <v>0.395</v>
      </c>
      <c r="L4473" s="6">
        <f>if(J4473&gt;QUARTILE!$B$3, "TOP", if(J4473&lt;QUARTILE!$B$4, "BOTTOM", 0))</f>
        <v>0</v>
      </c>
      <c r="M4473" s="6">
        <f t="shared" si="1"/>
        <v>1</v>
      </c>
      <c r="N4473" s="6" t="str">
        <f t="shared" si="2"/>
        <v>Millenial</v>
      </c>
      <c r="O4473" s="6" t="str">
        <f t="shared" si="3"/>
        <v>Low Income</v>
      </c>
    </row>
    <row r="4474" hidden="1">
      <c r="A4474" s="1">
        <v>104472.0</v>
      </c>
      <c r="B4474" s="1">
        <v>39.0</v>
      </c>
      <c r="C4474" s="1">
        <v>62000.0</v>
      </c>
      <c r="D4474" s="1" t="s">
        <v>25</v>
      </c>
      <c r="E4474" s="1">
        <v>22354.82</v>
      </c>
      <c r="F4474" s="1">
        <v>3.0</v>
      </c>
      <c r="G4474" s="1">
        <v>17.0</v>
      </c>
      <c r="H4474" s="1">
        <v>11.0</v>
      </c>
      <c r="I4474" s="1" t="s">
        <v>18</v>
      </c>
      <c r="J4474" s="1">
        <v>0.563</v>
      </c>
      <c r="K4474" s="1">
        <v>0.248</v>
      </c>
      <c r="L4474" s="6">
        <f>if(J4474&gt;QUARTILE!$B$3, "TOP", if(J4474&lt;QUARTILE!$B$4, "BOTTOM", 0))</f>
        <v>0</v>
      </c>
      <c r="M4474" s="6">
        <f t="shared" si="1"/>
        <v>1</v>
      </c>
      <c r="N4474" s="6" t="str">
        <f t="shared" si="2"/>
        <v>Gen X</v>
      </c>
      <c r="O4474" s="6" t="str">
        <f t="shared" si="3"/>
        <v>Medium Income</v>
      </c>
    </row>
    <row r="4475" hidden="1">
      <c r="A4475" s="1">
        <v>104473.0</v>
      </c>
      <c r="B4475" s="1">
        <v>29.0</v>
      </c>
      <c r="C4475" s="1">
        <v>35000.0</v>
      </c>
      <c r="D4475" s="1" t="s">
        <v>27</v>
      </c>
      <c r="E4475" s="1">
        <v>11461.42</v>
      </c>
      <c r="F4475" s="1">
        <v>4.0</v>
      </c>
      <c r="G4475" s="1">
        <v>16.0</v>
      </c>
      <c r="H4475" s="1">
        <v>16.0</v>
      </c>
      <c r="I4475" s="1" t="s">
        <v>22</v>
      </c>
      <c r="J4475" s="1">
        <v>0.966</v>
      </c>
      <c r="K4475" s="1">
        <v>0.232</v>
      </c>
      <c r="L4475" s="6" t="str">
        <f>if(J4475&gt;QUARTILE!$B$3, "TOP", if(J4475&lt;QUARTILE!$B$4, "BOTTOM", 0))</f>
        <v>TOP</v>
      </c>
      <c r="M4475" s="6">
        <f t="shared" si="1"/>
        <v>2</v>
      </c>
      <c r="N4475" s="6" t="str">
        <f t="shared" si="2"/>
        <v>Millenial</v>
      </c>
      <c r="O4475" s="6" t="str">
        <f t="shared" si="3"/>
        <v>Low Income</v>
      </c>
    </row>
    <row r="4476" hidden="1">
      <c r="A4476" s="1">
        <v>104474.0</v>
      </c>
      <c r="B4476" s="1">
        <v>62.0</v>
      </c>
      <c r="C4476" s="1">
        <v>66000.0</v>
      </c>
      <c r="D4476" s="1" t="s">
        <v>25</v>
      </c>
      <c r="E4476" s="1">
        <v>5921.1</v>
      </c>
      <c r="F4476" s="1">
        <v>2.0</v>
      </c>
      <c r="G4476" s="1">
        <v>14.0</v>
      </c>
      <c r="H4476" s="1">
        <v>5.0</v>
      </c>
      <c r="I4476" s="1" t="s">
        <v>22</v>
      </c>
      <c r="J4476" s="1">
        <v>1.0</v>
      </c>
      <c r="K4476" s="1">
        <v>0.224</v>
      </c>
      <c r="L4476" s="6" t="str">
        <f>if(J4476&gt;QUARTILE!$B$3, "TOP", if(J4476&lt;QUARTILE!$B$4, "BOTTOM", 0))</f>
        <v>TOP</v>
      </c>
      <c r="M4476" s="6">
        <f t="shared" si="1"/>
        <v>2</v>
      </c>
      <c r="N4476" s="6" t="str">
        <f t="shared" si="2"/>
        <v>Baby Boomer</v>
      </c>
      <c r="O4476" s="6" t="str">
        <f t="shared" si="3"/>
        <v>Medium Income</v>
      </c>
    </row>
    <row r="4477" hidden="1">
      <c r="A4477" s="1">
        <v>104475.0</v>
      </c>
      <c r="B4477" s="1">
        <v>20.0</v>
      </c>
      <c r="C4477" s="1">
        <v>33000.0</v>
      </c>
      <c r="D4477" s="1" t="s">
        <v>24</v>
      </c>
      <c r="E4477" s="1">
        <v>1222.04</v>
      </c>
      <c r="F4477" s="1">
        <v>3.0</v>
      </c>
      <c r="G4477" s="1">
        <v>22.0</v>
      </c>
      <c r="H4477" s="1">
        <v>15.0</v>
      </c>
      <c r="I4477" s="1" t="s">
        <v>18</v>
      </c>
      <c r="J4477" s="1">
        <v>0.876</v>
      </c>
      <c r="K4477" s="1">
        <v>0.546</v>
      </c>
      <c r="L4477" s="6" t="str">
        <f>if(J4477&gt;QUARTILE!$B$3, "TOP", if(J4477&lt;QUARTILE!$B$4, "BOTTOM", 0))</f>
        <v>TOP</v>
      </c>
      <c r="M4477" s="6">
        <f t="shared" si="1"/>
        <v>1</v>
      </c>
      <c r="N4477" s="6" t="str">
        <f t="shared" si="2"/>
        <v>Millenial</v>
      </c>
      <c r="O4477" s="6" t="str">
        <f t="shared" si="3"/>
        <v>Low Income</v>
      </c>
    </row>
    <row r="4478" hidden="1">
      <c r="A4478" s="1">
        <v>104476.0</v>
      </c>
      <c r="B4478" s="1">
        <v>39.0</v>
      </c>
      <c r="C4478" s="1">
        <v>19000.0</v>
      </c>
      <c r="D4478" s="1" t="s">
        <v>17</v>
      </c>
      <c r="E4478" s="1">
        <v>8234.86</v>
      </c>
      <c r="F4478" s="1">
        <v>3.0</v>
      </c>
      <c r="G4478" s="1">
        <v>15.0</v>
      </c>
      <c r="H4478" s="1">
        <v>9.0</v>
      </c>
      <c r="I4478" s="1" t="s">
        <v>22</v>
      </c>
      <c r="J4478" s="1">
        <v>0.436</v>
      </c>
      <c r="K4478" s="1">
        <v>0.057</v>
      </c>
      <c r="L4478" s="6">
        <f>if(J4478&gt;QUARTILE!$B$3, "TOP", if(J4478&lt;QUARTILE!$B$4, "BOTTOM", 0))</f>
        <v>0</v>
      </c>
      <c r="M4478" s="6">
        <f t="shared" si="1"/>
        <v>2</v>
      </c>
      <c r="N4478" s="6" t="str">
        <f t="shared" si="2"/>
        <v>Gen X</v>
      </c>
      <c r="O4478" s="6" t="str">
        <f t="shared" si="3"/>
        <v>Low Income</v>
      </c>
    </row>
    <row r="4479" hidden="1">
      <c r="A4479" s="1">
        <v>104477.0</v>
      </c>
      <c r="B4479" s="1">
        <v>61.0</v>
      </c>
      <c r="C4479" s="1">
        <v>13000.0</v>
      </c>
      <c r="D4479" s="1" t="s">
        <v>23</v>
      </c>
      <c r="E4479" s="1">
        <v>12324.45</v>
      </c>
      <c r="F4479" s="1">
        <v>1.0</v>
      </c>
      <c r="G4479" s="1">
        <v>17.0</v>
      </c>
      <c r="H4479" s="1">
        <v>6.0</v>
      </c>
      <c r="I4479" s="1" t="s">
        <v>22</v>
      </c>
      <c r="J4479" s="1">
        <v>0.797</v>
      </c>
      <c r="K4479" s="1">
        <v>0.742</v>
      </c>
      <c r="L4479" s="6">
        <f>if(J4479&gt;QUARTILE!$B$3, "TOP", if(J4479&lt;QUARTILE!$B$4, "BOTTOM", 0))</f>
        <v>0</v>
      </c>
      <c r="M4479" s="6">
        <f t="shared" si="1"/>
        <v>2</v>
      </c>
      <c r="N4479" s="6" t="str">
        <f t="shared" si="2"/>
        <v>Baby Boomer</v>
      </c>
      <c r="O4479" s="6" t="str">
        <f t="shared" si="3"/>
        <v>Low Income</v>
      </c>
    </row>
    <row r="4480" hidden="1">
      <c r="A4480" s="1">
        <v>104478.0</v>
      </c>
      <c r="B4480" s="1">
        <v>19.0</v>
      </c>
      <c r="C4480" s="1">
        <v>18000.0</v>
      </c>
      <c r="D4480" s="1" t="s">
        <v>23</v>
      </c>
      <c r="E4480" s="1">
        <v>23232.57</v>
      </c>
      <c r="F4480" s="1">
        <v>4.0</v>
      </c>
      <c r="G4480" s="1">
        <v>17.0</v>
      </c>
      <c r="H4480" s="1">
        <v>12.0</v>
      </c>
      <c r="I4480" s="1" t="s">
        <v>18</v>
      </c>
      <c r="J4480" s="1">
        <v>0.979</v>
      </c>
      <c r="K4480" s="1">
        <v>0.557</v>
      </c>
      <c r="L4480" s="6" t="str">
        <f>if(J4480&gt;QUARTILE!$B$3, "TOP", if(J4480&lt;QUARTILE!$B$4, "BOTTOM", 0))</f>
        <v>TOP</v>
      </c>
      <c r="M4480" s="6">
        <f t="shared" si="1"/>
        <v>1</v>
      </c>
      <c r="N4480" s="6" t="str">
        <f t="shared" si="2"/>
        <v>Millenial</v>
      </c>
      <c r="O4480" s="6" t="str">
        <f t="shared" si="3"/>
        <v>Low Income</v>
      </c>
    </row>
    <row r="4481" hidden="1">
      <c r="A4481" s="1">
        <v>104479.0</v>
      </c>
      <c r="B4481" s="1">
        <v>41.0</v>
      </c>
      <c r="C4481" s="1">
        <v>54000.0</v>
      </c>
      <c r="D4481" s="1" t="s">
        <v>27</v>
      </c>
      <c r="E4481" s="1">
        <v>20767.58</v>
      </c>
      <c r="F4481" s="1">
        <v>1.0</v>
      </c>
      <c r="G4481" s="1">
        <v>18.0</v>
      </c>
      <c r="H4481" s="1">
        <v>6.0</v>
      </c>
      <c r="I4481" s="1" t="s">
        <v>22</v>
      </c>
      <c r="J4481" s="1">
        <v>0.838</v>
      </c>
      <c r="K4481" s="1">
        <v>0.385</v>
      </c>
      <c r="L4481" s="6" t="str">
        <f>if(J4481&gt;QUARTILE!$B$3, "TOP", if(J4481&lt;QUARTILE!$B$4, "BOTTOM", 0))</f>
        <v>TOP</v>
      </c>
      <c r="M4481" s="6">
        <f t="shared" si="1"/>
        <v>2</v>
      </c>
      <c r="N4481" s="6" t="str">
        <f t="shared" si="2"/>
        <v>Gen X</v>
      </c>
      <c r="O4481" s="6" t="str">
        <f t="shared" si="3"/>
        <v>Medium Income</v>
      </c>
    </row>
    <row r="4482" hidden="1">
      <c r="A4482" s="1">
        <v>104480.0</v>
      </c>
      <c r="B4482" s="1">
        <v>51.0</v>
      </c>
      <c r="C4482" s="1">
        <v>21000.0</v>
      </c>
      <c r="D4482" s="1" t="s">
        <v>23</v>
      </c>
      <c r="E4482" s="1">
        <v>58879.84</v>
      </c>
      <c r="F4482" s="1">
        <v>3.0</v>
      </c>
      <c r="G4482" s="1">
        <v>24.0</v>
      </c>
      <c r="H4482" s="1">
        <v>4.0</v>
      </c>
      <c r="I4482" s="1" t="s">
        <v>18</v>
      </c>
      <c r="J4482" s="1">
        <v>0.466</v>
      </c>
      <c r="K4482" s="1">
        <v>0.118</v>
      </c>
      <c r="L4482" s="6">
        <f>if(J4482&gt;QUARTILE!$B$3, "TOP", if(J4482&lt;QUARTILE!$B$4, "BOTTOM", 0))</f>
        <v>0</v>
      </c>
      <c r="M4482" s="6">
        <f t="shared" si="1"/>
        <v>1</v>
      </c>
      <c r="N4482" s="6" t="str">
        <f t="shared" si="2"/>
        <v>Gen X</v>
      </c>
      <c r="O4482" s="6" t="str">
        <f t="shared" si="3"/>
        <v>Low Income</v>
      </c>
    </row>
    <row r="4483" hidden="1">
      <c r="A4483" s="1">
        <v>104481.0</v>
      </c>
      <c r="B4483" s="1">
        <v>44.0</v>
      </c>
      <c r="C4483" s="1">
        <v>33000.0</v>
      </c>
      <c r="D4483" s="1" t="s">
        <v>17</v>
      </c>
      <c r="E4483" s="1">
        <v>2116.01</v>
      </c>
      <c r="F4483" s="1">
        <v>4.0</v>
      </c>
      <c r="G4483" s="1">
        <v>15.0</v>
      </c>
      <c r="H4483" s="1">
        <v>6.0</v>
      </c>
      <c r="I4483" s="1" t="s">
        <v>22</v>
      </c>
      <c r="J4483" s="1">
        <v>0.068</v>
      </c>
      <c r="K4483" s="1">
        <v>0.486</v>
      </c>
      <c r="L4483" s="6" t="str">
        <f>if(J4483&gt;QUARTILE!$B$3, "TOP", if(J4483&lt;QUARTILE!$B$4, "BOTTOM", 0))</f>
        <v>BOTTOM</v>
      </c>
      <c r="M4483" s="6">
        <f t="shared" si="1"/>
        <v>2</v>
      </c>
      <c r="N4483" s="6" t="str">
        <f t="shared" si="2"/>
        <v>Gen X</v>
      </c>
      <c r="O4483" s="6" t="str">
        <f t="shared" si="3"/>
        <v>Low Income</v>
      </c>
    </row>
    <row r="4484" hidden="1">
      <c r="A4484" s="1">
        <v>104482.0</v>
      </c>
      <c r="B4484" s="1">
        <v>72.0</v>
      </c>
      <c r="C4484" s="1">
        <v>25000.0</v>
      </c>
      <c r="D4484" s="1" t="s">
        <v>27</v>
      </c>
      <c r="E4484" s="1">
        <v>8199.71</v>
      </c>
      <c r="F4484" s="1">
        <v>4.0</v>
      </c>
      <c r="G4484" s="1">
        <v>29.0</v>
      </c>
      <c r="H4484" s="1">
        <v>5.0</v>
      </c>
      <c r="I4484" s="1" t="s">
        <v>22</v>
      </c>
      <c r="J4484" s="1">
        <v>0.958</v>
      </c>
      <c r="K4484" s="1">
        <v>0.905</v>
      </c>
      <c r="L4484" s="6" t="str">
        <f>if(J4484&gt;QUARTILE!$B$3, "TOP", if(J4484&lt;QUARTILE!$B$4, "BOTTOM", 0))</f>
        <v>TOP</v>
      </c>
      <c r="M4484" s="6">
        <f t="shared" si="1"/>
        <v>2</v>
      </c>
      <c r="N4484" s="6" t="str">
        <f t="shared" si="2"/>
        <v>Baby Boomer</v>
      </c>
      <c r="O4484" s="6" t="str">
        <f t="shared" si="3"/>
        <v>Low Income</v>
      </c>
    </row>
    <row r="4485" hidden="1">
      <c r="A4485" s="1">
        <v>104483.0</v>
      </c>
      <c r="B4485" s="1">
        <v>58.0</v>
      </c>
      <c r="C4485" s="1">
        <v>26000.0</v>
      </c>
      <c r="D4485" s="1" t="s">
        <v>23</v>
      </c>
      <c r="E4485" s="1">
        <v>13139.32</v>
      </c>
      <c r="F4485" s="1">
        <v>5.0</v>
      </c>
      <c r="G4485" s="1">
        <v>20.0</v>
      </c>
      <c r="H4485" s="1">
        <v>5.0</v>
      </c>
      <c r="I4485" s="1" t="s">
        <v>22</v>
      </c>
      <c r="J4485" s="1">
        <v>1.0</v>
      </c>
      <c r="K4485" s="1">
        <v>0.658</v>
      </c>
      <c r="L4485" s="6" t="str">
        <f>if(J4485&gt;QUARTILE!$B$3, "TOP", if(J4485&lt;QUARTILE!$B$4, "BOTTOM", 0))</f>
        <v>TOP</v>
      </c>
      <c r="M4485" s="6">
        <f t="shared" si="1"/>
        <v>2</v>
      </c>
      <c r="N4485" s="6" t="str">
        <f t="shared" si="2"/>
        <v>Gen X</v>
      </c>
      <c r="O4485" s="6" t="str">
        <f t="shared" si="3"/>
        <v>Low Income</v>
      </c>
    </row>
    <row r="4486" hidden="1">
      <c r="A4486" s="1">
        <v>104484.0</v>
      </c>
      <c r="B4486" s="1">
        <v>18.0</v>
      </c>
      <c r="C4486" s="1">
        <v>26000.0</v>
      </c>
      <c r="D4486" s="1" t="s">
        <v>25</v>
      </c>
      <c r="E4486" s="1">
        <v>22215.47</v>
      </c>
      <c r="F4486" s="1">
        <v>2.0</v>
      </c>
      <c r="G4486" s="1">
        <v>26.0</v>
      </c>
      <c r="H4486" s="1">
        <v>9.0</v>
      </c>
      <c r="I4486" s="1" t="s">
        <v>22</v>
      </c>
      <c r="J4486" s="1">
        <v>0.744</v>
      </c>
      <c r="K4486" s="1">
        <v>0.279</v>
      </c>
      <c r="L4486" s="6">
        <f>if(J4486&gt;QUARTILE!$B$3, "TOP", if(J4486&lt;QUARTILE!$B$4, "BOTTOM", 0))</f>
        <v>0</v>
      </c>
      <c r="M4486" s="6">
        <f t="shared" si="1"/>
        <v>2</v>
      </c>
      <c r="N4486" s="6" t="str">
        <f t="shared" si="2"/>
        <v>Millenial</v>
      </c>
      <c r="O4486" s="6" t="str">
        <f t="shared" si="3"/>
        <v>Low Income</v>
      </c>
    </row>
    <row r="4487" hidden="1">
      <c r="A4487" s="1">
        <v>104485.0</v>
      </c>
      <c r="B4487" s="1">
        <v>25.0</v>
      </c>
      <c r="C4487" s="1">
        <v>30000.0</v>
      </c>
      <c r="D4487" s="1" t="s">
        <v>25</v>
      </c>
      <c r="E4487" s="1">
        <v>13681.83</v>
      </c>
      <c r="F4487" s="1">
        <v>5.0</v>
      </c>
      <c r="G4487" s="1">
        <v>18.0</v>
      </c>
      <c r="H4487" s="1">
        <v>19.0</v>
      </c>
      <c r="I4487" s="1" t="s">
        <v>22</v>
      </c>
      <c r="J4487" s="1">
        <v>0.365</v>
      </c>
      <c r="K4487" s="1">
        <v>0.693</v>
      </c>
      <c r="L4487" s="6">
        <f>if(J4487&gt;QUARTILE!$B$3, "TOP", if(J4487&lt;QUARTILE!$B$4, "BOTTOM", 0))</f>
        <v>0</v>
      </c>
      <c r="M4487" s="6">
        <f t="shared" si="1"/>
        <v>2</v>
      </c>
      <c r="N4487" s="6" t="str">
        <f t="shared" si="2"/>
        <v>Millenial</v>
      </c>
      <c r="O4487" s="6" t="str">
        <f t="shared" si="3"/>
        <v>Low Income</v>
      </c>
    </row>
    <row r="4488" hidden="1">
      <c r="A4488" s="1">
        <v>104486.0</v>
      </c>
      <c r="B4488" s="1">
        <v>40.0</v>
      </c>
      <c r="C4488" s="1">
        <v>14000.0</v>
      </c>
      <c r="D4488" s="1" t="s">
        <v>17</v>
      </c>
      <c r="E4488" s="1">
        <v>48781.44</v>
      </c>
      <c r="F4488" s="1">
        <v>5.0</v>
      </c>
      <c r="G4488" s="1">
        <v>31.0</v>
      </c>
      <c r="H4488" s="1">
        <v>6.0</v>
      </c>
      <c r="I4488" s="1" t="s">
        <v>18</v>
      </c>
      <c r="J4488" s="1">
        <v>0.965</v>
      </c>
      <c r="K4488" s="1">
        <v>0.354</v>
      </c>
      <c r="L4488" s="6" t="str">
        <f>if(J4488&gt;QUARTILE!$B$3, "TOP", if(J4488&lt;QUARTILE!$B$4, "BOTTOM", 0))</f>
        <v>TOP</v>
      </c>
      <c r="M4488" s="6">
        <f t="shared" si="1"/>
        <v>1</v>
      </c>
      <c r="N4488" s="6" t="str">
        <f t="shared" si="2"/>
        <v>Gen X</v>
      </c>
      <c r="O4488" s="6" t="str">
        <f t="shared" si="3"/>
        <v>Low Income</v>
      </c>
    </row>
    <row r="4489" hidden="1">
      <c r="A4489" s="1">
        <v>104487.0</v>
      </c>
      <c r="B4489" s="1">
        <v>55.0</v>
      </c>
      <c r="C4489" s="1">
        <v>19000.0</v>
      </c>
      <c r="D4489" s="1" t="s">
        <v>23</v>
      </c>
      <c r="E4489" s="1">
        <v>18764.2</v>
      </c>
      <c r="F4489" s="1">
        <v>3.0</v>
      </c>
      <c r="G4489" s="1">
        <v>26.0</v>
      </c>
      <c r="H4489" s="1">
        <v>5.0</v>
      </c>
      <c r="I4489" s="1" t="s">
        <v>22</v>
      </c>
      <c r="J4489" s="1">
        <v>1.0</v>
      </c>
      <c r="K4489" s="1">
        <v>0.048</v>
      </c>
      <c r="L4489" s="6" t="str">
        <f>if(J4489&gt;QUARTILE!$B$3, "TOP", if(J4489&lt;QUARTILE!$B$4, "BOTTOM", 0))</f>
        <v>TOP</v>
      </c>
      <c r="M4489" s="6">
        <f t="shared" si="1"/>
        <v>2</v>
      </c>
      <c r="N4489" s="6" t="str">
        <f t="shared" si="2"/>
        <v>Gen X</v>
      </c>
      <c r="O4489" s="6" t="str">
        <f t="shared" si="3"/>
        <v>Low Income</v>
      </c>
    </row>
    <row r="4490" hidden="1">
      <c r="A4490" s="1">
        <v>104488.0</v>
      </c>
      <c r="B4490" s="1">
        <v>23.0</v>
      </c>
      <c r="C4490" s="1">
        <v>27000.0</v>
      </c>
      <c r="D4490" s="1" t="s">
        <v>21</v>
      </c>
      <c r="E4490" s="1">
        <v>809.47</v>
      </c>
      <c r="F4490" s="1">
        <v>2.0</v>
      </c>
      <c r="G4490" s="1">
        <v>13.0</v>
      </c>
      <c r="H4490" s="1">
        <v>15.0</v>
      </c>
      <c r="I4490" s="1" t="s">
        <v>18</v>
      </c>
      <c r="J4490" s="1">
        <v>0.506</v>
      </c>
      <c r="K4490" s="1">
        <v>0.618</v>
      </c>
      <c r="L4490" s="6">
        <f>if(J4490&gt;QUARTILE!$B$3, "TOP", if(J4490&lt;QUARTILE!$B$4, "BOTTOM", 0))</f>
        <v>0</v>
      </c>
      <c r="M4490" s="6">
        <f t="shared" si="1"/>
        <v>1</v>
      </c>
      <c r="N4490" s="6" t="str">
        <f t="shared" si="2"/>
        <v>Millenial</v>
      </c>
      <c r="O4490" s="6" t="str">
        <f t="shared" si="3"/>
        <v>Low Income</v>
      </c>
    </row>
    <row r="4491" hidden="1">
      <c r="A4491" s="1">
        <v>104489.0</v>
      </c>
      <c r="B4491" s="1">
        <v>39.0</v>
      </c>
      <c r="C4491" s="1">
        <v>24000.0</v>
      </c>
      <c r="D4491" s="1" t="s">
        <v>27</v>
      </c>
      <c r="E4491" s="1">
        <v>2413.0</v>
      </c>
      <c r="F4491" s="1">
        <v>5.0</v>
      </c>
      <c r="G4491" s="1">
        <v>24.0</v>
      </c>
      <c r="H4491" s="1">
        <v>12.0</v>
      </c>
      <c r="I4491" s="1" t="s">
        <v>22</v>
      </c>
      <c r="J4491" s="1">
        <v>0.312</v>
      </c>
      <c r="K4491" s="1">
        <v>0.184</v>
      </c>
      <c r="L4491" s="6" t="str">
        <f>if(J4491&gt;QUARTILE!$B$3, "TOP", if(J4491&lt;QUARTILE!$B$4, "BOTTOM", 0))</f>
        <v>BOTTOM</v>
      </c>
      <c r="M4491" s="6">
        <f t="shared" si="1"/>
        <v>2</v>
      </c>
      <c r="N4491" s="6" t="str">
        <f t="shared" si="2"/>
        <v>Gen X</v>
      </c>
      <c r="O4491" s="6" t="str">
        <f t="shared" si="3"/>
        <v>Low Income</v>
      </c>
    </row>
    <row r="4492" hidden="1">
      <c r="A4492" s="1">
        <v>104490.0</v>
      </c>
      <c r="B4492" s="1">
        <v>42.0</v>
      </c>
      <c r="C4492" s="1">
        <v>17000.0</v>
      </c>
      <c r="D4492" s="1" t="s">
        <v>27</v>
      </c>
      <c r="E4492" s="1">
        <v>28007.51</v>
      </c>
      <c r="F4492" s="1">
        <v>5.0</v>
      </c>
      <c r="G4492" s="1">
        <v>18.0</v>
      </c>
      <c r="H4492" s="1">
        <v>8.0</v>
      </c>
      <c r="I4492" s="1" t="s">
        <v>22</v>
      </c>
      <c r="J4492" s="1">
        <v>0.406</v>
      </c>
      <c r="K4492" s="1">
        <v>0.36</v>
      </c>
      <c r="L4492" s="6">
        <f>if(J4492&gt;QUARTILE!$B$3, "TOP", if(J4492&lt;QUARTILE!$B$4, "BOTTOM", 0))</f>
        <v>0</v>
      </c>
      <c r="M4492" s="6">
        <f t="shared" si="1"/>
        <v>2</v>
      </c>
      <c r="N4492" s="6" t="str">
        <f t="shared" si="2"/>
        <v>Gen X</v>
      </c>
      <c r="O4492" s="6" t="str">
        <f t="shared" si="3"/>
        <v>Low Income</v>
      </c>
    </row>
    <row r="4493" hidden="1">
      <c r="A4493" s="1">
        <v>104491.0</v>
      </c>
      <c r="B4493" s="1">
        <v>35.0</v>
      </c>
      <c r="C4493" s="1">
        <v>28000.0</v>
      </c>
      <c r="D4493" s="1" t="s">
        <v>23</v>
      </c>
      <c r="E4493" s="1">
        <v>25160.68</v>
      </c>
      <c r="F4493" s="1">
        <v>4.0</v>
      </c>
      <c r="G4493" s="1">
        <v>21.0</v>
      </c>
      <c r="H4493" s="1">
        <v>10.0</v>
      </c>
      <c r="I4493" s="1" t="s">
        <v>22</v>
      </c>
      <c r="J4493" s="1">
        <v>0.124</v>
      </c>
      <c r="K4493" s="1">
        <v>0.428</v>
      </c>
      <c r="L4493" s="6" t="str">
        <f>if(J4493&gt;QUARTILE!$B$3, "TOP", if(J4493&lt;QUARTILE!$B$4, "BOTTOM", 0))</f>
        <v>BOTTOM</v>
      </c>
      <c r="M4493" s="6">
        <f t="shared" si="1"/>
        <v>2</v>
      </c>
      <c r="N4493" s="6" t="str">
        <f t="shared" si="2"/>
        <v>Gen X</v>
      </c>
      <c r="O4493" s="6" t="str">
        <f t="shared" si="3"/>
        <v>Low Income</v>
      </c>
    </row>
    <row r="4494" hidden="1">
      <c r="A4494" s="1">
        <v>104492.0</v>
      </c>
      <c r="B4494" s="1">
        <v>34.0</v>
      </c>
      <c r="C4494" s="1">
        <v>14000.0</v>
      </c>
      <c r="D4494" s="1" t="s">
        <v>27</v>
      </c>
      <c r="E4494" s="1">
        <v>3332.83</v>
      </c>
      <c r="F4494" s="1">
        <v>3.0</v>
      </c>
      <c r="G4494" s="1">
        <v>16.0</v>
      </c>
      <c r="H4494" s="1">
        <v>7.0</v>
      </c>
      <c r="I4494" s="1" t="s">
        <v>22</v>
      </c>
      <c r="J4494" s="1">
        <v>0.566</v>
      </c>
      <c r="K4494" s="1">
        <v>0.799</v>
      </c>
      <c r="L4494" s="6">
        <f>if(J4494&gt;QUARTILE!$B$3, "TOP", if(J4494&lt;QUARTILE!$B$4, "BOTTOM", 0))</f>
        <v>0</v>
      </c>
      <c r="M4494" s="6">
        <f t="shared" si="1"/>
        <v>2</v>
      </c>
      <c r="N4494" s="6" t="str">
        <f t="shared" si="2"/>
        <v>Gen X</v>
      </c>
      <c r="O4494" s="6" t="str">
        <f t="shared" si="3"/>
        <v>Low Income</v>
      </c>
    </row>
    <row r="4495" hidden="1">
      <c r="A4495" s="1">
        <v>104493.0</v>
      </c>
      <c r="B4495" s="1">
        <v>78.0</v>
      </c>
      <c r="C4495" s="1">
        <v>11000.0</v>
      </c>
      <c r="D4495" s="1" t="s">
        <v>27</v>
      </c>
      <c r="E4495" s="1">
        <v>1214.3</v>
      </c>
      <c r="F4495" s="1">
        <v>5.0</v>
      </c>
      <c r="G4495" s="1">
        <v>16.0</v>
      </c>
      <c r="H4495" s="1">
        <v>3.0</v>
      </c>
      <c r="I4495" s="1" t="s">
        <v>22</v>
      </c>
      <c r="J4495" s="1">
        <v>0.379</v>
      </c>
      <c r="K4495" s="1">
        <v>0.53</v>
      </c>
      <c r="L4495" s="6">
        <f>if(J4495&gt;QUARTILE!$B$3, "TOP", if(J4495&lt;QUARTILE!$B$4, "BOTTOM", 0))</f>
        <v>0</v>
      </c>
      <c r="M4495" s="6">
        <f t="shared" si="1"/>
        <v>2</v>
      </c>
      <c r="N4495" s="6" t="str">
        <f t="shared" si="2"/>
        <v>Baby Boomer</v>
      </c>
      <c r="O4495" s="6" t="str">
        <f t="shared" si="3"/>
        <v>Low Income</v>
      </c>
    </row>
    <row r="4496" hidden="1">
      <c r="A4496" s="1">
        <v>104494.0</v>
      </c>
      <c r="B4496" s="1">
        <v>29.0</v>
      </c>
      <c r="C4496" s="1">
        <v>26000.0</v>
      </c>
      <c r="D4496" s="1" t="s">
        <v>25</v>
      </c>
      <c r="E4496" s="1">
        <v>17289.05</v>
      </c>
      <c r="F4496" s="1">
        <v>2.0</v>
      </c>
      <c r="G4496" s="1">
        <v>20.0</v>
      </c>
      <c r="H4496" s="1">
        <v>13.0</v>
      </c>
      <c r="I4496" s="1" t="s">
        <v>22</v>
      </c>
      <c r="J4496" s="1">
        <v>0.935</v>
      </c>
      <c r="K4496" s="1">
        <v>0.34</v>
      </c>
      <c r="L4496" s="6" t="str">
        <f>if(J4496&gt;QUARTILE!$B$3, "TOP", if(J4496&lt;QUARTILE!$B$4, "BOTTOM", 0))</f>
        <v>TOP</v>
      </c>
      <c r="M4496" s="6">
        <f t="shared" si="1"/>
        <v>2</v>
      </c>
      <c r="N4496" s="6" t="str">
        <f t="shared" si="2"/>
        <v>Millenial</v>
      </c>
      <c r="O4496" s="6" t="str">
        <f t="shared" si="3"/>
        <v>Low Income</v>
      </c>
    </row>
    <row r="4497" hidden="1">
      <c r="A4497" s="1">
        <v>104495.0</v>
      </c>
      <c r="B4497" s="1">
        <v>23.0</v>
      </c>
      <c r="C4497" s="1">
        <v>11000.0</v>
      </c>
      <c r="D4497" s="1" t="s">
        <v>17</v>
      </c>
      <c r="E4497" s="1">
        <v>20197.68</v>
      </c>
      <c r="F4497" s="1">
        <v>1.0</v>
      </c>
      <c r="G4497" s="1">
        <v>25.0</v>
      </c>
      <c r="H4497" s="1">
        <v>18.0</v>
      </c>
      <c r="I4497" s="1" t="s">
        <v>18</v>
      </c>
      <c r="J4497" s="1">
        <v>0.276</v>
      </c>
      <c r="K4497" s="1">
        <v>0.657</v>
      </c>
      <c r="L4497" s="6" t="str">
        <f>if(J4497&gt;QUARTILE!$B$3, "TOP", if(J4497&lt;QUARTILE!$B$4, "BOTTOM", 0))</f>
        <v>BOTTOM</v>
      </c>
      <c r="M4497" s="6">
        <f t="shared" si="1"/>
        <v>1</v>
      </c>
      <c r="N4497" s="6" t="str">
        <f t="shared" si="2"/>
        <v>Millenial</v>
      </c>
      <c r="O4497" s="6" t="str">
        <f t="shared" si="3"/>
        <v>Low Income</v>
      </c>
    </row>
    <row r="4498" hidden="1">
      <c r="A4498" s="1">
        <v>104496.0</v>
      </c>
      <c r="B4498" s="1">
        <v>43.0</v>
      </c>
      <c r="C4498" s="1">
        <v>26000.0</v>
      </c>
      <c r="D4498" s="1" t="s">
        <v>25</v>
      </c>
      <c r="E4498" s="1">
        <v>2907.44</v>
      </c>
      <c r="F4498" s="1">
        <v>1.0</v>
      </c>
      <c r="G4498" s="1">
        <v>20.0</v>
      </c>
      <c r="H4498" s="1">
        <v>14.0</v>
      </c>
      <c r="I4498" s="1" t="s">
        <v>18</v>
      </c>
      <c r="J4498" s="1">
        <v>0.058</v>
      </c>
      <c r="K4498" s="1">
        <v>0.192</v>
      </c>
      <c r="L4498" s="6" t="str">
        <f>if(J4498&gt;QUARTILE!$B$3, "TOP", if(J4498&lt;QUARTILE!$B$4, "BOTTOM", 0))</f>
        <v>BOTTOM</v>
      </c>
      <c r="M4498" s="6">
        <f t="shared" si="1"/>
        <v>1</v>
      </c>
      <c r="N4498" s="6" t="str">
        <f t="shared" si="2"/>
        <v>Gen X</v>
      </c>
      <c r="O4498" s="6" t="str">
        <f t="shared" si="3"/>
        <v>Low Income</v>
      </c>
    </row>
    <row r="4499" hidden="1">
      <c r="A4499" s="1">
        <v>104497.0</v>
      </c>
      <c r="B4499" s="1">
        <v>44.0</v>
      </c>
      <c r="C4499" s="1">
        <v>7000.0</v>
      </c>
      <c r="D4499" s="1" t="s">
        <v>17</v>
      </c>
      <c r="E4499" s="1">
        <v>12834.61</v>
      </c>
      <c r="F4499" s="1">
        <v>3.0</v>
      </c>
      <c r="G4499" s="1">
        <v>18.0</v>
      </c>
      <c r="H4499" s="1">
        <v>6.0</v>
      </c>
      <c r="I4499" s="1" t="s">
        <v>22</v>
      </c>
      <c r="J4499" s="1">
        <v>0.737</v>
      </c>
      <c r="K4499" s="1">
        <v>0.823</v>
      </c>
      <c r="L4499" s="6">
        <f>if(J4499&gt;QUARTILE!$B$3, "TOP", if(J4499&lt;QUARTILE!$B$4, "BOTTOM", 0))</f>
        <v>0</v>
      </c>
      <c r="M4499" s="6">
        <f t="shared" si="1"/>
        <v>2</v>
      </c>
      <c r="N4499" s="6" t="str">
        <f t="shared" si="2"/>
        <v>Gen X</v>
      </c>
      <c r="O4499" s="6" t="str">
        <f t="shared" si="3"/>
        <v>Low Income</v>
      </c>
    </row>
    <row r="4500" hidden="1">
      <c r="A4500" s="1">
        <v>104498.0</v>
      </c>
      <c r="B4500" s="1">
        <v>25.0</v>
      </c>
      <c r="C4500" s="1">
        <v>14000.0</v>
      </c>
      <c r="D4500" s="1" t="s">
        <v>23</v>
      </c>
      <c r="E4500" s="1">
        <v>7300.81</v>
      </c>
      <c r="F4500" s="1">
        <v>1.0</v>
      </c>
      <c r="G4500" s="1">
        <v>26.0</v>
      </c>
      <c r="H4500" s="1">
        <v>20.0</v>
      </c>
      <c r="I4500" s="1" t="s">
        <v>22</v>
      </c>
      <c r="J4500" s="1">
        <v>0.057</v>
      </c>
      <c r="K4500" s="1">
        <v>0.201</v>
      </c>
      <c r="L4500" s="6" t="str">
        <f>if(J4500&gt;QUARTILE!$B$3, "TOP", if(J4500&lt;QUARTILE!$B$4, "BOTTOM", 0))</f>
        <v>BOTTOM</v>
      </c>
      <c r="M4500" s="6">
        <f t="shared" si="1"/>
        <v>2</v>
      </c>
      <c r="N4500" s="6" t="str">
        <f t="shared" si="2"/>
        <v>Millenial</v>
      </c>
      <c r="O4500" s="6" t="str">
        <f t="shared" si="3"/>
        <v>Low Income</v>
      </c>
    </row>
    <row r="4501" hidden="1">
      <c r="A4501" s="1">
        <v>104499.0</v>
      </c>
      <c r="B4501" s="1">
        <v>36.0</v>
      </c>
      <c r="C4501" s="1">
        <v>18000.0</v>
      </c>
      <c r="D4501" s="1" t="s">
        <v>17</v>
      </c>
      <c r="E4501" s="1">
        <v>53561.77</v>
      </c>
      <c r="F4501" s="1">
        <v>4.0</v>
      </c>
      <c r="G4501" s="1">
        <v>20.0</v>
      </c>
      <c r="H4501" s="1">
        <v>12.0</v>
      </c>
      <c r="I4501" s="1" t="s">
        <v>22</v>
      </c>
      <c r="J4501" s="1">
        <v>0.646</v>
      </c>
      <c r="K4501" s="1">
        <v>0.409</v>
      </c>
      <c r="L4501" s="6">
        <f>if(J4501&gt;QUARTILE!$B$3, "TOP", if(J4501&lt;QUARTILE!$B$4, "BOTTOM", 0))</f>
        <v>0</v>
      </c>
      <c r="M4501" s="6">
        <f t="shared" si="1"/>
        <v>2</v>
      </c>
      <c r="N4501" s="6" t="str">
        <f t="shared" si="2"/>
        <v>Gen X</v>
      </c>
      <c r="O4501" s="6" t="str">
        <f t="shared" si="3"/>
        <v>Low Income</v>
      </c>
    </row>
    <row r="4502" hidden="1">
      <c r="A4502" s="1">
        <v>104500.0</v>
      </c>
      <c r="B4502" s="1">
        <v>77.0</v>
      </c>
      <c r="C4502" s="1">
        <v>8000.0</v>
      </c>
      <c r="D4502" s="1" t="s">
        <v>23</v>
      </c>
      <c r="E4502" s="1">
        <v>4948.72</v>
      </c>
      <c r="F4502" s="1">
        <v>4.0</v>
      </c>
      <c r="G4502" s="1">
        <v>17.0</v>
      </c>
      <c r="H4502" s="1">
        <v>7.0</v>
      </c>
      <c r="I4502" s="1" t="s">
        <v>22</v>
      </c>
      <c r="J4502" s="1">
        <v>0.231</v>
      </c>
      <c r="K4502" s="1">
        <v>0.155</v>
      </c>
      <c r="L4502" s="6" t="str">
        <f>if(J4502&gt;QUARTILE!$B$3, "TOP", if(J4502&lt;QUARTILE!$B$4, "BOTTOM", 0))</f>
        <v>BOTTOM</v>
      </c>
      <c r="M4502" s="6">
        <f t="shared" si="1"/>
        <v>2</v>
      </c>
      <c r="N4502" s="6" t="str">
        <f t="shared" si="2"/>
        <v>Baby Boomer</v>
      </c>
      <c r="O4502" s="6" t="str">
        <f t="shared" si="3"/>
        <v>Low Income</v>
      </c>
    </row>
    <row r="4503" hidden="1">
      <c r="A4503" s="1">
        <v>104501.0</v>
      </c>
      <c r="B4503" s="1">
        <v>59.0</v>
      </c>
      <c r="C4503" s="1">
        <v>18000.0</v>
      </c>
      <c r="D4503" s="1" t="s">
        <v>17</v>
      </c>
      <c r="E4503" s="1">
        <v>26429.67</v>
      </c>
      <c r="F4503" s="1">
        <v>2.0</v>
      </c>
      <c r="G4503" s="1">
        <v>27.0</v>
      </c>
      <c r="H4503" s="1">
        <v>9.0</v>
      </c>
      <c r="I4503" s="1" t="s">
        <v>22</v>
      </c>
      <c r="J4503" s="1">
        <v>0.61</v>
      </c>
      <c r="K4503" s="1">
        <v>0.326</v>
      </c>
      <c r="L4503" s="6">
        <f>if(J4503&gt;QUARTILE!$B$3, "TOP", if(J4503&lt;QUARTILE!$B$4, "BOTTOM", 0))</f>
        <v>0</v>
      </c>
      <c r="M4503" s="6">
        <f t="shared" si="1"/>
        <v>2</v>
      </c>
      <c r="N4503" s="6" t="str">
        <f t="shared" si="2"/>
        <v>Gen X</v>
      </c>
      <c r="O4503" s="6" t="str">
        <f t="shared" si="3"/>
        <v>Low Income</v>
      </c>
    </row>
    <row r="4504" hidden="1">
      <c r="A4504" s="1">
        <v>104502.0</v>
      </c>
      <c r="B4504" s="1">
        <v>18.0</v>
      </c>
      <c r="C4504" s="1">
        <v>45000.0</v>
      </c>
      <c r="D4504" s="1" t="s">
        <v>24</v>
      </c>
      <c r="E4504" s="1">
        <v>14601.78</v>
      </c>
      <c r="F4504" s="1">
        <v>3.0</v>
      </c>
      <c r="G4504" s="1">
        <v>16.0</v>
      </c>
      <c r="H4504" s="1">
        <v>17.0</v>
      </c>
      <c r="I4504" s="1" t="s">
        <v>22</v>
      </c>
      <c r="J4504" s="1">
        <v>0.198</v>
      </c>
      <c r="K4504" s="1">
        <v>0.422</v>
      </c>
      <c r="L4504" s="6" t="str">
        <f>if(J4504&gt;QUARTILE!$B$3, "TOP", if(J4504&lt;QUARTILE!$B$4, "BOTTOM", 0))</f>
        <v>BOTTOM</v>
      </c>
      <c r="M4504" s="6">
        <f t="shared" si="1"/>
        <v>2</v>
      </c>
      <c r="N4504" s="6" t="str">
        <f t="shared" si="2"/>
        <v>Millenial</v>
      </c>
      <c r="O4504" s="6" t="str">
        <f t="shared" si="3"/>
        <v>Medium Income</v>
      </c>
    </row>
    <row r="4505" hidden="1">
      <c r="A4505" s="1">
        <v>104503.0</v>
      </c>
      <c r="B4505" s="1">
        <v>74.0</v>
      </c>
      <c r="C4505" s="1">
        <v>10000.0</v>
      </c>
      <c r="D4505" s="1" t="s">
        <v>25</v>
      </c>
      <c r="E4505" s="1">
        <v>231.76</v>
      </c>
      <c r="F4505" s="1">
        <v>3.0</v>
      </c>
      <c r="G4505" s="1">
        <v>18.0</v>
      </c>
      <c r="H4505" s="1">
        <v>7.0</v>
      </c>
      <c r="I4505" s="1" t="s">
        <v>22</v>
      </c>
      <c r="J4505" s="1">
        <v>0.552</v>
      </c>
      <c r="K4505" s="1">
        <v>0.367</v>
      </c>
      <c r="L4505" s="6">
        <f>if(J4505&gt;QUARTILE!$B$3, "TOP", if(J4505&lt;QUARTILE!$B$4, "BOTTOM", 0))</f>
        <v>0</v>
      </c>
      <c r="M4505" s="6">
        <f t="shared" si="1"/>
        <v>2</v>
      </c>
      <c r="N4505" s="6" t="str">
        <f t="shared" si="2"/>
        <v>Baby Boomer</v>
      </c>
      <c r="O4505" s="6" t="str">
        <f t="shared" si="3"/>
        <v>Low Income</v>
      </c>
    </row>
    <row r="4506" hidden="1">
      <c r="A4506" s="1">
        <v>104504.0</v>
      </c>
      <c r="B4506" s="1">
        <v>46.0</v>
      </c>
      <c r="C4506" s="1">
        <v>18000.0</v>
      </c>
      <c r="D4506" s="1" t="s">
        <v>25</v>
      </c>
      <c r="E4506" s="1">
        <v>14554.71</v>
      </c>
      <c r="F4506" s="1">
        <v>1.0</v>
      </c>
      <c r="G4506" s="1">
        <v>14.0</v>
      </c>
      <c r="H4506" s="1">
        <v>8.0</v>
      </c>
      <c r="I4506" s="1" t="s">
        <v>22</v>
      </c>
      <c r="J4506" s="1">
        <v>0.385</v>
      </c>
      <c r="K4506" s="1">
        <v>0.934</v>
      </c>
      <c r="L4506" s="6">
        <f>if(J4506&gt;QUARTILE!$B$3, "TOP", if(J4506&lt;QUARTILE!$B$4, "BOTTOM", 0))</f>
        <v>0</v>
      </c>
      <c r="M4506" s="6">
        <f t="shared" si="1"/>
        <v>2</v>
      </c>
      <c r="N4506" s="6" t="str">
        <f t="shared" si="2"/>
        <v>Gen X</v>
      </c>
      <c r="O4506" s="6" t="str">
        <f t="shared" si="3"/>
        <v>Low Income</v>
      </c>
    </row>
    <row r="4507" hidden="1">
      <c r="A4507" s="1">
        <v>104505.0</v>
      </c>
      <c r="B4507" s="1">
        <v>62.0</v>
      </c>
      <c r="C4507" s="1">
        <v>61000.0</v>
      </c>
      <c r="D4507" s="1" t="s">
        <v>27</v>
      </c>
      <c r="E4507" s="1">
        <v>2095.48</v>
      </c>
      <c r="F4507" s="1">
        <v>5.0</v>
      </c>
      <c r="G4507" s="1">
        <v>19.0</v>
      </c>
      <c r="H4507" s="1">
        <v>5.0</v>
      </c>
      <c r="I4507" s="1" t="s">
        <v>22</v>
      </c>
      <c r="J4507" s="1">
        <v>0.283</v>
      </c>
      <c r="K4507" s="1">
        <v>0.173</v>
      </c>
      <c r="L4507" s="6" t="str">
        <f>if(J4507&gt;QUARTILE!$B$3, "TOP", if(J4507&lt;QUARTILE!$B$4, "BOTTOM", 0))</f>
        <v>BOTTOM</v>
      </c>
      <c r="M4507" s="6">
        <f t="shared" si="1"/>
        <v>2</v>
      </c>
      <c r="N4507" s="6" t="str">
        <f t="shared" si="2"/>
        <v>Baby Boomer</v>
      </c>
      <c r="O4507" s="6" t="str">
        <f t="shared" si="3"/>
        <v>Medium Income</v>
      </c>
    </row>
    <row r="4508" hidden="1">
      <c r="A4508" s="1">
        <v>104506.0</v>
      </c>
      <c r="B4508" s="1">
        <v>66.0</v>
      </c>
      <c r="C4508" s="1">
        <v>12000.0</v>
      </c>
      <c r="D4508" s="1" t="s">
        <v>23</v>
      </c>
      <c r="E4508" s="1">
        <v>21521.1</v>
      </c>
      <c r="F4508" s="1">
        <v>5.0</v>
      </c>
      <c r="G4508" s="1">
        <v>22.0</v>
      </c>
      <c r="H4508" s="1">
        <v>7.0</v>
      </c>
      <c r="I4508" s="1" t="s">
        <v>22</v>
      </c>
      <c r="J4508" s="1">
        <v>0.656</v>
      </c>
      <c r="K4508" s="1">
        <v>0.13</v>
      </c>
      <c r="L4508" s="6">
        <f>if(J4508&gt;QUARTILE!$B$3, "TOP", if(J4508&lt;QUARTILE!$B$4, "BOTTOM", 0))</f>
        <v>0</v>
      </c>
      <c r="M4508" s="6">
        <f t="shared" si="1"/>
        <v>2</v>
      </c>
      <c r="N4508" s="6" t="str">
        <f t="shared" si="2"/>
        <v>Baby Boomer</v>
      </c>
      <c r="O4508" s="6" t="str">
        <f t="shared" si="3"/>
        <v>Low Income</v>
      </c>
    </row>
    <row r="4509" hidden="1">
      <c r="A4509" s="1">
        <v>104507.0</v>
      </c>
      <c r="B4509" s="1">
        <v>52.0</v>
      </c>
      <c r="C4509" s="1">
        <v>51000.0</v>
      </c>
      <c r="D4509" s="1" t="s">
        <v>25</v>
      </c>
      <c r="E4509" s="1">
        <v>16672.27</v>
      </c>
      <c r="F4509" s="1">
        <v>5.0</v>
      </c>
      <c r="G4509" s="1">
        <v>20.0</v>
      </c>
      <c r="H4509" s="1">
        <v>3.0</v>
      </c>
      <c r="I4509" s="1" t="s">
        <v>22</v>
      </c>
      <c r="J4509" s="1">
        <v>0.232</v>
      </c>
      <c r="K4509" s="1">
        <v>0.468</v>
      </c>
      <c r="L4509" s="6" t="str">
        <f>if(J4509&gt;QUARTILE!$B$3, "TOP", if(J4509&lt;QUARTILE!$B$4, "BOTTOM", 0))</f>
        <v>BOTTOM</v>
      </c>
      <c r="M4509" s="6">
        <f t="shared" si="1"/>
        <v>2</v>
      </c>
      <c r="N4509" s="6" t="str">
        <f t="shared" si="2"/>
        <v>Gen X</v>
      </c>
      <c r="O4509" s="6" t="str">
        <f t="shared" si="3"/>
        <v>Medium Income</v>
      </c>
    </row>
    <row r="4510" hidden="1">
      <c r="A4510" s="1">
        <v>104508.0</v>
      </c>
      <c r="B4510" s="1">
        <v>57.0</v>
      </c>
      <c r="C4510" s="1">
        <v>19000.0</v>
      </c>
      <c r="D4510" s="1" t="s">
        <v>25</v>
      </c>
      <c r="E4510" s="1">
        <v>209.64</v>
      </c>
      <c r="F4510" s="1">
        <v>2.0</v>
      </c>
      <c r="G4510" s="1">
        <v>18.0</v>
      </c>
      <c r="H4510" s="1">
        <v>3.0</v>
      </c>
      <c r="I4510" s="1" t="s">
        <v>22</v>
      </c>
      <c r="J4510" s="1">
        <v>0.991</v>
      </c>
      <c r="K4510" s="1">
        <v>0.949</v>
      </c>
      <c r="L4510" s="6" t="str">
        <f>if(J4510&gt;QUARTILE!$B$3, "TOP", if(J4510&lt;QUARTILE!$B$4, "BOTTOM", 0))</f>
        <v>TOP</v>
      </c>
      <c r="M4510" s="6">
        <f t="shared" si="1"/>
        <v>2</v>
      </c>
      <c r="N4510" s="6" t="str">
        <f t="shared" si="2"/>
        <v>Gen X</v>
      </c>
      <c r="O4510" s="6" t="str">
        <f t="shared" si="3"/>
        <v>Low Income</v>
      </c>
    </row>
    <row r="4511" hidden="1">
      <c r="A4511" s="1">
        <v>104509.0</v>
      </c>
      <c r="B4511" s="1">
        <v>31.0</v>
      </c>
      <c r="C4511" s="1">
        <v>23000.0</v>
      </c>
      <c r="D4511" s="1" t="s">
        <v>17</v>
      </c>
      <c r="E4511" s="1">
        <v>4580.54</v>
      </c>
      <c r="F4511" s="1">
        <v>3.0</v>
      </c>
      <c r="G4511" s="1">
        <v>20.0</v>
      </c>
      <c r="H4511" s="1">
        <v>14.0</v>
      </c>
      <c r="I4511" s="1" t="s">
        <v>22</v>
      </c>
      <c r="J4511" s="1">
        <v>0.778</v>
      </c>
      <c r="K4511" s="1">
        <v>0.503</v>
      </c>
      <c r="L4511" s="6">
        <f>if(J4511&gt;QUARTILE!$B$3, "TOP", if(J4511&lt;QUARTILE!$B$4, "BOTTOM", 0))</f>
        <v>0</v>
      </c>
      <c r="M4511" s="6">
        <f t="shared" si="1"/>
        <v>2</v>
      </c>
      <c r="N4511" s="6" t="str">
        <f t="shared" si="2"/>
        <v>Gen X</v>
      </c>
      <c r="O4511" s="6" t="str">
        <f t="shared" si="3"/>
        <v>Low Income</v>
      </c>
    </row>
    <row r="4512" hidden="1">
      <c r="A4512" s="1">
        <v>104510.0</v>
      </c>
      <c r="B4512" s="1">
        <v>52.0</v>
      </c>
      <c r="C4512" s="1">
        <v>48000.0</v>
      </c>
      <c r="D4512" s="1" t="s">
        <v>17</v>
      </c>
      <c r="E4512" s="1">
        <v>29942.29</v>
      </c>
      <c r="F4512" s="1">
        <v>1.0</v>
      </c>
      <c r="G4512" s="1">
        <v>10.0</v>
      </c>
      <c r="H4512" s="1">
        <v>8.0</v>
      </c>
      <c r="I4512" s="1" t="s">
        <v>22</v>
      </c>
      <c r="J4512" s="1">
        <v>0.916</v>
      </c>
      <c r="K4512" s="1">
        <v>0.959</v>
      </c>
      <c r="L4512" s="6" t="str">
        <f>if(J4512&gt;QUARTILE!$B$3, "TOP", if(J4512&lt;QUARTILE!$B$4, "BOTTOM", 0))</f>
        <v>TOP</v>
      </c>
      <c r="M4512" s="6">
        <f t="shared" si="1"/>
        <v>2</v>
      </c>
      <c r="N4512" s="6" t="str">
        <f t="shared" si="2"/>
        <v>Gen X</v>
      </c>
      <c r="O4512" s="6" t="str">
        <f t="shared" si="3"/>
        <v>Medium Income</v>
      </c>
    </row>
    <row r="4513" hidden="1">
      <c r="A4513" s="1">
        <v>104511.0</v>
      </c>
      <c r="B4513" s="1">
        <v>65.0</v>
      </c>
      <c r="C4513" s="1">
        <v>16000.0</v>
      </c>
      <c r="D4513" s="1" t="s">
        <v>27</v>
      </c>
      <c r="E4513" s="1">
        <v>6453.0</v>
      </c>
      <c r="F4513" s="1">
        <v>2.0</v>
      </c>
      <c r="G4513" s="1">
        <v>20.0</v>
      </c>
      <c r="H4513" s="1">
        <v>5.0</v>
      </c>
      <c r="I4513" s="1" t="s">
        <v>22</v>
      </c>
      <c r="J4513" s="1">
        <v>0.042</v>
      </c>
      <c r="K4513" s="1">
        <v>0.19</v>
      </c>
      <c r="L4513" s="6" t="str">
        <f>if(J4513&gt;QUARTILE!$B$3, "TOP", if(J4513&lt;QUARTILE!$B$4, "BOTTOM", 0))</f>
        <v>BOTTOM</v>
      </c>
      <c r="M4513" s="6">
        <f t="shared" si="1"/>
        <v>2</v>
      </c>
      <c r="N4513" s="6" t="str">
        <f t="shared" si="2"/>
        <v>Baby Boomer</v>
      </c>
      <c r="O4513" s="6" t="str">
        <f t="shared" si="3"/>
        <v>Low Income</v>
      </c>
    </row>
    <row r="4514" hidden="1">
      <c r="A4514" s="1">
        <v>104512.0</v>
      </c>
      <c r="B4514" s="1">
        <v>62.0</v>
      </c>
      <c r="C4514" s="1">
        <v>32000.0</v>
      </c>
      <c r="D4514" s="1" t="s">
        <v>27</v>
      </c>
      <c r="E4514" s="1">
        <v>13834.3</v>
      </c>
      <c r="F4514" s="1">
        <v>4.0</v>
      </c>
      <c r="G4514" s="1">
        <v>29.0</v>
      </c>
      <c r="H4514" s="1">
        <v>5.0</v>
      </c>
      <c r="I4514" s="1" t="s">
        <v>22</v>
      </c>
      <c r="J4514" s="1">
        <v>0.002</v>
      </c>
      <c r="K4514" s="1">
        <v>0.0</v>
      </c>
      <c r="L4514" s="6" t="str">
        <f>if(J4514&gt;QUARTILE!$B$3, "TOP", if(J4514&lt;QUARTILE!$B$4, "BOTTOM", 0))</f>
        <v>BOTTOM</v>
      </c>
      <c r="M4514" s="6">
        <f t="shared" si="1"/>
        <v>2</v>
      </c>
      <c r="N4514" s="6" t="str">
        <f t="shared" si="2"/>
        <v>Baby Boomer</v>
      </c>
      <c r="O4514" s="6" t="str">
        <f t="shared" si="3"/>
        <v>Low Income</v>
      </c>
    </row>
    <row r="4515" hidden="1">
      <c r="A4515" s="1">
        <v>104513.0</v>
      </c>
      <c r="B4515" s="1">
        <v>37.0</v>
      </c>
      <c r="C4515" s="1">
        <v>37000.0</v>
      </c>
      <c r="D4515" s="1" t="s">
        <v>27</v>
      </c>
      <c r="E4515" s="1">
        <v>7479.29</v>
      </c>
      <c r="F4515" s="1">
        <v>4.0</v>
      </c>
      <c r="G4515" s="1">
        <v>28.0</v>
      </c>
      <c r="H4515" s="1">
        <v>13.0</v>
      </c>
      <c r="I4515" s="1" t="s">
        <v>18</v>
      </c>
      <c r="J4515" s="1">
        <v>0.358</v>
      </c>
      <c r="K4515" s="1">
        <v>0.253</v>
      </c>
      <c r="L4515" s="6">
        <f>if(J4515&gt;QUARTILE!$B$3, "TOP", if(J4515&lt;QUARTILE!$B$4, "BOTTOM", 0))</f>
        <v>0</v>
      </c>
      <c r="M4515" s="6">
        <f t="shared" si="1"/>
        <v>1</v>
      </c>
      <c r="N4515" s="6" t="str">
        <f t="shared" si="2"/>
        <v>Gen X</v>
      </c>
      <c r="O4515" s="6" t="str">
        <f t="shared" si="3"/>
        <v>Low Income</v>
      </c>
    </row>
    <row r="4516" hidden="1">
      <c r="A4516" s="1">
        <v>104514.0</v>
      </c>
      <c r="B4516" s="1">
        <v>73.0</v>
      </c>
      <c r="C4516" s="1">
        <v>15000.0</v>
      </c>
      <c r="D4516" s="1" t="s">
        <v>25</v>
      </c>
      <c r="E4516" s="1">
        <v>50899.98</v>
      </c>
      <c r="F4516" s="1">
        <v>4.0</v>
      </c>
      <c r="G4516" s="1">
        <v>14.0</v>
      </c>
      <c r="H4516" s="1">
        <v>7.0</v>
      </c>
      <c r="I4516" s="1" t="s">
        <v>18</v>
      </c>
      <c r="J4516" s="1">
        <v>0.767</v>
      </c>
      <c r="K4516" s="1">
        <v>0.488</v>
      </c>
      <c r="L4516" s="6">
        <f>if(J4516&gt;QUARTILE!$B$3, "TOP", if(J4516&lt;QUARTILE!$B$4, "BOTTOM", 0))</f>
        <v>0</v>
      </c>
      <c r="M4516" s="6">
        <f t="shared" si="1"/>
        <v>1</v>
      </c>
      <c r="N4516" s="6" t="str">
        <f t="shared" si="2"/>
        <v>Baby Boomer</v>
      </c>
      <c r="O4516" s="6" t="str">
        <f t="shared" si="3"/>
        <v>Low Income</v>
      </c>
    </row>
    <row r="4517" hidden="1">
      <c r="A4517" s="1">
        <v>104515.0</v>
      </c>
      <c r="B4517" s="1">
        <v>66.0</v>
      </c>
      <c r="C4517" s="1">
        <v>14000.0</v>
      </c>
      <c r="D4517" s="1" t="s">
        <v>25</v>
      </c>
      <c r="E4517" s="1">
        <v>15382.3</v>
      </c>
      <c r="F4517" s="1">
        <v>3.0</v>
      </c>
      <c r="G4517" s="1">
        <v>25.0</v>
      </c>
      <c r="H4517" s="1">
        <v>3.0</v>
      </c>
      <c r="I4517" s="1" t="s">
        <v>22</v>
      </c>
      <c r="J4517" s="1">
        <v>0.294</v>
      </c>
      <c r="K4517" s="1">
        <v>0.592</v>
      </c>
      <c r="L4517" s="6" t="str">
        <f>if(J4517&gt;QUARTILE!$B$3, "TOP", if(J4517&lt;QUARTILE!$B$4, "BOTTOM", 0))</f>
        <v>BOTTOM</v>
      </c>
      <c r="M4517" s="6">
        <f t="shared" si="1"/>
        <v>2</v>
      </c>
      <c r="N4517" s="6" t="str">
        <f t="shared" si="2"/>
        <v>Baby Boomer</v>
      </c>
      <c r="O4517" s="6" t="str">
        <f t="shared" si="3"/>
        <v>Low Income</v>
      </c>
    </row>
    <row r="4518" hidden="1">
      <c r="A4518" s="1">
        <v>104516.0</v>
      </c>
      <c r="B4518" s="1">
        <v>30.0</v>
      </c>
      <c r="C4518" s="1">
        <v>19000.0</v>
      </c>
      <c r="D4518" s="1" t="s">
        <v>25</v>
      </c>
      <c r="E4518" s="1">
        <v>23825.97</v>
      </c>
      <c r="F4518" s="1">
        <v>4.0</v>
      </c>
      <c r="G4518" s="1">
        <v>24.0</v>
      </c>
      <c r="H4518" s="1">
        <v>11.0</v>
      </c>
      <c r="I4518" s="1" t="s">
        <v>18</v>
      </c>
      <c r="J4518" s="1">
        <v>0.599</v>
      </c>
      <c r="K4518" s="1">
        <v>0.192</v>
      </c>
      <c r="L4518" s="6">
        <f>if(J4518&gt;QUARTILE!$B$3, "TOP", if(J4518&lt;QUARTILE!$B$4, "BOTTOM", 0))</f>
        <v>0</v>
      </c>
      <c r="M4518" s="6">
        <f t="shared" si="1"/>
        <v>1</v>
      </c>
      <c r="N4518" s="6" t="str">
        <f t="shared" si="2"/>
        <v>Millenial</v>
      </c>
      <c r="O4518" s="6" t="str">
        <f t="shared" si="3"/>
        <v>Low Income</v>
      </c>
    </row>
    <row r="4519" hidden="1">
      <c r="A4519" s="1">
        <v>104517.0</v>
      </c>
      <c r="B4519" s="1">
        <v>78.0</v>
      </c>
      <c r="C4519" s="1">
        <v>20000.0</v>
      </c>
      <c r="D4519" s="1" t="s">
        <v>24</v>
      </c>
      <c r="E4519" s="1">
        <v>1743.34</v>
      </c>
      <c r="F4519" s="1">
        <v>5.0</v>
      </c>
      <c r="G4519" s="1">
        <v>22.0</v>
      </c>
      <c r="H4519" s="1">
        <v>2.0</v>
      </c>
      <c r="I4519" s="1" t="s">
        <v>22</v>
      </c>
      <c r="J4519" s="1">
        <v>0.606</v>
      </c>
      <c r="K4519" s="1">
        <v>0.612</v>
      </c>
      <c r="L4519" s="6">
        <f>if(J4519&gt;QUARTILE!$B$3, "TOP", if(J4519&lt;QUARTILE!$B$4, "BOTTOM", 0))</f>
        <v>0</v>
      </c>
      <c r="M4519" s="6">
        <f t="shared" si="1"/>
        <v>2</v>
      </c>
      <c r="N4519" s="6" t="str">
        <f t="shared" si="2"/>
        <v>Baby Boomer</v>
      </c>
      <c r="O4519" s="6" t="str">
        <f t="shared" si="3"/>
        <v>Low Income</v>
      </c>
    </row>
    <row r="4520" hidden="1">
      <c r="A4520" s="1">
        <v>104518.0</v>
      </c>
      <c r="B4520" s="1">
        <v>55.0</v>
      </c>
      <c r="C4520" s="1">
        <v>12000.0</v>
      </c>
      <c r="D4520" s="1" t="s">
        <v>27</v>
      </c>
      <c r="E4520" s="1">
        <v>823.44</v>
      </c>
      <c r="F4520" s="1">
        <v>4.0</v>
      </c>
      <c r="G4520" s="1">
        <v>18.0</v>
      </c>
      <c r="H4520" s="1">
        <v>2.0</v>
      </c>
      <c r="I4520" s="1" t="s">
        <v>22</v>
      </c>
      <c r="J4520" s="1">
        <v>0.152</v>
      </c>
      <c r="K4520" s="1">
        <v>0.78</v>
      </c>
      <c r="L4520" s="6" t="str">
        <f>if(J4520&gt;QUARTILE!$B$3, "TOP", if(J4520&lt;QUARTILE!$B$4, "BOTTOM", 0))</f>
        <v>BOTTOM</v>
      </c>
      <c r="M4520" s="6">
        <f t="shared" si="1"/>
        <v>2</v>
      </c>
      <c r="N4520" s="6" t="str">
        <f t="shared" si="2"/>
        <v>Gen X</v>
      </c>
      <c r="O4520" s="6" t="str">
        <f t="shared" si="3"/>
        <v>Low Income</v>
      </c>
    </row>
    <row r="4521" hidden="1">
      <c r="A4521" s="1">
        <v>104519.0</v>
      </c>
      <c r="B4521" s="1">
        <v>66.0</v>
      </c>
      <c r="C4521" s="1">
        <v>15000.0</v>
      </c>
      <c r="D4521" s="1" t="s">
        <v>25</v>
      </c>
      <c r="E4521" s="1">
        <v>6001.25</v>
      </c>
      <c r="F4521" s="1">
        <v>2.0</v>
      </c>
      <c r="G4521" s="1">
        <v>18.0</v>
      </c>
      <c r="H4521" s="1">
        <v>4.0</v>
      </c>
      <c r="I4521" s="1" t="s">
        <v>22</v>
      </c>
      <c r="J4521" s="1">
        <v>0.819</v>
      </c>
      <c r="K4521" s="1">
        <v>0.687</v>
      </c>
      <c r="L4521" s="6" t="str">
        <f>if(J4521&gt;QUARTILE!$B$3, "TOP", if(J4521&lt;QUARTILE!$B$4, "BOTTOM", 0))</f>
        <v>TOP</v>
      </c>
      <c r="M4521" s="6">
        <f t="shared" si="1"/>
        <v>2</v>
      </c>
      <c r="N4521" s="6" t="str">
        <f t="shared" si="2"/>
        <v>Baby Boomer</v>
      </c>
      <c r="O4521" s="6" t="str">
        <f t="shared" si="3"/>
        <v>Low Income</v>
      </c>
    </row>
    <row r="4522" hidden="1">
      <c r="A4522" s="1">
        <v>104520.0</v>
      </c>
      <c r="B4522" s="1">
        <v>63.0</v>
      </c>
      <c r="C4522" s="1">
        <v>5000.0</v>
      </c>
      <c r="D4522" s="1" t="s">
        <v>27</v>
      </c>
      <c r="E4522" s="1">
        <v>7396.2</v>
      </c>
      <c r="F4522" s="1">
        <v>4.0</v>
      </c>
      <c r="G4522" s="1">
        <v>11.0</v>
      </c>
      <c r="H4522" s="1">
        <v>2.0</v>
      </c>
      <c r="I4522" s="1" t="s">
        <v>22</v>
      </c>
      <c r="J4522" s="1">
        <v>0.936</v>
      </c>
      <c r="K4522" s="1">
        <v>0.678</v>
      </c>
      <c r="L4522" s="6" t="str">
        <f>if(J4522&gt;QUARTILE!$B$3, "TOP", if(J4522&lt;QUARTILE!$B$4, "BOTTOM", 0))</f>
        <v>TOP</v>
      </c>
      <c r="M4522" s="6">
        <f t="shared" si="1"/>
        <v>2</v>
      </c>
      <c r="N4522" s="6" t="str">
        <f t="shared" si="2"/>
        <v>Baby Boomer</v>
      </c>
      <c r="O4522" s="6" t="str">
        <f t="shared" si="3"/>
        <v>Low Income</v>
      </c>
    </row>
    <row r="4523" hidden="1">
      <c r="A4523" s="1">
        <v>104521.0</v>
      </c>
      <c r="B4523" s="1">
        <v>66.0</v>
      </c>
      <c r="C4523" s="1">
        <v>18000.0</v>
      </c>
      <c r="D4523" s="1" t="s">
        <v>25</v>
      </c>
      <c r="E4523" s="1">
        <v>23274.57</v>
      </c>
      <c r="F4523" s="1">
        <v>5.0</v>
      </c>
      <c r="G4523" s="1">
        <v>18.0</v>
      </c>
      <c r="H4523" s="1">
        <v>7.0</v>
      </c>
      <c r="I4523" s="1" t="s">
        <v>22</v>
      </c>
      <c r="J4523" s="1">
        <v>0.69</v>
      </c>
      <c r="K4523" s="1">
        <v>0.258</v>
      </c>
      <c r="L4523" s="6">
        <f>if(J4523&gt;QUARTILE!$B$3, "TOP", if(J4523&lt;QUARTILE!$B$4, "BOTTOM", 0))</f>
        <v>0</v>
      </c>
      <c r="M4523" s="6">
        <f t="shared" si="1"/>
        <v>2</v>
      </c>
      <c r="N4523" s="6" t="str">
        <f t="shared" si="2"/>
        <v>Baby Boomer</v>
      </c>
      <c r="O4523" s="6" t="str">
        <f t="shared" si="3"/>
        <v>Low Income</v>
      </c>
    </row>
    <row r="4524" hidden="1">
      <c r="A4524" s="1">
        <v>104522.0</v>
      </c>
      <c r="B4524" s="1">
        <v>79.0</v>
      </c>
      <c r="C4524" s="1">
        <v>38000.0</v>
      </c>
      <c r="D4524" s="1" t="s">
        <v>27</v>
      </c>
      <c r="E4524" s="1">
        <v>16839.0</v>
      </c>
      <c r="F4524" s="1">
        <v>4.0</v>
      </c>
      <c r="G4524" s="1">
        <v>22.0</v>
      </c>
      <c r="H4524" s="1">
        <v>9.0</v>
      </c>
      <c r="I4524" s="1" t="s">
        <v>22</v>
      </c>
      <c r="J4524" s="1">
        <v>0.948</v>
      </c>
      <c r="K4524" s="1">
        <v>0.479</v>
      </c>
      <c r="L4524" s="6" t="str">
        <f>if(J4524&gt;QUARTILE!$B$3, "TOP", if(J4524&lt;QUARTILE!$B$4, "BOTTOM", 0))</f>
        <v>TOP</v>
      </c>
      <c r="M4524" s="6">
        <f t="shared" si="1"/>
        <v>2</v>
      </c>
      <c r="N4524" s="6" t="str">
        <f t="shared" si="2"/>
        <v>Baby Boomer</v>
      </c>
      <c r="O4524" s="6" t="str">
        <f t="shared" si="3"/>
        <v>Low Income</v>
      </c>
    </row>
    <row r="4525" hidden="1">
      <c r="A4525" s="1">
        <v>104523.0</v>
      </c>
      <c r="B4525" s="1">
        <v>25.0</v>
      </c>
      <c r="C4525" s="1">
        <v>8000.0</v>
      </c>
      <c r="D4525" s="1" t="s">
        <v>25</v>
      </c>
      <c r="E4525" s="1">
        <v>9386.62</v>
      </c>
      <c r="F4525" s="1">
        <v>1.0</v>
      </c>
      <c r="G4525" s="1">
        <v>17.0</v>
      </c>
      <c r="H4525" s="1">
        <v>15.0</v>
      </c>
      <c r="I4525" s="1" t="s">
        <v>18</v>
      </c>
      <c r="J4525" s="1">
        <v>0.296</v>
      </c>
      <c r="K4525" s="1">
        <v>0.043</v>
      </c>
      <c r="L4525" s="6" t="str">
        <f>if(J4525&gt;QUARTILE!$B$3, "TOP", if(J4525&lt;QUARTILE!$B$4, "BOTTOM", 0))</f>
        <v>BOTTOM</v>
      </c>
      <c r="M4525" s="6">
        <f t="shared" si="1"/>
        <v>1</v>
      </c>
      <c r="N4525" s="6" t="str">
        <f t="shared" si="2"/>
        <v>Millenial</v>
      </c>
      <c r="O4525" s="6" t="str">
        <f t="shared" si="3"/>
        <v>Low Income</v>
      </c>
    </row>
    <row r="4526" hidden="1">
      <c r="A4526" s="1">
        <v>104524.0</v>
      </c>
      <c r="B4526" s="1">
        <v>60.0</v>
      </c>
      <c r="C4526" s="1">
        <v>17000.0</v>
      </c>
      <c r="D4526" s="1" t="s">
        <v>23</v>
      </c>
      <c r="E4526" s="1">
        <v>21233.12</v>
      </c>
      <c r="F4526" s="1">
        <v>5.0</v>
      </c>
      <c r="G4526" s="1">
        <v>22.0</v>
      </c>
      <c r="H4526" s="1">
        <v>11.0</v>
      </c>
      <c r="I4526" s="1" t="s">
        <v>18</v>
      </c>
      <c r="J4526" s="1">
        <v>0.087</v>
      </c>
      <c r="K4526" s="1">
        <v>0.309</v>
      </c>
      <c r="L4526" s="6" t="str">
        <f>if(J4526&gt;QUARTILE!$B$3, "TOP", if(J4526&lt;QUARTILE!$B$4, "BOTTOM", 0))</f>
        <v>BOTTOM</v>
      </c>
      <c r="M4526" s="6">
        <f t="shared" si="1"/>
        <v>1</v>
      </c>
      <c r="N4526" s="6" t="str">
        <f t="shared" si="2"/>
        <v>Gen X</v>
      </c>
      <c r="O4526" s="6" t="str">
        <f t="shared" si="3"/>
        <v>Low Income</v>
      </c>
    </row>
    <row r="4527" hidden="1">
      <c r="A4527" s="1">
        <v>104525.0</v>
      </c>
      <c r="B4527" s="1">
        <v>37.0</v>
      </c>
      <c r="C4527" s="1">
        <v>95000.0</v>
      </c>
      <c r="D4527" s="1" t="s">
        <v>27</v>
      </c>
      <c r="E4527" s="1">
        <v>3572.15</v>
      </c>
      <c r="F4527" s="1">
        <v>3.0</v>
      </c>
      <c r="G4527" s="1">
        <v>21.0</v>
      </c>
      <c r="H4527" s="1">
        <v>11.0</v>
      </c>
      <c r="I4527" s="1" t="s">
        <v>18</v>
      </c>
      <c r="J4527" s="1">
        <v>0.347</v>
      </c>
      <c r="K4527" s="1">
        <v>0.816</v>
      </c>
      <c r="L4527" s="6">
        <f>if(J4527&gt;QUARTILE!$B$3, "TOP", if(J4527&lt;QUARTILE!$B$4, "BOTTOM", 0))</f>
        <v>0</v>
      </c>
      <c r="M4527" s="6">
        <f t="shared" si="1"/>
        <v>1</v>
      </c>
      <c r="N4527" s="6" t="str">
        <f t="shared" si="2"/>
        <v>Gen X</v>
      </c>
      <c r="O4527" s="6" t="str">
        <f t="shared" si="3"/>
        <v>Medium Income</v>
      </c>
    </row>
    <row r="4528" hidden="1">
      <c r="A4528" s="1">
        <v>104526.0</v>
      </c>
      <c r="B4528" s="1">
        <v>77.0</v>
      </c>
      <c r="C4528" s="1">
        <v>22000.0</v>
      </c>
      <c r="D4528" s="1" t="s">
        <v>27</v>
      </c>
      <c r="E4528" s="1">
        <v>1311.9</v>
      </c>
      <c r="F4528" s="1">
        <v>4.0</v>
      </c>
      <c r="G4528" s="1">
        <v>20.0</v>
      </c>
      <c r="H4528" s="1">
        <v>4.0</v>
      </c>
      <c r="I4528" s="1" t="s">
        <v>22</v>
      </c>
      <c r="J4528" s="1">
        <v>0.648</v>
      </c>
      <c r="K4528" s="1">
        <v>0.74</v>
      </c>
      <c r="L4528" s="6">
        <f>if(J4528&gt;QUARTILE!$B$3, "TOP", if(J4528&lt;QUARTILE!$B$4, "BOTTOM", 0))</f>
        <v>0</v>
      </c>
      <c r="M4528" s="6">
        <f t="shared" si="1"/>
        <v>2</v>
      </c>
      <c r="N4528" s="6" t="str">
        <f t="shared" si="2"/>
        <v>Baby Boomer</v>
      </c>
      <c r="O4528" s="6" t="str">
        <f t="shared" si="3"/>
        <v>Low Income</v>
      </c>
    </row>
    <row r="4529" hidden="1">
      <c r="A4529" s="1">
        <v>104527.0</v>
      </c>
      <c r="B4529" s="1">
        <v>50.0</v>
      </c>
      <c r="C4529" s="1">
        <v>50000.0</v>
      </c>
      <c r="D4529" s="1" t="s">
        <v>25</v>
      </c>
      <c r="E4529" s="1">
        <v>38552.28</v>
      </c>
      <c r="F4529" s="1">
        <v>2.0</v>
      </c>
      <c r="G4529" s="1">
        <v>20.0</v>
      </c>
      <c r="H4529" s="1">
        <v>6.0</v>
      </c>
      <c r="I4529" s="1" t="s">
        <v>18</v>
      </c>
      <c r="J4529" s="1">
        <v>0.748</v>
      </c>
      <c r="K4529" s="1">
        <v>0.841</v>
      </c>
      <c r="L4529" s="6">
        <f>if(J4529&gt;QUARTILE!$B$3, "TOP", if(J4529&lt;QUARTILE!$B$4, "BOTTOM", 0))</f>
        <v>0</v>
      </c>
      <c r="M4529" s="6">
        <f t="shared" si="1"/>
        <v>1</v>
      </c>
      <c r="N4529" s="6" t="str">
        <f t="shared" si="2"/>
        <v>Gen X</v>
      </c>
      <c r="O4529" s="6" t="str">
        <f t="shared" si="3"/>
        <v>Medium Income</v>
      </c>
    </row>
    <row r="4530" hidden="1">
      <c r="A4530" s="1">
        <v>104528.0</v>
      </c>
      <c r="B4530" s="1">
        <v>43.0</v>
      </c>
      <c r="C4530" s="1">
        <v>12000.0</v>
      </c>
      <c r="D4530" s="1" t="s">
        <v>25</v>
      </c>
      <c r="E4530" s="1">
        <v>16599.79</v>
      </c>
      <c r="F4530" s="1">
        <v>4.0</v>
      </c>
      <c r="G4530" s="1">
        <v>20.0</v>
      </c>
      <c r="H4530" s="1">
        <v>10.0</v>
      </c>
      <c r="I4530" s="1" t="s">
        <v>22</v>
      </c>
      <c r="J4530" s="1">
        <v>0.317</v>
      </c>
      <c r="K4530" s="1">
        <v>0.919</v>
      </c>
      <c r="L4530" s="6">
        <f>if(J4530&gt;QUARTILE!$B$3, "TOP", if(J4530&lt;QUARTILE!$B$4, "BOTTOM", 0))</f>
        <v>0</v>
      </c>
      <c r="M4530" s="6">
        <f t="shared" si="1"/>
        <v>2</v>
      </c>
      <c r="N4530" s="6" t="str">
        <f t="shared" si="2"/>
        <v>Gen X</v>
      </c>
      <c r="O4530" s="6" t="str">
        <f t="shared" si="3"/>
        <v>Low Income</v>
      </c>
    </row>
    <row r="4531" hidden="1">
      <c r="A4531" s="1">
        <v>104529.0</v>
      </c>
      <c r="B4531" s="1">
        <v>56.0</v>
      </c>
      <c r="C4531" s="1">
        <v>29000.0</v>
      </c>
      <c r="D4531" s="1" t="s">
        <v>27</v>
      </c>
      <c r="E4531" s="1">
        <v>20944.81</v>
      </c>
      <c r="F4531" s="1">
        <v>2.0</v>
      </c>
      <c r="G4531" s="1">
        <v>23.0</v>
      </c>
      <c r="H4531" s="1">
        <v>6.0</v>
      </c>
      <c r="I4531" s="1" t="s">
        <v>22</v>
      </c>
      <c r="J4531" s="1">
        <v>0.408</v>
      </c>
      <c r="K4531" s="1">
        <v>0.973</v>
      </c>
      <c r="L4531" s="6">
        <f>if(J4531&gt;QUARTILE!$B$3, "TOP", if(J4531&lt;QUARTILE!$B$4, "BOTTOM", 0))</f>
        <v>0</v>
      </c>
      <c r="M4531" s="6">
        <f t="shared" si="1"/>
        <v>2</v>
      </c>
      <c r="N4531" s="6" t="str">
        <f t="shared" si="2"/>
        <v>Gen X</v>
      </c>
      <c r="O4531" s="6" t="str">
        <f t="shared" si="3"/>
        <v>Low Income</v>
      </c>
    </row>
    <row r="4532" hidden="1">
      <c r="A4532" s="1">
        <v>104530.0</v>
      </c>
      <c r="B4532" s="1">
        <v>38.0</v>
      </c>
      <c r="C4532" s="1">
        <v>11000.0</v>
      </c>
      <c r="D4532" s="1" t="s">
        <v>27</v>
      </c>
      <c r="E4532" s="1">
        <v>7341.5</v>
      </c>
      <c r="F4532" s="1">
        <v>1.0</v>
      </c>
      <c r="G4532" s="1">
        <v>19.0</v>
      </c>
      <c r="H4532" s="1">
        <v>11.0</v>
      </c>
      <c r="I4532" s="1" t="s">
        <v>18</v>
      </c>
      <c r="J4532" s="1">
        <v>0.368</v>
      </c>
      <c r="K4532" s="1">
        <v>0.157</v>
      </c>
      <c r="L4532" s="6">
        <f>if(J4532&gt;QUARTILE!$B$3, "TOP", if(J4532&lt;QUARTILE!$B$4, "BOTTOM", 0))</f>
        <v>0</v>
      </c>
      <c r="M4532" s="6">
        <f t="shared" si="1"/>
        <v>1</v>
      </c>
      <c r="N4532" s="6" t="str">
        <f t="shared" si="2"/>
        <v>Gen X</v>
      </c>
      <c r="O4532" s="6" t="str">
        <f t="shared" si="3"/>
        <v>Low Income</v>
      </c>
    </row>
    <row r="4533" hidden="1">
      <c r="A4533" s="1">
        <v>104531.0</v>
      </c>
      <c r="B4533" s="1">
        <v>70.0</v>
      </c>
      <c r="C4533" s="1">
        <v>28000.0</v>
      </c>
      <c r="D4533" s="1" t="s">
        <v>21</v>
      </c>
      <c r="E4533" s="1">
        <v>9302.87</v>
      </c>
      <c r="F4533" s="1">
        <v>3.0</v>
      </c>
      <c r="G4533" s="1">
        <v>20.0</v>
      </c>
      <c r="H4533" s="1">
        <v>3.0</v>
      </c>
      <c r="I4533" s="1" t="s">
        <v>22</v>
      </c>
      <c r="J4533" s="1">
        <v>0.95</v>
      </c>
      <c r="K4533" s="1">
        <v>0.121</v>
      </c>
      <c r="L4533" s="6" t="str">
        <f>if(J4533&gt;QUARTILE!$B$3, "TOP", if(J4533&lt;QUARTILE!$B$4, "BOTTOM", 0))</f>
        <v>TOP</v>
      </c>
      <c r="M4533" s="6">
        <f t="shared" si="1"/>
        <v>2</v>
      </c>
      <c r="N4533" s="6" t="str">
        <f t="shared" si="2"/>
        <v>Baby Boomer</v>
      </c>
      <c r="O4533" s="6" t="str">
        <f t="shared" si="3"/>
        <v>Low Income</v>
      </c>
    </row>
    <row r="4534" hidden="1">
      <c r="A4534" s="1">
        <v>104532.0</v>
      </c>
      <c r="B4534" s="1">
        <v>66.0</v>
      </c>
      <c r="C4534" s="1">
        <v>37000.0</v>
      </c>
      <c r="D4534" s="1" t="s">
        <v>25</v>
      </c>
      <c r="E4534" s="1">
        <v>1719.16</v>
      </c>
      <c r="F4534" s="1">
        <v>5.0</v>
      </c>
      <c r="G4534" s="1">
        <v>14.0</v>
      </c>
      <c r="H4534" s="1">
        <v>2.0</v>
      </c>
      <c r="I4534" s="1" t="s">
        <v>22</v>
      </c>
      <c r="J4534" s="1">
        <v>0.364</v>
      </c>
      <c r="K4534" s="1">
        <v>0.825</v>
      </c>
      <c r="L4534" s="6">
        <f>if(J4534&gt;QUARTILE!$B$3, "TOP", if(J4534&lt;QUARTILE!$B$4, "BOTTOM", 0))</f>
        <v>0</v>
      </c>
      <c r="M4534" s="6">
        <f t="shared" si="1"/>
        <v>2</v>
      </c>
      <c r="N4534" s="6" t="str">
        <f t="shared" si="2"/>
        <v>Baby Boomer</v>
      </c>
      <c r="O4534" s="6" t="str">
        <f t="shared" si="3"/>
        <v>Low Income</v>
      </c>
    </row>
    <row r="4535" hidden="1">
      <c r="A4535" s="1">
        <v>104533.0</v>
      </c>
      <c r="B4535" s="1">
        <v>79.0</v>
      </c>
      <c r="C4535" s="1">
        <v>32000.0</v>
      </c>
      <c r="D4535" s="1" t="s">
        <v>24</v>
      </c>
      <c r="E4535" s="1">
        <v>38896.56</v>
      </c>
      <c r="F4535" s="1">
        <v>5.0</v>
      </c>
      <c r="G4535" s="1">
        <v>15.0</v>
      </c>
      <c r="H4535" s="1">
        <v>4.0</v>
      </c>
      <c r="I4535" s="1" t="s">
        <v>18</v>
      </c>
      <c r="J4535" s="1">
        <v>0.293</v>
      </c>
      <c r="K4535" s="1">
        <v>0.233</v>
      </c>
      <c r="L4535" s="6" t="str">
        <f>if(J4535&gt;QUARTILE!$B$3, "TOP", if(J4535&lt;QUARTILE!$B$4, "BOTTOM", 0))</f>
        <v>BOTTOM</v>
      </c>
      <c r="M4535" s="6">
        <f t="shared" si="1"/>
        <v>1</v>
      </c>
      <c r="N4535" s="6" t="str">
        <f t="shared" si="2"/>
        <v>Baby Boomer</v>
      </c>
      <c r="O4535" s="6" t="str">
        <f t="shared" si="3"/>
        <v>Low Income</v>
      </c>
    </row>
    <row r="4536" hidden="1">
      <c r="A4536" s="1">
        <v>104534.0</v>
      </c>
      <c r="B4536" s="1">
        <v>59.0</v>
      </c>
      <c r="C4536" s="1">
        <v>18000.0</v>
      </c>
      <c r="D4536" s="1" t="s">
        <v>27</v>
      </c>
      <c r="E4536" s="1">
        <v>17951.32</v>
      </c>
      <c r="F4536" s="1">
        <v>3.0</v>
      </c>
      <c r="G4536" s="1">
        <v>15.0</v>
      </c>
      <c r="H4536" s="1">
        <v>2.0</v>
      </c>
      <c r="I4536" s="1" t="s">
        <v>22</v>
      </c>
      <c r="J4536" s="1">
        <v>0.566</v>
      </c>
      <c r="K4536" s="1">
        <v>0.357</v>
      </c>
      <c r="L4536" s="6">
        <f>if(J4536&gt;QUARTILE!$B$3, "TOP", if(J4536&lt;QUARTILE!$B$4, "BOTTOM", 0))</f>
        <v>0</v>
      </c>
      <c r="M4536" s="6">
        <f t="shared" si="1"/>
        <v>2</v>
      </c>
      <c r="N4536" s="6" t="str">
        <f t="shared" si="2"/>
        <v>Gen X</v>
      </c>
      <c r="O4536" s="6" t="str">
        <f t="shared" si="3"/>
        <v>Low Income</v>
      </c>
    </row>
    <row r="4537" hidden="1">
      <c r="A4537" s="1">
        <v>104535.0</v>
      </c>
      <c r="B4537" s="1">
        <v>60.0</v>
      </c>
      <c r="C4537" s="1">
        <v>26000.0</v>
      </c>
      <c r="D4537" s="1" t="s">
        <v>17</v>
      </c>
      <c r="E4537" s="1">
        <v>1746.65</v>
      </c>
      <c r="F4537" s="1">
        <v>1.0</v>
      </c>
      <c r="G4537" s="1">
        <v>23.0</v>
      </c>
      <c r="H4537" s="1">
        <v>6.0</v>
      </c>
      <c r="I4537" s="1" t="s">
        <v>22</v>
      </c>
      <c r="J4537" s="1">
        <v>0.125</v>
      </c>
      <c r="K4537" s="1">
        <v>0.534</v>
      </c>
      <c r="L4537" s="6" t="str">
        <f>if(J4537&gt;QUARTILE!$B$3, "TOP", if(J4537&lt;QUARTILE!$B$4, "BOTTOM", 0))</f>
        <v>BOTTOM</v>
      </c>
      <c r="M4537" s="6">
        <f t="shared" si="1"/>
        <v>2</v>
      </c>
      <c r="N4537" s="6" t="str">
        <f t="shared" si="2"/>
        <v>Gen X</v>
      </c>
      <c r="O4537" s="6" t="str">
        <f t="shared" si="3"/>
        <v>Low Income</v>
      </c>
    </row>
    <row r="4538" hidden="1">
      <c r="A4538" s="1">
        <v>104536.0</v>
      </c>
      <c r="B4538" s="1">
        <v>71.0</v>
      </c>
      <c r="C4538" s="1">
        <v>26000.0</v>
      </c>
      <c r="D4538" s="1" t="s">
        <v>27</v>
      </c>
      <c r="E4538" s="1">
        <v>32646.93</v>
      </c>
      <c r="F4538" s="1">
        <v>1.0</v>
      </c>
      <c r="G4538" s="1">
        <v>19.0</v>
      </c>
      <c r="H4538" s="1">
        <v>8.0</v>
      </c>
      <c r="I4538" s="1" t="s">
        <v>18</v>
      </c>
      <c r="J4538" s="1">
        <v>0.608</v>
      </c>
      <c r="K4538" s="1">
        <v>0.351</v>
      </c>
      <c r="L4538" s="6">
        <f>if(J4538&gt;QUARTILE!$B$3, "TOP", if(J4538&lt;QUARTILE!$B$4, "BOTTOM", 0))</f>
        <v>0</v>
      </c>
      <c r="M4538" s="6">
        <f t="shared" si="1"/>
        <v>1</v>
      </c>
      <c r="N4538" s="6" t="str">
        <f t="shared" si="2"/>
        <v>Baby Boomer</v>
      </c>
      <c r="O4538" s="6" t="str">
        <f t="shared" si="3"/>
        <v>Low Income</v>
      </c>
    </row>
    <row r="4539" hidden="1">
      <c r="A4539" s="1">
        <v>104537.0</v>
      </c>
      <c r="B4539" s="1">
        <v>79.0</v>
      </c>
      <c r="C4539" s="1">
        <v>33000.0</v>
      </c>
      <c r="D4539" s="1" t="s">
        <v>23</v>
      </c>
      <c r="E4539" s="1">
        <v>11743.89</v>
      </c>
      <c r="F4539" s="1">
        <v>4.0</v>
      </c>
      <c r="G4539" s="1">
        <v>25.0</v>
      </c>
      <c r="H4539" s="1">
        <v>4.0</v>
      </c>
      <c r="I4539" s="1" t="s">
        <v>22</v>
      </c>
      <c r="J4539" s="1">
        <v>0.737</v>
      </c>
      <c r="K4539" s="1">
        <v>0.173</v>
      </c>
      <c r="L4539" s="6">
        <f>if(J4539&gt;QUARTILE!$B$3, "TOP", if(J4539&lt;QUARTILE!$B$4, "BOTTOM", 0))</f>
        <v>0</v>
      </c>
      <c r="M4539" s="6">
        <f t="shared" si="1"/>
        <v>2</v>
      </c>
      <c r="N4539" s="6" t="str">
        <f t="shared" si="2"/>
        <v>Baby Boomer</v>
      </c>
      <c r="O4539" s="6" t="str">
        <f t="shared" si="3"/>
        <v>Low Income</v>
      </c>
    </row>
    <row r="4540" hidden="1">
      <c r="A4540" s="1">
        <v>104538.0</v>
      </c>
      <c r="B4540" s="1">
        <v>58.0</v>
      </c>
      <c r="C4540" s="1">
        <v>20000.0</v>
      </c>
      <c r="D4540" s="1" t="s">
        <v>23</v>
      </c>
      <c r="E4540" s="1">
        <v>28972.02</v>
      </c>
      <c r="F4540" s="1">
        <v>1.0</v>
      </c>
      <c r="G4540" s="1">
        <v>21.0</v>
      </c>
      <c r="H4540" s="1">
        <v>3.0</v>
      </c>
      <c r="I4540" s="1" t="s">
        <v>22</v>
      </c>
      <c r="J4540" s="1">
        <v>0.993</v>
      </c>
      <c r="K4540" s="1">
        <v>0.845</v>
      </c>
      <c r="L4540" s="6" t="str">
        <f>if(J4540&gt;QUARTILE!$B$3, "TOP", if(J4540&lt;QUARTILE!$B$4, "BOTTOM", 0))</f>
        <v>TOP</v>
      </c>
      <c r="M4540" s="6">
        <f t="shared" si="1"/>
        <v>2</v>
      </c>
      <c r="N4540" s="6" t="str">
        <f t="shared" si="2"/>
        <v>Gen X</v>
      </c>
      <c r="O4540" s="6" t="str">
        <f t="shared" si="3"/>
        <v>Low Income</v>
      </c>
    </row>
    <row r="4541" hidden="1">
      <c r="A4541" s="1">
        <v>104539.0</v>
      </c>
      <c r="B4541" s="1">
        <v>26.0</v>
      </c>
      <c r="C4541" s="1">
        <v>39000.0</v>
      </c>
      <c r="D4541" s="1" t="s">
        <v>27</v>
      </c>
      <c r="E4541" s="1">
        <v>254.0</v>
      </c>
      <c r="F4541" s="1">
        <v>4.0</v>
      </c>
      <c r="G4541" s="1">
        <v>27.0</v>
      </c>
      <c r="H4541" s="1">
        <v>12.0</v>
      </c>
      <c r="I4541" s="1" t="s">
        <v>22</v>
      </c>
      <c r="J4541" s="1">
        <v>0.892</v>
      </c>
      <c r="K4541" s="1">
        <v>0.859</v>
      </c>
      <c r="L4541" s="6" t="str">
        <f>if(J4541&gt;QUARTILE!$B$3, "TOP", if(J4541&lt;QUARTILE!$B$4, "BOTTOM", 0))</f>
        <v>TOP</v>
      </c>
      <c r="M4541" s="6">
        <f t="shared" si="1"/>
        <v>2</v>
      </c>
      <c r="N4541" s="6" t="str">
        <f t="shared" si="2"/>
        <v>Millenial</v>
      </c>
      <c r="O4541" s="6" t="str">
        <f t="shared" si="3"/>
        <v>Low Income</v>
      </c>
    </row>
    <row r="4542" hidden="1">
      <c r="A4542" s="1">
        <v>104540.0</v>
      </c>
      <c r="B4542" s="1">
        <v>41.0</v>
      </c>
      <c r="C4542" s="1">
        <v>52000.0</v>
      </c>
      <c r="D4542" s="1" t="s">
        <v>25</v>
      </c>
      <c r="E4542" s="1">
        <v>583.22</v>
      </c>
      <c r="F4542" s="1">
        <v>2.0</v>
      </c>
      <c r="G4542" s="1">
        <v>21.0</v>
      </c>
      <c r="H4542" s="1">
        <v>8.0</v>
      </c>
      <c r="I4542" s="1" t="s">
        <v>22</v>
      </c>
      <c r="J4542" s="1">
        <v>0.991</v>
      </c>
      <c r="K4542" s="1">
        <v>0.748</v>
      </c>
      <c r="L4542" s="6" t="str">
        <f>if(J4542&gt;QUARTILE!$B$3, "TOP", if(J4542&lt;QUARTILE!$B$4, "BOTTOM", 0))</f>
        <v>TOP</v>
      </c>
      <c r="M4542" s="6">
        <f t="shared" si="1"/>
        <v>2</v>
      </c>
      <c r="N4542" s="6" t="str">
        <f t="shared" si="2"/>
        <v>Gen X</v>
      </c>
      <c r="O4542" s="6" t="str">
        <f t="shared" si="3"/>
        <v>Medium Income</v>
      </c>
    </row>
    <row r="4543" hidden="1">
      <c r="A4543" s="1">
        <v>104541.0</v>
      </c>
      <c r="B4543" s="1">
        <v>54.0</v>
      </c>
      <c r="C4543" s="1">
        <v>18000.0</v>
      </c>
      <c r="D4543" s="1" t="s">
        <v>27</v>
      </c>
      <c r="E4543" s="1">
        <v>3745.47</v>
      </c>
      <c r="F4543" s="1">
        <v>3.0</v>
      </c>
      <c r="G4543" s="1">
        <v>19.0</v>
      </c>
      <c r="H4543" s="1">
        <v>6.0</v>
      </c>
      <c r="I4543" s="1" t="s">
        <v>22</v>
      </c>
      <c r="J4543" s="1">
        <v>0.394</v>
      </c>
      <c r="K4543" s="1">
        <v>0.048</v>
      </c>
      <c r="L4543" s="6">
        <f>if(J4543&gt;QUARTILE!$B$3, "TOP", if(J4543&lt;QUARTILE!$B$4, "BOTTOM", 0))</f>
        <v>0</v>
      </c>
      <c r="M4543" s="6">
        <f t="shared" si="1"/>
        <v>2</v>
      </c>
      <c r="N4543" s="6" t="str">
        <f t="shared" si="2"/>
        <v>Gen X</v>
      </c>
      <c r="O4543" s="6" t="str">
        <f t="shared" si="3"/>
        <v>Low Income</v>
      </c>
    </row>
    <row r="4544" hidden="1">
      <c r="A4544" s="1">
        <v>104542.0</v>
      </c>
      <c r="B4544" s="1">
        <v>66.0</v>
      </c>
      <c r="C4544" s="1">
        <v>23000.0</v>
      </c>
      <c r="D4544" s="1" t="s">
        <v>25</v>
      </c>
      <c r="E4544" s="1">
        <v>4737.66</v>
      </c>
      <c r="F4544" s="1">
        <v>2.0</v>
      </c>
      <c r="G4544" s="1">
        <v>31.0</v>
      </c>
      <c r="H4544" s="1">
        <v>8.0</v>
      </c>
      <c r="I4544" s="1" t="s">
        <v>22</v>
      </c>
      <c r="J4544" s="1">
        <v>0.944</v>
      </c>
      <c r="K4544" s="1">
        <v>0.118</v>
      </c>
      <c r="L4544" s="6" t="str">
        <f>if(J4544&gt;QUARTILE!$B$3, "TOP", if(J4544&lt;QUARTILE!$B$4, "BOTTOM", 0))</f>
        <v>TOP</v>
      </c>
      <c r="M4544" s="6">
        <f t="shared" si="1"/>
        <v>2</v>
      </c>
      <c r="N4544" s="6" t="str">
        <f t="shared" si="2"/>
        <v>Baby Boomer</v>
      </c>
      <c r="O4544" s="6" t="str">
        <f t="shared" si="3"/>
        <v>Low Income</v>
      </c>
    </row>
    <row r="4545" hidden="1">
      <c r="A4545" s="1">
        <v>104543.0</v>
      </c>
      <c r="B4545" s="1">
        <v>58.0</v>
      </c>
      <c r="C4545" s="1">
        <v>13000.0</v>
      </c>
      <c r="D4545" s="1" t="s">
        <v>23</v>
      </c>
      <c r="E4545" s="1">
        <v>28874.7</v>
      </c>
      <c r="F4545" s="1">
        <v>2.0</v>
      </c>
      <c r="G4545" s="1">
        <v>17.0</v>
      </c>
      <c r="H4545" s="1">
        <v>4.0</v>
      </c>
      <c r="I4545" s="1" t="s">
        <v>22</v>
      </c>
      <c r="J4545" s="1">
        <v>0.767</v>
      </c>
      <c r="K4545" s="1">
        <v>0.346</v>
      </c>
      <c r="L4545" s="6">
        <f>if(J4545&gt;QUARTILE!$B$3, "TOP", if(J4545&lt;QUARTILE!$B$4, "BOTTOM", 0))</f>
        <v>0</v>
      </c>
      <c r="M4545" s="6">
        <f t="shared" si="1"/>
        <v>2</v>
      </c>
      <c r="N4545" s="6" t="str">
        <f t="shared" si="2"/>
        <v>Gen X</v>
      </c>
      <c r="O4545" s="6" t="str">
        <f t="shared" si="3"/>
        <v>Low Income</v>
      </c>
    </row>
    <row r="4546" hidden="1">
      <c r="A4546" s="1">
        <v>104544.0</v>
      </c>
      <c r="B4546" s="1">
        <v>34.0</v>
      </c>
      <c r="C4546" s="1">
        <v>27000.0</v>
      </c>
      <c r="D4546" s="1" t="s">
        <v>23</v>
      </c>
      <c r="E4546" s="1">
        <v>24530.79</v>
      </c>
      <c r="F4546" s="1">
        <v>2.0</v>
      </c>
      <c r="G4546" s="1">
        <v>13.0</v>
      </c>
      <c r="H4546" s="1">
        <v>6.0</v>
      </c>
      <c r="I4546" s="1" t="s">
        <v>22</v>
      </c>
      <c r="J4546" s="1">
        <v>0.492</v>
      </c>
      <c r="K4546" s="1">
        <v>0.557</v>
      </c>
      <c r="L4546" s="6">
        <f>if(J4546&gt;QUARTILE!$B$3, "TOP", if(J4546&lt;QUARTILE!$B$4, "BOTTOM", 0))</f>
        <v>0</v>
      </c>
      <c r="M4546" s="6">
        <f t="shared" si="1"/>
        <v>2</v>
      </c>
      <c r="N4546" s="6" t="str">
        <f t="shared" si="2"/>
        <v>Gen X</v>
      </c>
      <c r="O4546" s="6" t="str">
        <f t="shared" si="3"/>
        <v>Low Income</v>
      </c>
    </row>
    <row r="4547" hidden="1">
      <c r="A4547" s="1">
        <v>104545.0</v>
      </c>
      <c r="B4547" s="1">
        <v>41.0</v>
      </c>
      <c r="C4547" s="1">
        <v>27000.0</v>
      </c>
      <c r="D4547" s="1" t="s">
        <v>27</v>
      </c>
      <c r="E4547" s="1">
        <v>19146.84</v>
      </c>
      <c r="F4547" s="1">
        <v>2.0</v>
      </c>
      <c r="G4547" s="1">
        <v>20.0</v>
      </c>
      <c r="H4547" s="1">
        <v>9.0</v>
      </c>
      <c r="I4547" s="1" t="s">
        <v>22</v>
      </c>
      <c r="J4547" s="1">
        <v>0.564</v>
      </c>
      <c r="K4547" s="1">
        <v>0.61</v>
      </c>
      <c r="L4547" s="6">
        <f>if(J4547&gt;QUARTILE!$B$3, "TOP", if(J4547&lt;QUARTILE!$B$4, "BOTTOM", 0))</f>
        <v>0</v>
      </c>
      <c r="M4547" s="6">
        <f t="shared" si="1"/>
        <v>2</v>
      </c>
      <c r="N4547" s="6" t="str">
        <f t="shared" si="2"/>
        <v>Gen X</v>
      </c>
      <c r="O4547" s="6" t="str">
        <f t="shared" si="3"/>
        <v>Low Income</v>
      </c>
    </row>
    <row r="4548" hidden="1">
      <c r="A4548" s="1">
        <v>104546.0</v>
      </c>
      <c r="B4548" s="1">
        <v>38.0</v>
      </c>
      <c r="C4548" s="1">
        <v>23000.0</v>
      </c>
      <c r="D4548" s="1" t="s">
        <v>23</v>
      </c>
      <c r="E4548" s="1">
        <v>43231.94</v>
      </c>
      <c r="F4548" s="1">
        <v>5.0</v>
      </c>
      <c r="G4548" s="1">
        <v>22.0</v>
      </c>
      <c r="H4548" s="1">
        <v>9.0</v>
      </c>
      <c r="I4548" s="1" t="s">
        <v>18</v>
      </c>
      <c r="J4548" s="1">
        <v>0.586</v>
      </c>
      <c r="K4548" s="1">
        <v>0.0</v>
      </c>
      <c r="L4548" s="6">
        <f>if(J4548&gt;QUARTILE!$B$3, "TOP", if(J4548&lt;QUARTILE!$B$4, "BOTTOM", 0))</f>
        <v>0</v>
      </c>
      <c r="M4548" s="6">
        <f t="shared" si="1"/>
        <v>1</v>
      </c>
      <c r="N4548" s="6" t="str">
        <f t="shared" si="2"/>
        <v>Gen X</v>
      </c>
      <c r="O4548" s="6" t="str">
        <f t="shared" si="3"/>
        <v>Low Income</v>
      </c>
    </row>
    <row r="4549" hidden="1">
      <c r="A4549" s="1">
        <v>104547.0</v>
      </c>
      <c r="B4549" s="1">
        <v>68.0</v>
      </c>
      <c r="C4549" s="1">
        <v>24000.0</v>
      </c>
      <c r="D4549" s="1" t="s">
        <v>27</v>
      </c>
      <c r="E4549" s="1">
        <v>5677.75</v>
      </c>
      <c r="F4549" s="1">
        <v>1.0</v>
      </c>
      <c r="G4549" s="1">
        <v>19.0</v>
      </c>
      <c r="H4549" s="1">
        <v>4.0</v>
      </c>
      <c r="I4549" s="1" t="s">
        <v>22</v>
      </c>
      <c r="J4549" s="1">
        <v>0.197</v>
      </c>
      <c r="K4549" s="1">
        <v>0.96</v>
      </c>
      <c r="L4549" s="6" t="str">
        <f>if(J4549&gt;QUARTILE!$B$3, "TOP", if(J4549&lt;QUARTILE!$B$4, "BOTTOM", 0))</f>
        <v>BOTTOM</v>
      </c>
      <c r="M4549" s="6">
        <f t="shared" si="1"/>
        <v>2</v>
      </c>
      <c r="N4549" s="6" t="str">
        <f t="shared" si="2"/>
        <v>Baby Boomer</v>
      </c>
      <c r="O4549" s="6" t="str">
        <f t="shared" si="3"/>
        <v>Low Income</v>
      </c>
    </row>
    <row r="4550" hidden="1">
      <c r="A4550" s="1">
        <v>104548.0</v>
      </c>
      <c r="B4550" s="1">
        <v>76.0</v>
      </c>
      <c r="C4550" s="1">
        <v>70000.0</v>
      </c>
      <c r="D4550" s="1" t="s">
        <v>25</v>
      </c>
      <c r="E4550" s="1">
        <v>46952.68</v>
      </c>
      <c r="F4550" s="1">
        <v>3.0</v>
      </c>
      <c r="G4550" s="1">
        <v>12.0</v>
      </c>
      <c r="H4550" s="1">
        <v>5.0</v>
      </c>
      <c r="I4550" s="1" t="s">
        <v>18</v>
      </c>
      <c r="J4550" s="1">
        <v>0.702</v>
      </c>
      <c r="K4550" s="1">
        <v>0.43</v>
      </c>
      <c r="L4550" s="6">
        <f>if(J4550&gt;QUARTILE!$B$3, "TOP", if(J4550&lt;QUARTILE!$B$4, "BOTTOM", 0))</f>
        <v>0</v>
      </c>
      <c r="M4550" s="6">
        <f t="shared" si="1"/>
        <v>1</v>
      </c>
      <c r="N4550" s="6" t="str">
        <f t="shared" si="2"/>
        <v>Baby Boomer</v>
      </c>
      <c r="O4550" s="6" t="str">
        <f t="shared" si="3"/>
        <v>Medium Income</v>
      </c>
    </row>
    <row r="4551" hidden="1">
      <c r="A4551" s="1">
        <v>104549.0</v>
      </c>
      <c r="B4551" s="1">
        <v>56.0</v>
      </c>
      <c r="C4551" s="1">
        <v>5000.0</v>
      </c>
      <c r="D4551" s="1" t="s">
        <v>27</v>
      </c>
      <c r="E4551" s="1">
        <v>48041.72</v>
      </c>
      <c r="F4551" s="1">
        <v>3.0</v>
      </c>
      <c r="G4551" s="1">
        <v>24.0</v>
      </c>
      <c r="H4551" s="1">
        <v>1.0</v>
      </c>
      <c r="I4551" s="1" t="s">
        <v>18</v>
      </c>
      <c r="J4551" s="1">
        <v>0.907</v>
      </c>
      <c r="K4551" s="1">
        <v>0.332</v>
      </c>
      <c r="L4551" s="6" t="str">
        <f>if(J4551&gt;QUARTILE!$B$3, "TOP", if(J4551&lt;QUARTILE!$B$4, "BOTTOM", 0))</f>
        <v>TOP</v>
      </c>
      <c r="M4551" s="6">
        <f t="shared" si="1"/>
        <v>1</v>
      </c>
      <c r="N4551" s="6" t="str">
        <f t="shared" si="2"/>
        <v>Gen X</v>
      </c>
      <c r="O4551" s="6" t="str">
        <f t="shared" si="3"/>
        <v>Low Income</v>
      </c>
    </row>
    <row r="4552" hidden="1">
      <c r="A4552" s="1">
        <v>104550.0</v>
      </c>
      <c r="B4552" s="1">
        <v>72.0</v>
      </c>
      <c r="C4552" s="1">
        <v>16000.0</v>
      </c>
      <c r="D4552" s="1" t="s">
        <v>23</v>
      </c>
      <c r="E4552" s="1">
        <v>11392.4</v>
      </c>
      <c r="F4552" s="1">
        <v>2.0</v>
      </c>
      <c r="G4552" s="1">
        <v>19.0</v>
      </c>
      <c r="H4552" s="1">
        <v>3.0</v>
      </c>
      <c r="I4552" s="1" t="s">
        <v>22</v>
      </c>
      <c r="J4552" s="1">
        <v>0.317</v>
      </c>
      <c r="K4552" s="1">
        <v>0.191</v>
      </c>
      <c r="L4552" s="6">
        <f>if(J4552&gt;QUARTILE!$B$3, "TOP", if(J4552&lt;QUARTILE!$B$4, "BOTTOM", 0))</f>
        <v>0</v>
      </c>
      <c r="M4552" s="6">
        <f t="shared" si="1"/>
        <v>2</v>
      </c>
      <c r="N4552" s="6" t="str">
        <f t="shared" si="2"/>
        <v>Baby Boomer</v>
      </c>
      <c r="O4552" s="6" t="str">
        <f t="shared" si="3"/>
        <v>Low Income</v>
      </c>
    </row>
    <row r="4553" hidden="1">
      <c r="A4553" s="1">
        <v>104551.0</v>
      </c>
      <c r="B4553" s="1">
        <v>58.0</v>
      </c>
      <c r="C4553" s="1">
        <v>18000.0</v>
      </c>
      <c r="D4553" s="1" t="s">
        <v>23</v>
      </c>
      <c r="E4553" s="1">
        <v>1982.85</v>
      </c>
      <c r="F4553" s="1">
        <v>3.0</v>
      </c>
      <c r="G4553" s="1">
        <v>21.0</v>
      </c>
      <c r="H4553" s="1">
        <v>4.0</v>
      </c>
      <c r="I4553" s="1" t="s">
        <v>22</v>
      </c>
      <c r="J4553" s="1">
        <v>0.69</v>
      </c>
      <c r="K4553" s="1">
        <v>0.951</v>
      </c>
      <c r="L4553" s="6">
        <f>if(J4553&gt;QUARTILE!$B$3, "TOP", if(J4553&lt;QUARTILE!$B$4, "BOTTOM", 0))</f>
        <v>0</v>
      </c>
      <c r="M4553" s="6">
        <f t="shared" si="1"/>
        <v>2</v>
      </c>
      <c r="N4553" s="6" t="str">
        <f t="shared" si="2"/>
        <v>Gen X</v>
      </c>
      <c r="O4553" s="6" t="str">
        <f t="shared" si="3"/>
        <v>Low Income</v>
      </c>
    </row>
    <row r="4554" hidden="1">
      <c r="A4554" s="1">
        <v>104552.0</v>
      </c>
      <c r="B4554" s="1">
        <v>56.0</v>
      </c>
      <c r="C4554" s="1">
        <v>53000.0</v>
      </c>
      <c r="D4554" s="1" t="s">
        <v>27</v>
      </c>
      <c r="E4554" s="1">
        <v>25933.45</v>
      </c>
      <c r="F4554" s="1">
        <v>4.0</v>
      </c>
      <c r="G4554" s="1">
        <v>22.0</v>
      </c>
      <c r="H4554" s="1">
        <v>9.0</v>
      </c>
      <c r="I4554" s="1" t="s">
        <v>22</v>
      </c>
      <c r="J4554" s="1">
        <v>0.653</v>
      </c>
      <c r="K4554" s="1">
        <v>0.397</v>
      </c>
      <c r="L4554" s="6">
        <f>if(J4554&gt;QUARTILE!$B$3, "TOP", if(J4554&lt;QUARTILE!$B$4, "BOTTOM", 0))</f>
        <v>0</v>
      </c>
      <c r="M4554" s="6">
        <f t="shared" si="1"/>
        <v>2</v>
      </c>
      <c r="N4554" s="6" t="str">
        <f t="shared" si="2"/>
        <v>Gen X</v>
      </c>
      <c r="O4554" s="6" t="str">
        <f t="shared" si="3"/>
        <v>Medium Income</v>
      </c>
    </row>
    <row r="4555" hidden="1">
      <c r="A4555" s="1">
        <v>104553.0</v>
      </c>
      <c r="B4555" s="1">
        <v>30.0</v>
      </c>
      <c r="C4555" s="1">
        <v>29000.0</v>
      </c>
      <c r="D4555" s="1" t="s">
        <v>25</v>
      </c>
      <c r="E4555" s="1">
        <v>8217.45</v>
      </c>
      <c r="F4555" s="1">
        <v>3.0</v>
      </c>
      <c r="G4555" s="1">
        <v>20.0</v>
      </c>
      <c r="H4555" s="1">
        <v>10.0</v>
      </c>
      <c r="I4555" s="1" t="s">
        <v>22</v>
      </c>
      <c r="J4555" s="1">
        <v>0.97</v>
      </c>
      <c r="K4555" s="1">
        <v>0.118</v>
      </c>
      <c r="L4555" s="6" t="str">
        <f>if(J4555&gt;QUARTILE!$B$3, "TOP", if(J4555&lt;QUARTILE!$B$4, "BOTTOM", 0))</f>
        <v>TOP</v>
      </c>
      <c r="M4555" s="6">
        <f t="shared" si="1"/>
        <v>2</v>
      </c>
      <c r="N4555" s="6" t="str">
        <f t="shared" si="2"/>
        <v>Millenial</v>
      </c>
      <c r="O4555" s="6" t="str">
        <f t="shared" si="3"/>
        <v>Low Income</v>
      </c>
    </row>
    <row r="4556" hidden="1">
      <c r="A4556" s="1">
        <v>104554.0</v>
      </c>
      <c r="B4556" s="1">
        <v>28.0</v>
      </c>
      <c r="C4556" s="1">
        <v>30000.0</v>
      </c>
      <c r="D4556" s="1" t="s">
        <v>23</v>
      </c>
      <c r="E4556" s="1">
        <v>31688.03</v>
      </c>
      <c r="F4556" s="1">
        <v>2.0</v>
      </c>
      <c r="G4556" s="1">
        <v>19.0</v>
      </c>
      <c r="H4556" s="1">
        <v>10.0</v>
      </c>
      <c r="I4556" s="1" t="s">
        <v>18</v>
      </c>
      <c r="J4556" s="1">
        <v>0.896</v>
      </c>
      <c r="K4556" s="1">
        <v>0.514</v>
      </c>
      <c r="L4556" s="6" t="str">
        <f>if(J4556&gt;QUARTILE!$B$3, "TOP", if(J4556&lt;QUARTILE!$B$4, "BOTTOM", 0))</f>
        <v>TOP</v>
      </c>
      <c r="M4556" s="6">
        <f t="shared" si="1"/>
        <v>1</v>
      </c>
      <c r="N4556" s="6" t="str">
        <f t="shared" si="2"/>
        <v>Millenial</v>
      </c>
      <c r="O4556" s="6" t="str">
        <f t="shared" si="3"/>
        <v>Low Income</v>
      </c>
    </row>
    <row r="4557" hidden="1">
      <c r="A4557" s="1">
        <v>104555.0</v>
      </c>
      <c r="B4557" s="1">
        <v>63.0</v>
      </c>
      <c r="C4557" s="1">
        <v>47000.0</v>
      </c>
      <c r="D4557" s="1" t="s">
        <v>21</v>
      </c>
      <c r="E4557" s="1">
        <v>3575.13</v>
      </c>
      <c r="F4557" s="1">
        <v>3.0</v>
      </c>
      <c r="G4557" s="1">
        <v>11.0</v>
      </c>
      <c r="H4557" s="1">
        <v>3.0</v>
      </c>
      <c r="I4557" s="1" t="s">
        <v>22</v>
      </c>
      <c r="J4557" s="1">
        <v>0.361</v>
      </c>
      <c r="K4557" s="1">
        <v>0.35</v>
      </c>
      <c r="L4557" s="6">
        <f>if(J4557&gt;QUARTILE!$B$3, "TOP", if(J4557&lt;QUARTILE!$B$4, "BOTTOM", 0))</f>
        <v>0</v>
      </c>
      <c r="M4557" s="6">
        <f t="shared" si="1"/>
        <v>2</v>
      </c>
      <c r="N4557" s="6" t="str">
        <f t="shared" si="2"/>
        <v>Baby Boomer</v>
      </c>
      <c r="O4557" s="6" t="str">
        <f t="shared" si="3"/>
        <v>Medium Income</v>
      </c>
    </row>
    <row r="4558" hidden="1">
      <c r="A4558" s="1">
        <v>104556.0</v>
      </c>
      <c r="B4558" s="1">
        <v>36.0</v>
      </c>
      <c r="C4558" s="1">
        <v>20000.0</v>
      </c>
      <c r="D4558" s="1" t="s">
        <v>23</v>
      </c>
      <c r="E4558" s="1">
        <v>15509.5</v>
      </c>
      <c r="F4558" s="1">
        <v>1.0</v>
      </c>
      <c r="G4558" s="1">
        <v>16.0</v>
      </c>
      <c r="H4558" s="1">
        <v>13.0</v>
      </c>
      <c r="I4558" s="1" t="s">
        <v>18</v>
      </c>
      <c r="J4558" s="1">
        <v>0.612</v>
      </c>
      <c r="K4558" s="1">
        <v>0.808</v>
      </c>
      <c r="L4558" s="6">
        <f>if(J4558&gt;QUARTILE!$B$3, "TOP", if(J4558&lt;QUARTILE!$B$4, "BOTTOM", 0))</f>
        <v>0</v>
      </c>
      <c r="M4558" s="6">
        <f t="shared" si="1"/>
        <v>1</v>
      </c>
      <c r="N4558" s="6" t="str">
        <f t="shared" si="2"/>
        <v>Gen X</v>
      </c>
      <c r="O4558" s="6" t="str">
        <f t="shared" si="3"/>
        <v>Low Income</v>
      </c>
    </row>
    <row r="4559" hidden="1">
      <c r="A4559" s="1">
        <v>104557.0</v>
      </c>
      <c r="B4559" s="1">
        <v>28.0</v>
      </c>
      <c r="C4559" s="1">
        <v>33000.0</v>
      </c>
      <c r="D4559" s="1" t="s">
        <v>25</v>
      </c>
      <c r="E4559" s="1">
        <v>14188.53</v>
      </c>
      <c r="F4559" s="1">
        <v>2.0</v>
      </c>
      <c r="G4559" s="1">
        <v>18.0</v>
      </c>
      <c r="H4559" s="1">
        <v>16.0</v>
      </c>
      <c r="I4559" s="1" t="s">
        <v>18</v>
      </c>
      <c r="J4559" s="1">
        <v>0.961</v>
      </c>
      <c r="K4559" s="1">
        <v>0.545</v>
      </c>
      <c r="L4559" s="6" t="str">
        <f>if(J4559&gt;QUARTILE!$B$3, "TOP", if(J4559&lt;QUARTILE!$B$4, "BOTTOM", 0))</f>
        <v>TOP</v>
      </c>
      <c r="M4559" s="6">
        <f t="shared" si="1"/>
        <v>1</v>
      </c>
      <c r="N4559" s="6" t="str">
        <f t="shared" si="2"/>
        <v>Millenial</v>
      </c>
      <c r="O4559" s="6" t="str">
        <f t="shared" si="3"/>
        <v>Low Income</v>
      </c>
    </row>
    <row r="4560" hidden="1">
      <c r="A4560" s="1">
        <v>104558.0</v>
      </c>
      <c r="B4560" s="1">
        <v>30.0</v>
      </c>
      <c r="C4560" s="1">
        <v>16000.0</v>
      </c>
      <c r="D4560" s="1" t="s">
        <v>23</v>
      </c>
      <c r="E4560" s="1">
        <v>2114.2</v>
      </c>
      <c r="F4560" s="1">
        <v>5.0</v>
      </c>
      <c r="G4560" s="1">
        <v>17.0</v>
      </c>
      <c r="H4560" s="1">
        <v>7.0</v>
      </c>
      <c r="I4560" s="1" t="s">
        <v>22</v>
      </c>
      <c r="J4560" s="1">
        <v>0.276</v>
      </c>
      <c r="K4560" s="1">
        <v>0.056</v>
      </c>
      <c r="L4560" s="6" t="str">
        <f>if(J4560&gt;QUARTILE!$B$3, "TOP", if(J4560&lt;QUARTILE!$B$4, "BOTTOM", 0))</f>
        <v>BOTTOM</v>
      </c>
      <c r="M4560" s="6">
        <f t="shared" si="1"/>
        <v>2</v>
      </c>
      <c r="N4560" s="6" t="str">
        <f t="shared" si="2"/>
        <v>Millenial</v>
      </c>
      <c r="O4560" s="6" t="str">
        <f t="shared" si="3"/>
        <v>Low Income</v>
      </c>
    </row>
    <row r="4561">
      <c r="A4561" s="1">
        <v>104559.0</v>
      </c>
      <c r="B4561" s="1">
        <v>80.0</v>
      </c>
      <c r="C4561" s="1">
        <v>12000.0</v>
      </c>
      <c r="D4561" s="1" t="s">
        <v>25</v>
      </c>
      <c r="E4561" s="1">
        <v>9030.16</v>
      </c>
      <c r="F4561" s="1">
        <v>1.0</v>
      </c>
      <c r="G4561" s="1">
        <v>11.0</v>
      </c>
      <c r="H4561" s="1">
        <v>6.0</v>
      </c>
      <c r="I4561" s="1" t="s">
        <v>22</v>
      </c>
      <c r="J4561" s="1">
        <v>0.524</v>
      </c>
      <c r="K4561" s="1">
        <v>0.751</v>
      </c>
      <c r="L4561" s="6">
        <f>if(J4561&gt;QUARTILE!$B$3, "TOP", if(J4561&lt;QUARTILE!$B$4, "BOTTOM", 0))</f>
        <v>0</v>
      </c>
      <c r="M4561" s="6">
        <f t="shared" si="1"/>
        <v>2</v>
      </c>
      <c r="N4561" s="6" t="str">
        <f t="shared" si="2"/>
        <v>Silent</v>
      </c>
      <c r="O4561" s="6" t="str">
        <f t="shared" si="3"/>
        <v>Low Income</v>
      </c>
    </row>
    <row r="4562" hidden="1">
      <c r="A4562" s="1">
        <v>104560.0</v>
      </c>
      <c r="B4562" s="1">
        <v>63.0</v>
      </c>
      <c r="C4562" s="1">
        <v>65000.0</v>
      </c>
      <c r="D4562" s="1" t="s">
        <v>25</v>
      </c>
      <c r="E4562" s="1">
        <v>1771.28</v>
      </c>
      <c r="F4562" s="1">
        <v>3.0</v>
      </c>
      <c r="G4562" s="1">
        <v>23.0</v>
      </c>
      <c r="H4562" s="1">
        <v>8.0</v>
      </c>
      <c r="I4562" s="1" t="s">
        <v>22</v>
      </c>
      <c r="J4562" s="1">
        <v>0.372</v>
      </c>
      <c r="K4562" s="1">
        <v>0.305</v>
      </c>
      <c r="L4562" s="6">
        <f>if(J4562&gt;QUARTILE!$B$3, "TOP", if(J4562&lt;QUARTILE!$B$4, "BOTTOM", 0))</f>
        <v>0</v>
      </c>
      <c r="M4562" s="6">
        <f t="shared" si="1"/>
        <v>2</v>
      </c>
      <c r="N4562" s="6" t="str">
        <f t="shared" si="2"/>
        <v>Baby Boomer</v>
      </c>
      <c r="O4562" s="6" t="str">
        <f t="shared" si="3"/>
        <v>Medium Income</v>
      </c>
    </row>
    <row r="4563" hidden="1">
      <c r="A4563" s="1">
        <v>104561.0</v>
      </c>
      <c r="B4563" s="1">
        <v>62.0</v>
      </c>
      <c r="C4563" s="1">
        <v>27000.0</v>
      </c>
      <c r="D4563" s="1" t="s">
        <v>23</v>
      </c>
      <c r="E4563" s="1">
        <v>12500.06</v>
      </c>
      <c r="F4563" s="1">
        <v>5.0</v>
      </c>
      <c r="G4563" s="1">
        <v>18.0</v>
      </c>
      <c r="H4563" s="1">
        <v>3.0</v>
      </c>
      <c r="I4563" s="1" t="s">
        <v>22</v>
      </c>
      <c r="J4563" s="1">
        <v>0.468</v>
      </c>
      <c r="K4563" s="1">
        <v>0.358</v>
      </c>
      <c r="L4563" s="6">
        <f>if(J4563&gt;QUARTILE!$B$3, "TOP", if(J4563&lt;QUARTILE!$B$4, "BOTTOM", 0))</f>
        <v>0</v>
      </c>
      <c r="M4563" s="6">
        <f t="shared" si="1"/>
        <v>2</v>
      </c>
      <c r="N4563" s="6" t="str">
        <f t="shared" si="2"/>
        <v>Baby Boomer</v>
      </c>
      <c r="O4563" s="6" t="str">
        <f t="shared" si="3"/>
        <v>Low Income</v>
      </c>
    </row>
    <row r="4564" hidden="1">
      <c r="A4564" s="1">
        <v>104562.0</v>
      </c>
      <c r="B4564" s="1">
        <v>18.0</v>
      </c>
      <c r="C4564" s="1">
        <v>32000.0</v>
      </c>
      <c r="D4564" s="1" t="s">
        <v>27</v>
      </c>
      <c r="E4564" s="1">
        <v>37018.04</v>
      </c>
      <c r="F4564" s="1">
        <v>1.0</v>
      </c>
      <c r="G4564" s="1">
        <v>25.0</v>
      </c>
      <c r="H4564" s="1">
        <v>16.0</v>
      </c>
      <c r="I4564" s="1" t="s">
        <v>22</v>
      </c>
      <c r="J4564" s="1">
        <v>0.158</v>
      </c>
      <c r="K4564" s="1">
        <v>0.676</v>
      </c>
      <c r="L4564" s="6" t="str">
        <f>if(J4564&gt;QUARTILE!$B$3, "TOP", if(J4564&lt;QUARTILE!$B$4, "BOTTOM", 0))</f>
        <v>BOTTOM</v>
      </c>
      <c r="M4564" s="6">
        <f t="shared" si="1"/>
        <v>2</v>
      </c>
      <c r="N4564" s="6" t="str">
        <f t="shared" si="2"/>
        <v>Millenial</v>
      </c>
      <c r="O4564" s="6" t="str">
        <f t="shared" si="3"/>
        <v>Low Income</v>
      </c>
    </row>
    <row r="4565" hidden="1">
      <c r="A4565" s="1">
        <v>104563.0</v>
      </c>
      <c r="B4565" s="1">
        <v>57.0</v>
      </c>
      <c r="C4565" s="1">
        <v>12000.0</v>
      </c>
      <c r="D4565" s="1" t="s">
        <v>25</v>
      </c>
      <c r="E4565" s="1">
        <v>6299.83</v>
      </c>
      <c r="F4565" s="1">
        <v>4.0</v>
      </c>
      <c r="G4565" s="1">
        <v>22.0</v>
      </c>
      <c r="H4565" s="1">
        <v>6.0</v>
      </c>
      <c r="I4565" s="1" t="s">
        <v>22</v>
      </c>
      <c r="J4565" s="1">
        <v>0.926</v>
      </c>
      <c r="K4565" s="1">
        <v>0.056</v>
      </c>
      <c r="L4565" s="6" t="str">
        <f>if(J4565&gt;QUARTILE!$B$3, "TOP", if(J4565&lt;QUARTILE!$B$4, "BOTTOM", 0))</f>
        <v>TOP</v>
      </c>
      <c r="M4565" s="6">
        <f t="shared" si="1"/>
        <v>2</v>
      </c>
      <c r="N4565" s="6" t="str">
        <f t="shared" si="2"/>
        <v>Gen X</v>
      </c>
      <c r="O4565" s="6" t="str">
        <f t="shared" si="3"/>
        <v>Low Income</v>
      </c>
    </row>
    <row r="4566" hidden="1">
      <c r="A4566" s="1">
        <v>104564.0</v>
      </c>
      <c r="B4566" s="1">
        <v>61.0</v>
      </c>
      <c r="C4566" s="1">
        <v>30000.0</v>
      </c>
      <c r="D4566" s="1" t="s">
        <v>27</v>
      </c>
      <c r="E4566" s="1">
        <v>28951.65</v>
      </c>
      <c r="F4566" s="1">
        <v>1.0</v>
      </c>
      <c r="G4566" s="1">
        <v>19.0</v>
      </c>
      <c r="H4566" s="1">
        <v>1.0</v>
      </c>
      <c r="I4566" s="1" t="s">
        <v>22</v>
      </c>
      <c r="J4566" s="1">
        <v>0.978</v>
      </c>
      <c r="K4566" s="1">
        <v>0.978</v>
      </c>
      <c r="L4566" s="6" t="str">
        <f>if(J4566&gt;QUARTILE!$B$3, "TOP", if(J4566&lt;QUARTILE!$B$4, "BOTTOM", 0))</f>
        <v>TOP</v>
      </c>
      <c r="M4566" s="6">
        <f t="shared" si="1"/>
        <v>2</v>
      </c>
      <c r="N4566" s="6" t="str">
        <f t="shared" si="2"/>
        <v>Baby Boomer</v>
      </c>
      <c r="O4566" s="6" t="str">
        <f t="shared" si="3"/>
        <v>Low Income</v>
      </c>
    </row>
    <row r="4567" hidden="1">
      <c r="A4567" s="1">
        <v>104565.0</v>
      </c>
      <c r="B4567" s="1">
        <v>36.0</v>
      </c>
      <c r="C4567" s="1">
        <v>64000.0</v>
      </c>
      <c r="D4567" s="1" t="s">
        <v>23</v>
      </c>
      <c r="E4567" s="1">
        <v>4052.79</v>
      </c>
      <c r="F4567" s="1">
        <v>5.0</v>
      </c>
      <c r="G4567" s="1">
        <v>18.0</v>
      </c>
      <c r="H4567" s="1">
        <v>7.0</v>
      </c>
      <c r="I4567" s="1" t="s">
        <v>22</v>
      </c>
      <c r="J4567" s="1">
        <v>0.718</v>
      </c>
      <c r="K4567" s="1">
        <v>0.652</v>
      </c>
      <c r="L4567" s="6">
        <f>if(J4567&gt;QUARTILE!$B$3, "TOP", if(J4567&lt;QUARTILE!$B$4, "BOTTOM", 0))</f>
        <v>0</v>
      </c>
      <c r="M4567" s="6">
        <f t="shared" si="1"/>
        <v>2</v>
      </c>
      <c r="N4567" s="6" t="str">
        <f t="shared" si="2"/>
        <v>Gen X</v>
      </c>
      <c r="O4567" s="6" t="str">
        <f t="shared" si="3"/>
        <v>Medium Income</v>
      </c>
    </row>
    <row r="4568" hidden="1">
      <c r="A4568" s="1">
        <v>104566.0</v>
      </c>
      <c r="B4568" s="1">
        <v>29.0</v>
      </c>
      <c r="C4568" s="1">
        <v>19000.0</v>
      </c>
      <c r="D4568" s="1" t="s">
        <v>25</v>
      </c>
      <c r="E4568" s="1">
        <v>22400.9</v>
      </c>
      <c r="F4568" s="1">
        <v>4.0</v>
      </c>
      <c r="G4568" s="1">
        <v>14.0</v>
      </c>
      <c r="H4568" s="1">
        <v>8.0</v>
      </c>
      <c r="I4568" s="1" t="s">
        <v>22</v>
      </c>
      <c r="J4568" s="1">
        <v>0.604</v>
      </c>
      <c r="K4568" s="1">
        <v>0.143</v>
      </c>
      <c r="L4568" s="6">
        <f>if(J4568&gt;QUARTILE!$B$3, "TOP", if(J4568&lt;QUARTILE!$B$4, "BOTTOM", 0))</f>
        <v>0</v>
      </c>
      <c r="M4568" s="6">
        <f t="shared" si="1"/>
        <v>2</v>
      </c>
      <c r="N4568" s="6" t="str">
        <f t="shared" si="2"/>
        <v>Millenial</v>
      </c>
      <c r="O4568" s="6" t="str">
        <f t="shared" si="3"/>
        <v>Low Income</v>
      </c>
    </row>
    <row r="4569" hidden="1">
      <c r="A4569" s="1">
        <v>104567.0</v>
      </c>
      <c r="B4569" s="1">
        <v>25.0</v>
      </c>
      <c r="C4569" s="1">
        <v>10000.0</v>
      </c>
      <c r="D4569" s="1" t="s">
        <v>23</v>
      </c>
      <c r="E4569" s="1">
        <v>49428.93</v>
      </c>
      <c r="F4569" s="1">
        <v>3.0</v>
      </c>
      <c r="G4569" s="1">
        <v>19.0</v>
      </c>
      <c r="H4569" s="1">
        <v>15.0</v>
      </c>
      <c r="I4569" s="1" t="s">
        <v>18</v>
      </c>
      <c r="J4569" s="1">
        <v>1.0</v>
      </c>
      <c r="K4569" s="1">
        <v>0.0</v>
      </c>
      <c r="L4569" s="6" t="str">
        <f>if(J4569&gt;QUARTILE!$B$3, "TOP", if(J4569&lt;QUARTILE!$B$4, "BOTTOM", 0))</f>
        <v>TOP</v>
      </c>
      <c r="M4569" s="6">
        <f t="shared" si="1"/>
        <v>1</v>
      </c>
      <c r="N4569" s="6" t="str">
        <f t="shared" si="2"/>
        <v>Millenial</v>
      </c>
      <c r="O4569" s="6" t="str">
        <f t="shared" si="3"/>
        <v>Low Income</v>
      </c>
    </row>
    <row r="4570" hidden="1">
      <c r="A4570" s="1">
        <v>104568.0</v>
      </c>
      <c r="B4570" s="1">
        <v>25.0</v>
      </c>
      <c r="C4570" s="1">
        <v>25000.0</v>
      </c>
      <c r="D4570" s="1" t="s">
        <v>27</v>
      </c>
      <c r="E4570" s="1">
        <v>7829.12</v>
      </c>
      <c r="F4570" s="1">
        <v>2.0</v>
      </c>
      <c r="G4570" s="1">
        <v>18.0</v>
      </c>
      <c r="H4570" s="1">
        <v>16.0</v>
      </c>
      <c r="I4570" s="1" t="s">
        <v>18</v>
      </c>
      <c r="J4570" s="1">
        <v>0.393</v>
      </c>
      <c r="K4570" s="1">
        <v>0.545</v>
      </c>
      <c r="L4570" s="6">
        <f>if(J4570&gt;QUARTILE!$B$3, "TOP", if(J4570&lt;QUARTILE!$B$4, "BOTTOM", 0))</f>
        <v>0</v>
      </c>
      <c r="M4570" s="6">
        <f t="shared" si="1"/>
        <v>1</v>
      </c>
      <c r="N4570" s="6" t="str">
        <f t="shared" si="2"/>
        <v>Millenial</v>
      </c>
      <c r="O4570" s="6" t="str">
        <f t="shared" si="3"/>
        <v>Low Income</v>
      </c>
    </row>
    <row r="4571" hidden="1">
      <c r="A4571" s="1">
        <v>104569.0</v>
      </c>
      <c r="B4571" s="1">
        <v>78.0</v>
      </c>
      <c r="C4571" s="1">
        <v>12000.0</v>
      </c>
      <c r="D4571" s="1" t="s">
        <v>27</v>
      </c>
      <c r="E4571" s="1">
        <v>46134.2</v>
      </c>
      <c r="F4571" s="1">
        <v>3.0</v>
      </c>
      <c r="G4571" s="1">
        <v>20.0</v>
      </c>
      <c r="H4571" s="1">
        <v>7.0</v>
      </c>
      <c r="I4571" s="1" t="s">
        <v>18</v>
      </c>
      <c r="J4571" s="1">
        <v>0.721</v>
      </c>
      <c r="K4571" s="1">
        <v>0.279</v>
      </c>
      <c r="L4571" s="6">
        <f>if(J4571&gt;QUARTILE!$B$3, "TOP", if(J4571&lt;QUARTILE!$B$4, "BOTTOM", 0))</f>
        <v>0</v>
      </c>
      <c r="M4571" s="6">
        <f t="shared" si="1"/>
        <v>1</v>
      </c>
      <c r="N4571" s="6" t="str">
        <f t="shared" si="2"/>
        <v>Baby Boomer</v>
      </c>
      <c r="O4571" s="6" t="str">
        <f t="shared" si="3"/>
        <v>Low Income</v>
      </c>
    </row>
    <row r="4572" hidden="1">
      <c r="A4572" s="1">
        <v>104570.0</v>
      </c>
      <c r="B4572" s="1">
        <v>70.0</v>
      </c>
      <c r="C4572" s="1">
        <v>9000.0</v>
      </c>
      <c r="D4572" s="1" t="s">
        <v>17</v>
      </c>
      <c r="E4572" s="1">
        <v>14080.96</v>
      </c>
      <c r="F4572" s="1">
        <v>2.0</v>
      </c>
      <c r="G4572" s="1">
        <v>12.0</v>
      </c>
      <c r="H4572" s="1">
        <v>7.0</v>
      </c>
      <c r="I4572" s="1" t="s">
        <v>22</v>
      </c>
      <c r="J4572" s="1">
        <v>0.837</v>
      </c>
      <c r="K4572" s="1">
        <v>0.03</v>
      </c>
      <c r="L4572" s="6" t="str">
        <f>if(J4572&gt;QUARTILE!$B$3, "TOP", if(J4572&lt;QUARTILE!$B$4, "BOTTOM", 0))</f>
        <v>TOP</v>
      </c>
      <c r="M4572" s="6">
        <f t="shared" si="1"/>
        <v>2</v>
      </c>
      <c r="N4572" s="6" t="str">
        <f t="shared" si="2"/>
        <v>Baby Boomer</v>
      </c>
      <c r="O4572" s="6" t="str">
        <f t="shared" si="3"/>
        <v>Low Income</v>
      </c>
    </row>
    <row r="4573" hidden="1">
      <c r="A4573" s="1">
        <v>104571.0</v>
      </c>
      <c r="B4573" s="1">
        <v>62.0</v>
      </c>
      <c r="C4573" s="1">
        <v>14000.0</v>
      </c>
      <c r="D4573" s="1" t="s">
        <v>25</v>
      </c>
      <c r="E4573" s="1">
        <v>7619.5</v>
      </c>
      <c r="F4573" s="1">
        <v>2.0</v>
      </c>
      <c r="G4573" s="1">
        <v>27.0</v>
      </c>
      <c r="H4573" s="1">
        <v>3.0</v>
      </c>
      <c r="I4573" s="1" t="s">
        <v>22</v>
      </c>
      <c r="J4573" s="1">
        <v>0.556</v>
      </c>
      <c r="K4573" s="1">
        <v>0.609</v>
      </c>
      <c r="L4573" s="6">
        <f>if(J4573&gt;QUARTILE!$B$3, "TOP", if(J4573&lt;QUARTILE!$B$4, "BOTTOM", 0))</f>
        <v>0</v>
      </c>
      <c r="M4573" s="6">
        <f t="shared" si="1"/>
        <v>2</v>
      </c>
      <c r="N4573" s="6" t="str">
        <f t="shared" si="2"/>
        <v>Baby Boomer</v>
      </c>
      <c r="O4573" s="6" t="str">
        <f t="shared" si="3"/>
        <v>Low Income</v>
      </c>
    </row>
    <row r="4574" hidden="1">
      <c r="A4574" s="1">
        <v>104572.0</v>
      </c>
      <c r="B4574" s="1">
        <v>29.0</v>
      </c>
      <c r="C4574" s="1">
        <v>16000.0</v>
      </c>
      <c r="D4574" s="1" t="s">
        <v>17</v>
      </c>
      <c r="E4574" s="1">
        <v>45365.26</v>
      </c>
      <c r="F4574" s="1">
        <v>5.0</v>
      </c>
      <c r="G4574" s="1">
        <v>22.0</v>
      </c>
      <c r="H4574" s="1">
        <v>13.0</v>
      </c>
      <c r="I4574" s="1" t="s">
        <v>18</v>
      </c>
      <c r="J4574" s="1">
        <v>0.321</v>
      </c>
      <c r="K4574" s="1">
        <v>0.159</v>
      </c>
      <c r="L4574" s="6">
        <f>if(J4574&gt;QUARTILE!$B$3, "TOP", if(J4574&lt;QUARTILE!$B$4, "BOTTOM", 0))</f>
        <v>0</v>
      </c>
      <c r="M4574" s="6">
        <f t="shared" si="1"/>
        <v>1</v>
      </c>
      <c r="N4574" s="6" t="str">
        <f t="shared" si="2"/>
        <v>Millenial</v>
      </c>
      <c r="O4574" s="6" t="str">
        <f t="shared" si="3"/>
        <v>Low Income</v>
      </c>
    </row>
    <row r="4575" hidden="1">
      <c r="A4575" s="1">
        <v>104573.0</v>
      </c>
      <c r="B4575" s="1">
        <v>78.0</v>
      </c>
      <c r="C4575" s="1">
        <v>12000.0</v>
      </c>
      <c r="D4575" s="1" t="s">
        <v>27</v>
      </c>
      <c r="E4575" s="1">
        <v>651.23</v>
      </c>
      <c r="F4575" s="1">
        <v>4.0</v>
      </c>
      <c r="G4575" s="1">
        <v>21.0</v>
      </c>
      <c r="H4575" s="1">
        <v>2.0</v>
      </c>
      <c r="I4575" s="1" t="s">
        <v>22</v>
      </c>
      <c r="J4575" s="1">
        <v>0.813</v>
      </c>
      <c r="K4575" s="1">
        <v>0.272</v>
      </c>
      <c r="L4575" s="6">
        <f>if(J4575&gt;QUARTILE!$B$3, "TOP", if(J4575&lt;QUARTILE!$B$4, "BOTTOM", 0))</f>
        <v>0</v>
      </c>
      <c r="M4575" s="6">
        <f t="shared" si="1"/>
        <v>2</v>
      </c>
      <c r="N4575" s="6" t="str">
        <f t="shared" si="2"/>
        <v>Baby Boomer</v>
      </c>
      <c r="O4575" s="6" t="str">
        <f t="shared" si="3"/>
        <v>Low Income</v>
      </c>
    </row>
    <row r="4576" hidden="1">
      <c r="A4576" s="1">
        <v>104574.0</v>
      </c>
      <c r="B4576" s="1">
        <v>65.0</v>
      </c>
      <c r="C4576" s="1">
        <v>49000.0</v>
      </c>
      <c r="D4576" s="1" t="s">
        <v>23</v>
      </c>
      <c r="E4576" s="1">
        <v>568.38</v>
      </c>
      <c r="F4576" s="1">
        <v>4.0</v>
      </c>
      <c r="G4576" s="1">
        <v>20.0</v>
      </c>
      <c r="H4576" s="1">
        <v>4.0</v>
      </c>
      <c r="I4576" s="1" t="s">
        <v>22</v>
      </c>
      <c r="J4576" s="1">
        <v>0.321</v>
      </c>
      <c r="K4576" s="1">
        <v>0.112</v>
      </c>
      <c r="L4576" s="6">
        <f>if(J4576&gt;QUARTILE!$B$3, "TOP", if(J4576&lt;QUARTILE!$B$4, "BOTTOM", 0))</f>
        <v>0</v>
      </c>
      <c r="M4576" s="6">
        <f t="shared" si="1"/>
        <v>2</v>
      </c>
      <c r="N4576" s="6" t="str">
        <f t="shared" si="2"/>
        <v>Baby Boomer</v>
      </c>
      <c r="O4576" s="6" t="str">
        <f t="shared" si="3"/>
        <v>Medium Income</v>
      </c>
    </row>
    <row r="4577" hidden="1">
      <c r="A4577" s="1">
        <v>104575.0</v>
      </c>
      <c r="B4577" s="1">
        <v>50.0</v>
      </c>
      <c r="C4577" s="1">
        <v>68000.0</v>
      </c>
      <c r="D4577" s="1" t="s">
        <v>23</v>
      </c>
      <c r="E4577" s="1">
        <v>18317.3</v>
      </c>
      <c r="F4577" s="1">
        <v>1.0</v>
      </c>
      <c r="G4577" s="1">
        <v>24.0</v>
      </c>
      <c r="H4577" s="1">
        <v>6.0</v>
      </c>
      <c r="I4577" s="1" t="s">
        <v>22</v>
      </c>
      <c r="J4577" s="1">
        <v>0.994</v>
      </c>
      <c r="K4577" s="1">
        <v>0.14</v>
      </c>
      <c r="L4577" s="6" t="str">
        <f>if(J4577&gt;QUARTILE!$B$3, "TOP", if(J4577&lt;QUARTILE!$B$4, "BOTTOM", 0))</f>
        <v>TOP</v>
      </c>
      <c r="M4577" s="6">
        <f t="shared" si="1"/>
        <v>2</v>
      </c>
      <c r="N4577" s="6" t="str">
        <f t="shared" si="2"/>
        <v>Gen X</v>
      </c>
      <c r="O4577" s="6" t="str">
        <f t="shared" si="3"/>
        <v>Medium Income</v>
      </c>
    </row>
    <row r="4578" hidden="1">
      <c r="A4578" s="1">
        <v>104576.0</v>
      </c>
      <c r="B4578" s="1">
        <v>62.0</v>
      </c>
      <c r="C4578" s="1">
        <v>32000.0</v>
      </c>
      <c r="D4578" s="1" t="s">
        <v>25</v>
      </c>
      <c r="E4578" s="1">
        <v>31866.44</v>
      </c>
      <c r="F4578" s="1">
        <v>3.0</v>
      </c>
      <c r="G4578" s="1">
        <v>16.0</v>
      </c>
      <c r="H4578" s="1">
        <v>6.0</v>
      </c>
      <c r="I4578" s="1" t="s">
        <v>18</v>
      </c>
      <c r="J4578" s="1">
        <v>1.0</v>
      </c>
      <c r="K4578" s="1">
        <v>0.044</v>
      </c>
      <c r="L4578" s="6" t="str">
        <f>if(J4578&gt;QUARTILE!$B$3, "TOP", if(J4578&lt;QUARTILE!$B$4, "BOTTOM", 0))</f>
        <v>TOP</v>
      </c>
      <c r="M4578" s="6">
        <f t="shared" si="1"/>
        <v>1</v>
      </c>
      <c r="N4578" s="6" t="str">
        <f t="shared" si="2"/>
        <v>Baby Boomer</v>
      </c>
      <c r="O4578" s="6" t="str">
        <f t="shared" si="3"/>
        <v>Low Income</v>
      </c>
    </row>
    <row r="4579" hidden="1">
      <c r="A4579" s="1">
        <v>104577.0</v>
      </c>
      <c r="B4579" s="1">
        <v>43.0</v>
      </c>
      <c r="C4579" s="1">
        <v>28000.0</v>
      </c>
      <c r="D4579" s="1" t="s">
        <v>27</v>
      </c>
      <c r="E4579" s="1">
        <v>27849.98</v>
      </c>
      <c r="F4579" s="1">
        <v>5.0</v>
      </c>
      <c r="G4579" s="1">
        <v>22.0</v>
      </c>
      <c r="H4579" s="1">
        <v>10.0</v>
      </c>
      <c r="I4579" s="1" t="s">
        <v>22</v>
      </c>
      <c r="J4579" s="1">
        <v>0.546</v>
      </c>
      <c r="K4579" s="1">
        <v>0.836</v>
      </c>
      <c r="L4579" s="6">
        <f>if(J4579&gt;QUARTILE!$B$3, "TOP", if(J4579&lt;QUARTILE!$B$4, "BOTTOM", 0))</f>
        <v>0</v>
      </c>
      <c r="M4579" s="6">
        <f t="shared" si="1"/>
        <v>2</v>
      </c>
      <c r="N4579" s="6" t="str">
        <f t="shared" si="2"/>
        <v>Gen X</v>
      </c>
      <c r="O4579" s="6" t="str">
        <f t="shared" si="3"/>
        <v>Low Income</v>
      </c>
    </row>
    <row r="4580" hidden="1">
      <c r="A4580" s="1">
        <v>104578.0</v>
      </c>
      <c r="B4580" s="1">
        <v>56.0</v>
      </c>
      <c r="C4580" s="1">
        <v>20000.0</v>
      </c>
      <c r="D4580" s="1" t="s">
        <v>23</v>
      </c>
      <c r="E4580" s="1">
        <v>1656.1</v>
      </c>
      <c r="F4580" s="1">
        <v>3.0</v>
      </c>
      <c r="G4580" s="1">
        <v>18.0</v>
      </c>
      <c r="H4580" s="1">
        <v>4.0</v>
      </c>
      <c r="I4580" s="1" t="s">
        <v>22</v>
      </c>
      <c r="J4580" s="1">
        <v>0.099</v>
      </c>
      <c r="K4580" s="1">
        <v>0.533</v>
      </c>
      <c r="L4580" s="6" t="str">
        <f>if(J4580&gt;QUARTILE!$B$3, "TOP", if(J4580&lt;QUARTILE!$B$4, "BOTTOM", 0))</f>
        <v>BOTTOM</v>
      </c>
      <c r="M4580" s="6">
        <f t="shared" si="1"/>
        <v>2</v>
      </c>
      <c r="N4580" s="6" t="str">
        <f t="shared" si="2"/>
        <v>Gen X</v>
      </c>
      <c r="O4580" s="6" t="str">
        <f t="shared" si="3"/>
        <v>Low Income</v>
      </c>
    </row>
    <row r="4581" hidden="1">
      <c r="A4581" s="1">
        <v>104579.0</v>
      </c>
      <c r="B4581" s="1">
        <v>45.0</v>
      </c>
      <c r="C4581" s="1">
        <v>13000.0</v>
      </c>
      <c r="D4581" s="1" t="s">
        <v>27</v>
      </c>
      <c r="E4581" s="1">
        <v>60015.38</v>
      </c>
      <c r="F4581" s="1">
        <v>1.0</v>
      </c>
      <c r="G4581" s="1">
        <v>15.0</v>
      </c>
      <c r="H4581" s="1">
        <v>8.0</v>
      </c>
      <c r="I4581" s="1" t="s">
        <v>18</v>
      </c>
      <c r="J4581" s="1">
        <v>1.0</v>
      </c>
      <c r="K4581" s="1">
        <v>0.369</v>
      </c>
      <c r="L4581" s="6" t="str">
        <f>if(J4581&gt;QUARTILE!$B$3, "TOP", if(J4581&lt;QUARTILE!$B$4, "BOTTOM", 0))</f>
        <v>TOP</v>
      </c>
      <c r="M4581" s="6">
        <f t="shared" si="1"/>
        <v>1</v>
      </c>
      <c r="N4581" s="6" t="str">
        <f t="shared" si="2"/>
        <v>Gen X</v>
      </c>
      <c r="O4581" s="6" t="str">
        <f t="shared" si="3"/>
        <v>Low Income</v>
      </c>
    </row>
    <row r="4582" hidden="1">
      <c r="A4582" s="1">
        <v>104580.0</v>
      </c>
      <c r="B4582" s="1">
        <v>75.0</v>
      </c>
      <c r="C4582" s="1">
        <v>58000.0</v>
      </c>
      <c r="D4582" s="1" t="s">
        <v>25</v>
      </c>
      <c r="E4582" s="1">
        <v>24284.74</v>
      </c>
      <c r="F4582" s="1">
        <v>1.0</v>
      </c>
      <c r="G4582" s="1">
        <v>13.0</v>
      </c>
      <c r="H4582" s="1">
        <v>8.0</v>
      </c>
      <c r="I4582" s="1" t="s">
        <v>22</v>
      </c>
      <c r="J4582" s="1">
        <v>0.981</v>
      </c>
      <c r="K4582" s="1">
        <v>0.704</v>
      </c>
      <c r="L4582" s="6" t="str">
        <f>if(J4582&gt;QUARTILE!$B$3, "TOP", if(J4582&lt;QUARTILE!$B$4, "BOTTOM", 0))</f>
        <v>TOP</v>
      </c>
      <c r="M4582" s="6">
        <f t="shared" si="1"/>
        <v>2</v>
      </c>
      <c r="N4582" s="6" t="str">
        <f t="shared" si="2"/>
        <v>Baby Boomer</v>
      </c>
      <c r="O4582" s="6" t="str">
        <f t="shared" si="3"/>
        <v>Medium Income</v>
      </c>
    </row>
    <row r="4583" hidden="1">
      <c r="A4583" s="1">
        <v>104581.0</v>
      </c>
      <c r="B4583" s="1">
        <v>22.0</v>
      </c>
      <c r="C4583" s="1">
        <v>21000.0</v>
      </c>
      <c r="D4583" s="1" t="s">
        <v>25</v>
      </c>
      <c r="E4583" s="1">
        <v>59562.58</v>
      </c>
      <c r="F4583" s="1">
        <v>5.0</v>
      </c>
      <c r="G4583" s="1">
        <v>16.0</v>
      </c>
      <c r="H4583" s="1">
        <v>16.0</v>
      </c>
      <c r="I4583" s="1" t="s">
        <v>22</v>
      </c>
      <c r="J4583" s="1">
        <v>0.267</v>
      </c>
      <c r="K4583" s="1">
        <v>0.17</v>
      </c>
      <c r="L4583" s="6" t="str">
        <f>if(J4583&gt;QUARTILE!$B$3, "TOP", if(J4583&lt;QUARTILE!$B$4, "BOTTOM", 0))</f>
        <v>BOTTOM</v>
      </c>
      <c r="M4583" s="6">
        <f t="shared" si="1"/>
        <v>2</v>
      </c>
      <c r="N4583" s="6" t="str">
        <f t="shared" si="2"/>
        <v>Millenial</v>
      </c>
      <c r="O4583" s="6" t="str">
        <f t="shared" si="3"/>
        <v>Low Income</v>
      </c>
    </row>
    <row r="4584" hidden="1">
      <c r="A4584" s="1">
        <v>104582.0</v>
      </c>
      <c r="B4584" s="1">
        <v>25.0</v>
      </c>
      <c r="C4584" s="1">
        <v>17000.0</v>
      </c>
      <c r="D4584" s="1" t="s">
        <v>23</v>
      </c>
      <c r="E4584" s="1">
        <v>7982.64</v>
      </c>
      <c r="F4584" s="1">
        <v>1.0</v>
      </c>
      <c r="G4584" s="1">
        <v>15.0</v>
      </c>
      <c r="H4584" s="1">
        <v>15.0</v>
      </c>
      <c r="I4584" s="1" t="s">
        <v>18</v>
      </c>
      <c r="J4584" s="1">
        <v>0.679</v>
      </c>
      <c r="K4584" s="1">
        <v>0.822</v>
      </c>
      <c r="L4584" s="6">
        <f>if(J4584&gt;QUARTILE!$B$3, "TOP", if(J4584&lt;QUARTILE!$B$4, "BOTTOM", 0))</f>
        <v>0</v>
      </c>
      <c r="M4584" s="6">
        <f t="shared" si="1"/>
        <v>1</v>
      </c>
      <c r="N4584" s="6" t="str">
        <f t="shared" si="2"/>
        <v>Millenial</v>
      </c>
      <c r="O4584" s="6" t="str">
        <f t="shared" si="3"/>
        <v>Low Income</v>
      </c>
    </row>
    <row r="4585" hidden="1">
      <c r="A4585" s="1">
        <v>104583.0</v>
      </c>
      <c r="B4585" s="1">
        <v>42.0</v>
      </c>
      <c r="C4585" s="1">
        <v>40000.0</v>
      </c>
      <c r="D4585" s="1" t="s">
        <v>27</v>
      </c>
      <c r="E4585" s="1">
        <v>23679.43</v>
      </c>
      <c r="F4585" s="1">
        <v>5.0</v>
      </c>
      <c r="G4585" s="1">
        <v>12.0</v>
      </c>
      <c r="H4585" s="1">
        <v>10.0</v>
      </c>
      <c r="I4585" s="1" t="s">
        <v>22</v>
      </c>
      <c r="J4585" s="1">
        <v>0.316</v>
      </c>
      <c r="K4585" s="1">
        <v>0.147</v>
      </c>
      <c r="L4585" s="6">
        <f>if(J4585&gt;QUARTILE!$B$3, "TOP", if(J4585&lt;QUARTILE!$B$4, "BOTTOM", 0))</f>
        <v>0</v>
      </c>
      <c r="M4585" s="6">
        <f t="shared" si="1"/>
        <v>2</v>
      </c>
      <c r="N4585" s="6" t="str">
        <f t="shared" si="2"/>
        <v>Gen X</v>
      </c>
      <c r="O4585" s="6" t="str">
        <f t="shared" si="3"/>
        <v>Low Income</v>
      </c>
    </row>
    <row r="4586" hidden="1">
      <c r="A4586" s="1">
        <v>104584.0</v>
      </c>
      <c r="B4586" s="1">
        <v>44.0</v>
      </c>
      <c r="C4586" s="1">
        <v>21000.0</v>
      </c>
      <c r="D4586" s="1" t="s">
        <v>23</v>
      </c>
      <c r="E4586" s="1">
        <v>39313.51</v>
      </c>
      <c r="F4586" s="1">
        <v>1.0</v>
      </c>
      <c r="G4586" s="1">
        <v>18.0</v>
      </c>
      <c r="H4586" s="1">
        <v>8.0</v>
      </c>
      <c r="I4586" s="1" t="s">
        <v>18</v>
      </c>
      <c r="J4586" s="1">
        <v>0.48</v>
      </c>
      <c r="K4586" s="1">
        <v>0.703</v>
      </c>
      <c r="L4586" s="6">
        <f>if(J4586&gt;QUARTILE!$B$3, "TOP", if(J4586&lt;QUARTILE!$B$4, "BOTTOM", 0))</f>
        <v>0</v>
      </c>
      <c r="M4586" s="6">
        <f t="shared" si="1"/>
        <v>1</v>
      </c>
      <c r="N4586" s="6" t="str">
        <f t="shared" si="2"/>
        <v>Gen X</v>
      </c>
      <c r="O4586" s="6" t="str">
        <f t="shared" si="3"/>
        <v>Low Income</v>
      </c>
    </row>
    <row r="4587" hidden="1">
      <c r="A4587" s="1">
        <v>104585.0</v>
      </c>
      <c r="B4587" s="1">
        <v>63.0</v>
      </c>
      <c r="C4587" s="1">
        <v>40000.0</v>
      </c>
      <c r="D4587" s="1" t="s">
        <v>23</v>
      </c>
      <c r="E4587" s="1">
        <v>9575.7</v>
      </c>
      <c r="F4587" s="1">
        <v>4.0</v>
      </c>
      <c r="G4587" s="1">
        <v>15.0</v>
      </c>
      <c r="H4587" s="1">
        <v>7.0</v>
      </c>
      <c r="I4587" s="1" t="s">
        <v>22</v>
      </c>
      <c r="J4587" s="1">
        <v>0.63</v>
      </c>
      <c r="K4587" s="1">
        <v>0.006</v>
      </c>
      <c r="L4587" s="6">
        <f>if(J4587&gt;QUARTILE!$B$3, "TOP", if(J4587&lt;QUARTILE!$B$4, "BOTTOM", 0))</f>
        <v>0</v>
      </c>
      <c r="M4587" s="6">
        <f t="shared" si="1"/>
        <v>2</v>
      </c>
      <c r="N4587" s="6" t="str">
        <f t="shared" si="2"/>
        <v>Baby Boomer</v>
      </c>
      <c r="O4587" s="6" t="str">
        <f t="shared" si="3"/>
        <v>Low Income</v>
      </c>
    </row>
    <row r="4588" hidden="1">
      <c r="A4588" s="1">
        <v>104586.0</v>
      </c>
      <c r="B4588" s="1">
        <v>40.0</v>
      </c>
      <c r="C4588" s="1">
        <v>17000.0</v>
      </c>
      <c r="D4588" s="1" t="s">
        <v>27</v>
      </c>
      <c r="E4588" s="1">
        <v>66968.26</v>
      </c>
      <c r="F4588" s="1">
        <v>5.0</v>
      </c>
      <c r="G4588" s="1">
        <v>15.0</v>
      </c>
      <c r="H4588" s="1">
        <v>6.0</v>
      </c>
      <c r="I4588" s="1" t="s">
        <v>18</v>
      </c>
      <c r="J4588" s="1">
        <v>0.812</v>
      </c>
      <c r="K4588" s="1">
        <v>0.007</v>
      </c>
      <c r="L4588" s="6">
        <f>if(J4588&gt;QUARTILE!$B$3, "TOP", if(J4588&lt;QUARTILE!$B$4, "BOTTOM", 0))</f>
        <v>0</v>
      </c>
      <c r="M4588" s="6">
        <f t="shared" si="1"/>
        <v>1</v>
      </c>
      <c r="N4588" s="6" t="str">
        <f t="shared" si="2"/>
        <v>Gen X</v>
      </c>
      <c r="O4588" s="6" t="str">
        <f t="shared" si="3"/>
        <v>Low Income</v>
      </c>
    </row>
    <row r="4589" hidden="1">
      <c r="A4589" s="1">
        <v>104587.0</v>
      </c>
      <c r="B4589" s="1">
        <v>47.0</v>
      </c>
      <c r="C4589" s="1">
        <v>41000.0</v>
      </c>
      <c r="D4589" s="1" t="s">
        <v>25</v>
      </c>
      <c r="E4589" s="1">
        <v>6157.5</v>
      </c>
      <c r="F4589" s="1">
        <v>4.0</v>
      </c>
      <c r="G4589" s="1">
        <v>13.0</v>
      </c>
      <c r="H4589" s="1">
        <v>10.0</v>
      </c>
      <c r="I4589" s="1" t="s">
        <v>22</v>
      </c>
      <c r="J4589" s="1">
        <v>0.061</v>
      </c>
      <c r="K4589" s="1">
        <v>0.843</v>
      </c>
      <c r="L4589" s="6" t="str">
        <f>if(J4589&gt;QUARTILE!$B$3, "TOP", if(J4589&lt;QUARTILE!$B$4, "BOTTOM", 0))</f>
        <v>BOTTOM</v>
      </c>
      <c r="M4589" s="6">
        <f t="shared" si="1"/>
        <v>2</v>
      </c>
      <c r="N4589" s="6" t="str">
        <f t="shared" si="2"/>
        <v>Gen X</v>
      </c>
      <c r="O4589" s="6" t="str">
        <f t="shared" si="3"/>
        <v>Low Income</v>
      </c>
    </row>
    <row r="4590" hidden="1">
      <c r="A4590" s="1">
        <v>104588.0</v>
      </c>
      <c r="B4590" s="1">
        <v>62.0</v>
      </c>
      <c r="C4590" s="1">
        <v>40000.0</v>
      </c>
      <c r="D4590" s="1" t="s">
        <v>25</v>
      </c>
      <c r="E4590" s="1">
        <v>7584.65</v>
      </c>
      <c r="F4590" s="1">
        <v>4.0</v>
      </c>
      <c r="G4590" s="1">
        <v>22.0</v>
      </c>
      <c r="H4590" s="1">
        <v>4.0</v>
      </c>
      <c r="I4590" s="1" t="s">
        <v>22</v>
      </c>
      <c r="J4590" s="1">
        <v>0.203</v>
      </c>
      <c r="K4590" s="1">
        <v>0.059</v>
      </c>
      <c r="L4590" s="6" t="str">
        <f>if(J4590&gt;QUARTILE!$B$3, "TOP", if(J4590&lt;QUARTILE!$B$4, "BOTTOM", 0))</f>
        <v>BOTTOM</v>
      </c>
      <c r="M4590" s="6">
        <f t="shared" si="1"/>
        <v>2</v>
      </c>
      <c r="N4590" s="6" t="str">
        <f t="shared" si="2"/>
        <v>Baby Boomer</v>
      </c>
      <c r="O4590" s="6" t="str">
        <f t="shared" si="3"/>
        <v>Low Income</v>
      </c>
    </row>
    <row r="4591" hidden="1">
      <c r="A4591" s="1">
        <v>104589.0</v>
      </c>
      <c r="B4591" s="1">
        <v>64.0</v>
      </c>
      <c r="C4591" s="1">
        <v>49000.0</v>
      </c>
      <c r="D4591" s="1" t="s">
        <v>23</v>
      </c>
      <c r="E4591" s="1">
        <v>50596.89</v>
      </c>
      <c r="F4591" s="1">
        <v>5.0</v>
      </c>
      <c r="G4591" s="1">
        <v>23.0</v>
      </c>
      <c r="H4591" s="1">
        <v>4.0</v>
      </c>
      <c r="I4591" s="1" t="s">
        <v>18</v>
      </c>
      <c r="J4591" s="1">
        <v>1.0</v>
      </c>
      <c r="K4591" s="1">
        <v>0.096</v>
      </c>
      <c r="L4591" s="6" t="str">
        <f>if(J4591&gt;QUARTILE!$B$3, "TOP", if(J4591&lt;QUARTILE!$B$4, "BOTTOM", 0))</f>
        <v>TOP</v>
      </c>
      <c r="M4591" s="6">
        <f t="shared" si="1"/>
        <v>1</v>
      </c>
      <c r="N4591" s="6" t="str">
        <f t="shared" si="2"/>
        <v>Baby Boomer</v>
      </c>
      <c r="O4591" s="6" t="str">
        <f t="shared" si="3"/>
        <v>Medium Income</v>
      </c>
    </row>
    <row r="4592" hidden="1">
      <c r="A4592" s="1">
        <v>104590.0</v>
      </c>
      <c r="B4592" s="1">
        <v>40.0</v>
      </c>
      <c r="C4592" s="1">
        <v>14000.0</v>
      </c>
      <c r="D4592" s="1" t="s">
        <v>25</v>
      </c>
      <c r="E4592" s="1">
        <v>69905.6</v>
      </c>
      <c r="F4592" s="1">
        <v>3.0</v>
      </c>
      <c r="G4592" s="1">
        <v>15.0</v>
      </c>
      <c r="H4592" s="1">
        <v>11.0</v>
      </c>
      <c r="I4592" s="1" t="s">
        <v>18</v>
      </c>
      <c r="J4592" s="1">
        <v>0.645</v>
      </c>
      <c r="K4592" s="1">
        <v>0.0</v>
      </c>
      <c r="L4592" s="6">
        <f>if(J4592&gt;QUARTILE!$B$3, "TOP", if(J4592&lt;QUARTILE!$B$4, "BOTTOM", 0))</f>
        <v>0</v>
      </c>
      <c r="M4592" s="6">
        <f t="shared" si="1"/>
        <v>1</v>
      </c>
      <c r="N4592" s="6" t="str">
        <f t="shared" si="2"/>
        <v>Gen X</v>
      </c>
      <c r="O4592" s="6" t="str">
        <f t="shared" si="3"/>
        <v>Low Income</v>
      </c>
    </row>
    <row r="4593" hidden="1">
      <c r="A4593" s="1">
        <v>104591.0</v>
      </c>
      <c r="B4593" s="1">
        <v>66.0</v>
      </c>
      <c r="C4593" s="1">
        <v>21000.0</v>
      </c>
      <c r="D4593" s="1" t="s">
        <v>23</v>
      </c>
      <c r="E4593" s="1">
        <v>6714.93</v>
      </c>
      <c r="F4593" s="1">
        <v>2.0</v>
      </c>
      <c r="G4593" s="1">
        <v>27.0</v>
      </c>
      <c r="H4593" s="1">
        <v>7.0</v>
      </c>
      <c r="I4593" s="1" t="s">
        <v>22</v>
      </c>
      <c r="J4593" s="1">
        <v>0.542</v>
      </c>
      <c r="K4593" s="1">
        <v>0.599</v>
      </c>
      <c r="L4593" s="6">
        <f>if(J4593&gt;QUARTILE!$B$3, "TOP", if(J4593&lt;QUARTILE!$B$4, "BOTTOM", 0))</f>
        <v>0</v>
      </c>
      <c r="M4593" s="6">
        <f t="shared" si="1"/>
        <v>2</v>
      </c>
      <c r="N4593" s="6" t="str">
        <f t="shared" si="2"/>
        <v>Baby Boomer</v>
      </c>
      <c r="O4593" s="6" t="str">
        <f t="shared" si="3"/>
        <v>Low Income</v>
      </c>
    </row>
    <row r="4594" hidden="1">
      <c r="A4594" s="1">
        <v>104592.0</v>
      </c>
      <c r="B4594" s="1">
        <v>64.0</v>
      </c>
      <c r="C4594" s="1">
        <v>71000.0</v>
      </c>
      <c r="D4594" s="1" t="s">
        <v>23</v>
      </c>
      <c r="E4594" s="1">
        <v>2932.68</v>
      </c>
      <c r="F4594" s="1">
        <v>1.0</v>
      </c>
      <c r="G4594" s="1">
        <v>20.0</v>
      </c>
      <c r="H4594" s="1">
        <v>3.0</v>
      </c>
      <c r="I4594" s="1" t="s">
        <v>22</v>
      </c>
      <c r="J4594" s="1">
        <v>0.99</v>
      </c>
      <c r="K4594" s="1">
        <v>0.328</v>
      </c>
      <c r="L4594" s="6" t="str">
        <f>if(J4594&gt;QUARTILE!$B$3, "TOP", if(J4594&lt;QUARTILE!$B$4, "BOTTOM", 0))</f>
        <v>TOP</v>
      </c>
      <c r="M4594" s="6">
        <f t="shared" si="1"/>
        <v>2</v>
      </c>
      <c r="N4594" s="6" t="str">
        <f t="shared" si="2"/>
        <v>Baby Boomer</v>
      </c>
      <c r="O4594" s="6" t="str">
        <f t="shared" si="3"/>
        <v>Medium Income</v>
      </c>
    </row>
    <row r="4595" hidden="1">
      <c r="A4595" s="1">
        <v>104593.0</v>
      </c>
      <c r="B4595" s="1">
        <v>37.0</v>
      </c>
      <c r="C4595" s="1">
        <v>19000.0</v>
      </c>
      <c r="D4595" s="1" t="s">
        <v>25</v>
      </c>
      <c r="E4595" s="1">
        <v>28463.77</v>
      </c>
      <c r="F4595" s="1">
        <v>1.0</v>
      </c>
      <c r="G4595" s="1">
        <v>17.0</v>
      </c>
      <c r="H4595" s="1">
        <v>12.0</v>
      </c>
      <c r="I4595" s="1" t="s">
        <v>22</v>
      </c>
      <c r="J4595" s="1">
        <v>0.179</v>
      </c>
      <c r="K4595" s="1">
        <v>0.633</v>
      </c>
      <c r="L4595" s="6" t="str">
        <f>if(J4595&gt;QUARTILE!$B$3, "TOP", if(J4595&lt;QUARTILE!$B$4, "BOTTOM", 0))</f>
        <v>BOTTOM</v>
      </c>
      <c r="M4595" s="6">
        <f t="shared" si="1"/>
        <v>2</v>
      </c>
      <c r="N4595" s="6" t="str">
        <f t="shared" si="2"/>
        <v>Gen X</v>
      </c>
      <c r="O4595" s="6" t="str">
        <f t="shared" si="3"/>
        <v>Low Income</v>
      </c>
    </row>
    <row r="4596" hidden="1">
      <c r="A4596" s="1">
        <v>104594.0</v>
      </c>
      <c r="B4596" s="1">
        <v>35.0</v>
      </c>
      <c r="C4596" s="1">
        <v>36000.0</v>
      </c>
      <c r="D4596" s="1" t="s">
        <v>25</v>
      </c>
      <c r="E4596" s="1">
        <v>53089.79</v>
      </c>
      <c r="F4596" s="1">
        <v>3.0</v>
      </c>
      <c r="G4596" s="1">
        <v>23.0</v>
      </c>
      <c r="H4596" s="1">
        <v>11.0</v>
      </c>
      <c r="I4596" s="1" t="s">
        <v>22</v>
      </c>
      <c r="J4596" s="1">
        <v>0.864</v>
      </c>
      <c r="K4596" s="1">
        <v>0.0</v>
      </c>
      <c r="L4596" s="6" t="str">
        <f>if(J4596&gt;QUARTILE!$B$3, "TOP", if(J4596&lt;QUARTILE!$B$4, "BOTTOM", 0))</f>
        <v>TOP</v>
      </c>
      <c r="M4596" s="6">
        <f t="shared" si="1"/>
        <v>2</v>
      </c>
      <c r="N4596" s="6" t="str">
        <f t="shared" si="2"/>
        <v>Gen X</v>
      </c>
      <c r="O4596" s="6" t="str">
        <f t="shared" si="3"/>
        <v>Low Income</v>
      </c>
    </row>
    <row r="4597" hidden="1">
      <c r="A4597" s="1">
        <v>104595.0</v>
      </c>
      <c r="B4597" s="1">
        <v>35.0</v>
      </c>
      <c r="C4597" s="1">
        <v>87000.0</v>
      </c>
      <c r="D4597" s="1" t="s">
        <v>31</v>
      </c>
      <c r="E4597" s="1">
        <v>18361.53</v>
      </c>
      <c r="F4597" s="1">
        <v>2.0</v>
      </c>
      <c r="G4597" s="1">
        <v>28.0</v>
      </c>
      <c r="H4597" s="1">
        <v>16.0</v>
      </c>
      <c r="I4597" s="1" t="s">
        <v>18</v>
      </c>
      <c r="J4597" s="1">
        <v>0.606</v>
      </c>
      <c r="K4597" s="1">
        <v>0.395</v>
      </c>
      <c r="L4597" s="6">
        <f>if(J4597&gt;QUARTILE!$B$3, "TOP", if(J4597&lt;QUARTILE!$B$4, "BOTTOM", 0))</f>
        <v>0</v>
      </c>
      <c r="M4597" s="6">
        <f t="shared" si="1"/>
        <v>1</v>
      </c>
      <c r="N4597" s="6" t="str">
        <f t="shared" si="2"/>
        <v>Gen X</v>
      </c>
      <c r="O4597" s="6" t="str">
        <f t="shared" si="3"/>
        <v>Medium Income</v>
      </c>
    </row>
    <row r="4598" hidden="1">
      <c r="A4598" s="1">
        <v>104596.0</v>
      </c>
      <c r="B4598" s="1">
        <v>19.0</v>
      </c>
      <c r="C4598" s="1">
        <v>7000.0</v>
      </c>
      <c r="D4598" s="1" t="s">
        <v>25</v>
      </c>
      <c r="E4598" s="1">
        <v>20130.82</v>
      </c>
      <c r="F4598" s="1">
        <v>3.0</v>
      </c>
      <c r="G4598" s="1">
        <v>16.0</v>
      </c>
      <c r="H4598" s="1">
        <v>16.0</v>
      </c>
      <c r="I4598" s="1" t="s">
        <v>18</v>
      </c>
      <c r="J4598" s="1">
        <v>0.792</v>
      </c>
      <c r="K4598" s="1">
        <v>0.372</v>
      </c>
      <c r="L4598" s="6">
        <f>if(J4598&gt;QUARTILE!$B$3, "TOP", if(J4598&lt;QUARTILE!$B$4, "BOTTOM", 0))</f>
        <v>0</v>
      </c>
      <c r="M4598" s="6">
        <f t="shared" si="1"/>
        <v>1</v>
      </c>
      <c r="N4598" s="6" t="str">
        <f t="shared" si="2"/>
        <v>Millenial</v>
      </c>
      <c r="O4598" s="6" t="str">
        <f t="shared" si="3"/>
        <v>Low Income</v>
      </c>
    </row>
    <row r="4599" hidden="1">
      <c r="A4599" s="1">
        <v>104597.0</v>
      </c>
      <c r="B4599" s="1">
        <v>21.0</v>
      </c>
      <c r="C4599" s="1">
        <v>19000.0</v>
      </c>
      <c r="D4599" s="1" t="s">
        <v>25</v>
      </c>
      <c r="E4599" s="1">
        <v>28789.12</v>
      </c>
      <c r="F4599" s="1">
        <v>2.0</v>
      </c>
      <c r="G4599" s="1">
        <v>22.0</v>
      </c>
      <c r="H4599" s="1">
        <v>15.0</v>
      </c>
      <c r="I4599" s="1" t="s">
        <v>18</v>
      </c>
      <c r="J4599" s="1">
        <v>0.729</v>
      </c>
      <c r="K4599" s="1">
        <v>0.537</v>
      </c>
      <c r="L4599" s="6">
        <f>if(J4599&gt;QUARTILE!$B$3, "TOP", if(J4599&lt;QUARTILE!$B$4, "BOTTOM", 0))</f>
        <v>0</v>
      </c>
      <c r="M4599" s="6">
        <f t="shared" si="1"/>
        <v>1</v>
      </c>
      <c r="N4599" s="6" t="str">
        <f t="shared" si="2"/>
        <v>Millenial</v>
      </c>
      <c r="O4599" s="6" t="str">
        <f t="shared" si="3"/>
        <v>Low Income</v>
      </c>
    </row>
    <row r="4600" hidden="1">
      <c r="A4600" s="1">
        <v>104598.0</v>
      </c>
      <c r="B4600" s="1">
        <v>47.0</v>
      </c>
      <c r="C4600" s="1">
        <v>22000.0</v>
      </c>
      <c r="D4600" s="1" t="s">
        <v>25</v>
      </c>
      <c r="E4600" s="1">
        <v>3323.09</v>
      </c>
      <c r="F4600" s="1">
        <v>5.0</v>
      </c>
      <c r="G4600" s="1">
        <v>16.0</v>
      </c>
      <c r="H4600" s="1">
        <v>16.0</v>
      </c>
      <c r="I4600" s="1" t="s">
        <v>18</v>
      </c>
      <c r="J4600" s="1">
        <v>0.716</v>
      </c>
      <c r="K4600" s="1">
        <v>0.245</v>
      </c>
      <c r="L4600" s="6">
        <f>if(J4600&gt;QUARTILE!$B$3, "TOP", if(J4600&lt;QUARTILE!$B$4, "BOTTOM", 0))</f>
        <v>0</v>
      </c>
      <c r="M4600" s="6">
        <f t="shared" si="1"/>
        <v>1</v>
      </c>
      <c r="N4600" s="6" t="str">
        <f t="shared" si="2"/>
        <v>Gen X</v>
      </c>
      <c r="O4600" s="6" t="str">
        <f t="shared" si="3"/>
        <v>Low Income</v>
      </c>
    </row>
    <row r="4601" hidden="1">
      <c r="A4601" s="1">
        <v>104599.0</v>
      </c>
      <c r="B4601" s="1">
        <v>50.0</v>
      </c>
      <c r="C4601" s="1">
        <v>7000.0</v>
      </c>
      <c r="D4601" s="1" t="s">
        <v>23</v>
      </c>
      <c r="E4601" s="1">
        <v>72588.75</v>
      </c>
      <c r="F4601" s="1">
        <v>5.0</v>
      </c>
      <c r="G4601" s="1">
        <v>19.0</v>
      </c>
      <c r="H4601" s="1">
        <v>5.0</v>
      </c>
      <c r="I4601" s="1" t="s">
        <v>18</v>
      </c>
      <c r="J4601" s="1">
        <v>1.0</v>
      </c>
      <c r="K4601" s="1">
        <v>0.835</v>
      </c>
      <c r="L4601" s="6" t="str">
        <f>if(J4601&gt;QUARTILE!$B$3, "TOP", if(J4601&lt;QUARTILE!$B$4, "BOTTOM", 0))</f>
        <v>TOP</v>
      </c>
      <c r="M4601" s="6">
        <f t="shared" si="1"/>
        <v>1</v>
      </c>
      <c r="N4601" s="6" t="str">
        <f t="shared" si="2"/>
        <v>Gen X</v>
      </c>
      <c r="O4601" s="6" t="str">
        <f t="shared" si="3"/>
        <v>Low Income</v>
      </c>
    </row>
    <row r="4602">
      <c r="A4602" s="1">
        <v>104600.0</v>
      </c>
      <c r="B4602" s="1">
        <v>80.0</v>
      </c>
      <c r="C4602" s="1">
        <v>17000.0</v>
      </c>
      <c r="D4602" s="1" t="s">
        <v>17</v>
      </c>
      <c r="E4602" s="1">
        <v>9061.5</v>
      </c>
      <c r="F4602" s="1">
        <v>4.0</v>
      </c>
      <c r="G4602" s="1">
        <v>20.0</v>
      </c>
      <c r="H4602" s="1">
        <v>6.0</v>
      </c>
      <c r="I4602" s="1" t="s">
        <v>22</v>
      </c>
      <c r="J4602" s="1">
        <v>0.551</v>
      </c>
      <c r="K4602" s="1">
        <v>0.266</v>
      </c>
      <c r="L4602" s="6">
        <f>if(J4602&gt;QUARTILE!$B$3, "TOP", if(J4602&lt;QUARTILE!$B$4, "BOTTOM", 0))</f>
        <v>0</v>
      </c>
      <c r="M4602" s="6">
        <f t="shared" si="1"/>
        <v>2</v>
      </c>
      <c r="N4602" s="6" t="str">
        <f t="shared" si="2"/>
        <v>Silent</v>
      </c>
      <c r="O4602" s="6" t="str">
        <f t="shared" si="3"/>
        <v>Low Income</v>
      </c>
    </row>
    <row r="4603" hidden="1">
      <c r="A4603" s="1">
        <v>104601.0</v>
      </c>
      <c r="B4603" s="1">
        <v>53.0</v>
      </c>
      <c r="C4603" s="1">
        <v>12000.0</v>
      </c>
      <c r="D4603" s="1" t="s">
        <v>25</v>
      </c>
      <c r="E4603" s="1">
        <v>19790.16</v>
      </c>
      <c r="F4603" s="1">
        <v>4.0</v>
      </c>
      <c r="G4603" s="1">
        <v>21.0</v>
      </c>
      <c r="H4603" s="1">
        <v>5.0</v>
      </c>
      <c r="I4603" s="1" t="s">
        <v>22</v>
      </c>
      <c r="J4603" s="1">
        <v>0.458</v>
      </c>
      <c r="K4603" s="1">
        <v>0.646</v>
      </c>
      <c r="L4603" s="6">
        <f>if(J4603&gt;QUARTILE!$B$3, "TOP", if(J4603&lt;QUARTILE!$B$4, "BOTTOM", 0))</f>
        <v>0</v>
      </c>
      <c r="M4603" s="6">
        <f t="shared" si="1"/>
        <v>2</v>
      </c>
      <c r="N4603" s="6" t="str">
        <f t="shared" si="2"/>
        <v>Gen X</v>
      </c>
      <c r="O4603" s="6" t="str">
        <f t="shared" si="3"/>
        <v>Low Income</v>
      </c>
    </row>
    <row r="4604" hidden="1">
      <c r="A4604" s="1">
        <v>104602.0</v>
      </c>
      <c r="B4604" s="1">
        <v>35.0</v>
      </c>
      <c r="C4604" s="1">
        <v>37000.0</v>
      </c>
      <c r="D4604" s="1" t="s">
        <v>23</v>
      </c>
      <c r="E4604" s="1">
        <v>12645.41</v>
      </c>
      <c r="F4604" s="1">
        <v>5.0</v>
      </c>
      <c r="G4604" s="1">
        <v>22.0</v>
      </c>
      <c r="H4604" s="1">
        <v>12.0</v>
      </c>
      <c r="I4604" s="1" t="s">
        <v>22</v>
      </c>
      <c r="J4604" s="1">
        <v>0.248</v>
      </c>
      <c r="K4604" s="1">
        <v>0.316</v>
      </c>
      <c r="L4604" s="6" t="str">
        <f>if(J4604&gt;QUARTILE!$B$3, "TOP", if(J4604&lt;QUARTILE!$B$4, "BOTTOM", 0))</f>
        <v>BOTTOM</v>
      </c>
      <c r="M4604" s="6">
        <f t="shared" si="1"/>
        <v>2</v>
      </c>
      <c r="N4604" s="6" t="str">
        <f t="shared" si="2"/>
        <v>Gen X</v>
      </c>
      <c r="O4604" s="6" t="str">
        <f t="shared" si="3"/>
        <v>Low Income</v>
      </c>
    </row>
    <row r="4605" hidden="1">
      <c r="A4605" s="1">
        <v>104603.0</v>
      </c>
      <c r="B4605" s="1">
        <v>54.0</v>
      </c>
      <c r="C4605" s="1">
        <v>8000.0</v>
      </c>
      <c r="D4605" s="1" t="s">
        <v>17</v>
      </c>
      <c r="E4605" s="1">
        <v>12629.04</v>
      </c>
      <c r="F4605" s="1">
        <v>4.0</v>
      </c>
      <c r="G4605" s="1">
        <v>14.0</v>
      </c>
      <c r="H4605" s="1">
        <v>2.0</v>
      </c>
      <c r="I4605" s="1" t="s">
        <v>22</v>
      </c>
      <c r="J4605" s="1">
        <v>0.344</v>
      </c>
      <c r="K4605" s="1">
        <v>0.484</v>
      </c>
      <c r="L4605" s="6">
        <f>if(J4605&gt;QUARTILE!$B$3, "TOP", if(J4605&lt;QUARTILE!$B$4, "BOTTOM", 0))</f>
        <v>0</v>
      </c>
      <c r="M4605" s="6">
        <f t="shared" si="1"/>
        <v>2</v>
      </c>
      <c r="N4605" s="6" t="str">
        <f t="shared" si="2"/>
        <v>Gen X</v>
      </c>
      <c r="O4605" s="6" t="str">
        <f t="shared" si="3"/>
        <v>Low Income</v>
      </c>
    </row>
    <row r="4606" hidden="1">
      <c r="A4606" s="1">
        <v>104604.0</v>
      </c>
      <c r="B4606" s="1">
        <v>36.0</v>
      </c>
      <c r="C4606" s="1">
        <v>68000.0</v>
      </c>
      <c r="D4606" s="1" t="s">
        <v>23</v>
      </c>
      <c r="E4606" s="1">
        <v>24263.26</v>
      </c>
      <c r="F4606" s="1">
        <v>5.0</v>
      </c>
      <c r="G4606" s="1">
        <v>18.0</v>
      </c>
      <c r="H4606" s="1">
        <v>16.0</v>
      </c>
      <c r="I4606" s="1" t="s">
        <v>22</v>
      </c>
      <c r="J4606" s="1">
        <v>1.0</v>
      </c>
      <c r="K4606" s="1">
        <v>0.177</v>
      </c>
      <c r="L4606" s="6" t="str">
        <f>if(J4606&gt;QUARTILE!$B$3, "TOP", if(J4606&lt;QUARTILE!$B$4, "BOTTOM", 0))</f>
        <v>TOP</v>
      </c>
      <c r="M4606" s="6">
        <f t="shared" si="1"/>
        <v>2</v>
      </c>
      <c r="N4606" s="6" t="str">
        <f t="shared" si="2"/>
        <v>Gen X</v>
      </c>
      <c r="O4606" s="6" t="str">
        <f t="shared" si="3"/>
        <v>Medium Income</v>
      </c>
    </row>
    <row r="4607" hidden="1">
      <c r="A4607" s="1">
        <v>104605.0</v>
      </c>
      <c r="B4607" s="1">
        <v>64.0</v>
      </c>
      <c r="C4607" s="1">
        <v>33000.0</v>
      </c>
      <c r="D4607" s="1" t="s">
        <v>30</v>
      </c>
      <c r="E4607" s="1">
        <v>100000.0</v>
      </c>
      <c r="F4607" s="1">
        <v>3.0</v>
      </c>
      <c r="G4607" s="1">
        <v>18.0</v>
      </c>
      <c r="H4607" s="1">
        <v>4.0</v>
      </c>
      <c r="I4607" s="1" t="s">
        <v>18</v>
      </c>
      <c r="J4607" s="1">
        <v>0.437</v>
      </c>
      <c r="K4607" s="1">
        <v>0.073</v>
      </c>
      <c r="L4607" s="6">
        <f>if(J4607&gt;QUARTILE!$B$3, "TOP", if(J4607&lt;QUARTILE!$B$4, "BOTTOM", 0))</f>
        <v>0</v>
      </c>
      <c r="M4607" s="6">
        <f t="shared" si="1"/>
        <v>1</v>
      </c>
      <c r="N4607" s="6" t="str">
        <f t="shared" si="2"/>
        <v>Baby Boomer</v>
      </c>
      <c r="O4607" s="6" t="str">
        <f t="shared" si="3"/>
        <v>Low Income</v>
      </c>
    </row>
    <row r="4608" hidden="1">
      <c r="A4608" s="1">
        <v>104606.0</v>
      </c>
      <c r="B4608" s="1">
        <v>45.0</v>
      </c>
      <c r="C4608" s="1">
        <v>12000.0</v>
      </c>
      <c r="D4608" s="1" t="s">
        <v>17</v>
      </c>
      <c r="E4608" s="1">
        <v>21520.97</v>
      </c>
      <c r="F4608" s="1">
        <v>1.0</v>
      </c>
      <c r="G4608" s="1">
        <v>22.0</v>
      </c>
      <c r="H4608" s="1">
        <v>10.0</v>
      </c>
      <c r="I4608" s="1" t="s">
        <v>22</v>
      </c>
      <c r="J4608" s="1">
        <v>0.985</v>
      </c>
      <c r="K4608" s="1">
        <v>0.972</v>
      </c>
      <c r="L4608" s="6" t="str">
        <f>if(J4608&gt;QUARTILE!$B$3, "TOP", if(J4608&lt;QUARTILE!$B$4, "BOTTOM", 0))</f>
        <v>TOP</v>
      </c>
      <c r="M4608" s="6">
        <f t="shared" si="1"/>
        <v>2</v>
      </c>
      <c r="N4608" s="6" t="str">
        <f t="shared" si="2"/>
        <v>Gen X</v>
      </c>
      <c r="O4608" s="6" t="str">
        <f t="shared" si="3"/>
        <v>Low Income</v>
      </c>
    </row>
    <row r="4609" hidden="1">
      <c r="A4609" s="1">
        <v>104607.0</v>
      </c>
      <c r="B4609" s="1">
        <v>57.0</v>
      </c>
      <c r="C4609" s="1">
        <v>41000.0</v>
      </c>
      <c r="D4609" s="1" t="s">
        <v>25</v>
      </c>
      <c r="E4609" s="1">
        <v>31603.32</v>
      </c>
      <c r="F4609" s="1">
        <v>5.0</v>
      </c>
      <c r="G4609" s="1">
        <v>24.0</v>
      </c>
      <c r="H4609" s="1">
        <v>2.0</v>
      </c>
      <c r="I4609" s="1" t="s">
        <v>18</v>
      </c>
      <c r="J4609" s="1">
        <v>0.758</v>
      </c>
      <c r="K4609" s="1">
        <v>0.391</v>
      </c>
      <c r="L4609" s="6">
        <f>if(J4609&gt;QUARTILE!$B$3, "TOP", if(J4609&lt;QUARTILE!$B$4, "BOTTOM", 0))</f>
        <v>0</v>
      </c>
      <c r="M4609" s="6">
        <f t="shared" si="1"/>
        <v>1</v>
      </c>
      <c r="N4609" s="6" t="str">
        <f t="shared" si="2"/>
        <v>Gen X</v>
      </c>
      <c r="O4609" s="6" t="str">
        <f t="shared" si="3"/>
        <v>Low Income</v>
      </c>
    </row>
    <row r="4610" hidden="1">
      <c r="A4610" s="1">
        <v>104608.0</v>
      </c>
      <c r="B4610" s="1">
        <v>37.0</v>
      </c>
      <c r="C4610" s="1">
        <v>32000.0</v>
      </c>
      <c r="D4610" s="1" t="s">
        <v>23</v>
      </c>
      <c r="E4610" s="1">
        <v>560.09</v>
      </c>
      <c r="F4610" s="1">
        <v>5.0</v>
      </c>
      <c r="G4610" s="1">
        <v>20.0</v>
      </c>
      <c r="H4610" s="1">
        <v>14.0</v>
      </c>
      <c r="I4610" s="1" t="s">
        <v>22</v>
      </c>
      <c r="J4610" s="1">
        <v>0.865</v>
      </c>
      <c r="K4610" s="1">
        <v>0.411</v>
      </c>
      <c r="L4610" s="6" t="str">
        <f>if(J4610&gt;QUARTILE!$B$3, "TOP", if(J4610&lt;QUARTILE!$B$4, "BOTTOM", 0))</f>
        <v>TOP</v>
      </c>
      <c r="M4610" s="6">
        <f t="shared" si="1"/>
        <v>2</v>
      </c>
      <c r="N4610" s="6" t="str">
        <f t="shared" si="2"/>
        <v>Gen X</v>
      </c>
      <c r="O4610" s="6" t="str">
        <f t="shared" si="3"/>
        <v>Low Income</v>
      </c>
    </row>
    <row r="4611" hidden="1">
      <c r="A4611" s="1">
        <v>104609.0</v>
      </c>
      <c r="B4611" s="1">
        <v>66.0</v>
      </c>
      <c r="C4611" s="1">
        <v>22000.0</v>
      </c>
      <c r="D4611" s="1" t="s">
        <v>23</v>
      </c>
      <c r="E4611" s="1">
        <v>33259.66</v>
      </c>
      <c r="F4611" s="1">
        <v>5.0</v>
      </c>
      <c r="G4611" s="1">
        <v>20.0</v>
      </c>
      <c r="H4611" s="1">
        <v>7.0</v>
      </c>
      <c r="I4611" s="1" t="s">
        <v>18</v>
      </c>
      <c r="J4611" s="1">
        <v>0.643</v>
      </c>
      <c r="K4611" s="1">
        <v>0.492</v>
      </c>
      <c r="L4611" s="6">
        <f>if(J4611&gt;QUARTILE!$B$3, "TOP", if(J4611&lt;QUARTILE!$B$4, "BOTTOM", 0))</f>
        <v>0</v>
      </c>
      <c r="M4611" s="6">
        <f t="shared" si="1"/>
        <v>1</v>
      </c>
      <c r="N4611" s="6" t="str">
        <f t="shared" si="2"/>
        <v>Baby Boomer</v>
      </c>
      <c r="O4611" s="6" t="str">
        <f t="shared" si="3"/>
        <v>Low Income</v>
      </c>
    </row>
    <row r="4612" hidden="1">
      <c r="A4612" s="1">
        <v>104610.0</v>
      </c>
      <c r="B4612" s="1">
        <v>50.0</v>
      </c>
      <c r="C4612" s="1">
        <v>14000.0</v>
      </c>
      <c r="D4612" s="1" t="s">
        <v>23</v>
      </c>
      <c r="E4612" s="1">
        <v>7132.81</v>
      </c>
      <c r="F4612" s="1">
        <v>4.0</v>
      </c>
      <c r="G4612" s="1">
        <v>23.0</v>
      </c>
      <c r="H4612" s="1">
        <v>2.0</v>
      </c>
      <c r="I4612" s="1" t="s">
        <v>22</v>
      </c>
      <c r="J4612" s="1">
        <v>0.705</v>
      </c>
      <c r="K4612" s="1">
        <v>0.173</v>
      </c>
      <c r="L4612" s="6">
        <f>if(J4612&gt;QUARTILE!$B$3, "TOP", if(J4612&lt;QUARTILE!$B$4, "BOTTOM", 0))</f>
        <v>0</v>
      </c>
      <c r="M4612" s="6">
        <f t="shared" si="1"/>
        <v>2</v>
      </c>
      <c r="N4612" s="6" t="str">
        <f t="shared" si="2"/>
        <v>Gen X</v>
      </c>
      <c r="O4612" s="6" t="str">
        <f t="shared" si="3"/>
        <v>Low Income</v>
      </c>
    </row>
    <row r="4613" hidden="1">
      <c r="A4613" s="1">
        <v>104611.0</v>
      </c>
      <c r="B4613" s="1">
        <v>29.0</v>
      </c>
      <c r="C4613" s="1">
        <v>31000.0</v>
      </c>
      <c r="D4613" s="1" t="s">
        <v>23</v>
      </c>
      <c r="E4613" s="1">
        <v>2709.57</v>
      </c>
      <c r="F4613" s="1">
        <v>4.0</v>
      </c>
      <c r="G4613" s="1">
        <v>15.0</v>
      </c>
      <c r="H4613" s="1">
        <v>11.0</v>
      </c>
      <c r="I4613" s="1" t="s">
        <v>18</v>
      </c>
      <c r="J4613" s="1">
        <v>1.0</v>
      </c>
      <c r="K4613" s="1">
        <v>0.772</v>
      </c>
      <c r="L4613" s="6" t="str">
        <f>if(J4613&gt;QUARTILE!$B$3, "TOP", if(J4613&lt;QUARTILE!$B$4, "BOTTOM", 0))</f>
        <v>TOP</v>
      </c>
      <c r="M4613" s="6">
        <f t="shared" si="1"/>
        <v>1</v>
      </c>
      <c r="N4613" s="6" t="str">
        <f t="shared" si="2"/>
        <v>Millenial</v>
      </c>
      <c r="O4613" s="6" t="str">
        <f t="shared" si="3"/>
        <v>Low Income</v>
      </c>
    </row>
    <row r="4614" hidden="1">
      <c r="A4614" s="1">
        <v>104612.0</v>
      </c>
      <c r="B4614" s="1">
        <v>75.0</v>
      </c>
      <c r="C4614" s="1">
        <v>24000.0</v>
      </c>
      <c r="D4614" s="1" t="s">
        <v>25</v>
      </c>
      <c r="E4614" s="1">
        <v>2405.74</v>
      </c>
      <c r="F4614" s="1">
        <v>4.0</v>
      </c>
      <c r="G4614" s="1">
        <v>23.0</v>
      </c>
      <c r="H4614" s="1">
        <v>8.0</v>
      </c>
      <c r="I4614" s="1" t="s">
        <v>22</v>
      </c>
      <c r="J4614" s="1">
        <v>0.55</v>
      </c>
      <c r="K4614" s="1">
        <v>0.198</v>
      </c>
      <c r="L4614" s="6">
        <f>if(J4614&gt;QUARTILE!$B$3, "TOP", if(J4614&lt;QUARTILE!$B$4, "BOTTOM", 0))</f>
        <v>0</v>
      </c>
      <c r="M4614" s="6">
        <f t="shared" si="1"/>
        <v>2</v>
      </c>
      <c r="N4614" s="6" t="str">
        <f t="shared" si="2"/>
        <v>Baby Boomer</v>
      </c>
      <c r="O4614" s="6" t="str">
        <f t="shared" si="3"/>
        <v>Low Income</v>
      </c>
    </row>
    <row r="4615" hidden="1">
      <c r="A4615" s="1">
        <v>104613.0</v>
      </c>
      <c r="B4615" s="1">
        <v>68.0</v>
      </c>
      <c r="C4615" s="1">
        <v>15000.0</v>
      </c>
      <c r="D4615" s="1" t="s">
        <v>24</v>
      </c>
      <c r="E4615" s="1">
        <v>22780.86</v>
      </c>
      <c r="F4615" s="1">
        <v>4.0</v>
      </c>
      <c r="G4615" s="1">
        <v>24.0</v>
      </c>
      <c r="H4615" s="1">
        <v>6.0</v>
      </c>
      <c r="I4615" s="1" t="s">
        <v>22</v>
      </c>
      <c r="J4615" s="1">
        <v>0.263</v>
      </c>
      <c r="K4615" s="1">
        <v>0.493</v>
      </c>
      <c r="L4615" s="6" t="str">
        <f>if(J4615&gt;QUARTILE!$B$3, "TOP", if(J4615&lt;QUARTILE!$B$4, "BOTTOM", 0))</f>
        <v>BOTTOM</v>
      </c>
      <c r="M4615" s="6">
        <f t="shared" si="1"/>
        <v>2</v>
      </c>
      <c r="N4615" s="6" t="str">
        <f t="shared" si="2"/>
        <v>Baby Boomer</v>
      </c>
      <c r="O4615" s="6" t="str">
        <f t="shared" si="3"/>
        <v>Low Income</v>
      </c>
    </row>
    <row r="4616" hidden="1">
      <c r="A4616" s="1">
        <v>104614.0</v>
      </c>
      <c r="B4616" s="1">
        <v>32.0</v>
      </c>
      <c r="C4616" s="1">
        <v>10000.0</v>
      </c>
      <c r="D4616" s="1" t="s">
        <v>25</v>
      </c>
      <c r="E4616" s="1">
        <v>100000.0</v>
      </c>
      <c r="F4616" s="1">
        <v>3.0</v>
      </c>
      <c r="G4616" s="1">
        <v>15.0</v>
      </c>
      <c r="H4616" s="1">
        <v>8.0</v>
      </c>
      <c r="I4616" s="1" t="s">
        <v>18</v>
      </c>
      <c r="J4616" s="1">
        <v>0.8</v>
      </c>
      <c r="K4616" s="1">
        <v>0.027</v>
      </c>
      <c r="L4616" s="6">
        <f>if(J4616&gt;QUARTILE!$B$3, "TOP", if(J4616&lt;QUARTILE!$B$4, "BOTTOM", 0))</f>
        <v>0</v>
      </c>
      <c r="M4616" s="6">
        <f t="shared" si="1"/>
        <v>1</v>
      </c>
      <c r="N4616" s="6" t="str">
        <f t="shared" si="2"/>
        <v>Gen X</v>
      </c>
      <c r="O4616" s="6" t="str">
        <f t="shared" si="3"/>
        <v>Low Income</v>
      </c>
    </row>
    <row r="4617" hidden="1">
      <c r="A4617" s="1">
        <v>104615.0</v>
      </c>
      <c r="B4617" s="1">
        <v>58.0</v>
      </c>
      <c r="C4617" s="1">
        <v>13000.0</v>
      </c>
      <c r="D4617" s="1" t="s">
        <v>27</v>
      </c>
      <c r="E4617" s="1">
        <v>21943.97</v>
      </c>
      <c r="F4617" s="1">
        <v>5.0</v>
      </c>
      <c r="G4617" s="1">
        <v>21.0</v>
      </c>
      <c r="H4617" s="1">
        <v>2.0</v>
      </c>
      <c r="I4617" s="1" t="s">
        <v>22</v>
      </c>
      <c r="J4617" s="1">
        <v>0.92</v>
      </c>
      <c r="K4617" s="1">
        <v>0.525</v>
      </c>
      <c r="L4617" s="6" t="str">
        <f>if(J4617&gt;QUARTILE!$B$3, "TOP", if(J4617&lt;QUARTILE!$B$4, "BOTTOM", 0))</f>
        <v>TOP</v>
      </c>
      <c r="M4617" s="6">
        <f t="shared" si="1"/>
        <v>2</v>
      </c>
      <c r="N4617" s="6" t="str">
        <f t="shared" si="2"/>
        <v>Gen X</v>
      </c>
      <c r="O4617" s="6" t="str">
        <f t="shared" si="3"/>
        <v>Low Income</v>
      </c>
    </row>
    <row r="4618" hidden="1">
      <c r="A4618" s="1">
        <v>104616.0</v>
      </c>
      <c r="B4618" s="1">
        <v>56.0</v>
      </c>
      <c r="C4618" s="1">
        <v>16000.0</v>
      </c>
      <c r="D4618" s="1" t="s">
        <v>27</v>
      </c>
      <c r="E4618" s="1">
        <v>6085.67</v>
      </c>
      <c r="F4618" s="1">
        <v>3.0</v>
      </c>
      <c r="G4618" s="1">
        <v>25.0</v>
      </c>
      <c r="H4618" s="1">
        <v>3.0</v>
      </c>
      <c r="I4618" s="1" t="s">
        <v>22</v>
      </c>
      <c r="J4618" s="1">
        <v>0.017</v>
      </c>
      <c r="K4618" s="1">
        <v>0.483</v>
      </c>
      <c r="L4618" s="6" t="str">
        <f>if(J4618&gt;QUARTILE!$B$3, "TOP", if(J4618&lt;QUARTILE!$B$4, "BOTTOM", 0))</f>
        <v>BOTTOM</v>
      </c>
      <c r="M4618" s="6">
        <f t="shared" si="1"/>
        <v>2</v>
      </c>
      <c r="N4618" s="6" t="str">
        <f t="shared" si="2"/>
        <v>Gen X</v>
      </c>
      <c r="O4618" s="6" t="str">
        <f t="shared" si="3"/>
        <v>Low Income</v>
      </c>
    </row>
    <row r="4619" hidden="1">
      <c r="A4619" s="1">
        <v>104617.0</v>
      </c>
      <c r="B4619" s="1">
        <v>19.0</v>
      </c>
      <c r="C4619" s="1">
        <v>44000.0</v>
      </c>
      <c r="D4619" s="1" t="s">
        <v>17</v>
      </c>
      <c r="E4619" s="1">
        <v>4545.69</v>
      </c>
      <c r="F4619" s="1">
        <v>4.0</v>
      </c>
      <c r="G4619" s="1">
        <v>18.0</v>
      </c>
      <c r="H4619" s="1">
        <v>18.0</v>
      </c>
      <c r="I4619" s="1" t="s">
        <v>22</v>
      </c>
      <c r="J4619" s="1">
        <v>0.993</v>
      </c>
      <c r="K4619" s="1">
        <v>0.231</v>
      </c>
      <c r="L4619" s="6" t="str">
        <f>if(J4619&gt;QUARTILE!$B$3, "TOP", if(J4619&lt;QUARTILE!$B$4, "BOTTOM", 0))</f>
        <v>TOP</v>
      </c>
      <c r="M4619" s="6">
        <f t="shared" si="1"/>
        <v>2</v>
      </c>
      <c r="N4619" s="6" t="str">
        <f t="shared" si="2"/>
        <v>Millenial</v>
      </c>
      <c r="O4619" s="6" t="str">
        <f t="shared" si="3"/>
        <v>Low Income</v>
      </c>
    </row>
    <row r="4620">
      <c r="A4620" s="1">
        <v>104618.0</v>
      </c>
      <c r="B4620" s="1">
        <v>80.0</v>
      </c>
      <c r="C4620" s="1">
        <v>37000.0</v>
      </c>
      <c r="D4620" s="1" t="s">
        <v>23</v>
      </c>
      <c r="E4620" s="1">
        <v>14929.15</v>
      </c>
      <c r="F4620" s="1">
        <v>3.0</v>
      </c>
      <c r="G4620" s="1">
        <v>17.0</v>
      </c>
      <c r="H4620" s="1">
        <v>8.0</v>
      </c>
      <c r="I4620" s="1" t="s">
        <v>22</v>
      </c>
      <c r="J4620" s="1">
        <v>0.595</v>
      </c>
      <c r="K4620" s="1">
        <v>0.308</v>
      </c>
      <c r="L4620" s="6">
        <f>if(J4620&gt;QUARTILE!$B$3, "TOP", if(J4620&lt;QUARTILE!$B$4, "BOTTOM", 0))</f>
        <v>0</v>
      </c>
      <c r="M4620" s="6">
        <f t="shared" si="1"/>
        <v>2</v>
      </c>
      <c r="N4620" s="6" t="str">
        <f t="shared" si="2"/>
        <v>Silent</v>
      </c>
      <c r="O4620" s="6" t="str">
        <f t="shared" si="3"/>
        <v>Low Income</v>
      </c>
    </row>
    <row r="4621" hidden="1">
      <c r="A4621" s="1">
        <v>104619.0</v>
      </c>
      <c r="B4621" s="1">
        <v>46.0</v>
      </c>
      <c r="C4621" s="1">
        <v>17000.0</v>
      </c>
      <c r="D4621" s="1" t="s">
        <v>25</v>
      </c>
      <c r="E4621" s="1">
        <v>1345.02</v>
      </c>
      <c r="F4621" s="1">
        <v>5.0</v>
      </c>
      <c r="G4621" s="1">
        <v>24.0</v>
      </c>
      <c r="H4621" s="1">
        <v>9.0</v>
      </c>
      <c r="I4621" s="1" t="s">
        <v>22</v>
      </c>
      <c r="J4621" s="1">
        <v>0.849</v>
      </c>
      <c r="K4621" s="1">
        <v>0.0</v>
      </c>
      <c r="L4621" s="6" t="str">
        <f>if(J4621&gt;QUARTILE!$B$3, "TOP", if(J4621&lt;QUARTILE!$B$4, "BOTTOM", 0))</f>
        <v>TOP</v>
      </c>
      <c r="M4621" s="6">
        <f t="shared" si="1"/>
        <v>2</v>
      </c>
      <c r="N4621" s="6" t="str">
        <f t="shared" si="2"/>
        <v>Gen X</v>
      </c>
      <c r="O4621" s="6" t="str">
        <f t="shared" si="3"/>
        <v>Low Income</v>
      </c>
    </row>
    <row r="4622" hidden="1">
      <c r="A4622" s="1">
        <v>104620.0</v>
      </c>
      <c r="B4622" s="1">
        <v>58.0</v>
      </c>
      <c r="C4622" s="1">
        <v>17000.0</v>
      </c>
      <c r="D4622" s="1" t="s">
        <v>17</v>
      </c>
      <c r="E4622" s="1">
        <v>10194.22</v>
      </c>
      <c r="F4622" s="1">
        <v>5.0</v>
      </c>
      <c r="G4622" s="1">
        <v>24.0</v>
      </c>
      <c r="H4622" s="1">
        <v>1.0</v>
      </c>
      <c r="I4622" s="1" t="s">
        <v>22</v>
      </c>
      <c r="J4622" s="1">
        <v>0.118</v>
      </c>
      <c r="K4622" s="1">
        <v>0.0</v>
      </c>
      <c r="L4622" s="6" t="str">
        <f>if(J4622&gt;QUARTILE!$B$3, "TOP", if(J4622&lt;QUARTILE!$B$4, "BOTTOM", 0))</f>
        <v>BOTTOM</v>
      </c>
      <c r="M4622" s="6">
        <f t="shared" si="1"/>
        <v>2</v>
      </c>
      <c r="N4622" s="6" t="str">
        <f t="shared" si="2"/>
        <v>Gen X</v>
      </c>
      <c r="O4622" s="6" t="str">
        <f t="shared" si="3"/>
        <v>Low Income</v>
      </c>
    </row>
    <row r="4623" hidden="1">
      <c r="A4623" s="1">
        <v>104621.0</v>
      </c>
      <c r="B4623" s="1">
        <v>27.0</v>
      </c>
      <c r="C4623" s="1">
        <v>40000.0</v>
      </c>
      <c r="D4623" s="1" t="s">
        <v>17</v>
      </c>
      <c r="E4623" s="1">
        <v>21946.36</v>
      </c>
      <c r="F4623" s="1">
        <v>4.0</v>
      </c>
      <c r="G4623" s="1">
        <v>16.0</v>
      </c>
      <c r="H4623" s="1">
        <v>17.0</v>
      </c>
      <c r="I4623" s="1" t="s">
        <v>22</v>
      </c>
      <c r="J4623" s="1">
        <v>0.292</v>
      </c>
      <c r="K4623" s="1">
        <v>0.551</v>
      </c>
      <c r="L4623" s="6" t="str">
        <f>if(J4623&gt;QUARTILE!$B$3, "TOP", if(J4623&lt;QUARTILE!$B$4, "BOTTOM", 0))</f>
        <v>BOTTOM</v>
      </c>
      <c r="M4623" s="6">
        <f t="shared" si="1"/>
        <v>2</v>
      </c>
      <c r="N4623" s="6" t="str">
        <f t="shared" si="2"/>
        <v>Millenial</v>
      </c>
      <c r="O4623" s="6" t="str">
        <f t="shared" si="3"/>
        <v>Low Income</v>
      </c>
    </row>
    <row r="4624" hidden="1">
      <c r="A4624" s="1">
        <v>104622.0</v>
      </c>
      <c r="B4624" s="1">
        <v>19.0</v>
      </c>
      <c r="C4624" s="1">
        <v>26000.0</v>
      </c>
      <c r="D4624" s="1" t="s">
        <v>21</v>
      </c>
      <c r="E4624" s="1">
        <v>68630.42</v>
      </c>
      <c r="F4624" s="1">
        <v>5.0</v>
      </c>
      <c r="G4624" s="1">
        <v>22.0</v>
      </c>
      <c r="H4624" s="1">
        <v>13.0</v>
      </c>
      <c r="I4624" s="1" t="s">
        <v>22</v>
      </c>
      <c r="J4624" s="1">
        <v>1.0</v>
      </c>
      <c r="K4624" s="1">
        <v>0.568</v>
      </c>
      <c r="L4624" s="6" t="str">
        <f>if(J4624&gt;QUARTILE!$B$3, "TOP", if(J4624&lt;QUARTILE!$B$4, "BOTTOM", 0))</f>
        <v>TOP</v>
      </c>
      <c r="M4624" s="6">
        <f t="shared" si="1"/>
        <v>2</v>
      </c>
      <c r="N4624" s="6" t="str">
        <f t="shared" si="2"/>
        <v>Millenial</v>
      </c>
      <c r="O4624" s="6" t="str">
        <f t="shared" si="3"/>
        <v>Low Income</v>
      </c>
    </row>
    <row r="4625" hidden="1">
      <c r="A4625" s="1">
        <v>104623.0</v>
      </c>
      <c r="B4625" s="1">
        <v>68.0</v>
      </c>
      <c r="C4625" s="1">
        <v>26000.0</v>
      </c>
      <c r="D4625" s="1" t="s">
        <v>27</v>
      </c>
      <c r="E4625" s="1">
        <v>11090.45</v>
      </c>
      <c r="F4625" s="1">
        <v>3.0</v>
      </c>
      <c r="G4625" s="1">
        <v>26.0</v>
      </c>
      <c r="H4625" s="1">
        <v>5.0</v>
      </c>
      <c r="I4625" s="1" t="s">
        <v>22</v>
      </c>
      <c r="J4625" s="1">
        <v>0.288</v>
      </c>
      <c r="K4625" s="1">
        <v>0.547</v>
      </c>
      <c r="L4625" s="6" t="str">
        <f>if(J4625&gt;QUARTILE!$B$3, "TOP", if(J4625&lt;QUARTILE!$B$4, "BOTTOM", 0))</f>
        <v>BOTTOM</v>
      </c>
      <c r="M4625" s="6">
        <f t="shared" si="1"/>
        <v>2</v>
      </c>
      <c r="N4625" s="6" t="str">
        <f t="shared" si="2"/>
        <v>Baby Boomer</v>
      </c>
      <c r="O4625" s="6" t="str">
        <f t="shared" si="3"/>
        <v>Low Income</v>
      </c>
    </row>
    <row r="4626" hidden="1">
      <c r="A4626" s="1">
        <v>104624.0</v>
      </c>
      <c r="B4626" s="1">
        <v>28.0</v>
      </c>
      <c r="C4626" s="1">
        <v>14000.0</v>
      </c>
      <c r="D4626" s="1" t="s">
        <v>23</v>
      </c>
      <c r="E4626" s="1">
        <v>4468.47</v>
      </c>
      <c r="F4626" s="1">
        <v>2.0</v>
      </c>
      <c r="G4626" s="1">
        <v>28.0</v>
      </c>
      <c r="H4626" s="1">
        <v>19.0</v>
      </c>
      <c r="I4626" s="1" t="s">
        <v>22</v>
      </c>
      <c r="J4626" s="1">
        <v>0.462</v>
      </c>
      <c r="K4626" s="1">
        <v>0.082</v>
      </c>
      <c r="L4626" s="6">
        <f>if(J4626&gt;QUARTILE!$B$3, "TOP", if(J4626&lt;QUARTILE!$B$4, "BOTTOM", 0))</f>
        <v>0</v>
      </c>
      <c r="M4626" s="6">
        <f t="shared" si="1"/>
        <v>2</v>
      </c>
      <c r="N4626" s="6" t="str">
        <f t="shared" si="2"/>
        <v>Millenial</v>
      </c>
      <c r="O4626" s="6" t="str">
        <f t="shared" si="3"/>
        <v>Low Income</v>
      </c>
    </row>
    <row r="4627" hidden="1">
      <c r="A4627" s="1">
        <v>104625.0</v>
      </c>
      <c r="B4627" s="1">
        <v>30.0</v>
      </c>
      <c r="C4627" s="1">
        <v>20000.0</v>
      </c>
      <c r="D4627" s="1" t="s">
        <v>25</v>
      </c>
      <c r="E4627" s="1">
        <v>34005.03</v>
      </c>
      <c r="F4627" s="1">
        <v>5.0</v>
      </c>
      <c r="G4627" s="1">
        <v>20.0</v>
      </c>
      <c r="H4627" s="1">
        <v>8.0</v>
      </c>
      <c r="I4627" s="1" t="s">
        <v>18</v>
      </c>
      <c r="J4627" s="1">
        <v>0.431</v>
      </c>
      <c r="K4627" s="1">
        <v>0.791</v>
      </c>
      <c r="L4627" s="6">
        <f>if(J4627&gt;QUARTILE!$B$3, "TOP", if(J4627&lt;QUARTILE!$B$4, "BOTTOM", 0))</f>
        <v>0</v>
      </c>
      <c r="M4627" s="6">
        <f t="shared" si="1"/>
        <v>1</v>
      </c>
      <c r="N4627" s="6" t="str">
        <f t="shared" si="2"/>
        <v>Millenial</v>
      </c>
      <c r="O4627" s="6" t="str">
        <f t="shared" si="3"/>
        <v>Low Income</v>
      </c>
    </row>
    <row r="4628" hidden="1">
      <c r="A4628" s="1">
        <v>104626.0</v>
      </c>
      <c r="B4628" s="1">
        <v>27.0</v>
      </c>
      <c r="C4628" s="1">
        <v>22000.0</v>
      </c>
      <c r="D4628" s="1" t="s">
        <v>23</v>
      </c>
      <c r="E4628" s="1">
        <v>27267.15</v>
      </c>
      <c r="F4628" s="1">
        <v>3.0</v>
      </c>
      <c r="G4628" s="1">
        <v>25.0</v>
      </c>
      <c r="H4628" s="1">
        <v>16.0</v>
      </c>
      <c r="I4628" s="1" t="s">
        <v>22</v>
      </c>
      <c r="J4628" s="1">
        <v>0.518</v>
      </c>
      <c r="K4628" s="1">
        <v>0.713</v>
      </c>
      <c r="L4628" s="6">
        <f>if(J4628&gt;QUARTILE!$B$3, "TOP", if(J4628&lt;QUARTILE!$B$4, "BOTTOM", 0))</f>
        <v>0</v>
      </c>
      <c r="M4628" s="6">
        <f t="shared" si="1"/>
        <v>2</v>
      </c>
      <c r="N4628" s="6" t="str">
        <f t="shared" si="2"/>
        <v>Millenial</v>
      </c>
      <c r="O4628" s="6" t="str">
        <f t="shared" si="3"/>
        <v>Low Income</v>
      </c>
    </row>
    <row r="4629" hidden="1">
      <c r="A4629" s="1">
        <v>104627.0</v>
      </c>
      <c r="B4629" s="1">
        <v>31.0</v>
      </c>
      <c r="C4629" s="1">
        <v>21000.0</v>
      </c>
      <c r="D4629" s="1" t="s">
        <v>27</v>
      </c>
      <c r="E4629" s="1">
        <v>39280.0</v>
      </c>
      <c r="F4629" s="1">
        <v>3.0</v>
      </c>
      <c r="G4629" s="1">
        <v>17.0</v>
      </c>
      <c r="H4629" s="1">
        <v>11.0</v>
      </c>
      <c r="I4629" s="1" t="s">
        <v>18</v>
      </c>
      <c r="J4629" s="1">
        <v>0.259</v>
      </c>
      <c r="K4629" s="1">
        <v>0.137</v>
      </c>
      <c r="L4629" s="6" t="str">
        <f>if(J4629&gt;QUARTILE!$B$3, "TOP", if(J4629&lt;QUARTILE!$B$4, "BOTTOM", 0))</f>
        <v>BOTTOM</v>
      </c>
      <c r="M4629" s="6">
        <f t="shared" si="1"/>
        <v>1</v>
      </c>
      <c r="N4629" s="6" t="str">
        <f t="shared" si="2"/>
        <v>Gen X</v>
      </c>
      <c r="O4629" s="6" t="str">
        <f t="shared" si="3"/>
        <v>Low Income</v>
      </c>
    </row>
    <row r="4630" hidden="1">
      <c r="A4630" s="1">
        <v>104628.0</v>
      </c>
      <c r="B4630" s="1">
        <v>35.0</v>
      </c>
      <c r="C4630" s="1">
        <v>34000.0</v>
      </c>
      <c r="D4630" s="1" t="s">
        <v>25</v>
      </c>
      <c r="E4630" s="1">
        <v>4834.27</v>
      </c>
      <c r="F4630" s="1">
        <v>3.0</v>
      </c>
      <c r="G4630" s="1">
        <v>14.0</v>
      </c>
      <c r="H4630" s="1">
        <v>11.0</v>
      </c>
      <c r="I4630" s="1" t="s">
        <v>22</v>
      </c>
      <c r="J4630" s="1">
        <v>0.559</v>
      </c>
      <c r="K4630" s="1">
        <v>0.671</v>
      </c>
      <c r="L4630" s="6">
        <f>if(J4630&gt;QUARTILE!$B$3, "TOP", if(J4630&lt;QUARTILE!$B$4, "BOTTOM", 0))</f>
        <v>0</v>
      </c>
      <c r="M4630" s="6">
        <f t="shared" si="1"/>
        <v>2</v>
      </c>
      <c r="N4630" s="6" t="str">
        <f t="shared" si="2"/>
        <v>Gen X</v>
      </c>
      <c r="O4630" s="6" t="str">
        <f t="shared" si="3"/>
        <v>Low Income</v>
      </c>
    </row>
    <row r="4631" hidden="1">
      <c r="A4631" s="1">
        <v>104629.0</v>
      </c>
      <c r="B4631" s="1">
        <v>68.0</v>
      </c>
      <c r="C4631" s="1">
        <v>35000.0</v>
      </c>
      <c r="D4631" s="1" t="s">
        <v>27</v>
      </c>
      <c r="E4631" s="1">
        <v>10378.24</v>
      </c>
      <c r="F4631" s="1">
        <v>5.0</v>
      </c>
      <c r="G4631" s="1">
        <v>21.0</v>
      </c>
      <c r="H4631" s="1">
        <v>1.0</v>
      </c>
      <c r="I4631" s="1" t="s">
        <v>22</v>
      </c>
      <c r="J4631" s="1">
        <v>0.298</v>
      </c>
      <c r="K4631" s="1">
        <v>0.061</v>
      </c>
      <c r="L4631" s="6" t="str">
        <f>if(J4631&gt;QUARTILE!$B$3, "TOP", if(J4631&lt;QUARTILE!$B$4, "BOTTOM", 0))</f>
        <v>BOTTOM</v>
      </c>
      <c r="M4631" s="6">
        <f t="shared" si="1"/>
        <v>2</v>
      </c>
      <c r="N4631" s="6" t="str">
        <f t="shared" si="2"/>
        <v>Baby Boomer</v>
      </c>
      <c r="O4631" s="6" t="str">
        <f t="shared" si="3"/>
        <v>Low Income</v>
      </c>
    </row>
    <row r="4632" hidden="1">
      <c r="A4632" s="1">
        <v>104630.0</v>
      </c>
      <c r="B4632" s="1">
        <v>71.0</v>
      </c>
      <c r="C4632" s="1">
        <v>13000.0</v>
      </c>
      <c r="D4632" s="1" t="s">
        <v>24</v>
      </c>
      <c r="E4632" s="1">
        <v>79858.63</v>
      </c>
      <c r="F4632" s="1">
        <v>2.0</v>
      </c>
      <c r="G4632" s="1">
        <v>15.0</v>
      </c>
      <c r="H4632" s="1">
        <v>6.0</v>
      </c>
      <c r="I4632" s="1" t="s">
        <v>18</v>
      </c>
      <c r="J4632" s="1">
        <v>0.915</v>
      </c>
      <c r="K4632" s="1">
        <v>0.679</v>
      </c>
      <c r="L4632" s="6" t="str">
        <f>if(J4632&gt;QUARTILE!$B$3, "TOP", if(J4632&lt;QUARTILE!$B$4, "BOTTOM", 0))</f>
        <v>TOP</v>
      </c>
      <c r="M4632" s="6">
        <f t="shared" si="1"/>
        <v>1</v>
      </c>
      <c r="N4632" s="6" t="str">
        <f t="shared" si="2"/>
        <v>Baby Boomer</v>
      </c>
      <c r="O4632" s="6" t="str">
        <f t="shared" si="3"/>
        <v>Low Income</v>
      </c>
    </row>
    <row r="4633" hidden="1">
      <c r="A4633" s="1">
        <v>104631.0</v>
      </c>
      <c r="B4633" s="1">
        <v>26.0</v>
      </c>
      <c r="C4633" s="1">
        <v>16000.0</v>
      </c>
      <c r="D4633" s="1" t="s">
        <v>27</v>
      </c>
      <c r="E4633" s="1">
        <v>3440.51</v>
      </c>
      <c r="F4633" s="1">
        <v>4.0</v>
      </c>
      <c r="G4633" s="1">
        <v>18.0</v>
      </c>
      <c r="H4633" s="1">
        <v>13.0</v>
      </c>
      <c r="I4633" s="1" t="s">
        <v>22</v>
      </c>
      <c r="J4633" s="1">
        <v>0.39</v>
      </c>
      <c r="K4633" s="1">
        <v>0.431</v>
      </c>
      <c r="L4633" s="6">
        <f>if(J4633&gt;QUARTILE!$B$3, "TOP", if(J4633&lt;QUARTILE!$B$4, "BOTTOM", 0))</f>
        <v>0</v>
      </c>
      <c r="M4633" s="6">
        <f t="shared" si="1"/>
        <v>2</v>
      </c>
      <c r="N4633" s="6" t="str">
        <f t="shared" si="2"/>
        <v>Millenial</v>
      </c>
      <c r="O4633" s="6" t="str">
        <f t="shared" si="3"/>
        <v>Low Income</v>
      </c>
    </row>
    <row r="4634" hidden="1">
      <c r="A4634" s="1">
        <v>104632.0</v>
      </c>
      <c r="B4634" s="1">
        <v>74.0</v>
      </c>
      <c r="C4634" s="1">
        <v>15000.0</v>
      </c>
      <c r="D4634" s="1" t="s">
        <v>25</v>
      </c>
      <c r="E4634" s="1">
        <v>22261.37</v>
      </c>
      <c r="F4634" s="1">
        <v>4.0</v>
      </c>
      <c r="G4634" s="1">
        <v>18.0</v>
      </c>
      <c r="H4634" s="1">
        <v>3.0</v>
      </c>
      <c r="I4634" s="1" t="s">
        <v>22</v>
      </c>
      <c r="J4634" s="1">
        <v>0.843</v>
      </c>
      <c r="K4634" s="1">
        <v>0.359</v>
      </c>
      <c r="L4634" s="6" t="str">
        <f>if(J4634&gt;QUARTILE!$B$3, "TOP", if(J4634&lt;QUARTILE!$B$4, "BOTTOM", 0))</f>
        <v>TOP</v>
      </c>
      <c r="M4634" s="6">
        <f t="shared" si="1"/>
        <v>2</v>
      </c>
      <c r="N4634" s="6" t="str">
        <f t="shared" si="2"/>
        <v>Baby Boomer</v>
      </c>
      <c r="O4634" s="6" t="str">
        <f t="shared" si="3"/>
        <v>Low Income</v>
      </c>
    </row>
    <row r="4635" hidden="1">
      <c r="A4635" s="1">
        <v>104633.0</v>
      </c>
      <c r="B4635" s="1">
        <v>56.0</v>
      </c>
      <c r="C4635" s="1">
        <v>51000.0</v>
      </c>
      <c r="D4635" s="1" t="s">
        <v>23</v>
      </c>
      <c r="E4635" s="1">
        <v>5414.78</v>
      </c>
      <c r="F4635" s="1">
        <v>5.0</v>
      </c>
      <c r="G4635" s="1">
        <v>9.0</v>
      </c>
      <c r="H4635" s="1">
        <v>4.0</v>
      </c>
      <c r="I4635" s="1" t="s">
        <v>22</v>
      </c>
      <c r="J4635" s="1">
        <v>0.792</v>
      </c>
      <c r="K4635" s="1">
        <v>0.0</v>
      </c>
      <c r="L4635" s="6">
        <f>if(J4635&gt;QUARTILE!$B$3, "TOP", if(J4635&lt;QUARTILE!$B$4, "BOTTOM", 0))</f>
        <v>0</v>
      </c>
      <c r="M4635" s="6">
        <f t="shared" si="1"/>
        <v>2</v>
      </c>
      <c r="N4635" s="6" t="str">
        <f t="shared" si="2"/>
        <v>Gen X</v>
      </c>
      <c r="O4635" s="6" t="str">
        <f t="shared" si="3"/>
        <v>Medium Income</v>
      </c>
    </row>
    <row r="4636" hidden="1">
      <c r="A4636" s="1">
        <v>104634.0</v>
      </c>
      <c r="B4636" s="1">
        <v>45.0</v>
      </c>
      <c r="C4636" s="1">
        <v>85000.0</v>
      </c>
      <c r="D4636" s="1" t="s">
        <v>17</v>
      </c>
      <c r="E4636" s="1">
        <v>13869.3</v>
      </c>
      <c r="F4636" s="1">
        <v>5.0</v>
      </c>
      <c r="G4636" s="1">
        <v>15.0</v>
      </c>
      <c r="H4636" s="1">
        <v>14.0</v>
      </c>
      <c r="I4636" s="1" t="s">
        <v>18</v>
      </c>
      <c r="J4636" s="1">
        <v>1.0</v>
      </c>
      <c r="K4636" s="1">
        <v>0.602</v>
      </c>
      <c r="L4636" s="6" t="str">
        <f>if(J4636&gt;QUARTILE!$B$3, "TOP", if(J4636&lt;QUARTILE!$B$4, "BOTTOM", 0))</f>
        <v>TOP</v>
      </c>
      <c r="M4636" s="6">
        <f t="shared" si="1"/>
        <v>1</v>
      </c>
      <c r="N4636" s="6" t="str">
        <f t="shared" si="2"/>
        <v>Gen X</v>
      </c>
      <c r="O4636" s="6" t="str">
        <f t="shared" si="3"/>
        <v>Medium Income</v>
      </c>
    </row>
    <row r="4637" hidden="1">
      <c r="A4637" s="1">
        <v>104635.0</v>
      </c>
      <c r="B4637" s="1">
        <v>20.0</v>
      </c>
      <c r="C4637" s="1">
        <v>17000.0</v>
      </c>
      <c r="D4637" s="1" t="s">
        <v>23</v>
      </c>
      <c r="E4637" s="1">
        <v>32239.79</v>
      </c>
      <c r="F4637" s="1">
        <v>1.0</v>
      </c>
      <c r="G4637" s="1">
        <v>17.0</v>
      </c>
      <c r="H4637" s="1">
        <v>9.0</v>
      </c>
      <c r="I4637" s="1" t="s">
        <v>18</v>
      </c>
      <c r="J4637" s="1">
        <v>0.961</v>
      </c>
      <c r="K4637" s="1">
        <v>0.729</v>
      </c>
      <c r="L4637" s="6" t="str">
        <f>if(J4637&gt;QUARTILE!$B$3, "TOP", if(J4637&lt;QUARTILE!$B$4, "BOTTOM", 0))</f>
        <v>TOP</v>
      </c>
      <c r="M4637" s="6">
        <f t="shared" si="1"/>
        <v>1</v>
      </c>
      <c r="N4637" s="6" t="str">
        <f t="shared" si="2"/>
        <v>Millenial</v>
      </c>
      <c r="O4637" s="6" t="str">
        <f t="shared" si="3"/>
        <v>Low Income</v>
      </c>
    </row>
    <row r="4638" hidden="1">
      <c r="A4638" s="1">
        <v>104636.0</v>
      </c>
      <c r="B4638" s="1">
        <v>37.0</v>
      </c>
      <c r="C4638" s="1">
        <v>20000.0</v>
      </c>
      <c r="D4638" s="1" t="s">
        <v>23</v>
      </c>
      <c r="E4638" s="1">
        <v>13411.52</v>
      </c>
      <c r="F4638" s="1">
        <v>2.0</v>
      </c>
      <c r="G4638" s="1">
        <v>22.0</v>
      </c>
      <c r="H4638" s="1">
        <v>5.0</v>
      </c>
      <c r="I4638" s="1" t="s">
        <v>22</v>
      </c>
      <c r="J4638" s="1">
        <v>0.951</v>
      </c>
      <c r="K4638" s="1">
        <v>0.288</v>
      </c>
      <c r="L4638" s="6" t="str">
        <f>if(J4638&gt;QUARTILE!$B$3, "TOP", if(J4638&lt;QUARTILE!$B$4, "BOTTOM", 0))</f>
        <v>TOP</v>
      </c>
      <c r="M4638" s="6">
        <f t="shared" si="1"/>
        <v>2</v>
      </c>
      <c r="N4638" s="6" t="str">
        <f t="shared" si="2"/>
        <v>Gen X</v>
      </c>
      <c r="O4638" s="6" t="str">
        <f t="shared" si="3"/>
        <v>Low Income</v>
      </c>
    </row>
    <row r="4639" hidden="1">
      <c r="A4639" s="1">
        <v>104637.0</v>
      </c>
      <c r="B4639" s="1">
        <v>23.0</v>
      </c>
      <c r="C4639" s="1">
        <v>37000.0</v>
      </c>
      <c r="D4639" s="1" t="s">
        <v>23</v>
      </c>
      <c r="E4639" s="1">
        <v>32744.58</v>
      </c>
      <c r="F4639" s="1">
        <v>3.0</v>
      </c>
      <c r="G4639" s="1">
        <v>19.0</v>
      </c>
      <c r="H4639" s="1">
        <v>19.0</v>
      </c>
      <c r="I4639" s="1" t="s">
        <v>22</v>
      </c>
      <c r="J4639" s="1">
        <v>0.676</v>
      </c>
      <c r="K4639" s="1">
        <v>0.0</v>
      </c>
      <c r="L4639" s="6">
        <f>if(J4639&gt;QUARTILE!$B$3, "TOP", if(J4639&lt;QUARTILE!$B$4, "BOTTOM", 0))</f>
        <v>0</v>
      </c>
      <c r="M4639" s="6">
        <f t="shared" si="1"/>
        <v>2</v>
      </c>
      <c r="N4639" s="6" t="str">
        <f t="shared" si="2"/>
        <v>Millenial</v>
      </c>
      <c r="O4639" s="6" t="str">
        <f t="shared" si="3"/>
        <v>Low Income</v>
      </c>
    </row>
    <row r="4640" hidden="1">
      <c r="A4640" s="1">
        <v>104638.0</v>
      </c>
      <c r="B4640" s="1">
        <v>44.0</v>
      </c>
      <c r="C4640" s="1">
        <v>14000.0</v>
      </c>
      <c r="D4640" s="1" t="s">
        <v>25</v>
      </c>
      <c r="E4640" s="1">
        <v>11114.19</v>
      </c>
      <c r="F4640" s="1">
        <v>3.0</v>
      </c>
      <c r="G4640" s="1">
        <v>22.0</v>
      </c>
      <c r="H4640" s="1">
        <v>11.0</v>
      </c>
      <c r="I4640" s="1" t="s">
        <v>18</v>
      </c>
      <c r="J4640" s="1">
        <v>0.963</v>
      </c>
      <c r="K4640" s="1">
        <v>0.775</v>
      </c>
      <c r="L4640" s="6" t="str">
        <f>if(J4640&gt;QUARTILE!$B$3, "TOP", if(J4640&lt;QUARTILE!$B$4, "BOTTOM", 0))</f>
        <v>TOP</v>
      </c>
      <c r="M4640" s="6">
        <f t="shared" si="1"/>
        <v>1</v>
      </c>
      <c r="N4640" s="6" t="str">
        <f t="shared" si="2"/>
        <v>Gen X</v>
      </c>
      <c r="O4640" s="6" t="str">
        <f t="shared" si="3"/>
        <v>Low Income</v>
      </c>
    </row>
    <row r="4641" hidden="1">
      <c r="A4641" s="1">
        <v>104639.0</v>
      </c>
      <c r="B4641" s="1">
        <v>70.0</v>
      </c>
      <c r="C4641" s="1">
        <v>37000.0</v>
      </c>
      <c r="D4641" s="1" t="s">
        <v>23</v>
      </c>
      <c r="E4641" s="1">
        <v>100000.0</v>
      </c>
      <c r="F4641" s="1">
        <v>4.0</v>
      </c>
      <c r="G4641" s="1">
        <v>18.0</v>
      </c>
      <c r="H4641" s="1">
        <v>7.0</v>
      </c>
      <c r="I4641" s="1" t="s">
        <v>18</v>
      </c>
      <c r="J4641" s="1">
        <v>0.305</v>
      </c>
      <c r="K4641" s="1">
        <v>0.486</v>
      </c>
      <c r="L4641" s="6" t="str">
        <f>if(J4641&gt;QUARTILE!$B$3, "TOP", if(J4641&lt;QUARTILE!$B$4, "BOTTOM", 0))</f>
        <v>BOTTOM</v>
      </c>
      <c r="M4641" s="6">
        <f t="shared" si="1"/>
        <v>1</v>
      </c>
      <c r="N4641" s="6" t="str">
        <f t="shared" si="2"/>
        <v>Baby Boomer</v>
      </c>
      <c r="O4641" s="6" t="str">
        <f t="shared" si="3"/>
        <v>Low Income</v>
      </c>
    </row>
    <row r="4642" hidden="1">
      <c r="A4642" s="1">
        <v>104640.0</v>
      </c>
      <c r="B4642" s="1">
        <v>19.0</v>
      </c>
      <c r="C4642" s="1">
        <v>22000.0</v>
      </c>
      <c r="D4642" s="1" t="s">
        <v>24</v>
      </c>
      <c r="E4642" s="1">
        <v>11447.93</v>
      </c>
      <c r="F4642" s="1">
        <v>5.0</v>
      </c>
      <c r="G4642" s="1">
        <v>21.0</v>
      </c>
      <c r="H4642" s="1">
        <v>13.0</v>
      </c>
      <c r="I4642" s="1" t="s">
        <v>22</v>
      </c>
      <c r="J4642" s="1">
        <v>0.084</v>
      </c>
      <c r="K4642" s="1">
        <v>0.727</v>
      </c>
      <c r="L4642" s="6" t="str">
        <f>if(J4642&gt;QUARTILE!$B$3, "TOP", if(J4642&lt;QUARTILE!$B$4, "BOTTOM", 0))</f>
        <v>BOTTOM</v>
      </c>
      <c r="M4642" s="6">
        <f t="shared" si="1"/>
        <v>2</v>
      </c>
      <c r="N4642" s="6" t="str">
        <f t="shared" si="2"/>
        <v>Millenial</v>
      </c>
      <c r="O4642" s="6" t="str">
        <f t="shared" si="3"/>
        <v>Low Income</v>
      </c>
    </row>
    <row r="4643" hidden="1">
      <c r="A4643" s="1">
        <v>104641.0</v>
      </c>
      <c r="B4643" s="1">
        <v>46.0</v>
      </c>
      <c r="C4643" s="1">
        <v>8000.0</v>
      </c>
      <c r="D4643" s="1" t="s">
        <v>30</v>
      </c>
      <c r="E4643" s="1">
        <v>3235.78</v>
      </c>
      <c r="F4643" s="1">
        <v>2.0</v>
      </c>
      <c r="G4643" s="1">
        <v>25.0</v>
      </c>
      <c r="H4643" s="1">
        <v>9.0</v>
      </c>
      <c r="I4643" s="1" t="s">
        <v>22</v>
      </c>
      <c r="J4643" s="1">
        <v>0.526</v>
      </c>
      <c r="K4643" s="1">
        <v>0.538</v>
      </c>
      <c r="L4643" s="6">
        <f>if(J4643&gt;QUARTILE!$B$3, "TOP", if(J4643&lt;QUARTILE!$B$4, "BOTTOM", 0))</f>
        <v>0</v>
      </c>
      <c r="M4643" s="6">
        <f t="shared" si="1"/>
        <v>2</v>
      </c>
      <c r="N4643" s="6" t="str">
        <f t="shared" si="2"/>
        <v>Gen X</v>
      </c>
      <c r="O4643" s="6" t="str">
        <f t="shared" si="3"/>
        <v>Low Income</v>
      </c>
    </row>
    <row r="4644" hidden="1">
      <c r="A4644" s="1">
        <v>104642.0</v>
      </c>
      <c r="B4644" s="1">
        <v>55.0</v>
      </c>
      <c r="C4644" s="1">
        <v>10000.0</v>
      </c>
      <c r="D4644" s="1" t="s">
        <v>30</v>
      </c>
      <c r="E4644" s="1">
        <v>10278.93</v>
      </c>
      <c r="F4644" s="1">
        <v>4.0</v>
      </c>
      <c r="G4644" s="1">
        <v>22.0</v>
      </c>
      <c r="H4644" s="1">
        <v>4.0</v>
      </c>
      <c r="I4644" s="1" t="s">
        <v>22</v>
      </c>
      <c r="J4644" s="1">
        <v>0.826</v>
      </c>
      <c r="K4644" s="1">
        <v>0.411</v>
      </c>
      <c r="L4644" s="6" t="str">
        <f>if(J4644&gt;QUARTILE!$B$3, "TOP", if(J4644&lt;QUARTILE!$B$4, "BOTTOM", 0))</f>
        <v>TOP</v>
      </c>
      <c r="M4644" s="6">
        <f t="shared" si="1"/>
        <v>2</v>
      </c>
      <c r="N4644" s="6" t="str">
        <f t="shared" si="2"/>
        <v>Gen X</v>
      </c>
      <c r="O4644" s="6" t="str">
        <f t="shared" si="3"/>
        <v>Low Income</v>
      </c>
    </row>
    <row r="4645" hidden="1">
      <c r="A4645" s="1">
        <v>104643.0</v>
      </c>
      <c r="B4645" s="1">
        <v>20.0</v>
      </c>
      <c r="C4645" s="1">
        <v>18000.0</v>
      </c>
      <c r="D4645" s="1" t="s">
        <v>23</v>
      </c>
      <c r="E4645" s="1">
        <v>27141.95</v>
      </c>
      <c r="F4645" s="1">
        <v>2.0</v>
      </c>
      <c r="G4645" s="1">
        <v>13.0</v>
      </c>
      <c r="H4645" s="1">
        <v>19.0</v>
      </c>
      <c r="I4645" s="1" t="s">
        <v>22</v>
      </c>
      <c r="J4645" s="1">
        <v>0.262</v>
      </c>
      <c r="K4645" s="1">
        <v>0.219</v>
      </c>
      <c r="L4645" s="6" t="str">
        <f>if(J4645&gt;QUARTILE!$B$3, "TOP", if(J4645&lt;QUARTILE!$B$4, "BOTTOM", 0))</f>
        <v>BOTTOM</v>
      </c>
      <c r="M4645" s="6">
        <f t="shared" si="1"/>
        <v>2</v>
      </c>
      <c r="N4645" s="6" t="str">
        <f t="shared" si="2"/>
        <v>Millenial</v>
      </c>
      <c r="O4645" s="6" t="str">
        <f t="shared" si="3"/>
        <v>Low Income</v>
      </c>
    </row>
    <row r="4646" hidden="1">
      <c r="A4646" s="1">
        <v>104644.0</v>
      </c>
      <c r="B4646" s="1">
        <v>33.0</v>
      </c>
      <c r="C4646" s="1">
        <v>46000.0</v>
      </c>
      <c r="D4646" s="1" t="s">
        <v>24</v>
      </c>
      <c r="E4646" s="1">
        <v>37669.31</v>
      </c>
      <c r="F4646" s="1">
        <v>5.0</v>
      </c>
      <c r="G4646" s="1">
        <v>15.0</v>
      </c>
      <c r="H4646" s="1">
        <v>10.0</v>
      </c>
      <c r="I4646" s="1" t="s">
        <v>18</v>
      </c>
      <c r="J4646" s="1">
        <v>1.0</v>
      </c>
      <c r="K4646" s="1">
        <v>0.0</v>
      </c>
      <c r="L4646" s="6" t="str">
        <f>if(J4646&gt;QUARTILE!$B$3, "TOP", if(J4646&lt;QUARTILE!$B$4, "BOTTOM", 0))</f>
        <v>TOP</v>
      </c>
      <c r="M4646" s="6">
        <f t="shared" si="1"/>
        <v>1</v>
      </c>
      <c r="N4646" s="6" t="str">
        <f t="shared" si="2"/>
        <v>Gen X</v>
      </c>
      <c r="O4646" s="6" t="str">
        <f t="shared" si="3"/>
        <v>Medium Income</v>
      </c>
    </row>
    <row r="4647" hidden="1">
      <c r="A4647" s="1">
        <v>104645.0</v>
      </c>
      <c r="B4647" s="1">
        <v>47.0</v>
      </c>
      <c r="C4647" s="1">
        <v>13000.0</v>
      </c>
      <c r="D4647" s="1" t="s">
        <v>31</v>
      </c>
      <c r="E4647" s="1">
        <v>12327.55</v>
      </c>
      <c r="F4647" s="1">
        <v>3.0</v>
      </c>
      <c r="G4647" s="1">
        <v>25.0</v>
      </c>
      <c r="H4647" s="1">
        <v>10.0</v>
      </c>
      <c r="I4647" s="1" t="s">
        <v>22</v>
      </c>
      <c r="J4647" s="1">
        <v>0.185</v>
      </c>
      <c r="K4647" s="1">
        <v>0.471</v>
      </c>
      <c r="L4647" s="6" t="str">
        <f>if(J4647&gt;QUARTILE!$B$3, "TOP", if(J4647&lt;QUARTILE!$B$4, "BOTTOM", 0))</f>
        <v>BOTTOM</v>
      </c>
      <c r="M4647" s="6">
        <f t="shared" si="1"/>
        <v>2</v>
      </c>
      <c r="N4647" s="6" t="str">
        <f t="shared" si="2"/>
        <v>Gen X</v>
      </c>
      <c r="O4647" s="6" t="str">
        <f t="shared" si="3"/>
        <v>Low Income</v>
      </c>
    </row>
    <row r="4648" hidden="1">
      <c r="A4648" s="1">
        <v>104646.0</v>
      </c>
      <c r="B4648" s="1">
        <v>57.0</v>
      </c>
      <c r="C4648" s="1">
        <v>16000.0</v>
      </c>
      <c r="D4648" s="1" t="s">
        <v>24</v>
      </c>
      <c r="E4648" s="1">
        <v>18051.55</v>
      </c>
      <c r="F4648" s="1">
        <v>1.0</v>
      </c>
      <c r="G4648" s="1">
        <v>23.0</v>
      </c>
      <c r="H4648" s="1">
        <v>3.0</v>
      </c>
      <c r="I4648" s="1" t="s">
        <v>22</v>
      </c>
      <c r="J4648" s="1">
        <v>0.709</v>
      </c>
      <c r="K4648" s="1">
        <v>0.868</v>
      </c>
      <c r="L4648" s="6">
        <f>if(J4648&gt;QUARTILE!$B$3, "TOP", if(J4648&lt;QUARTILE!$B$4, "BOTTOM", 0))</f>
        <v>0</v>
      </c>
      <c r="M4648" s="6">
        <f t="shared" si="1"/>
        <v>2</v>
      </c>
      <c r="N4648" s="6" t="str">
        <f t="shared" si="2"/>
        <v>Gen X</v>
      </c>
      <c r="O4648" s="6" t="str">
        <f t="shared" si="3"/>
        <v>Low Income</v>
      </c>
    </row>
    <row r="4649" hidden="1">
      <c r="A4649" s="1">
        <v>104647.0</v>
      </c>
      <c r="B4649" s="1">
        <v>19.0</v>
      </c>
      <c r="C4649" s="1">
        <v>25000.0</v>
      </c>
      <c r="D4649" s="1" t="s">
        <v>27</v>
      </c>
      <c r="E4649" s="1">
        <v>37272.42</v>
      </c>
      <c r="F4649" s="1">
        <v>2.0</v>
      </c>
      <c r="G4649" s="1">
        <v>27.0</v>
      </c>
      <c r="H4649" s="1">
        <v>12.0</v>
      </c>
      <c r="I4649" s="1" t="s">
        <v>18</v>
      </c>
      <c r="J4649" s="1">
        <v>1.0</v>
      </c>
      <c r="K4649" s="1">
        <v>0.0</v>
      </c>
      <c r="L4649" s="6" t="str">
        <f>if(J4649&gt;QUARTILE!$B$3, "TOP", if(J4649&lt;QUARTILE!$B$4, "BOTTOM", 0))</f>
        <v>TOP</v>
      </c>
      <c r="M4649" s="6">
        <f t="shared" si="1"/>
        <v>1</v>
      </c>
      <c r="N4649" s="6" t="str">
        <f t="shared" si="2"/>
        <v>Millenial</v>
      </c>
      <c r="O4649" s="6" t="str">
        <f t="shared" si="3"/>
        <v>Low Income</v>
      </c>
    </row>
    <row r="4650" hidden="1">
      <c r="A4650" s="1">
        <v>104648.0</v>
      </c>
      <c r="B4650" s="1">
        <v>34.0</v>
      </c>
      <c r="C4650" s="1">
        <v>8000.0</v>
      </c>
      <c r="D4650" s="1" t="s">
        <v>27</v>
      </c>
      <c r="E4650" s="1">
        <v>33591.43</v>
      </c>
      <c r="F4650" s="1">
        <v>3.0</v>
      </c>
      <c r="G4650" s="1">
        <v>28.0</v>
      </c>
      <c r="H4650" s="1">
        <v>5.0</v>
      </c>
      <c r="I4650" s="1" t="s">
        <v>18</v>
      </c>
      <c r="J4650" s="1">
        <v>1.0</v>
      </c>
      <c r="K4650" s="1">
        <v>0.889</v>
      </c>
      <c r="L4650" s="6" t="str">
        <f>if(J4650&gt;QUARTILE!$B$3, "TOP", if(J4650&lt;QUARTILE!$B$4, "BOTTOM", 0))</f>
        <v>TOP</v>
      </c>
      <c r="M4650" s="6">
        <f t="shared" si="1"/>
        <v>1</v>
      </c>
      <c r="N4650" s="6" t="str">
        <f t="shared" si="2"/>
        <v>Gen X</v>
      </c>
      <c r="O4650" s="6" t="str">
        <f t="shared" si="3"/>
        <v>Low Income</v>
      </c>
    </row>
    <row r="4651" hidden="1">
      <c r="A4651" s="1">
        <v>104649.0</v>
      </c>
      <c r="B4651" s="1">
        <v>58.0</v>
      </c>
      <c r="C4651" s="1">
        <v>26000.0</v>
      </c>
      <c r="D4651" s="1" t="s">
        <v>23</v>
      </c>
      <c r="E4651" s="1">
        <v>21442.75</v>
      </c>
      <c r="F4651" s="1">
        <v>2.0</v>
      </c>
      <c r="G4651" s="1">
        <v>22.0</v>
      </c>
      <c r="H4651" s="1">
        <v>6.0</v>
      </c>
      <c r="I4651" s="1" t="s">
        <v>22</v>
      </c>
      <c r="J4651" s="1">
        <v>0.711</v>
      </c>
      <c r="K4651" s="1">
        <v>0.947</v>
      </c>
      <c r="L4651" s="6">
        <f>if(J4651&gt;QUARTILE!$B$3, "TOP", if(J4651&lt;QUARTILE!$B$4, "BOTTOM", 0))</f>
        <v>0</v>
      </c>
      <c r="M4651" s="6">
        <f t="shared" si="1"/>
        <v>2</v>
      </c>
      <c r="N4651" s="6" t="str">
        <f t="shared" si="2"/>
        <v>Gen X</v>
      </c>
      <c r="O4651" s="6" t="str">
        <f t="shared" si="3"/>
        <v>Low Income</v>
      </c>
    </row>
    <row r="4652" hidden="1">
      <c r="A4652" s="1">
        <v>104650.0</v>
      </c>
      <c r="B4652" s="1">
        <v>79.0</v>
      </c>
      <c r="C4652" s="1">
        <v>9000.0</v>
      </c>
      <c r="D4652" s="1" t="s">
        <v>17</v>
      </c>
      <c r="E4652" s="1">
        <v>33750.92</v>
      </c>
      <c r="F4652" s="1">
        <v>2.0</v>
      </c>
      <c r="G4652" s="1">
        <v>24.0</v>
      </c>
      <c r="H4652" s="1">
        <v>4.0</v>
      </c>
      <c r="I4652" s="1" t="s">
        <v>18</v>
      </c>
      <c r="J4652" s="1">
        <v>0.674</v>
      </c>
      <c r="K4652" s="1">
        <v>0.541</v>
      </c>
      <c r="L4652" s="6">
        <f>if(J4652&gt;QUARTILE!$B$3, "TOP", if(J4652&lt;QUARTILE!$B$4, "BOTTOM", 0))</f>
        <v>0</v>
      </c>
      <c r="M4652" s="6">
        <f t="shared" si="1"/>
        <v>1</v>
      </c>
      <c r="N4652" s="6" t="str">
        <f t="shared" si="2"/>
        <v>Baby Boomer</v>
      </c>
      <c r="O4652" s="6" t="str">
        <f t="shared" si="3"/>
        <v>Low Income</v>
      </c>
    </row>
    <row r="4653" hidden="1">
      <c r="A4653" s="1">
        <v>104651.0</v>
      </c>
      <c r="B4653" s="1">
        <v>29.0</v>
      </c>
      <c r="C4653" s="1">
        <v>31000.0</v>
      </c>
      <c r="D4653" s="1" t="s">
        <v>23</v>
      </c>
      <c r="E4653" s="1">
        <v>17156.23</v>
      </c>
      <c r="F4653" s="1">
        <v>2.0</v>
      </c>
      <c r="G4653" s="1">
        <v>19.0</v>
      </c>
      <c r="H4653" s="1">
        <v>18.0</v>
      </c>
      <c r="I4653" s="1" t="s">
        <v>22</v>
      </c>
      <c r="J4653" s="1">
        <v>0.141</v>
      </c>
      <c r="K4653" s="1">
        <v>0.914</v>
      </c>
      <c r="L4653" s="6" t="str">
        <f>if(J4653&gt;QUARTILE!$B$3, "TOP", if(J4653&lt;QUARTILE!$B$4, "BOTTOM", 0))</f>
        <v>BOTTOM</v>
      </c>
      <c r="M4653" s="6">
        <f t="shared" si="1"/>
        <v>2</v>
      </c>
      <c r="N4653" s="6" t="str">
        <f t="shared" si="2"/>
        <v>Millenial</v>
      </c>
      <c r="O4653" s="6" t="str">
        <f t="shared" si="3"/>
        <v>Low Income</v>
      </c>
    </row>
    <row r="4654" hidden="1">
      <c r="A4654" s="1">
        <v>104652.0</v>
      </c>
      <c r="B4654" s="1">
        <v>52.0</v>
      </c>
      <c r="C4654" s="1">
        <v>14000.0</v>
      </c>
      <c r="D4654" s="1" t="s">
        <v>23</v>
      </c>
      <c r="E4654" s="1">
        <v>93.18</v>
      </c>
      <c r="F4654" s="1">
        <v>5.0</v>
      </c>
      <c r="G4654" s="1">
        <v>19.0</v>
      </c>
      <c r="H4654" s="1">
        <v>6.0</v>
      </c>
      <c r="I4654" s="1" t="s">
        <v>22</v>
      </c>
      <c r="J4654" s="1">
        <v>0.07</v>
      </c>
      <c r="K4654" s="1">
        <v>0.504</v>
      </c>
      <c r="L4654" s="6" t="str">
        <f>if(J4654&gt;QUARTILE!$B$3, "TOP", if(J4654&lt;QUARTILE!$B$4, "BOTTOM", 0))</f>
        <v>BOTTOM</v>
      </c>
      <c r="M4654" s="6">
        <f t="shared" si="1"/>
        <v>2</v>
      </c>
      <c r="N4654" s="6" t="str">
        <f t="shared" si="2"/>
        <v>Gen X</v>
      </c>
      <c r="O4654" s="6" t="str">
        <f t="shared" si="3"/>
        <v>Low Income</v>
      </c>
    </row>
    <row r="4655" hidden="1">
      <c r="A4655" s="1">
        <v>104653.0</v>
      </c>
      <c r="B4655" s="1">
        <v>60.0</v>
      </c>
      <c r="C4655" s="1">
        <v>13000.0</v>
      </c>
      <c r="D4655" s="1" t="s">
        <v>31</v>
      </c>
      <c r="E4655" s="1">
        <v>842.85</v>
      </c>
      <c r="F4655" s="1">
        <v>4.0</v>
      </c>
      <c r="G4655" s="1">
        <v>30.0</v>
      </c>
      <c r="H4655" s="1">
        <v>7.0</v>
      </c>
      <c r="I4655" s="1" t="s">
        <v>22</v>
      </c>
      <c r="J4655" s="1">
        <v>0.986</v>
      </c>
      <c r="K4655" s="1">
        <v>0.355</v>
      </c>
      <c r="L4655" s="6" t="str">
        <f>if(J4655&gt;QUARTILE!$B$3, "TOP", if(J4655&lt;QUARTILE!$B$4, "BOTTOM", 0))</f>
        <v>TOP</v>
      </c>
      <c r="M4655" s="6">
        <f t="shared" si="1"/>
        <v>2</v>
      </c>
      <c r="N4655" s="6" t="str">
        <f t="shared" si="2"/>
        <v>Gen X</v>
      </c>
      <c r="O4655" s="6" t="str">
        <f t="shared" si="3"/>
        <v>Low Income</v>
      </c>
    </row>
    <row r="4656" hidden="1">
      <c r="A4656" s="1">
        <v>104654.0</v>
      </c>
      <c r="B4656" s="1">
        <v>18.0</v>
      </c>
      <c r="C4656" s="1">
        <v>26000.0</v>
      </c>
      <c r="D4656" s="1" t="s">
        <v>25</v>
      </c>
      <c r="E4656" s="1">
        <v>78049.77</v>
      </c>
      <c r="F4656" s="1">
        <v>2.0</v>
      </c>
      <c r="G4656" s="1">
        <v>21.0</v>
      </c>
      <c r="H4656" s="1">
        <v>12.0</v>
      </c>
      <c r="I4656" s="1" t="s">
        <v>22</v>
      </c>
      <c r="J4656" s="1">
        <v>0.424</v>
      </c>
      <c r="K4656" s="1">
        <v>0.472</v>
      </c>
      <c r="L4656" s="6">
        <f>if(J4656&gt;QUARTILE!$B$3, "TOP", if(J4656&lt;QUARTILE!$B$4, "BOTTOM", 0))</f>
        <v>0</v>
      </c>
      <c r="M4656" s="6">
        <f t="shared" si="1"/>
        <v>2</v>
      </c>
      <c r="N4656" s="6" t="str">
        <f t="shared" si="2"/>
        <v>Millenial</v>
      </c>
      <c r="O4656" s="6" t="str">
        <f t="shared" si="3"/>
        <v>Low Income</v>
      </c>
    </row>
    <row r="4657" hidden="1">
      <c r="A4657" s="1">
        <v>104655.0</v>
      </c>
      <c r="B4657" s="1">
        <v>72.0</v>
      </c>
      <c r="C4657" s="1">
        <v>35000.0</v>
      </c>
      <c r="D4657" s="1" t="s">
        <v>23</v>
      </c>
      <c r="E4657" s="1">
        <v>3132.89</v>
      </c>
      <c r="F4657" s="1">
        <v>5.0</v>
      </c>
      <c r="G4657" s="1">
        <v>22.0</v>
      </c>
      <c r="H4657" s="1">
        <v>5.0</v>
      </c>
      <c r="I4657" s="1" t="s">
        <v>22</v>
      </c>
      <c r="J4657" s="1">
        <v>0.122</v>
      </c>
      <c r="K4657" s="1">
        <v>0.827</v>
      </c>
      <c r="L4657" s="6" t="str">
        <f>if(J4657&gt;QUARTILE!$B$3, "TOP", if(J4657&lt;QUARTILE!$B$4, "BOTTOM", 0))</f>
        <v>BOTTOM</v>
      </c>
      <c r="M4657" s="6">
        <f t="shared" si="1"/>
        <v>2</v>
      </c>
      <c r="N4657" s="6" t="str">
        <f t="shared" si="2"/>
        <v>Baby Boomer</v>
      </c>
      <c r="O4657" s="6" t="str">
        <f t="shared" si="3"/>
        <v>Low Income</v>
      </c>
    </row>
    <row r="4658" hidden="1">
      <c r="A4658" s="1">
        <v>104656.0</v>
      </c>
      <c r="B4658" s="1">
        <v>62.0</v>
      </c>
      <c r="C4658" s="1">
        <v>28000.0</v>
      </c>
      <c r="D4658" s="1" t="s">
        <v>30</v>
      </c>
      <c r="E4658" s="1">
        <v>10367.63</v>
      </c>
      <c r="F4658" s="1">
        <v>1.0</v>
      </c>
      <c r="G4658" s="1">
        <v>25.0</v>
      </c>
      <c r="H4658" s="1">
        <v>8.0</v>
      </c>
      <c r="I4658" s="1" t="s">
        <v>22</v>
      </c>
      <c r="J4658" s="1">
        <v>0.538</v>
      </c>
      <c r="K4658" s="1">
        <v>0.958</v>
      </c>
      <c r="L4658" s="6">
        <f>if(J4658&gt;QUARTILE!$B$3, "TOP", if(J4658&lt;QUARTILE!$B$4, "BOTTOM", 0))</f>
        <v>0</v>
      </c>
      <c r="M4658" s="6">
        <f t="shared" si="1"/>
        <v>2</v>
      </c>
      <c r="N4658" s="6" t="str">
        <f t="shared" si="2"/>
        <v>Baby Boomer</v>
      </c>
      <c r="O4658" s="6" t="str">
        <f t="shared" si="3"/>
        <v>Low Income</v>
      </c>
    </row>
    <row r="4659" hidden="1">
      <c r="A4659" s="1">
        <v>104657.0</v>
      </c>
      <c r="B4659" s="1">
        <v>32.0</v>
      </c>
      <c r="C4659" s="1">
        <v>25000.0</v>
      </c>
      <c r="D4659" s="1" t="s">
        <v>30</v>
      </c>
      <c r="E4659" s="1">
        <v>54304.9</v>
      </c>
      <c r="F4659" s="1">
        <v>4.0</v>
      </c>
      <c r="G4659" s="1">
        <v>20.0</v>
      </c>
      <c r="H4659" s="1">
        <v>8.0</v>
      </c>
      <c r="I4659" s="1" t="s">
        <v>18</v>
      </c>
      <c r="J4659" s="1">
        <v>0.413</v>
      </c>
      <c r="K4659" s="1">
        <v>0.688</v>
      </c>
      <c r="L4659" s="6">
        <f>if(J4659&gt;QUARTILE!$B$3, "TOP", if(J4659&lt;QUARTILE!$B$4, "BOTTOM", 0))</f>
        <v>0</v>
      </c>
      <c r="M4659" s="6">
        <f t="shared" si="1"/>
        <v>1</v>
      </c>
      <c r="N4659" s="6" t="str">
        <f t="shared" si="2"/>
        <v>Gen X</v>
      </c>
      <c r="O4659" s="6" t="str">
        <f t="shared" si="3"/>
        <v>Low Income</v>
      </c>
    </row>
    <row r="4660" hidden="1">
      <c r="A4660" s="1">
        <v>104658.0</v>
      </c>
      <c r="B4660" s="1">
        <v>43.0</v>
      </c>
      <c r="C4660" s="1">
        <v>25000.0</v>
      </c>
      <c r="D4660" s="1" t="s">
        <v>23</v>
      </c>
      <c r="E4660" s="1">
        <v>4339.24</v>
      </c>
      <c r="F4660" s="1">
        <v>5.0</v>
      </c>
      <c r="G4660" s="1">
        <v>17.0</v>
      </c>
      <c r="H4660" s="1">
        <v>7.0</v>
      </c>
      <c r="I4660" s="1" t="s">
        <v>22</v>
      </c>
      <c r="J4660" s="1">
        <v>0.408</v>
      </c>
      <c r="K4660" s="1">
        <v>0.13</v>
      </c>
      <c r="L4660" s="6">
        <f>if(J4660&gt;QUARTILE!$B$3, "TOP", if(J4660&lt;QUARTILE!$B$4, "BOTTOM", 0))</f>
        <v>0</v>
      </c>
      <c r="M4660" s="6">
        <f t="shared" si="1"/>
        <v>2</v>
      </c>
      <c r="N4660" s="6" t="str">
        <f t="shared" si="2"/>
        <v>Gen X</v>
      </c>
      <c r="O4660" s="6" t="str">
        <f t="shared" si="3"/>
        <v>Low Income</v>
      </c>
    </row>
    <row r="4661" hidden="1">
      <c r="A4661" s="1">
        <v>104659.0</v>
      </c>
      <c r="B4661" s="1">
        <v>54.0</v>
      </c>
      <c r="C4661" s="1">
        <v>28000.0</v>
      </c>
      <c r="D4661" s="1" t="s">
        <v>17</v>
      </c>
      <c r="E4661" s="1">
        <v>37131.25</v>
      </c>
      <c r="F4661" s="1">
        <v>1.0</v>
      </c>
      <c r="G4661" s="1">
        <v>13.0</v>
      </c>
      <c r="H4661" s="1">
        <v>5.0</v>
      </c>
      <c r="I4661" s="1" t="s">
        <v>18</v>
      </c>
      <c r="J4661" s="1">
        <v>0.454</v>
      </c>
      <c r="K4661" s="1">
        <v>0.492</v>
      </c>
      <c r="L4661" s="6">
        <f>if(J4661&gt;QUARTILE!$B$3, "TOP", if(J4661&lt;QUARTILE!$B$4, "BOTTOM", 0))</f>
        <v>0</v>
      </c>
      <c r="M4661" s="6">
        <f t="shared" si="1"/>
        <v>1</v>
      </c>
      <c r="N4661" s="6" t="str">
        <f t="shared" si="2"/>
        <v>Gen X</v>
      </c>
      <c r="O4661" s="6" t="str">
        <f t="shared" si="3"/>
        <v>Low Income</v>
      </c>
    </row>
    <row r="4662" hidden="1">
      <c r="A4662" s="1">
        <v>104660.0</v>
      </c>
      <c r="B4662" s="1">
        <v>38.0</v>
      </c>
      <c r="C4662" s="1">
        <v>29000.0</v>
      </c>
      <c r="D4662" s="1" t="s">
        <v>25</v>
      </c>
      <c r="E4662" s="1">
        <v>34104.4</v>
      </c>
      <c r="F4662" s="1">
        <v>4.0</v>
      </c>
      <c r="G4662" s="1">
        <v>32.0</v>
      </c>
      <c r="H4662" s="1">
        <v>13.0</v>
      </c>
      <c r="I4662" s="1" t="s">
        <v>22</v>
      </c>
      <c r="J4662" s="1">
        <v>0.399</v>
      </c>
      <c r="K4662" s="1">
        <v>0.295</v>
      </c>
      <c r="L4662" s="6">
        <f>if(J4662&gt;QUARTILE!$B$3, "TOP", if(J4662&lt;QUARTILE!$B$4, "BOTTOM", 0))</f>
        <v>0</v>
      </c>
      <c r="M4662" s="6">
        <f t="shared" si="1"/>
        <v>2</v>
      </c>
      <c r="N4662" s="6" t="str">
        <f t="shared" si="2"/>
        <v>Gen X</v>
      </c>
      <c r="O4662" s="6" t="str">
        <f t="shared" si="3"/>
        <v>Low Income</v>
      </c>
    </row>
    <row r="4663" hidden="1">
      <c r="A4663" s="1">
        <v>104661.0</v>
      </c>
      <c r="B4663" s="1">
        <v>79.0</v>
      </c>
      <c r="C4663" s="1">
        <v>17000.0</v>
      </c>
      <c r="D4663" s="1" t="s">
        <v>25</v>
      </c>
      <c r="E4663" s="1">
        <v>85850.53</v>
      </c>
      <c r="F4663" s="1">
        <v>5.0</v>
      </c>
      <c r="G4663" s="1">
        <v>23.0</v>
      </c>
      <c r="H4663" s="1">
        <v>6.0</v>
      </c>
      <c r="I4663" s="1" t="s">
        <v>18</v>
      </c>
      <c r="J4663" s="1">
        <v>1.0</v>
      </c>
      <c r="K4663" s="1">
        <v>0.331</v>
      </c>
      <c r="L4663" s="6" t="str">
        <f>if(J4663&gt;QUARTILE!$B$3, "TOP", if(J4663&lt;QUARTILE!$B$4, "BOTTOM", 0))</f>
        <v>TOP</v>
      </c>
      <c r="M4663" s="6">
        <f t="shared" si="1"/>
        <v>1</v>
      </c>
      <c r="N4663" s="6" t="str">
        <f t="shared" si="2"/>
        <v>Baby Boomer</v>
      </c>
      <c r="O4663" s="6" t="str">
        <f t="shared" si="3"/>
        <v>Low Income</v>
      </c>
    </row>
    <row r="4664" hidden="1">
      <c r="A4664" s="1">
        <v>104662.0</v>
      </c>
      <c r="B4664" s="1">
        <v>66.0</v>
      </c>
      <c r="C4664" s="1">
        <v>33000.0</v>
      </c>
      <c r="D4664" s="1" t="s">
        <v>23</v>
      </c>
      <c r="E4664" s="1">
        <v>6616.85</v>
      </c>
      <c r="F4664" s="1">
        <v>1.0</v>
      </c>
      <c r="G4664" s="1">
        <v>18.0</v>
      </c>
      <c r="H4664" s="1">
        <v>8.0</v>
      </c>
      <c r="I4664" s="1" t="s">
        <v>22</v>
      </c>
      <c r="J4664" s="1">
        <v>0.315</v>
      </c>
      <c r="K4664" s="1">
        <v>0.428</v>
      </c>
      <c r="L4664" s="6">
        <f>if(J4664&gt;QUARTILE!$B$3, "TOP", if(J4664&lt;QUARTILE!$B$4, "BOTTOM", 0))</f>
        <v>0</v>
      </c>
      <c r="M4664" s="6">
        <f t="shared" si="1"/>
        <v>2</v>
      </c>
      <c r="N4664" s="6" t="str">
        <f t="shared" si="2"/>
        <v>Baby Boomer</v>
      </c>
      <c r="O4664" s="6" t="str">
        <f t="shared" si="3"/>
        <v>Low Income</v>
      </c>
    </row>
    <row r="4665">
      <c r="A4665" s="1">
        <v>104663.0</v>
      </c>
      <c r="B4665" s="1">
        <v>80.0</v>
      </c>
      <c r="C4665" s="1">
        <v>14000.0</v>
      </c>
      <c r="D4665" s="1" t="s">
        <v>23</v>
      </c>
      <c r="E4665" s="1">
        <v>7576.23</v>
      </c>
      <c r="F4665" s="1">
        <v>5.0</v>
      </c>
      <c r="G4665" s="1">
        <v>21.0</v>
      </c>
      <c r="H4665" s="1">
        <v>4.0</v>
      </c>
      <c r="I4665" s="1" t="s">
        <v>22</v>
      </c>
      <c r="J4665" s="1">
        <v>0.607</v>
      </c>
      <c r="K4665" s="1">
        <v>0.018</v>
      </c>
      <c r="L4665" s="6">
        <f>if(J4665&gt;QUARTILE!$B$3, "TOP", if(J4665&lt;QUARTILE!$B$4, "BOTTOM", 0))</f>
        <v>0</v>
      </c>
      <c r="M4665" s="6">
        <f t="shared" si="1"/>
        <v>2</v>
      </c>
      <c r="N4665" s="6" t="str">
        <f t="shared" si="2"/>
        <v>Silent</v>
      </c>
      <c r="O4665" s="6" t="str">
        <f t="shared" si="3"/>
        <v>Low Income</v>
      </c>
    </row>
    <row r="4666" hidden="1">
      <c r="A4666" s="1">
        <v>104664.0</v>
      </c>
      <c r="B4666" s="1">
        <v>48.0</v>
      </c>
      <c r="C4666" s="1">
        <v>42000.0</v>
      </c>
      <c r="D4666" s="1" t="s">
        <v>23</v>
      </c>
      <c r="E4666" s="1">
        <v>46635.75</v>
      </c>
      <c r="F4666" s="1">
        <v>1.0</v>
      </c>
      <c r="G4666" s="1">
        <v>17.0</v>
      </c>
      <c r="H4666" s="1">
        <v>12.0</v>
      </c>
      <c r="I4666" s="1" t="s">
        <v>22</v>
      </c>
      <c r="J4666" s="1">
        <v>0.389</v>
      </c>
      <c r="K4666" s="1">
        <v>0.746</v>
      </c>
      <c r="L4666" s="6">
        <f>if(J4666&gt;QUARTILE!$B$3, "TOP", if(J4666&lt;QUARTILE!$B$4, "BOTTOM", 0))</f>
        <v>0</v>
      </c>
      <c r="M4666" s="6">
        <f t="shared" si="1"/>
        <v>2</v>
      </c>
      <c r="N4666" s="6" t="str">
        <f t="shared" si="2"/>
        <v>Gen X</v>
      </c>
      <c r="O4666" s="6" t="str">
        <f t="shared" si="3"/>
        <v>Low Income</v>
      </c>
    </row>
    <row r="4667" hidden="1">
      <c r="A4667" s="1">
        <v>104665.0</v>
      </c>
      <c r="B4667" s="1">
        <v>42.0</v>
      </c>
      <c r="C4667" s="1">
        <v>35000.0</v>
      </c>
      <c r="D4667" s="1" t="s">
        <v>23</v>
      </c>
      <c r="E4667" s="1">
        <v>5333.53</v>
      </c>
      <c r="F4667" s="1">
        <v>2.0</v>
      </c>
      <c r="G4667" s="1">
        <v>20.0</v>
      </c>
      <c r="H4667" s="1">
        <v>8.0</v>
      </c>
      <c r="I4667" s="1" t="s">
        <v>22</v>
      </c>
      <c r="J4667" s="1">
        <v>0.812</v>
      </c>
      <c r="K4667" s="1">
        <v>0.978</v>
      </c>
      <c r="L4667" s="6">
        <f>if(J4667&gt;QUARTILE!$B$3, "TOP", if(J4667&lt;QUARTILE!$B$4, "BOTTOM", 0))</f>
        <v>0</v>
      </c>
      <c r="M4667" s="6">
        <f t="shared" si="1"/>
        <v>2</v>
      </c>
      <c r="N4667" s="6" t="str">
        <f t="shared" si="2"/>
        <v>Gen X</v>
      </c>
      <c r="O4667" s="6" t="str">
        <f t="shared" si="3"/>
        <v>Low Income</v>
      </c>
    </row>
    <row r="4668" hidden="1">
      <c r="A4668" s="1">
        <v>104666.0</v>
      </c>
      <c r="B4668" s="1">
        <v>40.0</v>
      </c>
      <c r="C4668" s="1">
        <v>82000.0</v>
      </c>
      <c r="D4668" s="1" t="s">
        <v>21</v>
      </c>
      <c r="E4668" s="1">
        <v>15877.08</v>
      </c>
      <c r="F4668" s="1">
        <v>2.0</v>
      </c>
      <c r="G4668" s="1">
        <v>17.0</v>
      </c>
      <c r="H4668" s="1">
        <v>10.0</v>
      </c>
      <c r="I4668" s="1" t="s">
        <v>22</v>
      </c>
      <c r="J4668" s="1">
        <v>0.329</v>
      </c>
      <c r="K4668" s="1">
        <v>0.21</v>
      </c>
      <c r="L4668" s="6">
        <f>if(J4668&gt;QUARTILE!$B$3, "TOP", if(J4668&lt;QUARTILE!$B$4, "BOTTOM", 0))</f>
        <v>0</v>
      </c>
      <c r="M4668" s="6">
        <f t="shared" si="1"/>
        <v>2</v>
      </c>
      <c r="N4668" s="6" t="str">
        <f t="shared" si="2"/>
        <v>Gen X</v>
      </c>
      <c r="O4668" s="6" t="str">
        <f t="shared" si="3"/>
        <v>Medium Income</v>
      </c>
    </row>
    <row r="4669" hidden="1">
      <c r="A4669" s="1">
        <v>104667.0</v>
      </c>
      <c r="B4669" s="1">
        <v>41.0</v>
      </c>
      <c r="C4669" s="1">
        <v>30000.0</v>
      </c>
      <c r="D4669" s="1" t="s">
        <v>27</v>
      </c>
      <c r="E4669" s="1">
        <v>24575.21</v>
      </c>
      <c r="F4669" s="1">
        <v>4.0</v>
      </c>
      <c r="G4669" s="1">
        <v>16.0</v>
      </c>
      <c r="H4669" s="1">
        <v>8.0</v>
      </c>
      <c r="I4669" s="1" t="s">
        <v>22</v>
      </c>
      <c r="J4669" s="1">
        <v>0.615</v>
      </c>
      <c r="K4669" s="1">
        <v>0.572</v>
      </c>
      <c r="L4669" s="6">
        <f>if(J4669&gt;QUARTILE!$B$3, "TOP", if(J4669&lt;QUARTILE!$B$4, "BOTTOM", 0))</f>
        <v>0</v>
      </c>
      <c r="M4669" s="6">
        <f t="shared" si="1"/>
        <v>2</v>
      </c>
      <c r="N4669" s="6" t="str">
        <f t="shared" si="2"/>
        <v>Gen X</v>
      </c>
      <c r="O4669" s="6" t="str">
        <f t="shared" si="3"/>
        <v>Low Income</v>
      </c>
    </row>
    <row r="4670" hidden="1">
      <c r="A4670" s="1">
        <v>104668.0</v>
      </c>
      <c r="B4670" s="1">
        <v>74.0</v>
      </c>
      <c r="C4670" s="1">
        <v>38000.0</v>
      </c>
      <c r="D4670" s="1" t="s">
        <v>21</v>
      </c>
      <c r="E4670" s="1">
        <v>6345.9</v>
      </c>
      <c r="F4670" s="1">
        <v>1.0</v>
      </c>
      <c r="G4670" s="1">
        <v>25.0</v>
      </c>
      <c r="H4670" s="1">
        <v>7.0</v>
      </c>
      <c r="I4670" s="1" t="s">
        <v>22</v>
      </c>
      <c r="J4670" s="1">
        <v>0.834</v>
      </c>
      <c r="K4670" s="1">
        <v>0.537</v>
      </c>
      <c r="L4670" s="6" t="str">
        <f>if(J4670&gt;QUARTILE!$B$3, "TOP", if(J4670&lt;QUARTILE!$B$4, "BOTTOM", 0))</f>
        <v>TOP</v>
      </c>
      <c r="M4670" s="6">
        <f t="shared" si="1"/>
        <v>2</v>
      </c>
      <c r="N4670" s="6" t="str">
        <f t="shared" si="2"/>
        <v>Baby Boomer</v>
      </c>
      <c r="O4670" s="6" t="str">
        <f t="shared" si="3"/>
        <v>Low Income</v>
      </c>
    </row>
    <row r="4671" hidden="1">
      <c r="A4671" s="1">
        <v>104669.0</v>
      </c>
      <c r="B4671" s="1">
        <v>55.0</v>
      </c>
      <c r="C4671" s="1">
        <v>9000.0</v>
      </c>
      <c r="D4671" s="1" t="s">
        <v>27</v>
      </c>
      <c r="E4671" s="1">
        <v>55746.07</v>
      </c>
      <c r="F4671" s="1">
        <v>2.0</v>
      </c>
      <c r="G4671" s="1">
        <v>20.0</v>
      </c>
      <c r="H4671" s="1">
        <v>11.0</v>
      </c>
      <c r="I4671" s="1" t="s">
        <v>18</v>
      </c>
      <c r="J4671" s="1">
        <v>0.372</v>
      </c>
      <c r="K4671" s="1">
        <v>0.796</v>
      </c>
      <c r="L4671" s="6">
        <f>if(J4671&gt;QUARTILE!$B$3, "TOP", if(J4671&lt;QUARTILE!$B$4, "BOTTOM", 0))</f>
        <v>0</v>
      </c>
      <c r="M4671" s="6">
        <f t="shared" si="1"/>
        <v>1</v>
      </c>
      <c r="N4671" s="6" t="str">
        <f t="shared" si="2"/>
        <v>Gen X</v>
      </c>
      <c r="O4671" s="6" t="str">
        <f t="shared" si="3"/>
        <v>Low Income</v>
      </c>
    </row>
    <row r="4672" hidden="1">
      <c r="A4672" s="1">
        <v>104670.0</v>
      </c>
      <c r="B4672" s="1">
        <v>45.0</v>
      </c>
      <c r="C4672" s="1">
        <v>39000.0</v>
      </c>
      <c r="D4672" s="1" t="s">
        <v>23</v>
      </c>
      <c r="E4672" s="1">
        <v>21914.18</v>
      </c>
      <c r="F4672" s="1">
        <v>4.0</v>
      </c>
      <c r="G4672" s="1">
        <v>18.0</v>
      </c>
      <c r="H4672" s="1">
        <v>5.0</v>
      </c>
      <c r="I4672" s="1" t="s">
        <v>22</v>
      </c>
      <c r="J4672" s="1">
        <v>0.853</v>
      </c>
      <c r="K4672" s="1">
        <v>0.654</v>
      </c>
      <c r="L4672" s="6" t="str">
        <f>if(J4672&gt;QUARTILE!$B$3, "TOP", if(J4672&lt;QUARTILE!$B$4, "BOTTOM", 0))</f>
        <v>TOP</v>
      </c>
      <c r="M4672" s="6">
        <f t="shared" si="1"/>
        <v>2</v>
      </c>
      <c r="N4672" s="6" t="str">
        <f t="shared" si="2"/>
        <v>Gen X</v>
      </c>
      <c r="O4672" s="6" t="str">
        <f t="shared" si="3"/>
        <v>Low Income</v>
      </c>
    </row>
    <row r="4673" hidden="1">
      <c r="A4673" s="1">
        <v>104671.0</v>
      </c>
      <c r="B4673" s="1">
        <v>38.0</v>
      </c>
      <c r="C4673" s="1">
        <v>45000.0</v>
      </c>
      <c r="D4673" s="1" t="s">
        <v>24</v>
      </c>
      <c r="E4673" s="1">
        <v>965.73</v>
      </c>
      <c r="F4673" s="1">
        <v>3.0</v>
      </c>
      <c r="G4673" s="1">
        <v>29.0</v>
      </c>
      <c r="H4673" s="1">
        <v>10.0</v>
      </c>
      <c r="I4673" s="1" t="s">
        <v>22</v>
      </c>
      <c r="J4673" s="1">
        <v>0.092</v>
      </c>
      <c r="K4673" s="1">
        <v>0.75</v>
      </c>
      <c r="L4673" s="6" t="str">
        <f>if(J4673&gt;QUARTILE!$B$3, "TOP", if(J4673&lt;QUARTILE!$B$4, "BOTTOM", 0))</f>
        <v>BOTTOM</v>
      </c>
      <c r="M4673" s="6">
        <f t="shared" si="1"/>
        <v>2</v>
      </c>
      <c r="N4673" s="6" t="str">
        <f t="shared" si="2"/>
        <v>Gen X</v>
      </c>
      <c r="O4673" s="6" t="str">
        <f t="shared" si="3"/>
        <v>Medium Income</v>
      </c>
    </row>
    <row r="4674" hidden="1">
      <c r="A4674" s="1">
        <v>104672.0</v>
      </c>
      <c r="B4674" s="1">
        <v>71.0</v>
      </c>
      <c r="C4674" s="1">
        <v>54000.0</v>
      </c>
      <c r="D4674" s="1" t="s">
        <v>21</v>
      </c>
      <c r="E4674" s="1">
        <v>2917.58</v>
      </c>
      <c r="F4674" s="1">
        <v>2.0</v>
      </c>
      <c r="G4674" s="1">
        <v>19.0</v>
      </c>
      <c r="H4674" s="1">
        <v>2.0</v>
      </c>
      <c r="I4674" s="1" t="s">
        <v>22</v>
      </c>
      <c r="J4674" s="1">
        <v>0.216</v>
      </c>
      <c r="K4674" s="1">
        <v>0.952</v>
      </c>
      <c r="L4674" s="6" t="str">
        <f>if(J4674&gt;QUARTILE!$B$3, "TOP", if(J4674&lt;QUARTILE!$B$4, "BOTTOM", 0))</f>
        <v>BOTTOM</v>
      </c>
      <c r="M4674" s="6">
        <f t="shared" si="1"/>
        <v>2</v>
      </c>
      <c r="N4674" s="6" t="str">
        <f t="shared" si="2"/>
        <v>Baby Boomer</v>
      </c>
      <c r="O4674" s="6" t="str">
        <f t="shared" si="3"/>
        <v>Medium Income</v>
      </c>
    </row>
    <row r="4675" hidden="1">
      <c r="A4675" s="1">
        <v>104673.0</v>
      </c>
      <c r="B4675" s="1">
        <v>60.0</v>
      </c>
      <c r="C4675" s="1">
        <v>24000.0</v>
      </c>
      <c r="D4675" s="1" t="s">
        <v>25</v>
      </c>
      <c r="E4675" s="1">
        <v>4233.73</v>
      </c>
      <c r="F4675" s="1">
        <v>2.0</v>
      </c>
      <c r="G4675" s="1">
        <v>21.0</v>
      </c>
      <c r="H4675" s="1">
        <v>11.0</v>
      </c>
      <c r="I4675" s="1" t="s">
        <v>22</v>
      </c>
      <c r="J4675" s="1">
        <v>0.451</v>
      </c>
      <c r="K4675" s="1">
        <v>0.663</v>
      </c>
      <c r="L4675" s="6">
        <f>if(J4675&gt;QUARTILE!$B$3, "TOP", if(J4675&lt;QUARTILE!$B$4, "BOTTOM", 0))</f>
        <v>0</v>
      </c>
      <c r="M4675" s="6">
        <f t="shared" si="1"/>
        <v>2</v>
      </c>
      <c r="N4675" s="6" t="str">
        <f t="shared" si="2"/>
        <v>Gen X</v>
      </c>
      <c r="O4675" s="6" t="str">
        <f t="shared" si="3"/>
        <v>Low Income</v>
      </c>
    </row>
    <row r="4676" hidden="1">
      <c r="A4676" s="1">
        <v>104674.0</v>
      </c>
      <c r="B4676" s="1">
        <v>35.0</v>
      </c>
      <c r="C4676" s="1">
        <v>18000.0</v>
      </c>
      <c r="D4676" s="1" t="s">
        <v>23</v>
      </c>
      <c r="E4676" s="1">
        <v>5619.62</v>
      </c>
      <c r="F4676" s="1">
        <v>5.0</v>
      </c>
      <c r="G4676" s="1">
        <v>25.0</v>
      </c>
      <c r="H4676" s="1">
        <v>16.0</v>
      </c>
      <c r="I4676" s="1" t="s">
        <v>22</v>
      </c>
      <c r="J4676" s="1">
        <v>0.457</v>
      </c>
      <c r="K4676" s="1">
        <v>0.404</v>
      </c>
      <c r="L4676" s="6">
        <f>if(J4676&gt;QUARTILE!$B$3, "TOP", if(J4676&lt;QUARTILE!$B$4, "BOTTOM", 0))</f>
        <v>0</v>
      </c>
      <c r="M4676" s="6">
        <f t="shared" si="1"/>
        <v>2</v>
      </c>
      <c r="N4676" s="6" t="str">
        <f t="shared" si="2"/>
        <v>Gen X</v>
      </c>
      <c r="O4676" s="6" t="str">
        <f t="shared" si="3"/>
        <v>Low Income</v>
      </c>
    </row>
    <row r="4677" hidden="1">
      <c r="A4677" s="1">
        <v>104675.0</v>
      </c>
      <c r="B4677" s="1">
        <v>53.0</v>
      </c>
      <c r="C4677" s="1">
        <v>11000.0</v>
      </c>
      <c r="D4677" s="1" t="s">
        <v>27</v>
      </c>
      <c r="E4677" s="1">
        <v>26236.91</v>
      </c>
      <c r="F4677" s="1">
        <v>3.0</v>
      </c>
      <c r="G4677" s="1">
        <v>23.0</v>
      </c>
      <c r="H4677" s="1">
        <v>7.0</v>
      </c>
      <c r="I4677" s="1" t="s">
        <v>22</v>
      </c>
      <c r="J4677" s="1">
        <v>0.516</v>
      </c>
      <c r="K4677" s="1">
        <v>0.052</v>
      </c>
      <c r="L4677" s="6">
        <f>if(J4677&gt;QUARTILE!$B$3, "TOP", if(J4677&lt;QUARTILE!$B$4, "BOTTOM", 0))</f>
        <v>0</v>
      </c>
      <c r="M4677" s="6">
        <f t="shared" si="1"/>
        <v>2</v>
      </c>
      <c r="N4677" s="6" t="str">
        <f t="shared" si="2"/>
        <v>Gen X</v>
      </c>
      <c r="O4677" s="6" t="str">
        <f t="shared" si="3"/>
        <v>Low Income</v>
      </c>
    </row>
    <row r="4678" hidden="1">
      <c r="A4678" s="1">
        <v>104676.0</v>
      </c>
      <c r="B4678" s="1">
        <v>52.0</v>
      </c>
      <c r="C4678" s="1">
        <v>12000.0</v>
      </c>
      <c r="D4678" s="1" t="s">
        <v>27</v>
      </c>
      <c r="E4678" s="1">
        <v>1862.83</v>
      </c>
      <c r="F4678" s="1">
        <v>1.0</v>
      </c>
      <c r="G4678" s="1">
        <v>18.0</v>
      </c>
      <c r="H4678" s="1">
        <v>6.0</v>
      </c>
      <c r="I4678" s="1" t="s">
        <v>22</v>
      </c>
      <c r="J4678" s="1">
        <v>0.024</v>
      </c>
      <c r="K4678" s="1">
        <v>0.906</v>
      </c>
      <c r="L4678" s="6" t="str">
        <f>if(J4678&gt;QUARTILE!$B$3, "TOP", if(J4678&lt;QUARTILE!$B$4, "BOTTOM", 0))</f>
        <v>BOTTOM</v>
      </c>
      <c r="M4678" s="6">
        <f t="shared" si="1"/>
        <v>2</v>
      </c>
      <c r="N4678" s="6" t="str">
        <f t="shared" si="2"/>
        <v>Gen X</v>
      </c>
      <c r="O4678" s="6" t="str">
        <f t="shared" si="3"/>
        <v>Low Income</v>
      </c>
    </row>
    <row r="4679" hidden="1">
      <c r="A4679" s="1">
        <v>104677.0</v>
      </c>
      <c r="B4679" s="1">
        <v>62.0</v>
      </c>
      <c r="C4679" s="1">
        <v>22000.0</v>
      </c>
      <c r="D4679" s="1" t="s">
        <v>21</v>
      </c>
      <c r="E4679" s="1">
        <v>8633.96</v>
      </c>
      <c r="F4679" s="1">
        <v>4.0</v>
      </c>
      <c r="G4679" s="1">
        <v>25.0</v>
      </c>
      <c r="H4679" s="1">
        <v>2.0</v>
      </c>
      <c r="I4679" s="1" t="s">
        <v>22</v>
      </c>
      <c r="J4679" s="1">
        <v>0.117</v>
      </c>
      <c r="K4679" s="1">
        <v>0.54</v>
      </c>
      <c r="L4679" s="6" t="str">
        <f>if(J4679&gt;QUARTILE!$B$3, "TOP", if(J4679&lt;QUARTILE!$B$4, "BOTTOM", 0))</f>
        <v>BOTTOM</v>
      </c>
      <c r="M4679" s="6">
        <f t="shared" si="1"/>
        <v>2</v>
      </c>
      <c r="N4679" s="6" t="str">
        <f t="shared" si="2"/>
        <v>Baby Boomer</v>
      </c>
      <c r="O4679" s="6" t="str">
        <f t="shared" si="3"/>
        <v>Low Income</v>
      </c>
    </row>
    <row r="4680" hidden="1">
      <c r="A4680" s="1">
        <v>104678.0</v>
      </c>
      <c r="B4680" s="1">
        <v>72.0</v>
      </c>
      <c r="C4680" s="1">
        <v>8000.0</v>
      </c>
      <c r="D4680" s="1" t="s">
        <v>23</v>
      </c>
      <c r="E4680" s="1">
        <v>48468.7</v>
      </c>
      <c r="F4680" s="1">
        <v>3.0</v>
      </c>
      <c r="G4680" s="1">
        <v>24.0</v>
      </c>
      <c r="H4680" s="1">
        <v>7.0</v>
      </c>
      <c r="I4680" s="1" t="s">
        <v>18</v>
      </c>
      <c r="J4680" s="1">
        <v>0.16</v>
      </c>
      <c r="K4680" s="1">
        <v>0.582</v>
      </c>
      <c r="L4680" s="6" t="str">
        <f>if(J4680&gt;QUARTILE!$B$3, "TOP", if(J4680&lt;QUARTILE!$B$4, "BOTTOM", 0))</f>
        <v>BOTTOM</v>
      </c>
      <c r="M4680" s="6">
        <f t="shared" si="1"/>
        <v>1</v>
      </c>
      <c r="N4680" s="6" t="str">
        <f t="shared" si="2"/>
        <v>Baby Boomer</v>
      </c>
      <c r="O4680" s="6" t="str">
        <f t="shared" si="3"/>
        <v>Low Income</v>
      </c>
    </row>
    <row r="4681" hidden="1">
      <c r="A4681" s="1">
        <v>104679.0</v>
      </c>
      <c r="B4681" s="1">
        <v>26.0</v>
      </c>
      <c r="C4681" s="1">
        <v>14000.0</v>
      </c>
      <c r="D4681" s="1" t="s">
        <v>23</v>
      </c>
      <c r="E4681" s="1">
        <v>16268.71</v>
      </c>
      <c r="F4681" s="1">
        <v>1.0</v>
      </c>
      <c r="G4681" s="1">
        <v>29.0</v>
      </c>
      <c r="H4681" s="1">
        <v>22.0</v>
      </c>
      <c r="I4681" s="1" t="s">
        <v>26</v>
      </c>
      <c r="J4681" s="1">
        <v>1.0</v>
      </c>
      <c r="K4681" s="1">
        <v>0.405</v>
      </c>
      <c r="L4681" s="6" t="str">
        <f>if(J4681&gt;QUARTILE!$B$3, "TOP", if(J4681&lt;QUARTILE!$B$4, "BOTTOM", 0))</f>
        <v>TOP</v>
      </c>
      <c r="M4681" s="6">
        <f t="shared" si="1"/>
        <v>3</v>
      </c>
      <c r="N4681" s="6" t="str">
        <f t="shared" si="2"/>
        <v>Millenial</v>
      </c>
      <c r="O4681" s="6" t="str">
        <f t="shared" si="3"/>
        <v>Low Income</v>
      </c>
    </row>
    <row r="4682" hidden="1">
      <c r="A4682" s="1">
        <v>104680.0</v>
      </c>
      <c r="B4682" s="1">
        <v>70.0</v>
      </c>
      <c r="C4682" s="1">
        <v>23000.0</v>
      </c>
      <c r="D4682" s="1" t="s">
        <v>27</v>
      </c>
      <c r="E4682" s="1">
        <v>6171.21</v>
      </c>
      <c r="F4682" s="1">
        <v>2.0</v>
      </c>
      <c r="G4682" s="1">
        <v>22.0</v>
      </c>
      <c r="H4682" s="1">
        <v>2.0</v>
      </c>
      <c r="I4682" s="1" t="s">
        <v>22</v>
      </c>
      <c r="J4682" s="1">
        <v>0.313</v>
      </c>
      <c r="K4682" s="1">
        <v>0.394</v>
      </c>
      <c r="L4682" s="6" t="str">
        <f>if(J4682&gt;QUARTILE!$B$3, "TOP", if(J4682&lt;QUARTILE!$B$4, "BOTTOM", 0))</f>
        <v>BOTTOM</v>
      </c>
      <c r="M4682" s="6">
        <f t="shared" si="1"/>
        <v>2</v>
      </c>
      <c r="N4682" s="6" t="str">
        <f t="shared" si="2"/>
        <v>Baby Boomer</v>
      </c>
      <c r="O4682" s="6" t="str">
        <f t="shared" si="3"/>
        <v>Low Income</v>
      </c>
    </row>
    <row r="4683" hidden="1">
      <c r="A4683" s="1">
        <v>104681.0</v>
      </c>
      <c r="B4683" s="1">
        <v>55.0</v>
      </c>
      <c r="C4683" s="1">
        <v>23000.0</v>
      </c>
      <c r="D4683" s="1" t="s">
        <v>27</v>
      </c>
      <c r="E4683" s="1">
        <v>62957.3</v>
      </c>
      <c r="F4683" s="1">
        <v>4.0</v>
      </c>
      <c r="G4683" s="1">
        <v>20.0</v>
      </c>
      <c r="H4683" s="1">
        <v>5.0</v>
      </c>
      <c r="I4683" s="1" t="s">
        <v>18</v>
      </c>
      <c r="J4683" s="1">
        <v>0.788</v>
      </c>
      <c r="K4683" s="1">
        <v>0.354</v>
      </c>
      <c r="L4683" s="6">
        <f>if(J4683&gt;QUARTILE!$B$3, "TOP", if(J4683&lt;QUARTILE!$B$4, "BOTTOM", 0))</f>
        <v>0</v>
      </c>
      <c r="M4683" s="6">
        <f t="shared" si="1"/>
        <v>1</v>
      </c>
      <c r="N4683" s="6" t="str">
        <f t="shared" si="2"/>
        <v>Gen X</v>
      </c>
      <c r="O4683" s="6" t="str">
        <f t="shared" si="3"/>
        <v>Low Income</v>
      </c>
    </row>
    <row r="4684" hidden="1">
      <c r="A4684" s="1">
        <v>104682.0</v>
      </c>
      <c r="B4684" s="1">
        <v>75.0</v>
      </c>
      <c r="C4684" s="1">
        <v>12000.0</v>
      </c>
      <c r="D4684" s="1" t="s">
        <v>23</v>
      </c>
      <c r="E4684" s="1">
        <v>5602.64</v>
      </c>
      <c r="F4684" s="1">
        <v>4.0</v>
      </c>
      <c r="G4684" s="1">
        <v>27.0</v>
      </c>
      <c r="H4684" s="1">
        <v>7.0</v>
      </c>
      <c r="I4684" s="1" t="s">
        <v>22</v>
      </c>
      <c r="J4684" s="1">
        <v>0.658</v>
      </c>
      <c r="K4684" s="1">
        <v>0.0</v>
      </c>
      <c r="L4684" s="6">
        <f>if(J4684&gt;QUARTILE!$B$3, "TOP", if(J4684&lt;QUARTILE!$B$4, "BOTTOM", 0))</f>
        <v>0</v>
      </c>
      <c r="M4684" s="6">
        <f t="shared" si="1"/>
        <v>2</v>
      </c>
      <c r="N4684" s="6" t="str">
        <f t="shared" si="2"/>
        <v>Baby Boomer</v>
      </c>
      <c r="O4684" s="6" t="str">
        <f t="shared" si="3"/>
        <v>Low Income</v>
      </c>
    </row>
    <row r="4685" hidden="1">
      <c r="A4685" s="1">
        <v>104683.0</v>
      </c>
      <c r="B4685" s="1">
        <v>47.0</v>
      </c>
      <c r="C4685" s="1">
        <v>11000.0</v>
      </c>
      <c r="D4685" s="1" t="s">
        <v>25</v>
      </c>
      <c r="E4685" s="1">
        <v>47098.55</v>
      </c>
      <c r="F4685" s="1">
        <v>3.0</v>
      </c>
      <c r="G4685" s="1">
        <v>20.0</v>
      </c>
      <c r="H4685" s="1">
        <v>11.0</v>
      </c>
      <c r="I4685" s="1" t="s">
        <v>22</v>
      </c>
      <c r="J4685" s="1">
        <v>0.875</v>
      </c>
      <c r="K4685" s="1">
        <v>0.698</v>
      </c>
      <c r="L4685" s="6" t="str">
        <f>if(J4685&gt;QUARTILE!$B$3, "TOP", if(J4685&lt;QUARTILE!$B$4, "BOTTOM", 0))</f>
        <v>TOP</v>
      </c>
      <c r="M4685" s="6">
        <f t="shared" si="1"/>
        <v>2</v>
      </c>
      <c r="N4685" s="6" t="str">
        <f t="shared" si="2"/>
        <v>Gen X</v>
      </c>
      <c r="O4685" s="6" t="str">
        <f t="shared" si="3"/>
        <v>Low Income</v>
      </c>
    </row>
    <row r="4686" hidden="1">
      <c r="A4686" s="1">
        <v>104684.0</v>
      </c>
      <c r="B4686" s="1">
        <v>77.0</v>
      </c>
      <c r="C4686" s="1">
        <v>11000.0</v>
      </c>
      <c r="D4686" s="1" t="s">
        <v>27</v>
      </c>
      <c r="E4686" s="1">
        <v>25875.74</v>
      </c>
      <c r="F4686" s="1">
        <v>5.0</v>
      </c>
      <c r="G4686" s="1">
        <v>20.0</v>
      </c>
      <c r="H4686" s="1">
        <v>4.0</v>
      </c>
      <c r="I4686" s="1" t="s">
        <v>22</v>
      </c>
      <c r="J4686" s="1">
        <v>0.883</v>
      </c>
      <c r="K4686" s="1">
        <v>0.108</v>
      </c>
      <c r="L4686" s="6" t="str">
        <f>if(J4686&gt;QUARTILE!$B$3, "TOP", if(J4686&lt;QUARTILE!$B$4, "BOTTOM", 0))</f>
        <v>TOP</v>
      </c>
      <c r="M4686" s="6">
        <f t="shared" si="1"/>
        <v>2</v>
      </c>
      <c r="N4686" s="6" t="str">
        <f t="shared" si="2"/>
        <v>Baby Boomer</v>
      </c>
      <c r="O4686" s="6" t="str">
        <f t="shared" si="3"/>
        <v>Low Income</v>
      </c>
    </row>
    <row r="4687" hidden="1">
      <c r="A4687" s="1">
        <v>104685.0</v>
      </c>
      <c r="B4687" s="1">
        <v>61.0</v>
      </c>
      <c r="C4687" s="1">
        <v>19000.0</v>
      </c>
      <c r="D4687" s="1" t="s">
        <v>27</v>
      </c>
      <c r="E4687" s="1">
        <v>26981.59</v>
      </c>
      <c r="F4687" s="1">
        <v>1.0</v>
      </c>
      <c r="G4687" s="1">
        <v>15.0</v>
      </c>
      <c r="H4687" s="1">
        <v>3.0</v>
      </c>
      <c r="I4687" s="1" t="s">
        <v>22</v>
      </c>
      <c r="J4687" s="1">
        <v>0.233</v>
      </c>
      <c r="K4687" s="1">
        <v>0.333</v>
      </c>
      <c r="L4687" s="6" t="str">
        <f>if(J4687&gt;QUARTILE!$B$3, "TOP", if(J4687&lt;QUARTILE!$B$4, "BOTTOM", 0))</f>
        <v>BOTTOM</v>
      </c>
      <c r="M4687" s="6">
        <f t="shared" si="1"/>
        <v>2</v>
      </c>
      <c r="N4687" s="6" t="str">
        <f t="shared" si="2"/>
        <v>Baby Boomer</v>
      </c>
      <c r="O4687" s="6" t="str">
        <f t="shared" si="3"/>
        <v>Low Income</v>
      </c>
    </row>
    <row r="4688" hidden="1">
      <c r="A4688" s="1">
        <v>104686.0</v>
      </c>
      <c r="B4688" s="1">
        <v>51.0</v>
      </c>
      <c r="C4688" s="1">
        <v>79000.0</v>
      </c>
      <c r="D4688" s="1" t="s">
        <v>23</v>
      </c>
      <c r="E4688" s="1">
        <v>28958.23</v>
      </c>
      <c r="F4688" s="1">
        <v>3.0</v>
      </c>
      <c r="G4688" s="1">
        <v>17.0</v>
      </c>
      <c r="H4688" s="1">
        <v>5.0</v>
      </c>
      <c r="I4688" s="1" t="s">
        <v>22</v>
      </c>
      <c r="J4688" s="1">
        <v>0.576</v>
      </c>
      <c r="K4688" s="1">
        <v>0.087</v>
      </c>
      <c r="L4688" s="6">
        <f>if(J4688&gt;QUARTILE!$B$3, "TOP", if(J4688&lt;QUARTILE!$B$4, "BOTTOM", 0))</f>
        <v>0</v>
      </c>
      <c r="M4688" s="6">
        <f t="shared" si="1"/>
        <v>2</v>
      </c>
      <c r="N4688" s="6" t="str">
        <f t="shared" si="2"/>
        <v>Gen X</v>
      </c>
      <c r="O4688" s="6" t="str">
        <f t="shared" si="3"/>
        <v>Medium Income</v>
      </c>
    </row>
    <row r="4689" hidden="1">
      <c r="A4689" s="1">
        <v>104687.0</v>
      </c>
      <c r="B4689" s="1">
        <v>49.0</v>
      </c>
      <c r="C4689" s="1">
        <v>42000.0</v>
      </c>
      <c r="D4689" s="1" t="s">
        <v>25</v>
      </c>
      <c r="E4689" s="1">
        <v>14127.46</v>
      </c>
      <c r="F4689" s="1">
        <v>5.0</v>
      </c>
      <c r="G4689" s="1">
        <v>21.0</v>
      </c>
      <c r="H4689" s="1">
        <v>9.0</v>
      </c>
      <c r="I4689" s="1" t="s">
        <v>22</v>
      </c>
      <c r="J4689" s="1">
        <v>0.378</v>
      </c>
      <c r="K4689" s="1">
        <v>0.77</v>
      </c>
      <c r="L4689" s="6">
        <f>if(J4689&gt;QUARTILE!$B$3, "TOP", if(J4689&lt;QUARTILE!$B$4, "BOTTOM", 0))</f>
        <v>0</v>
      </c>
      <c r="M4689" s="6">
        <f t="shared" si="1"/>
        <v>2</v>
      </c>
      <c r="N4689" s="6" t="str">
        <f t="shared" si="2"/>
        <v>Gen X</v>
      </c>
      <c r="O4689" s="6" t="str">
        <f t="shared" si="3"/>
        <v>Low Income</v>
      </c>
    </row>
    <row r="4690" hidden="1">
      <c r="A4690" s="1">
        <v>104688.0</v>
      </c>
      <c r="B4690" s="1">
        <v>20.0</v>
      </c>
      <c r="C4690" s="1">
        <v>25000.0</v>
      </c>
      <c r="D4690" s="1" t="s">
        <v>17</v>
      </c>
      <c r="E4690" s="1">
        <v>33702.5</v>
      </c>
      <c r="F4690" s="1">
        <v>5.0</v>
      </c>
      <c r="G4690" s="1">
        <v>16.0</v>
      </c>
      <c r="H4690" s="1">
        <v>21.0</v>
      </c>
      <c r="I4690" s="1" t="s">
        <v>26</v>
      </c>
      <c r="J4690" s="1">
        <v>0.382</v>
      </c>
      <c r="K4690" s="1">
        <v>0.0</v>
      </c>
      <c r="L4690" s="6">
        <f>if(J4690&gt;QUARTILE!$B$3, "TOP", if(J4690&lt;QUARTILE!$B$4, "BOTTOM", 0))</f>
        <v>0</v>
      </c>
      <c r="M4690" s="6">
        <f t="shared" si="1"/>
        <v>3</v>
      </c>
      <c r="N4690" s="6" t="str">
        <f t="shared" si="2"/>
        <v>Millenial</v>
      </c>
      <c r="O4690" s="6" t="str">
        <f t="shared" si="3"/>
        <v>Low Income</v>
      </c>
    </row>
    <row r="4691" hidden="1">
      <c r="A4691" s="1">
        <v>104689.0</v>
      </c>
      <c r="B4691" s="1">
        <v>20.0</v>
      </c>
      <c r="C4691" s="1">
        <v>31000.0</v>
      </c>
      <c r="D4691" s="1" t="s">
        <v>24</v>
      </c>
      <c r="E4691" s="1">
        <v>36181.34</v>
      </c>
      <c r="F4691" s="1">
        <v>5.0</v>
      </c>
      <c r="G4691" s="1">
        <v>23.0</v>
      </c>
      <c r="H4691" s="1">
        <v>12.0</v>
      </c>
      <c r="I4691" s="1" t="s">
        <v>18</v>
      </c>
      <c r="J4691" s="1">
        <v>0.132</v>
      </c>
      <c r="K4691" s="1">
        <v>0.249</v>
      </c>
      <c r="L4691" s="6" t="str">
        <f>if(J4691&gt;QUARTILE!$B$3, "TOP", if(J4691&lt;QUARTILE!$B$4, "BOTTOM", 0))</f>
        <v>BOTTOM</v>
      </c>
      <c r="M4691" s="6">
        <f t="shared" si="1"/>
        <v>1</v>
      </c>
      <c r="N4691" s="6" t="str">
        <f t="shared" si="2"/>
        <v>Millenial</v>
      </c>
      <c r="O4691" s="6" t="str">
        <f t="shared" si="3"/>
        <v>Low Income</v>
      </c>
    </row>
    <row r="4692" hidden="1">
      <c r="A4692" s="1">
        <v>104690.0</v>
      </c>
      <c r="B4692" s="1">
        <v>45.0</v>
      </c>
      <c r="C4692" s="1">
        <v>41000.0</v>
      </c>
      <c r="D4692" s="1" t="s">
        <v>23</v>
      </c>
      <c r="E4692" s="1">
        <v>8940.96</v>
      </c>
      <c r="F4692" s="1">
        <v>4.0</v>
      </c>
      <c r="G4692" s="1">
        <v>19.0</v>
      </c>
      <c r="H4692" s="1">
        <v>12.0</v>
      </c>
      <c r="I4692" s="1" t="s">
        <v>18</v>
      </c>
      <c r="J4692" s="1">
        <v>0.815</v>
      </c>
      <c r="K4692" s="1">
        <v>0.365</v>
      </c>
      <c r="L4692" s="6">
        <f>if(J4692&gt;QUARTILE!$B$3, "TOP", if(J4692&lt;QUARTILE!$B$4, "BOTTOM", 0))</f>
        <v>0</v>
      </c>
      <c r="M4692" s="6">
        <f t="shared" si="1"/>
        <v>1</v>
      </c>
      <c r="N4692" s="6" t="str">
        <f t="shared" si="2"/>
        <v>Gen X</v>
      </c>
      <c r="O4692" s="6" t="str">
        <f t="shared" si="3"/>
        <v>Low Income</v>
      </c>
    </row>
    <row r="4693" hidden="1">
      <c r="A4693" s="1">
        <v>104691.0</v>
      </c>
      <c r="B4693" s="1">
        <v>61.0</v>
      </c>
      <c r="C4693" s="1">
        <v>33000.0</v>
      </c>
      <c r="D4693" s="1" t="s">
        <v>23</v>
      </c>
      <c r="E4693" s="1">
        <v>10228.0</v>
      </c>
      <c r="F4693" s="1">
        <v>1.0</v>
      </c>
      <c r="G4693" s="1">
        <v>19.0</v>
      </c>
      <c r="H4693" s="1">
        <v>4.0</v>
      </c>
      <c r="I4693" s="1" t="s">
        <v>22</v>
      </c>
      <c r="J4693" s="1">
        <v>0.179</v>
      </c>
      <c r="K4693" s="1">
        <v>0.316</v>
      </c>
      <c r="L4693" s="6" t="str">
        <f>if(J4693&gt;QUARTILE!$B$3, "TOP", if(J4693&lt;QUARTILE!$B$4, "BOTTOM", 0))</f>
        <v>BOTTOM</v>
      </c>
      <c r="M4693" s="6">
        <f t="shared" si="1"/>
        <v>2</v>
      </c>
      <c r="N4693" s="6" t="str">
        <f t="shared" si="2"/>
        <v>Baby Boomer</v>
      </c>
      <c r="O4693" s="6" t="str">
        <f t="shared" si="3"/>
        <v>Low Income</v>
      </c>
    </row>
    <row r="4694" hidden="1">
      <c r="A4694" s="1">
        <v>104692.0</v>
      </c>
      <c r="B4694" s="1">
        <v>32.0</v>
      </c>
      <c r="C4694" s="1">
        <v>18000.0</v>
      </c>
      <c r="D4694" s="1" t="s">
        <v>24</v>
      </c>
      <c r="E4694" s="1">
        <v>43920.72</v>
      </c>
      <c r="F4694" s="1">
        <v>1.0</v>
      </c>
      <c r="G4694" s="1">
        <v>21.0</v>
      </c>
      <c r="H4694" s="1">
        <v>8.0</v>
      </c>
      <c r="I4694" s="1" t="s">
        <v>18</v>
      </c>
      <c r="J4694" s="1">
        <v>0.115</v>
      </c>
      <c r="K4694" s="1">
        <v>0.76</v>
      </c>
      <c r="L4694" s="6" t="str">
        <f>if(J4694&gt;QUARTILE!$B$3, "TOP", if(J4694&lt;QUARTILE!$B$4, "BOTTOM", 0))</f>
        <v>BOTTOM</v>
      </c>
      <c r="M4694" s="6">
        <f t="shared" si="1"/>
        <v>1</v>
      </c>
      <c r="N4694" s="6" t="str">
        <f t="shared" si="2"/>
        <v>Gen X</v>
      </c>
      <c r="O4694" s="6" t="str">
        <f t="shared" si="3"/>
        <v>Low Income</v>
      </c>
    </row>
    <row r="4695" hidden="1">
      <c r="A4695" s="1">
        <v>104693.0</v>
      </c>
      <c r="B4695" s="1">
        <v>58.0</v>
      </c>
      <c r="C4695" s="1">
        <v>13000.0</v>
      </c>
      <c r="D4695" s="1" t="s">
        <v>25</v>
      </c>
      <c r="E4695" s="1">
        <v>14877.41</v>
      </c>
      <c r="F4695" s="1">
        <v>3.0</v>
      </c>
      <c r="G4695" s="1">
        <v>21.0</v>
      </c>
      <c r="H4695" s="1">
        <v>6.0</v>
      </c>
      <c r="I4695" s="1" t="s">
        <v>22</v>
      </c>
      <c r="J4695" s="1">
        <v>0.488</v>
      </c>
      <c r="K4695" s="1">
        <v>0.772</v>
      </c>
      <c r="L4695" s="6">
        <f>if(J4695&gt;QUARTILE!$B$3, "TOP", if(J4695&lt;QUARTILE!$B$4, "BOTTOM", 0))</f>
        <v>0</v>
      </c>
      <c r="M4695" s="6">
        <f t="shared" si="1"/>
        <v>2</v>
      </c>
      <c r="N4695" s="6" t="str">
        <f t="shared" si="2"/>
        <v>Gen X</v>
      </c>
      <c r="O4695" s="6" t="str">
        <f t="shared" si="3"/>
        <v>Low Income</v>
      </c>
    </row>
    <row r="4696">
      <c r="A4696" s="1">
        <v>104694.0</v>
      </c>
      <c r="B4696" s="1">
        <v>80.0</v>
      </c>
      <c r="C4696" s="1">
        <v>20000.0</v>
      </c>
      <c r="D4696" s="1" t="s">
        <v>27</v>
      </c>
      <c r="E4696" s="1">
        <v>40339.63</v>
      </c>
      <c r="F4696" s="1">
        <v>2.0</v>
      </c>
      <c r="G4696" s="1">
        <v>27.0</v>
      </c>
      <c r="H4696" s="1">
        <v>7.0</v>
      </c>
      <c r="I4696" s="1" t="s">
        <v>18</v>
      </c>
      <c r="J4696" s="1">
        <v>0.422</v>
      </c>
      <c r="K4696" s="1">
        <v>0.644</v>
      </c>
      <c r="L4696" s="6">
        <f>if(J4696&gt;QUARTILE!$B$3, "TOP", if(J4696&lt;QUARTILE!$B$4, "BOTTOM", 0))</f>
        <v>0</v>
      </c>
      <c r="M4696" s="6">
        <f t="shared" si="1"/>
        <v>1</v>
      </c>
      <c r="N4696" s="6" t="str">
        <f t="shared" si="2"/>
        <v>Silent</v>
      </c>
      <c r="O4696" s="6" t="str">
        <f t="shared" si="3"/>
        <v>Low Income</v>
      </c>
    </row>
    <row r="4697" hidden="1">
      <c r="A4697" s="1">
        <v>104695.0</v>
      </c>
      <c r="B4697" s="1">
        <v>40.0</v>
      </c>
      <c r="C4697" s="1">
        <v>40000.0</v>
      </c>
      <c r="D4697" s="1" t="s">
        <v>27</v>
      </c>
      <c r="E4697" s="1">
        <v>19711.18</v>
      </c>
      <c r="F4697" s="1">
        <v>3.0</v>
      </c>
      <c r="G4697" s="1">
        <v>23.0</v>
      </c>
      <c r="H4697" s="1">
        <v>8.0</v>
      </c>
      <c r="I4697" s="1" t="s">
        <v>22</v>
      </c>
      <c r="J4697" s="1">
        <v>0.066</v>
      </c>
      <c r="K4697" s="1">
        <v>0.225</v>
      </c>
      <c r="L4697" s="6" t="str">
        <f>if(J4697&gt;QUARTILE!$B$3, "TOP", if(J4697&lt;QUARTILE!$B$4, "BOTTOM", 0))</f>
        <v>BOTTOM</v>
      </c>
      <c r="M4697" s="6">
        <f t="shared" si="1"/>
        <v>2</v>
      </c>
      <c r="N4697" s="6" t="str">
        <f t="shared" si="2"/>
        <v>Gen X</v>
      </c>
      <c r="O4697" s="6" t="str">
        <f t="shared" si="3"/>
        <v>Low Income</v>
      </c>
    </row>
    <row r="4698" hidden="1">
      <c r="A4698" s="1">
        <v>104696.0</v>
      </c>
      <c r="B4698" s="1">
        <v>57.0</v>
      </c>
      <c r="C4698" s="1">
        <v>19000.0</v>
      </c>
      <c r="D4698" s="1" t="s">
        <v>23</v>
      </c>
      <c r="E4698" s="1">
        <v>18006.76</v>
      </c>
      <c r="F4698" s="1">
        <v>1.0</v>
      </c>
      <c r="G4698" s="1">
        <v>15.0</v>
      </c>
      <c r="H4698" s="1">
        <v>4.0</v>
      </c>
      <c r="I4698" s="1" t="s">
        <v>22</v>
      </c>
      <c r="J4698" s="1">
        <v>0.102</v>
      </c>
      <c r="K4698" s="1">
        <v>0.19</v>
      </c>
      <c r="L4698" s="6" t="str">
        <f>if(J4698&gt;QUARTILE!$B$3, "TOP", if(J4698&lt;QUARTILE!$B$4, "BOTTOM", 0))</f>
        <v>BOTTOM</v>
      </c>
      <c r="M4698" s="6">
        <f t="shared" si="1"/>
        <v>2</v>
      </c>
      <c r="N4698" s="6" t="str">
        <f t="shared" si="2"/>
        <v>Gen X</v>
      </c>
      <c r="O4698" s="6" t="str">
        <f t="shared" si="3"/>
        <v>Low Income</v>
      </c>
    </row>
    <row r="4699" hidden="1">
      <c r="A4699" s="1">
        <v>104697.0</v>
      </c>
      <c r="B4699" s="1">
        <v>28.0</v>
      </c>
      <c r="C4699" s="1">
        <v>11000.0</v>
      </c>
      <c r="D4699" s="1" t="s">
        <v>27</v>
      </c>
      <c r="E4699" s="1">
        <v>629.42</v>
      </c>
      <c r="F4699" s="1">
        <v>4.0</v>
      </c>
      <c r="G4699" s="1">
        <v>16.0</v>
      </c>
      <c r="H4699" s="1">
        <v>14.0</v>
      </c>
      <c r="I4699" s="1" t="s">
        <v>22</v>
      </c>
      <c r="J4699" s="1">
        <v>0.913</v>
      </c>
      <c r="K4699" s="1">
        <v>0.197</v>
      </c>
      <c r="L4699" s="6" t="str">
        <f>if(J4699&gt;QUARTILE!$B$3, "TOP", if(J4699&lt;QUARTILE!$B$4, "BOTTOM", 0))</f>
        <v>TOP</v>
      </c>
      <c r="M4699" s="6">
        <f t="shared" si="1"/>
        <v>2</v>
      </c>
      <c r="N4699" s="6" t="str">
        <f t="shared" si="2"/>
        <v>Millenial</v>
      </c>
      <c r="O4699" s="6" t="str">
        <f t="shared" si="3"/>
        <v>Low Income</v>
      </c>
    </row>
    <row r="4700" hidden="1">
      <c r="A4700" s="1">
        <v>104698.0</v>
      </c>
      <c r="B4700" s="1">
        <v>65.0</v>
      </c>
      <c r="C4700" s="1">
        <v>8000.0</v>
      </c>
      <c r="D4700" s="1" t="s">
        <v>27</v>
      </c>
      <c r="E4700" s="1">
        <v>6511.68</v>
      </c>
      <c r="F4700" s="1">
        <v>3.0</v>
      </c>
      <c r="G4700" s="1">
        <v>28.0</v>
      </c>
      <c r="H4700" s="1">
        <v>5.0</v>
      </c>
      <c r="I4700" s="1" t="s">
        <v>22</v>
      </c>
      <c r="J4700" s="1">
        <v>0.94</v>
      </c>
      <c r="K4700" s="1">
        <v>0.386</v>
      </c>
      <c r="L4700" s="6" t="str">
        <f>if(J4700&gt;QUARTILE!$B$3, "TOP", if(J4700&lt;QUARTILE!$B$4, "BOTTOM", 0))</f>
        <v>TOP</v>
      </c>
      <c r="M4700" s="6">
        <f t="shared" si="1"/>
        <v>2</v>
      </c>
      <c r="N4700" s="6" t="str">
        <f t="shared" si="2"/>
        <v>Baby Boomer</v>
      </c>
      <c r="O4700" s="6" t="str">
        <f t="shared" si="3"/>
        <v>Low Income</v>
      </c>
    </row>
    <row r="4701" hidden="1">
      <c r="A4701" s="1">
        <v>104699.0</v>
      </c>
      <c r="B4701" s="1">
        <v>49.0</v>
      </c>
      <c r="C4701" s="1">
        <v>20000.0</v>
      </c>
      <c r="D4701" s="1" t="s">
        <v>27</v>
      </c>
      <c r="E4701" s="1">
        <v>13945.42</v>
      </c>
      <c r="F4701" s="1">
        <v>2.0</v>
      </c>
      <c r="G4701" s="1">
        <v>23.0</v>
      </c>
      <c r="H4701" s="1">
        <v>11.0</v>
      </c>
      <c r="I4701" s="1" t="s">
        <v>22</v>
      </c>
      <c r="J4701" s="1">
        <v>0.482</v>
      </c>
      <c r="K4701" s="1">
        <v>0.479</v>
      </c>
      <c r="L4701" s="6">
        <f>if(J4701&gt;QUARTILE!$B$3, "TOP", if(J4701&lt;QUARTILE!$B$4, "BOTTOM", 0))</f>
        <v>0</v>
      </c>
      <c r="M4701" s="6">
        <f t="shared" si="1"/>
        <v>2</v>
      </c>
      <c r="N4701" s="6" t="str">
        <f t="shared" si="2"/>
        <v>Gen X</v>
      </c>
      <c r="O4701" s="6" t="str">
        <f t="shared" si="3"/>
        <v>Low Income</v>
      </c>
    </row>
    <row r="4702" hidden="1">
      <c r="A4702" s="1">
        <v>104700.0</v>
      </c>
      <c r="B4702" s="1">
        <v>75.0</v>
      </c>
      <c r="C4702" s="1">
        <v>12000.0</v>
      </c>
      <c r="D4702" s="1" t="s">
        <v>23</v>
      </c>
      <c r="E4702" s="1">
        <v>17701.52</v>
      </c>
      <c r="F4702" s="1">
        <v>3.0</v>
      </c>
      <c r="G4702" s="1">
        <v>18.0</v>
      </c>
      <c r="H4702" s="1">
        <v>6.0</v>
      </c>
      <c r="I4702" s="1" t="s">
        <v>22</v>
      </c>
      <c r="J4702" s="1">
        <v>0.898</v>
      </c>
      <c r="K4702" s="1">
        <v>0.25</v>
      </c>
      <c r="L4702" s="6" t="str">
        <f>if(J4702&gt;QUARTILE!$B$3, "TOP", if(J4702&lt;QUARTILE!$B$4, "BOTTOM", 0))</f>
        <v>TOP</v>
      </c>
      <c r="M4702" s="6">
        <f t="shared" si="1"/>
        <v>2</v>
      </c>
      <c r="N4702" s="6" t="str">
        <f t="shared" si="2"/>
        <v>Baby Boomer</v>
      </c>
      <c r="O4702" s="6" t="str">
        <f t="shared" si="3"/>
        <v>Low Income</v>
      </c>
    </row>
    <row r="4703" hidden="1">
      <c r="A4703" s="1">
        <v>104701.0</v>
      </c>
      <c r="B4703" s="1">
        <v>76.0</v>
      </c>
      <c r="C4703" s="1">
        <v>17000.0</v>
      </c>
      <c r="D4703" s="1" t="s">
        <v>31</v>
      </c>
      <c r="E4703" s="1">
        <v>19908.55</v>
      </c>
      <c r="F4703" s="1">
        <v>5.0</v>
      </c>
      <c r="G4703" s="1">
        <v>24.0</v>
      </c>
      <c r="H4703" s="1">
        <v>4.0</v>
      </c>
      <c r="I4703" s="1" t="s">
        <v>22</v>
      </c>
      <c r="J4703" s="1">
        <v>0.8</v>
      </c>
      <c r="K4703" s="1">
        <v>0.408</v>
      </c>
      <c r="L4703" s="6">
        <f>if(J4703&gt;QUARTILE!$B$3, "TOP", if(J4703&lt;QUARTILE!$B$4, "BOTTOM", 0))</f>
        <v>0</v>
      </c>
      <c r="M4703" s="6">
        <f t="shared" si="1"/>
        <v>2</v>
      </c>
      <c r="N4703" s="6" t="str">
        <f t="shared" si="2"/>
        <v>Baby Boomer</v>
      </c>
      <c r="O4703" s="6" t="str">
        <f t="shared" si="3"/>
        <v>Low Income</v>
      </c>
    </row>
    <row r="4704" hidden="1">
      <c r="A4704" s="1">
        <v>104702.0</v>
      </c>
      <c r="B4704" s="1">
        <v>74.0</v>
      </c>
      <c r="C4704" s="1">
        <v>53000.0</v>
      </c>
      <c r="D4704" s="1" t="s">
        <v>25</v>
      </c>
      <c r="E4704" s="1">
        <v>25191.32</v>
      </c>
      <c r="F4704" s="1">
        <v>2.0</v>
      </c>
      <c r="G4704" s="1">
        <v>14.0</v>
      </c>
      <c r="H4704" s="1">
        <v>6.0</v>
      </c>
      <c r="I4704" s="1" t="s">
        <v>22</v>
      </c>
      <c r="J4704" s="1">
        <v>0.729</v>
      </c>
      <c r="K4704" s="1">
        <v>0.184</v>
      </c>
      <c r="L4704" s="6">
        <f>if(J4704&gt;QUARTILE!$B$3, "TOP", if(J4704&lt;QUARTILE!$B$4, "BOTTOM", 0))</f>
        <v>0</v>
      </c>
      <c r="M4704" s="6">
        <f t="shared" si="1"/>
        <v>2</v>
      </c>
      <c r="N4704" s="6" t="str">
        <f t="shared" si="2"/>
        <v>Baby Boomer</v>
      </c>
      <c r="O4704" s="6" t="str">
        <f t="shared" si="3"/>
        <v>Medium Income</v>
      </c>
    </row>
    <row r="4705" hidden="1">
      <c r="A4705" s="1">
        <v>104703.0</v>
      </c>
      <c r="B4705" s="1">
        <v>71.0</v>
      </c>
      <c r="C4705" s="1">
        <v>21000.0</v>
      </c>
      <c r="D4705" s="1" t="s">
        <v>27</v>
      </c>
      <c r="E4705" s="1">
        <v>21355.85</v>
      </c>
      <c r="F4705" s="1">
        <v>5.0</v>
      </c>
      <c r="G4705" s="1">
        <v>18.0</v>
      </c>
      <c r="H4705" s="1">
        <v>9.0</v>
      </c>
      <c r="I4705" s="1" t="s">
        <v>22</v>
      </c>
      <c r="J4705" s="1">
        <v>0.751</v>
      </c>
      <c r="K4705" s="1">
        <v>0.219</v>
      </c>
      <c r="L4705" s="6">
        <f>if(J4705&gt;QUARTILE!$B$3, "TOP", if(J4705&lt;QUARTILE!$B$4, "BOTTOM", 0))</f>
        <v>0</v>
      </c>
      <c r="M4705" s="6">
        <f t="shared" si="1"/>
        <v>2</v>
      </c>
      <c r="N4705" s="6" t="str">
        <f t="shared" si="2"/>
        <v>Baby Boomer</v>
      </c>
      <c r="O4705" s="6" t="str">
        <f t="shared" si="3"/>
        <v>Low Income</v>
      </c>
    </row>
    <row r="4706" hidden="1">
      <c r="A4706" s="1">
        <v>104704.0</v>
      </c>
      <c r="B4706" s="1">
        <v>53.0</v>
      </c>
      <c r="C4706" s="1">
        <v>14000.0</v>
      </c>
      <c r="D4706" s="1" t="s">
        <v>21</v>
      </c>
      <c r="E4706" s="1">
        <v>37753.52</v>
      </c>
      <c r="F4706" s="1">
        <v>4.0</v>
      </c>
      <c r="G4706" s="1">
        <v>17.0</v>
      </c>
      <c r="H4706" s="1">
        <v>8.0</v>
      </c>
      <c r="I4706" s="1" t="s">
        <v>18</v>
      </c>
      <c r="J4706" s="1">
        <v>1.0</v>
      </c>
      <c r="K4706" s="1">
        <v>0.111</v>
      </c>
      <c r="L4706" s="6" t="str">
        <f>if(J4706&gt;QUARTILE!$B$3, "TOP", if(J4706&lt;QUARTILE!$B$4, "BOTTOM", 0))</f>
        <v>TOP</v>
      </c>
      <c r="M4706" s="6">
        <f t="shared" si="1"/>
        <v>1</v>
      </c>
      <c r="N4706" s="6" t="str">
        <f t="shared" si="2"/>
        <v>Gen X</v>
      </c>
      <c r="O4706" s="6" t="str">
        <f t="shared" si="3"/>
        <v>Low Income</v>
      </c>
    </row>
    <row r="4707" hidden="1">
      <c r="A4707" s="1">
        <v>104705.0</v>
      </c>
      <c r="B4707" s="1">
        <v>77.0</v>
      </c>
      <c r="C4707" s="1">
        <v>27000.0</v>
      </c>
      <c r="D4707" s="1" t="s">
        <v>25</v>
      </c>
      <c r="E4707" s="1">
        <v>7004.5</v>
      </c>
      <c r="F4707" s="1">
        <v>1.0</v>
      </c>
      <c r="G4707" s="1">
        <v>23.0</v>
      </c>
      <c r="H4707" s="1">
        <v>4.0</v>
      </c>
      <c r="I4707" s="1" t="s">
        <v>22</v>
      </c>
      <c r="J4707" s="1">
        <v>0.616</v>
      </c>
      <c r="K4707" s="1">
        <v>0.727</v>
      </c>
      <c r="L4707" s="6">
        <f>if(J4707&gt;QUARTILE!$B$3, "TOP", if(J4707&lt;QUARTILE!$B$4, "BOTTOM", 0))</f>
        <v>0</v>
      </c>
      <c r="M4707" s="6">
        <f t="shared" si="1"/>
        <v>2</v>
      </c>
      <c r="N4707" s="6" t="str">
        <f t="shared" si="2"/>
        <v>Baby Boomer</v>
      </c>
      <c r="O4707" s="6" t="str">
        <f t="shared" si="3"/>
        <v>Low Income</v>
      </c>
    </row>
    <row r="4708" hidden="1">
      <c r="A4708" s="1">
        <v>104706.0</v>
      </c>
      <c r="B4708" s="1">
        <v>50.0</v>
      </c>
      <c r="C4708" s="1">
        <v>70000.0</v>
      </c>
      <c r="D4708" s="1" t="s">
        <v>27</v>
      </c>
      <c r="E4708" s="1">
        <v>20520.44</v>
      </c>
      <c r="F4708" s="1">
        <v>3.0</v>
      </c>
      <c r="G4708" s="1">
        <v>19.0</v>
      </c>
      <c r="H4708" s="1">
        <v>0.0</v>
      </c>
      <c r="I4708" s="1" t="s">
        <v>22</v>
      </c>
      <c r="J4708" s="1">
        <v>0.612</v>
      </c>
      <c r="K4708" s="1">
        <v>0.458</v>
      </c>
      <c r="L4708" s="6">
        <f>if(J4708&gt;QUARTILE!$B$3, "TOP", if(J4708&lt;QUARTILE!$B$4, "BOTTOM", 0))</f>
        <v>0</v>
      </c>
      <c r="M4708" s="6">
        <f t="shared" si="1"/>
        <v>2</v>
      </c>
      <c r="N4708" s="6" t="str">
        <f t="shared" si="2"/>
        <v>Gen X</v>
      </c>
      <c r="O4708" s="6" t="str">
        <f t="shared" si="3"/>
        <v>Medium Income</v>
      </c>
    </row>
    <row r="4709" hidden="1">
      <c r="A4709" s="1">
        <v>104707.0</v>
      </c>
      <c r="B4709" s="1">
        <v>41.0</v>
      </c>
      <c r="C4709" s="1">
        <v>20000.0</v>
      </c>
      <c r="D4709" s="1" t="s">
        <v>30</v>
      </c>
      <c r="E4709" s="1">
        <v>1050.29</v>
      </c>
      <c r="F4709" s="1">
        <v>3.0</v>
      </c>
      <c r="G4709" s="1">
        <v>16.0</v>
      </c>
      <c r="H4709" s="1">
        <v>9.0</v>
      </c>
      <c r="I4709" s="1" t="s">
        <v>22</v>
      </c>
      <c r="J4709" s="1">
        <v>0.004</v>
      </c>
      <c r="K4709" s="1">
        <v>0.615</v>
      </c>
      <c r="L4709" s="6" t="str">
        <f>if(J4709&gt;QUARTILE!$B$3, "TOP", if(J4709&lt;QUARTILE!$B$4, "BOTTOM", 0))</f>
        <v>BOTTOM</v>
      </c>
      <c r="M4709" s="6">
        <f t="shared" si="1"/>
        <v>2</v>
      </c>
      <c r="N4709" s="6" t="str">
        <f t="shared" si="2"/>
        <v>Gen X</v>
      </c>
      <c r="O4709" s="6" t="str">
        <f t="shared" si="3"/>
        <v>Low Income</v>
      </c>
    </row>
    <row r="4710" hidden="1">
      <c r="A4710" s="1">
        <v>104708.0</v>
      </c>
      <c r="B4710" s="1">
        <v>56.0</v>
      </c>
      <c r="C4710" s="1">
        <v>5000.0</v>
      </c>
      <c r="D4710" s="1" t="s">
        <v>25</v>
      </c>
      <c r="E4710" s="1">
        <v>13085.84</v>
      </c>
      <c r="F4710" s="1">
        <v>5.0</v>
      </c>
      <c r="G4710" s="1">
        <v>21.0</v>
      </c>
      <c r="H4710" s="1">
        <v>2.0</v>
      </c>
      <c r="I4710" s="1" t="s">
        <v>22</v>
      </c>
      <c r="J4710" s="1">
        <v>0.592</v>
      </c>
      <c r="K4710" s="1">
        <v>0.619</v>
      </c>
      <c r="L4710" s="6">
        <f>if(J4710&gt;QUARTILE!$B$3, "TOP", if(J4710&lt;QUARTILE!$B$4, "BOTTOM", 0))</f>
        <v>0</v>
      </c>
      <c r="M4710" s="6">
        <f t="shared" si="1"/>
        <v>2</v>
      </c>
      <c r="N4710" s="6" t="str">
        <f t="shared" si="2"/>
        <v>Gen X</v>
      </c>
      <c r="O4710" s="6" t="str">
        <f t="shared" si="3"/>
        <v>Low Income</v>
      </c>
    </row>
    <row r="4711" hidden="1">
      <c r="A4711" s="1">
        <v>104709.0</v>
      </c>
      <c r="B4711" s="1">
        <v>51.0</v>
      </c>
      <c r="C4711" s="1">
        <v>33000.0</v>
      </c>
      <c r="D4711" s="1" t="s">
        <v>25</v>
      </c>
      <c r="E4711" s="1">
        <v>6240.4</v>
      </c>
      <c r="F4711" s="1">
        <v>5.0</v>
      </c>
      <c r="G4711" s="1">
        <v>16.0</v>
      </c>
      <c r="H4711" s="1">
        <v>7.0</v>
      </c>
      <c r="I4711" s="1" t="s">
        <v>22</v>
      </c>
      <c r="J4711" s="1">
        <v>0.868</v>
      </c>
      <c r="K4711" s="1">
        <v>0.019</v>
      </c>
      <c r="L4711" s="6" t="str">
        <f>if(J4711&gt;QUARTILE!$B$3, "TOP", if(J4711&lt;QUARTILE!$B$4, "BOTTOM", 0))</f>
        <v>TOP</v>
      </c>
      <c r="M4711" s="6">
        <f t="shared" si="1"/>
        <v>2</v>
      </c>
      <c r="N4711" s="6" t="str">
        <f t="shared" si="2"/>
        <v>Gen X</v>
      </c>
      <c r="O4711" s="6" t="str">
        <f t="shared" si="3"/>
        <v>Low Income</v>
      </c>
    </row>
    <row r="4712" hidden="1">
      <c r="A4712" s="1">
        <v>104710.0</v>
      </c>
      <c r="B4712" s="1">
        <v>73.0</v>
      </c>
      <c r="C4712" s="1">
        <v>27000.0</v>
      </c>
      <c r="D4712" s="1" t="s">
        <v>21</v>
      </c>
      <c r="E4712" s="1">
        <v>9589.35</v>
      </c>
      <c r="F4712" s="1">
        <v>1.0</v>
      </c>
      <c r="G4712" s="1">
        <v>19.0</v>
      </c>
      <c r="H4712" s="1">
        <v>2.0</v>
      </c>
      <c r="I4712" s="1" t="s">
        <v>22</v>
      </c>
      <c r="J4712" s="1">
        <v>0.762</v>
      </c>
      <c r="K4712" s="1">
        <v>0.795</v>
      </c>
      <c r="L4712" s="6">
        <f>if(J4712&gt;QUARTILE!$B$3, "TOP", if(J4712&lt;QUARTILE!$B$4, "BOTTOM", 0))</f>
        <v>0</v>
      </c>
      <c r="M4712" s="6">
        <f t="shared" si="1"/>
        <v>2</v>
      </c>
      <c r="N4712" s="6" t="str">
        <f t="shared" si="2"/>
        <v>Baby Boomer</v>
      </c>
      <c r="O4712" s="6" t="str">
        <f t="shared" si="3"/>
        <v>Low Income</v>
      </c>
    </row>
    <row r="4713" hidden="1">
      <c r="A4713" s="1">
        <v>104711.0</v>
      </c>
      <c r="B4713" s="1">
        <v>45.0</v>
      </c>
      <c r="C4713" s="1">
        <v>23000.0</v>
      </c>
      <c r="D4713" s="1" t="s">
        <v>23</v>
      </c>
      <c r="E4713" s="1">
        <v>8759.64</v>
      </c>
      <c r="F4713" s="1">
        <v>3.0</v>
      </c>
      <c r="G4713" s="1">
        <v>17.0</v>
      </c>
      <c r="H4713" s="1">
        <v>19.0</v>
      </c>
      <c r="I4713" s="1" t="s">
        <v>22</v>
      </c>
      <c r="J4713" s="1">
        <v>0.696</v>
      </c>
      <c r="K4713" s="1">
        <v>0.284</v>
      </c>
      <c r="L4713" s="6">
        <f>if(J4713&gt;QUARTILE!$B$3, "TOP", if(J4713&lt;QUARTILE!$B$4, "BOTTOM", 0))</f>
        <v>0</v>
      </c>
      <c r="M4713" s="6">
        <f t="shared" si="1"/>
        <v>2</v>
      </c>
      <c r="N4713" s="6" t="str">
        <f t="shared" si="2"/>
        <v>Gen X</v>
      </c>
      <c r="O4713" s="6" t="str">
        <f t="shared" si="3"/>
        <v>Low Income</v>
      </c>
    </row>
    <row r="4714" hidden="1">
      <c r="A4714" s="1">
        <v>104712.0</v>
      </c>
      <c r="B4714" s="1">
        <v>54.0</v>
      </c>
      <c r="C4714" s="1">
        <v>19000.0</v>
      </c>
      <c r="D4714" s="1" t="s">
        <v>23</v>
      </c>
      <c r="E4714" s="1">
        <v>1246.67</v>
      </c>
      <c r="F4714" s="1">
        <v>1.0</v>
      </c>
      <c r="G4714" s="1">
        <v>24.0</v>
      </c>
      <c r="H4714" s="1">
        <v>4.0</v>
      </c>
      <c r="I4714" s="1" t="s">
        <v>22</v>
      </c>
      <c r="J4714" s="1">
        <v>0.075</v>
      </c>
      <c r="K4714" s="1">
        <v>0.51</v>
      </c>
      <c r="L4714" s="6" t="str">
        <f>if(J4714&gt;QUARTILE!$B$3, "TOP", if(J4714&lt;QUARTILE!$B$4, "BOTTOM", 0))</f>
        <v>BOTTOM</v>
      </c>
      <c r="M4714" s="6">
        <f t="shared" si="1"/>
        <v>2</v>
      </c>
      <c r="N4714" s="6" t="str">
        <f t="shared" si="2"/>
        <v>Gen X</v>
      </c>
      <c r="O4714" s="6" t="str">
        <f t="shared" si="3"/>
        <v>Low Income</v>
      </c>
    </row>
    <row r="4715" hidden="1">
      <c r="A4715" s="1">
        <v>104713.0</v>
      </c>
      <c r="B4715" s="1">
        <v>24.0</v>
      </c>
      <c r="C4715" s="1">
        <v>14000.0</v>
      </c>
      <c r="D4715" s="1" t="s">
        <v>21</v>
      </c>
      <c r="E4715" s="1">
        <v>12571.39</v>
      </c>
      <c r="F4715" s="1">
        <v>5.0</v>
      </c>
      <c r="G4715" s="1">
        <v>16.0</v>
      </c>
      <c r="H4715" s="1">
        <v>21.0</v>
      </c>
      <c r="I4715" s="1" t="s">
        <v>26</v>
      </c>
      <c r="J4715" s="1">
        <v>1.0</v>
      </c>
      <c r="K4715" s="1">
        <v>0.188</v>
      </c>
      <c r="L4715" s="6" t="str">
        <f>if(J4715&gt;QUARTILE!$B$3, "TOP", if(J4715&lt;QUARTILE!$B$4, "BOTTOM", 0))</f>
        <v>TOP</v>
      </c>
      <c r="M4715" s="6">
        <f t="shared" si="1"/>
        <v>3</v>
      </c>
      <c r="N4715" s="6" t="str">
        <f t="shared" si="2"/>
        <v>Millenial</v>
      </c>
      <c r="O4715" s="6" t="str">
        <f t="shared" si="3"/>
        <v>Low Income</v>
      </c>
    </row>
    <row r="4716" hidden="1">
      <c r="A4716" s="1">
        <v>104714.0</v>
      </c>
      <c r="B4716" s="1">
        <v>21.0</v>
      </c>
      <c r="C4716" s="1">
        <v>55000.0</v>
      </c>
      <c r="D4716" s="1" t="s">
        <v>17</v>
      </c>
      <c r="E4716" s="1">
        <v>100000.0</v>
      </c>
      <c r="F4716" s="1">
        <v>5.0</v>
      </c>
      <c r="G4716" s="1">
        <v>17.0</v>
      </c>
      <c r="H4716" s="1">
        <v>11.0</v>
      </c>
      <c r="I4716" s="1" t="s">
        <v>18</v>
      </c>
      <c r="J4716" s="1">
        <v>0.629</v>
      </c>
      <c r="K4716" s="1">
        <v>0.624</v>
      </c>
      <c r="L4716" s="6">
        <f>if(J4716&gt;QUARTILE!$B$3, "TOP", if(J4716&lt;QUARTILE!$B$4, "BOTTOM", 0))</f>
        <v>0</v>
      </c>
      <c r="M4716" s="6">
        <f t="shared" si="1"/>
        <v>1</v>
      </c>
      <c r="N4716" s="6" t="str">
        <f t="shared" si="2"/>
        <v>Millenial</v>
      </c>
      <c r="O4716" s="6" t="str">
        <f t="shared" si="3"/>
        <v>Medium Income</v>
      </c>
    </row>
    <row r="4717" hidden="1">
      <c r="A4717" s="1">
        <v>104715.0</v>
      </c>
      <c r="B4717" s="1">
        <v>54.0</v>
      </c>
      <c r="C4717" s="1">
        <v>7000.0</v>
      </c>
      <c r="D4717" s="1" t="s">
        <v>30</v>
      </c>
      <c r="E4717" s="1">
        <v>7103.12</v>
      </c>
      <c r="F4717" s="1">
        <v>2.0</v>
      </c>
      <c r="G4717" s="1">
        <v>19.0</v>
      </c>
      <c r="H4717" s="1">
        <v>1.0</v>
      </c>
      <c r="I4717" s="1" t="s">
        <v>22</v>
      </c>
      <c r="J4717" s="1">
        <v>0.572</v>
      </c>
      <c r="K4717" s="1">
        <v>0.228</v>
      </c>
      <c r="L4717" s="6">
        <f>if(J4717&gt;QUARTILE!$B$3, "TOP", if(J4717&lt;QUARTILE!$B$4, "BOTTOM", 0))</f>
        <v>0</v>
      </c>
      <c r="M4717" s="6">
        <f t="shared" si="1"/>
        <v>2</v>
      </c>
      <c r="N4717" s="6" t="str">
        <f t="shared" si="2"/>
        <v>Gen X</v>
      </c>
      <c r="O4717" s="6" t="str">
        <f t="shared" si="3"/>
        <v>Low Income</v>
      </c>
    </row>
    <row r="4718" hidden="1">
      <c r="A4718" s="1">
        <v>104716.0</v>
      </c>
      <c r="B4718" s="1">
        <v>73.0</v>
      </c>
      <c r="C4718" s="1">
        <v>18000.0</v>
      </c>
      <c r="D4718" s="1" t="s">
        <v>23</v>
      </c>
      <c r="E4718" s="1">
        <v>26647.19</v>
      </c>
      <c r="F4718" s="1">
        <v>5.0</v>
      </c>
      <c r="G4718" s="1">
        <v>19.0</v>
      </c>
      <c r="H4718" s="1">
        <v>4.0</v>
      </c>
      <c r="I4718" s="1" t="s">
        <v>22</v>
      </c>
      <c r="J4718" s="1">
        <v>0.448</v>
      </c>
      <c r="K4718" s="1">
        <v>0.914</v>
      </c>
      <c r="L4718" s="6">
        <f>if(J4718&gt;QUARTILE!$B$3, "TOP", if(J4718&lt;QUARTILE!$B$4, "BOTTOM", 0))</f>
        <v>0</v>
      </c>
      <c r="M4718" s="6">
        <f t="shared" si="1"/>
        <v>2</v>
      </c>
      <c r="N4718" s="6" t="str">
        <f t="shared" si="2"/>
        <v>Baby Boomer</v>
      </c>
      <c r="O4718" s="6" t="str">
        <f t="shared" si="3"/>
        <v>Low Income</v>
      </c>
    </row>
    <row r="4719" hidden="1">
      <c r="A4719" s="1">
        <v>104717.0</v>
      </c>
      <c r="B4719" s="1">
        <v>18.0</v>
      </c>
      <c r="C4719" s="1">
        <v>18000.0</v>
      </c>
      <c r="D4719" s="1" t="s">
        <v>23</v>
      </c>
      <c r="E4719" s="1">
        <v>15872.1</v>
      </c>
      <c r="F4719" s="1">
        <v>5.0</v>
      </c>
      <c r="G4719" s="1">
        <v>17.0</v>
      </c>
      <c r="H4719" s="1">
        <v>19.0</v>
      </c>
      <c r="I4719" s="1" t="s">
        <v>22</v>
      </c>
      <c r="J4719" s="1">
        <v>0.399</v>
      </c>
      <c r="K4719" s="1">
        <v>0.35</v>
      </c>
      <c r="L4719" s="6">
        <f>if(J4719&gt;QUARTILE!$B$3, "TOP", if(J4719&lt;QUARTILE!$B$4, "BOTTOM", 0))</f>
        <v>0</v>
      </c>
      <c r="M4719" s="6">
        <f t="shared" si="1"/>
        <v>2</v>
      </c>
      <c r="N4719" s="6" t="str">
        <f t="shared" si="2"/>
        <v>Millenial</v>
      </c>
      <c r="O4719" s="6" t="str">
        <f t="shared" si="3"/>
        <v>Low Income</v>
      </c>
    </row>
    <row r="4720" hidden="1">
      <c r="A4720" s="1">
        <v>104718.0</v>
      </c>
      <c r="B4720" s="1">
        <v>18.0</v>
      </c>
      <c r="C4720" s="1">
        <v>37000.0</v>
      </c>
      <c r="D4720" s="1" t="s">
        <v>23</v>
      </c>
      <c r="E4720" s="1">
        <v>7867.53</v>
      </c>
      <c r="F4720" s="1">
        <v>1.0</v>
      </c>
      <c r="G4720" s="1">
        <v>21.0</v>
      </c>
      <c r="H4720" s="1">
        <v>8.0</v>
      </c>
      <c r="I4720" s="1" t="s">
        <v>22</v>
      </c>
      <c r="J4720" s="1">
        <v>0.561</v>
      </c>
      <c r="K4720" s="1">
        <v>0.712</v>
      </c>
      <c r="L4720" s="6">
        <f>if(J4720&gt;QUARTILE!$B$3, "TOP", if(J4720&lt;QUARTILE!$B$4, "BOTTOM", 0))</f>
        <v>0</v>
      </c>
      <c r="M4720" s="6">
        <f t="shared" si="1"/>
        <v>2</v>
      </c>
      <c r="N4720" s="6" t="str">
        <f t="shared" si="2"/>
        <v>Millenial</v>
      </c>
      <c r="O4720" s="6" t="str">
        <f t="shared" si="3"/>
        <v>Low Income</v>
      </c>
    </row>
    <row r="4721" hidden="1">
      <c r="A4721" s="1">
        <v>104719.0</v>
      </c>
      <c r="B4721" s="1">
        <v>64.0</v>
      </c>
      <c r="C4721" s="1">
        <v>46000.0</v>
      </c>
      <c r="D4721" s="1" t="s">
        <v>27</v>
      </c>
      <c r="E4721" s="1">
        <v>1877.58</v>
      </c>
      <c r="F4721" s="1">
        <v>2.0</v>
      </c>
      <c r="G4721" s="1">
        <v>14.0</v>
      </c>
      <c r="H4721" s="1">
        <v>2.0</v>
      </c>
      <c r="I4721" s="1" t="s">
        <v>22</v>
      </c>
      <c r="J4721" s="1">
        <v>0.495</v>
      </c>
      <c r="K4721" s="1">
        <v>0.641</v>
      </c>
      <c r="L4721" s="6">
        <f>if(J4721&gt;QUARTILE!$B$3, "TOP", if(J4721&lt;QUARTILE!$B$4, "BOTTOM", 0))</f>
        <v>0</v>
      </c>
      <c r="M4721" s="6">
        <f t="shared" si="1"/>
        <v>2</v>
      </c>
      <c r="N4721" s="6" t="str">
        <f t="shared" si="2"/>
        <v>Baby Boomer</v>
      </c>
      <c r="O4721" s="6" t="str">
        <f t="shared" si="3"/>
        <v>Medium Income</v>
      </c>
    </row>
    <row r="4722" hidden="1">
      <c r="A4722" s="1">
        <v>104720.0</v>
      </c>
      <c r="B4722" s="1">
        <v>37.0</v>
      </c>
      <c r="C4722" s="1">
        <v>19000.0</v>
      </c>
      <c r="D4722" s="1" t="s">
        <v>27</v>
      </c>
      <c r="E4722" s="1">
        <v>4863.3</v>
      </c>
      <c r="F4722" s="1">
        <v>2.0</v>
      </c>
      <c r="G4722" s="1">
        <v>22.0</v>
      </c>
      <c r="H4722" s="1">
        <v>7.0</v>
      </c>
      <c r="I4722" s="1" t="s">
        <v>22</v>
      </c>
      <c r="J4722" s="1">
        <v>0.356</v>
      </c>
      <c r="K4722" s="1">
        <v>0.743</v>
      </c>
      <c r="L4722" s="6">
        <f>if(J4722&gt;QUARTILE!$B$3, "TOP", if(J4722&lt;QUARTILE!$B$4, "BOTTOM", 0))</f>
        <v>0</v>
      </c>
      <c r="M4722" s="6">
        <f t="shared" si="1"/>
        <v>2</v>
      </c>
      <c r="N4722" s="6" t="str">
        <f t="shared" si="2"/>
        <v>Gen X</v>
      </c>
      <c r="O4722" s="6" t="str">
        <f t="shared" si="3"/>
        <v>Low Income</v>
      </c>
    </row>
    <row r="4723" hidden="1">
      <c r="A4723" s="1">
        <v>104721.0</v>
      </c>
      <c r="B4723" s="1">
        <v>36.0</v>
      </c>
      <c r="C4723" s="1">
        <v>25000.0</v>
      </c>
      <c r="D4723" s="1" t="s">
        <v>25</v>
      </c>
      <c r="E4723" s="1">
        <v>30451.77</v>
      </c>
      <c r="F4723" s="1">
        <v>3.0</v>
      </c>
      <c r="G4723" s="1">
        <v>7.0</v>
      </c>
      <c r="H4723" s="1">
        <v>9.0</v>
      </c>
      <c r="I4723" s="1" t="s">
        <v>18</v>
      </c>
      <c r="J4723" s="1">
        <v>0.954</v>
      </c>
      <c r="K4723" s="1">
        <v>0.451</v>
      </c>
      <c r="L4723" s="6" t="str">
        <f>if(J4723&gt;QUARTILE!$B$3, "TOP", if(J4723&lt;QUARTILE!$B$4, "BOTTOM", 0))</f>
        <v>TOP</v>
      </c>
      <c r="M4723" s="6">
        <f t="shared" si="1"/>
        <v>1</v>
      </c>
      <c r="N4723" s="6" t="str">
        <f t="shared" si="2"/>
        <v>Gen X</v>
      </c>
      <c r="O4723" s="6" t="str">
        <f t="shared" si="3"/>
        <v>Low Income</v>
      </c>
    </row>
    <row r="4724" hidden="1">
      <c r="A4724" s="1">
        <v>104722.0</v>
      </c>
      <c r="B4724" s="1">
        <v>46.0</v>
      </c>
      <c r="C4724" s="1">
        <v>26000.0</v>
      </c>
      <c r="D4724" s="1" t="s">
        <v>23</v>
      </c>
      <c r="E4724" s="1">
        <v>6542.88</v>
      </c>
      <c r="F4724" s="1">
        <v>4.0</v>
      </c>
      <c r="G4724" s="1">
        <v>19.0</v>
      </c>
      <c r="H4724" s="1">
        <v>11.0</v>
      </c>
      <c r="I4724" s="1" t="s">
        <v>18</v>
      </c>
      <c r="J4724" s="1">
        <v>0.101</v>
      </c>
      <c r="K4724" s="1">
        <v>0.334</v>
      </c>
      <c r="L4724" s="6" t="str">
        <f>if(J4724&gt;QUARTILE!$B$3, "TOP", if(J4724&lt;QUARTILE!$B$4, "BOTTOM", 0))</f>
        <v>BOTTOM</v>
      </c>
      <c r="M4724" s="6">
        <f t="shared" si="1"/>
        <v>1</v>
      </c>
      <c r="N4724" s="6" t="str">
        <f t="shared" si="2"/>
        <v>Gen X</v>
      </c>
      <c r="O4724" s="6" t="str">
        <f t="shared" si="3"/>
        <v>Low Income</v>
      </c>
    </row>
    <row r="4725" hidden="1">
      <c r="A4725" s="1">
        <v>104723.0</v>
      </c>
      <c r="B4725" s="1">
        <v>27.0</v>
      </c>
      <c r="C4725" s="1">
        <v>41000.0</v>
      </c>
      <c r="D4725" s="1" t="s">
        <v>27</v>
      </c>
      <c r="E4725" s="1">
        <v>3116.77</v>
      </c>
      <c r="F4725" s="1">
        <v>3.0</v>
      </c>
      <c r="G4725" s="1">
        <v>22.0</v>
      </c>
      <c r="H4725" s="1">
        <v>12.0</v>
      </c>
      <c r="I4725" s="1" t="s">
        <v>22</v>
      </c>
      <c r="J4725" s="1">
        <v>0.117</v>
      </c>
      <c r="K4725" s="1">
        <v>0.18</v>
      </c>
      <c r="L4725" s="6" t="str">
        <f>if(J4725&gt;QUARTILE!$B$3, "TOP", if(J4725&lt;QUARTILE!$B$4, "BOTTOM", 0))</f>
        <v>BOTTOM</v>
      </c>
      <c r="M4725" s="6">
        <f t="shared" si="1"/>
        <v>2</v>
      </c>
      <c r="N4725" s="6" t="str">
        <f t="shared" si="2"/>
        <v>Millenial</v>
      </c>
      <c r="O4725" s="6" t="str">
        <f t="shared" si="3"/>
        <v>Low Income</v>
      </c>
    </row>
    <row r="4726" hidden="1">
      <c r="A4726" s="1">
        <v>104724.0</v>
      </c>
      <c r="B4726" s="1">
        <v>77.0</v>
      </c>
      <c r="C4726" s="1">
        <v>41000.0</v>
      </c>
      <c r="D4726" s="1" t="s">
        <v>25</v>
      </c>
      <c r="E4726" s="1">
        <v>8048.35</v>
      </c>
      <c r="F4726" s="1">
        <v>3.0</v>
      </c>
      <c r="G4726" s="1">
        <v>17.0</v>
      </c>
      <c r="H4726" s="1">
        <v>5.0</v>
      </c>
      <c r="I4726" s="1" t="s">
        <v>22</v>
      </c>
      <c r="J4726" s="1">
        <v>0.133</v>
      </c>
      <c r="K4726" s="1">
        <v>0.519</v>
      </c>
      <c r="L4726" s="6" t="str">
        <f>if(J4726&gt;QUARTILE!$B$3, "TOP", if(J4726&lt;QUARTILE!$B$4, "BOTTOM", 0))</f>
        <v>BOTTOM</v>
      </c>
      <c r="M4726" s="6">
        <f t="shared" si="1"/>
        <v>2</v>
      </c>
      <c r="N4726" s="6" t="str">
        <f t="shared" si="2"/>
        <v>Baby Boomer</v>
      </c>
      <c r="O4726" s="6" t="str">
        <f t="shared" si="3"/>
        <v>Low Income</v>
      </c>
    </row>
    <row r="4727" hidden="1">
      <c r="A4727" s="1">
        <v>104725.0</v>
      </c>
      <c r="B4727" s="1">
        <v>35.0</v>
      </c>
      <c r="C4727" s="1">
        <v>16000.0</v>
      </c>
      <c r="D4727" s="1" t="s">
        <v>23</v>
      </c>
      <c r="E4727" s="1">
        <v>17543.47</v>
      </c>
      <c r="F4727" s="1">
        <v>3.0</v>
      </c>
      <c r="G4727" s="1">
        <v>26.0</v>
      </c>
      <c r="H4727" s="1">
        <v>9.0</v>
      </c>
      <c r="I4727" s="1" t="s">
        <v>22</v>
      </c>
      <c r="J4727" s="1">
        <v>0.615</v>
      </c>
      <c r="K4727" s="1">
        <v>0.061</v>
      </c>
      <c r="L4727" s="6">
        <f>if(J4727&gt;QUARTILE!$B$3, "TOP", if(J4727&lt;QUARTILE!$B$4, "BOTTOM", 0))</f>
        <v>0</v>
      </c>
      <c r="M4727" s="6">
        <f t="shared" si="1"/>
        <v>2</v>
      </c>
      <c r="N4727" s="6" t="str">
        <f t="shared" si="2"/>
        <v>Gen X</v>
      </c>
      <c r="O4727" s="6" t="str">
        <f t="shared" si="3"/>
        <v>Low Income</v>
      </c>
    </row>
    <row r="4728" hidden="1">
      <c r="A4728" s="1">
        <v>104726.0</v>
      </c>
      <c r="B4728" s="1">
        <v>45.0</v>
      </c>
      <c r="C4728" s="1">
        <v>29000.0</v>
      </c>
      <c r="D4728" s="1" t="s">
        <v>21</v>
      </c>
      <c r="E4728" s="1">
        <v>24311.68</v>
      </c>
      <c r="F4728" s="1">
        <v>2.0</v>
      </c>
      <c r="G4728" s="1">
        <v>13.0</v>
      </c>
      <c r="H4728" s="1">
        <v>6.0</v>
      </c>
      <c r="I4728" s="1" t="s">
        <v>22</v>
      </c>
      <c r="J4728" s="1">
        <v>0.413</v>
      </c>
      <c r="K4728" s="1">
        <v>0.059</v>
      </c>
      <c r="L4728" s="6">
        <f>if(J4728&gt;QUARTILE!$B$3, "TOP", if(J4728&lt;QUARTILE!$B$4, "BOTTOM", 0))</f>
        <v>0</v>
      </c>
      <c r="M4728" s="6">
        <f t="shared" si="1"/>
        <v>2</v>
      </c>
      <c r="N4728" s="6" t="str">
        <f t="shared" si="2"/>
        <v>Gen X</v>
      </c>
      <c r="O4728" s="6" t="str">
        <f t="shared" si="3"/>
        <v>Low Income</v>
      </c>
    </row>
    <row r="4729" hidden="1">
      <c r="A4729" s="1">
        <v>104727.0</v>
      </c>
      <c r="B4729" s="1">
        <v>52.0</v>
      </c>
      <c r="C4729" s="1">
        <v>28000.0</v>
      </c>
      <c r="D4729" s="1" t="s">
        <v>23</v>
      </c>
      <c r="E4729" s="1">
        <v>9799.71</v>
      </c>
      <c r="F4729" s="1">
        <v>1.0</v>
      </c>
      <c r="G4729" s="1">
        <v>22.0</v>
      </c>
      <c r="H4729" s="1">
        <v>4.0</v>
      </c>
      <c r="I4729" s="1" t="s">
        <v>22</v>
      </c>
      <c r="J4729" s="1">
        <v>0.502</v>
      </c>
      <c r="K4729" s="1">
        <v>0.613</v>
      </c>
      <c r="L4729" s="6">
        <f>if(J4729&gt;QUARTILE!$B$3, "TOP", if(J4729&lt;QUARTILE!$B$4, "BOTTOM", 0))</f>
        <v>0</v>
      </c>
      <c r="M4729" s="6">
        <f t="shared" si="1"/>
        <v>2</v>
      </c>
      <c r="N4729" s="6" t="str">
        <f t="shared" si="2"/>
        <v>Gen X</v>
      </c>
      <c r="O4729" s="6" t="str">
        <f t="shared" si="3"/>
        <v>Low Income</v>
      </c>
    </row>
    <row r="4730" hidden="1">
      <c r="A4730" s="1">
        <v>104728.0</v>
      </c>
      <c r="B4730" s="1">
        <v>60.0</v>
      </c>
      <c r="C4730" s="1">
        <v>21000.0</v>
      </c>
      <c r="D4730" s="1" t="s">
        <v>27</v>
      </c>
      <c r="E4730" s="1">
        <v>13788.97</v>
      </c>
      <c r="F4730" s="1">
        <v>5.0</v>
      </c>
      <c r="G4730" s="1">
        <v>18.0</v>
      </c>
      <c r="H4730" s="1">
        <v>6.0</v>
      </c>
      <c r="I4730" s="1" t="s">
        <v>22</v>
      </c>
      <c r="J4730" s="1">
        <v>0.577</v>
      </c>
      <c r="K4730" s="1">
        <v>0.43</v>
      </c>
      <c r="L4730" s="6">
        <f>if(J4730&gt;QUARTILE!$B$3, "TOP", if(J4730&lt;QUARTILE!$B$4, "BOTTOM", 0))</f>
        <v>0</v>
      </c>
      <c r="M4730" s="6">
        <f t="shared" si="1"/>
        <v>2</v>
      </c>
      <c r="N4730" s="6" t="str">
        <f t="shared" si="2"/>
        <v>Gen X</v>
      </c>
      <c r="O4730" s="6" t="str">
        <f t="shared" si="3"/>
        <v>Low Income</v>
      </c>
    </row>
    <row r="4731" hidden="1">
      <c r="A4731" s="1">
        <v>104729.0</v>
      </c>
      <c r="B4731" s="1">
        <v>64.0</v>
      </c>
      <c r="C4731" s="1">
        <v>28000.0</v>
      </c>
      <c r="D4731" s="1" t="s">
        <v>21</v>
      </c>
      <c r="E4731" s="1">
        <v>12136.33</v>
      </c>
      <c r="F4731" s="1">
        <v>2.0</v>
      </c>
      <c r="G4731" s="1">
        <v>24.0</v>
      </c>
      <c r="H4731" s="1">
        <v>5.0</v>
      </c>
      <c r="I4731" s="1" t="s">
        <v>22</v>
      </c>
      <c r="J4731" s="1">
        <v>0.324</v>
      </c>
      <c r="K4731" s="1">
        <v>0.506</v>
      </c>
      <c r="L4731" s="6">
        <f>if(J4731&gt;QUARTILE!$B$3, "TOP", if(J4731&lt;QUARTILE!$B$4, "BOTTOM", 0))</f>
        <v>0</v>
      </c>
      <c r="M4731" s="6">
        <f t="shared" si="1"/>
        <v>2</v>
      </c>
      <c r="N4731" s="6" t="str">
        <f t="shared" si="2"/>
        <v>Baby Boomer</v>
      </c>
      <c r="O4731" s="6" t="str">
        <f t="shared" si="3"/>
        <v>Low Income</v>
      </c>
    </row>
    <row r="4732" hidden="1">
      <c r="A4732" s="1">
        <v>104730.0</v>
      </c>
      <c r="B4732" s="1">
        <v>48.0</v>
      </c>
      <c r="C4732" s="1">
        <v>22000.0</v>
      </c>
      <c r="D4732" s="1" t="s">
        <v>25</v>
      </c>
      <c r="E4732" s="1">
        <v>180.88</v>
      </c>
      <c r="F4732" s="1">
        <v>5.0</v>
      </c>
      <c r="G4732" s="1">
        <v>21.0</v>
      </c>
      <c r="H4732" s="1">
        <v>8.0</v>
      </c>
      <c r="I4732" s="1" t="s">
        <v>22</v>
      </c>
      <c r="J4732" s="1">
        <v>0.233</v>
      </c>
      <c r="K4732" s="1">
        <v>0.269</v>
      </c>
      <c r="L4732" s="6" t="str">
        <f>if(J4732&gt;QUARTILE!$B$3, "TOP", if(J4732&lt;QUARTILE!$B$4, "BOTTOM", 0))</f>
        <v>BOTTOM</v>
      </c>
      <c r="M4732" s="6">
        <f t="shared" si="1"/>
        <v>2</v>
      </c>
      <c r="N4732" s="6" t="str">
        <f t="shared" si="2"/>
        <v>Gen X</v>
      </c>
      <c r="O4732" s="6" t="str">
        <f t="shared" si="3"/>
        <v>Low Income</v>
      </c>
    </row>
    <row r="4733" hidden="1">
      <c r="A4733" s="1">
        <v>104731.0</v>
      </c>
      <c r="B4733" s="1">
        <v>44.0</v>
      </c>
      <c r="C4733" s="1">
        <v>24000.0</v>
      </c>
      <c r="D4733" s="1" t="s">
        <v>23</v>
      </c>
      <c r="E4733" s="1">
        <v>10070.4</v>
      </c>
      <c r="F4733" s="1">
        <v>5.0</v>
      </c>
      <c r="G4733" s="1">
        <v>24.0</v>
      </c>
      <c r="H4733" s="1">
        <v>8.0</v>
      </c>
      <c r="I4733" s="1" t="s">
        <v>22</v>
      </c>
      <c r="J4733" s="1">
        <v>0.357</v>
      </c>
      <c r="K4733" s="1">
        <v>0.741</v>
      </c>
      <c r="L4733" s="6">
        <f>if(J4733&gt;QUARTILE!$B$3, "TOP", if(J4733&lt;QUARTILE!$B$4, "BOTTOM", 0))</f>
        <v>0</v>
      </c>
      <c r="M4733" s="6">
        <f t="shared" si="1"/>
        <v>2</v>
      </c>
      <c r="N4733" s="6" t="str">
        <f t="shared" si="2"/>
        <v>Gen X</v>
      </c>
      <c r="O4733" s="6" t="str">
        <f t="shared" si="3"/>
        <v>Low Income</v>
      </c>
    </row>
    <row r="4734" hidden="1">
      <c r="A4734" s="1">
        <v>104732.0</v>
      </c>
      <c r="B4734" s="1">
        <v>79.0</v>
      </c>
      <c r="C4734" s="1">
        <v>10000.0</v>
      </c>
      <c r="D4734" s="1" t="s">
        <v>23</v>
      </c>
      <c r="E4734" s="1">
        <v>17701.65</v>
      </c>
      <c r="F4734" s="1">
        <v>4.0</v>
      </c>
      <c r="G4734" s="1">
        <v>21.0</v>
      </c>
      <c r="H4734" s="1">
        <v>7.0</v>
      </c>
      <c r="I4734" s="1" t="s">
        <v>22</v>
      </c>
      <c r="J4734" s="1">
        <v>1.0</v>
      </c>
      <c r="K4734" s="1">
        <v>0.151</v>
      </c>
      <c r="L4734" s="6" t="str">
        <f>if(J4734&gt;QUARTILE!$B$3, "TOP", if(J4734&lt;QUARTILE!$B$4, "BOTTOM", 0))</f>
        <v>TOP</v>
      </c>
      <c r="M4734" s="6">
        <f t="shared" si="1"/>
        <v>2</v>
      </c>
      <c r="N4734" s="6" t="str">
        <f t="shared" si="2"/>
        <v>Baby Boomer</v>
      </c>
      <c r="O4734" s="6" t="str">
        <f t="shared" si="3"/>
        <v>Low Income</v>
      </c>
    </row>
    <row r="4735" hidden="1">
      <c r="A4735" s="1">
        <v>104733.0</v>
      </c>
      <c r="B4735" s="1">
        <v>28.0</v>
      </c>
      <c r="C4735" s="1">
        <v>13000.0</v>
      </c>
      <c r="D4735" s="1" t="s">
        <v>21</v>
      </c>
      <c r="E4735" s="1">
        <v>16876.83</v>
      </c>
      <c r="F4735" s="1">
        <v>3.0</v>
      </c>
      <c r="G4735" s="1">
        <v>20.0</v>
      </c>
      <c r="H4735" s="1">
        <v>13.0</v>
      </c>
      <c r="I4735" s="1" t="s">
        <v>18</v>
      </c>
      <c r="J4735" s="1">
        <v>0.953</v>
      </c>
      <c r="K4735" s="1">
        <v>0.586</v>
      </c>
      <c r="L4735" s="6" t="str">
        <f>if(J4735&gt;QUARTILE!$B$3, "TOP", if(J4735&lt;QUARTILE!$B$4, "BOTTOM", 0))</f>
        <v>TOP</v>
      </c>
      <c r="M4735" s="6">
        <f t="shared" si="1"/>
        <v>1</v>
      </c>
      <c r="N4735" s="6" t="str">
        <f t="shared" si="2"/>
        <v>Millenial</v>
      </c>
      <c r="O4735" s="6" t="str">
        <f t="shared" si="3"/>
        <v>Low Income</v>
      </c>
    </row>
    <row r="4736" hidden="1">
      <c r="A4736" s="1">
        <v>104734.0</v>
      </c>
      <c r="B4736" s="1">
        <v>66.0</v>
      </c>
      <c r="C4736" s="1">
        <v>36000.0</v>
      </c>
      <c r="D4736" s="1" t="s">
        <v>23</v>
      </c>
      <c r="E4736" s="1">
        <v>27707.3</v>
      </c>
      <c r="F4736" s="1">
        <v>4.0</v>
      </c>
      <c r="G4736" s="1">
        <v>20.0</v>
      </c>
      <c r="H4736" s="1">
        <v>7.0</v>
      </c>
      <c r="I4736" s="1" t="s">
        <v>22</v>
      </c>
      <c r="J4736" s="1">
        <v>1.0</v>
      </c>
      <c r="K4736" s="1">
        <v>0.81</v>
      </c>
      <c r="L4736" s="6" t="str">
        <f>if(J4736&gt;QUARTILE!$B$3, "TOP", if(J4736&lt;QUARTILE!$B$4, "BOTTOM", 0))</f>
        <v>TOP</v>
      </c>
      <c r="M4736" s="6">
        <f t="shared" si="1"/>
        <v>2</v>
      </c>
      <c r="N4736" s="6" t="str">
        <f t="shared" si="2"/>
        <v>Baby Boomer</v>
      </c>
      <c r="O4736" s="6" t="str">
        <f t="shared" si="3"/>
        <v>Low Income</v>
      </c>
    </row>
    <row r="4737" hidden="1">
      <c r="A4737" s="1">
        <v>104735.0</v>
      </c>
      <c r="B4737" s="1">
        <v>66.0</v>
      </c>
      <c r="C4737" s="1">
        <v>11000.0</v>
      </c>
      <c r="D4737" s="1" t="s">
        <v>27</v>
      </c>
      <c r="E4737" s="1">
        <v>22196.05</v>
      </c>
      <c r="F4737" s="1">
        <v>3.0</v>
      </c>
      <c r="G4737" s="1">
        <v>23.0</v>
      </c>
      <c r="H4737" s="1">
        <v>4.0</v>
      </c>
      <c r="I4737" s="1" t="s">
        <v>22</v>
      </c>
      <c r="J4737" s="1">
        <v>0.028</v>
      </c>
      <c r="K4737" s="1">
        <v>0.834</v>
      </c>
      <c r="L4737" s="6" t="str">
        <f>if(J4737&gt;QUARTILE!$B$3, "TOP", if(J4737&lt;QUARTILE!$B$4, "BOTTOM", 0))</f>
        <v>BOTTOM</v>
      </c>
      <c r="M4737" s="6">
        <f t="shared" si="1"/>
        <v>2</v>
      </c>
      <c r="N4737" s="6" t="str">
        <f t="shared" si="2"/>
        <v>Baby Boomer</v>
      </c>
      <c r="O4737" s="6" t="str">
        <f t="shared" si="3"/>
        <v>Low Income</v>
      </c>
    </row>
    <row r="4738" hidden="1">
      <c r="A4738" s="1">
        <v>104736.0</v>
      </c>
      <c r="B4738" s="1">
        <v>55.0</v>
      </c>
      <c r="C4738" s="1">
        <v>29000.0</v>
      </c>
      <c r="D4738" s="1" t="s">
        <v>31</v>
      </c>
      <c r="E4738" s="1">
        <v>6481.58</v>
      </c>
      <c r="F4738" s="1">
        <v>2.0</v>
      </c>
      <c r="G4738" s="1">
        <v>30.0</v>
      </c>
      <c r="H4738" s="1">
        <v>6.0</v>
      </c>
      <c r="I4738" s="1" t="s">
        <v>22</v>
      </c>
      <c r="J4738" s="1">
        <v>0.089</v>
      </c>
      <c r="K4738" s="1">
        <v>0.029</v>
      </c>
      <c r="L4738" s="6" t="str">
        <f>if(J4738&gt;QUARTILE!$B$3, "TOP", if(J4738&lt;QUARTILE!$B$4, "BOTTOM", 0))</f>
        <v>BOTTOM</v>
      </c>
      <c r="M4738" s="6">
        <f t="shared" si="1"/>
        <v>2</v>
      </c>
      <c r="N4738" s="6" t="str">
        <f t="shared" si="2"/>
        <v>Gen X</v>
      </c>
      <c r="O4738" s="6" t="str">
        <f t="shared" si="3"/>
        <v>Low Income</v>
      </c>
    </row>
    <row r="4739" hidden="1">
      <c r="A4739" s="1">
        <v>104737.0</v>
      </c>
      <c r="B4739" s="1">
        <v>22.0</v>
      </c>
      <c r="C4739" s="1">
        <v>21000.0</v>
      </c>
      <c r="D4739" s="1" t="s">
        <v>31</v>
      </c>
      <c r="E4739" s="1">
        <v>5904.71</v>
      </c>
      <c r="F4739" s="1">
        <v>5.0</v>
      </c>
      <c r="G4739" s="1">
        <v>25.0</v>
      </c>
      <c r="H4739" s="1">
        <v>14.0</v>
      </c>
      <c r="I4739" s="1" t="s">
        <v>22</v>
      </c>
      <c r="J4739" s="1">
        <v>0.046</v>
      </c>
      <c r="K4739" s="1">
        <v>0.229</v>
      </c>
      <c r="L4739" s="6" t="str">
        <f>if(J4739&gt;QUARTILE!$B$3, "TOP", if(J4739&lt;QUARTILE!$B$4, "BOTTOM", 0))</f>
        <v>BOTTOM</v>
      </c>
      <c r="M4739" s="6">
        <f t="shared" si="1"/>
        <v>2</v>
      </c>
      <c r="N4739" s="6" t="str">
        <f t="shared" si="2"/>
        <v>Millenial</v>
      </c>
      <c r="O4739" s="6" t="str">
        <f t="shared" si="3"/>
        <v>Low Income</v>
      </c>
    </row>
    <row r="4740" hidden="1">
      <c r="A4740" s="1">
        <v>104738.0</v>
      </c>
      <c r="B4740" s="1">
        <v>25.0</v>
      </c>
      <c r="C4740" s="1">
        <v>41000.0</v>
      </c>
      <c r="D4740" s="1" t="s">
        <v>25</v>
      </c>
      <c r="E4740" s="1">
        <v>12477.71</v>
      </c>
      <c r="F4740" s="1">
        <v>4.0</v>
      </c>
      <c r="G4740" s="1">
        <v>19.0</v>
      </c>
      <c r="H4740" s="1">
        <v>15.0</v>
      </c>
      <c r="I4740" s="1" t="s">
        <v>22</v>
      </c>
      <c r="J4740" s="1">
        <v>0.865</v>
      </c>
      <c r="K4740" s="1">
        <v>0.665</v>
      </c>
      <c r="L4740" s="6" t="str">
        <f>if(J4740&gt;QUARTILE!$B$3, "TOP", if(J4740&lt;QUARTILE!$B$4, "BOTTOM", 0))</f>
        <v>TOP</v>
      </c>
      <c r="M4740" s="6">
        <f t="shared" si="1"/>
        <v>2</v>
      </c>
      <c r="N4740" s="6" t="str">
        <f t="shared" si="2"/>
        <v>Millenial</v>
      </c>
      <c r="O4740" s="6" t="str">
        <f t="shared" si="3"/>
        <v>Low Income</v>
      </c>
    </row>
    <row r="4741" hidden="1">
      <c r="A4741" s="1">
        <v>104739.0</v>
      </c>
      <c r="B4741" s="1">
        <v>51.0</v>
      </c>
      <c r="C4741" s="1">
        <v>33000.0</v>
      </c>
      <c r="D4741" s="1" t="s">
        <v>17</v>
      </c>
      <c r="E4741" s="1">
        <v>26407.86</v>
      </c>
      <c r="F4741" s="1">
        <v>2.0</v>
      </c>
      <c r="G4741" s="1">
        <v>25.0</v>
      </c>
      <c r="H4741" s="1">
        <v>3.0</v>
      </c>
      <c r="I4741" s="1" t="s">
        <v>22</v>
      </c>
      <c r="J4741" s="1">
        <v>0.991</v>
      </c>
      <c r="K4741" s="1">
        <v>0.741</v>
      </c>
      <c r="L4741" s="6" t="str">
        <f>if(J4741&gt;QUARTILE!$B$3, "TOP", if(J4741&lt;QUARTILE!$B$4, "BOTTOM", 0))</f>
        <v>TOP</v>
      </c>
      <c r="M4741" s="6">
        <f t="shared" si="1"/>
        <v>2</v>
      </c>
      <c r="N4741" s="6" t="str">
        <f t="shared" si="2"/>
        <v>Gen X</v>
      </c>
      <c r="O4741" s="6" t="str">
        <f t="shared" si="3"/>
        <v>Low Income</v>
      </c>
    </row>
    <row r="4742" hidden="1">
      <c r="A4742" s="1">
        <v>104740.0</v>
      </c>
      <c r="B4742" s="1">
        <v>65.0</v>
      </c>
      <c r="C4742" s="1">
        <v>17000.0</v>
      </c>
      <c r="D4742" s="1" t="s">
        <v>31</v>
      </c>
      <c r="E4742" s="1">
        <v>1970.51</v>
      </c>
      <c r="F4742" s="1">
        <v>2.0</v>
      </c>
      <c r="G4742" s="1">
        <v>20.0</v>
      </c>
      <c r="H4742" s="1">
        <v>4.0</v>
      </c>
      <c r="I4742" s="1" t="s">
        <v>22</v>
      </c>
      <c r="J4742" s="1">
        <v>0.543</v>
      </c>
      <c r="K4742" s="1">
        <v>0.483</v>
      </c>
      <c r="L4742" s="6">
        <f>if(J4742&gt;QUARTILE!$B$3, "TOP", if(J4742&lt;QUARTILE!$B$4, "BOTTOM", 0))</f>
        <v>0</v>
      </c>
      <c r="M4742" s="6">
        <f t="shared" si="1"/>
        <v>2</v>
      </c>
      <c r="N4742" s="6" t="str">
        <f t="shared" si="2"/>
        <v>Baby Boomer</v>
      </c>
      <c r="O4742" s="6" t="str">
        <f t="shared" si="3"/>
        <v>Low Income</v>
      </c>
    </row>
    <row r="4743" hidden="1">
      <c r="A4743" s="1">
        <v>104741.0</v>
      </c>
      <c r="B4743" s="1">
        <v>69.0</v>
      </c>
      <c r="C4743" s="1">
        <v>19000.0</v>
      </c>
      <c r="D4743" s="1" t="s">
        <v>25</v>
      </c>
      <c r="E4743" s="1">
        <v>59256.24</v>
      </c>
      <c r="F4743" s="1">
        <v>3.0</v>
      </c>
      <c r="G4743" s="1">
        <v>25.0</v>
      </c>
      <c r="H4743" s="1">
        <v>9.0</v>
      </c>
      <c r="I4743" s="1" t="s">
        <v>18</v>
      </c>
      <c r="J4743" s="1">
        <v>0.851</v>
      </c>
      <c r="K4743" s="1">
        <v>0.102</v>
      </c>
      <c r="L4743" s="6" t="str">
        <f>if(J4743&gt;QUARTILE!$B$3, "TOP", if(J4743&lt;QUARTILE!$B$4, "BOTTOM", 0))</f>
        <v>TOP</v>
      </c>
      <c r="M4743" s="6">
        <f t="shared" si="1"/>
        <v>1</v>
      </c>
      <c r="N4743" s="6" t="str">
        <f t="shared" si="2"/>
        <v>Baby Boomer</v>
      </c>
      <c r="O4743" s="6" t="str">
        <f t="shared" si="3"/>
        <v>Low Income</v>
      </c>
    </row>
    <row r="4744" hidden="1">
      <c r="A4744" s="1">
        <v>104742.0</v>
      </c>
      <c r="B4744" s="1">
        <v>73.0</v>
      </c>
      <c r="C4744" s="1">
        <v>7000.0</v>
      </c>
      <c r="D4744" s="1" t="s">
        <v>23</v>
      </c>
      <c r="E4744" s="1">
        <v>15668.14</v>
      </c>
      <c r="F4744" s="1">
        <v>5.0</v>
      </c>
      <c r="G4744" s="1">
        <v>13.0</v>
      </c>
      <c r="H4744" s="1">
        <v>1.0</v>
      </c>
      <c r="I4744" s="1" t="s">
        <v>22</v>
      </c>
      <c r="J4744" s="1">
        <v>0.402</v>
      </c>
      <c r="K4744" s="1">
        <v>0.229</v>
      </c>
      <c r="L4744" s="6">
        <f>if(J4744&gt;QUARTILE!$B$3, "TOP", if(J4744&lt;QUARTILE!$B$4, "BOTTOM", 0))</f>
        <v>0</v>
      </c>
      <c r="M4744" s="6">
        <f t="shared" si="1"/>
        <v>2</v>
      </c>
      <c r="N4744" s="6" t="str">
        <f t="shared" si="2"/>
        <v>Baby Boomer</v>
      </c>
      <c r="O4744" s="6" t="str">
        <f t="shared" si="3"/>
        <v>Low Income</v>
      </c>
    </row>
    <row r="4745" hidden="1">
      <c r="A4745" s="1">
        <v>104743.0</v>
      </c>
      <c r="B4745" s="1">
        <v>29.0</v>
      </c>
      <c r="C4745" s="1">
        <v>20000.0</v>
      </c>
      <c r="D4745" s="1" t="s">
        <v>23</v>
      </c>
      <c r="E4745" s="1">
        <v>7317.44</v>
      </c>
      <c r="F4745" s="1">
        <v>3.0</v>
      </c>
      <c r="G4745" s="1">
        <v>17.0</v>
      </c>
      <c r="H4745" s="1">
        <v>14.0</v>
      </c>
      <c r="I4745" s="1" t="s">
        <v>22</v>
      </c>
      <c r="J4745" s="1">
        <v>0.815</v>
      </c>
      <c r="K4745" s="1">
        <v>0.801</v>
      </c>
      <c r="L4745" s="6">
        <f>if(J4745&gt;QUARTILE!$B$3, "TOP", if(J4745&lt;QUARTILE!$B$4, "BOTTOM", 0))</f>
        <v>0</v>
      </c>
      <c r="M4745" s="6">
        <f t="shared" si="1"/>
        <v>2</v>
      </c>
      <c r="N4745" s="6" t="str">
        <f t="shared" si="2"/>
        <v>Millenial</v>
      </c>
      <c r="O4745" s="6" t="str">
        <f t="shared" si="3"/>
        <v>Low Income</v>
      </c>
    </row>
    <row r="4746" hidden="1">
      <c r="A4746" s="1">
        <v>104744.0</v>
      </c>
      <c r="B4746" s="1">
        <v>55.0</v>
      </c>
      <c r="C4746" s="1">
        <v>10000.0</v>
      </c>
      <c r="D4746" s="1" t="s">
        <v>23</v>
      </c>
      <c r="E4746" s="1">
        <v>23643.65</v>
      </c>
      <c r="F4746" s="1">
        <v>3.0</v>
      </c>
      <c r="G4746" s="1">
        <v>16.0</v>
      </c>
      <c r="H4746" s="1">
        <v>3.0</v>
      </c>
      <c r="I4746" s="1" t="s">
        <v>22</v>
      </c>
      <c r="J4746" s="1">
        <v>0.706</v>
      </c>
      <c r="K4746" s="1">
        <v>0.192</v>
      </c>
      <c r="L4746" s="6">
        <f>if(J4746&gt;QUARTILE!$B$3, "TOP", if(J4746&lt;QUARTILE!$B$4, "BOTTOM", 0))</f>
        <v>0</v>
      </c>
      <c r="M4746" s="6">
        <f t="shared" si="1"/>
        <v>2</v>
      </c>
      <c r="N4746" s="6" t="str">
        <f t="shared" si="2"/>
        <v>Gen X</v>
      </c>
      <c r="O4746" s="6" t="str">
        <f t="shared" si="3"/>
        <v>Low Income</v>
      </c>
    </row>
    <row r="4747" hidden="1">
      <c r="A4747" s="1">
        <v>104745.0</v>
      </c>
      <c r="B4747" s="1">
        <v>18.0</v>
      </c>
      <c r="C4747" s="1">
        <v>19000.0</v>
      </c>
      <c r="D4747" s="1" t="s">
        <v>17</v>
      </c>
      <c r="E4747" s="1">
        <v>915.14</v>
      </c>
      <c r="F4747" s="1">
        <v>2.0</v>
      </c>
      <c r="G4747" s="1">
        <v>34.0</v>
      </c>
      <c r="H4747" s="1">
        <v>15.0</v>
      </c>
      <c r="I4747" s="1" t="s">
        <v>22</v>
      </c>
      <c r="J4747" s="1">
        <v>0.801</v>
      </c>
      <c r="K4747" s="1">
        <v>0.942</v>
      </c>
      <c r="L4747" s="6">
        <f>if(J4747&gt;QUARTILE!$B$3, "TOP", if(J4747&lt;QUARTILE!$B$4, "BOTTOM", 0))</f>
        <v>0</v>
      </c>
      <c r="M4747" s="6">
        <f t="shared" si="1"/>
        <v>2</v>
      </c>
      <c r="N4747" s="6" t="str">
        <f t="shared" si="2"/>
        <v>Millenial</v>
      </c>
      <c r="O4747" s="6" t="str">
        <f t="shared" si="3"/>
        <v>Low Income</v>
      </c>
    </row>
    <row r="4748" hidden="1">
      <c r="A4748" s="1">
        <v>104746.0</v>
      </c>
      <c r="B4748" s="1">
        <v>48.0</v>
      </c>
      <c r="C4748" s="1">
        <v>15000.0</v>
      </c>
      <c r="D4748" s="1" t="s">
        <v>27</v>
      </c>
      <c r="E4748" s="1">
        <v>13248.36</v>
      </c>
      <c r="F4748" s="1">
        <v>3.0</v>
      </c>
      <c r="G4748" s="1">
        <v>24.0</v>
      </c>
      <c r="H4748" s="1">
        <v>12.0</v>
      </c>
      <c r="I4748" s="1" t="s">
        <v>22</v>
      </c>
      <c r="J4748" s="1">
        <v>0.5</v>
      </c>
      <c r="K4748" s="1">
        <v>0.501</v>
      </c>
      <c r="L4748" s="6">
        <f>if(J4748&gt;QUARTILE!$B$3, "TOP", if(J4748&lt;QUARTILE!$B$4, "BOTTOM", 0))</f>
        <v>0</v>
      </c>
      <c r="M4748" s="6">
        <f t="shared" si="1"/>
        <v>2</v>
      </c>
      <c r="N4748" s="6" t="str">
        <f t="shared" si="2"/>
        <v>Gen X</v>
      </c>
      <c r="O4748" s="6" t="str">
        <f t="shared" si="3"/>
        <v>Low Income</v>
      </c>
    </row>
    <row r="4749" hidden="1">
      <c r="A4749" s="1">
        <v>104747.0</v>
      </c>
      <c r="B4749" s="1">
        <v>21.0</v>
      </c>
      <c r="C4749" s="1">
        <v>13000.0</v>
      </c>
      <c r="D4749" s="1" t="s">
        <v>17</v>
      </c>
      <c r="E4749" s="1">
        <v>13309.46</v>
      </c>
      <c r="F4749" s="1">
        <v>1.0</v>
      </c>
      <c r="G4749" s="1">
        <v>14.0</v>
      </c>
      <c r="H4749" s="1">
        <v>14.0</v>
      </c>
      <c r="I4749" s="1" t="s">
        <v>18</v>
      </c>
      <c r="J4749" s="1">
        <v>0.194</v>
      </c>
      <c r="K4749" s="1">
        <v>0.283</v>
      </c>
      <c r="L4749" s="6" t="str">
        <f>if(J4749&gt;QUARTILE!$B$3, "TOP", if(J4749&lt;QUARTILE!$B$4, "BOTTOM", 0))</f>
        <v>BOTTOM</v>
      </c>
      <c r="M4749" s="6">
        <f t="shared" si="1"/>
        <v>1</v>
      </c>
      <c r="N4749" s="6" t="str">
        <f t="shared" si="2"/>
        <v>Millenial</v>
      </c>
      <c r="O4749" s="6" t="str">
        <f t="shared" si="3"/>
        <v>Low Income</v>
      </c>
    </row>
    <row r="4750" hidden="1">
      <c r="A4750" s="1">
        <v>104748.0</v>
      </c>
      <c r="B4750" s="1">
        <v>66.0</v>
      </c>
      <c r="C4750" s="1">
        <v>45000.0</v>
      </c>
      <c r="D4750" s="1" t="s">
        <v>17</v>
      </c>
      <c r="E4750" s="1">
        <v>3534.15</v>
      </c>
      <c r="F4750" s="1">
        <v>5.0</v>
      </c>
      <c r="G4750" s="1">
        <v>13.0</v>
      </c>
      <c r="H4750" s="1">
        <v>9.0</v>
      </c>
      <c r="I4750" s="1" t="s">
        <v>22</v>
      </c>
      <c r="J4750" s="1">
        <v>0.476</v>
      </c>
      <c r="K4750" s="1">
        <v>0.34</v>
      </c>
      <c r="L4750" s="6">
        <f>if(J4750&gt;QUARTILE!$B$3, "TOP", if(J4750&lt;QUARTILE!$B$4, "BOTTOM", 0))</f>
        <v>0</v>
      </c>
      <c r="M4750" s="6">
        <f t="shared" si="1"/>
        <v>2</v>
      </c>
      <c r="N4750" s="6" t="str">
        <f t="shared" si="2"/>
        <v>Baby Boomer</v>
      </c>
      <c r="O4750" s="6" t="str">
        <f t="shared" si="3"/>
        <v>Medium Income</v>
      </c>
    </row>
    <row r="4751" hidden="1">
      <c r="A4751" s="1">
        <v>104749.0</v>
      </c>
      <c r="B4751" s="1">
        <v>62.0</v>
      </c>
      <c r="C4751" s="1">
        <v>10000.0</v>
      </c>
      <c r="D4751" s="1" t="s">
        <v>27</v>
      </c>
      <c r="E4751" s="1">
        <v>36327.74</v>
      </c>
      <c r="F4751" s="1">
        <v>3.0</v>
      </c>
      <c r="G4751" s="1">
        <v>29.0</v>
      </c>
      <c r="H4751" s="1">
        <v>7.0</v>
      </c>
      <c r="I4751" s="1" t="s">
        <v>18</v>
      </c>
      <c r="J4751" s="1">
        <v>0.412</v>
      </c>
      <c r="K4751" s="1">
        <v>0.157</v>
      </c>
      <c r="L4751" s="6">
        <f>if(J4751&gt;QUARTILE!$B$3, "TOP", if(J4751&lt;QUARTILE!$B$4, "BOTTOM", 0))</f>
        <v>0</v>
      </c>
      <c r="M4751" s="6">
        <f t="shared" si="1"/>
        <v>1</v>
      </c>
      <c r="N4751" s="6" t="str">
        <f t="shared" si="2"/>
        <v>Baby Boomer</v>
      </c>
      <c r="O4751" s="6" t="str">
        <f t="shared" si="3"/>
        <v>Low Income</v>
      </c>
    </row>
    <row r="4752" hidden="1">
      <c r="A4752" s="1">
        <v>104750.0</v>
      </c>
      <c r="B4752" s="1">
        <v>67.0</v>
      </c>
      <c r="C4752" s="1">
        <v>12000.0</v>
      </c>
      <c r="D4752" s="1" t="s">
        <v>27</v>
      </c>
      <c r="E4752" s="1">
        <v>31872.48</v>
      </c>
      <c r="F4752" s="1">
        <v>3.0</v>
      </c>
      <c r="G4752" s="1">
        <v>23.0</v>
      </c>
      <c r="H4752" s="1">
        <v>9.0</v>
      </c>
      <c r="I4752" s="1" t="s">
        <v>18</v>
      </c>
      <c r="J4752" s="1">
        <v>0.794</v>
      </c>
      <c r="K4752" s="1">
        <v>0.284</v>
      </c>
      <c r="L4752" s="6">
        <f>if(J4752&gt;QUARTILE!$B$3, "TOP", if(J4752&lt;QUARTILE!$B$4, "BOTTOM", 0))</f>
        <v>0</v>
      </c>
      <c r="M4752" s="6">
        <f t="shared" si="1"/>
        <v>1</v>
      </c>
      <c r="N4752" s="6" t="str">
        <f t="shared" si="2"/>
        <v>Baby Boomer</v>
      </c>
      <c r="O4752" s="6" t="str">
        <f t="shared" si="3"/>
        <v>Low Income</v>
      </c>
    </row>
    <row r="4753" hidden="1">
      <c r="A4753" s="1">
        <v>104751.0</v>
      </c>
      <c r="B4753" s="1">
        <v>22.0</v>
      </c>
      <c r="C4753" s="1">
        <v>14000.0</v>
      </c>
      <c r="D4753" s="1" t="s">
        <v>23</v>
      </c>
      <c r="E4753" s="1">
        <v>3314.77</v>
      </c>
      <c r="F4753" s="1">
        <v>4.0</v>
      </c>
      <c r="G4753" s="1">
        <v>22.0</v>
      </c>
      <c r="H4753" s="1">
        <v>17.0</v>
      </c>
      <c r="I4753" s="1" t="s">
        <v>18</v>
      </c>
      <c r="J4753" s="1">
        <v>0.187</v>
      </c>
      <c r="K4753" s="1">
        <v>0.081</v>
      </c>
      <c r="L4753" s="6" t="str">
        <f>if(J4753&gt;QUARTILE!$B$3, "TOP", if(J4753&lt;QUARTILE!$B$4, "BOTTOM", 0))</f>
        <v>BOTTOM</v>
      </c>
      <c r="M4753" s="6">
        <f t="shared" si="1"/>
        <v>1</v>
      </c>
      <c r="N4753" s="6" t="str">
        <f t="shared" si="2"/>
        <v>Millenial</v>
      </c>
      <c r="O4753" s="6" t="str">
        <f t="shared" si="3"/>
        <v>Low Income</v>
      </c>
    </row>
    <row r="4754" hidden="1">
      <c r="A4754" s="1">
        <v>104752.0</v>
      </c>
      <c r="B4754" s="1">
        <v>47.0</v>
      </c>
      <c r="C4754" s="1">
        <v>17000.0</v>
      </c>
      <c r="D4754" s="1" t="s">
        <v>17</v>
      </c>
      <c r="E4754" s="1">
        <v>9045.7</v>
      </c>
      <c r="F4754" s="1">
        <v>5.0</v>
      </c>
      <c r="G4754" s="1">
        <v>20.0</v>
      </c>
      <c r="H4754" s="1">
        <v>12.0</v>
      </c>
      <c r="I4754" s="1" t="s">
        <v>22</v>
      </c>
      <c r="J4754" s="1">
        <v>0.332</v>
      </c>
      <c r="K4754" s="1">
        <v>0.773</v>
      </c>
      <c r="L4754" s="6">
        <f>if(J4754&gt;QUARTILE!$B$3, "TOP", if(J4754&lt;QUARTILE!$B$4, "BOTTOM", 0))</f>
        <v>0</v>
      </c>
      <c r="M4754" s="6">
        <f t="shared" si="1"/>
        <v>2</v>
      </c>
      <c r="N4754" s="6" t="str">
        <f t="shared" si="2"/>
        <v>Gen X</v>
      </c>
      <c r="O4754" s="6" t="str">
        <f t="shared" si="3"/>
        <v>Low Income</v>
      </c>
    </row>
    <row r="4755" hidden="1">
      <c r="A4755" s="1">
        <v>104753.0</v>
      </c>
      <c r="B4755" s="1">
        <v>73.0</v>
      </c>
      <c r="C4755" s="1">
        <v>13000.0</v>
      </c>
      <c r="D4755" s="1" t="s">
        <v>25</v>
      </c>
      <c r="E4755" s="1">
        <v>2116.76</v>
      </c>
      <c r="F4755" s="1">
        <v>5.0</v>
      </c>
      <c r="G4755" s="1">
        <v>12.0</v>
      </c>
      <c r="H4755" s="1">
        <v>3.0</v>
      </c>
      <c r="I4755" s="1" t="s">
        <v>22</v>
      </c>
      <c r="J4755" s="1">
        <v>0.057</v>
      </c>
      <c r="K4755" s="1">
        <v>0.914</v>
      </c>
      <c r="L4755" s="6" t="str">
        <f>if(J4755&gt;QUARTILE!$B$3, "TOP", if(J4755&lt;QUARTILE!$B$4, "BOTTOM", 0))</f>
        <v>BOTTOM</v>
      </c>
      <c r="M4755" s="6">
        <f t="shared" si="1"/>
        <v>2</v>
      </c>
      <c r="N4755" s="6" t="str">
        <f t="shared" si="2"/>
        <v>Baby Boomer</v>
      </c>
      <c r="O4755" s="6" t="str">
        <f t="shared" si="3"/>
        <v>Low Income</v>
      </c>
    </row>
    <row r="4756" hidden="1">
      <c r="A4756" s="1">
        <v>104754.0</v>
      </c>
      <c r="B4756" s="1">
        <v>41.0</v>
      </c>
      <c r="C4756" s="1">
        <v>18000.0</v>
      </c>
      <c r="D4756" s="1" t="s">
        <v>25</v>
      </c>
      <c r="E4756" s="1">
        <v>37757.76</v>
      </c>
      <c r="F4756" s="1">
        <v>3.0</v>
      </c>
      <c r="G4756" s="1">
        <v>19.0</v>
      </c>
      <c r="H4756" s="1">
        <v>7.0</v>
      </c>
      <c r="I4756" s="1" t="s">
        <v>18</v>
      </c>
      <c r="J4756" s="1">
        <v>0.966</v>
      </c>
      <c r="K4756" s="1">
        <v>0.559</v>
      </c>
      <c r="L4756" s="6" t="str">
        <f>if(J4756&gt;QUARTILE!$B$3, "TOP", if(J4756&lt;QUARTILE!$B$4, "BOTTOM", 0))</f>
        <v>TOP</v>
      </c>
      <c r="M4756" s="6">
        <f t="shared" si="1"/>
        <v>1</v>
      </c>
      <c r="N4756" s="6" t="str">
        <f t="shared" si="2"/>
        <v>Gen X</v>
      </c>
      <c r="O4756" s="6" t="str">
        <f t="shared" si="3"/>
        <v>Low Income</v>
      </c>
    </row>
    <row r="4757" hidden="1">
      <c r="A4757" s="1">
        <v>104755.0</v>
      </c>
      <c r="B4757" s="1">
        <v>76.0</v>
      </c>
      <c r="C4757" s="1">
        <v>26000.0</v>
      </c>
      <c r="D4757" s="1" t="s">
        <v>23</v>
      </c>
      <c r="E4757" s="1">
        <v>7811.14</v>
      </c>
      <c r="F4757" s="1">
        <v>1.0</v>
      </c>
      <c r="G4757" s="1">
        <v>12.0</v>
      </c>
      <c r="H4757" s="1">
        <v>3.0</v>
      </c>
      <c r="I4757" s="1" t="s">
        <v>22</v>
      </c>
      <c r="J4757" s="1">
        <v>0.457</v>
      </c>
      <c r="K4757" s="1">
        <v>0.809</v>
      </c>
      <c r="L4757" s="6">
        <f>if(J4757&gt;QUARTILE!$B$3, "TOP", if(J4757&lt;QUARTILE!$B$4, "BOTTOM", 0))</f>
        <v>0</v>
      </c>
      <c r="M4757" s="6">
        <f t="shared" si="1"/>
        <v>2</v>
      </c>
      <c r="N4757" s="6" t="str">
        <f t="shared" si="2"/>
        <v>Baby Boomer</v>
      </c>
      <c r="O4757" s="6" t="str">
        <f t="shared" si="3"/>
        <v>Low Income</v>
      </c>
    </row>
    <row r="4758" hidden="1">
      <c r="A4758" s="1">
        <v>104756.0</v>
      </c>
      <c r="B4758" s="1">
        <v>20.0</v>
      </c>
      <c r="C4758" s="1">
        <v>33000.0</v>
      </c>
      <c r="D4758" s="1" t="s">
        <v>24</v>
      </c>
      <c r="E4758" s="1">
        <v>11571.97</v>
      </c>
      <c r="F4758" s="1">
        <v>4.0</v>
      </c>
      <c r="G4758" s="1">
        <v>20.0</v>
      </c>
      <c r="H4758" s="1">
        <v>16.0</v>
      </c>
      <c r="I4758" s="1" t="s">
        <v>22</v>
      </c>
      <c r="J4758" s="1">
        <v>0.776</v>
      </c>
      <c r="K4758" s="1">
        <v>0.178</v>
      </c>
      <c r="L4758" s="6">
        <f>if(J4758&gt;QUARTILE!$B$3, "TOP", if(J4758&lt;QUARTILE!$B$4, "BOTTOM", 0))</f>
        <v>0</v>
      </c>
      <c r="M4758" s="6">
        <f t="shared" si="1"/>
        <v>2</v>
      </c>
      <c r="N4758" s="6" t="str">
        <f t="shared" si="2"/>
        <v>Millenial</v>
      </c>
      <c r="O4758" s="6" t="str">
        <f t="shared" si="3"/>
        <v>Low Income</v>
      </c>
    </row>
    <row r="4759" hidden="1">
      <c r="A4759" s="1">
        <v>104757.0</v>
      </c>
      <c r="B4759" s="1">
        <v>28.0</v>
      </c>
      <c r="C4759" s="1">
        <v>32000.0</v>
      </c>
      <c r="D4759" s="1" t="s">
        <v>21</v>
      </c>
      <c r="E4759" s="1">
        <v>7827.46</v>
      </c>
      <c r="F4759" s="1">
        <v>1.0</v>
      </c>
      <c r="G4759" s="1">
        <v>23.0</v>
      </c>
      <c r="H4759" s="1">
        <v>19.0</v>
      </c>
      <c r="I4759" s="1" t="s">
        <v>22</v>
      </c>
      <c r="J4759" s="1">
        <v>0.098</v>
      </c>
      <c r="K4759" s="1">
        <v>0.063</v>
      </c>
      <c r="L4759" s="6" t="str">
        <f>if(J4759&gt;QUARTILE!$B$3, "TOP", if(J4759&lt;QUARTILE!$B$4, "BOTTOM", 0))</f>
        <v>BOTTOM</v>
      </c>
      <c r="M4759" s="6">
        <f t="shared" si="1"/>
        <v>2</v>
      </c>
      <c r="N4759" s="6" t="str">
        <f t="shared" si="2"/>
        <v>Millenial</v>
      </c>
      <c r="O4759" s="6" t="str">
        <f t="shared" si="3"/>
        <v>Low Income</v>
      </c>
    </row>
    <row r="4760" hidden="1">
      <c r="A4760" s="1">
        <v>104758.0</v>
      </c>
      <c r="B4760" s="1">
        <v>62.0</v>
      </c>
      <c r="C4760" s="1">
        <v>7000.0</v>
      </c>
      <c r="D4760" s="1" t="s">
        <v>25</v>
      </c>
      <c r="E4760" s="1">
        <v>7422.03</v>
      </c>
      <c r="F4760" s="1">
        <v>3.0</v>
      </c>
      <c r="G4760" s="1">
        <v>20.0</v>
      </c>
      <c r="H4760" s="1">
        <v>3.0</v>
      </c>
      <c r="I4760" s="1" t="s">
        <v>22</v>
      </c>
      <c r="J4760" s="1">
        <v>0.244</v>
      </c>
      <c r="K4760" s="1">
        <v>0.627</v>
      </c>
      <c r="L4760" s="6" t="str">
        <f>if(J4760&gt;QUARTILE!$B$3, "TOP", if(J4760&lt;QUARTILE!$B$4, "BOTTOM", 0))</f>
        <v>BOTTOM</v>
      </c>
      <c r="M4760" s="6">
        <f t="shared" si="1"/>
        <v>2</v>
      </c>
      <c r="N4760" s="6" t="str">
        <f t="shared" si="2"/>
        <v>Baby Boomer</v>
      </c>
      <c r="O4760" s="6" t="str">
        <f t="shared" si="3"/>
        <v>Low Income</v>
      </c>
    </row>
    <row r="4761" hidden="1">
      <c r="A4761" s="1">
        <v>104759.0</v>
      </c>
      <c r="B4761" s="1">
        <v>21.0</v>
      </c>
      <c r="C4761" s="1">
        <v>28000.0</v>
      </c>
      <c r="D4761" s="1" t="s">
        <v>25</v>
      </c>
      <c r="E4761" s="1">
        <v>27511.22</v>
      </c>
      <c r="F4761" s="1">
        <v>5.0</v>
      </c>
      <c r="G4761" s="1">
        <v>18.0</v>
      </c>
      <c r="H4761" s="1">
        <v>10.0</v>
      </c>
      <c r="I4761" s="1" t="s">
        <v>22</v>
      </c>
      <c r="J4761" s="1">
        <v>0.9</v>
      </c>
      <c r="K4761" s="1">
        <v>0.768</v>
      </c>
      <c r="L4761" s="6" t="str">
        <f>if(J4761&gt;QUARTILE!$B$3, "TOP", if(J4761&lt;QUARTILE!$B$4, "BOTTOM", 0))</f>
        <v>TOP</v>
      </c>
      <c r="M4761" s="6">
        <f t="shared" si="1"/>
        <v>2</v>
      </c>
      <c r="N4761" s="6" t="str">
        <f t="shared" si="2"/>
        <v>Millenial</v>
      </c>
      <c r="O4761" s="6" t="str">
        <f t="shared" si="3"/>
        <v>Low Income</v>
      </c>
    </row>
    <row r="4762" hidden="1">
      <c r="A4762" s="1">
        <v>104760.0</v>
      </c>
      <c r="B4762" s="1">
        <v>43.0</v>
      </c>
      <c r="C4762" s="1">
        <v>29000.0</v>
      </c>
      <c r="D4762" s="1" t="s">
        <v>27</v>
      </c>
      <c r="E4762" s="1">
        <v>27532.13</v>
      </c>
      <c r="F4762" s="1">
        <v>5.0</v>
      </c>
      <c r="G4762" s="1">
        <v>22.0</v>
      </c>
      <c r="H4762" s="1">
        <v>7.0</v>
      </c>
      <c r="I4762" s="1" t="s">
        <v>22</v>
      </c>
      <c r="J4762" s="1">
        <v>0.595</v>
      </c>
      <c r="K4762" s="1">
        <v>0.784</v>
      </c>
      <c r="L4762" s="6">
        <f>if(J4762&gt;QUARTILE!$B$3, "TOP", if(J4762&lt;QUARTILE!$B$4, "BOTTOM", 0))</f>
        <v>0</v>
      </c>
      <c r="M4762" s="6">
        <f t="shared" si="1"/>
        <v>2</v>
      </c>
      <c r="N4762" s="6" t="str">
        <f t="shared" si="2"/>
        <v>Gen X</v>
      </c>
      <c r="O4762" s="6" t="str">
        <f t="shared" si="3"/>
        <v>Low Income</v>
      </c>
    </row>
    <row r="4763" hidden="1">
      <c r="A4763" s="1">
        <v>104761.0</v>
      </c>
      <c r="B4763" s="1">
        <v>44.0</v>
      </c>
      <c r="C4763" s="1">
        <v>15000.0</v>
      </c>
      <c r="D4763" s="1" t="s">
        <v>23</v>
      </c>
      <c r="E4763" s="1">
        <v>14587.44</v>
      </c>
      <c r="F4763" s="1">
        <v>1.0</v>
      </c>
      <c r="G4763" s="1">
        <v>21.0</v>
      </c>
      <c r="H4763" s="1">
        <v>13.0</v>
      </c>
      <c r="I4763" s="1" t="s">
        <v>18</v>
      </c>
      <c r="J4763" s="1">
        <v>0.056</v>
      </c>
      <c r="K4763" s="1">
        <v>0.533</v>
      </c>
      <c r="L4763" s="6" t="str">
        <f>if(J4763&gt;QUARTILE!$B$3, "TOP", if(J4763&lt;QUARTILE!$B$4, "BOTTOM", 0))</f>
        <v>BOTTOM</v>
      </c>
      <c r="M4763" s="6">
        <f t="shared" si="1"/>
        <v>1</v>
      </c>
      <c r="N4763" s="6" t="str">
        <f t="shared" si="2"/>
        <v>Gen X</v>
      </c>
      <c r="O4763" s="6" t="str">
        <f t="shared" si="3"/>
        <v>Low Income</v>
      </c>
    </row>
    <row r="4764" hidden="1">
      <c r="A4764" s="1">
        <v>104762.0</v>
      </c>
      <c r="B4764" s="1">
        <v>63.0</v>
      </c>
      <c r="C4764" s="1">
        <v>60000.0</v>
      </c>
      <c r="D4764" s="1" t="s">
        <v>23</v>
      </c>
      <c r="E4764" s="1">
        <v>21436.5</v>
      </c>
      <c r="F4764" s="1">
        <v>2.0</v>
      </c>
      <c r="G4764" s="1">
        <v>17.0</v>
      </c>
      <c r="H4764" s="1">
        <v>1.0</v>
      </c>
      <c r="I4764" s="1" t="s">
        <v>22</v>
      </c>
      <c r="J4764" s="1">
        <v>1.0</v>
      </c>
      <c r="K4764" s="1">
        <v>0.622</v>
      </c>
      <c r="L4764" s="6" t="str">
        <f>if(J4764&gt;QUARTILE!$B$3, "TOP", if(J4764&lt;QUARTILE!$B$4, "BOTTOM", 0))</f>
        <v>TOP</v>
      </c>
      <c r="M4764" s="6">
        <f t="shared" si="1"/>
        <v>2</v>
      </c>
      <c r="N4764" s="6" t="str">
        <f t="shared" si="2"/>
        <v>Baby Boomer</v>
      </c>
      <c r="O4764" s="6" t="str">
        <f t="shared" si="3"/>
        <v>Medium Income</v>
      </c>
    </row>
    <row r="4765" hidden="1">
      <c r="A4765" s="1">
        <v>104763.0</v>
      </c>
      <c r="B4765" s="1">
        <v>71.0</v>
      </c>
      <c r="C4765" s="1">
        <v>42000.0</v>
      </c>
      <c r="D4765" s="1" t="s">
        <v>27</v>
      </c>
      <c r="E4765" s="1">
        <v>14335.0</v>
      </c>
      <c r="F4765" s="1">
        <v>3.0</v>
      </c>
      <c r="G4765" s="1">
        <v>26.0</v>
      </c>
      <c r="H4765" s="1">
        <v>4.0</v>
      </c>
      <c r="I4765" s="1" t="s">
        <v>22</v>
      </c>
      <c r="J4765" s="1">
        <v>0.983</v>
      </c>
      <c r="K4765" s="1">
        <v>0.368</v>
      </c>
      <c r="L4765" s="6" t="str">
        <f>if(J4765&gt;QUARTILE!$B$3, "TOP", if(J4765&lt;QUARTILE!$B$4, "BOTTOM", 0))</f>
        <v>TOP</v>
      </c>
      <c r="M4765" s="6">
        <f t="shared" si="1"/>
        <v>2</v>
      </c>
      <c r="N4765" s="6" t="str">
        <f t="shared" si="2"/>
        <v>Baby Boomer</v>
      </c>
      <c r="O4765" s="6" t="str">
        <f t="shared" si="3"/>
        <v>Low Income</v>
      </c>
    </row>
    <row r="4766" hidden="1">
      <c r="A4766" s="1">
        <v>104764.0</v>
      </c>
      <c r="B4766" s="1">
        <v>60.0</v>
      </c>
      <c r="C4766" s="1">
        <v>20000.0</v>
      </c>
      <c r="D4766" s="1" t="s">
        <v>23</v>
      </c>
      <c r="E4766" s="1">
        <v>580.12</v>
      </c>
      <c r="F4766" s="1">
        <v>5.0</v>
      </c>
      <c r="G4766" s="1">
        <v>18.0</v>
      </c>
      <c r="H4766" s="1">
        <v>6.0</v>
      </c>
      <c r="I4766" s="1" t="s">
        <v>22</v>
      </c>
      <c r="J4766" s="1">
        <v>0.711</v>
      </c>
      <c r="K4766" s="1">
        <v>0.781</v>
      </c>
      <c r="L4766" s="6">
        <f>if(J4766&gt;QUARTILE!$B$3, "TOP", if(J4766&lt;QUARTILE!$B$4, "BOTTOM", 0))</f>
        <v>0</v>
      </c>
      <c r="M4766" s="6">
        <f t="shared" si="1"/>
        <v>2</v>
      </c>
      <c r="N4766" s="6" t="str">
        <f t="shared" si="2"/>
        <v>Gen X</v>
      </c>
      <c r="O4766" s="6" t="str">
        <f t="shared" si="3"/>
        <v>Low Income</v>
      </c>
    </row>
    <row r="4767" hidden="1">
      <c r="A4767" s="1">
        <v>104765.0</v>
      </c>
      <c r="B4767" s="1">
        <v>44.0</v>
      </c>
      <c r="C4767" s="1">
        <v>15000.0</v>
      </c>
      <c r="D4767" s="1" t="s">
        <v>25</v>
      </c>
      <c r="E4767" s="1">
        <v>1365.71</v>
      </c>
      <c r="F4767" s="1">
        <v>2.0</v>
      </c>
      <c r="G4767" s="1">
        <v>23.0</v>
      </c>
      <c r="H4767" s="1">
        <v>15.0</v>
      </c>
      <c r="I4767" s="1" t="s">
        <v>18</v>
      </c>
      <c r="J4767" s="1">
        <v>0.778</v>
      </c>
      <c r="K4767" s="1">
        <v>0.698</v>
      </c>
      <c r="L4767" s="6">
        <f>if(J4767&gt;QUARTILE!$B$3, "TOP", if(J4767&lt;QUARTILE!$B$4, "BOTTOM", 0))</f>
        <v>0</v>
      </c>
      <c r="M4767" s="6">
        <f t="shared" si="1"/>
        <v>1</v>
      </c>
      <c r="N4767" s="6" t="str">
        <f t="shared" si="2"/>
        <v>Gen X</v>
      </c>
      <c r="O4767" s="6" t="str">
        <f t="shared" si="3"/>
        <v>Low Income</v>
      </c>
    </row>
    <row r="4768" hidden="1">
      <c r="A4768" s="1">
        <v>104766.0</v>
      </c>
      <c r="B4768" s="1">
        <v>59.0</v>
      </c>
      <c r="C4768" s="1">
        <v>59000.0</v>
      </c>
      <c r="D4768" s="1" t="s">
        <v>25</v>
      </c>
      <c r="E4768" s="1">
        <v>9681.75</v>
      </c>
      <c r="F4768" s="1">
        <v>5.0</v>
      </c>
      <c r="G4768" s="1">
        <v>26.0</v>
      </c>
      <c r="H4768" s="1">
        <v>4.0</v>
      </c>
      <c r="I4768" s="1" t="s">
        <v>22</v>
      </c>
      <c r="J4768" s="1">
        <v>0.284</v>
      </c>
      <c r="K4768" s="1">
        <v>0.136</v>
      </c>
      <c r="L4768" s="6" t="str">
        <f>if(J4768&gt;QUARTILE!$B$3, "TOP", if(J4768&lt;QUARTILE!$B$4, "BOTTOM", 0))</f>
        <v>BOTTOM</v>
      </c>
      <c r="M4768" s="6">
        <f t="shared" si="1"/>
        <v>2</v>
      </c>
      <c r="N4768" s="6" t="str">
        <f t="shared" si="2"/>
        <v>Gen X</v>
      </c>
      <c r="O4768" s="6" t="str">
        <f t="shared" si="3"/>
        <v>Medium Income</v>
      </c>
    </row>
    <row r="4769" hidden="1">
      <c r="A4769" s="1">
        <v>104767.0</v>
      </c>
      <c r="B4769" s="1">
        <v>68.0</v>
      </c>
      <c r="C4769" s="1">
        <v>22000.0</v>
      </c>
      <c r="D4769" s="1" t="s">
        <v>25</v>
      </c>
      <c r="E4769" s="1">
        <v>27705.61</v>
      </c>
      <c r="F4769" s="1">
        <v>5.0</v>
      </c>
      <c r="G4769" s="1">
        <v>19.0</v>
      </c>
      <c r="H4769" s="1">
        <v>4.0</v>
      </c>
      <c r="I4769" s="1" t="s">
        <v>22</v>
      </c>
      <c r="J4769" s="1">
        <v>0.816</v>
      </c>
      <c r="K4769" s="1">
        <v>0.229</v>
      </c>
      <c r="L4769" s="6">
        <f>if(J4769&gt;QUARTILE!$B$3, "TOP", if(J4769&lt;QUARTILE!$B$4, "BOTTOM", 0))</f>
        <v>0</v>
      </c>
      <c r="M4769" s="6">
        <f t="shared" si="1"/>
        <v>2</v>
      </c>
      <c r="N4769" s="6" t="str">
        <f t="shared" si="2"/>
        <v>Baby Boomer</v>
      </c>
      <c r="O4769" s="6" t="str">
        <f t="shared" si="3"/>
        <v>Low Income</v>
      </c>
    </row>
    <row r="4770" hidden="1">
      <c r="A4770" s="1">
        <v>104768.0</v>
      </c>
      <c r="B4770" s="1">
        <v>67.0</v>
      </c>
      <c r="C4770" s="1">
        <v>23000.0</v>
      </c>
      <c r="D4770" s="1" t="s">
        <v>23</v>
      </c>
      <c r="E4770" s="1">
        <v>48889.02</v>
      </c>
      <c r="F4770" s="1">
        <v>2.0</v>
      </c>
      <c r="G4770" s="1">
        <v>19.0</v>
      </c>
      <c r="H4770" s="1">
        <v>5.0</v>
      </c>
      <c r="I4770" s="1" t="s">
        <v>18</v>
      </c>
      <c r="J4770" s="1">
        <v>0.249</v>
      </c>
      <c r="K4770" s="1">
        <v>0.052</v>
      </c>
      <c r="L4770" s="6" t="str">
        <f>if(J4770&gt;QUARTILE!$B$3, "TOP", if(J4770&lt;QUARTILE!$B$4, "BOTTOM", 0))</f>
        <v>BOTTOM</v>
      </c>
      <c r="M4770" s="6">
        <f t="shared" si="1"/>
        <v>1</v>
      </c>
      <c r="N4770" s="6" t="str">
        <f t="shared" si="2"/>
        <v>Baby Boomer</v>
      </c>
      <c r="O4770" s="6" t="str">
        <f t="shared" si="3"/>
        <v>Low Income</v>
      </c>
    </row>
    <row r="4771" hidden="1">
      <c r="A4771" s="1">
        <v>104769.0</v>
      </c>
      <c r="B4771" s="1">
        <v>23.0</v>
      </c>
      <c r="C4771" s="1">
        <v>23000.0</v>
      </c>
      <c r="D4771" s="1" t="s">
        <v>25</v>
      </c>
      <c r="E4771" s="1">
        <v>603.17</v>
      </c>
      <c r="F4771" s="1">
        <v>1.0</v>
      </c>
      <c r="G4771" s="1">
        <v>16.0</v>
      </c>
      <c r="H4771" s="1">
        <v>18.0</v>
      </c>
      <c r="I4771" s="1" t="s">
        <v>18</v>
      </c>
      <c r="J4771" s="1">
        <v>0.94</v>
      </c>
      <c r="K4771" s="1">
        <v>0.506</v>
      </c>
      <c r="L4771" s="6" t="str">
        <f>if(J4771&gt;QUARTILE!$B$3, "TOP", if(J4771&lt;QUARTILE!$B$4, "BOTTOM", 0))</f>
        <v>TOP</v>
      </c>
      <c r="M4771" s="6">
        <f t="shared" si="1"/>
        <v>1</v>
      </c>
      <c r="N4771" s="6" t="str">
        <f t="shared" si="2"/>
        <v>Millenial</v>
      </c>
      <c r="O4771" s="6" t="str">
        <f t="shared" si="3"/>
        <v>Low Income</v>
      </c>
    </row>
    <row r="4772" hidden="1">
      <c r="A4772" s="1">
        <v>104770.0</v>
      </c>
      <c r="B4772" s="1">
        <v>76.0</v>
      </c>
      <c r="C4772" s="1">
        <v>88000.0</v>
      </c>
      <c r="D4772" s="1" t="s">
        <v>25</v>
      </c>
      <c r="E4772" s="1">
        <v>9178.27</v>
      </c>
      <c r="F4772" s="1">
        <v>3.0</v>
      </c>
      <c r="G4772" s="1">
        <v>20.0</v>
      </c>
      <c r="H4772" s="1">
        <v>7.0</v>
      </c>
      <c r="I4772" s="1" t="s">
        <v>22</v>
      </c>
      <c r="J4772" s="1">
        <v>0.655</v>
      </c>
      <c r="K4772" s="1">
        <v>0.202</v>
      </c>
      <c r="L4772" s="6">
        <f>if(J4772&gt;QUARTILE!$B$3, "TOP", if(J4772&lt;QUARTILE!$B$4, "BOTTOM", 0))</f>
        <v>0</v>
      </c>
      <c r="M4772" s="6">
        <f t="shared" si="1"/>
        <v>2</v>
      </c>
      <c r="N4772" s="6" t="str">
        <f t="shared" si="2"/>
        <v>Baby Boomer</v>
      </c>
      <c r="O4772" s="6" t="str">
        <f t="shared" si="3"/>
        <v>Medium Income</v>
      </c>
    </row>
    <row r="4773" hidden="1">
      <c r="A4773" s="1">
        <v>104771.0</v>
      </c>
      <c r="B4773" s="1">
        <v>78.0</v>
      </c>
      <c r="C4773" s="1">
        <v>19000.0</v>
      </c>
      <c r="D4773" s="1" t="s">
        <v>25</v>
      </c>
      <c r="E4773" s="1">
        <v>5066.45</v>
      </c>
      <c r="F4773" s="1">
        <v>2.0</v>
      </c>
      <c r="G4773" s="1">
        <v>20.0</v>
      </c>
      <c r="H4773" s="1">
        <v>1.0</v>
      </c>
      <c r="I4773" s="1" t="s">
        <v>22</v>
      </c>
      <c r="J4773" s="1">
        <v>0.191</v>
      </c>
      <c r="K4773" s="1">
        <v>0.159</v>
      </c>
      <c r="L4773" s="6" t="str">
        <f>if(J4773&gt;QUARTILE!$B$3, "TOP", if(J4773&lt;QUARTILE!$B$4, "BOTTOM", 0))</f>
        <v>BOTTOM</v>
      </c>
      <c r="M4773" s="6">
        <f t="shared" si="1"/>
        <v>2</v>
      </c>
      <c r="N4773" s="6" t="str">
        <f t="shared" si="2"/>
        <v>Baby Boomer</v>
      </c>
      <c r="O4773" s="6" t="str">
        <f t="shared" si="3"/>
        <v>Low Income</v>
      </c>
    </row>
    <row r="4774" hidden="1">
      <c r="A4774" s="1">
        <v>104772.0</v>
      </c>
      <c r="B4774" s="1">
        <v>32.0</v>
      </c>
      <c r="C4774" s="1">
        <v>22000.0</v>
      </c>
      <c r="D4774" s="1" t="s">
        <v>27</v>
      </c>
      <c r="E4774" s="1">
        <v>33770.19</v>
      </c>
      <c r="F4774" s="1">
        <v>2.0</v>
      </c>
      <c r="G4774" s="1">
        <v>23.0</v>
      </c>
      <c r="H4774" s="1">
        <v>10.0</v>
      </c>
      <c r="I4774" s="1" t="s">
        <v>18</v>
      </c>
      <c r="J4774" s="1">
        <v>0.189</v>
      </c>
      <c r="K4774" s="1">
        <v>0.06</v>
      </c>
      <c r="L4774" s="6" t="str">
        <f>if(J4774&gt;QUARTILE!$B$3, "TOP", if(J4774&lt;QUARTILE!$B$4, "BOTTOM", 0))</f>
        <v>BOTTOM</v>
      </c>
      <c r="M4774" s="6">
        <f t="shared" si="1"/>
        <v>1</v>
      </c>
      <c r="N4774" s="6" t="str">
        <f t="shared" si="2"/>
        <v>Gen X</v>
      </c>
      <c r="O4774" s="6" t="str">
        <f t="shared" si="3"/>
        <v>Low Income</v>
      </c>
    </row>
    <row r="4775" hidden="1">
      <c r="A4775" s="1">
        <v>104773.0</v>
      </c>
      <c r="B4775" s="1">
        <v>70.0</v>
      </c>
      <c r="C4775" s="1">
        <v>13000.0</v>
      </c>
      <c r="D4775" s="1" t="s">
        <v>30</v>
      </c>
      <c r="E4775" s="1">
        <v>37411.92</v>
      </c>
      <c r="F4775" s="1">
        <v>5.0</v>
      </c>
      <c r="G4775" s="1">
        <v>29.0</v>
      </c>
      <c r="H4775" s="1">
        <v>6.0</v>
      </c>
      <c r="I4775" s="1" t="s">
        <v>18</v>
      </c>
      <c r="J4775" s="1">
        <v>0.54</v>
      </c>
      <c r="K4775" s="1">
        <v>0.116</v>
      </c>
      <c r="L4775" s="6">
        <f>if(J4775&gt;QUARTILE!$B$3, "TOP", if(J4775&lt;QUARTILE!$B$4, "BOTTOM", 0))</f>
        <v>0</v>
      </c>
      <c r="M4775" s="6">
        <f t="shared" si="1"/>
        <v>1</v>
      </c>
      <c r="N4775" s="6" t="str">
        <f t="shared" si="2"/>
        <v>Baby Boomer</v>
      </c>
      <c r="O4775" s="6" t="str">
        <f t="shared" si="3"/>
        <v>Low Income</v>
      </c>
    </row>
    <row r="4776" hidden="1">
      <c r="A4776" s="1">
        <v>104774.0</v>
      </c>
      <c r="B4776" s="1">
        <v>47.0</v>
      </c>
      <c r="C4776" s="1">
        <v>17000.0</v>
      </c>
      <c r="D4776" s="1" t="s">
        <v>23</v>
      </c>
      <c r="E4776" s="1">
        <v>4623.74</v>
      </c>
      <c r="F4776" s="1">
        <v>2.0</v>
      </c>
      <c r="G4776" s="1">
        <v>18.0</v>
      </c>
      <c r="H4776" s="1">
        <v>11.0</v>
      </c>
      <c r="I4776" s="1" t="s">
        <v>18</v>
      </c>
      <c r="J4776" s="1">
        <v>0.055</v>
      </c>
      <c r="K4776" s="1">
        <v>0.809</v>
      </c>
      <c r="L4776" s="6" t="str">
        <f>if(J4776&gt;QUARTILE!$B$3, "TOP", if(J4776&lt;QUARTILE!$B$4, "BOTTOM", 0))</f>
        <v>BOTTOM</v>
      </c>
      <c r="M4776" s="6">
        <f t="shared" si="1"/>
        <v>1</v>
      </c>
      <c r="N4776" s="6" t="str">
        <f t="shared" si="2"/>
        <v>Gen X</v>
      </c>
      <c r="O4776" s="6" t="str">
        <f t="shared" si="3"/>
        <v>Low Income</v>
      </c>
    </row>
    <row r="4777" hidden="1">
      <c r="A4777" s="1">
        <v>104775.0</v>
      </c>
      <c r="B4777" s="1">
        <v>59.0</v>
      </c>
      <c r="C4777" s="1">
        <v>12000.0</v>
      </c>
      <c r="D4777" s="1" t="s">
        <v>17</v>
      </c>
      <c r="E4777" s="1">
        <v>24814.62</v>
      </c>
      <c r="F4777" s="1">
        <v>3.0</v>
      </c>
      <c r="G4777" s="1">
        <v>14.0</v>
      </c>
      <c r="H4777" s="1">
        <v>5.0</v>
      </c>
      <c r="I4777" s="1" t="s">
        <v>22</v>
      </c>
      <c r="J4777" s="1">
        <v>0.961</v>
      </c>
      <c r="K4777" s="1">
        <v>0.938</v>
      </c>
      <c r="L4777" s="6" t="str">
        <f>if(J4777&gt;QUARTILE!$B$3, "TOP", if(J4777&lt;QUARTILE!$B$4, "BOTTOM", 0))</f>
        <v>TOP</v>
      </c>
      <c r="M4777" s="6">
        <f t="shared" si="1"/>
        <v>2</v>
      </c>
      <c r="N4777" s="6" t="str">
        <f t="shared" si="2"/>
        <v>Gen X</v>
      </c>
      <c r="O4777" s="6" t="str">
        <f t="shared" si="3"/>
        <v>Low Income</v>
      </c>
    </row>
    <row r="4778" hidden="1">
      <c r="A4778" s="1">
        <v>104776.0</v>
      </c>
      <c r="B4778" s="1">
        <v>54.0</v>
      </c>
      <c r="C4778" s="1">
        <v>14000.0</v>
      </c>
      <c r="D4778" s="1" t="s">
        <v>23</v>
      </c>
      <c r="E4778" s="1">
        <v>26317.17</v>
      </c>
      <c r="F4778" s="1">
        <v>1.0</v>
      </c>
      <c r="G4778" s="1">
        <v>26.0</v>
      </c>
      <c r="H4778" s="1">
        <v>3.0</v>
      </c>
      <c r="I4778" s="1" t="s">
        <v>22</v>
      </c>
      <c r="J4778" s="1">
        <v>0.221</v>
      </c>
      <c r="K4778" s="1">
        <v>0.996</v>
      </c>
      <c r="L4778" s="6" t="str">
        <f>if(J4778&gt;QUARTILE!$B$3, "TOP", if(J4778&lt;QUARTILE!$B$4, "BOTTOM", 0))</f>
        <v>BOTTOM</v>
      </c>
      <c r="M4778" s="6">
        <f t="shared" si="1"/>
        <v>2</v>
      </c>
      <c r="N4778" s="6" t="str">
        <f t="shared" si="2"/>
        <v>Gen X</v>
      </c>
      <c r="O4778" s="6" t="str">
        <f t="shared" si="3"/>
        <v>Low Income</v>
      </c>
    </row>
    <row r="4779" hidden="1">
      <c r="A4779" s="1">
        <v>104777.0</v>
      </c>
      <c r="B4779" s="1">
        <v>75.0</v>
      </c>
      <c r="C4779" s="1">
        <v>7000.0</v>
      </c>
      <c r="D4779" s="1" t="s">
        <v>27</v>
      </c>
      <c r="E4779" s="1">
        <v>3897.38</v>
      </c>
      <c r="F4779" s="1">
        <v>1.0</v>
      </c>
      <c r="G4779" s="1">
        <v>23.0</v>
      </c>
      <c r="H4779" s="1">
        <v>2.0</v>
      </c>
      <c r="I4779" s="1" t="s">
        <v>22</v>
      </c>
      <c r="J4779" s="1">
        <v>0.42</v>
      </c>
      <c r="K4779" s="1">
        <v>0.04</v>
      </c>
      <c r="L4779" s="6">
        <f>if(J4779&gt;QUARTILE!$B$3, "TOP", if(J4779&lt;QUARTILE!$B$4, "BOTTOM", 0))</f>
        <v>0</v>
      </c>
      <c r="M4779" s="6">
        <f t="shared" si="1"/>
        <v>2</v>
      </c>
      <c r="N4779" s="6" t="str">
        <f t="shared" si="2"/>
        <v>Baby Boomer</v>
      </c>
      <c r="O4779" s="6" t="str">
        <f t="shared" si="3"/>
        <v>Low Income</v>
      </c>
    </row>
    <row r="4780" hidden="1">
      <c r="A4780" s="1">
        <v>104778.0</v>
      </c>
      <c r="B4780" s="1">
        <v>78.0</v>
      </c>
      <c r="C4780" s="1">
        <v>37000.0</v>
      </c>
      <c r="D4780" s="1" t="s">
        <v>25</v>
      </c>
      <c r="E4780" s="1">
        <v>11372.48</v>
      </c>
      <c r="F4780" s="1">
        <v>1.0</v>
      </c>
      <c r="G4780" s="1">
        <v>19.0</v>
      </c>
      <c r="H4780" s="1">
        <v>9.0</v>
      </c>
      <c r="I4780" s="1" t="s">
        <v>22</v>
      </c>
      <c r="J4780" s="1">
        <v>0.657</v>
      </c>
      <c r="K4780" s="1">
        <v>0.569</v>
      </c>
      <c r="L4780" s="6">
        <f>if(J4780&gt;QUARTILE!$B$3, "TOP", if(J4780&lt;QUARTILE!$B$4, "BOTTOM", 0))</f>
        <v>0</v>
      </c>
      <c r="M4780" s="6">
        <f t="shared" si="1"/>
        <v>2</v>
      </c>
      <c r="N4780" s="6" t="str">
        <f t="shared" si="2"/>
        <v>Baby Boomer</v>
      </c>
      <c r="O4780" s="6" t="str">
        <f t="shared" si="3"/>
        <v>Low Income</v>
      </c>
    </row>
    <row r="4781" hidden="1">
      <c r="A4781" s="1">
        <v>104779.0</v>
      </c>
      <c r="B4781" s="1">
        <v>54.0</v>
      </c>
      <c r="C4781" s="1">
        <v>24000.0</v>
      </c>
      <c r="D4781" s="1" t="s">
        <v>25</v>
      </c>
      <c r="E4781" s="1">
        <v>19369.47</v>
      </c>
      <c r="F4781" s="1">
        <v>3.0</v>
      </c>
      <c r="G4781" s="1">
        <v>34.0</v>
      </c>
      <c r="H4781" s="1">
        <v>7.0</v>
      </c>
      <c r="I4781" s="1" t="s">
        <v>22</v>
      </c>
      <c r="J4781" s="1">
        <v>0.725</v>
      </c>
      <c r="K4781" s="1">
        <v>0.266</v>
      </c>
      <c r="L4781" s="6">
        <f>if(J4781&gt;QUARTILE!$B$3, "TOP", if(J4781&lt;QUARTILE!$B$4, "BOTTOM", 0))</f>
        <v>0</v>
      </c>
      <c r="M4781" s="6">
        <f t="shared" si="1"/>
        <v>2</v>
      </c>
      <c r="N4781" s="6" t="str">
        <f t="shared" si="2"/>
        <v>Gen X</v>
      </c>
      <c r="O4781" s="6" t="str">
        <f t="shared" si="3"/>
        <v>Low Income</v>
      </c>
    </row>
    <row r="4782" hidden="1">
      <c r="A4782" s="1">
        <v>104780.0</v>
      </c>
      <c r="B4782" s="1">
        <v>59.0</v>
      </c>
      <c r="C4782" s="1">
        <v>25000.0</v>
      </c>
      <c r="D4782" s="1" t="s">
        <v>27</v>
      </c>
      <c r="E4782" s="1">
        <v>528.25</v>
      </c>
      <c r="F4782" s="1">
        <v>5.0</v>
      </c>
      <c r="G4782" s="1">
        <v>17.0</v>
      </c>
      <c r="H4782" s="1">
        <v>2.0</v>
      </c>
      <c r="I4782" s="1" t="s">
        <v>22</v>
      </c>
      <c r="J4782" s="1">
        <v>0.565</v>
      </c>
      <c r="K4782" s="1">
        <v>0.939</v>
      </c>
      <c r="L4782" s="6">
        <f>if(J4782&gt;QUARTILE!$B$3, "TOP", if(J4782&lt;QUARTILE!$B$4, "BOTTOM", 0))</f>
        <v>0</v>
      </c>
      <c r="M4782" s="6">
        <f t="shared" si="1"/>
        <v>2</v>
      </c>
      <c r="N4782" s="6" t="str">
        <f t="shared" si="2"/>
        <v>Gen X</v>
      </c>
      <c r="O4782" s="6" t="str">
        <f t="shared" si="3"/>
        <v>Low Income</v>
      </c>
    </row>
    <row r="4783" hidden="1">
      <c r="A4783" s="1">
        <v>104781.0</v>
      </c>
      <c r="B4783" s="1">
        <v>77.0</v>
      </c>
      <c r="C4783" s="1">
        <v>21000.0</v>
      </c>
      <c r="D4783" s="1" t="s">
        <v>25</v>
      </c>
      <c r="E4783" s="1">
        <v>10370.16</v>
      </c>
      <c r="F4783" s="1">
        <v>3.0</v>
      </c>
      <c r="G4783" s="1">
        <v>19.0</v>
      </c>
      <c r="H4783" s="1">
        <v>5.0</v>
      </c>
      <c r="I4783" s="1" t="s">
        <v>22</v>
      </c>
      <c r="J4783" s="1">
        <v>0.229</v>
      </c>
      <c r="K4783" s="1">
        <v>0.984</v>
      </c>
      <c r="L4783" s="6" t="str">
        <f>if(J4783&gt;QUARTILE!$B$3, "TOP", if(J4783&lt;QUARTILE!$B$4, "BOTTOM", 0))</f>
        <v>BOTTOM</v>
      </c>
      <c r="M4783" s="6">
        <f t="shared" si="1"/>
        <v>2</v>
      </c>
      <c r="N4783" s="6" t="str">
        <f t="shared" si="2"/>
        <v>Baby Boomer</v>
      </c>
      <c r="O4783" s="6" t="str">
        <f t="shared" si="3"/>
        <v>Low Income</v>
      </c>
    </row>
    <row r="4784" hidden="1">
      <c r="A4784" s="1">
        <v>104782.0</v>
      </c>
      <c r="B4784" s="1">
        <v>54.0</v>
      </c>
      <c r="C4784" s="1">
        <v>23000.0</v>
      </c>
      <c r="D4784" s="1" t="s">
        <v>23</v>
      </c>
      <c r="E4784" s="1">
        <v>3367.38</v>
      </c>
      <c r="F4784" s="1">
        <v>2.0</v>
      </c>
      <c r="G4784" s="1">
        <v>20.0</v>
      </c>
      <c r="H4784" s="1">
        <v>7.0</v>
      </c>
      <c r="I4784" s="1" t="s">
        <v>22</v>
      </c>
      <c r="J4784" s="1">
        <v>0.522</v>
      </c>
      <c r="K4784" s="1">
        <v>0.934</v>
      </c>
      <c r="L4784" s="6">
        <f>if(J4784&gt;QUARTILE!$B$3, "TOP", if(J4784&lt;QUARTILE!$B$4, "BOTTOM", 0))</f>
        <v>0</v>
      </c>
      <c r="M4784" s="6">
        <f t="shared" si="1"/>
        <v>2</v>
      </c>
      <c r="N4784" s="6" t="str">
        <f t="shared" si="2"/>
        <v>Gen X</v>
      </c>
      <c r="O4784" s="6" t="str">
        <f t="shared" si="3"/>
        <v>Low Income</v>
      </c>
    </row>
    <row r="4785" hidden="1">
      <c r="A4785" s="1">
        <v>104783.0</v>
      </c>
      <c r="B4785" s="1">
        <v>52.0</v>
      </c>
      <c r="C4785" s="1">
        <v>58000.0</v>
      </c>
      <c r="D4785" s="1" t="s">
        <v>17</v>
      </c>
      <c r="E4785" s="1">
        <v>15613.2</v>
      </c>
      <c r="F4785" s="1">
        <v>4.0</v>
      </c>
      <c r="G4785" s="1">
        <v>19.0</v>
      </c>
      <c r="H4785" s="1">
        <v>6.0</v>
      </c>
      <c r="I4785" s="1" t="s">
        <v>22</v>
      </c>
      <c r="J4785" s="1">
        <v>0.423</v>
      </c>
      <c r="K4785" s="1">
        <v>0.0</v>
      </c>
      <c r="L4785" s="6">
        <f>if(J4785&gt;QUARTILE!$B$3, "TOP", if(J4785&lt;QUARTILE!$B$4, "BOTTOM", 0))</f>
        <v>0</v>
      </c>
      <c r="M4785" s="6">
        <f t="shared" si="1"/>
        <v>2</v>
      </c>
      <c r="N4785" s="6" t="str">
        <f t="shared" si="2"/>
        <v>Gen X</v>
      </c>
      <c r="O4785" s="6" t="str">
        <f t="shared" si="3"/>
        <v>Medium Income</v>
      </c>
    </row>
    <row r="4786" hidden="1">
      <c r="A4786" s="1">
        <v>104784.0</v>
      </c>
      <c r="B4786" s="1">
        <v>40.0</v>
      </c>
      <c r="C4786" s="1">
        <v>14000.0</v>
      </c>
      <c r="D4786" s="1" t="s">
        <v>23</v>
      </c>
      <c r="E4786" s="1">
        <v>37019.69</v>
      </c>
      <c r="F4786" s="1">
        <v>4.0</v>
      </c>
      <c r="G4786" s="1">
        <v>20.0</v>
      </c>
      <c r="H4786" s="1">
        <v>15.0</v>
      </c>
      <c r="I4786" s="1" t="s">
        <v>22</v>
      </c>
      <c r="J4786" s="1">
        <v>0.239</v>
      </c>
      <c r="K4786" s="1">
        <v>0.005</v>
      </c>
      <c r="L4786" s="6" t="str">
        <f>if(J4786&gt;QUARTILE!$B$3, "TOP", if(J4786&lt;QUARTILE!$B$4, "BOTTOM", 0))</f>
        <v>BOTTOM</v>
      </c>
      <c r="M4786" s="6">
        <f t="shared" si="1"/>
        <v>2</v>
      </c>
      <c r="N4786" s="6" t="str">
        <f t="shared" si="2"/>
        <v>Gen X</v>
      </c>
      <c r="O4786" s="6" t="str">
        <f t="shared" si="3"/>
        <v>Low Income</v>
      </c>
    </row>
    <row r="4787" hidden="1">
      <c r="A4787" s="1">
        <v>104785.0</v>
      </c>
      <c r="B4787" s="1">
        <v>23.0</v>
      </c>
      <c r="C4787" s="1">
        <v>26000.0</v>
      </c>
      <c r="D4787" s="1" t="s">
        <v>23</v>
      </c>
      <c r="E4787" s="1">
        <v>14878.45</v>
      </c>
      <c r="F4787" s="1">
        <v>4.0</v>
      </c>
      <c r="G4787" s="1">
        <v>19.0</v>
      </c>
      <c r="H4787" s="1">
        <v>14.0</v>
      </c>
      <c r="I4787" s="1" t="s">
        <v>22</v>
      </c>
      <c r="J4787" s="1">
        <v>0.438</v>
      </c>
      <c r="K4787" s="1">
        <v>0.502</v>
      </c>
      <c r="L4787" s="6">
        <f>if(J4787&gt;QUARTILE!$B$3, "TOP", if(J4787&lt;QUARTILE!$B$4, "BOTTOM", 0))</f>
        <v>0</v>
      </c>
      <c r="M4787" s="6">
        <f t="shared" si="1"/>
        <v>2</v>
      </c>
      <c r="N4787" s="6" t="str">
        <f t="shared" si="2"/>
        <v>Millenial</v>
      </c>
      <c r="O4787" s="6" t="str">
        <f t="shared" si="3"/>
        <v>Low Income</v>
      </c>
    </row>
    <row r="4788" hidden="1">
      <c r="A4788" s="1">
        <v>104786.0</v>
      </c>
      <c r="B4788" s="1">
        <v>21.0</v>
      </c>
      <c r="C4788" s="1">
        <v>26000.0</v>
      </c>
      <c r="D4788" s="1" t="s">
        <v>23</v>
      </c>
      <c r="E4788" s="1">
        <v>732.94</v>
      </c>
      <c r="F4788" s="1">
        <v>1.0</v>
      </c>
      <c r="G4788" s="1">
        <v>17.0</v>
      </c>
      <c r="H4788" s="1">
        <v>16.0</v>
      </c>
      <c r="I4788" s="1" t="s">
        <v>22</v>
      </c>
      <c r="J4788" s="1">
        <v>0.659</v>
      </c>
      <c r="K4788" s="1">
        <v>0.187</v>
      </c>
      <c r="L4788" s="6">
        <f>if(J4788&gt;QUARTILE!$B$3, "TOP", if(J4788&lt;QUARTILE!$B$4, "BOTTOM", 0))</f>
        <v>0</v>
      </c>
      <c r="M4788" s="6">
        <f t="shared" si="1"/>
        <v>2</v>
      </c>
      <c r="N4788" s="6" t="str">
        <f t="shared" si="2"/>
        <v>Millenial</v>
      </c>
      <c r="O4788" s="6" t="str">
        <f t="shared" si="3"/>
        <v>Low Income</v>
      </c>
    </row>
    <row r="4789" hidden="1">
      <c r="A4789" s="1">
        <v>104787.0</v>
      </c>
      <c r="B4789" s="1">
        <v>35.0</v>
      </c>
      <c r="C4789" s="1">
        <v>44000.0</v>
      </c>
      <c r="D4789" s="1" t="s">
        <v>23</v>
      </c>
      <c r="E4789" s="1">
        <v>602.12</v>
      </c>
      <c r="F4789" s="1">
        <v>3.0</v>
      </c>
      <c r="G4789" s="1">
        <v>16.0</v>
      </c>
      <c r="H4789" s="1">
        <v>19.0</v>
      </c>
      <c r="I4789" s="1" t="s">
        <v>18</v>
      </c>
      <c r="J4789" s="1">
        <v>0.152</v>
      </c>
      <c r="K4789" s="1">
        <v>0.855</v>
      </c>
      <c r="L4789" s="6" t="str">
        <f>if(J4789&gt;QUARTILE!$B$3, "TOP", if(J4789&lt;QUARTILE!$B$4, "BOTTOM", 0))</f>
        <v>BOTTOM</v>
      </c>
      <c r="M4789" s="6">
        <f t="shared" si="1"/>
        <v>1</v>
      </c>
      <c r="N4789" s="6" t="str">
        <f t="shared" si="2"/>
        <v>Gen X</v>
      </c>
      <c r="O4789" s="6" t="str">
        <f t="shared" si="3"/>
        <v>Low Income</v>
      </c>
    </row>
    <row r="4790" hidden="1">
      <c r="A4790" s="1">
        <v>104788.0</v>
      </c>
      <c r="B4790" s="1">
        <v>77.0</v>
      </c>
      <c r="C4790" s="1">
        <v>29000.0</v>
      </c>
      <c r="D4790" s="1" t="s">
        <v>25</v>
      </c>
      <c r="E4790" s="1">
        <v>18602.88</v>
      </c>
      <c r="F4790" s="1">
        <v>3.0</v>
      </c>
      <c r="G4790" s="1">
        <v>22.0</v>
      </c>
      <c r="H4790" s="1">
        <v>2.0</v>
      </c>
      <c r="I4790" s="1" t="s">
        <v>22</v>
      </c>
      <c r="J4790" s="1">
        <v>0.215</v>
      </c>
      <c r="K4790" s="1">
        <v>0.7</v>
      </c>
      <c r="L4790" s="6" t="str">
        <f>if(J4790&gt;QUARTILE!$B$3, "TOP", if(J4790&lt;QUARTILE!$B$4, "BOTTOM", 0))</f>
        <v>BOTTOM</v>
      </c>
      <c r="M4790" s="6">
        <f t="shared" si="1"/>
        <v>2</v>
      </c>
      <c r="N4790" s="6" t="str">
        <f t="shared" si="2"/>
        <v>Baby Boomer</v>
      </c>
      <c r="O4790" s="6" t="str">
        <f t="shared" si="3"/>
        <v>Low Income</v>
      </c>
    </row>
    <row r="4791" hidden="1">
      <c r="A4791" s="1">
        <v>104789.0</v>
      </c>
      <c r="B4791" s="1">
        <v>26.0</v>
      </c>
      <c r="C4791" s="1">
        <v>30000.0</v>
      </c>
      <c r="D4791" s="1" t="s">
        <v>25</v>
      </c>
      <c r="E4791" s="1">
        <v>7949.39</v>
      </c>
      <c r="F4791" s="1">
        <v>1.0</v>
      </c>
      <c r="G4791" s="1">
        <v>26.0</v>
      </c>
      <c r="H4791" s="1">
        <v>15.0</v>
      </c>
      <c r="I4791" s="1" t="s">
        <v>18</v>
      </c>
      <c r="J4791" s="1">
        <v>0.136</v>
      </c>
      <c r="K4791" s="1">
        <v>0.184</v>
      </c>
      <c r="L4791" s="6" t="str">
        <f>if(J4791&gt;QUARTILE!$B$3, "TOP", if(J4791&lt;QUARTILE!$B$4, "BOTTOM", 0))</f>
        <v>BOTTOM</v>
      </c>
      <c r="M4791" s="6">
        <f t="shared" si="1"/>
        <v>1</v>
      </c>
      <c r="N4791" s="6" t="str">
        <f t="shared" si="2"/>
        <v>Millenial</v>
      </c>
      <c r="O4791" s="6" t="str">
        <f t="shared" si="3"/>
        <v>Low Income</v>
      </c>
    </row>
    <row r="4792" hidden="1">
      <c r="A4792" s="1">
        <v>104790.0</v>
      </c>
      <c r="B4792" s="1">
        <v>66.0</v>
      </c>
      <c r="C4792" s="1">
        <v>10000.0</v>
      </c>
      <c r="D4792" s="1" t="s">
        <v>23</v>
      </c>
      <c r="E4792" s="1">
        <v>17003.81</v>
      </c>
      <c r="F4792" s="1">
        <v>2.0</v>
      </c>
      <c r="G4792" s="1">
        <v>14.0</v>
      </c>
      <c r="H4792" s="1">
        <v>3.0</v>
      </c>
      <c r="I4792" s="1" t="s">
        <v>22</v>
      </c>
      <c r="J4792" s="1">
        <v>0.051</v>
      </c>
      <c r="K4792" s="1">
        <v>0.818</v>
      </c>
      <c r="L4792" s="6" t="str">
        <f>if(J4792&gt;QUARTILE!$B$3, "TOP", if(J4792&lt;QUARTILE!$B$4, "BOTTOM", 0))</f>
        <v>BOTTOM</v>
      </c>
      <c r="M4792" s="6">
        <f t="shared" si="1"/>
        <v>2</v>
      </c>
      <c r="N4792" s="6" t="str">
        <f t="shared" si="2"/>
        <v>Baby Boomer</v>
      </c>
      <c r="O4792" s="6" t="str">
        <f t="shared" si="3"/>
        <v>Low Income</v>
      </c>
    </row>
    <row r="4793" hidden="1">
      <c r="A4793" s="1">
        <v>104791.0</v>
      </c>
      <c r="B4793" s="1">
        <v>46.0</v>
      </c>
      <c r="C4793" s="1">
        <v>14000.0</v>
      </c>
      <c r="D4793" s="1" t="s">
        <v>23</v>
      </c>
      <c r="E4793" s="1">
        <v>3573.85</v>
      </c>
      <c r="F4793" s="1">
        <v>4.0</v>
      </c>
      <c r="G4793" s="1">
        <v>29.0</v>
      </c>
      <c r="H4793" s="1">
        <v>8.0</v>
      </c>
      <c r="I4793" s="1" t="s">
        <v>22</v>
      </c>
      <c r="J4793" s="1">
        <v>0.986</v>
      </c>
      <c r="K4793" s="1">
        <v>0.448</v>
      </c>
      <c r="L4793" s="6" t="str">
        <f>if(J4793&gt;QUARTILE!$B$3, "TOP", if(J4793&lt;QUARTILE!$B$4, "BOTTOM", 0))</f>
        <v>TOP</v>
      </c>
      <c r="M4793" s="6">
        <f t="shared" si="1"/>
        <v>2</v>
      </c>
      <c r="N4793" s="6" t="str">
        <f t="shared" si="2"/>
        <v>Gen X</v>
      </c>
      <c r="O4793" s="6" t="str">
        <f t="shared" si="3"/>
        <v>Low Income</v>
      </c>
    </row>
    <row r="4794" hidden="1">
      <c r="A4794" s="1">
        <v>104792.0</v>
      </c>
      <c r="B4794" s="1">
        <v>30.0</v>
      </c>
      <c r="C4794" s="1">
        <v>11000.0</v>
      </c>
      <c r="D4794" s="1" t="s">
        <v>27</v>
      </c>
      <c r="E4794" s="1">
        <v>29999.33</v>
      </c>
      <c r="F4794" s="1">
        <v>4.0</v>
      </c>
      <c r="G4794" s="1">
        <v>19.0</v>
      </c>
      <c r="H4794" s="1">
        <v>10.0</v>
      </c>
      <c r="I4794" s="1" t="s">
        <v>22</v>
      </c>
      <c r="J4794" s="1">
        <v>0.838</v>
      </c>
      <c r="K4794" s="1">
        <v>0.66</v>
      </c>
      <c r="L4794" s="6" t="str">
        <f>if(J4794&gt;QUARTILE!$B$3, "TOP", if(J4794&lt;QUARTILE!$B$4, "BOTTOM", 0))</f>
        <v>TOP</v>
      </c>
      <c r="M4794" s="6">
        <f t="shared" si="1"/>
        <v>2</v>
      </c>
      <c r="N4794" s="6" t="str">
        <f t="shared" si="2"/>
        <v>Millenial</v>
      </c>
      <c r="O4794" s="6" t="str">
        <f t="shared" si="3"/>
        <v>Low Income</v>
      </c>
    </row>
    <row r="4795" hidden="1">
      <c r="A4795" s="1">
        <v>104793.0</v>
      </c>
      <c r="B4795" s="1">
        <v>76.0</v>
      </c>
      <c r="C4795" s="1">
        <v>5000.0</v>
      </c>
      <c r="D4795" s="1" t="s">
        <v>27</v>
      </c>
      <c r="E4795" s="1">
        <v>39425.34</v>
      </c>
      <c r="F4795" s="1">
        <v>1.0</v>
      </c>
      <c r="G4795" s="1">
        <v>23.0</v>
      </c>
      <c r="H4795" s="1">
        <v>2.0</v>
      </c>
      <c r="I4795" s="1" t="s">
        <v>18</v>
      </c>
      <c r="J4795" s="1">
        <v>0.332</v>
      </c>
      <c r="K4795" s="1">
        <v>0.04</v>
      </c>
      <c r="L4795" s="6">
        <f>if(J4795&gt;QUARTILE!$B$3, "TOP", if(J4795&lt;QUARTILE!$B$4, "BOTTOM", 0))</f>
        <v>0</v>
      </c>
      <c r="M4795" s="6">
        <f t="shared" si="1"/>
        <v>1</v>
      </c>
      <c r="N4795" s="6" t="str">
        <f t="shared" si="2"/>
        <v>Baby Boomer</v>
      </c>
      <c r="O4795" s="6" t="str">
        <f t="shared" si="3"/>
        <v>Low Income</v>
      </c>
    </row>
    <row r="4796" hidden="1">
      <c r="A4796" s="1">
        <v>104794.0</v>
      </c>
      <c r="B4796" s="1">
        <v>64.0</v>
      </c>
      <c r="C4796" s="1">
        <v>28000.0</v>
      </c>
      <c r="D4796" s="1" t="s">
        <v>31</v>
      </c>
      <c r="E4796" s="1">
        <v>44005.19</v>
      </c>
      <c r="F4796" s="1">
        <v>4.0</v>
      </c>
      <c r="G4796" s="1">
        <v>18.0</v>
      </c>
      <c r="H4796" s="1">
        <v>3.0</v>
      </c>
      <c r="I4796" s="1" t="s">
        <v>18</v>
      </c>
      <c r="J4796" s="1">
        <v>0.678</v>
      </c>
      <c r="K4796" s="1">
        <v>0.368</v>
      </c>
      <c r="L4796" s="6">
        <f>if(J4796&gt;QUARTILE!$B$3, "TOP", if(J4796&lt;QUARTILE!$B$4, "BOTTOM", 0))</f>
        <v>0</v>
      </c>
      <c r="M4796" s="6">
        <f t="shared" si="1"/>
        <v>1</v>
      </c>
      <c r="N4796" s="6" t="str">
        <f t="shared" si="2"/>
        <v>Baby Boomer</v>
      </c>
      <c r="O4796" s="6" t="str">
        <f t="shared" si="3"/>
        <v>Low Income</v>
      </c>
    </row>
    <row r="4797" hidden="1">
      <c r="A4797" s="1">
        <v>104795.0</v>
      </c>
      <c r="B4797" s="1">
        <v>79.0</v>
      </c>
      <c r="C4797" s="1">
        <v>19000.0</v>
      </c>
      <c r="D4797" s="1" t="s">
        <v>21</v>
      </c>
      <c r="E4797" s="1">
        <v>7250.26</v>
      </c>
      <c r="F4797" s="1">
        <v>5.0</v>
      </c>
      <c r="G4797" s="1">
        <v>18.0</v>
      </c>
      <c r="H4797" s="1">
        <v>3.0</v>
      </c>
      <c r="I4797" s="1" t="s">
        <v>22</v>
      </c>
      <c r="J4797" s="1">
        <v>0.802</v>
      </c>
      <c r="K4797" s="1">
        <v>0.726</v>
      </c>
      <c r="L4797" s="6">
        <f>if(J4797&gt;QUARTILE!$B$3, "TOP", if(J4797&lt;QUARTILE!$B$4, "BOTTOM", 0))</f>
        <v>0</v>
      </c>
      <c r="M4797" s="6">
        <f t="shared" si="1"/>
        <v>2</v>
      </c>
      <c r="N4797" s="6" t="str">
        <f t="shared" si="2"/>
        <v>Baby Boomer</v>
      </c>
      <c r="O4797" s="6" t="str">
        <f t="shared" si="3"/>
        <v>Low Income</v>
      </c>
    </row>
    <row r="4798" hidden="1">
      <c r="A4798" s="1">
        <v>104796.0</v>
      </c>
      <c r="B4798" s="1">
        <v>69.0</v>
      </c>
      <c r="C4798" s="1">
        <v>28000.0</v>
      </c>
      <c r="D4798" s="1" t="s">
        <v>21</v>
      </c>
      <c r="E4798" s="1">
        <v>21619.5</v>
      </c>
      <c r="F4798" s="1">
        <v>3.0</v>
      </c>
      <c r="G4798" s="1">
        <v>22.0</v>
      </c>
      <c r="H4798" s="1">
        <v>4.0</v>
      </c>
      <c r="I4798" s="1" t="s">
        <v>22</v>
      </c>
      <c r="J4798" s="1">
        <v>0.367</v>
      </c>
      <c r="K4798" s="1">
        <v>0.346</v>
      </c>
      <c r="L4798" s="6">
        <f>if(J4798&gt;QUARTILE!$B$3, "TOP", if(J4798&lt;QUARTILE!$B$4, "BOTTOM", 0))</f>
        <v>0</v>
      </c>
      <c r="M4798" s="6">
        <f t="shared" si="1"/>
        <v>2</v>
      </c>
      <c r="N4798" s="6" t="str">
        <f t="shared" si="2"/>
        <v>Baby Boomer</v>
      </c>
      <c r="O4798" s="6" t="str">
        <f t="shared" si="3"/>
        <v>Low Income</v>
      </c>
    </row>
    <row r="4799" hidden="1">
      <c r="A4799" s="1">
        <v>104797.0</v>
      </c>
      <c r="B4799" s="1">
        <v>34.0</v>
      </c>
      <c r="C4799" s="1">
        <v>23000.0</v>
      </c>
      <c r="D4799" s="1" t="s">
        <v>17</v>
      </c>
      <c r="E4799" s="1">
        <v>6543.5</v>
      </c>
      <c r="F4799" s="1">
        <v>4.0</v>
      </c>
      <c r="G4799" s="1">
        <v>17.0</v>
      </c>
      <c r="H4799" s="1">
        <v>6.0</v>
      </c>
      <c r="I4799" s="1" t="s">
        <v>22</v>
      </c>
      <c r="J4799" s="1">
        <v>0.739</v>
      </c>
      <c r="K4799" s="1">
        <v>0.137</v>
      </c>
      <c r="L4799" s="6">
        <f>if(J4799&gt;QUARTILE!$B$3, "TOP", if(J4799&lt;QUARTILE!$B$4, "BOTTOM", 0))</f>
        <v>0</v>
      </c>
      <c r="M4799" s="6">
        <f t="shared" si="1"/>
        <v>2</v>
      </c>
      <c r="N4799" s="6" t="str">
        <f t="shared" si="2"/>
        <v>Gen X</v>
      </c>
      <c r="O4799" s="6" t="str">
        <f t="shared" si="3"/>
        <v>Low Income</v>
      </c>
    </row>
    <row r="4800" hidden="1">
      <c r="A4800" s="1">
        <v>104798.0</v>
      </c>
      <c r="B4800" s="1">
        <v>62.0</v>
      </c>
      <c r="C4800" s="1">
        <v>25000.0</v>
      </c>
      <c r="D4800" s="1" t="s">
        <v>27</v>
      </c>
      <c r="E4800" s="1">
        <v>28773.39</v>
      </c>
      <c r="F4800" s="1">
        <v>4.0</v>
      </c>
      <c r="G4800" s="1">
        <v>17.0</v>
      </c>
      <c r="H4800" s="1">
        <v>6.0</v>
      </c>
      <c r="I4800" s="1" t="s">
        <v>22</v>
      </c>
      <c r="J4800" s="1">
        <v>0.869</v>
      </c>
      <c r="K4800" s="1">
        <v>0.589</v>
      </c>
      <c r="L4800" s="6" t="str">
        <f>if(J4800&gt;QUARTILE!$B$3, "TOP", if(J4800&lt;QUARTILE!$B$4, "BOTTOM", 0))</f>
        <v>TOP</v>
      </c>
      <c r="M4800" s="6">
        <f t="shared" si="1"/>
        <v>2</v>
      </c>
      <c r="N4800" s="6" t="str">
        <f t="shared" si="2"/>
        <v>Baby Boomer</v>
      </c>
      <c r="O4800" s="6" t="str">
        <f t="shared" si="3"/>
        <v>Low Income</v>
      </c>
    </row>
    <row r="4801" hidden="1">
      <c r="A4801" s="1">
        <v>104799.0</v>
      </c>
      <c r="B4801" s="1">
        <v>49.0</v>
      </c>
      <c r="C4801" s="1">
        <v>49000.0</v>
      </c>
      <c r="D4801" s="1" t="s">
        <v>23</v>
      </c>
      <c r="E4801" s="1">
        <v>2568.6</v>
      </c>
      <c r="F4801" s="1">
        <v>5.0</v>
      </c>
      <c r="G4801" s="1">
        <v>22.0</v>
      </c>
      <c r="H4801" s="1">
        <v>10.0</v>
      </c>
      <c r="I4801" s="1" t="s">
        <v>22</v>
      </c>
      <c r="J4801" s="1">
        <v>0.549</v>
      </c>
      <c r="K4801" s="1">
        <v>0.594</v>
      </c>
      <c r="L4801" s="6">
        <f>if(J4801&gt;QUARTILE!$B$3, "TOP", if(J4801&lt;QUARTILE!$B$4, "BOTTOM", 0))</f>
        <v>0</v>
      </c>
      <c r="M4801" s="6">
        <f t="shared" si="1"/>
        <v>2</v>
      </c>
      <c r="N4801" s="6" t="str">
        <f t="shared" si="2"/>
        <v>Gen X</v>
      </c>
      <c r="O4801" s="6" t="str">
        <f t="shared" si="3"/>
        <v>Medium Income</v>
      </c>
    </row>
    <row r="4802" hidden="1">
      <c r="A4802" s="1">
        <v>104800.0</v>
      </c>
      <c r="B4802" s="1">
        <v>65.0</v>
      </c>
      <c r="C4802" s="1">
        <v>22000.0</v>
      </c>
      <c r="D4802" s="1" t="s">
        <v>27</v>
      </c>
      <c r="E4802" s="1">
        <v>28774.07</v>
      </c>
      <c r="F4802" s="1">
        <v>2.0</v>
      </c>
      <c r="G4802" s="1">
        <v>15.0</v>
      </c>
      <c r="H4802" s="1">
        <v>3.0</v>
      </c>
      <c r="I4802" s="1" t="s">
        <v>22</v>
      </c>
      <c r="J4802" s="1">
        <v>0.888</v>
      </c>
      <c r="K4802" s="1">
        <v>0.204</v>
      </c>
      <c r="L4802" s="6" t="str">
        <f>if(J4802&gt;QUARTILE!$B$3, "TOP", if(J4802&lt;QUARTILE!$B$4, "BOTTOM", 0))</f>
        <v>TOP</v>
      </c>
      <c r="M4802" s="6">
        <f t="shared" si="1"/>
        <v>2</v>
      </c>
      <c r="N4802" s="6" t="str">
        <f t="shared" si="2"/>
        <v>Baby Boomer</v>
      </c>
      <c r="O4802" s="6" t="str">
        <f t="shared" si="3"/>
        <v>Low Income</v>
      </c>
    </row>
    <row r="4803" hidden="1">
      <c r="A4803" s="1">
        <v>104801.0</v>
      </c>
      <c r="B4803" s="1">
        <v>39.0</v>
      </c>
      <c r="C4803" s="1">
        <v>33000.0</v>
      </c>
      <c r="D4803" s="1" t="s">
        <v>23</v>
      </c>
      <c r="E4803" s="1">
        <v>11586.68</v>
      </c>
      <c r="F4803" s="1">
        <v>2.0</v>
      </c>
      <c r="G4803" s="1">
        <v>15.0</v>
      </c>
      <c r="H4803" s="1">
        <v>9.0</v>
      </c>
      <c r="I4803" s="1" t="s">
        <v>22</v>
      </c>
      <c r="J4803" s="1">
        <v>0.26</v>
      </c>
      <c r="K4803" s="1">
        <v>0.069</v>
      </c>
      <c r="L4803" s="6" t="str">
        <f>if(J4803&gt;QUARTILE!$B$3, "TOP", if(J4803&lt;QUARTILE!$B$4, "BOTTOM", 0))</f>
        <v>BOTTOM</v>
      </c>
      <c r="M4803" s="6">
        <f t="shared" si="1"/>
        <v>2</v>
      </c>
      <c r="N4803" s="6" t="str">
        <f t="shared" si="2"/>
        <v>Gen X</v>
      </c>
      <c r="O4803" s="6" t="str">
        <f t="shared" si="3"/>
        <v>Low Income</v>
      </c>
    </row>
    <row r="4804" hidden="1">
      <c r="A4804" s="1">
        <v>104802.0</v>
      </c>
      <c r="B4804" s="1">
        <v>21.0</v>
      </c>
      <c r="C4804" s="1">
        <v>18000.0</v>
      </c>
      <c r="D4804" s="1" t="s">
        <v>21</v>
      </c>
      <c r="E4804" s="1">
        <v>38696.37</v>
      </c>
      <c r="F4804" s="1">
        <v>5.0</v>
      </c>
      <c r="G4804" s="1">
        <v>22.0</v>
      </c>
      <c r="H4804" s="1">
        <v>14.0</v>
      </c>
      <c r="I4804" s="1" t="s">
        <v>18</v>
      </c>
      <c r="J4804" s="1">
        <v>1.0</v>
      </c>
      <c r="K4804" s="1">
        <v>0.016</v>
      </c>
      <c r="L4804" s="6" t="str">
        <f>if(J4804&gt;QUARTILE!$B$3, "TOP", if(J4804&lt;QUARTILE!$B$4, "BOTTOM", 0))</f>
        <v>TOP</v>
      </c>
      <c r="M4804" s="6">
        <f t="shared" si="1"/>
        <v>1</v>
      </c>
      <c r="N4804" s="6" t="str">
        <f t="shared" si="2"/>
        <v>Millenial</v>
      </c>
      <c r="O4804" s="6" t="str">
        <f t="shared" si="3"/>
        <v>Low Income</v>
      </c>
    </row>
    <row r="4805" hidden="1">
      <c r="A4805" s="1">
        <v>104803.0</v>
      </c>
      <c r="B4805" s="1">
        <v>22.0</v>
      </c>
      <c r="C4805" s="1">
        <v>36000.0</v>
      </c>
      <c r="D4805" s="1" t="s">
        <v>25</v>
      </c>
      <c r="E4805" s="1">
        <v>26859.4</v>
      </c>
      <c r="F4805" s="1">
        <v>2.0</v>
      </c>
      <c r="G4805" s="1">
        <v>20.0</v>
      </c>
      <c r="H4805" s="1">
        <v>15.0</v>
      </c>
      <c r="I4805" s="1" t="s">
        <v>18</v>
      </c>
      <c r="J4805" s="1">
        <v>0.855</v>
      </c>
      <c r="K4805" s="1">
        <v>0.276</v>
      </c>
      <c r="L4805" s="6" t="str">
        <f>if(J4805&gt;QUARTILE!$B$3, "TOP", if(J4805&lt;QUARTILE!$B$4, "BOTTOM", 0))</f>
        <v>TOP</v>
      </c>
      <c r="M4805" s="6">
        <f t="shared" si="1"/>
        <v>1</v>
      </c>
      <c r="N4805" s="6" t="str">
        <f t="shared" si="2"/>
        <v>Millenial</v>
      </c>
      <c r="O4805" s="6" t="str">
        <f t="shared" si="3"/>
        <v>Low Income</v>
      </c>
    </row>
    <row r="4806" hidden="1">
      <c r="A4806" s="1">
        <v>104804.0</v>
      </c>
      <c r="B4806" s="1">
        <v>54.0</v>
      </c>
      <c r="C4806" s="1">
        <v>10000.0</v>
      </c>
      <c r="D4806" s="1" t="s">
        <v>27</v>
      </c>
      <c r="E4806" s="1">
        <v>9448.76</v>
      </c>
      <c r="F4806" s="1">
        <v>1.0</v>
      </c>
      <c r="G4806" s="1">
        <v>25.0</v>
      </c>
      <c r="H4806" s="1">
        <v>4.0</v>
      </c>
      <c r="I4806" s="1" t="s">
        <v>22</v>
      </c>
      <c r="J4806" s="1">
        <v>0.84</v>
      </c>
      <c r="K4806" s="1">
        <v>0.036</v>
      </c>
      <c r="L4806" s="6" t="str">
        <f>if(J4806&gt;QUARTILE!$B$3, "TOP", if(J4806&lt;QUARTILE!$B$4, "BOTTOM", 0))</f>
        <v>TOP</v>
      </c>
      <c r="M4806" s="6">
        <f t="shared" si="1"/>
        <v>2</v>
      </c>
      <c r="N4806" s="6" t="str">
        <f t="shared" si="2"/>
        <v>Gen X</v>
      </c>
      <c r="O4806" s="6" t="str">
        <f t="shared" si="3"/>
        <v>Low Income</v>
      </c>
    </row>
    <row r="4807" hidden="1">
      <c r="A4807" s="1">
        <v>104805.0</v>
      </c>
      <c r="B4807" s="1">
        <v>58.0</v>
      </c>
      <c r="C4807" s="1">
        <v>7000.0</v>
      </c>
      <c r="D4807" s="1" t="s">
        <v>23</v>
      </c>
      <c r="E4807" s="1">
        <v>46772.37</v>
      </c>
      <c r="F4807" s="1">
        <v>5.0</v>
      </c>
      <c r="G4807" s="1">
        <v>27.0</v>
      </c>
      <c r="H4807" s="1">
        <v>5.0</v>
      </c>
      <c r="I4807" s="1" t="s">
        <v>18</v>
      </c>
      <c r="J4807" s="1">
        <v>0.154</v>
      </c>
      <c r="K4807" s="1">
        <v>0.773</v>
      </c>
      <c r="L4807" s="6" t="str">
        <f>if(J4807&gt;QUARTILE!$B$3, "TOP", if(J4807&lt;QUARTILE!$B$4, "BOTTOM", 0))</f>
        <v>BOTTOM</v>
      </c>
      <c r="M4807" s="6">
        <f t="shared" si="1"/>
        <v>1</v>
      </c>
      <c r="N4807" s="6" t="str">
        <f t="shared" si="2"/>
        <v>Gen X</v>
      </c>
      <c r="O4807" s="6" t="str">
        <f t="shared" si="3"/>
        <v>Low Income</v>
      </c>
    </row>
    <row r="4808" hidden="1">
      <c r="A4808" s="1">
        <v>104806.0</v>
      </c>
      <c r="B4808" s="1">
        <v>66.0</v>
      </c>
      <c r="C4808" s="1">
        <v>78000.0</v>
      </c>
      <c r="D4808" s="1" t="s">
        <v>25</v>
      </c>
      <c r="E4808" s="1">
        <v>6663.0</v>
      </c>
      <c r="F4808" s="1">
        <v>3.0</v>
      </c>
      <c r="G4808" s="1">
        <v>22.0</v>
      </c>
      <c r="H4808" s="1">
        <v>2.0</v>
      </c>
      <c r="I4808" s="1" t="s">
        <v>22</v>
      </c>
      <c r="J4808" s="1">
        <v>0.814</v>
      </c>
      <c r="K4808" s="1">
        <v>0.231</v>
      </c>
      <c r="L4808" s="6">
        <f>if(J4808&gt;QUARTILE!$B$3, "TOP", if(J4808&lt;QUARTILE!$B$4, "BOTTOM", 0))</f>
        <v>0</v>
      </c>
      <c r="M4808" s="6">
        <f t="shared" si="1"/>
        <v>2</v>
      </c>
      <c r="N4808" s="6" t="str">
        <f t="shared" si="2"/>
        <v>Baby Boomer</v>
      </c>
      <c r="O4808" s="6" t="str">
        <f t="shared" si="3"/>
        <v>Medium Income</v>
      </c>
    </row>
    <row r="4809" hidden="1">
      <c r="A4809" s="1">
        <v>104807.0</v>
      </c>
      <c r="B4809" s="1">
        <v>30.0</v>
      </c>
      <c r="C4809" s="1">
        <v>66000.0</v>
      </c>
      <c r="D4809" s="1" t="s">
        <v>23</v>
      </c>
      <c r="E4809" s="1">
        <v>68218.07</v>
      </c>
      <c r="F4809" s="1">
        <v>3.0</v>
      </c>
      <c r="G4809" s="1">
        <v>20.0</v>
      </c>
      <c r="H4809" s="1">
        <v>10.0</v>
      </c>
      <c r="I4809" s="1" t="s">
        <v>18</v>
      </c>
      <c r="J4809" s="1">
        <v>0.651</v>
      </c>
      <c r="K4809" s="1">
        <v>0.639</v>
      </c>
      <c r="L4809" s="6">
        <f>if(J4809&gt;QUARTILE!$B$3, "TOP", if(J4809&lt;QUARTILE!$B$4, "BOTTOM", 0))</f>
        <v>0</v>
      </c>
      <c r="M4809" s="6">
        <f t="shared" si="1"/>
        <v>1</v>
      </c>
      <c r="N4809" s="6" t="str">
        <f t="shared" si="2"/>
        <v>Millenial</v>
      </c>
      <c r="O4809" s="6" t="str">
        <f t="shared" si="3"/>
        <v>Medium Income</v>
      </c>
    </row>
    <row r="4810" hidden="1">
      <c r="A4810" s="1">
        <v>104808.0</v>
      </c>
      <c r="B4810" s="1">
        <v>51.0</v>
      </c>
      <c r="C4810" s="1">
        <v>7000.0</v>
      </c>
      <c r="D4810" s="1" t="s">
        <v>23</v>
      </c>
      <c r="E4810" s="1">
        <v>29151.8</v>
      </c>
      <c r="F4810" s="1">
        <v>3.0</v>
      </c>
      <c r="G4810" s="1">
        <v>18.0</v>
      </c>
      <c r="H4810" s="1">
        <v>4.0</v>
      </c>
      <c r="I4810" s="1" t="s">
        <v>22</v>
      </c>
      <c r="J4810" s="1">
        <v>0.655</v>
      </c>
      <c r="K4810" s="1">
        <v>0.415</v>
      </c>
      <c r="L4810" s="6">
        <f>if(J4810&gt;QUARTILE!$B$3, "TOP", if(J4810&lt;QUARTILE!$B$4, "BOTTOM", 0))</f>
        <v>0</v>
      </c>
      <c r="M4810" s="6">
        <f t="shared" si="1"/>
        <v>2</v>
      </c>
      <c r="N4810" s="6" t="str">
        <f t="shared" si="2"/>
        <v>Gen X</v>
      </c>
      <c r="O4810" s="6" t="str">
        <f t="shared" si="3"/>
        <v>Low Income</v>
      </c>
    </row>
    <row r="4811" hidden="1">
      <c r="A4811" s="1">
        <v>104809.0</v>
      </c>
      <c r="B4811" s="1">
        <v>62.0</v>
      </c>
      <c r="C4811" s="1">
        <v>22000.0</v>
      </c>
      <c r="D4811" s="1" t="s">
        <v>25</v>
      </c>
      <c r="E4811" s="1">
        <v>93500.81</v>
      </c>
      <c r="F4811" s="1">
        <v>4.0</v>
      </c>
      <c r="G4811" s="1">
        <v>27.0</v>
      </c>
      <c r="H4811" s="1">
        <v>6.0</v>
      </c>
      <c r="I4811" s="1" t="s">
        <v>18</v>
      </c>
      <c r="J4811" s="1">
        <v>0.234</v>
      </c>
      <c r="K4811" s="1">
        <v>0.352</v>
      </c>
      <c r="L4811" s="6" t="str">
        <f>if(J4811&gt;QUARTILE!$B$3, "TOP", if(J4811&lt;QUARTILE!$B$4, "BOTTOM", 0))</f>
        <v>BOTTOM</v>
      </c>
      <c r="M4811" s="6">
        <f t="shared" si="1"/>
        <v>1</v>
      </c>
      <c r="N4811" s="6" t="str">
        <f t="shared" si="2"/>
        <v>Baby Boomer</v>
      </c>
      <c r="O4811" s="6" t="str">
        <f t="shared" si="3"/>
        <v>Low Income</v>
      </c>
    </row>
    <row r="4812" hidden="1">
      <c r="A4812" s="1">
        <v>104810.0</v>
      </c>
      <c r="B4812" s="1">
        <v>39.0</v>
      </c>
      <c r="C4812" s="1">
        <v>24000.0</v>
      </c>
      <c r="D4812" s="1" t="s">
        <v>23</v>
      </c>
      <c r="E4812" s="1">
        <v>1108.24</v>
      </c>
      <c r="F4812" s="1">
        <v>5.0</v>
      </c>
      <c r="G4812" s="1">
        <v>24.0</v>
      </c>
      <c r="H4812" s="1">
        <v>12.0</v>
      </c>
      <c r="I4812" s="1" t="s">
        <v>18</v>
      </c>
      <c r="J4812" s="1">
        <v>0.286</v>
      </c>
      <c r="K4812" s="1">
        <v>0.487</v>
      </c>
      <c r="L4812" s="6" t="str">
        <f>if(J4812&gt;QUARTILE!$B$3, "TOP", if(J4812&lt;QUARTILE!$B$4, "BOTTOM", 0))</f>
        <v>BOTTOM</v>
      </c>
      <c r="M4812" s="6">
        <f t="shared" si="1"/>
        <v>1</v>
      </c>
      <c r="N4812" s="6" t="str">
        <f t="shared" si="2"/>
        <v>Gen X</v>
      </c>
      <c r="O4812" s="6" t="str">
        <f t="shared" si="3"/>
        <v>Low Income</v>
      </c>
    </row>
    <row r="4813" hidden="1">
      <c r="A4813" s="1">
        <v>104811.0</v>
      </c>
      <c r="B4813" s="1">
        <v>70.0</v>
      </c>
      <c r="C4813" s="1">
        <v>34000.0</v>
      </c>
      <c r="D4813" s="1" t="s">
        <v>25</v>
      </c>
      <c r="E4813" s="1">
        <v>6405.1</v>
      </c>
      <c r="F4813" s="1">
        <v>5.0</v>
      </c>
      <c r="G4813" s="1">
        <v>18.0</v>
      </c>
      <c r="H4813" s="1">
        <v>6.0</v>
      </c>
      <c r="I4813" s="1" t="s">
        <v>22</v>
      </c>
      <c r="J4813" s="1">
        <v>0.401</v>
      </c>
      <c r="K4813" s="1">
        <v>0.723</v>
      </c>
      <c r="L4813" s="6">
        <f>if(J4813&gt;QUARTILE!$B$3, "TOP", if(J4813&lt;QUARTILE!$B$4, "BOTTOM", 0))</f>
        <v>0</v>
      </c>
      <c r="M4813" s="6">
        <f t="shared" si="1"/>
        <v>2</v>
      </c>
      <c r="N4813" s="6" t="str">
        <f t="shared" si="2"/>
        <v>Baby Boomer</v>
      </c>
      <c r="O4813" s="6" t="str">
        <f t="shared" si="3"/>
        <v>Low Income</v>
      </c>
    </row>
    <row r="4814" hidden="1">
      <c r="A4814" s="1">
        <v>104812.0</v>
      </c>
      <c r="B4814" s="1">
        <v>76.0</v>
      </c>
      <c r="C4814" s="1">
        <v>63000.0</v>
      </c>
      <c r="D4814" s="1" t="s">
        <v>25</v>
      </c>
      <c r="E4814" s="1">
        <v>27038.96</v>
      </c>
      <c r="F4814" s="1">
        <v>2.0</v>
      </c>
      <c r="G4814" s="1">
        <v>20.0</v>
      </c>
      <c r="H4814" s="1">
        <v>6.0</v>
      </c>
      <c r="I4814" s="1" t="s">
        <v>22</v>
      </c>
      <c r="J4814" s="1">
        <v>0.868</v>
      </c>
      <c r="K4814" s="1">
        <v>0.788</v>
      </c>
      <c r="L4814" s="6" t="str">
        <f>if(J4814&gt;QUARTILE!$B$3, "TOP", if(J4814&lt;QUARTILE!$B$4, "BOTTOM", 0))</f>
        <v>TOP</v>
      </c>
      <c r="M4814" s="6">
        <f t="shared" si="1"/>
        <v>2</v>
      </c>
      <c r="N4814" s="6" t="str">
        <f t="shared" si="2"/>
        <v>Baby Boomer</v>
      </c>
      <c r="O4814" s="6" t="str">
        <f t="shared" si="3"/>
        <v>Medium Income</v>
      </c>
    </row>
    <row r="4815" hidden="1">
      <c r="A4815" s="1">
        <v>104813.0</v>
      </c>
      <c r="B4815" s="1">
        <v>40.0</v>
      </c>
      <c r="C4815" s="1">
        <v>12000.0</v>
      </c>
      <c r="D4815" s="1" t="s">
        <v>17</v>
      </c>
      <c r="E4815" s="1">
        <v>51085.06</v>
      </c>
      <c r="F4815" s="1">
        <v>5.0</v>
      </c>
      <c r="G4815" s="1">
        <v>20.0</v>
      </c>
      <c r="H4815" s="1">
        <v>13.0</v>
      </c>
      <c r="I4815" s="1" t="s">
        <v>22</v>
      </c>
      <c r="J4815" s="1">
        <v>0.653</v>
      </c>
      <c r="K4815" s="1">
        <v>0.0</v>
      </c>
      <c r="L4815" s="6">
        <f>if(J4815&gt;QUARTILE!$B$3, "TOP", if(J4815&lt;QUARTILE!$B$4, "BOTTOM", 0))</f>
        <v>0</v>
      </c>
      <c r="M4815" s="6">
        <f t="shared" si="1"/>
        <v>2</v>
      </c>
      <c r="N4815" s="6" t="str">
        <f t="shared" si="2"/>
        <v>Gen X</v>
      </c>
      <c r="O4815" s="6" t="str">
        <f t="shared" si="3"/>
        <v>Low Income</v>
      </c>
    </row>
    <row r="4816" hidden="1">
      <c r="A4816" s="1">
        <v>104814.0</v>
      </c>
      <c r="B4816" s="1">
        <v>68.0</v>
      </c>
      <c r="C4816" s="1">
        <v>12000.0</v>
      </c>
      <c r="D4816" s="1" t="s">
        <v>25</v>
      </c>
      <c r="E4816" s="1">
        <v>583.86</v>
      </c>
      <c r="F4816" s="1">
        <v>5.0</v>
      </c>
      <c r="G4816" s="1">
        <v>17.0</v>
      </c>
      <c r="H4816" s="1">
        <v>2.0</v>
      </c>
      <c r="I4816" s="1" t="s">
        <v>22</v>
      </c>
      <c r="J4816" s="1">
        <v>0.065</v>
      </c>
      <c r="K4816" s="1">
        <v>0.253</v>
      </c>
      <c r="L4816" s="6" t="str">
        <f>if(J4816&gt;QUARTILE!$B$3, "TOP", if(J4816&lt;QUARTILE!$B$4, "BOTTOM", 0))</f>
        <v>BOTTOM</v>
      </c>
      <c r="M4816" s="6">
        <f t="shared" si="1"/>
        <v>2</v>
      </c>
      <c r="N4816" s="6" t="str">
        <f t="shared" si="2"/>
        <v>Baby Boomer</v>
      </c>
      <c r="O4816" s="6" t="str">
        <f t="shared" si="3"/>
        <v>Low Income</v>
      </c>
    </row>
    <row r="4817" hidden="1">
      <c r="A4817" s="1">
        <v>104815.0</v>
      </c>
      <c r="B4817" s="1">
        <v>20.0</v>
      </c>
      <c r="C4817" s="1">
        <v>22000.0</v>
      </c>
      <c r="D4817" s="1" t="s">
        <v>25</v>
      </c>
      <c r="E4817" s="1">
        <v>0.19</v>
      </c>
      <c r="F4817" s="1">
        <v>2.0</v>
      </c>
      <c r="G4817" s="1">
        <v>14.0</v>
      </c>
      <c r="H4817" s="1">
        <v>15.0</v>
      </c>
      <c r="I4817" s="1" t="s">
        <v>22</v>
      </c>
      <c r="J4817" s="1">
        <v>0.385</v>
      </c>
      <c r="K4817" s="1">
        <v>0.573</v>
      </c>
      <c r="L4817" s="6">
        <f>if(J4817&gt;QUARTILE!$B$3, "TOP", if(J4817&lt;QUARTILE!$B$4, "BOTTOM", 0))</f>
        <v>0</v>
      </c>
      <c r="M4817" s="6">
        <f t="shared" si="1"/>
        <v>2</v>
      </c>
      <c r="N4817" s="6" t="str">
        <f t="shared" si="2"/>
        <v>Millenial</v>
      </c>
      <c r="O4817" s="6" t="str">
        <f t="shared" si="3"/>
        <v>Low Income</v>
      </c>
    </row>
    <row r="4818" hidden="1">
      <c r="A4818" s="1">
        <v>104816.0</v>
      </c>
      <c r="B4818" s="1">
        <v>59.0</v>
      </c>
      <c r="C4818" s="1">
        <v>12000.0</v>
      </c>
      <c r="D4818" s="1" t="s">
        <v>31</v>
      </c>
      <c r="E4818" s="1">
        <v>5920.81</v>
      </c>
      <c r="F4818" s="1">
        <v>5.0</v>
      </c>
      <c r="G4818" s="1">
        <v>19.0</v>
      </c>
      <c r="H4818" s="1">
        <v>1.0</v>
      </c>
      <c r="I4818" s="1" t="s">
        <v>22</v>
      </c>
      <c r="J4818" s="1">
        <v>0.94</v>
      </c>
      <c r="K4818" s="1">
        <v>0.28</v>
      </c>
      <c r="L4818" s="6" t="str">
        <f>if(J4818&gt;QUARTILE!$B$3, "TOP", if(J4818&lt;QUARTILE!$B$4, "BOTTOM", 0))</f>
        <v>TOP</v>
      </c>
      <c r="M4818" s="6">
        <f t="shared" si="1"/>
        <v>2</v>
      </c>
      <c r="N4818" s="6" t="str">
        <f t="shared" si="2"/>
        <v>Gen X</v>
      </c>
      <c r="O4818" s="6" t="str">
        <f t="shared" si="3"/>
        <v>Low Income</v>
      </c>
    </row>
    <row r="4819" hidden="1">
      <c r="A4819" s="1">
        <v>104817.0</v>
      </c>
      <c r="B4819" s="1">
        <v>51.0</v>
      </c>
      <c r="C4819" s="1">
        <v>5000.0</v>
      </c>
      <c r="D4819" s="1" t="s">
        <v>25</v>
      </c>
      <c r="E4819" s="1">
        <v>38316.36</v>
      </c>
      <c r="F4819" s="1">
        <v>5.0</v>
      </c>
      <c r="G4819" s="1">
        <v>17.0</v>
      </c>
      <c r="H4819" s="1">
        <v>5.0</v>
      </c>
      <c r="I4819" s="1" t="s">
        <v>18</v>
      </c>
      <c r="J4819" s="1">
        <v>0.33</v>
      </c>
      <c r="K4819" s="1">
        <v>0.0</v>
      </c>
      <c r="L4819" s="6">
        <f>if(J4819&gt;QUARTILE!$B$3, "TOP", if(J4819&lt;QUARTILE!$B$4, "BOTTOM", 0))</f>
        <v>0</v>
      </c>
      <c r="M4819" s="6">
        <f t="shared" si="1"/>
        <v>1</v>
      </c>
      <c r="N4819" s="6" t="str">
        <f t="shared" si="2"/>
        <v>Gen X</v>
      </c>
      <c r="O4819" s="6" t="str">
        <f t="shared" si="3"/>
        <v>Low Income</v>
      </c>
    </row>
    <row r="4820" hidden="1">
      <c r="A4820" s="1">
        <v>104818.0</v>
      </c>
      <c r="B4820" s="1">
        <v>49.0</v>
      </c>
      <c r="C4820" s="1">
        <v>19000.0</v>
      </c>
      <c r="D4820" s="1" t="s">
        <v>25</v>
      </c>
      <c r="E4820" s="1">
        <v>29147.48</v>
      </c>
      <c r="F4820" s="1">
        <v>1.0</v>
      </c>
      <c r="G4820" s="1">
        <v>23.0</v>
      </c>
      <c r="H4820" s="1">
        <v>10.0</v>
      </c>
      <c r="I4820" s="1" t="s">
        <v>22</v>
      </c>
      <c r="J4820" s="1">
        <v>0.287</v>
      </c>
      <c r="K4820" s="1">
        <v>0.408</v>
      </c>
      <c r="L4820" s="6" t="str">
        <f>if(J4820&gt;QUARTILE!$B$3, "TOP", if(J4820&lt;QUARTILE!$B$4, "BOTTOM", 0))</f>
        <v>BOTTOM</v>
      </c>
      <c r="M4820" s="6">
        <f t="shared" si="1"/>
        <v>2</v>
      </c>
      <c r="N4820" s="6" t="str">
        <f t="shared" si="2"/>
        <v>Gen X</v>
      </c>
      <c r="O4820" s="6" t="str">
        <f t="shared" si="3"/>
        <v>Low Income</v>
      </c>
    </row>
    <row r="4821" hidden="1">
      <c r="A4821" s="1">
        <v>104819.0</v>
      </c>
      <c r="B4821" s="1">
        <v>62.0</v>
      </c>
      <c r="C4821" s="1">
        <v>37000.0</v>
      </c>
      <c r="D4821" s="1" t="s">
        <v>25</v>
      </c>
      <c r="E4821" s="1">
        <v>8318.72</v>
      </c>
      <c r="F4821" s="1">
        <v>2.0</v>
      </c>
      <c r="G4821" s="1">
        <v>24.0</v>
      </c>
      <c r="H4821" s="1">
        <v>2.0</v>
      </c>
      <c r="I4821" s="1" t="s">
        <v>22</v>
      </c>
      <c r="J4821" s="1">
        <v>0.357</v>
      </c>
      <c r="K4821" s="1">
        <v>0.218</v>
      </c>
      <c r="L4821" s="6">
        <f>if(J4821&gt;QUARTILE!$B$3, "TOP", if(J4821&lt;QUARTILE!$B$4, "BOTTOM", 0))</f>
        <v>0</v>
      </c>
      <c r="M4821" s="6">
        <f t="shared" si="1"/>
        <v>2</v>
      </c>
      <c r="N4821" s="6" t="str">
        <f t="shared" si="2"/>
        <v>Baby Boomer</v>
      </c>
      <c r="O4821" s="6" t="str">
        <f t="shared" si="3"/>
        <v>Low Income</v>
      </c>
    </row>
    <row r="4822" hidden="1">
      <c r="A4822" s="1">
        <v>104820.0</v>
      </c>
      <c r="B4822" s="1">
        <v>68.0</v>
      </c>
      <c r="C4822" s="1">
        <v>22000.0</v>
      </c>
      <c r="D4822" s="1" t="s">
        <v>17</v>
      </c>
      <c r="E4822" s="1">
        <v>40.27</v>
      </c>
      <c r="F4822" s="1">
        <v>1.0</v>
      </c>
      <c r="G4822" s="1">
        <v>21.0</v>
      </c>
      <c r="H4822" s="1">
        <v>3.0</v>
      </c>
      <c r="I4822" s="1" t="s">
        <v>22</v>
      </c>
      <c r="J4822" s="1">
        <v>0.268</v>
      </c>
      <c r="K4822" s="1">
        <v>0.143</v>
      </c>
      <c r="L4822" s="6" t="str">
        <f>if(J4822&gt;QUARTILE!$B$3, "TOP", if(J4822&lt;QUARTILE!$B$4, "BOTTOM", 0))</f>
        <v>BOTTOM</v>
      </c>
      <c r="M4822" s="6">
        <f t="shared" si="1"/>
        <v>2</v>
      </c>
      <c r="N4822" s="6" t="str">
        <f t="shared" si="2"/>
        <v>Baby Boomer</v>
      </c>
      <c r="O4822" s="6" t="str">
        <f t="shared" si="3"/>
        <v>Low Income</v>
      </c>
    </row>
    <row r="4823" hidden="1">
      <c r="A4823" s="1">
        <v>104821.0</v>
      </c>
      <c r="B4823" s="1">
        <v>75.0</v>
      </c>
      <c r="C4823" s="1">
        <v>32000.0</v>
      </c>
      <c r="D4823" s="1" t="s">
        <v>25</v>
      </c>
      <c r="E4823" s="1">
        <v>16180.4</v>
      </c>
      <c r="F4823" s="1">
        <v>4.0</v>
      </c>
      <c r="G4823" s="1">
        <v>18.0</v>
      </c>
      <c r="H4823" s="1">
        <v>5.0</v>
      </c>
      <c r="I4823" s="1" t="s">
        <v>22</v>
      </c>
      <c r="J4823" s="1">
        <v>0.172</v>
      </c>
      <c r="K4823" s="1">
        <v>0.254</v>
      </c>
      <c r="L4823" s="6" t="str">
        <f>if(J4823&gt;QUARTILE!$B$3, "TOP", if(J4823&lt;QUARTILE!$B$4, "BOTTOM", 0))</f>
        <v>BOTTOM</v>
      </c>
      <c r="M4823" s="6">
        <f t="shared" si="1"/>
        <v>2</v>
      </c>
      <c r="N4823" s="6" t="str">
        <f t="shared" si="2"/>
        <v>Baby Boomer</v>
      </c>
      <c r="O4823" s="6" t="str">
        <f t="shared" si="3"/>
        <v>Low Income</v>
      </c>
    </row>
    <row r="4824" hidden="1">
      <c r="A4824" s="1">
        <v>104822.0</v>
      </c>
      <c r="B4824" s="1">
        <v>66.0</v>
      </c>
      <c r="C4824" s="1">
        <v>29000.0</v>
      </c>
      <c r="D4824" s="1" t="s">
        <v>25</v>
      </c>
      <c r="E4824" s="1">
        <v>5435.01</v>
      </c>
      <c r="F4824" s="1">
        <v>2.0</v>
      </c>
      <c r="G4824" s="1">
        <v>15.0</v>
      </c>
      <c r="H4824" s="1">
        <v>4.0</v>
      </c>
      <c r="I4824" s="1" t="s">
        <v>22</v>
      </c>
      <c r="J4824" s="1">
        <v>0.363</v>
      </c>
      <c r="K4824" s="1">
        <v>0.3</v>
      </c>
      <c r="L4824" s="6">
        <f>if(J4824&gt;QUARTILE!$B$3, "TOP", if(J4824&lt;QUARTILE!$B$4, "BOTTOM", 0))</f>
        <v>0</v>
      </c>
      <c r="M4824" s="6">
        <f t="shared" si="1"/>
        <v>2</v>
      </c>
      <c r="N4824" s="6" t="str">
        <f t="shared" si="2"/>
        <v>Baby Boomer</v>
      </c>
      <c r="O4824" s="6" t="str">
        <f t="shared" si="3"/>
        <v>Low Income</v>
      </c>
    </row>
    <row r="4825" hidden="1">
      <c r="A4825" s="1">
        <v>104823.0</v>
      </c>
      <c r="B4825" s="1">
        <v>38.0</v>
      </c>
      <c r="C4825" s="1">
        <v>12000.0</v>
      </c>
      <c r="D4825" s="1" t="s">
        <v>27</v>
      </c>
      <c r="E4825" s="1">
        <v>27377.65</v>
      </c>
      <c r="F4825" s="1">
        <v>5.0</v>
      </c>
      <c r="G4825" s="1">
        <v>14.0</v>
      </c>
      <c r="H4825" s="1">
        <v>13.0</v>
      </c>
      <c r="I4825" s="1" t="s">
        <v>22</v>
      </c>
      <c r="J4825" s="1">
        <v>0.539</v>
      </c>
      <c r="K4825" s="1">
        <v>0.047</v>
      </c>
      <c r="L4825" s="6">
        <f>if(J4825&gt;QUARTILE!$B$3, "TOP", if(J4825&lt;QUARTILE!$B$4, "BOTTOM", 0))</f>
        <v>0</v>
      </c>
      <c r="M4825" s="6">
        <f t="shared" si="1"/>
        <v>2</v>
      </c>
      <c r="N4825" s="6" t="str">
        <f t="shared" si="2"/>
        <v>Gen X</v>
      </c>
      <c r="O4825" s="6" t="str">
        <f t="shared" si="3"/>
        <v>Low Income</v>
      </c>
    </row>
    <row r="4826" hidden="1">
      <c r="A4826" s="1">
        <v>104824.0</v>
      </c>
      <c r="B4826" s="1">
        <v>63.0</v>
      </c>
      <c r="C4826" s="1">
        <v>23000.0</v>
      </c>
      <c r="D4826" s="1" t="s">
        <v>23</v>
      </c>
      <c r="E4826" s="1">
        <v>11824.44</v>
      </c>
      <c r="F4826" s="1">
        <v>5.0</v>
      </c>
      <c r="G4826" s="1">
        <v>22.0</v>
      </c>
      <c r="H4826" s="1">
        <v>4.0</v>
      </c>
      <c r="I4826" s="1" t="s">
        <v>22</v>
      </c>
      <c r="J4826" s="1">
        <v>0.725</v>
      </c>
      <c r="K4826" s="1">
        <v>0.534</v>
      </c>
      <c r="L4826" s="6">
        <f>if(J4826&gt;QUARTILE!$B$3, "TOP", if(J4826&lt;QUARTILE!$B$4, "BOTTOM", 0))</f>
        <v>0</v>
      </c>
      <c r="M4826" s="6">
        <f t="shared" si="1"/>
        <v>2</v>
      </c>
      <c r="N4826" s="6" t="str">
        <f t="shared" si="2"/>
        <v>Baby Boomer</v>
      </c>
      <c r="O4826" s="6" t="str">
        <f t="shared" si="3"/>
        <v>Low Income</v>
      </c>
    </row>
    <row r="4827">
      <c r="A4827" s="1">
        <v>104825.0</v>
      </c>
      <c r="B4827" s="1">
        <v>80.0</v>
      </c>
      <c r="C4827" s="1">
        <v>9000.0</v>
      </c>
      <c r="D4827" s="1" t="s">
        <v>17</v>
      </c>
      <c r="E4827" s="1">
        <v>22701.5</v>
      </c>
      <c r="F4827" s="1">
        <v>1.0</v>
      </c>
      <c r="G4827" s="1">
        <v>24.0</v>
      </c>
      <c r="H4827" s="1">
        <v>3.0</v>
      </c>
      <c r="I4827" s="1" t="s">
        <v>22</v>
      </c>
      <c r="J4827" s="1">
        <v>0.643</v>
      </c>
      <c r="K4827" s="1">
        <v>0.314</v>
      </c>
      <c r="L4827" s="6">
        <f>if(J4827&gt;QUARTILE!$B$3, "TOP", if(J4827&lt;QUARTILE!$B$4, "BOTTOM", 0))</f>
        <v>0</v>
      </c>
      <c r="M4827" s="6">
        <f t="shared" si="1"/>
        <v>2</v>
      </c>
      <c r="N4827" s="6" t="str">
        <f t="shared" si="2"/>
        <v>Silent</v>
      </c>
      <c r="O4827" s="6" t="str">
        <f t="shared" si="3"/>
        <v>Low Income</v>
      </c>
    </row>
    <row r="4828" hidden="1">
      <c r="A4828" s="1">
        <v>104826.0</v>
      </c>
      <c r="B4828" s="1">
        <v>61.0</v>
      </c>
      <c r="C4828" s="1">
        <v>16000.0</v>
      </c>
      <c r="D4828" s="1" t="s">
        <v>25</v>
      </c>
      <c r="E4828" s="1">
        <v>38252.64</v>
      </c>
      <c r="F4828" s="1">
        <v>1.0</v>
      </c>
      <c r="G4828" s="1">
        <v>17.0</v>
      </c>
      <c r="H4828" s="1">
        <v>4.0</v>
      </c>
      <c r="I4828" s="1" t="s">
        <v>18</v>
      </c>
      <c r="J4828" s="1">
        <v>0.313</v>
      </c>
      <c r="K4828" s="1">
        <v>0.073</v>
      </c>
      <c r="L4828" s="6" t="str">
        <f>if(J4828&gt;QUARTILE!$B$3, "TOP", if(J4828&lt;QUARTILE!$B$4, "BOTTOM", 0))</f>
        <v>BOTTOM</v>
      </c>
      <c r="M4828" s="6">
        <f t="shared" si="1"/>
        <v>1</v>
      </c>
      <c r="N4828" s="6" t="str">
        <f t="shared" si="2"/>
        <v>Baby Boomer</v>
      </c>
      <c r="O4828" s="6" t="str">
        <f t="shared" si="3"/>
        <v>Low Income</v>
      </c>
    </row>
    <row r="4829" hidden="1">
      <c r="A4829" s="1">
        <v>104827.0</v>
      </c>
      <c r="B4829" s="1">
        <v>38.0</v>
      </c>
      <c r="C4829" s="1">
        <v>23000.0</v>
      </c>
      <c r="D4829" s="1" t="s">
        <v>27</v>
      </c>
      <c r="E4829" s="1">
        <v>15347.06</v>
      </c>
      <c r="F4829" s="1">
        <v>4.0</v>
      </c>
      <c r="G4829" s="1">
        <v>16.0</v>
      </c>
      <c r="H4829" s="1">
        <v>7.0</v>
      </c>
      <c r="I4829" s="1" t="s">
        <v>22</v>
      </c>
      <c r="J4829" s="1">
        <v>0.615</v>
      </c>
      <c r="K4829" s="1">
        <v>0.769</v>
      </c>
      <c r="L4829" s="6">
        <f>if(J4829&gt;QUARTILE!$B$3, "TOP", if(J4829&lt;QUARTILE!$B$4, "BOTTOM", 0))</f>
        <v>0</v>
      </c>
      <c r="M4829" s="6">
        <f t="shared" si="1"/>
        <v>2</v>
      </c>
      <c r="N4829" s="6" t="str">
        <f t="shared" si="2"/>
        <v>Gen X</v>
      </c>
      <c r="O4829" s="6" t="str">
        <f t="shared" si="3"/>
        <v>Low Income</v>
      </c>
    </row>
    <row r="4830" hidden="1">
      <c r="A4830" s="1">
        <v>104828.0</v>
      </c>
      <c r="B4830" s="1">
        <v>61.0</v>
      </c>
      <c r="C4830" s="1">
        <v>22000.0</v>
      </c>
      <c r="D4830" s="1" t="s">
        <v>27</v>
      </c>
      <c r="E4830" s="1">
        <v>8188.12</v>
      </c>
      <c r="F4830" s="1">
        <v>4.0</v>
      </c>
      <c r="G4830" s="1">
        <v>28.0</v>
      </c>
      <c r="H4830" s="1">
        <v>2.0</v>
      </c>
      <c r="I4830" s="1" t="s">
        <v>22</v>
      </c>
      <c r="J4830" s="1">
        <v>0.358</v>
      </c>
      <c r="K4830" s="1">
        <v>0.0</v>
      </c>
      <c r="L4830" s="6">
        <f>if(J4830&gt;QUARTILE!$B$3, "TOP", if(J4830&lt;QUARTILE!$B$4, "BOTTOM", 0))</f>
        <v>0</v>
      </c>
      <c r="M4830" s="6">
        <f t="shared" si="1"/>
        <v>2</v>
      </c>
      <c r="N4830" s="6" t="str">
        <f t="shared" si="2"/>
        <v>Baby Boomer</v>
      </c>
      <c r="O4830" s="6" t="str">
        <f t="shared" si="3"/>
        <v>Low Income</v>
      </c>
    </row>
    <row r="4831" hidden="1">
      <c r="A4831" s="1">
        <v>104829.0</v>
      </c>
      <c r="B4831" s="1">
        <v>28.0</v>
      </c>
      <c r="C4831" s="1">
        <v>10000.0</v>
      </c>
      <c r="D4831" s="1" t="s">
        <v>23</v>
      </c>
      <c r="E4831" s="1">
        <v>29353.87</v>
      </c>
      <c r="F4831" s="1">
        <v>5.0</v>
      </c>
      <c r="G4831" s="1">
        <v>15.0</v>
      </c>
      <c r="H4831" s="1">
        <v>18.0</v>
      </c>
      <c r="I4831" s="1" t="s">
        <v>22</v>
      </c>
      <c r="J4831" s="1">
        <v>0.872</v>
      </c>
      <c r="K4831" s="1">
        <v>0.404</v>
      </c>
      <c r="L4831" s="6" t="str">
        <f>if(J4831&gt;QUARTILE!$B$3, "TOP", if(J4831&lt;QUARTILE!$B$4, "BOTTOM", 0))</f>
        <v>TOP</v>
      </c>
      <c r="M4831" s="6">
        <f t="shared" si="1"/>
        <v>2</v>
      </c>
      <c r="N4831" s="6" t="str">
        <f t="shared" si="2"/>
        <v>Millenial</v>
      </c>
      <c r="O4831" s="6" t="str">
        <f t="shared" si="3"/>
        <v>Low Income</v>
      </c>
    </row>
    <row r="4832" hidden="1">
      <c r="A4832" s="1">
        <v>104830.0</v>
      </c>
      <c r="B4832" s="1">
        <v>56.0</v>
      </c>
      <c r="C4832" s="1">
        <v>11000.0</v>
      </c>
      <c r="D4832" s="1" t="s">
        <v>21</v>
      </c>
      <c r="E4832" s="1">
        <v>6162.79</v>
      </c>
      <c r="F4832" s="1">
        <v>3.0</v>
      </c>
      <c r="G4832" s="1">
        <v>17.0</v>
      </c>
      <c r="H4832" s="1">
        <v>6.0</v>
      </c>
      <c r="I4832" s="1" t="s">
        <v>22</v>
      </c>
      <c r="J4832" s="1">
        <v>0.362</v>
      </c>
      <c r="K4832" s="1">
        <v>0.435</v>
      </c>
      <c r="L4832" s="6">
        <f>if(J4832&gt;QUARTILE!$B$3, "TOP", if(J4832&lt;QUARTILE!$B$4, "BOTTOM", 0))</f>
        <v>0</v>
      </c>
      <c r="M4832" s="6">
        <f t="shared" si="1"/>
        <v>2</v>
      </c>
      <c r="N4832" s="6" t="str">
        <f t="shared" si="2"/>
        <v>Gen X</v>
      </c>
      <c r="O4832" s="6" t="str">
        <f t="shared" si="3"/>
        <v>Low Income</v>
      </c>
    </row>
    <row r="4833" hidden="1">
      <c r="A4833" s="1">
        <v>104831.0</v>
      </c>
      <c r="B4833" s="1">
        <v>21.0</v>
      </c>
      <c r="C4833" s="1">
        <v>26000.0</v>
      </c>
      <c r="D4833" s="1" t="s">
        <v>30</v>
      </c>
      <c r="E4833" s="1">
        <v>44423.57</v>
      </c>
      <c r="F4833" s="1">
        <v>4.0</v>
      </c>
      <c r="G4833" s="1">
        <v>17.0</v>
      </c>
      <c r="H4833" s="1">
        <v>17.0</v>
      </c>
      <c r="I4833" s="1" t="s">
        <v>18</v>
      </c>
      <c r="J4833" s="1">
        <v>1.0</v>
      </c>
      <c r="K4833" s="1">
        <v>0.521</v>
      </c>
      <c r="L4833" s="6" t="str">
        <f>if(J4833&gt;QUARTILE!$B$3, "TOP", if(J4833&lt;QUARTILE!$B$4, "BOTTOM", 0))</f>
        <v>TOP</v>
      </c>
      <c r="M4833" s="6">
        <f t="shared" si="1"/>
        <v>1</v>
      </c>
      <c r="N4833" s="6" t="str">
        <f t="shared" si="2"/>
        <v>Millenial</v>
      </c>
      <c r="O4833" s="6" t="str">
        <f t="shared" si="3"/>
        <v>Low Income</v>
      </c>
    </row>
    <row r="4834" hidden="1">
      <c r="A4834" s="1">
        <v>104832.0</v>
      </c>
      <c r="B4834" s="1">
        <v>68.0</v>
      </c>
      <c r="C4834" s="1">
        <v>36000.0</v>
      </c>
      <c r="D4834" s="1" t="s">
        <v>25</v>
      </c>
      <c r="E4834" s="1">
        <v>1482.14</v>
      </c>
      <c r="F4834" s="1">
        <v>5.0</v>
      </c>
      <c r="G4834" s="1">
        <v>16.0</v>
      </c>
      <c r="H4834" s="1">
        <v>11.0</v>
      </c>
      <c r="I4834" s="1" t="s">
        <v>22</v>
      </c>
      <c r="J4834" s="1">
        <v>0.665</v>
      </c>
      <c r="K4834" s="1">
        <v>0.339</v>
      </c>
      <c r="L4834" s="6">
        <f>if(J4834&gt;QUARTILE!$B$3, "TOP", if(J4834&lt;QUARTILE!$B$4, "BOTTOM", 0))</f>
        <v>0</v>
      </c>
      <c r="M4834" s="6">
        <f t="shared" si="1"/>
        <v>2</v>
      </c>
      <c r="N4834" s="6" t="str">
        <f t="shared" si="2"/>
        <v>Baby Boomer</v>
      </c>
      <c r="O4834" s="6" t="str">
        <f t="shared" si="3"/>
        <v>Low Income</v>
      </c>
    </row>
    <row r="4835" hidden="1">
      <c r="A4835" s="1">
        <v>104833.0</v>
      </c>
      <c r="B4835" s="1">
        <v>18.0</v>
      </c>
      <c r="C4835" s="1">
        <v>19000.0</v>
      </c>
      <c r="D4835" s="1" t="s">
        <v>24</v>
      </c>
      <c r="E4835" s="1">
        <v>36093.08</v>
      </c>
      <c r="F4835" s="1">
        <v>4.0</v>
      </c>
      <c r="G4835" s="1">
        <v>14.0</v>
      </c>
      <c r="H4835" s="1">
        <v>13.0</v>
      </c>
      <c r="I4835" s="1" t="s">
        <v>18</v>
      </c>
      <c r="J4835" s="1">
        <v>0.529</v>
      </c>
      <c r="K4835" s="1">
        <v>0.363</v>
      </c>
      <c r="L4835" s="6">
        <f>if(J4835&gt;QUARTILE!$B$3, "TOP", if(J4835&lt;QUARTILE!$B$4, "BOTTOM", 0))</f>
        <v>0</v>
      </c>
      <c r="M4835" s="6">
        <f t="shared" si="1"/>
        <v>1</v>
      </c>
      <c r="N4835" s="6" t="str">
        <f t="shared" si="2"/>
        <v>Millenial</v>
      </c>
      <c r="O4835" s="6" t="str">
        <f t="shared" si="3"/>
        <v>Low Income</v>
      </c>
    </row>
    <row r="4836" hidden="1">
      <c r="A4836" s="1">
        <v>104834.0</v>
      </c>
      <c r="B4836" s="1">
        <v>45.0</v>
      </c>
      <c r="C4836" s="1">
        <v>19000.0</v>
      </c>
      <c r="D4836" s="1" t="s">
        <v>23</v>
      </c>
      <c r="E4836" s="1">
        <v>1920.43</v>
      </c>
      <c r="F4836" s="1">
        <v>2.0</v>
      </c>
      <c r="G4836" s="1">
        <v>17.0</v>
      </c>
      <c r="H4836" s="1">
        <v>9.0</v>
      </c>
      <c r="I4836" s="1" t="s">
        <v>22</v>
      </c>
      <c r="J4836" s="1">
        <v>0.553</v>
      </c>
      <c r="K4836" s="1">
        <v>0.908</v>
      </c>
      <c r="L4836" s="6">
        <f>if(J4836&gt;QUARTILE!$B$3, "TOP", if(J4836&lt;QUARTILE!$B$4, "BOTTOM", 0))</f>
        <v>0</v>
      </c>
      <c r="M4836" s="6">
        <f t="shared" si="1"/>
        <v>2</v>
      </c>
      <c r="N4836" s="6" t="str">
        <f t="shared" si="2"/>
        <v>Gen X</v>
      </c>
      <c r="O4836" s="6" t="str">
        <f t="shared" si="3"/>
        <v>Low Income</v>
      </c>
    </row>
    <row r="4837">
      <c r="A4837" s="1">
        <v>104835.0</v>
      </c>
      <c r="B4837" s="1">
        <v>80.0</v>
      </c>
      <c r="C4837" s="1">
        <v>39000.0</v>
      </c>
      <c r="D4837" s="1" t="s">
        <v>21</v>
      </c>
      <c r="E4837" s="1">
        <v>1155.48</v>
      </c>
      <c r="F4837" s="1">
        <v>1.0</v>
      </c>
      <c r="G4837" s="1">
        <v>19.0</v>
      </c>
      <c r="H4837" s="1">
        <v>4.0</v>
      </c>
      <c r="I4837" s="1" t="s">
        <v>22</v>
      </c>
      <c r="J4837" s="1">
        <v>0.176</v>
      </c>
      <c r="K4837" s="1">
        <v>0.168</v>
      </c>
      <c r="L4837" s="6" t="str">
        <f>if(J4837&gt;QUARTILE!$B$3, "TOP", if(J4837&lt;QUARTILE!$B$4, "BOTTOM", 0))</f>
        <v>BOTTOM</v>
      </c>
      <c r="M4837" s="6">
        <f t="shared" si="1"/>
        <v>2</v>
      </c>
      <c r="N4837" s="6" t="str">
        <f t="shared" si="2"/>
        <v>Silent</v>
      </c>
      <c r="O4837" s="6" t="str">
        <f t="shared" si="3"/>
        <v>Low Income</v>
      </c>
    </row>
    <row r="4838" hidden="1">
      <c r="A4838" s="1">
        <v>104836.0</v>
      </c>
      <c r="B4838" s="1">
        <v>41.0</v>
      </c>
      <c r="C4838" s="1">
        <v>14000.0</v>
      </c>
      <c r="D4838" s="1" t="s">
        <v>23</v>
      </c>
      <c r="E4838" s="1">
        <v>9027.78</v>
      </c>
      <c r="F4838" s="1">
        <v>5.0</v>
      </c>
      <c r="G4838" s="1">
        <v>16.0</v>
      </c>
      <c r="H4838" s="1">
        <v>5.0</v>
      </c>
      <c r="I4838" s="1" t="s">
        <v>22</v>
      </c>
      <c r="J4838" s="1">
        <v>0.73</v>
      </c>
      <c r="K4838" s="1">
        <v>0.056</v>
      </c>
      <c r="L4838" s="6">
        <f>if(J4838&gt;QUARTILE!$B$3, "TOP", if(J4838&lt;QUARTILE!$B$4, "BOTTOM", 0))</f>
        <v>0</v>
      </c>
      <c r="M4838" s="6">
        <f t="shared" si="1"/>
        <v>2</v>
      </c>
      <c r="N4838" s="6" t="str">
        <f t="shared" si="2"/>
        <v>Gen X</v>
      </c>
      <c r="O4838" s="6" t="str">
        <f t="shared" si="3"/>
        <v>Low Income</v>
      </c>
    </row>
    <row r="4839" hidden="1">
      <c r="A4839" s="1">
        <v>104837.0</v>
      </c>
      <c r="B4839" s="1">
        <v>78.0</v>
      </c>
      <c r="C4839" s="1">
        <v>62000.0</v>
      </c>
      <c r="D4839" s="1" t="s">
        <v>23</v>
      </c>
      <c r="E4839" s="1">
        <v>62722.59</v>
      </c>
      <c r="F4839" s="1">
        <v>4.0</v>
      </c>
      <c r="G4839" s="1">
        <v>18.0</v>
      </c>
      <c r="H4839" s="1">
        <v>6.0</v>
      </c>
      <c r="I4839" s="1" t="s">
        <v>18</v>
      </c>
      <c r="J4839" s="1">
        <v>1.0</v>
      </c>
      <c r="K4839" s="1">
        <v>0.597</v>
      </c>
      <c r="L4839" s="6" t="str">
        <f>if(J4839&gt;QUARTILE!$B$3, "TOP", if(J4839&lt;QUARTILE!$B$4, "BOTTOM", 0))</f>
        <v>TOP</v>
      </c>
      <c r="M4839" s="6">
        <f t="shared" si="1"/>
        <v>1</v>
      </c>
      <c r="N4839" s="6" t="str">
        <f t="shared" si="2"/>
        <v>Baby Boomer</v>
      </c>
      <c r="O4839" s="6" t="str">
        <f t="shared" si="3"/>
        <v>Medium Income</v>
      </c>
    </row>
    <row r="4840" hidden="1">
      <c r="A4840" s="1">
        <v>104838.0</v>
      </c>
      <c r="B4840" s="1">
        <v>52.0</v>
      </c>
      <c r="C4840" s="1">
        <v>10000.0</v>
      </c>
      <c r="D4840" s="1" t="s">
        <v>23</v>
      </c>
      <c r="E4840" s="1">
        <v>82071.0</v>
      </c>
      <c r="F4840" s="1">
        <v>1.0</v>
      </c>
      <c r="G4840" s="1">
        <v>15.0</v>
      </c>
      <c r="H4840" s="1">
        <v>4.0</v>
      </c>
      <c r="I4840" s="1" t="s">
        <v>18</v>
      </c>
      <c r="J4840" s="1">
        <v>0.665</v>
      </c>
      <c r="K4840" s="1">
        <v>0.643</v>
      </c>
      <c r="L4840" s="6">
        <f>if(J4840&gt;QUARTILE!$B$3, "TOP", if(J4840&lt;QUARTILE!$B$4, "BOTTOM", 0))</f>
        <v>0</v>
      </c>
      <c r="M4840" s="6">
        <f t="shared" si="1"/>
        <v>1</v>
      </c>
      <c r="N4840" s="6" t="str">
        <f t="shared" si="2"/>
        <v>Gen X</v>
      </c>
      <c r="O4840" s="6" t="str">
        <f t="shared" si="3"/>
        <v>Low Income</v>
      </c>
    </row>
    <row r="4841" hidden="1">
      <c r="A4841" s="1">
        <v>104839.0</v>
      </c>
      <c r="B4841" s="1">
        <v>30.0</v>
      </c>
      <c r="C4841" s="1">
        <v>41000.0</v>
      </c>
      <c r="D4841" s="1" t="s">
        <v>23</v>
      </c>
      <c r="E4841" s="1">
        <v>4514.7</v>
      </c>
      <c r="F4841" s="1">
        <v>3.0</v>
      </c>
      <c r="G4841" s="1">
        <v>14.0</v>
      </c>
      <c r="H4841" s="1">
        <v>8.0</v>
      </c>
      <c r="I4841" s="1" t="s">
        <v>22</v>
      </c>
      <c r="J4841" s="1">
        <v>1.0</v>
      </c>
      <c r="K4841" s="1">
        <v>0.92</v>
      </c>
      <c r="L4841" s="6" t="str">
        <f>if(J4841&gt;QUARTILE!$B$3, "TOP", if(J4841&lt;QUARTILE!$B$4, "BOTTOM", 0))</f>
        <v>TOP</v>
      </c>
      <c r="M4841" s="6">
        <f t="shared" si="1"/>
        <v>2</v>
      </c>
      <c r="N4841" s="6" t="str">
        <f t="shared" si="2"/>
        <v>Millenial</v>
      </c>
      <c r="O4841" s="6" t="str">
        <f t="shared" si="3"/>
        <v>Low Income</v>
      </c>
    </row>
    <row r="4842" hidden="1">
      <c r="A4842" s="1">
        <v>104840.0</v>
      </c>
      <c r="B4842" s="1">
        <v>64.0</v>
      </c>
      <c r="C4842" s="1">
        <v>30000.0</v>
      </c>
      <c r="D4842" s="1" t="s">
        <v>23</v>
      </c>
      <c r="E4842" s="1">
        <v>3218.35</v>
      </c>
      <c r="F4842" s="1">
        <v>4.0</v>
      </c>
      <c r="G4842" s="1">
        <v>21.0</v>
      </c>
      <c r="H4842" s="1">
        <v>4.0</v>
      </c>
      <c r="I4842" s="1" t="s">
        <v>22</v>
      </c>
      <c r="J4842" s="1">
        <v>0.2</v>
      </c>
      <c r="K4842" s="1">
        <v>0.933</v>
      </c>
      <c r="L4842" s="6" t="str">
        <f>if(J4842&gt;QUARTILE!$B$3, "TOP", if(J4842&lt;QUARTILE!$B$4, "BOTTOM", 0))</f>
        <v>BOTTOM</v>
      </c>
      <c r="M4842" s="6">
        <f t="shared" si="1"/>
        <v>2</v>
      </c>
      <c r="N4842" s="6" t="str">
        <f t="shared" si="2"/>
        <v>Baby Boomer</v>
      </c>
      <c r="O4842" s="6" t="str">
        <f t="shared" si="3"/>
        <v>Low Income</v>
      </c>
    </row>
    <row r="4843" hidden="1">
      <c r="A4843" s="1">
        <v>104841.0</v>
      </c>
      <c r="B4843" s="1">
        <v>51.0</v>
      </c>
      <c r="C4843" s="1">
        <v>94000.0</v>
      </c>
      <c r="D4843" s="1" t="s">
        <v>21</v>
      </c>
      <c r="E4843" s="1">
        <v>8706.74</v>
      </c>
      <c r="F4843" s="1">
        <v>5.0</v>
      </c>
      <c r="G4843" s="1">
        <v>19.0</v>
      </c>
      <c r="H4843" s="1">
        <v>2.0</v>
      </c>
      <c r="I4843" s="1" t="s">
        <v>22</v>
      </c>
      <c r="J4843" s="1">
        <v>0.738</v>
      </c>
      <c r="K4843" s="1">
        <v>0.334</v>
      </c>
      <c r="L4843" s="6">
        <f>if(J4843&gt;QUARTILE!$B$3, "TOP", if(J4843&lt;QUARTILE!$B$4, "BOTTOM", 0))</f>
        <v>0</v>
      </c>
      <c r="M4843" s="6">
        <f t="shared" si="1"/>
        <v>2</v>
      </c>
      <c r="N4843" s="6" t="str">
        <f t="shared" si="2"/>
        <v>Gen X</v>
      </c>
      <c r="O4843" s="6" t="str">
        <f t="shared" si="3"/>
        <v>Medium Income</v>
      </c>
    </row>
    <row r="4844" hidden="1">
      <c r="A4844" s="1">
        <v>104842.0</v>
      </c>
      <c r="B4844" s="1">
        <v>28.0</v>
      </c>
      <c r="C4844" s="1">
        <v>11000.0</v>
      </c>
      <c r="D4844" s="1" t="s">
        <v>21</v>
      </c>
      <c r="E4844" s="1">
        <v>8222.23</v>
      </c>
      <c r="F4844" s="1">
        <v>2.0</v>
      </c>
      <c r="G4844" s="1">
        <v>17.0</v>
      </c>
      <c r="H4844" s="1">
        <v>13.0</v>
      </c>
      <c r="I4844" s="1" t="s">
        <v>18</v>
      </c>
      <c r="J4844" s="1">
        <v>0.678</v>
      </c>
      <c r="K4844" s="1">
        <v>0.377</v>
      </c>
      <c r="L4844" s="6">
        <f>if(J4844&gt;QUARTILE!$B$3, "TOP", if(J4844&lt;QUARTILE!$B$4, "BOTTOM", 0))</f>
        <v>0</v>
      </c>
      <c r="M4844" s="6">
        <f t="shared" si="1"/>
        <v>1</v>
      </c>
      <c r="N4844" s="6" t="str">
        <f t="shared" si="2"/>
        <v>Millenial</v>
      </c>
      <c r="O4844" s="6" t="str">
        <f t="shared" si="3"/>
        <v>Low Income</v>
      </c>
    </row>
    <row r="4845" hidden="1">
      <c r="A4845" s="1">
        <v>104843.0</v>
      </c>
      <c r="B4845" s="1">
        <v>53.0</v>
      </c>
      <c r="C4845" s="1">
        <v>5000.0</v>
      </c>
      <c r="D4845" s="1" t="s">
        <v>23</v>
      </c>
      <c r="E4845" s="1">
        <v>28508.43</v>
      </c>
      <c r="F4845" s="1">
        <v>1.0</v>
      </c>
      <c r="G4845" s="1">
        <v>16.0</v>
      </c>
      <c r="H4845" s="1">
        <v>2.0</v>
      </c>
      <c r="I4845" s="1" t="s">
        <v>22</v>
      </c>
      <c r="J4845" s="1">
        <v>0.362</v>
      </c>
      <c r="K4845" s="1">
        <v>0.905</v>
      </c>
      <c r="L4845" s="6">
        <f>if(J4845&gt;QUARTILE!$B$3, "TOP", if(J4845&lt;QUARTILE!$B$4, "BOTTOM", 0))</f>
        <v>0</v>
      </c>
      <c r="M4845" s="6">
        <f t="shared" si="1"/>
        <v>2</v>
      </c>
      <c r="N4845" s="6" t="str">
        <f t="shared" si="2"/>
        <v>Gen X</v>
      </c>
      <c r="O4845" s="6" t="str">
        <f t="shared" si="3"/>
        <v>Low Income</v>
      </c>
    </row>
    <row r="4846" hidden="1">
      <c r="A4846" s="1">
        <v>104844.0</v>
      </c>
      <c r="B4846" s="1">
        <v>68.0</v>
      </c>
      <c r="C4846" s="1">
        <v>47000.0</v>
      </c>
      <c r="D4846" s="1" t="s">
        <v>23</v>
      </c>
      <c r="E4846" s="1">
        <v>11739.7</v>
      </c>
      <c r="F4846" s="1">
        <v>1.0</v>
      </c>
      <c r="G4846" s="1">
        <v>22.0</v>
      </c>
      <c r="H4846" s="1">
        <v>4.0</v>
      </c>
      <c r="I4846" s="1" t="s">
        <v>22</v>
      </c>
      <c r="J4846" s="1">
        <v>0.402</v>
      </c>
      <c r="K4846" s="1">
        <v>0.861</v>
      </c>
      <c r="L4846" s="6">
        <f>if(J4846&gt;QUARTILE!$B$3, "TOP", if(J4846&lt;QUARTILE!$B$4, "BOTTOM", 0))</f>
        <v>0</v>
      </c>
      <c r="M4846" s="6">
        <f t="shared" si="1"/>
        <v>2</v>
      </c>
      <c r="N4846" s="6" t="str">
        <f t="shared" si="2"/>
        <v>Baby Boomer</v>
      </c>
      <c r="O4846" s="6" t="str">
        <f t="shared" si="3"/>
        <v>Medium Income</v>
      </c>
    </row>
    <row r="4847" hidden="1">
      <c r="A4847" s="1">
        <v>104845.0</v>
      </c>
      <c r="B4847" s="1">
        <v>78.0</v>
      </c>
      <c r="C4847" s="1">
        <v>9000.0</v>
      </c>
      <c r="D4847" s="1" t="s">
        <v>17</v>
      </c>
      <c r="E4847" s="1">
        <v>30271.97</v>
      </c>
      <c r="F4847" s="1">
        <v>2.0</v>
      </c>
      <c r="G4847" s="1">
        <v>24.0</v>
      </c>
      <c r="H4847" s="1">
        <v>5.0</v>
      </c>
      <c r="I4847" s="1" t="s">
        <v>18</v>
      </c>
      <c r="J4847" s="1">
        <v>1.0</v>
      </c>
      <c r="K4847" s="1">
        <v>0.275</v>
      </c>
      <c r="L4847" s="6" t="str">
        <f>if(J4847&gt;QUARTILE!$B$3, "TOP", if(J4847&lt;QUARTILE!$B$4, "BOTTOM", 0))</f>
        <v>TOP</v>
      </c>
      <c r="M4847" s="6">
        <f t="shared" si="1"/>
        <v>1</v>
      </c>
      <c r="N4847" s="6" t="str">
        <f t="shared" si="2"/>
        <v>Baby Boomer</v>
      </c>
      <c r="O4847" s="6" t="str">
        <f t="shared" si="3"/>
        <v>Low Income</v>
      </c>
    </row>
    <row r="4848" hidden="1">
      <c r="A4848" s="1">
        <v>104846.0</v>
      </c>
      <c r="B4848" s="1">
        <v>34.0</v>
      </c>
      <c r="C4848" s="1">
        <v>32000.0</v>
      </c>
      <c r="D4848" s="1" t="s">
        <v>25</v>
      </c>
      <c r="E4848" s="1">
        <v>27623.2</v>
      </c>
      <c r="F4848" s="1">
        <v>5.0</v>
      </c>
      <c r="G4848" s="1">
        <v>26.0</v>
      </c>
      <c r="H4848" s="1">
        <v>8.0</v>
      </c>
      <c r="I4848" s="1" t="s">
        <v>22</v>
      </c>
      <c r="J4848" s="1">
        <v>0.662</v>
      </c>
      <c r="K4848" s="1">
        <v>0.026</v>
      </c>
      <c r="L4848" s="6">
        <f>if(J4848&gt;QUARTILE!$B$3, "TOP", if(J4848&lt;QUARTILE!$B$4, "BOTTOM", 0))</f>
        <v>0</v>
      </c>
      <c r="M4848" s="6">
        <f t="shared" si="1"/>
        <v>2</v>
      </c>
      <c r="N4848" s="6" t="str">
        <f t="shared" si="2"/>
        <v>Gen X</v>
      </c>
      <c r="O4848" s="6" t="str">
        <f t="shared" si="3"/>
        <v>Low Income</v>
      </c>
    </row>
    <row r="4849" hidden="1">
      <c r="A4849" s="1">
        <v>104847.0</v>
      </c>
      <c r="B4849" s="1">
        <v>52.0</v>
      </c>
      <c r="C4849" s="1">
        <v>45000.0</v>
      </c>
      <c r="D4849" s="1" t="s">
        <v>23</v>
      </c>
      <c r="E4849" s="1">
        <v>17269.72</v>
      </c>
      <c r="F4849" s="1">
        <v>3.0</v>
      </c>
      <c r="G4849" s="1">
        <v>13.0</v>
      </c>
      <c r="H4849" s="1">
        <v>3.0</v>
      </c>
      <c r="I4849" s="1" t="s">
        <v>22</v>
      </c>
      <c r="J4849" s="1">
        <v>0.832</v>
      </c>
      <c r="K4849" s="1">
        <v>0.581</v>
      </c>
      <c r="L4849" s="6" t="str">
        <f>if(J4849&gt;QUARTILE!$B$3, "TOP", if(J4849&lt;QUARTILE!$B$4, "BOTTOM", 0))</f>
        <v>TOP</v>
      </c>
      <c r="M4849" s="6">
        <f t="shared" si="1"/>
        <v>2</v>
      </c>
      <c r="N4849" s="6" t="str">
        <f t="shared" si="2"/>
        <v>Gen X</v>
      </c>
      <c r="O4849" s="6" t="str">
        <f t="shared" si="3"/>
        <v>Medium Income</v>
      </c>
    </row>
    <row r="4850" hidden="1">
      <c r="A4850" s="1">
        <v>104848.0</v>
      </c>
      <c r="B4850" s="1">
        <v>77.0</v>
      </c>
      <c r="C4850" s="1">
        <v>28000.0</v>
      </c>
      <c r="D4850" s="1" t="s">
        <v>25</v>
      </c>
      <c r="E4850" s="1">
        <v>35856.65</v>
      </c>
      <c r="F4850" s="1">
        <v>2.0</v>
      </c>
      <c r="G4850" s="1">
        <v>17.0</v>
      </c>
      <c r="H4850" s="1">
        <v>5.0</v>
      </c>
      <c r="I4850" s="1" t="s">
        <v>18</v>
      </c>
      <c r="J4850" s="1">
        <v>0.876</v>
      </c>
      <c r="K4850" s="1">
        <v>0.169</v>
      </c>
      <c r="L4850" s="6" t="str">
        <f>if(J4850&gt;QUARTILE!$B$3, "TOP", if(J4850&lt;QUARTILE!$B$4, "BOTTOM", 0))</f>
        <v>TOP</v>
      </c>
      <c r="M4850" s="6">
        <f t="shared" si="1"/>
        <v>1</v>
      </c>
      <c r="N4850" s="6" t="str">
        <f t="shared" si="2"/>
        <v>Baby Boomer</v>
      </c>
      <c r="O4850" s="6" t="str">
        <f t="shared" si="3"/>
        <v>Low Income</v>
      </c>
    </row>
    <row r="4851" hidden="1">
      <c r="A4851" s="1">
        <v>104849.0</v>
      </c>
      <c r="B4851" s="1">
        <v>35.0</v>
      </c>
      <c r="C4851" s="1">
        <v>25000.0</v>
      </c>
      <c r="D4851" s="1" t="s">
        <v>25</v>
      </c>
      <c r="E4851" s="1">
        <v>4354.36</v>
      </c>
      <c r="F4851" s="1">
        <v>3.0</v>
      </c>
      <c r="G4851" s="1">
        <v>21.0</v>
      </c>
      <c r="H4851" s="1">
        <v>6.0</v>
      </c>
      <c r="I4851" s="1" t="s">
        <v>22</v>
      </c>
      <c r="J4851" s="1">
        <v>0.661</v>
      </c>
      <c r="K4851" s="1">
        <v>0.909</v>
      </c>
      <c r="L4851" s="6">
        <f>if(J4851&gt;QUARTILE!$B$3, "TOP", if(J4851&lt;QUARTILE!$B$4, "BOTTOM", 0))</f>
        <v>0</v>
      </c>
      <c r="M4851" s="6">
        <f t="shared" si="1"/>
        <v>2</v>
      </c>
      <c r="N4851" s="6" t="str">
        <f t="shared" si="2"/>
        <v>Gen X</v>
      </c>
      <c r="O4851" s="6" t="str">
        <f t="shared" si="3"/>
        <v>Low Income</v>
      </c>
    </row>
    <row r="4852" hidden="1">
      <c r="A4852" s="1">
        <v>104850.0</v>
      </c>
      <c r="B4852" s="1">
        <v>57.0</v>
      </c>
      <c r="C4852" s="1">
        <v>28000.0</v>
      </c>
      <c r="D4852" s="1" t="s">
        <v>23</v>
      </c>
      <c r="E4852" s="1">
        <v>3530.22</v>
      </c>
      <c r="F4852" s="1">
        <v>5.0</v>
      </c>
      <c r="G4852" s="1">
        <v>18.0</v>
      </c>
      <c r="H4852" s="1">
        <v>2.0</v>
      </c>
      <c r="I4852" s="1" t="s">
        <v>22</v>
      </c>
      <c r="J4852" s="1">
        <v>0.098</v>
      </c>
      <c r="K4852" s="1">
        <v>0.756</v>
      </c>
      <c r="L4852" s="6" t="str">
        <f>if(J4852&gt;QUARTILE!$B$3, "TOP", if(J4852&lt;QUARTILE!$B$4, "BOTTOM", 0))</f>
        <v>BOTTOM</v>
      </c>
      <c r="M4852" s="6">
        <f t="shared" si="1"/>
        <v>2</v>
      </c>
      <c r="N4852" s="6" t="str">
        <f t="shared" si="2"/>
        <v>Gen X</v>
      </c>
      <c r="O4852" s="6" t="str">
        <f t="shared" si="3"/>
        <v>Low Income</v>
      </c>
    </row>
    <row r="4853" hidden="1">
      <c r="A4853" s="1">
        <v>104851.0</v>
      </c>
      <c r="B4853" s="1">
        <v>39.0</v>
      </c>
      <c r="C4853" s="1">
        <v>36000.0</v>
      </c>
      <c r="D4853" s="1" t="s">
        <v>27</v>
      </c>
      <c r="E4853" s="1">
        <v>27777.98</v>
      </c>
      <c r="F4853" s="1">
        <v>4.0</v>
      </c>
      <c r="G4853" s="1">
        <v>12.0</v>
      </c>
      <c r="H4853" s="1">
        <v>12.0</v>
      </c>
      <c r="I4853" s="1" t="s">
        <v>22</v>
      </c>
      <c r="J4853" s="1">
        <v>0.663</v>
      </c>
      <c r="K4853" s="1">
        <v>0.851</v>
      </c>
      <c r="L4853" s="6">
        <f>if(J4853&gt;QUARTILE!$B$3, "TOP", if(J4853&lt;QUARTILE!$B$4, "BOTTOM", 0))</f>
        <v>0</v>
      </c>
      <c r="M4853" s="6">
        <f t="shared" si="1"/>
        <v>2</v>
      </c>
      <c r="N4853" s="6" t="str">
        <f t="shared" si="2"/>
        <v>Gen X</v>
      </c>
      <c r="O4853" s="6" t="str">
        <f t="shared" si="3"/>
        <v>Low Income</v>
      </c>
    </row>
    <row r="4854" hidden="1">
      <c r="A4854" s="1">
        <v>104852.0</v>
      </c>
      <c r="B4854" s="1">
        <v>74.0</v>
      </c>
      <c r="C4854" s="1">
        <v>31000.0</v>
      </c>
      <c r="D4854" s="1" t="s">
        <v>27</v>
      </c>
      <c r="E4854" s="1">
        <v>5615.38</v>
      </c>
      <c r="F4854" s="1">
        <v>4.0</v>
      </c>
      <c r="G4854" s="1">
        <v>15.0</v>
      </c>
      <c r="H4854" s="1">
        <v>6.0</v>
      </c>
      <c r="I4854" s="1" t="s">
        <v>22</v>
      </c>
      <c r="J4854" s="1">
        <v>0.345</v>
      </c>
      <c r="K4854" s="1">
        <v>0.031</v>
      </c>
      <c r="L4854" s="6">
        <f>if(J4854&gt;QUARTILE!$B$3, "TOP", if(J4854&lt;QUARTILE!$B$4, "BOTTOM", 0))</f>
        <v>0</v>
      </c>
      <c r="M4854" s="6">
        <f t="shared" si="1"/>
        <v>2</v>
      </c>
      <c r="N4854" s="6" t="str">
        <f t="shared" si="2"/>
        <v>Baby Boomer</v>
      </c>
      <c r="O4854" s="6" t="str">
        <f t="shared" si="3"/>
        <v>Low Income</v>
      </c>
    </row>
    <row r="4855" hidden="1">
      <c r="A4855" s="1">
        <v>104853.0</v>
      </c>
      <c r="B4855" s="1">
        <v>41.0</v>
      </c>
      <c r="C4855" s="1">
        <v>11000.0</v>
      </c>
      <c r="D4855" s="1" t="s">
        <v>23</v>
      </c>
      <c r="E4855" s="1">
        <v>55.97</v>
      </c>
      <c r="F4855" s="1">
        <v>5.0</v>
      </c>
      <c r="G4855" s="1">
        <v>17.0</v>
      </c>
      <c r="H4855" s="1">
        <v>11.0</v>
      </c>
      <c r="I4855" s="1" t="s">
        <v>22</v>
      </c>
      <c r="J4855" s="1">
        <v>0.519</v>
      </c>
      <c r="K4855" s="1">
        <v>0.815</v>
      </c>
      <c r="L4855" s="6">
        <f>if(J4855&gt;QUARTILE!$B$3, "TOP", if(J4855&lt;QUARTILE!$B$4, "BOTTOM", 0))</f>
        <v>0</v>
      </c>
      <c r="M4855" s="6">
        <f t="shared" si="1"/>
        <v>2</v>
      </c>
      <c r="N4855" s="6" t="str">
        <f t="shared" si="2"/>
        <v>Gen X</v>
      </c>
      <c r="O4855" s="6" t="str">
        <f t="shared" si="3"/>
        <v>Low Income</v>
      </c>
    </row>
    <row r="4856" hidden="1">
      <c r="A4856" s="1">
        <v>104854.0</v>
      </c>
      <c r="B4856" s="1">
        <v>75.0</v>
      </c>
      <c r="C4856" s="1">
        <v>66000.0</v>
      </c>
      <c r="D4856" s="1" t="s">
        <v>21</v>
      </c>
      <c r="E4856" s="1">
        <v>48599.32</v>
      </c>
      <c r="F4856" s="1">
        <v>3.0</v>
      </c>
      <c r="G4856" s="1">
        <v>12.0</v>
      </c>
      <c r="H4856" s="1">
        <v>3.0</v>
      </c>
      <c r="I4856" s="1" t="s">
        <v>18</v>
      </c>
      <c r="J4856" s="1">
        <v>1.0</v>
      </c>
      <c r="K4856" s="1">
        <v>0.493</v>
      </c>
      <c r="L4856" s="6" t="str">
        <f>if(J4856&gt;QUARTILE!$B$3, "TOP", if(J4856&lt;QUARTILE!$B$4, "BOTTOM", 0))</f>
        <v>TOP</v>
      </c>
      <c r="M4856" s="6">
        <f t="shared" si="1"/>
        <v>1</v>
      </c>
      <c r="N4856" s="6" t="str">
        <f t="shared" si="2"/>
        <v>Baby Boomer</v>
      </c>
      <c r="O4856" s="6" t="str">
        <f t="shared" si="3"/>
        <v>Medium Income</v>
      </c>
    </row>
    <row r="4857" hidden="1">
      <c r="A4857" s="1">
        <v>104855.0</v>
      </c>
      <c r="B4857" s="1">
        <v>36.0</v>
      </c>
      <c r="C4857" s="1">
        <v>23000.0</v>
      </c>
      <c r="D4857" s="1" t="s">
        <v>25</v>
      </c>
      <c r="E4857" s="1">
        <v>19506.86</v>
      </c>
      <c r="F4857" s="1">
        <v>2.0</v>
      </c>
      <c r="G4857" s="1">
        <v>25.0</v>
      </c>
      <c r="H4857" s="1">
        <v>12.0</v>
      </c>
      <c r="I4857" s="1" t="s">
        <v>18</v>
      </c>
      <c r="J4857" s="1">
        <v>1.0</v>
      </c>
      <c r="K4857" s="1">
        <v>0.215</v>
      </c>
      <c r="L4857" s="6" t="str">
        <f>if(J4857&gt;QUARTILE!$B$3, "TOP", if(J4857&lt;QUARTILE!$B$4, "BOTTOM", 0))</f>
        <v>TOP</v>
      </c>
      <c r="M4857" s="6">
        <f t="shared" si="1"/>
        <v>1</v>
      </c>
      <c r="N4857" s="6" t="str">
        <f t="shared" si="2"/>
        <v>Gen X</v>
      </c>
      <c r="O4857" s="6" t="str">
        <f t="shared" si="3"/>
        <v>Low Income</v>
      </c>
    </row>
    <row r="4858" hidden="1">
      <c r="A4858" s="1">
        <v>104856.0</v>
      </c>
      <c r="B4858" s="1">
        <v>54.0</v>
      </c>
      <c r="C4858" s="1">
        <v>30000.0</v>
      </c>
      <c r="D4858" s="1" t="s">
        <v>23</v>
      </c>
      <c r="E4858" s="1">
        <v>11773.5</v>
      </c>
      <c r="F4858" s="1">
        <v>5.0</v>
      </c>
      <c r="G4858" s="1">
        <v>17.0</v>
      </c>
      <c r="H4858" s="1">
        <v>6.0</v>
      </c>
      <c r="I4858" s="1" t="s">
        <v>22</v>
      </c>
      <c r="J4858" s="1">
        <v>0.744</v>
      </c>
      <c r="K4858" s="1">
        <v>0.251</v>
      </c>
      <c r="L4858" s="6">
        <f>if(J4858&gt;QUARTILE!$B$3, "TOP", if(J4858&lt;QUARTILE!$B$4, "BOTTOM", 0))</f>
        <v>0</v>
      </c>
      <c r="M4858" s="6">
        <f t="shared" si="1"/>
        <v>2</v>
      </c>
      <c r="N4858" s="6" t="str">
        <f t="shared" si="2"/>
        <v>Gen X</v>
      </c>
      <c r="O4858" s="6" t="str">
        <f t="shared" si="3"/>
        <v>Low Income</v>
      </c>
    </row>
    <row r="4859" hidden="1">
      <c r="A4859" s="1">
        <v>104857.0</v>
      </c>
      <c r="B4859" s="1">
        <v>56.0</v>
      </c>
      <c r="C4859" s="1">
        <v>34000.0</v>
      </c>
      <c r="D4859" s="1" t="s">
        <v>23</v>
      </c>
      <c r="E4859" s="1">
        <v>25873.32</v>
      </c>
      <c r="F4859" s="1">
        <v>5.0</v>
      </c>
      <c r="G4859" s="1">
        <v>22.0</v>
      </c>
      <c r="H4859" s="1">
        <v>2.0</v>
      </c>
      <c r="I4859" s="1" t="s">
        <v>22</v>
      </c>
      <c r="J4859" s="1">
        <v>0.282</v>
      </c>
      <c r="K4859" s="1">
        <v>0.407</v>
      </c>
      <c r="L4859" s="6" t="str">
        <f>if(J4859&gt;QUARTILE!$B$3, "TOP", if(J4859&lt;QUARTILE!$B$4, "BOTTOM", 0))</f>
        <v>BOTTOM</v>
      </c>
      <c r="M4859" s="6">
        <f t="shared" si="1"/>
        <v>2</v>
      </c>
      <c r="N4859" s="6" t="str">
        <f t="shared" si="2"/>
        <v>Gen X</v>
      </c>
      <c r="O4859" s="6" t="str">
        <f t="shared" si="3"/>
        <v>Low Income</v>
      </c>
    </row>
    <row r="4860" hidden="1">
      <c r="A4860" s="1">
        <v>104858.0</v>
      </c>
      <c r="B4860" s="1">
        <v>38.0</v>
      </c>
      <c r="C4860" s="1">
        <v>44000.0</v>
      </c>
      <c r="D4860" s="1" t="s">
        <v>23</v>
      </c>
      <c r="E4860" s="1">
        <v>8109.25</v>
      </c>
      <c r="F4860" s="1">
        <v>4.0</v>
      </c>
      <c r="G4860" s="1">
        <v>27.0</v>
      </c>
      <c r="H4860" s="1">
        <v>6.0</v>
      </c>
      <c r="I4860" s="1" t="s">
        <v>22</v>
      </c>
      <c r="J4860" s="1">
        <v>0.368</v>
      </c>
      <c r="K4860" s="1">
        <v>0.578</v>
      </c>
      <c r="L4860" s="6">
        <f>if(J4860&gt;QUARTILE!$B$3, "TOP", if(J4860&lt;QUARTILE!$B$4, "BOTTOM", 0))</f>
        <v>0</v>
      </c>
      <c r="M4860" s="6">
        <f t="shared" si="1"/>
        <v>2</v>
      </c>
      <c r="N4860" s="6" t="str">
        <f t="shared" si="2"/>
        <v>Gen X</v>
      </c>
      <c r="O4860" s="6" t="str">
        <f t="shared" si="3"/>
        <v>Low Income</v>
      </c>
    </row>
    <row r="4861" hidden="1">
      <c r="A4861" s="1">
        <v>104859.0</v>
      </c>
      <c r="B4861" s="1">
        <v>25.0</v>
      </c>
      <c r="C4861" s="1">
        <v>41000.0</v>
      </c>
      <c r="D4861" s="1" t="s">
        <v>25</v>
      </c>
      <c r="E4861" s="1">
        <v>61437.61</v>
      </c>
      <c r="F4861" s="1">
        <v>2.0</v>
      </c>
      <c r="G4861" s="1">
        <v>21.0</v>
      </c>
      <c r="H4861" s="1">
        <v>20.0</v>
      </c>
      <c r="I4861" s="1" t="s">
        <v>22</v>
      </c>
      <c r="J4861" s="1">
        <v>0.288</v>
      </c>
      <c r="K4861" s="1">
        <v>0.133</v>
      </c>
      <c r="L4861" s="6" t="str">
        <f>if(J4861&gt;QUARTILE!$B$3, "TOP", if(J4861&lt;QUARTILE!$B$4, "BOTTOM", 0))</f>
        <v>BOTTOM</v>
      </c>
      <c r="M4861" s="6">
        <f t="shared" si="1"/>
        <v>2</v>
      </c>
      <c r="N4861" s="6" t="str">
        <f t="shared" si="2"/>
        <v>Millenial</v>
      </c>
      <c r="O4861" s="6" t="str">
        <f t="shared" si="3"/>
        <v>Low Income</v>
      </c>
    </row>
    <row r="4862" hidden="1">
      <c r="A4862" s="1">
        <v>104860.0</v>
      </c>
      <c r="B4862" s="1">
        <v>45.0</v>
      </c>
      <c r="C4862" s="1">
        <v>24000.0</v>
      </c>
      <c r="D4862" s="1" t="s">
        <v>23</v>
      </c>
      <c r="E4862" s="1">
        <v>1421.76</v>
      </c>
      <c r="F4862" s="1">
        <v>4.0</v>
      </c>
      <c r="G4862" s="1">
        <v>17.0</v>
      </c>
      <c r="H4862" s="1">
        <v>14.0</v>
      </c>
      <c r="I4862" s="1" t="s">
        <v>18</v>
      </c>
      <c r="J4862" s="1">
        <v>0.631</v>
      </c>
      <c r="K4862" s="1">
        <v>0.157</v>
      </c>
      <c r="L4862" s="6">
        <f>if(J4862&gt;QUARTILE!$B$3, "TOP", if(J4862&lt;QUARTILE!$B$4, "BOTTOM", 0))</f>
        <v>0</v>
      </c>
      <c r="M4862" s="6">
        <f t="shared" si="1"/>
        <v>1</v>
      </c>
      <c r="N4862" s="6" t="str">
        <f t="shared" si="2"/>
        <v>Gen X</v>
      </c>
      <c r="O4862" s="6" t="str">
        <f t="shared" si="3"/>
        <v>Low Income</v>
      </c>
    </row>
    <row r="4863" hidden="1">
      <c r="A4863" s="1">
        <v>104861.0</v>
      </c>
      <c r="B4863" s="1">
        <v>22.0</v>
      </c>
      <c r="C4863" s="1">
        <v>23000.0</v>
      </c>
      <c r="D4863" s="1" t="s">
        <v>25</v>
      </c>
      <c r="E4863" s="1">
        <v>20485.77</v>
      </c>
      <c r="F4863" s="1">
        <v>3.0</v>
      </c>
      <c r="G4863" s="1">
        <v>27.0</v>
      </c>
      <c r="H4863" s="1">
        <v>17.0</v>
      </c>
      <c r="I4863" s="1" t="s">
        <v>18</v>
      </c>
      <c r="J4863" s="1">
        <v>0.98</v>
      </c>
      <c r="K4863" s="1">
        <v>0.892</v>
      </c>
      <c r="L4863" s="6" t="str">
        <f>if(J4863&gt;QUARTILE!$B$3, "TOP", if(J4863&lt;QUARTILE!$B$4, "BOTTOM", 0))</f>
        <v>TOP</v>
      </c>
      <c r="M4863" s="6">
        <f t="shared" si="1"/>
        <v>1</v>
      </c>
      <c r="N4863" s="6" t="str">
        <f t="shared" si="2"/>
        <v>Millenial</v>
      </c>
      <c r="O4863" s="6" t="str">
        <f t="shared" si="3"/>
        <v>Low Income</v>
      </c>
    </row>
    <row r="4864" hidden="1">
      <c r="A4864" s="1">
        <v>104862.0</v>
      </c>
      <c r="B4864" s="1">
        <v>34.0</v>
      </c>
      <c r="C4864" s="1">
        <v>28000.0</v>
      </c>
      <c r="D4864" s="1" t="s">
        <v>23</v>
      </c>
      <c r="E4864" s="1">
        <v>30037.65</v>
      </c>
      <c r="F4864" s="1">
        <v>3.0</v>
      </c>
      <c r="G4864" s="1">
        <v>27.0</v>
      </c>
      <c r="H4864" s="1">
        <v>11.0</v>
      </c>
      <c r="I4864" s="1" t="s">
        <v>22</v>
      </c>
      <c r="J4864" s="1">
        <v>0.961</v>
      </c>
      <c r="K4864" s="1">
        <v>0.745</v>
      </c>
      <c r="L4864" s="6" t="str">
        <f>if(J4864&gt;QUARTILE!$B$3, "TOP", if(J4864&lt;QUARTILE!$B$4, "BOTTOM", 0))</f>
        <v>TOP</v>
      </c>
      <c r="M4864" s="6">
        <f t="shared" si="1"/>
        <v>2</v>
      </c>
      <c r="N4864" s="6" t="str">
        <f t="shared" si="2"/>
        <v>Gen X</v>
      </c>
      <c r="O4864" s="6" t="str">
        <f t="shared" si="3"/>
        <v>Low Income</v>
      </c>
    </row>
    <row r="4865" hidden="1">
      <c r="A4865" s="1">
        <v>104863.0</v>
      </c>
      <c r="B4865" s="1">
        <v>54.0</v>
      </c>
      <c r="C4865" s="1">
        <v>43000.0</v>
      </c>
      <c r="D4865" s="1" t="s">
        <v>27</v>
      </c>
      <c r="E4865" s="1">
        <v>12664.61</v>
      </c>
      <c r="F4865" s="1">
        <v>1.0</v>
      </c>
      <c r="G4865" s="1">
        <v>24.0</v>
      </c>
      <c r="H4865" s="1">
        <v>5.0</v>
      </c>
      <c r="I4865" s="1" t="s">
        <v>22</v>
      </c>
      <c r="J4865" s="1">
        <v>0.544</v>
      </c>
      <c r="K4865" s="1">
        <v>0.767</v>
      </c>
      <c r="L4865" s="6">
        <f>if(J4865&gt;QUARTILE!$B$3, "TOP", if(J4865&lt;QUARTILE!$B$4, "BOTTOM", 0))</f>
        <v>0</v>
      </c>
      <c r="M4865" s="6">
        <f t="shared" si="1"/>
        <v>2</v>
      </c>
      <c r="N4865" s="6" t="str">
        <f t="shared" si="2"/>
        <v>Gen X</v>
      </c>
      <c r="O4865" s="6" t="str">
        <f t="shared" si="3"/>
        <v>Low Income</v>
      </c>
    </row>
    <row r="4866" hidden="1">
      <c r="A4866" s="1">
        <v>104864.0</v>
      </c>
      <c r="B4866" s="1">
        <v>53.0</v>
      </c>
      <c r="C4866" s="1">
        <v>11000.0</v>
      </c>
      <c r="D4866" s="1" t="s">
        <v>17</v>
      </c>
      <c r="E4866" s="1">
        <v>28127.36</v>
      </c>
      <c r="F4866" s="1">
        <v>5.0</v>
      </c>
      <c r="G4866" s="1">
        <v>14.0</v>
      </c>
      <c r="H4866" s="1">
        <v>1.0</v>
      </c>
      <c r="I4866" s="1" t="s">
        <v>22</v>
      </c>
      <c r="J4866" s="1">
        <v>0.941</v>
      </c>
      <c r="K4866" s="1">
        <v>0.711</v>
      </c>
      <c r="L4866" s="6" t="str">
        <f>if(J4866&gt;QUARTILE!$B$3, "TOP", if(J4866&lt;QUARTILE!$B$4, "BOTTOM", 0))</f>
        <v>TOP</v>
      </c>
      <c r="M4866" s="6">
        <f t="shared" si="1"/>
        <v>2</v>
      </c>
      <c r="N4866" s="6" t="str">
        <f t="shared" si="2"/>
        <v>Gen X</v>
      </c>
      <c r="O4866" s="6" t="str">
        <f t="shared" si="3"/>
        <v>Low Income</v>
      </c>
    </row>
    <row r="4867" hidden="1">
      <c r="A4867" s="1">
        <v>104865.0</v>
      </c>
      <c r="B4867" s="1">
        <v>71.0</v>
      </c>
      <c r="C4867" s="1">
        <v>32000.0</v>
      </c>
      <c r="D4867" s="1" t="s">
        <v>25</v>
      </c>
      <c r="E4867" s="1">
        <v>52321.38</v>
      </c>
      <c r="F4867" s="1">
        <v>2.0</v>
      </c>
      <c r="G4867" s="1">
        <v>24.0</v>
      </c>
      <c r="H4867" s="1">
        <v>8.0</v>
      </c>
      <c r="I4867" s="1" t="s">
        <v>18</v>
      </c>
      <c r="J4867" s="1">
        <v>1.0</v>
      </c>
      <c r="K4867" s="1">
        <v>0.666</v>
      </c>
      <c r="L4867" s="6" t="str">
        <f>if(J4867&gt;QUARTILE!$B$3, "TOP", if(J4867&lt;QUARTILE!$B$4, "BOTTOM", 0))</f>
        <v>TOP</v>
      </c>
      <c r="M4867" s="6">
        <f t="shared" si="1"/>
        <v>1</v>
      </c>
      <c r="N4867" s="6" t="str">
        <f t="shared" si="2"/>
        <v>Baby Boomer</v>
      </c>
      <c r="O4867" s="6" t="str">
        <f t="shared" si="3"/>
        <v>Low Income</v>
      </c>
    </row>
    <row r="4868" hidden="1">
      <c r="A4868" s="1">
        <v>104866.0</v>
      </c>
      <c r="B4868" s="1">
        <v>36.0</v>
      </c>
      <c r="C4868" s="1">
        <v>13000.0</v>
      </c>
      <c r="D4868" s="1" t="s">
        <v>27</v>
      </c>
      <c r="E4868" s="1">
        <v>27251.08</v>
      </c>
      <c r="F4868" s="1">
        <v>2.0</v>
      </c>
      <c r="G4868" s="1">
        <v>23.0</v>
      </c>
      <c r="H4868" s="1">
        <v>4.0</v>
      </c>
      <c r="I4868" s="1" t="s">
        <v>22</v>
      </c>
      <c r="J4868" s="1">
        <v>0.361</v>
      </c>
      <c r="K4868" s="1">
        <v>0.924</v>
      </c>
      <c r="L4868" s="6">
        <f>if(J4868&gt;QUARTILE!$B$3, "TOP", if(J4868&lt;QUARTILE!$B$4, "BOTTOM", 0))</f>
        <v>0</v>
      </c>
      <c r="M4868" s="6">
        <f t="shared" si="1"/>
        <v>2</v>
      </c>
      <c r="N4868" s="6" t="str">
        <f t="shared" si="2"/>
        <v>Gen X</v>
      </c>
      <c r="O4868" s="6" t="str">
        <f t="shared" si="3"/>
        <v>Low Income</v>
      </c>
    </row>
    <row r="4869">
      <c r="A4869" s="1">
        <v>104867.0</v>
      </c>
      <c r="B4869" s="1">
        <v>80.0</v>
      </c>
      <c r="C4869" s="1">
        <v>67000.0</v>
      </c>
      <c r="D4869" s="1" t="s">
        <v>24</v>
      </c>
      <c r="E4869" s="1">
        <v>7402.93</v>
      </c>
      <c r="F4869" s="1">
        <v>4.0</v>
      </c>
      <c r="G4869" s="1">
        <v>20.0</v>
      </c>
      <c r="H4869" s="1">
        <v>3.0</v>
      </c>
      <c r="I4869" s="1" t="s">
        <v>22</v>
      </c>
      <c r="J4869" s="1">
        <v>0.65</v>
      </c>
      <c r="K4869" s="1">
        <v>0.794</v>
      </c>
      <c r="L4869" s="6">
        <f>if(J4869&gt;QUARTILE!$B$3, "TOP", if(J4869&lt;QUARTILE!$B$4, "BOTTOM", 0))</f>
        <v>0</v>
      </c>
      <c r="M4869" s="6">
        <f t="shared" si="1"/>
        <v>2</v>
      </c>
      <c r="N4869" s="6" t="str">
        <f t="shared" si="2"/>
        <v>Silent</v>
      </c>
      <c r="O4869" s="6" t="str">
        <f t="shared" si="3"/>
        <v>Medium Income</v>
      </c>
    </row>
    <row r="4870" hidden="1">
      <c r="A4870" s="1">
        <v>104868.0</v>
      </c>
      <c r="B4870" s="1">
        <v>44.0</v>
      </c>
      <c r="C4870" s="1">
        <v>27000.0</v>
      </c>
      <c r="D4870" s="1" t="s">
        <v>27</v>
      </c>
      <c r="E4870" s="1">
        <v>16503.71</v>
      </c>
      <c r="F4870" s="1">
        <v>4.0</v>
      </c>
      <c r="G4870" s="1">
        <v>14.0</v>
      </c>
      <c r="H4870" s="1">
        <v>15.0</v>
      </c>
      <c r="I4870" s="1" t="s">
        <v>22</v>
      </c>
      <c r="J4870" s="1">
        <v>0.296</v>
      </c>
      <c r="K4870" s="1">
        <v>0.339</v>
      </c>
      <c r="L4870" s="6" t="str">
        <f>if(J4870&gt;QUARTILE!$B$3, "TOP", if(J4870&lt;QUARTILE!$B$4, "BOTTOM", 0))</f>
        <v>BOTTOM</v>
      </c>
      <c r="M4870" s="6">
        <f t="shared" si="1"/>
        <v>2</v>
      </c>
      <c r="N4870" s="6" t="str">
        <f t="shared" si="2"/>
        <v>Gen X</v>
      </c>
      <c r="O4870" s="6" t="str">
        <f t="shared" si="3"/>
        <v>Low Income</v>
      </c>
    </row>
    <row r="4871" hidden="1">
      <c r="A4871" s="1">
        <v>104869.0</v>
      </c>
      <c r="B4871" s="1">
        <v>70.0</v>
      </c>
      <c r="C4871" s="1">
        <v>17000.0</v>
      </c>
      <c r="D4871" s="1" t="s">
        <v>25</v>
      </c>
      <c r="E4871" s="1">
        <v>48518.46</v>
      </c>
      <c r="F4871" s="1">
        <v>2.0</v>
      </c>
      <c r="G4871" s="1">
        <v>19.0</v>
      </c>
      <c r="H4871" s="1">
        <v>2.0</v>
      </c>
      <c r="I4871" s="1" t="s">
        <v>18</v>
      </c>
      <c r="J4871" s="1">
        <v>0.159</v>
      </c>
      <c r="K4871" s="1">
        <v>0.371</v>
      </c>
      <c r="L4871" s="6" t="str">
        <f>if(J4871&gt;QUARTILE!$B$3, "TOP", if(J4871&lt;QUARTILE!$B$4, "BOTTOM", 0))</f>
        <v>BOTTOM</v>
      </c>
      <c r="M4871" s="6">
        <f t="shared" si="1"/>
        <v>1</v>
      </c>
      <c r="N4871" s="6" t="str">
        <f t="shared" si="2"/>
        <v>Baby Boomer</v>
      </c>
      <c r="O4871" s="6" t="str">
        <f t="shared" si="3"/>
        <v>Low Income</v>
      </c>
    </row>
    <row r="4872" hidden="1">
      <c r="A4872" s="1">
        <v>104870.0</v>
      </c>
      <c r="B4872" s="1">
        <v>51.0</v>
      </c>
      <c r="C4872" s="1">
        <v>28000.0</v>
      </c>
      <c r="D4872" s="1" t="s">
        <v>25</v>
      </c>
      <c r="E4872" s="1">
        <v>11923.96</v>
      </c>
      <c r="F4872" s="1">
        <v>4.0</v>
      </c>
      <c r="G4872" s="1">
        <v>20.0</v>
      </c>
      <c r="H4872" s="1">
        <v>9.0</v>
      </c>
      <c r="I4872" s="1" t="s">
        <v>22</v>
      </c>
      <c r="J4872" s="1">
        <v>0.501</v>
      </c>
      <c r="K4872" s="1">
        <v>0.555</v>
      </c>
      <c r="L4872" s="6">
        <f>if(J4872&gt;QUARTILE!$B$3, "TOP", if(J4872&lt;QUARTILE!$B$4, "BOTTOM", 0))</f>
        <v>0</v>
      </c>
      <c r="M4872" s="6">
        <f t="shared" si="1"/>
        <v>2</v>
      </c>
      <c r="N4872" s="6" t="str">
        <f t="shared" si="2"/>
        <v>Gen X</v>
      </c>
      <c r="O4872" s="6" t="str">
        <f t="shared" si="3"/>
        <v>Low Income</v>
      </c>
    </row>
    <row r="4873" hidden="1">
      <c r="A4873" s="1">
        <v>104871.0</v>
      </c>
      <c r="B4873" s="1">
        <v>28.0</v>
      </c>
      <c r="C4873" s="1">
        <v>22000.0</v>
      </c>
      <c r="D4873" s="1" t="s">
        <v>17</v>
      </c>
      <c r="E4873" s="1">
        <v>22895.12</v>
      </c>
      <c r="F4873" s="1">
        <v>1.0</v>
      </c>
      <c r="G4873" s="1">
        <v>35.0</v>
      </c>
      <c r="H4873" s="1">
        <v>14.0</v>
      </c>
      <c r="I4873" s="1" t="s">
        <v>18</v>
      </c>
      <c r="J4873" s="1">
        <v>0.75</v>
      </c>
      <c r="K4873" s="1">
        <v>0.476</v>
      </c>
      <c r="L4873" s="6">
        <f>if(J4873&gt;QUARTILE!$B$3, "TOP", if(J4873&lt;QUARTILE!$B$4, "BOTTOM", 0))</f>
        <v>0</v>
      </c>
      <c r="M4873" s="6">
        <f t="shared" si="1"/>
        <v>1</v>
      </c>
      <c r="N4873" s="6" t="str">
        <f t="shared" si="2"/>
        <v>Millenial</v>
      </c>
      <c r="O4873" s="6" t="str">
        <f t="shared" si="3"/>
        <v>Low Income</v>
      </c>
    </row>
    <row r="4874" hidden="1">
      <c r="A4874" s="1">
        <v>104872.0</v>
      </c>
      <c r="B4874" s="1">
        <v>71.0</v>
      </c>
      <c r="C4874" s="1">
        <v>20000.0</v>
      </c>
      <c r="D4874" s="1" t="s">
        <v>23</v>
      </c>
      <c r="E4874" s="1">
        <v>12529.02</v>
      </c>
      <c r="F4874" s="1">
        <v>5.0</v>
      </c>
      <c r="G4874" s="1">
        <v>23.0</v>
      </c>
      <c r="H4874" s="1">
        <v>7.0</v>
      </c>
      <c r="I4874" s="1" t="s">
        <v>22</v>
      </c>
      <c r="J4874" s="1">
        <v>0.684</v>
      </c>
      <c r="K4874" s="1">
        <v>0.247</v>
      </c>
      <c r="L4874" s="6">
        <f>if(J4874&gt;QUARTILE!$B$3, "TOP", if(J4874&lt;QUARTILE!$B$4, "BOTTOM", 0))</f>
        <v>0</v>
      </c>
      <c r="M4874" s="6">
        <f t="shared" si="1"/>
        <v>2</v>
      </c>
      <c r="N4874" s="6" t="str">
        <f t="shared" si="2"/>
        <v>Baby Boomer</v>
      </c>
      <c r="O4874" s="6" t="str">
        <f t="shared" si="3"/>
        <v>Low Income</v>
      </c>
    </row>
    <row r="4875" hidden="1">
      <c r="A4875" s="1">
        <v>104873.0</v>
      </c>
      <c r="B4875" s="1">
        <v>62.0</v>
      </c>
      <c r="C4875" s="1">
        <v>7000.0</v>
      </c>
      <c r="D4875" s="1" t="s">
        <v>25</v>
      </c>
      <c r="E4875" s="1">
        <v>2587.24</v>
      </c>
      <c r="F4875" s="1">
        <v>1.0</v>
      </c>
      <c r="G4875" s="1">
        <v>27.0</v>
      </c>
      <c r="H4875" s="1">
        <v>5.0</v>
      </c>
      <c r="I4875" s="1" t="s">
        <v>22</v>
      </c>
      <c r="J4875" s="1">
        <v>0.977</v>
      </c>
      <c r="K4875" s="1">
        <v>0.861</v>
      </c>
      <c r="L4875" s="6" t="str">
        <f>if(J4875&gt;QUARTILE!$B$3, "TOP", if(J4875&lt;QUARTILE!$B$4, "BOTTOM", 0))</f>
        <v>TOP</v>
      </c>
      <c r="M4875" s="6">
        <f t="shared" si="1"/>
        <v>2</v>
      </c>
      <c r="N4875" s="6" t="str">
        <f t="shared" si="2"/>
        <v>Baby Boomer</v>
      </c>
      <c r="O4875" s="6" t="str">
        <f t="shared" si="3"/>
        <v>Low Income</v>
      </c>
    </row>
    <row r="4876" hidden="1">
      <c r="A4876" s="1">
        <v>104874.0</v>
      </c>
      <c r="B4876" s="1">
        <v>64.0</v>
      </c>
      <c r="C4876" s="1">
        <v>12000.0</v>
      </c>
      <c r="D4876" s="1" t="s">
        <v>25</v>
      </c>
      <c r="E4876" s="1">
        <v>1207.69</v>
      </c>
      <c r="F4876" s="1">
        <v>3.0</v>
      </c>
      <c r="G4876" s="1">
        <v>18.0</v>
      </c>
      <c r="H4876" s="1">
        <v>5.0</v>
      </c>
      <c r="I4876" s="1" t="s">
        <v>22</v>
      </c>
      <c r="J4876" s="1">
        <v>0.736</v>
      </c>
      <c r="K4876" s="1">
        <v>0.803</v>
      </c>
      <c r="L4876" s="6">
        <f>if(J4876&gt;QUARTILE!$B$3, "TOP", if(J4876&lt;QUARTILE!$B$4, "BOTTOM", 0))</f>
        <v>0</v>
      </c>
      <c r="M4876" s="6">
        <f t="shared" si="1"/>
        <v>2</v>
      </c>
      <c r="N4876" s="6" t="str">
        <f t="shared" si="2"/>
        <v>Baby Boomer</v>
      </c>
      <c r="O4876" s="6" t="str">
        <f t="shared" si="3"/>
        <v>Low Income</v>
      </c>
    </row>
    <row r="4877" hidden="1">
      <c r="A4877" s="1">
        <v>104875.0</v>
      </c>
      <c r="B4877" s="1">
        <v>29.0</v>
      </c>
      <c r="C4877" s="1">
        <v>20000.0</v>
      </c>
      <c r="D4877" s="1" t="s">
        <v>27</v>
      </c>
      <c r="E4877" s="1">
        <v>60845.56</v>
      </c>
      <c r="F4877" s="1">
        <v>2.0</v>
      </c>
      <c r="G4877" s="1">
        <v>17.0</v>
      </c>
      <c r="H4877" s="1">
        <v>11.0</v>
      </c>
      <c r="I4877" s="1" t="s">
        <v>18</v>
      </c>
      <c r="J4877" s="1">
        <v>0.241</v>
      </c>
      <c r="K4877" s="1">
        <v>0.29</v>
      </c>
      <c r="L4877" s="6" t="str">
        <f>if(J4877&gt;QUARTILE!$B$3, "TOP", if(J4877&lt;QUARTILE!$B$4, "BOTTOM", 0))</f>
        <v>BOTTOM</v>
      </c>
      <c r="M4877" s="6">
        <f t="shared" si="1"/>
        <v>1</v>
      </c>
      <c r="N4877" s="6" t="str">
        <f t="shared" si="2"/>
        <v>Millenial</v>
      </c>
      <c r="O4877" s="6" t="str">
        <f t="shared" si="3"/>
        <v>Low Income</v>
      </c>
    </row>
    <row r="4878" hidden="1">
      <c r="A4878" s="1">
        <v>104876.0</v>
      </c>
      <c r="B4878" s="1">
        <v>71.0</v>
      </c>
      <c r="C4878" s="1">
        <v>8000.0</v>
      </c>
      <c r="D4878" s="1" t="s">
        <v>27</v>
      </c>
      <c r="E4878" s="1">
        <v>18962.94</v>
      </c>
      <c r="F4878" s="1">
        <v>1.0</v>
      </c>
      <c r="G4878" s="1">
        <v>19.0</v>
      </c>
      <c r="H4878" s="1">
        <v>5.0</v>
      </c>
      <c r="I4878" s="1" t="s">
        <v>22</v>
      </c>
      <c r="J4878" s="1">
        <v>0.267</v>
      </c>
      <c r="K4878" s="1">
        <v>0.115</v>
      </c>
      <c r="L4878" s="6" t="str">
        <f>if(J4878&gt;QUARTILE!$B$3, "TOP", if(J4878&lt;QUARTILE!$B$4, "BOTTOM", 0))</f>
        <v>BOTTOM</v>
      </c>
      <c r="M4878" s="6">
        <f t="shared" si="1"/>
        <v>2</v>
      </c>
      <c r="N4878" s="6" t="str">
        <f t="shared" si="2"/>
        <v>Baby Boomer</v>
      </c>
      <c r="O4878" s="6" t="str">
        <f t="shared" si="3"/>
        <v>Low Income</v>
      </c>
    </row>
    <row r="4879" hidden="1">
      <c r="A4879" s="1">
        <v>104877.0</v>
      </c>
      <c r="B4879" s="1">
        <v>38.0</v>
      </c>
      <c r="C4879" s="1">
        <v>15000.0</v>
      </c>
      <c r="D4879" s="1" t="s">
        <v>23</v>
      </c>
      <c r="E4879" s="1">
        <v>2192.17</v>
      </c>
      <c r="F4879" s="1">
        <v>1.0</v>
      </c>
      <c r="G4879" s="1">
        <v>18.0</v>
      </c>
      <c r="H4879" s="1">
        <v>13.0</v>
      </c>
      <c r="I4879" s="1" t="s">
        <v>18</v>
      </c>
      <c r="J4879" s="1">
        <v>0.175</v>
      </c>
      <c r="K4879" s="1">
        <v>0.005</v>
      </c>
      <c r="L4879" s="6" t="str">
        <f>if(J4879&gt;QUARTILE!$B$3, "TOP", if(J4879&lt;QUARTILE!$B$4, "BOTTOM", 0))</f>
        <v>BOTTOM</v>
      </c>
      <c r="M4879" s="6">
        <f t="shared" si="1"/>
        <v>1</v>
      </c>
      <c r="N4879" s="6" t="str">
        <f t="shared" si="2"/>
        <v>Gen X</v>
      </c>
      <c r="O4879" s="6" t="str">
        <f t="shared" si="3"/>
        <v>Low Income</v>
      </c>
    </row>
    <row r="4880" hidden="1">
      <c r="A4880" s="1">
        <v>104878.0</v>
      </c>
      <c r="B4880" s="1">
        <v>71.0</v>
      </c>
      <c r="C4880" s="1">
        <v>16000.0</v>
      </c>
      <c r="D4880" s="1" t="s">
        <v>23</v>
      </c>
      <c r="E4880" s="1">
        <v>38959.64</v>
      </c>
      <c r="F4880" s="1">
        <v>4.0</v>
      </c>
      <c r="G4880" s="1">
        <v>17.0</v>
      </c>
      <c r="H4880" s="1">
        <v>3.0</v>
      </c>
      <c r="I4880" s="1" t="s">
        <v>18</v>
      </c>
      <c r="J4880" s="1">
        <v>0.945</v>
      </c>
      <c r="K4880" s="1">
        <v>0.0</v>
      </c>
      <c r="L4880" s="6" t="str">
        <f>if(J4880&gt;QUARTILE!$B$3, "TOP", if(J4880&lt;QUARTILE!$B$4, "BOTTOM", 0))</f>
        <v>TOP</v>
      </c>
      <c r="M4880" s="6">
        <f t="shared" si="1"/>
        <v>1</v>
      </c>
      <c r="N4880" s="6" t="str">
        <f t="shared" si="2"/>
        <v>Baby Boomer</v>
      </c>
      <c r="O4880" s="6" t="str">
        <f t="shared" si="3"/>
        <v>Low Income</v>
      </c>
    </row>
    <row r="4881" hidden="1">
      <c r="A4881" s="1">
        <v>104879.0</v>
      </c>
      <c r="B4881" s="1">
        <v>28.0</v>
      </c>
      <c r="C4881" s="1">
        <v>14000.0</v>
      </c>
      <c r="D4881" s="1" t="s">
        <v>24</v>
      </c>
      <c r="E4881" s="1">
        <v>14791.91</v>
      </c>
      <c r="F4881" s="1">
        <v>4.0</v>
      </c>
      <c r="G4881" s="1">
        <v>15.0</v>
      </c>
      <c r="H4881" s="1">
        <v>21.0</v>
      </c>
      <c r="I4881" s="1" t="s">
        <v>26</v>
      </c>
      <c r="J4881" s="1">
        <v>1.0</v>
      </c>
      <c r="K4881" s="1">
        <v>0.005</v>
      </c>
      <c r="L4881" s="6" t="str">
        <f>if(J4881&gt;QUARTILE!$B$3, "TOP", if(J4881&lt;QUARTILE!$B$4, "BOTTOM", 0))</f>
        <v>TOP</v>
      </c>
      <c r="M4881" s="6">
        <f t="shared" si="1"/>
        <v>3</v>
      </c>
      <c r="N4881" s="6" t="str">
        <f t="shared" si="2"/>
        <v>Millenial</v>
      </c>
      <c r="O4881" s="6" t="str">
        <f t="shared" si="3"/>
        <v>Low Income</v>
      </c>
    </row>
    <row r="4882" hidden="1">
      <c r="A4882" s="1">
        <v>104880.0</v>
      </c>
      <c r="B4882" s="1">
        <v>56.0</v>
      </c>
      <c r="C4882" s="1">
        <v>35000.0</v>
      </c>
      <c r="D4882" s="1" t="s">
        <v>23</v>
      </c>
      <c r="E4882" s="1">
        <v>29562.24</v>
      </c>
      <c r="F4882" s="1">
        <v>4.0</v>
      </c>
      <c r="G4882" s="1">
        <v>20.0</v>
      </c>
      <c r="H4882" s="1">
        <v>5.0</v>
      </c>
      <c r="I4882" s="1" t="s">
        <v>22</v>
      </c>
      <c r="J4882" s="1">
        <v>0.276</v>
      </c>
      <c r="K4882" s="1">
        <v>0.608</v>
      </c>
      <c r="L4882" s="6" t="str">
        <f>if(J4882&gt;QUARTILE!$B$3, "TOP", if(J4882&lt;QUARTILE!$B$4, "BOTTOM", 0))</f>
        <v>BOTTOM</v>
      </c>
      <c r="M4882" s="6">
        <f t="shared" si="1"/>
        <v>2</v>
      </c>
      <c r="N4882" s="6" t="str">
        <f t="shared" si="2"/>
        <v>Gen X</v>
      </c>
      <c r="O4882" s="6" t="str">
        <f t="shared" si="3"/>
        <v>Low Income</v>
      </c>
    </row>
    <row r="4883" hidden="1">
      <c r="A4883" s="1">
        <v>104881.0</v>
      </c>
      <c r="B4883" s="1">
        <v>45.0</v>
      </c>
      <c r="C4883" s="1">
        <v>13000.0</v>
      </c>
      <c r="D4883" s="1" t="s">
        <v>23</v>
      </c>
      <c r="E4883" s="1">
        <v>2710.81</v>
      </c>
      <c r="F4883" s="1">
        <v>3.0</v>
      </c>
      <c r="G4883" s="1">
        <v>14.0</v>
      </c>
      <c r="H4883" s="1">
        <v>5.0</v>
      </c>
      <c r="I4883" s="1" t="s">
        <v>22</v>
      </c>
      <c r="J4883" s="1">
        <v>0.816</v>
      </c>
      <c r="K4883" s="1">
        <v>0.22</v>
      </c>
      <c r="L4883" s="6">
        <f>if(J4883&gt;QUARTILE!$B$3, "TOP", if(J4883&lt;QUARTILE!$B$4, "BOTTOM", 0))</f>
        <v>0</v>
      </c>
      <c r="M4883" s="6">
        <f t="shared" si="1"/>
        <v>2</v>
      </c>
      <c r="N4883" s="6" t="str">
        <f t="shared" si="2"/>
        <v>Gen X</v>
      </c>
      <c r="O4883" s="6" t="str">
        <f t="shared" si="3"/>
        <v>Low Income</v>
      </c>
    </row>
    <row r="4884" hidden="1">
      <c r="A4884" s="1">
        <v>104882.0</v>
      </c>
      <c r="B4884" s="1">
        <v>22.0</v>
      </c>
      <c r="C4884" s="1">
        <v>23000.0</v>
      </c>
      <c r="D4884" s="1" t="s">
        <v>25</v>
      </c>
      <c r="E4884" s="1">
        <v>47483.86</v>
      </c>
      <c r="F4884" s="1">
        <v>1.0</v>
      </c>
      <c r="G4884" s="1">
        <v>31.0</v>
      </c>
      <c r="H4884" s="1">
        <v>12.0</v>
      </c>
      <c r="I4884" s="1" t="s">
        <v>22</v>
      </c>
      <c r="J4884" s="1">
        <v>0.587</v>
      </c>
      <c r="K4884" s="1">
        <v>0.535</v>
      </c>
      <c r="L4884" s="6">
        <f>if(J4884&gt;QUARTILE!$B$3, "TOP", if(J4884&lt;QUARTILE!$B$4, "BOTTOM", 0))</f>
        <v>0</v>
      </c>
      <c r="M4884" s="6">
        <f t="shared" si="1"/>
        <v>2</v>
      </c>
      <c r="N4884" s="6" t="str">
        <f t="shared" si="2"/>
        <v>Millenial</v>
      </c>
      <c r="O4884" s="6" t="str">
        <f t="shared" si="3"/>
        <v>Low Income</v>
      </c>
    </row>
    <row r="4885" hidden="1">
      <c r="A4885" s="1">
        <v>104883.0</v>
      </c>
      <c r="B4885" s="1">
        <v>34.0</v>
      </c>
      <c r="C4885" s="1">
        <v>18000.0</v>
      </c>
      <c r="D4885" s="1" t="s">
        <v>17</v>
      </c>
      <c r="E4885" s="1">
        <v>17858.1</v>
      </c>
      <c r="F4885" s="1">
        <v>5.0</v>
      </c>
      <c r="G4885" s="1">
        <v>17.0</v>
      </c>
      <c r="H4885" s="1">
        <v>10.0</v>
      </c>
      <c r="I4885" s="1" t="s">
        <v>22</v>
      </c>
      <c r="J4885" s="1">
        <v>0.355</v>
      </c>
      <c r="K4885" s="1">
        <v>0.278</v>
      </c>
      <c r="L4885" s="6">
        <f>if(J4885&gt;QUARTILE!$B$3, "TOP", if(J4885&lt;QUARTILE!$B$4, "BOTTOM", 0))</f>
        <v>0</v>
      </c>
      <c r="M4885" s="6">
        <f t="shared" si="1"/>
        <v>2</v>
      </c>
      <c r="N4885" s="6" t="str">
        <f t="shared" si="2"/>
        <v>Gen X</v>
      </c>
      <c r="O4885" s="6" t="str">
        <f t="shared" si="3"/>
        <v>Low Income</v>
      </c>
    </row>
    <row r="4886" hidden="1">
      <c r="A4886" s="1">
        <v>104884.0</v>
      </c>
      <c r="B4886" s="1">
        <v>73.0</v>
      </c>
      <c r="C4886" s="1">
        <v>21000.0</v>
      </c>
      <c r="D4886" s="1" t="s">
        <v>27</v>
      </c>
      <c r="E4886" s="1">
        <v>26808.12</v>
      </c>
      <c r="F4886" s="1">
        <v>4.0</v>
      </c>
      <c r="G4886" s="1">
        <v>22.0</v>
      </c>
      <c r="H4886" s="1">
        <v>2.0</v>
      </c>
      <c r="I4886" s="1" t="s">
        <v>22</v>
      </c>
      <c r="J4886" s="1">
        <v>0.987</v>
      </c>
      <c r="K4886" s="1">
        <v>0.845</v>
      </c>
      <c r="L4886" s="6" t="str">
        <f>if(J4886&gt;QUARTILE!$B$3, "TOP", if(J4886&lt;QUARTILE!$B$4, "BOTTOM", 0))</f>
        <v>TOP</v>
      </c>
      <c r="M4886" s="6">
        <f t="shared" si="1"/>
        <v>2</v>
      </c>
      <c r="N4886" s="6" t="str">
        <f t="shared" si="2"/>
        <v>Baby Boomer</v>
      </c>
      <c r="O4886" s="6" t="str">
        <f t="shared" si="3"/>
        <v>Low Income</v>
      </c>
    </row>
    <row r="4887" hidden="1">
      <c r="A4887" s="1">
        <v>104885.0</v>
      </c>
      <c r="B4887" s="1">
        <v>37.0</v>
      </c>
      <c r="C4887" s="1">
        <v>58000.0</v>
      </c>
      <c r="D4887" s="1" t="s">
        <v>24</v>
      </c>
      <c r="E4887" s="1">
        <v>637.65</v>
      </c>
      <c r="F4887" s="1">
        <v>3.0</v>
      </c>
      <c r="G4887" s="1">
        <v>28.0</v>
      </c>
      <c r="H4887" s="1">
        <v>5.0</v>
      </c>
      <c r="I4887" s="1" t="s">
        <v>22</v>
      </c>
      <c r="J4887" s="1">
        <v>0.446</v>
      </c>
      <c r="K4887" s="1">
        <v>0.469</v>
      </c>
      <c r="L4887" s="6">
        <f>if(J4887&gt;QUARTILE!$B$3, "TOP", if(J4887&lt;QUARTILE!$B$4, "BOTTOM", 0))</f>
        <v>0</v>
      </c>
      <c r="M4887" s="6">
        <f t="shared" si="1"/>
        <v>2</v>
      </c>
      <c r="N4887" s="6" t="str">
        <f t="shared" si="2"/>
        <v>Gen X</v>
      </c>
      <c r="O4887" s="6" t="str">
        <f t="shared" si="3"/>
        <v>Medium Income</v>
      </c>
    </row>
    <row r="4888" hidden="1">
      <c r="A4888" s="1">
        <v>104886.0</v>
      </c>
      <c r="B4888" s="1">
        <v>58.0</v>
      </c>
      <c r="C4888" s="1">
        <v>25000.0</v>
      </c>
      <c r="D4888" s="1" t="s">
        <v>23</v>
      </c>
      <c r="E4888" s="1">
        <v>7575.63</v>
      </c>
      <c r="F4888" s="1">
        <v>3.0</v>
      </c>
      <c r="G4888" s="1">
        <v>24.0</v>
      </c>
      <c r="H4888" s="1">
        <v>7.0</v>
      </c>
      <c r="I4888" s="1" t="s">
        <v>22</v>
      </c>
      <c r="J4888" s="1">
        <v>0.711</v>
      </c>
      <c r="K4888" s="1">
        <v>0.673</v>
      </c>
      <c r="L4888" s="6">
        <f>if(J4888&gt;QUARTILE!$B$3, "TOP", if(J4888&lt;QUARTILE!$B$4, "BOTTOM", 0))</f>
        <v>0</v>
      </c>
      <c r="M4888" s="6">
        <f t="shared" si="1"/>
        <v>2</v>
      </c>
      <c r="N4888" s="6" t="str">
        <f t="shared" si="2"/>
        <v>Gen X</v>
      </c>
      <c r="O4888" s="6" t="str">
        <f t="shared" si="3"/>
        <v>Low Income</v>
      </c>
    </row>
    <row r="4889" hidden="1">
      <c r="A4889" s="1">
        <v>104887.0</v>
      </c>
      <c r="B4889" s="1">
        <v>63.0</v>
      </c>
      <c r="C4889" s="1">
        <v>28000.0</v>
      </c>
      <c r="D4889" s="1" t="s">
        <v>25</v>
      </c>
      <c r="E4889" s="1">
        <v>6224.35</v>
      </c>
      <c r="F4889" s="1">
        <v>4.0</v>
      </c>
      <c r="G4889" s="1">
        <v>17.0</v>
      </c>
      <c r="H4889" s="1">
        <v>4.0</v>
      </c>
      <c r="I4889" s="1" t="s">
        <v>22</v>
      </c>
      <c r="J4889" s="1">
        <v>0.763</v>
      </c>
      <c r="K4889" s="1">
        <v>0.411</v>
      </c>
      <c r="L4889" s="6">
        <f>if(J4889&gt;QUARTILE!$B$3, "TOP", if(J4889&lt;QUARTILE!$B$4, "BOTTOM", 0))</f>
        <v>0</v>
      </c>
      <c r="M4889" s="6">
        <f t="shared" si="1"/>
        <v>2</v>
      </c>
      <c r="N4889" s="6" t="str">
        <f t="shared" si="2"/>
        <v>Baby Boomer</v>
      </c>
      <c r="O4889" s="6" t="str">
        <f t="shared" si="3"/>
        <v>Low Income</v>
      </c>
    </row>
    <row r="4890" hidden="1">
      <c r="A4890" s="1">
        <v>104888.0</v>
      </c>
      <c r="B4890" s="1">
        <v>75.0</v>
      </c>
      <c r="C4890" s="1">
        <v>14000.0</v>
      </c>
      <c r="D4890" s="1" t="s">
        <v>23</v>
      </c>
      <c r="E4890" s="1">
        <v>59753.3</v>
      </c>
      <c r="F4890" s="1">
        <v>2.0</v>
      </c>
      <c r="G4890" s="1">
        <v>22.0</v>
      </c>
      <c r="H4890" s="1">
        <v>8.0</v>
      </c>
      <c r="I4890" s="1" t="s">
        <v>18</v>
      </c>
      <c r="J4890" s="1">
        <v>0.923</v>
      </c>
      <c r="K4890" s="1">
        <v>0.813</v>
      </c>
      <c r="L4890" s="6" t="str">
        <f>if(J4890&gt;QUARTILE!$B$3, "TOP", if(J4890&lt;QUARTILE!$B$4, "BOTTOM", 0))</f>
        <v>TOP</v>
      </c>
      <c r="M4890" s="6">
        <f t="shared" si="1"/>
        <v>1</v>
      </c>
      <c r="N4890" s="6" t="str">
        <f t="shared" si="2"/>
        <v>Baby Boomer</v>
      </c>
      <c r="O4890" s="6" t="str">
        <f t="shared" si="3"/>
        <v>Low Income</v>
      </c>
    </row>
    <row r="4891" hidden="1">
      <c r="A4891" s="1">
        <v>104889.0</v>
      </c>
      <c r="B4891" s="1">
        <v>29.0</v>
      </c>
      <c r="C4891" s="1">
        <v>32000.0</v>
      </c>
      <c r="D4891" s="1" t="s">
        <v>17</v>
      </c>
      <c r="E4891" s="1">
        <v>4099.65</v>
      </c>
      <c r="F4891" s="1">
        <v>1.0</v>
      </c>
      <c r="G4891" s="1">
        <v>31.0</v>
      </c>
      <c r="H4891" s="1">
        <v>18.0</v>
      </c>
      <c r="I4891" s="1" t="s">
        <v>18</v>
      </c>
      <c r="J4891" s="1">
        <v>0.862</v>
      </c>
      <c r="K4891" s="1">
        <v>0.687</v>
      </c>
      <c r="L4891" s="6" t="str">
        <f>if(J4891&gt;QUARTILE!$B$3, "TOP", if(J4891&lt;QUARTILE!$B$4, "BOTTOM", 0))</f>
        <v>TOP</v>
      </c>
      <c r="M4891" s="6">
        <f t="shared" si="1"/>
        <v>1</v>
      </c>
      <c r="N4891" s="6" t="str">
        <f t="shared" si="2"/>
        <v>Millenial</v>
      </c>
      <c r="O4891" s="6" t="str">
        <f t="shared" si="3"/>
        <v>Low Income</v>
      </c>
    </row>
    <row r="4892" hidden="1">
      <c r="A4892" s="1">
        <v>104890.0</v>
      </c>
      <c r="B4892" s="1">
        <v>23.0</v>
      </c>
      <c r="C4892" s="1">
        <v>31000.0</v>
      </c>
      <c r="D4892" s="1" t="s">
        <v>25</v>
      </c>
      <c r="E4892" s="1">
        <v>24555.18</v>
      </c>
      <c r="F4892" s="1">
        <v>4.0</v>
      </c>
      <c r="G4892" s="1">
        <v>21.0</v>
      </c>
      <c r="H4892" s="1">
        <v>14.0</v>
      </c>
      <c r="I4892" s="1" t="s">
        <v>18</v>
      </c>
      <c r="J4892" s="1">
        <v>0.616</v>
      </c>
      <c r="K4892" s="1">
        <v>0.592</v>
      </c>
      <c r="L4892" s="6">
        <f>if(J4892&gt;QUARTILE!$B$3, "TOP", if(J4892&lt;QUARTILE!$B$4, "BOTTOM", 0))</f>
        <v>0</v>
      </c>
      <c r="M4892" s="6">
        <f t="shared" si="1"/>
        <v>1</v>
      </c>
      <c r="N4892" s="6" t="str">
        <f t="shared" si="2"/>
        <v>Millenial</v>
      </c>
      <c r="O4892" s="6" t="str">
        <f t="shared" si="3"/>
        <v>Low Income</v>
      </c>
    </row>
    <row r="4893" hidden="1">
      <c r="A4893" s="1">
        <v>104891.0</v>
      </c>
      <c r="B4893" s="1">
        <v>34.0</v>
      </c>
      <c r="C4893" s="1">
        <v>30000.0</v>
      </c>
      <c r="D4893" s="1" t="s">
        <v>23</v>
      </c>
      <c r="E4893" s="1">
        <v>873.89</v>
      </c>
      <c r="F4893" s="1">
        <v>5.0</v>
      </c>
      <c r="G4893" s="1">
        <v>19.0</v>
      </c>
      <c r="H4893" s="1">
        <v>7.0</v>
      </c>
      <c r="I4893" s="1" t="s">
        <v>22</v>
      </c>
      <c r="J4893" s="1">
        <v>0.654</v>
      </c>
      <c r="K4893" s="1">
        <v>0.542</v>
      </c>
      <c r="L4893" s="6">
        <f>if(J4893&gt;QUARTILE!$B$3, "TOP", if(J4893&lt;QUARTILE!$B$4, "BOTTOM", 0))</f>
        <v>0</v>
      </c>
      <c r="M4893" s="6">
        <f t="shared" si="1"/>
        <v>2</v>
      </c>
      <c r="N4893" s="6" t="str">
        <f t="shared" si="2"/>
        <v>Gen X</v>
      </c>
      <c r="O4893" s="6" t="str">
        <f t="shared" si="3"/>
        <v>Low Income</v>
      </c>
    </row>
    <row r="4894" hidden="1">
      <c r="A4894" s="1">
        <v>104892.0</v>
      </c>
      <c r="B4894" s="1">
        <v>68.0</v>
      </c>
      <c r="C4894" s="1">
        <v>11000.0</v>
      </c>
      <c r="D4894" s="1" t="s">
        <v>27</v>
      </c>
      <c r="E4894" s="1">
        <v>4405.06</v>
      </c>
      <c r="F4894" s="1">
        <v>1.0</v>
      </c>
      <c r="G4894" s="1">
        <v>20.0</v>
      </c>
      <c r="H4894" s="1">
        <v>4.0</v>
      </c>
      <c r="I4894" s="1" t="s">
        <v>22</v>
      </c>
      <c r="J4894" s="1">
        <v>0.711</v>
      </c>
      <c r="K4894" s="1">
        <v>0.989</v>
      </c>
      <c r="L4894" s="6">
        <f>if(J4894&gt;QUARTILE!$B$3, "TOP", if(J4894&lt;QUARTILE!$B$4, "BOTTOM", 0))</f>
        <v>0</v>
      </c>
      <c r="M4894" s="6">
        <f t="shared" si="1"/>
        <v>2</v>
      </c>
      <c r="N4894" s="6" t="str">
        <f t="shared" si="2"/>
        <v>Baby Boomer</v>
      </c>
      <c r="O4894" s="6" t="str">
        <f t="shared" si="3"/>
        <v>Low Income</v>
      </c>
    </row>
    <row r="4895" hidden="1">
      <c r="A4895" s="1">
        <v>104893.0</v>
      </c>
      <c r="B4895" s="1">
        <v>36.0</v>
      </c>
      <c r="C4895" s="1">
        <v>16000.0</v>
      </c>
      <c r="D4895" s="1" t="s">
        <v>25</v>
      </c>
      <c r="E4895" s="1">
        <v>8267.85</v>
      </c>
      <c r="F4895" s="1">
        <v>3.0</v>
      </c>
      <c r="G4895" s="1">
        <v>20.0</v>
      </c>
      <c r="H4895" s="1">
        <v>8.0</v>
      </c>
      <c r="I4895" s="1" t="s">
        <v>22</v>
      </c>
      <c r="J4895" s="1">
        <v>0.199</v>
      </c>
      <c r="K4895" s="1">
        <v>0.685</v>
      </c>
      <c r="L4895" s="6" t="str">
        <f>if(J4895&gt;QUARTILE!$B$3, "TOP", if(J4895&lt;QUARTILE!$B$4, "BOTTOM", 0))</f>
        <v>BOTTOM</v>
      </c>
      <c r="M4895" s="6">
        <f t="shared" si="1"/>
        <v>2</v>
      </c>
      <c r="N4895" s="6" t="str">
        <f t="shared" si="2"/>
        <v>Gen X</v>
      </c>
      <c r="O4895" s="6" t="str">
        <f t="shared" si="3"/>
        <v>Low Income</v>
      </c>
    </row>
    <row r="4896" hidden="1">
      <c r="A4896" s="1">
        <v>104894.0</v>
      </c>
      <c r="B4896" s="1">
        <v>43.0</v>
      </c>
      <c r="C4896" s="1">
        <v>52000.0</v>
      </c>
      <c r="D4896" s="1" t="s">
        <v>25</v>
      </c>
      <c r="E4896" s="1">
        <v>31646.75</v>
      </c>
      <c r="F4896" s="1">
        <v>5.0</v>
      </c>
      <c r="G4896" s="1">
        <v>15.0</v>
      </c>
      <c r="H4896" s="1">
        <v>8.0</v>
      </c>
      <c r="I4896" s="1" t="s">
        <v>18</v>
      </c>
      <c r="J4896" s="1">
        <v>0.45</v>
      </c>
      <c r="K4896" s="1">
        <v>0.604</v>
      </c>
      <c r="L4896" s="6">
        <f>if(J4896&gt;QUARTILE!$B$3, "TOP", if(J4896&lt;QUARTILE!$B$4, "BOTTOM", 0))</f>
        <v>0</v>
      </c>
      <c r="M4896" s="6">
        <f t="shared" si="1"/>
        <v>1</v>
      </c>
      <c r="N4896" s="6" t="str">
        <f t="shared" si="2"/>
        <v>Gen X</v>
      </c>
      <c r="O4896" s="6" t="str">
        <f t="shared" si="3"/>
        <v>Medium Income</v>
      </c>
    </row>
    <row r="4897" hidden="1">
      <c r="A4897" s="1">
        <v>104895.0</v>
      </c>
      <c r="B4897" s="1">
        <v>65.0</v>
      </c>
      <c r="C4897" s="1">
        <v>15000.0</v>
      </c>
      <c r="D4897" s="1" t="s">
        <v>21</v>
      </c>
      <c r="E4897" s="1">
        <v>31210.72</v>
      </c>
      <c r="F4897" s="1">
        <v>1.0</v>
      </c>
      <c r="G4897" s="1">
        <v>21.0</v>
      </c>
      <c r="H4897" s="1">
        <v>3.0</v>
      </c>
      <c r="I4897" s="1" t="s">
        <v>18</v>
      </c>
      <c r="J4897" s="1">
        <v>0.864</v>
      </c>
      <c r="K4897" s="1">
        <v>0.0</v>
      </c>
      <c r="L4897" s="6" t="str">
        <f>if(J4897&gt;QUARTILE!$B$3, "TOP", if(J4897&lt;QUARTILE!$B$4, "BOTTOM", 0))</f>
        <v>TOP</v>
      </c>
      <c r="M4897" s="6">
        <f t="shared" si="1"/>
        <v>1</v>
      </c>
      <c r="N4897" s="6" t="str">
        <f t="shared" si="2"/>
        <v>Baby Boomer</v>
      </c>
      <c r="O4897" s="6" t="str">
        <f t="shared" si="3"/>
        <v>Low Income</v>
      </c>
    </row>
    <row r="4898" hidden="1">
      <c r="A4898" s="1">
        <v>104896.0</v>
      </c>
      <c r="B4898" s="1">
        <v>61.0</v>
      </c>
      <c r="C4898" s="1">
        <v>56000.0</v>
      </c>
      <c r="D4898" s="1" t="s">
        <v>23</v>
      </c>
      <c r="E4898" s="1">
        <v>60983.45</v>
      </c>
      <c r="F4898" s="1">
        <v>5.0</v>
      </c>
      <c r="G4898" s="1">
        <v>15.0</v>
      </c>
      <c r="H4898" s="1">
        <v>11.0</v>
      </c>
      <c r="I4898" s="1" t="s">
        <v>22</v>
      </c>
      <c r="J4898" s="1">
        <v>0.385</v>
      </c>
      <c r="K4898" s="1">
        <v>0.664</v>
      </c>
      <c r="L4898" s="6">
        <f>if(J4898&gt;QUARTILE!$B$3, "TOP", if(J4898&lt;QUARTILE!$B$4, "BOTTOM", 0))</f>
        <v>0</v>
      </c>
      <c r="M4898" s="6">
        <f t="shared" si="1"/>
        <v>2</v>
      </c>
      <c r="N4898" s="6" t="str">
        <f t="shared" si="2"/>
        <v>Baby Boomer</v>
      </c>
      <c r="O4898" s="6" t="str">
        <f t="shared" si="3"/>
        <v>Medium Income</v>
      </c>
    </row>
    <row r="4899" hidden="1">
      <c r="A4899" s="1">
        <v>104897.0</v>
      </c>
      <c r="B4899" s="1">
        <v>61.0</v>
      </c>
      <c r="C4899" s="1">
        <v>16000.0</v>
      </c>
      <c r="D4899" s="1" t="s">
        <v>23</v>
      </c>
      <c r="E4899" s="1">
        <v>49722.35</v>
      </c>
      <c r="F4899" s="1">
        <v>3.0</v>
      </c>
      <c r="G4899" s="1">
        <v>21.0</v>
      </c>
      <c r="H4899" s="1">
        <v>5.0</v>
      </c>
      <c r="I4899" s="1" t="s">
        <v>18</v>
      </c>
      <c r="J4899" s="1">
        <v>0.838</v>
      </c>
      <c r="K4899" s="1">
        <v>0.497</v>
      </c>
      <c r="L4899" s="6" t="str">
        <f>if(J4899&gt;QUARTILE!$B$3, "TOP", if(J4899&lt;QUARTILE!$B$4, "BOTTOM", 0))</f>
        <v>TOP</v>
      </c>
      <c r="M4899" s="6">
        <f t="shared" si="1"/>
        <v>1</v>
      </c>
      <c r="N4899" s="6" t="str">
        <f t="shared" si="2"/>
        <v>Baby Boomer</v>
      </c>
      <c r="O4899" s="6" t="str">
        <f t="shared" si="3"/>
        <v>Low Income</v>
      </c>
    </row>
    <row r="4900" hidden="1">
      <c r="A4900" s="1">
        <v>104898.0</v>
      </c>
      <c r="B4900" s="1">
        <v>69.0</v>
      </c>
      <c r="C4900" s="1">
        <v>24000.0</v>
      </c>
      <c r="D4900" s="1" t="s">
        <v>23</v>
      </c>
      <c r="E4900" s="1">
        <v>1700.59</v>
      </c>
      <c r="F4900" s="1">
        <v>4.0</v>
      </c>
      <c r="G4900" s="1">
        <v>12.0</v>
      </c>
      <c r="H4900" s="1">
        <v>3.0</v>
      </c>
      <c r="I4900" s="1" t="s">
        <v>22</v>
      </c>
      <c r="J4900" s="1">
        <v>0.082</v>
      </c>
      <c r="K4900" s="1">
        <v>0.287</v>
      </c>
      <c r="L4900" s="6" t="str">
        <f>if(J4900&gt;QUARTILE!$B$3, "TOP", if(J4900&lt;QUARTILE!$B$4, "BOTTOM", 0))</f>
        <v>BOTTOM</v>
      </c>
      <c r="M4900" s="6">
        <f t="shared" si="1"/>
        <v>2</v>
      </c>
      <c r="N4900" s="6" t="str">
        <f t="shared" si="2"/>
        <v>Baby Boomer</v>
      </c>
      <c r="O4900" s="6" t="str">
        <f t="shared" si="3"/>
        <v>Low Income</v>
      </c>
    </row>
    <row r="4901" hidden="1">
      <c r="A4901" s="1">
        <v>104899.0</v>
      </c>
      <c r="B4901" s="1">
        <v>49.0</v>
      </c>
      <c r="C4901" s="1">
        <v>20000.0</v>
      </c>
      <c r="D4901" s="1" t="s">
        <v>25</v>
      </c>
      <c r="E4901" s="1">
        <v>35423.58</v>
      </c>
      <c r="F4901" s="1">
        <v>5.0</v>
      </c>
      <c r="G4901" s="1">
        <v>21.0</v>
      </c>
      <c r="H4901" s="1">
        <v>8.0</v>
      </c>
      <c r="I4901" s="1" t="s">
        <v>18</v>
      </c>
      <c r="J4901" s="1">
        <v>0.488</v>
      </c>
      <c r="K4901" s="1">
        <v>0.432</v>
      </c>
      <c r="L4901" s="6">
        <f>if(J4901&gt;QUARTILE!$B$3, "TOP", if(J4901&lt;QUARTILE!$B$4, "BOTTOM", 0))</f>
        <v>0</v>
      </c>
      <c r="M4901" s="6">
        <f t="shared" si="1"/>
        <v>1</v>
      </c>
      <c r="N4901" s="6" t="str">
        <f t="shared" si="2"/>
        <v>Gen X</v>
      </c>
      <c r="O4901" s="6" t="str">
        <f t="shared" si="3"/>
        <v>Low Income</v>
      </c>
    </row>
    <row r="4902" hidden="1">
      <c r="A4902" s="1">
        <v>104900.0</v>
      </c>
      <c r="B4902" s="1">
        <v>23.0</v>
      </c>
      <c r="C4902" s="1">
        <v>13000.0</v>
      </c>
      <c r="D4902" s="1" t="s">
        <v>23</v>
      </c>
      <c r="E4902" s="1">
        <v>11999.46</v>
      </c>
      <c r="F4902" s="1">
        <v>4.0</v>
      </c>
      <c r="G4902" s="1">
        <v>19.0</v>
      </c>
      <c r="H4902" s="1">
        <v>13.0</v>
      </c>
      <c r="I4902" s="1" t="s">
        <v>18</v>
      </c>
      <c r="J4902" s="1">
        <v>0.712</v>
      </c>
      <c r="K4902" s="1">
        <v>0.576</v>
      </c>
      <c r="L4902" s="6">
        <f>if(J4902&gt;QUARTILE!$B$3, "TOP", if(J4902&lt;QUARTILE!$B$4, "BOTTOM", 0))</f>
        <v>0</v>
      </c>
      <c r="M4902" s="6">
        <f t="shared" si="1"/>
        <v>1</v>
      </c>
      <c r="N4902" s="6" t="str">
        <f t="shared" si="2"/>
        <v>Millenial</v>
      </c>
      <c r="O4902" s="6" t="str">
        <f t="shared" si="3"/>
        <v>Low Income</v>
      </c>
    </row>
    <row r="4903">
      <c r="A4903" s="1">
        <v>104901.0</v>
      </c>
      <c r="B4903" s="1">
        <v>80.0</v>
      </c>
      <c r="C4903" s="1">
        <v>13000.0</v>
      </c>
      <c r="D4903" s="1" t="s">
        <v>27</v>
      </c>
      <c r="E4903" s="1">
        <v>40181.32</v>
      </c>
      <c r="F4903" s="1">
        <v>3.0</v>
      </c>
      <c r="G4903" s="1">
        <v>5.0</v>
      </c>
      <c r="H4903" s="1">
        <v>13.0</v>
      </c>
      <c r="I4903" s="1" t="s">
        <v>22</v>
      </c>
      <c r="J4903" s="1">
        <v>0.807</v>
      </c>
      <c r="K4903" s="1">
        <v>0.16</v>
      </c>
      <c r="L4903" s="6">
        <f>if(J4903&gt;QUARTILE!$B$3, "TOP", if(J4903&lt;QUARTILE!$B$4, "BOTTOM", 0))</f>
        <v>0</v>
      </c>
      <c r="M4903" s="6">
        <f t="shared" si="1"/>
        <v>2</v>
      </c>
      <c r="N4903" s="6" t="str">
        <f t="shared" si="2"/>
        <v>Silent</v>
      </c>
      <c r="O4903" s="6" t="str">
        <f t="shared" si="3"/>
        <v>Low Income</v>
      </c>
    </row>
    <row r="4904" hidden="1">
      <c r="A4904" s="1">
        <v>104902.0</v>
      </c>
      <c r="B4904" s="1">
        <v>72.0</v>
      </c>
      <c r="C4904" s="1">
        <v>14000.0</v>
      </c>
      <c r="D4904" s="1" t="s">
        <v>23</v>
      </c>
      <c r="E4904" s="1">
        <v>1870.53</v>
      </c>
      <c r="F4904" s="1">
        <v>3.0</v>
      </c>
      <c r="G4904" s="1">
        <v>10.0</v>
      </c>
      <c r="H4904" s="1">
        <v>6.0</v>
      </c>
      <c r="I4904" s="1" t="s">
        <v>22</v>
      </c>
      <c r="J4904" s="1">
        <v>0.68</v>
      </c>
      <c r="K4904" s="1">
        <v>0.437</v>
      </c>
      <c r="L4904" s="6">
        <f>if(J4904&gt;QUARTILE!$B$3, "TOP", if(J4904&lt;QUARTILE!$B$4, "BOTTOM", 0))</f>
        <v>0</v>
      </c>
      <c r="M4904" s="6">
        <f t="shared" si="1"/>
        <v>2</v>
      </c>
      <c r="N4904" s="6" t="str">
        <f t="shared" si="2"/>
        <v>Baby Boomer</v>
      </c>
      <c r="O4904" s="6" t="str">
        <f t="shared" si="3"/>
        <v>Low Income</v>
      </c>
    </row>
    <row r="4905" hidden="1">
      <c r="A4905" s="1">
        <v>104903.0</v>
      </c>
      <c r="B4905" s="1">
        <v>75.0</v>
      </c>
      <c r="C4905" s="1">
        <v>24000.0</v>
      </c>
      <c r="D4905" s="1" t="s">
        <v>21</v>
      </c>
      <c r="E4905" s="1">
        <v>34606.04</v>
      </c>
      <c r="F4905" s="1">
        <v>5.0</v>
      </c>
      <c r="G4905" s="1">
        <v>21.0</v>
      </c>
      <c r="H4905" s="1">
        <v>7.0</v>
      </c>
      <c r="I4905" s="1" t="s">
        <v>18</v>
      </c>
      <c r="J4905" s="1">
        <v>0.542</v>
      </c>
      <c r="K4905" s="1">
        <v>0.571</v>
      </c>
      <c r="L4905" s="6">
        <f>if(J4905&gt;QUARTILE!$B$3, "TOP", if(J4905&lt;QUARTILE!$B$4, "BOTTOM", 0))</f>
        <v>0</v>
      </c>
      <c r="M4905" s="6">
        <f t="shared" si="1"/>
        <v>1</v>
      </c>
      <c r="N4905" s="6" t="str">
        <f t="shared" si="2"/>
        <v>Baby Boomer</v>
      </c>
      <c r="O4905" s="6" t="str">
        <f t="shared" si="3"/>
        <v>Low Income</v>
      </c>
    </row>
    <row r="4906" hidden="1">
      <c r="A4906" s="1">
        <v>104904.0</v>
      </c>
      <c r="B4906" s="1">
        <v>53.0</v>
      </c>
      <c r="C4906" s="1">
        <v>38000.0</v>
      </c>
      <c r="D4906" s="1" t="s">
        <v>23</v>
      </c>
      <c r="E4906" s="1">
        <v>3478.56</v>
      </c>
      <c r="F4906" s="1">
        <v>5.0</v>
      </c>
      <c r="G4906" s="1">
        <v>23.0</v>
      </c>
      <c r="H4906" s="1">
        <v>6.0</v>
      </c>
      <c r="I4906" s="1" t="s">
        <v>22</v>
      </c>
      <c r="J4906" s="1">
        <v>0.305</v>
      </c>
      <c r="K4906" s="1">
        <v>0.176</v>
      </c>
      <c r="L4906" s="6" t="str">
        <f>if(J4906&gt;QUARTILE!$B$3, "TOP", if(J4906&lt;QUARTILE!$B$4, "BOTTOM", 0))</f>
        <v>BOTTOM</v>
      </c>
      <c r="M4906" s="6">
        <f t="shared" si="1"/>
        <v>2</v>
      </c>
      <c r="N4906" s="6" t="str">
        <f t="shared" si="2"/>
        <v>Gen X</v>
      </c>
      <c r="O4906" s="6" t="str">
        <f t="shared" si="3"/>
        <v>Low Income</v>
      </c>
    </row>
    <row r="4907" hidden="1">
      <c r="A4907" s="1">
        <v>104905.0</v>
      </c>
      <c r="B4907" s="1">
        <v>55.0</v>
      </c>
      <c r="C4907" s="1">
        <v>23000.0</v>
      </c>
      <c r="D4907" s="1" t="s">
        <v>23</v>
      </c>
      <c r="E4907" s="1">
        <v>8124.56</v>
      </c>
      <c r="F4907" s="1">
        <v>3.0</v>
      </c>
      <c r="G4907" s="1">
        <v>17.0</v>
      </c>
      <c r="H4907" s="1">
        <v>4.0</v>
      </c>
      <c r="I4907" s="1" t="s">
        <v>22</v>
      </c>
      <c r="J4907" s="1">
        <v>0.663</v>
      </c>
      <c r="K4907" s="1">
        <v>0.836</v>
      </c>
      <c r="L4907" s="6">
        <f>if(J4907&gt;QUARTILE!$B$3, "TOP", if(J4907&lt;QUARTILE!$B$4, "BOTTOM", 0))</f>
        <v>0</v>
      </c>
      <c r="M4907" s="6">
        <f t="shared" si="1"/>
        <v>2</v>
      </c>
      <c r="N4907" s="6" t="str">
        <f t="shared" si="2"/>
        <v>Gen X</v>
      </c>
      <c r="O4907" s="6" t="str">
        <f t="shared" si="3"/>
        <v>Low Income</v>
      </c>
    </row>
    <row r="4908" hidden="1">
      <c r="A4908" s="1">
        <v>104906.0</v>
      </c>
      <c r="B4908" s="1">
        <v>28.0</v>
      </c>
      <c r="C4908" s="1">
        <v>22000.0</v>
      </c>
      <c r="D4908" s="1" t="s">
        <v>23</v>
      </c>
      <c r="E4908" s="1">
        <v>585.45</v>
      </c>
      <c r="F4908" s="1">
        <v>5.0</v>
      </c>
      <c r="G4908" s="1">
        <v>14.0</v>
      </c>
      <c r="H4908" s="1">
        <v>16.0</v>
      </c>
      <c r="I4908" s="1" t="s">
        <v>22</v>
      </c>
      <c r="J4908" s="1">
        <v>0.235</v>
      </c>
      <c r="K4908" s="1">
        <v>0.028</v>
      </c>
      <c r="L4908" s="6" t="str">
        <f>if(J4908&gt;QUARTILE!$B$3, "TOP", if(J4908&lt;QUARTILE!$B$4, "BOTTOM", 0))</f>
        <v>BOTTOM</v>
      </c>
      <c r="M4908" s="6">
        <f t="shared" si="1"/>
        <v>2</v>
      </c>
      <c r="N4908" s="6" t="str">
        <f t="shared" si="2"/>
        <v>Millenial</v>
      </c>
      <c r="O4908" s="6" t="str">
        <f t="shared" si="3"/>
        <v>Low Income</v>
      </c>
    </row>
    <row r="4909" hidden="1">
      <c r="A4909" s="1">
        <v>104907.0</v>
      </c>
      <c r="B4909" s="1">
        <v>50.0</v>
      </c>
      <c r="C4909" s="1">
        <v>46000.0</v>
      </c>
      <c r="D4909" s="1" t="s">
        <v>27</v>
      </c>
      <c r="E4909" s="1">
        <v>2641.58</v>
      </c>
      <c r="F4909" s="1">
        <v>5.0</v>
      </c>
      <c r="G4909" s="1">
        <v>21.0</v>
      </c>
      <c r="H4909" s="1">
        <v>5.0</v>
      </c>
      <c r="I4909" s="1" t="s">
        <v>22</v>
      </c>
      <c r="J4909" s="1">
        <v>0.06</v>
      </c>
      <c r="K4909" s="1">
        <v>0.531</v>
      </c>
      <c r="L4909" s="6" t="str">
        <f>if(J4909&gt;QUARTILE!$B$3, "TOP", if(J4909&lt;QUARTILE!$B$4, "BOTTOM", 0))</f>
        <v>BOTTOM</v>
      </c>
      <c r="M4909" s="6">
        <f t="shared" si="1"/>
        <v>2</v>
      </c>
      <c r="N4909" s="6" t="str">
        <f t="shared" si="2"/>
        <v>Gen X</v>
      </c>
      <c r="O4909" s="6" t="str">
        <f t="shared" si="3"/>
        <v>Medium Income</v>
      </c>
    </row>
    <row r="4910" hidden="1">
      <c r="A4910" s="1">
        <v>104908.0</v>
      </c>
      <c r="B4910" s="1">
        <v>79.0</v>
      </c>
      <c r="C4910" s="1">
        <v>23000.0</v>
      </c>
      <c r="D4910" s="1" t="s">
        <v>25</v>
      </c>
      <c r="E4910" s="1">
        <v>11801.92</v>
      </c>
      <c r="F4910" s="1">
        <v>5.0</v>
      </c>
      <c r="G4910" s="1">
        <v>24.0</v>
      </c>
      <c r="H4910" s="1">
        <v>4.0</v>
      </c>
      <c r="I4910" s="1" t="s">
        <v>22</v>
      </c>
      <c r="J4910" s="1">
        <v>0.07</v>
      </c>
      <c r="K4910" s="1">
        <v>0.33</v>
      </c>
      <c r="L4910" s="6" t="str">
        <f>if(J4910&gt;QUARTILE!$B$3, "TOP", if(J4910&lt;QUARTILE!$B$4, "BOTTOM", 0))</f>
        <v>BOTTOM</v>
      </c>
      <c r="M4910" s="6">
        <f t="shared" si="1"/>
        <v>2</v>
      </c>
      <c r="N4910" s="6" t="str">
        <f t="shared" si="2"/>
        <v>Baby Boomer</v>
      </c>
      <c r="O4910" s="6" t="str">
        <f t="shared" si="3"/>
        <v>Low Income</v>
      </c>
    </row>
    <row r="4911" hidden="1">
      <c r="A4911" s="1">
        <v>104909.0</v>
      </c>
      <c r="B4911" s="1">
        <v>41.0</v>
      </c>
      <c r="C4911" s="1">
        <v>16000.0</v>
      </c>
      <c r="D4911" s="1" t="s">
        <v>17</v>
      </c>
      <c r="E4911" s="1">
        <v>34112.19</v>
      </c>
      <c r="F4911" s="1">
        <v>5.0</v>
      </c>
      <c r="G4911" s="1">
        <v>16.0</v>
      </c>
      <c r="H4911" s="1">
        <v>9.0</v>
      </c>
      <c r="I4911" s="1" t="s">
        <v>18</v>
      </c>
      <c r="J4911" s="1">
        <v>0.368</v>
      </c>
      <c r="K4911" s="1">
        <v>0.0</v>
      </c>
      <c r="L4911" s="6">
        <f>if(J4911&gt;QUARTILE!$B$3, "TOP", if(J4911&lt;QUARTILE!$B$4, "BOTTOM", 0))</f>
        <v>0</v>
      </c>
      <c r="M4911" s="6">
        <f t="shared" si="1"/>
        <v>1</v>
      </c>
      <c r="N4911" s="6" t="str">
        <f t="shared" si="2"/>
        <v>Gen X</v>
      </c>
      <c r="O4911" s="6" t="str">
        <f t="shared" si="3"/>
        <v>Low Income</v>
      </c>
    </row>
    <row r="4912" hidden="1">
      <c r="A4912" s="1">
        <v>104910.0</v>
      </c>
      <c r="B4912" s="1">
        <v>40.0</v>
      </c>
      <c r="C4912" s="1">
        <v>12000.0</v>
      </c>
      <c r="D4912" s="1" t="s">
        <v>17</v>
      </c>
      <c r="E4912" s="1">
        <v>29715.2</v>
      </c>
      <c r="F4912" s="1">
        <v>1.0</v>
      </c>
      <c r="G4912" s="1">
        <v>21.0</v>
      </c>
      <c r="H4912" s="1">
        <v>9.0</v>
      </c>
      <c r="I4912" s="1" t="s">
        <v>22</v>
      </c>
      <c r="J4912" s="1">
        <v>0.03</v>
      </c>
      <c r="K4912" s="1">
        <v>0.774</v>
      </c>
      <c r="L4912" s="6" t="str">
        <f>if(J4912&gt;QUARTILE!$B$3, "TOP", if(J4912&lt;QUARTILE!$B$4, "BOTTOM", 0))</f>
        <v>BOTTOM</v>
      </c>
      <c r="M4912" s="6">
        <f t="shared" si="1"/>
        <v>2</v>
      </c>
      <c r="N4912" s="6" t="str">
        <f t="shared" si="2"/>
        <v>Gen X</v>
      </c>
      <c r="O4912" s="6" t="str">
        <f t="shared" si="3"/>
        <v>Low Income</v>
      </c>
    </row>
    <row r="4913" hidden="1">
      <c r="A4913" s="1">
        <v>104911.0</v>
      </c>
      <c r="B4913" s="1">
        <v>32.0</v>
      </c>
      <c r="C4913" s="1">
        <v>47000.0</v>
      </c>
      <c r="D4913" s="1" t="s">
        <v>21</v>
      </c>
      <c r="E4913" s="1">
        <v>5365.38</v>
      </c>
      <c r="F4913" s="1">
        <v>3.0</v>
      </c>
      <c r="G4913" s="1">
        <v>25.0</v>
      </c>
      <c r="H4913" s="1">
        <v>15.0</v>
      </c>
      <c r="I4913" s="1" t="s">
        <v>18</v>
      </c>
      <c r="J4913" s="1">
        <v>0.249</v>
      </c>
      <c r="K4913" s="1">
        <v>0.547</v>
      </c>
      <c r="L4913" s="6" t="str">
        <f>if(J4913&gt;QUARTILE!$B$3, "TOP", if(J4913&lt;QUARTILE!$B$4, "BOTTOM", 0))</f>
        <v>BOTTOM</v>
      </c>
      <c r="M4913" s="6">
        <f t="shared" si="1"/>
        <v>1</v>
      </c>
      <c r="N4913" s="6" t="str">
        <f t="shared" si="2"/>
        <v>Gen X</v>
      </c>
      <c r="O4913" s="6" t="str">
        <f t="shared" si="3"/>
        <v>Medium Income</v>
      </c>
    </row>
    <row r="4914" hidden="1">
      <c r="A4914" s="1">
        <v>104912.0</v>
      </c>
      <c r="B4914" s="1">
        <v>44.0</v>
      </c>
      <c r="C4914" s="1">
        <v>18000.0</v>
      </c>
      <c r="D4914" s="1" t="s">
        <v>27</v>
      </c>
      <c r="E4914" s="1">
        <v>3290.19</v>
      </c>
      <c r="F4914" s="1">
        <v>3.0</v>
      </c>
      <c r="G4914" s="1">
        <v>22.0</v>
      </c>
      <c r="H4914" s="1">
        <v>11.0</v>
      </c>
      <c r="I4914" s="1" t="s">
        <v>18</v>
      </c>
      <c r="J4914" s="1">
        <v>0.289</v>
      </c>
      <c r="K4914" s="1">
        <v>0.715</v>
      </c>
      <c r="L4914" s="6" t="str">
        <f>if(J4914&gt;QUARTILE!$B$3, "TOP", if(J4914&lt;QUARTILE!$B$4, "BOTTOM", 0))</f>
        <v>BOTTOM</v>
      </c>
      <c r="M4914" s="6">
        <f t="shared" si="1"/>
        <v>1</v>
      </c>
      <c r="N4914" s="6" t="str">
        <f t="shared" si="2"/>
        <v>Gen X</v>
      </c>
      <c r="O4914" s="6" t="str">
        <f t="shared" si="3"/>
        <v>Low Income</v>
      </c>
    </row>
    <row r="4915" hidden="1">
      <c r="A4915" s="1">
        <v>104913.0</v>
      </c>
      <c r="B4915" s="1">
        <v>28.0</v>
      </c>
      <c r="C4915" s="1">
        <v>16000.0</v>
      </c>
      <c r="D4915" s="1" t="s">
        <v>23</v>
      </c>
      <c r="E4915" s="1">
        <v>9861.79</v>
      </c>
      <c r="F4915" s="1">
        <v>2.0</v>
      </c>
      <c r="G4915" s="1">
        <v>22.0</v>
      </c>
      <c r="H4915" s="1">
        <v>16.0</v>
      </c>
      <c r="I4915" s="1" t="s">
        <v>22</v>
      </c>
      <c r="J4915" s="1">
        <v>0.395</v>
      </c>
      <c r="K4915" s="1">
        <v>0.38</v>
      </c>
      <c r="L4915" s="6">
        <f>if(J4915&gt;QUARTILE!$B$3, "TOP", if(J4915&lt;QUARTILE!$B$4, "BOTTOM", 0))</f>
        <v>0</v>
      </c>
      <c r="M4915" s="6">
        <f t="shared" si="1"/>
        <v>2</v>
      </c>
      <c r="N4915" s="6" t="str">
        <f t="shared" si="2"/>
        <v>Millenial</v>
      </c>
      <c r="O4915" s="6" t="str">
        <f t="shared" si="3"/>
        <v>Low Income</v>
      </c>
    </row>
    <row r="4916" hidden="1">
      <c r="A4916" s="1">
        <v>104914.0</v>
      </c>
      <c r="B4916" s="1">
        <v>74.0</v>
      </c>
      <c r="C4916" s="1">
        <v>15000.0</v>
      </c>
      <c r="D4916" s="1" t="s">
        <v>17</v>
      </c>
      <c r="E4916" s="1">
        <v>42957.55</v>
      </c>
      <c r="F4916" s="1">
        <v>4.0</v>
      </c>
      <c r="G4916" s="1">
        <v>14.0</v>
      </c>
      <c r="H4916" s="1">
        <v>7.0</v>
      </c>
      <c r="I4916" s="1" t="s">
        <v>18</v>
      </c>
      <c r="J4916" s="1">
        <v>0.813</v>
      </c>
      <c r="K4916" s="1">
        <v>0.71</v>
      </c>
      <c r="L4916" s="6">
        <f>if(J4916&gt;QUARTILE!$B$3, "TOP", if(J4916&lt;QUARTILE!$B$4, "BOTTOM", 0))</f>
        <v>0</v>
      </c>
      <c r="M4916" s="6">
        <f t="shared" si="1"/>
        <v>1</v>
      </c>
      <c r="N4916" s="6" t="str">
        <f t="shared" si="2"/>
        <v>Baby Boomer</v>
      </c>
      <c r="O4916" s="6" t="str">
        <f t="shared" si="3"/>
        <v>Low Income</v>
      </c>
    </row>
    <row r="4917" hidden="1">
      <c r="A4917" s="1">
        <v>104915.0</v>
      </c>
      <c r="B4917" s="1">
        <v>68.0</v>
      </c>
      <c r="C4917" s="1">
        <v>46000.0</v>
      </c>
      <c r="D4917" s="1" t="s">
        <v>24</v>
      </c>
      <c r="E4917" s="1">
        <v>1917.56</v>
      </c>
      <c r="F4917" s="1">
        <v>2.0</v>
      </c>
      <c r="G4917" s="1">
        <v>17.0</v>
      </c>
      <c r="H4917" s="1">
        <v>2.0</v>
      </c>
      <c r="I4917" s="1" t="s">
        <v>22</v>
      </c>
      <c r="J4917" s="1">
        <v>0.441</v>
      </c>
      <c r="K4917" s="1">
        <v>0.084</v>
      </c>
      <c r="L4917" s="6">
        <f>if(J4917&gt;QUARTILE!$B$3, "TOP", if(J4917&lt;QUARTILE!$B$4, "BOTTOM", 0))</f>
        <v>0</v>
      </c>
      <c r="M4917" s="6">
        <f t="shared" si="1"/>
        <v>2</v>
      </c>
      <c r="N4917" s="6" t="str">
        <f t="shared" si="2"/>
        <v>Baby Boomer</v>
      </c>
      <c r="O4917" s="6" t="str">
        <f t="shared" si="3"/>
        <v>Medium Income</v>
      </c>
    </row>
    <row r="4918" hidden="1">
      <c r="A4918" s="1">
        <v>104916.0</v>
      </c>
      <c r="B4918" s="1">
        <v>67.0</v>
      </c>
      <c r="C4918" s="1">
        <v>16000.0</v>
      </c>
      <c r="D4918" s="1" t="s">
        <v>31</v>
      </c>
      <c r="E4918" s="1">
        <v>15657.67</v>
      </c>
      <c r="F4918" s="1">
        <v>5.0</v>
      </c>
      <c r="G4918" s="1">
        <v>19.0</v>
      </c>
      <c r="H4918" s="1">
        <v>5.0</v>
      </c>
      <c r="I4918" s="1" t="s">
        <v>22</v>
      </c>
      <c r="J4918" s="1">
        <v>0.985</v>
      </c>
      <c r="K4918" s="1">
        <v>0.183</v>
      </c>
      <c r="L4918" s="6" t="str">
        <f>if(J4918&gt;QUARTILE!$B$3, "TOP", if(J4918&lt;QUARTILE!$B$4, "BOTTOM", 0))</f>
        <v>TOP</v>
      </c>
      <c r="M4918" s="6">
        <f t="shared" si="1"/>
        <v>2</v>
      </c>
      <c r="N4918" s="6" t="str">
        <f t="shared" si="2"/>
        <v>Baby Boomer</v>
      </c>
      <c r="O4918" s="6" t="str">
        <f t="shared" si="3"/>
        <v>Low Income</v>
      </c>
    </row>
    <row r="4919" hidden="1">
      <c r="A4919" s="1">
        <v>104917.0</v>
      </c>
      <c r="B4919" s="1">
        <v>34.0</v>
      </c>
      <c r="C4919" s="1">
        <v>40000.0</v>
      </c>
      <c r="D4919" s="1" t="s">
        <v>23</v>
      </c>
      <c r="E4919" s="1">
        <v>1860.02</v>
      </c>
      <c r="F4919" s="1">
        <v>5.0</v>
      </c>
      <c r="G4919" s="1">
        <v>16.0</v>
      </c>
      <c r="H4919" s="1">
        <v>7.0</v>
      </c>
      <c r="I4919" s="1" t="s">
        <v>22</v>
      </c>
      <c r="J4919" s="1">
        <v>0.997</v>
      </c>
      <c r="K4919" s="1">
        <v>0.745</v>
      </c>
      <c r="L4919" s="6" t="str">
        <f>if(J4919&gt;QUARTILE!$B$3, "TOP", if(J4919&lt;QUARTILE!$B$4, "BOTTOM", 0))</f>
        <v>TOP</v>
      </c>
      <c r="M4919" s="6">
        <f t="shared" si="1"/>
        <v>2</v>
      </c>
      <c r="N4919" s="6" t="str">
        <f t="shared" si="2"/>
        <v>Gen X</v>
      </c>
      <c r="O4919" s="6" t="str">
        <f t="shared" si="3"/>
        <v>Low Income</v>
      </c>
    </row>
    <row r="4920" hidden="1">
      <c r="A4920" s="1">
        <v>104918.0</v>
      </c>
      <c r="B4920" s="1">
        <v>68.0</v>
      </c>
      <c r="C4920" s="1">
        <v>19000.0</v>
      </c>
      <c r="D4920" s="1" t="s">
        <v>27</v>
      </c>
      <c r="E4920" s="1">
        <v>12705.57</v>
      </c>
      <c r="F4920" s="1">
        <v>1.0</v>
      </c>
      <c r="G4920" s="1">
        <v>22.0</v>
      </c>
      <c r="H4920" s="1">
        <v>7.0</v>
      </c>
      <c r="I4920" s="1" t="s">
        <v>22</v>
      </c>
      <c r="J4920" s="1">
        <v>0.982</v>
      </c>
      <c r="K4920" s="1">
        <v>0.955</v>
      </c>
      <c r="L4920" s="6" t="str">
        <f>if(J4920&gt;QUARTILE!$B$3, "TOP", if(J4920&lt;QUARTILE!$B$4, "BOTTOM", 0))</f>
        <v>TOP</v>
      </c>
      <c r="M4920" s="6">
        <f t="shared" si="1"/>
        <v>2</v>
      </c>
      <c r="N4920" s="6" t="str">
        <f t="shared" si="2"/>
        <v>Baby Boomer</v>
      </c>
      <c r="O4920" s="6" t="str">
        <f t="shared" si="3"/>
        <v>Low Income</v>
      </c>
    </row>
    <row r="4921" hidden="1">
      <c r="A4921" s="1">
        <v>104919.0</v>
      </c>
      <c r="B4921" s="1">
        <v>70.0</v>
      </c>
      <c r="C4921" s="1">
        <v>11000.0</v>
      </c>
      <c r="D4921" s="1" t="s">
        <v>23</v>
      </c>
      <c r="E4921" s="1">
        <v>2711.62</v>
      </c>
      <c r="F4921" s="1">
        <v>1.0</v>
      </c>
      <c r="G4921" s="1">
        <v>22.0</v>
      </c>
      <c r="H4921" s="1">
        <v>11.0</v>
      </c>
      <c r="I4921" s="1" t="s">
        <v>22</v>
      </c>
      <c r="J4921" s="1">
        <v>0.462</v>
      </c>
      <c r="K4921" s="1">
        <v>0.846</v>
      </c>
      <c r="L4921" s="6">
        <f>if(J4921&gt;QUARTILE!$B$3, "TOP", if(J4921&lt;QUARTILE!$B$4, "BOTTOM", 0))</f>
        <v>0</v>
      </c>
      <c r="M4921" s="6">
        <f t="shared" si="1"/>
        <v>2</v>
      </c>
      <c r="N4921" s="6" t="str">
        <f t="shared" si="2"/>
        <v>Baby Boomer</v>
      </c>
      <c r="O4921" s="6" t="str">
        <f t="shared" si="3"/>
        <v>Low Income</v>
      </c>
    </row>
    <row r="4922" hidden="1">
      <c r="A4922" s="1">
        <v>104920.0</v>
      </c>
      <c r="B4922" s="1">
        <v>31.0</v>
      </c>
      <c r="C4922" s="1">
        <v>18000.0</v>
      </c>
      <c r="D4922" s="1" t="s">
        <v>23</v>
      </c>
      <c r="E4922" s="1">
        <v>1674.96</v>
      </c>
      <c r="F4922" s="1">
        <v>1.0</v>
      </c>
      <c r="G4922" s="1">
        <v>18.0</v>
      </c>
      <c r="H4922" s="1">
        <v>9.0</v>
      </c>
      <c r="I4922" s="1" t="s">
        <v>22</v>
      </c>
      <c r="J4922" s="1">
        <v>0.094</v>
      </c>
      <c r="K4922" s="1">
        <v>0.231</v>
      </c>
      <c r="L4922" s="6" t="str">
        <f>if(J4922&gt;QUARTILE!$B$3, "TOP", if(J4922&lt;QUARTILE!$B$4, "BOTTOM", 0))</f>
        <v>BOTTOM</v>
      </c>
      <c r="M4922" s="6">
        <f t="shared" si="1"/>
        <v>2</v>
      </c>
      <c r="N4922" s="6" t="str">
        <f t="shared" si="2"/>
        <v>Gen X</v>
      </c>
      <c r="O4922" s="6" t="str">
        <f t="shared" si="3"/>
        <v>Low Income</v>
      </c>
    </row>
    <row r="4923" hidden="1">
      <c r="A4923" s="1">
        <v>104921.0</v>
      </c>
      <c r="B4923" s="1">
        <v>44.0</v>
      </c>
      <c r="C4923" s="1">
        <v>22000.0</v>
      </c>
      <c r="D4923" s="1" t="s">
        <v>27</v>
      </c>
      <c r="E4923" s="1">
        <v>4235.4</v>
      </c>
      <c r="F4923" s="1">
        <v>1.0</v>
      </c>
      <c r="G4923" s="1">
        <v>21.0</v>
      </c>
      <c r="H4923" s="1">
        <v>8.0</v>
      </c>
      <c r="I4923" s="1" t="s">
        <v>22</v>
      </c>
      <c r="J4923" s="1">
        <v>0.86</v>
      </c>
      <c r="K4923" s="1">
        <v>0.349</v>
      </c>
      <c r="L4923" s="6" t="str">
        <f>if(J4923&gt;QUARTILE!$B$3, "TOP", if(J4923&lt;QUARTILE!$B$4, "BOTTOM", 0))</f>
        <v>TOP</v>
      </c>
      <c r="M4923" s="6">
        <f t="shared" si="1"/>
        <v>2</v>
      </c>
      <c r="N4923" s="6" t="str">
        <f t="shared" si="2"/>
        <v>Gen X</v>
      </c>
      <c r="O4923" s="6" t="str">
        <f t="shared" si="3"/>
        <v>Low Income</v>
      </c>
    </row>
    <row r="4924" hidden="1">
      <c r="A4924" s="1">
        <v>104922.0</v>
      </c>
      <c r="B4924" s="1">
        <v>35.0</v>
      </c>
      <c r="C4924" s="1">
        <v>21000.0</v>
      </c>
      <c r="D4924" s="1" t="s">
        <v>30</v>
      </c>
      <c r="E4924" s="1">
        <v>5894.3</v>
      </c>
      <c r="F4924" s="1">
        <v>1.0</v>
      </c>
      <c r="G4924" s="1">
        <v>24.0</v>
      </c>
      <c r="H4924" s="1">
        <v>18.0</v>
      </c>
      <c r="I4924" s="1" t="s">
        <v>22</v>
      </c>
      <c r="J4924" s="1">
        <v>0.435</v>
      </c>
      <c r="K4924" s="1">
        <v>0.765</v>
      </c>
      <c r="L4924" s="6">
        <f>if(J4924&gt;QUARTILE!$B$3, "TOP", if(J4924&lt;QUARTILE!$B$4, "BOTTOM", 0))</f>
        <v>0</v>
      </c>
      <c r="M4924" s="6">
        <f t="shared" si="1"/>
        <v>2</v>
      </c>
      <c r="N4924" s="6" t="str">
        <f t="shared" si="2"/>
        <v>Gen X</v>
      </c>
      <c r="O4924" s="6" t="str">
        <f t="shared" si="3"/>
        <v>Low Income</v>
      </c>
    </row>
    <row r="4925" hidden="1">
      <c r="A4925" s="1">
        <v>104923.0</v>
      </c>
      <c r="B4925" s="1">
        <v>45.0</v>
      </c>
      <c r="C4925" s="1">
        <v>20000.0</v>
      </c>
      <c r="D4925" s="1" t="s">
        <v>27</v>
      </c>
      <c r="E4925" s="1">
        <v>6466.61</v>
      </c>
      <c r="F4925" s="1">
        <v>1.0</v>
      </c>
      <c r="G4925" s="1">
        <v>12.0</v>
      </c>
      <c r="H4925" s="1">
        <v>8.0</v>
      </c>
      <c r="I4925" s="1" t="s">
        <v>22</v>
      </c>
      <c r="J4925" s="1">
        <v>0.641</v>
      </c>
      <c r="K4925" s="1">
        <v>0.946</v>
      </c>
      <c r="L4925" s="6">
        <f>if(J4925&gt;QUARTILE!$B$3, "TOP", if(J4925&lt;QUARTILE!$B$4, "BOTTOM", 0))</f>
        <v>0</v>
      </c>
      <c r="M4925" s="6">
        <f t="shared" si="1"/>
        <v>2</v>
      </c>
      <c r="N4925" s="6" t="str">
        <f t="shared" si="2"/>
        <v>Gen X</v>
      </c>
      <c r="O4925" s="6" t="str">
        <f t="shared" si="3"/>
        <v>Low Income</v>
      </c>
    </row>
    <row r="4926" hidden="1">
      <c r="A4926" s="1">
        <v>104924.0</v>
      </c>
      <c r="B4926" s="1">
        <v>68.0</v>
      </c>
      <c r="C4926" s="1">
        <v>18000.0</v>
      </c>
      <c r="D4926" s="1" t="s">
        <v>17</v>
      </c>
      <c r="E4926" s="1">
        <v>20727.85</v>
      </c>
      <c r="F4926" s="1">
        <v>1.0</v>
      </c>
      <c r="G4926" s="1">
        <v>20.0</v>
      </c>
      <c r="H4926" s="1">
        <v>3.0</v>
      </c>
      <c r="I4926" s="1" t="s">
        <v>22</v>
      </c>
      <c r="J4926" s="1">
        <v>0.843</v>
      </c>
      <c r="K4926" s="1">
        <v>0.289</v>
      </c>
      <c r="L4926" s="6" t="str">
        <f>if(J4926&gt;QUARTILE!$B$3, "TOP", if(J4926&lt;QUARTILE!$B$4, "BOTTOM", 0))</f>
        <v>TOP</v>
      </c>
      <c r="M4926" s="6">
        <f t="shared" si="1"/>
        <v>2</v>
      </c>
      <c r="N4926" s="6" t="str">
        <f t="shared" si="2"/>
        <v>Baby Boomer</v>
      </c>
      <c r="O4926" s="6" t="str">
        <f t="shared" si="3"/>
        <v>Low Income</v>
      </c>
    </row>
    <row r="4927" hidden="1">
      <c r="A4927" s="1">
        <v>104925.0</v>
      </c>
      <c r="B4927" s="1">
        <v>64.0</v>
      </c>
      <c r="C4927" s="1">
        <v>14000.0</v>
      </c>
      <c r="D4927" s="1" t="s">
        <v>23</v>
      </c>
      <c r="E4927" s="1">
        <v>1131.02</v>
      </c>
      <c r="F4927" s="1">
        <v>1.0</v>
      </c>
      <c r="G4927" s="1">
        <v>17.0</v>
      </c>
      <c r="H4927" s="1">
        <v>3.0</v>
      </c>
      <c r="I4927" s="1" t="s">
        <v>22</v>
      </c>
      <c r="J4927" s="1">
        <v>0.657</v>
      </c>
      <c r="K4927" s="1">
        <v>0.386</v>
      </c>
      <c r="L4927" s="6">
        <f>if(J4927&gt;QUARTILE!$B$3, "TOP", if(J4927&lt;QUARTILE!$B$4, "BOTTOM", 0))</f>
        <v>0</v>
      </c>
      <c r="M4927" s="6">
        <f t="shared" si="1"/>
        <v>2</v>
      </c>
      <c r="N4927" s="6" t="str">
        <f t="shared" si="2"/>
        <v>Baby Boomer</v>
      </c>
      <c r="O4927" s="6" t="str">
        <f t="shared" si="3"/>
        <v>Low Income</v>
      </c>
    </row>
    <row r="4928">
      <c r="A4928" s="1">
        <v>104926.0</v>
      </c>
      <c r="B4928" s="1">
        <v>80.0</v>
      </c>
      <c r="C4928" s="1">
        <v>22000.0</v>
      </c>
      <c r="D4928" s="1" t="s">
        <v>23</v>
      </c>
      <c r="E4928" s="1">
        <v>1685.23</v>
      </c>
      <c r="F4928" s="1">
        <v>1.0</v>
      </c>
      <c r="G4928" s="1">
        <v>24.0</v>
      </c>
      <c r="H4928" s="1">
        <v>2.0</v>
      </c>
      <c r="I4928" s="1" t="s">
        <v>22</v>
      </c>
      <c r="J4928" s="1">
        <v>0.787</v>
      </c>
      <c r="K4928" s="1">
        <v>0.023</v>
      </c>
      <c r="L4928" s="6">
        <f>if(J4928&gt;QUARTILE!$B$3, "TOP", if(J4928&lt;QUARTILE!$B$4, "BOTTOM", 0))</f>
        <v>0</v>
      </c>
      <c r="M4928" s="6">
        <f t="shared" si="1"/>
        <v>2</v>
      </c>
      <c r="N4928" s="6" t="str">
        <f t="shared" si="2"/>
        <v>Silent</v>
      </c>
      <c r="O4928" s="6" t="str">
        <f t="shared" si="3"/>
        <v>Low Income</v>
      </c>
    </row>
    <row r="4929" hidden="1">
      <c r="A4929" s="1">
        <v>104927.0</v>
      </c>
      <c r="B4929" s="1">
        <v>64.0</v>
      </c>
      <c r="C4929" s="1">
        <v>30000.0</v>
      </c>
      <c r="D4929" s="1" t="s">
        <v>27</v>
      </c>
      <c r="E4929" s="1">
        <v>4182.5</v>
      </c>
      <c r="F4929" s="1">
        <v>3.0</v>
      </c>
      <c r="G4929" s="1">
        <v>30.0</v>
      </c>
      <c r="H4929" s="1">
        <v>8.0</v>
      </c>
      <c r="I4929" s="1" t="s">
        <v>22</v>
      </c>
      <c r="J4929" s="1">
        <v>0.249</v>
      </c>
      <c r="K4929" s="1">
        <v>0.504</v>
      </c>
      <c r="L4929" s="6" t="str">
        <f>if(J4929&gt;QUARTILE!$B$3, "TOP", if(J4929&lt;QUARTILE!$B$4, "BOTTOM", 0))</f>
        <v>BOTTOM</v>
      </c>
      <c r="M4929" s="6">
        <f t="shared" si="1"/>
        <v>2</v>
      </c>
      <c r="N4929" s="6" t="str">
        <f t="shared" si="2"/>
        <v>Baby Boomer</v>
      </c>
      <c r="O4929" s="6" t="str">
        <f t="shared" si="3"/>
        <v>Low Income</v>
      </c>
    </row>
    <row r="4930" hidden="1">
      <c r="A4930" s="1">
        <v>104928.0</v>
      </c>
      <c r="B4930" s="1">
        <v>21.0</v>
      </c>
      <c r="C4930" s="1">
        <v>9000.0</v>
      </c>
      <c r="D4930" s="1" t="s">
        <v>25</v>
      </c>
      <c r="E4930" s="1">
        <v>41124.36</v>
      </c>
      <c r="F4930" s="1">
        <v>1.0</v>
      </c>
      <c r="G4930" s="1">
        <v>16.0</v>
      </c>
      <c r="H4930" s="1">
        <v>20.0</v>
      </c>
      <c r="I4930" s="1" t="s">
        <v>18</v>
      </c>
      <c r="J4930" s="1">
        <v>0.345</v>
      </c>
      <c r="K4930" s="1">
        <v>0.0</v>
      </c>
      <c r="L4930" s="6">
        <f>if(J4930&gt;QUARTILE!$B$3, "TOP", if(J4930&lt;QUARTILE!$B$4, "BOTTOM", 0))</f>
        <v>0</v>
      </c>
      <c r="M4930" s="6">
        <f t="shared" si="1"/>
        <v>1</v>
      </c>
      <c r="N4930" s="6" t="str">
        <f t="shared" si="2"/>
        <v>Millenial</v>
      </c>
      <c r="O4930" s="6" t="str">
        <f t="shared" si="3"/>
        <v>Low Income</v>
      </c>
    </row>
    <row r="4931" hidden="1">
      <c r="A4931" s="1">
        <v>104929.0</v>
      </c>
      <c r="B4931" s="1">
        <v>24.0</v>
      </c>
      <c r="C4931" s="1">
        <v>48000.0</v>
      </c>
      <c r="D4931" s="1" t="s">
        <v>21</v>
      </c>
      <c r="E4931" s="1">
        <v>19809.78</v>
      </c>
      <c r="F4931" s="1">
        <v>4.0</v>
      </c>
      <c r="G4931" s="1">
        <v>27.0</v>
      </c>
      <c r="H4931" s="1">
        <v>12.0</v>
      </c>
      <c r="I4931" s="1" t="s">
        <v>22</v>
      </c>
      <c r="J4931" s="1">
        <v>0.555</v>
      </c>
      <c r="K4931" s="1">
        <v>0.036</v>
      </c>
      <c r="L4931" s="6">
        <f>if(J4931&gt;QUARTILE!$B$3, "TOP", if(J4931&lt;QUARTILE!$B$4, "BOTTOM", 0))</f>
        <v>0</v>
      </c>
      <c r="M4931" s="6">
        <f t="shared" si="1"/>
        <v>2</v>
      </c>
      <c r="N4931" s="6" t="str">
        <f t="shared" si="2"/>
        <v>Millenial</v>
      </c>
      <c r="O4931" s="6" t="str">
        <f t="shared" si="3"/>
        <v>Medium Income</v>
      </c>
    </row>
    <row r="4932" hidden="1">
      <c r="A4932" s="1">
        <v>104930.0</v>
      </c>
      <c r="B4932" s="1">
        <v>62.0</v>
      </c>
      <c r="C4932" s="1">
        <v>5000.0</v>
      </c>
      <c r="D4932" s="1" t="s">
        <v>23</v>
      </c>
      <c r="E4932" s="1">
        <v>26214.07</v>
      </c>
      <c r="F4932" s="1">
        <v>1.0</v>
      </c>
      <c r="G4932" s="1">
        <v>22.0</v>
      </c>
      <c r="H4932" s="1">
        <v>1.0</v>
      </c>
      <c r="I4932" s="1" t="s">
        <v>22</v>
      </c>
      <c r="J4932" s="1">
        <v>0.688</v>
      </c>
      <c r="K4932" s="1">
        <v>0.761</v>
      </c>
      <c r="L4932" s="6">
        <f>if(J4932&gt;QUARTILE!$B$3, "TOP", if(J4932&lt;QUARTILE!$B$4, "BOTTOM", 0))</f>
        <v>0</v>
      </c>
      <c r="M4932" s="6">
        <f t="shared" si="1"/>
        <v>2</v>
      </c>
      <c r="N4932" s="6" t="str">
        <f t="shared" si="2"/>
        <v>Baby Boomer</v>
      </c>
      <c r="O4932" s="6" t="str">
        <f t="shared" si="3"/>
        <v>Low Income</v>
      </c>
    </row>
    <row r="4933" hidden="1">
      <c r="A4933" s="1">
        <v>104931.0</v>
      </c>
      <c r="B4933" s="1">
        <v>52.0</v>
      </c>
      <c r="C4933" s="1">
        <v>23000.0</v>
      </c>
      <c r="D4933" s="1" t="s">
        <v>25</v>
      </c>
      <c r="E4933" s="1">
        <v>9252.21</v>
      </c>
      <c r="F4933" s="1">
        <v>5.0</v>
      </c>
      <c r="G4933" s="1">
        <v>22.0</v>
      </c>
      <c r="H4933" s="1">
        <v>2.0</v>
      </c>
      <c r="I4933" s="1" t="s">
        <v>22</v>
      </c>
      <c r="J4933" s="1">
        <v>0.922</v>
      </c>
      <c r="K4933" s="1">
        <v>0.294</v>
      </c>
      <c r="L4933" s="6" t="str">
        <f>if(J4933&gt;QUARTILE!$B$3, "TOP", if(J4933&lt;QUARTILE!$B$4, "BOTTOM", 0))</f>
        <v>TOP</v>
      </c>
      <c r="M4933" s="6">
        <f t="shared" si="1"/>
        <v>2</v>
      </c>
      <c r="N4933" s="6" t="str">
        <f t="shared" si="2"/>
        <v>Gen X</v>
      </c>
      <c r="O4933" s="6" t="str">
        <f t="shared" si="3"/>
        <v>Low Income</v>
      </c>
    </row>
    <row r="4934" hidden="1">
      <c r="A4934" s="1">
        <v>104932.0</v>
      </c>
      <c r="B4934" s="1">
        <v>65.0</v>
      </c>
      <c r="C4934" s="1">
        <v>29000.0</v>
      </c>
      <c r="D4934" s="1" t="s">
        <v>25</v>
      </c>
      <c r="E4934" s="1">
        <v>4796.14</v>
      </c>
      <c r="F4934" s="1">
        <v>5.0</v>
      </c>
      <c r="G4934" s="1">
        <v>26.0</v>
      </c>
      <c r="H4934" s="1">
        <v>5.0</v>
      </c>
      <c r="I4934" s="1" t="s">
        <v>22</v>
      </c>
      <c r="J4934" s="1">
        <v>0.871</v>
      </c>
      <c r="K4934" s="1">
        <v>0.886</v>
      </c>
      <c r="L4934" s="6" t="str">
        <f>if(J4934&gt;QUARTILE!$B$3, "TOP", if(J4934&lt;QUARTILE!$B$4, "BOTTOM", 0))</f>
        <v>TOP</v>
      </c>
      <c r="M4934" s="6">
        <f t="shared" si="1"/>
        <v>2</v>
      </c>
      <c r="N4934" s="6" t="str">
        <f t="shared" si="2"/>
        <v>Baby Boomer</v>
      </c>
      <c r="O4934" s="6" t="str">
        <f t="shared" si="3"/>
        <v>Low Income</v>
      </c>
    </row>
    <row r="4935">
      <c r="A4935" s="1">
        <v>104933.0</v>
      </c>
      <c r="B4935" s="1">
        <v>80.0</v>
      </c>
      <c r="C4935" s="1">
        <v>15000.0</v>
      </c>
      <c r="D4935" s="1" t="s">
        <v>23</v>
      </c>
      <c r="E4935" s="1">
        <v>774.01</v>
      </c>
      <c r="F4935" s="1">
        <v>1.0</v>
      </c>
      <c r="G4935" s="1">
        <v>26.0</v>
      </c>
      <c r="H4935" s="1">
        <v>4.0</v>
      </c>
      <c r="I4935" s="1" t="s">
        <v>22</v>
      </c>
      <c r="J4935" s="1">
        <v>1.0</v>
      </c>
      <c r="K4935" s="1">
        <v>0.716</v>
      </c>
      <c r="L4935" s="6" t="str">
        <f>if(J4935&gt;QUARTILE!$B$3, "TOP", if(J4935&lt;QUARTILE!$B$4, "BOTTOM", 0))</f>
        <v>TOP</v>
      </c>
      <c r="M4935" s="6">
        <f t="shared" si="1"/>
        <v>2</v>
      </c>
      <c r="N4935" s="6" t="str">
        <f t="shared" si="2"/>
        <v>Silent</v>
      </c>
      <c r="O4935" s="6" t="str">
        <f t="shared" si="3"/>
        <v>Low Income</v>
      </c>
    </row>
    <row r="4936" hidden="1">
      <c r="A4936" s="1">
        <v>104934.0</v>
      </c>
      <c r="B4936" s="1">
        <v>26.0</v>
      </c>
      <c r="C4936" s="1">
        <v>6000.0</v>
      </c>
      <c r="D4936" s="1" t="s">
        <v>21</v>
      </c>
      <c r="E4936" s="1">
        <v>13409.55</v>
      </c>
      <c r="F4936" s="1">
        <v>1.0</v>
      </c>
      <c r="G4936" s="1">
        <v>27.0</v>
      </c>
      <c r="H4936" s="1">
        <v>14.0</v>
      </c>
      <c r="I4936" s="1" t="s">
        <v>18</v>
      </c>
      <c r="J4936" s="1">
        <v>0.966</v>
      </c>
      <c r="K4936" s="1">
        <v>0.295</v>
      </c>
      <c r="L4936" s="6" t="str">
        <f>if(J4936&gt;QUARTILE!$B$3, "TOP", if(J4936&lt;QUARTILE!$B$4, "BOTTOM", 0))</f>
        <v>TOP</v>
      </c>
      <c r="M4936" s="6">
        <f t="shared" si="1"/>
        <v>1</v>
      </c>
      <c r="N4936" s="6" t="str">
        <f t="shared" si="2"/>
        <v>Millenial</v>
      </c>
      <c r="O4936" s="6" t="str">
        <f t="shared" si="3"/>
        <v>Low Income</v>
      </c>
    </row>
    <row r="4937" hidden="1">
      <c r="A4937" s="1">
        <v>104935.0</v>
      </c>
      <c r="B4937" s="1">
        <v>25.0</v>
      </c>
      <c r="C4937" s="1">
        <v>21000.0</v>
      </c>
      <c r="D4937" s="1" t="s">
        <v>25</v>
      </c>
      <c r="E4937" s="1">
        <v>17079.51</v>
      </c>
      <c r="F4937" s="1">
        <v>5.0</v>
      </c>
      <c r="G4937" s="1">
        <v>19.0</v>
      </c>
      <c r="H4937" s="1">
        <v>21.0</v>
      </c>
      <c r="I4937" s="1" t="s">
        <v>26</v>
      </c>
      <c r="J4937" s="1">
        <v>0.874</v>
      </c>
      <c r="K4937" s="1">
        <v>0.532</v>
      </c>
      <c r="L4937" s="6" t="str">
        <f>if(J4937&gt;QUARTILE!$B$3, "TOP", if(J4937&lt;QUARTILE!$B$4, "BOTTOM", 0))</f>
        <v>TOP</v>
      </c>
      <c r="M4937" s="6">
        <f t="shared" si="1"/>
        <v>3</v>
      </c>
      <c r="N4937" s="6" t="str">
        <f t="shared" si="2"/>
        <v>Millenial</v>
      </c>
      <c r="O4937" s="6" t="str">
        <f t="shared" si="3"/>
        <v>Low Income</v>
      </c>
    </row>
    <row r="4938" hidden="1">
      <c r="A4938" s="1">
        <v>104936.0</v>
      </c>
      <c r="B4938" s="1">
        <v>69.0</v>
      </c>
      <c r="C4938" s="1">
        <v>24000.0</v>
      </c>
      <c r="D4938" s="1" t="s">
        <v>25</v>
      </c>
      <c r="E4938" s="1">
        <v>45461.07</v>
      </c>
      <c r="F4938" s="1">
        <v>4.0</v>
      </c>
      <c r="G4938" s="1">
        <v>18.0</v>
      </c>
      <c r="H4938" s="1">
        <v>4.0</v>
      </c>
      <c r="I4938" s="1" t="s">
        <v>18</v>
      </c>
      <c r="J4938" s="1">
        <v>0.653</v>
      </c>
      <c r="K4938" s="1">
        <v>0.716</v>
      </c>
      <c r="L4938" s="6">
        <f>if(J4938&gt;QUARTILE!$B$3, "TOP", if(J4938&lt;QUARTILE!$B$4, "BOTTOM", 0))</f>
        <v>0</v>
      </c>
      <c r="M4938" s="6">
        <f t="shared" si="1"/>
        <v>1</v>
      </c>
      <c r="N4938" s="6" t="str">
        <f t="shared" si="2"/>
        <v>Baby Boomer</v>
      </c>
      <c r="O4938" s="6" t="str">
        <f t="shared" si="3"/>
        <v>Low Income</v>
      </c>
    </row>
    <row r="4939" hidden="1">
      <c r="A4939" s="1">
        <v>104937.0</v>
      </c>
      <c r="B4939" s="1">
        <v>62.0</v>
      </c>
      <c r="C4939" s="1">
        <v>11000.0</v>
      </c>
      <c r="D4939" s="1" t="s">
        <v>17</v>
      </c>
      <c r="E4939" s="1">
        <v>42757.18</v>
      </c>
      <c r="F4939" s="1">
        <v>2.0</v>
      </c>
      <c r="G4939" s="1">
        <v>29.0</v>
      </c>
      <c r="H4939" s="1">
        <v>2.0</v>
      </c>
      <c r="I4939" s="1" t="s">
        <v>18</v>
      </c>
      <c r="J4939" s="1">
        <v>0.861</v>
      </c>
      <c r="K4939" s="1">
        <v>0.336</v>
      </c>
      <c r="L4939" s="6" t="str">
        <f>if(J4939&gt;QUARTILE!$B$3, "TOP", if(J4939&lt;QUARTILE!$B$4, "BOTTOM", 0))</f>
        <v>TOP</v>
      </c>
      <c r="M4939" s="6">
        <f t="shared" si="1"/>
        <v>1</v>
      </c>
      <c r="N4939" s="6" t="str">
        <f t="shared" si="2"/>
        <v>Baby Boomer</v>
      </c>
      <c r="O4939" s="6" t="str">
        <f t="shared" si="3"/>
        <v>Low Income</v>
      </c>
    </row>
    <row r="4940" hidden="1">
      <c r="A4940" s="1">
        <v>104938.0</v>
      </c>
      <c r="B4940" s="1">
        <v>34.0</v>
      </c>
      <c r="C4940" s="1">
        <v>13000.0</v>
      </c>
      <c r="D4940" s="1" t="s">
        <v>23</v>
      </c>
      <c r="E4940" s="1">
        <v>11056.76</v>
      </c>
      <c r="F4940" s="1">
        <v>3.0</v>
      </c>
      <c r="G4940" s="1">
        <v>24.0</v>
      </c>
      <c r="H4940" s="1">
        <v>15.0</v>
      </c>
      <c r="I4940" s="1" t="s">
        <v>22</v>
      </c>
      <c r="J4940" s="1">
        <v>0.311</v>
      </c>
      <c r="K4940" s="1">
        <v>0.562</v>
      </c>
      <c r="L4940" s="6" t="str">
        <f>if(J4940&gt;QUARTILE!$B$3, "TOP", if(J4940&lt;QUARTILE!$B$4, "BOTTOM", 0))</f>
        <v>BOTTOM</v>
      </c>
      <c r="M4940" s="6">
        <f t="shared" si="1"/>
        <v>2</v>
      </c>
      <c r="N4940" s="6" t="str">
        <f t="shared" si="2"/>
        <v>Gen X</v>
      </c>
      <c r="O4940" s="6" t="str">
        <f t="shared" si="3"/>
        <v>Low Income</v>
      </c>
    </row>
    <row r="4941" hidden="1">
      <c r="A4941" s="1">
        <v>104939.0</v>
      </c>
      <c r="B4941" s="1">
        <v>34.0</v>
      </c>
      <c r="C4941" s="1">
        <v>39000.0</v>
      </c>
      <c r="D4941" s="1" t="s">
        <v>17</v>
      </c>
      <c r="E4941" s="1">
        <v>11018.3</v>
      </c>
      <c r="F4941" s="1">
        <v>5.0</v>
      </c>
      <c r="G4941" s="1">
        <v>13.0</v>
      </c>
      <c r="H4941" s="1">
        <v>12.0</v>
      </c>
      <c r="I4941" s="1" t="s">
        <v>22</v>
      </c>
      <c r="J4941" s="1">
        <v>0.352</v>
      </c>
      <c r="K4941" s="1">
        <v>0.167</v>
      </c>
      <c r="L4941" s="6">
        <f>if(J4941&gt;QUARTILE!$B$3, "TOP", if(J4941&lt;QUARTILE!$B$4, "BOTTOM", 0))</f>
        <v>0</v>
      </c>
      <c r="M4941" s="6">
        <f t="shared" si="1"/>
        <v>2</v>
      </c>
      <c r="N4941" s="6" t="str">
        <f t="shared" si="2"/>
        <v>Gen X</v>
      </c>
      <c r="O4941" s="6" t="str">
        <f t="shared" si="3"/>
        <v>Low Income</v>
      </c>
    </row>
    <row r="4942" hidden="1">
      <c r="A4942" s="1">
        <v>104940.0</v>
      </c>
      <c r="B4942" s="1">
        <v>66.0</v>
      </c>
      <c r="C4942" s="1">
        <v>24000.0</v>
      </c>
      <c r="D4942" s="1" t="s">
        <v>23</v>
      </c>
      <c r="E4942" s="1">
        <v>3513.82</v>
      </c>
      <c r="F4942" s="1">
        <v>1.0</v>
      </c>
      <c r="G4942" s="1">
        <v>22.0</v>
      </c>
      <c r="H4942" s="1">
        <v>6.0</v>
      </c>
      <c r="I4942" s="1" t="s">
        <v>22</v>
      </c>
      <c r="J4942" s="1">
        <v>0.817</v>
      </c>
      <c r="K4942" s="1">
        <v>0.402</v>
      </c>
      <c r="L4942" s="6" t="str">
        <f>if(J4942&gt;QUARTILE!$B$3, "TOP", if(J4942&lt;QUARTILE!$B$4, "BOTTOM", 0))</f>
        <v>TOP</v>
      </c>
      <c r="M4942" s="6">
        <f t="shared" si="1"/>
        <v>2</v>
      </c>
      <c r="N4942" s="6" t="str">
        <f t="shared" si="2"/>
        <v>Baby Boomer</v>
      </c>
      <c r="O4942" s="6" t="str">
        <f t="shared" si="3"/>
        <v>Low Income</v>
      </c>
    </row>
    <row r="4943" hidden="1">
      <c r="A4943" s="1">
        <v>104941.0</v>
      </c>
      <c r="B4943" s="1">
        <v>50.0</v>
      </c>
      <c r="C4943" s="1">
        <v>9000.0</v>
      </c>
      <c r="D4943" s="1" t="s">
        <v>23</v>
      </c>
      <c r="E4943" s="1">
        <v>5953.27</v>
      </c>
      <c r="F4943" s="1">
        <v>3.0</v>
      </c>
      <c r="G4943" s="1">
        <v>21.0</v>
      </c>
      <c r="H4943" s="1">
        <v>8.0</v>
      </c>
      <c r="I4943" s="1" t="s">
        <v>22</v>
      </c>
      <c r="J4943" s="1">
        <v>1.0</v>
      </c>
      <c r="K4943" s="1">
        <v>0.579</v>
      </c>
      <c r="L4943" s="6" t="str">
        <f>if(J4943&gt;QUARTILE!$B$3, "TOP", if(J4943&lt;QUARTILE!$B$4, "BOTTOM", 0))</f>
        <v>TOP</v>
      </c>
      <c r="M4943" s="6">
        <f t="shared" si="1"/>
        <v>2</v>
      </c>
      <c r="N4943" s="6" t="str">
        <f t="shared" si="2"/>
        <v>Gen X</v>
      </c>
      <c r="O4943" s="6" t="str">
        <f t="shared" si="3"/>
        <v>Low Income</v>
      </c>
    </row>
    <row r="4944" hidden="1">
      <c r="A4944" s="1">
        <v>104942.0</v>
      </c>
      <c r="B4944" s="1">
        <v>49.0</v>
      </c>
      <c r="C4944" s="1">
        <v>29000.0</v>
      </c>
      <c r="D4944" s="1" t="s">
        <v>24</v>
      </c>
      <c r="E4944" s="1">
        <v>51983.08</v>
      </c>
      <c r="F4944" s="1">
        <v>1.0</v>
      </c>
      <c r="G4944" s="1">
        <v>23.0</v>
      </c>
      <c r="H4944" s="1">
        <v>8.0</v>
      </c>
      <c r="I4944" s="1" t="s">
        <v>18</v>
      </c>
      <c r="J4944" s="1">
        <v>0.995</v>
      </c>
      <c r="K4944" s="1">
        <v>0.515</v>
      </c>
      <c r="L4944" s="6" t="str">
        <f>if(J4944&gt;QUARTILE!$B$3, "TOP", if(J4944&lt;QUARTILE!$B$4, "BOTTOM", 0))</f>
        <v>TOP</v>
      </c>
      <c r="M4944" s="6">
        <f t="shared" si="1"/>
        <v>1</v>
      </c>
      <c r="N4944" s="6" t="str">
        <f t="shared" si="2"/>
        <v>Gen X</v>
      </c>
      <c r="O4944" s="6" t="str">
        <f t="shared" si="3"/>
        <v>Low Income</v>
      </c>
    </row>
    <row r="4945" hidden="1">
      <c r="A4945" s="1">
        <v>104943.0</v>
      </c>
      <c r="B4945" s="1">
        <v>25.0</v>
      </c>
      <c r="C4945" s="1">
        <v>13000.0</v>
      </c>
      <c r="D4945" s="1" t="s">
        <v>17</v>
      </c>
      <c r="E4945" s="1">
        <v>3040.57</v>
      </c>
      <c r="F4945" s="1">
        <v>2.0</v>
      </c>
      <c r="G4945" s="1">
        <v>13.0</v>
      </c>
      <c r="H4945" s="1">
        <v>8.0</v>
      </c>
      <c r="I4945" s="1" t="s">
        <v>22</v>
      </c>
      <c r="J4945" s="1">
        <v>0.073</v>
      </c>
      <c r="K4945" s="1">
        <v>0.72</v>
      </c>
      <c r="L4945" s="6" t="str">
        <f>if(J4945&gt;QUARTILE!$B$3, "TOP", if(J4945&lt;QUARTILE!$B$4, "BOTTOM", 0))</f>
        <v>BOTTOM</v>
      </c>
      <c r="M4945" s="6">
        <f t="shared" si="1"/>
        <v>2</v>
      </c>
      <c r="N4945" s="6" t="str">
        <f t="shared" si="2"/>
        <v>Millenial</v>
      </c>
      <c r="O4945" s="6" t="str">
        <f t="shared" si="3"/>
        <v>Low Income</v>
      </c>
    </row>
    <row r="4946" hidden="1">
      <c r="A4946" s="1">
        <v>104944.0</v>
      </c>
      <c r="B4946" s="1">
        <v>36.0</v>
      </c>
      <c r="C4946" s="1">
        <v>14000.0</v>
      </c>
      <c r="D4946" s="1" t="s">
        <v>25</v>
      </c>
      <c r="E4946" s="1">
        <v>69282.45</v>
      </c>
      <c r="F4946" s="1">
        <v>2.0</v>
      </c>
      <c r="G4946" s="1">
        <v>17.0</v>
      </c>
      <c r="H4946" s="1">
        <v>8.0</v>
      </c>
      <c r="I4946" s="1" t="s">
        <v>18</v>
      </c>
      <c r="J4946" s="1">
        <v>0.382</v>
      </c>
      <c r="K4946" s="1">
        <v>0.857</v>
      </c>
      <c r="L4946" s="6">
        <f>if(J4946&gt;QUARTILE!$B$3, "TOP", if(J4946&lt;QUARTILE!$B$4, "BOTTOM", 0))</f>
        <v>0</v>
      </c>
      <c r="M4946" s="6">
        <f t="shared" si="1"/>
        <v>1</v>
      </c>
      <c r="N4946" s="6" t="str">
        <f t="shared" si="2"/>
        <v>Gen X</v>
      </c>
      <c r="O4946" s="6" t="str">
        <f t="shared" si="3"/>
        <v>Low Income</v>
      </c>
    </row>
    <row r="4947">
      <c r="A4947" s="1">
        <v>104945.0</v>
      </c>
      <c r="B4947" s="1">
        <v>80.0</v>
      </c>
      <c r="C4947" s="1">
        <v>25000.0</v>
      </c>
      <c r="D4947" s="1" t="s">
        <v>27</v>
      </c>
      <c r="E4947" s="1">
        <v>14053.39</v>
      </c>
      <c r="F4947" s="1">
        <v>5.0</v>
      </c>
      <c r="G4947" s="1">
        <v>20.0</v>
      </c>
      <c r="H4947" s="1">
        <v>9.0</v>
      </c>
      <c r="I4947" s="1" t="s">
        <v>22</v>
      </c>
      <c r="J4947" s="1">
        <v>0.273</v>
      </c>
      <c r="K4947" s="1">
        <v>0.789</v>
      </c>
      <c r="L4947" s="6" t="str">
        <f>if(J4947&gt;QUARTILE!$B$3, "TOP", if(J4947&lt;QUARTILE!$B$4, "BOTTOM", 0))</f>
        <v>BOTTOM</v>
      </c>
      <c r="M4947" s="6">
        <f t="shared" si="1"/>
        <v>2</v>
      </c>
      <c r="N4947" s="6" t="str">
        <f t="shared" si="2"/>
        <v>Silent</v>
      </c>
      <c r="O4947" s="6" t="str">
        <f t="shared" si="3"/>
        <v>Low Income</v>
      </c>
    </row>
    <row r="4948" hidden="1">
      <c r="A4948" s="1">
        <v>104946.0</v>
      </c>
      <c r="B4948" s="1">
        <v>55.0</v>
      </c>
      <c r="C4948" s="1">
        <v>23000.0</v>
      </c>
      <c r="D4948" s="1" t="s">
        <v>24</v>
      </c>
      <c r="E4948" s="1">
        <v>12198.44</v>
      </c>
      <c r="F4948" s="1">
        <v>3.0</v>
      </c>
      <c r="G4948" s="1">
        <v>16.0</v>
      </c>
      <c r="H4948" s="1">
        <v>4.0</v>
      </c>
      <c r="I4948" s="1" t="s">
        <v>22</v>
      </c>
      <c r="J4948" s="1">
        <v>0.383</v>
      </c>
      <c r="K4948" s="1">
        <v>0.852</v>
      </c>
      <c r="L4948" s="6">
        <f>if(J4948&gt;QUARTILE!$B$3, "TOP", if(J4948&lt;QUARTILE!$B$4, "BOTTOM", 0))</f>
        <v>0</v>
      </c>
      <c r="M4948" s="6">
        <f t="shared" si="1"/>
        <v>2</v>
      </c>
      <c r="N4948" s="6" t="str">
        <f t="shared" si="2"/>
        <v>Gen X</v>
      </c>
      <c r="O4948" s="6" t="str">
        <f t="shared" si="3"/>
        <v>Low Income</v>
      </c>
    </row>
    <row r="4949" hidden="1">
      <c r="A4949" s="1">
        <v>104947.0</v>
      </c>
      <c r="B4949" s="1">
        <v>20.0</v>
      </c>
      <c r="C4949" s="1">
        <v>17000.0</v>
      </c>
      <c r="D4949" s="1" t="s">
        <v>23</v>
      </c>
      <c r="E4949" s="1">
        <v>3838.67</v>
      </c>
      <c r="F4949" s="1">
        <v>3.0</v>
      </c>
      <c r="G4949" s="1">
        <v>23.0</v>
      </c>
      <c r="H4949" s="1">
        <v>14.0</v>
      </c>
      <c r="I4949" s="1" t="s">
        <v>22</v>
      </c>
      <c r="J4949" s="1">
        <v>0.121</v>
      </c>
      <c r="K4949" s="1">
        <v>0.558</v>
      </c>
      <c r="L4949" s="6" t="str">
        <f>if(J4949&gt;QUARTILE!$B$3, "TOP", if(J4949&lt;QUARTILE!$B$4, "BOTTOM", 0))</f>
        <v>BOTTOM</v>
      </c>
      <c r="M4949" s="6">
        <f t="shared" si="1"/>
        <v>2</v>
      </c>
      <c r="N4949" s="6" t="str">
        <f t="shared" si="2"/>
        <v>Millenial</v>
      </c>
      <c r="O4949" s="6" t="str">
        <f t="shared" si="3"/>
        <v>Low Income</v>
      </c>
    </row>
    <row r="4950" hidden="1">
      <c r="A4950" s="1">
        <v>104948.0</v>
      </c>
      <c r="B4950" s="1">
        <v>76.0</v>
      </c>
      <c r="C4950" s="1">
        <v>16000.0</v>
      </c>
      <c r="D4950" s="1" t="s">
        <v>23</v>
      </c>
      <c r="E4950" s="1">
        <v>21667.06</v>
      </c>
      <c r="F4950" s="1">
        <v>2.0</v>
      </c>
      <c r="G4950" s="1">
        <v>16.0</v>
      </c>
      <c r="H4950" s="1">
        <v>2.0</v>
      </c>
      <c r="I4950" s="1" t="s">
        <v>22</v>
      </c>
      <c r="J4950" s="1">
        <v>0.281</v>
      </c>
      <c r="K4950" s="1">
        <v>0.144</v>
      </c>
      <c r="L4950" s="6" t="str">
        <f>if(J4950&gt;QUARTILE!$B$3, "TOP", if(J4950&lt;QUARTILE!$B$4, "BOTTOM", 0))</f>
        <v>BOTTOM</v>
      </c>
      <c r="M4950" s="6">
        <f t="shared" si="1"/>
        <v>2</v>
      </c>
      <c r="N4950" s="6" t="str">
        <f t="shared" si="2"/>
        <v>Baby Boomer</v>
      </c>
      <c r="O4950" s="6" t="str">
        <f t="shared" si="3"/>
        <v>Low Income</v>
      </c>
    </row>
    <row r="4951" hidden="1">
      <c r="A4951" s="1">
        <v>104949.0</v>
      </c>
      <c r="B4951" s="1">
        <v>22.0</v>
      </c>
      <c r="C4951" s="1">
        <v>19000.0</v>
      </c>
      <c r="D4951" s="1" t="s">
        <v>25</v>
      </c>
      <c r="E4951" s="1">
        <v>12318.0</v>
      </c>
      <c r="F4951" s="1">
        <v>1.0</v>
      </c>
      <c r="G4951" s="1">
        <v>23.0</v>
      </c>
      <c r="H4951" s="1">
        <v>20.0</v>
      </c>
      <c r="I4951" s="1" t="s">
        <v>18</v>
      </c>
      <c r="J4951" s="1">
        <v>0.766</v>
      </c>
      <c r="K4951" s="1">
        <v>0.635</v>
      </c>
      <c r="L4951" s="6">
        <f>if(J4951&gt;QUARTILE!$B$3, "TOP", if(J4951&lt;QUARTILE!$B$4, "BOTTOM", 0))</f>
        <v>0</v>
      </c>
      <c r="M4951" s="6">
        <f t="shared" si="1"/>
        <v>1</v>
      </c>
      <c r="N4951" s="6" t="str">
        <f t="shared" si="2"/>
        <v>Millenial</v>
      </c>
      <c r="O4951" s="6" t="str">
        <f t="shared" si="3"/>
        <v>Low Income</v>
      </c>
    </row>
    <row r="4952" hidden="1">
      <c r="A4952" s="1">
        <v>104950.0</v>
      </c>
      <c r="B4952" s="1">
        <v>30.0</v>
      </c>
      <c r="C4952" s="1">
        <v>14000.0</v>
      </c>
      <c r="D4952" s="1" t="s">
        <v>23</v>
      </c>
      <c r="E4952" s="1">
        <v>9261.77</v>
      </c>
      <c r="F4952" s="1">
        <v>5.0</v>
      </c>
      <c r="G4952" s="1">
        <v>20.0</v>
      </c>
      <c r="H4952" s="1">
        <v>7.0</v>
      </c>
      <c r="I4952" s="1" t="s">
        <v>22</v>
      </c>
      <c r="J4952" s="1">
        <v>0.294</v>
      </c>
      <c r="K4952" s="1">
        <v>0.356</v>
      </c>
      <c r="L4952" s="6" t="str">
        <f>if(J4952&gt;QUARTILE!$B$3, "TOP", if(J4952&lt;QUARTILE!$B$4, "BOTTOM", 0))</f>
        <v>BOTTOM</v>
      </c>
      <c r="M4952" s="6">
        <f t="shared" si="1"/>
        <v>2</v>
      </c>
      <c r="N4952" s="6" t="str">
        <f t="shared" si="2"/>
        <v>Millenial</v>
      </c>
      <c r="O4952" s="6" t="str">
        <f t="shared" si="3"/>
        <v>Low Income</v>
      </c>
    </row>
    <row r="4953" hidden="1">
      <c r="A4953" s="1">
        <v>104951.0</v>
      </c>
      <c r="B4953" s="1">
        <v>64.0</v>
      </c>
      <c r="C4953" s="1">
        <v>42000.0</v>
      </c>
      <c r="D4953" s="1" t="s">
        <v>23</v>
      </c>
      <c r="E4953" s="1">
        <v>6144.54</v>
      </c>
      <c r="F4953" s="1">
        <v>4.0</v>
      </c>
      <c r="G4953" s="1">
        <v>20.0</v>
      </c>
      <c r="H4953" s="1">
        <v>3.0</v>
      </c>
      <c r="I4953" s="1" t="s">
        <v>22</v>
      </c>
      <c r="J4953" s="1">
        <v>0.993</v>
      </c>
      <c r="K4953" s="1">
        <v>0.0</v>
      </c>
      <c r="L4953" s="6" t="str">
        <f>if(J4953&gt;QUARTILE!$B$3, "TOP", if(J4953&lt;QUARTILE!$B$4, "BOTTOM", 0))</f>
        <v>TOP</v>
      </c>
      <c r="M4953" s="6">
        <f t="shared" si="1"/>
        <v>2</v>
      </c>
      <c r="N4953" s="6" t="str">
        <f t="shared" si="2"/>
        <v>Baby Boomer</v>
      </c>
      <c r="O4953" s="6" t="str">
        <f t="shared" si="3"/>
        <v>Low Income</v>
      </c>
    </row>
    <row r="4954" hidden="1">
      <c r="A4954" s="1">
        <v>104952.0</v>
      </c>
      <c r="B4954" s="1">
        <v>63.0</v>
      </c>
      <c r="C4954" s="1">
        <v>9000.0</v>
      </c>
      <c r="D4954" s="1" t="s">
        <v>21</v>
      </c>
      <c r="E4954" s="1">
        <v>1376.0</v>
      </c>
      <c r="F4954" s="1">
        <v>2.0</v>
      </c>
      <c r="G4954" s="1">
        <v>20.0</v>
      </c>
      <c r="H4954" s="1">
        <v>3.0</v>
      </c>
      <c r="I4954" s="1" t="s">
        <v>22</v>
      </c>
      <c r="J4954" s="1">
        <v>0.423</v>
      </c>
      <c r="K4954" s="1">
        <v>0.195</v>
      </c>
      <c r="L4954" s="6">
        <f>if(J4954&gt;QUARTILE!$B$3, "TOP", if(J4954&lt;QUARTILE!$B$4, "BOTTOM", 0))</f>
        <v>0</v>
      </c>
      <c r="M4954" s="6">
        <f t="shared" si="1"/>
        <v>2</v>
      </c>
      <c r="N4954" s="6" t="str">
        <f t="shared" si="2"/>
        <v>Baby Boomer</v>
      </c>
      <c r="O4954" s="6" t="str">
        <f t="shared" si="3"/>
        <v>Low Income</v>
      </c>
    </row>
    <row r="4955" hidden="1">
      <c r="A4955" s="1">
        <v>104953.0</v>
      </c>
      <c r="B4955" s="1">
        <v>78.0</v>
      </c>
      <c r="C4955" s="1">
        <v>19000.0</v>
      </c>
      <c r="D4955" s="1" t="s">
        <v>23</v>
      </c>
      <c r="E4955" s="1">
        <v>14651.41</v>
      </c>
      <c r="F4955" s="1">
        <v>2.0</v>
      </c>
      <c r="G4955" s="1">
        <v>22.0</v>
      </c>
      <c r="H4955" s="1">
        <v>3.0</v>
      </c>
      <c r="I4955" s="1" t="s">
        <v>22</v>
      </c>
      <c r="J4955" s="1">
        <v>0.15</v>
      </c>
      <c r="K4955" s="1">
        <v>0.759</v>
      </c>
      <c r="L4955" s="6" t="str">
        <f>if(J4955&gt;QUARTILE!$B$3, "TOP", if(J4955&lt;QUARTILE!$B$4, "BOTTOM", 0))</f>
        <v>BOTTOM</v>
      </c>
      <c r="M4955" s="6">
        <f t="shared" si="1"/>
        <v>2</v>
      </c>
      <c r="N4955" s="6" t="str">
        <f t="shared" si="2"/>
        <v>Baby Boomer</v>
      </c>
      <c r="O4955" s="6" t="str">
        <f t="shared" si="3"/>
        <v>Low Income</v>
      </c>
    </row>
    <row r="4956" hidden="1">
      <c r="A4956" s="1">
        <v>104954.0</v>
      </c>
      <c r="B4956" s="1">
        <v>48.0</v>
      </c>
      <c r="C4956" s="1">
        <v>9000.0</v>
      </c>
      <c r="D4956" s="1" t="s">
        <v>17</v>
      </c>
      <c r="E4956" s="1">
        <v>7505.75</v>
      </c>
      <c r="F4956" s="1">
        <v>5.0</v>
      </c>
      <c r="G4956" s="1">
        <v>15.0</v>
      </c>
      <c r="H4956" s="1">
        <v>18.0</v>
      </c>
      <c r="I4956" s="1" t="s">
        <v>22</v>
      </c>
      <c r="J4956" s="1">
        <v>0.843</v>
      </c>
      <c r="K4956" s="1">
        <v>0.581</v>
      </c>
      <c r="L4956" s="6" t="str">
        <f>if(J4956&gt;QUARTILE!$B$3, "TOP", if(J4956&lt;QUARTILE!$B$4, "BOTTOM", 0))</f>
        <v>TOP</v>
      </c>
      <c r="M4956" s="6">
        <f t="shared" si="1"/>
        <v>2</v>
      </c>
      <c r="N4956" s="6" t="str">
        <f t="shared" si="2"/>
        <v>Gen X</v>
      </c>
      <c r="O4956" s="6" t="str">
        <f t="shared" si="3"/>
        <v>Low Income</v>
      </c>
    </row>
    <row r="4957" hidden="1">
      <c r="A4957" s="1">
        <v>104955.0</v>
      </c>
      <c r="B4957" s="1">
        <v>72.0</v>
      </c>
      <c r="C4957" s="1">
        <v>39000.0</v>
      </c>
      <c r="D4957" s="1" t="s">
        <v>25</v>
      </c>
      <c r="E4957" s="1">
        <v>24610.8</v>
      </c>
      <c r="F4957" s="1">
        <v>1.0</v>
      </c>
      <c r="G4957" s="1">
        <v>17.0</v>
      </c>
      <c r="H4957" s="1">
        <v>6.0</v>
      </c>
      <c r="I4957" s="1" t="s">
        <v>22</v>
      </c>
      <c r="J4957" s="1">
        <v>0.966</v>
      </c>
      <c r="K4957" s="1">
        <v>0.978</v>
      </c>
      <c r="L4957" s="6" t="str">
        <f>if(J4957&gt;QUARTILE!$B$3, "TOP", if(J4957&lt;QUARTILE!$B$4, "BOTTOM", 0))</f>
        <v>TOP</v>
      </c>
      <c r="M4957" s="6">
        <f t="shared" si="1"/>
        <v>2</v>
      </c>
      <c r="N4957" s="6" t="str">
        <f t="shared" si="2"/>
        <v>Baby Boomer</v>
      </c>
      <c r="O4957" s="6" t="str">
        <f t="shared" si="3"/>
        <v>Low Income</v>
      </c>
    </row>
    <row r="4958" hidden="1">
      <c r="A4958" s="1">
        <v>104956.0</v>
      </c>
      <c r="B4958" s="1">
        <v>33.0</v>
      </c>
      <c r="C4958" s="1">
        <v>19000.0</v>
      </c>
      <c r="D4958" s="1" t="s">
        <v>25</v>
      </c>
      <c r="E4958" s="1">
        <v>25712.51</v>
      </c>
      <c r="F4958" s="1">
        <v>3.0</v>
      </c>
      <c r="G4958" s="1">
        <v>21.0</v>
      </c>
      <c r="H4958" s="1">
        <v>11.0</v>
      </c>
      <c r="I4958" s="1" t="s">
        <v>22</v>
      </c>
      <c r="J4958" s="1">
        <v>0.978</v>
      </c>
      <c r="K4958" s="1">
        <v>0.923</v>
      </c>
      <c r="L4958" s="6" t="str">
        <f>if(J4958&gt;QUARTILE!$B$3, "TOP", if(J4958&lt;QUARTILE!$B$4, "BOTTOM", 0))</f>
        <v>TOP</v>
      </c>
      <c r="M4958" s="6">
        <f t="shared" si="1"/>
        <v>2</v>
      </c>
      <c r="N4958" s="6" t="str">
        <f t="shared" si="2"/>
        <v>Gen X</v>
      </c>
      <c r="O4958" s="6" t="str">
        <f t="shared" si="3"/>
        <v>Low Income</v>
      </c>
    </row>
    <row r="4959" hidden="1">
      <c r="A4959" s="1">
        <v>104957.0</v>
      </c>
      <c r="B4959" s="1">
        <v>67.0</v>
      </c>
      <c r="C4959" s="1">
        <v>12000.0</v>
      </c>
      <c r="D4959" s="1" t="s">
        <v>27</v>
      </c>
      <c r="E4959" s="1">
        <v>8072.55</v>
      </c>
      <c r="F4959" s="1">
        <v>2.0</v>
      </c>
      <c r="G4959" s="1">
        <v>24.0</v>
      </c>
      <c r="H4959" s="1">
        <v>3.0</v>
      </c>
      <c r="I4959" s="1" t="s">
        <v>22</v>
      </c>
      <c r="J4959" s="1">
        <v>0.494</v>
      </c>
      <c r="K4959" s="1">
        <v>0.594</v>
      </c>
      <c r="L4959" s="6">
        <f>if(J4959&gt;QUARTILE!$B$3, "TOP", if(J4959&lt;QUARTILE!$B$4, "BOTTOM", 0))</f>
        <v>0</v>
      </c>
      <c r="M4959" s="6">
        <f t="shared" si="1"/>
        <v>2</v>
      </c>
      <c r="N4959" s="6" t="str">
        <f t="shared" si="2"/>
        <v>Baby Boomer</v>
      </c>
      <c r="O4959" s="6" t="str">
        <f t="shared" si="3"/>
        <v>Low Income</v>
      </c>
    </row>
    <row r="4960" hidden="1">
      <c r="A4960" s="1">
        <v>104958.0</v>
      </c>
      <c r="B4960" s="1">
        <v>49.0</v>
      </c>
      <c r="C4960" s="1">
        <v>33000.0</v>
      </c>
      <c r="D4960" s="1" t="s">
        <v>25</v>
      </c>
      <c r="E4960" s="1">
        <v>22120.03</v>
      </c>
      <c r="F4960" s="1">
        <v>5.0</v>
      </c>
      <c r="G4960" s="1">
        <v>23.0</v>
      </c>
      <c r="H4960" s="1">
        <v>8.0</v>
      </c>
      <c r="I4960" s="1" t="s">
        <v>22</v>
      </c>
      <c r="J4960" s="1">
        <v>0.971</v>
      </c>
      <c r="K4960" s="1">
        <v>0.105</v>
      </c>
      <c r="L4960" s="6" t="str">
        <f>if(J4960&gt;QUARTILE!$B$3, "TOP", if(J4960&lt;QUARTILE!$B$4, "BOTTOM", 0))</f>
        <v>TOP</v>
      </c>
      <c r="M4960" s="6">
        <f t="shared" si="1"/>
        <v>2</v>
      </c>
      <c r="N4960" s="6" t="str">
        <f t="shared" si="2"/>
        <v>Gen X</v>
      </c>
      <c r="O4960" s="6" t="str">
        <f t="shared" si="3"/>
        <v>Low Income</v>
      </c>
    </row>
    <row r="4961" hidden="1">
      <c r="A4961" s="1">
        <v>104959.0</v>
      </c>
      <c r="B4961" s="1">
        <v>39.0</v>
      </c>
      <c r="C4961" s="1">
        <v>6000.0</v>
      </c>
      <c r="D4961" s="1" t="s">
        <v>23</v>
      </c>
      <c r="E4961" s="1">
        <v>5986.33</v>
      </c>
      <c r="F4961" s="1">
        <v>5.0</v>
      </c>
      <c r="G4961" s="1">
        <v>24.0</v>
      </c>
      <c r="H4961" s="1">
        <v>5.0</v>
      </c>
      <c r="I4961" s="1" t="s">
        <v>22</v>
      </c>
      <c r="J4961" s="1">
        <v>0.759</v>
      </c>
      <c r="K4961" s="1">
        <v>0.286</v>
      </c>
      <c r="L4961" s="6">
        <f>if(J4961&gt;QUARTILE!$B$3, "TOP", if(J4961&lt;QUARTILE!$B$4, "BOTTOM", 0))</f>
        <v>0</v>
      </c>
      <c r="M4961" s="6">
        <f t="shared" si="1"/>
        <v>2</v>
      </c>
      <c r="N4961" s="6" t="str">
        <f t="shared" si="2"/>
        <v>Gen X</v>
      </c>
      <c r="O4961" s="6" t="str">
        <f t="shared" si="3"/>
        <v>Low Income</v>
      </c>
    </row>
    <row r="4962" hidden="1">
      <c r="A4962" s="1">
        <v>104960.0</v>
      </c>
      <c r="B4962" s="1">
        <v>46.0</v>
      </c>
      <c r="C4962" s="1">
        <v>26000.0</v>
      </c>
      <c r="D4962" s="1" t="s">
        <v>23</v>
      </c>
      <c r="E4962" s="1">
        <v>25978.4</v>
      </c>
      <c r="F4962" s="1">
        <v>5.0</v>
      </c>
      <c r="G4962" s="1">
        <v>13.0</v>
      </c>
      <c r="H4962" s="1">
        <v>12.0</v>
      </c>
      <c r="I4962" s="1" t="s">
        <v>18</v>
      </c>
      <c r="J4962" s="1">
        <v>0.246</v>
      </c>
      <c r="K4962" s="1">
        <v>0.183</v>
      </c>
      <c r="L4962" s="6" t="str">
        <f>if(J4962&gt;QUARTILE!$B$3, "TOP", if(J4962&lt;QUARTILE!$B$4, "BOTTOM", 0))</f>
        <v>BOTTOM</v>
      </c>
      <c r="M4962" s="6">
        <f t="shared" si="1"/>
        <v>1</v>
      </c>
      <c r="N4962" s="6" t="str">
        <f t="shared" si="2"/>
        <v>Gen X</v>
      </c>
      <c r="O4962" s="6" t="str">
        <f t="shared" si="3"/>
        <v>Low Income</v>
      </c>
    </row>
    <row r="4963" hidden="1">
      <c r="A4963" s="1">
        <v>104961.0</v>
      </c>
      <c r="B4963" s="1">
        <v>39.0</v>
      </c>
      <c r="C4963" s="1">
        <v>44000.0</v>
      </c>
      <c r="D4963" s="1" t="s">
        <v>27</v>
      </c>
      <c r="E4963" s="1">
        <v>324.16</v>
      </c>
      <c r="F4963" s="1">
        <v>3.0</v>
      </c>
      <c r="G4963" s="1">
        <v>15.0</v>
      </c>
      <c r="H4963" s="1">
        <v>11.0</v>
      </c>
      <c r="I4963" s="1" t="s">
        <v>22</v>
      </c>
      <c r="J4963" s="1">
        <v>0.533</v>
      </c>
      <c r="K4963" s="1">
        <v>0.471</v>
      </c>
      <c r="L4963" s="6">
        <f>if(J4963&gt;QUARTILE!$B$3, "TOP", if(J4963&lt;QUARTILE!$B$4, "BOTTOM", 0))</f>
        <v>0</v>
      </c>
      <c r="M4963" s="6">
        <f t="shared" si="1"/>
        <v>2</v>
      </c>
      <c r="N4963" s="6" t="str">
        <f t="shared" si="2"/>
        <v>Gen X</v>
      </c>
      <c r="O4963" s="6" t="str">
        <f t="shared" si="3"/>
        <v>Low Income</v>
      </c>
    </row>
    <row r="4964" hidden="1">
      <c r="A4964" s="1">
        <v>104962.0</v>
      </c>
      <c r="B4964" s="1">
        <v>60.0</v>
      </c>
      <c r="C4964" s="1">
        <v>25000.0</v>
      </c>
      <c r="D4964" s="1" t="s">
        <v>23</v>
      </c>
      <c r="E4964" s="1">
        <v>3288.27</v>
      </c>
      <c r="F4964" s="1">
        <v>2.0</v>
      </c>
      <c r="G4964" s="1">
        <v>20.0</v>
      </c>
      <c r="H4964" s="1">
        <v>5.0</v>
      </c>
      <c r="I4964" s="1" t="s">
        <v>22</v>
      </c>
      <c r="J4964" s="1">
        <v>0.483</v>
      </c>
      <c r="K4964" s="1">
        <v>0.801</v>
      </c>
      <c r="L4964" s="6">
        <f>if(J4964&gt;QUARTILE!$B$3, "TOP", if(J4964&lt;QUARTILE!$B$4, "BOTTOM", 0))</f>
        <v>0</v>
      </c>
      <c r="M4964" s="6">
        <f t="shared" si="1"/>
        <v>2</v>
      </c>
      <c r="N4964" s="6" t="str">
        <f t="shared" si="2"/>
        <v>Gen X</v>
      </c>
      <c r="O4964" s="6" t="str">
        <f t="shared" si="3"/>
        <v>Low Income</v>
      </c>
    </row>
    <row r="4965" hidden="1">
      <c r="A4965" s="1">
        <v>104963.0</v>
      </c>
      <c r="B4965" s="1">
        <v>20.0</v>
      </c>
      <c r="C4965" s="1">
        <v>16000.0</v>
      </c>
      <c r="D4965" s="1" t="s">
        <v>23</v>
      </c>
      <c r="E4965" s="1">
        <v>5620.98</v>
      </c>
      <c r="F4965" s="1">
        <v>5.0</v>
      </c>
      <c r="G4965" s="1">
        <v>23.0</v>
      </c>
      <c r="H4965" s="1">
        <v>15.0</v>
      </c>
      <c r="I4965" s="1" t="s">
        <v>22</v>
      </c>
      <c r="J4965" s="1">
        <v>0.501</v>
      </c>
      <c r="K4965" s="1">
        <v>0.772</v>
      </c>
      <c r="L4965" s="6">
        <f>if(J4965&gt;QUARTILE!$B$3, "TOP", if(J4965&lt;QUARTILE!$B$4, "BOTTOM", 0))</f>
        <v>0</v>
      </c>
      <c r="M4965" s="6">
        <f t="shared" si="1"/>
        <v>2</v>
      </c>
      <c r="N4965" s="6" t="str">
        <f t="shared" si="2"/>
        <v>Millenial</v>
      </c>
      <c r="O4965" s="6" t="str">
        <f t="shared" si="3"/>
        <v>Low Income</v>
      </c>
    </row>
    <row r="4966" hidden="1">
      <c r="A4966" s="1">
        <v>104964.0</v>
      </c>
      <c r="B4966" s="1">
        <v>71.0</v>
      </c>
      <c r="C4966" s="1">
        <v>10000.0</v>
      </c>
      <c r="D4966" s="1" t="s">
        <v>30</v>
      </c>
      <c r="E4966" s="1">
        <v>29650.42</v>
      </c>
      <c r="F4966" s="1">
        <v>3.0</v>
      </c>
      <c r="G4966" s="1">
        <v>18.0</v>
      </c>
      <c r="H4966" s="1">
        <v>3.0</v>
      </c>
      <c r="I4966" s="1" t="s">
        <v>22</v>
      </c>
      <c r="J4966" s="1">
        <v>0.413</v>
      </c>
      <c r="K4966" s="1">
        <v>0.178</v>
      </c>
      <c r="L4966" s="6">
        <f>if(J4966&gt;QUARTILE!$B$3, "TOP", if(J4966&lt;QUARTILE!$B$4, "BOTTOM", 0))</f>
        <v>0</v>
      </c>
      <c r="M4966" s="6">
        <f t="shared" si="1"/>
        <v>2</v>
      </c>
      <c r="N4966" s="6" t="str">
        <f t="shared" si="2"/>
        <v>Baby Boomer</v>
      </c>
      <c r="O4966" s="6" t="str">
        <f t="shared" si="3"/>
        <v>Low Income</v>
      </c>
    </row>
    <row r="4967" hidden="1">
      <c r="A4967" s="1">
        <v>104965.0</v>
      </c>
      <c r="B4967" s="1">
        <v>27.0</v>
      </c>
      <c r="C4967" s="1">
        <v>42000.0</v>
      </c>
      <c r="D4967" s="1" t="s">
        <v>30</v>
      </c>
      <c r="E4967" s="1">
        <v>1373.64</v>
      </c>
      <c r="F4967" s="1">
        <v>1.0</v>
      </c>
      <c r="G4967" s="1">
        <v>18.0</v>
      </c>
      <c r="H4967" s="1">
        <v>17.0</v>
      </c>
      <c r="I4967" s="1" t="s">
        <v>18</v>
      </c>
      <c r="J4967" s="1">
        <v>0.175</v>
      </c>
      <c r="K4967" s="1">
        <v>0.549</v>
      </c>
      <c r="L4967" s="6" t="str">
        <f>if(J4967&gt;QUARTILE!$B$3, "TOP", if(J4967&lt;QUARTILE!$B$4, "BOTTOM", 0))</f>
        <v>BOTTOM</v>
      </c>
      <c r="M4967" s="6">
        <f t="shared" si="1"/>
        <v>1</v>
      </c>
      <c r="N4967" s="6" t="str">
        <f t="shared" si="2"/>
        <v>Millenial</v>
      </c>
      <c r="O4967" s="6" t="str">
        <f t="shared" si="3"/>
        <v>Low Income</v>
      </c>
    </row>
    <row r="4968" hidden="1">
      <c r="A4968" s="1">
        <v>104966.0</v>
      </c>
      <c r="B4968" s="1">
        <v>59.0</v>
      </c>
      <c r="C4968" s="1">
        <v>38000.0</v>
      </c>
      <c r="D4968" s="1" t="s">
        <v>25</v>
      </c>
      <c r="E4968" s="1">
        <v>4166.51</v>
      </c>
      <c r="F4968" s="1">
        <v>4.0</v>
      </c>
      <c r="G4968" s="1">
        <v>20.0</v>
      </c>
      <c r="H4968" s="1">
        <v>5.0</v>
      </c>
      <c r="I4968" s="1" t="s">
        <v>22</v>
      </c>
      <c r="J4968" s="1">
        <v>0.44</v>
      </c>
      <c r="K4968" s="1">
        <v>0.627</v>
      </c>
      <c r="L4968" s="6">
        <f>if(J4968&gt;QUARTILE!$B$3, "TOP", if(J4968&lt;QUARTILE!$B$4, "BOTTOM", 0))</f>
        <v>0</v>
      </c>
      <c r="M4968" s="6">
        <f t="shared" si="1"/>
        <v>2</v>
      </c>
      <c r="N4968" s="6" t="str">
        <f t="shared" si="2"/>
        <v>Gen X</v>
      </c>
      <c r="O4968" s="6" t="str">
        <f t="shared" si="3"/>
        <v>Low Income</v>
      </c>
    </row>
    <row r="4969" hidden="1">
      <c r="A4969" s="1">
        <v>104967.0</v>
      </c>
      <c r="B4969" s="1">
        <v>79.0</v>
      </c>
      <c r="C4969" s="1">
        <v>15000.0</v>
      </c>
      <c r="D4969" s="1" t="s">
        <v>23</v>
      </c>
      <c r="E4969" s="1">
        <v>8882.79</v>
      </c>
      <c r="F4969" s="1">
        <v>2.0</v>
      </c>
      <c r="G4969" s="1">
        <v>21.0</v>
      </c>
      <c r="H4969" s="1">
        <v>7.0</v>
      </c>
      <c r="I4969" s="1" t="s">
        <v>22</v>
      </c>
      <c r="J4969" s="1">
        <v>0.562</v>
      </c>
      <c r="K4969" s="1">
        <v>0.397</v>
      </c>
      <c r="L4969" s="6">
        <f>if(J4969&gt;QUARTILE!$B$3, "TOP", if(J4969&lt;QUARTILE!$B$4, "BOTTOM", 0))</f>
        <v>0</v>
      </c>
      <c r="M4969" s="6">
        <f t="shared" si="1"/>
        <v>2</v>
      </c>
      <c r="N4969" s="6" t="str">
        <f t="shared" si="2"/>
        <v>Baby Boomer</v>
      </c>
      <c r="O4969" s="6" t="str">
        <f t="shared" si="3"/>
        <v>Low Income</v>
      </c>
    </row>
    <row r="4970" hidden="1">
      <c r="A4970" s="1">
        <v>104968.0</v>
      </c>
      <c r="B4970" s="1">
        <v>38.0</v>
      </c>
      <c r="C4970" s="1">
        <v>15000.0</v>
      </c>
      <c r="D4970" s="1" t="s">
        <v>27</v>
      </c>
      <c r="E4970" s="1">
        <v>184.35</v>
      </c>
      <c r="F4970" s="1">
        <v>3.0</v>
      </c>
      <c r="G4970" s="1">
        <v>20.0</v>
      </c>
      <c r="H4970" s="1">
        <v>11.0</v>
      </c>
      <c r="I4970" s="1" t="s">
        <v>18</v>
      </c>
      <c r="J4970" s="1">
        <v>0.286</v>
      </c>
      <c r="K4970" s="1">
        <v>0.905</v>
      </c>
      <c r="L4970" s="6" t="str">
        <f>if(J4970&gt;QUARTILE!$B$3, "TOP", if(J4970&lt;QUARTILE!$B$4, "BOTTOM", 0))</f>
        <v>BOTTOM</v>
      </c>
      <c r="M4970" s="6">
        <f t="shared" si="1"/>
        <v>1</v>
      </c>
      <c r="N4970" s="6" t="str">
        <f t="shared" si="2"/>
        <v>Gen X</v>
      </c>
      <c r="O4970" s="6" t="str">
        <f t="shared" si="3"/>
        <v>Low Income</v>
      </c>
    </row>
    <row r="4971" hidden="1">
      <c r="A4971" s="1">
        <v>104969.0</v>
      </c>
      <c r="B4971" s="1">
        <v>33.0</v>
      </c>
      <c r="C4971" s="1">
        <v>45000.0</v>
      </c>
      <c r="D4971" s="1" t="s">
        <v>17</v>
      </c>
      <c r="E4971" s="1">
        <v>28719.86</v>
      </c>
      <c r="F4971" s="1">
        <v>4.0</v>
      </c>
      <c r="G4971" s="1">
        <v>19.0</v>
      </c>
      <c r="H4971" s="1">
        <v>14.0</v>
      </c>
      <c r="I4971" s="1" t="s">
        <v>22</v>
      </c>
      <c r="J4971" s="1">
        <v>0.177</v>
      </c>
      <c r="K4971" s="1">
        <v>0.309</v>
      </c>
      <c r="L4971" s="6" t="str">
        <f>if(J4971&gt;QUARTILE!$B$3, "TOP", if(J4971&lt;QUARTILE!$B$4, "BOTTOM", 0))</f>
        <v>BOTTOM</v>
      </c>
      <c r="M4971" s="6">
        <f t="shared" si="1"/>
        <v>2</v>
      </c>
      <c r="N4971" s="6" t="str">
        <f t="shared" si="2"/>
        <v>Gen X</v>
      </c>
      <c r="O4971" s="6" t="str">
        <f t="shared" si="3"/>
        <v>Medium Income</v>
      </c>
    </row>
    <row r="4972" hidden="1">
      <c r="A4972" s="1">
        <v>104970.0</v>
      </c>
      <c r="B4972" s="1">
        <v>29.0</v>
      </c>
      <c r="C4972" s="1">
        <v>30000.0</v>
      </c>
      <c r="D4972" s="1" t="s">
        <v>23</v>
      </c>
      <c r="E4972" s="1">
        <v>16424.39</v>
      </c>
      <c r="F4972" s="1">
        <v>4.0</v>
      </c>
      <c r="G4972" s="1">
        <v>24.0</v>
      </c>
      <c r="H4972" s="1">
        <v>22.0</v>
      </c>
      <c r="I4972" s="1" t="s">
        <v>26</v>
      </c>
      <c r="J4972" s="1">
        <v>0.448</v>
      </c>
      <c r="K4972" s="1">
        <v>0.34</v>
      </c>
      <c r="L4972" s="6">
        <f>if(J4972&gt;QUARTILE!$B$3, "TOP", if(J4972&lt;QUARTILE!$B$4, "BOTTOM", 0))</f>
        <v>0</v>
      </c>
      <c r="M4972" s="6">
        <f t="shared" si="1"/>
        <v>3</v>
      </c>
      <c r="N4972" s="6" t="str">
        <f t="shared" si="2"/>
        <v>Millenial</v>
      </c>
      <c r="O4972" s="6" t="str">
        <f t="shared" si="3"/>
        <v>Low Income</v>
      </c>
    </row>
    <row r="4973" hidden="1">
      <c r="A4973" s="1">
        <v>104971.0</v>
      </c>
      <c r="B4973" s="1">
        <v>19.0</v>
      </c>
      <c r="C4973" s="1">
        <v>8000.0</v>
      </c>
      <c r="D4973" s="1" t="s">
        <v>23</v>
      </c>
      <c r="E4973" s="1">
        <v>46188.04</v>
      </c>
      <c r="F4973" s="1">
        <v>3.0</v>
      </c>
      <c r="G4973" s="1">
        <v>21.0</v>
      </c>
      <c r="H4973" s="1">
        <v>6.0</v>
      </c>
      <c r="I4973" s="1" t="s">
        <v>18</v>
      </c>
      <c r="J4973" s="1">
        <v>0.343</v>
      </c>
      <c r="K4973" s="1">
        <v>0.487</v>
      </c>
      <c r="L4973" s="6">
        <f>if(J4973&gt;QUARTILE!$B$3, "TOP", if(J4973&lt;QUARTILE!$B$4, "BOTTOM", 0))</f>
        <v>0</v>
      </c>
      <c r="M4973" s="6">
        <f t="shared" si="1"/>
        <v>1</v>
      </c>
      <c r="N4973" s="6" t="str">
        <f t="shared" si="2"/>
        <v>Millenial</v>
      </c>
      <c r="O4973" s="6" t="str">
        <f t="shared" si="3"/>
        <v>Low Income</v>
      </c>
    </row>
    <row r="4974" hidden="1">
      <c r="A4974" s="1">
        <v>104972.0</v>
      </c>
      <c r="B4974" s="1">
        <v>58.0</v>
      </c>
      <c r="C4974" s="1">
        <v>20000.0</v>
      </c>
      <c r="D4974" s="1" t="s">
        <v>17</v>
      </c>
      <c r="E4974" s="1">
        <v>630.45</v>
      </c>
      <c r="F4974" s="1">
        <v>3.0</v>
      </c>
      <c r="G4974" s="1">
        <v>16.0</v>
      </c>
      <c r="H4974" s="1">
        <v>5.0</v>
      </c>
      <c r="I4974" s="1" t="s">
        <v>22</v>
      </c>
      <c r="J4974" s="1">
        <v>0.447</v>
      </c>
      <c r="K4974" s="1">
        <v>0.427</v>
      </c>
      <c r="L4974" s="6">
        <f>if(J4974&gt;QUARTILE!$B$3, "TOP", if(J4974&lt;QUARTILE!$B$4, "BOTTOM", 0))</f>
        <v>0</v>
      </c>
      <c r="M4974" s="6">
        <f t="shared" si="1"/>
        <v>2</v>
      </c>
      <c r="N4974" s="6" t="str">
        <f t="shared" si="2"/>
        <v>Gen X</v>
      </c>
      <c r="O4974" s="6" t="str">
        <f t="shared" si="3"/>
        <v>Low Income</v>
      </c>
    </row>
    <row r="4975" hidden="1">
      <c r="A4975" s="1">
        <v>104973.0</v>
      </c>
      <c r="B4975" s="1">
        <v>41.0</v>
      </c>
      <c r="C4975" s="1">
        <v>19000.0</v>
      </c>
      <c r="D4975" s="1" t="s">
        <v>21</v>
      </c>
      <c r="E4975" s="1">
        <v>6332.35</v>
      </c>
      <c r="F4975" s="1">
        <v>3.0</v>
      </c>
      <c r="G4975" s="1">
        <v>20.0</v>
      </c>
      <c r="H4975" s="1">
        <v>7.0</v>
      </c>
      <c r="I4975" s="1" t="s">
        <v>22</v>
      </c>
      <c r="J4975" s="1">
        <v>0.209</v>
      </c>
      <c r="K4975" s="1">
        <v>0.964</v>
      </c>
      <c r="L4975" s="6" t="str">
        <f>if(J4975&gt;QUARTILE!$B$3, "TOP", if(J4975&lt;QUARTILE!$B$4, "BOTTOM", 0))</f>
        <v>BOTTOM</v>
      </c>
      <c r="M4975" s="6">
        <f t="shared" si="1"/>
        <v>2</v>
      </c>
      <c r="N4975" s="6" t="str">
        <f t="shared" si="2"/>
        <v>Gen X</v>
      </c>
      <c r="O4975" s="6" t="str">
        <f t="shared" si="3"/>
        <v>Low Income</v>
      </c>
    </row>
    <row r="4976" hidden="1">
      <c r="A4976" s="1">
        <v>104974.0</v>
      </c>
      <c r="B4976" s="1">
        <v>52.0</v>
      </c>
      <c r="C4976" s="1">
        <v>26000.0</v>
      </c>
      <c r="D4976" s="1" t="s">
        <v>17</v>
      </c>
      <c r="E4976" s="1">
        <v>26279.6</v>
      </c>
      <c r="F4976" s="1">
        <v>5.0</v>
      </c>
      <c r="G4976" s="1">
        <v>19.0</v>
      </c>
      <c r="H4976" s="1">
        <v>7.0</v>
      </c>
      <c r="I4976" s="1" t="s">
        <v>22</v>
      </c>
      <c r="J4976" s="1">
        <v>0.717</v>
      </c>
      <c r="K4976" s="1">
        <v>0.71</v>
      </c>
      <c r="L4976" s="6">
        <f>if(J4976&gt;QUARTILE!$B$3, "TOP", if(J4976&lt;QUARTILE!$B$4, "BOTTOM", 0))</f>
        <v>0</v>
      </c>
      <c r="M4976" s="6">
        <f t="shared" si="1"/>
        <v>2</v>
      </c>
      <c r="N4976" s="6" t="str">
        <f t="shared" si="2"/>
        <v>Gen X</v>
      </c>
      <c r="O4976" s="6" t="str">
        <f t="shared" si="3"/>
        <v>Low Income</v>
      </c>
    </row>
    <row r="4977" hidden="1">
      <c r="A4977" s="1">
        <v>104975.0</v>
      </c>
      <c r="B4977" s="1">
        <v>73.0</v>
      </c>
      <c r="C4977" s="1">
        <v>22000.0</v>
      </c>
      <c r="D4977" s="1" t="s">
        <v>23</v>
      </c>
      <c r="E4977" s="1">
        <v>22487.8</v>
      </c>
      <c r="F4977" s="1">
        <v>1.0</v>
      </c>
      <c r="G4977" s="1">
        <v>25.0</v>
      </c>
      <c r="H4977" s="1">
        <v>13.0</v>
      </c>
      <c r="I4977" s="1" t="s">
        <v>22</v>
      </c>
      <c r="J4977" s="1">
        <v>0.386</v>
      </c>
      <c r="K4977" s="1">
        <v>0.829</v>
      </c>
      <c r="L4977" s="6">
        <f>if(J4977&gt;QUARTILE!$B$3, "TOP", if(J4977&lt;QUARTILE!$B$4, "BOTTOM", 0))</f>
        <v>0</v>
      </c>
      <c r="M4977" s="6">
        <f t="shared" si="1"/>
        <v>2</v>
      </c>
      <c r="N4977" s="6" t="str">
        <f t="shared" si="2"/>
        <v>Baby Boomer</v>
      </c>
      <c r="O4977" s="6" t="str">
        <f t="shared" si="3"/>
        <v>Low Income</v>
      </c>
    </row>
    <row r="4978" hidden="1">
      <c r="A4978" s="1">
        <v>104976.0</v>
      </c>
      <c r="B4978" s="1">
        <v>47.0</v>
      </c>
      <c r="C4978" s="1">
        <v>16000.0</v>
      </c>
      <c r="D4978" s="1" t="s">
        <v>25</v>
      </c>
      <c r="E4978" s="1">
        <v>5569.36</v>
      </c>
      <c r="F4978" s="1">
        <v>5.0</v>
      </c>
      <c r="G4978" s="1">
        <v>23.0</v>
      </c>
      <c r="H4978" s="1">
        <v>15.0</v>
      </c>
      <c r="I4978" s="1" t="s">
        <v>22</v>
      </c>
      <c r="J4978" s="1">
        <v>0.989</v>
      </c>
      <c r="K4978" s="1">
        <v>0.703</v>
      </c>
      <c r="L4978" s="6" t="str">
        <f>if(J4978&gt;QUARTILE!$B$3, "TOP", if(J4978&lt;QUARTILE!$B$4, "BOTTOM", 0))</f>
        <v>TOP</v>
      </c>
      <c r="M4978" s="6">
        <f t="shared" si="1"/>
        <v>2</v>
      </c>
      <c r="N4978" s="6" t="str">
        <f t="shared" si="2"/>
        <v>Gen X</v>
      </c>
      <c r="O4978" s="6" t="str">
        <f t="shared" si="3"/>
        <v>Low Income</v>
      </c>
    </row>
    <row r="4979" hidden="1">
      <c r="A4979" s="1">
        <v>104977.0</v>
      </c>
      <c r="B4979" s="1">
        <v>74.0</v>
      </c>
      <c r="C4979" s="1">
        <v>25000.0</v>
      </c>
      <c r="D4979" s="1" t="s">
        <v>27</v>
      </c>
      <c r="E4979" s="1">
        <v>18111.36</v>
      </c>
      <c r="F4979" s="1">
        <v>4.0</v>
      </c>
      <c r="G4979" s="1">
        <v>23.0</v>
      </c>
      <c r="H4979" s="1">
        <v>6.0</v>
      </c>
      <c r="I4979" s="1" t="s">
        <v>22</v>
      </c>
      <c r="J4979" s="1">
        <v>0.063</v>
      </c>
      <c r="K4979" s="1">
        <v>0.538</v>
      </c>
      <c r="L4979" s="6" t="str">
        <f>if(J4979&gt;QUARTILE!$B$3, "TOP", if(J4979&lt;QUARTILE!$B$4, "BOTTOM", 0))</f>
        <v>BOTTOM</v>
      </c>
      <c r="M4979" s="6">
        <f t="shared" si="1"/>
        <v>2</v>
      </c>
      <c r="N4979" s="6" t="str">
        <f t="shared" si="2"/>
        <v>Baby Boomer</v>
      </c>
      <c r="O4979" s="6" t="str">
        <f t="shared" si="3"/>
        <v>Low Income</v>
      </c>
    </row>
    <row r="4980" hidden="1">
      <c r="A4980" s="1">
        <v>104978.0</v>
      </c>
      <c r="B4980" s="1">
        <v>47.0</v>
      </c>
      <c r="C4980" s="1">
        <v>17000.0</v>
      </c>
      <c r="D4980" s="1" t="s">
        <v>23</v>
      </c>
      <c r="E4980" s="1">
        <v>31574.07</v>
      </c>
      <c r="F4980" s="1">
        <v>4.0</v>
      </c>
      <c r="G4980" s="1">
        <v>15.0</v>
      </c>
      <c r="H4980" s="1">
        <v>13.0</v>
      </c>
      <c r="I4980" s="1" t="s">
        <v>18</v>
      </c>
      <c r="J4980" s="1">
        <v>0.46</v>
      </c>
      <c r="K4980" s="1">
        <v>0.0</v>
      </c>
      <c r="L4980" s="6">
        <f>if(J4980&gt;QUARTILE!$B$3, "TOP", if(J4980&lt;QUARTILE!$B$4, "BOTTOM", 0))</f>
        <v>0</v>
      </c>
      <c r="M4980" s="6">
        <f t="shared" si="1"/>
        <v>1</v>
      </c>
      <c r="N4980" s="6" t="str">
        <f t="shared" si="2"/>
        <v>Gen X</v>
      </c>
      <c r="O4980" s="6" t="str">
        <f t="shared" si="3"/>
        <v>Low Income</v>
      </c>
    </row>
    <row r="4981" hidden="1">
      <c r="A4981" s="1">
        <v>104979.0</v>
      </c>
      <c r="B4981" s="1">
        <v>64.0</v>
      </c>
      <c r="C4981" s="1">
        <v>171000.0</v>
      </c>
      <c r="D4981" s="1" t="s">
        <v>23</v>
      </c>
      <c r="E4981" s="1">
        <v>679.01</v>
      </c>
      <c r="F4981" s="1">
        <v>4.0</v>
      </c>
      <c r="G4981" s="1">
        <v>19.0</v>
      </c>
      <c r="H4981" s="1">
        <v>4.0</v>
      </c>
      <c r="I4981" s="1" t="s">
        <v>22</v>
      </c>
      <c r="J4981" s="1">
        <v>0.888</v>
      </c>
      <c r="K4981" s="1">
        <v>0.715</v>
      </c>
      <c r="L4981" s="6" t="str">
        <f>if(J4981&gt;QUARTILE!$B$3, "TOP", if(J4981&lt;QUARTILE!$B$4, "BOTTOM", 0))</f>
        <v>TOP</v>
      </c>
      <c r="M4981" s="6">
        <f t="shared" si="1"/>
        <v>2</v>
      </c>
      <c r="N4981" s="6" t="str">
        <f t="shared" si="2"/>
        <v>Baby Boomer</v>
      </c>
      <c r="O4981" s="6" t="str">
        <f t="shared" si="3"/>
        <v>High Income</v>
      </c>
    </row>
    <row r="4982" hidden="1">
      <c r="A4982" s="1">
        <v>104980.0</v>
      </c>
      <c r="B4982" s="1">
        <v>52.0</v>
      </c>
      <c r="C4982" s="1">
        <v>24000.0</v>
      </c>
      <c r="D4982" s="1" t="s">
        <v>23</v>
      </c>
      <c r="E4982" s="1">
        <v>25290.63</v>
      </c>
      <c r="F4982" s="1">
        <v>3.0</v>
      </c>
      <c r="G4982" s="1">
        <v>18.0</v>
      </c>
      <c r="H4982" s="1">
        <v>4.0</v>
      </c>
      <c r="I4982" s="1" t="s">
        <v>22</v>
      </c>
      <c r="J4982" s="1">
        <v>0.735</v>
      </c>
      <c r="K4982" s="1">
        <v>0.613</v>
      </c>
      <c r="L4982" s="6">
        <f>if(J4982&gt;QUARTILE!$B$3, "TOP", if(J4982&lt;QUARTILE!$B$4, "BOTTOM", 0))</f>
        <v>0</v>
      </c>
      <c r="M4982" s="6">
        <f t="shared" si="1"/>
        <v>2</v>
      </c>
      <c r="N4982" s="6" t="str">
        <f t="shared" si="2"/>
        <v>Gen X</v>
      </c>
      <c r="O4982" s="6" t="str">
        <f t="shared" si="3"/>
        <v>Low Income</v>
      </c>
    </row>
    <row r="4983" hidden="1">
      <c r="A4983" s="1">
        <v>104981.0</v>
      </c>
      <c r="B4983" s="1">
        <v>36.0</v>
      </c>
      <c r="C4983" s="1">
        <v>22000.0</v>
      </c>
      <c r="D4983" s="1" t="s">
        <v>25</v>
      </c>
      <c r="E4983" s="1">
        <v>5809.64</v>
      </c>
      <c r="F4983" s="1">
        <v>2.0</v>
      </c>
      <c r="G4983" s="1">
        <v>19.0</v>
      </c>
      <c r="H4983" s="1">
        <v>14.0</v>
      </c>
      <c r="I4983" s="1" t="s">
        <v>18</v>
      </c>
      <c r="J4983" s="1">
        <v>0.471</v>
      </c>
      <c r="K4983" s="1">
        <v>0.081</v>
      </c>
      <c r="L4983" s="6">
        <f>if(J4983&gt;QUARTILE!$B$3, "TOP", if(J4983&lt;QUARTILE!$B$4, "BOTTOM", 0))</f>
        <v>0</v>
      </c>
      <c r="M4983" s="6">
        <f t="shared" si="1"/>
        <v>1</v>
      </c>
      <c r="N4983" s="6" t="str">
        <f t="shared" si="2"/>
        <v>Gen X</v>
      </c>
      <c r="O4983" s="6" t="str">
        <f t="shared" si="3"/>
        <v>Low Income</v>
      </c>
    </row>
    <row r="4984" hidden="1">
      <c r="A4984" s="1">
        <v>104982.0</v>
      </c>
      <c r="B4984" s="1">
        <v>67.0</v>
      </c>
      <c r="C4984" s="1">
        <v>67000.0</v>
      </c>
      <c r="D4984" s="1" t="s">
        <v>25</v>
      </c>
      <c r="E4984" s="1">
        <v>59073.12</v>
      </c>
      <c r="F4984" s="1">
        <v>5.0</v>
      </c>
      <c r="G4984" s="1">
        <v>28.0</v>
      </c>
      <c r="H4984" s="1">
        <v>3.0</v>
      </c>
      <c r="I4984" s="1" t="s">
        <v>18</v>
      </c>
      <c r="J4984" s="1">
        <v>1.0</v>
      </c>
      <c r="K4984" s="1">
        <v>0.0</v>
      </c>
      <c r="L4984" s="6" t="str">
        <f>if(J4984&gt;QUARTILE!$B$3, "TOP", if(J4984&lt;QUARTILE!$B$4, "BOTTOM", 0))</f>
        <v>TOP</v>
      </c>
      <c r="M4984" s="6">
        <f t="shared" si="1"/>
        <v>1</v>
      </c>
      <c r="N4984" s="6" t="str">
        <f t="shared" si="2"/>
        <v>Baby Boomer</v>
      </c>
      <c r="O4984" s="6" t="str">
        <f t="shared" si="3"/>
        <v>Medium Income</v>
      </c>
    </row>
    <row r="4985" hidden="1">
      <c r="A4985" s="1">
        <v>104983.0</v>
      </c>
      <c r="B4985" s="1">
        <v>25.0</v>
      </c>
      <c r="C4985" s="1">
        <v>10000.0</v>
      </c>
      <c r="D4985" s="1" t="s">
        <v>17</v>
      </c>
      <c r="E4985" s="1">
        <v>15453.34</v>
      </c>
      <c r="F4985" s="1">
        <v>2.0</v>
      </c>
      <c r="G4985" s="1">
        <v>22.0</v>
      </c>
      <c r="H4985" s="1">
        <v>13.0</v>
      </c>
      <c r="I4985" s="1" t="s">
        <v>18</v>
      </c>
      <c r="J4985" s="1">
        <v>0.071</v>
      </c>
      <c r="K4985" s="1">
        <v>0.481</v>
      </c>
      <c r="L4985" s="6" t="str">
        <f>if(J4985&gt;QUARTILE!$B$3, "TOP", if(J4985&lt;QUARTILE!$B$4, "BOTTOM", 0))</f>
        <v>BOTTOM</v>
      </c>
      <c r="M4985" s="6">
        <f t="shared" si="1"/>
        <v>1</v>
      </c>
      <c r="N4985" s="6" t="str">
        <f t="shared" si="2"/>
        <v>Millenial</v>
      </c>
      <c r="O4985" s="6" t="str">
        <f t="shared" si="3"/>
        <v>Low Income</v>
      </c>
    </row>
    <row r="4986" hidden="1">
      <c r="A4986" s="1">
        <v>104984.0</v>
      </c>
      <c r="B4986" s="1">
        <v>43.0</v>
      </c>
      <c r="C4986" s="1">
        <v>21000.0</v>
      </c>
      <c r="D4986" s="1" t="s">
        <v>27</v>
      </c>
      <c r="E4986" s="1">
        <v>679.12</v>
      </c>
      <c r="F4986" s="1">
        <v>1.0</v>
      </c>
      <c r="G4986" s="1">
        <v>23.0</v>
      </c>
      <c r="H4986" s="1">
        <v>13.0</v>
      </c>
      <c r="I4986" s="1" t="s">
        <v>18</v>
      </c>
      <c r="J4986" s="1">
        <v>0.509</v>
      </c>
      <c r="K4986" s="1">
        <v>0.853</v>
      </c>
      <c r="L4986" s="6">
        <f>if(J4986&gt;QUARTILE!$B$3, "TOP", if(J4986&lt;QUARTILE!$B$4, "BOTTOM", 0))</f>
        <v>0</v>
      </c>
      <c r="M4986" s="6">
        <f t="shared" si="1"/>
        <v>1</v>
      </c>
      <c r="N4986" s="6" t="str">
        <f t="shared" si="2"/>
        <v>Gen X</v>
      </c>
      <c r="O4986" s="6" t="str">
        <f t="shared" si="3"/>
        <v>Low Income</v>
      </c>
    </row>
    <row r="4987" hidden="1">
      <c r="A4987" s="1">
        <v>104985.0</v>
      </c>
      <c r="B4987" s="1">
        <v>66.0</v>
      </c>
      <c r="C4987" s="1">
        <v>12000.0</v>
      </c>
      <c r="D4987" s="1" t="s">
        <v>21</v>
      </c>
      <c r="E4987" s="1">
        <v>10331.19</v>
      </c>
      <c r="F4987" s="1">
        <v>1.0</v>
      </c>
      <c r="G4987" s="1">
        <v>20.0</v>
      </c>
      <c r="H4987" s="1">
        <v>10.0</v>
      </c>
      <c r="I4987" s="1" t="s">
        <v>22</v>
      </c>
      <c r="J4987" s="1">
        <v>0.2</v>
      </c>
      <c r="K4987" s="1">
        <v>0.554</v>
      </c>
      <c r="L4987" s="6" t="str">
        <f>if(J4987&gt;QUARTILE!$B$3, "TOP", if(J4987&lt;QUARTILE!$B$4, "BOTTOM", 0))</f>
        <v>BOTTOM</v>
      </c>
      <c r="M4987" s="6">
        <f t="shared" si="1"/>
        <v>2</v>
      </c>
      <c r="N4987" s="6" t="str">
        <f t="shared" si="2"/>
        <v>Baby Boomer</v>
      </c>
      <c r="O4987" s="6" t="str">
        <f t="shared" si="3"/>
        <v>Low Income</v>
      </c>
    </row>
    <row r="4988" hidden="1">
      <c r="A4988" s="1">
        <v>104986.0</v>
      </c>
      <c r="B4988" s="1">
        <v>57.0</v>
      </c>
      <c r="C4988" s="1">
        <v>32000.0</v>
      </c>
      <c r="D4988" s="1" t="s">
        <v>17</v>
      </c>
      <c r="E4988" s="1">
        <v>67812.19</v>
      </c>
      <c r="F4988" s="1">
        <v>5.0</v>
      </c>
      <c r="G4988" s="1">
        <v>23.0</v>
      </c>
      <c r="H4988" s="1">
        <v>5.0</v>
      </c>
      <c r="I4988" s="1" t="s">
        <v>18</v>
      </c>
      <c r="J4988" s="1">
        <v>0.474</v>
      </c>
      <c r="K4988" s="1">
        <v>0.77</v>
      </c>
      <c r="L4988" s="6">
        <f>if(J4988&gt;QUARTILE!$B$3, "TOP", if(J4988&lt;QUARTILE!$B$4, "BOTTOM", 0))</f>
        <v>0</v>
      </c>
      <c r="M4988" s="6">
        <f t="shared" si="1"/>
        <v>1</v>
      </c>
      <c r="N4988" s="6" t="str">
        <f t="shared" si="2"/>
        <v>Gen X</v>
      </c>
      <c r="O4988" s="6" t="str">
        <f t="shared" si="3"/>
        <v>Low Income</v>
      </c>
    </row>
    <row r="4989" hidden="1">
      <c r="A4989" s="1">
        <v>104987.0</v>
      </c>
      <c r="B4989" s="1">
        <v>24.0</v>
      </c>
      <c r="C4989" s="1">
        <v>16000.0</v>
      </c>
      <c r="D4989" s="1" t="s">
        <v>23</v>
      </c>
      <c r="E4989" s="1">
        <v>26214.31</v>
      </c>
      <c r="F4989" s="1">
        <v>4.0</v>
      </c>
      <c r="G4989" s="1">
        <v>11.0</v>
      </c>
      <c r="H4989" s="1">
        <v>14.0</v>
      </c>
      <c r="I4989" s="1" t="s">
        <v>18</v>
      </c>
      <c r="J4989" s="1">
        <v>0.749</v>
      </c>
      <c r="K4989" s="1">
        <v>0.766</v>
      </c>
      <c r="L4989" s="6">
        <f>if(J4989&gt;QUARTILE!$B$3, "TOP", if(J4989&lt;QUARTILE!$B$4, "BOTTOM", 0))</f>
        <v>0</v>
      </c>
      <c r="M4989" s="6">
        <f t="shared" si="1"/>
        <v>1</v>
      </c>
      <c r="N4989" s="6" t="str">
        <f t="shared" si="2"/>
        <v>Millenial</v>
      </c>
      <c r="O4989" s="6" t="str">
        <f t="shared" si="3"/>
        <v>Low Income</v>
      </c>
    </row>
    <row r="4990" hidden="1">
      <c r="A4990" s="1">
        <v>104988.0</v>
      </c>
      <c r="B4990" s="1">
        <v>47.0</v>
      </c>
      <c r="C4990" s="1">
        <v>31000.0</v>
      </c>
      <c r="D4990" s="1" t="s">
        <v>25</v>
      </c>
      <c r="E4990" s="1">
        <v>7147.19</v>
      </c>
      <c r="F4990" s="1">
        <v>1.0</v>
      </c>
      <c r="G4990" s="1">
        <v>22.0</v>
      </c>
      <c r="H4990" s="1">
        <v>6.0</v>
      </c>
      <c r="I4990" s="1" t="s">
        <v>22</v>
      </c>
      <c r="J4990" s="1">
        <v>0.149</v>
      </c>
      <c r="K4990" s="1">
        <v>0.631</v>
      </c>
      <c r="L4990" s="6" t="str">
        <f>if(J4990&gt;QUARTILE!$B$3, "TOP", if(J4990&lt;QUARTILE!$B$4, "BOTTOM", 0))</f>
        <v>BOTTOM</v>
      </c>
      <c r="M4990" s="6">
        <f t="shared" si="1"/>
        <v>2</v>
      </c>
      <c r="N4990" s="6" t="str">
        <f t="shared" si="2"/>
        <v>Gen X</v>
      </c>
      <c r="O4990" s="6" t="str">
        <f t="shared" si="3"/>
        <v>Low Income</v>
      </c>
    </row>
    <row r="4991" hidden="1">
      <c r="A4991" s="1">
        <v>104989.0</v>
      </c>
      <c r="B4991" s="1">
        <v>24.0</v>
      </c>
      <c r="C4991" s="1">
        <v>30000.0</v>
      </c>
      <c r="D4991" s="1" t="s">
        <v>25</v>
      </c>
      <c r="E4991" s="1">
        <v>17125.9</v>
      </c>
      <c r="F4991" s="1">
        <v>2.0</v>
      </c>
      <c r="G4991" s="1">
        <v>28.0</v>
      </c>
      <c r="H4991" s="1">
        <v>16.0</v>
      </c>
      <c r="I4991" s="1" t="s">
        <v>18</v>
      </c>
      <c r="J4991" s="1">
        <v>0.094</v>
      </c>
      <c r="K4991" s="1">
        <v>0.313</v>
      </c>
      <c r="L4991" s="6" t="str">
        <f>if(J4991&gt;QUARTILE!$B$3, "TOP", if(J4991&lt;QUARTILE!$B$4, "BOTTOM", 0))</f>
        <v>BOTTOM</v>
      </c>
      <c r="M4991" s="6">
        <f t="shared" si="1"/>
        <v>1</v>
      </c>
      <c r="N4991" s="6" t="str">
        <f t="shared" si="2"/>
        <v>Millenial</v>
      </c>
      <c r="O4991" s="6" t="str">
        <f t="shared" si="3"/>
        <v>Low Income</v>
      </c>
    </row>
    <row r="4992" hidden="1">
      <c r="A4992" s="1">
        <v>104990.0</v>
      </c>
      <c r="B4992" s="1">
        <v>20.0</v>
      </c>
      <c r="C4992" s="1">
        <v>35000.0</v>
      </c>
      <c r="D4992" s="1" t="s">
        <v>23</v>
      </c>
      <c r="E4992" s="1">
        <v>18280.93</v>
      </c>
      <c r="F4992" s="1">
        <v>2.0</v>
      </c>
      <c r="G4992" s="1">
        <v>21.0</v>
      </c>
      <c r="H4992" s="1">
        <v>18.0</v>
      </c>
      <c r="I4992" s="1" t="s">
        <v>22</v>
      </c>
      <c r="J4992" s="1">
        <v>0.471</v>
      </c>
      <c r="K4992" s="1">
        <v>0.853</v>
      </c>
      <c r="L4992" s="6">
        <f>if(J4992&gt;QUARTILE!$B$3, "TOP", if(J4992&lt;QUARTILE!$B$4, "BOTTOM", 0))</f>
        <v>0</v>
      </c>
      <c r="M4992" s="6">
        <f t="shared" si="1"/>
        <v>2</v>
      </c>
      <c r="N4992" s="6" t="str">
        <f t="shared" si="2"/>
        <v>Millenial</v>
      </c>
      <c r="O4992" s="6" t="str">
        <f t="shared" si="3"/>
        <v>Low Income</v>
      </c>
    </row>
    <row r="4993" hidden="1">
      <c r="A4993" s="1">
        <v>104991.0</v>
      </c>
      <c r="B4993" s="1">
        <v>18.0</v>
      </c>
      <c r="C4993" s="1">
        <v>30000.0</v>
      </c>
      <c r="D4993" s="1" t="s">
        <v>21</v>
      </c>
      <c r="E4993" s="1">
        <v>472.5</v>
      </c>
      <c r="F4993" s="1">
        <v>3.0</v>
      </c>
      <c r="G4993" s="1">
        <v>17.0</v>
      </c>
      <c r="H4993" s="1">
        <v>17.0</v>
      </c>
      <c r="I4993" s="1" t="s">
        <v>22</v>
      </c>
      <c r="J4993" s="1">
        <v>0.271</v>
      </c>
      <c r="K4993" s="1">
        <v>0.659</v>
      </c>
      <c r="L4993" s="6" t="str">
        <f>if(J4993&gt;QUARTILE!$B$3, "TOP", if(J4993&lt;QUARTILE!$B$4, "BOTTOM", 0))</f>
        <v>BOTTOM</v>
      </c>
      <c r="M4993" s="6">
        <f t="shared" si="1"/>
        <v>2</v>
      </c>
      <c r="N4993" s="6" t="str">
        <f t="shared" si="2"/>
        <v>Millenial</v>
      </c>
      <c r="O4993" s="6" t="str">
        <f t="shared" si="3"/>
        <v>Low Income</v>
      </c>
    </row>
    <row r="4994" hidden="1">
      <c r="A4994" s="1">
        <v>104992.0</v>
      </c>
      <c r="B4994" s="1">
        <v>53.0</v>
      </c>
      <c r="C4994" s="1">
        <v>19000.0</v>
      </c>
      <c r="D4994" s="1" t="s">
        <v>23</v>
      </c>
      <c r="E4994" s="1">
        <v>3940.58</v>
      </c>
      <c r="F4994" s="1">
        <v>4.0</v>
      </c>
      <c r="G4994" s="1">
        <v>15.0</v>
      </c>
      <c r="H4994" s="1">
        <v>6.0</v>
      </c>
      <c r="I4994" s="1" t="s">
        <v>22</v>
      </c>
      <c r="J4994" s="1">
        <v>0.771</v>
      </c>
      <c r="K4994" s="1">
        <v>0.503</v>
      </c>
      <c r="L4994" s="6">
        <f>if(J4994&gt;QUARTILE!$B$3, "TOP", if(J4994&lt;QUARTILE!$B$4, "BOTTOM", 0))</f>
        <v>0</v>
      </c>
      <c r="M4994" s="6">
        <f t="shared" si="1"/>
        <v>2</v>
      </c>
      <c r="N4994" s="6" t="str">
        <f t="shared" si="2"/>
        <v>Gen X</v>
      </c>
      <c r="O4994" s="6" t="str">
        <f t="shared" si="3"/>
        <v>Low Income</v>
      </c>
    </row>
    <row r="4995" hidden="1">
      <c r="A4995" s="1">
        <v>104993.0</v>
      </c>
      <c r="B4995" s="1">
        <v>42.0</v>
      </c>
      <c r="C4995" s="1">
        <v>10000.0</v>
      </c>
      <c r="D4995" s="1" t="s">
        <v>25</v>
      </c>
      <c r="E4995" s="1">
        <v>16049.29</v>
      </c>
      <c r="F4995" s="1">
        <v>3.0</v>
      </c>
      <c r="G4995" s="1">
        <v>23.0</v>
      </c>
      <c r="H4995" s="1">
        <v>13.0</v>
      </c>
      <c r="I4995" s="1" t="s">
        <v>22</v>
      </c>
      <c r="J4995" s="1">
        <v>0.116</v>
      </c>
      <c r="K4995" s="1">
        <v>0.501</v>
      </c>
      <c r="L4995" s="6" t="str">
        <f>if(J4995&gt;QUARTILE!$B$3, "TOP", if(J4995&lt;QUARTILE!$B$4, "BOTTOM", 0))</f>
        <v>BOTTOM</v>
      </c>
      <c r="M4995" s="6">
        <f t="shared" si="1"/>
        <v>2</v>
      </c>
      <c r="N4995" s="6" t="str">
        <f t="shared" si="2"/>
        <v>Gen X</v>
      </c>
      <c r="O4995" s="6" t="str">
        <f t="shared" si="3"/>
        <v>Low Income</v>
      </c>
    </row>
    <row r="4996" hidden="1">
      <c r="A4996" s="1">
        <v>104994.0</v>
      </c>
      <c r="B4996" s="1">
        <v>54.0</v>
      </c>
      <c r="C4996" s="1">
        <v>40000.0</v>
      </c>
      <c r="D4996" s="1" t="s">
        <v>25</v>
      </c>
      <c r="E4996" s="1">
        <v>10308.48</v>
      </c>
      <c r="F4996" s="1">
        <v>5.0</v>
      </c>
      <c r="G4996" s="1">
        <v>22.0</v>
      </c>
      <c r="H4996" s="1">
        <v>6.0</v>
      </c>
      <c r="I4996" s="1" t="s">
        <v>22</v>
      </c>
      <c r="J4996" s="1">
        <v>1.0</v>
      </c>
      <c r="K4996" s="1">
        <v>0.163</v>
      </c>
      <c r="L4996" s="6" t="str">
        <f>if(J4996&gt;QUARTILE!$B$3, "TOP", if(J4996&lt;QUARTILE!$B$4, "BOTTOM", 0))</f>
        <v>TOP</v>
      </c>
      <c r="M4996" s="6">
        <f t="shared" si="1"/>
        <v>2</v>
      </c>
      <c r="N4996" s="6" t="str">
        <f t="shared" si="2"/>
        <v>Gen X</v>
      </c>
      <c r="O4996" s="6" t="str">
        <f t="shared" si="3"/>
        <v>Low Income</v>
      </c>
    </row>
    <row r="4997" hidden="1">
      <c r="A4997" s="1">
        <v>104995.0</v>
      </c>
      <c r="B4997" s="1">
        <v>18.0</v>
      </c>
      <c r="C4997" s="1">
        <v>51000.0</v>
      </c>
      <c r="D4997" s="1" t="s">
        <v>25</v>
      </c>
      <c r="E4997" s="1">
        <v>4215.35</v>
      </c>
      <c r="F4997" s="1">
        <v>1.0</v>
      </c>
      <c r="G4997" s="1">
        <v>21.0</v>
      </c>
      <c r="H4997" s="1">
        <v>15.0</v>
      </c>
      <c r="I4997" s="1" t="s">
        <v>22</v>
      </c>
      <c r="J4997" s="1">
        <v>0.771</v>
      </c>
      <c r="K4997" s="1">
        <v>0.016</v>
      </c>
      <c r="L4997" s="6">
        <f>if(J4997&gt;QUARTILE!$B$3, "TOP", if(J4997&lt;QUARTILE!$B$4, "BOTTOM", 0))</f>
        <v>0</v>
      </c>
      <c r="M4997" s="6">
        <f t="shared" si="1"/>
        <v>2</v>
      </c>
      <c r="N4997" s="6" t="str">
        <f t="shared" si="2"/>
        <v>Millenial</v>
      </c>
      <c r="O4997" s="6" t="str">
        <f t="shared" si="3"/>
        <v>Medium Income</v>
      </c>
    </row>
    <row r="4998" hidden="1">
      <c r="A4998" s="1">
        <v>104996.0</v>
      </c>
      <c r="B4998" s="1">
        <v>32.0</v>
      </c>
      <c r="C4998" s="1">
        <v>13000.0</v>
      </c>
      <c r="D4998" s="1" t="s">
        <v>27</v>
      </c>
      <c r="E4998" s="1">
        <v>29626.94</v>
      </c>
      <c r="F4998" s="1">
        <v>3.0</v>
      </c>
      <c r="G4998" s="1">
        <v>25.0</v>
      </c>
      <c r="H4998" s="1">
        <v>12.0</v>
      </c>
      <c r="I4998" s="1" t="s">
        <v>18</v>
      </c>
      <c r="J4998" s="1">
        <v>0.501</v>
      </c>
      <c r="K4998" s="1">
        <v>0.717</v>
      </c>
      <c r="L4998" s="6">
        <f>if(J4998&gt;QUARTILE!$B$3, "TOP", if(J4998&lt;QUARTILE!$B$4, "BOTTOM", 0))</f>
        <v>0</v>
      </c>
      <c r="M4998" s="6">
        <f t="shared" si="1"/>
        <v>1</v>
      </c>
      <c r="N4998" s="6" t="str">
        <f t="shared" si="2"/>
        <v>Gen X</v>
      </c>
      <c r="O4998" s="6" t="str">
        <f t="shared" si="3"/>
        <v>Low Income</v>
      </c>
    </row>
    <row r="4999" hidden="1">
      <c r="A4999" s="1">
        <v>104997.0</v>
      </c>
      <c r="B4999" s="1">
        <v>54.0</v>
      </c>
      <c r="C4999" s="1">
        <v>34000.0</v>
      </c>
      <c r="D4999" s="1" t="s">
        <v>25</v>
      </c>
      <c r="E4999" s="1">
        <v>13427.51</v>
      </c>
      <c r="F4999" s="1">
        <v>3.0</v>
      </c>
      <c r="G4999" s="1">
        <v>28.0</v>
      </c>
      <c r="H4999" s="1">
        <v>6.0</v>
      </c>
      <c r="I4999" s="1" t="s">
        <v>22</v>
      </c>
      <c r="J4999" s="1">
        <v>0.463</v>
      </c>
      <c r="K4999" s="1">
        <v>0.92</v>
      </c>
      <c r="L4999" s="6">
        <f>if(J4999&gt;QUARTILE!$B$3, "TOP", if(J4999&lt;QUARTILE!$B$4, "BOTTOM", 0))</f>
        <v>0</v>
      </c>
      <c r="M4999" s="6">
        <f t="shared" si="1"/>
        <v>2</v>
      </c>
      <c r="N4999" s="6" t="str">
        <f t="shared" si="2"/>
        <v>Gen X</v>
      </c>
      <c r="O4999" s="6" t="str">
        <f t="shared" si="3"/>
        <v>Low Income</v>
      </c>
    </row>
    <row r="5000" hidden="1">
      <c r="A5000" s="1">
        <v>104998.0</v>
      </c>
      <c r="B5000" s="1">
        <v>30.0</v>
      </c>
      <c r="C5000" s="1">
        <v>11000.0</v>
      </c>
      <c r="D5000" s="1" t="s">
        <v>23</v>
      </c>
      <c r="E5000" s="1">
        <v>7420.5</v>
      </c>
      <c r="F5000" s="1">
        <v>5.0</v>
      </c>
      <c r="G5000" s="1">
        <v>16.0</v>
      </c>
      <c r="H5000" s="1">
        <v>9.0</v>
      </c>
      <c r="I5000" s="1" t="s">
        <v>22</v>
      </c>
      <c r="J5000" s="1">
        <v>0.799</v>
      </c>
      <c r="K5000" s="1">
        <v>0.134</v>
      </c>
      <c r="L5000" s="6">
        <f>if(J5000&gt;QUARTILE!$B$3, "TOP", if(J5000&lt;QUARTILE!$B$4, "BOTTOM", 0))</f>
        <v>0</v>
      </c>
      <c r="M5000" s="6">
        <f t="shared" si="1"/>
        <v>2</v>
      </c>
      <c r="N5000" s="6" t="str">
        <f t="shared" si="2"/>
        <v>Millenial</v>
      </c>
      <c r="O5000" s="6" t="str">
        <f t="shared" si="3"/>
        <v>Low Income</v>
      </c>
    </row>
    <row r="5001" hidden="1">
      <c r="A5001" s="1">
        <v>104999.0</v>
      </c>
      <c r="B5001" s="1">
        <v>57.0</v>
      </c>
      <c r="C5001" s="1">
        <v>25000.0</v>
      </c>
      <c r="D5001" s="1" t="s">
        <v>23</v>
      </c>
      <c r="E5001" s="1">
        <v>3527.04</v>
      </c>
      <c r="F5001" s="1">
        <v>2.0</v>
      </c>
      <c r="G5001" s="1">
        <v>22.0</v>
      </c>
      <c r="H5001" s="1">
        <v>2.0</v>
      </c>
      <c r="I5001" s="1" t="s">
        <v>22</v>
      </c>
      <c r="J5001" s="1">
        <v>0.406</v>
      </c>
      <c r="K5001" s="1">
        <v>0.935</v>
      </c>
      <c r="L5001" s="6">
        <f>if(J5001&gt;QUARTILE!$B$3, "TOP", if(J5001&lt;QUARTILE!$B$4, "BOTTOM", 0))</f>
        <v>0</v>
      </c>
      <c r="M5001" s="6">
        <f t="shared" si="1"/>
        <v>2</v>
      </c>
      <c r="N5001" s="6" t="str">
        <f t="shared" si="2"/>
        <v>Gen X</v>
      </c>
      <c r="O5001" s="6" t="str">
        <f t="shared" si="3"/>
        <v>Low Income</v>
      </c>
    </row>
  </sheetData>
  <autoFilter ref="$A$1:$O$5001">
    <filterColumn colId="1">
      <filters>
        <filter val="80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3" max="13" width="15.5"/>
    <col customWidth="1" min="14" max="14" width="11.13"/>
    <col customWidth="1" min="15" max="15" width="12.88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3" t="s">
        <v>11</v>
      </c>
      <c r="K1" s="2" t="s">
        <v>12</v>
      </c>
      <c r="L1" s="4" t="s">
        <v>13</v>
      </c>
      <c r="M1" s="4" t="s">
        <v>14</v>
      </c>
      <c r="N1" s="4" t="s">
        <v>15</v>
      </c>
      <c r="O1" s="4" t="s">
        <v>16</v>
      </c>
    </row>
    <row r="2" hidden="1">
      <c r="A2" s="1">
        <v>100000.0</v>
      </c>
      <c r="B2" s="1">
        <v>56.0</v>
      </c>
      <c r="C2" s="1">
        <v>25000.0</v>
      </c>
      <c r="D2" s="1" t="s">
        <v>17</v>
      </c>
      <c r="E2" s="1">
        <v>47556.32</v>
      </c>
      <c r="F2" s="1">
        <v>2.0</v>
      </c>
      <c r="G2" s="1">
        <v>23.0</v>
      </c>
      <c r="H2" s="1">
        <v>2.0</v>
      </c>
      <c r="I2" s="1" t="s">
        <v>18</v>
      </c>
      <c r="J2" s="1">
        <v>0.191</v>
      </c>
      <c r="K2" s="1">
        <v>0.677</v>
      </c>
      <c r="L2" s="6" t="str">
        <f>if(J2&gt;QUARTILE!$B$3, "TOP", if(J2&lt;QUARTILE!$B$4, "BOTTOM", 0))</f>
        <v>BOTTOM</v>
      </c>
      <c r="M2" s="6">
        <f t="shared" ref="M2:M5001" si="1">if(I2="branch", 1, if(I2="Internet", 2, 3))</f>
        <v>1</v>
      </c>
      <c r="N2" s="6" t="str">
        <f t="shared" ref="N2:N5001" si="2">if(B2&lt;16, "Gen Z", if(B2&lt;31, "Millenial", if(B2&lt;61, "Gen X", if(B2&lt;80, "Baby Boomer", "Silent"))))</f>
        <v>Gen X</v>
      </c>
      <c r="O2" s="6" t="str">
        <f t="shared" ref="O2:O5001" si="3">if(C2&lt;45000, "Low Income", if(C2&lt;135000, "Medium Income", if(C2&lt;190000, "High Income", "Highest Income")))</f>
        <v>Low Income</v>
      </c>
    </row>
    <row r="3" hidden="1">
      <c r="A3" s="1">
        <v>100001.0</v>
      </c>
      <c r="B3" s="1">
        <v>69.0</v>
      </c>
      <c r="C3" s="1">
        <v>24000.0</v>
      </c>
      <c r="D3" s="1" t="s">
        <v>21</v>
      </c>
      <c r="E3" s="1">
        <v>6129.6</v>
      </c>
      <c r="F3" s="1">
        <v>2.0</v>
      </c>
      <c r="G3" s="1">
        <v>26.0</v>
      </c>
      <c r="H3" s="1">
        <v>4.0</v>
      </c>
      <c r="I3" s="1" t="s">
        <v>22</v>
      </c>
      <c r="J3" s="1">
        <v>0.909</v>
      </c>
      <c r="K3" s="1">
        <v>0.711</v>
      </c>
      <c r="L3" s="6" t="str">
        <f>if(J3&gt;QUARTILE!$B$3, "TOP", if(J3&lt;QUARTILE!$B$4, "BOTTOM", 0))</f>
        <v>TOP</v>
      </c>
      <c r="M3" s="6">
        <f t="shared" si="1"/>
        <v>2</v>
      </c>
      <c r="N3" s="6" t="str">
        <f t="shared" si="2"/>
        <v>Baby Boomer</v>
      </c>
      <c r="O3" s="6" t="str">
        <f t="shared" si="3"/>
        <v>Low Income</v>
      </c>
    </row>
    <row r="4" hidden="1">
      <c r="A4" s="1">
        <v>100002.0</v>
      </c>
      <c r="B4" s="1">
        <v>46.0</v>
      </c>
      <c r="C4" s="1">
        <v>15000.0</v>
      </c>
      <c r="D4" s="1" t="s">
        <v>23</v>
      </c>
      <c r="E4" s="1">
        <v>6597.25</v>
      </c>
      <c r="F4" s="1">
        <v>2.0</v>
      </c>
      <c r="G4" s="1">
        <v>15.0</v>
      </c>
      <c r="H4" s="1">
        <v>8.0</v>
      </c>
      <c r="I4" s="1" t="s">
        <v>22</v>
      </c>
      <c r="J4" s="1">
        <v>0.824</v>
      </c>
      <c r="K4" s="1">
        <v>0.551</v>
      </c>
      <c r="L4" s="6" t="str">
        <f>if(J4&gt;QUARTILE!$B$3, "TOP", if(J4&lt;QUARTILE!$B$4, "BOTTOM", 0))</f>
        <v>TOP</v>
      </c>
      <c r="M4" s="6">
        <f t="shared" si="1"/>
        <v>2</v>
      </c>
      <c r="N4" s="6" t="str">
        <f t="shared" si="2"/>
        <v>Gen X</v>
      </c>
      <c r="O4" s="6" t="str">
        <f t="shared" si="3"/>
        <v>Low Income</v>
      </c>
    </row>
    <row r="5" hidden="1">
      <c r="A5" s="1">
        <v>100003.0</v>
      </c>
      <c r="B5" s="1">
        <v>32.0</v>
      </c>
      <c r="C5" s="1">
        <v>27000.0</v>
      </c>
      <c r="D5" s="1" t="s">
        <v>17</v>
      </c>
      <c r="E5" s="1">
        <v>10653.0</v>
      </c>
      <c r="F5" s="1">
        <v>2.0</v>
      </c>
      <c r="G5" s="1">
        <v>24.0</v>
      </c>
      <c r="H5" s="1">
        <v>5.0</v>
      </c>
      <c r="I5" s="1" t="s">
        <v>22</v>
      </c>
      <c r="J5" s="1">
        <v>0.552</v>
      </c>
      <c r="K5" s="1">
        <v>0.889</v>
      </c>
      <c r="L5" s="6">
        <f>if(J5&gt;QUARTILE!$B$3, "TOP", if(J5&lt;QUARTILE!$B$4, "BOTTOM", 0))</f>
        <v>0</v>
      </c>
      <c r="M5" s="6">
        <f t="shared" si="1"/>
        <v>2</v>
      </c>
      <c r="N5" s="6" t="str">
        <f t="shared" si="2"/>
        <v>Gen X</v>
      </c>
      <c r="O5" s="6" t="str">
        <f t="shared" si="3"/>
        <v>Low Income</v>
      </c>
    </row>
    <row r="6" hidden="1">
      <c r="A6" s="1">
        <v>100004.0</v>
      </c>
      <c r="B6" s="1">
        <v>60.0</v>
      </c>
      <c r="C6" s="1">
        <v>55000.0</v>
      </c>
      <c r="D6" s="1" t="s">
        <v>24</v>
      </c>
      <c r="E6" s="1">
        <v>3003.4</v>
      </c>
      <c r="F6" s="1">
        <v>3.0</v>
      </c>
      <c r="G6" s="1">
        <v>21.0</v>
      </c>
      <c r="H6" s="1">
        <v>2.0</v>
      </c>
      <c r="I6" s="1" t="s">
        <v>22</v>
      </c>
      <c r="J6" s="1">
        <v>0.565</v>
      </c>
      <c r="K6" s="1">
        <v>0.346</v>
      </c>
      <c r="L6" s="6">
        <f>if(J6&gt;QUARTILE!$B$3, "TOP", if(J6&lt;QUARTILE!$B$4, "BOTTOM", 0))</f>
        <v>0</v>
      </c>
      <c r="M6" s="6">
        <f t="shared" si="1"/>
        <v>2</v>
      </c>
      <c r="N6" s="6" t="str">
        <f t="shared" si="2"/>
        <v>Gen X</v>
      </c>
      <c r="O6" s="6" t="str">
        <f t="shared" si="3"/>
        <v>Medium Income</v>
      </c>
    </row>
    <row r="7" hidden="1">
      <c r="A7" s="1">
        <v>100005.0</v>
      </c>
      <c r="B7" s="1">
        <v>25.0</v>
      </c>
      <c r="C7" s="1">
        <v>15000.0</v>
      </c>
      <c r="D7" s="1" t="s">
        <v>24</v>
      </c>
      <c r="E7" s="1">
        <v>14155.99</v>
      </c>
      <c r="F7" s="1">
        <v>5.0</v>
      </c>
      <c r="G7" s="1">
        <v>17.0</v>
      </c>
      <c r="H7" s="1">
        <v>12.0</v>
      </c>
      <c r="I7" s="1" t="s">
        <v>18</v>
      </c>
      <c r="J7" s="1">
        <v>0.468</v>
      </c>
      <c r="K7" s="1">
        <v>0.008</v>
      </c>
      <c r="L7" s="6">
        <f>if(J7&gt;QUARTILE!$B$3, "TOP", if(J7&lt;QUARTILE!$B$4, "BOTTOM", 0))</f>
        <v>0</v>
      </c>
      <c r="M7" s="6">
        <f t="shared" si="1"/>
        <v>1</v>
      </c>
      <c r="N7" s="6" t="str">
        <f t="shared" si="2"/>
        <v>Millenial</v>
      </c>
      <c r="O7" s="6" t="str">
        <f t="shared" si="3"/>
        <v>Low Income</v>
      </c>
    </row>
    <row r="8" hidden="1">
      <c r="A8" s="1">
        <v>100006.0</v>
      </c>
      <c r="B8" s="1">
        <v>78.0</v>
      </c>
      <c r="C8" s="1">
        <v>39000.0</v>
      </c>
      <c r="D8" s="1" t="s">
        <v>21</v>
      </c>
      <c r="E8" s="1">
        <v>21874.39</v>
      </c>
      <c r="F8" s="1">
        <v>2.0</v>
      </c>
      <c r="G8" s="1">
        <v>18.0</v>
      </c>
      <c r="H8" s="1">
        <v>5.0</v>
      </c>
      <c r="I8" s="1" t="s">
        <v>22</v>
      </c>
      <c r="J8" s="1">
        <v>0.616</v>
      </c>
      <c r="K8" s="1">
        <v>0.376</v>
      </c>
      <c r="L8" s="6">
        <f>if(J8&gt;QUARTILE!$B$3, "TOP", if(J8&lt;QUARTILE!$B$4, "BOTTOM", 0))</f>
        <v>0</v>
      </c>
      <c r="M8" s="6">
        <f t="shared" si="1"/>
        <v>2</v>
      </c>
      <c r="N8" s="6" t="str">
        <f t="shared" si="2"/>
        <v>Baby Boomer</v>
      </c>
      <c r="O8" s="6" t="str">
        <f t="shared" si="3"/>
        <v>Low Income</v>
      </c>
    </row>
    <row r="9" hidden="1">
      <c r="A9" s="1">
        <v>100007.0</v>
      </c>
      <c r="B9" s="1">
        <v>38.0</v>
      </c>
      <c r="C9" s="1">
        <v>11000.0</v>
      </c>
      <c r="D9" s="1" t="s">
        <v>25</v>
      </c>
      <c r="E9" s="1">
        <v>30835.63</v>
      </c>
      <c r="F9" s="1">
        <v>2.0</v>
      </c>
      <c r="G9" s="1">
        <v>16.0</v>
      </c>
      <c r="H9" s="1">
        <v>6.0</v>
      </c>
      <c r="I9" s="1" t="s">
        <v>18</v>
      </c>
      <c r="J9" s="1">
        <v>0.695</v>
      </c>
      <c r="K9" s="1">
        <v>0.775</v>
      </c>
      <c r="L9" s="6">
        <f>if(J9&gt;QUARTILE!$B$3, "TOP", if(J9&lt;QUARTILE!$B$4, "BOTTOM", 0))</f>
        <v>0</v>
      </c>
      <c r="M9" s="6">
        <f t="shared" si="1"/>
        <v>1</v>
      </c>
      <c r="N9" s="6" t="str">
        <f t="shared" si="2"/>
        <v>Gen X</v>
      </c>
      <c r="O9" s="6" t="str">
        <f t="shared" si="3"/>
        <v>Low Income</v>
      </c>
    </row>
    <row r="10" hidden="1">
      <c r="A10" s="1">
        <v>100008.0</v>
      </c>
      <c r="B10" s="1">
        <v>56.0</v>
      </c>
      <c r="C10" s="1">
        <v>78000.0</v>
      </c>
      <c r="D10" s="1" t="s">
        <v>25</v>
      </c>
      <c r="E10" s="1">
        <v>24858.03</v>
      </c>
      <c r="F10" s="1">
        <v>2.0</v>
      </c>
      <c r="G10" s="1">
        <v>14.0</v>
      </c>
      <c r="H10" s="1">
        <v>5.0</v>
      </c>
      <c r="I10" s="1" t="s">
        <v>22</v>
      </c>
      <c r="J10" s="1">
        <v>0.632</v>
      </c>
      <c r="K10" s="1">
        <v>0.077</v>
      </c>
      <c r="L10" s="6">
        <f>if(J10&gt;QUARTILE!$B$3, "TOP", if(J10&lt;QUARTILE!$B$4, "BOTTOM", 0))</f>
        <v>0</v>
      </c>
      <c r="M10" s="6">
        <f t="shared" si="1"/>
        <v>2</v>
      </c>
      <c r="N10" s="6" t="str">
        <f t="shared" si="2"/>
        <v>Gen X</v>
      </c>
      <c r="O10" s="6" t="str">
        <f t="shared" si="3"/>
        <v>Medium Income</v>
      </c>
    </row>
    <row r="11" hidden="1">
      <c r="A11" s="1">
        <v>100009.0</v>
      </c>
      <c r="B11" s="1">
        <v>75.0</v>
      </c>
      <c r="C11" s="1">
        <v>35000.0</v>
      </c>
      <c r="D11" s="1" t="s">
        <v>23</v>
      </c>
      <c r="E11" s="1">
        <v>3194.83</v>
      </c>
      <c r="F11" s="1">
        <v>5.0</v>
      </c>
      <c r="G11" s="1">
        <v>17.0</v>
      </c>
      <c r="H11" s="1">
        <v>2.0</v>
      </c>
      <c r="I11" s="1" t="s">
        <v>22</v>
      </c>
      <c r="J11" s="1">
        <v>0.729</v>
      </c>
      <c r="K11" s="1">
        <v>0.713</v>
      </c>
      <c r="L11" s="6">
        <f>if(J11&gt;QUARTILE!$B$3, "TOP", if(J11&lt;QUARTILE!$B$4, "BOTTOM", 0))</f>
        <v>0</v>
      </c>
      <c r="M11" s="6">
        <f t="shared" si="1"/>
        <v>2</v>
      </c>
      <c r="N11" s="6" t="str">
        <f t="shared" si="2"/>
        <v>Baby Boomer</v>
      </c>
      <c r="O11" s="6" t="str">
        <f t="shared" si="3"/>
        <v>Low Income</v>
      </c>
    </row>
    <row r="12" hidden="1">
      <c r="A12" s="1">
        <v>100010.0</v>
      </c>
      <c r="B12" s="1">
        <v>36.0</v>
      </c>
      <c r="C12" s="1">
        <v>62000.0</v>
      </c>
      <c r="D12" s="1" t="s">
        <v>23</v>
      </c>
      <c r="E12" s="1">
        <v>12178.59</v>
      </c>
      <c r="F12" s="1">
        <v>1.0</v>
      </c>
      <c r="G12" s="1">
        <v>12.0</v>
      </c>
      <c r="H12" s="1">
        <v>5.0</v>
      </c>
      <c r="I12" s="1" t="s">
        <v>22</v>
      </c>
      <c r="J12" s="1">
        <v>0.915</v>
      </c>
      <c r="K12" s="1">
        <v>0.825</v>
      </c>
      <c r="L12" s="6" t="str">
        <f>if(J12&gt;QUARTILE!$B$3, "TOP", if(J12&lt;QUARTILE!$B$4, "BOTTOM", 0))</f>
        <v>TOP</v>
      </c>
      <c r="M12" s="6">
        <f t="shared" si="1"/>
        <v>2</v>
      </c>
      <c r="N12" s="6" t="str">
        <f t="shared" si="2"/>
        <v>Gen X</v>
      </c>
      <c r="O12" s="6" t="str">
        <f t="shared" si="3"/>
        <v>Medium Income</v>
      </c>
    </row>
    <row r="13" hidden="1">
      <c r="A13" s="1">
        <v>100011.0</v>
      </c>
      <c r="B13" s="1">
        <v>40.0</v>
      </c>
      <c r="C13" s="1">
        <v>33000.0</v>
      </c>
      <c r="D13" s="1" t="s">
        <v>25</v>
      </c>
      <c r="E13" s="1">
        <v>787.01</v>
      </c>
      <c r="F13" s="1">
        <v>2.0</v>
      </c>
      <c r="G13" s="1">
        <v>20.0</v>
      </c>
      <c r="H13" s="1">
        <v>13.0</v>
      </c>
      <c r="I13" s="1" t="s">
        <v>22</v>
      </c>
      <c r="J13" s="1">
        <v>0.693</v>
      </c>
      <c r="K13" s="1">
        <v>0.428</v>
      </c>
      <c r="L13" s="6">
        <f>if(J13&gt;QUARTILE!$B$3, "TOP", if(J13&lt;QUARTILE!$B$4, "BOTTOM", 0))</f>
        <v>0</v>
      </c>
      <c r="M13" s="6">
        <f t="shared" si="1"/>
        <v>2</v>
      </c>
      <c r="N13" s="6" t="str">
        <f t="shared" si="2"/>
        <v>Gen X</v>
      </c>
      <c r="O13" s="6" t="str">
        <f t="shared" si="3"/>
        <v>Low Income</v>
      </c>
    </row>
    <row r="14" hidden="1">
      <c r="A14" s="1">
        <v>100012.0</v>
      </c>
      <c r="B14" s="1">
        <v>28.0</v>
      </c>
      <c r="C14" s="1">
        <v>28000.0</v>
      </c>
      <c r="D14" s="1" t="s">
        <v>25</v>
      </c>
      <c r="E14" s="1">
        <v>359.17</v>
      </c>
      <c r="F14" s="1">
        <v>2.0</v>
      </c>
      <c r="G14" s="1">
        <v>17.0</v>
      </c>
      <c r="H14" s="1">
        <v>15.0</v>
      </c>
      <c r="I14" s="1" t="s">
        <v>18</v>
      </c>
      <c r="J14" s="1">
        <v>0.441</v>
      </c>
      <c r="K14" s="1">
        <v>0.195</v>
      </c>
      <c r="L14" s="6">
        <f>if(J14&gt;QUARTILE!$B$3, "TOP", if(J14&lt;QUARTILE!$B$4, "BOTTOM", 0))</f>
        <v>0</v>
      </c>
      <c r="M14" s="6">
        <f t="shared" si="1"/>
        <v>1</v>
      </c>
      <c r="N14" s="6" t="str">
        <f t="shared" si="2"/>
        <v>Millenial</v>
      </c>
      <c r="O14" s="6" t="str">
        <f t="shared" si="3"/>
        <v>Low Income</v>
      </c>
    </row>
    <row r="15" hidden="1">
      <c r="A15" s="1">
        <v>100013.0</v>
      </c>
      <c r="B15" s="1">
        <v>28.0</v>
      </c>
      <c r="C15" s="1">
        <v>35000.0</v>
      </c>
      <c r="D15" s="1" t="s">
        <v>23</v>
      </c>
      <c r="E15" s="1">
        <v>11601.03</v>
      </c>
      <c r="F15" s="1">
        <v>2.0</v>
      </c>
      <c r="G15" s="1">
        <v>15.0</v>
      </c>
      <c r="H15" s="1">
        <v>25.0</v>
      </c>
      <c r="I15" s="1" t="s">
        <v>26</v>
      </c>
      <c r="J15" s="1">
        <v>0.664</v>
      </c>
      <c r="K15" s="1">
        <v>0.256</v>
      </c>
      <c r="L15" s="6">
        <f>if(J15&gt;QUARTILE!$B$3, "TOP", if(J15&lt;QUARTILE!$B$4, "BOTTOM", 0))</f>
        <v>0</v>
      </c>
      <c r="M15" s="6">
        <f t="shared" si="1"/>
        <v>3</v>
      </c>
      <c r="N15" s="6" t="str">
        <f t="shared" si="2"/>
        <v>Millenial</v>
      </c>
      <c r="O15" s="6" t="str">
        <f t="shared" si="3"/>
        <v>Low Income</v>
      </c>
    </row>
    <row r="16" hidden="1">
      <c r="A16" s="1">
        <v>100014.0</v>
      </c>
      <c r="B16" s="1">
        <v>41.0</v>
      </c>
      <c r="C16" s="1">
        <v>20000.0</v>
      </c>
      <c r="D16" s="1" t="s">
        <v>25</v>
      </c>
      <c r="E16" s="1">
        <v>5832.74</v>
      </c>
      <c r="F16" s="1">
        <v>1.0</v>
      </c>
      <c r="G16" s="1">
        <v>21.0</v>
      </c>
      <c r="H16" s="1">
        <v>11.0</v>
      </c>
      <c r="I16" s="1" t="s">
        <v>18</v>
      </c>
      <c r="J16" s="1">
        <v>0.149</v>
      </c>
      <c r="K16" s="1">
        <v>0.398</v>
      </c>
      <c r="L16" s="6" t="str">
        <f>if(J16&gt;QUARTILE!$B$3, "TOP", if(J16&lt;QUARTILE!$B$4, "BOTTOM", 0))</f>
        <v>BOTTOM</v>
      </c>
      <c r="M16" s="6">
        <f t="shared" si="1"/>
        <v>1</v>
      </c>
      <c r="N16" s="6" t="str">
        <f t="shared" si="2"/>
        <v>Gen X</v>
      </c>
      <c r="O16" s="6" t="str">
        <f t="shared" si="3"/>
        <v>Low Income</v>
      </c>
    </row>
    <row r="17" hidden="1">
      <c r="A17" s="1">
        <v>100015.0</v>
      </c>
      <c r="B17" s="1">
        <v>70.0</v>
      </c>
      <c r="C17" s="1">
        <v>8000.0</v>
      </c>
      <c r="D17" s="1" t="s">
        <v>23</v>
      </c>
      <c r="E17" s="1">
        <v>22999.85</v>
      </c>
      <c r="F17" s="1">
        <v>2.0</v>
      </c>
      <c r="G17" s="1">
        <v>19.0</v>
      </c>
      <c r="H17" s="1">
        <v>8.0</v>
      </c>
      <c r="I17" s="1" t="s">
        <v>22</v>
      </c>
      <c r="J17" s="1">
        <v>0.465</v>
      </c>
      <c r="K17" s="1">
        <v>0.932</v>
      </c>
      <c r="L17" s="6">
        <f>if(J17&gt;QUARTILE!$B$3, "TOP", if(J17&lt;QUARTILE!$B$4, "BOTTOM", 0))</f>
        <v>0</v>
      </c>
      <c r="M17" s="6">
        <f t="shared" si="1"/>
        <v>2</v>
      </c>
      <c r="N17" s="6" t="str">
        <f t="shared" si="2"/>
        <v>Baby Boomer</v>
      </c>
      <c r="O17" s="6" t="str">
        <f t="shared" si="3"/>
        <v>Low Income</v>
      </c>
    </row>
    <row r="18" hidden="1">
      <c r="A18" s="1">
        <v>100016.0</v>
      </c>
      <c r="B18" s="1">
        <v>53.0</v>
      </c>
      <c r="C18" s="1">
        <v>29000.0</v>
      </c>
      <c r="D18" s="1" t="s">
        <v>17</v>
      </c>
      <c r="E18" s="1">
        <v>25764.54</v>
      </c>
      <c r="F18" s="1">
        <v>1.0</v>
      </c>
      <c r="G18" s="1">
        <v>21.0</v>
      </c>
      <c r="H18" s="1">
        <v>5.0</v>
      </c>
      <c r="I18" s="1" t="s">
        <v>22</v>
      </c>
      <c r="J18" s="1">
        <v>0.786</v>
      </c>
      <c r="K18" s="1">
        <v>0.285</v>
      </c>
      <c r="L18" s="6">
        <f>if(J18&gt;QUARTILE!$B$3, "TOP", if(J18&lt;QUARTILE!$B$4, "BOTTOM", 0))</f>
        <v>0</v>
      </c>
      <c r="M18" s="6">
        <f t="shared" si="1"/>
        <v>2</v>
      </c>
      <c r="N18" s="6" t="str">
        <f t="shared" si="2"/>
        <v>Gen X</v>
      </c>
      <c r="O18" s="6" t="str">
        <f t="shared" si="3"/>
        <v>Low Income</v>
      </c>
    </row>
    <row r="19" hidden="1">
      <c r="A19" s="1">
        <v>100017.0</v>
      </c>
      <c r="B19" s="1">
        <v>57.0</v>
      </c>
      <c r="C19" s="1">
        <v>14000.0</v>
      </c>
      <c r="D19" s="1" t="s">
        <v>23</v>
      </c>
      <c r="E19" s="1">
        <v>45152.95</v>
      </c>
      <c r="F19" s="1">
        <v>1.0</v>
      </c>
      <c r="G19" s="1">
        <v>23.0</v>
      </c>
      <c r="H19" s="1">
        <v>3.0</v>
      </c>
      <c r="I19" s="1" t="s">
        <v>18</v>
      </c>
      <c r="J19" s="1">
        <v>0.216</v>
      </c>
      <c r="K19" s="1">
        <v>0.873</v>
      </c>
      <c r="L19" s="6" t="str">
        <f>if(J19&gt;QUARTILE!$B$3, "TOP", if(J19&lt;QUARTILE!$B$4, "BOTTOM", 0))</f>
        <v>BOTTOM</v>
      </c>
      <c r="M19" s="6">
        <f t="shared" si="1"/>
        <v>1</v>
      </c>
      <c r="N19" s="6" t="str">
        <f t="shared" si="2"/>
        <v>Gen X</v>
      </c>
      <c r="O19" s="6" t="str">
        <f t="shared" si="3"/>
        <v>Low Income</v>
      </c>
    </row>
    <row r="20" hidden="1">
      <c r="A20" s="1">
        <v>100018.0</v>
      </c>
      <c r="B20" s="1">
        <v>41.0</v>
      </c>
      <c r="C20" s="1">
        <v>11000.0</v>
      </c>
      <c r="D20" s="1" t="s">
        <v>27</v>
      </c>
      <c r="E20" s="1">
        <v>28599.28</v>
      </c>
      <c r="F20" s="1">
        <v>4.0</v>
      </c>
      <c r="G20" s="1">
        <v>25.0</v>
      </c>
      <c r="H20" s="1">
        <v>12.0</v>
      </c>
      <c r="I20" s="1" t="s">
        <v>18</v>
      </c>
      <c r="J20" s="1">
        <v>0.176</v>
      </c>
      <c r="K20" s="1">
        <v>0.059</v>
      </c>
      <c r="L20" s="6" t="str">
        <f>if(J20&gt;QUARTILE!$B$3, "TOP", if(J20&lt;QUARTILE!$B$4, "BOTTOM", 0))</f>
        <v>BOTTOM</v>
      </c>
      <c r="M20" s="6">
        <f t="shared" si="1"/>
        <v>1</v>
      </c>
      <c r="N20" s="6" t="str">
        <f t="shared" si="2"/>
        <v>Gen X</v>
      </c>
      <c r="O20" s="6" t="str">
        <f t="shared" si="3"/>
        <v>Low Income</v>
      </c>
    </row>
    <row r="21" hidden="1">
      <c r="A21" s="1">
        <v>100019.0</v>
      </c>
      <c r="B21" s="1">
        <v>20.0</v>
      </c>
      <c r="C21" s="1">
        <v>32000.0</v>
      </c>
      <c r="D21" s="1" t="s">
        <v>25</v>
      </c>
      <c r="E21" s="1">
        <v>988.93</v>
      </c>
      <c r="F21" s="1">
        <v>4.0</v>
      </c>
      <c r="G21" s="1">
        <v>26.0</v>
      </c>
      <c r="H21" s="1">
        <v>7.0</v>
      </c>
      <c r="I21" s="1" t="s">
        <v>22</v>
      </c>
      <c r="J21" s="1">
        <v>0.893</v>
      </c>
      <c r="K21" s="1">
        <v>0.924</v>
      </c>
      <c r="L21" s="6" t="str">
        <f>if(J21&gt;QUARTILE!$B$3, "TOP", if(J21&lt;QUARTILE!$B$4, "BOTTOM", 0))</f>
        <v>TOP</v>
      </c>
      <c r="M21" s="6">
        <f t="shared" si="1"/>
        <v>2</v>
      </c>
      <c r="N21" s="6" t="str">
        <f t="shared" si="2"/>
        <v>Millenial</v>
      </c>
      <c r="O21" s="6" t="str">
        <f t="shared" si="3"/>
        <v>Low Income</v>
      </c>
    </row>
    <row r="22" hidden="1">
      <c r="A22" s="1">
        <v>100020.0</v>
      </c>
      <c r="B22" s="1">
        <v>39.0</v>
      </c>
      <c r="C22" s="1">
        <v>19000.0</v>
      </c>
      <c r="D22" s="1" t="s">
        <v>23</v>
      </c>
      <c r="E22" s="1">
        <v>9292.3</v>
      </c>
      <c r="F22" s="1">
        <v>2.0</v>
      </c>
      <c r="G22" s="1">
        <v>16.0</v>
      </c>
      <c r="H22" s="1">
        <v>9.0</v>
      </c>
      <c r="I22" s="1" t="s">
        <v>22</v>
      </c>
      <c r="J22" s="1">
        <v>0.618</v>
      </c>
      <c r="K22" s="1">
        <v>0.223</v>
      </c>
      <c r="L22" s="6">
        <f>if(J22&gt;QUARTILE!$B$3, "TOP", if(J22&lt;QUARTILE!$B$4, "BOTTOM", 0))</f>
        <v>0</v>
      </c>
      <c r="M22" s="6">
        <f t="shared" si="1"/>
        <v>2</v>
      </c>
      <c r="N22" s="6" t="str">
        <f t="shared" si="2"/>
        <v>Gen X</v>
      </c>
      <c r="O22" s="6" t="str">
        <f t="shared" si="3"/>
        <v>Low Income</v>
      </c>
    </row>
    <row r="23" hidden="1">
      <c r="A23" s="1">
        <v>100021.0</v>
      </c>
      <c r="B23" s="1">
        <v>70.0</v>
      </c>
      <c r="C23" s="1">
        <v>41000.0</v>
      </c>
      <c r="D23" s="1" t="s">
        <v>24</v>
      </c>
      <c r="E23" s="1">
        <v>6377.22</v>
      </c>
      <c r="F23" s="1">
        <v>3.0</v>
      </c>
      <c r="G23" s="1">
        <v>25.0</v>
      </c>
      <c r="H23" s="1">
        <v>5.0</v>
      </c>
      <c r="I23" s="1" t="s">
        <v>22</v>
      </c>
      <c r="J23" s="1">
        <v>0.671</v>
      </c>
      <c r="K23" s="1">
        <v>0.168</v>
      </c>
      <c r="L23" s="6">
        <f>if(J23&gt;QUARTILE!$B$3, "TOP", if(J23&lt;QUARTILE!$B$4, "BOTTOM", 0))</f>
        <v>0</v>
      </c>
      <c r="M23" s="6">
        <f t="shared" si="1"/>
        <v>2</v>
      </c>
      <c r="N23" s="6" t="str">
        <f t="shared" si="2"/>
        <v>Baby Boomer</v>
      </c>
      <c r="O23" s="6" t="str">
        <f t="shared" si="3"/>
        <v>Low Income</v>
      </c>
    </row>
    <row r="24" hidden="1">
      <c r="A24" s="1">
        <v>100022.0</v>
      </c>
      <c r="B24" s="1">
        <v>19.0</v>
      </c>
      <c r="C24" s="1">
        <v>14000.0</v>
      </c>
      <c r="D24" s="1" t="s">
        <v>25</v>
      </c>
      <c r="E24" s="1">
        <v>9759.52</v>
      </c>
      <c r="F24" s="1">
        <v>4.0</v>
      </c>
      <c r="G24" s="1">
        <v>18.0</v>
      </c>
      <c r="H24" s="1">
        <v>21.0</v>
      </c>
      <c r="I24" s="1" t="s">
        <v>26</v>
      </c>
      <c r="J24" s="1">
        <v>0.572</v>
      </c>
      <c r="K24" s="1">
        <v>0.0</v>
      </c>
      <c r="L24" s="6">
        <f>if(J24&gt;QUARTILE!$B$3, "TOP", if(J24&lt;QUARTILE!$B$4, "BOTTOM", 0))</f>
        <v>0</v>
      </c>
      <c r="M24" s="6">
        <f t="shared" si="1"/>
        <v>3</v>
      </c>
      <c r="N24" s="6" t="str">
        <f t="shared" si="2"/>
        <v>Millenial</v>
      </c>
      <c r="O24" s="6" t="str">
        <f t="shared" si="3"/>
        <v>Low Income</v>
      </c>
    </row>
    <row r="25" hidden="1">
      <c r="A25" s="1">
        <v>100023.0</v>
      </c>
      <c r="B25" s="1">
        <v>41.0</v>
      </c>
      <c r="C25" s="1">
        <v>17000.0</v>
      </c>
      <c r="D25" s="1" t="s">
        <v>25</v>
      </c>
      <c r="E25" s="1">
        <v>3488.87</v>
      </c>
      <c r="F25" s="1">
        <v>4.0</v>
      </c>
      <c r="G25" s="1">
        <v>31.0</v>
      </c>
      <c r="H25" s="1">
        <v>10.0</v>
      </c>
      <c r="I25" s="1" t="s">
        <v>22</v>
      </c>
      <c r="J25" s="1">
        <v>0.539</v>
      </c>
      <c r="K25" s="1">
        <v>0.266</v>
      </c>
      <c r="L25" s="6">
        <f>if(J25&gt;QUARTILE!$B$3, "TOP", if(J25&lt;QUARTILE!$B$4, "BOTTOM", 0))</f>
        <v>0</v>
      </c>
      <c r="M25" s="6">
        <f t="shared" si="1"/>
        <v>2</v>
      </c>
      <c r="N25" s="6" t="str">
        <f t="shared" si="2"/>
        <v>Gen X</v>
      </c>
      <c r="O25" s="6" t="str">
        <f t="shared" si="3"/>
        <v>Low Income</v>
      </c>
    </row>
    <row r="26" hidden="1">
      <c r="A26" s="1">
        <v>100024.0</v>
      </c>
      <c r="B26" s="1">
        <v>61.0</v>
      </c>
      <c r="C26" s="1">
        <v>44000.0</v>
      </c>
      <c r="D26" s="1" t="s">
        <v>23</v>
      </c>
      <c r="E26" s="1">
        <v>2056.26</v>
      </c>
      <c r="F26" s="1">
        <v>3.0</v>
      </c>
      <c r="G26" s="1">
        <v>27.0</v>
      </c>
      <c r="H26" s="1">
        <v>4.0</v>
      </c>
      <c r="I26" s="1" t="s">
        <v>22</v>
      </c>
      <c r="J26" s="1">
        <v>0.812</v>
      </c>
      <c r="K26" s="1">
        <v>0.617</v>
      </c>
      <c r="L26" s="6">
        <f>if(J26&gt;QUARTILE!$B$3, "TOP", if(J26&lt;QUARTILE!$B$4, "BOTTOM", 0))</f>
        <v>0</v>
      </c>
      <c r="M26" s="6">
        <f t="shared" si="1"/>
        <v>2</v>
      </c>
      <c r="N26" s="6" t="str">
        <f t="shared" si="2"/>
        <v>Baby Boomer</v>
      </c>
      <c r="O26" s="6" t="str">
        <f t="shared" si="3"/>
        <v>Low Income</v>
      </c>
    </row>
    <row r="27" hidden="1">
      <c r="A27" s="1">
        <v>100025.0</v>
      </c>
      <c r="B27" s="1">
        <v>47.0</v>
      </c>
      <c r="C27" s="1">
        <v>26000.0</v>
      </c>
      <c r="D27" s="1" t="s">
        <v>25</v>
      </c>
      <c r="E27" s="1">
        <v>14720.45</v>
      </c>
      <c r="F27" s="1">
        <v>5.0</v>
      </c>
      <c r="G27" s="1">
        <v>26.0</v>
      </c>
      <c r="H27" s="1">
        <v>11.0</v>
      </c>
      <c r="I27" s="1" t="s">
        <v>22</v>
      </c>
      <c r="J27" s="1">
        <v>0.926</v>
      </c>
      <c r="K27" s="1">
        <v>0.616</v>
      </c>
      <c r="L27" s="6" t="str">
        <f>if(J27&gt;QUARTILE!$B$3, "TOP", if(J27&lt;QUARTILE!$B$4, "BOTTOM", 0))</f>
        <v>TOP</v>
      </c>
      <c r="M27" s="6">
        <f t="shared" si="1"/>
        <v>2</v>
      </c>
      <c r="N27" s="6" t="str">
        <f t="shared" si="2"/>
        <v>Gen X</v>
      </c>
      <c r="O27" s="6" t="str">
        <f t="shared" si="3"/>
        <v>Low Income</v>
      </c>
    </row>
    <row r="28" hidden="1">
      <c r="A28" s="1">
        <v>100026.0</v>
      </c>
      <c r="B28" s="1">
        <v>55.0</v>
      </c>
      <c r="C28" s="1">
        <v>9000.0</v>
      </c>
      <c r="D28" s="1" t="s">
        <v>23</v>
      </c>
      <c r="E28" s="1">
        <v>25486.57</v>
      </c>
      <c r="F28" s="1">
        <v>2.0</v>
      </c>
      <c r="G28" s="1">
        <v>24.0</v>
      </c>
      <c r="H28" s="1">
        <v>4.0</v>
      </c>
      <c r="I28" s="1" t="s">
        <v>22</v>
      </c>
      <c r="J28" s="1">
        <v>1.0</v>
      </c>
      <c r="K28" s="1">
        <v>0.37</v>
      </c>
      <c r="L28" s="6" t="str">
        <f>if(J28&gt;QUARTILE!$B$3, "TOP", if(J28&lt;QUARTILE!$B$4, "BOTTOM", 0))</f>
        <v>TOP</v>
      </c>
      <c r="M28" s="6">
        <f t="shared" si="1"/>
        <v>2</v>
      </c>
      <c r="N28" s="6" t="str">
        <f t="shared" si="2"/>
        <v>Gen X</v>
      </c>
      <c r="O28" s="6" t="str">
        <f t="shared" si="3"/>
        <v>Low Income</v>
      </c>
    </row>
    <row r="29" hidden="1">
      <c r="A29" s="1">
        <v>100027.0</v>
      </c>
      <c r="B29" s="1">
        <v>19.0</v>
      </c>
      <c r="C29" s="1">
        <v>26000.0</v>
      </c>
      <c r="D29" s="1" t="s">
        <v>25</v>
      </c>
      <c r="E29" s="1">
        <v>24207.26</v>
      </c>
      <c r="F29" s="1">
        <v>5.0</v>
      </c>
      <c r="G29" s="1">
        <v>13.0</v>
      </c>
      <c r="H29" s="1">
        <v>19.0</v>
      </c>
      <c r="I29" s="1" t="s">
        <v>22</v>
      </c>
      <c r="J29" s="1">
        <v>0.901</v>
      </c>
      <c r="K29" s="1">
        <v>0.181</v>
      </c>
      <c r="L29" s="6" t="str">
        <f>if(J29&gt;QUARTILE!$B$3, "TOP", if(J29&lt;QUARTILE!$B$4, "BOTTOM", 0))</f>
        <v>TOP</v>
      </c>
      <c r="M29" s="6">
        <f t="shared" si="1"/>
        <v>2</v>
      </c>
      <c r="N29" s="6" t="str">
        <f t="shared" si="2"/>
        <v>Millenial</v>
      </c>
      <c r="O29" s="6" t="str">
        <f t="shared" si="3"/>
        <v>Low Income</v>
      </c>
    </row>
    <row r="30" hidden="1">
      <c r="A30" s="1">
        <v>100028.0</v>
      </c>
      <c r="B30" s="1">
        <v>77.0</v>
      </c>
      <c r="C30" s="1">
        <v>54000.0</v>
      </c>
      <c r="D30" s="1" t="s">
        <v>25</v>
      </c>
      <c r="E30" s="1">
        <v>11991.11</v>
      </c>
      <c r="F30" s="1">
        <v>5.0</v>
      </c>
      <c r="G30" s="1">
        <v>17.0</v>
      </c>
      <c r="H30" s="1">
        <v>5.0</v>
      </c>
      <c r="I30" s="1" t="s">
        <v>22</v>
      </c>
      <c r="J30" s="1">
        <v>0.217</v>
      </c>
      <c r="K30" s="1">
        <v>0.945</v>
      </c>
      <c r="L30" s="6" t="str">
        <f>if(J30&gt;QUARTILE!$B$3, "TOP", if(J30&lt;QUARTILE!$B$4, "BOTTOM", 0))</f>
        <v>BOTTOM</v>
      </c>
      <c r="M30" s="6">
        <f t="shared" si="1"/>
        <v>2</v>
      </c>
      <c r="N30" s="6" t="str">
        <f t="shared" si="2"/>
        <v>Baby Boomer</v>
      </c>
      <c r="O30" s="6" t="str">
        <f t="shared" si="3"/>
        <v>Medium Income</v>
      </c>
    </row>
    <row r="31" hidden="1">
      <c r="A31" s="1">
        <v>100029.0</v>
      </c>
      <c r="B31" s="1">
        <v>38.0</v>
      </c>
      <c r="C31" s="1">
        <v>17000.0</v>
      </c>
      <c r="D31" s="1" t="s">
        <v>17</v>
      </c>
      <c r="E31" s="1">
        <v>14774.57</v>
      </c>
      <c r="F31" s="1">
        <v>1.0</v>
      </c>
      <c r="G31" s="1">
        <v>16.0</v>
      </c>
      <c r="H31" s="1">
        <v>10.0</v>
      </c>
      <c r="I31" s="1" t="s">
        <v>22</v>
      </c>
      <c r="J31" s="1">
        <v>0.343</v>
      </c>
      <c r="K31" s="1">
        <v>0.271</v>
      </c>
      <c r="L31" s="6">
        <f>if(J31&gt;QUARTILE!$B$3, "TOP", if(J31&lt;QUARTILE!$B$4, "BOTTOM", 0))</f>
        <v>0</v>
      </c>
      <c r="M31" s="6">
        <f t="shared" si="1"/>
        <v>2</v>
      </c>
      <c r="N31" s="6" t="str">
        <f t="shared" si="2"/>
        <v>Gen X</v>
      </c>
      <c r="O31" s="6" t="str">
        <f t="shared" si="3"/>
        <v>Low Income</v>
      </c>
    </row>
    <row r="32" hidden="1">
      <c r="A32" s="1">
        <v>100030.0</v>
      </c>
      <c r="B32" s="1">
        <v>50.0</v>
      </c>
      <c r="C32" s="1">
        <v>32000.0</v>
      </c>
      <c r="D32" s="1" t="s">
        <v>27</v>
      </c>
      <c r="E32" s="1">
        <v>14527.0</v>
      </c>
      <c r="F32" s="1">
        <v>1.0</v>
      </c>
      <c r="G32" s="1">
        <v>12.0</v>
      </c>
      <c r="H32" s="1">
        <v>3.0</v>
      </c>
      <c r="I32" s="1" t="s">
        <v>22</v>
      </c>
      <c r="J32" s="1">
        <v>0.749</v>
      </c>
      <c r="K32" s="1">
        <v>0.378</v>
      </c>
      <c r="L32" s="6">
        <f>if(J32&gt;QUARTILE!$B$3, "TOP", if(J32&lt;QUARTILE!$B$4, "BOTTOM", 0))</f>
        <v>0</v>
      </c>
      <c r="M32" s="6">
        <f t="shared" si="1"/>
        <v>2</v>
      </c>
      <c r="N32" s="6" t="str">
        <f t="shared" si="2"/>
        <v>Gen X</v>
      </c>
      <c r="O32" s="6" t="str">
        <f t="shared" si="3"/>
        <v>Low Income</v>
      </c>
    </row>
    <row r="33" hidden="1">
      <c r="A33" s="1">
        <v>100031.0</v>
      </c>
      <c r="B33" s="1">
        <v>29.0</v>
      </c>
      <c r="C33" s="1">
        <v>13000.0</v>
      </c>
      <c r="D33" s="1" t="s">
        <v>23</v>
      </c>
      <c r="E33" s="1">
        <v>23525.23</v>
      </c>
      <c r="F33" s="1">
        <v>2.0</v>
      </c>
      <c r="G33" s="1">
        <v>17.0</v>
      </c>
      <c r="H33" s="1">
        <v>8.0</v>
      </c>
      <c r="I33" s="1" t="s">
        <v>22</v>
      </c>
      <c r="J33" s="1">
        <v>0.468</v>
      </c>
      <c r="K33" s="1">
        <v>0.481</v>
      </c>
      <c r="L33" s="6">
        <f>if(J33&gt;QUARTILE!$B$3, "TOP", if(J33&lt;QUARTILE!$B$4, "BOTTOM", 0))</f>
        <v>0</v>
      </c>
      <c r="M33" s="6">
        <f t="shared" si="1"/>
        <v>2</v>
      </c>
      <c r="N33" s="6" t="str">
        <f t="shared" si="2"/>
        <v>Millenial</v>
      </c>
      <c r="O33" s="6" t="str">
        <f t="shared" si="3"/>
        <v>Low Income</v>
      </c>
    </row>
    <row r="34" hidden="1">
      <c r="A34" s="1">
        <v>100032.0</v>
      </c>
      <c r="B34" s="1">
        <v>75.0</v>
      </c>
      <c r="C34" s="1">
        <v>20000.0</v>
      </c>
      <c r="D34" s="1" t="s">
        <v>23</v>
      </c>
      <c r="E34" s="1">
        <v>982.23</v>
      </c>
      <c r="F34" s="1">
        <v>3.0</v>
      </c>
      <c r="G34" s="1">
        <v>17.0</v>
      </c>
      <c r="H34" s="1">
        <v>6.0</v>
      </c>
      <c r="I34" s="1" t="s">
        <v>22</v>
      </c>
      <c r="J34" s="1">
        <v>0.486</v>
      </c>
      <c r="K34" s="1">
        <v>0.74</v>
      </c>
      <c r="L34" s="6">
        <f>if(J34&gt;QUARTILE!$B$3, "TOP", if(J34&lt;QUARTILE!$B$4, "BOTTOM", 0))</f>
        <v>0</v>
      </c>
      <c r="M34" s="6">
        <f t="shared" si="1"/>
        <v>2</v>
      </c>
      <c r="N34" s="6" t="str">
        <f t="shared" si="2"/>
        <v>Baby Boomer</v>
      </c>
      <c r="O34" s="6" t="str">
        <f t="shared" si="3"/>
        <v>Low Income</v>
      </c>
    </row>
    <row r="35" hidden="1">
      <c r="A35" s="1">
        <v>100033.0</v>
      </c>
      <c r="B35" s="1">
        <v>39.0</v>
      </c>
      <c r="C35" s="1">
        <v>42000.0</v>
      </c>
      <c r="D35" s="1" t="s">
        <v>25</v>
      </c>
      <c r="E35" s="1">
        <v>24750.32</v>
      </c>
      <c r="F35" s="1">
        <v>1.0</v>
      </c>
      <c r="G35" s="1">
        <v>25.0</v>
      </c>
      <c r="H35" s="1">
        <v>5.0</v>
      </c>
      <c r="I35" s="1" t="s">
        <v>22</v>
      </c>
      <c r="J35" s="1">
        <v>0.844</v>
      </c>
      <c r="K35" s="1">
        <v>0.152</v>
      </c>
      <c r="L35" s="6" t="str">
        <f>if(J35&gt;QUARTILE!$B$3, "TOP", if(J35&lt;QUARTILE!$B$4, "BOTTOM", 0))</f>
        <v>TOP</v>
      </c>
      <c r="M35" s="6">
        <f t="shared" si="1"/>
        <v>2</v>
      </c>
      <c r="N35" s="6" t="str">
        <f t="shared" si="2"/>
        <v>Gen X</v>
      </c>
      <c r="O35" s="6" t="str">
        <f t="shared" si="3"/>
        <v>Low Income</v>
      </c>
    </row>
    <row r="36" hidden="1">
      <c r="A36" s="1">
        <v>100034.0</v>
      </c>
      <c r="B36" s="1">
        <v>78.0</v>
      </c>
      <c r="C36" s="1">
        <v>25000.0</v>
      </c>
      <c r="D36" s="1" t="s">
        <v>23</v>
      </c>
      <c r="E36" s="1">
        <v>17455.09</v>
      </c>
      <c r="F36" s="1">
        <v>4.0</v>
      </c>
      <c r="G36" s="1">
        <v>16.0</v>
      </c>
      <c r="H36" s="1">
        <v>5.0</v>
      </c>
      <c r="I36" s="1" t="s">
        <v>22</v>
      </c>
      <c r="J36" s="1">
        <v>0.883</v>
      </c>
      <c r="K36" s="1">
        <v>0.216</v>
      </c>
      <c r="L36" s="6" t="str">
        <f>if(J36&gt;QUARTILE!$B$3, "TOP", if(J36&lt;QUARTILE!$B$4, "BOTTOM", 0))</f>
        <v>TOP</v>
      </c>
      <c r="M36" s="6">
        <f t="shared" si="1"/>
        <v>2</v>
      </c>
      <c r="N36" s="6" t="str">
        <f t="shared" si="2"/>
        <v>Baby Boomer</v>
      </c>
      <c r="O36" s="6" t="str">
        <f t="shared" si="3"/>
        <v>Low Income</v>
      </c>
    </row>
    <row r="37" hidden="1">
      <c r="A37" s="1">
        <v>100035.0</v>
      </c>
      <c r="B37" s="1">
        <v>61.0</v>
      </c>
      <c r="C37" s="1">
        <v>48000.0</v>
      </c>
      <c r="D37" s="1" t="s">
        <v>23</v>
      </c>
      <c r="E37" s="1">
        <v>4415.64</v>
      </c>
      <c r="F37" s="1">
        <v>2.0</v>
      </c>
      <c r="G37" s="1">
        <v>25.0</v>
      </c>
      <c r="H37" s="1">
        <v>7.0</v>
      </c>
      <c r="I37" s="1" t="s">
        <v>22</v>
      </c>
      <c r="J37" s="1">
        <v>0.841</v>
      </c>
      <c r="K37" s="1">
        <v>0.997</v>
      </c>
      <c r="L37" s="6" t="str">
        <f>if(J37&gt;QUARTILE!$B$3, "TOP", if(J37&lt;QUARTILE!$B$4, "BOTTOM", 0))</f>
        <v>TOP</v>
      </c>
      <c r="M37" s="6">
        <f t="shared" si="1"/>
        <v>2</v>
      </c>
      <c r="N37" s="6" t="str">
        <f t="shared" si="2"/>
        <v>Baby Boomer</v>
      </c>
      <c r="O37" s="6" t="str">
        <f t="shared" si="3"/>
        <v>Medium Income</v>
      </c>
    </row>
    <row r="38" hidden="1">
      <c r="A38" s="1">
        <v>100036.0</v>
      </c>
      <c r="B38" s="1">
        <v>42.0</v>
      </c>
      <c r="C38" s="1">
        <v>28000.0</v>
      </c>
      <c r="D38" s="1" t="s">
        <v>17</v>
      </c>
      <c r="E38" s="1">
        <v>1006.06</v>
      </c>
      <c r="F38" s="1">
        <v>5.0</v>
      </c>
      <c r="G38" s="1">
        <v>14.0</v>
      </c>
      <c r="H38" s="1">
        <v>16.0</v>
      </c>
      <c r="I38" s="1" t="s">
        <v>22</v>
      </c>
      <c r="J38" s="1">
        <v>0.355</v>
      </c>
      <c r="K38" s="1">
        <v>0.775</v>
      </c>
      <c r="L38" s="6">
        <f>if(J38&gt;QUARTILE!$B$3, "TOP", if(J38&lt;QUARTILE!$B$4, "BOTTOM", 0))</f>
        <v>0</v>
      </c>
      <c r="M38" s="6">
        <f t="shared" si="1"/>
        <v>2</v>
      </c>
      <c r="N38" s="6" t="str">
        <f t="shared" si="2"/>
        <v>Gen X</v>
      </c>
      <c r="O38" s="6" t="str">
        <f t="shared" si="3"/>
        <v>Low Income</v>
      </c>
    </row>
    <row r="39" hidden="1">
      <c r="A39" s="1">
        <v>100037.0</v>
      </c>
      <c r="B39" s="1">
        <v>66.0</v>
      </c>
      <c r="C39" s="1">
        <v>83000.0</v>
      </c>
      <c r="D39" s="1" t="s">
        <v>23</v>
      </c>
      <c r="E39" s="1">
        <v>2297.62</v>
      </c>
      <c r="F39" s="1">
        <v>2.0</v>
      </c>
      <c r="G39" s="1">
        <v>30.0</v>
      </c>
      <c r="H39" s="1">
        <v>2.0</v>
      </c>
      <c r="I39" s="1" t="s">
        <v>22</v>
      </c>
      <c r="J39" s="1">
        <v>0.378</v>
      </c>
      <c r="K39" s="1">
        <v>0.444</v>
      </c>
      <c r="L39" s="6">
        <f>if(J39&gt;QUARTILE!$B$3, "TOP", if(J39&lt;QUARTILE!$B$4, "BOTTOM", 0))</f>
        <v>0</v>
      </c>
      <c r="M39" s="6">
        <f t="shared" si="1"/>
        <v>2</v>
      </c>
      <c r="N39" s="6" t="str">
        <f t="shared" si="2"/>
        <v>Baby Boomer</v>
      </c>
      <c r="O39" s="6" t="str">
        <f t="shared" si="3"/>
        <v>Medium Income</v>
      </c>
    </row>
    <row r="40" hidden="1">
      <c r="A40" s="1">
        <v>100038.0</v>
      </c>
      <c r="B40" s="1">
        <v>44.0</v>
      </c>
      <c r="C40" s="1">
        <v>9000.0</v>
      </c>
      <c r="D40" s="1" t="s">
        <v>17</v>
      </c>
      <c r="E40" s="1">
        <v>14875.82</v>
      </c>
      <c r="F40" s="1">
        <v>1.0</v>
      </c>
      <c r="G40" s="1">
        <v>19.0</v>
      </c>
      <c r="H40" s="1">
        <v>10.0</v>
      </c>
      <c r="I40" s="1" t="s">
        <v>22</v>
      </c>
      <c r="J40" s="1">
        <v>0.359</v>
      </c>
      <c r="K40" s="1">
        <v>0.109</v>
      </c>
      <c r="L40" s="6">
        <f>if(J40&gt;QUARTILE!$B$3, "TOP", if(J40&lt;QUARTILE!$B$4, "BOTTOM", 0))</f>
        <v>0</v>
      </c>
      <c r="M40" s="6">
        <f t="shared" si="1"/>
        <v>2</v>
      </c>
      <c r="N40" s="6" t="str">
        <f t="shared" si="2"/>
        <v>Gen X</v>
      </c>
      <c r="O40" s="6" t="str">
        <f t="shared" si="3"/>
        <v>Low Income</v>
      </c>
    </row>
    <row r="41" hidden="1">
      <c r="A41" s="1">
        <v>100039.0</v>
      </c>
      <c r="B41" s="1">
        <v>76.0</v>
      </c>
      <c r="C41" s="1">
        <v>19000.0</v>
      </c>
      <c r="D41" s="1" t="s">
        <v>23</v>
      </c>
      <c r="E41" s="1">
        <v>28410.14</v>
      </c>
      <c r="F41" s="1">
        <v>3.0</v>
      </c>
      <c r="G41" s="1">
        <v>12.0</v>
      </c>
      <c r="H41" s="1">
        <v>3.0</v>
      </c>
      <c r="I41" s="1" t="s">
        <v>22</v>
      </c>
      <c r="J41" s="1">
        <v>0.751</v>
      </c>
      <c r="K41" s="1">
        <v>0.867</v>
      </c>
      <c r="L41" s="6">
        <f>if(J41&gt;QUARTILE!$B$3, "TOP", if(J41&lt;QUARTILE!$B$4, "BOTTOM", 0))</f>
        <v>0</v>
      </c>
      <c r="M41" s="6">
        <f t="shared" si="1"/>
        <v>2</v>
      </c>
      <c r="N41" s="6" t="str">
        <f t="shared" si="2"/>
        <v>Baby Boomer</v>
      </c>
      <c r="O41" s="6" t="str">
        <f t="shared" si="3"/>
        <v>Low Income</v>
      </c>
    </row>
    <row r="42" hidden="1">
      <c r="A42" s="1">
        <v>100040.0</v>
      </c>
      <c r="B42" s="1">
        <v>80.0</v>
      </c>
      <c r="C42" s="1">
        <v>11000.0</v>
      </c>
      <c r="D42" s="1" t="s">
        <v>30</v>
      </c>
      <c r="E42" s="1">
        <v>8149.06</v>
      </c>
      <c r="F42" s="1">
        <v>5.0</v>
      </c>
      <c r="G42" s="1">
        <v>29.0</v>
      </c>
      <c r="H42" s="1">
        <v>5.0</v>
      </c>
      <c r="I42" s="1" t="s">
        <v>22</v>
      </c>
      <c r="J42" s="1">
        <v>0.365</v>
      </c>
      <c r="K42" s="1">
        <v>0.733</v>
      </c>
      <c r="L42" s="6">
        <f>if(J42&gt;QUARTILE!$B$3, "TOP", if(J42&lt;QUARTILE!$B$4, "BOTTOM", 0))</f>
        <v>0</v>
      </c>
      <c r="M42" s="6">
        <f t="shared" si="1"/>
        <v>2</v>
      </c>
      <c r="N42" s="6" t="str">
        <f t="shared" si="2"/>
        <v>Silent</v>
      </c>
      <c r="O42" s="6" t="str">
        <f t="shared" si="3"/>
        <v>Low Income</v>
      </c>
    </row>
    <row r="43" hidden="1">
      <c r="A43" s="1">
        <v>100041.0</v>
      </c>
      <c r="B43" s="1">
        <v>59.0</v>
      </c>
      <c r="C43" s="1">
        <v>12000.0</v>
      </c>
      <c r="D43" s="1" t="s">
        <v>27</v>
      </c>
      <c r="E43" s="1">
        <v>9532.48</v>
      </c>
      <c r="F43" s="1">
        <v>3.0</v>
      </c>
      <c r="G43" s="1">
        <v>17.0</v>
      </c>
      <c r="H43" s="1">
        <v>9.0</v>
      </c>
      <c r="I43" s="1" t="s">
        <v>22</v>
      </c>
      <c r="J43" s="1">
        <v>0.055</v>
      </c>
      <c r="K43" s="1">
        <v>0.581</v>
      </c>
      <c r="L43" s="6" t="str">
        <f>if(J43&gt;QUARTILE!$B$3, "TOP", if(J43&lt;QUARTILE!$B$4, "BOTTOM", 0))</f>
        <v>BOTTOM</v>
      </c>
      <c r="M43" s="6">
        <f t="shared" si="1"/>
        <v>2</v>
      </c>
      <c r="N43" s="6" t="str">
        <f t="shared" si="2"/>
        <v>Gen X</v>
      </c>
      <c r="O43" s="6" t="str">
        <f t="shared" si="3"/>
        <v>Low Income</v>
      </c>
    </row>
    <row r="44" hidden="1">
      <c r="A44" s="1">
        <v>100042.0</v>
      </c>
      <c r="B44" s="1">
        <v>45.0</v>
      </c>
      <c r="C44" s="1">
        <v>12000.0</v>
      </c>
      <c r="D44" s="1" t="s">
        <v>27</v>
      </c>
      <c r="E44" s="1">
        <v>54406.43</v>
      </c>
      <c r="F44" s="1">
        <v>2.0</v>
      </c>
      <c r="G44" s="1">
        <v>27.0</v>
      </c>
      <c r="H44" s="1">
        <v>9.0</v>
      </c>
      <c r="I44" s="1" t="s">
        <v>18</v>
      </c>
      <c r="J44" s="1">
        <v>0.901</v>
      </c>
      <c r="K44" s="1">
        <v>0.304</v>
      </c>
      <c r="L44" s="6" t="str">
        <f>if(J44&gt;QUARTILE!$B$3, "TOP", if(J44&lt;QUARTILE!$B$4, "BOTTOM", 0))</f>
        <v>TOP</v>
      </c>
      <c r="M44" s="6">
        <f t="shared" si="1"/>
        <v>1</v>
      </c>
      <c r="N44" s="6" t="str">
        <f t="shared" si="2"/>
        <v>Gen X</v>
      </c>
      <c r="O44" s="6" t="str">
        <f t="shared" si="3"/>
        <v>Low Income</v>
      </c>
    </row>
    <row r="45" hidden="1">
      <c r="A45" s="1">
        <v>100043.0</v>
      </c>
      <c r="B45" s="1">
        <v>77.0</v>
      </c>
      <c r="C45" s="1">
        <v>24000.0</v>
      </c>
      <c r="D45" s="1" t="s">
        <v>23</v>
      </c>
      <c r="E45" s="1">
        <v>4790.87</v>
      </c>
      <c r="F45" s="1">
        <v>3.0</v>
      </c>
      <c r="G45" s="1">
        <v>14.0</v>
      </c>
      <c r="H45" s="1">
        <v>6.0</v>
      </c>
      <c r="I45" s="1" t="s">
        <v>22</v>
      </c>
      <c r="J45" s="1">
        <v>0.113</v>
      </c>
      <c r="K45" s="1">
        <v>0.936</v>
      </c>
      <c r="L45" s="6" t="str">
        <f>if(J45&gt;QUARTILE!$B$3, "TOP", if(J45&lt;QUARTILE!$B$4, "BOTTOM", 0))</f>
        <v>BOTTOM</v>
      </c>
      <c r="M45" s="6">
        <f t="shared" si="1"/>
        <v>2</v>
      </c>
      <c r="N45" s="6" t="str">
        <f t="shared" si="2"/>
        <v>Baby Boomer</v>
      </c>
      <c r="O45" s="6" t="str">
        <f t="shared" si="3"/>
        <v>Low Income</v>
      </c>
    </row>
    <row r="46" hidden="1">
      <c r="A46" s="1">
        <v>100044.0</v>
      </c>
      <c r="B46" s="1">
        <v>33.0</v>
      </c>
      <c r="C46" s="1">
        <v>25000.0</v>
      </c>
      <c r="D46" s="1" t="s">
        <v>17</v>
      </c>
      <c r="E46" s="1">
        <v>2190.7</v>
      </c>
      <c r="F46" s="1">
        <v>3.0</v>
      </c>
      <c r="G46" s="1">
        <v>22.0</v>
      </c>
      <c r="H46" s="1">
        <v>7.0</v>
      </c>
      <c r="I46" s="1" t="s">
        <v>22</v>
      </c>
      <c r="J46" s="1">
        <v>0.996</v>
      </c>
      <c r="K46" s="1">
        <v>0.296</v>
      </c>
      <c r="L46" s="6" t="str">
        <f>if(J46&gt;QUARTILE!$B$3, "TOP", if(J46&lt;QUARTILE!$B$4, "BOTTOM", 0))</f>
        <v>TOP</v>
      </c>
      <c r="M46" s="6">
        <f t="shared" si="1"/>
        <v>2</v>
      </c>
      <c r="N46" s="6" t="str">
        <f t="shared" si="2"/>
        <v>Gen X</v>
      </c>
      <c r="O46" s="6" t="str">
        <f t="shared" si="3"/>
        <v>Low Income</v>
      </c>
    </row>
    <row r="47" hidden="1">
      <c r="A47" s="1">
        <v>100045.0</v>
      </c>
      <c r="B47" s="1">
        <v>32.0</v>
      </c>
      <c r="C47" s="1">
        <v>28000.0</v>
      </c>
      <c r="D47" s="1" t="s">
        <v>17</v>
      </c>
      <c r="E47" s="1">
        <v>8413.91</v>
      </c>
      <c r="F47" s="1">
        <v>2.0</v>
      </c>
      <c r="G47" s="1">
        <v>19.0</v>
      </c>
      <c r="H47" s="1">
        <v>6.0</v>
      </c>
      <c r="I47" s="1" t="s">
        <v>22</v>
      </c>
      <c r="J47" s="1">
        <v>0.862</v>
      </c>
      <c r="K47" s="1">
        <v>0.321</v>
      </c>
      <c r="L47" s="6" t="str">
        <f>if(J47&gt;QUARTILE!$B$3, "TOP", if(J47&lt;QUARTILE!$B$4, "BOTTOM", 0))</f>
        <v>TOP</v>
      </c>
      <c r="M47" s="6">
        <f t="shared" si="1"/>
        <v>2</v>
      </c>
      <c r="N47" s="6" t="str">
        <f t="shared" si="2"/>
        <v>Gen X</v>
      </c>
      <c r="O47" s="6" t="str">
        <f t="shared" si="3"/>
        <v>Low Income</v>
      </c>
    </row>
    <row r="48" hidden="1">
      <c r="A48" s="1">
        <v>100046.0</v>
      </c>
      <c r="B48" s="1">
        <v>79.0</v>
      </c>
      <c r="C48" s="1">
        <v>11000.0</v>
      </c>
      <c r="D48" s="1" t="s">
        <v>27</v>
      </c>
      <c r="E48" s="1">
        <v>27402.29</v>
      </c>
      <c r="F48" s="1">
        <v>5.0</v>
      </c>
      <c r="G48" s="1">
        <v>22.0</v>
      </c>
      <c r="H48" s="1">
        <v>3.0</v>
      </c>
      <c r="I48" s="1" t="s">
        <v>22</v>
      </c>
      <c r="J48" s="1">
        <v>0.956</v>
      </c>
      <c r="K48" s="1">
        <v>0.826</v>
      </c>
      <c r="L48" s="6" t="str">
        <f>if(J48&gt;QUARTILE!$B$3, "TOP", if(J48&lt;QUARTILE!$B$4, "BOTTOM", 0))</f>
        <v>TOP</v>
      </c>
      <c r="M48" s="6">
        <f t="shared" si="1"/>
        <v>2</v>
      </c>
      <c r="N48" s="6" t="str">
        <f t="shared" si="2"/>
        <v>Baby Boomer</v>
      </c>
      <c r="O48" s="6" t="str">
        <f t="shared" si="3"/>
        <v>Low Income</v>
      </c>
    </row>
    <row r="49" hidden="1">
      <c r="A49" s="1">
        <v>100047.0</v>
      </c>
      <c r="B49" s="1">
        <v>79.0</v>
      </c>
      <c r="C49" s="1">
        <v>18000.0</v>
      </c>
      <c r="D49" s="1" t="s">
        <v>25</v>
      </c>
      <c r="E49" s="1">
        <v>19674.12</v>
      </c>
      <c r="F49" s="1">
        <v>3.0</v>
      </c>
      <c r="G49" s="1">
        <v>23.0</v>
      </c>
      <c r="H49" s="1">
        <v>2.0</v>
      </c>
      <c r="I49" s="1" t="s">
        <v>22</v>
      </c>
      <c r="J49" s="1">
        <v>0.883</v>
      </c>
      <c r="K49" s="1">
        <v>0.626</v>
      </c>
      <c r="L49" s="6" t="str">
        <f>if(J49&gt;QUARTILE!$B$3, "TOP", if(J49&lt;QUARTILE!$B$4, "BOTTOM", 0))</f>
        <v>TOP</v>
      </c>
      <c r="M49" s="6">
        <f t="shared" si="1"/>
        <v>2</v>
      </c>
      <c r="N49" s="6" t="str">
        <f t="shared" si="2"/>
        <v>Baby Boomer</v>
      </c>
      <c r="O49" s="6" t="str">
        <f t="shared" si="3"/>
        <v>Low Income</v>
      </c>
    </row>
    <row r="50" hidden="1">
      <c r="A50" s="1">
        <v>100048.0</v>
      </c>
      <c r="B50" s="1">
        <v>64.0</v>
      </c>
      <c r="C50" s="1">
        <v>12000.0</v>
      </c>
      <c r="D50" s="1" t="s">
        <v>27</v>
      </c>
      <c r="E50" s="1">
        <v>10750.08</v>
      </c>
      <c r="F50" s="1">
        <v>3.0</v>
      </c>
      <c r="G50" s="1">
        <v>16.0</v>
      </c>
      <c r="H50" s="1">
        <v>6.0</v>
      </c>
      <c r="I50" s="1" t="s">
        <v>22</v>
      </c>
      <c r="J50" s="1">
        <v>0.101</v>
      </c>
      <c r="K50" s="1">
        <v>0.951</v>
      </c>
      <c r="L50" s="6" t="str">
        <f>if(J50&gt;QUARTILE!$B$3, "TOP", if(J50&lt;QUARTILE!$B$4, "BOTTOM", 0))</f>
        <v>BOTTOM</v>
      </c>
      <c r="M50" s="6">
        <f t="shared" si="1"/>
        <v>2</v>
      </c>
      <c r="N50" s="6" t="str">
        <f t="shared" si="2"/>
        <v>Baby Boomer</v>
      </c>
      <c r="O50" s="6" t="str">
        <f t="shared" si="3"/>
        <v>Low Income</v>
      </c>
    </row>
    <row r="51" hidden="1">
      <c r="A51" s="1">
        <v>100049.0</v>
      </c>
      <c r="B51" s="1">
        <v>79.0</v>
      </c>
      <c r="C51" s="1">
        <v>39000.0</v>
      </c>
      <c r="D51" s="1" t="s">
        <v>23</v>
      </c>
      <c r="E51" s="1">
        <v>66907.23</v>
      </c>
      <c r="F51" s="1">
        <v>2.0</v>
      </c>
      <c r="G51" s="1">
        <v>21.0</v>
      </c>
      <c r="H51" s="1">
        <v>7.0</v>
      </c>
      <c r="I51" s="1" t="s">
        <v>18</v>
      </c>
      <c r="J51" s="1">
        <v>0.569</v>
      </c>
      <c r="K51" s="1">
        <v>0.545</v>
      </c>
      <c r="L51" s="6">
        <f>if(J51&gt;QUARTILE!$B$3, "TOP", if(J51&lt;QUARTILE!$B$4, "BOTTOM", 0))</f>
        <v>0</v>
      </c>
      <c r="M51" s="6">
        <f t="shared" si="1"/>
        <v>1</v>
      </c>
      <c r="N51" s="6" t="str">
        <f t="shared" si="2"/>
        <v>Baby Boomer</v>
      </c>
      <c r="O51" s="6" t="str">
        <f t="shared" si="3"/>
        <v>Low Income</v>
      </c>
    </row>
    <row r="52" hidden="1">
      <c r="A52" s="1">
        <v>100050.0</v>
      </c>
      <c r="B52" s="1">
        <v>68.0</v>
      </c>
      <c r="C52" s="1">
        <v>13000.0</v>
      </c>
      <c r="D52" s="1" t="s">
        <v>27</v>
      </c>
      <c r="E52" s="1">
        <v>26560.24</v>
      </c>
      <c r="F52" s="1">
        <v>4.0</v>
      </c>
      <c r="G52" s="1">
        <v>16.0</v>
      </c>
      <c r="H52" s="1">
        <v>6.0</v>
      </c>
      <c r="I52" s="1" t="s">
        <v>22</v>
      </c>
      <c r="J52" s="1">
        <v>0.908</v>
      </c>
      <c r="K52" s="1">
        <v>0.0</v>
      </c>
      <c r="L52" s="6" t="str">
        <f>if(J52&gt;QUARTILE!$B$3, "TOP", if(J52&lt;QUARTILE!$B$4, "BOTTOM", 0))</f>
        <v>TOP</v>
      </c>
      <c r="M52" s="6">
        <f t="shared" si="1"/>
        <v>2</v>
      </c>
      <c r="N52" s="6" t="str">
        <f t="shared" si="2"/>
        <v>Baby Boomer</v>
      </c>
      <c r="O52" s="6" t="str">
        <f t="shared" si="3"/>
        <v>Low Income</v>
      </c>
    </row>
    <row r="53" hidden="1">
      <c r="A53" s="1">
        <v>100051.0</v>
      </c>
      <c r="B53" s="1">
        <v>61.0</v>
      </c>
      <c r="C53" s="1">
        <v>19000.0</v>
      </c>
      <c r="D53" s="1" t="s">
        <v>17</v>
      </c>
      <c r="E53" s="1">
        <v>1277.15</v>
      </c>
      <c r="F53" s="1">
        <v>3.0</v>
      </c>
      <c r="G53" s="1">
        <v>16.0</v>
      </c>
      <c r="H53" s="1">
        <v>6.0</v>
      </c>
      <c r="I53" s="1" t="s">
        <v>22</v>
      </c>
      <c r="J53" s="1">
        <v>0.091</v>
      </c>
      <c r="K53" s="1">
        <v>0.177</v>
      </c>
      <c r="L53" s="6" t="str">
        <f>if(J53&gt;QUARTILE!$B$3, "TOP", if(J53&lt;QUARTILE!$B$4, "BOTTOM", 0))</f>
        <v>BOTTOM</v>
      </c>
      <c r="M53" s="6">
        <f t="shared" si="1"/>
        <v>2</v>
      </c>
      <c r="N53" s="6" t="str">
        <f t="shared" si="2"/>
        <v>Baby Boomer</v>
      </c>
      <c r="O53" s="6" t="str">
        <f t="shared" si="3"/>
        <v>Low Income</v>
      </c>
    </row>
    <row r="54" hidden="1">
      <c r="A54" s="1">
        <v>100052.0</v>
      </c>
      <c r="B54" s="1">
        <v>72.0</v>
      </c>
      <c r="C54" s="1">
        <v>31000.0</v>
      </c>
      <c r="D54" s="1" t="s">
        <v>25</v>
      </c>
      <c r="E54" s="1">
        <v>27300.95</v>
      </c>
      <c r="F54" s="1">
        <v>1.0</v>
      </c>
      <c r="G54" s="1">
        <v>15.0</v>
      </c>
      <c r="H54" s="1">
        <v>4.0</v>
      </c>
      <c r="I54" s="1" t="s">
        <v>22</v>
      </c>
      <c r="J54" s="1">
        <v>0.355</v>
      </c>
      <c r="K54" s="1">
        <v>0.282</v>
      </c>
      <c r="L54" s="6">
        <f>if(J54&gt;QUARTILE!$B$3, "TOP", if(J54&lt;QUARTILE!$B$4, "BOTTOM", 0))</f>
        <v>0</v>
      </c>
      <c r="M54" s="6">
        <f t="shared" si="1"/>
        <v>2</v>
      </c>
      <c r="N54" s="6" t="str">
        <f t="shared" si="2"/>
        <v>Baby Boomer</v>
      </c>
      <c r="O54" s="6" t="str">
        <f t="shared" si="3"/>
        <v>Low Income</v>
      </c>
    </row>
    <row r="55" hidden="1">
      <c r="A55" s="1">
        <v>100053.0</v>
      </c>
      <c r="B55" s="1">
        <v>69.0</v>
      </c>
      <c r="C55" s="1">
        <v>15000.0</v>
      </c>
      <c r="D55" s="1" t="s">
        <v>23</v>
      </c>
      <c r="E55" s="1">
        <v>486.64</v>
      </c>
      <c r="F55" s="1">
        <v>5.0</v>
      </c>
      <c r="G55" s="1">
        <v>16.0</v>
      </c>
      <c r="H55" s="1">
        <v>2.0</v>
      </c>
      <c r="I55" s="1" t="s">
        <v>22</v>
      </c>
      <c r="J55" s="1">
        <v>0.517</v>
      </c>
      <c r="K55" s="1">
        <v>0.817</v>
      </c>
      <c r="L55" s="6">
        <f>if(J55&gt;QUARTILE!$B$3, "TOP", if(J55&lt;QUARTILE!$B$4, "BOTTOM", 0))</f>
        <v>0</v>
      </c>
      <c r="M55" s="6">
        <f t="shared" si="1"/>
        <v>2</v>
      </c>
      <c r="N55" s="6" t="str">
        <f t="shared" si="2"/>
        <v>Baby Boomer</v>
      </c>
      <c r="O55" s="6" t="str">
        <f t="shared" si="3"/>
        <v>Low Income</v>
      </c>
    </row>
    <row r="56" hidden="1">
      <c r="A56" s="1">
        <v>100054.0</v>
      </c>
      <c r="B56" s="1">
        <v>74.0</v>
      </c>
      <c r="C56" s="1">
        <v>33000.0</v>
      </c>
      <c r="D56" s="1" t="s">
        <v>25</v>
      </c>
      <c r="E56" s="1">
        <v>21014.93</v>
      </c>
      <c r="F56" s="1">
        <v>3.0</v>
      </c>
      <c r="G56" s="1">
        <v>22.0</v>
      </c>
      <c r="H56" s="1">
        <v>7.0</v>
      </c>
      <c r="I56" s="1" t="s">
        <v>22</v>
      </c>
      <c r="J56" s="1">
        <v>0.5</v>
      </c>
      <c r="K56" s="1">
        <v>0.831</v>
      </c>
      <c r="L56" s="6">
        <f>if(J56&gt;QUARTILE!$B$3, "TOP", if(J56&lt;QUARTILE!$B$4, "BOTTOM", 0))</f>
        <v>0</v>
      </c>
      <c r="M56" s="6">
        <f t="shared" si="1"/>
        <v>2</v>
      </c>
      <c r="N56" s="6" t="str">
        <f t="shared" si="2"/>
        <v>Baby Boomer</v>
      </c>
      <c r="O56" s="6" t="str">
        <f t="shared" si="3"/>
        <v>Low Income</v>
      </c>
    </row>
    <row r="57" hidden="1">
      <c r="A57" s="1">
        <v>100055.0</v>
      </c>
      <c r="B57" s="1">
        <v>20.0</v>
      </c>
      <c r="C57" s="1">
        <v>57000.0</v>
      </c>
      <c r="D57" s="1" t="s">
        <v>27</v>
      </c>
      <c r="E57" s="1">
        <v>4726.67</v>
      </c>
      <c r="F57" s="1">
        <v>2.0</v>
      </c>
      <c r="G57" s="1">
        <v>23.0</v>
      </c>
      <c r="H57" s="1">
        <v>16.0</v>
      </c>
      <c r="I57" s="1" t="s">
        <v>18</v>
      </c>
      <c r="J57" s="1">
        <v>1.0</v>
      </c>
      <c r="K57" s="1">
        <v>0.79</v>
      </c>
      <c r="L57" s="6" t="str">
        <f>if(J57&gt;QUARTILE!$B$3, "TOP", if(J57&lt;QUARTILE!$B$4, "BOTTOM", 0))</f>
        <v>TOP</v>
      </c>
      <c r="M57" s="6">
        <f t="shared" si="1"/>
        <v>1</v>
      </c>
      <c r="N57" s="6" t="str">
        <f t="shared" si="2"/>
        <v>Millenial</v>
      </c>
      <c r="O57" s="6" t="str">
        <f t="shared" si="3"/>
        <v>Medium Income</v>
      </c>
    </row>
    <row r="58" hidden="1">
      <c r="A58" s="1">
        <v>100056.0</v>
      </c>
      <c r="B58" s="1">
        <v>54.0</v>
      </c>
      <c r="C58" s="1">
        <v>25000.0</v>
      </c>
      <c r="D58" s="1" t="s">
        <v>23</v>
      </c>
      <c r="E58" s="1">
        <v>23843.67</v>
      </c>
      <c r="F58" s="1">
        <v>1.0</v>
      </c>
      <c r="G58" s="1">
        <v>23.0</v>
      </c>
      <c r="H58" s="1">
        <v>3.0</v>
      </c>
      <c r="I58" s="1" t="s">
        <v>22</v>
      </c>
      <c r="J58" s="1">
        <v>0.445</v>
      </c>
      <c r="K58" s="1">
        <v>0.554</v>
      </c>
      <c r="L58" s="6">
        <f>if(J58&gt;QUARTILE!$B$3, "TOP", if(J58&lt;QUARTILE!$B$4, "BOTTOM", 0))</f>
        <v>0</v>
      </c>
      <c r="M58" s="6">
        <f t="shared" si="1"/>
        <v>2</v>
      </c>
      <c r="N58" s="6" t="str">
        <f t="shared" si="2"/>
        <v>Gen X</v>
      </c>
      <c r="O58" s="6" t="str">
        <f t="shared" si="3"/>
        <v>Low Income</v>
      </c>
    </row>
    <row r="59" hidden="1">
      <c r="A59" s="1">
        <v>100057.0</v>
      </c>
      <c r="B59" s="1">
        <v>68.0</v>
      </c>
      <c r="C59" s="1">
        <v>38000.0</v>
      </c>
      <c r="D59" s="1" t="s">
        <v>23</v>
      </c>
      <c r="E59" s="1">
        <v>7414.89</v>
      </c>
      <c r="F59" s="1">
        <v>2.0</v>
      </c>
      <c r="G59" s="1">
        <v>17.0</v>
      </c>
      <c r="H59" s="1">
        <v>4.0</v>
      </c>
      <c r="I59" s="1" t="s">
        <v>22</v>
      </c>
      <c r="J59" s="1">
        <v>0.289</v>
      </c>
      <c r="K59" s="1">
        <v>0.139</v>
      </c>
      <c r="L59" s="6" t="str">
        <f>if(J59&gt;QUARTILE!$B$3, "TOP", if(J59&lt;QUARTILE!$B$4, "BOTTOM", 0))</f>
        <v>BOTTOM</v>
      </c>
      <c r="M59" s="6">
        <f t="shared" si="1"/>
        <v>2</v>
      </c>
      <c r="N59" s="6" t="str">
        <f t="shared" si="2"/>
        <v>Baby Boomer</v>
      </c>
      <c r="O59" s="6" t="str">
        <f t="shared" si="3"/>
        <v>Low Income</v>
      </c>
    </row>
    <row r="60" hidden="1">
      <c r="A60" s="1">
        <v>100058.0</v>
      </c>
      <c r="B60" s="1">
        <v>24.0</v>
      </c>
      <c r="C60" s="1">
        <v>6000.0</v>
      </c>
      <c r="D60" s="1" t="s">
        <v>23</v>
      </c>
      <c r="E60" s="1">
        <v>41272.36</v>
      </c>
      <c r="F60" s="1">
        <v>3.0</v>
      </c>
      <c r="G60" s="1">
        <v>18.0</v>
      </c>
      <c r="H60" s="1">
        <v>9.0</v>
      </c>
      <c r="I60" s="1" t="s">
        <v>18</v>
      </c>
      <c r="J60" s="1">
        <v>0.595</v>
      </c>
      <c r="K60" s="1">
        <v>0.031</v>
      </c>
      <c r="L60" s="6">
        <f>if(J60&gt;QUARTILE!$B$3, "TOP", if(J60&lt;QUARTILE!$B$4, "BOTTOM", 0))</f>
        <v>0</v>
      </c>
      <c r="M60" s="6">
        <f t="shared" si="1"/>
        <v>1</v>
      </c>
      <c r="N60" s="6" t="str">
        <f t="shared" si="2"/>
        <v>Millenial</v>
      </c>
      <c r="O60" s="6" t="str">
        <f t="shared" si="3"/>
        <v>Low Income</v>
      </c>
    </row>
    <row r="61" hidden="1">
      <c r="A61" s="1">
        <v>100059.0</v>
      </c>
      <c r="B61" s="1">
        <v>38.0</v>
      </c>
      <c r="C61" s="1">
        <v>17000.0</v>
      </c>
      <c r="D61" s="1" t="s">
        <v>17</v>
      </c>
      <c r="E61" s="1">
        <v>8217.01</v>
      </c>
      <c r="F61" s="1">
        <v>1.0</v>
      </c>
      <c r="G61" s="1">
        <v>24.0</v>
      </c>
      <c r="H61" s="1">
        <v>13.0</v>
      </c>
      <c r="I61" s="1" t="s">
        <v>22</v>
      </c>
      <c r="J61" s="1">
        <v>0.396</v>
      </c>
      <c r="K61" s="1">
        <v>0.126</v>
      </c>
      <c r="L61" s="6">
        <f>if(J61&gt;QUARTILE!$B$3, "TOP", if(J61&lt;QUARTILE!$B$4, "BOTTOM", 0))</f>
        <v>0</v>
      </c>
      <c r="M61" s="6">
        <f t="shared" si="1"/>
        <v>2</v>
      </c>
      <c r="N61" s="6" t="str">
        <f t="shared" si="2"/>
        <v>Gen X</v>
      </c>
      <c r="O61" s="6" t="str">
        <f t="shared" si="3"/>
        <v>Low Income</v>
      </c>
    </row>
    <row r="62" hidden="1">
      <c r="A62" s="1">
        <v>100060.0</v>
      </c>
      <c r="B62" s="1">
        <v>26.0</v>
      </c>
      <c r="C62" s="1">
        <v>25000.0</v>
      </c>
      <c r="D62" s="1" t="s">
        <v>23</v>
      </c>
      <c r="E62" s="1">
        <v>19335.68</v>
      </c>
      <c r="F62" s="1">
        <v>5.0</v>
      </c>
      <c r="G62" s="1">
        <v>22.0</v>
      </c>
      <c r="H62" s="1">
        <v>11.0</v>
      </c>
      <c r="I62" s="1" t="s">
        <v>18</v>
      </c>
      <c r="J62" s="1">
        <v>0.673</v>
      </c>
      <c r="K62" s="1">
        <v>0.805</v>
      </c>
      <c r="L62" s="6">
        <f>if(J62&gt;QUARTILE!$B$3, "TOP", if(J62&lt;QUARTILE!$B$4, "BOTTOM", 0))</f>
        <v>0</v>
      </c>
      <c r="M62" s="6">
        <f t="shared" si="1"/>
        <v>1</v>
      </c>
      <c r="N62" s="6" t="str">
        <f t="shared" si="2"/>
        <v>Millenial</v>
      </c>
      <c r="O62" s="6" t="str">
        <f t="shared" si="3"/>
        <v>Low Income</v>
      </c>
    </row>
    <row r="63" hidden="1">
      <c r="A63" s="1">
        <v>100061.0</v>
      </c>
      <c r="B63" s="1">
        <v>56.0</v>
      </c>
      <c r="C63" s="1">
        <v>12000.0</v>
      </c>
      <c r="D63" s="1" t="s">
        <v>27</v>
      </c>
      <c r="E63" s="1">
        <v>6735.42</v>
      </c>
      <c r="F63" s="1">
        <v>5.0</v>
      </c>
      <c r="G63" s="1">
        <v>12.0</v>
      </c>
      <c r="H63" s="1">
        <v>4.0</v>
      </c>
      <c r="I63" s="1" t="s">
        <v>22</v>
      </c>
      <c r="J63" s="1">
        <v>0.994</v>
      </c>
      <c r="K63" s="1">
        <v>0.092</v>
      </c>
      <c r="L63" s="6" t="str">
        <f>if(J63&gt;QUARTILE!$B$3, "TOP", if(J63&lt;QUARTILE!$B$4, "BOTTOM", 0))</f>
        <v>TOP</v>
      </c>
      <c r="M63" s="6">
        <f t="shared" si="1"/>
        <v>2</v>
      </c>
      <c r="N63" s="6" t="str">
        <f t="shared" si="2"/>
        <v>Gen X</v>
      </c>
      <c r="O63" s="6" t="str">
        <f t="shared" si="3"/>
        <v>Low Income</v>
      </c>
    </row>
    <row r="64" hidden="1">
      <c r="A64" s="1">
        <v>100062.0</v>
      </c>
      <c r="B64" s="1">
        <v>35.0</v>
      </c>
      <c r="C64" s="1">
        <v>25000.0</v>
      </c>
      <c r="D64" s="1" t="s">
        <v>25</v>
      </c>
      <c r="E64" s="1">
        <v>49831.75</v>
      </c>
      <c r="F64" s="1">
        <v>5.0</v>
      </c>
      <c r="G64" s="1">
        <v>19.0</v>
      </c>
      <c r="H64" s="1">
        <v>9.0</v>
      </c>
      <c r="I64" s="1" t="s">
        <v>18</v>
      </c>
      <c r="J64" s="1">
        <v>0.701</v>
      </c>
      <c r="K64" s="1">
        <v>0.659</v>
      </c>
      <c r="L64" s="6">
        <f>if(J64&gt;QUARTILE!$B$3, "TOP", if(J64&lt;QUARTILE!$B$4, "BOTTOM", 0))</f>
        <v>0</v>
      </c>
      <c r="M64" s="6">
        <f t="shared" si="1"/>
        <v>1</v>
      </c>
      <c r="N64" s="6" t="str">
        <f t="shared" si="2"/>
        <v>Gen X</v>
      </c>
      <c r="O64" s="6" t="str">
        <f t="shared" si="3"/>
        <v>Low Income</v>
      </c>
    </row>
    <row r="65" hidden="1">
      <c r="A65" s="1">
        <v>100063.0</v>
      </c>
      <c r="B65" s="1">
        <v>21.0</v>
      </c>
      <c r="C65" s="1">
        <v>42000.0</v>
      </c>
      <c r="D65" s="1" t="s">
        <v>27</v>
      </c>
      <c r="E65" s="1">
        <v>30373.3</v>
      </c>
      <c r="F65" s="1">
        <v>4.0</v>
      </c>
      <c r="G65" s="1">
        <v>10.0</v>
      </c>
      <c r="H65" s="1">
        <v>8.0</v>
      </c>
      <c r="I65" s="1" t="s">
        <v>18</v>
      </c>
      <c r="J65" s="1">
        <v>0.562</v>
      </c>
      <c r="K65" s="1">
        <v>0.695</v>
      </c>
      <c r="L65" s="6">
        <f>if(J65&gt;QUARTILE!$B$3, "TOP", if(J65&lt;QUARTILE!$B$4, "BOTTOM", 0))</f>
        <v>0</v>
      </c>
      <c r="M65" s="6">
        <f t="shared" si="1"/>
        <v>1</v>
      </c>
      <c r="N65" s="6" t="str">
        <f t="shared" si="2"/>
        <v>Millenial</v>
      </c>
      <c r="O65" s="6" t="str">
        <f t="shared" si="3"/>
        <v>Low Income</v>
      </c>
    </row>
    <row r="66" hidden="1">
      <c r="A66" s="1">
        <v>100064.0</v>
      </c>
      <c r="B66" s="1">
        <v>42.0</v>
      </c>
      <c r="C66" s="1">
        <v>7000.0</v>
      </c>
      <c r="D66" s="1" t="s">
        <v>30</v>
      </c>
      <c r="E66" s="1">
        <v>5575.84</v>
      </c>
      <c r="F66" s="1">
        <v>2.0</v>
      </c>
      <c r="G66" s="1">
        <v>17.0</v>
      </c>
      <c r="H66" s="1">
        <v>8.0</v>
      </c>
      <c r="I66" s="1" t="s">
        <v>22</v>
      </c>
      <c r="J66" s="1">
        <v>0.594</v>
      </c>
      <c r="K66" s="1">
        <v>0.105</v>
      </c>
      <c r="L66" s="6">
        <f>if(J66&gt;QUARTILE!$B$3, "TOP", if(J66&lt;QUARTILE!$B$4, "BOTTOM", 0))</f>
        <v>0</v>
      </c>
      <c r="M66" s="6">
        <f t="shared" si="1"/>
        <v>2</v>
      </c>
      <c r="N66" s="6" t="str">
        <f t="shared" si="2"/>
        <v>Gen X</v>
      </c>
      <c r="O66" s="6" t="str">
        <f t="shared" si="3"/>
        <v>Low Income</v>
      </c>
    </row>
    <row r="67" hidden="1">
      <c r="A67" s="1">
        <v>100065.0</v>
      </c>
      <c r="B67" s="1">
        <v>77.0</v>
      </c>
      <c r="C67" s="1">
        <v>11000.0</v>
      </c>
      <c r="D67" s="1" t="s">
        <v>23</v>
      </c>
      <c r="E67" s="1">
        <v>59439.03</v>
      </c>
      <c r="F67" s="1">
        <v>3.0</v>
      </c>
      <c r="G67" s="1">
        <v>20.0</v>
      </c>
      <c r="H67" s="1">
        <v>1.0</v>
      </c>
      <c r="I67" s="1" t="s">
        <v>18</v>
      </c>
      <c r="J67" s="1">
        <v>1.0</v>
      </c>
      <c r="K67" s="1">
        <v>0.802</v>
      </c>
      <c r="L67" s="6" t="str">
        <f>if(J67&gt;QUARTILE!$B$3, "TOP", if(J67&lt;QUARTILE!$B$4, "BOTTOM", 0))</f>
        <v>TOP</v>
      </c>
      <c r="M67" s="6">
        <f t="shared" si="1"/>
        <v>1</v>
      </c>
      <c r="N67" s="6" t="str">
        <f t="shared" si="2"/>
        <v>Baby Boomer</v>
      </c>
      <c r="O67" s="6" t="str">
        <f t="shared" si="3"/>
        <v>Low Income</v>
      </c>
    </row>
    <row r="68" hidden="1">
      <c r="A68" s="1">
        <v>100066.0</v>
      </c>
      <c r="B68" s="1">
        <v>31.0</v>
      </c>
      <c r="C68" s="1">
        <v>25000.0</v>
      </c>
      <c r="D68" s="1" t="s">
        <v>23</v>
      </c>
      <c r="E68" s="1">
        <v>8837.11</v>
      </c>
      <c r="F68" s="1">
        <v>1.0</v>
      </c>
      <c r="G68" s="1">
        <v>19.0</v>
      </c>
      <c r="H68" s="1">
        <v>7.0</v>
      </c>
      <c r="I68" s="1" t="s">
        <v>22</v>
      </c>
      <c r="J68" s="1">
        <v>0.675</v>
      </c>
      <c r="K68" s="1">
        <v>0.898</v>
      </c>
      <c r="L68" s="6">
        <f>if(J68&gt;QUARTILE!$B$3, "TOP", if(J68&lt;QUARTILE!$B$4, "BOTTOM", 0))</f>
        <v>0</v>
      </c>
      <c r="M68" s="6">
        <f t="shared" si="1"/>
        <v>2</v>
      </c>
      <c r="N68" s="6" t="str">
        <f t="shared" si="2"/>
        <v>Gen X</v>
      </c>
      <c r="O68" s="6" t="str">
        <f t="shared" si="3"/>
        <v>Low Income</v>
      </c>
    </row>
    <row r="69" hidden="1">
      <c r="A69" s="1">
        <v>100067.0</v>
      </c>
      <c r="B69" s="1">
        <v>67.0</v>
      </c>
      <c r="C69" s="1">
        <v>29000.0</v>
      </c>
      <c r="D69" s="1" t="s">
        <v>17</v>
      </c>
      <c r="E69" s="1">
        <v>21103.3</v>
      </c>
      <c r="F69" s="1">
        <v>2.0</v>
      </c>
      <c r="G69" s="1">
        <v>16.0</v>
      </c>
      <c r="H69" s="1">
        <v>5.0</v>
      </c>
      <c r="I69" s="1" t="s">
        <v>22</v>
      </c>
      <c r="J69" s="1">
        <v>0.123</v>
      </c>
      <c r="K69" s="1">
        <v>0.638</v>
      </c>
      <c r="L69" s="6" t="str">
        <f>if(J69&gt;QUARTILE!$B$3, "TOP", if(J69&lt;QUARTILE!$B$4, "BOTTOM", 0))</f>
        <v>BOTTOM</v>
      </c>
      <c r="M69" s="6">
        <f t="shared" si="1"/>
        <v>2</v>
      </c>
      <c r="N69" s="6" t="str">
        <f t="shared" si="2"/>
        <v>Baby Boomer</v>
      </c>
      <c r="O69" s="6" t="str">
        <f t="shared" si="3"/>
        <v>Low Income</v>
      </c>
    </row>
    <row r="70" hidden="1">
      <c r="A70" s="1">
        <v>100068.0</v>
      </c>
      <c r="B70" s="1">
        <v>75.0</v>
      </c>
      <c r="C70" s="1">
        <v>34000.0</v>
      </c>
      <c r="D70" s="1" t="s">
        <v>23</v>
      </c>
      <c r="E70" s="1">
        <v>27162.17</v>
      </c>
      <c r="F70" s="1">
        <v>3.0</v>
      </c>
      <c r="G70" s="1">
        <v>26.0</v>
      </c>
      <c r="H70" s="1">
        <v>7.0</v>
      </c>
      <c r="I70" s="1" t="s">
        <v>22</v>
      </c>
      <c r="J70" s="1">
        <v>0.963</v>
      </c>
      <c r="K70" s="1">
        <v>0.513</v>
      </c>
      <c r="L70" s="6" t="str">
        <f>if(J70&gt;QUARTILE!$B$3, "TOP", if(J70&lt;QUARTILE!$B$4, "BOTTOM", 0))</f>
        <v>TOP</v>
      </c>
      <c r="M70" s="6">
        <f t="shared" si="1"/>
        <v>2</v>
      </c>
      <c r="N70" s="6" t="str">
        <f t="shared" si="2"/>
        <v>Baby Boomer</v>
      </c>
      <c r="O70" s="6" t="str">
        <f t="shared" si="3"/>
        <v>Low Income</v>
      </c>
    </row>
    <row r="71" hidden="1">
      <c r="A71" s="1">
        <v>100069.0</v>
      </c>
      <c r="B71" s="1">
        <v>26.0</v>
      </c>
      <c r="C71" s="1">
        <v>24000.0</v>
      </c>
      <c r="D71" s="1" t="s">
        <v>23</v>
      </c>
      <c r="E71" s="1">
        <v>463.37</v>
      </c>
      <c r="F71" s="1">
        <v>4.0</v>
      </c>
      <c r="G71" s="1">
        <v>20.0</v>
      </c>
      <c r="H71" s="1">
        <v>22.0</v>
      </c>
      <c r="I71" s="1" t="s">
        <v>26</v>
      </c>
      <c r="J71" s="1">
        <v>0.841</v>
      </c>
      <c r="K71" s="1">
        <v>0.497</v>
      </c>
      <c r="L71" s="6" t="str">
        <f>if(J71&gt;QUARTILE!$B$3, "TOP", if(J71&lt;QUARTILE!$B$4, "BOTTOM", 0))</f>
        <v>TOP</v>
      </c>
      <c r="M71" s="6">
        <f t="shared" si="1"/>
        <v>3</v>
      </c>
      <c r="N71" s="6" t="str">
        <f t="shared" si="2"/>
        <v>Millenial</v>
      </c>
      <c r="O71" s="6" t="str">
        <f t="shared" si="3"/>
        <v>Low Income</v>
      </c>
    </row>
    <row r="72" hidden="1">
      <c r="A72" s="1">
        <v>100070.0</v>
      </c>
      <c r="B72" s="1">
        <v>43.0</v>
      </c>
      <c r="C72" s="1">
        <v>29000.0</v>
      </c>
      <c r="D72" s="1" t="s">
        <v>17</v>
      </c>
      <c r="E72" s="1">
        <v>63867.74</v>
      </c>
      <c r="F72" s="1">
        <v>3.0</v>
      </c>
      <c r="G72" s="1">
        <v>18.0</v>
      </c>
      <c r="H72" s="1">
        <v>10.0</v>
      </c>
      <c r="I72" s="1" t="s">
        <v>18</v>
      </c>
      <c r="J72" s="1">
        <v>0.258</v>
      </c>
      <c r="K72" s="1">
        <v>0.305</v>
      </c>
      <c r="L72" s="6" t="str">
        <f>if(J72&gt;QUARTILE!$B$3, "TOP", if(J72&lt;QUARTILE!$B$4, "BOTTOM", 0))</f>
        <v>BOTTOM</v>
      </c>
      <c r="M72" s="6">
        <f t="shared" si="1"/>
        <v>1</v>
      </c>
      <c r="N72" s="6" t="str">
        <f t="shared" si="2"/>
        <v>Gen X</v>
      </c>
      <c r="O72" s="6" t="str">
        <f t="shared" si="3"/>
        <v>Low Income</v>
      </c>
    </row>
    <row r="73" hidden="1">
      <c r="A73" s="1">
        <v>100071.0</v>
      </c>
      <c r="B73" s="1">
        <v>70.0</v>
      </c>
      <c r="C73" s="1">
        <v>38000.0</v>
      </c>
      <c r="D73" s="1" t="s">
        <v>30</v>
      </c>
      <c r="E73" s="1">
        <v>8445.35</v>
      </c>
      <c r="F73" s="1">
        <v>2.0</v>
      </c>
      <c r="G73" s="1">
        <v>15.0</v>
      </c>
      <c r="H73" s="1">
        <v>3.0</v>
      </c>
      <c r="I73" s="1" t="s">
        <v>22</v>
      </c>
      <c r="J73" s="1">
        <v>0.23</v>
      </c>
      <c r="K73" s="1">
        <v>0.589</v>
      </c>
      <c r="L73" s="6" t="str">
        <f>if(J73&gt;QUARTILE!$B$3, "TOP", if(J73&lt;QUARTILE!$B$4, "BOTTOM", 0))</f>
        <v>BOTTOM</v>
      </c>
      <c r="M73" s="6">
        <f t="shared" si="1"/>
        <v>2</v>
      </c>
      <c r="N73" s="6" t="str">
        <f t="shared" si="2"/>
        <v>Baby Boomer</v>
      </c>
      <c r="O73" s="6" t="str">
        <f t="shared" si="3"/>
        <v>Low Income</v>
      </c>
    </row>
    <row r="74" hidden="1">
      <c r="A74" s="1">
        <v>100072.0</v>
      </c>
      <c r="B74" s="1">
        <v>19.0</v>
      </c>
      <c r="C74" s="1">
        <v>17000.0</v>
      </c>
      <c r="D74" s="1" t="s">
        <v>25</v>
      </c>
      <c r="E74" s="1">
        <v>4208.96</v>
      </c>
      <c r="F74" s="1">
        <v>3.0</v>
      </c>
      <c r="G74" s="1">
        <v>26.0</v>
      </c>
      <c r="H74" s="1">
        <v>19.0</v>
      </c>
      <c r="I74" s="1" t="s">
        <v>18</v>
      </c>
      <c r="J74" s="1">
        <v>0.171</v>
      </c>
      <c r="K74" s="1">
        <v>0.97</v>
      </c>
      <c r="L74" s="6" t="str">
        <f>if(J74&gt;QUARTILE!$B$3, "TOP", if(J74&lt;QUARTILE!$B$4, "BOTTOM", 0))</f>
        <v>BOTTOM</v>
      </c>
      <c r="M74" s="6">
        <f t="shared" si="1"/>
        <v>1</v>
      </c>
      <c r="N74" s="6" t="str">
        <f t="shared" si="2"/>
        <v>Millenial</v>
      </c>
      <c r="O74" s="6" t="str">
        <f t="shared" si="3"/>
        <v>Low Income</v>
      </c>
    </row>
    <row r="75" hidden="1">
      <c r="A75" s="1">
        <v>100073.0</v>
      </c>
      <c r="B75" s="1">
        <v>37.0</v>
      </c>
      <c r="C75" s="1">
        <v>15000.0</v>
      </c>
      <c r="D75" s="1" t="s">
        <v>23</v>
      </c>
      <c r="E75" s="1">
        <v>38037.0</v>
      </c>
      <c r="F75" s="1">
        <v>1.0</v>
      </c>
      <c r="G75" s="1">
        <v>28.0</v>
      </c>
      <c r="H75" s="1">
        <v>11.0</v>
      </c>
      <c r="I75" s="1" t="s">
        <v>22</v>
      </c>
      <c r="J75" s="1">
        <v>1.0</v>
      </c>
      <c r="K75" s="1">
        <v>0.013</v>
      </c>
      <c r="L75" s="6" t="str">
        <f>if(J75&gt;QUARTILE!$B$3, "TOP", if(J75&lt;QUARTILE!$B$4, "BOTTOM", 0))</f>
        <v>TOP</v>
      </c>
      <c r="M75" s="6">
        <f t="shared" si="1"/>
        <v>2</v>
      </c>
      <c r="N75" s="6" t="str">
        <f t="shared" si="2"/>
        <v>Gen X</v>
      </c>
      <c r="O75" s="6" t="str">
        <f t="shared" si="3"/>
        <v>Low Income</v>
      </c>
    </row>
    <row r="76" hidden="1">
      <c r="A76" s="1">
        <v>100074.0</v>
      </c>
      <c r="B76" s="1">
        <v>45.0</v>
      </c>
      <c r="C76" s="1">
        <v>20000.0</v>
      </c>
      <c r="D76" s="1" t="s">
        <v>25</v>
      </c>
      <c r="E76" s="1">
        <v>24273.68</v>
      </c>
      <c r="F76" s="1">
        <v>4.0</v>
      </c>
      <c r="G76" s="1">
        <v>17.0</v>
      </c>
      <c r="H76" s="1">
        <v>17.0</v>
      </c>
      <c r="I76" s="1" t="s">
        <v>18</v>
      </c>
      <c r="J76" s="1">
        <v>0.121</v>
      </c>
      <c r="K76" s="1">
        <v>0.184</v>
      </c>
      <c r="L76" s="6" t="str">
        <f>if(J76&gt;QUARTILE!$B$3, "TOP", if(J76&lt;QUARTILE!$B$4, "BOTTOM", 0))</f>
        <v>BOTTOM</v>
      </c>
      <c r="M76" s="6">
        <f t="shared" si="1"/>
        <v>1</v>
      </c>
      <c r="N76" s="6" t="str">
        <f t="shared" si="2"/>
        <v>Gen X</v>
      </c>
      <c r="O76" s="6" t="str">
        <f t="shared" si="3"/>
        <v>Low Income</v>
      </c>
    </row>
    <row r="77" hidden="1">
      <c r="A77" s="1">
        <v>100075.0</v>
      </c>
      <c r="B77" s="1">
        <v>64.0</v>
      </c>
      <c r="C77" s="1">
        <v>25000.0</v>
      </c>
      <c r="D77" s="1" t="s">
        <v>23</v>
      </c>
      <c r="E77" s="1">
        <v>1814.76</v>
      </c>
      <c r="F77" s="1">
        <v>1.0</v>
      </c>
      <c r="G77" s="1">
        <v>13.0</v>
      </c>
      <c r="H77" s="1">
        <v>4.0</v>
      </c>
      <c r="I77" s="1" t="s">
        <v>22</v>
      </c>
      <c r="J77" s="1">
        <v>0.814</v>
      </c>
      <c r="K77" s="1">
        <v>0.524</v>
      </c>
      <c r="L77" s="6">
        <f>if(J77&gt;QUARTILE!$B$3, "TOP", if(J77&lt;QUARTILE!$B$4, "BOTTOM", 0))</f>
        <v>0</v>
      </c>
      <c r="M77" s="6">
        <f t="shared" si="1"/>
        <v>2</v>
      </c>
      <c r="N77" s="6" t="str">
        <f t="shared" si="2"/>
        <v>Baby Boomer</v>
      </c>
      <c r="O77" s="6" t="str">
        <f t="shared" si="3"/>
        <v>Low Income</v>
      </c>
    </row>
    <row r="78" hidden="1">
      <c r="A78" s="1">
        <v>100076.0</v>
      </c>
      <c r="B78" s="1">
        <v>77.0</v>
      </c>
      <c r="C78" s="1">
        <v>15000.0</v>
      </c>
      <c r="D78" s="1" t="s">
        <v>27</v>
      </c>
      <c r="E78" s="1">
        <v>2489.61</v>
      </c>
      <c r="F78" s="1">
        <v>4.0</v>
      </c>
      <c r="G78" s="1">
        <v>22.0</v>
      </c>
      <c r="H78" s="1">
        <v>10.0</v>
      </c>
      <c r="I78" s="1" t="s">
        <v>22</v>
      </c>
      <c r="J78" s="1">
        <v>0.338</v>
      </c>
      <c r="K78" s="1">
        <v>0.209</v>
      </c>
      <c r="L78" s="6">
        <f>if(J78&gt;QUARTILE!$B$3, "TOP", if(J78&lt;QUARTILE!$B$4, "BOTTOM", 0))</f>
        <v>0</v>
      </c>
      <c r="M78" s="6">
        <f t="shared" si="1"/>
        <v>2</v>
      </c>
      <c r="N78" s="6" t="str">
        <f t="shared" si="2"/>
        <v>Baby Boomer</v>
      </c>
      <c r="O78" s="6" t="str">
        <f t="shared" si="3"/>
        <v>Low Income</v>
      </c>
    </row>
    <row r="79" hidden="1">
      <c r="A79" s="1">
        <v>100077.0</v>
      </c>
      <c r="B79" s="1">
        <v>24.0</v>
      </c>
      <c r="C79" s="1">
        <v>17000.0</v>
      </c>
      <c r="D79" s="1" t="s">
        <v>27</v>
      </c>
      <c r="E79" s="1">
        <v>25118.79</v>
      </c>
      <c r="F79" s="1">
        <v>4.0</v>
      </c>
      <c r="G79" s="1">
        <v>22.0</v>
      </c>
      <c r="H79" s="1">
        <v>24.0</v>
      </c>
      <c r="I79" s="1" t="s">
        <v>26</v>
      </c>
      <c r="J79" s="1">
        <v>0.281</v>
      </c>
      <c r="K79" s="1">
        <v>0.843</v>
      </c>
      <c r="L79" s="6" t="str">
        <f>if(J79&gt;QUARTILE!$B$3, "TOP", if(J79&lt;QUARTILE!$B$4, "BOTTOM", 0))</f>
        <v>BOTTOM</v>
      </c>
      <c r="M79" s="6">
        <f t="shared" si="1"/>
        <v>3</v>
      </c>
      <c r="N79" s="6" t="str">
        <f t="shared" si="2"/>
        <v>Millenial</v>
      </c>
      <c r="O79" s="6" t="str">
        <f t="shared" si="3"/>
        <v>Low Income</v>
      </c>
    </row>
    <row r="80" hidden="1">
      <c r="A80" s="1">
        <v>100078.0</v>
      </c>
      <c r="B80" s="1">
        <v>61.0</v>
      </c>
      <c r="C80" s="1">
        <v>28000.0</v>
      </c>
      <c r="D80" s="1" t="s">
        <v>17</v>
      </c>
      <c r="E80" s="1">
        <v>1554.55</v>
      </c>
      <c r="F80" s="1">
        <v>3.0</v>
      </c>
      <c r="G80" s="1">
        <v>24.0</v>
      </c>
      <c r="H80" s="1">
        <v>9.0</v>
      </c>
      <c r="I80" s="1" t="s">
        <v>22</v>
      </c>
      <c r="J80" s="1">
        <v>0.434</v>
      </c>
      <c r="K80" s="1">
        <v>0.72</v>
      </c>
      <c r="L80" s="6">
        <f>if(J80&gt;QUARTILE!$B$3, "TOP", if(J80&lt;QUARTILE!$B$4, "BOTTOM", 0))</f>
        <v>0</v>
      </c>
      <c r="M80" s="6">
        <f t="shared" si="1"/>
        <v>2</v>
      </c>
      <c r="N80" s="6" t="str">
        <f t="shared" si="2"/>
        <v>Baby Boomer</v>
      </c>
      <c r="O80" s="6" t="str">
        <f t="shared" si="3"/>
        <v>Low Income</v>
      </c>
    </row>
    <row r="81" hidden="1">
      <c r="A81" s="1">
        <v>100079.0</v>
      </c>
      <c r="B81" s="1">
        <v>78.0</v>
      </c>
      <c r="C81" s="1">
        <v>24000.0</v>
      </c>
      <c r="D81" s="1" t="s">
        <v>23</v>
      </c>
      <c r="E81" s="1">
        <v>49820.61</v>
      </c>
      <c r="F81" s="1">
        <v>1.0</v>
      </c>
      <c r="G81" s="1">
        <v>17.0</v>
      </c>
      <c r="H81" s="1">
        <v>4.0</v>
      </c>
      <c r="I81" s="1" t="s">
        <v>18</v>
      </c>
      <c r="J81" s="1">
        <v>0.15</v>
      </c>
      <c r="K81" s="1">
        <v>0.334</v>
      </c>
      <c r="L81" s="6" t="str">
        <f>if(J81&gt;QUARTILE!$B$3, "TOP", if(J81&lt;QUARTILE!$B$4, "BOTTOM", 0))</f>
        <v>BOTTOM</v>
      </c>
      <c r="M81" s="6">
        <f t="shared" si="1"/>
        <v>1</v>
      </c>
      <c r="N81" s="6" t="str">
        <f t="shared" si="2"/>
        <v>Baby Boomer</v>
      </c>
      <c r="O81" s="6" t="str">
        <f t="shared" si="3"/>
        <v>Low Income</v>
      </c>
    </row>
    <row r="82" hidden="1">
      <c r="A82" s="1">
        <v>100080.0</v>
      </c>
      <c r="B82" s="1">
        <v>25.0</v>
      </c>
      <c r="C82" s="1">
        <v>20000.0</v>
      </c>
      <c r="D82" s="1" t="s">
        <v>25</v>
      </c>
      <c r="E82" s="1">
        <v>27060.3</v>
      </c>
      <c r="F82" s="1">
        <v>4.0</v>
      </c>
      <c r="G82" s="1">
        <v>20.0</v>
      </c>
      <c r="H82" s="1">
        <v>16.0</v>
      </c>
      <c r="I82" s="1" t="s">
        <v>22</v>
      </c>
      <c r="J82" s="1">
        <v>0.867</v>
      </c>
      <c r="K82" s="1">
        <v>0.853</v>
      </c>
      <c r="L82" s="6" t="str">
        <f>if(J82&gt;QUARTILE!$B$3, "TOP", if(J82&lt;QUARTILE!$B$4, "BOTTOM", 0))</f>
        <v>TOP</v>
      </c>
      <c r="M82" s="6">
        <f t="shared" si="1"/>
        <v>2</v>
      </c>
      <c r="N82" s="6" t="str">
        <f t="shared" si="2"/>
        <v>Millenial</v>
      </c>
      <c r="O82" s="6" t="str">
        <f t="shared" si="3"/>
        <v>Low Income</v>
      </c>
    </row>
    <row r="83" hidden="1">
      <c r="A83" s="1">
        <v>100081.0</v>
      </c>
      <c r="B83" s="1">
        <v>64.0</v>
      </c>
      <c r="C83" s="1">
        <v>8000.0</v>
      </c>
      <c r="D83" s="1" t="s">
        <v>23</v>
      </c>
      <c r="E83" s="1">
        <v>8174.17</v>
      </c>
      <c r="F83" s="1">
        <v>4.0</v>
      </c>
      <c r="G83" s="1">
        <v>18.0</v>
      </c>
      <c r="H83" s="1">
        <v>2.0</v>
      </c>
      <c r="I83" s="1" t="s">
        <v>22</v>
      </c>
      <c r="J83" s="1">
        <v>0.592</v>
      </c>
      <c r="K83" s="1">
        <v>0.094</v>
      </c>
      <c r="L83" s="6">
        <f>if(J83&gt;QUARTILE!$B$3, "TOP", if(J83&lt;QUARTILE!$B$4, "BOTTOM", 0))</f>
        <v>0</v>
      </c>
      <c r="M83" s="6">
        <f t="shared" si="1"/>
        <v>2</v>
      </c>
      <c r="N83" s="6" t="str">
        <f t="shared" si="2"/>
        <v>Baby Boomer</v>
      </c>
      <c r="O83" s="6" t="str">
        <f t="shared" si="3"/>
        <v>Low Income</v>
      </c>
    </row>
    <row r="84" hidden="1">
      <c r="A84" s="1">
        <v>100082.0</v>
      </c>
      <c r="B84" s="1">
        <v>52.0</v>
      </c>
      <c r="C84" s="1">
        <v>22000.0</v>
      </c>
      <c r="D84" s="1" t="s">
        <v>25</v>
      </c>
      <c r="E84" s="1">
        <v>9017.79</v>
      </c>
      <c r="F84" s="1">
        <v>3.0</v>
      </c>
      <c r="G84" s="1">
        <v>20.0</v>
      </c>
      <c r="H84" s="1">
        <v>2.0</v>
      </c>
      <c r="I84" s="1" t="s">
        <v>22</v>
      </c>
      <c r="J84" s="1">
        <v>0.502</v>
      </c>
      <c r="K84" s="1">
        <v>0.288</v>
      </c>
      <c r="L84" s="6">
        <f>if(J84&gt;QUARTILE!$B$3, "TOP", if(J84&lt;QUARTILE!$B$4, "BOTTOM", 0))</f>
        <v>0</v>
      </c>
      <c r="M84" s="6">
        <f t="shared" si="1"/>
        <v>2</v>
      </c>
      <c r="N84" s="6" t="str">
        <f t="shared" si="2"/>
        <v>Gen X</v>
      </c>
      <c r="O84" s="6" t="str">
        <f t="shared" si="3"/>
        <v>Low Income</v>
      </c>
    </row>
    <row r="85" hidden="1">
      <c r="A85" s="1">
        <v>100083.0</v>
      </c>
      <c r="B85" s="1">
        <v>31.0</v>
      </c>
      <c r="C85" s="1">
        <v>12000.0</v>
      </c>
      <c r="D85" s="1" t="s">
        <v>17</v>
      </c>
      <c r="E85" s="1">
        <v>14124.49</v>
      </c>
      <c r="F85" s="1">
        <v>2.0</v>
      </c>
      <c r="G85" s="1">
        <v>13.0</v>
      </c>
      <c r="H85" s="1">
        <v>9.0</v>
      </c>
      <c r="I85" s="1" t="s">
        <v>22</v>
      </c>
      <c r="J85" s="1">
        <v>0.829</v>
      </c>
      <c r="K85" s="1">
        <v>0.956</v>
      </c>
      <c r="L85" s="6" t="str">
        <f>if(J85&gt;QUARTILE!$B$3, "TOP", if(J85&lt;QUARTILE!$B$4, "BOTTOM", 0))</f>
        <v>TOP</v>
      </c>
      <c r="M85" s="6">
        <f t="shared" si="1"/>
        <v>2</v>
      </c>
      <c r="N85" s="6" t="str">
        <f t="shared" si="2"/>
        <v>Gen X</v>
      </c>
      <c r="O85" s="6" t="str">
        <f t="shared" si="3"/>
        <v>Low Income</v>
      </c>
    </row>
    <row r="86" hidden="1">
      <c r="A86" s="1">
        <v>100084.0</v>
      </c>
      <c r="B86" s="1">
        <v>34.0</v>
      </c>
      <c r="C86" s="1">
        <v>40000.0</v>
      </c>
      <c r="D86" s="1" t="s">
        <v>23</v>
      </c>
      <c r="E86" s="1">
        <v>8956.06</v>
      </c>
      <c r="F86" s="1">
        <v>2.0</v>
      </c>
      <c r="G86" s="1">
        <v>20.0</v>
      </c>
      <c r="H86" s="1">
        <v>9.0</v>
      </c>
      <c r="I86" s="1" t="s">
        <v>22</v>
      </c>
      <c r="J86" s="1">
        <v>0.569</v>
      </c>
      <c r="K86" s="1">
        <v>0.557</v>
      </c>
      <c r="L86" s="6">
        <f>if(J86&gt;QUARTILE!$B$3, "TOP", if(J86&lt;QUARTILE!$B$4, "BOTTOM", 0))</f>
        <v>0</v>
      </c>
      <c r="M86" s="6">
        <f t="shared" si="1"/>
        <v>2</v>
      </c>
      <c r="N86" s="6" t="str">
        <f t="shared" si="2"/>
        <v>Gen X</v>
      </c>
      <c r="O86" s="6" t="str">
        <f t="shared" si="3"/>
        <v>Low Income</v>
      </c>
    </row>
    <row r="87" hidden="1">
      <c r="A87" s="1">
        <v>100085.0</v>
      </c>
      <c r="B87" s="1">
        <v>53.0</v>
      </c>
      <c r="C87" s="1">
        <v>18000.0</v>
      </c>
      <c r="D87" s="1" t="s">
        <v>27</v>
      </c>
      <c r="E87" s="1">
        <v>30600.39</v>
      </c>
      <c r="F87" s="1">
        <v>5.0</v>
      </c>
      <c r="G87" s="1">
        <v>19.0</v>
      </c>
      <c r="H87" s="1">
        <v>0.0</v>
      </c>
      <c r="I87" s="1" t="s">
        <v>18</v>
      </c>
      <c r="J87" s="1">
        <v>0.695</v>
      </c>
      <c r="K87" s="1">
        <v>0.771</v>
      </c>
      <c r="L87" s="6">
        <f>if(J87&gt;QUARTILE!$B$3, "TOP", if(J87&lt;QUARTILE!$B$4, "BOTTOM", 0))</f>
        <v>0</v>
      </c>
      <c r="M87" s="6">
        <f t="shared" si="1"/>
        <v>1</v>
      </c>
      <c r="N87" s="6" t="str">
        <f t="shared" si="2"/>
        <v>Gen X</v>
      </c>
      <c r="O87" s="6" t="str">
        <f t="shared" si="3"/>
        <v>Low Income</v>
      </c>
    </row>
    <row r="88" hidden="1">
      <c r="A88" s="1">
        <v>100086.0</v>
      </c>
      <c r="B88" s="1">
        <v>67.0</v>
      </c>
      <c r="C88" s="1">
        <v>12000.0</v>
      </c>
      <c r="D88" s="1" t="s">
        <v>27</v>
      </c>
      <c r="E88" s="1">
        <v>73568.24</v>
      </c>
      <c r="F88" s="1">
        <v>5.0</v>
      </c>
      <c r="G88" s="1">
        <v>23.0</v>
      </c>
      <c r="H88" s="1">
        <v>7.0</v>
      </c>
      <c r="I88" s="1" t="s">
        <v>18</v>
      </c>
      <c r="J88" s="1">
        <v>0.915</v>
      </c>
      <c r="K88" s="1">
        <v>0.834</v>
      </c>
      <c r="L88" s="6" t="str">
        <f>if(J88&gt;QUARTILE!$B$3, "TOP", if(J88&lt;QUARTILE!$B$4, "BOTTOM", 0))</f>
        <v>TOP</v>
      </c>
      <c r="M88" s="6">
        <f t="shared" si="1"/>
        <v>1</v>
      </c>
      <c r="N88" s="6" t="str">
        <f t="shared" si="2"/>
        <v>Baby Boomer</v>
      </c>
      <c r="O88" s="6" t="str">
        <f t="shared" si="3"/>
        <v>Low Income</v>
      </c>
    </row>
    <row r="89" hidden="1">
      <c r="A89" s="1">
        <v>100087.0</v>
      </c>
      <c r="B89" s="1">
        <v>57.0</v>
      </c>
      <c r="C89" s="1">
        <v>21000.0</v>
      </c>
      <c r="D89" s="1" t="s">
        <v>24</v>
      </c>
      <c r="E89" s="1">
        <v>17566.49</v>
      </c>
      <c r="F89" s="1">
        <v>4.0</v>
      </c>
      <c r="G89" s="1">
        <v>22.0</v>
      </c>
      <c r="H89" s="1">
        <v>4.0</v>
      </c>
      <c r="I89" s="1" t="s">
        <v>22</v>
      </c>
      <c r="J89" s="1">
        <v>0.721</v>
      </c>
      <c r="K89" s="1">
        <v>0.31</v>
      </c>
      <c r="L89" s="6">
        <f>if(J89&gt;QUARTILE!$B$3, "TOP", if(J89&lt;QUARTILE!$B$4, "BOTTOM", 0))</f>
        <v>0</v>
      </c>
      <c r="M89" s="6">
        <f t="shared" si="1"/>
        <v>2</v>
      </c>
      <c r="N89" s="6" t="str">
        <f t="shared" si="2"/>
        <v>Gen X</v>
      </c>
      <c r="O89" s="6" t="str">
        <f t="shared" si="3"/>
        <v>Low Income</v>
      </c>
    </row>
    <row r="90" hidden="1">
      <c r="A90" s="1">
        <v>100088.0</v>
      </c>
      <c r="B90" s="1">
        <v>21.0</v>
      </c>
      <c r="C90" s="1">
        <v>47000.0</v>
      </c>
      <c r="D90" s="1" t="s">
        <v>27</v>
      </c>
      <c r="E90" s="1">
        <v>11813.16</v>
      </c>
      <c r="F90" s="1">
        <v>2.0</v>
      </c>
      <c r="G90" s="1">
        <v>24.0</v>
      </c>
      <c r="H90" s="1">
        <v>21.0</v>
      </c>
      <c r="I90" s="1" t="s">
        <v>26</v>
      </c>
      <c r="J90" s="1">
        <v>0.859</v>
      </c>
      <c r="K90" s="1">
        <v>0.476</v>
      </c>
      <c r="L90" s="6" t="str">
        <f>if(J90&gt;QUARTILE!$B$3, "TOP", if(J90&lt;QUARTILE!$B$4, "BOTTOM", 0))</f>
        <v>TOP</v>
      </c>
      <c r="M90" s="6">
        <f t="shared" si="1"/>
        <v>3</v>
      </c>
      <c r="N90" s="6" t="str">
        <f t="shared" si="2"/>
        <v>Millenial</v>
      </c>
      <c r="O90" s="6" t="str">
        <f t="shared" si="3"/>
        <v>Medium Income</v>
      </c>
    </row>
    <row r="91" hidden="1">
      <c r="A91" s="1">
        <v>100089.0</v>
      </c>
      <c r="B91" s="1">
        <v>19.0</v>
      </c>
      <c r="C91" s="1">
        <v>32000.0</v>
      </c>
      <c r="D91" s="1" t="s">
        <v>17</v>
      </c>
      <c r="E91" s="1">
        <v>5040.49</v>
      </c>
      <c r="F91" s="1">
        <v>4.0</v>
      </c>
      <c r="G91" s="1">
        <v>20.0</v>
      </c>
      <c r="H91" s="1">
        <v>20.0</v>
      </c>
      <c r="I91" s="1" t="s">
        <v>18</v>
      </c>
      <c r="J91" s="1">
        <v>0.704</v>
      </c>
      <c r="K91" s="1">
        <v>0.797</v>
      </c>
      <c r="L91" s="6">
        <f>if(J91&gt;QUARTILE!$B$3, "TOP", if(J91&lt;QUARTILE!$B$4, "BOTTOM", 0))</f>
        <v>0</v>
      </c>
      <c r="M91" s="6">
        <f t="shared" si="1"/>
        <v>1</v>
      </c>
      <c r="N91" s="6" t="str">
        <f t="shared" si="2"/>
        <v>Millenial</v>
      </c>
      <c r="O91" s="6" t="str">
        <f t="shared" si="3"/>
        <v>Low Income</v>
      </c>
    </row>
    <row r="92" hidden="1">
      <c r="A92" s="1">
        <v>100090.0</v>
      </c>
      <c r="B92" s="1">
        <v>79.0</v>
      </c>
      <c r="C92" s="1">
        <v>25000.0</v>
      </c>
      <c r="D92" s="1" t="s">
        <v>25</v>
      </c>
      <c r="E92" s="1">
        <v>21193.61</v>
      </c>
      <c r="F92" s="1">
        <v>1.0</v>
      </c>
      <c r="G92" s="1">
        <v>17.0</v>
      </c>
      <c r="H92" s="1">
        <v>4.0</v>
      </c>
      <c r="I92" s="1" t="s">
        <v>22</v>
      </c>
      <c r="J92" s="1">
        <v>0.313</v>
      </c>
      <c r="K92" s="1">
        <v>0.273</v>
      </c>
      <c r="L92" s="6" t="str">
        <f>if(J92&gt;QUARTILE!$B$3, "TOP", if(J92&lt;QUARTILE!$B$4, "BOTTOM", 0))</f>
        <v>BOTTOM</v>
      </c>
      <c r="M92" s="6">
        <f t="shared" si="1"/>
        <v>2</v>
      </c>
      <c r="N92" s="6" t="str">
        <f t="shared" si="2"/>
        <v>Baby Boomer</v>
      </c>
      <c r="O92" s="6" t="str">
        <f t="shared" si="3"/>
        <v>Low Income</v>
      </c>
    </row>
    <row r="93" hidden="1">
      <c r="A93" s="1">
        <v>100091.0</v>
      </c>
      <c r="B93" s="1">
        <v>23.0</v>
      </c>
      <c r="C93" s="1">
        <v>10000.0</v>
      </c>
      <c r="D93" s="1" t="s">
        <v>23</v>
      </c>
      <c r="E93" s="1">
        <v>23140.31</v>
      </c>
      <c r="F93" s="1">
        <v>2.0</v>
      </c>
      <c r="G93" s="1">
        <v>20.0</v>
      </c>
      <c r="H93" s="1">
        <v>17.0</v>
      </c>
      <c r="I93" s="1" t="s">
        <v>22</v>
      </c>
      <c r="J93" s="1">
        <v>0.167</v>
      </c>
      <c r="K93" s="1">
        <v>0.447</v>
      </c>
      <c r="L93" s="6" t="str">
        <f>if(J93&gt;QUARTILE!$B$3, "TOP", if(J93&lt;QUARTILE!$B$4, "BOTTOM", 0))</f>
        <v>BOTTOM</v>
      </c>
      <c r="M93" s="6">
        <f t="shared" si="1"/>
        <v>2</v>
      </c>
      <c r="N93" s="6" t="str">
        <f t="shared" si="2"/>
        <v>Millenial</v>
      </c>
      <c r="O93" s="6" t="str">
        <f t="shared" si="3"/>
        <v>Low Income</v>
      </c>
    </row>
    <row r="94" hidden="1">
      <c r="A94" s="1">
        <v>100092.0</v>
      </c>
      <c r="B94" s="1">
        <v>71.0</v>
      </c>
      <c r="C94" s="1">
        <v>58000.0</v>
      </c>
      <c r="D94" s="1" t="s">
        <v>25</v>
      </c>
      <c r="E94" s="1">
        <v>23115.76</v>
      </c>
      <c r="F94" s="1">
        <v>2.0</v>
      </c>
      <c r="G94" s="1">
        <v>17.0</v>
      </c>
      <c r="H94" s="1">
        <v>5.0</v>
      </c>
      <c r="I94" s="1" t="s">
        <v>22</v>
      </c>
      <c r="J94" s="1">
        <v>0.773</v>
      </c>
      <c r="K94" s="1">
        <v>0.153</v>
      </c>
      <c r="L94" s="6">
        <f>if(J94&gt;QUARTILE!$B$3, "TOP", if(J94&lt;QUARTILE!$B$4, "BOTTOM", 0))</f>
        <v>0</v>
      </c>
      <c r="M94" s="6">
        <f t="shared" si="1"/>
        <v>2</v>
      </c>
      <c r="N94" s="6" t="str">
        <f t="shared" si="2"/>
        <v>Baby Boomer</v>
      </c>
      <c r="O94" s="6" t="str">
        <f t="shared" si="3"/>
        <v>Medium Income</v>
      </c>
    </row>
    <row r="95" hidden="1">
      <c r="A95" s="1">
        <v>100093.0</v>
      </c>
      <c r="B95" s="1">
        <v>59.0</v>
      </c>
      <c r="C95" s="1">
        <v>15000.0</v>
      </c>
      <c r="D95" s="1" t="s">
        <v>25</v>
      </c>
      <c r="E95" s="1">
        <v>547.12</v>
      </c>
      <c r="F95" s="1">
        <v>2.0</v>
      </c>
      <c r="G95" s="1">
        <v>18.0</v>
      </c>
      <c r="H95" s="1">
        <v>3.0</v>
      </c>
      <c r="I95" s="1" t="s">
        <v>22</v>
      </c>
      <c r="J95" s="1">
        <v>0.274</v>
      </c>
      <c r="K95" s="1">
        <v>0.653</v>
      </c>
      <c r="L95" s="6" t="str">
        <f>if(J95&gt;QUARTILE!$B$3, "TOP", if(J95&lt;QUARTILE!$B$4, "BOTTOM", 0))</f>
        <v>BOTTOM</v>
      </c>
      <c r="M95" s="6">
        <f t="shared" si="1"/>
        <v>2</v>
      </c>
      <c r="N95" s="6" t="str">
        <f t="shared" si="2"/>
        <v>Gen X</v>
      </c>
      <c r="O95" s="6" t="str">
        <f t="shared" si="3"/>
        <v>Low Income</v>
      </c>
    </row>
    <row r="96" hidden="1">
      <c r="A96" s="1">
        <v>100094.0</v>
      </c>
      <c r="B96" s="1">
        <v>21.0</v>
      </c>
      <c r="C96" s="1">
        <v>39000.0</v>
      </c>
      <c r="D96" s="1" t="s">
        <v>27</v>
      </c>
      <c r="E96" s="1">
        <v>45876.89</v>
      </c>
      <c r="F96" s="1">
        <v>5.0</v>
      </c>
      <c r="G96" s="1">
        <v>23.0</v>
      </c>
      <c r="H96" s="1">
        <v>11.0</v>
      </c>
      <c r="I96" s="1" t="s">
        <v>22</v>
      </c>
      <c r="J96" s="1">
        <v>0.148</v>
      </c>
      <c r="K96" s="1">
        <v>0.0</v>
      </c>
      <c r="L96" s="6" t="str">
        <f>if(J96&gt;QUARTILE!$B$3, "TOP", if(J96&lt;QUARTILE!$B$4, "BOTTOM", 0))</f>
        <v>BOTTOM</v>
      </c>
      <c r="M96" s="6">
        <f t="shared" si="1"/>
        <v>2</v>
      </c>
      <c r="N96" s="6" t="str">
        <f t="shared" si="2"/>
        <v>Millenial</v>
      </c>
      <c r="O96" s="6" t="str">
        <f t="shared" si="3"/>
        <v>Low Income</v>
      </c>
    </row>
    <row r="97" hidden="1">
      <c r="A97" s="1">
        <v>100095.0</v>
      </c>
      <c r="B97" s="1">
        <v>71.0</v>
      </c>
      <c r="C97" s="1">
        <v>18000.0</v>
      </c>
      <c r="D97" s="1" t="s">
        <v>27</v>
      </c>
      <c r="E97" s="1">
        <v>8253.01</v>
      </c>
      <c r="F97" s="1">
        <v>3.0</v>
      </c>
      <c r="G97" s="1">
        <v>29.0</v>
      </c>
      <c r="H97" s="1">
        <v>4.0</v>
      </c>
      <c r="I97" s="1" t="s">
        <v>22</v>
      </c>
      <c r="J97" s="1">
        <v>0.254</v>
      </c>
      <c r="K97" s="1">
        <v>0.449</v>
      </c>
      <c r="L97" s="6" t="str">
        <f>if(J97&gt;QUARTILE!$B$3, "TOP", if(J97&lt;QUARTILE!$B$4, "BOTTOM", 0))</f>
        <v>BOTTOM</v>
      </c>
      <c r="M97" s="6">
        <f t="shared" si="1"/>
        <v>2</v>
      </c>
      <c r="N97" s="6" t="str">
        <f t="shared" si="2"/>
        <v>Baby Boomer</v>
      </c>
      <c r="O97" s="6" t="str">
        <f t="shared" si="3"/>
        <v>Low Income</v>
      </c>
    </row>
    <row r="98" hidden="1">
      <c r="A98" s="1">
        <v>100096.0</v>
      </c>
      <c r="B98" s="1">
        <v>46.0</v>
      </c>
      <c r="C98" s="1">
        <v>36000.0</v>
      </c>
      <c r="D98" s="1" t="s">
        <v>25</v>
      </c>
      <c r="E98" s="1">
        <v>27264.51</v>
      </c>
      <c r="F98" s="1">
        <v>3.0</v>
      </c>
      <c r="G98" s="1">
        <v>23.0</v>
      </c>
      <c r="H98" s="1">
        <v>9.0</v>
      </c>
      <c r="I98" s="1" t="s">
        <v>22</v>
      </c>
      <c r="J98" s="1">
        <v>0.77</v>
      </c>
      <c r="K98" s="1">
        <v>0.929</v>
      </c>
      <c r="L98" s="6">
        <f>if(J98&gt;QUARTILE!$B$3, "TOP", if(J98&lt;QUARTILE!$B$4, "BOTTOM", 0))</f>
        <v>0</v>
      </c>
      <c r="M98" s="6">
        <f t="shared" si="1"/>
        <v>2</v>
      </c>
      <c r="N98" s="6" t="str">
        <f t="shared" si="2"/>
        <v>Gen X</v>
      </c>
      <c r="O98" s="6" t="str">
        <f t="shared" si="3"/>
        <v>Low Income</v>
      </c>
    </row>
    <row r="99" hidden="1">
      <c r="A99" s="1">
        <v>100097.0</v>
      </c>
      <c r="B99" s="1">
        <v>80.0</v>
      </c>
      <c r="C99" s="1">
        <v>48000.0</v>
      </c>
      <c r="D99" s="1" t="s">
        <v>23</v>
      </c>
      <c r="E99" s="1">
        <v>28526.24</v>
      </c>
      <c r="F99" s="1">
        <v>5.0</v>
      </c>
      <c r="G99" s="1">
        <v>20.0</v>
      </c>
      <c r="H99" s="1">
        <v>3.0</v>
      </c>
      <c r="I99" s="1" t="s">
        <v>22</v>
      </c>
      <c r="J99" s="1">
        <v>0.758</v>
      </c>
      <c r="K99" s="1">
        <v>0.847</v>
      </c>
      <c r="L99" s="6">
        <f>if(J99&gt;QUARTILE!$B$3, "TOP", if(J99&lt;QUARTILE!$B$4, "BOTTOM", 0))</f>
        <v>0</v>
      </c>
      <c r="M99" s="6">
        <f t="shared" si="1"/>
        <v>2</v>
      </c>
      <c r="N99" s="6" t="str">
        <f t="shared" si="2"/>
        <v>Silent</v>
      </c>
      <c r="O99" s="6" t="str">
        <f t="shared" si="3"/>
        <v>Medium Income</v>
      </c>
    </row>
    <row r="100" hidden="1">
      <c r="A100" s="1">
        <v>100098.0</v>
      </c>
      <c r="B100" s="1">
        <v>35.0</v>
      </c>
      <c r="C100" s="1">
        <v>32000.0</v>
      </c>
      <c r="D100" s="1" t="s">
        <v>23</v>
      </c>
      <c r="E100" s="1">
        <v>21028.18</v>
      </c>
      <c r="F100" s="1">
        <v>5.0</v>
      </c>
      <c r="G100" s="1">
        <v>22.0</v>
      </c>
      <c r="H100" s="1">
        <v>12.0</v>
      </c>
      <c r="I100" s="1" t="s">
        <v>18</v>
      </c>
      <c r="J100" s="1">
        <v>0.953</v>
      </c>
      <c r="K100" s="1">
        <v>0.754</v>
      </c>
      <c r="L100" s="6" t="str">
        <f>if(J100&gt;QUARTILE!$B$3, "TOP", if(J100&lt;QUARTILE!$B$4, "BOTTOM", 0))</f>
        <v>TOP</v>
      </c>
      <c r="M100" s="6">
        <f t="shared" si="1"/>
        <v>1</v>
      </c>
      <c r="N100" s="6" t="str">
        <f t="shared" si="2"/>
        <v>Gen X</v>
      </c>
      <c r="O100" s="6" t="str">
        <f t="shared" si="3"/>
        <v>Low Income</v>
      </c>
    </row>
    <row r="101" hidden="1">
      <c r="A101" s="1">
        <v>100099.0</v>
      </c>
      <c r="B101" s="1">
        <v>43.0</v>
      </c>
      <c r="C101" s="1">
        <v>35000.0</v>
      </c>
      <c r="D101" s="1" t="s">
        <v>27</v>
      </c>
      <c r="E101" s="1">
        <v>10046.12</v>
      </c>
      <c r="F101" s="1">
        <v>5.0</v>
      </c>
      <c r="G101" s="1">
        <v>10.0</v>
      </c>
      <c r="H101" s="1">
        <v>9.0</v>
      </c>
      <c r="I101" s="1" t="s">
        <v>22</v>
      </c>
      <c r="J101" s="1">
        <v>0.675</v>
      </c>
      <c r="K101" s="1">
        <v>0.091</v>
      </c>
      <c r="L101" s="6">
        <f>if(J101&gt;QUARTILE!$B$3, "TOP", if(J101&lt;QUARTILE!$B$4, "BOTTOM", 0))</f>
        <v>0</v>
      </c>
      <c r="M101" s="6">
        <f t="shared" si="1"/>
        <v>2</v>
      </c>
      <c r="N101" s="6" t="str">
        <f t="shared" si="2"/>
        <v>Gen X</v>
      </c>
      <c r="O101" s="6" t="str">
        <f t="shared" si="3"/>
        <v>Low Income</v>
      </c>
    </row>
    <row r="102" hidden="1">
      <c r="A102" s="1">
        <v>100100.0</v>
      </c>
      <c r="B102" s="1">
        <v>61.0</v>
      </c>
      <c r="C102" s="1">
        <v>21000.0</v>
      </c>
      <c r="D102" s="1" t="s">
        <v>27</v>
      </c>
      <c r="E102" s="1">
        <v>18749.48</v>
      </c>
      <c r="F102" s="1">
        <v>3.0</v>
      </c>
      <c r="G102" s="1">
        <v>19.0</v>
      </c>
      <c r="H102" s="1">
        <v>11.0</v>
      </c>
      <c r="I102" s="1" t="s">
        <v>22</v>
      </c>
      <c r="J102" s="1">
        <v>0.44</v>
      </c>
      <c r="K102" s="1">
        <v>0.52</v>
      </c>
      <c r="L102" s="6">
        <f>if(J102&gt;QUARTILE!$B$3, "TOP", if(J102&lt;QUARTILE!$B$4, "BOTTOM", 0))</f>
        <v>0</v>
      </c>
      <c r="M102" s="6">
        <f t="shared" si="1"/>
        <v>2</v>
      </c>
      <c r="N102" s="6" t="str">
        <f t="shared" si="2"/>
        <v>Baby Boomer</v>
      </c>
      <c r="O102" s="6" t="str">
        <f t="shared" si="3"/>
        <v>Low Income</v>
      </c>
    </row>
    <row r="103" hidden="1">
      <c r="A103" s="1">
        <v>100101.0</v>
      </c>
      <c r="B103" s="1">
        <v>51.0</v>
      </c>
      <c r="C103" s="1">
        <v>17000.0</v>
      </c>
      <c r="D103" s="1" t="s">
        <v>27</v>
      </c>
      <c r="E103" s="1">
        <v>820.58</v>
      </c>
      <c r="F103" s="1">
        <v>4.0</v>
      </c>
      <c r="G103" s="1">
        <v>24.0</v>
      </c>
      <c r="H103" s="1">
        <v>5.0</v>
      </c>
      <c r="I103" s="1" t="s">
        <v>22</v>
      </c>
      <c r="J103" s="1">
        <v>0.26</v>
      </c>
      <c r="K103" s="1">
        <v>0.669</v>
      </c>
      <c r="L103" s="6" t="str">
        <f>if(J103&gt;QUARTILE!$B$3, "TOP", if(J103&lt;QUARTILE!$B$4, "BOTTOM", 0))</f>
        <v>BOTTOM</v>
      </c>
      <c r="M103" s="6">
        <f t="shared" si="1"/>
        <v>2</v>
      </c>
      <c r="N103" s="6" t="str">
        <f t="shared" si="2"/>
        <v>Gen X</v>
      </c>
      <c r="O103" s="6" t="str">
        <f t="shared" si="3"/>
        <v>Low Income</v>
      </c>
    </row>
    <row r="104" hidden="1">
      <c r="A104" s="1">
        <v>100102.0</v>
      </c>
      <c r="B104" s="1">
        <v>27.0</v>
      </c>
      <c r="C104" s="1">
        <v>24000.0</v>
      </c>
      <c r="D104" s="1" t="s">
        <v>25</v>
      </c>
      <c r="E104" s="1">
        <v>28700.94</v>
      </c>
      <c r="F104" s="1">
        <v>5.0</v>
      </c>
      <c r="G104" s="1">
        <v>18.0</v>
      </c>
      <c r="H104" s="1">
        <v>11.0</v>
      </c>
      <c r="I104" s="1" t="s">
        <v>18</v>
      </c>
      <c r="J104" s="1">
        <v>0.808</v>
      </c>
      <c r="K104" s="1">
        <v>0.051</v>
      </c>
      <c r="L104" s="6">
        <f>if(J104&gt;QUARTILE!$B$3, "TOP", if(J104&lt;QUARTILE!$B$4, "BOTTOM", 0))</f>
        <v>0</v>
      </c>
      <c r="M104" s="6">
        <f t="shared" si="1"/>
        <v>1</v>
      </c>
      <c r="N104" s="6" t="str">
        <f t="shared" si="2"/>
        <v>Millenial</v>
      </c>
      <c r="O104" s="6" t="str">
        <f t="shared" si="3"/>
        <v>Low Income</v>
      </c>
    </row>
    <row r="105" hidden="1">
      <c r="A105" s="1">
        <v>100103.0</v>
      </c>
      <c r="B105" s="1">
        <v>79.0</v>
      </c>
      <c r="C105" s="1">
        <v>18000.0</v>
      </c>
      <c r="D105" s="1" t="s">
        <v>23</v>
      </c>
      <c r="E105" s="1">
        <v>2098.07</v>
      </c>
      <c r="F105" s="1">
        <v>4.0</v>
      </c>
      <c r="G105" s="1">
        <v>18.0</v>
      </c>
      <c r="H105" s="1">
        <v>2.0</v>
      </c>
      <c r="I105" s="1" t="s">
        <v>22</v>
      </c>
      <c r="J105" s="1">
        <v>0.462</v>
      </c>
      <c r="K105" s="1">
        <v>0.097</v>
      </c>
      <c r="L105" s="6">
        <f>if(J105&gt;QUARTILE!$B$3, "TOP", if(J105&lt;QUARTILE!$B$4, "BOTTOM", 0))</f>
        <v>0</v>
      </c>
      <c r="M105" s="6">
        <f t="shared" si="1"/>
        <v>2</v>
      </c>
      <c r="N105" s="6" t="str">
        <f t="shared" si="2"/>
        <v>Baby Boomer</v>
      </c>
      <c r="O105" s="6" t="str">
        <f t="shared" si="3"/>
        <v>Low Income</v>
      </c>
    </row>
    <row r="106" hidden="1">
      <c r="A106" s="1">
        <v>100104.0</v>
      </c>
      <c r="B106" s="1">
        <v>53.0</v>
      </c>
      <c r="C106" s="1">
        <v>97000.0</v>
      </c>
      <c r="D106" s="1" t="s">
        <v>27</v>
      </c>
      <c r="E106" s="1">
        <v>10108.5</v>
      </c>
      <c r="F106" s="1">
        <v>4.0</v>
      </c>
      <c r="G106" s="1">
        <v>22.0</v>
      </c>
      <c r="H106" s="1">
        <v>6.0</v>
      </c>
      <c r="I106" s="1" t="s">
        <v>22</v>
      </c>
      <c r="J106" s="1">
        <v>0.915</v>
      </c>
      <c r="K106" s="1">
        <v>0.0</v>
      </c>
      <c r="L106" s="6" t="str">
        <f>if(J106&gt;QUARTILE!$B$3, "TOP", if(J106&lt;QUARTILE!$B$4, "BOTTOM", 0))</f>
        <v>TOP</v>
      </c>
      <c r="M106" s="6">
        <f t="shared" si="1"/>
        <v>2</v>
      </c>
      <c r="N106" s="6" t="str">
        <f t="shared" si="2"/>
        <v>Gen X</v>
      </c>
      <c r="O106" s="6" t="str">
        <f t="shared" si="3"/>
        <v>Medium Income</v>
      </c>
    </row>
    <row r="107" hidden="1">
      <c r="A107" s="1">
        <v>100105.0</v>
      </c>
      <c r="B107" s="1">
        <v>31.0</v>
      </c>
      <c r="C107" s="1">
        <v>12000.0</v>
      </c>
      <c r="D107" s="1" t="s">
        <v>27</v>
      </c>
      <c r="E107" s="1">
        <v>2187.79</v>
      </c>
      <c r="F107" s="1">
        <v>1.0</v>
      </c>
      <c r="G107" s="1">
        <v>15.0</v>
      </c>
      <c r="H107" s="1">
        <v>11.0</v>
      </c>
      <c r="I107" s="1" t="s">
        <v>22</v>
      </c>
      <c r="J107" s="1">
        <v>0.852</v>
      </c>
      <c r="K107" s="1">
        <v>0.323</v>
      </c>
      <c r="L107" s="6" t="str">
        <f>if(J107&gt;QUARTILE!$B$3, "TOP", if(J107&lt;QUARTILE!$B$4, "BOTTOM", 0))</f>
        <v>TOP</v>
      </c>
      <c r="M107" s="6">
        <f t="shared" si="1"/>
        <v>2</v>
      </c>
      <c r="N107" s="6" t="str">
        <f t="shared" si="2"/>
        <v>Gen X</v>
      </c>
      <c r="O107" s="6" t="str">
        <f t="shared" si="3"/>
        <v>Low Income</v>
      </c>
    </row>
    <row r="108" hidden="1">
      <c r="A108" s="1">
        <v>100106.0</v>
      </c>
      <c r="B108" s="1">
        <v>48.0</v>
      </c>
      <c r="C108" s="1">
        <v>40000.0</v>
      </c>
      <c r="D108" s="1" t="s">
        <v>25</v>
      </c>
      <c r="E108" s="1">
        <v>36289.24</v>
      </c>
      <c r="F108" s="1">
        <v>3.0</v>
      </c>
      <c r="G108" s="1">
        <v>16.0</v>
      </c>
      <c r="H108" s="1">
        <v>10.0</v>
      </c>
      <c r="I108" s="1" t="s">
        <v>18</v>
      </c>
      <c r="J108" s="1">
        <v>0.502</v>
      </c>
      <c r="K108" s="1">
        <v>0.777</v>
      </c>
      <c r="L108" s="6">
        <f>if(J108&gt;QUARTILE!$B$3, "TOP", if(J108&lt;QUARTILE!$B$4, "BOTTOM", 0))</f>
        <v>0</v>
      </c>
      <c r="M108" s="6">
        <f t="shared" si="1"/>
        <v>1</v>
      </c>
      <c r="N108" s="6" t="str">
        <f t="shared" si="2"/>
        <v>Gen X</v>
      </c>
      <c r="O108" s="6" t="str">
        <f t="shared" si="3"/>
        <v>Low Income</v>
      </c>
    </row>
    <row r="109" hidden="1">
      <c r="A109" s="1">
        <v>100107.0</v>
      </c>
      <c r="B109" s="1">
        <v>65.0</v>
      </c>
      <c r="C109" s="1">
        <v>30000.0</v>
      </c>
      <c r="D109" s="1" t="s">
        <v>27</v>
      </c>
      <c r="E109" s="1">
        <v>15983.6</v>
      </c>
      <c r="F109" s="1">
        <v>4.0</v>
      </c>
      <c r="G109" s="1">
        <v>28.0</v>
      </c>
      <c r="H109" s="1">
        <v>3.0</v>
      </c>
      <c r="I109" s="1" t="s">
        <v>22</v>
      </c>
      <c r="J109" s="1">
        <v>0.344</v>
      </c>
      <c r="K109" s="1">
        <v>0.457</v>
      </c>
      <c r="L109" s="6">
        <f>if(J109&gt;QUARTILE!$B$3, "TOP", if(J109&lt;QUARTILE!$B$4, "BOTTOM", 0))</f>
        <v>0</v>
      </c>
      <c r="M109" s="6">
        <f t="shared" si="1"/>
        <v>2</v>
      </c>
      <c r="N109" s="6" t="str">
        <f t="shared" si="2"/>
        <v>Baby Boomer</v>
      </c>
      <c r="O109" s="6" t="str">
        <f t="shared" si="3"/>
        <v>Low Income</v>
      </c>
    </row>
    <row r="110" hidden="1">
      <c r="A110" s="1">
        <v>100108.0</v>
      </c>
      <c r="B110" s="1">
        <v>32.0</v>
      </c>
      <c r="C110" s="1">
        <v>25000.0</v>
      </c>
      <c r="D110" s="1" t="s">
        <v>25</v>
      </c>
      <c r="E110" s="1">
        <v>23485.38</v>
      </c>
      <c r="F110" s="1">
        <v>3.0</v>
      </c>
      <c r="G110" s="1">
        <v>23.0</v>
      </c>
      <c r="H110" s="1">
        <v>9.0</v>
      </c>
      <c r="I110" s="1" t="s">
        <v>22</v>
      </c>
      <c r="J110" s="1">
        <v>0.964</v>
      </c>
      <c r="K110" s="1">
        <v>0.853</v>
      </c>
      <c r="L110" s="6" t="str">
        <f>if(J110&gt;QUARTILE!$B$3, "TOP", if(J110&lt;QUARTILE!$B$4, "BOTTOM", 0))</f>
        <v>TOP</v>
      </c>
      <c r="M110" s="6">
        <f t="shared" si="1"/>
        <v>2</v>
      </c>
      <c r="N110" s="6" t="str">
        <f t="shared" si="2"/>
        <v>Gen X</v>
      </c>
      <c r="O110" s="6" t="str">
        <f t="shared" si="3"/>
        <v>Low Income</v>
      </c>
    </row>
    <row r="111" hidden="1">
      <c r="A111" s="1">
        <v>100109.0</v>
      </c>
      <c r="B111" s="1">
        <v>25.0</v>
      </c>
      <c r="C111" s="1">
        <v>54000.0</v>
      </c>
      <c r="D111" s="1" t="s">
        <v>27</v>
      </c>
      <c r="E111" s="1">
        <v>22950.73</v>
      </c>
      <c r="F111" s="1">
        <v>3.0</v>
      </c>
      <c r="G111" s="1">
        <v>18.0</v>
      </c>
      <c r="H111" s="1">
        <v>10.0</v>
      </c>
      <c r="I111" s="1" t="s">
        <v>22</v>
      </c>
      <c r="J111" s="1">
        <v>0.497</v>
      </c>
      <c r="K111" s="1">
        <v>0.084</v>
      </c>
      <c r="L111" s="6">
        <f>if(J111&gt;QUARTILE!$B$3, "TOP", if(J111&lt;QUARTILE!$B$4, "BOTTOM", 0))</f>
        <v>0</v>
      </c>
      <c r="M111" s="6">
        <f t="shared" si="1"/>
        <v>2</v>
      </c>
      <c r="N111" s="6" t="str">
        <f t="shared" si="2"/>
        <v>Millenial</v>
      </c>
      <c r="O111" s="6" t="str">
        <f t="shared" si="3"/>
        <v>Medium Income</v>
      </c>
    </row>
    <row r="112" hidden="1">
      <c r="A112" s="1">
        <v>100110.0</v>
      </c>
      <c r="B112" s="1">
        <v>31.0</v>
      </c>
      <c r="C112" s="1">
        <v>26000.0</v>
      </c>
      <c r="D112" s="1" t="s">
        <v>17</v>
      </c>
      <c r="E112" s="1">
        <v>36853.42</v>
      </c>
      <c r="F112" s="1">
        <v>1.0</v>
      </c>
      <c r="G112" s="1">
        <v>20.0</v>
      </c>
      <c r="H112" s="1">
        <v>19.0</v>
      </c>
      <c r="I112" s="1" t="s">
        <v>22</v>
      </c>
      <c r="J112" s="1">
        <v>0.807</v>
      </c>
      <c r="K112" s="1">
        <v>0.0</v>
      </c>
      <c r="L112" s="6">
        <f>if(J112&gt;QUARTILE!$B$3, "TOP", if(J112&lt;QUARTILE!$B$4, "BOTTOM", 0))</f>
        <v>0</v>
      </c>
      <c r="M112" s="6">
        <f t="shared" si="1"/>
        <v>2</v>
      </c>
      <c r="N112" s="6" t="str">
        <f t="shared" si="2"/>
        <v>Gen X</v>
      </c>
      <c r="O112" s="6" t="str">
        <f t="shared" si="3"/>
        <v>Low Income</v>
      </c>
    </row>
    <row r="113" hidden="1">
      <c r="A113" s="1">
        <v>100111.0</v>
      </c>
      <c r="B113" s="1">
        <v>40.0</v>
      </c>
      <c r="C113" s="1">
        <v>15000.0</v>
      </c>
      <c r="D113" s="1" t="s">
        <v>27</v>
      </c>
      <c r="E113" s="1">
        <v>2844.4</v>
      </c>
      <c r="F113" s="1">
        <v>3.0</v>
      </c>
      <c r="G113" s="1">
        <v>22.0</v>
      </c>
      <c r="H113" s="1">
        <v>7.0</v>
      </c>
      <c r="I113" s="1" t="s">
        <v>22</v>
      </c>
      <c r="J113" s="1">
        <v>0.378</v>
      </c>
      <c r="K113" s="1">
        <v>0.804</v>
      </c>
      <c r="L113" s="6">
        <f>if(J113&gt;QUARTILE!$B$3, "TOP", if(J113&lt;QUARTILE!$B$4, "BOTTOM", 0))</f>
        <v>0</v>
      </c>
      <c r="M113" s="6">
        <f t="shared" si="1"/>
        <v>2</v>
      </c>
      <c r="N113" s="6" t="str">
        <f t="shared" si="2"/>
        <v>Gen X</v>
      </c>
      <c r="O113" s="6" t="str">
        <f t="shared" si="3"/>
        <v>Low Income</v>
      </c>
    </row>
    <row r="114" hidden="1">
      <c r="A114" s="1">
        <v>100112.0</v>
      </c>
      <c r="B114" s="1">
        <v>77.0</v>
      </c>
      <c r="C114" s="1">
        <v>26000.0</v>
      </c>
      <c r="D114" s="1" t="s">
        <v>25</v>
      </c>
      <c r="E114" s="1">
        <v>21560.21</v>
      </c>
      <c r="F114" s="1">
        <v>4.0</v>
      </c>
      <c r="G114" s="1">
        <v>20.0</v>
      </c>
      <c r="H114" s="1">
        <v>13.0</v>
      </c>
      <c r="I114" s="1" t="s">
        <v>18</v>
      </c>
      <c r="J114" s="1">
        <v>0.781</v>
      </c>
      <c r="K114" s="1">
        <v>0.448</v>
      </c>
      <c r="L114" s="6">
        <f>if(J114&gt;QUARTILE!$B$3, "TOP", if(J114&lt;QUARTILE!$B$4, "BOTTOM", 0))</f>
        <v>0</v>
      </c>
      <c r="M114" s="6">
        <f t="shared" si="1"/>
        <v>1</v>
      </c>
      <c r="N114" s="6" t="str">
        <f t="shared" si="2"/>
        <v>Baby Boomer</v>
      </c>
      <c r="O114" s="6" t="str">
        <f t="shared" si="3"/>
        <v>Low Income</v>
      </c>
    </row>
    <row r="115" hidden="1">
      <c r="A115" s="1">
        <v>100113.0</v>
      </c>
      <c r="B115" s="1">
        <v>74.0</v>
      </c>
      <c r="C115" s="1">
        <v>20000.0</v>
      </c>
      <c r="D115" s="1" t="s">
        <v>25</v>
      </c>
      <c r="E115" s="1">
        <v>17119.63</v>
      </c>
      <c r="F115" s="1">
        <v>2.0</v>
      </c>
      <c r="G115" s="1">
        <v>28.0</v>
      </c>
      <c r="H115" s="1">
        <v>4.0</v>
      </c>
      <c r="I115" s="1" t="s">
        <v>22</v>
      </c>
      <c r="J115" s="1">
        <v>0.224</v>
      </c>
      <c r="K115" s="1">
        <v>0.471</v>
      </c>
      <c r="L115" s="6" t="str">
        <f>if(J115&gt;QUARTILE!$B$3, "TOP", if(J115&lt;QUARTILE!$B$4, "BOTTOM", 0))</f>
        <v>BOTTOM</v>
      </c>
      <c r="M115" s="6">
        <f t="shared" si="1"/>
        <v>2</v>
      </c>
      <c r="N115" s="6" t="str">
        <f t="shared" si="2"/>
        <v>Baby Boomer</v>
      </c>
      <c r="O115" s="6" t="str">
        <f t="shared" si="3"/>
        <v>Low Income</v>
      </c>
    </row>
    <row r="116" hidden="1">
      <c r="A116" s="1">
        <v>100114.0</v>
      </c>
      <c r="B116" s="1">
        <v>79.0</v>
      </c>
      <c r="C116" s="1">
        <v>30000.0</v>
      </c>
      <c r="D116" s="1" t="s">
        <v>27</v>
      </c>
      <c r="E116" s="1">
        <v>627.69</v>
      </c>
      <c r="F116" s="1">
        <v>4.0</v>
      </c>
      <c r="G116" s="1">
        <v>28.0</v>
      </c>
      <c r="H116" s="1">
        <v>6.0</v>
      </c>
      <c r="I116" s="1" t="s">
        <v>22</v>
      </c>
      <c r="J116" s="1">
        <v>0.836</v>
      </c>
      <c r="K116" s="1">
        <v>0.426</v>
      </c>
      <c r="L116" s="6" t="str">
        <f>if(J116&gt;QUARTILE!$B$3, "TOP", if(J116&lt;QUARTILE!$B$4, "BOTTOM", 0))</f>
        <v>TOP</v>
      </c>
      <c r="M116" s="6">
        <f t="shared" si="1"/>
        <v>2</v>
      </c>
      <c r="N116" s="6" t="str">
        <f t="shared" si="2"/>
        <v>Baby Boomer</v>
      </c>
      <c r="O116" s="6" t="str">
        <f t="shared" si="3"/>
        <v>Low Income</v>
      </c>
    </row>
    <row r="117" hidden="1">
      <c r="A117" s="1">
        <v>100115.0</v>
      </c>
      <c r="B117" s="1">
        <v>57.0</v>
      </c>
      <c r="C117" s="1">
        <v>36000.0</v>
      </c>
      <c r="D117" s="1" t="s">
        <v>27</v>
      </c>
      <c r="E117" s="1">
        <v>4498.48</v>
      </c>
      <c r="F117" s="1">
        <v>4.0</v>
      </c>
      <c r="G117" s="1">
        <v>20.0</v>
      </c>
      <c r="H117" s="1">
        <v>7.0</v>
      </c>
      <c r="I117" s="1" t="s">
        <v>22</v>
      </c>
      <c r="J117" s="1">
        <v>0.983</v>
      </c>
      <c r="K117" s="1">
        <v>0.331</v>
      </c>
      <c r="L117" s="6" t="str">
        <f>if(J117&gt;QUARTILE!$B$3, "TOP", if(J117&lt;QUARTILE!$B$4, "BOTTOM", 0))</f>
        <v>TOP</v>
      </c>
      <c r="M117" s="6">
        <f t="shared" si="1"/>
        <v>2</v>
      </c>
      <c r="N117" s="6" t="str">
        <f t="shared" si="2"/>
        <v>Gen X</v>
      </c>
      <c r="O117" s="6" t="str">
        <f t="shared" si="3"/>
        <v>Low Income</v>
      </c>
    </row>
    <row r="118" hidden="1">
      <c r="A118" s="1">
        <v>100116.0</v>
      </c>
      <c r="B118" s="1">
        <v>38.0</v>
      </c>
      <c r="C118" s="1">
        <v>13000.0</v>
      </c>
      <c r="D118" s="1" t="s">
        <v>25</v>
      </c>
      <c r="E118" s="1">
        <v>6227.79</v>
      </c>
      <c r="F118" s="1">
        <v>3.0</v>
      </c>
      <c r="G118" s="1">
        <v>14.0</v>
      </c>
      <c r="H118" s="1">
        <v>12.0</v>
      </c>
      <c r="I118" s="1" t="s">
        <v>18</v>
      </c>
      <c r="J118" s="1">
        <v>0.816</v>
      </c>
      <c r="K118" s="1">
        <v>0.886</v>
      </c>
      <c r="L118" s="6">
        <f>if(J118&gt;QUARTILE!$B$3, "TOP", if(J118&lt;QUARTILE!$B$4, "BOTTOM", 0))</f>
        <v>0</v>
      </c>
      <c r="M118" s="6">
        <f t="shared" si="1"/>
        <v>1</v>
      </c>
      <c r="N118" s="6" t="str">
        <f t="shared" si="2"/>
        <v>Gen X</v>
      </c>
      <c r="O118" s="6" t="str">
        <f t="shared" si="3"/>
        <v>Low Income</v>
      </c>
    </row>
    <row r="119" hidden="1">
      <c r="A119" s="1">
        <v>100117.0</v>
      </c>
      <c r="B119" s="1">
        <v>33.0</v>
      </c>
      <c r="C119" s="1">
        <v>45000.0</v>
      </c>
      <c r="D119" s="1" t="s">
        <v>27</v>
      </c>
      <c r="E119" s="1">
        <v>1506.47</v>
      </c>
      <c r="F119" s="1">
        <v>4.0</v>
      </c>
      <c r="G119" s="1">
        <v>18.0</v>
      </c>
      <c r="H119" s="1">
        <v>13.0</v>
      </c>
      <c r="I119" s="1" t="s">
        <v>22</v>
      </c>
      <c r="J119" s="1">
        <v>0.359</v>
      </c>
      <c r="K119" s="1">
        <v>0.471</v>
      </c>
      <c r="L119" s="6">
        <f>if(J119&gt;QUARTILE!$B$3, "TOP", if(J119&lt;QUARTILE!$B$4, "BOTTOM", 0))</f>
        <v>0</v>
      </c>
      <c r="M119" s="6">
        <f t="shared" si="1"/>
        <v>2</v>
      </c>
      <c r="N119" s="6" t="str">
        <f t="shared" si="2"/>
        <v>Gen X</v>
      </c>
      <c r="O119" s="6" t="str">
        <f t="shared" si="3"/>
        <v>Medium Income</v>
      </c>
    </row>
    <row r="120" hidden="1">
      <c r="A120" s="1">
        <v>100118.0</v>
      </c>
      <c r="B120" s="1">
        <v>62.0</v>
      </c>
      <c r="C120" s="1">
        <v>19000.0</v>
      </c>
      <c r="D120" s="1" t="s">
        <v>23</v>
      </c>
      <c r="E120" s="1">
        <v>8761.41</v>
      </c>
      <c r="F120" s="1">
        <v>2.0</v>
      </c>
      <c r="G120" s="1">
        <v>13.0</v>
      </c>
      <c r="H120" s="1">
        <v>4.0</v>
      </c>
      <c r="I120" s="1" t="s">
        <v>22</v>
      </c>
      <c r="J120" s="1">
        <v>0.605</v>
      </c>
      <c r="K120" s="1">
        <v>0.974</v>
      </c>
      <c r="L120" s="6">
        <f>if(J120&gt;QUARTILE!$B$3, "TOP", if(J120&lt;QUARTILE!$B$4, "BOTTOM", 0))</f>
        <v>0</v>
      </c>
      <c r="M120" s="6">
        <f t="shared" si="1"/>
        <v>2</v>
      </c>
      <c r="N120" s="6" t="str">
        <f t="shared" si="2"/>
        <v>Baby Boomer</v>
      </c>
      <c r="O120" s="6" t="str">
        <f t="shared" si="3"/>
        <v>Low Income</v>
      </c>
    </row>
    <row r="121" hidden="1">
      <c r="A121" s="1">
        <v>100119.0</v>
      </c>
      <c r="B121" s="1">
        <v>35.0</v>
      </c>
      <c r="C121" s="1">
        <v>29000.0</v>
      </c>
      <c r="D121" s="1" t="s">
        <v>24</v>
      </c>
      <c r="E121" s="1">
        <v>551.59</v>
      </c>
      <c r="F121" s="1">
        <v>3.0</v>
      </c>
      <c r="G121" s="1">
        <v>21.0</v>
      </c>
      <c r="H121" s="1">
        <v>11.0</v>
      </c>
      <c r="I121" s="1" t="s">
        <v>22</v>
      </c>
      <c r="J121" s="1">
        <v>0.67</v>
      </c>
      <c r="K121" s="1">
        <v>0.847</v>
      </c>
      <c r="L121" s="6">
        <f>if(J121&gt;QUARTILE!$B$3, "TOP", if(J121&lt;QUARTILE!$B$4, "BOTTOM", 0))</f>
        <v>0</v>
      </c>
      <c r="M121" s="6">
        <f t="shared" si="1"/>
        <v>2</v>
      </c>
      <c r="N121" s="6" t="str">
        <f t="shared" si="2"/>
        <v>Gen X</v>
      </c>
      <c r="O121" s="6" t="str">
        <f t="shared" si="3"/>
        <v>Low Income</v>
      </c>
    </row>
    <row r="122" hidden="1">
      <c r="A122" s="1">
        <v>100120.0</v>
      </c>
      <c r="B122" s="1">
        <v>64.0</v>
      </c>
      <c r="C122" s="1">
        <v>32000.0</v>
      </c>
      <c r="D122" s="1" t="s">
        <v>17</v>
      </c>
      <c r="E122" s="1">
        <v>16112.15</v>
      </c>
      <c r="F122" s="1">
        <v>5.0</v>
      </c>
      <c r="G122" s="1">
        <v>15.0</v>
      </c>
      <c r="H122" s="1">
        <v>5.0</v>
      </c>
      <c r="I122" s="1" t="s">
        <v>22</v>
      </c>
      <c r="J122" s="1">
        <v>0.193</v>
      </c>
      <c r="K122" s="1">
        <v>0.688</v>
      </c>
      <c r="L122" s="6" t="str">
        <f>if(J122&gt;QUARTILE!$B$3, "TOP", if(J122&lt;QUARTILE!$B$4, "BOTTOM", 0))</f>
        <v>BOTTOM</v>
      </c>
      <c r="M122" s="6">
        <f t="shared" si="1"/>
        <v>2</v>
      </c>
      <c r="N122" s="6" t="str">
        <f t="shared" si="2"/>
        <v>Baby Boomer</v>
      </c>
      <c r="O122" s="6" t="str">
        <f t="shared" si="3"/>
        <v>Low Income</v>
      </c>
    </row>
    <row r="123" hidden="1">
      <c r="A123" s="1">
        <v>100121.0</v>
      </c>
      <c r="B123" s="1">
        <v>70.0</v>
      </c>
      <c r="C123" s="1">
        <v>27000.0</v>
      </c>
      <c r="D123" s="1" t="s">
        <v>25</v>
      </c>
      <c r="E123" s="1">
        <v>4752.48</v>
      </c>
      <c r="F123" s="1">
        <v>4.0</v>
      </c>
      <c r="G123" s="1">
        <v>23.0</v>
      </c>
      <c r="H123" s="1">
        <v>6.0</v>
      </c>
      <c r="I123" s="1" t="s">
        <v>22</v>
      </c>
      <c r="J123" s="1">
        <v>0.333</v>
      </c>
      <c r="K123" s="1">
        <v>0.586</v>
      </c>
      <c r="L123" s="6">
        <f>if(J123&gt;QUARTILE!$B$3, "TOP", if(J123&lt;QUARTILE!$B$4, "BOTTOM", 0))</f>
        <v>0</v>
      </c>
      <c r="M123" s="6">
        <f t="shared" si="1"/>
        <v>2</v>
      </c>
      <c r="N123" s="6" t="str">
        <f t="shared" si="2"/>
        <v>Baby Boomer</v>
      </c>
      <c r="O123" s="6" t="str">
        <f t="shared" si="3"/>
        <v>Low Income</v>
      </c>
    </row>
    <row r="124" hidden="1">
      <c r="A124" s="1">
        <v>100122.0</v>
      </c>
      <c r="B124" s="1">
        <v>41.0</v>
      </c>
      <c r="C124" s="1">
        <v>21000.0</v>
      </c>
      <c r="D124" s="1" t="s">
        <v>25</v>
      </c>
      <c r="E124" s="1">
        <v>6765.56</v>
      </c>
      <c r="F124" s="1">
        <v>4.0</v>
      </c>
      <c r="G124" s="1">
        <v>23.0</v>
      </c>
      <c r="H124" s="1">
        <v>17.0</v>
      </c>
      <c r="I124" s="1" t="s">
        <v>22</v>
      </c>
      <c r="J124" s="1">
        <v>0.852</v>
      </c>
      <c r="K124" s="1">
        <v>0.785</v>
      </c>
      <c r="L124" s="6" t="str">
        <f>if(J124&gt;QUARTILE!$B$3, "TOP", if(J124&lt;QUARTILE!$B$4, "BOTTOM", 0))</f>
        <v>TOP</v>
      </c>
      <c r="M124" s="6">
        <f t="shared" si="1"/>
        <v>2</v>
      </c>
      <c r="N124" s="6" t="str">
        <f t="shared" si="2"/>
        <v>Gen X</v>
      </c>
      <c r="O124" s="6" t="str">
        <f t="shared" si="3"/>
        <v>Low Income</v>
      </c>
    </row>
    <row r="125" hidden="1">
      <c r="A125" s="1">
        <v>100123.0</v>
      </c>
      <c r="B125" s="1">
        <v>43.0</v>
      </c>
      <c r="C125" s="1">
        <v>16000.0</v>
      </c>
      <c r="D125" s="1" t="s">
        <v>23</v>
      </c>
      <c r="E125" s="1">
        <v>48263.99</v>
      </c>
      <c r="F125" s="1">
        <v>1.0</v>
      </c>
      <c r="G125" s="1">
        <v>16.0</v>
      </c>
      <c r="H125" s="1">
        <v>6.0</v>
      </c>
      <c r="I125" s="1" t="s">
        <v>18</v>
      </c>
      <c r="J125" s="1">
        <v>1.0</v>
      </c>
      <c r="K125" s="1">
        <v>0.782</v>
      </c>
      <c r="L125" s="6" t="str">
        <f>if(J125&gt;QUARTILE!$B$3, "TOP", if(J125&lt;QUARTILE!$B$4, "BOTTOM", 0))</f>
        <v>TOP</v>
      </c>
      <c r="M125" s="6">
        <f t="shared" si="1"/>
        <v>1</v>
      </c>
      <c r="N125" s="6" t="str">
        <f t="shared" si="2"/>
        <v>Gen X</v>
      </c>
      <c r="O125" s="6" t="str">
        <f t="shared" si="3"/>
        <v>Low Income</v>
      </c>
    </row>
    <row r="126" hidden="1">
      <c r="A126" s="1">
        <v>100124.0</v>
      </c>
      <c r="B126" s="1">
        <v>42.0</v>
      </c>
      <c r="C126" s="1">
        <v>19000.0</v>
      </c>
      <c r="D126" s="1" t="s">
        <v>23</v>
      </c>
      <c r="E126" s="1">
        <v>13975.94</v>
      </c>
      <c r="F126" s="1">
        <v>5.0</v>
      </c>
      <c r="G126" s="1">
        <v>16.0</v>
      </c>
      <c r="H126" s="1">
        <v>13.0</v>
      </c>
      <c r="I126" s="1" t="s">
        <v>22</v>
      </c>
      <c r="J126" s="1">
        <v>0.322</v>
      </c>
      <c r="K126" s="1">
        <v>0.083</v>
      </c>
      <c r="L126" s="6">
        <f>if(J126&gt;QUARTILE!$B$3, "TOP", if(J126&lt;QUARTILE!$B$4, "BOTTOM", 0))</f>
        <v>0</v>
      </c>
      <c r="M126" s="6">
        <f t="shared" si="1"/>
        <v>2</v>
      </c>
      <c r="N126" s="6" t="str">
        <f t="shared" si="2"/>
        <v>Gen X</v>
      </c>
      <c r="O126" s="6" t="str">
        <f t="shared" si="3"/>
        <v>Low Income</v>
      </c>
    </row>
    <row r="127" hidden="1">
      <c r="A127" s="1">
        <v>100125.0</v>
      </c>
      <c r="B127" s="1">
        <v>77.0</v>
      </c>
      <c r="C127" s="1">
        <v>56000.0</v>
      </c>
      <c r="D127" s="1" t="s">
        <v>23</v>
      </c>
      <c r="E127" s="1">
        <v>6267.22</v>
      </c>
      <c r="F127" s="1">
        <v>5.0</v>
      </c>
      <c r="G127" s="1">
        <v>18.0</v>
      </c>
      <c r="H127" s="1">
        <v>8.0</v>
      </c>
      <c r="I127" s="1" t="s">
        <v>22</v>
      </c>
      <c r="J127" s="1">
        <v>0.298</v>
      </c>
      <c r="K127" s="1">
        <v>0.31</v>
      </c>
      <c r="L127" s="6" t="str">
        <f>if(J127&gt;QUARTILE!$B$3, "TOP", if(J127&lt;QUARTILE!$B$4, "BOTTOM", 0))</f>
        <v>BOTTOM</v>
      </c>
      <c r="M127" s="6">
        <f t="shared" si="1"/>
        <v>2</v>
      </c>
      <c r="N127" s="6" t="str">
        <f t="shared" si="2"/>
        <v>Baby Boomer</v>
      </c>
      <c r="O127" s="6" t="str">
        <f t="shared" si="3"/>
        <v>Medium Income</v>
      </c>
    </row>
    <row r="128" hidden="1">
      <c r="A128" s="1">
        <v>100126.0</v>
      </c>
      <c r="B128" s="1">
        <v>77.0</v>
      </c>
      <c r="C128" s="1">
        <v>13000.0</v>
      </c>
      <c r="D128" s="1" t="s">
        <v>27</v>
      </c>
      <c r="E128" s="1">
        <v>18249.05</v>
      </c>
      <c r="F128" s="1">
        <v>2.0</v>
      </c>
      <c r="G128" s="1">
        <v>15.0</v>
      </c>
      <c r="H128" s="1">
        <v>7.0</v>
      </c>
      <c r="I128" s="1" t="s">
        <v>22</v>
      </c>
      <c r="J128" s="1">
        <v>0.982</v>
      </c>
      <c r="K128" s="1">
        <v>0.805</v>
      </c>
      <c r="L128" s="6" t="str">
        <f>if(J128&gt;QUARTILE!$B$3, "TOP", if(J128&lt;QUARTILE!$B$4, "BOTTOM", 0))</f>
        <v>TOP</v>
      </c>
      <c r="M128" s="6">
        <f t="shared" si="1"/>
        <v>2</v>
      </c>
      <c r="N128" s="6" t="str">
        <f t="shared" si="2"/>
        <v>Baby Boomer</v>
      </c>
      <c r="O128" s="6" t="str">
        <f t="shared" si="3"/>
        <v>Low Income</v>
      </c>
    </row>
    <row r="129" hidden="1">
      <c r="A129" s="1">
        <v>100127.0</v>
      </c>
      <c r="B129" s="1">
        <v>77.0</v>
      </c>
      <c r="C129" s="1">
        <v>14000.0</v>
      </c>
      <c r="D129" s="1" t="s">
        <v>17</v>
      </c>
      <c r="E129" s="1">
        <v>4504.7</v>
      </c>
      <c r="F129" s="1">
        <v>5.0</v>
      </c>
      <c r="G129" s="1">
        <v>21.0</v>
      </c>
      <c r="H129" s="1">
        <v>7.0</v>
      </c>
      <c r="I129" s="1" t="s">
        <v>22</v>
      </c>
      <c r="J129" s="1">
        <v>0.32</v>
      </c>
      <c r="K129" s="1">
        <v>0.171</v>
      </c>
      <c r="L129" s="6">
        <f>if(J129&gt;QUARTILE!$B$3, "TOP", if(J129&lt;QUARTILE!$B$4, "BOTTOM", 0))</f>
        <v>0</v>
      </c>
      <c r="M129" s="6">
        <f t="shared" si="1"/>
        <v>2</v>
      </c>
      <c r="N129" s="6" t="str">
        <f t="shared" si="2"/>
        <v>Baby Boomer</v>
      </c>
      <c r="O129" s="6" t="str">
        <f t="shared" si="3"/>
        <v>Low Income</v>
      </c>
    </row>
    <row r="130" hidden="1">
      <c r="A130" s="1">
        <v>100128.0</v>
      </c>
      <c r="B130" s="1">
        <v>62.0</v>
      </c>
      <c r="C130" s="1">
        <v>14000.0</v>
      </c>
      <c r="D130" s="1" t="s">
        <v>25</v>
      </c>
      <c r="E130" s="1">
        <v>1546.17</v>
      </c>
      <c r="F130" s="1">
        <v>1.0</v>
      </c>
      <c r="G130" s="1">
        <v>24.0</v>
      </c>
      <c r="H130" s="1">
        <v>4.0</v>
      </c>
      <c r="I130" s="1" t="s">
        <v>22</v>
      </c>
      <c r="J130" s="1">
        <v>0.828</v>
      </c>
      <c r="K130" s="1">
        <v>0.586</v>
      </c>
      <c r="L130" s="6" t="str">
        <f>if(J130&gt;QUARTILE!$B$3, "TOP", if(J130&lt;QUARTILE!$B$4, "BOTTOM", 0))</f>
        <v>TOP</v>
      </c>
      <c r="M130" s="6">
        <f t="shared" si="1"/>
        <v>2</v>
      </c>
      <c r="N130" s="6" t="str">
        <f t="shared" si="2"/>
        <v>Baby Boomer</v>
      </c>
      <c r="O130" s="6" t="str">
        <f t="shared" si="3"/>
        <v>Low Income</v>
      </c>
    </row>
    <row r="131" hidden="1">
      <c r="A131" s="1">
        <v>100129.0</v>
      </c>
      <c r="B131" s="1">
        <v>58.0</v>
      </c>
      <c r="C131" s="1">
        <v>24000.0</v>
      </c>
      <c r="D131" s="1" t="s">
        <v>25</v>
      </c>
      <c r="E131" s="1">
        <v>422.56</v>
      </c>
      <c r="F131" s="1">
        <v>2.0</v>
      </c>
      <c r="G131" s="1">
        <v>23.0</v>
      </c>
      <c r="H131" s="1">
        <v>7.0</v>
      </c>
      <c r="I131" s="1" t="s">
        <v>22</v>
      </c>
      <c r="J131" s="1">
        <v>0.429</v>
      </c>
      <c r="K131" s="1">
        <v>0.78</v>
      </c>
      <c r="L131" s="6">
        <f>if(J131&gt;QUARTILE!$B$3, "TOP", if(J131&lt;QUARTILE!$B$4, "BOTTOM", 0))</f>
        <v>0</v>
      </c>
      <c r="M131" s="6">
        <f t="shared" si="1"/>
        <v>2</v>
      </c>
      <c r="N131" s="6" t="str">
        <f t="shared" si="2"/>
        <v>Gen X</v>
      </c>
      <c r="O131" s="6" t="str">
        <f t="shared" si="3"/>
        <v>Low Income</v>
      </c>
    </row>
    <row r="132" hidden="1">
      <c r="A132" s="1">
        <v>100130.0</v>
      </c>
      <c r="B132" s="1">
        <v>46.0</v>
      </c>
      <c r="C132" s="1">
        <v>9000.0</v>
      </c>
      <c r="D132" s="1" t="s">
        <v>25</v>
      </c>
      <c r="E132" s="1">
        <v>60535.81</v>
      </c>
      <c r="F132" s="1">
        <v>5.0</v>
      </c>
      <c r="G132" s="1">
        <v>22.0</v>
      </c>
      <c r="H132" s="1">
        <v>12.0</v>
      </c>
      <c r="I132" s="1" t="s">
        <v>18</v>
      </c>
      <c r="J132" s="1">
        <v>1.0</v>
      </c>
      <c r="K132" s="1">
        <v>0.074</v>
      </c>
      <c r="L132" s="6" t="str">
        <f>if(J132&gt;QUARTILE!$B$3, "TOP", if(J132&lt;QUARTILE!$B$4, "BOTTOM", 0))</f>
        <v>TOP</v>
      </c>
      <c r="M132" s="6">
        <f t="shared" si="1"/>
        <v>1</v>
      </c>
      <c r="N132" s="6" t="str">
        <f t="shared" si="2"/>
        <v>Gen X</v>
      </c>
      <c r="O132" s="6" t="str">
        <f t="shared" si="3"/>
        <v>Low Income</v>
      </c>
    </row>
    <row r="133" hidden="1">
      <c r="A133" s="1">
        <v>100131.0</v>
      </c>
      <c r="B133" s="1">
        <v>32.0</v>
      </c>
      <c r="C133" s="1">
        <v>10000.0</v>
      </c>
      <c r="D133" s="1" t="s">
        <v>23</v>
      </c>
      <c r="E133" s="1">
        <v>25791.4</v>
      </c>
      <c r="F133" s="1">
        <v>2.0</v>
      </c>
      <c r="G133" s="1">
        <v>24.0</v>
      </c>
      <c r="H133" s="1">
        <v>12.0</v>
      </c>
      <c r="I133" s="1" t="s">
        <v>18</v>
      </c>
      <c r="J133" s="1">
        <v>0.65</v>
      </c>
      <c r="K133" s="1">
        <v>0.402</v>
      </c>
      <c r="L133" s="6">
        <f>if(J133&gt;QUARTILE!$B$3, "TOP", if(J133&lt;QUARTILE!$B$4, "BOTTOM", 0))</f>
        <v>0</v>
      </c>
      <c r="M133" s="6">
        <f t="shared" si="1"/>
        <v>1</v>
      </c>
      <c r="N133" s="6" t="str">
        <f t="shared" si="2"/>
        <v>Gen X</v>
      </c>
      <c r="O133" s="6" t="str">
        <f t="shared" si="3"/>
        <v>Low Income</v>
      </c>
    </row>
    <row r="134" hidden="1">
      <c r="A134" s="1">
        <v>100132.0</v>
      </c>
      <c r="B134" s="1">
        <v>62.0</v>
      </c>
      <c r="C134" s="1">
        <v>19000.0</v>
      </c>
      <c r="D134" s="1" t="s">
        <v>23</v>
      </c>
      <c r="E134" s="1">
        <v>32183.57</v>
      </c>
      <c r="F134" s="1">
        <v>5.0</v>
      </c>
      <c r="G134" s="1">
        <v>28.0</v>
      </c>
      <c r="H134" s="1">
        <v>6.0</v>
      </c>
      <c r="I134" s="1" t="s">
        <v>18</v>
      </c>
      <c r="J134" s="1">
        <v>0.565</v>
      </c>
      <c r="K134" s="1">
        <v>0.765</v>
      </c>
      <c r="L134" s="6">
        <f>if(J134&gt;QUARTILE!$B$3, "TOP", if(J134&lt;QUARTILE!$B$4, "BOTTOM", 0))</f>
        <v>0</v>
      </c>
      <c r="M134" s="6">
        <f t="shared" si="1"/>
        <v>1</v>
      </c>
      <c r="N134" s="6" t="str">
        <f t="shared" si="2"/>
        <v>Baby Boomer</v>
      </c>
      <c r="O134" s="6" t="str">
        <f t="shared" si="3"/>
        <v>Low Income</v>
      </c>
    </row>
    <row r="135" hidden="1">
      <c r="A135" s="1">
        <v>100133.0</v>
      </c>
      <c r="B135" s="1">
        <v>18.0</v>
      </c>
      <c r="C135" s="1">
        <v>10000.0</v>
      </c>
      <c r="D135" s="1" t="s">
        <v>27</v>
      </c>
      <c r="E135" s="1">
        <v>79179.91</v>
      </c>
      <c r="F135" s="1">
        <v>5.0</v>
      </c>
      <c r="G135" s="1">
        <v>26.0</v>
      </c>
      <c r="H135" s="1">
        <v>11.0</v>
      </c>
      <c r="I135" s="1" t="s">
        <v>18</v>
      </c>
      <c r="J135" s="1">
        <v>0.278</v>
      </c>
      <c r="K135" s="1">
        <v>0.206</v>
      </c>
      <c r="L135" s="6" t="str">
        <f>if(J135&gt;QUARTILE!$B$3, "TOP", if(J135&lt;QUARTILE!$B$4, "BOTTOM", 0))</f>
        <v>BOTTOM</v>
      </c>
      <c r="M135" s="6">
        <f t="shared" si="1"/>
        <v>1</v>
      </c>
      <c r="N135" s="6" t="str">
        <f t="shared" si="2"/>
        <v>Millenial</v>
      </c>
      <c r="O135" s="6" t="str">
        <f t="shared" si="3"/>
        <v>Low Income</v>
      </c>
    </row>
    <row r="136" hidden="1">
      <c r="A136" s="1">
        <v>100134.0</v>
      </c>
      <c r="B136" s="1">
        <v>42.0</v>
      </c>
      <c r="C136" s="1">
        <v>11000.0</v>
      </c>
      <c r="D136" s="1" t="s">
        <v>21</v>
      </c>
      <c r="E136" s="1">
        <v>53656.04</v>
      </c>
      <c r="F136" s="1">
        <v>5.0</v>
      </c>
      <c r="G136" s="1">
        <v>19.0</v>
      </c>
      <c r="H136" s="1">
        <v>13.0</v>
      </c>
      <c r="I136" s="1" t="s">
        <v>18</v>
      </c>
      <c r="J136" s="1">
        <v>0.356</v>
      </c>
      <c r="K136" s="1">
        <v>0.455</v>
      </c>
      <c r="L136" s="6">
        <f>if(J136&gt;QUARTILE!$B$3, "TOP", if(J136&lt;QUARTILE!$B$4, "BOTTOM", 0))</f>
        <v>0</v>
      </c>
      <c r="M136" s="6">
        <f t="shared" si="1"/>
        <v>1</v>
      </c>
      <c r="N136" s="6" t="str">
        <f t="shared" si="2"/>
        <v>Gen X</v>
      </c>
      <c r="O136" s="6" t="str">
        <f t="shared" si="3"/>
        <v>Low Income</v>
      </c>
    </row>
    <row r="137" hidden="1">
      <c r="A137" s="1">
        <v>100135.0</v>
      </c>
      <c r="B137" s="1">
        <v>24.0</v>
      </c>
      <c r="C137" s="1">
        <v>10000.0</v>
      </c>
      <c r="D137" s="1" t="s">
        <v>25</v>
      </c>
      <c r="E137" s="1">
        <v>26705.43</v>
      </c>
      <c r="F137" s="1">
        <v>4.0</v>
      </c>
      <c r="G137" s="1">
        <v>26.0</v>
      </c>
      <c r="H137" s="1">
        <v>17.0</v>
      </c>
      <c r="I137" s="1" t="s">
        <v>22</v>
      </c>
      <c r="J137" s="1">
        <v>0.907</v>
      </c>
      <c r="K137" s="1">
        <v>0.384</v>
      </c>
      <c r="L137" s="6" t="str">
        <f>if(J137&gt;QUARTILE!$B$3, "TOP", if(J137&lt;QUARTILE!$B$4, "BOTTOM", 0))</f>
        <v>TOP</v>
      </c>
      <c r="M137" s="6">
        <f t="shared" si="1"/>
        <v>2</v>
      </c>
      <c r="N137" s="6" t="str">
        <f t="shared" si="2"/>
        <v>Millenial</v>
      </c>
      <c r="O137" s="6" t="str">
        <f t="shared" si="3"/>
        <v>Low Income</v>
      </c>
    </row>
    <row r="138" hidden="1">
      <c r="A138" s="1">
        <v>100136.0</v>
      </c>
      <c r="B138" s="1">
        <v>26.0</v>
      </c>
      <c r="C138" s="1">
        <v>13000.0</v>
      </c>
      <c r="D138" s="1" t="s">
        <v>27</v>
      </c>
      <c r="E138" s="1">
        <v>23682.56</v>
      </c>
      <c r="F138" s="1">
        <v>5.0</v>
      </c>
      <c r="G138" s="1">
        <v>14.0</v>
      </c>
      <c r="H138" s="1">
        <v>14.0</v>
      </c>
      <c r="I138" s="1" t="s">
        <v>22</v>
      </c>
      <c r="J138" s="1">
        <v>0.057</v>
      </c>
      <c r="K138" s="1">
        <v>0.827</v>
      </c>
      <c r="L138" s="6" t="str">
        <f>if(J138&gt;QUARTILE!$B$3, "TOP", if(J138&lt;QUARTILE!$B$4, "BOTTOM", 0))</f>
        <v>BOTTOM</v>
      </c>
      <c r="M138" s="6">
        <f t="shared" si="1"/>
        <v>2</v>
      </c>
      <c r="N138" s="6" t="str">
        <f t="shared" si="2"/>
        <v>Millenial</v>
      </c>
      <c r="O138" s="6" t="str">
        <f t="shared" si="3"/>
        <v>Low Income</v>
      </c>
    </row>
    <row r="139" hidden="1">
      <c r="A139" s="1">
        <v>100137.0</v>
      </c>
      <c r="B139" s="1">
        <v>41.0</v>
      </c>
      <c r="C139" s="1">
        <v>34000.0</v>
      </c>
      <c r="D139" s="1" t="s">
        <v>21</v>
      </c>
      <c r="E139" s="1">
        <v>8215.08</v>
      </c>
      <c r="F139" s="1">
        <v>4.0</v>
      </c>
      <c r="G139" s="1">
        <v>21.0</v>
      </c>
      <c r="H139" s="1">
        <v>10.0</v>
      </c>
      <c r="I139" s="1" t="s">
        <v>22</v>
      </c>
      <c r="J139" s="1">
        <v>0.157</v>
      </c>
      <c r="K139" s="1">
        <v>0.374</v>
      </c>
      <c r="L139" s="6" t="str">
        <f>if(J139&gt;QUARTILE!$B$3, "TOP", if(J139&lt;QUARTILE!$B$4, "BOTTOM", 0))</f>
        <v>BOTTOM</v>
      </c>
      <c r="M139" s="6">
        <f t="shared" si="1"/>
        <v>2</v>
      </c>
      <c r="N139" s="6" t="str">
        <f t="shared" si="2"/>
        <v>Gen X</v>
      </c>
      <c r="O139" s="6" t="str">
        <f t="shared" si="3"/>
        <v>Low Income</v>
      </c>
    </row>
    <row r="140" hidden="1">
      <c r="A140" s="1">
        <v>100138.0</v>
      </c>
      <c r="B140" s="1">
        <v>18.0</v>
      </c>
      <c r="C140" s="1">
        <v>39000.0</v>
      </c>
      <c r="D140" s="1" t="s">
        <v>23</v>
      </c>
      <c r="E140" s="1">
        <v>2196.68</v>
      </c>
      <c r="F140" s="1">
        <v>3.0</v>
      </c>
      <c r="G140" s="1">
        <v>17.0</v>
      </c>
      <c r="H140" s="1">
        <v>8.0</v>
      </c>
      <c r="I140" s="1" t="s">
        <v>22</v>
      </c>
      <c r="J140" s="1">
        <v>0.243</v>
      </c>
      <c r="K140" s="1">
        <v>0.359</v>
      </c>
      <c r="L140" s="6" t="str">
        <f>if(J140&gt;QUARTILE!$B$3, "TOP", if(J140&lt;QUARTILE!$B$4, "BOTTOM", 0))</f>
        <v>BOTTOM</v>
      </c>
      <c r="M140" s="6">
        <f t="shared" si="1"/>
        <v>2</v>
      </c>
      <c r="N140" s="6" t="str">
        <f t="shared" si="2"/>
        <v>Millenial</v>
      </c>
      <c r="O140" s="6" t="str">
        <f t="shared" si="3"/>
        <v>Low Income</v>
      </c>
    </row>
    <row r="141" hidden="1">
      <c r="A141" s="1">
        <v>100139.0</v>
      </c>
      <c r="B141" s="1">
        <v>61.0</v>
      </c>
      <c r="C141" s="1">
        <v>70000.0</v>
      </c>
      <c r="D141" s="1" t="s">
        <v>27</v>
      </c>
      <c r="E141" s="1">
        <v>17053.3</v>
      </c>
      <c r="F141" s="1">
        <v>1.0</v>
      </c>
      <c r="G141" s="1">
        <v>27.0</v>
      </c>
      <c r="H141" s="1">
        <v>6.0</v>
      </c>
      <c r="I141" s="1" t="s">
        <v>22</v>
      </c>
      <c r="J141" s="1">
        <v>0.171</v>
      </c>
      <c r="K141" s="1">
        <v>0.173</v>
      </c>
      <c r="L141" s="6" t="str">
        <f>if(J141&gt;QUARTILE!$B$3, "TOP", if(J141&lt;QUARTILE!$B$4, "BOTTOM", 0))</f>
        <v>BOTTOM</v>
      </c>
      <c r="M141" s="6">
        <f t="shared" si="1"/>
        <v>2</v>
      </c>
      <c r="N141" s="6" t="str">
        <f t="shared" si="2"/>
        <v>Baby Boomer</v>
      </c>
      <c r="O141" s="6" t="str">
        <f t="shared" si="3"/>
        <v>Medium Income</v>
      </c>
    </row>
    <row r="142" hidden="1">
      <c r="A142" s="1">
        <v>100140.0</v>
      </c>
      <c r="B142" s="1">
        <v>25.0</v>
      </c>
      <c r="C142" s="1">
        <v>68000.0</v>
      </c>
      <c r="D142" s="1" t="s">
        <v>27</v>
      </c>
      <c r="E142" s="1">
        <v>17172.39</v>
      </c>
      <c r="F142" s="1">
        <v>2.0</v>
      </c>
      <c r="G142" s="1">
        <v>15.0</v>
      </c>
      <c r="H142" s="1">
        <v>24.0</v>
      </c>
      <c r="I142" s="1" t="s">
        <v>26</v>
      </c>
      <c r="J142" s="1">
        <v>0.986</v>
      </c>
      <c r="K142" s="1">
        <v>0.249</v>
      </c>
      <c r="L142" s="6" t="str">
        <f>if(J142&gt;QUARTILE!$B$3, "TOP", if(J142&lt;QUARTILE!$B$4, "BOTTOM", 0))</f>
        <v>TOP</v>
      </c>
      <c r="M142" s="6">
        <f t="shared" si="1"/>
        <v>3</v>
      </c>
      <c r="N142" s="6" t="str">
        <f t="shared" si="2"/>
        <v>Millenial</v>
      </c>
      <c r="O142" s="6" t="str">
        <f t="shared" si="3"/>
        <v>Medium Income</v>
      </c>
    </row>
    <row r="143" hidden="1">
      <c r="A143" s="1">
        <v>100141.0</v>
      </c>
      <c r="B143" s="1">
        <v>41.0</v>
      </c>
      <c r="C143" s="1">
        <v>35000.0</v>
      </c>
      <c r="D143" s="1" t="s">
        <v>27</v>
      </c>
      <c r="E143" s="1">
        <v>60830.2</v>
      </c>
      <c r="F143" s="1">
        <v>2.0</v>
      </c>
      <c r="G143" s="1">
        <v>20.0</v>
      </c>
      <c r="H143" s="1">
        <v>9.0</v>
      </c>
      <c r="I143" s="1" t="s">
        <v>18</v>
      </c>
      <c r="J143" s="1">
        <v>1.0</v>
      </c>
      <c r="K143" s="1">
        <v>0.57</v>
      </c>
      <c r="L143" s="6" t="str">
        <f>if(J143&gt;QUARTILE!$B$3, "TOP", if(J143&lt;QUARTILE!$B$4, "BOTTOM", 0))</f>
        <v>TOP</v>
      </c>
      <c r="M143" s="6">
        <f t="shared" si="1"/>
        <v>1</v>
      </c>
      <c r="N143" s="6" t="str">
        <f t="shared" si="2"/>
        <v>Gen X</v>
      </c>
      <c r="O143" s="6" t="str">
        <f t="shared" si="3"/>
        <v>Low Income</v>
      </c>
    </row>
    <row r="144" hidden="1">
      <c r="A144" s="1">
        <v>100142.0</v>
      </c>
      <c r="B144" s="1">
        <v>80.0</v>
      </c>
      <c r="C144" s="1">
        <v>41000.0</v>
      </c>
      <c r="D144" s="1" t="s">
        <v>23</v>
      </c>
      <c r="E144" s="1">
        <v>11688.4</v>
      </c>
      <c r="F144" s="1">
        <v>3.0</v>
      </c>
      <c r="G144" s="1">
        <v>20.0</v>
      </c>
      <c r="H144" s="1">
        <v>4.0</v>
      </c>
      <c r="I144" s="1" t="s">
        <v>22</v>
      </c>
      <c r="J144" s="1">
        <v>0.189</v>
      </c>
      <c r="K144" s="1">
        <v>0.176</v>
      </c>
      <c r="L144" s="6" t="str">
        <f>if(J144&gt;QUARTILE!$B$3, "TOP", if(J144&lt;QUARTILE!$B$4, "BOTTOM", 0))</f>
        <v>BOTTOM</v>
      </c>
      <c r="M144" s="6">
        <f t="shared" si="1"/>
        <v>2</v>
      </c>
      <c r="N144" s="6" t="str">
        <f t="shared" si="2"/>
        <v>Silent</v>
      </c>
      <c r="O144" s="6" t="str">
        <f t="shared" si="3"/>
        <v>Low Income</v>
      </c>
    </row>
    <row r="145" hidden="1">
      <c r="A145" s="1">
        <v>100143.0</v>
      </c>
      <c r="B145" s="1">
        <v>28.0</v>
      </c>
      <c r="C145" s="1">
        <v>24000.0</v>
      </c>
      <c r="D145" s="1" t="s">
        <v>27</v>
      </c>
      <c r="E145" s="1">
        <v>23475.83</v>
      </c>
      <c r="F145" s="1">
        <v>5.0</v>
      </c>
      <c r="G145" s="1">
        <v>26.0</v>
      </c>
      <c r="H145" s="1">
        <v>14.0</v>
      </c>
      <c r="I145" s="1" t="s">
        <v>22</v>
      </c>
      <c r="J145" s="1">
        <v>0.799</v>
      </c>
      <c r="K145" s="1">
        <v>0.655</v>
      </c>
      <c r="L145" s="6">
        <f>if(J145&gt;QUARTILE!$B$3, "TOP", if(J145&lt;QUARTILE!$B$4, "BOTTOM", 0))</f>
        <v>0</v>
      </c>
      <c r="M145" s="6">
        <f t="shared" si="1"/>
        <v>2</v>
      </c>
      <c r="N145" s="6" t="str">
        <f t="shared" si="2"/>
        <v>Millenial</v>
      </c>
      <c r="O145" s="6" t="str">
        <f t="shared" si="3"/>
        <v>Low Income</v>
      </c>
    </row>
    <row r="146" hidden="1">
      <c r="A146" s="1">
        <v>100144.0</v>
      </c>
      <c r="B146" s="1">
        <v>68.0</v>
      </c>
      <c r="C146" s="1">
        <v>30000.0</v>
      </c>
      <c r="D146" s="1" t="s">
        <v>17</v>
      </c>
      <c r="E146" s="1">
        <v>17111.94</v>
      </c>
      <c r="F146" s="1">
        <v>1.0</v>
      </c>
      <c r="G146" s="1">
        <v>21.0</v>
      </c>
      <c r="H146" s="1">
        <v>7.0</v>
      </c>
      <c r="I146" s="1" t="s">
        <v>22</v>
      </c>
      <c r="J146" s="1">
        <v>0.177</v>
      </c>
      <c r="K146" s="1">
        <v>0.011</v>
      </c>
      <c r="L146" s="6" t="str">
        <f>if(J146&gt;QUARTILE!$B$3, "TOP", if(J146&lt;QUARTILE!$B$4, "BOTTOM", 0))</f>
        <v>BOTTOM</v>
      </c>
      <c r="M146" s="6">
        <f t="shared" si="1"/>
        <v>2</v>
      </c>
      <c r="N146" s="6" t="str">
        <f t="shared" si="2"/>
        <v>Baby Boomer</v>
      </c>
      <c r="O146" s="6" t="str">
        <f t="shared" si="3"/>
        <v>Low Income</v>
      </c>
    </row>
    <row r="147" hidden="1">
      <c r="A147" s="1">
        <v>100145.0</v>
      </c>
      <c r="B147" s="1">
        <v>34.0</v>
      </c>
      <c r="C147" s="1">
        <v>71000.0</v>
      </c>
      <c r="D147" s="1" t="s">
        <v>23</v>
      </c>
      <c r="E147" s="1">
        <v>3890.16</v>
      </c>
      <c r="F147" s="1">
        <v>3.0</v>
      </c>
      <c r="G147" s="1">
        <v>21.0</v>
      </c>
      <c r="H147" s="1">
        <v>8.0</v>
      </c>
      <c r="I147" s="1" t="s">
        <v>22</v>
      </c>
      <c r="J147" s="1">
        <v>1.0</v>
      </c>
      <c r="K147" s="1">
        <v>0.367</v>
      </c>
      <c r="L147" s="6" t="str">
        <f>if(J147&gt;QUARTILE!$B$3, "TOP", if(J147&lt;QUARTILE!$B$4, "BOTTOM", 0))</f>
        <v>TOP</v>
      </c>
      <c r="M147" s="6">
        <f t="shared" si="1"/>
        <v>2</v>
      </c>
      <c r="N147" s="6" t="str">
        <f t="shared" si="2"/>
        <v>Gen X</v>
      </c>
      <c r="O147" s="6" t="str">
        <f t="shared" si="3"/>
        <v>Medium Income</v>
      </c>
    </row>
    <row r="148" hidden="1">
      <c r="A148" s="1">
        <v>100146.0</v>
      </c>
      <c r="B148" s="1">
        <v>25.0</v>
      </c>
      <c r="C148" s="1">
        <v>28000.0</v>
      </c>
      <c r="D148" s="1" t="s">
        <v>25</v>
      </c>
      <c r="E148" s="1">
        <v>17932.91</v>
      </c>
      <c r="F148" s="1">
        <v>3.0</v>
      </c>
      <c r="G148" s="1">
        <v>16.0</v>
      </c>
      <c r="H148" s="1">
        <v>19.0</v>
      </c>
      <c r="I148" s="1" t="s">
        <v>18</v>
      </c>
      <c r="J148" s="1">
        <v>0.557</v>
      </c>
      <c r="K148" s="1">
        <v>0.466</v>
      </c>
      <c r="L148" s="6">
        <f>if(J148&gt;QUARTILE!$B$3, "TOP", if(J148&lt;QUARTILE!$B$4, "BOTTOM", 0))</f>
        <v>0</v>
      </c>
      <c r="M148" s="6">
        <f t="shared" si="1"/>
        <v>1</v>
      </c>
      <c r="N148" s="6" t="str">
        <f t="shared" si="2"/>
        <v>Millenial</v>
      </c>
      <c r="O148" s="6" t="str">
        <f t="shared" si="3"/>
        <v>Low Income</v>
      </c>
    </row>
    <row r="149" hidden="1">
      <c r="A149" s="1">
        <v>100147.0</v>
      </c>
      <c r="B149" s="1">
        <v>52.0</v>
      </c>
      <c r="C149" s="1">
        <v>44000.0</v>
      </c>
      <c r="D149" s="1" t="s">
        <v>23</v>
      </c>
      <c r="E149" s="1">
        <v>15535.65</v>
      </c>
      <c r="F149" s="1">
        <v>2.0</v>
      </c>
      <c r="G149" s="1">
        <v>16.0</v>
      </c>
      <c r="H149" s="1">
        <v>6.0</v>
      </c>
      <c r="I149" s="1" t="s">
        <v>22</v>
      </c>
      <c r="J149" s="1">
        <v>0.898</v>
      </c>
      <c r="K149" s="1">
        <v>0.096</v>
      </c>
      <c r="L149" s="6" t="str">
        <f>if(J149&gt;QUARTILE!$B$3, "TOP", if(J149&lt;QUARTILE!$B$4, "BOTTOM", 0))</f>
        <v>TOP</v>
      </c>
      <c r="M149" s="6">
        <f t="shared" si="1"/>
        <v>2</v>
      </c>
      <c r="N149" s="6" t="str">
        <f t="shared" si="2"/>
        <v>Gen X</v>
      </c>
      <c r="O149" s="6" t="str">
        <f t="shared" si="3"/>
        <v>Low Income</v>
      </c>
    </row>
    <row r="150" hidden="1">
      <c r="A150" s="1">
        <v>100148.0</v>
      </c>
      <c r="B150" s="1">
        <v>52.0</v>
      </c>
      <c r="C150" s="1">
        <v>13000.0</v>
      </c>
      <c r="D150" s="1" t="s">
        <v>17</v>
      </c>
      <c r="E150" s="1">
        <v>13620.66</v>
      </c>
      <c r="F150" s="1">
        <v>4.0</v>
      </c>
      <c r="G150" s="1">
        <v>21.0</v>
      </c>
      <c r="H150" s="1">
        <v>2.0</v>
      </c>
      <c r="I150" s="1" t="s">
        <v>22</v>
      </c>
      <c r="J150" s="1">
        <v>0.171</v>
      </c>
      <c r="K150" s="1">
        <v>0.634</v>
      </c>
      <c r="L150" s="6" t="str">
        <f>if(J150&gt;QUARTILE!$B$3, "TOP", if(J150&lt;QUARTILE!$B$4, "BOTTOM", 0))</f>
        <v>BOTTOM</v>
      </c>
      <c r="M150" s="6">
        <f t="shared" si="1"/>
        <v>2</v>
      </c>
      <c r="N150" s="6" t="str">
        <f t="shared" si="2"/>
        <v>Gen X</v>
      </c>
      <c r="O150" s="6" t="str">
        <f t="shared" si="3"/>
        <v>Low Income</v>
      </c>
    </row>
    <row r="151" hidden="1">
      <c r="A151" s="1">
        <v>100149.0</v>
      </c>
      <c r="B151" s="1">
        <v>50.0</v>
      </c>
      <c r="C151" s="1">
        <v>15000.0</v>
      </c>
      <c r="D151" s="1" t="s">
        <v>25</v>
      </c>
      <c r="E151" s="1">
        <v>14407.2</v>
      </c>
      <c r="F151" s="1">
        <v>4.0</v>
      </c>
      <c r="G151" s="1">
        <v>29.0</v>
      </c>
      <c r="H151" s="1">
        <v>7.0</v>
      </c>
      <c r="I151" s="1" t="s">
        <v>22</v>
      </c>
      <c r="J151" s="1">
        <v>0.935</v>
      </c>
      <c r="K151" s="1">
        <v>0.053</v>
      </c>
      <c r="L151" s="6" t="str">
        <f>if(J151&gt;QUARTILE!$B$3, "TOP", if(J151&lt;QUARTILE!$B$4, "BOTTOM", 0))</f>
        <v>TOP</v>
      </c>
      <c r="M151" s="6">
        <f t="shared" si="1"/>
        <v>2</v>
      </c>
      <c r="N151" s="6" t="str">
        <f t="shared" si="2"/>
        <v>Gen X</v>
      </c>
      <c r="O151" s="6" t="str">
        <f t="shared" si="3"/>
        <v>Low Income</v>
      </c>
    </row>
    <row r="152" hidden="1">
      <c r="A152" s="1">
        <v>100150.0</v>
      </c>
      <c r="B152" s="1">
        <v>76.0</v>
      </c>
      <c r="C152" s="1">
        <v>27000.0</v>
      </c>
      <c r="D152" s="1" t="s">
        <v>17</v>
      </c>
      <c r="E152" s="1">
        <v>3582.25</v>
      </c>
      <c r="F152" s="1">
        <v>5.0</v>
      </c>
      <c r="G152" s="1">
        <v>15.0</v>
      </c>
      <c r="H152" s="1">
        <v>5.0</v>
      </c>
      <c r="I152" s="1" t="s">
        <v>22</v>
      </c>
      <c r="J152" s="1">
        <v>0.082</v>
      </c>
      <c r="K152" s="1">
        <v>0.04</v>
      </c>
      <c r="L152" s="6" t="str">
        <f>if(J152&gt;QUARTILE!$B$3, "TOP", if(J152&lt;QUARTILE!$B$4, "BOTTOM", 0))</f>
        <v>BOTTOM</v>
      </c>
      <c r="M152" s="6">
        <f t="shared" si="1"/>
        <v>2</v>
      </c>
      <c r="N152" s="6" t="str">
        <f t="shared" si="2"/>
        <v>Baby Boomer</v>
      </c>
      <c r="O152" s="6" t="str">
        <f t="shared" si="3"/>
        <v>Low Income</v>
      </c>
    </row>
    <row r="153" hidden="1">
      <c r="A153" s="1">
        <v>100151.0</v>
      </c>
      <c r="B153" s="1">
        <v>22.0</v>
      </c>
      <c r="C153" s="1">
        <v>24000.0</v>
      </c>
      <c r="D153" s="1" t="s">
        <v>25</v>
      </c>
      <c r="E153" s="1">
        <v>12452.94</v>
      </c>
      <c r="F153" s="1">
        <v>5.0</v>
      </c>
      <c r="G153" s="1">
        <v>21.0</v>
      </c>
      <c r="H153" s="1">
        <v>15.0</v>
      </c>
      <c r="I153" s="1" t="s">
        <v>18</v>
      </c>
      <c r="J153" s="1">
        <v>0.073</v>
      </c>
      <c r="K153" s="1">
        <v>0.318</v>
      </c>
      <c r="L153" s="6" t="str">
        <f>if(J153&gt;QUARTILE!$B$3, "TOP", if(J153&lt;QUARTILE!$B$4, "BOTTOM", 0))</f>
        <v>BOTTOM</v>
      </c>
      <c r="M153" s="6">
        <f t="shared" si="1"/>
        <v>1</v>
      </c>
      <c r="N153" s="6" t="str">
        <f t="shared" si="2"/>
        <v>Millenial</v>
      </c>
      <c r="O153" s="6" t="str">
        <f t="shared" si="3"/>
        <v>Low Income</v>
      </c>
    </row>
    <row r="154" hidden="1">
      <c r="A154" s="1">
        <v>100152.0</v>
      </c>
      <c r="B154" s="1">
        <v>59.0</v>
      </c>
      <c r="C154" s="1">
        <v>15000.0</v>
      </c>
      <c r="D154" s="1" t="s">
        <v>23</v>
      </c>
      <c r="E154" s="1">
        <v>18610.49</v>
      </c>
      <c r="F154" s="1">
        <v>3.0</v>
      </c>
      <c r="G154" s="1">
        <v>23.0</v>
      </c>
      <c r="H154" s="1">
        <v>3.0</v>
      </c>
      <c r="I154" s="1" t="s">
        <v>22</v>
      </c>
      <c r="J154" s="1">
        <v>0.759</v>
      </c>
      <c r="K154" s="1">
        <v>0.738</v>
      </c>
      <c r="L154" s="6">
        <f>if(J154&gt;QUARTILE!$B$3, "TOP", if(J154&lt;QUARTILE!$B$4, "BOTTOM", 0))</f>
        <v>0</v>
      </c>
      <c r="M154" s="6">
        <f t="shared" si="1"/>
        <v>2</v>
      </c>
      <c r="N154" s="6" t="str">
        <f t="shared" si="2"/>
        <v>Gen X</v>
      </c>
      <c r="O154" s="6" t="str">
        <f t="shared" si="3"/>
        <v>Low Income</v>
      </c>
    </row>
    <row r="155" hidden="1">
      <c r="A155" s="1">
        <v>100153.0</v>
      </c>
      <c r="B155" s="1">
        <v>56.0</v>
      </c>
      <c r="C155" s="1">
        <v>93000.0</v>
      </c>
      <c r="D155" s="1" t="s">
        <v>23</v>
      </c>
      <c r="E155" s="1">
        <v>13445.3</v>
      </c>
      <c r="F155" s="1">
        <v>5.0</v>
      </c>
      <c r="G155" s="1">
        <v>12.0</v>
      </c>
      <c r="H155" s="1">
        <v>2.0</v>
      </c>
      <c r="I155" s="1" t="s">
        <v>22</v>
      </c>
      <c r="J155" s="1">
        <v>0.257</v>
      </c>
      <c r="K155" s="1">
        <v>0.914</v>
      </c>
      <c r="L155" s="6" t="str">
        <f>if(J155&gt;QUARTILE!$B$3, "TOP", if(J155&lt;QUARTILE!$B$4, "BOTTOM", 0))</f>
        <v>BOTTOM</v>
      </c>
      <c r="M155" s="6">
        <f t="shared" si="1"/>
        <v>2</v>
      </c>
      <c r="N155" s="6" t="str">
        <f t="shared" si="2"/>
        <v>Gen X</v>
      </c>
      <c r="O155" s="6" t="str">
        <f t="shared" si="3"/>
        <v>Medium Income</v>
      </c>
    </row>
    <row r="156" hidden="1">
      <c r="A156" s="1">
        <v>100154.0</v>
      </c>
      <c r="B156" s="1">
        <v>75.0</v>
      </c>
      <c r="C156" s="1">
        <v>24000.0</v>
      </c>
      <c r="D156" s="1" t="s">
        <v>23</v>
      </c>
      <c r="E156" s="1">
        <v>13415.44</v>
      </c>
      <c r="F156" s="1">
        <v>4.0</v>
      </c>
      <c r="G156" s="1">
        <v>24.0</v>
      </c>
      <c r="H156" s="1">
        <v>6.0</v>
      </c>
      <c r="I156" s="1" t="s">
        <v>22</v>
      </c>
      <c r="J156" s="1">
        <v>0.916</v>
      </c>
      <c r="K156" s="1">
        <v>0.726</v>
      </c>
      <c r="L156" s="6" t="str">
        <f>if(J156&gt;QUARTILE!$B$3, "TOP", if(J156&lt;QUARTILE!$B$4, "BOTTOM", 0))</f>
        <v>TOP</v>
      </c>
      <c r="M156" s="6">
        <f t="shared" si="1"/>
        <v>2</v>
      </c>
      <c r="N156" s="6" t="str">
        <f t="shared" si="2"/>
        <v>Baby Boomer</v>
      </c>
      <c r="O156" s="6" t="str">
        <f t="shared" si="3"/>
        <v>Low Income</v>
      </c>
    </row>
    <row r="157" hidden="1">
      <c r="A157" s="1">
        <v>100155.0</v>
      </c>
      <c r="B157" s="1">
        <v>58.0</v>
      </c>
      <c r="C157" s="1">
        <v>17000.0</v>
      </c>
      <c r="D157" s="1" t="s">
        <v>23</v>
      </c>
      <c r="E157" s="1">
        <v>1613.74</v>
      </c>
      <c r="F157" s="1">
        <v>1.0</v>
      </c>
      <c r="G157" s="1">
        <v>23.0</v>
      </c>
      <c r="H157" s="1">
        <v>5.0</v>
      </c>
      <c r="I157" s="1" t="s">
        <v>22</v>
      </c>
      <c r="J157" s="1">
        <v>0.671</v>
      </c>
      <c r="K157" s="1">
        <v>0.466</v>
      </c>
      <c r="L157" s="6">
        <f>if(J157&gt;QUARTILE!$B$3, "TOP", if(J157&lt;QUARTILE!$B$4, "BOTTOM", 0))</f>
        <v>0</v>
      </c>
      <c r="M157" s="6">
        <f t="shared" si="1"/>
        <v>2</v>
      </c>
      <c r="N157" s="6" t="str">
        <f t="shared" si="2"/>
        <v>Gen X</v>
      </c>
      <c r="O157" s="6" t="str">
        <f t="shared" si="3"/>
        <v>Low Income</v>
      </c>
    </row>
    <row r="158" hidden="1">
      <c r="A158" s="1">
        <v>100156.0</v>
      </c>
      <c r="B158" s="1">
        <v>45.0</v>
      </c>
      <c r="C158" s="1">
        <v>24000.0</v>
      </c>
      <c r="D158" s="1" t="s">
        <v>25</v>
      </c>
      <c r="E158" s="1">
        <v>4233.54</v>
      </c>
      <c r="F158" s="1">
        <v>2.0</v>
      </c>
      <c r="G158" s="1">
        <v>21.0</v>
      </c>
      <c r="H158" s="1">
        <v>17.0</v>
      </c>
      <c r="I158" s="1" t="s">
        <v>22</v>
      </c>
      <c r="J158" s="1">
        <v>0.381</v>
      </c>
      <c r="K158" s="1">
        <v>0.273</v>
      </c>
      <c r="L158" s="6">
        <f>if(J158&gt;QUARTILE!$B$3, "TOP", if(J158&lt;QUARTILE!$B$4, "BOTTOM", 0))</f>
        <v>0</v>
      </c>
      <c r="M158" s="6">
        <f t="shared" si="1"/>
        <v>2</v>
      </c>
      <c r="N158" s="6" t="str">
        <f t="shared" si="2"/>
        <v>Gen X</v>
      </c>
      <c r="O158" s="6" t="str">
        <f t="shared" si="3"/>
        <v>Low Income</v>
      </c>
    </row>
    <row r="159" hidden="1">
      <c r="A159" s="1">
        <v>100157.0</v>
      </c>
      <c r="B159" s="1">
        <v>24.0</v>
      </c>
      <c r="C159" s="1">
        <v>22000.0</v>
      </c>
      <c r="D159" s="1" t="s">
        <v>23</v>
      </c>
      <c r="E159" s="1">
        <v>7741.88</v>
      </c>
      <c r="F159" s="1">
        <v>4.0</v>
      </c>
      <c r="G159" s="1">
        <v>19.0</v>
      </c>
      <c r="H159" s="1">
        <v>12.0</v>
      </c>
      <c r="I159" s="1" t="s">
        <v>18</v>
      </c>
      <c r="J159" s="1">
        <v>0.327</v>
      </c>
      <c r="K159" s="1">
        <v>0.251</v>
      </c>
      <c r="L159" s="6">
        <f>if(J159&gt;QUARTILE!$B$3, "TOP", if(J159&lt;QUARTILE!$B$4, "BOTTOM", 0))</f>
        <v>0</v>
      </c>
      <c r="M159" s="6">
        <f t="shared" si="1"/>
        <v>1</v>
      </c>
      <c r="N159" s="6" t="str">
        <f t="shared" si="2"/>
        <v>Millenial</v>
      </c>
      <c r="O159" s="6" t="str">
        <f t="shared" si="3"/>
        <v>Low Income</v>
      </c>
    </row>
    <row r="160" hidden="1">
      <c r="A160" s="1">
        <v>100158.0</v>
      </c>
      <c r="B160" s="1">
        <v>26.0</v>
      </c>
      <c r="C160" s="1">
        <v>25000.0</v>
      </c>
      <c r="D160" s="1" t="s">
        <v>25</v>
      </c>
      <c r="E160" s="1">
        <v>10872.04</v>
      </c>
      <c r="F160" s="1">
        <v>5.0</v>
      </c>
      <c r="G160" s="1">
        <v>22.0</v>
      </c>
      <c r="H160" s="1">
        <v>11.0</v>
      </c>
      <c r="I160" s="1" t="s">
        <v>18</v>
      </c>
      <c r="J160" s="1">
        <v>0.132</v>
      </c>
      <c r="K160" s="1">
        <v>0.234</v>
      </c>
      <c r="L160" s="6" t="str">
        <f>if(J160&gt;QUARTILE!$B$3, "TOP", if(J160&lt;QUARTILE!$B$4, "BOTTOM", 0))</f>
        <v>BOTTOM</v>
      </c>
      <c r="M160" s="6">
        <f t="shared" si="1"/>
        <v>1</v>
      </c>
      <c r="N160" s="6" t="str">
        <f t="shared" si="2"/>
        <v>Millenial</v>
      </c>
      <c r="O160" s="6" t="str">
        <f t="shared" si="3"/>
        <v>Low Income</v>
      </c>
    </row>
    <row r="161" hidden="1">
      <c r="A161" s="1">
        <v>100159.0</v>
      </c>
      <c r="B161" s="1">
        <v>25.0</v>
      </c>
      <c r="C161" s="1">
        <v>8000.0</v>
      </c>
      <c r="D161" s="1" t="s">
        <v>25</v>
      </c>
      <c r="E161" s="1">
        <v>18024.96</v>
      </c>
      <c r="F161" s="1">
        <v>2.0</v>
      </c>
      <c r="G161" s="1">
        <v>20.0</v>
      </c>
      <c r="H161" s="1">
        <v>12.0</v>
      </c>
      <c r="I161" s="1" t="s">
        <v>22</v>
      </c>
      <c r="J161" s="1">
        <v>0.737</v>
      </c>
      <c r="K161" s="1">
        <v>0.278</v>
      </c>
      <c r="L161" s="6">
        <f>if(J161&gt;QUARTILE!$B$3, "TOP", if(J161&lt;QUARTILE!$B$4, "BOTTOM", 0))</f>
        <v>0</v>
      </c>
      <c r="M161" s="6">
        <f t="shared" si="1"/>
        <v>2</v>
      </c>
      <c r="N161" s="6" t="str">
        <f t="shared" si="2"/>
        <v>Millenial</v>
      </c>
      <c r="O161" s="6" t="str">
        <f t="shared" si="3"/>
        <v>Low Income</v>
      </c>
    </row>
    <row r="162" hidden="1">
      <c r="A162" s="1">
        <v>100160.0</v>
      </c>
      <c r="B162" s="1">
        <v>29.0</v>
      </c>
      <c r="C162" s="1">
        <v>48000.0</v>
      </c>
      <c r="D162" s="1" t="s">
        <v>25</v>
      </c>
      <c r="E162" s="1">
        <v>39805.93</v>
      </c>
      <c r="F162" s="1">
        <v>2.0</v>
      </c>
      <c r="G162" s="1">
        <v>16.0</v>
      </c>
      <c r="H162" s="1">
        <v>14.0</v>
      </c>
      <c r="I162" s="1" t="s">
        <v>22</v>
      </c>
      <c r="J162" s="1">
        <v>1.0</v>
      </c>
      <c r="K162" s="1">
        <v>0.0</v>
      </c>
      <c r="L162" s="6" t="str">
        <f>if(J162&gt;QUARTILE!$B$3, "TOP", if(J162&lt;QUARTILE!$B$4, "BOTTOM", 0))</f>
        <v>TOP</v>
      </c>
      <c r="M162" s="6">
        <f t="shared" si="1"/>
        <v>2</v>
      </c>
      <c r="N162" s="6" t="str">
        <f t="shared" si="2"/>
        <v>Millenial</v>
      </c>
      <c r="O162" s="6" t="str">
        <f t="shared" si="3"/>
        <v>Medium Income</v>
      </c>
    </row>
    <row r="163" hidden="1">
      <c r="A163" s="1">
        <v>100161.0</v>
      </c>
      <c r="B163" s="1">
        <v>51.0</v>
      </c>
      <c r="C163" s="1">
        <v>49000.0</v>
      </c>
      <c r="D163" s="1" t="s">
        <v>27</v>
      </c>
      <c r="E163" s="1">
        <v>3467.19</v>
      </c>
      <c r="F163" s="1">
        <v>3.0</v>
      </c>
      <c r="G163" s="1">
        <v>21.0</v>
      </c>
      <c r="H163" s="1">
        <v>7.0</v>
      </c>
      <c r="I163" s="1" t="s">
        <v>22</v>
      </c>
      <c r="J163" s="1">
        <v>0.757</v>
      </c>
      <c r="K163" s="1">
        <v>0.22</v>
      </c>
      <c r="L163" s="6">
        <f>if(J163&gt;QUARTILE!$B$3, "TOP", if(J163&lt;QUARTILE!$B$4, "BOTTOM", 0))</f>
        <v>0</v>
      </c>
      <c r="M163" s="6">
        <f t="shared" si="1"/>
        <v>2</v>
      </c>
      <c r="N163" s="6" t="str">
        <f t="shared" si="2"/>
        <v>Gen X</v>
      </c>
      <c r="O163" s="6" t="str">
        <f t="shared" si="3"/>
        <v>Medium Income</v>
      </c>
    </row>
    <row r="164" hidden="1">
      <c r="A164" s="1">
        <v>100162.0</v>
      </c>
      <c r="B164" s="1">
        <v>50.0</v>
      </c>
      <c r="C164" s="1">
        <v>53000.0</v>
      </c>
      <c r="D164" s="1" t="s">
        <v>27</v>
      </c>
      <c r="E164" s="1">
        <v>304.06</v>
      </c>
      <c r="F164" s="1">
        <v>5.0</v>
      </c>
      <c r="G164" s="1">
        <v>21.0</v>
      </c>
      <c r="H164" s="1">
        <v>9.0</v>
      </c>
      <c r="I164" s="1" t="s">
        <v>22</v>
      </c>
      <c r="J164" s="1">
        <v>0.719</v>
      </c>
      <c r="K164" s="1">
        <v>0.058</v>
      </c>
      <c r="L164" s="6">
        <f>if(J164&gt;QUARTILE!$B$3, "TOP", if(J164&lt;QUARTILE!$B$4, "BOTTOM", 0))</f>
        <v>0</v>
      </c>
      <c r="M164" s="6">
        <f t="shared" si="1"/>
        <v>2</v>
      </c>
      <c r="N164" s="6" t="str">
        <f t="shared" si="2"/>
        <v>Gen X</v>
      </c>
      <c r="O164" s="6" t="str">
        <f t="shared" si="3"/>
        <v>Medium Income</v>
      </c>
    </row>
    <row r="165" hidden="1">
      <c r="A165" s="1">
        <v>100163.0</v>
      </c>
      <c r="B165" s="1">
        <v>65.0</v>
      </c>
      <c r="C165" s="1">
        <v>27000.0</v>
      </c>
      <c r="D165" s="1" t="s">
        <v>30</v>
      </c>
      <c r="E165" s="1">
        <v>11929.02</v>
      </c>
      <c r="F165" s="1">
        <v>3.0</v>
      </c>
      <c r="G165" s="1">
        <v>20.0</v>
      </c>
      <c r="H165" s="1">
        <v>6.0</v>
      </c>
      <c r="I165" s="1" t="s">
        <v>22</v>
      </c>
      <c r="J165" s="1">
        <v>0.119</v>
      </c>
      <c r="K165" s="1">
        <v>0.007</v>
      </c>
      <c r="L165" s="6" t="str">
        <f>if(J165&gt;QUARTILE!$B$3, "TOP", if(J165&lt;QUARTILE!$B$4, "BOTTOM", 0))</f>
        <v>BOTTOM</v>
      </c>
      <c r="M165" s="6">
        <f t="shared" si="1"/>
        <v>2</v>
      </c>
      <c r="N165" s="6" t="str">
        <f t="shared" si="2"/>
        <v>Baby Boomer</v>
      </c>
      <c r="O165" s="6" t="str">
        <f t="shared" si="3"/>
        <v>Low Income</v>
      </c>
    </row>
    <row r="166" hidden="1">
      <c r="A166" s="1">
        <v>100164.0</v>
      </c>
      <c r="B166" s="1">
        <v>72.0</v>
      </c>
      <c r="C166" s="1">
        <v>33000.0</v>
      </c>
      <c r="D166" s="1" t="s">
        <v>23</v>
      </c>
      <c r="E166" s="1">
        <v>11316.3</v>
      </c>
      <c r="F166" s="1">
        <v>2.0</v>
      </c>
      <c r="G166" s="1">
        <v>17.0</v>
      </c>
      <c r="H166" s="1">
        <v>4.0</v>
      </c>
      <c r="I166" s="1" t="s">
        <v>22</v>
      </c>
      <c r="J166" s="1">
        <v>0.878</v>
      </c>
      <c r="K166" s="1">
        <v>0.286</v>
      </c>
      <c r="L166" s="6" t="str">
        <f>if(J166&gt;QUARTILE!$B$3, "TOP", if(J166&lt;QUARTILE!$B$4, "BOTTOM", 0))</f>
        <v>TOP</v>
      </c>
      <c r="M166" s="6">
        <f t="shared" si="1"/>
        <v>2</v>
      </c>
      <c r="N166" s="6" t="str">
        <f t="shared" si="2"/>
        <v>Baby Boomer</v>
      </c>
      <c r="O166" s="6" t="str">
        <f t="shared" si="3"/>
        <v>Low Income</v>
      </c>
    </row>
    <row r="167" hidden="1">
      <c r="A167" s="1">
        <v>100165.0</v>
      </c>
      <c r="B167" s="1">
        <v>40.0</v>
      </c>
      <c r="C167" s="1">
        <v>13000.0</v>
      </c>
      <c r="D167" s="1" t="s">
        <v>25</v>
      </c>
      <c r="E167" s="1">
        <v>16054.83</v>
      </c>
      <c r="F167" s="1">
        <v>3.0</v>
      </c>
      <c r="G167" s="1">
        <v>15.0</v>
      </c>
      <c r="H167" s="1">
        <v>13.0</v>
      </c>
      <c r="I167" s="1" t="s">
        <v>22</v>
      </c>
      <c r="J167" s="1">
        <v>1.0</v>
      </c>
      <c r="K167" s="1">
        <v>0.352</v>
      </c>
      <c r="L167" s="6" t="str">
        <f>if(J167&gt;QUARTILE!$B$3, "TOP", if(J167&lt;QUARTILE!$B$4, "BOTTOM", 0))</f>
        <v>TOP</v>
      </c>
      <c r="M167" s="6">
        <f t="shared" si="1"/>
        <v>2</v>
      </c>
      <c r="N167" s="6" t="str">
        <f t="shared" si="2"/>
        <v>Gen X</v>
      </c>
      <c r="O167" s="6" t="str">
        <f t="shared" si="3"/>
        <v>Low Income</v>
      </c>
    </row>
    <row r="168" hidden="1">
      <c r="A168" s="1">
        <v>100166.0</v>
      </c>
      <c r="B168" s="1">
        <v>79.0</v>
      </c>
      <c r="C168" s="1">
        <v>36000.0</v>
      </c>
      <c r="D168" s="1" t="s">
        <v>25</v>
      </c>
      <c r="E168" s="1">
        <v>35821.81</v>
      </c>
      <c r="F168" s="1">
        <v>5.0</v>
      </c>
      <c r="G168" s="1">
        <v>13.0</v>
      </c>
      <c r="H168" s="1">
        <v>6.0</v>
      </c>
      <c r="I168" s="1" t="s">
        <v>18</v>
      </c>
      <c r="J168" s="1">
        <v>0.413</v>
      </c>
      <c r="K168" s="1">
        <v>0.777</v>
      </c>
      <c r="L168" s="6">
        <f>if(J168&gt;QUARTILE!$B$3, "TOP", if(J168&lt;QUARTILE!$B$4, "BOTTOM", 0))</f>
        <v>0</v>
      </c>
      <c r="M168" s="6">
        <f t="shared" si="1"/>
        <v>1</v>
      </c>
      <c r="N168" s="6" t="str">
        <f t="shared" si="2"/>
        <v>Baby Boomer</v>
      </c>
      <c r="O168" s="6" t="str">
        <f t="shared" si="3"/>
        <v>Low Income</v>
      </c>
    </row>
    <row r="169" hidden="1">
      <c r="A169" s="1">
        <v>100167.0</v>
      </c>
      <c r="B169" s="1">
        <v>41.0</v>
      </c>
      <c r="C169" s="1">
        <v>26000.0</v>
      </c>
      <c r="D169" s="1" t="s">
        <v>25</v>
      </c>
      <c r="E169" s="1">
        <v>32426.22</v>
      </c>
      <c r="F169" s="1">
        <v>4.0</v>
      </c>
      <c r="G169" s="1">
        <v>25.0</v>
      </c>
      <c r="H169" s="1">
        <v>9.0</v>
      </c>
      <c r="I169" s="1" t="s">
        <v>18</v>
      </c>
      <c r="J169" s="1">
        <v>0.57</v>
      </c>
      <c r="K169" s="1">
        <v>0.845</v>
      </c>
      <c r="L169" s="6">
        <f>if(J169&gt;QUARTILE!$B$3, "TOP", if(J169&lt;QUARTILE!$B$4, "BOTTOM", 0))</f>
        <v>0</v>
      </c>
      <c r="M169" s="6">
        <f t="shared" si="1"/>
        <v>1</v>
      </c>
      <c r="N169" s="6" t="str">
        <f t="shared" si="2"/>
        <v>Gen X</v>
      </c>
      <c r="O169" s="6" t="str">
        <f t="shared" si="3"/>
        <v>Low Income</v>
      </c>
    </row>
    <row r="170" hidden="1">
      <c r="A170" s="1">
        <v>100168.0</v>
      </c>
      <c r="B170" s="1">
        <v>54.0</v>
      </c>
      <c r="C170" s="1">
        <v>17000.0</v>
      </c>
      <c r="D170" s="1" t="s">
        <v>27</v>
      </c>
      <c r="E170" s="1">
        <v>2108.17</v>
      </c>
      <c r="F170" s="1">
        <v>1.0</v>
      </c>
      <c r="G170" s="1">
        <v>24.0</v>
      </c>
      <c r="H170" s="1">
        <v>5.0</v>
      </c>
      <c r="I170" s="1" t="s">
        <v>22</v>
      </c>
      <c r="J170" s="1">
        <v>0.014</v>
      </c>
      <c r="K170" s="1">
        <v>0.579</v>
      </c>
      <c r="L170" s="6" t="str">
        <f>if(J170&gt;QUARTILE!$B$3, "TOP", if(J170&lt;QUARTILE!$B$4, "BOTTOM", 0))</f>
        <v>BOTTOM</v>
      </c>
      <c r="M170" s="6">
        <f t="shared" si="1"/>
        <v>2</v>
      </c>
      <c r="N170" s="6" t="str">
        <f t="shared" si="2"/>
        <v>Gen X</v>
      </c>
      <c r="O170" s="6" t="str">
        <f t="shared" si="3"/>
        <v>Low Income</v>
      </c>
    </row>
    <row r="171" hidden="1">
      <c r="A171" s="1">
        <v>100169.0</v>
      </c>
      <c r="B171" s="1">
        <v>52.0</v>
      </c>
      <c r="C171" s="1">
        <v>37000.0</v>
      </c>
      <c r="D171" s="1" t="s">
        <v>25</v>
      </c>
      <c r="E171" s="1">
        <v>54360.61</v>
      </c>
      <c r="F171" s="1">
        <v>4.0</v>
      </c>
      <c r="G171" s="1">
        <v>13.0</v>
      </c>
      <c r="H171" s="1">
        <v>4.0</v>
      </c>
      <c r="I171" s="1" t="s">
        <v>18</v>
      </c>
      <c r="J171" s="1">
        <v>0.982</v>
      </c>
      <c r="K171" s="1">
        <v>0.751</v>
      </c>
      <c r="L171" s="6" t="str">
        <f>if(J171&gt;QUARTILE!$B$3, "TOP", if(J171&lt;QUARTILE!$B$4, "BOTTOM", 0))</f>
        <v>TOP</v>
      </c>
      <c r="M171" s="6">
        <f t="shared" si="1"/>
        <v>1</v>
      </c>
      <c r="N171" s="6" t="str">
        <f t="shared" si="2"/>
        <v>Gen X</v>
      </c>
      <c r="O171" s="6" t="str">
        <f t="shared" si="3"/>
        <v>Low Income</v>
      </c>
    </row>
    <row r="172" hidden="1">
      <c r="A172" s="1">
        <v>100170.0</v>
      </c>
      <c r="B172" s="1">
        <v>61.0</v>
      </c>
      <c r="C172" s="1">
        <v>38000.0</v>
      </c>
      <c r="D172" s="1" t="s">
        <v>25</v>
      </c>
      <c r="E172" s="1">
        <v>2339.99</v>
      </c>
      <c r="F172" s="1">
        <v>2.0</v>
      </c>
      <c r="G172" s="1">
        <v>19.0</v>
      </c>
      <c r="H172" s="1">
        <v>4.0</v>
      </c>
      <c r="I172" s="1" t="s">
        <v>22</v>
      </c>
      <c r="J172" s="1">
        <v>0.071</v>
      </c>
      <c r="K172" s="1">
        <v>0.618</v>
      </c>
      <c r="L172" s="6" t="str">
        <f>if(J172&gt;QUARTILE!$B$3, "TOP", if(J172&lt;QUARTILE!$B$4, "BOTTOM", 0))</f>
        <v>BOTTOM</v>
      </c>
      <c r="M172" s="6">
        <f t="shared" si="1"/>
        <v>2</v>
      </c>
      <c r="N172" s="6" t="str">
        <f t="shared" si="2"/>
        <v>Baby Boomer</v>
      </c>
      <c r="O172" s="6" t="str">
        <f t="shared" si="3"/>
        <v>Low Income</v>
      </c>
    </row>
    <row r="173" hidden="1">
      <c r="A173" s="1">
        <v>100171.0</v>
      </c>
      <c r="B173" s="1">
        <v>57.0</v>
      </c>
      <c r="C173" s="1">
        <v>23000.0</v>
      </c>
      <c r="D173" s="1" t="s">
        <v>25</v>
      </c>
      <c r="E173" s="1">
        <v>20133.64</v>
      </c>
      <c r="F173" s="1">
        <v>4.0</v>
      </c>
      <c r="G173" s="1">
        <v>19.0</v>
      </c>
      <c r="H173" s="1">
        <v>6.0</v>
      </c>
      <c r="I173" s="1" t="s">
        <v>22</v>
      </c>
      <c r="J173" s="1">
        <v>0.537</v>
      </c>
      <c r="K173" s="1">
        <v>0.448</v>
      </c>
      <c r="L173" s="6">
        <f>if(J173&gt;QUARTILE!$B$3, "TOP", if(J173&lt;QUARTILE!$B$4, "BOTTOM", 0))</f>
        <v>0</v>
      </c>
      <c r="M173" s="6">
        <f t="shared" si="1"/>
        <v>2</v>
      </c>
      <c r="N173" s="6" t="str">
        <f t="shared" si="2"/>
        <v>Gen X</v>
      </c>
      <c r="O173" s="6" t="str">
        <f t="shared" si="3"/>
        <v>Low Income</v>
      </c>
    </row>
    <row r="174" hidden="1">
      <c r="A174" s="1">
        <v>100172.0</v>
      </c>
      <c r="B174" s="1">
        <v>39.0</v>
      </c>
      <c r="C174" s="1">
        <v>29000.0</v>
      </c>
      <c r="D174" s="1" t="s">
        <v>31</v>
      </c>
      <c r="E174" s="1">
        <v>22319.62</v>
      </c>
      <c r="F174" s="1">
        <v>3.0</v>
      </c>
      <c r="G174" s="1">
        <v>23.0</v>
      </c>
      <c r="H174" s="1">
        <v>11.0</v>
      </c>
      <c r="I174" s="1" t="s">
        <v>18</v>
      </c>
      <c r="J174" s="1">
        <v>0.576</v>
      </c>
      <c r="K174" s="1">
        <v>0.043</v>
      </c>
      <c r="L174" s="6">
        <f>if(J174&gt;QUARTILE!$B$3, "TOP", if(J174&lt;QUARTILE!$B$4, "BOTTOM", 0))</f>
        <v>0</v>
      </c>
      <c r="M174" s="6">
        <f t="shared" si="1"/>
        <v>1</v>
      </c>
      <c r="N174" s="6" t="str">
        <f t="shared" si="2"/>
        <v>Gen X</v>
      </c>
      <c r="O174" s="6" t="str">
        <f t="shared" si="3"/>
        <v>Low Income</v>
      </c>
    </row>
    <row r="175" hidden="1">
      <c r="A175" s="1">
        <v>100173.0</v>
      </c>
      <c r="B175" s="1">
        <v>44.0</v>
      </c>
      <c r="C175" s="1">
        <v>12000.0</v>
      </c>
      <c r="D175" s="1" t="s">
        <v>21</v>
      </c>
      <c r="E175" s="1">
        <v>22781.03</v>
      </c>
      <c r="F175" s="1">
        <v>5.0</v>
      </c>
      <c r="G175" s="1">
        <v>22.0</v>
      </c>
      <c r="H175" s="1">
        <v>13.0</v>
      </c>
      <c r="I175" s="1" t="s">
        <v>22</v>
      </c>
      <c r="J175" s="1">
        <v>0.056</v>
      </c>
      <c r="K175" s="1">
        <v>0.0</v>
      </c>
      <c r="L175" s="6" t="str">
        <f>if(J175&gt;QUARTILE!$B$3, "TOP", if(J175&lt;QUARTILE!$B$4, "BOTTOM", 0))</f>
        <v>BOTTOM</v>
      </c>
      <c r="M175" s="6">
        <f t="shared" si="1"/>
        <v>2</v>
      </c>
      <c r="N175" s="6" t="str">
        <f t="shared" si="2"/>
        <v>Gen X</v>
      </c>
      <c r="O175" s="6" t="str">
        <f t="shared" si="3"/>
        <v>Low Income</v>
      </c>
    </row>
    <row r="176" hidden="1">
      <c r="A176" s="1">
        <v>100174.0</v>
      </c>
      <c r="B176" s="1">
        <v>52.0</v>
      </c>
      <c r="C176" s="1">
        <v>46000.0</v>
      </c>
      <c r="D176" s="1" t="s">
        <v>23</v>
      </c>
      <c r="E176" s="1">
        <v>6167.25</v>
      </c>
      <c r="F176" s="1">
        <v>4.0</v>
      </c>
      <c r="G176" s="1">
        <v>19.0</v>
      </c>
      <c r="H176" s="1">
        <v>5.0</v>
      </c>
      <c r="I176" s="1" t="s">
        <v>22</v>
      </c>
      <c r="J176" s="1">
        <v>0.226</v>
      </c>
      <c r="K176" s="1">
        <v>0.0</v>
      </c>
      <c r="L176" s="6" t="str">
        <f>if(J176&gt;QUARTILE!$B$3, "TOP", if(J176&lt;QUARTILE!$B$4, "BOTTOM", 0))</f>
        <v>BOTTOM</v>
      </c>
      <c r="M176" s="6">
        <f t="shared" si="1"/>
        <v>2</v>
      </c>
      <c r="N176" s="6" t="str">
        <f t="shared" si="2"/>
        <v>Gen X</v>
      </c>
      <c r="O176" s="6" t="str">
        <f t="shared" si="3"/>
        <v>Medium Income</v>
      </c>
    </row>
    <row r="177" hidden="1">
      <c r="A177" s="1">
        <v>100175.0</v>
      </c>
      <c r="B177" s="1">
        <v>18.0</v>
      </c>
      <c r="C177" s="1">
        <v>13000.0</v>
      </c>
      <c r="D177" s="1" t="s">
        <v>23</v>
      </c>
      <c r="E177" s="1">
        <v>8019.86</v>
      </c>
      <c r="F177" s="1">
        <v>4.0</v>
      </c>
      <c r="G177" s="1">
        <v>22.0</v>
      </c>
      <c r="H177" s="1">
        <v>20.0</v>
      </c>
      <c r="I177" s="1" t="s">
        <v>18</v>
      </c>
      <c r="J177" s="1">
        <v>0.841</v>
      </c>
      <c r="K177" s="1">
        <v>0.1</v>
      </c>
      <c r="L177" s="6" t="str">
        <f>if(J177&gt;QUARTILE!$B$3, "TOP", if(J177&lt;QUARTILE!$B$4, "BOTTOM", 0))</f>
        <v>TOP</v>
      </c>
      <c r="M177" s="6">
        <f t="shared" si="1"/>
        <v>1</v>
      </c>
      <c r="N177" s="6" t="str">
        <f t="shared" si="2"/>
        <v>Millenial</v>
      </c>
      <c r="O177" s="6" t="str">
        <f t="shared" si="3"/>
        <v>Low Income</v>
      </c>
    </row>
    <row r="178" hidden="1">
      <c r="A178" s="1">
        <v>100176.0</v>
      </c>
      <c r="B178" s="1">
        <v>52.0</v>
      </c>
      <c r="C178" s="1">
        <v>14000.0</v>
      </c>
      <c r="D178" s="1" t="s">
        <v>17</v>
      </c>
      <c r="E178" s="1">
        <v>15911.43</v>
      </c>
      <c r="F178" s="1">
        <v>5.0</v>
      </c>
      <c r="G178" s="1">
        <v>17.0</v>
      </c>
      <c r="H178" s="1">
        <v>6.0</v>
      </c>
      <c r="I178" s="1" t="s">
        <v>22</v>
      </c>
      <c r="J178" s="1">
        <v>0.253</v>
      </c>
      <c r="K178" s="1">
        <v>0.027</v>
      </c>
      <c r="L178" s="6" t="str">
        <f>if(J178&gt;QUARTILE!$B$3, "TOP", if(J178&lt;QUARTILE!$B$4, "BOTTOM", 0))</f>
        <v>BOTTOM</v>
      </c>
      <c r="M178" s="6">
        <f t="shared" si="1"/>
        <v>2</v>
      </c>
      <c r="N178" s="6" t="str">
        <f t="shared" si="2"/>
        <v>Gen X</v>
      </c>
      <c r="O178" s="6" t="str">
        <f t="shared" si="3"/>
        <v>Low Income</v>
      </c>
    </row>
    <row r="179" hidden="1">
      <c r="A179" s="1">
        <v>100177.0</v>
      </c>
      <c r="B179" s="1">
        <v>54.0</v>
      </c>
      <c r="C179" s="1">
        <v>23000.0</v>
      </c>
      <c r="D179" s="1" t="s">
        <v>31</v>
      </c>
      <c r="E179" s="1">
        <v>4452.56</v>
      </c>
      <c r="F179" s="1">
        <v>3.0</v>
      </c>
      <c r="G179" s="1">
        <v>15.0</v>
      </c>
      <c r="H179" s="1">
        <v>8.0</v>
      </c>
      <c r="I179" s="1" t="s">
        <v>22</v>
      </c>
      <c r="J179" s="1">
        <v>0.725</v>
      </c>
      <c r="K179" s="1">
        <v>0.195</v>
      </c>
      <c r="L179" s="6">
        <f>if(J179&gt;QUARTILE!$B$3, "TOP", if(J179&lt;QUARTILE!$B$4, "BOTTOM", 0))</f>
        <v>0</v>
      </c>
      <c r="M179" s="6">
        <f t="shared" si="1"/>
        <v>2</v>
      </c>
      <c r="N179" s="6" t="str">
        <f t="shared" si="2"/>
        <v>Gen X</v>
      </c>
      <c r="O179" s="6" t="str">
        <f t="shared" si="3"/>
        <v>Low Income</v>
      </c>
    </row>
    <row r="180" hidden="1">
      <c r="A180" s="1">
        <v>100178.0</v>
      </c>
      <c r="B180" s="1">
        <v>64.0</v>
      </c>
      <c r="C180" s="1">
        <v>43000.0</v>
      </c>
      <c r="D180" s="1" t="s">
        <v>23</v>
      </c>
      <c r="E180" s="1">
        <v>410.39</v>
      </c>
      <c r="F180" s="1">
        <v>1.0</v>
      </c>
      <c r="G180" s="1">
        <v>18.0</v>
      </c>
      <c r="H180" s="1">
        <v>6.0</v>
      </c>
      <c r="I180" s="1" t="s">
        <v>22</v>
      </c>
      <c r="J180" s="1">
        <v>0.799</v>
      </c>
      <c r="K180" s="1">
        <v>0.519</v>
      </c>
      <c r="L180" s="6">
        <f>if(J180&gt;QUARTILE!$B$3, "TOP", if(J180&lt;QUARTILE!$B$4, "BOTTOM", 0))</f>
        <v>0</v>
      </c>
      <c r="M180" s="6">
        <f t="shared" si="1"/>
        <v>2</v>
      </c>
      <c r="N180" s="6" t="str">
        <f t="shared" si="2"/>
        <v>Baby Boomer</v>
      </c>
      <c r="O180" s="6" t="str">
        <f t="shared" si="3"/>
        <v>Low Income</v>
      </c>
    </row>
    <row r="181" hidden="1">
      <c r="A181" s="1">
        <v>100179.0</v>
      </c>
      <c r="B181" s="1">
        <v>31.0</v>
      </c>
      <c r="C181" s="1">
        <v>43000.0</v>
      </c>
      <c r="D181" s="1" t="s">
        <v>25</v>
      </c>
      <c r="E181" s="1">
        <v>16517.32</v>
      </c>
      <c r="F181" s="1">
        <v>4.0</v>
      </c>
      <c r="G181" s="1">
        <v>14.0</v>
      </c>
      <c r="H181" s="1">
        <v>11.0</v>
      </c>
      <c r="I181" s="1" t="s">
        <v>18</v>
      </c>
      <c r="J181" s="1">
        <v>0.457</v>
      </c>
      <c r="K181" s="1">
        <v>0.453</v>
      </c>
      <c r="L181" s="6">
        <f>if(J181&gt;QUARTILE!$B$3, "TOP", if(J181&lt;QUARTILE!$B$4, "BOTTOM", 0))</f>
        <v>0</v>
      </c>
      <c r="M181" s="6">
        <f t="shared" si="1"/>
        <v>1</v>
      </c>
      <c r="N181" s="6" t="str">
        <f t="shared" si="2"/>
        <v>Gen X</v>
      </c>
      <c r="O181" s="6" t="str">
        <f t="shared" si="3"/>
        <v>Low Income</v>
      </c>
    </row>
    <row r="182" hidden="1">
      <c r="A182" s="1">
        <v>100180.0</v>
      </c>
      <c r="B182" s="1">
        <v>20.0</v>
      </c>
      <c r="C182" s="1">
        <v>22000.0</v>
      </c>
      <c r="D182" s="1" t="s">
        <v>24</v>
      </c>
      <c r="E182" s="1">
        <v>12520.19</v>
      </c>
      <c r="F182" s="1">
        <v>2.0</v>
      </c>
      <c r="G182" s="1">
        <v>21.0</v>
      </c>
      <c r="H182" s="1">
        <v>11.0</v>
      </c>
      <c r="I182" s="1" t="s">
        <v>22</v>
      </c>
      <c r="J182" s="1">
        <v>0.064</v>
      </c>
      <c r="K182" s="1">
        <v>0.344</v>
      </c>
      <c r="L182" s="6" t="str">
        <f>if(J182&gt;QUARTILE!$B$3, "TOP", if(J182&lt;QUARTILE!$B$4, "BOTTOM", 0))</f>
        <v>BOTTOM</v>
      </c>
      <c r="M182" s="6">
        <f t="shared" si="1"/>
        <v>2</v>
      </c>
      <c r="N182" s="6" t="str">
        <f t="shared" si="2"/>
        <v>Millenial</v>
      </c>
      <c r="O182" s="6" t="str">
        <f t="shared" si="3"/>
        <v>Low Income</v>
      </c>
    </row>
    <row r="183" hidden="1">
      <c r="A183" s="1">
        <v>100181.0</v>
      </c>
      <c r="B183" s="1">
        <v>18.0</v>
      </c>
      <c r="C183" s="1">
        <v>35000.0</v>
      </c>
      <c r="D183" s="1" t="s">
        <v>27</v>
      </c>
      <c r="E183" s="1">
        <v>21384.83</v>
      </c>
      <c r="F183" s="1">
        <v>3.0</v>
      </c>
      <c r="G183" s="1">
        <v>21.0</v>
      </c>
      <c r="H183" s="1">
        <v>19.0</v>
      </c>
      <c r="I183" s="1" t="s">
        <v>18</v>
      </c>
      <c r="J183" s="1">
        <v>0.011</v>
      </c>
      <c r="K183" s="1">
        <v>0.666</v>
      </c>
      <c r="L183" s="6" t="str">
        <f>if(J183&gt;QUARTILE!$B$3, "TOP", if(J183&lt;QUARTILE!$B$4, "BOTTOM", 0))</f>
        <v>BOTTOM</v>
      </c>
      <c r="M183" s="6">
        <f t="shared" si="1"/>
        <v>1</v>
      </c>
      <c r="N183" s="6" t="str">
        <f t="shared" si="2"/>
        <v>Millenial</v>
      </c>
      <c r="O183" s="6" t="str">
        <f t="shared" si="3"/>
        <v>Low Income</v>
      </c>
    </row>
    <row r="184" hidden="1">
      <c r="A184" s="1">
        <v>100182.0</v>
      </c>
      <c r="B184" s="1">
        <v>22.0</v>
      </c>
      <c r="C184" s="1">
        <v>8000.0</v>
      </c>
      <c r="D184" s="1" t="s">
        <v>23</v>
      </c>
      <c r="E184" s="1">
        <v>3172.9</v>
      </c>
      <c r="F184" s="1">
        <v>3.0</v>
      </c>
      <c r="G184" s="1">
        <v>17.0</v>
      </c>
      <c r="H184" s="1">
        <v>8.0</v>
      </c>
      <c r="I184" s="1" t="s">
        <v>22</v>
      </c>
      <c r="J184" s="1">
        <v>0.543</v>
      </c>
      <c r="K184" s="1">
        <v>0.392</v>
      </c>
      <c r="L184" s="6">
        <f>if(J184&gt;QUARTILE!$B$3, "TOP", if(J184&lt;QUARTILE!$B$4, "BOTTOM", 0))</f>
        <v>0</v>
      </c>
      <c r="M184" s="6">
        <f t="shared" si="1"/>
        <v>2</v>
      </c>
      <c r="N184" s="6" t="str">
        <f t="shared" si="2"/>
        <v>Millenial</v>
      </c>
      <c r="O184" s="6" t="str">
        <f t="shared" si="3"/>
        <v>Low Income</v>
      </c>
    </row>
    <row r="185" hidden="1">
      <c r="A185" s="1">
        <v>100183.0</v>
      </c>
      <c r="B185" s="1">
        <v>43.0</v>
      </c>
      <c r="C185" s="1">
        <v>14000.0</v>
      </c>
      <c r="D185" s="1" t="s">
        <v>27</v>
      </c>
      <c r="E185" s="1">
        <v>36767.58</v>
      </c>
      <c r="F185" s="1">
        <v>4.0</v>
      </c>
      <c r="G185" s="1">
        <v>19.0</v>
      </c>
      <c r="H185" s="1">
        <v>13.0</v>
      </c>
      <c r="I185" s="1" t="s">
        <v>22</v>
      </c>
      <c r="J185" s="1">
        <v>0.171</v>
      </c>
      <c r="K185" s="1">
        <v>0.07</v>
      </c>
      <c r="L185" s="6" t="str">
        <f>if(J185&gt;QUARTILE!$B$3, "TOP", if(J185&lt;QUARTILE!$B$4, "BOTTOM", 0))</f>
        <v>BOTTOM</v>
      </c>
      <c r="M185" s="6">
        <f t="shared" si="1"/>
        <v>2</v>
      </c>
      <c r="N185" s="6" t="str">
        <f t="shared" si="2"/>
        <v>Gen X</v>
      </c>
      <c r="O185" s="6" t="str">
        <f t="shared" si="3"/>
        <v>Low Income</v>
      </c>
    </row>
    <row r="186" hidden="1">
      <c r="A186" s="1">
        <v>100184.0</v>
      </c>
      <c r="B186" s="1">
        <v>72.0</v>
      </c>
      <c r="C186" s="1">
        <v>14000.0</v>
      </c>
      <c r="D186" s="1" t="s">
        <v>24</v>
      </c>
      <c r="E186" s="1">
        <v>3161.67</v>
      </c>
      <c r="F186" s="1">
        <v>5.0</v>
      </c>
      <c r="G186" s="1">
        <v>25.0</v>
      </c>
      <c r="H186" s="1">
        <v>5.0</v>
      </c>
      <c r="I186" s="1" t="s">
        <v>22</v>
      </c>
      <c r="J186" s="1">
        <v>0.726</v>
      </c>
      <c r="K186" s="1">
        <v>0.642</v>
      </c>
      <c r="L186" s="6">
        <f>if(J186&gt;QUARTILE!$B$3, "TOP", if(J186&lt;QUARTILE!$B$4, "BOTTOM", 0))</f>
        <v>0</v>
      </c>
      <c r="M186" s="6">
        <f t="shared" si="1"/>
        <v>2</v>
      </c>
      <c r="N186" s="6" t="str">
        <f t="shared" si="2"/>
        <v>Baby Boomer</v>
      </c>
      <c r="O186" s="6" t="str">
        <f t="shared" si="3"/>
        <v>Low Income</v>
      </c>
    </row>
    <row r="187" hidden="1">
      <c r="A187" s="1">
        <v>100185.0</v>
      </c>
      <c r="B187" s="1">
        <v>80.0</v>
      </c>
      <c r="C187" s="1">
        <v>47000.0</v>
      </c>
      <c r="D187" s="1" t="s">
        <v>17</v>
      </c>
      <c r="E187" s="1">
        <v>44391.29</v>
      </c>
      <c r="F187" s="1">
        <v>4.0</v>
      </c>
      <c r="G187" s="1">
        <v>20.0</v>
      </c>
      <c r="H187" s="1">
        <v>7.0</v>
      </c>
      <c r="I187" s="1" t="s">
        <v>18</v>
      </c>
      <c r="J187" s="1">
        <v>0.481</v>
      </c>
      <c r="K187" s="1">
        <v>0.83</v>
      </c>
      <c r="L187" s="6">
        <f>if(J187&gt;QUARTILE!$B$3, "TOP", if(J187&lt;QUARTILE!$B$4, "BOTTOM", 0))</f>
        <v>0</v>
      </c>
      <c r="M187" s="6">
        <f t="shared" si="1"/>
        <v>1</v>
      </c>
      <c r="N187" s="6" t="str">
        <f t="shared" si="2"/>
        <v>Silent</v>
      </c>
      <c r="O187" s="6" t="str">
        <f t="shared" si="3"/>
        <v>Medium Income</v>
      </c>
    </row>
    <row r="188" hidden="1">
      <c r="A188" s="1">
        <v>100186.0</v>
      </c>
      <c r="B188" s="1">
        <v>31.0</v>
      </c>
      <c r="C188" s="1">
        <v>33000.0</v>
      </c>
      <c r="D188" s="1" t="s">
        <v>27</v>
      </c>
      <c r="E188" s="1">
        <v>11939.34</v>
      </c>
      <c r="F188" s="1">
        <v>4.0</v>
      </c>
      <c r="G188" s="1">
        <v>20.0</v>
      </c>
      <c r="H188" s="1">
        <v>8.0</v>
      </c>
      <c r="I188" s="1" t="s">
        <v>22</v>
      </c>
      <c r="J188" s="1">
        <v>0.683</v>
      </c>
      <c r="K188" s="1">
        <v>0.761</v>
      </c>
      <c r="L188" s="6">
        <f>if(J188&gt;QUARTILE!$B$3, "TOP", if(J188&lt;QUARTILE!$B$4, "BOTTOM", 0))</f>
        <v>0</v>
      </c>
      <c r="M188" s="6">
        <f t="shared" si="1"/>
        <v>2</v>
      </c>
      <c r="N188" s="6" t="str">
        <f t="shared" si="2"/>
        <v>Gen X</v>
      </c>
      <c r="O188" s="6" t="str">
        <f t="shared" si="3"/>
        <v>Low Income</v>
      </c>
    </row>
    <row r="189" hidden="1">
      <c r="A189" s="1">
        <v>100187.0</v>
      </c>
      <c r="B189" s="1">
        <v>56.0</v>
      </c>
      <c r="C189" s="1">
        <v>25000.0</v>
      </c>
      <c r="D189" s="1" t="s">
        <v>27</v>
      </c>
      <c r="E189" s="1">
        <v>15961.5</v>
      </c>
      <c r="F189" s="1">
        <v>5.0</v>
      </c>
      <c r="G189" s="1">
        <v>18.0</v>
      </c>
      <c r="H189" s="1">
        <v>6.0</v>
      </c>
      <c r="I189" s="1" t="s">
        <v>22</v>
      </c>
      <c r="J189" s="1">
        <v>0.408</v>
      </c>
      <c r="K189" s="1">
        <v>0.364</v>
      </c>
      <c r="L189" s="6">
        <f>if(J189&gt;QUARTILE!$B$3, "TOP", if(J189&lt;QUARTILE!$B$4, "BOTTOM", 0))</f>
        <v>0</v>
      </c>
      <c r="M189" s="6">
        <f t="shared" si="1"/>
        <v>2</v>
      </c>
      <c r="N189" s="6" t="str">
        <f t="shared" si="2"/>
        <v>Gen X</v>
      </c>
      <c r="O189" s="6" t="str">
        <f t="shared" si="3"/>
        <v>Low Income</v>
      </c>
    </row>
    <row r="190" hidden="1">
      <c r="A190" s="1">
        <v>100188.0</v>
      </c>
      <c r="B190" s="1">
        <v>44.0</v>
      </c>
      <c r="C190" s="1">
        <v>26000.0</v>
      </c>
      <c r="D190" s="1" t="s">
        <v>23</v>
      </c>
      <c r="E190" s="1">
        <v>45379.4</v>
      </c>
      <c r="F190" s="1">
        <v>2.0</v>
      </c>
      <c r="G190" s="1">
        <v>18.0</v>
      </c>
      <c r="H190" s="1">
        <v>12.0</v>
      </c>
      <c r="I190" s="1" t="s">
        <v>22</v>
      </c>
      <c r="J190" s="1">
        <v>0.778</v>
      </c>
      <c r="K190" s="1">
        <v>0.276</v>
      </c>
      <c r="L190" s="6">
        <f>if(J190&gt;QUARTILE!$B$3, "TOP", if(J190&lt;QUARTILE!$B$4, "BOTTOM", 0))</f>
        <v>0</v>
      </c>
      <c r="M190" s="6">
        <f t="shared" si="1"/>
        <v>2</v>
      </c>
      <c r="N190" s="6" t="str">
        <f t="shared" si="2"/>
        <v>Gen X</v>
      </c>
      <c r="O190" s="6" t="str">
        <f t="shared" si="3"/>
        <v>Low Income</v>
      </c>
    </row>
    <row r="191" hidden="1">
      <c r="A191" s="1">
        <v>100189.0</v>
      </c>
      <c r="B191" s="1">
        <v>26.0</v>
      </c>
      <c r="C191" s="1">
        <v>56000.0</v>
      </c>
      <c r="D191" s="1" t="s">
        <v>17</v>
      </c>
      <c r="E191" s="1">
        <v>7131.01</v>
      </c>
      <c r="F191" s="1">
        <v>5.0</v>
      </c>
      <c r="G191" s="1">
        <v>19.0</v>
      </c>
      <c r="H191" s="1">
        <v>17.0</v>
      </c>
      <c r="I191" s="1" t="s">
        <v>18</v>
      </c>
      <c r="J191" s="1">
        <v>0.933</v>
      </c>
      <c r="K191" s="1">
        <v>0.0</v>
      </c>
      <c r="L191" s="6" t="str">
        <f>if(J191&gt;QUARTILE!$B$3, "TOP", if(J191&lt;QUARTILE!$B$4, "BOTTOM", 0))</f>
        <v>TOP</v>
      </c>
      <c r="M191" s="6">
        <f t="shared" si="1"/>
        <v>1</v>
      </c>
      <c r="N191" s="6" t="str">
        <f t="shared" si="2"/>
        <v>Millenial</v>
      </c>
      <c r="O191" s="6" t="str">
        <f t="shared" si="3"/>
        <v>Medium Income</v>
      </c>
    </row>
    <row r="192" hidden="1">
      <c r="A192" s="1">
        <v>100190.0</v>
      </c>
      <c r="B192" s="1">
        <v>32.0</v>
      </c>
      <c r="C192" s="1">
        <v>20000.0</v>
      </c>
      <c r="D192" s="1" t="s">
        <v>23</v>
      </c>
      <c r="E192" s="1">
        <v>4013.63</v>
      </c>
      <c r="F192" s="1">
        <v>4.0</v>
      </c>
      <c r="G192" s="1">
        <v>19.0</v>
      </c>
      <c r="H192" s="1">
        <v>10.0</v>
      </c>
      <c r="I192" s="1" t="s">
        <v>22</v>
      </c>
      <c r="J192" s="1">
        <v>0.934</v>
      </c>
      <c r="K192" s="1">
        <v>0.607</v>
      </c>
      <c r="L192" s="6" t="str">
        <f>if(J192&gt;QUARTILE!$B$3, "TOP", if(J192&lt;QUARTILE!$B$4, "BOTTOM", 0))</f>
        <v>TOP</v>
      </c>
      <c r="M192" s="6">
        <f t="shared" si="1"/>
        <v>2</v>
      </c>
      <c r="N192" s="6" t="str">
        <f t="shared" si="2"/>
        <v>Gen X</v>
      </c>
      <c r="O192" s="6" t="str">
        <f t="shared" si="3"/>
        <v>Low Income</v>
      </c>
    </row>
    <row r="193" hidden="1">
      <c r="A193" s="1">
        <v>100191.0</v>
      </c>
      <c r="B193" s="1">
        <v>32.0</v>
      </c>
      <c r="C193" s="1">
        <v>10000.0</v>
      </c>
      <c r="D193" s="1" t="s">
        <v>24</v>
      </c>
      <c r="E193" s="1">
        <v>11802.85</v>
      </c>
      <c r="F193" s="1">
        <v>1.0</v>
      </c>
      <c r="G193" s="1">
        <v>22.0</v>
      </c>
      <c r="H193" s="1">
        <v>14.0</v>
      </c>
      <c r="I193" s="1" t="s">
        <v>22</v>
      </c>
      <c r="J193" s="1">
        <v>0.017</v>
      </c>
      <c r="K193" s="1">
        <v>0.223</v>
      </c>
      <c r="L193" s="6" t="str">
        <f>if(J193&gt;QUARTILE!$B$3, "TOP", if(J193&lt;QUARTILE!$B$4, "BOTTOM", 0))</f>
        <v>BOTTOM</v>
      </c>
      <c r="M193" s="6">
        <f t="shared" si="1"/>
        <v>2</v>
      </c>
      <c r="N193" s="6" t="str">
        <f t="shared" si="2"/>
        <v>Gen X</v>
      </c>
      <c r="O193" s="6" t="str">
        <f t="shared" si="3"/>
        <v>Low Income</v>
      </c>
    </row>
    <row r="194" hidden="1">
      <c r="A194" s="1">
        <v>100192.0</v>
      </c>
      <c r="B194" s="1">
        <v>43.0</v>
      </c>
      <c r="C194" s="1">
        <v>42000.0</v>
      </c>
      <c r="D194" s="1" t="s">
        <v>25</v>
      </c>
      <c r="E194" s="1">
        <v>5604.0</v>
      </c>
      <c r="F194" s="1">
        <v>5.0</v>
      </c>
      <c r="G194" s="1">
        <v>20.0</v>
      </c>
      <c r="H194" s="1">
        <v>6.0</v>
      </c>
      <c r="I194" s="1" t="s">
        <v>22</v>
      </c>
      <c r="J194" s="1">
        <v>0.696</v>
      </c>
      <c r="K194" s="1">
        <v>0.634</v>
      </c>
      <c r="L194" s="6">
        <f>if(J194&gt;QUARTILE!$B$3, "TOP", if(J194&lt;QUARTILE!$B$4, "BOTTOM", 0))</f>
        <v>0</v>
      </c>
      <c r="M194" s="6">
        <f t="shared" si="1"/>
        <v>2</v>
      </c>
      <c r="N194" s="6" t="str">
        <f t="shared" si="2"/>
        <v>Gen X</v>
      </c>
      <c r="O194" s="6" t="str">
        <f t="shared" si="3"/>
        <v>Low Income</v>
      </c>
    </row>
    <row r="195" hidden="1">
      <c r="A195" s="1">
        <v>100193.0</v>
      </c>
      <c r="B195" s="1">
        <v>59.0</v>
      </c>
      <c r="C195" s="1">
        <v>25000.0</v>
      </c>
      <c r="D195" s="1" t="s">
        <v>17</v>
      </c>
      <c r="E195" s="1">
        <v>15008.91</v>
      </c>
      <c r="F195" s="1">
        <v>2.0</v>
      </c>
      <c r="G195" s="1">
        <v>15.0</v>
      </c>
      <c r="H195" s="1">
        <v>5.0</v>
      </c>
      <c r="I195" s="1" t="s">
        <v>22</v>
      </c>
      <c r="J195" s="1">
        <v>0.564</v>
      </c>
      <c r="K195" s="1">
        <v>0.76</v>
      </c>
      <c r="L195" s="6">
        <f>if(J195&gt;QUARTILE!$B$3, "TOP", if(J195&lt;QUARTILE!$B$4, "BOTTOM", 0))</f>
        <v>0</v>
      </c>
      <c r="M195" s="6">
        <f t="shared" si="1"/>
        <v>2</v>
      </c>
      <c r="N195" s="6" t="str">
        <f t="shared" si="2"/>
        <v>Gen X</v>
      </c>
      <c r="O195" s="6" t="str">
        <f t="shared" si="3"/>
        <v>Low Income</v>
      </c>
    </row>
    <row r="196" hidden="1">
      <c r="A196" s="1">
        <v>100194.0</v>
      </c>
      <c r="B196" s="1">
        <v>77.0</v>
      </c>
      <c r="C196" s="1">
        <v>39000.0</v>
      </c>
      <c r="D196" s="1" t="s">
        <v>23</v>
      </c>
      <c r="E196" s="1">
        <v>6438.79</v>
      </c>
      <c r="F196" s="1">
        <v>5.0</v>
      </c>
      <c r="G196" s="1">
        <v>20.0</v>
      </c>
      <c r="H196" s="1">
        <v>2.0</v>
      </c>
      <c r="I196" s="1" t="s">
        <v>22</v>
      </c>
      <c r="J196" s="1">
        <v>0.687</v>
      </c>
      <c r="K196" s="1">
        <v>0.83</v>
      </c>
      <c r="L196" s="6">
        <f>if(J196&gt;QUARTILE!$B$3, "TOP", if(J196&lt;QUARTILE!$B$4, "BOTTOM", 0))</f>
        <v>0</v>
      </c>
      <c r="M196" s="6">
        <f t="shared" si="1"/>
        <v>2</v>
      </c>
      <c r="N196" s="6" t="str">
        <f t="shared" si="2"/>
        <v>Baby Boomer</v>
      </c>
      <c r="O196" s="6" t="str">
        <f t="shared" si="3"/>
        <v>Low Income</v>
      </c>
    </row>
    <row r="197" hidden="1">
      <c r="A197" s="1">
        <v>100195.0</v>
      </c>
      <c r="B197" s="1">
        <v>30.0</v>
      </c>
      <c r="C197" s="1">
        <v>21000.0</v>
      </c>
      <c r="D197" s="1" t="s">
        <v>25</v>
      </c>
      <c r="E197" s="1">
        <v>39974.13</v>
      </c>
      <c r="F197" s="1">
        <v>5.0</v>
      </c>
      <c r="G197" s="1">
        <v>19.0</v>
      </c>
      <c r="H197" s="1">
        <v>10.0</v>
      </c>
      <c r="I197" s="1" t="s">
        <v>18</v>
      </c>
      <c r="J197" s="1">
        <v>0.208</v>
      </c>
      <c r="K197" s="1">
        <v>0.398</v>
      </c>
      <c r="L197" s="6" t="str">
        <f>if(J197&gt;QUARTILE!$B$3, "TOP", if(J197&lt;QUARTILE!$B$4, "BOTTOM", 0))</f>
        <v>BOTTOM</v>
      </c>
      <c r="M197" s="6">
        <f t="shared" si="1"/>
        <v>1</v>
      </c>
      <c r="N197" s="6" t="str">
        <f t="shared" si="2"/>
        <v>Millenial</v>
      </c>
      <c r="O197" s="6" t="str">
        <f t="shared" si="3"/>
        <v>Low Income</v>
      </c>
    </row>
    <row r="198" hidden="1">
      <c r="A198" s="1">
        <v>100196.0</v>
      </c>
      <c r="B198" s="1">
        <v>68.0</v>
      </c>
      <c r="C198" s="1">
        <v>13000.0</v>
      </c>
      <c r="D198" s="1" t="s">
        <v>23</v>
      </c>
      <c r="E198" s="1">
        <v>18695.44</v>
      </c>
      <c r="F198" s="1">
        <v>3.0</v>
      </c>
      <c r="G198" s="1">
        <v>11.0</v>
      </c>
      <c r="H198" s="1">
        <v>7.0</v>
      </c>
      <c r="I198" s="1" t="s">
        <v>22</v>
      </c>
      <c r="J198" s="1">
        <v>0.12</v>
      </c>
      <c r="K198" s="1">
        <v>0.83</v>
      </c>
      <c r="L198" s="6" t="str">
        <f>if(J198&gt;QUARTILE!$B$3, "TOP", if(J198&lt;QUARTILE!$B$4, "BOTTOM", 0))</f>
        <v>BOTTOM</v>
      </c>
      <c r="M198" s="6">
        <f t="shared" si="1"/>
        <v>2</v>
      </c>
      <c r="N198" s="6" t="str">
        <f t="shared" si="2"/>
        <v>Baby Boomer</v>
      </c>
      <c r="O198" s="6" t="str">
        <f t="shared" si="3"/>
        <v>Low Income</v>
      </c>
    </row>
    <row r="199" hidden="1">
      <c r="A199" s="1">
        <v>100197.0</v>
      </c>
      <c r="B199" s="1">
        <v>80.0</v>
      </c>
      <c r="C199" s="1">
        <v>28000.0</v>
      </c>
      <c r="D199" s="1" t="s">
        <v>27</v>
      </c>
      <c r="E199" s="1">
        <v>4.81</v>
      </c>
      <c r="F199" s="1">
        <v>3.0</v>
      </c>
      <c r="G199" s="1">
        <v>25.0</v>
      </c>
      <c r="H199" s="1">
        <v>2.0</v>
      </c>
      <c r="I199" s="1" t="s">
        <v>22</v>
      </c>
      <c r="J199" s="1">
        <v>0.497</v>
      </c>
      <c r="K199" s="1">
        <v>0.723</v>
      </c>
      <c r="L199" s="6">
        <f>if(J199&gt;QUARTILE!$B$3, "TOP", if(J199&lt;QUARTILE!$B$4, "BOTTOM", 0))</f>
        <v>0</v>
      </c>
      <c r="M199" s="6">
        <f t="shared" si="1"/>
        <v>2</v>
      </c>
      <c r="N199" s="6" t="str">
        <f t="shared" si="2"/>
        <v>Silent</v>
      </c>
      <c r="O199" s="6" t="str">
        <f t="shared" si="3"/>
        <v>Low Income</v>
      </c>
    </row>
    <row r="200" hidden="1">
      <c r="A200" s="1">
        <v>100198.0</v>
      </c>
      <c r="B200" s="1">
        <v>49.0</v>
      </c>
      <c r="C200" s="1">
        <v>22000.0</v>
      </c>
      <c r="D200" s="1" t="s">
        <v>17</v>
      </c>
      <c r="E200" s="1">
        <v>32743.76</v>
      </c>
      <c r="F200" s="1">
        <v>4.0</v>
      </c>
      <c r="G200" s="1">
        <v>23.0</v>
      </c>
      <c r="H200" s="1">
        <v>3.0</v>
      </c>
      <c r="I200" s="1" t="s">
        <v>18</v>
      </c>
      <c r="J200" s="1">
        <v>0.157</v>
      </c>
      <c r="K200" s="1">
        <v>0.203</v>
      </c>
      <c r="L200" s="6" t="str">
        <f>if(J200&gt;QUARTILE!$B$3, "TOP", if(J200&lt;QUARTILE!$B$4, "BOTTOM", 0))</f>
        <v>BOTTOM</v>
      </c>
      <c r="M200" s="6">
        <f t="shared" si="1"/>
        <v>1</v>
      </c>
      <c r="N200" s="6" t="str">
        <f t="shared" si="2"/>
        <v>Gen X</v>
      </c>
      <c r="O200" s="6" t="str">
        <f t="shared" si="3"/>
        <v>Low Income</v>
      </c>
    </row>
    <row r="201" hidden="1">
      <c r="A201" s="1">
        <v>100199.0</v>
      </c>
      <c r="B201" s="1">
        <v>56.0</v>
      </c>
      <c r="C201" s="1">
        <v>25000.0</v>
      </c>
      <c r="D201" s="1" t="s">
        <v>27</v>
      </c>
      <c r="E201" s="1">
        <v>8015.89</v>
      </c>
      <c r="F201" s="1">
        <v>4.0</v>
      </c>
      <c r="G201" s="1">
        <v>23.0</v>
      </c>
      <c r="H201" s="1">
        <v>3.0</v>
      </c>
      <c r="I201" s="1" t="s">
        <v>22</v>
      </c>
      <c r="J201" s="1">
        <v>0.776</v>
      </c>
      <c r="K201" s="1">
        <v>0.056</v>
      </c>
      <c r="L201" s="6">
        <f>if(J201&gt;QUARTILE!$B$3, "TOP", if(J201&lt;QUARTILE!$B$4, "BOTTOM", 0))</f>
        <v>0</v>
      </c>
      <c r="M201" s="6">
        <f t="shared" si="1"/>
        <v>2</v>
      </c>
      <c r="N201" s="6" t="str">
        <f t="shared" si="2"/>
        <v>Gen X</v>
      </c>
      <c r="O201" s="6" t="str">
        <f t="shared" si="3"/>
        <v>Low Income</v>
      </c>
    </row>
    <row r="202" hidden="1">
      <c r="A202" s="1">
        <v>100200.0</v>
      </c>
      <c r="B202" s="1">
        <v>66.0</v>
      </c>
      <c r="C202" s="1">
        <v>58000.0</v>
      </c>
      <c r="D202" s="1" t="s">
        <v>25</v>
      </c>
      <c r="E202" s="1">
        <v>7719.37</v>
      </c>
      <c r="F202" s="1">
        <v>5.0</v>
      </c>
      <c r="G202" s="1">
        <v>19.0</v>
      </c>
      <c r="H202" s="1">
        <v>2.0</v>
      </c>
      <c r="I202" s="1" t="s">
        <v>22</v>
      </c>
      <c r="J202" s="1">
        <v>0.922</v>
      </c>
      <c r="K202" s="1">
        <v>0.192</v>
      </c>
      <c r="L202" s="6" t="str">
        <f>if(J202&gt;QUARTILE!$B$3, "TOP", if(J202&lt;QUARTILE!$B$4, "BOTTOM", 0))</f>
        <v>TOP</v>
      </c>
      <c r="M202" s="6">
        <f t="shared" si="1"/>
        <v>2</v>
      </c>
      <c r="N202" s="6" t="str">
        <f t="shared" si="2"/>
        <v>Baby Boomer</v>
      </c>
      <c r="O202" s="6" t="str">
        <f t="shared" si="3"/>
        <v>Medium Income</v>
      </c>
    </row>
    <row r="203" hidden="1">
      <c r="A203" s="1">
        <v>100201.0</v>
      </c>
      <c r="B203" s="1">
        <v>69.0</v>
      </c>
      <c r="C203" s="1">
        <v>11000.0</v>
      </c>
      <c r="D203" s="1" t="s">
        <v>23</v>
      </c>
      <c r="E203" s="1">
        <v>9659.76</v>
      </c>
      <c r="F203" s="1">
        <v>1.0</v>
      </c>
      <c r="G203" s="1">
        <v>16.0</v>
      </c>
      <c r="H203" s="1">
        <v>7.0</v>
      </c>
      <c r="I203" s="1" t="s">
        <v>22</v>
      </c>
      <c r="J203" s="1">
        <v>0.167</v>
      </c>
      <c r="K203" s="1">
        <v>0.845</v>
      </c>
      <c r="L203" s="6" t="str">
        <f>if(J203&gt;QUARTILE!$B$3, "TOP", if(J203&lt;QUARTILE!$B$4, "BOTTOM", 0))</f>
        <v>BOTTOM</v>
      </c>
      <c r="M203" s="6">
        <f t="shared" si="1"/>
        <v>2</v>
      </c>
      <c r="N203" s="6" t="str">
        <f t="shared" si="2"/>
        <v>Baby Boomer</v>
      </c>
      <c r="O203" s="6" t="str">
        <f t="shared" si="3"/>
        <v>Low Income</v>
      </c>
    </row>
    <row r="204" hidden="1">
      <c r="A204" s="1">
        <v>100202.0</v>
      </c>
      <c r="B204" s="1">
        <v>78.0</v>
      </c>
      <c r="C204" s="1">
        <v>26000.0</v>
      </c>
      <c r="D204" s="1" t="s">
        <v>24</v>
      </c>
      <c r="E204" s="1">
        <v>19899.24</v>
      </c>
      <c r="F204" s="1">
        <v>4.0</v>
      </c>
      <c r="G204" s="1">
        <v>23.0</v>
      </c>
      <c r="H204" s="1">
        <v>3.0</v>
      </c>
      <c r="I204" s="1" t="s">
        <v>22</v>
      </c>
      <c r="J204" s="1">
        <v>0.455</v>
      </c>
      <c r="K204" s="1">
        <v>0.484</v>
      </c>
      <c r="L204" s="6">
        <f>if(J204&gt;QUARTILE!$B$3, "TOP", if(J204&lt;QUARTILE!$B$4, "BOTTOM", 0))</f>
        <v>0</v>
      </c>
      <c r="M204" s="6">
        <f t="shared" si="1"/>
        <v>2</v>
      </c>
      <c r="N204" s="6" t="str">
        <f t="shared" si="2"/>
        <v>Baby Boomer</v>
      </c>
      <c r="O204" s="6" t="str">
        <f t="shared" si="3"/>
        <v>Low Income</v>
      </c>
    </row>
    <row r="205" hidden="1">
      <c r="A205" s="1">
        <v>100203.0</v>
      </c>
      <c r="B205" s="1">
        <v>49.0</v>
      </c>
      <c r="C205" s="1">
        <v>13000.0</v>
      </c>
      <c r="D205" s="1" t="s">
        <v>27</v>
      </c>
      <c r="E205" s="1">
        <v>11670.1</v>
      </c>
      <c r="F205" s="1">
        <v>5.0</v>
      </c>
      <c r="G205" s="1">
        <v>26.0</v>
      </c>
      <c r="H205" s="1">
        <v>7.0</v>
      </c>
      <c r="I205" s="1" t="s">
        <v>22</v>
      </c>
      <c r="J205" s="1">
        <v>0.595</v>
      </c>
      <c r="K205" s="1">
        <v>0.616</v>
      </c>
      <c r="L205" s="6">
        <f>if(J205&gt;QUARTILE!$B$3, "TOP", if(J205&lt;QUARTILE!$B$4, "BOTTOM", 0))</f>
        <v>0</v>
      </c>
      <c r="M205" s="6">
        <f t="shared" si="1"/>
        <v>2</v>
      </c>
      <c r="N205" s="6" t="str">
        <f t="shared" si="2"/>
        <v>Gen X</v>
      </c>
      <c r="O205" s="6" t="str">
        <f t="shared" si="3"/>
        <v>Low Income</v>
      </c>
    </row>
    <row r="206" hidden="1">
      <c r="A206" s="1">
        <v>100204.0</v>
      </c>
      <c r="B206" s="1">
        <v>21.0</v>
      </c>
      <c r="C206" s="1">
        <v>5000.0</v>
      </c>
      <c r="D206" s="1" t="s">
        <v>27</v>
      </c>
      <c r="E206" s="1">
        <v>19811.43</v>
      </c>
      <c r="F206" s="1">
        <v>5.0</v>
      </c>
      <c r="G206" s="1">
        <v>18.0</v>
      </c>
      <c r="H206" s="1">
        <v>9.0</v>
      </c>
      <c r="I206" s="1" t="s">
        <v>22</v>
      </c>
      <c r="J206" s="1">
        <v>0.859</v>
      </c>
      <c r="K206" s="1">
        <v>0.756</v>
      </c>
      <c r="L206" s="6" t="str">
        <f>if(J206&gt;QUARTILE!$B$3, "TOP", if(J206&lt;QUARTILE!$B$4, "BOTTOM", 0))</f>
        <v>TOP</v>
      </c>
      <c r="M206" s="6">
        <f t="shared" si="1"/>
        <v>2</v>
      </c>
      <c r="N206" s="6" t="str">
        <f t="shared" si="2"/>
        <v>Millenial</v>
      </c>
      <c r="O206" s="6" t="str">
        <f t="shared" si="3"/>
        <v>Low Income</v>
      </c>
    </row>
    <row r="207" hidden="1">
      <c r="A207" s="1">
        <v>100205.0</v>
      </c>
      <c r="B207" s="1">
        <v>47.0</v>
      </c>
      <c r="C207" s="1">
        <v>21000.0</v>
      </c>
      <c r="D207" s="1" t="s">
        <v>17</v>
      </c>
      <c r="E207" s="1">
        <v>3174.77</v>
      </c>
      <c r="F207" s="1">
        <v>5.0</v>
      </c>
      <c r="G207" s="1">
        <v>25.0</v>
      </c>
      <c r="H207" s="1">
        <v>12.0</v>
      </c>
      <c r="I207" s="1" t="s">
        <v>22</v>
      </c>
      <c r="J207" s="1">
        <v>0.988</v>
      </c>
      <c r="K207" s="1">
        <v>0.617</v>
      </c>
      <c r="L207" s="6" t="str">
        <f>if(J207&gt;QUARTILE!$B$3, "TOP", if(J207&lt;QUARTILE!$B$4, "BOTTOM", 0))</f>
        <v>TOP</v>
      </c>
      <c r="M207" s="6">
        <f t="shared" si="1"/>
        <v>2</v>
      </c>
      <c r="N207" s="6" t="str">
        <f t="shared" si="2"/>
        <v>Gen X</v>
      </c>
      <c r="O207" s="6" t="str">
        <f t="shared" si="3"/>
        <v>Low Income</v>
      </c>
    </row>
    <row r="208" hidden="1">
      <c r="A208" s="1">
        <v>100206.0</v>
      </c>
      <c r="B208" s="1">
        <v>54.0</v>
      </c>
      <c r="C208" s="1">
        <v>22000.0</v>
      </c>
      <c r="D208" s="1" t="s">
        <v>27</v>
      </c>
      <c r="E208" s="1">
        <v>70241.1</v>
      </c>
      <c r="F208" s="1">
        <v>5.0</v>
      </c>
      <c r="G208" s="1">
        <v>23.0</v>
      </c>
      <c r="H208" s="1">
        <v>5.0</v>
      </c>
      <c r="I208" s="1" t="s">
        <v>18</v>
      </c>
      <c r="J208" s="1">
        <v>0.117</v>
      </c>
      <c r="K208" s="1">
        <v>0.706</v>
      </c>
      <c r="L208" s="6" t="str">
        <f>if(J208&gt;QUARTILE!$B$3, "TOP", if(J208&lt;QUARTILE!$B$4, "BOTTOM", 0))</f>
        <v>BOTTOM</v>
      </c>
      <c r="M208" s="6">
        <f t="shared" si="1"/>
        <v>1</v>
      </c>
      <c r="N208" s="6" t="str">
        <f t="shared" si="2"/>
        <v>Gen X</v>
      </c>
      <c r="O208" s="6" t="str">
        <f t="shared" si="3"/>
        <v>Low Income</v>
      </c>
    </row>
    <row r="209" hidden="1">
      <c r="A209" s="1">
        <v>100207.0</v>
      </c>
      <c r="B209" s="1">
        <v>40.0</v>
      </c>
      <c r="C209" s="1">
        <v>32000.0</v>
      </c>
      <c r="D209" s="1" t="s">
        <v>25</v>
      </c>
      <c r="E209" s="1">
        <v>26157.52</v>
      </c>
      <c r="F209" s="1">
        <v>5.0</v>
      </c>
      <c r="G209" s="1">
        <v>28.0</v>
      </c>
      <c r="H209" s="1">
        <v>9.0</v>
      </c>
      <c r="I209" s="1" t="s">
        <v>22</v>
      </c>
      <c r="J209" s="1">
        <v>0.526</v>
      </c>
      <c r="K209" s="1">
        <v>0.036</v>
      </c>
      <c r="L209" s="6">
        <f>if(J209&gt;QUARTILE!$B$3, "TOP", if(J209&lt;QUARTILE!$B$4, "BOTTOM", 0))</f>
        <v>0</v>
      </c>
      <c r="M209" s="6">
        <f t="shared" si="1"/>
        <v>2</v>
      </c>
      <c r="N209" s="6" t="str">
        <f t="shared" si="2"/>
        <v>Gen X</v>
      </c>
      <c r="O209" s="6" t="str">
        <f t="shared" si="3"/>
        <v>Low Income</v>
      </c>
    </row>
    <row r="210" hidden="1">
      <c r="A210" s="1">
        <v>100208.0</v>
      </c>
      <c r="B210" s="1">
        <v>56.0</v>
      </c>
      <c r="C210" s="1">
        <v>19000.0</v>
      </c>
      <c r="D210" s="1" t="s">
        <v>27</v>
      </c>
      <c r="E210" s="1">
        <v>5759.17</v>
      </c>
      <c r="F210" s="1">
        <v>3.0</v>
      </c>
      <c r="G210" s="1">
        <v>19.0</v>
      </c>
      <c r="H210" s="1">
        <v>1.0</v>
      </c>
      <c r="I210" s="1" t="s">
        <v>22</v>
      </c>
      <c r="J210" s="1">
        <v>0.803</v>
      </c>
      <c r="K210" s="1">
        <v>0.904</v>
      </c>
      <c r="L210" s="6">
        <f>if(J210&gt;QUARTILE!$B$3, "TOP", if(J210&lt;QUARTILE!$B$4, "BOTTOM", 0))</f>
        <v>0</v>
      </c>
      <c r="M210" s="6">
        <f t="shared" si="1"/>
        <v>2</v>
      </c>
      <c r="N210" s="6" t="str">
        <f t="shared" si="2"/>
        <v>Gen X</v>
      </c>
      <c r="O210" s="6" t="str">
        <f t="shared" si="3"/>
        <v>Low Income</v>
      </c>
    </row>
    <row r="211" hidden="1">
      <c r="A211" s="1">
        <v>100209.0</v>
      </c>
      <c r="B211" s="1">
        <v>62.0</v>
      </c>
      <c r="C211" s="1">
        <v>9000.0</v>
      </c>
      <c r="D211" s="1" t="s">
        <v>27</v>
      </c>
      <c r="E211" s="1">
        <v>25759.4</v>
      </c>
      <c r="F211" s="1">
        <v>2.0</v>
      </c>
      <c r="G211" s="1">
        <v>24.0</v>
      </c>
      <c r="H211" s="1">
        <v>6.0</v>
      </c>
      <c r="I211" s="1" t="s">
        <v>22</v>
      </c>
      <c r="J211" s="1">
        <v>0.796</v>
      </c>
      <c r="K211" s="1">
        <v>0.813</v>
      </c>
      <c r="L211" s="6">
        <f>if(J211&gt;QUARTILE!$B$3, "TOP", if(J211&lt;QUARTILE!$B$4, "BOTTOM", 0))</f>
        <v>0</v>
      </c>
      <c r="M211" s="6">
        <f t="shared" si="1"/>
        <v>2</v>
      </c>
      <c r="N211" s="6" t="str">
        <f t="shared" si="2"/>
        <v>Baby Boomer</v>
      </c>
      <c r="O211" s="6" t="str">
        <f t="shared" si="3"/>
        <v>Low Income</v>
      </c>
    </row>
    <row r="212" hidden="1">
      <c r="A212" s="1">
        <v>100210.0</v>
      </c>
      <c r="B212" s="1">
        <v>32.0</v>
      </c>
      <c r="C212" s="1">
        <v>13000.0</v>
      </c>
      <c r="D212" s="1" t="s">
        <v>17</v>
      </c>
      <c r="E212" s="1">
        <v>17114.52</v>
      </c>
      <c r="F212" s="1">
        <v>2.0</v>
      </c>
      <c r="G212" s="1">
        <v>13.0</v>
      </c>
      <c r="H212" s="1">
        <v>6.0</v>
      </c>
      <c r="I212" s="1" t="s">
        <v>22</v>
      </c>
      <c r="J212" s="1">
        <v>0.542</v>
      </c>
      <c r="K212" s="1">
        <v>0.903</v>
      </c>
      <c r="L212" s="6">
        <f>if(J212&gt;QUARTILE!$B$3, "TOP", if(J212&lt;QUARTILE!$B$4, "BOTTOM", 0))</f>
        <v>0</v>
      </c>
      <c r="M212" s="6">
        <f t="shared" si="1"/>
        <v>2</v>
      </c>
      <c r="N212" s="6" t="str">
        <f t="shared" si="2"/>
        <v>Gen X</v>
      </c>
      <c r="O212" s="6" t="str">
        <f t="shared" si="3"/>
        <v>Low Income</v>
      </c>
    </row>
    <row r="213" hidden="1">
      <c r="A213" s="1">
        <v>100211.0</v>
      </c>
      <c r="B213" s="1">
        <v>60.0</v>
      </c>
      <c r="C213" s="1">
        <v>49000.0</v>
      </c>
      <c r="D213" s="1" t="s">
        <v>17</v>
      </c>
      <c r="E213" s="1">
        <v>2312.46</v>
      </c>
      <c r="F213" s="1">
        <v>5.0</v>
      </c>
      <c r="G213" s="1">
        <v>19.0</v>
      </c>
      <c r="H213" s="1">
        <v>6.0</v>
      </c>
      <c r="I213" s="1" t="s">
        <v>22</v>
      </c>
      <c r="J213" s="1">
        <v>0.182</v>
      </c>
      <c r="K213" s="1">
        <v>0.681</v>
      </c>
      <c r="L213" s="6" t="str">
        <f>if(J213&gt;QUARTILE!$B$3, "TOP", if(J213&lt;QUARTILE!$B$4, "BOTTOM", 0))</f>
        <v>BOTTOM</v>
      </c>
      <c r="M213" s="6">
        <f t="shared" si="1"/>
        <v>2</v>
      </c>
      <c r="N213" s="6" t="str">
        <f t="shared" si="2"/>
        <v>Gen X</v>
      </c>
      <c r="O213" s="6" t="str">
        <f t="shared" si="3"/>
        <v>Medium Income</v>
      </c>
    </row>
    <row r="214" hidden="1">
      <c r="A214" s="1">
        <v>100212.0</v>
      </c>
      <c r="B214" s="1">
        <v>46.0</v>
      </c>
      <c r="C214" s="1">
        <v>13000.0</v>
      </c>
      <c r="D214" s="1" t="s">
        <v>23</v>
      </c>
      <c r="E214" s="1">
        <v>3925.08</v>
      </c>
      <c r="F214" s="1">
        <v>4.0</v>
      </c>
      <c r="G214" s="1">
        <v>19.0</v>
      </c>
      <c r="H214" s="1">
        <v>8.0</v>
      </c>
      <c r="I214" s="1" t="s">
        <v>22</v>
      </c>
      <c r="J214" s="1">
        <v>0.609</v>
      </c>
      <c r="K214" s="1">
        <v>0.224</v>
      </c>
      <c r="L214" s="6">
        <f>if(J214&gt;QUARTILE!$B$3, "TOP", if(J214&lt;QUARTILE!$B$4, "BOTTOM", 0))</f>
        <v>0</v>
      </c>
      <c r="M214" s="6">
        <f t="shared" si="1"/>
        <v>2</v>
      </c>
      <c r="N214" s="6" t="str">
        <f t="shared" si="2"/>
        <v>Gen X</v>
      </c>
      <c r="O214" s="6" t="str">
        <f t="shared" si="3"/>
        <v>Low Income</v>
      </c>
    </row>
    <row r="215" hidden="1">
      <c r="A215" s="1">
        <v>100213.0</v>
      </c>
      <c r="B215" s="1">
        <v>53.0</v>
      </c>
      <c r="C215" s="1">
        <v>57000.0</v>
      </c>
      <c r="D215" s="1" t="s">
        <v>25</v>
      </c>
      <c r="E215" s="1">
        <v>843.71</v>
      </c>
      <c r="F215" s="1">
        <v>1.0</v>
      </c>
      <c r="G215" s="1">
        <v>18.0</v>
      </c>
      <c r="H215" s="1">
        <v>5.0</v>
      </c>
      <c r="I215" s="1" t="s">
        <v>22</v>
      </c>
      <c r="J215" s="1">
        <v>0.542</v>
      </c>
      <c r="K215" s="1">
        <v>0.114</v>
      </c>
      <c r="L215" s="6">
        <f>if(J215&gt;QUARTILE!$B$3, "TOP", if(J215&lt;QUARTILE!$B$4, "BOTTOM", 0))</f>
        <v>0</v>
      </c>
      <c r="M215" s="6">
        <f t="shared" si="1"/>
        <v>2</v>
      </c>
      <c r="N215" s="6" t="str">
        <f t="shared" si="2"/>
        <v>Gen X</v>
      </c>
      <c r="O215" s="6" t="str">
        <f t="shared" si="3"/>
        <v>Medium Income</v>
      </c>
    </row>
    <row r="216" hidden="1">
      <c r="A216" s="1">
        <v>100214.0</v>
      </c>
      <c r="B216" s="1">
        <v>30.0</v>
      </c>
      <c r="C216" s="1">
        <v>41000.0</v>
      </c>
      <c r="D216" s="1" t="s">
        <v>23</v>
      </c>
      <c r="E216" s="1">
        <v>33134.58</v>
      </c>
      <c r="F216" s="1">
        <v>5.0</v>
      </c>
      <c r="G216" s="1">
        <v>27.0</v>
      </c>
      <c r="H216" s="1">
        <v>9.0</v>
      </c>
      <c r="I216" s="1" t="s">
        <v>18</v>
      </c>
      <c r="J216" s="1">
        <v>0.559</v>
      </c>
      <c r="K216" s="1">
        <v>0.0</v>
      </c>
      <c r="L216" s="6">
        <f>if(J216&gt;QUARTILE!$B$3, "TOP", if(J216&lt;QUARTILE!$B$4, "BOTTOM", 0))</f>
        <v>0</v>
      </c>
      <c r="M216" s="6">
        <f t="shared" si="1"/>
        <v>1</v>
      </c>
      <c r="N216" s="6" t="str">
        <f t="shared" si="2"/>
        <v>Millenial</v>
      </c>
      <c r="O216" s="6" t="str">
        <f t="shared" si="3"/>
        <v>Low Income</v>
      </c>
    </row>
    <row r="217" hidden="1">
      <c r="A217" s="1">
        <v>100215.0</v>
      </c>
      <c r="B217" s="1">
        <v>49.0</v>
      </c>
      <c r="C217" s="1">
        <v>18000.0</v>
      </c>
      <c r="D217" s="1" t="s">
        <v>23</v>
      </c>
      <c r="E217" s="1">
        <v>16046.06</v>
      </c>
      <c r="F217" s="1">
        <v>1.0</v>
      </c>
      <c r="G217" s="1">
        <v>23.0</v>
      </c>
      <c r="H217" s="1">
        <v>6.0</v>
      </c>
      <c r="I217" s="1" t="s">
        <v>22</v>
      </c>
      <c r="J217" s="1">
        <v>0.379</v>
      </c>
      <c r="K217" s="1">
        <v>0.499</v>
      </c>
      <c r="L217" s="6">
        <f>if(J217&gt;QUARTILE!$B$3, "TOP", if(J217&lt;QUARTILE!$B$4, "BOTTOM", 0))</f>
        <v>0</v>
      </c>
      <c r="M217" s="6">
        <f t="shared" si="1"/>
        <v>2</v>
      </c>
      <c r="N217" s="6" t="str">
        <f t="shared" si="2"/>
        <v>Gen X</v>
      </c>
      <c r="O217" s="6" t="str">
        <f t="shared" si="3"/>
        <v>Low Income</v>
      </c>
    </row>
    <row r="218" hidden="1">
      <c r="A218" s="1">
        <v>100216.0</v>
      </c>
      <c r="B218" s="1">
        <v>24.0</v>
      </c>
      <c r="C218" s="1">
        <v>14000.0</v>
      </c>
      <c r="D218" s="1" t="s">
        <v>27</v>
      </c>
      <c r="E218" s="1">
        <v>7617.85</v>
      </c>
      <c r="F218" s="1">
        <v>3.0</v>
      </c>
      <c r="G218" s="1">
        <v>20.0</v>
      </c>
      <c r="H218" s="1">
        <v>12.0</v>
      </c>
      <c r="I218" s="1" t="s">
        <v>22</v>
      </c>
      <c r="J218" s="1">
        <v>0.144</v>
      </c>
      <c r="K218" s="1">
        <v>0.391</v>
      </c>
      <c r="L218" s="6" t="str">
        <f>if(J218&gt;QUARTILE!$B$3, "TOP", if(J218&lt;QUARTILE!$B$4, "BOTTOM", 0))</f>
        <v>BOTTOM</v>
      </c>
      <c r="M218" s="6">
        <f t="shared" si="1"/>
        <v>2</v>
      </c>
      <c r="N218" s="6" t="str">
        <f t="shared" si="2"/>
        <v>Millenial</v>
      </c>
      <c r="O218" s="6" t="str">
        <f t="shared" si="3"/>
        <v>Low Income</v>
      </c>
    </row>
    <row r="219" hidden="1">
      <c r="A219" s="1">
        <v>100217.0</v>
      </c>
      <c r="B219" s="1">
        <v>76.0</v>
      </c>
      <c r="C219" s="1">
        <v>41000.0</v>
      </c>
      <c r="D219" s="1" t="s">
        <v>17</v>
      </c>
      <c r="E219" s="1">
        <v>2701.39</v>
      </c>
      <c r="F219" s="1">
        <v>2.0</v>
      </c>
      <c r="G219" s="1">
        <v>14.0</v>
      </c>
      <c r="H219" s="1">
        <v>0.0</v>
      </c>
      <c r="I219" s="1" t="s">
        <v>22</v>
      </c>
      <c r="J219" s="1">
        <v>0.738</v>
      </c>
      <c r="K219" s="1">
        <v>0.654</v>
      </c>
      <c r="L219" s="6">
        <f>if(J219&gt;QUARTILE!$B$3, "TOP", if(J219&lt;QUARTILE!$B$4, "BOTTOM", 0))</f>
        <v>0</v>
      </c>
      <c r="M219" s="6">
        <f t="shared" si="1"/>
        <v>2</v>
      </c>
      <c r="N219" s="6" t="str">
        <f t="shared" si="2"/>
        <v>Baby Boomer</v>
      </c>
      <c r="O219" s="6" t="str">
        <f t="shared" si="3"/>
        <v>Low Income</v>
      </c>
    </row>
    <row r="220" hidden="1">
      <c r="A220" s="1">
        <v>100218.0</v>
      </c>
      <c r="B220" s="1">
        <v>68.0</v>
      </c>
      <c r="C220" s="1">
        <v>19000.0</v>
      </c>
      <c r="D220" s="1" t="s">
        <v>23</v>
      </c>
      <c r="E220" s="1">
        <v>13234.75</v>
      </c>
      <c r="F220" s="1">
        <v>3.0</v>
      </c>
      <c r="G220" s="1">
        <v>22.0</v>
      </c>
      <c r="H220" s="1">
        <v>4.0</v>
      </c>
      <c r="I220" s="1" t="s">
        <v>22</v>
      </c>
      <c r="J220" s="1">
        <v>0.758</v>
      </c>
      <c r="K220" s="1">
        <v>0.503</v>
      </c>
      <c r="L220" s="6">
        <f>if(J220&gt;QUARTILE!$B$3, "TOP", if(J220&lt;QUARTILE!$B$4, "BOTTOM", 0))</f>
        <v>0</v>
      </c>
      <c r="M220" s="6">
        <f t="shared" si="1"/>
        <v>2</v>
      </c>
      <c r="N220" s="6" t="str">
        <f t="shared" si="2"/>
        <v>Baby Boomer</v>
      </c>
      <c r="O220" s="6" t="str">
        <f t="shared" si="3"/>
        <v>Low Income</v>
      </c>
    </row>
    <row r="221" hidden="1">
      <c r="A221" s="1">
        <v>100219.0</v>
      </c>
      <c r="B221" s="1">
        <v>39.0</v>
      </c>
      <c r="C221" s="1">
        <v>9000.0</v>
      </c>
      <c r="D221" s="1" t="s">
        <v>25</v>
      </c>
      <c r="E221" s="1">
        <v>14899.82</v>
      </c>
      <c r="F221" s="1">
        <v>4.0</v>
      </c>
      <c r="G221" s="1">
        <v>12.0</v>
      </c>
      <c r="H221" s="1">
        <v>14.0</v>
      </c>
      <c r="I221" s="1" t="s">
        <v>18</v>
      </c>
      <c r="J221" s="1">
        <v>0.593</v>
      </c>
      <c r="K221" s="1">
        <v>0.075</v>
      </c>
      <c r="L221" s="6">
        <f>if(J221&gt;QUARTILE!$B$3, "TOP", if(J221&lt;QUARTILE!$B$4, "BOTTOM", 0))</f>
        <v>0</v>
      </c>
      <c r="M221" s="6">
        <f t="shared" si="1"/>
        <v>1</v>
      </c>
      <c r="N221" s="6" t="str">
        <f t="shared" si="2"/>
        <v>Gen X</v>
      </c>
      <c r="O221" s="6" t="str">
        <f t="shared" si="3"/>
        <v>Low Income</v>
      </c>
    </row>
    <row r="222" hidden="1">
      <c r="A222" s="1">
        <v>100220.0</v>
      </c>
      <c r="B222" s="1">
        <v>45.0</v>
      </c>
      <c r="C222" s="1">
        <v>31000.0</v>
      </c>
      <c r="D222" s="1" t="s">
        <v>21</v>
      </c>
      <c r="E222" s="1">
        <v>24209.78</v>
      </c>
      <c r="F222" s="1">
        <v>4.0</v>
      </c>
      <c r="G222" s="1">
        <v>19.0</v>
      </c>
      <c r="H222" s="1">
        <v>12.0</v>
      </c>
      <c r="I222" s="1" t="s">
        <v>18</v>
      </c>
      <c r="J222" s="1">
        <v>0.355</v>
      </c>
      <c r="K222" s="1">
        <v>0.0</v>
      </c>
      <c r="L222" s="6">
        <f>if(J222&gt;QUARTILE!$B$3, "TOP", if(J222&lt;QUARTILE!$B$4, "BOTTOM", 0))</f>
        <v>0</v>
      </c>
      <c r="M222" s="6">
        <f t="shared" si="1"/>
        <v>1</v>
      </c>
      <c r="N222" s="6" t="str">
        <f t="shared" si="2"/>
        <v>Gen X</v>
      </c>
      <c r="O222" s="6" t="str">
        <f t="shared" si="3"/>
        <v>Low Income</v>
      </c>
    </row>
    <row r="223" hidden="1">
      <c r="A223" s="1">
        <v>100221.0</v>
      </c>
      <c r="B223" s="1">
        <v>19.0</v>
      </c>
      <c r="C223" s="1">
        <v>28000.0</v>
      </c>
      <c r="D223" s="1" t="s">
        <v>17</v>
      </c>
      <c r="E223" s="1">
        <v>70089.34</v>
      </c>
      <c r="F223" s="1">
        <v>5.0</v>
      </c>
      <c r="G223" s="1">
        <v>29.0</v>
      </c>
      <c r="H223" s="1">
        <v>20.0</v>
      </c>
      <c r="I223" s="1" t="s">
        <v>22</v>
      </c>
      <c r="J223" s="1">
        <v>0.923</v>
      </c>
      <c r="K223" s="1">
        <v>0.0</v>
      </c>
      <c r="L223" s="6" t="str">
        <f>if(J223&gt;QUARTILE!$B$3, "TOP", if(J223&lt;QUARTILE!$B$4, "BOTTOM", 0))</f>
        <v>TOP</v>
      </c>
      <c r="M223" s="6">
        <f t="shared" si="1"/>
        <v>2</v>
      </c>
      <c r="N223" s="6" t="str">
        <f t="shared" si="2"/>
        <v>Millenial</v>
      </c>
      <c r="O223" s="6" t="str">
        <f t="shared" si="3"/>
        <v>Low Income</v>
      </c>
    </row>
    <row r="224" hidden="1">
      <c r="A224" s="1">
        <v>100222.0</v>
      </c>
      <c r="B224" s="1">
        <v>59.0</v>
      </c>
      <c r="C224" s="1">
        <v>44000.0</v>
      </c>
      <c r="D224" s="1" t="s">
        <v>25</v>
      </c>
      <c r="E224" s="1">
        <v>11416.66</v>
      </c>
      <c r="F224" s="1">
        <v>4.0</v>
      </c>
      <c r="G224" s="1">
        <v>16.0</v>
      </c>
      <c r="H224" s="1">
        <v>5.0</v>
      </c>
      <c r="I224" s="1" t="s">
        <v>22</v>
      </c>
      <c r="J224" s="1">
        <v>0.21</v>
      </c>
      <c r="K224" s="1">
        <v>0.097</v>
      </c>
      <c r="L224" s="6" t="str">
        <f>if(J224&gt;QUARTILE!$B$3, "TOP", if(J224&lt;QUARTILE!$B$4, "BOTTOM", 0))</f>
        <v>BOTTOM</v>
      </c>
      <c r="M224" s="6">
        <f t="shared" si="1"/>
        <v>2</v>
      </c>
      <c r="N224" s="6" t="str">
        <f t="shared" si="2"/>
        <v>Gen X</v>
      </c>
      <c r="O224" s="6" t="str">
        <f t="shared" si="3"/>
        <v>Low Income</v>
      </c>
    </row>
    <row r="225" hidden="1">
      <c r="A225" s="1">
        <v>100223.0</v>
      </c>
      <c r="B225" s="1">
        <v>62.0</v>
      </c>
      <c r="C225" s="1">
        <v>27000.0</v>
      </c>
      <c r="D225" s="1" t="s">
        <v>27</v>
      </c>
      <c r="E225" s="1">
        <v>10418.67</v>
      </c>
      <c r="F225" s="1">
        <v>4.0</v>
      </c>
      <c r="G225" s="1">
        <v>20.0</v>
      </c>
      <c r="H225" s="1">
        <v>4.0</v>
      </c>
      <c r="I225" s="1" t="s">
        <v>22</v>
      </c>
      <c r="J225" s="1">
        <v>0.435</v>
      </c>
      <c r="K225" s="1">
        <v>0.67</v>
      </c>
      <c r="L225" s="6">
        <f>if(J225&gt;QUARTILE!$B$3, "TOP", if(J225&lt;QUARTILE!$B$4, "BOTTOM", 0))</f>
        <v>0</v>
      </c>
      <c r="M225" s="6">
        <f t="shared" si="1"/>
        <v>2</v>
      </c>
      <c r="N225" s="6" t="str">
        <f t="shared" si="2"/>
        <v>Baby Boomer</v>
      </c>
      <c r="O225" s="6" t="str">
        <f t="shared" si="3"/>
        <v>Low Income</v>
      </c>
    </row>
    <row r="226" hidden="1">
      <c r="A226" s="1">
        <v>100224.0</v>
      </c>
      <c r="B226" s="1">
        <v>79.0</v>
      </c>
      <c r="C226" s="1">
        <v>16000.0</v>
      </c>
      <c r="D226" s="1" t="s">
        <v>25</v>
      </c>
      <c r="E226" s="1">
        <v>9238.49</v>
      </c>
      <c r="F226" s="1">
        <v>3.0</v>
      </c>
      <c r="G226" s="1">
        <v>17.0</v>
      </c>
      <c r="H226" s="1">
        <v>8.0</v>
      </c>
      <c r="I226" s="1" t="s">
        <v>22</v>
      </c>
      <c r="J226" s="1">
        <v>0.704</v>
      </c>
      <c r="K226" s="1">
        <v>0.285</v>
      </c>
      <c r="L226" s="6">
        <f>if(J226&gt;QUARTILE!$B$3, "TOP", if(J226&lt;QUARTILE!$B$4, "BOTTOM", 0))</f>
        <v>0</v>
      </c>
      <c r="M226" s="6">
        <f t="shared" si="1"/>
        <v>2</v>
      </c>
      <c r="N226" s="6" t="str">
        <f t="shared" si="2"/>
        <v>Baby Boomer</v>
      </c>
      <c r="O226" s="6" t="str">
        <f t="shared" si="3"/>
        <v>Low Income</v>
      </c>
    </row>
    <row r="227" hidden="1">
      <c r="A227" s="1">
        <v>100225.0</v>
      </c>
      <c r="B227" s="1">
        <v>74.0</v>
      </c>
      <c r="C227" s="1">
        <v>47000.0</v>
      </c>
      <c r="D227" s="1" t="s">
        <v>23</v>
      </c>
      <c r="E227" s="1">
        <v>35080.48</v>
      </c>
      <c r="F227" s="1">
        <v>1.0</v>
      </c>
      <c r="G227" s="1">
        <v>27.0</v>
      </c>
      <c r="H227" s="1">
        <v>5.0</v>
      </c>
      <c r="I227" s="1" t="s">
        <v>18</v>
      </c>
      <c r="J227" s="1">
        <v>0.971</v>
      </c>
      <c r="K227" s="1">
        <v>0.0</v>
      </c>
      <c r="L227" s="6" t="str">
        <f>if(J227&gt;QUARTILE!$B$3, "TOP", if(J227&lt;QUARTILE!$B$4, "BOTTOM", 0))</f>
        <v>TOP</v>
      </c>
      <c r="M227" s="6">
        <f t="shared" si="1"/>
        <v>1</v>
      </c>
      <c r="N227" s="6" t="str">
        <f t="shared" si="2"/>
        <v>Baby Boomer</v>
      </c>
      <c r="O227" s="6" t="str">
        <f t="shared" si="3"/>
        <v>Medium Income</v>
      </c>
    </row>
    <row r="228" hidden="1">
      <c r="A228" s="1">
        <v>100226.0</v>
      </c>
      <c r="B228" s="1">
        <v>70.0</v>
      </c>
      <c r="C228" s="1">
        <v>50000.0</v>
      </c>
      <c r="D228" s="1" t="s">
        <v>23</v>
      </c>
      <c r="E228" s="1">
        <v>3399.57</v>
      </c>
      <c r="F228" s="1">
        <v>2.0</v>
      </c>
      <c r="G228" s="1">
        <v>27.0</v>
      </c>
      <c r="H228" s="1">
        <v>6.0</v>
      </c>
      <c r="I228" s="1" t="s">
        <v>22</v>
      </c>
      <c r="J228" s="1">
        <v>0.7</v>
      </c>
      <c r="K228" s="1">
        <v>0.755</v>
      </c>
      <c r="L228" s="6">
        <f>if(J228&gt;QUARTILE!$B$3, "TOP", if(J228&lt;QUARTILE!$B$4, "BOTTOM", 0))</f>
        <v>0</v>
      </c>
      <c r="M228" s="6">
        <f t="shared" si="1"/>
        <v>2</v>
      </c>
      <c r="N228" s="6" t="str">
        <f t="shared" si="2"/>
        <v>Baby Boomer</v>
      </c>
      <c r="O228" s="6" t="str">
        <f t="shared" si="3"/>
        <v>Medium Income</v>
      </c>
    </row>
    <row r="229" hidden="1">
      <c r="A229" s="1">
        <v>100227.0</v>
      </c>
      <c r="B229" s="1">
        <v>23.0</v>
      </c>
      <c r="C229" s="1">
        <v>25000.0</v>
      </c>
      <c r="D229" s="1" t="s">
        <v>23</v>
      </c>
      <c r="E229" s="1">
        <v>8426.19</v>
      </c>
      <c r="F229" s="1">
        <v>4.0</v>
      </c>
      <c r="G229" s="1">
        <v>23.0</v>
      </c>
      <c r="H229" s="1">
        <v>13.0</v>
      </c>
      <c r="I229" s="1" t="s">
        <v>22</v>
      </c>
      <c r="J229" s="1">
        <v>0.168</v>
      </c>
      <c r="K229" s="1">
        <v>0.89</v>
      </c>
      <c r="L229" s="6" t="str">
        <f>if(J229&gt;QUARTILE!$B$3, "TOP", if(J229&lt;QUARTILE!$B$4, "BOTTOM", 0))</f>
        <v>BOTTOM</v>
      </c>
      <c r="M229" s="6">
        <f t="shared" si="1"/>
        <v>2</v>
      </c>
      <c r="N229" s="6" t="str">
        <f t="shared" si="2"/>
        <v>Millenial</v>
      </c>
      <c r="O229" s="6" t="str">
        <f t="shared" si="3"/>
        <v>Low Income</v>
      </c>
    </row>
    <row r="230" hidden="1">
      <c r="A230" s="1">
        <v>100228.0</v>
      </c>
      <c r="B230" s="1">
        <v>45.0</v>
      </c>
      <c r="C230" s="1">
        <v>23000.0</v>
      </c>
      <c r="D230" s="1" t="s">
        <v>25</v>
      </c>
      <c r="E230" s="1">
        <v>25817.56</v>
      </c>
      <c r="F230" s="1">
        <v>4.0</v>
      </c>
      <c r="G230" s="1">
        <v>19.0</v>
      </c>
      <c r="H230" s="1">
        <v>4.0</v>
      </c>
      <c r="I230" s="1" t="s">
        <v>22</v>
      </c>
      <c r="J230" s="1">
        <v>0.151</v>
      </c>
      <c r="K230" s="1">
        <v>0.05</v>
      </c>
      <c r="L230" s="6" t="str">
        <f>if(J230&gt;QUARTILE!$B$3, "TOP", if(J230&lt;QUARTILE!$B$4, "BOTTOM", 0))</f>
        <v>BOTTOM</v>
      </c>
      <c r="M230" s="6">
        <f t="shared" si="1"/>
        <v>2</v>
      </c>
      <c r="N230" s="6" t="str">
        <f t="shared" si="2"/>
        <v>Gen X</v>
      </c>
      <c r="O230" s="6" t="str">
        <f t="shared" si="3"/>
        <v>Low Income</v>
      </c>
    </row>
    <row r="231" hidden="1">
      <c r="A231" s="1">
        <v>100229.0</v>
      </c>
      <c r="B231" s="1">
        <v>45.0</v>
      </c>
      <c r="C231" s="1">
        <v>10000.0</v>
      </c>
      <c r="D231" s="1" t="s">
        <v>24</v>
      </c>
      <c r="E231" s="1">
        <v>316.39</v>
      </c>
      <c r="F231" s="1">
        <v>3.0</v>
      </c>
      <c r="G231" s="1">
        <v>22.0</v>
      </c>
      <c r="H231" s="1">
        <v>14.0</v>
      </c>
      <c r="I231" s="1" t="s">
        <v>18</v>
      </c>
      <c r="J231" s="1">
        <v>0.05</v>
      </c>
      <c r="K231" s="1">
        <v>0.963</v>
      </c>
      <c r="L231" s="6" t="str">
        <f>if(J231&gt;QUARTILE!$B$3, "TOP", if(J231&lt;QUARTILE!$B$4, "BOTTOM", 0))</f>
        <v>BOTTOM</v>
      </c>
      <c r="M231" s="6">
        <f t="shared" si="1"/>
        <v>1</v>
      </c>
      <c r="N231" s="6" t="str">
        <f t="shared" si="2"/>
        <v>Gen X</v>
      </c>
      <c r="O231" s="6" t="str">
        <f t="shared" si="3"/>
        <v>Low Income</v>
      </c>
    </row>
    <row r="232" hidden="1">
      <c r="A232" s="1">
        <v>100230.0</v>
      </c>
      <c r="B232" s="1">
        <v>61.0</v>
      </c>
      <c r="C232" s="1">
        <v>15000.0</v>
      </c>
      <c r="D232" s="1" t="s">
        <v>17</v>
      </c>
      <c r="E232" s="1">
        <v>6832.37</v>
      </c>
      <c r="F232" s="1">
        <v>2.0</v>
      </c>
      <c r="G232" s="1">
        <v>18.0</v>
      </c>
      <c r="H232" s="1">
        <v>4.0</v>
      </c>
      <c r="I232" s="1" t="s">
        <v>22</v>
      </c>
      <c r="J232" s="1">
        <v>0.56</v>
      </c>
      <c r="K232" s="1">
        <v>0.95</v>
      </c>
      <c r="L232" s="6">
        <f>if(J232&gt;QUARTILE!$B$3, "TOP", if(J232&lt;QUARTILE!$B$4, "BOTTOM", 0))</f>
        <v>0</v>
      </c>
      <c r="M232" s="6">
        <f t="shared" si="1"/>
        <v>2</v>
      </c>
      <c r="N232" s="6" t="str">
        <f t="shared" si="2"/>
        <v>Baby Boomer</v>
      </c>
      <c r="O232" s="6" t="str">
        <f t="shared" si="3"/>
        <v>Low Income</v>
      </c>
    </row>
    <row r="233" hidden="1">
      <c r="A233" s="1">
        <v>100231.0</v>
      </c>
      <c r="B233" s="1">
        <v>61.0</v>
      </c>
      <c r="C233" s="1">
        <v>35000.0</v>
      </c>
      <c r="D233" s="1" t="s">
        <v>25</v>
      </c>
      <c r="E233" s="1">
        <v>20513.58</v>
      </c>
      <c r="F233" s="1">
        <v>3.0</v>
      </c>
      <c r="G233" s="1">
        <v>25.0</v>
      </c>
      <c r="H233" s="1">
        <v>7.0</v>
      </c>
      <c r="I233" s="1" t="s">
        <v>22</v>
      </c>
      <c r="J233" s="1">
        <v>0.293</v>
      </c>
      <c r="K233" s="1">
        <v>0.523</v>
      </c>
      <c r="L233" s="6" t="str">
        <f>if(J233&gt;QUARTILE!$B$3, "TOP", if(J233&lt;QUARTILE!$B$4, "BOTTOM", 0))</f>
        <v>BOTTOM</v>
      </c>
      <c r="M233" s="6">
        <f t="shared" si="1"/>
        <v>2</v>
      </c>
      <c r="N233" s="6" t="str">
        <f t="shared" si="2"/>
        <v>Baby Boomer</v>
      </c>
      <c r="O233" s="6" t="str">
        <f t="shared" si="3"/>
        <v>Low Income</v>
      </c>
    </row>
    <row r="234" hidden="1">
      <c r="A234" s="1">
        <v>100232.0</v>
      </c>
      <c r="B234" s="1">
        <v>37.0</v>
      </c>
      <c r="C234" s="1">
        <v>16000.0</v>
      </c>
      <c r="D234" s="1" t="s">
        <v>25</v>
      </c>
      <c r="E234" s="1">
        <v>4114.72</v>
      </c>
      <c r="F234" s="1">
        <v>1.0</v>
      </c>
      <c r="G234" s="1">
        <v>20.0</v>
      </c>
      <c r="H234" s="1">
        <v>8.0</v>
      </c>
      <c r="I234" s="1" t="s">
        <v>22</v>
      </c>
      <c r="J234" s="1">
        <v>0.21</v>
      </c>
      <c r="K234" s="1">
        <v>0.296</v>
      </c>
      <c r="L234" s="6" t="str">
        <f>if(J234&gt;QUARTILE!$B$3, "TOP", if(J234&lt;QUARTILE!$B$4, "BOTTOM", 0))</f>
        <v>BOTTOM</v>
      </c>
      <c r="M234" s="6">
        <f t="shared" si="1"/>
        <v>2</v>
      </c>
      <c r="N234" s="6" t="str">
        <f t="shared" si="2"/>
        <v>Gen X</v>
      </c>
      <c r="O234" s="6" t="str">
        <f t="shared" si="3"/>
        <v>Low Income</v>
      </c>
    </row>
    <row r="235" hidden="1">
      <c r="A235" s="1">
        <v>100233.0</v>
      </c>
      <c r="B235" s="1">
        <v>47.0</v>
      </c>
      <c r="C235" s="1">
        <v>9000.0</v>
      </c>
      <c r="D235" s="1" t="s">
        <v>23</v>
      </c>
      <c r="E235" s="1">
        <v>7211.09</v>
      </c>
      <c r="F235" s="1">
        <v>3.0</v>
      </c>
      <c r="G235" s="1">
        <v>22.0</v>
      </c>
      <c r="H235" s="1">
        <v>9.0</v>
      </c>
      <c r="I235" s="1" t="s">
        <v>22</v>
      </c>
      <c r="J235" s="1">
        <v>0.135</v>
      </c>
      <c r="K235" s="1">
        <v>0.138</v>
      </c>
      <c r="L235" s="6" t="str">
        <f>if(J235&gt;QUARTILE!$B$3, "TOP", if(J235&lt;QUARTILE!$B$4, "BOTTOM", 0))</f>
        <v>BOTTOM</v>
      </c>
      <c r="M235" s="6">
        <f t="shared" si="1"/>
        <v>2</v>
      </c>
      <c r="N235" s="6" t="str">
        <f t="shared" si="2"/>
        <v>Gen X</v>
      </c>
      <c r="O235" s="6" t="str">
        <f t="shared" si="3"/>
        <v>Low Income</v>
      </c>
    </row>
    <row r="236" hidden="1">
      <c r="A236" s="1">
        <v>100234.0</v>
      </c>
      <c r="B236" s="1">
        <v>79.0</v>
      </c>
      <c r="C236" s="1">
        <v>179000.0</v>
      </c>
      <c r="D236" s="1" t="s">
        <v>27</v>
      </c>
      <c r="E236" s="1">
        <v>13312.39</v>
      </c>
      <c r="F236" s="1">
        <v>2.0</v>
      </c>
      <c r="G236" s="1">
        <v>19.0</v>
      </c>
      <c r="H236" s="1">
        <v>3.0</v>
      </c>
      <c r="I236" s="1" t="s">
        <v>22</v>
      </c>
      <c r="J236" s="1">
        <v>0.742</v>
      </c>
      <c r="K236" s="1">
        <v>0.824</v>
      </c>
      <c r="L236" s="6">
        <f>if(J236&gt;QUARTILE!$B$3, "TOP", if(J236&lt;QUARTILE!$B$4, "BOTTOM", 0))</f>
        <v>0</v>
      </c>
      <c r="M236" s="6">
        <f t="shared" si="1"/>
        <v>2</v>
      </c>
      <c r="N236" s="6" t="str">
        <f t="shared" si="2"/>
        <v>Baby Boomer</v>
      </c>
      <c r="O236" s="6" t="str">
        <f t="shared" si="3"/>
        <v>High Income</v>
      </c>
    </row>
    <row r="237" hidden="1">
      <c r="A237" s="1">
        <v>100235.0</v>
      </c>
      <c r="B237" s="1">
        <v>28.0</v>
      </c>
      <c r="C237" s="1">
        <v>9000.0</v>
      </c>
      <c r="D237" s="1" t="s">
        <v>17</v>
      </c>
      <c r="E237" s="1">
        <v>10964.44</v>
      </c>
      <c r="F237" s="1">
        <v>2.0</v>
      </c>
      <c r="G237" s="1">
        <v>20.0</v>
      </c>
      <c r="H237" s="1">
        <v>18.0</v>
      </c>
      <c r="I237" s="1" t="s">
        <v>18</v>
      </c>
      <c r="J237" s="1">
        <v>0.753</v>
      </c>
      <c r="K237" s="1">
        <v>0.605</v>
      </c>
      <c r="L237" s="6">
        <f>if(J237&gt;QUARTILE!$B$3, "TOP", if(J237&lt;QUARTILE!$B$4, "BOTTOM", 0))</f>
        <v>0</v>
      </c>
      <c r="M237" s="6">
        <f t="shared" si="1"/>
        <v>1</v>
      </c>
      <c r="N237" s="6" t="str">
        <f t="shared" si="2"/>
        <v>Millenial</v>
      </c>
      <c r="O237" s="6" t="str">
        <f t="shared" si="3"/>
        <v>Low Income</v>
      </c>
    </row>
    <row r="238" hidden="1">
      <c r="A238" s="1">
        <v>100236.0</v>
      </c>
      <c r="B238" s="1">
        <v>75.0</v>
      </c>
      <c r="C238" s="1">
        <v>85000.0</v>
      </c>
      <c r="D238" s="1" t="s">
        <v>23</v>
      </c>
      <c r="E238" s="1">
        <v>2241.6</v>
      </c>
      <c r="F238" s="1">
        <v>4.0</v>
      </c>
      <c r="G238" s="1">
        <v>26.0</v>
      </c>
      <c r="H238" s="1">
        <v>5.0</v>
      </c>
      <c r="I238" s="1" t="s">
        <v>22</v>
      </c>
      <c r="J238" s="1">
        <v>1.0</v>
      </c>
      <c r="K238" s="1">
        <v>0.601</v>
      </c>
      <c r="L238" s="6" t="str">
        <f>if(J238&gt;QUARTILE!$B$3, "TOP", if(J238&lt;QUARTILE!$B$4, "BOTTOM", 0))</f>
        <v>TOP</v>
      </c>
      <c r="M238" s="6">
        <f t="shared" si="1"/>
        <v>2</v>
      </c>
      <c r="N238" s="6" t="str">
        <f t="shared" si="2"/>
        <v>Baby Boomer</v>
      </c>
      <c r="O238" s="6" t="str">
        <f t="shared" si="3"/>
        <v>Medium Income</v>
      </c>
    </row>
    <row r="239" hidden="1">
      <c r="A239" s="1">
        <v>100237.0</v>
      </c>
      <c r="B239" s="1">
        <v>72.0</v>
      </c>
      <c r="C239" s="1">
        <v>18000.0</v>
      </c>
      <c r="D239" s="1" t="s">
        <v>23</v>
      </c>
      <c r="E239" s="1">
        <v>55688.47</v>
      </c>
      <c r="F239" s="1">
        <v>1.0</v>
      </c>
      <c r="G239" s="1">
        <v>24.0</v>
      </c>
      <c r="H239" s="1">
        <v>6.0</v>
      </c>
      <c r="I239" s="1" t="s">
        <v>18</v>
      </c>
      <c r="J239" s="1">
        <v>0.745</v>
      </c>
      <c r="K239" s="1">
        <v>0.761</v>
      </c>
      <c r="L239" s="6">
        <f>if(J239&gt;QUARTILE!$B$3, "TOP", if(J239&lt;QUARTILE!$B$4, "BOTTOM", 0))</f>
        <v>0</v>
      </c>
      <c r="M239" s="6">
        <f t="shared" si="1"/>
        <v>1</v>
      </c>
      <c r="N239" s="6" t="str">
        <f t="shared" si="2"/>
        <v>Baby Boomer</v>
      </c>
      <c r="O239" s="6" t="str">
        <f t="shared" si="3"/>
        <v>Low Income</v>
      </c>
    </row>
    <row r="240" hidden="1">
      <c r="A240" s="1">
        <v>100238.0</v>
      </c>
      <c r="B240" s="1">
        <v>45.0</v>
      </c>
      <c r="C240" s="1">
        <v>21000.0</v>
      </c>
      <c r="D240" s="1" t="s">
        <v>27</v>
      </c>
      <c r="E240" s="1">
        <v>906.07</v>
      </c>
      <c r="F240" s="1">
        <v>5.0</v>
      </c>
      <c r="G240" s="1">
        <v>18.0</v>
      </c>
      <c r="H240" s="1">
        <v>15.0</v>
      </c>
      <c r="I240" s="1" t="s">
        <v>22</v>
      </c>
      <c r="J240" s="1">
        <v>0.354</v>
      </c>
      <c r="K240" s="1">
        <v>0.394</v>
      </c>
      <c r="L240" s="6">
        <f>if(J240&gt;QUARTILE!$B$3, "TOP", if(J240&lt;QUARTILE!$B$4, "BOTTOM", 0))</f>
        <v>0</v>
      </c>
      <c r="M240" s="6">
        <f t="shared" si="1"/>
        <v>2</v>
      </c>
      <c r="N240" s="6" t="str">
        <f t="shared" si="2"/>
        <v>Gen X</v>
      </c>
      <c r="O240" s="6" t="str">
        <f t="shared" si="3"/>
        <v>Low Income</v>
      </c>
    </row>
    <row r="241" hidden="1">
      <c r="A241" s="1">
        <v>100239.0</v>
      </c>
      <c r="B241" s="1">
        <v>42.0</v>
      </c>
      <c r="C241" s="1">
        <v>15000.0</v>
      </c>
      <c r="D241" s="1" t="s">
        <v>25</v>
      </c>
      <c r="E241" s="1">
        <v>27705.32</v>
      </c>
      <c r="F241" s="1">
        <v>4.0</v>
      </c>
      <c r="G241" s="1">
        <v>23.0</v>
      </c>
      <c r="H241" s="1">
        <v>9.0</v>
      </c>
      <c r="I241" s="1" t="s">
        <v>22</v>
      </c>
      <c r="J241" s="1">
        <v>0.52</v>
      </c>
      <c r="K241" s="1">
        <v>0.318</v>
      </c>
      <c r="L241" s="6">
        <f>if(J241&gt;QUARTILE!$B$3, "TOP", if(J241&lt;QUARTILE!$B$4, "BOTTOM", 0))</f>
        <v>0</v>
      </c>
      <c r="M241" s="6">
        <f t="shared" si="1"/>
        <v>2</v>
      </c>
      <c r="N241" s="6" t="str">
        <f t="shared" si="2"/>
        <v>Gen X</v>
      </c>
      <c r="O241" s="6" t="str">
        <f t="shared" si="3"/>
        <v>Low Income</v>
      </c>
    </row>
    <row r="242" hidden="1">
      <c r="A242" s="1">
        <v>100240.0</v>
      </c>
      <c r="B242" s="1">
        <v>56.0</v>
      </c>
      <c r="C242" s="1">
        <v>35000.0</v>
      </c>
      <c r="D242" s="1" t="s">
        <v>25</v>
      </c>
      <c r="E242" s="1">
        <v>1482.03</v>
      </c>
      <c r="F242" s="1">
        <v>3.0</v>
      </c>
      <c r="G242" s="1">
        <v>22.0</v>
      </c>
      <c r="H242" s="1">
        <v>7.0</v>
      </c>
      <c r="I242" s="1" t="s">
        <v>22</v>
      </c>
      <c r="J242" s="1">
        <v>0.686</v>
      </c>
      <c r="K242" s="1">
        <v>0.762</v>
      </c>
      <c r="L242" s="6">
        <f>if(J242&gt;QUARTILE!$B$3, "TOP", if(J242&lt;QUARTILE!$B$4, "BOTTOM", 0))</f>
        <v>0</v>
      </c>
      <c r="M242" s="6">
        <f t="shared" si="1"/>
        <v>2</v>
      </c>
      <c r="N242" s="6" t="str">
        <f t="shared" si="2"/>
        <v>Gen X</v>
      </c>
      <c r="O242" s="6" t="str">
        <f t="shared" si="3"/>
        <v>Low Income</v>
      </c>
    </row>
    <row r="243" hidden="1">
      <c r="A243" s="1">
        <v>100241.0</v>
      </c>
      <c r="B243" s="1">
        <v>79.0</v>
      </c>
      <c r="C243" s="1">
        <v>9000.0</v>
      </c>
      <c r="D243" s="1" t="s">
        <v>27</v>
      </c>
      <c r="E243" s="1">
        <v>12595.78</v>
      </c>
      <c r="F243" s="1">
        <v>3.0</v>
      </c>
      <c r="G243" s="1">
        <v>20.0</v>
      </c>
      <c r="H243" s="1">
        <v>3.0</v>
      </c>
      <c r="I243" s="1" t="s">
        <v>22</v>
      </c>
      <c r="J243" s="1">
        <v>0.713</v>
      </c>
      <c r="K243" s="1">
        <v>0.297</v>
      </c>
      <c r="L243" s="6">
        <f>if(J243&gt;QUARTILE!$B$3, "TOP", if(J243&lt;QUARTILE!$B$4, "BOTTOM", 0))</f>
        <v>0</v>
      </c>
      <c r="M243" s="6">
        <f t="shared" si="1"/>
        <v>2</v>
      </c>
      <c r="N243" s="6" t="str">
        <f t="shared" si="2"/>
        <v>Baby Boomer</v>
      </c>
      <c r="O243" s="6" t="str">
        <f t="shared" si="3"/>
        <v>Low Income</v>
      </c>
    </row>
    <row r="244" hidden="1">
      <c r="A244" s="1">
        <v>100242.0</v>
      </c>
      <c r="B244" s="1">
        <v>50.0</v>
      </c>
      <c r="C244" s="1">
        <v>7000.0</v>
      </c>
      <c r="D244" s="1" t="s">
        <v>25</v>
      </c>
      <c r="E244" s="1">
        <v>3857.41</v>
      </c>
      <c r="F244" s="1">
        <v>2.0</v>
      </c>
      <c r="G244" s="1">
        <v>20.0</v>
      </c>
      <c r="H244" s="1">
        <v>8.0</v>
      </c>
      <c r="I244" s="1" t="s">
        <v>22</v>
      </c>
      <c r="J244" s="1">
        <v>0.695</v>
      </c>
      <c r="K244" s="1">
        <v>0.328</v>
      </c>
      <c r="L244" s="6">
        <f>if(J244&gt;QUARTILE!$B$3, "TOP", if(J244&lt;QUARTILE!$B$4, "BOTTOM", 0))</f>
        <v>0</v>
      </c>
      <c r="M244" s="6">
        <f t="shared" si="1"/>
        <v>2</v>
      </c>
      <c r="N244" s="6" t="str">
        <f t="shared" si="2"/>
        <v>Gen X</v>
      </c>
      <c r="O244" s="6" t="str">
        <f t="shared" si="3"/>
        <v>Low Income</v>
      </c>
    </row>
    <row r="245" hidden="1">
      <c r="A245" s="1">
        <v>100243.0</v>
      </c>
      <c r="B245" s="1">
        <v>18.0</v>
      </c>
      <c r="C245" s="1">
        <v>58000.0</v>
      </c>
      <c r="D245" s="1" t="s">
        <v>23</v>
      </c>
      <c r="E245" s="1">
        <v>3042.0</v>
      </c>
      <c r="F245" s="1">
        <v>2.0</v>
      </c>
      <c r="G245" s="1">
        <v>26.0</v>
      </c>
      <c r="H245" s="1">
        <v>7.0</v>
      </c>
      <c r="I245" s="1" t="s">
        <v>22</v>
      </c>
      <c r="J245" s="1">
        <v>1.0</v>
      </c>
      <c r="K245" s="1">
        <v>0.381</v>
      </c>
      <c r="L245" s="6" t="str">
        <f>if(J245&gt;QUARTILE!$B$3, "TOP", if(J245&lt;QUARTILE!$B$4, "BOTTOM", 0))</f>
        <v>TOP</v>
      </c>
      <c r="M245" s="6">
        <f t="shared" si="1"/>
        <v>2</v>
      </c>
      <c r="N245" s="6" t="str">
        <f t="shared" si="2"/>
        <v>Millenial</v>
      </c>
      <c r="O245" s="6" t="str">
        <f t="shared" si="3"/>
        <v>Medium Income</v>
      </c>
    </row>
    <row r="246" hidden="1">
      <c r="A246" s="1">
        <v>100244.0</v>
      </c>
      <c r="B246" s="1">
        <v>74.0</v>
      </c>
      <c r="C246" s="1">
        <v>14000.0</v>
      </c>
      <c r="D246" s="1" t="s">
        <v>25</v>
      </c>
      <c r="E246" s="1">
        <v>2691.16</v>
      </c>
      <c r="F246" s="1">
        <v>2.0</v>
      </c>
      <c r="G246" s="1">
        <v>28.0</v>
      </c>
      <c r="H246" s="1">
        <v>8.0</v>
      </c>
      <c r="I246" s="1" t="s">
        <v>22</v>
      </c>
      <c r="J246" s="1">
        <v>0.8</v>
      </c>
      <c r="K246" s="1">
        <v>0.856</v>
      </c>
      <c r="L246" s="6">
        <f>if(J246&gt;QUARTILE!$B$3, "TOP", if(J246&lt;QUARTILE!$B$4, "BOTTOM", 0))</f>
        <v>0</v>
      </c>
      <c r="M246" s="6">
        <f t="shared" si="1"/>
        <v>2</v>
      </c>
      <c r="N246" s="6" t="str">
        <f t="shared" si="2"/>
        <v>Baby Boomer</v>
      </c>
      <c r="O246" s="6" t="str">
        <f t="shared" si="3"/>
        <v>Low Income</v>
      </c>
    </row>
    <row r="247" hidden="1">
      <c r="A247" s="1">
        <v>100245.0</v>
      </c>
      <c r="B247" s="1">
        <v>44.0</v>
      </c>
      <c r="C247" s="1">
        <v>34000.0</v>
      </c>
      <c r="D247" s="1" t="s">
        <v>25</v>
      </c>
      <c r="E247" s="1">
        <v>12058.33</v>
      </c>
      <c r="F247" s="1">
        <v>5.0</v>
      </c>
      <c r="G247" s="1">
        <v>18.0</v>
      </c>
      <c r="H247" s="1">
        <v>9.0</v>
      </c>
      <c r="I247" s="1" t="s">
        <v>22</v>
      </c>
      <c r="J247" s="1">
        <v>0.801</v>
      </c>
      <c r="K247" s="1">
        <v>0.729</v>
      </c>
      <c r="L247" s="6">
        <f>if(J247&gt;QUARTILE!$B$3, "TOP", if(J247&lt;QUARTILE!$B$4, "BOTTOM", 0))</f>
        <v>0</v>
      </c>
      <c r="M247" s="6">
        <f t="shared" si="1"/>
        <v>2</v>
      </c>
      <c r="N247" s="6" t="str">
        <f t="shared" si="2"/>
        <v>Gen X</v>
      </c>
      <c r="O247" s="6" t="str">
        <f t="shared" si="3"/>
        <v>Low Income</v>
      </c>
    </row>
    <row r="248" hidden="1">
      <c r="A248" s="1">
        <v>100246.0</v>
      </c>
      <c r="B248" s="1">
        <v>79.0</v>
      </c>
      <c r="C248" s="1">
        <v>11000.0</v>
      </c>
      <c r="D248" s="1" t="s">
        <v>21</v>
      </c>
      <c r="E248" s="1">
        <v>14492.13</v>
      </c>
      <c r="F248" s="1">
        <v>5.0</v>
      </c>
      <c r="G248" s="1">
        <v>20.0</v>
      </c>
      <c r="H248" s="1">
        <v>4.0</v>
      </c>
      <c r="I248" s="1" t="s">
        <v>22</v>
      </c>
      <c r="J248" s="1">
        <v>0.82</v>
      </c>
      <c r="K248" s="1">
        <v>0.241</v>
      </c>
      <c r="L248" s="6" t="str">
        <f>if(J248&gt;QUARTILE!$B$3, "TOP", if(J248&lt;QUARTILE!$B$4, "BOTTOM", 0))</f>
        <v>TOP</v>
      </c>
      <c r="M248" s="6">
        <f t="shared" si="1"/>
        <v>2</v>
      </c>
      <c r="N248" s="6" t="str">
        <f t="shared" si="2"/>
        <v>Baby Boomer</v>
      </c>
      <c r="O248" s="6" t="str">
        <f t="shared" si="3"/>
        <v>Low Income</v>
      </c>
    </row>
    <row r="249" hidden="1">
      <c r="A249" s="1">
        <v>100247.0</v>
      </c>
      <c r="B249" s="1">
        <v>74.0</v>
      </c>
      <c r="C249" s="1">
        <v>34000.0</v>
      </c>
      <c r="D249" s="1" t="s">
        <v>30</v>
      </c>
      <c r="E249" s="1">
        <v>2863.2</v>
      </c>
      <c r="F249" s="1">
        <v>4.0</v>
      </c>
      <c r="G249" s="1">
        <v>24.0</v>
      </c>
      <c r="H249" s="1">
        <v>6.0</v>
      </c>
      <c r="I249" s="1" t="s">
        <v>22</v>
      </c>
      <c r="J249" s="1">
        <v>0.46</v>
      </c>
      <c r="K249" s="1">
        <v>0.094</v>
      </c>
      <c r="L249" s="6">
        <f>if(J249&gt;QUARTILE!$B$3, "TOP", if(J249&lt;QUARTILE!$B$4, "BOTTOM", 0))</f>
        <v>0</v>
      </c>
      <c r="M249" s="6">
        <f t="shared" si="1"/>
        <v>2</v>
      </c>
      <c r="N249" s="6" t="str">
        <f t="shared" si="2"/>
        <v>Baby Boomer</v>
      </c>
      <c r="O249" s="6" t="str">
        <f t="shared" si="3"/>
        <v>Low Income</v>
      </c>
    </row>
    <row r="250" hidden="1">
      <c r="A250" s="1">
        <v>100248.0</v>
      </c>
      <c r="B250" s="1">
        <v>69.0</v>
      </c>
      <c r="C250" s="1">
        <v>60000.0</v>
      </c>
      <c r="D250" s="1" t="s">
        <v>21</v>
      </c>
      <c r="E250" s="1">
        <v>77645.14</v>
      </c>
      <c r="F250" s="1">
        <v>5.0</v>
      </c>
      <c r="G250" s="1">
        <v>30.0</v>
      </c>
      <c r="H250" s="1">
        <v>10.0</v>
      </c>
      <c r="I250" s="1" t="s">
        <v>18</v>
      </c>
      <c r="J250" s="1">
        <v>0.464</v>
      </c>
      <c r="K250" s="1">
        <v>0.243</v>
      </c>
      <c r="L250" s="6">
        <f>if(J250&gt;QUARTILE!$B$3, "TOP", if(J250&lt;QUARTILE!$B$4, "BOTTOM", 0))</f>
        <v>0</v>
      </c>
      <c r="M250" s="6">
        <f t="shared" si="1"/>
        <v>1</v>
      </c>
      <c r="N250" s="6" t="str">
        <f t="shared" si="2"/>
        <v>Baby Boomer</v>
      </c>
      <c r="O250" s="6" t="str">
        <f t="shared" si="3"/>
        <v>Medium Income</v>
      </c>
    </row>
    <row r="251" hidden="1">
      <c r="A251" s="1">
        <v>100249.0</v>
      </c>
      <c r="B251" s="1">
        <v>30.0</v>
      </c>
      <c r="C251" s="1">
        <v>16000.0</v>
      </c>
      <c r="D251" s="1" t="s">
        <v>27</v>
      </c>
      <c r="E251" s="1">
        <v>5961.81</v>
      </c>
      <c r="F251" s="1">
        <v>2.0</v>
      </c>
      <c r="G251" s="1">
        <v>21.0</v>
      </c>
      <c r="H251" s="1">
        <v>9.0</v>
      </c>
      <c r="I251" s="1" t="s">
        <v>22</v>
      </c>
      <c r="J251" s="1">
        <v>0.816</v>
      </c>
      <c r="K251" s="1">
        <v>0.625</v>
      </c>
      <c r="L251" s="6">
        <f>if(J251&gt;QUARTILE!$B$3, "TOP", if(J251&lt;QUARTILE!$B$4, "BOTTOM", 0))</f>
        <v>0</v>
      </c>
      <c r="M251" s="6">
        <f t="shared" si="1"/>
        <v>2</v>
      </c>
      <c r="N251" s="6" t="str">
        <f t="shared" si="2"/>
        <v>Millenial</v>
      </c>
      <c r="O251" s="6" t="str">
        <f t="shared" si="3"/>
        <v>Low Income</v>
      </c>
    </row>
    <row r="252" hidden="1">
      <c r="A252" s="1">
        <v>100250.0</v>
      </c>
      <c r="B252" s="1">
        <v>58.0</v>
      </c>
      <c r="C252" s="1">
        <v>7000.0</v>
      </c>
      <c r="D252" s="1" t="s">
        <v>27</v>
      </c>
      <c r="E252" s="1">
        <v>12280.86</v>
      </c>
      <c r="F252" s="1">
        <v>4.0</v>
      </c>
      <c r="G252" s="1">
        <v>22.0</v>
      </c>
      <c r="H252" s="1">
        <v>3.0</v>
      </c>
      <c r="I252" s="1" t="s">
        <v>22</v>
      </c>
      <c r="J252" s="1">
        <v>0.464</v>
      </c>
      <c r="K252" s="1">
        <v>0.626</v>
      </c>
      <c r="L252" s="6">
        <f>if(J252&gt;QUARTILE!$B$3, "TOP", if(J252&lt;QUARTILE!$B$4, "BOTTOM", 0))</f>
        <v>0</v>
      </c>
      <c r="M252" s="6">
        <f t="shared" si="1"/>
        <v>2</v>
      </c>
      <c r="N252" s="6" t="str">
        <f t="shared" si="2"/>
        <v>Gen X</v>
      </c>
      <c r="O252" s="6" t="str">
        <f t="shared" si="3"/>
        <v>Low Income</v>
      </c>
    </row>
    <row r="253" hidden="1">
      <c r="A253" s="1">
        <v>100251.0</v>
      </c>
      <c r="B253" s="1">
        <v>20.0</v>
      </c>
      <c r="C253" s="1">
        <v>61000.0</v>
      </c>
      <c r="D253" s="1" t="s">
        <v>27</v>
      </c>
      <c r="E253" s="1">
        <v>4873.8</v>
      </c>
      <c r="F253" s="1">
        <v>4.0</v>
      </c>
      <c r="G253" s="1">
        <v>19.0</v>
      </c>
      <c r="H253" s="1">
        <v>20.0</v>
      </c>
      <c r="I253" s="1" t="s">
        <v>22</v>
      </c>
      <c r="J253" s="1">
        <v>0.707</v>
      </c>
      <c r="K253" s="1">
        <v>0.15</v>
      </c>
      <c r="L253" s="6">
        <f>if(J253&gt;QUARTILE!$B$3, "TOP", if(J253&lt;QUARTILE!$B$4, "BOTTOM", 0))</f>
        <v>0</v>
      </c>
      <c r="M253" s="6">
        <f t="shared" si="1"/>
        <v>2</v>
      </c>
      <c r="N253" s="6" t="str">
        <f t="shared" si="2"/>
        <v>Millenial</v>
      </c>
      <c r="O253" s="6" t="str">
        <f t="shared" si="3"/>
        <v>Medium Income</v>
      </c>
    </row>
    <row r="254" hidden="1">
      <c r="A254" s="1">
        <v>100252.0</v>
      </c>
      <c r="B254" s="1">
        <v>56.0</v>
      </c>
      <c r="C254" s="1">
        <v>38000.0</v>
      </c>
      <c r="D254" s="1" t="s">
        <v>24</v>
      </c>
      <c r="E254" s="1">
        <v>13621.31</v>
      </c>
      <c r="F254" s="1">
        <v>1.0</v>
      </c>
      <c r="G254" s="1">
        <v>24.0</v>
      </c>
      <c r="H254" s="1">
        <v>10.0</v>
      </c>
      <c r="I254" s="1" t="s">
        <v>22</v>
      </c>
      <c r="J254" s="1">
        <v>0.43</v>
      </c>
      <c r="K254" s="1">
        <v>0.249</v>
      </c>
      <c r="L254" s="6">
        <f>if(J254&gt;QUARTILE!$B$3, "TOP", if(J254&lt;QUARTILE!$B$4, "BOTTOM", 0))</f>
        <v>0</v>
      </c>
      <c r="M254" s="6">
        <f t="shared" si="1"/>
        <v>2</v>
      </c>
      <c r="N254" s="6" t="str">
        <f t="shared" si="2"/>
        <v>Gen X</v>
      </c>
      <c r="O254" s="6" t="str">
        <f t="shared" si="3"/>
        <v>Low Income</v>
      </c>
    </row>
    <row r="255" hidden="1">
      <c r="A255" s="1">
        <v>100253.0</v>
      </c>
      <c r="B255" s="1">
        <v>23.0</v>
      </c>
      <c r="C255" s="1">
        <v>17000.0</v>
      </c>
      <c r="D255" s="1" t="s">
        <v>23</v>
      </c>
      <c r="E255" s="1">
        <v>28213.1</v>
      </c>
      <c r="F255" s="1">
        <v>5.0</v>
      </c>
      <c r="G255" s="1">
        <v>17.0</v>
      </c>
      <c r="H255" s="1">
        <v>14.0</v>
      </c>
      <c r="I255" s="1" t="s">
        <v>22</v>
      </c>
      <c r="J255" s="1">
        <v>0.446</v>
      </c>
      <c r="K255" s="1">
        <v>0.88</v>
      </c>
      <c r="L255" s="6">
        <f>if(J255&gt;QUARTILE!$B$3, "TOP", if(J255&lt;QUARTILE!$B$4, "BOTTOM", 0))</f>
        <v>0</v>
      </c>
      <c r="M255" s="6">
        <f t="shared" si="1"/>
        <v>2</v>
      </c>
      <c r="N255" s="6" t="str">
        <f t="shared" si="2"/>
        <v>Millenial</v>
      </c>
      <c r="O255" s="6" t="str">
        <f t="shared" si="3"/>
        <v>Low Income</v>
      </c>
    </row>
    <row r="256" hidden="1">
      <c r="A256" s="1">
        <v>100254.0</v>
      </c>
      <c r="B256" s="1">
        <v>25.0</v>
      </c>
      <c r="C256" s="1">
        <v>19000.0</v>
      </c>
      <c r="D256" s="1" t="s">
        <v>25</v>
      </c>
      <c r="E256" s="1">
        <v>14725.35</v>
      </c>
      <c r="F256" s="1">
        <v>3.0</v>
      </c>
      <c r="G256" s="1">
        <v>17.0</v>
      </c>
      <c r="H256" s="1">
        <v>11.0</v>
      </c>
      <c r="I256" s="1" t="s">
        <v>18</v>
      </c>
      <c r="J256" s="1">
        <v>0.721</v>
      </c>
      <c r="K256" s="1">
        <v>0.385</v>
      </c>
      <c r="L256" s="6">
        <f>if(J256&gt;QUARTILE!$B$3, "TOP", if(J256&lt;QUARTILE!$B$4, "BOTTOM", 0))</f>
        <v>0</v>
      </c>
      <c r="M256" s="6">
        <f t="shared" si="1"/>
        <v>1</v>
      </c>
      <c r="N256" s="6" t="str">
        <f t="shared" si="2"/>
        <v>Millenial</v>
      </c>
      <c r="O256" s="6" t="str">
        <f t="shared" si="3"/>
        <v>Low Income</v>
      </c>
    </row>
    <row r="257" hidden="1">
      <c r="A257" s="1">
        <v>100255.0</v>
      </c>
      <c r="B257" s="1">
        <v>44.0</v>
      </c>
      <c r="C257" s="1">
        <v>11000.0</v>
      </c>
      <c r="D257" s="1" t="s">
        <v>27</v>
      </c>
      <c r="E257" s="1">
        <v>6727.61</v>
      </c>
      <c r="F257" s="1">
        <v>3.0</v>
      </c>
      <c r="G257" s="1">
        <v>18.0</v>
      </c>
      <c r="H257" s="1">
        <v>10.0</v>
      </c>
      <c r="I257" s="1" t="s">
        <v>22</v>
      </c>
      <c r="J257" s="1">
        <v>0.665</v>
      </c>
      <c r="K257" s="1">
        <v>0.314</v>
      </c>
      <c r="L257" s="6">
        <f>if(J257&gt;QUARTILE!$B$3, "TOP", if(J257&lt;QUARTILE!$B$4, "BOTTOM", 0))</f>
        <v>0</v>
      </c>
      <c r="M257" s="6">
        <f t="shared" si="1"/>
        <v>2</v>
      </c>
      <c r="N257" s="6" t="str">
        <f t="shared" si="2"/>
        <v>Gen X</v>
      </c>
      <c r="O257" s="6" t="str">
        <f t="shared" si="3"/>
        <v>Low Income</v>
      </c>
    </row>
    <row r="258" hidden="1">
      <c r="A258" s="1">
        <v>100256.0</v>
      </c>
      <c r="B258" s="1">
        <v>26.0</v>
      </c>
      <c r="C258" s="1">
        <v>52000.0</v>
      </c>
      <c r="D258" s="1" t="s">
        <v>27</v>
      </c>
      <c r="E258" s="1">
        <v>5710.93</v>
      </c>
      <c r="F258" s="1">
        <v>1.0</v>
      </c>
      <c r="G258" s="1">
        <v>24.0</v>
      </c>
      <c r="H258" s="1">
        <v>12.0</v>
      </c>
      <c r="I258" s="1" t="s">
        <v>22</v>
      </c>
      <c r="J258" s="1">
        <v>0.409</v>
      </c>
      <c r="K258" s="1">
        <v>0.696</v>
      </c>
      <c r="L258" s="6">
        <f>if(J258&gt;QUARTILE!$B$3, "TOP", if(J258&lt;QUARTILE!$B$4, "BOTTOM", 0))</f>
        <v>0</v>
      </c>
      <c r="M258" s="6">
        <f t="shared" si="1"/>
        <v>2</v>
      </c>
      <c r="N258" s="6" t="str">
        <f t="shared" si="2"/>
        <v>Millenial</v>
      </c>
      <c r="O258" s="6" t="str">
        <f t="shared" si="3"/>
        <v>Medium Income</v>
      </c>
    </row>
    <row r="259" hidden="1">
      <c r="A259" s="1">
        <v>100257.0</v>
      </c>
      <c r="B259" s="1">
        <v>79.0</v>
      </c>
      <c r="C259" s="1">
        <v>16000.0</v>
      </c>
      <c r="D259" s="1" t="s">
        <v>23</v>
      </c>
      <c r="E259" s="1">
        <v>28453.72</v>
      </c>
      <c r="F259" s="1">
        <v>2.0</v>
      </c>
      <c r="G259" s="1">
        <v>24.0</v>
      </c>
      <c r="H259" s="1">
        <v>7.0</v>
      </c>
      <c r="I259" s="1" t="s">
        <v>22</v>
      </c>
      <c r="J259" s="1">
        <v>0.239</v>
      </c>
      <c r="K259" s="1">
        <v>0.468</v>
      </c>
      <c r="L259" s="6" t="str">
        <f>if(J259&gt;QUARTILE!$B$3, "TOP", if(J259&lt;QUARTILE!$B$4, "BOTTOM", 0))</f>
        <v>BOTTOM</v>
      </c>
      <c r="M259" s="6">
        <f t="shared" si="1"/>
        <v>2</v>
      </c>
      <c r="N259" s="6" t="str">
        <f t="shared" si="2"/>
        <v>Baby Boomer</v>
      </c>
      <c r="O259" s="6" t="str">
        <f t="shared" si="3"/>
        <v>Low Income</v>
      </c>
    </row>
    <row r="260" hidden="1">
      <c r="A260" s="1">
        <v>100258.0</v>
      </c>
      <c r="B260" s="1">
        <v>54.0</v>
      </c>
      <c r="C260" s="1">
        <v>9000.0</v>
      </c>
      <c r="D260" s="1" t="s">
        <v>27</v>
      </c>
      <c r="E260" s="1">
        <v>2516.67</v>
      </c>
      <c r="F260" s="1">
        <v>1.0</v>
      </c>
      <c r="G260" s="1">
        <v>18.0</v>
      </c>
      <c r="H260" s="1">
        <v>4.0</v>
      </c>
      <c r="I260" s="1" t="s">
        <v>22</v>
      </c>
      <c r="J260" s="1">
        <v>0.131</v>
      </c>
      <c r="K260" s="1">
        <v>0.247</v>
      </c>
      <c r="L260" s="6" t="str">
        <f>if(J260&gt;QUARTILE!$B$3, "TOP", if(J260&lt;QUARTILE!$B$4, "BOTTOM", 0))</f>
        <v>BOTTOM</v>
      </c>
      <c r="M260" s="6">
        <f t="shared" si="1"/>
        <v>2</v>
      </c>
      <c r="N260" s="6" t="str">
        <f t="shared" si="2"/>
        <v>Gen X</v>
      </c>
      <c r="O260" s="6" t="str">
        <f t="shared" si="3"/>
        <v>Low Income</v>
      </c>
    </row>
    <row r="261" hidden="1">
      <c r="A261" s="1">
        <v>100259.0</v>
      </c>
      <c r="B261" s="1">
        <v>50.0</v>
      </c>
      <c r="C261" s="1">
        <v>25000.0</v>
      </c>
      <c r="D261" s="1" t="s">
        <v>17</v>
      </c>
      <c r="E261" s="1">
        <v>9239.65</v>
      </c>
      <c r="F261" s="1">
        <v>2.0</v>
      </c>
      <c r="G261" s="1">
        <v>17.0</v>
      </c>
      <c r="H261" s="1">
        <v>9.0</v>
      </c>
      <c r="I261" s="1" t="s">
        <v>22</v>
      </c>
      <c r="J261" s="1">
        <v>0.114</v>
      </c>
      <c r="K261" s="1">
        <v>0.409</v>
      </c>
      <c r="L261" s="6" t="str">
        <f>if(J261&gt;QUARTILE!$B$3, "TOP", if(J261&lt;QUARTILE!$B$4, "BOTTOM", 0))</f>
        <v>BOTTOM</v>
      </c>
      <c r="M261" s="6">
        <f t="shared" si="1"/>
        <v>2</v>
      </c>
      <c r="N261" s="6" t="str">
        <f t="shared" si="2"/>
        <v>Gen X</v>
      </c>
      <c r="O261" s="6" t="str">
        <f t="shared" si="3"/>
        <v>Low Income</v>
      </c>
    </row>
    <row r="262" hidden="1">
      <c r="A262" s="1">
        <v>100260.0</v>
      </c>
      <c r="B262" s="1">
        <v>68.0</v>
      </c>
      <c r="C262" s="1">
        <v>13000.0</v>
      </c>
      <c r="D262" s="1" t="s">
        <v>25</v>
      </c>
      <c r="E262" s="1">
        <v>3285.3</v>
      </c>
      <c r="F262" s="1">
        <v>5.0</v>
      </c>
      <c r="G262" s="1">
        <v>29.0</v>
      </c>
      <c r="H262" s="1">
        <v>7.0</v>
      </c>
      <c r="I262" s="1" t="s">
        <v>22</v>
      </c>
      <c r="J262" s="1">
        <v>0.868</v>
      </c>
      <c r="K262" s="1">
        <v>0.094</v>
      </c>
      <c r="L262" s="6" t="str">
        <f>if(J262&gt;QUARTILE!$B$3, "TOP", if(J262&lt;QUARTILE!$B$4, "BOTTOM", 0))</f>
        <v>TOP</v>
      </c>
      <c r="M262" s="6">
        <f t="shared" si="1"/>
        <v>2</v>
      </c>
      <c r="N262" s="6" t="str">
        <f t="shared" si="2"/>
        <v>Baby Boomer</v>
      </c>
      <c r="O262" s="6" t="str">
        <f t="shared" si="3"/>
        <v>Low Income</v>
      </c>
    </row>
    <row r="263" hidden="1">
      <c r="A263" s="1">
        <v>100261.0</v>
      </c>
      <c r="B263" s="1">
        <v>59.0</v>
      </c>
      <c r="C263" s="1">
        <v>12000.0</v>
      </c>
      <c r="D263" s="1" t="s">
        <v>17</v>
      </c>
      <c r="E263" s="1">
        <v>5967.47</v>
      </c>
      <c r="F263" s="1">
        <v>5.0</v>
      </c>
      <c r="G263" s="1">
        <v>19.0</v>
      </c>
      <c r="H263" s="1">
        <v>6.0</v>
      </c>
      <c r="I263" s="1" t="s">
        <v>22</v>
      </c>
      <c r="J263" s="1">
        <v>0.286</v>
      </c>
      <c r="K263" s="1">
        <v>0.23</v>
      </c>
      <c r="L263" s="6" t="str">
        <f>if(J263&gt;QUARTILE!$B$3, "TOP", if(J263&lt;QUARTILE!$B$4, "BOTTOM", 0))</f>
        <v>BOTTOM</v>
      </c>
      <c r="M263" s="6">
        <f t="shared" si="1"/>
        <v>2</v>
      </c>
      <c r="N263" s="6" t="str">
        <f t="shared" si="2"/>
        <v>Gen X</v>
      </c>
      <c r="O263" s="6" t="str">
        <f t="shared" si="3"/>
        <v>Low Income</v>
      </c>
    </row>
    <row r="264" hidden="1">
      <c r="A264" s="1">
        <v>100262.0</v>
      </c>
      <c r="B264" s="1">
        <v>61.0</v>
      </c>
      <c r="C264" s="1">
        <v>17000.0</v>
      </c>
      <c r="D264" s="1" t="s">
        <v>25</v>
      </c>
      <c r="E264" s="1">
        <v>3313.61</v>
      </c>
      <c r="F264" s="1">
        <v>4.0</v>
      </c>
      <c r="G264" s="1">
        <v>25.0</v>
      </c>
      <c r="H264" s="1">
        <v>1.0</v>
      </c>
      <c r="I264" s="1" t="s">
        <v>22</v>
      </c>
      <c r="J264" s="1">
        <v>0.729</v>
      </c>
      <c r="K264" s="1">
        <v>0.368</v>
      </c>
      <c r="L264" s="6">
        <f>if(J264&gt;QUARTILE!$B$3, "TOP", if(J264&lt;QUARTILE!$B$4, "BOTTOM", 0))</f>
        <v>0</v>
      </c>
      <c r="M264" s="6">
        <f t="shared" si="1"/>
        <v>2</v>
      </c>
      <c r="N264" s="6" t="str">
        <f t="shared" si="2"/>
        <v>Baby Boomer</v>
      </c>
      <c r="O264" s="6" t="str">
        <f t="shared" si="3"/>
        <v>Low Income</v>
      </c>
    </row>
    <row r="265" hidden="1">
      <c r="A265" s="1">
        <v>100263.0</v>
      </c>
      <c r="B265" s="1">
        <v>41.0</v>
      </c>
      <c r="C265" s="1">
        <v>23000.0</v>
      </c>
      <c r="D265" s="1" t="s">
        <v>24</v>
      </c>
      <c r="E265" s="1">
        <v>43567.13</v>
      </c>
      <c r="F265" s="1">
        <v>4.0</v>
      </c>
      <c r="G265" s="1">
        <v>17.0</v>
      </c>
      <c r="H265" s="1">
        <v>14.0</v>
      </c>
      <c r="I265" s="1" t="s">
        <v>18</v>
      </c>
      <c r="J265" s="1">
        <v>0.387</v>
      </c>
      <c r="K265" s="1">
        <v>0.368</v>
      </c>
      <c r="L265" s="6">
        <f>if(J265&gt;QUARTILE!$B$3, "TOP", if(J265&lt;QUARTILE!$B$4, "BOTTOM", 0))</f>
        <v>0</v>
      </c>
      <c r="M265" s="6">
        <f t="shared" si="1"/>
        <v>1</v>
      </c>
      <c r="N265" s="6" t="str">
        <f t="shared" si="2"/>
        <v>Gen X</v>
      </c>
      <c r="O265" s="6" t="str">
        <f t="shared" si="3"/>
        <v>Low Income</v>
      </c>
    </row>
    <row r="266" hidden="1">
      <c r="A266" s="1">
        <v>100264.0</v>
      </c>
      <c r="B266" s="1">
        <v>32.0</v>
      </c>
      <c r="C266" s="1">
        <v>10000.0</v>
      </c>
      <c r="D266" s="1" t="s">
        <v>25</v>
      </c>
      <c r="E266" s="1">
        <v>26328.22</v>
      </c>
      <c r="F266" s="1">
        <v>4.0</v>
      </c>
      <c r="G266" s="1">
        <v>12.0</v>
      </c>
      <c r="H266" s="1">
        <v>11.0</v>
      </c>
      <c r="I266" s="1" t="s">
        <v>22</v>
      </c>
      <c r="J266" s="1">
        <v>0.717</v>
      </c>
      <c r="K266" s="1">
        <v>0.692</v>
      </c>
      <c r="L266" s="6">
        <f>if(J266&gt;QUARTILE!$B$3, "TOP", if(J266&lt;QUARTILE!$B$4, "BOTTOM", 0))</f>
        <v>0</v>
      </c>
      <c r="M266" s="6">
        <f t="shared" si="1"/>
        <v>2</v>
      </c>
      <c r="N266" s="6" t="str">
        <f t="shared" si="2"/>
        <v>Gen X</v>
      </c>
      <c r="O266" s="6" t="str">
        <f t="shared" si="3"/>
        <v>Low Income</v>
      </c>
    </row>
    <row r="267" hidden="1">
      <c r="A267" s="1">
        <v>100265.0</v>
      </c>
      <c r="B267" s="1">
        <v>76.0</v>
      </c>
      <c r="C267" s="1">
        <v>51000.0</v>
      </c>
      <c r="D267" s="1" t="s">
        <v>27</v>
      </c>
      <c r="E267" s="1">
        <v>16461.8</v>
      </c>
      <c r="F267" s="1">
        <v>4.0</v>
      </c>
      <c r="G267" s="1">
        <v>16.0</v>
      </c>
      <c r="H267" s="1">
        <v>3.0</v>
      </c>
      <c r="I267" s="1" t="s">
        <v>22</v>
      </c>
      <c r="J267" s="1">
        <v>1.0</v>
      </c>
      <c r="K267" s="1">
        <v>0.335</v>
      </c>
      <c r="L267" s="6" t="str">
        <f>if(J267&gt;QUARTILE!$B$3, "TOP", if(J267&lt;QUARTILE!$B$4, "BOTTOM", 0))</f>
        <v>TOP</v>
      </c>
      <c r="M267" s="6">
        <f t="shared" si="1"/>
        <v>2</v>
      </c>
      <c r="N267" s="6" t="str">
        <f t="shared" si="2"/>
        <v>Baby Boomer</v>
      </c>
      <c r="O267" s="6" t="str">
        <f t="shared" si="3"/>
        <v>Medium Income</v>
      </c>
    </row>
    <row r="268" hidden="1">
      <c r="A268" s="1">
        <v>100266.0</v>
      </c>
      <c r="B268" s="1">
        <v>71.0</v>
      </c>
      <c r="C268" s="1">
        <v>33000.0</v>
      </c>
      <c r="D268" s="1" t="s">
        <v>23</v>
      </c>
      <c r="E268" s="1">
        <v>5083.02</v>
      </c>
      <c r="F268" s="1">
        <v>3.0</v>
      </c>
      <c r="G268" s="1">
        <v>20.0</v>
      </c>
      <c r="H268" s="1">
        <v>3.0</v>
      </c>
      <c r="I268" s="1" t="s">
        <v>22</v>
      </c>
      <c r="J268" s="1">
        <v>0.116</v>
      </c>
      <c r="K268" s="1">
        <v>0.546</v>
      </c>
      <c r="L268" s="6" t="str">
        <f>if(J268&gt;QUARTILE!$B$3, "TOP", if(J268&lt;QUARTILE!$B$4, "BOTTOM", 0))</f>
        <v>BOTTOM</v>
      </c>
      <c r="M268" s="6">
        <f t="shared" si="1"/>
        <v>2</v>
      </c>
      <c r="N268" s="6" t="str">
        <f t="shared" si="2"/>
        <v>Baby Boomer</v>
      </c>
      <c r="O268" s="6" t="str">
        <f t="shared" si="3"/>
        <v>Low Income</v>
      </c>
    </row>
    <row r="269" hidden="1">
      <c r="A269" s="1">
        <v>100267.0</v>
      </c>
      <c r="B269" s="1">
        <v>49.0</v>
      </c>
      <c r="C269" s="1">
        <v>18000.0</v>
      </c>
      <c r="D269" s="1" t="s">
        <v>23</v>
      </c>
      <c r="E269" s="1">
        <v>14276.26</v>
      </c>
      <c r="F269" s="1">
        <v>4.0</v>
      </c>
      <c r="G269" s="1">
        <v>19.0</v>
      </c>
      <c r="H269" s="1">
        <v>6.0</v>
      </c>
      <c r="I269" s="1" t="s">
        <v>22</v>
      </c>
      <c r="J269" s="1">
        <v>0.704</v>
      </c>
      <c r="K269" s="1">
        <v>0.901</v>
      </c>
      <c r="L269" s="6">
        <f>if(J269&gt;QUARTILE!$B$3, "TOP", if(J269&lt;QUARTILE!$B$4, "BOTTOM", 0))</f>
        <v>0</v>
      </c>
      <c r="M269" s="6">
        <f t="shared" si="1"/>
        <v>2</v>
      </c>
      <c r="N269" s="6" t="str">
        <f t="shared" si="2"/>
        <v>Gen X</v>
      </c>
      <c r="O269" s="6" t="str">
        <f t="shared" si="3"/>
        <v>Low Income</v>
      </c>
    </row>
    <row r="270" hidden="1">
      <c r="A270" s="1">
        <v>100268.0</v>
      </c>
      <c r="B270" s="1">
        <v>49.0</v>
      </c>
      <c r="C270" s="1">
        <v>13000.0</v>
      </c>
      <c r="D270" s="1" t="s">
        <v>27</v>
      </c>
      <c r="E270" s="1">
        <v>14714.13</v>
      </c>
      <c r="F270" s="1">
        <v>4.0</v>
      </c>
      <c r="G270" s="1">
        <v>17.0</v>
      </c>
      <c r="H270" s="1">
        <v>10.0</v>
      </c>
      <c r="I270" s="1" t="s">
        <v>22</v>
      </c>
      <c r="J270" s="1">
        <v>0.283</v>
      </c>
      <c r="K270" s="1">
        <v>0.768</v>
      </c>
      <c r="L270" s="6" t="str">
        <f>if(J270&gt;QUARTILE!$B$3, "TOP", if(J270&lt;QUARTILE!$B$4, "BOTTOM", 0))</f>
        <v>BOTTOM</v>
      </c>
      <c r="M270" s="6">
        <f t="shared" si="1"/>
        <v>2</v>
      </c>
      <c r="N270" s="6" t="str">
        <f t="shared" si="2"/>
        <v>Gen X</v>
      </c>
      <c r="O270" s="6" t="str">
        <f t="shared" si="3"/>
        <v>Low Income</v>
      </c>
    </row>
    <row r="271" hidden="1">
      <c r="A271" s="1">
        <v>100269.0</v>
      </c>
      <c r="B271" s="1">
        <v>41.0</v>
      </c>
      <c r="C271" s="1">
        <v>21000.0</v>
      </c>
      <c r="D271" s="1" t="s">
        <v>25</v>
      </c>
      <c r="E271" s="1">
        <v>17851.67</v>
      </c>
      <c r="F271" s="1">
        <v>4.0</v>
      </c>
      <c r="G271" s="1">
        <v>24.0</v>
      </c>
      <c r="H271" s="1">
        <v>9.0</v>
      </c>
      <c r="I271" s="1" t="s">
        <v>22</v>
      </c>
      <c r="J271" s="1">
        <v>0.133</v>
      </c>
      <c r="K271" s="1">
        <v>0.187</v>
      </c>
      <c r="L271" s="6" t="str">
        <f>if(J271&gt;QUARTILE!$B$3, "TOP", if(J271&lt;QUARTILE!$B$4, "BOTTOM", 0))</f>
        <v>BOTTOM</v>
      </c>
      <c r="M271" s="6">
        <f t="shared" si="1"/>
        <v>2</v>
      </c>
      <c r="N271" s="6" t="str">
        <f t="shared" si="2"/>
        <v>Gen X</v>
      </c>
      <c r="O271" s="6" t="str">
        <f t="shared" si="3"/>
        <v>Low Income</v>
      </c>
    </row>
    <row r="272" hidden="1">
      <c r="A272" s="1">
        <v>100270.0</v>
      </c>
      <c r="B272" s="1">
        <v>58.0</v>
      </c>
      <c r="C272" s="1">
        <v>38000.0</v>
      </c>
      <c r="D272" s="1" t="s">
        <v>25</v>
      </c>
      <c r="E272" s="1">
        <v>1239.32</v>
      </c>
      <c r="F272" s="1">
        <v>2.0</v>
      </c>
      <c r="G272" s="1">
        <v>17.0</v>
      </c>
      <c r="H272" s="1">
        <v>10.0</v>
      </c>
      <c r="I272" s="1" t="s">
        <v>22</v>
      </c>
      <c r="J272" s="1">
        <v>0.129</v>
      </c>
      <c r="K272" s="1">
        <v>0.213</v>
      </c>
      <c r="L272" s="6" t="str">
        <f>if(J272&gt;QUARTILE!$B$3, "TOP", if(J272&lt;QUARTILE!$B$4, "BOTTOM", 0))</f>
        <v>BOTTOM</v>
      </c>
      <c r="M272" s="6">
        <f t="shared" si="1"/>
        <v>2</v>
      </c>
      <c r="N272" s="6" t="str">
        <f t="shared" si="2"/>
        <v>Gen X</v>
      </c>
      <c r="O272" s="6" t="str">
        <f t="shared" si="3"/>
        <v>Low Income</v>
      </c>
    </row>
    <row r="273" hidden="1">
      <c r="A273" s="1">
        <v>100271.0</v>
      </c>
      <c r="B273" s="1">
        <v>69.0</v>
      </c>
      <c r="C273" s="1">
        <v>34000.0</v>
      </c>
      <c r="D273" s="1" t="s">
        <v>23</v>
      </c>
      <c r="E273" s="1">
        <v>72165.89</v>
      </c>
      <c r="F273" s="1">
        <v>4.0</v>
      </c>
      <c r="G273" s="1">
        <v>16.0</v>
      </c>
      <c r="H273" s="1">
        <v>4.0</v>
      </c>
      <c r="I273" s="1" t="s">
        <v>18</v>
      </c>
      <c r="J273" s="1">
        <v>0.522</v>
      </c>
      <c r="K273" s="1">
        <v>0.513</v>
      </c>
      <c r="L273" s="6">
        <f>if(J273&gt;QUARTILE!$B$3, "TOP", if(J273&lt;QUARTILE!$B$4, "BOTTOM", 0))</f>
        <v>0</v>
      </c>
      <c r="M273" s="6">
        <f t="shared" si="1"/>
        <v>1</v>
      </c>
      <c r="N273" s="6" t="str">
        <f t="shared" si="2"/>
        <v>Baby Boomer</v>
      </c>
      <c r="O273" s="6" t="str">
        <f t="shared" si="3"/>
        <v>Low Income</v>
      </c>
    </row>
    <row r="274" hidden="1">
      <c r="A274" s="1">
        <v>100272.0</v>
      </c>
      <c r="B274" s="1">
        <v>66.0</v>
      </c>
      <c r="C274" s="1">
        <v>42000.0</v>
      </c>
      <c r="D274" s="1" t="s">
        <v>17</v>
      </c>
      <c r="E274" s="1">
        <v>12526.19</v>
      </c>
      <c r="F274" s="1">
        <v>1.0</v>
      </c>
      <c r="G274" s="1">
        <v>19.0</v>
      </c>
      <c r="H274" s="1">
        <v>3.0</v>
      </c>
      <c r="I274" s="1" t="s">
        <v>22</v>
      </c>
      <c r="J274" s="1">
        <v>0.541</v>
      </c>
      <c r="K274" s="1">
        <v>0.595</v>
      </c>
      <c r="L274" s="6">
        <f>if(J274&gt;QUARTILE!$B$3, "TOP", if(J274&lt;QUARTILE!$B$4, "BOTTOM", 0))</f>
        <v>0</v>
      </c>
      <c r="M274" s="6">
        <f t="shared" si="1"/>
        <v>2</v>
      </c>
      <c r="N274" s="6" t="str">
        <f t="shared" si="2"/>
        <v>Baby Boomer</v>
      </c>
      <c r="O274" s="6" t="str">
        <f t="shared" si="3"/>
        <v>Low Income</v>
      </c>
    </row>
    <row r="275" hidden="1">
      <c r="A275" s="1">
        <v>100273.0</v>
      </c>
      <c r="B275" s="1">
        <v>79.0</v>
      </c>
      <c r="C275" s="1">
        <v>17000.0</v>
      </c>
      <c r="D275" s="1" t="s">
        <v>17</v>
      </c>
      <c r="E275" s="1">
        <v>52218.05</v>
      </c>
      <c r="F275" s="1">
        <v>4.0</v>
      </c>
      <c r="G275" s="1">
        <v>23.0</v>
      </c>
      <c r="H275" s="1">
        <v>4.0</v>
      </c>
      <c r="I275" s="1" t="s">
        <v>18</v>
      </c>
      <c r="J275" s="1">
        <v>0.747</v>
      </c>
      <c r="K275" s="1">
        <v>0.397</v>
      </c>
      <c r="L275" s="6">
        <f>if(J275&gt;QUARTILE!$B$3, "TOP", if(J275&lt;QUARTILE!$B$4, "BOTTOM", 0))</f>
        <v>0</v>
      </c>
      <c r="M275" s="6">
        <f t="shared" si="1"/>
        <v>1</v>
      </c>
      <c r="N275" s="6" t="str">
        <f t="shared" si="2"/>
        <v>Baby Boomer</v>
      </c>
      <c r="O275" s="6" t="str">
        <f t="shared" si="3"/>
        <v>Low Income</v>
      </c>
    </row>
    <row r="276" hidden="1">
      <c r="A276" s="1">
        <v>100274.0</v>
      </c>
      <c r="B276" s="1">
        <v>66.0</v>
      </c>
      <c r="C276" s="1">
        <v>5000.0</v>
      </c>
      <c r="D276" s="1" t="s">
        <v>23</v>
      </c>
      <c r="E276" s="1">
        <v>197.13</v>
      </c>
      <c r="F276" s="1">
        <v>4.0</v>
      </c>
      <c r="G276" s="1">
        <v>15.0</v>
      </c>
      <c r="H276" s="1">
        <v>4.0</v>
      </c>
      <c r="I276" s="1" t="s">
        <v>22</v>
      </c>
      <c r="J276" s="1">
        <v>0.618</v>
      </c>
      <c r="K276" s="1">
        <v>0.104</v>
      </c>
      <c r="L276" s="6">
        <f>if(J276&gt;QUARTILE!$B$3, "TOP", if(J276&lt;QUARTILE!$B$4, "BOTTOM", 0))</f>
        <v>0</v>
      </c>
      <c r="M276" s="6">
        <f t="shared" si="1"/>
        <v>2</v>
      </c>
      <c r="N276" s="6" t="str">
        <f t="shared" si="2"/>
        <v>Baby Boomer</v>
      </c>
      <c r="O276" s="6" t="str">
        <f t="shared" si="3"/>
        <v>Low Income</v>
      </c>
    </row>
    <row r="277" hidden="1">
      <c r="A277" s="1">
        <v>100275.0</v>
      </c>
      <c r="B277" s="1">
        <v>75.0</v>
      </c>
      <c r="C277" s="1">
        <v>47000.0</v>
      </c>
      <c r="D277" s="1" t="s">
        <v>27</v>
      </c>
      <c r="E277" s="1">
        <v>5688.64</v>
      </c>
      <c r="F277" s="1">
        <v>3.0</v>
      </c>
      <c r="G277" s="1">
        <v>17.0</v>
      </c>
      <c r="H277" s="1">
        <v>7.0</v>
      </c>
      <c r="I277" s="1" t="s">
        <v>22</v>
      </c>
      <c r="J277" s="1">
        <v>0.898</v>
      </c>
      <c r="K277" s="1">
        <v>0.363</v>
      </c>
      <c r="L277" s="6" t="str">
        <f>if(J277&gt;QUARTILE!$B$3, "TOP", if(J277&lt;QUARTILE!$B$4, "BOTTOM", 0))</f>
        <v>TOP</v>
      </c>
      <c r="M277" s="6">
        <f t="shared" si="1"/>
        <v>2</v>
      </c>
      <c r="N277" s="6" t="str">
        <f t="shared" si="2"/>
        <v>Baby Boomer</v>
      </c>
      <c r="O277" s="6" t="str">
        <f t="shared" si="3"/>
        <v>Medium Income</v>
      </c>
    </row>
    <row r="278" hidden="1">
      <c r="A278" s="1">
        <v>100276.0</v>
      </c>
      <c r="B278" s="1">
        <v>69.0</v>
      </c>
      <c r="C278" s="1">
        <v>20000.0</v>
      </c>
      <c r="D278" s="1" t="s">
        <v>17</v>
      </c>
      <c r="E278" s="1">
        <v>2196.2</v>
      </c>
      <c r="F278" s="1">
        <v>4.0</v>
      </c>
      <c r="G278" s="1">
        <v>23.0</v>
      </c>
      <c r="H278" s="1">
        <v>3.0</v>
      </c>
      <c r="I278" s="1" t="s">
        <v>22</v>
      </c>
      <c r="J278" s="1">
        <v>0.154</v>
      </c>
      <c r="K278" s="1">
        <v>0.709</v>
      </c>
      <c r="L278" s="6" t="str">
        <f>if(J278&gt;QUARTILE!$B$3, "TOP", if(J278&lt;QUARTILE!$B$4, "BOTTOM", 0))</f>
        <v>BOTTOM</v>
      </c>
      <c r="M278" s="6">
        <f t="shared" si="1"/>
        <v>2</v>
      </c>
      <c r="N278" s="6" t="str">
        <f t="shared" si="2"/>
        <v>Baby Boomer</v>
      </c>
      <c r="O278" s="6" t="str">
        <f t="shared" si="3"/>
        <v>Low Income</v>
      </c>
    </row>
    <row r="279" hidden="1">
      <c r="A279" s="1">
        <v>100277.0</v>
      </c>
      <c r="B279" s="1">
        <v>29.0</v>
      </c>
      <c r="C279" s="1">
        <v>33000.0</v>
      </c>
      <c r="D279" s="1" t="s">
        <v>27</v>
      </c>
      <c r="E279" s="1">
        <v>29360.17</v>
      </c>
      <c r="F279" s="1">
        <v>2.0</v>
      </c>
      <c r="G279" s="1">
        <v>15.0</v>
      </c>
      <c r="H279" s="1">
        <v>18.0</v>
      </c>
      <c r="I279" s="1" t="s">
        <v>22</v>
      </c>
      <c r="J279" s="1">
        <v>0.829</v>
      </c>
      <c r="K279" s="1">
        <v>0.724</v>
      </c>
      <c r="L279" s="6" t="str">
        <f>if(J279&gt;QUARTILE!$B$3, "TOP", if(J279&lt;QUARTILE!$B$4, "BOTTOM", 0))</f>
        <v>TOP</v>
      </c>
      <c r="M279" s="6">
        <f t="shared" si="1"/>
        <v>2</v>
      </c>
      <c r="N279" s="6" t="str">
        <f t="shared" si="2"/>
        <v>Millenial</v>
      </c>
      <c r="O279" s="6" t="str">
        <f t="shared" si="3"/>
        <v>Low Income</v>
      </c>
    </row>
    <row r="280" hidden="1">
      <c r="A280" s="1">
        <v>100278.0</v>
      </c>
      <c r="B280" s="1">
        <v>79.0</v>
      </c>
      <c r="C280" s="1">
        <v>60000.0</v>
      </c>
      <c r="D280" s="1" t="s">
        <v>23</v>
      </c>
      <c r="E280" s="1">
        <v>7716.93</v>
      </c>
      <c r="F280" s="1">
        <v>5.0</v>
      </c>
      <c r="G280" s="1">
        <v>26.0</v>
      </c>
      <c r="H280" s="1">
        <v>4.0</v>
      </c>
      <c r="I280" s="1" t="s">
        <v>22</v>
      </c>
      <c r="J280" s="1">
        <v>0.678</v>
      </c>
      <c r="K280" s="1">
        <v>0.115</v>
      </c>
      <c r="L280" s="6">
        <f>if(J280&gt;QUARTILE!$B$3, "TOP", if(J280&lt;QUARTILE!$B$4, "BOTTOM", 0))</f>
        <v>0</v>
      </c>
      <c r="M280" s="6">
        <f t="shared" si="1"/>
        <v>2</v>
      </c>
      <c r="N280" s="6" t="str">
        <f t="shared" si="2"/>
        <v>Baby Boomer</v>
      </c>
      <c r="O280" s="6" t="str">
        <f t="shared" si="3"/>
        <v>Medium Income</v>
      </c>
    </row>
    <row r="281" hidden="1">
      <c r="A281" s="1">
        <v>100279.0</v>
      </c>
      <c r="B281" s="1">
        <v>56.0</v>
      </c>
      <c r="C281" s="1">
        <v>95000.0</v>
      </c>
      <c r="D281" s="1" t="s">
        <v>27</v>
      </c>
      <c r="E281" s="1">
        <v>36713.29</v>
      </c>
      <c r="F281" s="1">
        <v>4.0</v>
      </c>
      <c r="G281" s="1">
        <v>26.0</v>
      </c>
      <c r="H281" s="1">
        <v>7.0</v>
      </c>
      <c r="I281" s="1" t="s">
        <v>18</v>
      </c>
      <c r="J281" s="1">
        <v>1.0</v>
      </c>
      <c r="K281" s="1">
        <v>0.277</v>
      </c>
      <c r="L281" s="6" t="str">
        <f>if(J281&gt;QUARTILE!$B$3, "TOP", if(J281&lt;QUARTILE!$B$4, "BOTTOM", 0))</f>
        <v>TOP</v>
      </c>
      <c r="M281" s="6">
        <f t="shared" si="1"/>
        <v>1</v>
      </c>
      <c r="N281" s="6" t="str">
        <f t="shared" si="2"/>
        <v>Gen X</v>
      </c>
      <c r="O281" s="6" t="str">
        <f t="shared" si="3"/>
        <v>Medium Income</v>
      </c>
    </row>
    <row r="282" hidden="1">
      <c r="A282" s="1">
        <v>100280.0</v>
      </c>
      <c r="B282" s="1">
        <v>19.0</v>
      </c>
      <c r="C282" s="1">
        <v>15000.0</v>
      </c>
      <c r="D282" s="1" t="s">
        <v>23</v>
      </c>
      <c r="E282" s="1">
        <v>35721.76</v>
      </c>
      <c r="F282" s="1">
        <v>4.0</v>
      </c>
      <c r="G282" s="1">
        <v>28.0</v>
      </c>
      <c r="H282" s="1">
        <v>21.0</v>
      </c>
      <c r="I282" s="1" t="s">
        <v>26</v>
      </c>
      <c r="J282" s="1">
        <v>0.777</v>
      </c>
      <c r="K282" s="1">
        <v>0.193</v>
      </c>
      <c r="L282" s="6">
        <f>if(J282&gt;QUARTILE!$B$3, "TOP", if(J282&lt;QUARTILE!$B$4, "BOTTOM", 0))</f>
        <v>0</v>
      </c>
      <c r="M282" s="6">
        <f t="shared" si="1"/>
        <v>3</v>
      </c>
      <c r="N282" s="6" t="str">
        <f t="shared" si="2"/>
        <v>Millenial</v>
      </c>
      <c r="O282" s="6" t="str">
        <f t="shared" si="3"/>
        <v>Low Income</v>
      </c>
    </row>
    <row r="283" hidden="1">
      <c r="A283" s="1">
        <v>100281.0</v>
      </c>
      <c r="B283" s="1">
        <v>20.0</v>
      </c>
      <c r="C283" s="1">
        <v>24000.0</v>
      </c>
      <c r="D283" s="1" t="s">
        <v>23</v>
      </c>
      <c r="E283" s="1">
        <v>22040.05</v>
      </c>
      <c r="F283" s="1">
        <v>4.0</v>
      </c>
      <c r="G283" s="1">
        <v>15.0</v>
      </c>
      <c r="H283" s="1">
        <v>14.0</v>
      </c>
      <c r="I283" s="1" t="s">
        <v>22</v>
      </c>
      <c r="J283" s="1">
        <v>0.532</v>
      </c>
      <c r="K283" s="1">
        <v>0.459</v>
      </c>
      <c r="L283" s="6">
        <f>if(J283&gt;QUARTILE!$B$3, "TOP", if(J283&lt;QUARTILE!$B$4, "BOTTOM", 0))</f>
        <v>0</v>
      </c>
      <c r="M283" s="6">
        <f t="shared" si="1"/>
        <v>2</v>
      </c>
      <c r="N283" s="6" t="str">
        <f t="shared" si="2"/>
        <v>Millenial</v>
      </c>
      <c r="O283" s="6" t="str">
        <f t="shared" si="3"/>
        <v>Low Income</v>
      </c>
    </row>
    <row r="284" hidden="1">
      <c r="A284" s="1">
        <v>100282.0</v>
      </c>
      <c r="B284" s="1">
        <v>66.0</v>
      </c>
      <c r="C284" s="1">
        <v>50000.0</v>
      </c>
      <c r="D284" s="1" t="s">
        <v>23</v>
      </c>
      <c r="E284" s="1">
        <v>21919.22</v>
      </c>
      <c r="F284" s="1">
        <v>3.0</v>
      </c>
      <c r="G284" s="1">
        <v>21.0</v>
      </c>
      <c r="H284" s="1">
        <v>6.0</v>
      </c>
      <c r="I284" s="1" t="s">
        <v>22</v>
      </c>
      <c r="J284" s="1">
        <v>0.472</v>
      </c>
      <c r="K284" s="1">
        <v>0.461</v>
      </c>
      <c r="L284" s="6">
        <f>if(J284&gt;QUARTILE!$B$3, "TOP", if(J284&lt;QUARTILE!$B$4, "BOTTOM", 0))</f>
        <v>0</v>
      </c>
      <c r="M284" s="6">
        <f t="shared" si="1"/>
        <v>2</v>
      </c>
      <c r="N284" s="6" t="str">
        <f t="shared" si="2"/>
        <v>Baby Boomer</v>
      </c>
      <c r="O284" s="6" t="str">
        <f t="shared" si="3"/>
        <v>Medium Income</v>
      </c>
    </row>
    <row r="285" hidden="1">
      <c r="A285" s="1">
        <v>100283.0</v>
      </c>
      <c r="B285" s="1">
        <v>54.0</v>
      </c>
      <c r="C285" s="1">
        <v>13000.0</v>
      </c>
      <c r="D285" s="1" t="s">
        <v>25</v>
      </c>
      <c r="E285" s="1">
        <v>24090.11</v>
      </c>
      <c r="F285" s="1">
        <v>5.0</v>
      </c>
      <c r="G285" s="1">
        <v>19.0</v>
      </c>
      <c r="H285" s="1">
        <v>7.0</v>
      </c>
      <c r="I285" s="1" t="s">
        <v>22</v>
      </c>
      <c r="J285" s="1">
        <v>0.146</v>
      </c>
      <c r="K285" s="1">
        <v>0.452</v>
      </c>
      <c r="L285" s="6" t="str">
        <f>if(J285&gt;QUARTILE!$B$3, "TOP", if(J285&lt;QUARTILE!$B$4, "BOTTOM", 0))</f>
        <v>BOTTOM</v>
      </c>
      <c r="M285" s="6">
        <f t="shared" si="1"/>
        <v>2</v>
      </c>
      <c r="N285" s="6" t="str">
        <f t="shared" si="2"/>
        <v>Gen X</v>
      </c>
      <c r="O285" s="6" t="str">
        <f t="shared" si="3"/>
        <v>Low Income</v>
      </c>
    </row>
    <row r="286" hidden="1">
      <c r="A286" s="1">
        <v>100284.0</v>
      </c>
      <c r="B286" s="1">
        <v>66.0</v>
      </c>
      <c r="C286" s="1">
        <v>16000.0</v>
      </c>
      <c r="D286" s="1" t="s">
        <v>23</v>
      </c>
      <c r="E286" s="1">
        <v>22402.67</v>
      </c>
      <c r="F286" s="1">
        <v>3.0</v>
      </c>
      <c r="G286" s="1">
        <v>31.0</v>
      </c>
      <c r="H286" s="1">
        <v>8.0</v>
      </c>
      <c r="I286" s="1" t="s">
        <v>22</v>
      </c>
      <c r="J286" s="1">
        <v>0.195</v>
      </c>
      <c r="K286" s="1">
        <v>0.813</v>
      </c>
      <c r="L286" s="6" t="str">
        <f>if(J286&gt;QUARTILE!$B$3, "TOP", if(J286&lt;QUARTILE!$B$4, "BOTTOM", 0))</f>
        <v>BOTTOM</v>
      </c>
      <c r="M286" s="6">
        <f t="shared" si="1"/>
        <v>2</v>
      </c>
      <c r="N286" s="6" t="str">
        <f t="shared" si="2"/>
        <v>Baby Boomer</v>
      </c>
      <c r="O286" s="6" t="str">
        <f t="shared" si="3"/>
        <v>Low Income</v>
      </c>
    </row>
    <row r="287" hidden="1">
      <c r="A287" s="1">
        <v>100285.0</v>
      </c>
      <c r="B287" s="1">
        <v>73.0</v>
      </c>
      <c r="C287" s="1">
        <v>15000.0</v>
      </c>
      <c r="D287" s="1" t="s">
        <v>24</v>
      </c>
      <c r="E287" s="1">
        <v>9784.82</v>
      </c>
      <c r="F287" s="1">
        <v>3.0</v>
      </c>
      <c r="G287" s="1">
        <v>29.0</v>
      </c>
      <c r="H287" s="1">
        <v>6.0</v>
      </c>
      <c r="I287" s="1" t="s">
        <v>22</v>
      </c>
      <c r="J287" s="1">
        <v>0.518</v>
      </c>
      <c r="K287" s="1">
        <v>0.389</v>
      </c>
      <c r="L287" s="6">
        <f>if(J287&gt;QUARTILE!$B$3, "TOP", if(J287&lt;QUARTILE!$B$4, "BOTTOM", 0))</f>
        <v>0</v>
      </c>
      <c r="M287" s="6">
        <f t="shared" si="1"/>
        <v>2</v>
      </c>
      <c r="N287" s="6" t="str">
        <f t="shared" si="2"/>
        <v>Baby Boomer</v>
      </c>
      <c r="O287" s="6" t="str">
        <f t="shared" si="3"/>
        <v>Low Income</v>
      </c>
    </row>
    <row r="288" hidden="1">
      <c r="A288" s="1">
        <v>100286.0</v>
      </c>
      <c r="B288" s="1">
        <v>34.0</v>
      </c>
      <c r="C288" s="1">
        <v>22000.0</v>
      </c>
      <c r="D288" s="1" t="s">
        <v>25</v>
      </c>
      <c r="E288" s="1">
        <v>22966.2</v>
      </c>
      <c r="F288" s="1">
        <v>3.0</v>
      </c>
      <c r="G288" s="1">
        <v>21.0</v>
      </c>
      <c r="H288" s="1">
        <v>8.0</v>
      </c>
      <c r="I288" s="1" t="s">
        <v>22</v>
      </c>
      <c r="J288" s="1">
        <v>0.583</v>
      </c>
      <c r="K288" s="1">
        <v>0.552</v>
      </c>
      <c r="L288" s="6">
        <f>if(J288&gt;QUARTILE!$B$3, "TOP", if(J288&lt;QUARTILE!$B$4, "BOTTOM", 0))</f>
        <v>0</v>
      </c>
      <c r="M288" s="6">
        <f t="shared" si="1"/>
        <v>2</v>
      </c>
      <c r="N288" s="6" t="str">
        <f t="shared" si="2"/>
        <v>Gen X</v>
      </c>
      <c r="O288" s="6" t="str">
        <f t="shared" si="3"/>
        <v>Low Income</v>
      </c>
    </row>
    <row r="289" hidden="1">
      <c r="A289" s="1">
        <v>100287.0</v>
      </c>
      <c r="B289" s="1">
        <v>76.0</v>
      </c>
      <c r="C289" s="1">
        <v>19000.0</v>
      </c>
      <c r="D289" s="1" t="s">
        <v>23</v>
      </c>
      <c r="E289" s="1">
        <v>45539.71</v>
      </c>
      <c r="F289" s="1">
        <v>2.0</v>
      </c>
      <c r="G289" s="1">
        <v>14.0</v>
      </c>
      <c r="H289" s="1">
        <v>3.0</v>
      </c>
      <c r="I289" s="1" t="s">
        <v>18</v>
      </c>
      <c r="J289" s="1">
        <v>0.618</v>
      </c>
      <c r="K289" s="1">
        <v>0.507</v>
      </c>
      <c r="L289" s="6">
        <f>if(J289&gt;QUARTILE!$B$3, "TOP", if(J289&lt;QUARTILE!$B$4, "BOTTOM", 0))</f>
        <v>0</v>
      </c>
      <c r="M289" s="6">
        <f t="shared" si="1"/>
        <v>1</v>
      </c>
      <c r="N289" s="6" t="str">
        <f t="shared" si="2"/>
        <v>Baby Boomer</v>
      </c>
      <c r="O289" s="6" t="str">
        <f t="shared" si="3"/>
        <v>Low Income</v>
      </c>
    </row>
    <row r="290" hidden="1">
      <c r="A290" s="1">
        <v>100288.0</v>
      </c>
      <c r="B290" s="1">
        <v>66.0</v>
      </c>
      <c r="C290" s="1">
        <v>15000.0</v>
      </c>
      <c r="D290" s="1" t="s">
        <v>25</v>
      </c>
      <c r="E290" s="1">
        <v>8086.52</v>
      </c>
      <c r="F290" s="1">
        <v>5.0</v>
      </c>
      <c r="G290" s="1">
        <v>30.0</v>
      </c>
      <c r="H290" s="1">
        <v>8.0</v>
      </c>
      <c r="I290" s="1" t="s">
        <v>22</v>
      </c>
      <c r="J290" s="1">
        <v>0.063</v>
      </c>
      <c r="K290" s="1">
        <v>0.892</v>
      </c>
      <c r="L290" s="6" t="str">
        <f>if(J290&gt;QUARTILE!$B$3, "TOP", if(J290&lt;QUARTILE!$B$4, "BOTTOM", 0))</f>
        <v>BOTTOM</v>
      </c>
      <c r="M290" s="6">
        <f t="shared" si="1"/>
        <v>2</v>
      </c>
      <c r="N290" s="6" t="str">
        <f t="shared" si="2"/>
        <v>Baby Boomer</v>
      </c>
      <c r="O290" s="6" t="str">
        <f t="shared" si="3"/>
        <v>Low Income</v>
      </c>
    </row>
    <row r="291" hidden="1">
      <c r="A291" s="1">
        <v>100289.0</v>
      </c>
      <c r="B291" s="1">
        <v>19.0</v>
      </c>
      <c r="C291" s="1">
        <v>12000.0</v>
      </c>
      <c r="D291" s="1" t="s">
        <v>23</v>
      </c>
      <c r="E291" s="1">
        <v>57968.13</v>
      </c>
      <c r="F291" s="1">
        <v>2.0</v>
      </c>
      <c r="G291" s="1">
        <v>23.0</v>
      </c>
      <c r="H291" s="1">
        <v>12.0</v>
      </c>
      <c r="I291" s="1" t="s">
        <v>22</v>
      </c>
      <c r="J291" s="1">
        <v>0.656</v>
      </c>
      <c r="K291" s="1">
        <v>0.555</v>
      </c>
      <c r="L291" s="6">
        <f>if(J291&gt;QUARTILE!$B$3, "TOP", if(J291&lt;QUARTILE!$B$4, "BOTTOM", 0))</f>
        <v>0</v>
      </c>
      <c r="M291" s="6">
        <f t="shared" si="1"/>
        <v>2</v>
      </c>
      <c r="N291" s="6" t="str">
        <f t="shared" si="2"/>
        <v>Millenial</v>
      </c>
      <c r="O291" s="6" t="str">
        <f t="shared" si="3"/>
        <v>Low Income</v>
      </c>
    </row>
    <row r="292" hidden="1">
      <c r="A292" s="1">
        <v>100290.0</v>
      </c>
      <c r="B292" s="1">
        <v>19.0</v>
      </c>
      <c r="C292" s="1">
        <v>36000.0</v>
      </c>
      <c r="D292" s="1" t="s">
        <v>25</v>
      </c>
      <c r="E292" s="1">
        <v>273.49</v>
      </c>
      <c r="F292" s="1">
        <v>2.0</v>
      </c>
      <c r="G292" s="1">
        <v>28.0</v>
      </c>
      <c r="H292" s="1">
        <v>16.0</v>
      </c>
      <c r="I292" s="1" t="s">
        <v>22</v>
      </c>
      <c r="J292" s="1">
        <v>0.184</v>
      </c>
      <c r="K292" s="1">
        <v>0.131</v>
      </c>
      <c r="L292" s="6" t="str">
        <f>if(J292&gt;QUARTILE!$B$3, "TOP", if(J292&lt;QUARTILE!$B$4, "BOTTOM", 0))</f>
        <v>BOTTOM</v>
      </c>
      <c r="M292" s="6">
        <f t="shared" si="1"/>
        <v>2</v>
      </c>
      <c r="N292" s="6" t="str">
        <f t="shared" si="2"/>
        <v>Millenial</v>
      </c>
      <c r="O292" s="6" t="str">
        <f t="shared" si="3"/>
        <v>Low Income</v>
      </c>
    </row>
    <row r="293" hidden="1">
      <c r="A293" s="1">
        <v>100291.0</v>
      </c>
      <c r="B293" s="1">
        <v>45.0</v>
      </c>
      <c r="C293" s="1">
        <v>49000.0</v>
      </c>
      <c r="D293" s="1" t="s">
        <v>25</v>
      </c>
      <c r="E293" s="1">
        <v>8587.45</v>
      </c>
      <c r="F293" s="1">
        <v>5.0</v>
      </c>
      <c r="G293" s="1">
        <v>19.0</v>
      </c>
      <c r="H293" s="1">
        <v>12.0</v>
      </c>
      <c r="I293" s="1" t="s">
        <v>22</v>
      </c>
      <c r="J293" s="1">
        <v>0.616</v>
      </c>
      <c r="K293" s="1">
        <v>0.532</v>
      </c>
      <c r="L293" s="6">
        <f>if(J293&gt;QUARTILE!$B$3, "TOP", if(J293&lt;QUARTILE!$B$4, "BOTTOM", 0))</f>
        <v>0</v>
      </c>
      <c r="M293" s="6">
        <f t="shared" si="1"/>
        <v>2</v>
      </c>
      <c r="N293" s="6" t="str">
        <f t="shared" si="2"/>
        <v>Gen X</v>
      </c>
      <c r="O293" s="6" t="str">
        <f t="shared" si="3"/>
        <v>Medium Income</v>
      </c>
    </row>
    <row r="294" hidden="1">
      <c r="A294" s="1">
        <v>100292.0</v>
      </c>
      <c r="B294" s="1">
        <v>71.0</v>
      </c>
      <c r="C294" s="1">
        <v>54000.0</v>
      </c>
      <c r="D294" s="1" t="s">
        <v>23</v>
      </c>
      <c r="E294" s="1">
        <v>2833.54</v>
      </c>
      <c r="F294" s="1">
        <v>2.0</v>
      </c>
      <c r="G294" s="1">
        <v>24.0</v>
      </c>
      <c r="H294" s="1">
        <v>6.0</v>
      </c>
      <c r="I294" s="1" t="s">
        <v>22</v>
      </c>
      <c r="J294" s="1">
        <v>0.438</v>
      </c>
      <c r="K294" s="1">
        <v>0.662</v>
      </c>
      <c r="L294" s="6">
        <f>if(J294&gt;QUARTILE!$B$3, "TOP", if(J294&lt;QUARTILE!$B$4, "BOTTOM", 0))</f>
        <v>0</v>
      </c>
      <c r="M294" s="6">
        <f t="shared" si="1"/>
        <v>2</v>
      </c>
      <c r="N294" s="6" t="str">
        <f t="shared" si="2"/>
        <v>Baby Boomer</v>
      </c>
      <c r="O294" s="6" t="str">
        <f t="shared" si="3"/>
        <v>Medium Income</v>
      </c>
    </row>
    <row r="295" hidden="1">
      <c r="A295" s="1">
        <v>100293.0</v>
      </c>
      <c r="B295" s="1">
        <v>40.0</v>
      </c>
      <c r="C295" s="1">
        <v>17000.0</v>
      </c>
      <c r="D295" s="1" t="s">
        <v>23</v>
      </c>
      <c r="E295" s="1">
        <v>2707.69</v>
      </c>
      <c r="F295" s="1">
        <v>5.0</v>
      </c>
      <c r="G295" s="1">
        <v>22.0</v>
      </c>
      <c r="H295" s="1">
        <v>16.0</v>
      </c>
      <c r="I295" s="1" t="s">
        <v>18</v>
      </c>
      <c r="J295" s="1">
        <v>1.0</v>
      </c>
      <c r="K295" s="1">
        <v>0.0</v>
      </c>
      <c r="L295" s="6" t="str">
        <f>if(J295&gt;QUARTILE!$B$3, "TOP", if(J295&lt;QUARTILE!$B$4, "BOTTOM", 0))</f>
        <v>TOP</v>
      </c>
      <c r="M295" s="6">
        <f t="shared" si="1"/>
        <v>1</v>
      </c>
      <c r="N295" s="6" t="str">
        <f t="shared" si="2"/>
        <v>Gen X</v>
      </c>
      <c r="O295" s="6" t="str">
        <f t="shared" si="3"/>
        <v>Low Income</v>
      </c>
    </row>
    <row r="296" hidden="1">
      <c r="A296" s="1">
        <v>100294.0</v>
      </c>
      <c r="B296" s="1">
        <v>54.0</v>
      </c>
      <c r="C296" s="1">
        <v>37000.0</v>
      </c>
      <c r="D296" s="1" t="s">
        <v>25</v>
      </c>
      <c r="E296" s="1">
        <v>33794.47</v>
      </c>
      <c r="F296" s="1">
        <v>4.0</v>
      </c>
      <c r="G296" s="1">
        <v>26.0</v>
      </c>
      <c r="H296" s="1">
        <v>8.0</v>
      </c>
      <c r="I296" s="1" t="s">
        <v>18</v>
      </c>
      <c r="J296" s="1">
        <v>0.509</v>
      </c>
      <c r="K296" s="1">
        <v>0.0</v>
      </c>
      <c r="L296" s="6">
        <f>if(J296&gt;QUARTILE!$B$3, "TOP", if(J296&lt;QUARTILE!$B$4, "BOTTOM", 0))</f>
        <v>0</v>
      </c>
      <c r="M296" s="6">
        <f t="shared" si="1"/>
        <v>1</v>
      </c>
      <c r="N296" s="6" t="str">
        <f t="shared" si="2"/>
        <v>Gen X</v>
      </c>
      <c r="O296" s="6" t="str">
        <f t="shared" si="3"/>
        <v>Low Income</v>
      </c>
    </row>
    <row r="297" hidden="1">
      <c r="A297" s="1">
        <v>100295.0</v>
      </c>
      <c r="B297" s="1">
        <v>49.0</v>
      </c>
      <c r="C297" s="1">
        <v>25000.0</v>
      </c>
      <c r="D297" s="1" t="s">
        <v>23</v>
      </c>
      <c r="E297" s="1">
        <v>50110.76</v>
      </c>
      <c r="F297" s="1">
        <v>3.0</v>
      </c>
      <c r="G297" s="1">
        <v>28.0</v>
      </c>
      <c r="H297" s="1">
        <v>4.0</v>
      </c>
      <c r="I297" s="1" t="s">
        <v>18</v>
      </c>
      <c r="J297" s="1">
        <v>0.971</v>
      </c>
      <c r="K297" s="1">
        <v>0.0</v>
      </c>
      <c r="L297" s="6" t="str">
        <f>if(J297&gt;QUARTILE!$B$3, "TOP", if(J297&lt;QUARTILE!$B$4, "BOTTOM", 0))</f>
        <v>TOP</v>
      </c>
      <c r="M297" s="6">
        <f t="shared" si="1"/>
        <v>1</v>
      </c>
      <c r="N297" s="6" t="str">
        <f t="shared" si="2"/>
        <v>Gen X</v>
      </c>
      <c r="O297" s="6" t="str">
        <f t="shared" si="3"/>
        <v>Low Income</v>
      </c>
    </row>
    <row r="298" hidden="1">
      <c r="A298" s="1">
        <v>100296.0</v>
      </c>
      <c r="B298" s="1">
        <v>50.0</v>
      </c>
      <c r="C298" s="1">
        <v>16000.0</v>
      </c>
      <c r="D298" s="1" t="s">
        <v>27</v>
      </c>
      <c r="E298" s="1">
        <v>30079.79</v>
      </c>
      <c r="F298" s="1">
        <v>2.0</v>
      </c>
      <c r="G298" s="1">
        <v>14.0</v>
      </c>
      <c r="H298" s="1">
        <v>4.0</v>
      </c>
      <c r="I298" s="1" t="s">
        <v>18</v>
      </c>
      <c r="J298" s="1">
        <v>0.346</v>
      </c>
      <c r="K298" s="1">
        <v>0.0</v>
      </c>
      <c r="L298" s="6">
        <f>if(J298&gt;QUARTILE!$B$3, "TOP", if(J298&lt;QUARTILE!$B$4, "BOTTOM", 0))</f>
        <v>0</v>
      </c>
      <c r="M298" s="6">
        <f t="shared" si="1"/>
        <v>1</v>
      </c>
      <c r="N298" s="6" t="str">
        <f t="shared" si="2"/>
        <v>Gen X</v>
      </c>
      <c r="O298" s="6" t="str">
        <f t="shared" si="3"/>
        <v>Low Income</v>
      </c>
    </row>
    <row r="299" hidden="1">
      <c r="A299" s="1">
        <v>100297.0</v>
      </c>
      <c r="B299" s="1">
        <v>18.0</v>
      </c>
      <c r="C299" s="1">
        <v>34000.0</v>
      </c>
      <c r="D299" s="1" t="s">
        <v>27</v>
      </c>
      <c r="E299" s="1">
        <v>75113.82</v>
      </c>
      <c r="F299" s="1">
        <v>5.0</v>
      </c>
      <c r="G299" s="1">
        <v>27.0</v>
      </c>
      <c r="H299" s="1">
        <v>12.0</v>
      </c>
      <c r="I299" s="1" t="s">
        <v>22</v>
      </c>
      <c r="J299" s="1">
        <v>0.289</v>
      </c>
      <c r="K299" s="1">
        <v>0.0</v>
      </c>
      <c r="L299" s="6" t="str">
        <f>if(J299&gt;QUARTILE!$B$3, "TOP", if(J299&lt;QUARTILE!$B$4, "BOTTOM", 0))</f>
        <v>BOTTOM</v>
      </c>
      <c r="M299" s="6">
        <f t="shared" si="1"/>
        <v>2</v>
      </c>
      <c r="N299" s="6" t="str">
        <f t="shared" si="2"/>
        <v>Millenial</v>
      </c>
      <c r="O299" s="6" t="str">
        <f t="shared" si="3"/>
        <v>Low Income</v>
      </c>
    </row>
    <row r="300" hidden="1">
      <c r="A300" s="1">
        <v>100298.0</v>
      </c>
      <c r="B300" s="1">
        <v>36.0</v>
      </c>
      <c r="C300" s="1">
        <v>15000.0</v>
      </c>
      <c r="D300" s="1" t="s">
        <v>27</v>
      </c>
      <c r="E300" s="1">
        <v>4875.32</v>
      </c>
      <c r="F300" s="1">
        <v>1.0</v>
      </c>
      <c r="G300" s="1">
        <v>19.0</v>
      </c>
      <c r="H300" s="1">
        <v>10.0</v>
      </c>
      <c r="I300" s="1" t="s">
        <v>22</v>
      </c>
      <c r="J300" s="1">
        <v>0.221</v>
      </c>
      <c r="K300" s="1">
        <v>0.958</v>
      </c>
      <c r="L300" s="6" t="str">
        <f>if(J300&gt;QUARTILE!$B$3, "TOP", if(J300&lt;QUARTILE!$B$4, "BOTTOM", 0))</f>
        <v>BOTTOM</v>
      </c>
      <c r="M300" s="6">
        <f t="shared" si="1"/>
        <v>2</v>
      </c>
      <c r="N300" s="6" t="str">
        <f t="shared" si="2"/>
        <v>Gen X</v>
      </c>
      <c r="O300" s="6" t="str">
        <f t="shared" si="3"/>
        <v>Low Income</v>
      </c>
    </row>
    <row r="301" hidden="1">
      <c r="A301" s="1">
        <v>100299.0</v>
      </c>
      <c r="B301" s="1">
        <v>79.0</v>
      </c>
      <c r="C301" s="1">
        <v>18000.0</v>
      </c>
      <c r="D301" s="1" t="s">
        <v>25</v>
      </c>
      <c r="E301" s="1">
        <v>3035.07</v>
      </c>
      <c r="F301" s="1">
        <v>2.0</v>
      </c>
      <c r="G301" s="1">
        <v>17.0</v>
      </c>
      <c r="H301" s="1">
        <v>2.0</v>
      </c>
      <c r="I301" s="1" t="s">
        <v>22</v>
      </c>
      <c r="J301" s="1">
        <v>0.383</v>
      </c>
      <c r="K301" s="1">
        <v>0.207</v>
      </c>
      <c r="L301" s="6">
        <f>if(J301&gt;QUARTILE!$B$3, "TOP", if(J301&lt;QUARTILE!$B$4, "BOTTOM", 0))</f>
        <v>0</v>
      </c>
      <c r="M301" s="6">
        <f t="shared" si="1"/>
        <v>2</v>
      </c>
      <c r="N301" s="6" t="str">
        <f t="shared" si="2"/>
        <v>Baby Boomer</v>
      </c>
      <c r="O301" s="6" t="str">
        <f t="shared" si="3"/>
        <v>Low Income</v>
      </c>
    </row>
    <row r="302" hidden="1">
      <c r="A302" s="1">
        <v>100300.0</v>
      </c>
      <c r="B302" s="1">
        <v>19.0</v>
      </c>
      <c r="C302" s="1">
        <v>10000.0</v>
      </c>
      <c r="D302" s="1" t="s">
        <v>27</v>
      </c>
      <c r="E302" s="1">
        <v>14708.73</v>
      </c>
      <c r="F302" s="1">
        <v>2.0</v>
      </c>
      <c r="G302" s="1">
        <v>23.0</v>
      </c>
      <c r="H302" s="1">
        <v>19.0</v>
      </c>
      <c r="I302" s="1" t="s">
        <v>22</v>
      </c>
      <c r="J302" s="1">
        <v>0.849</v>
      </c>
      <c r="K302" s="1">
        <v>0.205</v>
      </c>
      <c r="L302" s="6" t="str">
        <f>if(J302&gt;QUARTILE!$B$3, "TOP", if(J302&lt;QUARTILE!$B$4, "BOTTOM", 0))</f>
        <v>TOP</v>
      </c>
      <c r="M302" s="6">
        <f t="shared" si="1"/>
        <v>2</v>
      </c>
      <c r="N302" s="6" t="str">
        <f t="shared" si="2"/>
        <v>Millenial</v>
      </c>
      <c r="O302" s="6" t="str">
        <f t="shared" si="3"/>
        <v>Low Income</v>
      </c>
    </row>
    <row r="303" hidden="1">
      <c r="A303" s="1">
        <v>100301.0</v>
      </c>
      <c r="B303" s="1">
        <v>70.0</v>
      </c>
      <c r="C303" s="1">
        <v>17000.0</v>
      </c>
      <c r="D303" s="1" t="s">
        <v>24</v>
      </c>
      <c r="E303" s="1">
        <v>35326.23</v>
      </c>
      <c r="F303" s="1">
        <v>5.0</v>
      </c>
      <c r="G303" s="1">
        <v>20.0</v>
      </c>
      <c r="H303" s="1">
        <v>3.0</v>
      </c>
      <c r="I303" s="1" t="s">
        <v>18</v>
      </c>
      <c r="J303" s="1">
        <v>0.864</v>
      </c>
      <c r="K303" s="1">
        <v>0.707</v>
      </c>
      <c r="L303" s="6" t="str">
        <f>if(J303&gt;QUARTILE!$B$3, "TOP", if(J303&lt;QUARTILE!$B$4, "BOTTOM", 0))</f>
        <v>TOP</v>
      </c>
      <c r="M303" s="6">
        <f t="shared" si="1"/>
        <v>1</v>
      </c>
      <c r="N303" s="6" t="str">
        <f t="shared" si="2"/>
        <v>Baby Boomer</v>
      </c>
      <c r="O303" s="6" t="str">
        <f t="shared" si="3"/>
        <v>Low Income</v>
      </c>
    </row>
    <row r="304" hidden="1">
      <c r="A304" s="1">
        <v>100302.0</v>
      </c>
      <c r="B304" s="1">
        <v>61.0</v>
      </c>
      <c r="C304" s="1">
        <v>26000.0</v>
      </c>
      <c r="D304" s="1" t="s">
        <v>23</v>
      </c>
      <c r="E304" s="1">
        <v>813.09</v>
      </c>
      <c r="F304" s="1">
        <v>1.0</v>
      </c>
      <c r="G304" s="1">
        <v>22.0</v>
      </c>
      <c r="H304" s="1">
        <v>3.0</v>
      </c>
      <c r="I304" s="1" t="s">
        <v>22</v>
      </c>
      <c r="J304" s="1">
        <v>0.485</v>
      </c>
      <c r="K304" s="1">
        <v>0.753</v>
      </c>
      <c r="L304" s="6">
        <f>if(J304&gt;QUARTILE!$B$3, "TOP", if(J304&lt;QUARTILE!$B$4, "BOTTOM", 0))</f>
        <v>0</v>
      </c>
      <c r="M304" s="6">
        <f t="shared" si="1"/>
        <v>2</v>
      </c>
      <c r="N304" s="6" t="str">
        <f t="shared" si="2"/>
        <v>Baby Boomer</v>
      </c>
      <c r="O304" s="6" t="str">
        <f t="shared" si="3"/>
        <v>Low Income</v>
      </c>
    </row>
    <row r="305" hidden="1">
      <c r="A305" s="1">
        <v>100303.0</v>
      </c>
      <c r="B305" s="1">
        <v>43.0</v>
      </c>
      <c r="C305" s="1">
        <v>56000.0</v>
      </c>
      <c r="D305" s="1" t="s">
        <v>23</v>
      </c>
      <c r="E305" s="1">
        <v>100000.0</v>
      </c>
      <c r="F305" s="1">
        <v>1.0</v>
      </c>
      <c r="G305" s="1">
        <v>22.0</v>
      </c>
      <c r="H305" s="1">
        <v>6.0</v>
      </c>
      <c r="I305" s="1" t="s">
        <v>18</v>
      </c>
      <c r="J305" s="1">
        <v>0.438</v>
      </c>
      <c r="K305" s="1">
        <v>0.576</v>
      </c>
      <c r="L305" s="6">
        <f>if(J305&gt;QUARTILE!$B$3, "TOP", if(J305&lt;QUARTILE!$B$4, "BOTTOM", 0))</f>
        <v>0</v>
      </c>
      <c r="M305" s="6">
        <f t="shared" si="1"/>
        <v>1</v>
      </c>
      <c r="N305" s="6" t="str">
        <f t="shared" si="2"/>
        <v>Gen X</v>
      </c>
      <c r="O305" s="6" t="str">
        <f t="shared" si="3"/>
        <v>Medium Income</v>
      </c>
    </row>
    <row r="306" hidden="1">
      <c r="A306" s="1">
        <v>100304.0</v>
      </c>
      <c r="B306" s="1">
        <v>49.0</v>
      </c>
      <c r="C306" s="1">
        <v>18000.0</v>
      </c>
      <c r="D306" s="1" t="s">
        <v>23</v>
      </c>
      <c r="E306" s="1">
        <v>18438.43</v>
      </c>
      <c r="F306" s="1">
        <v>4.0</v>
      </c>
      <c r="G306" s="1">
        <v>21.0</v>
      </c>
      <c r="H306" s="1">
        <v>12.0</v>
      </c>
      <c r="I306" s="1" t="s">
        <v>18</v>
      </c>
      <c r="J306" s="1">
        <v>0.099</v>
      </c>
      <c r="K306" s="1">
        <v>0.372</v>
      </c>
      <c r="L306" s="6" t="str">
        <f>if(J306&gt;QUARTILE!$B$3, "TOP", if(J306&lt;QUARTILE!$B$4, "BOTTOM", 0))</f>
        <v>BOTTOM</v>
      </c>
      <c r="M306" s="6">
        <f t="shared" si="1"/>
        <v>1</v>
      </c>
      <c r="N306" s="6" t="str">
        <f t="shared" si="2"/>
        <v>Gen X</v>
      </c>
      <c r="O306" s="6" t="str">
        <f t="shared" si="3"/>
        <v>Low Income</v>
      </c>
    </row>
    <row r="307" hidden="1">
      <c r="A307" s="1">
        <v>100305.0</v>
      </c>
      <c r="B307" s="1">
        <v>23.0</v>
      </c>
      <c r="C307" s="1">
        <v>12000.0</v>
      </c>
      <c r="D307" s="1" t="s">
        <v>23</v>
      </c>
      <c r="E307" s="1">
        <v>77209.32</v>
      </c>
      <c r="F307" s="1">
        <v>2.0</v>
      </c>
      <c r="G307" s="1">
        <v>15.0</v>
      </c>
      <c r="H307" s="1">
        <v>10.0</v>
      </c>
      <c r="I307" s="1" t="s">
        <v>18</v>
      </c>
      <c r="J307" s="1">
        <v>0.769</v>
      </c>
      <c r="K307" s="1">
        <v>0.0</v>
      </c>
      <c r="L307" s="6">
        <f>if(J307&gt;QUARTILE!$B$3, "TOP", if(J307&lt;QUARTILE!$B$4, "BOTTOM", 0))</f>
        <v>0</v>
      </c>
      <c r="M307" s="6">
        <f t="shared" si="1"/>
        <v>1</v>
      </c>
      <c r="N307" s="6" t="str">
        <f t="shared" si="2"/>
        <v>Millenial</v>
      </c>
      <c r="O307" s="6" t="str">
        <f t="shared" si="3"/>
        <v>Low Income</v>
      </c>
    </row>
    <row r="308" hidden="1">
      <c r="A308" s="1">
        <v>100306.0</v>
      </c>
      <c r="B308" s="1">
        <v>49.0</v>
      </c>
      <c r="C308" s="1">
        <v>54000.0</v>
      </c>
      <c r="D308" s="1" t="s">
        <v>23</v>
      </c>
      <c r="E308" s="1">
        <v>9085.18</v>
      </c>
      <c r="F308" s="1">
        <v>3.0</v>
      </c>
      <c r="G308" s="1">
        <v>24.0</v>
      </c>
      <c r="H308" s="1">
        <v>10.0</v>
      </c>
      <c r="I308" s="1" t="s">
        <v>22</v>
      </c>
      <c r="J308" s="1">
        <v>0.857</v>
      </c>
      <c r="K308" s="1">
        <v>0.827</v>
      </c>
      <c r="L308" s="6" t="str">
        <f>if(J308&gt;QUARTILE!$B$3, "TOP", if(J308&lt;QUARTILE!$B$4, "BOTTOM", 0))</f>
        <v>TOP</v>
      </c>
      <c r="M308" s="6">
        <f t="shared" si="1"/>
        <v>2</v>
      </c>
      <c r="N308" s="6" t="str">
        <f t="shared" si="2"/>
        <v>Gen X</v>
      </c>
      <c r="O308" s="6" t="str">
        <f t="shared" si="3"/>
        <v>Medium Income</v>
      </c>
    </row>
    <row r="309" hidden="1">
      <c r="A309" s="1">
        <v>100307.0</v>
      </c>
      <c r="B309" s="1">
        <v>72.0</v>
      </c>
      <c r="C309" s="1">
        <v>16000.0</v>
      </c>
      <c r="D309" s="1" t="s">
        <v>27</v>
      </c>
      <c r="E309" s="1">
        <v>12250.66</v>
      </c>
      <c r="F309" s="1">
        <v>2.0</v>
      </c>
      <c r="G309" s="1">
        <v>20.0</v>
      </c>
      <c r="H309" s="1">
        <v>3.0</v>
      </c>
      <c r="I309" s="1" t="s">
        <v>22</v>
      </c>
      <c r="J309" s="1">
        <v>0.606</v>
      </c>
      <c r="K309" s="1">
        <v>0.861</v>
      </c>
      <c r="L309" s="6">
        <f>if(J309&gt;QUARTILE!$B$3, "TOP", if(J309&lt;QUARTILE!$B$4, "BOTTOM", 0))</f>
        <v>0</v>
      </c>
      <c r="M309" s="6">
        <f t="shared" si="1"/>
        <v>2</v>
      </c>
      <c r="N309" s="6" t="str">
        <f t="shared" si="2"/>
        <v>Baby Boomer</v>
      </c>
      <c r="O309" s="6" t="str">
        <f t="shared" si="3"/>
        <v>Low Income</v>
      </c>
    </row>
    <row r="310" hidden="1">
      <c r="A310" s="1">
        <v>100308.0</v>
      </c>
      <c r="B310" s="1">
        <v>21.0</v>
      </c>
      <c r="C310" s="1">
        <v>8000.0</v>
      </c>
      <c r="D310" s="1" t="s">
        <v>25</v>
      </c>
      <c r="E310" s="1">
        <v>27915.7</v>
      </c>
      <c r="F310" s="1">
        <v>3.0</v>
      </c>
      <c r="G310" s="1">
        <v>19.0</v>
      </c>
      <c r="H310" s="1">
        <v>7.0</v>
      </c>
      <c r="I310" s="1" t="s">
        <v>22</v>
      </c>
      <c r="J310" s="1">
        <v>0.551</v>
      </c>
      <c r="K310" s="1">
        <v>0.482</v>
      </c>
      <c r="L310" s="6">
        <f>if(J310&gt;QUARTILE!$B$3, "TOP", if(J310&lt;QUARTILE!$B$4, "BOTTOM", 0))</f>
        <v>0</v>
      </c>
      <c r="M310" s="6">
        <f t="shared" si="1"/>
        <v>2</v>
      </c>
      <c r="N310" s="6" t="str">
        <f t="shared" si="2"/>
        <v>Millenial</v>
      </c>
      <c r="O310" s="6" t="str">
        <f t="shared" si="3"/>
        <v>Low Income</v>
      </c>
    </row>
    <row r="311" hidden="1">
      <c r="A311" s="1">
        <v>100309.0</v>
      </c>
      <c r="B311" s="1">
        <v>72.0</v>
      </c>
      <c r="C311" s="1">
        <v>24000.0</v>
      </c>
      <c r="D311" s="1" t="s">
        <v>31</v>
      </c>
      <c r="E311" s="1">
        <v>31471.81</v>
      </c>
      <c r="F311" s="1">
        <v>3.0</v>
      </c>
      <c r="G311" s="1">
        <v>20.0</v>
      </c>
      <c r="H311" s="1">
        <v>3.0</v>
      </c>
      <c r="I311" s="1" t="s">
        <v>18</v>
      </c>
      <c r="J311" s="1">
        <v>1.0</v>
      </c>
      <c r="K311" s="1">
        <v>0.545</v>
      </c>
      <c r="L311" s="6" t="str">
        <f>if(J311&gt;QUARTILE!$B$3, "TOP", if(J311&lt;QUARTILE!$B$4, "BOTTOM", 0))</f>
        <v>TOP</v>
      </c>
      <c r="M311" s="6">
        <f t="shared" si="1"/>
        <v>1</v>
      </c>
      <c r="N311" s="6" t="str">
        <f t="shared" si="2"/>
        <v>Baby Boomer</v>
      </c>
      <c r="O311" s="6" t="str">
        <f t="shared" si="3"/>
        <v>Low Income</v>
      </c>
    </row>
    <row r="312" hidden="1">
      <c r="A312" s="1">
        <v>100310.0</v>
      </c>
      <c r="B312" s="1">
        <v>28.0</v>
      </c>
      <c r="C312" s="1">
        <v>18000.0</v>
      </c>
      <c r="D312" s="1" t="s">
        <v>23</v>
      </c>
      <c r="E312" s="1">
        <v>5306.23</v>
      </c>
      <c r="F312" s="1">
        <v>5.0</v>
      </c>
      <c r="G312" s="1">
        <v>22.0</v>
      </c>
      <c r="H312" s="1">
        <v>10.0</v>
      </c>
      <c r="I312" s="1" t="s">
        <v>22</v>
      </c>
      <c r="J312" s="1">
        <v>0.075</v>
      </c>
      <c r="K312" s="1">
        <v>0.428</v>
      </c>
      <c r="L312" s="6" t="str">
        <f>if(J312&gt;QUARTILE!$B$3, "TOP", if(J312&lt;QUARTILE!$B$4, "BOTTOM", 0))</f>
        <v>BOTTOM</v>
      </c>
      <c r="M312" s="6">
        <f t="shared" si="1"/>
        <v>2</v>
      </c>
      <c r="N312" s="6" t="str">
        <f t="shared" si="2"/>
        <v>Millenial</v>
      </c>
      <c r="O312" s="6" t="str">
        <f t="shared" si="3"/>
        <v>Low Income</v>
      </c>
    </row>
    <row r="313" hidden="1">
      <c r="A313" s="1">
        <v>100311.0</v>
      </c>
      <c r="B313" s="1">
        <v>73.0</v>
      </c>
      <c r="C313" s="1">
        <v>88000.0</v>
      </c>
      <c r="D313" s="1" t="s">
        <v>23</v>
      </c>
      <c r="E313" s="1">
        <v>53128.45</v>
      </c>
      <c r="F313" s="1">
        <v>2.0</v>
      </c>
      <c r="G313" s="1">
        <v>13.0</v>
      </c>
      <c r="H313" s="1">
        <v>8.0</v>
      </c>
      <c r="I313" s="1" t="s">
        <v>18</v>
      </c>
      <c r="J313" s="1">
        <v>1.0</v>
      </c>
      <c r="K313" s="1">
        <v>0.196</v>
      </c>
      <c r="L313" s="6" t="str">
        <f>if(J313&gt;QUARTILE!$B$3, "TOP", if(J313&lt;QUARTILE!$B$4, "BOTTOM", 0))</f>
        <v>TOP</v>
      </c>
      <c r="M313" s="6">
        <f t="shared" si="1"/>
        <v>1</v>
      </c>
      <c r="N313" s="6" t="str">
        <f t="shared" si="2"/>
        <v>Baby Boomer</v>
      </c>
      <c r="O313" s="6" t="str">
        <f t="shared" si="3"/>
        <v>Medium Income</v>
      </c>
    </row>
    <row r="314" hidden="1">
      <c r="A314" s="1">
        <v>100312.0</v>
      </c>
      <c r="B314" s="1">
        <v>76.0</v>
      </c>
      <c r="C314" s="1">
        <v>29000.0</v>
      </c>
      <c r="D314" s="1" t="s">
        <v>30</v>
      </c>
      <c r="E314" s="1">
        <v>40411.85</v>
      </c>
      <c r="F314" s="1">
        <v>5.0</v>
      </c>
      <c r="G314" s="1">
        <v>21.0</v>
      </c>
      <c r="H314" s="1">
        <v>5.0</v>
      </c>
      <c r="I314" s="1" t="s">
        <v>18</v>
      </c>
      <c r="J314" s="1">
        <v>0.376</v>
      </c>
      <c r="K314" s="1">
        <v>0.39</v>
      </c>
      <c r="L314" s="6">
        <f>if(J314&gt;QUARTILE!$B$3, "TOP", if(J314&lt;QUARTILE!$B$4, "BOTTOM", 0))</f>
        <v>0</v>
      </c>
      <c r="M314" s="6">
        <f t="shared" si="1"/>
        <v>1</v>
      </c>
      <c r="N314" s="6" t="str">
        <f t="shared" si="2"/>
        <v>Baby Boomer</v>
      </c>
      <c r="O314" s="6" t="str">
        <f t="shared" si="3"/>
        <v>Low Income</v>
      </c>
    </row>
    <row r="315" hidden="1">
      <c r="A315" s="1">
        <v>100313.0</v>
      </c>
      <c r="B315" s="1">
        <v>34.0</v>
      </c>
      <c r="C315" s="1">
        <v>20000.0</v>
      </c>
      <c r="D315" s="1" t="s">
        <v>17</v>
      </c>
      <c r="E315" s="1">
        <v>367.46</v>
      </c>
      <c r="F315" s="1">
        <v>4.0</v>
      </c>
      <c r="G315" s="1">
        <v>27.0</v>
      </c>
      <c r="H315" s="1">
        <v>11.0</v>
      </c>
      <c r="I315" s="1" t="s">
        <v>22</v>
      </c>
      <c r="J315" s="1">
        <v>0.383</v>
      </c>
      <c r="K315" s="1">
        <v>0.639</v>
      </c>
      <c r="L315" s="6">
        <f>if(J315&gt;QUARTILE!$B$3, "TOP", if(J315&lt;QUARTILE!$B$4, "BOTTOM", 0))</f>
        <v>0</v>
      </c>
      <c r="M315" s="6">
        <f t="shared" si="1"/>
        <v>2</v>
      </c>
      <c r="N315" s="6" t="str">
        <f t="shared" si="2"/>
        <v>Gen X</v>
      </c>
      <c r="O315" s="6" t="str">
        <f t="shared" si="3"/>
        <v>Low Income</v>
      </c>
    </row>
    <row r="316" hidden="1">
      <c r="A316" s="1">
        <v>100314.0</v>
      </c>
      <c r="B316" s="1">
        <v>80.0</v>
      </c>
      <c r="C316" s="1">
        <v>13000.0</v>
      </c>
      <c r="D316" s="1" t="s">
        <v>25</v>
      </c>
      <c r="E316" s="1">
        <v>2752.35</v>
      </c>
      <c r="F316" s="1">
        <v>3.0</v>
      </c>
      <c r="G316" s="1">
        <v>14.0</v>
      </c>
      <c r="H316" s="1">
        <v>6.0</v>
      </c>
      <c r="I316" s="1" t="s">
        <v>22</v>
      </c>
      <c r="J316" s="1">
        <v>0.803</v>
      </c>
      <c r="K316" s="1">
        <v>0.155</v>
      </c>
      <c r="L316" s="6">
        <f>if(J316&gt;QUARTILE!$B$3, "TOP", if(J316&lt;QUARTILE!$B$4, "BOTTOM", 0))</f>
        <v>0</v>
      </c>
      <c r="M316" s="6">
        <f t="shared" si="1"/>
        <v>2</v>
      </c>
      <c r="N316" s="6" t="str">
        <f t="shared" si="2"/>
        <v>Silent</v>
      </c>
      <c r="O316" s="6" t="str">
        <f t="shared" si="3"/>
        <v>Low Income</v>
      </c>
    </row>
    <row r="317" hidden="1">
      <c r="A317" s="1">
        <v>100315.0</v>
      </c>
      <c r="B317" s="1">
        <v>55.0</v>
      </c>
      <c r="C317" s="1">
        <v>27000.0</v>
      </c>
      <c r="D317" s="1" t="s">
        <v>25</v>
      </c>
      <c r="E317" s="1">
        <v>13707.43</v>
      </c>
      <c r="F317" s="1">
        <v>1.0</v>
      </c>
      <c r="G317" s="1">
        <v>19.0</v>
      </c>
      <c r="H317" s="1">
        <v>4.0</v>
      </c>
      <c r="I317" s="1" t="s">
        <v>22</v>
      </c>
      <c r="J317" s="1">
        <v>0.277</v>
      </c>
      <c r="K317" s="1">
        <v>0.531</v>
      </c>
      <c r="L317" s="6" t="str">
        <f>if(J317&gt;QUARTILE!$B$3, "TOP", if(J317&lt;QUARTILE!$B$4, "BOTTOM", 0))</f>
        <v>BOTTOM</v>
      </c>
      <c r="M317" s="6">
        <f t="shared" si="1"/>
        <v>2</v>
      </c>
      <c r="N317" s="6" t="str">
        <f t="shared" si="2"/>
        <v>Gen X</v>
      </c>
      <c r="O317" s="6" t="str">
        <f t="shared" si="3"/>
        <v>Low Income</v>
      </c>
    </row>
    <row r="318" hidden="1">
      <c r="A318" s="1">
        <v>100316.0</v>
      </c>
      <c r="B318" s="1">
        <v>41.0</v>
      </c>
      <c r="C318" s="1">
        <v>53000.0</v>
      </c>
      <c r="D318" s="1" t="s">
        <v>17</v>
      </c>
      <c r="E318" s="1">
        <v>12359.14</v>
      </c>
      <c r="F318" s="1">
        <v>3.0</v>
      </c>
      <c r="G318" s="1">
        <v>15.0</v>
      </c>
      <c r="H318" s="1">
        <v>10.0</v>
      </c>
      <c r="I318" s="1" t="s">
        <v>22</v>
      </c>
      <c r="J318" s="1">
        <v>0.81</v>
      </c>
      <c r="K318" s="1">
        <v>0.776</v>
      </c>
      <c r="L318" s="6">
        <f>if(J318&gt;QUARTILE!$B$3, "TOP", if(J318&lt;QUARTILE!$B$4, "BOTTOM", 0))</f>
        <v>0</v>
      </c>
      <c r="M318" s="6">
        <f t="shared" si="1"/>
        <v>2</v>
      </c>
      <c r="N318" s="6" t="str">
        <f t="shared" si="2"/>
        <v>Gen X</v>
      </c>
      <c r="O318" s="6" t="str">
        <f t="shared" si="3"/>
        <v>Medium Income</v>
      </c>
    </row>
    <row r="319" hidden="1">
      <c r="A319" s="1">
        <v>100317.0</v>
      </c>
      <c r="B319" s="1">
        <v>22.0</v>
      </c>
      <c r="C319" s="1">
        <v>27000.0</v>
      </c>
      <c r="D319" s="1" t="s">
        <v>25</v>
      </c>
      <c r="E319" s="1">
        <v>24646.82</v>
      </c>
      <c r="F319" s="1">
        <v>4.0</v>
      </c>
      <c r="G319" s="1">
        <v>17.0</v>
      </c>
      <c r="H319" s="1">
        <v>16.0</v>
      </c>
      <c r="I319" s="1" t="s">
        <v>22</v>
      </c>
      <c r="J319" s="1">
        <v>0.383</v>
      </c>
      <c r="K319" s="1">
        <v>0.426</v>
      </c>
      <c r="L319" s="6">
        <f>if(J319&gt;QUARTILE!$B$3, "TOP", if(J319&lt;QUARTILE!$B$4, "BOTTOM", 0))</f>
        <v>0</v>
      </c>
      <c r="M319" s="6">
        <f t="shared" si="1"/>
        <v>2</v>
      </c>
      <c r="N319" s="6" t="str">
        <f t="shared" si="2"/>
        <v>Millenial</v>
      </c>
      <c r="O319" s="6" t="str">
        <f t="shared" si="3"/>
        <v>Low Income</v>
      </c>
    </row>
    <row r="320" hidden="1">
      <c r="A320" s="1">
        <v>100318.0</v>
      </c>
      <c r="B320" s="1">
        <v>69.0</v>
      </c>
      <c r="C320" s="1">
        <v>13000.0</v>
      </c>
      <c r="D320" s="1" t="s">
        <v>23</v>
      </c>
      <c r="E320" s="1">
        <v>1879.87</v>
      </c>
      <c r="F320" s="1">
        <v>3.0</v>
      </c>
      <c r="G320" s="1">
        <v>14.0</v>
      </c>
      <c r="H320" s="1">
        <v>10.0</v>
      </c>
      <c r="I320" s="1" t="s">
        <v>22</v>
      </c>
      <c r="J320" s="1">
        <v>0.991</v>
      </c>
      <c r="K320" s="1">
        <v>0.157</v>
      </c>
      <c r="L320" s="6" t="str">
        <f>if(J320&gt;QUARTILE!$B$3, "TOP", if(J320&lt;QUARTILE!$B$4, "BOTTOM", 0))</f>
        <v>TOP</v>
      </c>
      <c r="M320" s="6">
        <f t="shared" si="1"/>
        <v>2</v>
      </c>
      <c r="N320" s="6" t="str">
        <f t="shared" si="2"/>
        <v>Baby Boomer</v>
      </c>
      <c r="O320" s="6" t="str">
        <f t="shared" si="3"/>
        <v>Low Income</v>
      </c>
    </row>
    <row r="321" hidden="1">
      <c r="A321" s="1">
        <v>100319.0</v>
      </c>
      <c r="B321" s="1">
        <v>51.0</v>
      </c>
      <c r="C321" s="1">
        <v>30000.0</v>
      </c>
      <c r="D321" s="1" t="s">
        <v>17</v>
      </c>
      <c r="E321" s="1">
        <v>20704.6</v>
      </c>
      <c r="F321" s="1">
        <v>5.0</v>
      </c>
      <c r="G321" s="1">
        <v>17.0</v>
      </c>
      <c r="H321" s="1">
        <v>4.0</v>
      </c>
      <c r="I321" s="1" t="s">
        <v>22</v>
      </c>
      <c r="J321" s="1">
        <v>0.172</v>
      </c>
      <c r="K321" s="1">
        <v>0.82</v>
      </c>
      <c r="L321" s="6" t="str">
        <f>if(J321&gt;QUARTILE!$B$3, "TOP", if(J321&lt;QUARTILE!$B$4, "BOTTOM", 0))</f>
        <v>BOTTOM</v>
      </c>
      <c r="M321" s="6">
        <f t="shared" si="1"/>
        <v>2</v>
      </c>
      <c r="N321" s="6" t="str">
        <f t="shared" si="2"/>
        <v>Gen X</v>
      </c>
      <c r="O321" s="6" t="str">
        <f t="shared" si="3"/>
        <v>Low Income</v>
      </c>
    </row>
    <row r="322" hidden="1">
      <c r="A322" s="1">
        <v>100320.0</v>
      </c>
      <c r="B322" s="1">
        <v>23.0</v>
      </c>
      <c r="C322" s="1">
        <v>21000.0</v>
      </c>
      <c r="D322" s="1" t="s">
        <v>25</v>
      </c>
      <c r="E322" s="1">
        <v>19161.53</v>
      </c>
      <c r="F322" s="1">
        <v>2.0</v>
      </c>
      <c r="G322" s="1">
        <v>18.0</v>
      </c>
      <c r="H322" s="1">
        <v>15.0</v>
      </c>
      <c r="I322" s="1" t="s">
        <v>22</v>
      </c>
      <c r="J322" s="1">
        <v>0.982</v>
      </c>
      <c r="K322" s="1">
        <v>0.674</v>
      </c>
      <c r="L322" s="6" t="str">
        <f>if(J322&gt;QUARTILE!$B$3, "TOP", if(J322&lt;QUARTILE!$B$4, "BOTTOM", 0))</f>
        <v>TOP</v>
      </c>
      <c r="M322" s="6">
        <f t="shared" si="1"/>
        <v>2</v>
      </c>
      <c r="N322" s="6" t="str">
        <f t="shared" si="2"/>
        <v>Millenial</v>
      </c>
      <c r="O322" s="6" t="str">
        <f t="shared" si="3"/>
        <v>Low Income</v>
      </c>
    </row>
    <row r="323" hidden="1">
      <c r="A323" s="1">
        <v>100321.0</v>
      </c>
      <c r="B323" s="1">
        <v>39.0</v>
      </c>
      <c r="C323" s="1">
        <v>29000.0</v>
      </c>
      <c r="D323" s="1" t="s">
        <v>23</v>
      </c>
      <c r="E323" s="1">
        <v>5321.53</v>
      </c>
      <c r="F323" s="1">
        <v>1.0</v>
      </c>
      <c r="G323" s="1">
        <v>19.0</v>
      </c>
      <c r="H323" s="1">
        <v>14.0</v>
      </c>
      <c r="I323" s="1" t="s">
        <v>18</v>
      </c>
      <c r="J323" s="1">
        <v>0.841</v>
      </c>
      <c r="K323" s="1">
        <v>0.633</v>
      </c>
      <c r="L323" s="6" t="str">
        <f>if(J323&gt;QUARTILE!$B$3, "TOP", if(J323&lt;QUARTILE!$B$4, "BOTTOM", 0))</f>
        <v>TOP</v>
      </c>
      <c r="M323" s="6">
        <f t="shared" si="1"/>
        <v>1</v>
      </c>
      <c r="N323" s="6" t="str">
        <f t="shared" si="2"/>
        <v>Gen X</v>
      </c>
      <c r="O323" s="6" t="str">
        <f t="shared" si="3"/>
        <v>Low Income</v>
      </c>
    </row>
    <row r="324" hidden="1">
      <c r="A324" s="1">
        <v>100322.0</v>
      </c>
      <c r="B324" s="1">
        <v>28.0</v>
      </c>
      <c r="C324" s="1">
        <v>18000.0</v>
      </c>
      <c r="D324" s="1" t="s">
        <v>25</v>
      </c>
      <c r="E324" s="1">
        <v>15634.93</v>
      </c>
      <c r="F324" s="1">
        <v>5.0</v>
      </c>
      <c r="G324" s="1">
        <v>25.0</v>
      </c>
      <c r="H324" s="1">
        <v>13.0</v>
      </c>
      <c r="I324" s="1" t="s">
        <v>22</v>
      </c>
      <c r="J324" s="1">
        <v>0.22</v>
      </c>
      <c r="K324" s="1">
        <v>0.602</v>
      </c>
      <c r="L324" s="6" t="str">
        <f>if(J324&gt;QUARTILE!$B$3, "TOP", if(J324&lt;QUARTILE!$B$4, "BOTTOM", 0))</f>
        <v>BOTTOM</v>
      </c>
      <c r="M324" s="6">
        <f t="shared" si="1"/>
        <v>2</v>
      </c>
      <c r="N324" s="6" t="str">
        <f t="shared" si="2"/>
        <v>Millenial</v>
      </c>
      <c r="O324" s="6" t="str">
        <f t="shared" si="3"/>
        <v>Low Income</v>
      </c>
    </row>
    <row r="325" hidden="1">
      <c r="A325" s="1">
        <v>100323.0</v>
      </c>
      <c r="B325" s="1">
        <v>80.0</v>
      </c>
      <c r="C325" s="1">
        <v>18000.0</v>
      </c>
      <c r="D325" s="1" t="s">
        <v>25</v>
      </c>
      <c r="E325" s="1">
        <v>5025.9</v>
      </c>
      <c r="F325" s="1">
        <v>2.0</v>
      </c>
      <c r="G325" s="1">
        <v>26.0</v>
      </c>
      <c r="H325" s="1">
        <v>4.0</v>
      </c>
      <c r="I325" s="1" t="s">
        <v>22</v>
      </c>
      <c r="J325" s="1">
        <v>0.438</v>
      </c>
      <c r="K325" s="1">
        <v>0.245</v>
      </c>
      <c r="L325" s="6">
        <f>if(J325&gt;QUARTILE!$B$3, "TOP", if(J325&lt;QUARTILE!$B$4, "BOTTOM", 0))</f>
        <v>0</v>
      </c>
      <c r="M325" s="6">
        <f t="shared" si="1"/>
        <v>2</v>
      </c>
      <c r="N325" s="6" t="str">
        <f t="shared" si="2"/>
        <v>Silent</v>
      </c>
      <c r="O325" s="6" t="str">
        <f t="shared" si="3"/>
        <v>Low Income</v>
      </c>
    </row>
    <row r="326" hidden="1">
      <c r="A326" s="1">
        <v>100324.0</v>
      </c>
      <c r="B326" s="1">
        <v>65.0</v>
      </c>
      <c r="C326" s="1">
        <v>17000.0</v>
      </c>
      <c r="D326" s="1" t="s">
        <v>17</v>
      </c>
      <c r="E326" s="1">
        <v>3178.11</v>
      </c>
      <c r="F326" s="1">
        <v>1.0</v>
      </c>
      <c r="G326" s="1">
        <v>19.0</v>
      </c>
      <c r="H326" s="1">
        <v>2.0</v>
      </c>
      <c r="I326" s="1" t="s">
        <v>22</v>
      </c>
      <c r="J326" s="1">
        <v>0.104</v>
      </c>
      <c r="K326" s="1">
        <v>0.492</v>
      </c>
      <c r="L326" s="6" t="str">
        <f>if(J326&gt;QUARTILE!$B$3, "TOP", if(J326&lt;QUARTILE!$B$4, "BOTTOM", 0))</f>
        <v>BOTTOM</v>
      </c>
      <c r="M326" s="6">
        <f t="shared" si="1"/>
        <v>2</v>
      </c>
      <c r="N326" s="6" t="str">
        <f t="shared" si="2"/>
        <v>Baby Boomer</v>
      </c>
      <c r="O326" s="6" t="str">
        <f t="shared" si="3"/>
        <v>Low Income</v>
      </c>
    </row>
    <row r="327" hidden="1">
      <c r="A327" s="1">
        <v>100325.0</v>
      </c>
      <c r="B327" s="1">
        <v>33.0</v>
      </c>
      <c r="C327" s="1">
        <v>39000.0</v>
      </c>
      <c r="D327" s="1" t="s">
        <v>23</v>
      </c>
      <c r="E327" s="1">
        <v>17025.75</v>
      </c>
      <c r="F327" s="1">
        <v>4.0</v>
      </c>
      <c r="G327" s="1">
        <v>18.0</v>
      </c>
      <c r="H327" s="1">
        <v>12.0</v>
      </c>
      <c r="I327" s="1" t="s">
        <v>22</v>
      </c>
      <c r="J327" s="1">
        <v>0.65</v>
      </c>
      <c r="K327" s="1">
        <v>0.276</v>
      </c>
      <c r="L327" s="6">
        <f>if(J327&gt;QUARTILE!$B$3, "TOP", if(J327&lt;QUARTILE!$B$4, "BOTTOM", 0))</f>
        <v>0</v>
      </c>
      <c r="M327" s="6">
        <f t="shared" si="1"/>
        <v>2</v>
      </c>
      <c r="N327" s="6" t="str">
        <f t="shared" si="2"/>
        <v>Gen X</v>
      </c>
      <c r="O327" s="6" t="str">
        <f t="shared" si="3"/>
        <v>Low Income</v>
      </c>
    </row>
    <row r="328" hidden="1">
      <c r="A328" s="1">
        <v>100326.0</v>
      </c>
      <c r="B328" s="1">
        <v>50.0</v>
      </c>
      <c r="C328" s="1">
        <v>18000.0</v>
      </c>
      <c r="D328" s="1" t="s">
        <v>17</v>
      </c>
      <c r="E328" s="1">
        <v>75861.95</v>
      </c>
      <c r="F328" s="1">
        <v>3.0</v>
      </c>
      <c r="G328" s="1">
        <v>30.0</v>
      </c>
      <c r="H328" s="1">
        <v>5.0</v>
      </c>
      <c r="I328" s="1" t="s">
        <v>18</v>
      </c>
      <c r="J328" s="1">
        <v>1.0</v>
      </c>
      <c r="K328" s="1">
        <v>0.734</v>
      </c>
      <c r="L328" s="6" t="str">
        <f>if(J328&gt;QUARTILE!$B$3, "TOP", if(J328&lt;QUARTILE!$B$4, "BOTTOM", 0))</f>
        <v>TOP</v>
      </c>
      <c r="M328" s="6">
        <f t="shared" si="1"/>
        <v>1</v>
      </c>
      <c r="N328" s="6" t="str">
        <f t="shared" si="2"/>
        <v>Gen X</v>
      </c>
      <c r="O328" s="6" t="str">
        <f t="shared" si="3"/>
        <v>Low Income</v>
      </c>
    </row>
    <row r="329" hidden="1">
      <c r="A329" s="1">
        <v>100327.0</v>
      </c>
      <c r="B329" s="1">
        <v>26.0</v>
      </c>
      <c r="C329" s="1">
        <v>17000.0</v>
      </c>
      <c r="D329" s="1" t="s">
        <v>25</v>
      </c>
      <c r="E329" s="1">
        <v>5408.2</v>
      </c>
      <c r="F329" s="1">
        <v>1.0</v>
      </c>
      <c r="G329" s="1">
        <v>19.0</v>
      </c>
      <c r="H329" s="1">
        <v>19.0</v>
      </c>
      <c r="I329" s="1" t="s">
        <v>22</v>
      </c>
      <c r="J329" s="1">
        <v>0.129</v>
      </c>
      <c r="K329" s="1">
        <v>0.589</v>
      </c>
      <c r="L329" s="6" t="str">
        <f>if(J329&gt;QUARTILE!$B$3, "TOP", if(J329&lt;QUARTILE!$B$4, "BOTTOM", 0))</f>
        <v>BOTTOM</v>
      </c>
      <c r="M329" s="6">
        <f t="shared" si="1"/>
        <v>2</v>
      </c>
      <c r="N329" s="6" t="str">
        <f t="shared" si="2"/>
        <v>Millenial</v>
      </c>
      <c r="O329" s="6" t="str">
        <f t="shared" si="3"/>
        <v>Low Income</v>
      </c>
    </row>
    <row r="330" hidden="1">
      <c r="A330" s="1">
        <v>100328.0</v>
      </c>
      <c r="B330" s="1">
        <v>77.0</v>
      </c>
      <c r="C330" s="1">
        <v>13000.0</v>
      </c>
      <c r="D330" s="1" t="s">
        <v>25</v>
      </c>
      <c r="E330" s="1">
        <v>8780.53</v>
      </c>
      <c r="F330" s="1">
        <v>4.0</v>
      </c>
      <c r="G330" s="1">
        <v>22.0</v>
      </c>
      <c r="H330" s="1">
        <v>1.0</v>
      </c>
      <c r="I330" s="1" t="s">
        <v>22</v>
      </c>
      <c r="J330" s="1">
        <v>0.308</v>
      </c>
      <c r="K330" s="1">
        <v>0.667</v>
      </c>
      <c r="L330" s="6" t="str">
        <f>if(J330&gt;QUARTILE!$B$3, "TOP", if(J330&lt;QUARTILE!$B$4, "BOTTOM", 0))</f>
        <v>BOTTOM</v>
      </c>
      <c r="M330" s="6">
        <f t="shared" si="1"/>
        <v>2</v>
      </c>
      <c r="N330" s="6" t="str">
        <f t="shared" si="2"/>
        <v>Baby Boomer</v>
      </c>
      <c r="O330" s="6" t="str">
        <f t="shared" si="3"/>
        <v>Low Income</v>
      </c>
    </row>
    <row r="331" hidden="1">
      <c r="A331" s="1">
        <v>100329.0</v>
      </c>
      <c r="B331" s="1">
        <v>76.0</v>
      </c>
      <c r="C331" s="1">
        <v>29000.0</v>
      </c>
      <c r="D331" s="1" t="s">
        <v>23</v>
      </c>
      <c r="E331" s="1">
        <v>5929.7</v>
      </c>
      <c r="F331" s="1">
        <v>2.0</v>
      </c>
      <c r="G331" s="1">
        <v>18.0</v>
      </c>
      <c r="H331" s="1">
        <v>3.0</v>
      </c>
      <c r="I331" s="1" t="s">
        <v>22</v>
      </c>
      <c r="J331" s="1">
        <v>0.805</v>
      </c>
      <c r="K331" s="1">
        <v>0.66</v>
      </c>
      <c r="L331" s="6">
        <f>if(J331&gt;QUARTILE!$B$3, "TOP", if(J331&lt;QUARTILE!$B$4, "BOTTOM", 0))</f>
        <v>0</v>
      </c>
      <c r="M331" s="6">
        <f t="shared" si="1"/>
        <v>2</v>
      </c>
      <c r="N331" s="6" t="str">
        <f t="shared" si="2"/>
        <v>Baby Boomer</v>
      </c>
      <c r="O331" s="6" t="str">
        <f t="shared" si="3"/>
        <v>Low Income</v>
      </c>
    </row>
    <row r="332" hidden="1">
      <c r="A332" s="1">
        <v>100330.0</v>
      </c>
      <c r="B332" s="1">
        <v>23.0</v>
      </c>
      <c r="C332" s="1">
        <v>27000.0</v>
      </c>
      <c r="D332" s="1" t="s">
        <v>27</v>
      </c>
      <c r="E332" s="1">
        <v>6197.46</v>
      </c>
      <c r="F332" s="1">
        <v>1.0</v>
      </c>
      <c r="G332" s="1">
        <v>18.0</v>
      </c>
      <c r="H332" s="1">
        <v>11.0</v>
      </c>
      <c r="I332" s="1" t="s">
        <v>22</v>
      </c>
      <c r="J332" s="1">
        <v>0.458</v>
      </c>
      <c r="K332" s="1">
        <v>0.484</v>
      </c>
      <c r="L332" s="6">
        <f>if(J332&gt;QUARTILE!$B$3, "TOP", if(J332&lt;QUARTILE!$B$4, "BOTTOM", 0))</f>
        <v>0</v>
      </c>
      <c r="M332" s="6">
        <f t="shared" si="1"/>
        <v>2</v>
      </c>
      <c r="N332" s="6" t="str">
        <f t="shared" si="2"/>
        <v>Millenial</v>
      </c>
      <c r="O332" s="6" t="str">
        <f t="shared" si="3"/>
        <v>Low Income</v>
      </c>
    </row>
    <row r="333" hidden="1">
      <c r="A333" s="1">
        <v>100331.0</v>
      </c>
      <c r="B333" s="1">
        <v>33.0</v>
      </c>
      <c r="C333" s="1">
        <v>17000.0</v>
      </c>
      <c r="D333" s="1" t="s">
        <v>21</v>
      </c>
      <c r="E333" s="1">
        <v>10356.74</v>
      </c>
      <c r="F333" s="1">
        <v>4.0</v>
      </c>
      <c r="G333" s="1">
        <v>23.0</v>
      </c>
      <c r="H333" s="1">
        <v>6.0</v>
      </c>
      <c r="I333" s="1" t="s">
        <v>22</v>
      </c>
      <c r="J333" s="1">
        <v>0.339</v>
      </c>
      <c r="K333" s="1">
        <v>0.755</v>
      </c>
      <c r="L333" s="6">
        <f>if(J333&gt;QUARTILE!$B$3, "TOP", if(J333&lt;QUARTILE!$B$4, "BOTTOM", 0))</f>
        <v>0</v>
      </c>
      <c r="M333" s="6">
        <f t="shared" si="1"/>
        <v>2</v>
      </c>
      <c r="N333" s="6" t="str">
        <f t="shared" si="2"/>
        <v>Gen X</v>
      </c>
      <c r="O333" s="6" t="str">
        <f t="shared" si="3"/>
        <v>Low Income</v>
      </c>
    </row>
    <row r="334" hidden="1">
      <c r="A334" s="1">
        <v>100332.0</v>
      </c>
      <c r="B334" s="1">
        <v>46.0</v>
      </c>
      <c r="C334" s="1">
        <v>14000.0</v>
      </c>
      <c r="D334" s="1" t="s">
        <v>25</v>
      </c>
      <c r="E334" s="1">
        <v>24203.54</v>
      </c>
      <c r="F334" s="1">
        <v>2.0</v>
      </c>
      <c r="G334" s="1">
        <v>16.0</v>
      </c>
      <c r="H334" s="1">
        <v>5.0</v>
      </c>
      <c r="I334" s="1" t="s">
        <v>22</v>
      </c>
      <c r="J334" s="1">
        <v>0.651</v>
      </c>
      <c r="K334" s="1">
        <v>0.615</v>
      </c>
      <c r="L334" s="6">
        <f>if(J334&gt;QUARTILE!$B$3, "TOP", if(J334&lt;QUARTILE!$B$4, "BOTTOM", 0))</f>
        <v>0</v>
      </c>
      <c r="M334" s="6">
        <f t="shared" si="1"/>
        <v>2</v>
      </c>
      <c r="N334" s="6" t="str">
        <f t="shared" si="2"/>
        <v>Gen X</v>
      </c>
      <c r="O334" s="6" t="str">
        <f t="shared" si="3"/>
        <v>Low Income</v>
      </c>
    </row>
    <row r="335" hidden="1">
      <c r="A335" s="1">
        <v>100333.0</v>
      </c>
      <c r="B335" s="1">
        <v>20.0</v>
      </c>
      <c r="C335" s="1">
        <v>68000.0</v>
      </c>
      <c r="D335" s="1" t="s">
        <v>23</v>
      </c>
      <c r="E335" s="1">
        <v>791.55</v>
      </c>
      <c r="F335" s="1">
        <v>5.0</v>
      </c>
      <c r="G335" s="1">
        <v>23.0</v>
      </c>
      <c r="H335" s="1">
        <v>19.0</v>
      </c>
      <c r="I335" s="1" t="s">
        <v>18</v>
      </c>
      <c r="J335" s="1">
        <v>0.444</v>
      </c>
      <c r="K335" s="1">
        <v>0.177</v>
      </c>
      <c r="L335" s="6">
        <f>if(J335&gt;QUARTILE!$B$3, "TOP", if(J335&lt;QUARTILE!$B$4, "BOTTOM", 0))</f>
        <v>0</v>
      </c>
      <c r="M335" s="6">
        <f t="shared" si="1"/>
        <v>1</v>
      </c>
      <c r="N335" s="6" t="str">
        <f t="shared" si="2"/>
        <v>Millenial</v>
      </c>
      <c r="O335" s="6" t="str">
        <f t="shared" si="3"/>
        <v>Medium Income</v>
      </c>
    </row>
    <row r="336" hidden="1">
      <c r="A336" s="1">
        <v>100334.0</v>
      </c>
      <c r="B336" s="1">
        <v>37.0</v>
      </c>
      <c r="C336" s="1">
        <v>7000.0</v>
      </c>
      <c r="D336" s="1" t="s">
        <v>25</v>
      </c>
      <c r="E336" s="1">
        <v>62988.95</v>
      </c>
      <c r="F336" s="1">
        <v>3.0</v>
      </c>
      <c r="G336" s="1">
        <v>21.0</v>
      </c>
      <c r="H336" s="1">
        <v>12.0</v>
      </c>
      <c r="I336" s="1" t="s">
        <v>18</v>
      </c>
      <c r="J336" s="1">
        <v>0.479</v>
      </c>
      <c r="K336" s="1">
        <v>0.191</v>
      </c>
      <c r="L336" s="6">
        <f>if(J336&gt;QUARTILE!$B$3, "TOP", if(J336&lt;QUARTILE!$B$4, "BOTTOM", 0))</f>
        <v>0</v>
      </c>
      <c r="M336" s="6">
        <f t="shared" si="1"/>
        <v>1</v>
      </c>
      <c r="N336" s="6" t="str">
        <f t="shared" si="2"/>
        <v>Gen X</v>
      </c>
      <c r="O336" s="6" t="str">
        <f t="shared" si="3"/>
        <v>Low Income</v>
      </c>
    </row>
    <row r="337" hidden="1">
      <c r="A337" s="1">
        <v>100335.0</v>
      </c>
      <c r="B337" s="1">
        <v>77.0</v>
      </c>
      <c r="C337" s="1">
        <v>30000.0</v>
      </c>
      <c r="D337" s="1" t="s">
        <v>17</v>
      </c>
      <c r="E337" s="1">
        <v>947.7</v>
      </c>
      <c r="F337" s="1">
        <v>4.0</v>
      </c>
      <c r="G337" s="1">
        <v>20.0</v>
      </c>
      <c r="H337" s="1">
        <v>5.0</v>
      </c>
      <c r="I337" s="1" t="s">
        <v>22</v>
      </c>
      <c r="J337" s="1">
        <v>0.806</v>
      </c>
      <c r="K337" s="1">
        <v>0.777</v>
      </c>
      <c r="L337" s="6">
        <f>if(J337&gt;QUARTILE!$B$3, "TOP", if(J337&lt;QUARTILE!$B$4, "BOTTOM", 0))</f>
        <v>0</v>
      </c>
      <c r="M337" s="6">
        <f t="shared" si="1"/>
        <v>2</v>
      </c>
      <c r="N337" s="6" t="str">
        <f t="shared" si="2"/>
        <v>Baby Boomer</v>
      </c>
      <c r="O337" s="6" t="str">
        <f t="shared" si="3"/>
        <v>Low Income</v>
      </c>
    </row>
    <row r="338" hidden="1">
      <c r="A338" s="1">
        <v>100336.0</v>
      </c>
      <c r="B338" s="1">
        <v>76.0</v>
      </c>
      <c r="C338" s="1">
        <v>48000.0</v>
      </c>
      <c r="D338" s="1" t="s">
        <v>23</v>
      </c>
      <c r="E338" s="1">
        <v>42615.23</v>
      </c>
      <c r="F338" s="1">
        <v>5.0</v>
      </c>
      <c r="G338" s="1">
        <v>27.0</v>
      </c>
      <c r="H338" s="1">
        <v>4.0</v>
      </c>
      <c r="I338" s="1" t="s">
        <v>18</v>
      </c>
      <c r="J338" s="1">
        <v>0.542</v>
      </c>
      <c r="K338" s="1">
        <v>0.791</v>
      </c>
      <c r="L338" s="6">
        <f>if(J338&gt;QUARTILE!$B$3, "TOP", if(J338&lt;QUARTILE!$B$4, "BOTTOM", 0))</f>
        <v>0</v>
      </c>
      <c r="M338" s="6">
        <f t="shared" si="1"/>
        <v>1</v>
      </c>
      <c r="N338" s="6" t="str">
        <f t="shared" si="2"/>
        <v>Baby Boomer</v>
      </c>
      <c r="O338" s="6" t="str">
        <f t="shared" si="3"/>
        <v>Medium Income</v>
      </c>
    </row>
    <row r="339" hidden="1">
      <c r="A339" s="1">
        <v>100337.0</v>
      </c>
      <c r="B339" s="1">
        <v>53.0</v>
      </c>
      <c r="C339" s="1">
        <v>5000.0</v>
      </c>
      <c r="D339" s="1" t="s">
        <v>27</v>
      </c>
      <c r="E339" s="1">
        <v>44957.79</v>
      </c>
      <c r="F339" s="1">
        <v>2.0</v>
      </c>
      <c r="G339" s="1">
        <v>24.0</v>
      </c>
      <c r="H339" s="1">
        <v>1.0</v>
      </c>
      <c r="I339" s="1" t="s">
        <v>18</v>
      </c>
      <c r="J339" s="1">
        <v>0.801</v>
      </c>
      <c r="K339" s="1">
        <v>0.448</v>
      </c>
      <c r="L339" s="6">
        <f>if(J339&gt;QUARTILE!$B$3, "TOP", if(J339&lt;QUARTILE!$B$4, "BOTTOM", 0))</f>
        <v>0</v>
      </c>
      <c r="M339" s="6">
        <f t="shared" si="1"/>
        <v>1</v>
      </c>
      <c r="N339" s="6" t="str">
        <f t="shared" si="2"/>
        <v>Gen X</v>
      </c>
      <c r="O339" s="6" t="str">
        <f t="shared" si="3"/>
        <v>Low Income</v>
      </c>
    </row>
    <row r="340" hidden="1">
      <c r="A340" s="1">
        <v>100338.0</v>
      </c>
      <c r="B340" s="1">
        <v>36.0</v>
      </c>
      <c r="C340" s="1">
        <v>35000.0</v>
      </c>
      <c r="D340" s="1" t="s">
        <v>27</v>
      </c>
      <c r="E340" s="1">
        <v>14867.31</v>
      </c>
      <c r="F340" s="1">
        <v>1.0</v>
      </c>
      <c r="G340" s="1">
        <v>17.0</v>
      </c>
      <c r="H340" s="1">
        <v>19.0</v>
      </c>
      <c r="I340" s="1" t="s">
        <v>18</v>
      </c>
      <c r="J340" s="1">
        <v>0.151</v>
      </c>
      <c r="K340" s="1">
        <v>0.386</v>
      </c>
      <c r="L340" s="6" t="str">
        <f>if(J340&gt;QUARTILE!$B$3, "TOP", if(J340&lt;QUARTILE!$B$4, "BOTTOM", 0))</f>
        <v>BOTTOM</v>
      </c>
      <c r="M340" s="6">
        <f t="shared" si="1"/>
        <v>1</v>
      </c>
      <c r="N340" s="6" t="str">
        <f t="shared" si="2"/>
        <v>Gen X</v>
      </c>
      <c r="O340" s="6" t="str">
        <f t="shared" si="3"/>
        <v>Low Income</v>
      </c>
    </row>
    <row r="341" hidden="1">
      <c r="A341" s="1">
        <v>100339.0</v>
      </c>
      <c r="B341" s="1">
        <v>43.0</v>
      </c>
      <c r="C341" s="1">
        <v>19000.0</v>
      </c>
      <c r="D341" s="1" t="s">
        <v>23</v>
      </c>
      <c r="E341" s="1">
        <v>2946.74</v>
      </c>
      <c r="F341" s="1">
        <v>3.0</v>
      </c>
      <c r="G341" s="1">
        <v>16.0</v>
      </c>
      <c r="H341" s="1">
        <v>7.0</v>
      </c>
      <c r="I341" s="1" t="s">
        <v>22</v>
      </c>
      <c r="J341" s="1">
        <v>0.449</v>
      </c>
      <c r="K341" s="1">
        <v>0.625</v>
      </c>
      <c r="L341" s="6">
        <f>if(J341&gt;QUARTILE!$B$3, "TOP", if(J341&lt;QUARTILE!$B$4, "BOTTOM", 0))</f>
        <v>0</v>
      </c>
      <c r="M341" s="6">
        <f t="shared" si="1"/>
        <v>2</v>
      </c>
      <c r="N341" s="6" t="str">
        <f t="shared" si="2"/>
        <v>Gen X</v>
      </c>
      <c r="O341" s="6" t="str">
        <f t="shared" si="3"/>
        <v>Low Income</v>
      </c>
    </row>
    <row r="342" hidden="1">
      <c r="A342" s="1">
        <v>100340.0</v>
      </c>
      <c r="B342" s="1">
        <v>20.0</v>
      </c>
      <c r="C342" s="1">
        <v>26000.0</v>
      </c>
      <c r="D342" s="1" t="s">
        <v>25</v>
      </c>
      <c r="E342" s="1">
        <v>16654.9</v>
      </c>
      <c r="F342" s="1">
        <v>2.0</v>
      </c>
      <c r="G342" s="1">
        <v>23.0</v>
      </c>
      <c r="H342" s="1">
        <v>16.0</v>
      </c>
      <c r="I342" s="1" t="s">
        <v>22</v>
      </c>
      <c r="J342" s="1">
        <v>0.602</v>
      </c>
      <c r="K342" s="1">
        <v>0.484</v>
      </c>
      <c r="L342" s="6">
        <f>if(J342&gt;QUARTILE!$B$3, "TOP", if(J342&lt;QUARTILE!$B$4, "BOTTOM", 0))</f>
        <v>0</v>
      </c>
      <c r="M342" s="6">
        <f t="shared" si="1"/>
        <v>2</v>
      </c>
      <c r="N342" s="6" t="str">
        <f t="shared" si="2"/>
        <v>Millenial</v>
      </c>
      <c r="O342" s="6" t="str">
        <f t="shared" si="3"/>
        <v>Low Income</v>
      </c>
    </row>
    <row r="343" hidden="1">
      <c r="A343" s="1">
        <v>100341.0</v>
      </c>
      <c r="B343" s="1">
        <v>80.0</v>
      </c>
      <c r="C343" s="1">
        <v>18000.0</v>
      </c>
      <c r="D343" s="1" t="s">
        <v>23</v>
      </c>
      <c r="E343" s="1">
        <v>19811.24</v>
      </c>
      <c r="F343" s="1">
        <v>4.0</v>
      </c>
      <c r="G343" s="1">
        <v>21.0</v>
      </c>
      <c r="H343" s="1">
        <v>4.0</v>
      </c>
      <c r="I343" s="1" t="s">
        <v>22</v>
      </c>
      <c r="J343" s="1">
        <v>0.317</v>
      </c>
      <c r="K343" s="1">
        <v>0.792</v>
      </c>
      <c r="L343" s="6">
        <f>if(J343&gt;QUARTILE!$B$3, "TOP", if(J343&lt;QUARTILE!$B$4, "BOTTOM", 0))</f>
        <v>0</v>
      </c>
      <c r="M343" s="6">
        <f t="shared" si="1"/>
        <v>2</v>
      </c>
      <c r="N343" s="6" t="str">
        <f t="shared" si="2"/>
        <v>Silent</v>
      </c>
      <c r="O343" s="6" t="str">
        <f t="shared" si="3"/>
        <v>Low Income</v>
      </c>
    </row>
    <row r="344" hidden="1">
      <c r="A344" s="1">
        <v>100342.0</v>
      </c>
      <c r="B344" s="1">
        <v>36.0</v>
      </c>
      <c r="C344" s="1">
        <v>42000.0</v>
      </c>
      <c r="D344" s="1" t="s">
        <v>17</v>
      </c>
      <c r="E344" s="1">
        <v>39004.64</v>
      </c>
      <c r="F344" s="1">
        <v>3.0</v>
      </c>
      <c r="G344" s="1">
        <v>21.0</v>
      </c>
      <c r="H344" s="1">
        <v>12.0</v>
      </c>
      <c r="I344" s="1" t="s">
        <v>18</v>
      </c>
      <c r="J344" s="1">
        <v>0.522</v>
      </c>
      <c r="K344" s="1">
        <v>0.733</v>
      </c>
      <c r="L344" s="6">
        <f>if(J344&gt;QUARTILE!$B$3, "TOP", if(J344&lt;QUARTILE!$B$4, "BOTTOM", 0))</f>
        <v>0</v>
      </c>
      <c r="M344" s="6">
        <f t="shared" si="1"/>
        <v>1</v>
      </c>
      <c r="N344" s="6" t="str">
        <f t="shared" si="2"/>
        <v>Gen X</v>
      </c>
      <c r="O344" s="6" t="str">
        <f t="shared" si="3"/>
        <v>Low Income</v>
      </c>
    </row>
    <row r="345" hidden="1">
      <c r="A345" s="1">
        <v>100343.0</v>
      </c>
      <c r="B345" s="1">
        <v>37.0</v>
      </c>
      <c r="C345" s="1">
        <v>27000.0</v>
      </c>
      <c r="D345" s="1" t="s">
        <v>27</v>
      </c>
      <c r="E345" s="1">
        <v>16009.99</v>
      </c>
      <c r="F345" s="1">
        <v>5.0</v>
      </c>
      <c r="G345" s="1">
        <v>13.0</v>
      </c>
      <c r="H345" s="1">
        <v>12.0</v>
      </c>
      <c r="I345" s="1" t="s">
        <v>18</v>
      </c>
      <c r="J345" s="1">
        <v>0.76</v>
      </c>
      <c r="K345" s="1">
        <v>0.406</v>
      </c>
      <c r="L345" s="6">
        <f>if(J345&gt;QUARTILE!$B$3, "TOP", if(J345&lt;QUARTILE!$B$4, "BOTTOM", 0))</f>
        <v>0</v>
      </c>
      <c r="M345" s="6">
        <f t="shared" si="1"/>
        <v>1</v>
      </c>
      <c r="N345" s="6" t="str">
        <f t="shared" si="2"/>
        <v>Gen X</v>
      </c>
      <c r="O345" s="6" t="str">
        <f t="shared" si="3"/>
        <v>Low Income</v>
      </c>
    </row>
    <row r="346" hidden="1">
      <c r="A346" s="1">
        <v>100344.0</v>
      </c>
      <c r="B346" s="1">
        <v>49.0</v>
      </c>
      <c r="C346" s="1">
        <v>24000.0</v>
      </c>
      <c r="D346" s="1" t="s">
        <v>25</v>
      </c>
      <c r="E346" s="1">
        <v>10576.72</v>
      </c>
      <c r="F346" s="1">
        <v>3.0</v>
      </c>
      <c r="G346" s="1">
        <v>25.0</v>
      </c>
      <c r="H346" s="1">
        <v>7.0</v>
      </c>
      <c r="I346" s="1" t="s">
        <v>22</v>
      </c>
      <c r="J346" s="1">
        <v>0.212</v>
      </c>
      <c r="K346" s="1">
        <v>0.805</v>
      </c>
      <c r="L346" s="6" t="str">
        <f>if(J346&gt;QUARTILE!$B$3, "TOP", if(J346&lt;QUARTILE!$B$4, "BOTTOM", 0))</f>
        <v>BOTTOM</v>
      </c>
      <c r="M346" s="6">
        <f t="shared" si="1"/>
        <v>2</v>
      </c>
      <c r="N346" s="6" t="str">
        <f t="shared" si="2"/>
        <v>Gen X</v>
      </c>
      <c r="O346" s="6" t="str">
        <f t="shared" si="3"/>
        <v>Low Income</v>
      </c>
    </row>
    <row r="347" hidden="1">
      <c r="A347" s="1">
        <v>100345.0</v>
      </c>
      <c r="B347" s="1">
        <v>24.0</v>
      </c>
      <c r="C347" s="1">
        <v>13000.0</v>
      </c>
      <c r="D347" s="1" t="s">
        <v>25</v>
      </c>
      <c r="E347" s="1">
        <v>36439.16</v>
      </c>
      <c r="F347" s="1">
        <v>5.0</v>
      </c>
      <c r="G347" s="1">
        <v>25.0</v>
      </c>
      <c r="H347" s="1">
        <v>15.0</v>
      </c>
      <c r="I347" s="1" t="s">
        <v>22</v>
      </c>
      <c r="J347" s="1">
        <v>0.651</v>
      </c>
      <c r="K347" s="1">
        <v>0.043</v>
      </c>
      <c r="L347" s="6">
        <f>if(J347&gt;QUARTILE!$B$3, "TOP", if(J347&lt;QUARTILE!$B$4, "BOTTOM", 0))</f>
        <v>0</v>
      </c>
      <c r="M347" s="6">
        <f t="shared" si="1"/>
        <v>2</v>
      </c>
      <c r="N347" s="6" t="str">
        <f t="shared" si="2"/>
        <v>Millenial</v>
      </c>
      <c r="O347" s="6" t="str">
        <f t="shared" si="3"/>
        <v>Low Income</v>
      </c>
    </row>
    <row r="348" hidden="1">
      <c r="A348" s="1">
        <v>100346.0</v>
      </c>
      <c r="B348" s="1">
        <v>69.0</v>
      </c>
      <c r="C348" s="1">
        <v>68000.0</v>
      </c>
      <c r="D348" s="1" t="s">
        <v>23</v>
      </c>
      <c r="E348" s="1">
        <v>79215.65</v>
      </c>
      <c r="F348" s="1">
        <v>2.0</v>
      </c>
      <c r="G348" s="1">
        <v>23.0</v>
      </c>
      <c r="H348" s="1">
        <v>7.0</v>
      </c>
      <c r="I348" s="1" t="s">
        <v>18</v>
      </c>
      <c r="J348" s="1">
        <v>0.512</v>
      </c>
      <c r="K348" s="1">
        <v>0.274</v>
      </c>
      <c r="L348" s="6">
        <f>if(J348&gt;QUARTILE!$B$3, "TOP", if(J348&lt;QUARTILE!$B$4, "BOTTOM", 0))</f>
        <v>0</v>
      </c>
      <c r="M348" s="6">
        <f t="shared" si="1"/>
        <v>1</v>
      </c>
      <c r="N348" s="6" t="str">
        <f t="shared" si="2"/>
        <v>Baby Boomer</v>
      </c>
      <c r="O348" s="6" t="str">
        <f t="shared" si="3"/>
        <v>Medium Income</v>
      </c>
    </row>
    <row r="349" hidden="1">
      <c r="A349" s="1">
        <v>100347.0</v>
      </c>
      <c r="B349" s="1">
        <v>58.0</v>
      </c>
      <c r="C349" s="1">
        <v>22000.0</v>
      </c>
      <c r="D349" s="1" t="s">
        <v>17</v>
      </c>
      <c r="E349" s="1">
        <v>20718.57</v>
      </c>
      <c r="F349" s="1">
        <v>1.0</v>
      </c>
      <c r="G349" s="1">
        <v>23.0</v>
      </c>
      <c r="H349" s="1">
        <v>8.0</v>
      </c>
      <c r="I349" s="1" t="s">
        <v>22</v>
      </c>
      <c r="J349" s="1">
        <v>0.41</v>
      </c>
      <c r="K349" s="1">
        <v>0.08</v>
      </c>
      <c r="L349" s="6">
        <f>if(J349&gt;QUARTILE!$B$3, "TOP", if(J349&lt;QUARTILE!$B$4, "BOTTOM", 0))</f>
        <v>0</v>
      </c>
      <c r="M349" s="6">
        <f t="shared" si="1"/>
        <v>2</v>
      </c>
      <c r="N349" s="6" t="str">
        <f t="shared" si="2"/>
        <v>Gen X</v>
      </c>
      <c r="O349" s="6" t="str">
        <f t="shared" si="3"/>
        <v>Low Income</v>
      </c>
    </row>
    <row r="350" hidden="1">
      <c r="A350" s="1">
        <v>100348.0</v>
      </c>
      <c r="B350" s="1">
        <v>50.0</v>
      </c>
      <c r="C350" s="1">
        <v>87000.0</v>
      </c>
      <c r="D350" s="1" t="s">
        <v>25</v>
      </c>
      <c r="E350" s="1">
        <v>41491.0</v>
      </c>
      <c r="F350" s="1">
        <v>3.0</v>
      </c>
      <c r="G350" s="1">
        <v>15.0</v>
      </c>
      <c r="H350" s="1">
        <v>3.0</v>
      </c>
      <c r="I350" s="1" t="s">
        <v>18</v>
      </c>
      <c r="J350" s="1">
        <v>0.625</v>
      </c>
      <c r="K350" s="1">
        <v>0.708</v>
      </c>
      <c r="L350" s="6">
        <f>if(J350&gt;QUARTILE!$B$3, "TOP", if(J350&lt;QUARTILE!$B$4, "BOTTOM", 0))</f>
        <v>0</v>
      </c>
      <c r="M350" s="6">
        <f t="shared" si="1"/>
        <v>1</v>
      </c>
      <c r="N350" s="6" t="str">
        <f t="shared" si="2"/>
        <v>Gen X</v>
      </c>
      <c r="O350" s="6" t="str">
        <f t="shared" si="3"/>
        <v>Medium Income</v>
      </c>
    </row>
    <row r="351" hidden="1">
      <c r="A351" s="1">
        <v>100349.0</v>
      </c>
      <c r="B351" s="1">
        <v>57.0</v>
      </c>
      <c r="C351" s="1">
        <v>70000.0</v>
      </c>
      <c r="D351" s="1" t="s">
        <v>25</v>
      </c>
      <c r="E351" s="1">
        <v>18262.67</v>
      </c>
      <c r="F351" s="1">
        <v>1.0</v>
      </c>
      <c r="G351" s="1">
        <v>16.0</v>
      </c>
      <c r="H351" s="1">
        <v>4.0</v>
      </c>
      <c r="I351" s="1" t="s">
        <v>22</v>
      </c>
      <c r="J351" s="1">
        <v>0.805</v>
      </c>
      <c r="K351" s="1">
        <v>0.975</v>
      </c>
      <c r="L351" s="6">
        <f>if(J351&gt;QUARTILE!$B$3, "TOP", if(J351&lt;QUARTILE!$B$4, "BOTTOM", 0))</f>
        <v>0</v>
      </c>
      <c r="M351" s="6">
        <f t="shared" si="1"/>
        <v>2</v>
      </c>
      <c r="N351" s="6" t="str">
        <f t="shared" si="2"/>
        <v>Gen X</v>
      </c>
      <c r="O351" s="6" t="str">
        <f t="shared" si="3"/>
        <v>Medium Income</v>
      </c>
    </row>
    <row r="352" hidden="1">
      <c r="A352" s="1">
        <v>100350.0</v>
      </c>
      <c r="B352" s="1">
        <v>56.0</v>
      </c>
      <c r="C352" s="1">
        <v>8000.0</v>
      </c>
      <c r="D352" s="1" t="s">
        <v>25</v>
      </c>
      <c r="E352" s="1">
        <v>23409.99</v>
      </c>
      <c r="F352" s="1">
        <v>1.0</v>
      </c>
      <c r="G352" s="1">
        <v>26.0</v>
      </c>
      <c r="H352" s="1">
        <v>2.0</v>
      </c>
      <c r="I352" s="1" t="s">
        <v>22</v>
      </c>
      <c r="J352" s="1">
        <v>0.817</v>
      </c>
      <c r="K352" s="1">
        <v>0.577</v>
      </c>
      <c r="L352" s="6" t="str">
        <f>if(J352&gt;QUARTILE!$B$3, "TOP", if(J352&lt;QUARTILE!$B$4, "BOTTOM", 0))</f>
        <v>TOP</v>
      </c>
      <c r="M352" s="6">
        <f t="shared" si="1"/>
        <v>2</v>
      </c>
      <c r="N352" s="6" t="str">
        <f t="shared" si="2"/>
        <v>Gen X</v>
      </c>
      <c r="O352" s="6" t="str">
        <f t="shared" si="3"/>
        <v>Low Income</v>
      </c>
    </row>
    <row r="353" hidden="1">
      <c r="A353" s="1">
        <v>100351.0</v>
      </c>
      <c r="B353" s="1">
        <v>35.0</v>
      </c>
      <c r="C353" s="1">
        <v>15000.0</v>
      </c>
      <c r="D353" s="1" t="s">
        <v>25</v>
      </c>
      <c r="E353" s="1">
        <v>23305.76</v>
      </c>
      <c r="F353" s="1">
        <v>3.0</v>
      </c>
      <c r="G353" s="1">
        <v>19.0</v>
      </c>
      <c r="H353" s="1">
        <v>13.0</v>
      </c>
      <c r="I353" s="1" t="s">
        <v>22</v>
      </c>
      <c r="J353" s="1">
        <v>0.55</v>
      </c>
      <c r="K353" s="1">
        <v>0.766</v>
      </c>
      <c r="L353" s="6">
        <f>if(J353&gt;QUARTILE!$B$3, "TOP", if(J353&lt;QUARTILE!$B$4, "BOTTOM", 0))</f>
        <v>0</v>
      </c>
      <c r="M353" s="6">
        <f t="shared" si="1"/>
        <v>2</v>
      </c>
      <c r="N353" s="6" t="str">
        <f t="shared" si="2"/>
        <v>Gen X</v>
      </c>
      <c r="O353" s="6" t="str">
        <f t="shared" si="3"/>
        <v>Low Income</v>
      </c>
    </row>
    <row r="354" hidden="1">
      <c r="A354" s="1">
        <v>100352.0</v>
      </c>
      <c r="B354" s="1">
        <v>57.0</v>
      </c>
      <c r="C354" s="1">
        <v>12000.0</v>
      </c>
      <c r="D354" s="1" t="s">
        <v>23</v>
      </c>
      <c r="E354" s="1">
        <v>24401.16</v>
      </c>
      <c r="F354" s="1">
        <v>3.0</v>
      </c>
      <c r="G354" s="1">
        <v>14.0</v>
      </c>
      <c r="H354" s="1">
        <v>9.0</v>
      </c>
      <c r="I354" s="1" t="s">
        <v>22</v>
      </c>
      <c r="J354" s="1">
        <v>0.217</v>
      </c>
      <c r="K354" s="1">
        <v>0.402</v>
      </c>
      <c r="L354" s="6" t="str">
        <f>if(J354&gt;QUARTILE!$B$3, "TOP", if(J354&lt;QUARTILE!$B$4, "BOTTOM", 0))</f>
        <v>BOTTOM</v>
      </c>
      <c r="M354" s="6">
        <f t="shared" si="1"/>
        <v>2</v>
      </c>
      <c r="N354" s="6" t="str">
        <f t="shared" si="2"/>
        <v>Gen X</v>
      </c>
      <c r="O354" s="6" t="str">
        <f t="shared" si="3"/>
        <v>Low Income</v>
      </c>
    </row>
    <row r="355" hidden="1">
      <c r="A355" s="1">
        <v>100353.0</v>
      </c>
      <c r="B355" s="1">
        <v>18.0</v>
      </c>
      <c r="C355" s="1">
        <v>21000.0</v>
      </c>
      <c r="D355" s="1" t="s">
        <v>23</v>
      </c>
      <c r="E355" s="1">
        <v>7743.08</v>
      </c>
      <c r="F355" s="1">
        <v>1.0</v>
      </c>
      <c r="G355" s="1">
        <v>14.0</v>
      </c>
      <c r="H355" s="1">
        <v>16.0</v>
      </c>
      <c r="I355" s="1" t="s">
        <v>22</v>
      </c>
      <c r="J355" s="1">
        <v>0.919</v>
      </c>
      <c r="K355" s="1">
        <v>0.562</v>
      </c>
      <c r="L355" s="6" t="str">
        <f>if(J355&gt;QUARTILE!$B$3, "TOP", if(J355&lt;QUARTILE!$B$4, "BOTTOM", 0))</f>
        <v>TOP</v>
      </c>
      <c r="M355" s="6">
        <f t="shared" si="1"/>
        <v>2</v>
      </c>
      <c r="N355" s="6" t="str">
        <f t="shared" si="2"/>
        <v>Millenial</v>
      </c>
      <c r="O355" s="6" t="str">
        <f t="shared" si="3"/>
        <v>Low Income</v>
      </c>
    </row>
    <row r="356" hidden="1">
      <c r="A356" s="1">
        <v>100354.0</v>
      </c>
      <c r="B356" s="1">
        <v>28.0</v>
      </c>
      <c r="C356" s="1">
        <v>25000.0</v>
      </c>
      <c r="D356" s="1" t="s">
        <v>23</v>
      </c>
      <c r="E356" s="1">
        <v>17144.47</v>
      </c>
      <c r="F356" s="1">
        <v>4.0</v>
      </c>
      <c r="G356" s="1">
        <v>12.0</v>
      </c>
      <c r="H356" s="1">
        <v>8.0</v>
      </c>
      <c r="I356" s="1" t="s">
        <v>22</v>
      </c>
      <c r="J356" s="1">
        <v>0.236</v>
      </c>
      <c r="K356" s="1">
        <v>0.297</v>
      </c>
      <c r="L356" s="6" t="str">
        <f>if(J356&gt;QUARTILE!$B$3, "TOP", if(J356&lt;QUARTILE!$B$4, "BOTTOM", 0))</f>
        <v>BOTTOM</v>
      </c>
      <c r="M356" s="6">
        <f t="shared" si="1"/>
        <v>2</v>
      </c>
      <c r="N356" s="6" t="str">
        <f t="shared" si="2"/>
        <v>Millenial</v>
      </c>
      <c r="O356" s="6" t="str">
        <f t="shared" si="3"/>
        <v>Low Income</v>
      </c>
    </row>
    <row r="357" hidden="1">
      <c r="A357" s="1">
        <v>100355.0</v>
      </c>
      <c r="B357" s="1">
        <v>45.0</v>
      </c>
      <c r="C357" s="1">
        <v>25000.0</v>
      </c>
      <c r="D357" s="1" t="s">
        <v>27</v>
      </c>
      <c r="E357" s="1">
        <v>18034.72</v>
      </c>
      <c r="F357" s="1">
        <v>4.0</v>
      </c>
      <c r="G357" s="1">
        <v>21.0</v>
      </c>
      <c r="H357" s="1">
        <v>13.0</v>
      </c>
      <c r="I357" s="1" t="s">
        <v>22</v>
      </c>
      <c r="J357" s="1">
        <v>0.578</v>
      </c>
      <c r="K357" s="1">
        <v>0.647</v>
      </c>
      <c r="L357" s="6">
        <f>if(J357&gt;QUARTILE!$B$3, "TOP", if(J357&lt;QUARTILE!$B$4, "BOTTOM", 0))</f>
        <v>0</v>
      </c>
      <c r="M357" s="6">
        <f t="shared" si="1"/>
        <v>2</v>
      </c>
      <c r="N357" s="6" t="str">
        <f t="shared" si="2"/>
        <v>Gen X</v>
      </c>
      <c r="O357" s="6" t="str">
        <f t="shared" si="3"/>
        <v>Low Income</v>
      </c>
    </row>
    <row r="358" hidden="1">
      <c r="A358" s="1">
        <v>100356.0</v>
      </c>
      <c r="B358" s="1">
        <v>74.0</v>
      </c>
      <c r="C358" s="1">
        <v>41000.0</v>
      </c>
      <c r="D358" s="1" t="s">
        <v>23</v>
      </c>
      <c r="E358" s="1">
        <v>7568.82</v>
      </c>
      <c r="F358" s="1">
        <v>3.0</v>
      </c>
      <c r="G358" s="1">
        <v>18.0</v>
      </c>
      <c r="H358" s="1">
        <v>5.0</v>
      </c>
      <c r="I358" s="1" t="s">
        <v>22</v>
      </c>
      <c r="J358" s="1">
        <v>0.577</v>
      </c>
      <c r="K358" s="1">
        <v>0.246</v>
      </c>
      <c r="L358" s="6">
        <f>if(J358&gt;QUARTILE!$B$3, "TOP", if(J358&lt;QUARTILE!$B$4, "BOTTOM", 0))</f>
        <v>0</v>
      </c>
      <c r="M358" s="6">
        <f t="shared" si="1"/>
        <v>2</v>
      </c>
      <c r="N358" s="6" t="str">
        <f t="shared" si="2"/>
        <v>Baby Boomer</v>
      </c>
      <c r="O358" s="6" t="str">
        <f t="shared" si="3"/>
        <v>Low Income</v>
      </c>
    </row>
    <row r="359" hidden="1">
      <c r="A359" s="1">
        <v>100357.0</v>
      </c>
      <c r="B359" s="1">
        <v>42.0</v>
      </c>
      <c r="C359" s="1">
        <v>54000.0</v>
      </c>
      <c r="D359" s="1" t="s">
        <v>23</v>
      </c>
      <c r="E359" s="1">
        <v>8611.12</v>
      </c>
      <c r="F359" s="1">
        <v>1.0</v>
      </c>
      <c r="G359" s="1">
        <v>23.0</v>
      </c>
      <c r="H359" s="1">
        <v>9.0</v>
      </c>
      <c r="I359" s="1" t="s">
        <v>22</v>
      </c>
      <c r="J359" s="1">
        <v>0.437</v>
      </c>
      <c r="K359" s="1">
        <v>0.153</v>
      </c>
      <c r="L359" s="6">
        <f>if(J359&gt;QUARTILE!$B$3, "TOP", if(J359&lt;QUARTILE!$B$4, "BOTTOM", 0))</f>
        <v>0</v>
      </c>
      <c r="M359" s="6">
        <f t="shared" si="1"/>
        <v>2</v>
      </c>
      <c r="N359" s="6" t="str">
        <f t="shared" si="2"/>
        <v>Gen X</v>
      </c>
      <c r="O359" s="6" t="str">
        <f t="shared" si="3"/>
        <v>Medium Income</v>
      </c>
    </row>
    <row r="360" hidden="1">
      <c r="A360" s="1">
        <v>100358.0</v>
      </c>
      <c r="B360" s="1">
        <v>67.0</v>
      </c>
      <c r="C360" s="1">
        <v>39000.0</v>
      </c>
      <c r="D360" s="1" t="s">
        <v>17</v>
      </c>
      <c r="E360" s="1">
        <v>28730.44</v>
      </c>
      <c r="F360" s="1">
        <v>1.0</v>
      </c>
      <c r="G360" s="1">
        <v>17.0</v>
      </c>
      <c r="H360" s="1">
        <v>7.0</v>
      </c>
      <c r="I360" s="1" t="s">
        <v>22</v>
      </c>
      <c r="J360" s="1">
        <v>0.953</v>
      </c>
      <c r="K360" s="1">
        <v>0.899</v>
      </c>
      <c r="L360" s="6" t="str">
        <f>if(J360&gt;QUARTILE!$B$3, "TOP", if(J360&lt;QUARTILE!$B$4, "BOTTOM", 0))</f>
        <v>TOP</v>
      </c>
      <c r="M360" s="6">
        <f t="shared" si="1"/>
        <v>2</v>
      </c>
      <c r="N360" s="6" t="str">
        <f t="shared" si="2"/>
        <v>Baby Boomer</v>
      </c>
      <c r="O360" s="6" t="str">
        <f t="shared" si="3"/>
        <v>Low Income</v>
      </c>
    </row>
    <row r="361" hidden="1">
      <c r="A361" s="1">
        <v>100359.0</v>
      </c>
      <c r="B361" s="1">
        <v>40.0</v>
      </c>
      <c r="C361" s="1">
        <v>16000.0</v>
      </c>
      <c r="D361" s="1" t="s">
        <v>23</v>
      </c>
      <c r="E361" s="1">
        <v>17480.14</v>
      </c>
      <c r="F361" s="1">
        <v>2.0</v>
      </c>
      <c r="G361" s="1">
        <v>18.0</v>
      </c>
      <c r="H361" s="1">
        <v>5.0</v>
      </c>
      <c r="I361" s="1" t="s">
        <v>22</v>
      </c>
      <c r="J361" s="1">
        <v>0.727</v>
      </c>
      <c r="K361" s="1">
        <v>0.864</v>
      </c>
      <c r="L361" s="6">
        <f>if(J361&gt;QUARTILE!$B$3, "TOP", if(J361&lt;QUARTILE!$B$4, "BOTTOM", 0))</f>
        <v>0</v>
      </c>
      <c r="M361" s="6">
        <f t="shared" si="1"/>
        <v>2</v>
      </c>
      <c r="N361" s="6" t="str">
        <f t="shared" si="2"/>
        <v>Gen X</v>
      </c>
      <c r="O361" s="6" t="str">
        <f t="shared" si="3"/>
        <v>Low Income</v>
      </c>
    </row>
    <row r="362" hidden="1">
      <c r="A362" s="1">
        <v>100360.0</v>
      </c>
      <c r="B362" s="1">
        <v>48.0</v>
      </c>
      <c r="C362" s="1">
        <v>14000.0</v>
      </c>
      <c r="D362" s="1" t="s">
        <v>27</v>
      </c>
      <c r="E362" s="1">
        <v>3231.83</v>
      </c>
      <c r="F362" s="1">
        <v>1.0</v>
      </c>
      <c r="G362" s="1">
        <v>15.0</v>
      </c>
      <c r="H362" s="1">
        <v>10.0</v>
      </c>
      <c r="I362" s="1" t="s">
        <v>22</v>
      </c>
      <c r="J362" s="1">
        <v>0.47</v>
      </c>
      <c r="K362" s="1">
        <v>0.835</v>
      </c>
      <c r="L362" s="6">
        <f>if(J362&gt;QUARTILE!$B$3, "TOP", if(J362&lt;QUARTILE!$B$4, "BOTTOM", 0))</f>
        <v>0</v>
      </c>
      <c r="M362" s="6">
        <f t="shared" si="1"/>
        <v>2</v>
      </c>
      <c r="N362" s="6" t="str">
        <f t="shared" si="2"/>
        <v>Gen X</v>
      </c>
      <c r="O362" s="6" t="str">
        <f t="shared" si="3"/>
        <v>Low Income</v>
      </c>
    </row>
    <row r="363" hidden="1">
      <c r="A363" s="1">
        <v>100361.0</v>
      </c>
      <c r="B363" s="1">
        <v>47.0</v>
      </c>
      <c r="C363" s="1">
        <v>22000.0</v>
      </c>
      <c r="D363" s="1" t="s">
        <v>25</v>
      </c>
      <c r="E363" s="1">
        <v>36358.41</v>
      </c>
      <c r="F363" s="1">
        <v>4.0</v>
      </c>
      <c r="G363" s="1">
        <v>21.0</v>
      </c>
      <c r="H363" s="1">
        <v>9.0</v>
      </c>
      <c r="I363" s="1" t="s">
        <v>18</v>
      </c>
      <c r="J363" s="1">
        <v>0.593</v>
      </c>
      <c r="K363" s="1">
        <v>0.672</v>
      </c>
      <c r="L363" s="6">
        <f>if(J363&gt;QUARTILE!$B$3, "TOP", if(J363&lt;QUARTILE!$B$4, "BOTTOM", 0))</f>
        <v>0</v>
      </c>
      <c r="M363" s="6">
        <f t="shared" si="1"/>
        <v>1</v>
      </c>
      <c r="N363" s="6" t="str">
        <f t="shared" si="2"/>
        <v>Gen X</v>
      </c>
      <c r="O363" s="6" t="str">
        <f t="shared" si="3"/>
        <v>Low Income</v>
      </c>
    </row>
    <row r="364" hidden="1">
      <c r="A364" s="1">
        <v>100362.0</v>
      </c>
      <c r="B364" s="1">
        <v>59.0</v>
      </c>
      <c r="C364" s="1">
        <v>28000.0</v>
      </c>
      <c r="D364" s="1" t="s">
        <v>23</v>
      </c>
      <c r="E364" s="1">
        <v>42931.17</v>
      </c>
      <c r="F364" s="1">
        <v>2.0</v>
      </c>
      <c r="G364" s="1">
        <v>22.0</v>
      </c>
      <c r="H364" s="1">
        <v>6.0</v>
      </c>
      <c r="I364" s="1" t="s">
        <v>18</v>
      </c>
      <c r="J364" s="1">
        <v>0.242</v>
      </c>
      <c r="K364" s="1">
        <v>0.63</v>
      </c>
      <c r="L364" s="6" t="str">
        <f>if(J364&gt;QUARTILE!$B$3, "TOP", if(J364&lt;QUARTILE!$B$4, "BOTTOM", 0))</f>
        <v>BOTTOM</v>
      </c>
      <c r="M364" s="6">
        <f t="shared" si="1"/>
        <v>1</v>
      </c>
      <c r="N364" s="6" t="str">
        <f t="shared" si="2"/>
        <v>Gen X</v>
      </c>
      <c r="O364" s="6" t="str">
        <f t="shared" si="3"/>
        <v>Low Income</v>
      </c>
    </row>
    <row r="365" hidden="1">
      <c r="A365" s="1">
        <v>100363.0</v>
      </c>
      <c r="B365" s="1">
        <v>52.0</v>
      </c>
      <c r="C365" s="1">
        <v>20000.0</v>
      </c>
      <c r="D365" s="1" t="s">
        <v>25</v>
      </c>
      <c r="E365" s="1">
        <v>12552.48</v>
      </c>
      <c r="F365" s="1">
        <v>4.0</v>
      </c>
      <c r="G365" s="1">
        <v>17.0</v>
      </c>
      <c r="H365" s="1">
        <v>2.0</v>
      </c>
      <c r="I365" s="1" t="s">
        <v>22</v>
      </c>
      <c r="J365" s="1">
        <v>0.831</v>
      </c>
      <c r="K365" s="1">
        <v>0.825</v>
      </c>
      <c r="L365" s="6" t="str">
        <f>if(J365&gt;QUARTILE!$B$3, "TOP", if(J365&lt;QUARTILE!$B$4, "BOTTOM", 0))</f>
        <v>TOP</v>
      </c>
      <c r="M365" s="6">
        <f t="shared" si="1"/>
        <v>2</v>
      </c>
      <c r="N365" s="6" t="str">
        <f t="shared" si="2"/>
        <v>Gen X</v>
      </c>
      <c r="O365" s="6" t="str">
        <f t="shared" si="3"/>
        <v>Low Income</v>
      </c>
    </row>
    <row r="366" hidden="1">
      <c r="A366" s="1">
        <v>100364.0</v>
      </c>
      <c r="B366" s="1">
        <v>24.0</v>
      </c>
      <c r="C366" s="1">
        <v>10000.0</v>
      </c>
      <c r="D366" s="1" t="s">
        <v>23</v>
      </c>
      <c r="E366" s="1">
        <v>4686.81</v>
      </c>
      <c r="F366" s="1">
        <v>5.0</v>
      </c>
      <c r="G366" s="1">
        <v>17.0</v>
      </c>
      <c r="H366" s="1">
        <v>16.0</v>
      </c>
      <c r="I366" s="1" t="s">
        <v>22</v>
      </c>
      <c r="J366" s="1">
        <v>0.134</v>
      </c>
      <c r="K366" s="1">
        <v>0.16</v>
      </c>
      <c r="L366" s="6" t="str">
        <f>if(J366&gt;QUARTILE!$B$3, "TOP", if(J366&lt;QUARTILE!$B$4, "BOTTOM", 0))</f>
        <v>BOTTOM</v>
      </c>
      <c r="M366" s="6">
        <f t="shared" si="1"/>
        <v>2</v>
      </c>
      <c r="N366" s="6" t="str">
        <f t="shared" si="2"/>
        <v>Millenial</v>
      </c>
      <c r="O366" s="6" t="str">
        <f t="shared" si="3"/>
        <v>Low Income</v>
      </c>
    </row>
    <row r="367" hidden="1">
      <c r="A367" s="1">
        <v>100365.0</v>
      </c>
      <c r="B367" s="1">
        <v>77.0</v>
      </c>
      <c r="C367" s="1">
        <v>33000.0</v>
      </c>
      <c r="D367" s="1" t="s">
        <v>17</v>
      </c>
      <c r="E367" s="1">
        <v>58979.45</v>
      </c>
      <c r="F367" s="1">
        <v>3.0</v>
      </c>
      <c r="G367" s="1">
        <v>21.0</v>
      </c>
      <c r="H367" s="1">
        <v>6.0</v>
      </c>
      <c r="I367" s="1" t="s">
        <v>18</v>
      </c>
      <c r="J367" s="1">
        <v>0.301</v>
      </c>
      <c r="K367" s="1">
        <v>0.77</v>
      </c>
      <c r="L367" s="6" t="str">
        <f>if(J367&gt;QUARTILE!$B$3, "TOP", if(J367&lt;QUARTILE!$B$4, "BOTTOM", 0))</f>
        <v>BOTTOM</v>
      </c>
      <c r="M367" s="6">
        <f t="shared" si="1"/>
        <v>1</v>
      </c>
      <c r="N367" s="6" t="str">
        <f t="shared" si="2"/>
        <v>Baby Boomer</v>
      </c>
      <c r="O367" s="6" t="str">
        <f t="shared" si="3"/>
        <v>Low Income</v>
      </c>
    </row>
    <row r="368" hidden="1">
      <c r="A368" s="1">
        <v>100366.0</v>
      </c>
      <c r="B368" s="1">
        <v>33.0</v>
      </c>
      <c r="C368" s="1">
        <v>17000.0</v>
      </c>
      <c r="D368" s="1" t="s">
        <v>25</v>
      </c>
      <c r="E368" s="1">
        <v>42787.15</v>
      </c>
      <c r="F368" s="1">
        <v>5.0</v>
      </c>
      <c r="G368" s="1">
        <v>16.0</v>
      </c>
      <c r="H368" s="1">
        <v>10.0</v>
      </c>
      <c r="I368" s="1" t="s">
        <v>18</v>
      </c>
      <c r="J368" s="1">
        <v>0.314</v>
      </c>
      <c r="K368" s="1">
        <v>0.768</v>
      </c>
      <c r="L368" s="6" t="str">
        <f>if(J368&gt;QUARTILE!$B$3, "TOP", if(J368&lt;QUARTILE!$B$4, "BOTTOM", 0))</f>
        <v>BOTTOM</v>
      </c>
      <c r="M368" s="6">
        <f t="shared" si="1"/>
        <v>1</v>
      </c>
      <c r="N368" s="6" t="str">
        <f t="shared" si="2"/>
        <v>Gen X</v>
      </c>
      <c r="O368" s="6" t="str">
        <f t="shared" si="3"/>
        <v>Low Income</v>
      </c>
    </row>
    <row r="369" hidden="1">
      <c r="A369" s="1">
        <v>100367.0</v>
      </c>
      <c r="B369" s="1">
        <v>43.0</v>
      </c>
      <c r="C369" s="1">
        <v>17000.0</v>
      </c>
      <c r="D369" s="1" t="s">
        <v>23</v>
      </c>
      <c r="E369" s="1">
        <v>5604.38</v>
      </c>
      <c r="F369" s="1">
        <v>3.0</v>
      </c>
      <c r="G369" s="1">
        <v>16.0</v>
      </c>
      <c r="H369" s="1">
        <v>9.0</v>
      </c>
      <c r="I369" s="1" t="s">
        <v>22</v>
      </c>
      <c r="J369" s="1">
        <v>0.118</v>
      </c>
      <c r="K369" s="1">
        <v>0.716</v>
      </c>
      <c r="L369" s="6" t="str">
        <f>if(J369&gt;QUARTILE!$B$3, "TOP", if(J369&lt;QUARTILE!$B$4, "BOTTOM", 0))</f>
        <v>BOTTOM</v>
      </c>
      <c r="M369" s="6">
        <f t="shared" si="1"/>
        <v>2</v>
      </c>
      <c r="N369" s="6" t="str">
        <f t="shared" si="2"/>
        <v>Gen X</v>
      </c>
      <c r="O369" s="6" t="str">
        <f t="shared" si="3"/>
        <v>Low Income</v>
      </c>
    </row>
    <row r="370" hidden="1">
      <c r="A370" s="1">
        <v>100368.0</v>
      </c>
      <c r="B370" s="1">
        <v>65.0</v>
      </c>
      <c r="C370" s="1">
        <v>21000.0</v>
      </c>
      <c r="D370" s="1" t="s">
        <v>23</v>
      </c>
      <c r="E370" s="1">
        <v>2009.53</v>
      </c>
      <c r="F370" s="1">
        <v>4.0</v>
      </c>
      <c r="G370" s="1">
        <v>18.0</v>
      </c>
      <c r="H370" s="1">
        <v>3.0</v>
      </c>
      <c r="I370" s="1" t="s">
        <v>22</v>
      </c>
      <c r="J370" s="1">
        <v>0.88</v>
      </c>
      <c r="K370" s="1">
        <v>0.549</v>
      </c>
      <c r="L370" s="6" t="str">
        <f>if(J370&gt;QUARTILE!$B$3, "TOP", if(J370&lt;QUARTILE!$B$4, "BOTTOM", 0))</f>
        <v>TOP</v>
      </c>
      <c r="M370" s="6">
        <f t="shared" si="1"/>
        <v>2</v>
      </c>
      <c r="N370" s="6" t="str">
        <f t="shared" si="2"/>
        <v>Baby Boomer</v>
      </c>
      <c r="O370" s="6" t="str">
        <f t="shared" si="3"/>
        <v>Low Income</v>
      </c>
    </row>
    <row r="371" hidden="1">
      <c r="A371" s="1">
        <v>100369.0</v>
      </c>
      <c r="B371" s="1">
        <v>74.0</v>
      </c>
      <c r="C371" s="1">
        <v>19000.0</v>
      </c>
      <c r="D371" s="1" t="s">
        <v>25</v>
      </c>
      <c r="E371" s="1">
        <v>11619.73</v>
      </c>
      <c r="F371" s="1">
        <v>4.0</v>
      </c>
      <c r="G371" s="1">
        <v>15.0</v>
      </c>
      <c r="H371" s="1">
        <v>4.0</v>
      </c>
      <c r="I371" s="1" t="s">
        <v>22</v>
      </c>
      <c r="J371" s="1">
        <v>0.956</v>
      </c>
      <c r="K371" s="1">
        <v>0.186</v>
      </c>
      <c r="L371" s="6" t="str">
        <f>if(J371&gt;QUARTILE!$B$3, "TOP", if(J371&lt;QUARTILE!$B$4, "BOTTOM", 0))</f>
        <v>TOP</v>
      </c>
      <c r="M371" s="6">
        <f t="shared" si="1"/>
        <v>2</v>
      </c>
      <c r="N371" s="6" t="str">
        <f t="shared" si="2"/>
        <v>Baby Boomer</v>
      </c>
      <c r="O371" s="6" t="str">
        <f t="shared" si="3"/>
        <v>Low Income</v>
      </c>
    </row>
    <row r="372" hidden="1">
      <c r="A372" s="1">
        <v>100370.0</v>
      </c>
      <c r="B372" s="1">
        <v>69.0</v>
      </c>
      <c r="C372" s="1">
        <v>18000.0</v>
      </c>
      <c r="D372" s="1" t="s">
        <v>23</v>
      </c>
      <c r="E372" s="1">
        <v>22564.76</v>
      </c>
      <c r="F372" s="1">
        <v>5.0</v>
      </c>
      <c r="G372" s="1">
        <v>15.0</v>
      </c>
      <c r="H372" s="1">
        <v>4.0</v>
      </c>
      <c r="I372" s="1" t="s">
        <v>22</v>
      </c>
      <c r="J372" s="1">
        <v>0.676</v>
      </c>
      <c r="K372" s="1">
        <v>0.816</v>
      </c>
      <c r="L372" s="6">
        <f>if(J372&gt;QUARTILE!$B$3, "TOP", if(J372&lt;QUARTILE!$B$4, "BOTTOM", 0))</f>
        <v>0</v>
      </c>
      <c r="M372" s="6">
        <f t="shared" si="1"/>
        <v>2</v>
      </c>
      <c r="N372" s="6" t="str">
        <f t="shared" si="2"/>
        <v>Baby Boomer</v>
      </c>
      <c r="O372" s="6" t="str">
        <f t="shared" si="3"/>
        <v>Low Income</v>
      </c>
    </row>
    <row r="373" hidden="1">
      <c r="A373" s="1">
        <v>100371.0</v>
      </c>
      <c r="B373" s="1">
        <v>77.0</v>
      </c>
      <c r="C373" s="1">
        <v>10000.0</v>
      </c>
      <c r="D373" s="1" t="s">
        <v>23</v>
      </c>
      <c r="E373" s="1">
        <v>3856.86</v>
      </c>
      <c r="F373" s="1">
        <v>3.0</v>
      </c>
      <c r="G373" s="1">
        <v>15.0</v>
      </c>
      <c r="H373" s="1">
        <v>5.0</v>
      </c>
      <c r="I373" s="1" t="s">
        <v>22</v>
      </c>
      <c r="J373" s="1">
        <v>0.928</v>
      </c>
      <c r="K373" s="1">
        <v>0.577</v>
      </c>
      <c r="L373" s="6" t="str">
        <f>if(J373&gt;QUARTILE!$B$3, "TOP", if(J373&lt;QUARTILE!$B$4, "BOTTOM", 0))</f>
        <v>TOP</v>
      </c>
      <c r="M373" s="6">
        <f t="shared" si="1"/>
        <v>2</v>
      </c>
      <c r="N373" s="6" t="str">
        <f t="shared" si="2"/>
        <v>Baby Boomer</v>
      </c>
      <c r="O373" s="6" t="str">
        <f t="shared" si="3"/>
        <v>Low Income</v>
      </c>
    </row>
    <row r="374" hidden="1">
      <c r="A374" s="1">
        <v>100372.0</v>
      </c>
      <c r="B374" s="1">
        <v>66.0</v>
      </c>
      <c r="C374" s="1">
        <v>21000.0</v>
      </c>
      <c r="D374" s="1" t="s">
        <v>25</v>
      </c>
      <c r="E374" s="1">
        <v>14398.56</v>
      </c>
      <c r="F374" s="1">
        <v>3.0</v>
      </c>
      <c r="G374" s="1">
        <v>21.0</v>
      </c>
      <c r="H374" s="1">
        <v>2.0</v>
      </c>
      <c r="I374" s="1" t="s">
        <v>22</v>
      </c>
      <c r="J374" s="1">
        <v>0.725</v>
      </c>
      <c r="K374" s="1">
        <v>0.611</v>
      </c>
      <c r="L374" s="6">
        <f>if(J374&gt;QUARTILE!$B$3, "TOP", if(J374&lt;QUARTILE!$B$4, "BOTTOM", 0))</f>
        <v>0</v>
      </c>
      <c r="M374" s="6">
        <f t="shared" si="1"/>
        <v>2</v>
      </c>
      <c r="N374" s="6" t="str">
        <f t="shared" si="2"/>
        <v>Baby Boomer</v>
      </c>
      <c r="O374" s="6" t="str">
        <f t="shared" si="3"/>
        <v>Low Income</v>
      </c>
    </row>
    <row r="375" hidden="1">
      <c r="A375" s="1">
        <v>100373.0</v>
      </c>
      <c r="B375" s="1">
        <v>19.0</v>
      </c>
      <c r="C375" s="1">
        <v>34000.0</v>
      </c>
      <c r="D375" s="1" t="s">
        <v>17</v>
      </c>
      <c r="E375" s="1">
        <v>11082.16</v>
      </c>
      <c r="F375" s="1">
        <v>2.0</v>
      </c>
      <c r="G375" s="1">
        <v>12.0</v>
      </c>
      <c r="H375" s="1">
        <v>18.0</v>
      </c>
      <c r="I375" s="1" t="s">
        <v>22</v>
      </c>
      <c r="J375" s="1">
        <v>0.685</v>
      </c>
      <c r="K375" s="1">
        <v>0.607</v>
      </c>
      <c r="L375" s="6">
        <f>if(J375&gt;QUARTILE!$B$3, "TOP", if(J375&lt;QUARTILE!$B$4, "BOTTOM", 0))</f>
        <v>0</v>
      </c>
      <c r="M375" s="6">
        <f t="shared" si="1"/>
        <v>2</v>
      </c>
      <c r="N375" s="6" t="str">
        <f t="shared" si="2"/>
        <v>Millenial</v>
      </c>
      <c r="O375" s="6" t="str">
        <f t="shared" si="3"/>
        <v>Low Income</v>
      </c>
    </row>
    <row r="376" hidden="1">
      <c r="A376" s="1">
        <v>100374.0</v>
      </c>
      <c r="B376" s="1">
        <v>18.0</v>
      </c>
      <c r="C376" s="1">
        <v>26000.0</v>
      </c>
      <c r="D376" s="1" t="s">
        <v>25</v>
      </c>
      <c r="E376" s="1">
        <v>44245.96</v>
      </c>
      <c r="F376" s="1">
        <v>1.0</v>
      </c>
      <c r="G376" s="1">
        <v>15.0</v>
      </c>
      <c r="H376" s="1">
        <v>15.0</v>
      </c>
      <c r="I376" s="1" t="s">
        <v>18</v>
      </c>
      <c r="J376" s="1">
        <v>1.0</v>
      </c>
      <c r="K376" s="1">
        <v>0.767</v>
      </c>
      <c r="L376" s="6" t="str">
        <f>if(J376&gt;QUARTILE!$B$3, "TOP", if(J376&lt;QUARTILE!$B$4, "BOTTOM", 0))</f>
        <v>TOP</v>
      </c>
      <c r="M376" s="6">
        <f t="shared" si="1"/>
        <v>1</v>
      </c>
      <c r="N376" s="6" t="str">
        <f t="shared" si="2"/>
        <v>Millenial</v>
      </c>
      <c r="O376" s="6" t="str">
        <f t="shared" si="3"/>
        <v>Low Income</v>
      </c>
    </row>
    <row r="377" hidden="1">
      <c r="A377" s="1">
        <v>100375.0</v>
      </c>
      <c r="B377" s="1">
        <v>65.0</v>
      </c>
      <c r="C377" s="1">
        <v>39000.0</v>
      </c>
      <c r="D377" s="1" t="s">
        <v>27</v>
      </c>
      <c r="E377" s="1">
        <v>11227.18</v>
      </c>
      <c r="F377" s="1">
        <v>2.0</v>
      </c>
      <c r="G377" s="1">
        <v>20.0</v>
      </c>
      <c r="H377" s="1">
        <v>6.0</v>
      </c>
      <c r="I377" s="1" t="s">
        <v>22</v>
      </c>
      <c r="J377" s="1">
        <v>0.092</v>
      </c>
      <c r="K377" s="1">
        <v>0.137</v>
      </c>
      <c r="L377" s="6" t="str">
        <f>if(J377&gt;QUARTILE!$B$3, "TOP", if(J377&lt;QUARTILE!$B$4, "BOTTOM", 0))</f>
        <v>BOTTOM</v>
      </c>
      <c r="M377" s="6">
        <f t="shared" si="1"/>
        <v>2</v>
      </c>
      <c r="N377" s="6" t="str">
        <f t="shared" si="2"/>
        <v>Baby Boomer</v>
      </c>
      <c r="O377" s="6" t="str">
        <f t="shared" si="3"/>
        <v>Low Income</v>
      </c>
    </row>
    <row r="378" hidden="1">
      <c r="A378" s="1">
        <v>100376.0</v>
      </c>
      <c r="B378" s="1">
        <v>79.0</v>
      </c>
      <c r="C378" s="1">
        <v>14000.0</v>
      </c>
      <c r="D378" s="1" t="s">
        <v>17</v>
      </c>
      <c r="E378" s="1">
        <v>15261.8</v>
      </c>
      <c r="F378" s="1">
        <v>4.0</v>
      </c>
      <c r="G378" s="1">
        <v>12.0</v>
      </c>
      <c r="H378" s="1">
        <v>4.0</v>
      </c>
      <c r="I378" s="1" t="s">
        <v>22</v>
      </c>
      <c r="J378" s="1">
        <v>0.055</v>
      </c>
      <c r="K378" s="1">
        <v>0.012</v>
      </c>
      <c r="L378" s="6" t="str">
        <f>if(J378&gt;QUARTILE!$B$3, "TOP", if(J378&lt;QUARTILE!$B$4, "BOTTOM", 0))</f>
        <v>BOTTOM</v>
      </c>
      <c r="M378" s="6">
        <f t="shared" si="1"/>
        <v>2</v>
      </c>
      <c r="N378" s="6" t="str">
        <f t="shared" si="2"/>
        <v>Baby Boomer</v>
      </c>
      <c r="O378" s="6" t="str">
        <f t="shared" si="3"/>
        <v>Low Income</v>
      </c>
    </row>
    <row r="379" hidden="1">
      <c r="A379" s="1">
        <v>100377.0</v>
      </c>
      <c r="B379" s="1">
        <v>29.0</v>
      </c>
      <c r="C379" s="1">
        <v>10000.0</v>
      </c>
      <c r="D379" s="1" t="s">
        <v>23</v>
      </c>
      <c r="E379" s="1">
        <v>62149.46</v>
      </c>
      <c r="F379" s="1">
        <v>5.0</v>
      </c>
      <c r="G379" s="1">
        <v>16.0</v>
      </c>
      <c r="H379" s="1">
        <v>17.0</v>
      </c>
      <c r="I379" s="1" t="s">
        <v>22</v>
      </c>
      <c r="J379" s="1">
        <v>0.204</v>
      </c>
      <c r="K379" s="1">
        <v>0.074</v>
      </c>
      <c r="L379" s="6" t="str">
        <f>if(J379&gt;QUARTILE!$B$3, "TOP", if(J379&lt;QUARTILE!$B$4, "BOTTOM", 0))</f>
        <v>BOTTOM</v>
      </c>
      <c r="M379" s="6">
        <f t="shared" si="1"/>
        <v>2</v>
      </c>
      <c r="N379" s="6" t="str">
        <f t="shared" si="2"/>
        <v>Millenial</v>
      </c>
      <c r="O379" s="6" t="str">
        <f t="shared" si="3"/>
        <v>Low Income</v>
      </c>
    </row>
    <row r="380" hidden="1">
      <c r="A380" s="1">
        <v>100378.0</v>
      </c>
      <c r="B380" s="1">
        <v>22.0</v>
      </c>
      <c r="C380" s="1">
        <v>19000.0</v>
      </c>
      <c r="D380" s="1" t="s">
        <v>17</v>
      </c>
      <c r="E380" s="1">
        <v>7124.69</v>
      </c>
      <c r="F380" s="1">
        <v>3.0</v>
      </c>
      <c r="G380" s="1">
        <v>18.0</v>
      </c>
      <c r="H380" s="1">
        <v>15.0</v>
      </c>
      <c r="I380" s="1" t="s">
        <v>22</v>
      </c>
      <c r="J380" s="1">
        <v>0.418</v>
      </c>
      <c r="K380" s="1">
        <v>0.492</v>
      </c>
      <c r="L380" s="6">
        <f>if(J380&gt;QUARTILE!$B$3, "TOP", if(J380&lt;QUARTILE!$B$4, "BOTTOM", 0))</f>
        <v>0</v>
      </c>
      <c r="M380" s="6">
        <f t="shared" si="1"/>
        <v>2</v>
      </c>
      <c r="N380" s="6" t="str">
        <f t="shared" si="2"/>
        <v>Millenial</v>
      </c>
      <c r="O380" s="6" t="str">
        <f t="shared" si="3"/>
        <v>Low Income</v>
      </c>
    </row>
    <row r="381" hidden="1">
      <c r="A381" s="1">
        <v>100379.0</v>
      </c>
      <c r="B381" s="1">
        <v>54.0</v>
      </c>
      <c r="C381" s="1">
        <v>15000.0</v>
      </c>
      <c r="D381" s="1" t="s">
        <v>27</v>
      </c>
      <c r="E381" s="1">
        <v>6821.4</v>
      </c>
      <c r="F381" s="1">
        <v>2.0</v>
      </c>
      <c r="G381" s="1">
        <v>24.0</v>
      </c>
      <c r="H381" s="1">
        <v>5.0</v>
      </c>
      <c r="I381" s="1" t="s">
        <v>22</v>
      </c>
      <c r="J381" s="1">
        <v>0.946</v>
      </c>
      <c r="K381" s="1">
        <v>0.469</v>
      </c>
      <c r="L381" s="6" t="str">
        <f>if(J381&gt;QUARTILE!$B$3, "TOP", if(J381&lt;QUARTILE!$B$4, "BOTTOM", 0))</f>
        <v>TOP</v>
      </c>
      <c r="M381" s="6">
        <f t="shared" si="1"/>
        <v>2</v>
      </c>
      <c r="N381" s="6" t="str">
        <f t="shared" si="2"/>
        <v>Gen X</v>
      </c>
      <c r="O381" s="6" t="str">
        <f t="shared" si="3"/>
        <v>Low Income</v>
      </c>
    </row>
    <row r="382" hidden="1">
      <c r="A382" s="1">
        <v>100380.0</v>
      </c>
      <c r="B382" s="1">
        <v>49.0</v>
      </c>
      <c r="C382" s="1">
        <v>16000.0</v>
      </c>
      <c r="D382" s="1" t="s">
        <v>25</v>
      </c>
      <c r="E382" s="1">
        <v>32148.31</v>
      </c>
      <c r="F382" s="1">
        <v>5.0</v>
      </c>
      <c r="G382" s="1">
        <v>21.0</v>
      </c>
      <c r="H382" s="1">
        <v>7.0</v>
      </c>
      <c r="I382" s="1" t="s">
        <v>18</v>
      </c>
      <c r="J382" s="1">
        <v>1.0</v>
      </c>
      <c r="K382" s="1">
        <v>0.362</v>
      </c>
      <c r="L382" s="6" t="str">
        <f>if(J382&gt;QUARTILE!$B$3, "TOP", if(J382&lt;QUARTILE!$B$4, "BOTTOM", 0))</f>
        <v>TOP</v>
      </c>
      <c r="M382" s="6">
        <f t="shared" si="1"/>
        <v>1</v>
      </c>
      <c r="N382" s="6" t="str">
        <f t="shared" si="2"/>
        <v>Gen X</v>
      </c>
      <c r="O382" s="6" t="str">
        <f t="shared" si="3"/>
        <v>Low Income</v>
      </c>
    </row>
    <row r="383" hidden="1">
      <c r="A383" s="1">
        <v>100381.0</v>
      </c>
      <c r="B383" s="1">
        <v>76.0</v>
      </c>
      <c r="C383" s="1">
        <v>25000.0</v>
      </c>
      <c r="D383" s="1" t="s">
        <v>30</v>
      </c>
      <c r="E383" s="1">
        <v>6501.84</v>
      </c>
      <c r="F383" s="1">
        <v>5.0</v>
      </c>
      <c r="G383" s="1">
        <v>18.0</v>
      </c>
      <c r="H383" s="1">
        <v>7.0</v>
      </c>
      <c r="I383" s="1" t="s">
        <v>22</v>
      </c>
      <c r="J383" s="1">
        <v>0.782</v>
      </c>
      <c r="K383" s="1">
        <v>0.064</v>
      </c>
      <c r="L383" s="6">
        <f>if(J383&gt;QUARTILE!$B$3, "TOP", if(J383&lt;QUARTILE!$B$4, "BOTTOM", 0))</f>
        <v>0</v>
      </c>
      <c r="M383" s="6">
        <f t="shared" si="1"/>
        <v>2</v>
      </c>
      <c r="N383" s="6" t="str">
        <f t="shared" si="2"/>
        <v>Baby Boomer</v>
      </c>
      <c r="O383" s="6" t="str">
        <f t="shared" si="3"/>
        <v>Low Income</v>
      </c>
    </row>
    <row r="384" hidden="1">
      <c r="A384" s="1">
        <v>100382.0</v>
      </c>
      <c r="B384" s="1">
        <v>72.0</v>
      </c>
      <c r="C384" s="1">
        <v>16000.0</v>
      </c>
      <c r="D384" s="1" t="s">
        <v>23</v>
      </c>
      <c r="E384" s="1">
        <v>35659.86</v>
      </c>
      <c r="F384" s="1">
        <v>1.0</v>
      </c>
      <c r="G384" s="1">
        <v>23.0</v>
      </c>
      <c r="H384" s="1">
        <v>3.0</v>
      </c>
      <c r="I384" s="1" t="s">
        <v>18</v>
      </c>
      <c r="J384" s="1">
        <v>0.554</v>
      </c>
      <c r="K384" s="1">
        <v>0.693</v>
      </c>
      <c r="L384" s="6">
        <f>if(J384&gt;QUARTILE!$B$3, "TOP", if(J384&lt;QUARTILE!$B$4, "BOTTOM", 0))</f>
        <v>0</v>
      </c>
      <c r="M384" s="6">
        <f t="shared" si="1"/>
        <v>1</v>
      </c>
      <c r="N384" s="6" t="str">
        <f t="shared" si="2"/>
        <v>Baby Boomer</v>
      </c>
      <c r="O384" s="6" t="str">
        <f t="shared" si="3"/>
        <v>Low Income</v>
      </c>
    </row>
    <row r="385" hidden="1">
      <c r="A385" s="1">
        <v>100383.0</v>
      </c>
      <c r="B385" s="1">
        <v>26.0</v>
      </c>
      <c r="C385" s="1">
        <v>10000.0</v>
      </c>
      <c r="D385" s="1" t="s">
        <v>23</v>
      </c>
      <c r="E385" s="1">
        <v>2008.25</v>
      </c>
      <c r="F385" s="1">
        <v>3.0</v>
      </c>
      <c r="G385" s="1">
        <v>18.0</v>
      </c>
      <c r="H385" s="1">
        <v>13.0</v>
      </c>
      <c r="I385" s="1" t="s">
        <v>22</v>
      </c>
      <c r="J385" s="1">
        <v>0.874</v>
      </c>
      <c r="K385" s="1">
        <v>0.302</v>
      </c>
      <c r="L385" s="6" t="str">
        <f>if(J385&gt;QUARTILE!$B$3, "TOP", if(J385&lt;QUARTILE!$B$4, "BOTTOM", 0))</f>
        <v>TOP</v>
      </c>
      <c r="M385" s="6">
        <f t="shared" si="1"/>
        <v>2</v>
      </c>
      <c r="N385" s="6" t="str">
        <f t="shared" si="2"/>
        <v>Millenial</v>
      </c>
      <c r="O385" s="6" t="str">
        <f t="shared" si="3"/>
        <v>Low Income</v>
      </c>
    </row>
    <row r="386" hidden="1">
      <c r="A386" s="1">
        <v>100384.0</v>
      </c>
      <c r="B386" s="1">
        <v>58.0</v>
      </c>
      <c r="C386" s="1">
        <v>16000.0</v>
      </c>
      <c r="D386" s="1" t="s">
        <v>27</v>
      </c>
      <c r="E386" s="1">
        <v>2359.04</v>
      </c>
      <c r="F386" s="1">
        <v>5.0</v>
      </c>
      <c r="G386" s="1">
        <v>19.0</v>
      </c>
      <c r="H386" s="1">
        <v>9.0</v>
      </c>
      <c r="I386" s="1" t="s">
        <v>22</v>
      </c>
      <c r="J386" s="1">
        <v>0.218</v>
      </c>
      <c r="K386" s="1">
        <v>0.863</v>
      </c>
      <c r="L386" s="6" t="str">
        <f>if(J386&gt;QUARTILE!$B$3, "TOP", if(J386&lt;QUARTILE!$B$4, "BOTTOM", 0))</f>
        <v>BOTTOM</v>
      </c>
      <c r="M386" s="6">
        <f t="shared" si="1"/>
        <v>2</v>
      </c>
      <c r="N386" s="6" t="str">
        <f t="shared" si="2"/>
        <v>Gen X</v>
      </c>
      <c r="O386" s="6" t="str">
        <f t="shared" si="3"/>
        <v>Low Income</v>
      </c>
    </row>
    <row r="387" hidden="1">
      <c r="A387" s="1">
        <v>100385.0</v>
      </c>
      <c r="B387" s="1">
        <v>52.0</v>
      </c>
      <c r="C387" s="1">
        <v>27000.0</v>
      </c>
      <c r="D387" s="1" t="s">
        <v>25</v>
      </c>
      <c r="E387" s="1">
        <v>46318.14</v>
      </c>
      <c r="F387" s="1">
        <v>3.0</v>
      </c>
      <c r="G387" s="1">
        <v>21.0</v>
      </c>
      <c r="H387" s="1">
        <v>7.0</v>
      </c>
      <c r="I387" s="1" t="s">
        <v>18</v>
      </c>
      <c r="J387" s="1">
        <v>0.735</v>
      </c>
      <c r="K387" s="1">
        <v>0.74</v>
      </c>
      <c r="L387" s="6">
        <f>if(J387&gt;QUARTILE!$B$3, "TOP", if(J387&lt;QUARTILE!$B$4, "BOTTOM", 0))</f>
        <v>0</v>
      </c>
      <c r="M387" s="6">
        <f t="shared" si="1"/>
        <v>1</v>
      </c>
      <c r="N387" s="6" t="str">
        <f t="shared" si="2"/>
        <v>Gen X</v>
      </c>
      <c r="O387" s="6" t="str">
        <f t="shared" si="3"/>
        <v>Low Income</v>
      </c>
    </row>
    <row r="388" hidden="1">
      <c r="A388" s="1">
        <v>100386.0</v>
      </c>
      <c r="B388" s="1">
        <v>36.0</v>
      </c>
      <c r="C388" s="1">
        <v>33000.0</v>
      </c>
      <c r="D388" s="1" t="s">
        <v>25</v>
      </c>
      <c r="E388" s="1">
        <v>15565.92</v>
      </c>
      <c r="F388" s="1">
        <v>2.0</v>
      </c>
      <c r="G388" s="1">
        <v>9.0</v>
      </c>
      <c r="H388" s="1">
        <v>12.0</v>
      </c>
      <c r="I388" s="1" t="s">
        <v>22</v>
      </c>
      <c r="J388" s="1">
        <v>0.796</v>
      </c>
      <c r="K388" s="1">
        <v>0.063</v>
      </c>
      <c r="L388" s="6">
        <f>if(J388&gt;QUARTILE!$B$3, "TOP", if(J388&lt;QUARTILE!$B$4, "BOTTOM", 0))</f>
        <v>0</v>
      </c>
      <c r="M388" s="6">
        <f t="shared" si="1"/>
        <v>2</v>
      </c>
      <c r="N388" s="6" t="str">
        <f t="shared" si="2"/>
        <v>Gen X</v>
      </c>
      <c r="O388" s="6" t="str">
        <f t="shared" si="3"/>
        <v>Low Income</v>
      </c>
    </row>
    <row r="389" hidden="1">
      <c r="A389" s="1">
        <v>100387.0</v>
      </c>
      <c r="B389" s="1">
        <v>65.0</v>
      </c>
      <c r="C389" s="1">
        <v>33000.0</v>
      </c>
      <c r="D389" s="1" t="s">
        <v>23</v>
      </c>
      <c r="E389" s="1">
        <v>25374.8</v>
      </c>
      <c r="F389" s="1">
        <v>5.0</v>
      </c>
      <c r="G389" s="1">
        <v>17.0</v>
      </c>
      <c r="H389" s="1">
        <v>10.0</v>
      </c>
      <c r="I389" s="1" t="s">
        <v>22</v>
      </c>
      <c r="J389" s="1">
        <v>0.142</v>
      </c>
      <c r="K389" s="1">
        <v>0.004</v>
      </c>
      <c r="L389" s="6" t="str">
        <f>if(J389&gt;QUARTILE!$B$3, "TOP", if(J389&lt;QUARTILE!$B$4, "BOTTOM", 0))</f>
        <v>BOTTOM</v>
      </c>
      <c r="M389" s="6">
        <f t="shared" si="1"/>
        <v>2</v>
      </c>
      <c r="N389" s="6" t="str">
        <f t="shared" si="2"/>
        <v>Baby Boomer</v>
      </c>
      <c r="O389" s="6" t="str">
        <f t="shared" si="3"/>
        <v>Low Income</v>
      </c>
    </row>
    <row r="390" hidden="1">
      <c r="A390" s="1">
        <v>100388.0</v>
      </c>
      <c r="B390" s="1">
        <v>33.0</v>
      </c>
      <c r="C390" s="1">
        <v>28000.0</v>
      </c>
      <c r="D390" s="1" t="s">
        <v>27</v>
      </c>
      <c r="E390" s="1">
        <v>5105.3</v>
      </c>
      <c r="F390" s="1">
        <v>5.0</v>
      </c>
      <c r="G390" s="1">
        <v>17.0</v>
      </c>
      <c r="H390" s="1">
        <v>9.0</v>
      </c>
      <c r="I390" s="1" t="s">
        <v>22</v>
      </c>
      <c r="J390" s="1">
        <v>0.874</v>
      </c>
      <c r="K390" s="1">
        <v>0.579</v>
      </c>
      <c r="L390" s="6" t="str">
        <f>if(J390&gt;QUARTILE!$B$3, "TOP", if(J390&lt;QUARTILE!$B$4, "BOTTOM", 0))</f>
        <v>TOP</v>
      </c>
      <c r="M390" s="6">
        <f t="shared" si="1"/>
        <v>2</v>
      </c>
      <c r="N390" s="6" t="str">
        <f t="shared" si="2"/>
        <v>Gen X</v>
      </c>
      <c r="O390" s="6" t="str">
        <f t="shared" si="3"/>
        <v>Low Income</v>
      </c>
    </row>
    <row r="391" hidden="1">
      <c r="A391" s="1">
        <v>100389.0</v>
      </c>
      <c r="B391" s="1">
        <v>20.0</v>
      </c>
      <c r="C391" s="1">
        <v>20000.0</v>
      </c>
      <c r="D391" s="1" t="s">
        <v>17</v>
      </c>
      <c r="E391" s="1">
        <v>3637.02</v>
      </c>
      <c r="F391" s="1">
        <v>2.0</v>
      </c>
      <c r="G391" s="1">
        <v>23.0</v>
      </c>
      <c r="H391" s="1">
        <v>16.0</v>
      </c>
      <c r="I391" s="1" t="s">
        <v>22</v>
      </c>
      <c r="J391" s="1">
        <v>0.727</v>
      </c>
      <c r="K391" s="1">
        <v>0.077</v>
      </c>
      <c r="L391" s="6">
        <f>if(J391&gt;QUARTILE!$B$3, "TOP", if(J391&lt;QUARTILE!$B$4, "BOTTOM", 0))</f>
        <v>0</v>
      </c>
      <c r="M391" s="6">
        <f t="shared" si="1"/>
        <v>2</v>
      </c>
      <c r="N391" s="6" t="str">
        <f t="shared" si="2"/>
        <v>Millenial</v>
      </c>
      <c r="O391" s="6" t="str">
        <f t="shared" si="3"/>
        <v>Low Income</v>
      </c>
    </row>
    <row r="392" hidden="1">
      <c r="A392" s="1">
        <v>100390.0</v>
      </c>
      <c r="B392" s="1">
        <v>37.0</v>
      </c>
      <c r="C392" s="1">
        <v>28000.0</v>
      </c>
      <c r="D392" s="1" t="s">
        <v>25</v>
      </c>
      <c r="E392" s="1">
        <v>36030.65</v>
      </c>
      <c r="F392" s="1">
        <v>3.0</v>
      </c>
      <c r="G392" s="1">
        <v>21.0</v>
      </c>
      <c r="H392" s="1">
        <v>12.0</v>
      </c>
      <c r="I392" s="1" t="s">
        <v>22</v>
      </c>
      <c r="J392" s="1">
        <v>0.683</v>
      </c>
      <c r="K392" s="1">
        <v>0.472</v>
      </c>
      <c r="L392" s="6">
        <f>if(J392&gt;QUARTILE!$B$3, "TOP", if(J392&lt;QUARTILE!$B$4, "BOTTOM", 0))</f>
        <v>0</v>
      </c>
      <c r="M392" s="6">
        <f t="shared" si="1"/>
        <v>2</v>
      </c>
      <c r="N392" s="6" t="str">
        <f t="shared" si="2"/>
        <v>Gen X</v>
      </c>
      <c r="O392" s="6" t="str">
        <f t="shared" si="3"/>
        <v>Low Income</v>
      </c>
    </row>
    <row r="393" hidden="1">
      <c r="A393" s="1">
        <v>100391.0</v>
      </c>
      <c r="B393" s="1">
        <v>41.0</v>
      </c>
      <c r="C393" s="1">
        <v>21000.0</v>
      </c>
      <c r="D393" s="1" t="s">
        <v>24</v>
      </c>
      <c r="E393" s="1">
        <v>8882.77</v>
      </c>
      <c r="F393" s="1">
        <v>3.0</v>
      </c>
      <c r="G393" s="1">
        <v>27.0</v>
      </c>
      <c r="H393" s="1">
        <v>10.0</v>
      </c>
      <c r="I393" s="1" t="s">
        <v>22</v>
      </c>
      <c r="J393" s="1">
        <v>0.062</v>
      </c>
      <c r="K393" s="1">
        <v>0.079</v>
      </c>
      <c r="L393" s="6" t="str">
        <f>if(J393&gt;QUARTILE!$B$3, "TOP", if(J393&lt;QUARTILE!$B$4, "BOTTOM", 0))</f>
        <v>BOTTOM</v>
      </c>
      <c r="M393" s="6">
        <f t="shared" si="1"/>
        <v>2</v>
      </c>
      <c r="N393" s="6" t="str">
        <f t="shared" si="2"/>
        <v>Gen X</v>
      </c>
      <c r="O393" s="6" t="str">
        <f t="shared" si="3"/>
        <v>Low Income</v>
      </c>
    </row>
    <row r="394" hidden="1">
      <c r="A394" s="1">
        <v>100392.0</v>
      </c>
      <c r="B394" s="1">
        <v>71.0</v>
      </c>
      <c r="C394" s="1">
        <v>24000.0</v>
      </c>
      <c r="D394" s="1" t="s">
        <v>23</v>
      </c>
      <c r="E394" s="1">
        <v>12140.59</v>
      </c>
      <c r="F394" s="1">
        <v>5.0</v>
      </c>
      <c r="G394" s="1">
        <v>28.0</v>
      </c>
      <c r="H394" s="1">
        <v>2.0</v>
      </c>
      <c r="I394" s="1" t="s">
        <v>22</v>
      </c>
      <c r="J394" s="1">
        <v>0.745</v>
      </c>
      <c r="K394" s="1">
        <v>0.429</v>
      </c>
      <c r="L394" s="6">
        <f>if(J394&gt;QUARTILE!$B$3, "TOP", if(J394&lt;QUARTILE!$B$4, "BOTTOM", 0))</f>
        <v>0</v>
      </c>
      <c r="M394" s="6">
        <f t="shared" si="1"/>
        <v>2</v>
      </c>
      <c r="N394" s="6" t="str">
        <f t="shared" si="2"/>
        <v>Baby Boomer</v>
      </c>
      <c r="O394" s="6" t="str">
        <f t="shared" si="3"/>
        <v>Low Income</v>
      </c>
    </row>
    <row r="395" hidden="1">
      <c r="A395" s="1">
        <v>100393.0</v>
      </c>
      <c r="B395" s="1">
        <v>73.0</v>
      </c>
      <c r="C395" s="1">
        <v>13000.0</v>
      </c>
      <c r="D395" s="1" t="s">
        <v>23</v>
      </c>
      <c r="E395" s="1">
        <v>567.41</v>
      </c>
      <c r="F395" s="1">
        <v>2.0</v>
      </c>
      <c r="G395" s="1">
        <v>22.0</v>
      </c>
      <c r="H395" s="1">
        <v>2.0</v>
      </c>
      <c r="I395" s="1" t="s">
        <v>22</v>
      </c>
      <c r="J395" s="1">
        <v>0.497</v>
      </c>
      <c r="K395" s="1">
        <v>0.419</v>
      </c>
      <c r="L395" s="6">
        <f>if(J395&gt;QUARTILE!$B$3, "TOP", if(J395&lt;QUARTILE!$B$4, "BOTTOM", 0))</f>
        <v>0</v>
      </c>
      <c r="M395" s="6">
        <f t="shared" si="1"/>
        <v>2</v>
      </c>
      <c r="N395" s="6" t="str">
        <f t="shared" si="2"/>
        <v>Baby Boomer</v>
      </c>
      <c r="O395" s="6" t="str">
        <f t="shared" si="3"/>
        <v>Low Income</v>
      </c>
    </row>
    <row r="396" hidden="1">
      <c r="A396" s="1">
        <v>100394.0</v>
      </c>
      <c r="B396" s="1">
        <v>50.0</v>
      </c>
      <c r="C396" s="1">
        <v>23000.0</v>
      </c>
      <c r="D396" s="1" t="s">
        <v>27</v>
      </c>
      <c r="E396" s="1">
        <v>9751.32</v>
      </c>
      <c r="F396" s="1">
        <v>4.0</v>
      </c>
      <c r="G396" s="1">
        <v>20.0</v>
      </c>
      <c r="H396" s="1">
        <v>5.0</v>
      </c>
      <c r="I396" s="1" t="s">
        <v>22</v>
      </c>
      <c r="J396" s="1">
        <v>0.737</v>
      </c>
      <c r="K396" s="1">
        <v>0.541</v>
      </c>
      <c r="L396" s="6">
        <f>if(J396&gt;QUARTILE!$B$3, "TOP", if(J396&lt;QUARTILE!$B$4, "BOTTOM", 0))</f>
        <v>0</v>
      </c>
      <c r="M396" s="6">
        <f t="shared" si="1"/>
        <v>2</v>
      </c>
      <c r="N396" s="6" t="str">
        <f t="shared" si="2"/>
        <v>Gen X</v>
      </c>
      <c r="O396" s="6" t="str">
        <f t="shared" si="3"/>
        <v>Low Income</v>
      </c>
    </row>
    <row r="397" hidden="1">
      <c r="A397" s="1">
        <v>100395.0</v>
      </c>
      <c r="B397" s="1">
        <v>41.0</v>
      </c>
      <c r="C397" s="1">
        <v>28000.0</v>
      </c>
      <c r="D397" s="1" t="s">
        <v>27</v>
      </c>
      <c r="E397" s="1">
        <v>29431.63</v>
      </c>
      <c r="F397" s="1">
        <v>3.0</v>
      </c>
      <c r="G397" s="1">
        <v>18.0</v>
      </c>
      <c r="H397" s="1">
        <v>9.0</v>
      </c>
      <c r="I397" s="1" t="s">
        <v>22</v>
      </c>
      <c r="J397" s="1">
        <v>0.036</v>
      </c>
      <c r="K397" s="1">
        <v>0.356</v>
      </c>
      <c r="L397" s="6" t="str">
        <f>if(J397&gt;QUARTILE!$B$3, "TOP", if(J397&lt;QUARTILE!$B$4, "BOTTOM", 0))</f>
        <v>BOTTOM</v>
      </c>
      <c r="M397" s="6">
        <f t="shared" si="1"/>
        <v>2</v>
      </c>
      <c r="N397" s="6" t="str">
        <f t="shared" si="2"/>
        <v>Gen X</v>
      </c>
      <c r="O397" s="6" t="str">
        <f t="shared" si="3"/>
        <v>Low Income</v>
      </c>
    </row>
    <row r="398" hidden="1">
      <c r="A398" s="1">
        <v>100396.0</v>
      </c>
      <c r="B398" s="1">
        <v>69.0</v>
      </c>
      <c r="C398" s="1">
        <v>27000.0</v>
      </c>
      <c r="D398" s="1" t="s">
        <v>23</v>
      </c>
      <c r="E398" s="1">
        <v>34438.16</v>
      </c>
      <c r="F398" s="1">
        <v>4.0</v>
      </c>
      <c r="G398" s="1">
        <v>15.0</v>
      </c>
      <c r="H398" s="1">
        <v>3.0</v>
      </c>
      <c r="I398" s="1" t="s">
        <v>18</v>
      </c>
      <c r="J398" s="1">
        <v>0.725</v>
      </c>
      <c r="K398" s="1">
        <v>0.0</v>
      </c>
      <c r="L398" s="6">
        <f>if(J398&gt;QUARTILE!$B$3, "TOP", if(J398&lt;QUARTILE!$B$4, "BOTTOM", 0))</f>
        <v>0</v>
      </c>
      <c r="M398" s="6">
        <f t="shared" si="1"/>
        <v>1</v>
      </c>
      <c r="N398" s="6" t="str">
        <f t="shared" si="2"/>
        <v>Baby Boomer</v>
      </c>
      <c r="O398" s="6" t="str">
        <f t="shared" si="3"/>
        <v>Low Income</v>
      </c>
    </row>
    <row r="399" hidden="1">
      <c r="A399" s="1">
        <v>100397.0</v>
      </c>
      <c r="B399" s="1">
        <v>28.0</v>
      </c>
      <c r="C399" s="1">
        <v>10000.0</v>
      </c>
      <c r="D399" s="1" t="s">
        <v>23</v>
      </c>
      <c r="E399" s="1">
        <v>23996.61</v>
      </c>
      <c r="F399" s="1">
        <v>5.0</v>
      </c>
      <c r="G399" s="1">
        <v>20.0</v>
      </c>
      <c r="H399" s="1">
        <v>22.0</v>
      </c>
      <c r="I399" s="1" t="s">
        <v>26</v>
      </c>
      <c r="J399" s="1">
        <v>0.697</v>
      </c>
      <c r="K399" s="1">
        <v>0.692</v>
      </c>
      <c r="L399" s="6">
        <f>if(J399&gt;QUARTILE!$B$3, "TOP", if(J399&lt;QUARTILE!$B$4, "BOTTOM", 0))</f>
        <v>0</v>
      </c>
      <c r="M399" s="6">
        <f t="shared" si="1"/>
        <v>3</v>
      </c>
      <c r="N399" s="6" t="str">
        <f t="shared" si="2"/>
        <v>Millenial</v>
      </c>
      <c r="O399" s="6" t="str">
        <f t="shared" si="3"/>
        <v>Low Income</v>
      </c>
    </row>
    <row r="400" hidden="1">
      <c r="A400" s="1">
        <v>100398.0</v>
      </c>
      <c r="B400" s="1">
        <v>66.0</v>
      </c>
      <c r="C400" s="1">
        <v>23000.0</v>
      </c>
      <c r="D400" s="1" t="s">
        <v>17</v>
      </c>
      <c r="E400" s="1">
        <v>23564.78</v>
      </c>
      <c r="F400" s="1">
        <v>4.0</v>
      </c>
      <c r="G400" s="1">
        <v>32.0</v>
      </c>
      <c r="H400" s="1">
        <v>3.0</v>
      </c>
      <c r="I400" s="1" t="s">
        <v>22</v>
      </c>
      <c r="J400" s="1">
        <v>0.43</v>
      </c>
      <c r="K400" s="1">
        <v>0.249</v>
      </c>
      <c r="L400" s="6">
        <f>if(J400&gt;QUARTILE!$B$3, "TOP", if(J400&lt;QUARTILE!$B$4, "BOTTOM", 0))</f>
        <v>0</v>
      </c>
      <c r="M400" s="6">
        <f t="shared" si="1"/>
        <v>2</v>
      </c>
      <c r="N400" s="6" t="str">
        <f t="shared" si="2"/>
        <v>Baby Boomer</v>
      </c>
      <c r="O400" s="6" t="str">
        <f t="shared" si="3"/>
        <v>Low Income</v>
      </c>
    </row>
    <row r="401" hidden="1">
      <c r="A401" s="1">
        <v>100399.0</v>
      </c>
      <c r="B401" s="1">
        <v>25.0</v>
      </c>
      <c r="C401" s="1">
        <v>9000.0</v>
      </c>
      <c r="D401" s="1" t="s">
        <v>30</v>
      </c>
      <c r="E401" s="1">
        <v>14114.08</v>
      </c>
      <c r="F401" s="1">
        <v>4.0</v>
      </c>
      <c r="G401" s="1">
        <v>15.0</v>
      </c>
      <c r="H401" s="1">
        <v>15.0</v>
      </c>
      <c r="I401" s="1" t="s">
        <v>18</v>
      </c>
      <c r="J401" s="1">
        <v>0.518</v>
      </c>
      <c r="K401" s="1">
        <v>0.017</v>
      </c>
      <c r="L401" s="6">
        <f>if(J401&gt;QUARTILE!$B$3, "TOP", if(J401&lt;QUARTILE!$B$4, "BOTTOM", 0))</f>
        <v>0</v>
      </c>
      <c r="M401" s="6">
        <f t="shared" si="1"/>
        <v>1</v>
      </c>
      <c r="N401" s="6" t="str">
        <f t="shared" si="2"/>
        <v>Millenial</v>
      </c>
      <c r="O401" s="6" t="str">
        <f t="shared" si="3"/>
        <v>Low Income</v>
      </c>
    </row>
    <row r="402" hidden="1">
      <c r="A402" s="1">
        <v>100400.0</v>
      </c>
      <c r="B402" s="1">
        <v>53.0</v>
      </c>
      <c r="C402" s="1">
        <v>24000.0</v>
      </c>
      <c r="D402" s="1" t="s">
        <v>27</v>
      </c>
      <c r="E402" s="1">
        <v>15458.07</v>
      </c>
      <c r="F402" s="1">
        <v>3.0</v>
      </c>
      <c r="G402" s="1">
        <v>18.0</v>
      </c>
      <c r="H402" s="1">
        <v>9.0</v>
      </c>
      <c r="I402" s="1" t="s">
        <v>22</v>
      </c>
      <c r="J402" s="1">
        <v>0.124</v>
      </c>
      <c r="K402" s="1">
        <v>0.501</v>
      </c>
      <c r="L402" s="6" t="str">
        <f>if(J402&gt;QUARTILE!$B$3, "TOP", if(J402&lt;QUARTILE!$B$4, "BOTTOM", 0))</f>
        <v>BOTTOM</v>
      </c>
      <c r="M402" s="6">
        <f t="shared" si="1"/>
        <v>2</v>
      </c>
      <c r="N402" s="6" t="str">
        <f t="shared" si="2"/>
        <v>Gen X</v>
      </c>
      <c r="O402" s="6" t="str">
        <f t="shared" si="3"/>
        <v>Low Income</v>
      </c>
    </row>
    <row r="403" hidden="1">
      <c r="A403" s="1">
        <v>100401.0</v>
      </c>
      <c r="B403" s="1">
        <v>55.0</v>
      </c>
      <c r="C403" s="1">
        <v>14000.0</v>
      </c>
      <c r="D403" s="1" t="s">
        <v>23</v>
      </c>
      <c r="E403" s="1">
        <v>27144.95</v>
      </c>
      <c r="F403" s="1">
        <v>5.0</v>
      </c>
      <c r="G403" s="1">
        <v>20.0</v>
      </c>
      <c r="H403" s="1">
        <v>8.0</v>
      </c>
      <c r="I403" s="1" t="s">
        <v>22</v>
      </c>
      <c r="J403" s="1">
        <v>0.985</v>
      </c>
      <c r="K403" s="1">
        <v>0.828</v>
      </c>
      <c r="L403" s="6" t="str">
        <f>if(J403&gt;QUARTILE!$B$3, "TOP", if(J403&lt;QUARTILE!$B$4, "BOTTOM", 0))</f>
        <v>TOP</v>
      </c>
      <c r="M403" s="6">
        <f t="shared" si="1"/>
        <v>2</v>
      </c>
      <c r="N403" s="6" t="str">
        <f t="shared" si="2"/>
        <v>Gen X</v>
      </c>
      <c r="O403" s="6" t="str">
        <f t="shared" si="3"/>
        <v>Low Income</v>
      </c>
    </row>
    <row r="404" hidden="1">
      <c r="A404" s="1">
        <v>100402.0</v>
      </c>
      <c r="B404" s="1">
        <v>57.0</v>
      </c>
      <c r="C404" s="1">
        <v>61000.0</v>
      </c>
      <c r="D404" s="1" t="s">
        <v>31</v>
      </c>
      <c r="E404" s="1">
        <v>5681.82</v>
      </c>
      <c r="F404" s="1">
        <v>4.0</v>
      </c>
      <c r="G404" s="1">
        <v>10.0</v>
      </c>
      <c r="H404" s="1">
        <v>5.0</v>
      </c>
      <c r="I404" s="1" t="s">
        <v>22</v>
      </c>
      <c r="J404" s="1">
        <v>0.805</v>
      </c>
      <c r="K404" s="1">
        <v>0.231</v>
      </c>
      <c r="L404" s="6">
        <f>if(J404&gt;QUARTILE!$B$3, "TOP", if(J404&lt;QUARTILE!$B$4, "BOTTOM", 0))</f>
        <v>0</v>
      </c>
      <c r="M404" s="6">
        <f t="shared" si="1"/>
        <v>2</v>
      </c>
      <c r="N404" s="6" t="str">
        <f t="shared" si="2"/>
        <v>Gen X</v>
      </c>
      <c r="O404" s="6" t="str">
        <f t="shared" si="3"/>
        <v>Medium Income</v>
      </c>
    </row>
    <row r="405" hidden="1">
      <c r="A405" s="1">
        <v>100403.0</v>
      </c>
      <c r="B405" s="1">
        <v>37.0</v>
      </c>
      <c r="C405" s="1">
        <v>24000.0</v>
      </c>
      <c r="D405" s="1" t="s">
        <v>21</v>
      </c>
      <c r="E405" s="1">
        <v>5266.74</v>
      </c>
      <c r="F405" s="1">
        <v>3.0</v>
      </c>
      <c r="G405" s="1">
        <v>25.0</v>
      </c>
      <c r="H405" s="1">
        <v>10.0</v>
      </c>
      <c r="I405" s="1" t="s">
        <v>22</v>
      </c>
      <c r="J405" s="1">
        <v>0.085</v>
      </c>
      <c r="K405" s="1">
        <v>0.451</v>
      </c>
      <c r="L405" s="6" t="str">
        <f>if(J405&gt;QUARTILE!$B$3, "TOP", if(J405&lt;QUARTILE!$B$4, "BOTTOM", 0))</f>
        <v>BOTTOM</v>
      </c>
      <c r="M405" s="6">
        <f t="shared" si="1"/>
        <v>2</v>
      </c>
      <c r="N405" s="6" t="str">
        <f t="shared" si="2"/>
        <v>Gen X</v>
      </c>
      <c r="O405" s="6" t="str">
        <f t="shared" si="3"/>
        <v>Low Income</v>
      </c>
    </row>
    <row r="406" hidden="1">
      <c r="A406" s="1">
        <v>100404.0</v>
      </c>
      <c r="B406" s="1">
        <v>79.0</v>
      </c>
      <c r="C406" s="1">
        <v>36000.0</v>
      </c>
      <c r="D406" s="1" t="s">
        <v>25</v>
      </c>
      <c r="E406" s="1">
        <v>59884.6</v>
      </c>
      <c r="F406" s="1">
        <v>4.0</v>
      </c>
      <c r="G406" s="1">
        <v>19.0</v>
      </c>
      <c r="H406" s="1">
        <v>5.0</v>
      </c>
      <c r="I406" s="1" t="s">
        <v>18</v>
      </c>
      <c r="J406" s="1">
        <v>0.229</v>
      </c>
      <c r="K406" s="1">
        <v>0.253</v>
      </c>
      <c r="L406" s="6" t="str">
        <f>if(J406&gt;QUARTILE!$B$3, "TOP", if(J406&lt;QUARTILE!$B$4, "BOTTOM", 0))</f>
        <v>BOTTOM</v>
      </c>
      <c r="M406" s="6">
        <f t="shared" si="1"/>
        <v>1</v>
      </c>
      <c r="N406" s="6" t="str">
        <f t="shared" si="2"/>
        <v>Baby Boomer</v>
      </c>
      <c r="O406" s="6" t="str">
        <f t="shared" si="3"/>
        <v>Low Income</v>
      </c>
    </row>
    <row r="407" hidden="1">
      <c r="A407" s="1">
        <v>100405.0</v>
      </c>
      <c r="B407" s="1">
        <v>52.0</v>
      </c>
      <c r="C407" s="1">
        <v>78000.0</v>
      </c>
      <c r="D407" s="1" t="s">
        <v>17</v>
      </c>
      <c r="E407" s="1">
        <v>561.61</v>
      </c>
      <c r="F407" s="1">
        <v>3.0</v>
      </c>
      <c r="G407" s="1">
        <v>23.0</v>
      </c>
      <c r="H407" s="1">
        <v>9.0</v>
      </c>
      <c r="I407" s="1" t="s">
        <v>22</v>
      </c>
      <c r="J407" s="1">
        <v>0.311</v>
      </c>
      <c r="K407" s="1">
        <v>0.048</v>
      </c>
      <c r="L407" s="6" t="str">
        <f>if(J407&gt;QUARTILE!$B$3, "TOP", if(J407&lt;QUARTILE!$B$4, "BOTTOM", 0))</f>
        <v>BOTTOM</v>
      </c>
      <c r="M407" s="6">
        <f t="shared" si="1"/>
        <v>2</v>
      </c>
      <c r="N407" s="6" t="str">
        <f t="shared" si="2"/>
        <v>Gen X</v>
      </c>
      <c r="O407" s="6" t="str">
        <f t="shared" si="3"/>
        <v>Medium Income</v>
      </c>
    </row>
    <row r="408" hidden="1">
      <c r="A408" s="1">
        <v>100406.0</v>
      </c>
      <c r="B408" s="1">
        <v>65.0</v>
      </c>
      <c r="C408" s="1">
        <v>13000.0</v>
      </c>
      <c r="D408" s="1" t="s">
        <v>17</v>
      </c>
      <c r="E408" s="1">
        <v>3004.03</v>
      </c>
      <c r="F408" s="1">
        <v>5.0</v>
      </c>
      <c r="G408" s="1">
        <v>25.0</v>
      </c>
      <c r="H408" s="1">
        <v>3.0</v>
      </c>
      <c r="I408" s="1" t="s">
        <v>22</v>
      </c>
      <c r="J408" s="1">
        <v>0.24</v>
      </c>
      <c r="K408" s="1">
        <v>0.818</v>
      </c>
      <c r="L408" s="6" t="str">
        <f>if(J408&gt;QUARTILE!$B$3, "TOP", if(J408&lt;QUARTILE!$B$4, "BOTTOM", 0))</f>
        <v>BOTTOM</v>
      </c>
      <c r="M408" s="6">
        <f t="shared" si="1"/>
        <v>2</v>
      </c>
      <c r="N408" s="6" t="str">
        <f t="shared" si="2"/>
        <v>Baby Boomer</v>
      </c>
      <c r="O408" s="6" t="str">
        <f t="shared" si="3"/>
        <v>Low Income</v>
      </c>
    </row>
    <row r="409" hidden="1">
      <c r="A409" s="1">
        <v>100407.0</v>
      </c>
      <c r="B409" s="1">
        <v>79.0</v>
      </c>
      <c r="C409" s="1">
        <v>29000.0</v>
      </c>
      <c r="D409" s="1" t="s">
        <v>24</v>
      </c>
      <c r="E409" s="1">
        <v>16894.87</v>
      </c>
      <c r="F409" s="1">
        <v>2.0</v>
      </c>
      <c r="G409" s="1">
        <v>11.0</v>
      </c>
      <c r="H409" s="1">
        <v>3.0</v>
      </c>
      <c r="I409" s="1" t="s">
        <v>22</v>
      </c>
      <c r="J409" s="1">
        <v>0.492</v>
      </c>
      <c r="K409" s="1">
        <v>0.759</v>
      </c>
      <c r="L409" s="6">
        <f>if(J409&gt;QUARTILE!$B$3, "TOP", if(J409&lt;QUARTILE!$B$4, "BOTTOM", 0))</f>
        <v>0</v>
      </c>
      <c r="M409" s="6">
        <f t="shared" si="1"/>
        <v>2</v>
      </c>
      <c r="N409" s="6" t="str">
        <f t="shared" si="2"/>
        <v>Baby Boomer</v>
      </c>
      <c r="O409" s="6" t="str">
        <f t="shared" si="3"/>
        <v>Low Income</v>
      </c>
    </row>
    <row r="410" hidden="1">
      <c r="A410" s="1">
        <v>100408.0</v>
      </c>
      <c r="B410" s="1">
        <v>42.0</v>
      </c>
      <c r="C410" s="1">
        <v>11000.0</v>
      </c>
      <c r="D410" s="1" t="s">
        <v>17</v>
      </c>
      <c r="E410" s="1">
        <v>26775.61</v>
      </c>
      <c r="F410" s="1">
        <v>3.0</v>
      </c>
      <c r="G410" s="1">
        <v>25.0</v>
      </c>
      <c r="H410" s="1">
        <v>15.0</v>
      </c>
      <c r="I410" s="1" t="s">
        <v>18</v>
      </c>
      <c r="J410" s="1">
        <v>0.536</v>
      </c>
      <c r="K410" s="1">
        <v>0.096</v>
      </c>
      <c r="L410" s="6">
        <f>if(J410&gt;QUARTILE!$B$3, "TOP", if(J410&lt;QUARTILE!$B$4, "BOTTOM", 0))</f>
        <v>0</v>
      </c>
      <c r="M410" s="6">
        <f t="shared" si="1"/>
        <v>1</v>
      </c>
      <c r="N410" s="6" t="str">
        <f t="shared" si="2"/>
        <v>Gen X</v>
      </c>
      <c r="O410" s="6" t="str">
        <f t="shared" si="3"/>
        <v>Low Income</v>
      </c>
    </row>
    <row r="411" hidden="1">
      <c r="A411" s="1">
        <v>100409.0</v>
      </c>
      <c r="B411" s="1">
        <v>52.0</v>
      </c>
      <c r="C411" s="1">
        <v>27000.0</v>
      </c>
      <c r="D411" s="1" t="s">
        <v>27</v>
      </c>
      <c r="E411" s="1">
        <v>15439.09</v>
      </c>
      <c r="F411" s="1">
        <v>3.0</v>
      </c>
      <c r="G411" s="1">
        <v>21.0</v>
      </c>
      <c r="H411" s="1">
        <v>5.0</v>
      </c>
      <c r="I411" s="1" t="s">
        <v>22</v>
      </c>
      <c r="J411" s="1">
        <v>0.146</v>
      </c>
      <c r="K411" s="1">
        <v>0.132</v>
      </c>
      <c r="L411" s="6" t="str">
        <f>if(J411&gt;QUARTILE!$B$3, "TOP", if(J411&lt;QUARTILE!$B$4, "BOTTOM", 0))</f>
        <v>BOTTOM</v>
      </c>
      <c r="M411" s="6">
        <f t="shared" si="1"/>
        <v>2</v>
      </c>
      <c r="N411" s="6" t="str">
        <f t="shared" si="2"/>
        <v>Gen X</v>
      </c>
      <c r="O411" s="6" t="str">
        <f t="shared" si="3"/>
        <v>Low Income</v>
      </c>
    </row>
    <row r="412" hidden="1">
      <c r="A412" s="1">
        <v>100410.0</v>
      </c>
      <c r="B412" s="1">
        <v>42.0</v>
      </c>
      <c r="C412" s="1">
        <v>64000.0</v>
      </c>
      <c r="D412" s="1" t="s">
        <v>27</v>
      </c>
      <c r="E412" s="1">
        <v>8772.08</v>
      </c>
      <c r="F412" s="1">
        <v>4.0</v>
      </c>
      <c r="G412" s="1">
        <v>20.0</v>
      </c>
      <c r="H412" s="1">
        <v>10.0</v>
      </c>
      <c r="I412" s="1" t="s">
        <v>22</v>
      </c>
      <c r="J412" s="1">
        <v>1.0</v>
      </c>
      <c r="K412" s="1">
        <v>0.0</v>
      </c>
      <c r="L412" s="6" t="str">
        <f>if(J412&gt;QUARTILE!$B$3, "TOP", if(J412&lt;QUARTILE!$B$4, "BOTTOM", 0))</f>
        <v>TOP</v>
      </c>
      <c r="M412" s="6">
        <f t="shared" si="1"/>
        <v>2</v>
      </c>
      <c r="N412" s="6" t="str">
        <f t="shared" si="2"/>
        <v>Gen X</v>
      </c>
      <c r="O412" s="6" t="str">
        <f t="shared" si="3"/>
        <v>Medium Income</v>
      </c>
    </row>
    <row r="413" hidden="1">
      <c r="A413" s="1">
        <v>100411.0</v>
      </c>
      <c r="B413" s="1">
        <v>46.0</v>
      </c>
      <c r="C413" s="1">
        <v>15000.0</v>
      </c>
      <c r="D413" s="1" t="s">
        <v>25</v>
      </c>
      <c r="E413" s="1">
        <v>76312.56</v>
      </c>
      <c r="F413" s="1">
        <v>5.0</v>
      </c>
      <c r="G413" s="1">
        <v>18.0</v>
      </c>
      <c r="H413" s="1">
        <v>9.0</v>
      </c>
      <c r="I413" s="1" t="s">
        <v>18</v>
      </c>
      <c r="J413" s="1">
        <v>0.975</v>
      </c>
      <c r="K413" s="1">
        <v>0.836</v>
      </c>
      <c r="L413" s="6" t="str">
        <f>if(J413&gt;QUARTILE!$B$3, "TOP", if(J413&lt;QUARTILE!$B$4, "BOTTOM", 0))</f>
        <v>TOP</v>
      </c>
      <c r="M413" s="6">
        <f t="shared" si="1"/>
        <v>1</v>
      </c>
      <c r="N413" s="6" t="str">
        <f t="shared" si="2"/>
        <v>Gen X</v>
      </c>
      <c r="O413" s="6" t="str">
        <f t="shared" si="3"/>
        <v>Low Income</v>
      </c>
    </row>
    <row r="414" hidden="1">
      <c r="A414" s="1">
        <v>100412.0</v>
      </c>
      <c r="B414" s="1">
        <v>35.0</v>
      </c>
      <c r="C414" s="1">
        <v>13000.0</v>
      </c>
      <c r="D414" s="1" t="s">
        <v>27</v>
      </c>
      <c r="E414" s="1">
        <v>24337.97</v>
      </c>
      <c r="F414" s="1">
        <v>1.0</v>
      </c>
      <c r="G414" s="1">
        <v>17.0</v>
      </c>
      <c r="H414" s="1">
        <v>7.0</v>
      </c>
      <c r="I414" s="1" t="s">
        <v>22</v>
      </c>
      <c r="J414" s="1">
        <v>0.633</v>
      </c>
      <c r="K414" s="1">
        <v>0.416</v>
      </c>
      <c r="L414" s="6">
        <f>if(J414&gt;QUARTILE!$B$3, "TOP", if(J414&lt;QUARTILE!$B$4, "BOTTOM", 0))</f>
        <v>0</v>
      </c>
      <c r="M414" s="6">
        <f t="shared" si="1"/>
        <v>2</v>
      </c>
      <c r="N414" s="6" t="str">
        <f t="shared" si="2"/>
        <v>Gen X</v>
      </c>
      <c r="O414" s="6" t="str">
        <f t="shared" si="3"/>
        <v>Low Income</v>
      </c>
    </row>
    <row r="415" hidden="1">
      <c r="A415" s="1">
        <v>100413.0</v>
      </c>
      <c r="B415" s="1">
        <v>63.0</v>
      </c>
      <c r="C415" s="1">
        <v>21000.0</v>
      </c>
      <c r="D415" s="1" t="s">
        <v>17</v>
      </c>
      <c r="E415" s="1">
        <v>35603.44</v>
      </c>
      <c r="F415" s="1">
        <v>1.0</v>
      </c>
      <c r="G415" s="1">
        <v>22.0</v>
      </c>
      <c r="H415" s="1">
        <v>1.0</v>
      </c>
      <c r="I415" s="1" t="s">
        <v>18</v>
      </c>
      <c r="J415" s="1">
        <v>0.378</v>
      </c>
      <c r="K415" s="1">
        <v>0.83</v>
      </c>
      <c r="L415" s="6">
        <f>if(J415&gt;QUARTILE!$B$3, "TOP", if(J415&lt;QUARTILE!$B$4, "BOTTOM", 0))</f>
        <v>0</v>
      </c>
      <c r="M415" s="6">
        <f t="shared" si="1"/>
        <v>1</v>
      </c>
      <c r="N415" s="6" t="str">
        <f t="shared" si="2"/>
        <v>Baby Boomer</v>
      </c>
      <c r="O415" s="6" t="str">
        <f t="shared" si="3"/>
        <v>Low Income</v>
      </c>
    </row>
    <row r="416" hidden="1">
      <c r="A416" s="1">
        <v>100414.0</v>
      </c>
      <c r="B416" s="1">
        <v>35.0</v>
      </c>
      <c r="C416" s="1">
        <v>75000.0</v>
      </c>
      <c r="D416" s="1" t="s">
        <v>30</v>
      </c>
      <c r="E416" s="1">
        <v>821.58</v>
      </c>
      <c r="F416" s="1">
        <v>2.0</v>
      </c>
      <c r="G416" s="1">
        <v>20.0</v>
      </c>
      <c r="H416" s="1">
        <v>8.0</v>
      </c>
      <c r="I416" s="1" t="s">
        <v>22</v>
      </c>
      <c r="J416" s="1">
        <v>1.0</v>
      </c>
      <c r="K416" s="1">
        <v>0.42</v>
      </c>
      <c r="L416" s="6" t="str">
        <f>if(J416&gt;QUARTILE!$B$3, "TOP", if(J416&lt;QUARTILE!$B$4, "BOTTOM", 0))</f>
        <v>TOP</v>
      </c>
      <c r="M416" s="6">
        <f t="shared" si="1"/>
        <v>2</v>
      </c>
      <c r="N416" s="6" t="str">
        <f t="shared" si="2"/>
        <v>Gen X</v>
      </c>
      <c r="O416" s="6" t="str">
        <f t="shared" si="3"/>
        <v>Medium Income</v>
      </c>
    </row>
    <row r="417" hidden="1">
      <c r="A417" s="1">
        <v>100415.0</v>
      </c>
      <c r="B417" s="1">
        <v>19.0</v>
      </c>
      <c r="C417" s="1">
        <v>35000.0</v>
      </c>
      <c r="D417" s="1" t="s">
        <v>25</v>
      </c>
      <c r="E417" s="1">
        <v>5381.66</v>
      </c>
      <c r="F417" s="1">
        <v>5.0</v>
      </c>
      <c r="G417" s="1">
        <v>19.0</v>
      </c>
      <c r="H417" s="1">
        <v>21.0</v>
      </c>
      <c r="I417" s="1" t="s">
        <v>26</v>
      </c>
      <c r="J417" s="1">
        <v>0.565</v>
      </c>
      <c r="K417" s="1">
        <v>0.0</v>
      </c>
      <c r="L417" s="6">
        <f>if(J417&gt;QUARTILE!$B$3, "TOP", if(J417&lt;QUARTILE!$B$4, "BOTTOM", 0))</f>
        <v>0</v>
      </c>
      <c r="M417" s="6">
        <f t="shared" si="1"/>
        <v>3</v>
      </c>
      <c r="N417" s="6" t="str">
        <f t="shared" si="2"/>
        <v>Millenial</v>
      </c>
      <c r="O417" s="6" t="str">
        <f t="shared" si="3"/>
        <v>Low Income</v>
      </c>
    </row>
    <row r="418" hidden="1">
      <c r="A418" s="1">
        <v>100416.0</v>
      </c>
      <c r="B418" s="1">
        <v>71.0</v>
      </c>
      <c r="C418" s="1">
        <v>13000.0</v>
      </c>
      <c r="D418" s="1" t="s">
        <v>25</v>
      </c>
      <c r="E418" s="1">
        <v>9373.57</v>
      </c>
      <c r="F418" s="1">
        <v>3.0</v>
      </c>
      <c r="G418" s="1">
        <v>19.0</v>
      </c>
      <c r="H418" s="1">
        <v>8.0</v>
      </c>
      <c r="I418" s="1" t="s">
        <v>22</v>
      </c>
      <c r="J418" s="1">
        <v>0.369</v>
      </c>
      <c r="K418" s="1">
        <v>0.343</v>
      </c>
      <c r="L418" s="6">
        <f>if(J418&gt;QUARTILE!$B$3, "TOP", if(J418&lt;QUARTILE!$B$4, "BOTTOM", 0))</f>
        <v>0</v>
      </c>
      <c r="M418" s="6">
        <f t="shared" si="1"/>
        <v>2</v>
      </c>
      <c r="N418" s="6" t="str">
        <f t="shared" si="2"/>
        <v>Baby Boomer</v>
      </c>
      <c r="O418" s="6" t="str">
        <f t="shared" si="3"/>
        <v>Low Income</v>
      </c>
    </row>
    <row r="419" hidden="1">
      <c r="A419" s="1">
        <v>100417.0</v>
      </c>
      <c r="B419" s="1">
        <v>52.0</v>
      </c>
      <c r="C419" s="1">
        <v>53000.0</v>
      </c>
      <c r="D419" s="1" t="s">
        <v>25</v>
      </c>
      <c r="E419" s="1">
        <v>4032.57</v>
      </c>
      <c r="F419" s="1">
        <v>1.0</v>
      </c>
      <c r="G419" s="1">
        <v>22.0</v>
      </c>
      <c r="H419" s="1">
        <v>3.0</v>
      </c>
      <c r="I419" s="1" t="s">
        <v>22</v>
      </c>
      <c r="J419" s="1">
        <v>0.503</v>
      </c>
      <c r="K419" s="1">
        <v>0.418</v>
      </c>
      <c r="L419" s="6">
        <f>if(J419&gt;QUARTILE!$B$3, "TOP", if(J419&lt;QUARTILE!$B$4, "BOTTOM", 0))</f>
        <v>0</v>
      </c>
      <c r="M419" s="6">
        <f t="shared" si="1"/>
        <v>2</v>
      </c>
      <c r="N419" s="6" t="str">
        <f t="shared" si="2"/>
        <v>Gen X</v>
      </c>
      <c r="O419" s="6" t="str">
        <f t="shared" si="3"/>
        <v>Medium Income</v>
      </c>
    </row>
    <row r="420" hidden="1">
      <c r="A420" s="1">
        <v>100418.0</v>
      </c>
      <c r="B420" s="1">
        <v>33.0</v>
      </c>
      <c r="C420" s="1">
        <v>8000.0</v>
      </c>
      <c r="D420" s="1" t="s">
        <v>27</v>
      </c>
      <c r="E420" s="1">
        <v>1513.86</v>
      </c>
      <c r="F420" s="1">
        <v>2.0</v>
      </c>
      <c r="G420" s="1">
        <v>24.0</v>
      </c>
      <c r="H420" s="1">
        <v>14.0</v>
      </c>
      <c r="I420" s="1" t="s">
        <v>22</v>
      </c>
      <c r="J420" s="1">
        <v>0.048</v>
      </c>
      <c r="K420" s="1">
        <v>0.177</v>
      </c>
      <c r="L420" s="6" t="str">
        <f>if(J420&gt;QUARTILE!$B$3, "TOP", if(J420&lt;QUARTILE!$B$4, "BOTTOM", 0))</f>
        <v>BOTTOM</v>
      </c>
      <c r="M420" s="6">
        <f t="shared" si="1"/>
        <v>2</v>
      </c>
      <c r="N420" s="6" t="str">
        <f t="shared" si="2"/>
        <v>Gen X</v>
      </c>
      <c r="O420" s="6" t="str">
        <f t="shared" si="3"/>
        <v>Low Income</v>
      </c>
    </row>
    <row r="421" hidden="1">
      <c r="A421" s="1">
        <v>100419.0</v>
      </c>
      <c r="B421" s="1">
        <v>78.0</v>
      </c>
      <c r="C421" s="1">
        <v>79000.0</v>
      </c>
      <c r="D421" s="1" t="s">
        <v>27</v>
      </c>
      <c r="E421" s="1">
        <v>5100.21</v>
      </c>
      <c r="F421" s="1">
        <v>5.0</v>
      </c>
      <c r="G421" s="1">
        <v>19.0</v>
      </c>
      <c r="H421" s="1">
        <v>5.0</v>
      </c>
      <c r="I421" s="1" t="s">
        <v>22</v>
      </c>
      <c r="J421" s="1">
        <v>0.162</v>
      </c>
      <c r="K421" s="1">
        <v>0.004</v>
      </c>
      <c r="L421" s="6" t="str">
        <f>if(J421&gt;QUARTILE!$B$3, "TOP", if(J421&lt;QUARTILE!$B$4, "BOTTOM", 0))</f>
        <v>BOTTOM</v>
      </c>
      <c r="M421" s="6">
        <f t="shared" si="1"/>
        <v>2</v>
      </c>
      <c r="N421" s="6" t="str">
        <f t="shared" si="2"/>
        <v>Baby Boomer</v>
      </c>
      <c r="O421" s="6" t="str">
        <f t="shared" si="3"/>
        <v>Medium Income</v>
      </c>
    </row>
    <row r="422" hidden="1">
      <c r="A422" s="1">
        <v>100420.0</v>
      </c>
      <c r="B422" s="1">
        <v>58.0</v>
      </c>
      <c r="C422" s="1">
        <v>37000.0</v>
      </c>
      <c r="D422" s="1" t="s">
        <v>23</v>
      </c>
      <c r="E422" s="1">
        <v>15255.76</v>
      </c>
      <c r="F422" s="1">
        <v>2.0</v>
      </c>
      <c r="G422" s="1">
        <v>23.0</v>
      </c>
      <c r="H422" s="1">
        <v>7.0</v>
      </c>
      <c r="I422" s="1" t="s">
        <v>22</v>
      </c>
      <c r="J422" s="1">
        <v>0.526</v>
      </c>
      <c r="K422" s="1">
        <v>0.317</v>
      </c>
      <c r="L422" s="6">
        <f>if(J422&gt;QUARTILE!$B$3, "TOP", if(J422&lt;QUARTILE!$B$4, "BOTTOM", 0))</f>
        <v>0</v>
      </c>
      <c r="M422" s="6">
        <f t="shared" si="1"/>
        <v>2</v>
      </c>
      <c r="N422" s="6" t="str">
        <f t="shared" si="2"/>
        <v>Gen X</v>
      </c>
      <c r="O422" s="6" t="str">
        <f t="shared" si="3"/>
        <v>Low Income</v>
      </c>
    </row>
    <row r="423" hidden="1">
      <c r="A423" s="1">
        <v>100421.0</v>
      </c>
      <c r="B423" s="1">
        <v>53.0</v>
      </c>
      <c r="C423" s="1">
        <v>63000.0</v>
      </c>
      <c r="D423" s="1" t="s">
        <v>25</v>
      </c>
      <c r="E423" s="1">
        <v>23797.8</v>
      </c>
      <c r="F423" s="1">
        <v>1.0</v>
      </c>
      <c r="G423" s="1">
        <v>19.0</v>
      </c>
      <c r="H423" s="1">
        <v>7.0</v>
      </c>
      <c r="I423" s="1" t="s">
        <v>22</v>
      </c>
      <c r="J423" s="1">
        <v>1.0</v>
      </c>
      <c r="K423" s="1">
        <v>0.539</v>
      </c>
      <c r="L423" s="6" t="str">
        <f>if(J423&gt;QUARTILE!$B$3, "TOP", if(J423&lt;QUARTILE!$B$4, "BOTTOM", 0))</f>
        <v>TOP</v>
      </c>
      <c r="M423" s="6">
        <f t="shared" si="1"/>
        <v>2</v>
      </c>
      <c r="N423" s="6" t="str">
        <f t="shared" si="2"/>
        <v>Gen X</v>
      </c>
      <c r="O423" s="6" t="str">
        <f t="shared" si="3"/>
        <v>Medium Income</v>
      </c>
    </row>
    <row r="424" hidden="1">
      <c r="A424" s="1">
        <v>100422.0</v>
      </c>
      <c r="B424" s="1">
        <v>50.0</v>
      </c>
      <c r="C424" s="1">
        <v>8000.0</v>
      </c>
      <c r="D424" s="1" t="s">
        <v>23</v>
      </c>
      <c r="E424" s="1">
        <v>29746.26</v>
      </c>
      <c r="F424" s="1">
        <v>4.0</v>
      </c>
      <c r="G424" s="1">
        <v>19.0</v>
      </c>
      <c r="H424" s="1">
        <v>1.0</v>
      </c>
      <c r="I424" s="1" t="s">
        <v>22</v>
      </c>
      <c r="J424" s="1">
        <v>0.992</v>
      </c>
      <c r="K424" s="1">
        <v>0.205</v>
      </c>
      <c r="L424" s="6" t="str">
        <f>if(J424&gt;QUARTILE!$B$3, "TOP", if(J424&lt;QUARTILE!$B$4, "BOTTOM", 0))</f>
        <v>TOP</v>
      </c>
      <c r="M424" s="6">
        <f t="shared" si="1"/>
        <v>2</v>
      </c>
      <c r="N424" s="6" t="str">
        <f t="shared" si="2"/>
        <v>Gen X</v>
      </c>
      <c r="O424" s="6" t="str">
        <f t="shared" si="3"/>
        <v>Low Income</v>
      </c>
    </row>
    <row r="425" hidden="1">
      <c r="A425" s="1">
        <v>100423.0</v>
      </c>
      <c r="B425" s="1">
        <v>21.0</v>
      </c>
      <c r="C425" s="1">
        <v>24000.0</v>
      </c>
      <c r="D425" s="1" t="s">
        <v>23</v>
      </c>
      <c r="E425" s="1">
        <v>877.7</v>
      </c>
      <c r="F425" s="1">
        <v>4.0</v>
      </c>
      <c r="G425" s="1">
        <v>17.0</v>
      </c>
      <c r="H425" s="1">
        <v>18.0</v>
      </c>
      <c r="I425" s="1" t="s">
        <v>18</v>
      </c>
      <c r="J425" s="1">
        <v>0.826</v>
      </c>
      <c r="K425" s="1">
        <v>0.909</v>
      </c>
      <c r="L425" s="6" t="str">
        <f>if(J425&gt;QUARTILE!$B$3, "TOP", if(J425&lt;QUARTILE!$B$4, "BOTTOM", 0))</f>
        <v>TOP</v>
      </c>
      <c r="M425" s="6">
        <f t="shared" si="1"/>
        <v>1</v>
      </c>
      <c r="N425" s="6" t="str">
        <f t="shared" si="2"/>
        <v>Millenial</v>
      </c>
      <c r="O425" s="6" t="str">
        <f t="shared" si="3"/>
        <v>Low Income</v>
      </c>
    </row>
    <row r="426" hidden="1">
      <c r="A426" s="1">
        <v>100424.0</v>
      </c>
      <c r="B426" s="1">
        <v>50.0</v>
      </c>
      <c r="C426" s="1">
        <v>20000.0</v>
      </c>
      <c r="D426" s="1" t="s">
        <v>17</v>
      </c>
      <c r="E426" s="1">
        <v>11171.84</v>
      </c>
      <c r="F426" s="1">
        <v>5.0</v>
      </c>
      <c r="G426" s="1">
        <v>20.0</v>
      </c>
      <c r="H426" s="1">
        <v>3.0</v>
      </c>
      <c r="I426" s="1" t="s">
        <v>22</v>
      </c>
      <c r="J426" s="1">
        <v>0.404</v>
      </c>
      <c r="K426" s="1">
        <v>0.431</v>
      </c>
      <c r="L426" s="6">
        <f>if(J426&gt;QUARTILE!$B$3, "TOP", if(J426&lt;QUARTILE!$B$4, "BOTTOM", 0))</f>
        <v>0</v>
      </c>
      <c r="M426" s="6">
        <f t="shared" si="1"/>
        <v>2</v>
      </c>
      <c r="N426" s="6" t="str">
        <f t="shared" si="2"/>
        <v>Gen X</v>
      </c>
      <c r="O426" s="6" t="str">
        <f t="shared" si="3"/>
        <v>Low Income</v>
      </c>
    </row>
    <row r="427" hidden="1">
      <c r="A427" s="1">
        <v>100425.0</v>
      </c>
      <c r="B427" s="1">
        <v>31.0</v>
      </c>
      <c r="C427" s="1">
        <v>12000.0</v>
      </c>
      <c r="D427" s="1" t="s">
        <v>23</v>
      </c>
      <c r="E427" s="1">
        <v>2606.99</v>
      </c>
      <c r="F427" s="1">
        <v>2.0</v>
      </c>
      <c r="G427" s="1">
        <v>25.0</v>
      </c>
      <c r="H427" s="1">
        <v>9.0</v>
      </c>
      <c r="I427" s="1" t="s">
        <v>22</v>
      </c>
      <c r="J427" s="1">
        <v>0.36</v>
      </c>
      <c r="K427" s="1">
        <v>0.13</v>
      </c>
      <c r="L427" s="6">
        <f>if(J427&gt;QUARTILE!$B$3, "TOP", if(J427&lt;QUARTILE!$B$4, "BOTTOM", 0))</f>
        <v>0</v>
      </c>
      <c r="M427" s="6">
        <f t="shared" si="1"/>
        <v>2</v>
      </c>
      <c r="N427" s="6" t="str">
        <f t="shared" si="2"/>
        <v>Gen X</v>
      </c>
      <c r="O427" s="6" t="str">
        <f t="shared" si="3"/>
        <v>Low Income</v>
      </c>
    </row>
    <row r="428" hidden="1">
      <c r="A428" s="1">
        <v>100426.0</v>
      </c>
      <c r="B428" s="1">
        <v>38.0</v>
      </c>
      <c r="C428" s="1">
        <v>10000.0</v>
      </c>
      <c r="D428" s="1" t="s">
        <v>25</v>
      </c>
      <c r="E428" s="1">
        <v>11284.54</v>
      </c>
      <c r="F428" s="1">
        <v>3.0</v>
      </c>
      <c r="G428" s="1">
        <v>19.0</v>
      </c>
      <c r="H428" s="1">
        <v>4.0</v>
      </c>
      <c r="I428" s="1" t="s">
        <v>22</v>
      </c>
      <c r="J428" s="1">
        <v>0.266</v>
      </c>
      <c r="K428" s="1">
        <v>0.413</v>
      </c>
      <c r="L428" s="6" t="str">
        <f>if(J428&gt;QUARTILE!$B$3, "TOP", if(J428&lt;QUARTILE!$B$4, "BOTTOM", 0))</f>
        <v>BOTTOM</v>
      </c>
      <c r="M428" s="6">
        <f t="shared" si="1"/>
        <v>2</v>
      </c>
      <c r="N428" s="6" t="str">
        <f t="shared" si="2"/>
        <v>Gen X</v>
      </c>
      <c r="O428" s="6" t="str">
        <f t="shared" si="3"/>
        <v>Low Income</v>
      </c>
    </row>
    <row r="429" hidden="1">
      <c r="A429" s="1">
        <v>100427.0</v>
      </c>
      <c r="B429" s="1">
        <v>65.0</v>
      </c>
      <c r="C429" s="1">
        <v>30000.0</v>
      </c>
      <c r="D429" s="1" t="s">
        <v>23</v>
      </c>
      <c r="E429" s="1">
        <v>11382.37</v>
      </c>
      <c r="F429" s="1">
        <v>1.0</v>
      </c>
      <c r="G429" s="1">
        <v>26.0</v>
      </c>
      <c r="H429" s="1">
        <v>7.0</v>
      </c>
      <c r="I429" s="1" t="s">
        <v>22</v>
      </c>
      <c r="J429" s="1">
        <v>0.588</v>
      </c>
      <c r="K429" s="1">
        <v>0.708</v>
      </c>
      <c r="L429" s="6">
        <f>if(J429&gt;QUARTILE!$B$3, "TOP", if(J429&lt;QUARTILE!$B$4, "BOTTOM", 0))</f>
        <v>0</v>
      </c>
      <c r="M429" s="6">
        <f t="shared" si="1"/>
        <v>2</v>
      </c>
      <c r="N429" s="6" t="str">
        <f t="shared" si="2"/>
        <v>Baby Boomer</v>
      </c>
      <c r="O429" s="6" t="str">
        <f t="shared" si="3"/>
        <v>Low Income</v>
      </c>
    </row>
    <row r="430" hidden="1">
      <c r="A430" s="1">
        <v>100428.0</v>
      </c>
      <c r="B430" s="1">
        <v>37.0</v>
      </c>
      <c r="C430" s="1">
        <v>32000.0</v>
      </c>
      <c r="D430" s="1" t="s">
        <v>23</v>
      </c>
      <c r="E430" s="1">
        <v>13791.54</v>
      </c>
      <c r="F430" s="1">
        <v>4.0</v>
      </c>
      <c r="G430" s="1">
        <v>14.0</v>
      </c>
      <c r="H430" s="1">
        <v>11.0</v>
      </c>
      <c r="I430" s="1" t="s">
        <v>22</v>
      </c>
      <c r="J430" s="1">
        <v>0.532</v>
      </c>
      <c r="K430" s="1">
        <v>0.437</v>
      </c>
      <c r="L430" s="6">
        <f>if(J430&gt;QUARTILE!$B$3, "TOP", if(J430&lt;QUARTILE!$B$4, "BOTTOM", 0))</f>
        <v>0</v>
      </c>
      <c r="M430" s="6">
        <f t="shared" si="1"/>
        <v>2</v>
      </c>
      <c r="N430" s="6" t="str">
        <f t="shared" si="2"/>
        <v>Gen X</v>
      </c>
      <c r="O430" s="6" t="str">
        <f t="shared" si="3"/>
        <v>Low Income</v>
      </c>
    </row>
    <row r="431" hidden="1">
      <c r="A431" s="1">
        <v>100429.0</v>
      </c>
      <c r="B431" s="1">
        <v>73.0</v>
      </c>
      <c r="C431" s="1">
        <v>48000.0</v>
      </c>
      <c r="D431" s="1" t="s">
        <v>27</v>
      </c>
      <c r="E431" s="1">
        <v>44666.9</v>
      </c>
      <c r="F431" s="1">
        <v>4.0</v>
      </c>
      <c r="G431" s="1">
        <v>19.0</v>
      </c>
      <c r="H431" s="1">
        <v>7.0</v>
      </c>
      <c r="I431" s="1" t="s">
        <v>18</v>
      </c>
      <c r="J431" s="1">
        <v>0.567</v>
      </c>
      <c r="K431" s="1">
        <v>0.181</v>
      </c>
      <c r="L431" s="6">
        <f>if(J431&gt;QUARTILE!$B$3, "TOP", if(J431&lt;QUARTILE!$B$4, "BOTTOM", 0))</f>
        <v>0</v>
      </c>
      <c r="M431" s="6">
        <f t="shared" si="1"/>
        <v>1</v>
      </c>
      <c r="N431" s="6" t="str">
        <f t="shared" si="2"/>
        <v>Baby Boomer</v>
      </c>
      <c r="O431" s="6" t="str">
        <f t="shared" si="3"/>
        <v>Medium Income</v>
      </c>
    </row>
    <row r="432" hidden="1">
      <c r="A432" s="1">
        <v>100430.0</v>
      </c>
      <c r="B432" s="1">
        <v>25.0</v>
      </c>
      <c r="C432" s="1">
        <v>16000.0</v>
      </c>
      <c r="D432" s="1" t="s">
        <v>25</v>
      </c>
      <c r="E432" s="1">
        <v>32704.91</v>
      </c>
      <c r="F432" s="1">
        <v>2.0</v>
      </c>
      <c r="G432" s="1">
        <v>21.0</v>
      </c>
      <c r="H432" s="1">
        <v>18.0</v>
      </c>
      <c r="I432" s="1" t="s">
        <v>22</v>
      </c>
      <c r="J432" s="1">
        <v>0.466</v>
      </c>
      <c r="K432" s="1">
        <v>0.006</v>
      </c>
      <c r="L432" s="6">
        <f>if(J432&gt;QUARTILE!$B$3, "TOP", if(J432&lt;QUARTILE!$B$4, "BOTTOM", 0))</f>
        <v>0</v>
      </c>
      <c r="M432" s="6">
        <f t="shared" si="1"/>
        <v>2</v>
      </c>
      <c r="N432" s="6" t="str">
        <f t="shared" si="2"/>
        <v>Millenial</v>
      </c>
      <c r="O432" s="6" t="str">
        <f t="shared" si="3"/>
        <v>Low Income</v>
      </c>
    </row>
    <row r="433" hidden="1">
      <c r="A433" s="1">
        <v>100431.0</v>
      </c>
      <c r="B433" s="1">
        <v>24.0</v>
      </c>
      <c r="C433" s="1">
        <v>20000.0</v>
      </c>
      <c r="D433" s="1" t="s">
        <v>21</v>
      </c>
      <c r="E433" s="1">
        <v>20251.67</v>
      </c>
      <c r="F433" s="1">
        <v>4.0</v>
      </c>
      <c r="G433" s="1">
        <v>27.0</v>
      </c>
      <c r="H433" s="1">
        <v>15.0</v>
      </c>
      <c r="I433" s="1" t="s">
        <v>22</v>
      </c>
      <c r="J433" s="1">
        <v>0.582</v>
      </c>
      <c r="K433" s="1">
        <v>0.41</v>
      </c>
      <c r="L433" s="6">
        <f>if(J433&gt;QUARTILE!$B$3, "TOP", if(J433&lt;QUARTILE!$B$4, "BOTTOM", 0))</f>
        <v>0</v>
      </c>
      <c r="M433" s="6">
        <f t="shared" si="1"/>
        <v>2</v>
      </c>
      <c r="N433" s="6" t="str">
        <f t="shared" si="2"/>
        <v>Millenial</v>
      </c>
      <c r="O433" s="6" t="str">
        <f t="shared" si="3"/>
        <v>Low Income</v>
      </c>
    </row>
    <row r="434" hidden="1">
      <c r="A434" s="1">
        <v>100432.0</v>
      </c>
      <c r="B434" s="1">
        <v>20.0</v>
      </c>
      <c r="C434" s="1">
        <v>10000.0</v>
      </c>
      <c r="D434" s="1" t="s">
        <v>25</v>
      </c>
      <c r="E434" s="1">
        <v>43327.43</v>
      </c>
      <c r="F434" s="1">
        <v>2.0</v>
      </c>
      <c r="G434" s="1">
        <v>18.0</v>
      </c>
      <c r="H434" s="1">
        <v>12.0</v>
      </c>
      <c r="I434" s="1" t="s">
        <v>18</v>
      </c>
      <c r="J434" s="1">
        <v>0.758</v>
      </c>
      <c r="K434" s="1">
        <v>0.0</v>
      </c>
      <c r="L434" s="6">
        <f>if(J434&gt;QUARTILE!$B$3, "TOP", if(J434&lt;QUARTILE!$B$4, "BOTTOM", 0))</f>
        <v>0</v>
      </c>
      <c r="M434" s="6">
        <f t="shared" si="1"/>
        <v>1</v>
      </c>
      <c r="N434" s="6" t="str">
        <f t="shared" si="2"/>
        <v>Millenial</v>
      </c>
      <c r="O434" s="6" t="str">
        <f t="shared" si="3"/>
        <v>Low Income</v>
      </c>
    </row>
    <row r="435">
      <c r="A435" s="1">
        <v>100433.0</v>
      </c>
      <c r="B435" s="1">
        <v>34.0</v>
      </c>
      <c r="C435" s="1">
        <v>56000.0</v>
      </c>
      <c r="D435" s="1" t="s">
        <v>23</v>
      </c>
      <c r="E435" s="1">
        <v>22693.2</v>
      </c>
      <c r="F435" s="1">
        <v>1.0</v>
      </c>
      <c r="G435" s="1">
        <v>20.0</v>
      </c>
      <c r="H435" s="1">
        <v>15.0</v>
      </c>
      <c r="I435" s="1" t="s">
        <v>18</v>
      </c>
      <c r="J435" s="1">
        <v>1.0</v>
      </c>
      <c r="K435" s="1">
        <v>0.371</v>
      </c>
      <c r="L435" s="6" t="str">
        <f>if(J435&gt;QUARTILE!$B$3, "TOP", if(J435&lt;QUARTILE!$B$4, "BOTTOM", 0))</f>
        <v>TOP</v>
      </c>
      <c r="M435" s="6">
        <f t="shared" si="1"/>
        <v>1</v>
      </c>
      <c r="N435" s="6" t="str">
        <f t="shared" si="2"/>
        <v>Gen X</v>
      </c>
      <c r="O435" s="6" t="str">
        <f t="shared" si="3"/>
        <v>Medium Income</v>
      </c>
    </row>
    <row r="436" hidden="1">
      <c r="A436" s="1">
        <v>100434.0</v>
      </c>
      <c r="B436" s="1">
        <v>50.0</v>
      </c>
      <c r="C436" s="1">
        <v>23000.0</v>
      </c>
      <c r="D436" s="1" t="s">
        <v>25</v>
      </c>
      <c r="E436" s="1">
        <v>34169.14</v>
      </c>
      <c r="F436" s="1">
        <v>2.0</v>
      </c>
      <c r="G436" s="1">
        <v>14.0</v>
      </c>
      <c r="H436" s="1">
        <v>5.0</v>
      </c>
      <c r="I436" s="1" t="s">
        <v>18</v>
      </c>
      <c r="J436" s="1">
        <v>0.911</v>
      </c>
      <c r="K436" s="1">
        <v>0.016</v>
      </c>
      <c r="L436" s="6" t="str">
        <f>if(J436&gt;QUARTILE!$B$3, "TOP", if(J436&lt;QUARTILE!$B$4, "BOTTOM", 0))</f>
        <v>TOP</v>
      </c>
      <c r="M436" s="6">
        <f t="shared" si="1"/>
        <v>1</v>
      </c>
      <c r="N436" s="6" t="str">
        <f t="shared" si="2"/>
        <v>Gen X</v>
      </c>
      <c r="O436" s="6" t="str">
        <f t="shared" si="3"/>
        <v>Low Income</v>
      </c>
    </row>
    <row r="437" hidden="1">
      <c r="A437" s="1">
        <v>100435.0</v>
      </c>
      <c r="B437" s="1">
        <v>65.0</v>
      </c>
      <c r="C437" s="1">
        <v>34000.0</v>
      </c>
      <c r="D437" s="1" t="s">
        <v>27</v>
      </c>
      <c r="E437" s="1">
        <v>16592.09</v>
      </c>
      <c r="F437" s="1">
        <v>4.0</v>
      </c>
      <c r="G437" s="1">
        <v>22.0</v>
      </c>
      <c r="H437" s="1">
        <v>5.0</v>
      </c>
      <c r="I437" s="1" t="s">
        <v>22</v>
      </c>
      <c r="J437" s="1">
        <v>0.33</v>
      </c>
      <c r="K437" s="1">
        <v>0.626</v>
      </c>
      <c r="L437" s="6">
        <f>if(J437&gt;QUARTILE!$B$3, "TOP", if(J437&lt;QUARTILE!$B$4, "BOTTOM", 0))</f>
        <v>0</v>
      </c>
      <c r="M437" s="6">
        <f t="shared" si="1"/>
        <v>2</v>
      </c>
      <c r="N437" s="6" t="str">
        <f t="shared" si="2"/>
        <v>Baby Boomer</v>
      </c>
      <c r="O437" s="6" t="str">
        <f t="shared" si="3"/>
        <v>Low Income</v>
      </c>
    </row>
    <row r="438" hidden="1">
      <c r="A438" s="1">
        <v>100436.0</v>
      </c>
      <c r="B438" s="1">
        <v>29.0</v>
      </c>
      <c r="C438" s="1">
        <v>35000.0</v>
      </c>
      <c r="D438" s="1" t="s">
        <v>25</v>
      </c>
      <c r="E438" s="1">
        <v>14898.0</v>
      </c>
      <c r="F438" s="1">
        <v>2.0</v>
      </c>
      <c r="G438" s="1">
        <v>18.0</v>
      </c>
      <c r="H438" s="1">
        <v>18.0</v>
      </c>
      <c r="I438" s="1" t="s">
        <v>18</v>
      </c>
      <c r="J438" s="1">
        <v>0.43</v>
      </c>
      <c r="K438" s="1">
        <v>0.773</v>
      </c>
      <c r="L438" s="6">
        <f>if(J438&gt;QUARTILE!$B$3, "TOP", if(J438&lt;QUARTILE!$B$4, "BOTTOM", 0))</f>
        <v>0</v>
      </c>
      <c r="M438" s="6">
        <f t="shared" si="1"/>
        <v>1</v>
      </c>
      <c r="N438" s="6" t="str">
        <f t="shared" si="2"/>
        <v>Millenial</v>
      </c>
      <c r="O438" s="6" t="str">
        <f t="shared" si="3"/>
        <v>Low Income</v>
      </c>
    </row>
    <row r="439" hidden="1">
      <c r="A439" s="1">
        <v>100437.0</v>
      </c>
      <c r="B439" s="1">
        <v>76.0</v>
      </c>
      <c r="C439" s="1">
        <v>53000.0</v>
      </c>
      <c r="D439" s="1" t="s">
        <v>21</v>
      </c>
      <c r="E439" s="1">
        <v>25754.14</v>
      </c>
      <c r="F439" s="1">
        <v>4.0</v>
      </c>
      <c r="G439" s="1">
        <v>19.0</v>
      </c>
      <c r="H439" s="1">
        <v>2.0</v>
      </c>
      <c r="I439" s="1" t="s">
        <v>22</v>
      </c>
      <c r="J439" s="1">
        <v>0.339</v>
      </c>
      <c r="K439" s="1">
        <v>0.193</v>
      </c>
      <c r="L439" s="6">
        <f>if(J439&gt;QUARTILE!$B$3, "TOP", if(J439&lt;QUARTILE!$B$4, "BOTTOM", 0))</f>
        <v>0</v>
      </c>
      <c r="M439" s="6">
        <f t="shared" si="1"/>
        <v>2</v>
      </c>
      <c r="N439" s="6" t="str">
        <f t="shared" si="2"/>
        <v>Baby Boomer</v>
      </c>
      <c r="O439" s="6" t="str">
        <f t="shared" si="3"/>
        <v>Medium Income</v>
      </c>
    </row>
    <row r="440" hidden="1">
      <c r="A440" s="1">
        <v>100438.0</v>
      </c>
      <c r="B440" s="1">
        <v>68.0</v>
      </c>
      <c r="C440" s="1">
        <v>13000.0</v>
      </c>
      <c r="D440" s="1" t="s">
        <v>27</v>
      </c>
      <c r="E440" s="1">
        <v>397.71</v>
      </c>
      <c r="F440" s="1">
        <v>5.0</v>
      </c>
      <c r="G440" s="1">
        <v>21.0</v>
      </c>
      <c r="H440" s="1">
        <v>2.0</v>
      </c>
      <c r="I440" s="1" t="s">
        <v>22</v>
      </c>
      <c r="J440" s="1">
        <v>0.171</v>
      </c>
      <c r="K440" s="1">
        <v>0.025</v>
      </c>
      <c r="L440" s="6" t="str">
        <f>if(J440&gt;QUARTILE!$B$3, "TOP", if(J440&lt;QUARTILE!$B$4, "BOTTOM", 0))</f>
        <v>BOTTOM</v>
      </c>
      <c r="M440" s="6">
        <f t="shared" si="1"/>
        <v>2</v>
      </c>
      <c r="N440" s="6" t="str">
        <f t="shared" si="2"/>
        <v>Baby Boomer</v>
      </c>
      <c r="O440" s="6" t="str">
        <f t="shared" si="3"/>
        <v>Low Income</v>
      </c>
    </row>
    <row r="441" hidden="1">
      <c r="A441" s="1">
        <v>100439.0</v>
      </c>
      <c r="B441" s="1">
        <v>39.0</v>
      </c>
      <c r="C441" s="1">
        <v>33000.0</v>
      </c>
      <c r="D441" s="1" t="s">
        <v>25</v>
      </c>
      <c r="E441" s="1">
        <v>23448.03</v>
      </c>
      <c r="F441" s="1">
        <v>4.0</v>
      </c>
      <c r="G441" s="1">
        <v>17.0</v>
      </c>
      <c r="H441" s="1">
        <v>2.0</v>
      </c>
      <c r="I441" s="1" t="s">
        <v>22</v>
      </c>
      <c r="J441" s="1">
        <v>0.159</v>
      </c>
      <c r="K441" s="1">
        <v>0.297</v>
      </c>
      <c r="L441" s="6" t="str">
        <f>if(J441&gt;QUARTILE!$B$3, "TOP", if(J441&lt;QUARTILE!$B$4, "BOTTOM", 0))</f>
        <v>BOTTOM</v>
      </c>
      <c r="M441" s="6">
        <f t="shared" si="1"/>
        <v>2</v>
      </c>
      <c r="N441" s="6" t="str">
        <f t="shared" si="2"/>
        <v>Gen X</v>
      </c>
      <c r="O441" s="6" t="str">
        <f t="shared" si="3"/>
        <v>Low Income</v>
      </c>
    </row>
    <row r="442" hidden="1">
      <c r="A442" s="1">
        <v>100440.0</v>
      </c>
      <c r="B442" s="1">
        <v>72.0</v>
      </c>
      <c r="C442" s="1">
        <v>22000.0</v>
      </c>
      <c r="D442" s="1" t="s">
        <v>17</v>
      </c>
      <c r="E442" s="1">
        <v>54519.67</v>
      </c>
      <c r="F442" s="1">
        <v>4.0</v>
      </c>
      <c r="G442" s="1">
        <v>24.0</v>
      </c>
      <c r="H442" s="1">
        <v>5.0</v>
      </c>
      <c r="I442" s="1" t="s">
        <v>18</v>
      </c>
      <c r="J442" s="1">
        <v>0.134</v>
      </c>
      <c r="K442" s="1">
        <v>0.411</v>
      </c>
      <c r="L442" s="6" t="str">
        <f>if(J442&gt;QUARTILE!$B$3, "TOP", if(J442&lt;QUARTILE!$B$4, "BOTTOM", 0))</f>
        <v>BOTTOM</v>
      </c>
      <c r="M442" s="6">
        <f t="shared" si="1"/>
        <v>1</v>
      </c>
      <c r="N442" s="6" t="str">
        <f t="shared" si="2"/>
        <v>Baby Boomer</v>
      </c>
      <c r="O442" s="6" t="str">
        <f t="shared" si="3"/>
        <v>Low Income</v>
      </c>
    </row>
    <row r="443" hidden="1">
      <c r="A443" s="1">
        <v>100441.0</v>
      </c>
      <c r="B443" s="1">
        <v>39.0</v>
      </c>
      <c r="C443" s="1">
        <v>78000.0</v>
      </c>
      <c r="D443" s="1" t="s">
        <v>24</v>
      </c>
      <c r="E443" s="1">
        <v>25031.22</v>
      </c>
      <c r="F443" s="1">
        <v>4.0</v>
      </c>
      <c r="G443" s="1">
        <v>16.0</v>
      </c>
      <c r="H443" s="1">
        <v>14.0</v>
      </c>
      <c r="I443" s="1" t="s">
        <v>18</v>
      </c>
      <c r="J443" s="1">
        <v>0.518</v>
      </c>
      <c r="K443" s="1">
        <v>0.718</v>
      </c>
      <c r="L443" s="6">
        <f>if(J443&gt;QUARTILE!$B$3, "TOP", if(J443&lt;QUARTILE!$B$4, "BOTTOM", 0))</f>
        <v>0</v>
      </c>
      <c r="M443" s="6">
        <f t="shared" si="1"/>
        <v>1</v>
      </c>
      <c r="N443" s="6" t="str">
        <f t="shared" si="2"/>
        <v>Gen X</v>
      </c>
      <c r="O443" s="6" t="str">
        <f t="shared" si="3"/>
        <v>Medium Income</v>
      </c>
    </row>
    <row r="444" hidden="1">
      <c r="A444" s="1">
        <v>100442.0</v>
      </c>
      <c r="B444" s="1">
        <v>63.0</v>
      </c>
      <c r="C444" s="1">
        <v>13000.0</v>
      </c>
      <c r="D444" s="1" t="s">
        <v>25</v>
      </c>
      <c r="E444" s="1">
        <v>749.75</v>
      </c>
      <c r="F444" s="1">
        <v>5.0</v>
      </c>
      <c r="G444" s="1">
        <v>19.0</v>
      </c>
      <c r="H444" s="1">
        <v>3.0</v>
      </c>
      <c r="I444" s="1" t="s">
        <v>22</v>
      </c>
      <c r="J444" s="1">
        <v>1.0</v>
      </c>
      <c r="K444" s="1">
        <v>0.353</v>
      </c>
      <c r="L444" s="6" t="str">
        <f>if(J444&gt;QUARTILE!$B$3, "TOP", if(J444&lt;QUARTILE!$B$4, "BOTTOM", 0))</f>
        <v>TOP</v>
      </c>
      <c r="M444" s="6">
        <f t="shared" si="1"/>
        <v>2</v>
      </c>
      <c r="N444" s="6" t="str">
        <f t="shared" si="2"/>
        <v>Baby Boomer</v>
      </c>
      <c r="O444" s="6" t="str">
        <f t="shared" si="3"/>
        <v>Low Income</v>
      </c>
    </row>
    <row r="445" hidden="1">
      <c r="A445" s="1">
        <v>100443.0</v>
      </c>
      <c r="B445" s="1">
        <v>47.0</v>
      </c>
      <c r="C445" s="1">
        <v>44000.0</v>
      </c>
      <c r="D445" s="1" t="s">
        <v>23</v>
      </c>
      <c r="E445" s="1">
        <v>9492.63</v>
      </c>
      <c r="F445" s="1">
        <v>3.0</v>
      </c>
      <c r="G445" s="1">
        <v>23.0</v>
      </c>
      <c r="H445" s="1">
        <v>15.0</v>
      </c>
      <c r="I445" s="1" t="s">
        <v>18</v>
      </c>
      <c r="J445" s="1">
        <v>0.588</v>
      </c>
      <c r="K445" s="1">
        <v>0.366</v>
      </c>
      <c r="L445" s="6">
        <f>if(J445&gt;QUARTILE!$B$3, "TOP", if(J445&lt;QUARTILE!$B$4, "BOTTOM", 0))</f>
        <v>0</v>
      </c>
      <c r="M445" s="6">
        <f t="shared" si="1"/>
        <v>1</v>
      </c>
      <c r="N445" s="6" t="str">
        <f t="shared" si="2"/>
        <v>Gen X</v>
      </c>
      <c r="O445" s="6" t="str">
        <f t="shared" si="3"/>
        <v>Low Income</v>
      </c>
    </row>
    <row r="446" hidden="1">
      <c r="A446" s="1">
        <v>100444.0</v>
      </c>
      <c r="B446" s="1">
        <v>55.0</v>
      </c>
      <c r="C446" s="1">
        <v>27000.0</v>
      </c>
      <c r="D446" s="1" t="s">
        <v>27</v>
      </c>
      <c r="E446" s="1">
        <v>33170.6</v>
      </c>
      <c r="F446" s="1">
        <v>4.0</v>
      </c>
      <c r="G446" s="1">
        <v>18.0</v>
      </c>
      <c r="H446" s="1">
        <v>3.0</v>
      </c>
      <c r="I446" s="1" t="s">
        <v>18</v>
      </c>
      <c r="J446" s="1">
        <v>0.842</v>
      </c>
      <c r="K446" s="1">
        <v>0.758</v>
      </c>
      <c r="L446" s="6" t="str">
        <f>if(J446&gt;QUARTILE!$B$3, "TOP", if(J446&lt;QUARTILE!$B$4, "BOTTOM", 0))</f>
        <v>TOP</v>
      </c>
      <c r="M446" s="6">
        <f t="shared" si="1"/>
        <v>1</v>
      </c>
      <c r="N446" s="6" t="str">
        <f t="shared" si="2"/>
        <v>Gen X</v>
      </c>
      <c r="O446" s="6" t="str">
        <f t="shared" si="3"/>
        <v>Low Income</v>
      </c>
    </row>
    <row r="447" hidden="1">
      <c r="A447" s="1">
        <v>100445.0</v>
      </c>
      <c r="B447" s="1">
        <v>55.0</v>
      </c>
      <c r="C447" s="1">
        <v>26000.0</v>
      </c>
      <c r="D447" s="1" t="s">
        <v>25</v>
      </c>
      <c r="E447" s="1">
        <v>63693.62</v>
      </c>
      <c r="F447" s="1">
        <v>3.0</v>
      </c>
      <c r="G447" s="1">
        <v>16.0</v>
      </c>
      <c r="H447" s="1">
        <v>4.0</v>
      </c>
      <c r="I447" s="1" t="s">
        <v>18</v>
      </c>
      <c r="J447" s="1">
        <v>0.548</v>
      </c>
      <c r="K447" s="1">
        <v>0.35</v>
      </c>
      <c r="L447" s="6">
        <f>if(J447&gt;QUARTILE!$B$3, "TOP", if(J447&lt;QUARTILE!$B$4, "BOTTOM", 0))</f>
        <v>0</v>
      </c>
      <c r="M447" s="6">
        <f t="shared" si="1"/>
        <v>1</v>
      </c>
      <c r="N447" s="6" t="str">
        <f t="shared" si="2"/>
        <v>Gen X</v>
      </c>
      <c r="O447" s="6" t="str">
        <f t="shared" si="3"/>
        <v>Low Income</v>
      </c>
    </row>
    <row r="448" hidden="1">
      <c r="A448" s="1">
        <v>100446.0</v>
      </c>
      <c r="B448" s="1">
        <v>62.0</v>
      </c>
      <c r="C448" s="1">
        <v>23000.0</v>
      </c>
      <c r="D448" s="1" t="s">
        <v>30</v>
      </c>
      <c r="E448" s="1">
        <v>9245.9</v>
      </c>
      <c r="F448" s="1">
        <v>1.0</v>
      </c>
      <c r="G448" s="1">
        <v>19.0</v>
      </c>
      <c r="H448" s="1">
        <v>6.0</v>
      </c>
      <c r="I448" s="1" t="s">
        <v>22</v>
      </c>
      <c r="J448" s="1">
        <v>0.384</v>
      </c>
      <c r="K448" s="1">
        <v>0.447</v>
      </c>
      <c r="L448" s="6">
        <f>if(J448&gt;QUARTILE!$B$3, "TOP", if(J448&lt;QUARTILE!$B$4, "BOTTOM", 0))</f>
        <v>0</v>
      </c>
      <c r="M448" s="6">
        <f t="shared" si="1"/>
        <v>2</v>
      </c>
      <c r="N448" s="6" t="str">
        <f t="shared" si="2"/>
        <v>Baby Boomer</v>
      </c>
      <c r="O448" s="6" t="str">
        <f t="shared" si="3"/>
        <v>Low Income</v>
      </c>
    </row>
    <row r="449" hidden="1">
      <c r="A449" s="1">
        <v>100447.0</v>
      </c>
      <c r="B449" s="1">
        <v>68.0</v>
      </c>
      <c r="C449" s="1">
        <v>49000.0</v>
      </c>
      <c r="D449" s="1" t="s">
        <v>25</v>
      </c>
      <c r="E449" s="1">
        <v>36801.45</v>
      </c>
      <c r="F449" s="1">
        <v>2.0</v>
      </c>
      <c r="G449" s="1">
        <v>14.0</v>
      </c>
      <c r="H449" s="1">
        <v>5.0</v>
      </c>
      <c r="I449" s="1" t="s">
        <v>18</v>
      </c>
      <c r="J449" s="1">
        <v>0.275</v>
      </c>
      <c r="K449" s="1">
        <v>0.31</v>
      </c>
      <c r="L449" s="6" t="str">
        <f>if(J449&gt;QUARTILE!$B$3, "TOP", if(J449&lt;QUARTILE!$B$4, "BOTTOM", 0))</f>
        <v>BOTTOM</v>
      </c>
      <c r="M449" s="6">
        <f t="shared" si="1"/>
        <v>1</v>
      </c>
      <c r="N449" s="6" t="str">
        <f t="shared" si="2"/>
        <v>Baby Boomer</v>
      </c>
      <c r="O449" s="6" t="str">
        <f t="shared" si="3"/>
        <v>Medium Income</v>
      </c>
    </row>
    <row r="450" hidden="1">
      <c r="A450" s="1">
        <v>100448.0</v>
      </c>
      <c r="B450" s="1">
        <v>71.0</v>
      </c>
      <c r="C450" s="1">
        <v>26000.0</v>
      </c>
      <c r="D450" s="1" t="s">
        <v>23</v>
      </c>
      <c r="E450" s="1">
        <v>39874.07</v>
      </c>
      <c r="F450" s="1">
        <v>3.0</v>
      </c>
      <c r="G450" s="1">
        <v>23.0</v>
      </c>
      <c r="H450" s="1">
        <v>5.0</v>
      </c>
      <c r="I450" s="1" t="s">
        <v>18</v>
      </c>
      <c r="J450" s="1">
        <v>0.45</v>
      </c>
      <c r="K450" s="1">
        <v>0.263</v>
      </c>
      <c r="L450" s="6">
        <f>if(J450&gt;QUARTILE!$B$3, "TOP", if(J450&lt;QUARTILE!$B$4, "BOTTOM", 0))</f>
        <v>0</v>
      </c>
      <c r="M450" s="6">
        <f t="shared" si="1"/>
        <v>1</v>
      </c>
      <c r="N450" s="6" t="str">
        <f t="shared" si="2"/>
        <v>Baby Boomer</v>
      </c>
      <c r="O450" s="6" t="str">
        <f t="shared" si="3"/>
        <v>Low Income</v>
      </c>
    </row>
    <row r="451" hidden="1">
      <c r="A451" s="1">
        <v>100449.0</v>
      </c>
      <c r="B451" s="1">
        <v>25.0</v>
      </c>
      <c r="C451" s="1">
        <v>9000.0</v>
      </c>
      <c r="D451" s="1" t="s">
        <v>30</v>
      </c>
      <c r="E451" s="1">
        <v>2631.5</v>
      </c>
      <c r="F451" s="1">
        <v>1.0</v>
      </c>
      <c r="G451" s="1">
        <v>17.0</v>
      </c>
      <c r="H451" s="1">
        <v>10.0</v>
      </c>
      <c r="I451" s="1" t="s">
        <v>22</v>
      </c>
      <c r="J451" s="1">
        <v>0.929</v>
      </c>
      <c r="K451" s="1">
        <v>0.728</v>
      </c>
      <c r="L451" s="6" t="str">
        <f>if(J451&gt;QUARTILE!$B$3, "TOP", if(J451&lt;QUARTILE!$B$4, "BOTTOM", 0))</f>
        <v>TOP</v>
      </c>
      <c r="M451" s="6">
        <f t="shared" si="1"/>
        <v>2</v>
      </c>
      <c r="N451" s="6" t="str">
        <f t="shared" si="2"/>
        <v>Millenial</v>
      </c>
      <c r="O451" s="6" t="str">
        <f t="shared" si="3"/>
        <v>Low Income</v>
      </c>
    </row>
    <row r="452" hidden="1">
      <c r="A452" s="1">
        <v>100450.0</v>
      </c>
      <c r="B452" s="1">
        <v>44.0</v>
      </c>
      <c r="C452" s="1">
        <v>46000.0</v>
      </c>
      <c r="D452" s="1" t="s">
        <v>17</v>
      </c>
      <c r="E452" s="1">
        <v>37388.6</v>
      </c>
      <c r="F452" s="1">
        <v>2.0</v>
      </c>
      <c r="G452" s="1">
        <v>16.0</v>
      </c>
      <c r="H452" s="1">
        <v>3.0</v>
      </c>
      <c r="I452" s="1" t="s">
        <v>18</v>
      </c>
      <c r="J452" s="1">
        <v>0.59</v>
      </c>
      <c r="K452" s="1">
        <v>0.182</v>
      </c>
      <c r="L452" s="6">
        <f>if(J452&gt;QUARTILE!$B$3, "TOP", if(J452&lt;QUARTILE!$B$4, "BOTTOM", 0))</f>
        <v>0</v>
      </c>
      <c r="M452" s="6">
        <f t="shared" si="1"/>
        <v>1</v>
      </c>
      <c r="N452" s="6" t="str">
        <f t="shared" si="2"/>
        <v>Gen X</v>
      </c>
      <c r="O452" s="6" t="str">
        <f t="shared" si="3"/>
        <v>Medium Income</v>
      </c>
    </row>
    <row r="453" hidden="1">
      <c r="A453" s="1">
        <v>100451.0</v>
      </c>
      <c r="B453" s="1">
        <v>44.0</v>
      </c>
      <c r="C453" s="1">
        <v>41000.0</v>
      </c>
      <c r="D453" s="1" t="s">
        <v>23</v>
      </c>
      <c r="E453" s="1">
        <v>7838.64</v>
      </c>
      <c r="F453" s="1">
        <v>4.0</v>
      </c>
      <c r="G453" s="1">
        <v>26.0</v>
      </c>
      <c r="H453" s="1">
        <v>9.0</v>
      </c>
      <c r="I453" s="1" t="s">
        <v>22</v>
      </c>
      <c r="J453" s="1">
        <v>0.254</v>
      </c>
      <c r="K453" s="1">
        <v>0.329</v>
      </c>
      <c r="L453" s="6" t="str">
        <f>if(J453&gt;QUARTILE!$B$3, "TOP", if(J453&lt;QUARTILE!$B$4, "BOTTOM", 0))</f>
        <v>BOTTOM</v>
      </c>
      <c r="M453" s="6">
        <f t="shared" si="1"/>
        <v>2</v>
      </c>
      <c r="N453" s="6" t="str">
        <f t="shared" si="2"/>
        <v>Gen X</v>
      </c>
      <c r="O453" s="6" t="str">
        <f t="shared" si="3"/>
        <v>Low Income</v>
      </c>
    </row>
    <row r="454" hidden="1">
      <c r="A454" s="1">
        <v>100452.0</v>
      </c>
      <c r="B454" s="1">
        <v>51.0</v>
      </c>
      <c r="C454" s="1">
        <v>31000.0</v>
      </c>
      <c r="D454" s="1" t="s">
        <v>21</v>
      </c>
      <c r="E454" s="1">
        <v>17990.53</v>
      </c>
      <c r="F454" s="1">
        <v>4.0</v>
      </c>
      <c r="G454" s="1">
        <v>24.0</v>
      </c>
      <c r="H454" s="1">
        <v>2.0</v>
      </c>
      <c r="I454" s="1" t="s">
        <v>22</v>
      </c>
      <c r="J454" s="1">
        <v>0.664</v>
      </c>
      <c r="K454" s="1">
        <v>0.232</v>
      </c>
      <c r="L454" s="6">
        <f>if(J454&gt;QUARTILE!$B$3, "TOP", if(J454&lt;QUARTILE!$B$4, "BOTTOM", 0))</f>
        <v>0</v>
      </c>
      <c r="M454" s="6">
        <f t="shared" si="1"/>
        <v>2</v>
      </c>
      <c r="N454" s="6" t="str">
        <f t="shared" si="2"/>
        <v>Gen X</v>
      </c>
      <c r="O454" s="6" t="str">
        <f t="shared" si="3"/>
        <v>Low Income</v>
      </c>
    </row>
    <row r="455" hidden="1">
      <c r="A455" s="1">
        <v>100453.0</v>
      </c>
      <c r="B455" s="1">
        <v>38.0</v>
      </c>
      <c r="C455" s="1">
        <v>11000.0</v>
      </c>
      <c r="D455" s="1" t="s">
        <v>25</v>
      </c>
      <c r="E455" s="1">
        <v>15485.5</v>
      </c>
      <c r="F455" s="1">
        <v>4.0</v>
      </c>
      <c r="G455" s="1">
        <v>22.0</v>
      </c>
      <c r="H455" s="1">
        <v>12.0</v>
      </c>
      <c r="I455" s="1" t="s">
        <v>18</v>
      </c>
      <c r="J455" s="1">
        <v>0.455</v>
      </c>
      <c r="K455" s="1">
        <v>0.52</v>
      </c>
      <c r="L455" s="6">
        <f>if(J455&gt;QUARTILE!$B$3, "TOP", if(J455&lt;QUARTILE!$B$4, "BOTTOM", 0))</f>
        <v>0</v>
      </c>
      <c r="M455" s="6">
        <f t="shared" si="1"/>
        <v>1</v>
      </c>
      <c r="N455" s="6" t="str">
        <f t="shared" si="2"/>
        <v>Gen X</v>
      </c>
      <c r="O455" s="6" t="str">
        <f t="shared" si="3"/>
        <v>Low Income</v>
      </c>
    </row>
    <row r="456" hidden="1">
      <c r="A456" s="1">
        <v>100454.0</v>
      </c>
      <c r="B456" s="1">
        <v>47.0</v>
      </c>
      <c r="C456" s="1">
        <v>12000.0</v>
      </c>
      <c r="D456" s="1" t="s">
        <v>25</v>
      </c>
      <c r="E456" s="1">
        <v>21756.64</v>
      </c>
      <c r="F456" s="1">
        <v>5.0</v>
      </c>
      <c r="G456" s="1">
        <v>20.0</v>
      </c>
      <c r="H456" s="1">
        <v>17.0</v>
      </c>
      <c r="I456" s="1" t="s">
        <v>18</v>
      </c>
      <c r="J456" s="1">
        <v>0.877</v>
      </c>
      <c r="K456" s="1">
        <v>0.91</v>
      </c>
      <c r="L456" s="6" t="str">
        <f>if(J456&gt;QUARTILE!$B$3, "TOP", if(J456&lt;QUARTILE!$B$4, "BOTTOM", 0))</f>
        <v>TOP</v>
      </c>
      <c r="M456" s="6">
        <f t="shared" si="1"/>
        <v>1</v>
      </c>
      <c r="N456" s="6" t="str">
        <f t="shared" si="2"/>
        <v>Gen X</v>
      </c>
      <c r="O456" s="6" t="str">
        <f t="shared" si="3"/>
        <v>Low Income</v>
      </c>
    </row>
    <row r="457" hidden="1">
      <c r="A457" s="1">
        <v>100455.0</v>
      </c>
      <c r="B457" s="1">
        <v>50.0</v>
      </c>
      <c r="C457" s="1">
        <v>7000.0</v>
      </c>
      <c r="D457" s="1" t="s">
        <v>21</v>
      </c>
      <c r="E457" s="1">
        <v>26977.25</v>
      </c>
      <c r="F457" s="1">
        <v>5.0</v>
      </c>
      <c r="G457" s="1">
        <v>16.0</v>
      </c>
      <c r="H457" s="1">
        <v>2.0</v>
      </c>
      <c r="I457" s="1" t="s">
        <v>22</v>
      </c>
      <c r="J457" s="1">
        <v>0.093</v>
      </c>
      <c r="K457" s="1">
        <v>0.34</v>
      </c>
      <c r="L457" s="6" t="str">
        <f>if(J457&gt;QUARTILE!$B$3, "TOP", if(J457&lt;QUARTILE!$B$4, "BOTTOM", 0))</f>
        <v>BOTTOM</v>
      </c>
      <c r="M457" s="6">
        <f t="shared" si="1"/>
        <v>2</v>
      </c>
      <c r="N457" s="6" t="str">
        <f t="shared" si="2"/>
        <v>Gen X</v>
      </c>
      <c r="O457" s="6" t="str">
        <f t="shared" si="3"/>
        <v>Low Income</v>
      </c>
    </row>
    <row r="458" hidden="1">
      <c r="A458" s="1">
        <v>100456.0</v>
      </c>
      <c r="B458" s="1">
        <v>45.0</v>
      </c>
      <c r="C458" s="1">
        <v>29000.0</v>
      </c>
      <c r="D458" s="1" t="s">
        <v>25</v>
      </c>
      <c r="E458" s="1">
        <v>11627.86</v>
      </c>
      <c r="F458" s="1">
        <v>5.0</v>
      </c>
      <c r="G458" s="1">
        <v>25.0</v>
      </c>
      <c r="H458" s="1">
        <v>16.0</v>
      </c>
      <c r="I458" s="1" t="s">
        <v>18</v>
      </c>
      <c r="J458" s="1">
        <v>0.572</v>
      </c>
      <c r="K458" s="1">
        <v>0.918</v>
      </c>
      <c r="L458" s="6">
        <f>if(J458&gt;QUARTILE!$B$3, "TOP", if(J458&lt;QUARTILE!$B$4, "BOTTOM", 0))</f>
        <v>0</v>
      </c>
      <c r="M458" s="6">
        <f t="shared" si="1"/>
        <v>1</v>
      </c>
      <c r="N458" s="6" t="str">
        <f t="shared" si="2"/>
        <v>Gen X</v>
      </c>
      <c r="O458" s="6" t="str">
        <f t="shared" si="3"/>
        <v>Low Income</v>
      </c>
    </row>
    <row r="459" hidden="1">
      <c r="A459" s="1">
        <v>100457.0</v>
      </c>
      <c r="B459" s="1">
        <v>64.0</v>
      </c>
      <c r="C459" s="1">
        <v>10000.0</v>
      </c>
      <c r="D459" s="1" t="s">
        <v>23</v>
      </c>
      <c r="E459" s="1">
        <v>43840.71</v>
      </c>
      <c r="F459" s="1">
        <v>5.0</v>
      </c>
      <c r="G459" s="1">
        <v>17.0</v>
      </c>
      <c r="H459" s="1">
        <v>7.0</v>
      </c>
      <c r="I459" s="1" t="s">
        <v>18</v>
      </c>
      <c r="J459" s="1">
        <v>0.951</v>
      </c>
      <c r="K459" s="1">
        <v>0.507</v>
      </c>
      <c r="L459" s="6" t="str">
        <f>if(J459&gt;QUARTILE!$B$3, "TOP", if(J459&lt;QUARTILE!$B$4, "BOTTOM", 0))</f>
        <v>TOP</v>
      </c>
      <c r="M459" s="6">
        <f t="shared" si="1"/>
        <v>1</v>
      </c>
      <c r="N459" s="6" t="str">
        <f t="shared" si="2"/>
        <v>Baby Boomer</v>
      </c>
      <c r="O459" s="6" t="str">
        <f t="shared" si="3"/>
        <v>Low Income</v>
      </c>
    </row>
    <row r="460" hidden="1">
      <c r="A460" s="1">
        <v>100458.0</v>
      </c>
      <c r="B460" s="1">
        <v>50.0</v>
      </c>
      <c r="C460" s="1">
        <v>8000.0</v>
      </c>
      <c r="D460" s="1" t="s">
        <v>25</v>
      </c>
      <c r="E460" s="1">
        <v>33161.9</v>
      </c>
      <c r="F460" s="1">
        <v>1.0</v>
      </c>
      <c r="G460" s="1">
        <v>26.0</v>
      </c>
      <c r="H460" s="1">
        <v>1.0</v>
      </c>
      <c r="I460" s="1" t="s">
        <v>18</v>
      </c>
      <c r="J460" s="1">
        <v>1.0</v>
      </c>
      <c r="K460" s="1">
        <v>0.695</v>
      </c>
      <c r="L460" s="6" t="str">
        <f>if(J460&gt;QUARTILE!$B$3, "TOP", if(J460&lt;QUARTILE!$B$4, "BOTTOM", 0))</f>
        <v>TOP</v>
      </c>
      <c r="M460" s="6">
        <f t="shared" si="1"/>
        <v>1</v>
      </c>
      <c r="N460" s="6" t="str">
        <f t="shared" si="2"/>
        <v>Gen X</v>
      </c>
      <c r="O460" s="6" t="str">
        <f t="shared" si="3"/>
        <v>Low Income</v>
      </c>
    </row>
    <row r="461" hidden="1">
      <c r="A461" s="1">
        <v>100459.0</v>
      </c>
      <c r="B461" s="1">
        <v>22.0</v>
      </c>
      <c r="C461" s="1">
        <v>47000.0</v>
      </c>
      <c r="D461" s="1" t="s">
        <v>27</v>
      </c>
      <c r="E461" s="1">
        <v>30781.55</v>
      </c>
      <c r="F461" s="1">
        <v>1.0</v>
      </c>
      <c r="G461" s="1">
        <v>17.0</v>
      </c>
      <c r="H461" s="1">
        <v>16.0</v>
      </c>
      <c r="I461" s="1" t="s">
        <v>18</v>
      </c>
      <c r="J461" s="1">
        <v>0.496</v>
      </c>
      <c r="K461" s="1">
        <v>0.233</v>
      </c>
      <c r="L461" s="6">
        <f>if(J461&gt;QUARTILE!$B$3, "TOP", if(J461&lt;QUARTILE!$B$4, "BOTTOM", 0))</f>
        <v>0</v>
      </c>
      <c r="M461" s="6">
        <f t="shared" si="1"/>
        <v>1</v>
      </c>
      <c r="N461" s="6" t="str">
        <f t="shared" si="2"/>
        <v>Millenial</v>
      </c>
      <c r="O461" s="6" t="str">
        <f t="shared" si="3"/>
        <v>Medium Income</v>
      </c>
    </row>
    <row r="462" hidden="1">
      <c r="A462" s="1">
        <v>100460.0</v>
      </c>
      <c r="B462" s="1">
        <v>77.0</v>
      </c>
      <c r="C462" s="1">
        <v>35000.0</v>
      </c>
      <c r="D462" s="1" t="s">
        <v>23</v>
      </c>
      <c r="E462" s="1">
        <v>12258.9</v>
      </c>
      <c r="F462" s="1">
        <v>4.0</v>
      </c>
      <c r="G462" s="1">
        <v>23.0</v>
      </c>
      <c r="H462" s="1">
        <v>10.0</v>
      </c>
      <c r="I462" s="1" t="s">
        <v>22</v>
      </c>
      <c r="J462" s="1">
        <v>0.791</v>
      </c>
      <c r="K462" s="1">
        <v>0.174</v>
      </c>
      <c r="L462" s="6">
        <f>if(J462&gt;QUARTILE!$B$3, "TOP", if(J462&lt;QUARTILE!$B$4, "BOTTOM", 0))</f>
        <v>0</v>
      </c>
      <c r="M462" s="6">
        <f t="shared" si="1"/>
        <v>2</v>
      </c>
      <c r="N462" s="6" t="str">
        <f t="shared" si="2"/>
        <v>Baby Boomer</v>
      </c>
      <c r="O462" s="6" t="str">
        <f t="shared" si="3"/>
        <v>Low Income</v>
      </c>
    </row>
    <row r="463" hidden="1">
      <c r="A463" s="1">
        <v>100461.0</v>
      </c>
      <c r="B463" s="1">
        <v>78.0</v>
      </c>
      <c r="C463" s="1">
        <v>18000.0</v>
      </c>
      <c r="D463" s="1" t="s">
        <v>27</v>
      </c>
      <c r="E463" s="1">
        <v>765.94</v>
      </c>
      <c r="F463" s="1">
        <v>2.0</v>
      </c>
      <c r="G463" s="1">
        <v>23.0</v>
      </c>
      <c r="H463" s="1">
        <v>7.0</v>
      </c>
      <c r="I463" s="1" t="s">
        <v>22</v>
      </c>
      <c r="J463" s="1">
        <v>0.966</v>
      </c>
      <c r="K463" s="1">
        <v>0.577</v>
      </c>
      <c r="L463" s="6" t="str">
        <f>if(J463&gt;QUARTILE!$B$3, "TOP", if(J463&lt;QUARTILE!$B$4, "BOTTOM", 0))</f>
        <v>TOP</v>
      </c>
      <c r="M463" s="6">
        <f t="shared" si="1"/>
        <v>2</v>
      </c>
      <c r="N463" s="6" t="str">
        <f t="shared" si="2"/>
        <v>Baby Boomer</v>
      </c>
      <c r="O463" s="6" t="str">
        <f t="shared" si="3"/>
        <v>Low Income</v>
      </c>
    </row>
    <row r="464" hidden="1">
      <c r="A464" s="1">
        <v>100462.0</v>
      </c>
      <c r="B464" s="1">
        <v>65.0</v>
      </c>
      <c r="C464" s="1">
        <v>20000.0</v>
      </c>
      <c r="D464" s="1" t="s">
        <v>27</v>
      </c>
      <c r="E464" s="1">
        <v>13555.57</v>
      </c>
      <c r="F464" s="1">
        <v>5.0</v>
      </c>
      <c r="G464" s="1">
        <v>24.0</v>
      </c>
      <c r="H464" s="1">
        <v>2.0</v>
      </c>
      <c r="I464" s="1" t="s">
        <v>22</v>
      </c>
      <c r="J464" s="1">
        <v>0.622</v>
      </c>
      <c r="K464" s="1">
        <v>0.941</v>
      </c>
      <c r="L464" s="6">
        <f>if(J464&gt;QUARTILE!$B$3, "TOP", if(J464&lt;QUARTILE!$B$4, "BOTTOM", 0))</f>
        <v>0</v>
      </c>
      <c r="M464" s="6">
        <f t="shared" si="1"/>
        <v>2</v>
      </c>
      <c r="N464" s="6" t="str">
        <f t="shared" si="2"/>
        <v>Baby Boomer</v>
      </c>
      <c r="O464" s="6" t="str">
        <f t="shared" si="3"/>
        <v>Low Income</v>
      </c>
    </row>
    <row r="465" hidden="1">
      <c r="A465" s="1">
        <v>100463.0</v>
      </c>
      <c r="B465" s="1">
        <v>36.0</v>
      </c>
      <c r="C465" s="1">
        <v>5000.0</v>
      </c>
      <c r="D465" s="1" t="s">
        <v>25</v>
      </c>
      <c r="E465" s="1">
        <v>45743.2</v>
      </c>
      <c r="F465" s="1">
        <v>2.0</v>
      </c>
      <c r="G465" s="1">
        <v>21.0</v>
      </c>
      <c r="H465" s="1">
        <v>8.0</v>
      </c>
      <c r="I465" s="1" t="s">
        <v>18</v>
      </c>
      <c r="J465" s="1">
        <v>0.962</v>
      </c>
      <c r="K465" s="1">
        <v>0.61</v>
      </c>
      <c r="L465" s="6" t="str">
        <f>if(J465&gt;QUARTILE!$B$3, "TOP", if(J465&lt;QUARTILE!$B$4, "BOTTOM", 0))</f>
        <v>TOP</v>
      </c>
      <c r="M465" s="6">
        <f t="shared" si="1"/>
        <v>1</v>
      </c>
      <c r="N465" s="6" t="str">
        <f t="shared" si="2"/>
        <v>Gen X</v>
      </c>
      <c r="O465" s="6" t="str">
        <f t="shared" si="3"/>
        <v>Low Income</v>
      </c>
    </row>
    <row r="466" hidden="1">
      <c r="A466" s="1">
        <v>100464.0</v>
      </c>
      <c r="B466" s="1">
        <v>21.0</v>
      </c>
      <c r="C466" s="1">
        <v>38000.0</v>
      </c>
      <c r="D466" s="1" t="s">
        <v>27</v>
      </c>
      <c r="E466" s="1">
        <v>4225.54</v>
      </c>
      <c r="F466" s="1">
        <v>1.0</v>
      </c>
      <c r="G466" s="1">
        <v>22.0</v>
      </c>
      <c r="H466" s="1">
        <v>10.0</v>
      </c>
      <c r="I466" s="1" t="s">
        <v>22</v>
      </c>
      <c r="J466" s="1">
        <v>0.574</v>
      </c>
      <c r="K466" s="1">
        <v>0.682</v>
      </c>
      <c r="L466" s="6">
        <f>if(J466&gt;QUARTILE!$B$3, "TOP", if(J466&lt;QUARTILE!$B$4, "BOTTOM", 0))</f>
        <v>0</v>
      </c>
      <c r="M466" s="6">
        <f t="shared" si="1"/>
        <v>2</v>
      </c>
      <c r="N466" s="6" t="str">
        <f t="shared" si="2"/>
        <v>Millenial</v>
      </c>
      <c r="O466" s="6" t="str">
        <f t="shared" si="3"/>
        <v>Low Income</v>
      </c>
    </row>
    <row r="467" hidden="1">
      <c r="A467" s="1">
        <v>100465.0</v>
      </c>
      <c r="B467" s="1">
        <v>52.0</v>
      </c>
      <c r="C467" s="1">
        <v>15000.0</v>
      </c>
      <c r="D467" s="1" t="s">
        <v>21</v>
      </c>
      <c r="E467" s="1">
        <v>81017.05</v>
      </c>
      <c r="F467" s="1">
        <v>5.0</v>
      </c>
      <c r="G467" s="1">
        <v>26.0</v>
      </c>
      <c r="H467" s="1">
        <v>4.0</v>
      </c>
      <c r="I467" s="1" t="s">
        <v>18</v>
      </c>
      <c r="J467" s="1">
        <v>0.89</v>
      </c>
      <c r="K467" s="1">
        <v>0.3</v>
      </c>
      <c r="L467" s="6" t="str">
        <f>if(J467&gt;QUARTILE!$B$3, "TOP", if(J467&lt;QUARTILE!$B$4, "BOTTOM", 0))</f>
        <v>TOP</v>
      </c>
      <c r="M467" s="6">
        <f t="shared" si="1"/>
        <v>1</v>
      </c>
      <c r="N467" s="6" t="str">
        <f t="shared" si="2"/>
        <v>Gen X</v>
      </c>
      <c r="O467" s="6" t="str">
        <f t="shared" si="3"/>
        <v>Low Income</v>
      </c>
    </row>
    <row r="468" hidden="1">
      <c r="A468" s="1">
        <v>100466.0</v>
      </c>
      <c r="B468" s="1">
        <v>66.0</v>
      </c>
      <c r="C468" s="1">
        <v>27000.0</v>
      </c>
      <c r="D468" s="1" t="s">
        <v>25</v>
      </c>
      <c r="E468" s="1">
        <v>32973.0</v>
      </c>
      <c r="F468" s="1">
        <v>1.0</v>
      </c>
      <c r="G468" s="1">
        <v>27.0</v>
      </c>
      <c r="H468" s="1">
        <v>2.0</v>
      </c>
      <c r="I468" s="1" t="s">
        <v>18</v>
      </c>
      <c r="J468" s="1">
        <v>1.0</v>
      </c>
      <c r="K468" s="1">
        <v>0.779</v>
      </c>
      <c r="L468" s="6" t="str">
        <f>if(J468&gt;QUARTILE!$B$3, "TOP", if(J468&lt;QUARTILE!$B$4, "BOTTOM", 0))</f>
        <v>TOP</v>
      </c>
      <c r="M468" s="6">
        <f t="shared" si="1"/>
        <v>1</v>
      </c>
      <c r="N468" s="6" t="str">
        <f t="shared" si="2"/>
        <v>Baby Boomer</v>
      </c>
      <c r="O468" s="6" t="str">
        <f t="shared" si="3"/>
        <v>Low Income</v>
      </c>
    </row>
    <row r="469" hidden="1">
      <c r="A469" s="1">
        <v>100467.0</v>
      </c>
      <c r="B469" s="1">
        <v>34.0</v>
      </c>
      <c r="C469" s="1">
        <v>5000.0</v>
      </c>
      <c r="D469" s="1" t="s">
        <v>25</v>
      </c>
      <c r="E469" s="1">
        <v>24745.75</v>
      </c>
      <c r="F469" s="1">
        <v>1.0</v>
      </c>
      <c r="G469" s="1">
        <v>19.0</v>
      </c>
      <c r="H469" s="1">
        <v>9.0</v>
      </c>
      <c r="I469" s="1" t="s">
        <v>22</v>
      </c>
      <c r="J469" s="1">
        <v>0.761</v>
      </c>
      <c r="K469" s="1">
        <v>0.697</v>
      </c>
      <c r="L469" s="6">
        <f>if(J469&gt;QUARTILE!$B$3, "TOP", if(J469&lt;QUARTILE!$B$4, "BOTTOM", 0))</f>
        <v>0</v>
      </c>
      <c r="M469" s="6">
        <f t="shared" si="1"/>
        <v>2</v>
      </c>
      <c r="N469" s="6" t="str">
        <f t="shared" si="2"/>
        <v>Gen X</v>
      </c>
      <c r="O469" s="6" t="str">
        <f t="shared" si="3"/>
        <v>Low Income</v>
      </c>
    </row>
    <row r="470" hidden="1">
      <c r="A470" s="1">
        <v>100468.0</v>
      </c>
      <c r="B470" s="1">
        <v>61.0</v>
      </c>
      <c r="C470" s="1">
        <v>40000.0</v>
      </c>
      <c r="D470" s="1" t="s">
        <v>23</v>
      </c>
      <c r="E470" s="1">
        <v>22611.97</v>
      </c>
      <c r="F470" s="1">
        <v>3.0</v>
      </c>
      <c r="G470" s="1">
        <v>18.0</v>
      </c>
      <c r="H470" s="1">
        <v>6.0</v>
      </c>
      <c r="I470" s="1" t="s">
        <v>22</v>
      </c>
      <c r="J470" s="1">
        <v>0.204</v>
      </c>
      <c r="K470" s="1">
        <v>0.675</v>
      </c>
      <c r="L470" s="6" t="str">
        <f>if(J470&gt;QUARTILE!$B$3, "TOP", if(J470&lt;QUARTILE!$B$4, "BOTTOM", 0))</f>
        <v>BOTTOM</v>
      </c>
      <c r="M470" s="6">
        <f t="shared" si="1"/>
        <v>2</v>
      </c>
      <c r="N470" s="6" t="str">
        <f t="shared" si="2"/>
        <v>Baby Boomer</v>
      </c>
      <c r="O470" s="6" t="str">
        <f t="shared" si="3"/>
        <v>Low Income</v>
      </c>
    </row>
    <row r="471" hidden="1">
      <c r="A471" s="1">
        <v>100469.0</v>
      </c>
      <c r="B471" s="1">
        <v>45.0</v>
      </c>
      <c r="C471" s="1">
        <v>14000.0</v>
      </c>
      <c r="D471" s="1" t="s">
        <v>27</v>
      </c>
      <c r="E471" s="1">
        <v>17687.41</v>
      </c>
      <c r="F471" s="1">
        <v>1.0</v>
      </c>
      <c r="G471" s="1">
        <v>26.0</v>
      </c>
      <c r="H471" s="1">
        <v>11.0</v>
      </c>
      <c r="I471" s="1" t="s">
        <v>18</v>
      </c>
      <c r="J471" s="1">
        <v>0.082</v>
      </c>
      <c r="K471" s="1">
        <v>0.293</v>
      </c>
      <c r="L471" s="6" t="str">
        <f>if(J471&gt;QUARTILE!$B$3, "TOP", if(J471&lt;QUARTILE!$B$4, "BOTTOM", 0))</f>
        <v>BOTTOM</v>
      </c>
      <c r="M471" s="6">
        <f t="shared" si="1"/>
        <v>1</v>
      </c>
      <c r="N471" s="6" t="str">
        <f t="shared" si="2"/>
        <v>Gen X</v>
      </c>
      <c r="O471" s="6" t="str">
        <f t="shared" si="3"/>
        <v>Low Income</v>
      </c>
    </row>
    <row r="472" hidden="1">
      <c r="A472" s="1">
        <v>100470.0</v>
      </c>
      <c r="B472" s="1">
        <v>47.0</v>
      </c>
      <c r="C472" s="1">
        <v>10000.0</v>
      </c>
      <c r="D472" s="1" t="s">
        <v>17</v>
      </c>
      <c r="E472" s="1">
        <v>25507.25</v>
      </c>
      <c r="F472" s="1">
        <v>4.0</v>
      </c>
      <c r="G472" s="1">
        <v>22.0</v>
      </c>
      <c r="H472" s="1">
        <v>8.0</v>
      </c>
      <c r="I472" s="1" t="s">
        <v>22</v>
      </c>
      <c r="J472" s="1">
        <v>0.812</v>
      </c>
      <c r="K472" s="1">
        <v>0.908</v>
      </c>
      <c r="L472" s="6">
        <f>if(J472&gt;QUARTILE!$B$3, "TOP", if(J472&lt;QUARTILE!$B$4, "BOTTOM", 0))</f>
        <v>0</v>
      </c>
      <c r="M472" s="6">
        <f t="shared" si="1"/>
        <v>2</v>
      </c>
      <c r="N472" s="6" t="str">
        <f t="shared" si="2"/>
        <v>Gen X</v>
      </c>
      <c r="O472" s="6" t="str">
        <f t="shared" si="3"/>
        <v>Low Income</v>
      </c>
    </row>
    <row r="473" hidden="1">
      <c r="A473" s="1">
        <v>100471.0</v>
      </c>
      <c r="B473" s="1">
        <v>46.0</v>
      </c>
      <c r="C473" s="1">
        <v>18000.0</v>
      </c>
      <c r="D473" s="1" t="s">
        <v>25</v>
      </c>
      <c r="E473" s="1">
        <v>10960.36</v>
      </c>
      <c r="F473" s="1">
        <v>1.0</v>
      </c>
      <c r="G473" s="1">
        <v>18.0</v>
      </c>
      <c r="H473" s="1">
        <v>8.0</v>
      </c>
      <c r="I473" s="1" t="s">
        <v>22</v>
      </c>
      <c r="J473" s="1">
        <v>0.308</v>
      </c>
      <c r="K473" s="1">
        <v>0.25</v>
      </c>
      <c r="L473" s="6" t="str">
        <f>if(J473&gt;QUARTILE!$B$3, "TOP", if(J473&lt;QUARTILE!$B$4, "BOTTOM", 0))</f>
        <v>BOTTOM</v>
      </c>
      <c r="M473" s="6">
        <f t="shared" si="1"/>
        <v>2</v>
      </c>
      <c r="N473" s="6" t="str">
        <f t="shared" si="2"/>
        <v>Gen X</v>
      </c>
      <c r="O473" s="6" t="str">
        <f t="shared" si="3"/>
        <v>Low Income</v>
      </c>
    </row>
    <row r="474" hidden="1">
      <c r="A474" s="1">
        <v>100472.0</v>
      </c>
      <c r="B474" s="1">
        <v>63.0</v>
      </c>
      <c r="C474" s="1">
        <v>15000.0</v>
      </c>
      <c r="D474" s="1" t="s">
        <v>25</v>
      </c>
      <c r="E474" s="1">
        <v>37323.81</v>
      </c>
      <c r="F474" s="1">
        <v>5.0</v>
      </c>
      <c r="G474" s="1">
        <v>22.0</v>
      </c>
      <c r="H474" s="1">
        <v>3.0</v>
      </c>
      <c r="I474" s="1" t="s">
        <v>18</v>
      </c>
      <c r="J474" s="1">
        <v>1.0</v>
      </c>
      <c r="K474" s="1">
        <v>0.374</v>
      </c>
      <c r="L474" s="6" t="str">
        <f>if(J474&gt;QUARTILE!$B$3, "TOP", if(J474&lt;QUARTILE!$B$4, "BOTTOM", 0))</f>
        <v>TOP</v>
      </c>
      <c r="M474" s="6">
        <f t="shared" si="1"/>
        <v>1</v>
      </c>
      <c r="N474" s="6" t="str">
        <f t="shared" si="2"/>
        <v>Baby Boomer</v>
      </c>
      <c r="O474" s="6" t="str">
        <f t="shared" si="3"/>
        <v>Low Income</v>
      </c>
    </row>
    <row r="475" hidden="1">
      <c r="A475" s="1">
        <v>100473.0</v>
      </c>
      <c r="B475" s="1">
        <v>70.0</v>
      </c>
      <c r="C475" s="1">
        <v>42000.0</v>
      </c>
      <c r="D475" s="1" t="s">
        <v>25</v>
      </c>
      <c r="E475" s="1">
        <v>23837.32</v>
      </c>
      <c r="F475" s="1">
        <v>4.0</v>
      </c>
      <c r="G475" s="1">
        <v>27.0</v>
      </c>
      <c r="H475" s="1">
        <v>6.0</v>
      </c>
      <c r="I475" s="1" t="s">
        <v>22</v>
      </c>
      <c r="J475" s="1">
        <v>0.246</v>
      </c>
      <c r="K475" s="1">
        <v>0.29</v>
      </c>
      <c r="L475" s="6" t="str">
        <f>if(J475&gt;QUARTILE!$B$3, "TOP", if(J475&lt;QUARTILE!$B$4, "BOTTOM", 0))</f>
        <v>BOTTOM</v>
      </c>
      <c r="M475" s="6">
        <f t="shared" si="1"/>
        <v>2</v>
      </c>
      <c r="N475" s="6" t="str">
        <f t="shared" si="2"/>
        <v>Baby Boomer</v>
      </c>
      <c r="O475" s="6" t="str">
        <f t="shared" si="3"/>
        <v>Low Income</v>
      </c>
    </row>
    <row r="476" hidden="1">
      <c r="A476" s="1">
        <v>100474.0</v>
      </c>
      <c r="B476" s="1">
        <v>23.0</v>
      </c>
      <c r="C476" s="1">
        <v>17000.0</v>
      </c>
      <c r="D476" s="1" t="s">
        <v>25</v>
      </c>
      <c r="E476" s="1">
        <v>29502.78</v>
      </c>
      <c r="F476" s="1">
        <v>1.0</v>
      </c>
      <c r="G476" s="1">
        <v>21.0</v>
      </c>
      <c r="H476" s="1">
        <v>20.0</v>
      </c>
      <c r="I476" s="1" t="s">
        <v>22</v>
      </c>
      <c r="J476" s="1">
        <v>0.961</v>
      </c>
      <c r="K476" s="1">
        <v>0.181</v>
      </c>
      <c r="L476" s="6" t="str">
        <f>if(J476&gt;QUARTILE!$B$3, "TOP", if(J476&lt;QUARTILE!$B$4, "BOTTOM", 0))</f>
        <v>TOP</v>
      </c>
      <c r="M476" s="6">
        <f t="shared" si="1"/>
        <v>2</v>
      </c>
      <c r="N476" s="6" t="str">
        <f t="shared" si="2"/>
        <v>Millenial</v>
      </c>
      <c r="O476" s="6" t="str">
        <f t="shared" si="3"/>
        <v>Low Income</v>
      </c>
    </row>
    <row r="477">
      <c r="A477" s="1">
        <v>100475.0</v>
      </c>
      <c r="B477" s="1">
        <v>52.0</v>
      </c>
      <c r="C477" s="1">
        <v>50000.0</v>
      </c>
      <c r="D477" s="1" t="s">
        <v>23</v>
      </c>
      <c r="E477" s="1">
        <v>31451.27</v>
      </c>
      <c r="F477" s="1">
        <v>4.0</v>
      </c>
      <c r="G477" s="1">
        <v>18.0</v>
      </c>
      <c r="H477" s="1">
        <v>3.0</v>
      </c>
      <c r="I477" s="1" t="s">
        <v>18</v>
      </c>
      <c r="J477" s="1">
        <v>0.955</v>
      </c>
      <c r="K477" s="1">
        <v>0.0</v>
      </c>
      <c r="L477" s="6" t="str">
        <f>if(J477&gt;QUARTILE!$B$3, "TOP", if(J477&lt;QUARTILE!$B$4, "BOTTOM", 0))</f>
        <v>TOP</v>
      </c>
      <c r="M477" s="6">
        <f t="shared" si="1"/>
        <v>1</v>
      </c>
      <c r="N477" s="6" t="str">
        <f t="shared" si="2"/>
        <v>Gen X</v>
      </c>
      <c r="O477" s="6" t="str">
        <f t="shared" si="3"/>
        <v>Medium Income</v>
      </c>
    </row>
    <row r="478" hidden="1">
      <c r="A478" s="1">
        <v>100476.0</v>
      </c>
      <c r="B478" s="1">
        <v>77.0</v>
      </c>
      <c r="C478" s="1">
        <v>27000.0</v>
      </c>
      <c r="D478" s="1" t="s">
        <v>17</v>
      </c>
      <c r="E478" s="1">
        <v>1931.76</v>
      </c>
      <c r="F478" s="1">
        <v>1.0</v>
      </c>
      <c r="G478" s="1">
        <v>17.0</v>
      </c>
      <c r="H478" s="1">
        <v>7.0</v>
      </c>
      <c r="I478" s="1" t="s">
        <v>22</v>
      </c>
      <c r="J478" s="1">
        <v>0.881</v>
      </c>
      <c r="K478" s="1">
        <v>0.293</v>
      </c>
      <c r="L478" s="6" t="str">
        <f>if(J478&gt;QUARTILE!$B$3, "TOP", if(J478&lt;QUARTILE!$B$4, "BOTTOM", 0))</f>
        <v>TOP</v>
      </c>
      <c r="M478" s="6">
        <f t="shared" si="1"/>
        <v>2</v>
      </c>
      <c r="N478" s="6" t="str">
        <f t="shared" si="2"/>
        <v>Baby Boomer</v>
      </c>
      <c r="O478" s="6" t="str">
        <f t="shared" si="3"/>
        <v>Low Income</v>
      </c>
    </row>
    <row r="479" hidden="1">
      <c r="A479" s="1">
        <v>100477.0</v>
      </c>
      <c r="B479" s="1">
        <v>58.0</v>
      </c>
      <c r="C479" s="1">
        <v>38000.0</v>
      </c>
      <c r="D479" s="1" t="s">
        <v>23</v>
      </c>
      <c r="E479" s="1">
        <v>1144.97</v>
      </c>
      <c r="F479" s="1">
        <v>4.0</v>
      </c>
      <c r="G479" s="1">
        <v>17.0</v>
      </c>
      <c r="H479" s="1">
        <v>5.0</v>
      </c>
      <c r="I479" s="1" t="s">
        <v>22</v>
      </c>
      <c r="J479" s="1">
        <v>0.283</v>
      </c>
      <c r="K479" s="1">
        <v>0.639</v>
      </c>
      <c r="L479" s="6" t="str">
        <f>if(J479&gt;QUARTILE!$B$3, "TOP", if(J479&lt;QUARTILE!$B$4, "BOTTOM", 0))</f>
        <v>BOTTOM</v>
      </c>
      <c r="M479" s="6">
        <f t="shared" si="1"/>
        <v>2</v>
      </c>
      <c r="N479" s="6" t="str">
        <f t="shared" si="2"/>
        <v>Gen X</v>
      </c>
      <c r="O479" s="6" t="str">
        <f t="shared" si="3"/>
        <v>Low Income</v>
      </c>
    </row>
    <row r="480" hidden="1">
      <c r="A480" s="1">
        <v>100478.0</v>
      </c>
      <c r="B480" s="1">
        <v>54.0</v>
      </c>
      <c r="C480" s="1">
        <v>22000.0</v>
      </c>
      <c r="D480" s="1" t="s">
        <v>27</v>
      </c>
      <c r="E480" s="1">
        <v>32287.59</v>
      </c>
      <c r="F480" s="1">
        <v>2.0</v>
      </c>
      <c r="G480" s="1">
        <v>19.0</v>
      </c>
      <c r="H480" s="1">
        <v>5.0</v>
      </c>
      <c r="I480" s="1" t="s">
        <v>18</v>
      </c>
      <c r="J480" s="1">
        <v>0.979</v>
      </c>
      <c r="K480" s="1">
        <v>0.875</v>
      </c>
      <c r="L480" s="6" t="str">
        <f>if(J480&gt;QUARTILE!$B$3, "TOP", if(J480&lt;QUARTILE!$B$4, "BOTTOM", 0))</f>
        <v>TOP</v>
      </c>
      <c r="M480" s="6">
        <f t="shared" si="1"/>
        <v>1</v>
      </c>
      <c r="N480" s="6" t="str">
        <f t="shared" si="2"/>
        <v>Gen X</v>
      </c>
      <c r="O480" s="6" t="str">
        <f t="shared" si="3"/>
        <v>Low Income</v>
      </c>
    </row>
    <row r="481" hidden="1">
      <c r="A481" s="1">
        <v>100479.0</v>
      </c>
      <c r="B481" s="1">
        <v>41.0</v>
      </c>
      <c r="C481" s="1">
        <v>47000.0</v>
      </c>
      <c r="D481" s="1" t="s">
        <v>25</v>
      </c>
      <c r="E481" s="1">
        <v>6005.46</v>
      </c>
      <c r="F481" s="1">
        <v>3.0</v>
      </c>
      <c r="G481" s="1">
        <v>27.0</v>
      </c>
      <c r="H481" s="1">
        <v>15.0</v>
      </c>
      <c r="I481" s="1" t="s">
        <v>22</v>
      </c>
      <c r="J481" s="1">
        <v>0.638</v>
      </c>
      <c r="K481" s="1">
        <v>0.853</v>
      </c>
      <c r="L481" s="6">
        <f>if(J481&gt;QUARTILE!$B$3, "TOP", if(J481&lt;QUARTILE!$B$4, "BOTTOM", 0))</f>
        <v>0</v>
      </c>
      <c r="M481" s="6">
        <f t="shared" si="1"/>
        <v>2</v>
      </c>
      <c r="N481" s="6" t="str">
        <f t="shared" si="2"/>
        <v>Gen X</v>
      </c>
      <c r="O481" s="6" t="str">
        <f t="shared" si="3"/>
        <v>Medium Income</v>
      </c>
    </row>
    <row r="482" hidden="1">
      <c r="A482" s="1">
        <v>100480.0</v>
      </c>
      <c r="B482" s="1">
        <v>46.0</v>
      </c>
      <c r="C482" s="1">
        <v>11000.0</v>
      </c>
      <c r="D482" s="1" t="s">
        <v>27</v>
      </c>
      <c r="E482" s="1">
        <v>17444.03</v>
      </c>
      <c r="F482" s="1">
        <v>4.0</v>
      </c>
      <c r="G482" s="1">
        <v>21.0</v>
      </c>
      <c r="H482" s="1">
        <v>9.0</v>
      </c>
      <c r="I482" s="1" t="s">
        <v>22</v>
      </c>
      <c r="J482" s="1">
        <v>0.084</v>
      </c>
      <c r="K482" s="1">
        <v>0.168</v>
      </c>
      <c r="L482" s="6" t="str">
        <f>if(J482&gt;QUARTILE!$B$3, "TOP", if(J482&lt;QUARTILE!$B$4, "BOTTOM", 0))</f>
        <v>BOTTOM</v>
      </c>
      <c r="M482" s="6">
        <f t="shared" si="1"/>
        <v>2</v>
      </c>
      <c r="N482" s="6" t="str">
        <f t="shared" si="2"/>
        <v>Gen X</v>
      </c>
      <c r="O482" s="6" t="str">
        <f t="shared" si="3"/>
        <v>Low Income</v>
      </c>
    </row>
    <row r="483" hidden="1">
      <c r="A483" s="1">
        <v>100481.0</v>
      </c>
      <c r="B483" s="1">
        <v>66.0</v>
      </c>
      <c r="C483" s="1">
        <v>24000.0</v>
      </c>
      <c r="D483" s="1" t="s">
        <v>23</v>
      </c>
      <c r="E483" s="1">
        <v>11729.34</v>
      </c>
      <c r="F483" s="1">
        <v>5.0</v>
      </c>
      <c r="G483" s="1">
        <v>17.0</v>
      </c>
      <c r="H483" s="1">
        <v>7.0</v>
      </c>
      <c r="I483" s="1" t="s">
        <v>22</v>
      </c>
      <c r="J483" s="1">
        <v>0.981</v>
      </c>
      <c r="K483" s="1">
        <v>0.028</v>
      </c>
      <c r="L483" s="6" t="str">
        <f>if(J483&gt;QUARTILE!$B$3, "TOP", if(J483&lt;QUARTILE!$B$4, "BOTTOM", 0))</f>
        <v>TOP</v>
      </c>
      <c r="M483" s="6">
        <f t="shared" si="1"/>
        <v>2</v>
      </c>
      <c r="N483" s="6" t="str">
        <f t="shared" si="2"/>
        <v>Baby Boomer</v>
      </c>
      <c r="O483" s="6" t="str">
        <f t="shared" si="3"/>
        <v>Low Income</v>
      </c>
    </row>
    <row r="484" hidden="1">
      <c r="A484" s="1">
        <v>100482.0</v>
      </c>
      <c r="B484" s="1">
        <v>63.0</v>
      </c>
      <c r="C484" s="1">
        <v>17000.0</v>
      </c>
      <c r="D484" s="1" t="s">
        <v>27</v>
      </c>
      <c r="E484" s="1">
        <v>445.71</v>
      </c>
      <c r="F484" s="1">
        <v>3.0</v>
      </c>
      <c r="G484" s="1">
        <v>27.0</v>
      </c>
      <c r="H484" s="1">
        <v>7.0</v>
      </c>
      <c r="I484" s="1" t="s">
        <v>22</v>
      </c>
      <c r="J484" s="1">
        <v>0.195</v>
      </c>
      <c r="K484" s="1">
        <v>0.687</v>
      </c>
      <c r="L484" s="6" t="str">
        <f>if(J484&gt;QUARTILE!$B$3, "TOP", if(J484&lt;QUARTILE!$B$4, "BOTTOM", 0))</f>
        <v>BOTTOM</v>
      </c>
      <c r="M484" s="6">
        <f t="shared" si="1"/>
        <v>2</v>
      </c>
      <c r="N484" s="6" t="str">
        <f t="shared" si="2"/>
        <v>Baby Boomer</v>
      </c>
      <c r="O484" s="6" t="str">
        <f t="shared" si="3"/>
        <v>Low Income</v>
      </c>
    </row>
    <row r="485" hidden="1">
      <c r="A485" s="1">
        <v>100483.0</v>
      </c>
      <c r="B485" s="1">
        <v>70.0</v>
      </c>
      <c r="C485" s="1">
        <v>51000.0</v>
      </c>
      <c r="D485" s="1" t="s">
        <v>23</v>
      </c>
      <c r="E485" s="1">
        <v>822.3</v>
      </c>
      <c r="F485" s="1">
        <v>3.0</v>
      </c>
      <c r="G485" s="1">
        <v>25.0</v>
      </c>
      <c r="H485" s="1">
        <v>4.0</v>
      </c>
      <c r="I485" s="1" t="s">
        <v>22</v>
      </c>
      <c r="J485" s="1">
        <v>0.363</v>
      </c>
      <c r="K485" s="1">
        <v>0.03</v>
      </c>
      <c r="L485" s="6">
        <f>if(J485&gt;QUARTILE!$B$3, "TOP", if(J485&lt;QUARTILE!$B$4, "BOTTOM", 0))</f>
        <v>0</v>
      </c>
      <c r="M485" s="6">
        <f t="shared" si="1"/>
        <v>2</v>
      </c>
      <c r="N485" s="6" t="str">
        <f t="shared" si="2"/>
        <v>Baby Boomer</v>
      </c>
      <c r="O485" s="6" t="str">
        <f t="shared" si="3"/>
        <v>Medium Income</v>
      </c>
    </row>
    <row r="486">
      <c r="A486" s="1">
        <v>100484.0</v>
      </c>
      <c r="B486" s="1">
        <v>48.0</v>
      </c>
      <c r="C486" s="1">
        <v>54000.0</v>
      </c>
      <c r="D486" s="1" t="s">
        <v>23</v>
      </c>
      <c r="E486" s="1">
        <v>35103.76</v>
      </c>
      <c r="F486" s="1">
        <v>1.0</v>
      </c>
      <c r="G486" s="1">
        <v>20.0</v>
      </c>
      <c r="H486" s="1">
        <v>4.0</v>
      </c>
      <c r="I486" s="1" t="s">
        <v>18</v>
      </c>
      <c r="J486" s="1">
        <v>0.954</v>
      </c>
      <c r="K486" s="1">
        <v>0.759</v>
      </c>
      <c r="L486" s="6" t="str">
        <f>if(J486&gt;QUARTILE!$B$3, "TOP", if(J486&lt;QUARTILE!$B$4, "BOTTOM", 0))</f>
        <v>TOP</v>
      </c>
      <c r="M486" s="6">
        <f t="shared" si="1"/>
        <v>1</v>
      </c>
      <c r="N486" s="6" t="str">
        <f t="shared" si="2"/>
        <v>Gen X</v>
      </c>
      <c r="O486" s="6" t="str">
        <f t="shared" si="3"/>
        <v>Medium Income</v>
      </c>
    </row>
    <row r="487" hidden="1">
      <c r="A487" s="1">
        <v>100485.0</v>
      </c>
      <c r="B487" s="1">
        <v>52.0</v>
      </c>
      <c r="C487" s="1">
        <v>22000.0</v>
      </c>
      <c r="D487" s="1" t="s">
        <v>25</v>
      </c>
      <c r="E487" s="1">
        <v>18713.42</v>
      </c>
      <c r="F487" s="1">
        <v>4.0</v>
      </c>
      <c r="G487" s="1">
        <v>17.0</v>
      </c>
      <c r="H487" s="1">
        <v>1.0</v>
      </c>
      <c r="I487" s="1" t="s">
        <v>22</v>
      </c>
      <c r="J487" s="1">
        <v>0.633</v>
      </c>
      <c r="K487" s="1">
        <v>0.776</v>
      </c>
      <c r="L487" s="6">
        <f>if(J487&gt;QUARTILE!$B$3, "TOP", if(J487&lt;QUARTILE!$B$4, "BOTTOM", 0))</f>
        <v>0</v>
      </c>
      <c r="M487" s="6">
        <f t="shared" si="1"/>
        <v>2</v>
      </c>
      <c r="N487" s="6" t="str">
        <f t="shared" si="2"/>
        <v>Gen X</v>
      </c>
      <c r="O487" s="6" t="str">
        <f t="shared" si="3"/>
        <v>Low Income</v>
      </c>
    </row>
    <row r="488" hidden="1">
      <c r="A488" s="1">
        <v>100486.0</v>
      </c>
      <c r="B488" s="1">
        <v>77.0</v>
      </c>
      <c r="C488" s="1">
        <v>10000.0</v>
      </c>
      <c r="D488" s="1" t="s">
        <v>27</v>
      </c>
      <c r="E488" s="1">
        <v>14840.16</v>
      </c>
      <c r="F488" s="1">
        <v>3.0</v>
      </c>
      <c r="G488" s="1">
        <v>20.0</v>
      </c>
      <c r="H488" s="1">
        <v>9.0</v>
      </c>
      <c r="I488" s="1" t="s">
        <v>22</v>
      </c>
      <c r="J488" s="1">
        <v>0.903</v>
      </c>
      <c r="K488" s="1">
        <v>0.794</v>
      </c>
      <c r="L488" s="6" t="str">
        <f>if(J488&gt;QUARTILE!$B$3, "TOP", if(J488&lt;QUARTILE!$B$4, "BOTTOM", 0))</f>
        <v>TOP</v>
      </c>
      <c r="M488" s="6">
        <f t="shared" si="1"/>
        <v>2</v>
      </c>
      <c r="N488" s="6" t="str">
        <f t="shared" si="2"/>
        <v>Baby Boomer</v>
      </c>
      <c r="O488" s="6" t="str">
        <f t="shared" si="3"/>
        <v>Low Income</v>
      </c>
    </row>
    <row r="489" hidden="1">
      <c r="A489" s="1">
        <v>100487.0</v>
      </c>
      <c r="B489" s="1">
        <v>50.0</v>
      </c>
      <c r="C489" s="1">
        <v>28000.0</v>
      </c>
      <c r="D489" s="1" t="s">
        <v>23</v>
      </c>
      <c r="E489" s="1">
        <v>57774.21</v>
      </c>
      <c r="F489" s="1">
        <v>5.0</v>
      </c>
      <c r="G489" s="1">
        <v>17.0</v>
      </c>
      <c r="H489" s="1">
        <v>6.0</v>
      </c>
      <c r="I489" s="1" t="s">
        <v>18</v>
      </c>
      <c r="J489" s="1">
        <v>0.457</v>
      </c>
      <c r="K489" s="1">
        <v>0.402</v>
      </c>
      <c r="L489" s="6">
        <f>if(J489&gt;QUARTILE!$B$3, "TOP", if(J489&lt;QUARTILE!$B$4, "BOTTOM", 0))</f>
        <v>0</v>
      </c>
      <c r="M489" s="6">
        <f t="shared" si="1"/>
        <v>1</v>
      </c>
      <c r="N489" s="6" t="str">
        <f t="shared" si="2"/>
        <v>Gen X</v>
      </c>
      <c r="O489" s="6" t="str">
        <f t="shared" si="3"/>
        <v>Low Income</v>
      </c>
    </row>
    <row r="490" hidden="1">
      <c r="A490" s="1">
        <v>100488.0</v>
      </c>
      <c r="B490" s="1">
        <v>69.0</v>
      </c>
      <c r="C490" s="1">
        <v>8000.0</v>
      </c>
      <c r="D490" s="1" t="s">
        <v>23</v>
      </c>
      <c r="E490" s="1">
        <v>3801.79</v>
      </c>
      <c r="F490" s="1">
        <v>5.0</v>
      </c>
      <c r="G490" s="1">
        <v>11.0</v>
      </c>
      <c r="H490" s="1">
        <v>6.0</v>
      </c>
      <c r="I490" s="1" t="s">
        <v>22</v>
      </c>
      <c r="J490" s="1">
        <v>0.092</v>
      </c>
      <c r="K490" s="1">
        <v>0.924</v>
      </c>
      <c r="L490" s="6" t="str">
        <f>if(J490&gt;QUARTILE!$B$3, "TOP", if(J490&lt;QUARTILE!$B$4, "BOTTOM", 0))</f>
        <v>BOTTOM</v>
      </c>
      <c r="M490" s="6">
        <f t="shared" si="1"/>
        <v>2</v>
      </c>
      <c r="N490" s="6" t="str">
        <f t="shared" si="2"/>
        <v>Baby Boomer</v>
      </c>
      <c r="O490" s="6" t="str">
        <f t="shared" si="3"/>
        <v>Low Income</v>
      </c>
    </row>
    <row r="491" hidden="1">
      <c r="A491" s="1">
        <v>100489.0</v>
      </c>
      <c r="B491" s="1">
        <v>80.0</v>
      </c>
      <c r="C491" s="1">
        <v>58000.0</v>
      </c>
      <c r="D491" s="1" t="s">
        <v>17</v>
      </c>
      <c r="E491" s="1">
        <v>5967.33</v>
      </c>
      <c r="F491" s="1">
        <v>5.0</v>
      </c>
      <c r="G491" s="1">
        <v>14.0</v>
      </c>
      <c r="H491" s="1">
        <v>4.0</v>
      </c>
      <c r="I491" s="1" t="s">
        <v>22</v>
      </c>
      <c r="J491" s="1">
        <v>1.0</v>
      </c>
      <c r="K491" s="1">
        <v>0.408</v>
      </c>
      <c r="L491" s="6" t="str">
        <f>if(J491&gt;QUARTILE!$B$3, "TOP", if(J491&lt;QUARTILE!$B$4, "BOTTOM", 0))</f>
        <v>TOP</v>
      </c>
      <c r="M491" s="6">
        <f t="shared" si="1"/>
        <v>2</v>
      </c>
      <c r="N491" s="6" t="str">
        <f t="shared" si="2"/>
        <v>Silent</v>
      </c>
      <c r="O491" s="6" t="str">
        <f t="shared" si="3"/>
        <v>Medium Income</v>
      </c>
    </row>
    <row r="492" hidden="1">
      <c r="A492" s="1">
        <v>100490.0</v>
      </c>
      <c r="B492" s="1">
        <v>78.0</v>
      </c>
      <c r="C492" s="1">
        <v>17000.0</v>
      </c>
      <c r="D492" s="1" t="s">
        <v>17</v>
      </c>
      <c r="E492" s="1">
        <v>28272.41</v>
      </c>
      <c r="F492" s="1">
        <v>1.0</v>
      </c>
      <c r="G492" s="1">
        <v>23.0</v>
      </c>
      <c r="H492" s="1">
        <v>4.0</v>
      </c>
      <c r="I492" s="1" t="s">
        <v>22</v>
      </c>
      <c r="J492" s="1">
        <v>0.313</v>
      </c>
      <c r="K492" s="1">
        <v>0.987</v>
      </c>
      <c r="L492" s="6" t="str">
        <f>if(J492&gt;QUARTILE!$B$3, "TOP", if(J492&lt;QUARTILE!$B$4, "BOTTOM", 0))</f>
        <v>BOTTOM</v>
      </c>
      <c r="M492" s="6">
        <f t="shared" si="1"/>
        <v>2</v>
      </c>
      <c r="N492" s="6" t="str">
        <f t="shared" si="2"/>
        <v>Baby Boomer</v>
      </c>
      <c r="O492" s="6" t="str">
        <f t="shared" si="3"/>
        <v>Low Income</v>
      </c>
    </row>
    <row r="493" hidden="1">
      <c r="A493" s="1">
        <v>100491.0</v>
      </c>
      <c r="B493" s="1">
        <v>38.0</v>
      </c>
      <c r="C493" s="1">
        <v>22000.0</v>
      </c>
      <c r="D493" s="1" t="s">
        <v>23</v>
      </c>
      <c r="E493" s="1">
        <v>29854.02</v>
      </c>
      <c r="F493" s="1">
        <v>2.0</v>
      </c>
      <c r="G493" s="1">
        <v>28.0</v>
      </c>
      <c r="H493" s="1">
        <v>8.0</v>
      </c>
      <c r="I493" s="1" t="s">
        <v>22</v>
      </c>
      <c r="J493" s="1">
        <v>0.212</v>
      </c>
      <c r="K493" s="1">
        <v>0.882</v>
      </c>
      <c r="L493" s="6" t="str">
        <f>if(J493&gt;QUARTILE!$B$3, "TOP", if(J493&lt;QUARTILE!$B$4, "BOTTOM", 0))</f>
        <v>BOTTOM</v>
      </c>
      <c r="M493" s="6">
        <f t="shared" si="1"/>
        <v>2</v>
      </c>
      <c r="N493" s="6" t="str">
        <f t="shared" si="2"/>
        <v>Gen X</v>
      </c>
      <c r="O493" s="6" t="str">
        <f t="shared" si="3"/>
        <v>Low Income</v>
      </c>
    </row>
    <row r="494" hidden="1">
      <c r="A494" s="1">
        <v>100492.0</v>
      </c>
      <c r="B494" s="1">
        <v>49.0</v>
      </c>
      <c r="C494" s="1">
        <v>15000.0</v>
      </c>
      <c r="D494" s="1" t="s">
        <v>27</v>
      </c>
      <c r="E494" s="1">
        <v>10380.42</v>
      </c>
      <c r="F494" s="1">
        <v>4.0</v>
      </c>
      <c r="G494" s="1">
        <v>25.0</v>
      </c>
      <c r="H494" s="1">
        <v>5.0</v>
      </c>
      <c r="I494" s="1" t="s">
        <v>22</v>
      </c>
      <c r="J494" s="1">
        <v>0.984</v>
      </c>
      <c r="K494" s="1">
        <v>0.077</v>
      </c>
      <c r="L494" s="6" t="str">
        <f>if(J494&gt;QUARTILE!$B$3, "TOP", if(J494&lt;QUARTILE!$B$4, "BOTTOM", 0))</f>
        <v>TOP</v>
      </c>
      <c r="M494" s="6">
        <f t="shared" si="1"/>
        <v>2</v>
      </c>
      <c r="N494" s="6" t="str">
        <f t="shared" si="2"/>
        <v>Gen X</v>
      </c>
      <c r="O494" s="6" t="str">
        <f t="shared" si="3"/>
        <v>Low Income</v>
      </c>
    </row>
    <row r="495" hidden="1">
      <c r="A495" s="1">
        <v>100493.0</v>
      </c>
      <c r="B495" s="1">
        <v>40.0</v>
      </c>
      <c r="C495" s="1">
        <v>13000.0</v>
      </c>
      <c r="D495" s="1" t="s">
        <v>25</v>
      </c>
      <c r="E495" s="1">
        <v>60309.9</v>
      </c>
      <c r="F495" s="1">
        <v>3.0</v>
      </c>
      <c r="G495" s="1">
        <v>19.0</v>
      </c>
      <c r="H495" s="1">
        <v>10.0</v>
      </c>
      <c r="I495" s="1" t="s">
        <v>18</v>
      </c>
      <c r="J495" s="1">
        <v>0.713</v>
      </c>
      <c r="K495" s="1">
        <v>0.795</v>
      </c>
      <c r="L495" s="6">
        <f>if(J495&gt;QUARTILE!$B$3, "TOP", if(J495&lt;QUARTILE!$B$4, "BOTTOM", 0))</f>
        <v>0</v>
      </c>
      <c r="M495" s="6">
        <f t="shared" si="1"/>
        <v>1</v>
      </c>
      <c r="N495" s="6" t="str">
        <f t="shared" si="2"/>
        <v>Gen X</v>
      </c>
      <c r="O495" s="6" t="str">
        <f t="shared" si="3"/>
        <v>Low Income</v>
      </c>
    </row>
    <row r="496" hidden="1">
      <c r="A496" s="1">
        <v>100494.0</v>
      </c>
      <c r="B496" s="1">
        <v>50.0</v>
      </c>
      <c r="C496" s="1">
        <v>34000.0</v>
      </c>
      <c r="D496" s="1" t="s">
        <v>27</v>
      </c>
      <c r="E496" s="1">
        <v>55694.71</v>
      </c>
      <c r="F496" s="1">
        <v>4.0</v>
      </c>
      <c r="G496" s="1">
        <v>18.0</v>
      </c>
      <c r="H496" s="1">
        <v>5.0</v>
      </c>
      <c r="I496" s="1" t="s">
        <v>18</v>
      </c>
      <c r="J496" s="1">
        <v>0.249</v>
      </c>
      <c r="K496" s="1">
        <v>0.155</v>
      </c>
      <c r="L496" s="6" t="str">
        <f>if(J496&gt;QUARTILE!$B$3, "TOP", if(J496&lt;QUARTILE!$B$4, "BOTTOM", 0))</f>
        <v>BOTTOM</v>
      </c>
      <c r="M496" s="6">
        <f t="shared" si="1"/>
        <v>1</v>
      </c>
      <c r="N496" s="6" t="str">
        <f t="shared" si="2"/>
        <v>Gen X</v>
      </c>
      <c r="O496" s="6" t="str">
        <f t="shared" si="3"/>
        <v>Low Income</v>
      </c>
    </row>
    <row r="497" hidden="1">
      <c r="A497" s="1">
        <v>100495.0</v>
      </c>
      <c r="B497" s="1">
        <v>20.0</v>
      </c>
      <c r="C497" s="1">
        <v>20000.0</v>
      </c>
      <c r="D497" s="1" t="s">
        <v>17</v>
      </c>
      <c r="E497" s="1">
        <v>249.75</v>
      </c>
      <c r="F497" s="1">
        <v>3.0</v>
      </c>
      <c r="G497" s="1">
        <v>25.0</v>
      </c>
      <c r="H497" s="1">
        <v>10.0</v>
      </c>
      <c r="I497" s="1" t="s">
        <v>22</v>
      </c>
      <c r="J497" s="1">
        <v>0.836</v>
      </c>
      <c r="K497" s="1">
        <v>0.768</v>
      </c>
      <c r="L497" s="6" t="str">
        <f>if(J497&gt;QUARTILE!$B$3, "TOP", if(J497&lt;QUARTILE!$B$4, "BOTTOM", 0))</f>
        <v>TOP</v>
      </c>
      <c r="M497" s="6">
        <f t="shared" si="1"/>
        <v>2</v>
      </c>
      <c r="N497" s="6" t="str">
        <f t="shared" si="2"/>
        <v>Millenial</v>
      </c>
      <c r="O497" s="6" t="str">
        <f t="shared" si="3"/>
        <v>Low Income</v>
      </c>
    </row>
    <row r="498" hidden="1">
      <c r="A498" s="1">
        <v>100496.0</v>
      </c>
      <c r="B498" s="1">
        <v>35.0</v>
      </c>
      <c r="C498" s="1">
        <v>23000.0</v>
      </c>
      <c r="D498" s="1" t="s">
        <v>23</v>
      </c>
      <c r="E498" s="1">
        <v>3782.76</v>
      </c>
      <c r="F498" s="1">
        <v>1.0</v>
      </c>
      <c r="G498" s="1">
        <v>23.0</v>
      </c>
      <c r="H498" s="1">
        <v>14.0</v>
      </c>
      <c r="I498" s="1" t="s">
        <v>18</v>
      </c>
      <c r="J498" s="1">
        <v>0.995</v>
      </c>
      <c r="K498" s="1">
        <v>0.0</v>
      </c>
      <c r="L498" s="6" t="str">
        <f>if(J498&gt;QUARTILE!$B$3, "TOP", if(J498&lt;QUARTILE!$B$4, "BOTTOM", 0))</f>
        <v>TOP</v>
      </c>
      <c r="M498" s="6">
        <f t="shared" si="1"/>
        <v>1</v>
      </c>
      <c r="N498" s="6" t="str">
        <f t="shared" si="2"/>
        <v>Gen X</v>
      </c>
      <c r="O498" s="6" t="str">
        <f t="shared" si="3"/>
        <v>Low Income</v>
      </c>
    </row>
    <row r="499" hidden="1">
      <c r="A499" s="1">
        <v>100497.0</v>
      </c>
      <c r="B499" s="1">
        <v>42.0</v>
      </c>
      <c r="C499" s="1">
        <v>12000.0</v>
      </c>
      <c r="D499" s="1" t="s">
        <v>27</v>
      </c>
      <c r="E499" s="1">
        <v>34320.37</v>
      </c>
      <c r="F499" s="1">
        <v>4.0</v>
      </c>
      <c r="G499" s="1">
        <v>15.0</v>
      </c>
      <c r="H499" s="1">
        <v>9.0</v>
      </c>
      <c r="I499" s="1" t="s">
        <v>18</v>
      </c>
      <c r="J499" s="1">
        <v>0.981</v>
      </c>
      <c r="K499" s="1">
        <v>0.126</v>
      </c>
      <c r="L499" s="6" t="str">
        <f>if(J499&gt;QUARTILE!$B$3, "TOP", if(J499&lt;QUARTILE!$B$4, "BOTTOM", 0))</f>
        <v>TOP</v>
      </c>
      <c r="M499" s="6">
        <f t="shared" si="1"/>
        <v>1</v>
      </c>
      <c r="N499" s="6" t="str">
        <f t="shared" si="2"/>
        <v>Gen X</v>
      </c>
      <c r="O499" s="6" t="str">
        <f t="shared" si="3"/>
        <v>Low Income</v>
      </c>
    </row>
    <row r="500" hidden="1">
      <c r="A500" s="1">
        <v>100498.0</v>
      </c>
      <c r="B500" s="1">
        <v>59.0</v>
      </c>
      <c r="C500" s="1">
        <v>37000.0</v>
      </c>
      <c r="D500" s="1" t="s">
        <v>25</v>
      </c>
      <c r="E500" s="1">
        <v>8165.88</v>
      </c>
      <c r="F500" s="1">
        <v>1.0</v>
      </c>
      <c r="G500" s="1">
        <v>20.0</v>
      </c>
      <c r="H500" s="1">
        <v>3.0</v>
      </c>
      <c r="I500" s="1" t="s">
        <v>22</v>
      </c>
      <c r="J500" s="1">
        <v>0.249</v>
      </c>
      <c r="K500" s="1">
        <v>0.758</v>
      </c>
      <c r="L500" s="6" t="str">
        <f>if(J500&gt;QUARTILE!$B$3, "TOP", if(J500&lt;QUARTILE!$B$4, "BOTTOM", 0))</f>
        <v>BOTTOM</v>
      </c>
      <c r="M500" s="6">
        <f t="shared" si="1"/>
        <v>2</v>
      </c>
      <c r="N500" s="6" t="str">
        <f t="shared" si="2"/>
        <v>Gen X</v>
      </c>
      <c r="O500" s="6" t="str">
        <f t="shared" si="3"/>
        <v>Low Income</v>
      </c>
    </row>
    <row r="501" hidden="1">
      <c r="A501" s="1">
        <v>100499.0</v>
      </c>
      <c r="B501" s="1">
        <v>48.0</v>
      </c>
      <c r="C501" s="1">
        <v>39000.0</v>
      </c>
      <c r="D501" s="1" t="s">
        <v>25</v>
      </c>
      <c r="E501" s="1">
        <v>2006.63</v>
      </c>
      <c r="F501" s="1">
        <v>1.0</v>
      </c>
      <c r="G501" s="1">
        <v>18.0</v>
      </c>
      <c r="H501" s="1">
        <v>9.0</v>
      </c>
      <c r="I501" s="1" t="s">
        <v>22</v>
      </c>
      <c r="J501" s="1">
        <v>0.103</v>
      </c>
      <c r="K501" s="1">
        <v>0.972</v>
      </c>
      <c r="L501" s="6" t="str">
        <f>if(J501&gt;QUARTILE!$B$3, "TOP", if(J501&lt;QUARTILE!$B$4, "BOTTOM", 0))</f>
        <v>BOTTOM</v>
      </c>
      <c r="M501" s="6">
        <f t="shared" si="1"/>
        <v>2</v>
      </c>
      <c r="N501" s="6" t="str">
        <f t="shared" si="2"/>
        <v>Gen X</v>
      </c>
      <c r="O501" s="6" t="str">
        <f t="shared" si="3"/>
        <v>Low Income</v>
      </c>
    </row>
    <row r="502" hidden="1">
      <c r="A502" s="1">
        <v>100500.0</v>
      </c>
      <c r="B502" s="1">
        <v>71.0</v>
      </c>
      <c r="C502" s="1">
        <v>19000.0</v>
      </c>
      <c r="D502" s="1" t="s">
        <v>27</v>
      </c>
      <c r="E502" s="1">
        <v>30742.27</v>
      </c>
      <c r="F502" s="1">
        <v>4.0</v>
      </c>
      <c r="G502" s="1">
        <v>24.0</v>
      </c>
      <c r="H502" s="1">
        <v>6.0</v>
      </c>
      <c r="I502" s="1" t="s">
        <v>18</v>
      </c>
      <c r="J502" s="1">
        <v>0.471</v>
      </c>
      <c r="K502" s="1">
        <v>0.021</v>
      </c>
      <c r="L502" s="6">
        <f>if(J502&gt;QUARTILE!$B$3, "TOP", if(J502&lt;QUARTILE!$B$4, "BOTTOM", 0))</f>
        <v>0</v>
      </c>
      <c r="M502" s="6">
        <f t="shared" si="1"/>
        <v>1</v>
      </c>
      <c r="N502" s="6" t="str">
        <f t="shared" si="2"/>
        <v>Baby Boomer</v>
      </c>
      <c r="O502" s="6" t="str">
        <f t="shared" si="3"/>
        <v>Low Income</v>
      </c>
    </row>
    <row r="503" hidden="1">
      <c r="A503" s="1">
        <v>100501.0</v>
      </c>
      <c r="B503" s="1">
        <v>75.0</v>
      </c>
      <c r="C503" s="1">
        <v>47000.0</v>
      </c>
      <c r="D503" s="1" t="s">
        <v>21</v>
      </c>
      <c r="E503" s="1">
        <v>12124.11</v>
      </c>
      <c r="F503" s="1">
        <v>4.0</v>
      </c>
      <c r="G503" s="1">
        <v>8.0</v>
      </c>
      <c r="H503" s="1">
        <v>4.0</v>
      </c>
      <c r="I503" s="1" t="s">
        <v>22</v>
      </c>
      <c r="J503" s="1">
        <v>0.355</v>
      </c>
      <c r="K503" s="1">
        <v>0.409</v>
      </c>
      <c r="L503" s="6">
        <f>if(J503&gt;QUARTILE!$B$3, "TOP", if(J503&lt;QUARTILE!$B$4, "BOTTOM", 0))</f>
        <v>0</v>
      </c>
      <c r="M503" s="6">
        <f t="shared" si="1"/>
        <v>2</v>
      </c>
      <c r="N503" s="6" t="str">
        <f t="shared" si="2"/>
        <v>Baby Boomer</v>
      </c>
      <c r="O503" s="6" t="str">
        <f t="shared" si="3"/>
        <v>Medium Income</v>
      </c>
    </row>
    <row r="504" hidden="1">
      <c r="A504" s="1">
        <v>100502.0</v>
      </c>
      <c r="B504" s="1">
        <v>20.0</v>
      </c>
      <c r="C504" s="1">
        <v>21000.0</v>
      </c>
      <c r="D504" s="1" t="s">
        <v>23</v>
      </c>
      <c r="E504" s="1">
        <v>13561.66</v>
      </c>
      <c r="F504" s="1">
        <v>3.0</v>
      </c>
      <c r="G504" s="1">
        <v>13.0</v>
      </c>
      <c r="H504" s="1">
        <v>12.0</v>
      </c>
      <c r="I504" s="1" t="s">
        <v>22</v>
      </c>
      <c r="J504" s="1">
        <v>0.456</v>
      </c>
      <c r="K504" s="1">
        <v>0.587</v>
      </c>
      <c r="L504" s="6">
        <f>if(J504&gt;QUARTILE!$B$3, "TOP", if(J504&lt;QUARTILE!$B$4, "BOTTOM", 0))</f>
        <v>0</v>
      </c>
      <c r="M504" s="6">
        <f t="shared" si="1"/>
        <v>2</v>
      </c>
      <c r="N504" s="6" t="str">
        <f t="shared" si="2"/>
        <v>Millenial</v>
      </c>
      <c r="O504" s="6" t="str">
        <f t="shared" si="3"/>
        <v>Low Income</v>
      </c>
    </row>
    <row r="505" hidden="1">
      <c r="A505" s="1">
        <v>100503.0</v>
      </c>
      <c r="B505" s="1">
        <v>57.0</v>
      </c>
      <c r="C505" s="1">
        <v>35000.0</v>
      </c>
      <c r="D505" s="1" t="s">
        <v>23</v>
      </c>
      <c r="E505" s="1">
        <v>4124.98</v>
      </c>
      <c r="F505" s="1">
        <v>5.0</v>
      </c>
      <c r="G505" s="1">
        <v>15.0</v>
      </c>
      <c r="H505" s="1">
        <v>3.0</v>
      </c>
      <c r="I505" s="1" t="s">
        <v>22</v>
      </c>
      <c r="J505" s="1">
        <v>0.849</v>
      </c>
      <c r="K505" s="1">
        <v>0.903</v>
      </c>
      <c r="L505" s="6" t="str">
        <f>if(J505&gt;QUARTILE!$B$3, "TOP", if(J505&lt;QUARTILE!$B$4, "BOTTOM", 0))</f>
        <v>TOP</v>
      </c>
      <c r="M505" s="6">
        <f t="shared" si="1"/>
        <v>2</v>
      </c>
      <c r="N505" s="6" t="str">
        <f t="shared" si="2"/>
        <v>Gen X</v>
      </c>
      <c r="O505" s="6" t="str">
        <f t="shared" si="3"/>
        <v>Low Income</v>
      </c>
    </row>
    <row r="506" hidden="1">
      <c r="A506" s="1">
        <v>100504.0</v>
      </c>
      <c r="B506" s="1">
        <v>63.0</v>
      </c>
      <c r="C506" s="1">
        <v>8000.0</v>
      </c>
      <c r="D506" s="1" t="s">
        <v>23</v>
      </c>
      <c r="E506" s="1">
        <v>21628.91</v>
      </c>
      <c r="F506" s="1">
        <v>1.0</v>
      </c>
      <c r="G506" s="1">
        <v>19.0</v>
      </c>
      <c r="H506" s="1">
        <v>7.0</v>
      </c>
      <c r="I506" s="1" t="s">
        <v>22</v>
      </c>
      <c r="J506" s="1">
        <v>0.06</v>
      </c>
      <c r="K506" s="1">
        <v>0.453</v>
      </c>
      <c r="L506" s="6" t="str">
        <f>if(J506&gt;QUARTILE!$B$3, "TOP", if(J506&lt;QUARTILE!$B$4, "BOTTOM", 0))</f>
        <v>BOTTOM</v>
      </c>
      <c r="M506" s="6">
        <f t="shared" si="1"/>
        <v>2</v>
      </c>
      <c r="N506" s="6" t="str">
        <f t="shared" si="2"/>
        <v>Baby Boomer</v>
      </c>
      <c r="O506" s="6" t="str">
        <f t="shared" si="3"/>
        <v>Low Income</v>
      </c>
    </row>
    <row r="507" hidden="1">
      <c r="A507" s="1">
        <v>100505.0</v>
      </c>
      <c r="B507" s="1">
        <v>41.0</v>
      </c>
      <c r="C507" s="1">
        <v>27000.0</v>
      </c>
      <c r="D507" s="1" t="s">
        <v>30</v>
      </c>
      <c r="E507" s="1">
        <v>16025.4</v>
      </c>
      <c r="F507" s="1">
        <v>2.0</v>
      </c>
      <c r="G507" s="1">
        <v>16.0</v>
      </c>
      <c r="H507" s="1">
        <v>11.0</v>
      </c>
      <c r="I507" s="1" t="s">
        <v>18</v>
      </c>
      <c r="J507" s="1">
        <v>0.675</v>
      </c>
      <c r="K507" s="1">
        <v>0.934</v>
      </c>
      <c r="L507" s="6">
        <f>if(J507&gt;QUARTILE!$B$3, "TOP", if(J507&lt;QUARTILE!$B$4, "BOTTOM", 0))</f>
        <v>0</v>
      </c>
      <c r="M507" s="6">
        <f t="shared" si="1"/>
        <v>1</v>
      </c>
      <c r="N507" s="6" t="str">
        <f t="shared" si="2"/>
        <v>Gen X</v>
      </c>
      <c r="O507" s="6" t="str">
        <f t="shared" si="3"/>
        <v>Low Income</v>
      </c>
    </row>
    <row r="508" hidden="1">
      <c r="A508" s="1">
        <v>100506.0</v>
      </c>
      <c r="B508" s="1">
        <v>67.0</v>
      </c>
      <c r="C508" s="1">
        <v>19000.0</v>
      </c>
      <c r="D508" s="1" t="s">
        <v>27</v>
      </c>
      <c r="E508" s="1">
        <v>4630.39</v>
      </c>
      <c r="F508" s="1">
        <v>3.0</v>
      </c>
      <c r="G508" s="1">
        <v>25.0</v>
      </c>
      <c r="H508" s="1">
        <v>5.0</v>
      </c>
      <c r="I508" s="1" t="s">
        <v>22</v>
      </c>
      <c r="J508" s="1">
        <v>0.985</v>
      </c>
      <c r="K508" s="1">
        <v>0.978</v>
      </c>
      <c r="L508" s="6" t="str">
        <f>if(J508&gt;QUARTILE!$B$3, "TOP", if(J508&lt;QUARTILE!$B$4, "BOTTOM", 0))</f>
        <v>TOP</v>
      </c>
      <c r="M508" s="6">
        <f t="shared" si="1"/>
        <v>2</v>
      </c>
      <c r="N508" s="6" t="str">
        <f t="shared" si="2"/>
        <v>Baby Boomer</v>
      </c>
      <c r="O508" s="6" t="str">
        <f t="shared" si="3"/>
        <v>Low Income</v>
      </c>
    </row>
    <row r="509" hidden="1">
      <c r="A509" s="1">
        <v>100507.0</v>
      </c>
      <c r="B509" s="1">
        <v>49.0</v>
      </c>
      <c r="C509" s="1">
        <v>24000.0</v>
      </c>
      <c r="D509" s="1" t="s">
        <v>27</v>
      </c>
      <c r="E509" s="1">
        <v>8320.36</v>
      </c>
      <c r="F509" s="1">
        <v>3.0</v>
      </c>
      <c r="G509" s="1">
        <v>24.0</v>
      </c>
      <c r="H509" s="1">
        <v>10.0</v>
      </c>
      <c r="I509" s="1" t="s">
        <v>22</v>
      </c>
      <c r="J509" s="1">
        <v>0.399</v>
      </c>
      <c r="K509" s="1">
        <v>0.942</v>
      </c>
      <c r="L509" s="6">
        <f>if(J509&gt;QUARTILE!$B$3, "TOP", if(J509&lt;QUARTILE!$B$4, "BOTTOM", 0))</f>
        <v>0</v>
      </c>
      <c r="M509" s="6">
        <f t="shared" si="1"/>
        <v>2</v>
      </c>
      <c r="N509" s="6" t="str">
        <f t="shared" si="2"/>
        <v>Gen X</v>
      </c>
      <c r="O509" s="6" t="str">
        <f t="shared" si="3"/>
        <v>Low Income</v>
      </c>
    </row>
    <row r="510" hidden="1">
      <c r="A510" s="1">
        <v>100508.0</v>
      </c>
      <c r="B510" s="1">
        <v>64.0</v>
      </c>
      <c r="C510" s="1">
        <v>24000.0</v>
      </c>
      <c r="D510" s="1" t="s">
        <v>23</v>
      </c>
      <c r="E510" s="1">
        <v>18170.38</v>
      </c>
      <c r="F510" s="1">
        <v>5.0</v>
      </c>
      <c r="G510" s="1">
        <v>35.0</v>
      </c>
      <c r="H510" s="1">
        <v>2.0</v>
      </c>
      <c r="I510" s="1" t="s">
        <v>22</v>
      </c>
      <c r="J510" s="1">
        <v>0.535</v>
      </c>
      <c r="K510" s="1">
        <v>0.699</v>
      </c>
      <c r="L510" s="6">
        <f>if(J510&gt;QUARTILE!$B$3, "TOP", if(J510&lt;QUARTILE!$B$4, "BOTTOM", 0))</f>
        <v>0</v>
      </c>
      <c r="M510" s="6">
        <f t="shared" si="1"/>
        <v>2</v>
      </c>
      <c r="N510" s="6" t="str">
        <f t="shared" si="2"/>
        <v>Baby Boomer</v>
      </c>
      <c r="O510" s="6" t="str">
        <f t="shared" si="3"/>
        <v>Low Income</v>
      </c>
    </row>
    <row r="511" hidden="1">
      <c r="A511" s="1">
        <v>100509.0</v>
      </c>
      <c r="B511" s="1">
        <v>39.0</v>
      </c>
      <c r="C511" s="1">
        <v>24000.0</v>
      </c>
      <c r="D511" s="1" t="s">
        <v>17</v>
      </c>
      <c r="E511" s="1">
        <v>51771.31</v>
      </c>
      <c r="F511" s="1">
        <v>5.0</v>
      </c>
      <c r="G511" s="1">
        <v>14.0</v>
      </c>
      <c r="H511" s="1">
        <v>7.0</v>
      </c>
      <c r="I511" s="1" t="s">
        <v>18</v>
      </c>
      <c r="J511" s="1">
        <v>0.728</v>
      </c>
      <c r="K511" s="1">
        <v>0.0</v>
      </c>
      <c r="L511" s="6">
        <f>if(J511&gt;QUARTILE!$B$3, "TOP", if(J511&lt;QUARTILE!$B$4, "BOTTOM", 0))</f>
        <v>0</v>
      </c>
      <c r="M511" s="6">
        <f t="shared" si="1"/>
        <v>1</v>
      </c>
      <c r="N511" s="6" t="str">
        <f t="shared" si="2"/>
        <v>Gen X</v>
      </c>
      <c r="O511" s="6" t="str">
        <f t="shared" si="3"/>
        <v>Low Income</v>
      </c>
    </row>
    <row r="512" hidden="1">
      <c r="A512" s="1">
        <v>100510.0</v>
      </c>
      <c r="B512" s="1">
        <v>40.0</v>
      </c>
      <c r="C512" s="1">
        <v>32000.0</v>
      </c>
      <c r="D512" s="1" t="s">
        <v>17</v>
      </c>
      <c r="E512" s="1">
        <v>50608.88</v>
      </c>
      <c r="F512" s="1">
        <v>1.0</v>
      </c>
      <c r="G512" s="1">
        <v>23.0</v>
      </c>
      <c r="H512" s="1">
        <v>12.0</v>
      </c>
      <c r="I512" s="1" t="s">
        <v>22</v>
      </c>
      <c r="J512" s="1">
        <v>0.386</v>
      </c>
      <c r="K512" s="1">
        <v>0.502</v>
      </c>
      <c r="L512" s="6">
        <f>if(J512&gt;QUARTILE!$B$3, "TOP", if(J512&lt;QUARTILE!$B$4, "BOTTOM", 0))</f>
        <v>0</v>
      </c>
      <c r="M512" s="6">
        <f t="shared" si="1"/>
        <v>2</v>
      </c>
      <c r="N512" s="6" t="str">
        <f t="shared" si="2"/>
        <v>Gen X</v>
      </c>
      <c r="O512" s="6" t="str">
        <f t="shared" si="3"/>
        <v>Low Income</v>
      </c>
    </row>
    <row r="513" hidden="1">
      <c r="A513" s="1">
        <v>100511.0</v>
      </c>
      <c r="B513" s="1">
        <v>19.0</v>
      </c>
      <c r="C513" s="1">
        <v>16000.0</v>
      </c>
      <c r="D513" s="1" t="s">
        <v>27</v>
      </c>
      <c r="E513" s="1">
        <v>6790.9</v>
      </c>
      <c r="F513" s="1">
        <v>3.0</v>
      </c>
      <c r="G513" s="1">
        <v>18.0</v>
      </c>
      <c r="H513" s="1">
        <v>14.0</v>
      </c>
      <c r="I513" s="1" t="s">
        <v>18</v>
      </c>
      <c r="J513" s="1">
        <v>0.719</v>
      </c>
      <c r="K513" s="1">
        <v>0.754</v>
      </c>
      <c r="L513" s="6">
        <f>if(J513&gt;QUARTILE!$B$3, "TOP", if(J513&lt;QUARTILE!$B$4, "BOTTOM", 0))</f>
        <v>0</v>
      </c>
      <c r="M513" s="6">
        <f t="shared" si="1"/>
        <v>1</v>
      </c>
      <c r="N513" s="6" t="str">
        <f t="shared" si="2"/>
        <v>Millenial</v>
      </c>
      <c r="O513" s="6" t="str">
        <f t="shared" si="3"/>
        <v>Low Income</v>
      </c>
    </row>
    <row r="514" hidden="1">
      <c r="A514" s="1">
        <v>100512.0</v>
      </c>
      <c r="B514" s="1">
        <v>80.0</v>
      </c>
      <c r="C514" s="1">
        <v>31000.0</v>
      </c>
      <c r="D514" s="1" t="s">
        <v>25</v>
      </c>
      <c r="E514" s="1">
        <v>26607.43</v>
      </c>
      <c r="F514" s="1">
        <v>3.0</v>
      </c>
      <c r="G514" s="1">
        <v>22.0</v>
      </c>
      <c r="H514" s="1">
        <v>6.0</v>
      </c>
      <c r="I514" s="1" t="s">
        <v>22</v>
      </c>
      <c r="J514" s="1">
        <v>0.253</v>
      </c>
      <c r="K514" s="1">
        <v>0.955</v>
      </c>
      <c r="L514" s="6" t="str">
        <f>if(J514&gt;QUARTILE!$B$3, "TOP", if(J514&lt;QUARTILE!$B$4, "BOTTOM", 0))</f>
        <v>BOTTOM</v>
      </c>
      <c r="M514" s="6">
        <f t="shared" si="1"/>
        <v>2</v>
      </c>
      <c r="N514" s="6" t="str">
        <f t="shared" si="2"/>
        <v>Silent</v>
      </c>
      <c r="O514" s="6" t="str">
        <f t="shared" si="3"/>
        <v>Low Income</v>
      </c>
    </row>
    <row r="515" hidden="1">
      <c r="A515" s="1">
        <v>100513.0</v>
      </c>
      <c r="B515" s="1">
        <v>44.0</v>
      </c>
      <c r="C515" s="1">
        <v>46000.0</v>
      </c>
      <c r="D515" s="1" t="s">
        <v>23</v>
      </c>
      <c r="E515" s="1">
        <v>29879.29</v>
      </c>
      <c r="F515" s="1">
        <v>2.0</v>
      </c>
      <c r="G515" s="1">
        <v>20.0</v>
      </c>
      <c r="H515" s="1">
        <v>10.0</v>
      </c>
      <c r="I515" s="1" t="s">
        <v>22</v>
      </c>
      <c r="J515" s="1">
        <v>0.115</v>
      </c>
      <c r="K515" s="1">
        <v>0.778</v>
      </c>
      <c r="L515" s="6" t="str">
        <f>if(J515&gt;QUARTILE!$B$3, "TOP", if(J515&lt;QUARTILE!$B$4, "BOTTOM", 0))</f>
        <v>BOTTOM</v>
      </c>
      <c r="M515" s="6">
        <f t="shared" si="1"/>
        <v>2</v>
      </c>
      <c r="N515" s="6" t="str">
        <f t="shared" si="2"/>
        <v>Gen X</v>
      </c>
      <c r="O515" s="6" t="str">
        <f t="shared" si="3"/>
        <v>Medium Income</v>
      </c>
    </row>
    <row r="516" hidden="1">
      <c r="A516" s="1">
        <v>100514.0</v>
      </c>
      <c r="B516" s="1">
        <v>59.0</v>
      </c>
      <c r="C516" s="1">
        <v>9000.0</v>
      </c>
      <c r="D516" s="1" t="s">
        <v>27</v>
      </c>
      <c r="E516" s="1">
        <v>33091.12</v>
      </c>
      <c r="F516" s="1">
        <v>1.0</v>
      </c>
      <c r="G516" s="1">
        <v>25.0</v>
      </c>
      <c r="H516" s="1">
        <v>4.0</v>
      </c>
      <c r="I516" s="1" t="s">
        <v>18</v>
      </c>
      <c r="J516" s="1">
        <v>0.901</v>
      </c>
      <c r="K516" s="1">
        <v>0.439</v>
      </c>
      <c r="L516" s="6" t="str">
        <f>if(J516&gt;QUARTILE!$B$3, "TOP", if(J516&lt;QUARTILE!$B$4, "BOTTOM", 0))</f>
        <v>TOP</v>
      </c>
      <c r="M516" s="6">
        <f t="shared" si="1"/>
        <v>1</v>
      </c>
      <c r="N516" s="6" t="str">
        <f t="shared" si="2"/>
        <v>Gen X</v>
      </c>
      <c r="O516" s="6" t="str">
        <f t="shared" si="3"/>
        <v>Low Income</v>
      </c>
    </row>
    <row r="517" hidden="1">
      <c r="A517" s="1">
        <v>100515.0</v>
      </c>
      <c r="B517" s="1">
        <v>19.0</v>
      </c>
      <c r="C517" s="1">
        <v>14000.0</v>
      </c>
      <c r="D517" s="1" t="s">
        <v>27</v>
      </c>
      <c r="E517" s="1">
        <v>16914.89</v>
      </c>
      <c r="F517" s="1">
        <v>1.0</v>
      </c>
      <c r="G517" s="1">
        <v>30.0</v>
      </c>
      <c r="H517" s="1">
        <v>14.0</v>
      </c>
      <c r="I517" s="1" t="s">
        <v>18</v>
      </c>
      <c r="J517" s="1">
        <v>0.177</v>
      </c>
      <c r="K517" s="1">
        <v>0.205</v>
      </c>
      <c r="L517" s="6" t="str">
        <f>if(J517&gt;QUARTILE!$B$3, "TOP", if(J517&lt;QUARTILE!$B$4, "BOTTOM", 0))</f>
        <v>BOTTOM</v>
      </c>
      <c r="M517" s="6">
        <f t="shared" si="1"/>
        <v>1</v>
      </c>
      <c r="N517" s="6" t="str">
        <f t="shared" si="2"/>
        <v>Millenial</v>
      </c>
      <c r="O517" s="6" t="str">
        <f t="shared" si="3"/>
        <v>Low Income</v>
      </c>
    </row>
    <row r="518" hidden="1">
      <c r="A518" s="1">
        <v>100516.0</v>
      </c>
      <c r="B518" s="1">
        <v>43.0</v>
      </c>
      <c r="C518" s="1">
        <v>14000.0</v>
      </c>
      <c r="D518" s="1" t="s">
        <v>23</v>
      </c>
      <c r="E518" s="1">
        <v>211.27</v>
      </c>
      <c r="F518" s="1">
        <v>5.0</v>
      </c>
      <c r="G518" s="1">
        <v>23.0</v>
      </c>
      <c r="H518" s="1">
        <v>12.0</v>
      </c>
      <c r="I518" s="1" t="s">
        <v>22</v>
      </c>
      <c r="J518" s="1">
        <v>0.781</v>
      </c>
      <c r="K518" s="1">
        <v>0.407</v>
      </c>
      <c r="L518" s="6">
        <f>if(J518&gt;QUARTILE!$B$3, "TOP", if(J518&lt;QUARTILE!$B$4, "BOTTOM", 0))</f>
        <v>0</v>
      </c>
      <c r="M518" s="6">
        <f t="shared" si="1"/>
        <v>2</v>
      </c>
      <c r="N518" s="6" t="str">
        <f t="shared" si="2"/>
        <v>Gen X</v>
      </c>
      <c r="O518" s="6" t="str">
        <f t="shared" si="3"/>
        <v>Low Income</v>
      </c>
    </row>
    <row r="519" hidden="1">
      <c r="A519" s="1">
        <v>100517.0</v>
      </c>
      <c r="B519" s="1">
        <v>34.0</v>
      </c>
      <c r="C519" s="1">
        <v>11000.0</v>
      </c>
      <c r="D519" s="1" t="s">
        <v>27</v>
      </c>
      <c r="E519" s="1">
        <v>28682.51</v>
      </c>
      <c r="F519" s="1">
        <v>1.0</v>
      </c>
      <c r="G519" s="1">
        <v>22.0</v>
      </c>
      <c r="H519" s="1">
        <v>9.0</v>
      </c>
      <c r="I519" s="1" t="s">
        <v>22</v>
      </c>
      <c r="J519" s="1">
        <v>0.871</v>
      </c>
      <c r="K519" s="1">
        <v>0.638</v>
      </c>
      <c r="L519" s="6" t="str">
        <f>if(J519&gt;QUARTILE!$B$3, "TOP", if(J519&lt;QUARTILE!$B$4, "BOTTOM", 0))</f>
        <v>TOP</v>
      </c>
      <c r="M519" s="6">
        <f t="shared" si="1"/>
        <v>2</v>
      </c>
      <c r="N519" s="6" t="str">
        <f t="shared" si="2"/>
        <v>Gen X</v>
      </c>
      <c r="O519" s="6" t="str">
        <f t="shared" si="3"/>
        <v>Low Income</v>
      </c>
    </row>
    <row r="520" hidden="1">
      <c r="A520" s="1">
        <v>100518.0</v>
      </c>
      <c r="B520" s="1">
        <v>57.0</v>
      </c>
      <c r="C520" s="1">
        <v>17000.0</v>
      </c>
      <c r="D520" s="1" t="s">
        <v>23</v>
      </c>
      <c r="E520" s="1">
        <v>2254.36</v>
      </c>
      <c r="F520" s="1">
        <v>2.0</v>
      </c>
      <c r="G520" s="1">
        <v>18.0</v>
      </c>
      <c r="H520" s="1">
        <v>3.0</v>
      </c>
      <c r="I520" s="1" t="s">
        <v>22</v>
      </c>
      <c r="J520" s="1">
        <v>0.096</v>
      </c>
      <c r="K520" s="1">
        <v>0.325</v>
      </c>
      <c r="L520" s="6" t="str">
        <f>if(J520&gt;QUARTILE!$B$3, "TOP", if(J520&lt;QUARTILE!$B$4, "BOTTOM", 0))</f>
        <v>BOTTOM</v>
      </c>
      <c r="M520" s="6">
        <f t="shared" si="1"/>
        <v>2</v>
      </c>
      <c r="N520" s="6" t="str">
        <f t="shared" si="2"/>
        <v>Gen X</v>
      </c>
      <c r="O520" s="6" t="str">
        <f t="shared" si="3"/>
        <v>Low Income</v>
      </c>
    </row>
    <row r="521" hidden="1">
      <c r="A521" s="1">
        <v>100519.0</v>
      </c>
      <c r="B521" s="1">
        <v>50.0</v>
      </c>
      <c r="C521" s="1">
        <v>41000.0</v>
      </c>
      <c r="D521" s="1" t="s">
        <v>27</v>
      </c>
      <c r="E521" s="1">
        <v>2485.69</v>
      </c>
      <c r="F521" s="1">
        <v>1.0</v>
      </c>
      <c r="G521" s="1">
        <v>17.0</v>
      </c>
      <c r="H521" s="1">
        <v>4.0</v>
      </c>
      <c r="I521" s="1" t="s">
        <v>22</v>
      </c>
      <c r="J521" s="1">
        <v>0.707</v>
      </c>
      <c r="K521" s="1">
        <v>0.456</v>
      </c>
      <c r="L521" s="6">
        <f>if(J521&gt;QUARTILE!$B$3, "TOP", if(J521&lt;QUARTILE!$B$4, "BOTTOM", 0))</f>
        <v>0</v>
      </c>
      <c r="M521" s="6">
        <f t="shared" si="1"/>
        <v>2</v>
      </c>
      <c r="N521" s="6" t="str">
        <f t="shared" si="2"/>
        <v>Gen X</v>
      </c>
      <c r="O521" s="6" t="str">
        <f t="shared" si="3"/>
        <v>Low Income</v>
      </c>
    </row>
    <row r="522" hidden="1">
      <c r="A522" s="1">
        <v>100520.0</v>
      </c>
      <c r="B522" s="1">
        <v>26.0</v>
      </c>
      <c r="C522" s="1">
        <v>52000.0</v>
      </c>
      <c r="D522" s="1" t="s">
        <v>25</v>
      </c>
      <c r="E522" s="1">
        <v>18609.05</v>
      </c>
      <c r="F522" s="1">
        <v>4.0</v>
      </c>
      <c r="G522" s="1">
        <v>28.0</v>
      </c>
      <c r="H522" s="1">
        <v>13.0</v>
      </c>
      <c r="I522" s="1" t="s">
        <v>18</v>
      </c>
      <c r="J522" s="1">
        <v>0.796</v>
      </c>
      <c r="K522" s="1">
        <v>0.0</v>
      </c>
      <c r="L522" s="6">
        <f>if(J522&gt;QUARTILE!$B$3, "TOP", if(J522&lt;QUARTILE!$B$4, "BOTTOM", 0))</f>
        <v>0</v>
      </c>
      <c r="M522" s="6">
        <f t="shared" si="1"/>
        <v>1</v>
      </c>
      <c r="N522" s="6" t="str">
        <f t="shared" si="2"/>
        <v>Millenial</v>
      </c>
      <c r="O522" s="6" t="str">
        <f t="shared" si="3"/>
        <v>Medium Income</v>
      </c>
    </row>
    <row r="523" hidden="1">
      <c r="A523" s="1">
        <v>100521.0</v>
      </c>
      <c r="B523" s="1">
        <v>60.0</v>
      </c>
      <c r="C523" s="1">
        <v>23000.0</v>
      </c>
      <c r="D523" s="1" t="s">
        <v>23</v>
      </c>
      <c r="E523" s="1">
        <v>82112.79</v>
      </c>
      <c r="F523" s="1">
        <v>4.0</v>
      </c>
      <c r="G523" s="1">
        <v>15.0</v>
      </c>
      <c r="H523" s="1">
        <v>7.0</v>
      </c>
      <c r="I523" s="1" t="s">
        <v>18</v>
      </c>
      <c r="J523" s="1">
        <v>0.774</v>
      </c>
      <c r="K523" s="1">
        <v>0.729</v>
      </c>
      <c r="L523" s="6">
        <f>if(J523&gt;QUARTILE!$B$3, "TOP", if(J523&lt;QUARTILE!$B$4, "BOTTOM", 0))</f>
        <v>0</v>
      </c>
      <c r="M523" s="6">
        <f t="shared" si="1"/>
        <v>1</v>
      </c>
      <c r="N523" s="6" t="str">
        <f t="shared" si="2"/>
        <v>Gen X</v>
      </c>
      <c r="O523" s="6" t="str">
        <f t="shared" si="3"/>
        <v>Low Income</v>
      </c>
    </row>
    <row r="524" hidden="1">
      <c r="A524" s="1">
        <v>100522.0</v>
      </c>
      <c r="B524" s="1">
        <v>71.0</v>
      </c>
      <c r="C524" s="1">
        <v>18000.0</v>
      </c>
      <c r="D524" s="1" t="s">
        <v>25</v>
      </c>
      <c r="E524" s="1">
        <v>5555.68</v>
      </c>
      <c r="F524" s="1">
        <v>2.0</v>
      </c>
      <c r="G524" s="1">
        <v>17.0</v>
      </c>
      <c r="H524" s="1">
        <v>10.0</v>
      </c>
      <c r="I524" s="1" t="s">
        <v>22</v>
      </c>
      <c r="J524" s="1">
        <v>0.345</v>
      </c>
      <c r="K524" s="1">
        <v>0.035</v>
      </c>
      <c r="L524" s="6">
        <f>if(J524&gt;QUARTILE!$B$3, "TOP", if(J524&lt;QUARTILE!$B$4, "BOTTOM", 0))</f>
        <v>0</v>
      </c>
      <c r="M524" s="6">
        <f t="shared" si="1"/>
        <v>2</v>
      </c>
      <c r="N524" s="6" t="str">
        <f t="shared" si="2"/>
        <v>Baby Boomer</v>
      </c>
      <c r="O524" s="6" t="str">
        <f t="shared" si="3"/>
        <v>Low Income</v>
      </c>
    </row>
    <row r="525" hidden="1">
      <c r="A525" s="1">
        <v>100523.0</v>
      </c>
      <c r="B525" s="1">
        <v>65.0</v>
      </c>
      <c r="C525" s="1">
        <v>36000.0</v>
      </c>
      <c r="D525" s="1" t="s">
        <v>25</v>
      </c>
      <c r="E525" s="1">
        <v>20758.49</v>
      </c>
      <c r="F525" s="1">
        <v>5.0</v>
      </c>
      <c r="G525" s="1">
        <v>26.0</v>
      </c>
      <c r="H525" s="1">
        <v>5.0</v>
      </c>
      <c r="I525" s="1" t="s">
        <v>22</v>
      </c>
      <c r="J525" s="1">
        <v>0.096</v>
      </c>
      <c r="K525" s="1">
        <v>0.359</v>
      </c>
      <c r="L525" s="6" t="str">
        <f>if(J525&gt;QUARTILE!$B$3, "TOP", if(J525&lt;QUARTILE!$B$4, "BOTTOM", 0))</f>
        <v>BOTTOM</v>
      </c>
      <c r="M525" s="6">
        <f t="shared" si="1"/>
        <v>2</v>
      </c>
      <c r="N525" s="6" t="str">
        <f t="shared" si="2"/>
        <v>Baby Boomer</v>
      </c>
      <c r="O525" s="6" t="str">
        <f t="shared" si="3"/>
        <v>Low Income</v>
      </c>
    </row>
    <row r="526" hidden="1">
      <c r="A526" s="1">
        <v>100524.0</v>
      </c>
      <c r="B526" s="1">
        <v>56.0</v>
      </c>
      <c r="C526" s="1">
        <v>5000.0</v>
      </c>
      <c r="D526" s="1" t="s">
        <v>23</v>
      </c>
      <c r="E526" s="1">
        <v>7238.16</v>
      </c>
      <c r="F526" s="1">
        <v>3.0</v>
      </c>
      <c r="G526" s="1">
        <v>26.0</v>
      </c>
      <c r="H526" s="1">
        <v>2.0</v>
      </c>
      <c r="I526" s="1" t="s">
        <v>22</v>
      </c>
      <c r="J526" s="1">
        <v>0.148</v>
      </c>
      <c r="K526" s="1">
        <v>0.511</v>
      </c>
      <c r="L526" s="6" t="str">
        <f>if(J526&gt;QUARTILE!$B$3, "TOP", if(J526&lt;QUARTILE!$B$4, "BOTTOM", 0))</f>
        <v>BOTTOM</v>
      </c>
      <c r="M526" s="6">
        <f t="shared" si="1"/>
        <v>2</v>
      </c>
      <c r="N526" s="6" t="str">
        <f t="shared" si="2"/>
        <v>Gen X</v>
      </c>
      <c r="O526" s="6" t="str">
        <f t="shared" si="3"/>
        <v>Low Income</v>
      </c>
    </row>
    <row r="527" hidden="1">
      <c r="A527" s="1">
        <v>100525.0</v>
      </c>
      <c r="B527" s="1">
        <v>46.0</v>
      </c>
      <c r="C527" s="1">
        <v>12000.0</v>
      </c>
      <c r="D527" s="1" t="s">
        <v>17</v>
      </c>
      <c r="E527" s="1">
        <v>45798.53</v>
      </c>
      <c r="F527" s="1">
        <v>1.0</v>
      </c>
      <c r="G527" s="1">
        <v>18.0</v>
      </c>
      <c r="H527" s="1">
        <v>9.0</v>
      </c>
      <c r="I527" s="1" t="s">
        <v>18</v>
      </c>
      <c r="J527" s="1">
        <v>0.373</v>
      </c>
      <c r="K527" s="1">
        <v>0.872</v>
      </c>
      <c r="L527" s="6">
        <f>if(J527&gt;QUARTILE!$B$3, "TOP", if(J527&lt;QUARTILE!$B$4, "BOTTOM", 0))</f>
        <v>0</v>
      </c>
      <c r="M527" s="6">
        <f t="shared" si="1"/>
        <v>1</v>
      </c>
      <c r="N527" s="6" t="str">
        <f t="shared" si="2"/>
        <v>Gen X</v>
      </c>
      <c r="O527" s="6" t="str">
        <f t="shared" si="3"/>
        <v>Low Income</v>
      </c>
    </row>
    <row r="528" hidden="1">
      <c r="A528" s="1">
        <v>100526.0</v>
      </c>
      <c r="B528" s="1">
        <v>59.0</v>
      </c>
      <c r="C528" s="1">
        <v>5000.0</v>
      </c>
      <c r="D528" s="1" t="s">
        <v>23</v>
      </c>
      <c r="E528" s="1">
        <v>18004.26</v>
      </c>
      <c r="F528" s="1">
        <v>5.0</v>
      </c>
      <c r="G528" s="1">
        <v>11.0</v>
      </c>
      <c r="H528" s="1">
        <v>4.0</v>
      </c>
      <c r="I528" s="1" t="s">
        <v>22</v>
      </c>
      <c r="J528" s="1">
        <v>0.456</v>
      </c>
      <c r="K528" s="1">
        <v>0.885</v>
      </c>
      <c r="L528" s="6">
        <f>if(J528&gt;QUARTILE!$B$3, "TOP", if(J528&lt;QUARTILE!$B$4, "BOTTOM", 0))</f>
        <v>0</v>
      </c>
      <c r="M528" s="6">
        <f t="shared" si="1"/>
        <v>2</v>
      </c>
      <c r="N528" s="6" t="str">
        <f t="shared" si="2"/>
        <v>Gen X</v>
      </c>
      <c r="O528" s="6" t="str">
        <f t="shared" si="3"/>
        <v>Low Income</v>
      </c>
    </row>
    <row r="529" hidden="1">
      <c r="A529" s="1">
        <v>100527.0</v>
      </c>
      <c r="B529" s="1">
        <v>72.0</v>
      </c>
      <c r="C529" s="1">
        <v>12000.0</v>
      </c>
      <c r="D529" s="1" t="s">
        <v>23</v>
      </c>
      <c r="E529" s="1">
        <v>4650.68</v>
      </c>
      <c r="F529" s="1">
        <v>5.0</v>
      </c>
      <c r="G529" s="1">
        <v>16.0</v>
      </c>
      <c r="H529" s="1">
        <v>6.0</v>
      </c>
      <c r="I529" s="1" t="s">
        <v>22</v>
      </c>
      <c r="J529" s="1">
        <v>0.968</v>
      </c>
      <c r="K529" s="1">
        <v>0.596</v>
      </c>
      <c r="L529" s="6" t="str">
        <f>if(J529&gt;QUARTILE!$B$3, "TOP", if(J529&lt;QUARTILE!$B$4, "BOTTOM", 0))</f>
        <v>TOP</v>
      </c>
      <c r="M529" s="6">
        <f t="shared" si="1"/>
        <v>2</v>
      </c>
      <c r="N529" s="6" t="str">
        <f t="shared" si="2"/>
        <v>Baby Boomer</v>
      </c>
      <c r="O529" s="6" t="str">
        <f t="shared" si="3"/>
        <v>Low Income</v>
      </c>
    </row>
    <row r="530" hidden="1">
      <c r="A530" s="1">
        <v>100528.0</v>
      </c>
      <c r="B530" s="1">
        <v>43.0</v>
      </c>
      <c r="C530" s="1">
        <v>14000.0</v>
      </c>
      <c r="D530" s="1" t="s">
        <v>23</v>
      </c>
      <c r="E530" s="1">
        <v>6079.78</v>
      </c>
      <c r="F530" s="1">
        <v>1.0</v>
      </c>
      <c r="G530" s="1">
        <v>23.0</v>
      </c>
      <c r="H530" s="1">
        <v>6.0</v>
      </c>
      <c r="I530" s="1" t="s">
        <v>22</v>
      </c>
      <c r="J530" s="1">
        <v>0.734</v>
      </c>
      <c r="K530" s="1">
        <v>0.584</v>
      </c>
      <c r="L530" s="6">
        <f>if(J530&gt;QUARTILE!$B$3, "TOP", if(J530&lt;QUARTILE!$B$4, "BOTTOM", 0))</f>
        <v>0</v>
      </c>
      <c r="M530" s="6">
        <f t="shared" si="1"/>
        <v>2</v>
      </c>
      <c r="N530" s="6" t="str">
        <f t="shared" si="2"/>
        <v>Gen X</v>
      </c>
      <c r="O530" s="6" t="str">
        <f t="shared" si="3"/>
        <v>Low Income</v>
      </c>
    </row>
    <row r="531" hidden="1">
      <c r="A531" s="1">
        <v>100529.0</v>
      </c>
      <c r="B531" s="1">
        <v>52.0</v>
      </c>
      <c r="C531" s="1">
        <v>53000.0</v>
      </c>
      <c r="D531" s="1" t="s">
        <v>23</v>
      </c>
      <c r="E531" s="1">
        <v>11329.61</v>
      </c>
      <c r="F531" s="1">
        <v>3.0</v>
      </c>
      <c r="G531" s="1">
        <v>12.0</v>
      </c>
      <c r="H531" s="1">
        <v>5.0</v>
      </c>
      <c r="I531" s="1" t="s">
        <v>22</v>
      </c>
      <c r="J531" s="1">
        <v>0.176</v>
      </c>
      <c r="K531" s="1">
        <v>0.367</v>
      </c>
      <c r="L531" s="6" t="str">
        <f>if(J531&gt;QUARTILE!$B$3, "TOP", if(J531&lt;QUARTILE!$B$4, "BOTTOM", 0))</f>
        <v>BOTTOM</v>
      </c>
      <c r="M531" s="6">
        <f t="shared" si="1"/>
        <v>2</v>
      </c>
      <c r="N531" s="6" t="str">
        <f t="shared" si="2"/>
        <v>Gen X</v>
      </c>
      <c r="O531" s="6" t="str">
        <f t="shared" si="3"/>
        <v>Medium Income</v>
      </c>
    </row>
    <row r="532" hidden="1">
      <c r="A532" s="1">
        <v>100530.0</v>
      </c>
      <c r="B532" s="1">
        <v>67.0</v>
      </c>
      <c r="C532" s="1">
        <v>5000.0</v>
      </c>
      <c r="D532" s="1" t="s">
        <v>23</v>
      </c>
      <c r="E532" s="1">
        <v>2603.17</v>
      </c>
      <c r="F532" s="1">
        <v>1.0</v>
      </c>
      <c r="G532" s="1">
        <v>20.0</v>
      </c>
      <c r="H532" s="1">
        <v>6.0</v>
      </c>
      <c r="I532" s="1" t="s">
        <v>22</v>
      </c>
      <c r="J532" s="1">
        <v>0.97</v>
      </c>
      <c r="K532" s="1">
        <v>0.041</v>
      </c>
      <c r="L532" s="6" t="str">
        <f>if(J532&gt;QUARTILE!$B$3, "TOP", if(J532&lt;QUARTILE!$B$4, "BOTTOM", 0))</f>
        <v>TOP</v>
      </c>
      <c r="M532" s="6">
        <f t="shared" si="1"/>
        <v>2</v>
      </c>
      <c r="N532" s="6" t="str">
        <f t="shared" si="2"/>
        <v>Baby Boomer</v>
      </c>
      <c r="O532" s="6" t="str">
        <f t="shared" si="3"/>
        <v>Low Income</v>
      </c>
    </row>
    <row r="533" hidden="1">
      <c r="A533" s="1">
        <v>100531.0</v>
      </c>
      <c r="B533" s="1">
        <v>42.0</v>
      </c>
      <c r="C533" s="1">
        <v>17000.0</v>
      </c>
      <c r="D533" s="1" t="s">
        <v>23</v>
      </c>
      <c r="E533" s="1">
        <v>1640.12</v>
      </c>
      <c r="F533" s="1">
        <v>3.0</v>
      </c>
      <c r="G533" s="1">
        <v>17.0</v>
      </c>
      <c r="H533" s="1">
        <v>8.0</v>
      </c>
      <c r="I533" s="1" t="s">
        <v>22</v>
      </c>
      <c r="J533" s="1">
        <v>0.77</v>
      </c>
      <c r="K533" s="1">
        <v>0.268</v>
      </c>
      <c r="L533" s="6">
        <f>if(J533&gt;QUARTILE!$B$3, "TOP", if(J533&lt;QUARTILE!$B$4, "BOTTOM", 0))</f>
        <v>0</v>
      </c>
      <c r="M533" s="6">
        <f t="shared" si="1"/>
        <v>2</v>
      </c>
      <c r="N533" s="6" t="str">
        <f t="shared" si="2"/>
        <v>Gen X</v>
      </c>
      <c r="O533" s="6" t="str">
        <f t="shared" si="3"/>
        <v>Low Income</v>
      </c>
    </row>
    <row r="534" hidden="1">
      <c r="A534" s="1">
        <v>100532.0</v>
      </c>
      <c r="B534" s="1">
        <v>41.0</v>
      </c>
      <c r="C534" s="1">
        <v>32000.0</v>
      </c>
      <c r="D534" s="1" t="s">
        <v>27</v>
      </c>
      <c r="E534" s="1">
        <v>22792.52</v>
      </c>
      <c r="F534" s="1">
        <v>2.0</v>
      </c>
      <c r="G534" s="1">
        <v>19.0</v>
      </c>
      <c r="H534" s="1">
        <v>7.0</v>
      </c>
      <c r="I534" s="1" t="s">
        <v>22</v>
      </c>
      <c r="J534" s="1">
        <v>0.493</v>
      </c>
      <c r="K534" s="1">
        <v>0.848</v>
      </c>
      <c r="L534" s="6">
        <f>if(J534&gt;QUARTILE!$B$3, "TOP", if(J534&lt;QUARTILE!$B$4, "BOTTOM", 0))</f>
        <v>0</v>
      </c>
      <c r="M534" s="6">
        <f t="shared" si="1"/>
        <v>2</v>
      </c>
      <c r="N534" s="6" t="str">
        <f t="shared" si="2"/>
        <v>Gen X</v>
      </c>
      <c r="O534" s="6" t="str">
        <f t="shared" si="3"/>
        <v>Low Income</v>
      </c>
    </row>
    <row r="535" hidden="1">
      <c r="A535" s="1">
        <v>100533.0</v>
      </c>
      <c r="B535" s="1">
        <v>30.0</v>
      </c>
      <c r="C535" s="1">
        <v>28000.0</v>
      </c>
      <c r="D535" s="1" t="s">
        <v>23</v>
      </c>
      <c r="E535" s="1">
        <v>10456.79</v>
      </c>
      <c r="F535" s="1">
        <v>3.0</v>
      </c>
      <c r="G535" s="1">
        <v>18.0</v>
      </c>
      <c r="H535" s="1">
        <v>10.0</v>
      </c>
      <c r="I535" s="1" t="s">
        <v>22</v>
      </c>
      <c r="J535" s="1">
        <v>0.513</v>
      </c>
      <c r="K535" s="1">
        <v>0.648</v>
      </c>
      <c r="L535" s="6">
        <f>if(J535&gt;QUARTILE!$B$3, "TOP", if(J535&lt;QUARTILE!$B$4, "BOTTOM", 0))</f>
        <v>0</v>
      </c>
      <c r="M535" s="6">
        <f t="shared" si="1"/>
        <v>2</v>
      </c>
      <c r="N535" s="6" t="str">
        <f t="shared" si="2"/>
        <v>Millenial</v>
      </c>
      <c r="O535" s="6" t="str">
        <f t="shared" si="3"/>
        <v>Low Income</v>
      </c>
    </row>
    <row r="536" hidden="1">
      <c r="A536" s="1">
        <v>100534.0</v>
      </c>
      <c r="B536" s="1">
        <v>77.0</v>
      </c>
      <c r="C536" s="1">
        <v>53000.0</v>
      </c>
      <c r="D536" s="1" t="s">
        <v>27</v>
      </c>
      <c r="E536" s="1">
        <v>25909.03</v>
      </c>
      <c r="F536" s="1">
        <v>5.0</v>
      </c>
      <c r="G536" s="1">
        <v>16.0</v>
      </c>
      <c r="H536" s="1">
        <v>1.0</v>
      </c>
      <c r="I536" s="1" t="s">
        <v>22</v>
      </c>
      <c r="J536" s="1">
        <v>1.0</v>
      </c>
      <c r="K536" s="1">
        <v>0.764</v>
      </c>
      <c r="L536" s="6" t="str">
        <f>if(J536&gt;QUARTILE!$B$3, "TOP", if(J536&lt;QUARTILE!$B$4, "BOTTOM", 0))</f>
        <v>TOP</v>
      </c>
      <c r="M536" s="6">
        <f t="shared" si="1"/>
        <v>2</v>
      </c>
      <c r="N536" s="6" t="str">
        <f t="shared" si="2"/>
        <v>Baby Boomer</v>
      </c>
      <c r="O536" s="6" t="str">
        <f t="shared" si="3"/>
        <v>Medium Income</v>
      </c>
    </row>
    <row r="537" hidden="1">
      <c r="A537" s="1">
        <v>100535.0</v>
      </c>
      <c r="B537" s="1">
        <v>75.0</v>
      </c>
      <c r="C537" s="1">
        <v>24000.0</v>
      </c>
      <c r="D537" s="1" t="s">
        <v>23</v>
      </c>
      <c r="E537" s="1">
        <v>2331.98</v>
      </c>
      <c r="F537" s="1">
        <v>2.0</v>
      </c>
      <c r="G537" s="1">
        <v>19.0</v>
      </c>
      <c r="H537" s="1">
        <v>5.0</v>
      </c>
      <c r="I537" s="1" t="s">
        <v>22</v>
      </c>
      <c r="J537" s="1">
        <v>0.6</v>
      </c>
      <c r="K537" s="1">
        <v>0.837</v>
      </c>
      <c r="L537" s="6">
        <f>if(J537&gt;QUARTILE!$B$3, "TOP", if(J537&lt;QUARTILE!$B$4, "BOTTOM", 0))</f>
        <v>0</v>
      </c>
      <c r="M537" s="6">
        <f t="shared" si="1"/>
        <v>2</v>
      </c>
      <c r="N537" s="6" t="str">
        <f t="shared" si="2"/>
        <v>Baby Boomer</v>
      </c>
      <c r="O537" s="6" t="str">
        <f t="shared" si="3"/>
        <v>Low Income</v>
      </c>
    </row>
    <row r="538" hidden="1">
      <c r="A538" s="1">
        <v>100536.0</v>
      </c>
      <c r="B538" s="1">
        <v>24.0</v>
      </c>
      <c r="C538" s="1">
        <v>28000.0</v>
      </c>
      <c r="D538" s="1" t="s">
        <v>23</v>
      </c>
      <c r="E538" s="1">
        <v>18825.28</v>
      </c>
      <c r="F538" s="1">
        <v>4.0</v>
      </c>
      <c r="G538" s="1">
        <v>15.0</v>
      </c>
      <c r="H538" s="1">
        <v>15.0</v>
      </c>
      <c r="I538" s="1" t="s">
        <v>22</v>
      </c>
      <c r="J538" s="1">
        <v>0.553</v>
      </c>
      <c r="K538" s="1">
        <v>0.012</v>
      </c>
      <c r="L538" s="6">
        <f>if(J538&gt;QUARTILE!$B$3, "TOP", if(J538&lt;QUARTILE!$B$4, "BOTTOM", 0))</f>
        <v>0</v>
      </c>
      <c r="M538" s="6">
        <f t="shared" si="1"/>
        <v>2</v>
      </c>
      <c r="N538" s="6" t="str">
        <f t="shared" si="2"/>
        <v>Millenial</v>
      </c>
      <c r="O538" s="6" t="str">
        <f t="shared" si="3"/>
        <v>Low Income</v>
      </c>
    </row>
    <row r="539" hidden="1">
      <c r="A539" s="1">
        <v>100537.0</v>
      </c>
      <c r="B539" s="1">
        <v>74.0</v>
      </c>
      <c r="C539" s="1">
        <v>7000.0</v>
      </c>
      <c r="D539" s="1" t="s">
        <v>23</v>
      </c>
      <c r="E539" s="1">
        <v>11714.82</v>
      </c>
      <c r="F539" s="1">
        <v>2.0</v>
      </c>
      <c r="G539" s="1">
        <v>22.0</v>
      </c>
      <c r="H539" s="1">
        <v>8.0</v>
      </c>
      <c r="I539" s="1" t="s">
        <v>22</v>
      </c>
      <c r="J539" s="1">
        <v>0.825</v>
      </c>
      <c r="K539" s="1">
        <v>0.337</v>
      </c>
      <c r="L539" s="6" t="str">
        <f>if(J539&gt;QUARTILE!$B$3, "TOP", if(J539&lt;QUARTILE!$B$4, "BOTTOM", 0))</f>
        <v>TOP</v>
      </c>
      <c r="M539" s="6">
        <f t="shared" si="1"/>
        <v>2</v>
      </c>
      <c r="N539" s="6" t="str">
        <f t="shared" si="2"/>
        <v>Baby Boomer</v>
      </c>
      <c r="O539" s="6" t="str">
        <f t="shared" si="3"/>
        <v>Low Income</v>
      </c>
    </row>
    <row r="540" hidden="1">
      <c r="A540" s="1">
        <v>100538.0</v>
      </c>
      <c r="B540" s="1">
        <v>53.0</v>
      </c>
      <c r="C540" s="1">
        <v>12000.0</v>
      </c>
      <c r="D540" s="1" t="s">
        <v>21</v>
      </c>
      <c r="E540" s="1">
        <v>1194.97</v>
      </c>
      <c r="F540" s="1">
        <v>3.0</v>
      </c>
      <c r="G540" s="1">
        <v>27.0</v>
      </c>
      <c r="H540" s="1">
        <v>6.0</v>
      </c>
      <c r="I540" s="1" t="s">
        <v>22</v>
      </c>
      <c r="J540" s="1">
        <v>0.593</v>
      </c>
      <c r="K540" s="1">
        <v>0.676</v>
      </c>
      <c r="L540" s="6">
        <f>if(J540&gt;QUARTILE!$B$3, "TOP", if(J540&lt;QUARTILE!$B$4, "BOTTOM", 0))</f>
        <v>0</v>
      </c>
      <c r="M540" s="6">
        <f t="shared" si="1"/>
        <v>2</v>
      </c>
      <c r="N540" s="6" t="str">
        <f t="shared" si="2"/>
        <v>Gen X</v>
      </c>
      <c r="O540" s="6" t="str">
        <f t="shared" si="3"/>
        <v>Low Income</v>
      </c>
    </row>
    <row r="541" hidden="1">
      <c r="A541" s="1">
        <v>100539.0</v>
      </c>
      <c r="B541" s="1">
        <v>62.0</v>
      </c>
      <c r="C541" s="1">
        <v>8000.0</v>
      </c>
      <c r="D541" s="1" t="s">
        <v>27</v>
      </c>
      <c r="E541" s="1">
        <v>15740.45</v>
      </c>
      <c r="F541" s="1">
        <v>2.0</v>
      </c>
      <c r="G541" s="1">
        <v>24.0</v>
      </c>
      <c r="H541" s="1">
        <v>4.0</v>
      </c>
      <c r="I541" s="1" t="s">
        <v>22</v>
      </c>
      <c r="J541" s="1">
        <v>0.249</v>
      </c>
      <c r="K541" s="1">
        <v>0.853</v>
      </c>
      <c r="L541" s="6" t="str">
        <f>if(J541&gt;QUARTILE!$B$3, "TOP", if(J541&lt;QUARTILE!$B$4, "BOTTOM", 0))</f>
        <v>BOTTOM</v>
      </c>
      <c r="M541" s="6">
        <f t="shared" si="1"/>
        <v>2</v>
      </c>
      <c r="N541" s="6" t="str">
        <f t="shared" si="2"/>
        <v>Baby Boomer</v>
      </c>
      <c r="O541" s="6" t="str">
        <f t="shared" si="3"/>
        <v>Low Income</v>
      </c>
    </row>
    <row r="542" hidden="1">
      <c r="A542" s="1">
        <v>100540.0</v>
      </c>
      <c r="B542" s="1">
        <v>37.0</v>
      </c>
      <c r="C542" s="1">
        <v>31000.0</v>
      </c>
      <c r="D542" s="1" t="s">
        <v>27</v>
      </c>
      <c r="E542" s="1">
        <v>1728.69</v>
      </c>
      <c r="F542" s="1">
        <v>2.0</v>
      </c>
      <c r="G542" s="1">
        <v>19.0</v>
      </c>
      <c r="H542" s="1">
        <v>13.0</v>
      </c>
      <c r="I542" s="1" t="s">
        <v>22</v>
      </c>
      <c r="J542" s="1">
        <v>0.999</v>
      </c>
      <c r="K542" s="1">
        <v>0.801</v>
      </c>
      <c r="L542" s="6" t="str">
        <f>if(J542&gt;QUARTILE!$B$3, "TOP", if(J542&lt;QUARTILE!$B$4, "BOTTOM", 0))</f>
        <v>TOP</v>
      </c>
      <c r="M542" s="6">
        <f t="shared" si="1"/>
        <v>2</v>
      </c>
      <c r="N542" s="6" t="str">
        <f t="shared" si="2"/>
        <v>Gen X</v>
      </c>
      <c r="O542" s="6" t="str">
        <f t="shared" si="3"/>
        <v>Low Income</v>
      </c>
    </row>
    <row r="543" hidden="1">
      <c r="A543" s="1">
        <v>100541.0</v>
      </c>
      <c r="B543" s="1">
        <v>18.0</v>
      </c>
      <c r="C543" s="1">
        <v>27000.0</v>
      </c>
      <c r="D543" s="1" t="s">
        <v>23</v>
      </c>
      <c r="E543" s="1">
        <v>35172.66</v>
      </c>
      <c r="F543" s="1">
        <v>4.0</v>
      </c>
      <c r="G543" s="1">
        <v>15.0</v>
      </c>
      <c r="H543" s="1">
        <v>20.0</v>
      </c>
      <c r="I543" s="1" t="s">
        <v>18</v>
      </c>
      <c r="J543" s="1">
        <v>0.431</v>
      </c>
      <c r="K543" s="1">
        <v>0.272</v>
      </c>
      <c r="L543" s="6">
        <f>if(J543&gt;QUARTILE!$B$3, "TOP", if(J543&lt;QUARTILE!$B$4, "BOTTOM", 0))</f>
        <v>0</v>
      </c>
      <c r="M543" s="6">
        <f t="shared" si="1"/>
        <v>1</v>
      </c>
      <c r="N543" s="6" t="str">
        <f t="shared" si="2"/>
        <v>Millenial</v>
      </c>
      <c r="O543" s="6" t="str">
        <f t="shared" si="3"/>
        <v>Low Income</v>
      </c>
    </row>
    <row r="544" hidden="1">
      <c r="A544" s="1">
        <v>100542.0</v>
      </c>
      <c r="B544" s="1">
        <v>25.0</v>
      </c>
      <c r="C544" s="1">
        <v>27000.0</v>
      </c>
      <c r="D544" s="1" t="s">
        <v>17</v>
      </c>
      <c r="E544" s="1">
        <v>19991.14</v>
      </c>
      <c r="F544" s="1">
        <v>3.0</v>
      </c>
      <c r="G544" s="1">
        <v>29.0</v>
      </c>
      <c r="H544" s="1">
        <v>15.0</v>
      </c>
      <c r="I544" s="1" t="s">
        <v>18</v>
      </c>
      <c r="J544" s="1">
        <v>0.683</v>
      </c>
      <c r="K544" s="1">
        <v>0.932</v>
      </c>
      <c r="L544" s="6">
        <f>if(J544&gt;QUARTILE!$B$3, "TOP", if(J544&lt;QUARTILE!$B$4, "BOTTOM", 0))</f>
        <v>0</v>
      </c>
      <c r="M544" s="6">
        <f t="shared" si="1"/>
        <v>1</v>
      </c>
      <c r="N544" s="6" t="str">
        <f t="shared" si="2"/>
        <v>Millenial</v>
      </c>
      <c r="O544" s="6" t="str">
        <f t="shared" si="3"/>
        <v>Low Income</v>
      </c>
    </row>
    <row r="545" hidden="1">
      <c r="A545" s="1">
        <v>100543.0</v>
      </c>
      <c r="B545" s="1">
        <v>63.0</v>
      </c>
      <c r="C545" s="1">
        <v>13000.0</v>
      </c>
      <c r="D545" s="1" t="s">
        <v>23</v>
      </c>
      <c r="E545" s="1">
        <v>16282.24</v>
      </c>
      <c r="F545" s="1">
        <v>5.0</v>
      </c>
      <c r="G545" s="1">
        <v>24.0</v>
      </c>
      <c r="H545" s="1">
        <v>8.0</v>
      </c>
      <c r="I545" s="1" t="s">
        <v>22</v>
      </c>
      <c r="J545" s="1">
        <v>0.54</v>
      </c>
      <c r="K545" s="1">
        <v>0.251</v>
      </c>
      <c r="L545" s="6">
        <f>if(J545&gt;QUARTILE!$B$3, "TOP", if(J545&lt;QUARTILE!$B$4, "BOTTOM", 0))</f>
        <v>0</v>
      </c>
      <c r="M545" s="6">
        <f t="shared" si="1"/>
        <v>2</v>
      </c>
      <c r="N545" s="6" t="str">
        <f t="shared" si="2"/>
        <v>Baby Boomer</v>
      </c>
      <c r="O545" s="6" t="str">
        <f t="shared" si="3"/>
        <v>Low Income</v>
      </c>
    </row>
    <row r="546" hidden="1">
      <c r="A546" s="1">
        <v>100544.0</v>
      </c>
      <c r="B546" s="1">
        <v>33.0</v>
      </c>
      <c r="C546" s="1">
        <v>12000.0</v>
      </c>
      <c r="D546" s="1" t="s">
        <v>23</v>
      </c>
      <c r="E546" s="1">
        <v>2865.15</v>
      </c>
      <c r="F546" s="1">
        <v>2.0</v>
      </c>
      <c r="G546" s="1">
        <v>25.0</v>
      </c>
      <c r="H546" s="1">
        <v>7.0</v>
      </c>
      <c r="I546" s="1" t="s">
        <v>22</v>
      </c>
      <c r="J546" s="1">
        <v>0.172</v>
      </c>
      <c r="K546" s="1">
        <v>0.376</v>
      </c>
      <c r="L546" s="6" t="str">
        <f>if(J546&gt;QUARTILE!$B$3, "TOP", if(J546&lt;QUARTILE!$B$4, "BOTTOM", 0))</f>
        <v>BOTTOM</v>
      </c>
      <c r="M546" s="6">
        <f t="shared" si="1"/>
        <v>2</v>
      </c>
      <c r="N546" s="6" t="str">
        <f t="shared" si="2"/>
        <v>Gen X</v>
      </c>
      <c r="O546" s="6" t="str">
        <f t="shared" si="3"/>
        <v>Low Income</v>
      </c>
    </row>
    <row r="547" hidden="1">
      <c r="A547" s="1">
        <v>100545.0</v>
      </c>
      <c r="B547" s="1">
        <v>31.0</v>
      </c>
      <c r="C547" s="1">
        <v>25000.0</v>
      </c>
      <c r="D547" s="1" t="s">
        <v>27</v>
      </c>
      <c r="E547" s="1">
        <v>6778.3</v>
      </c>
      <c r="F547" s="1">
        <v>1.0</v>
      </c>
      <c r="G547" s="1">
        <v>14.0</v>
      </c>
      <c r="H547" s="1">
        <v>9.0</v>
      </c>
      <c r="I547" s="1" t="s">
        <v>22</v>
      </c>
      <c r="J547" s="1">
        <v>0.959</v>
      </c>
      <c r="K547" s="1">
        <v>0.181</v>
      </c>
      <c r="L547" s="6" t="str">
        <f>if(J547&gt;QUARTILE!$B$3, "TOP", if(J547&lt;QUARTILE!$B$4, "BOTTOM", 0))</f>
        <v>TOP</v>
      </c>
      <c r="M547" s="6">
        <f t="shared" si="1"/>
        <v>2</v>
      </c>
      <c r="N547" s="6" t="str">
        <f t="shared" si="2"/>
        <v>Gen X</v>
      </c>
      <c r="O547" s="6" t="str">
        <f t="shared" si="3"/>
        <v>Low Income</v>
      </c>
    </row>
    <row r="548" hidden="1">
      <c r="A548" s="1">
        <v>100546.0</v>
      </c>
      <c r="B548" s="1">
        <v>29.0</v>
      </c>
      <c r="C548" s="1">
        <v>15000.0</v>
      </c>
      <c r="D548" s="1" t="s">
        <v>25</v>
      </c>
      <c r="E548" s="1">
        <v>13579.99</v>
      </c>
      <c r="F548" s="1">
        <v>5.0</v>
      </c>
      <c r="G548" s="1">
        <v>20.0</v>
      </c>
      <c r="H548" s="1">
        <v>13.0</v>
      </c>
      <c r="I548" s="1" t="s">
        <v>22</v>
      </c>
      <c r="J548" s="1">
        <v>0.386</v>
      </c>
      <c r="K548" s="1">
        <v>0.177</v>
      </c>
      <c r="L548" s="6">
        <f>if(J548&gt;QUARTILE!$B$3, "TOP", if(J548&lt;QUARTILE!$B$4, "BOTTOM", 0))</f>
        <v>0</v>
      </c>
      <c r="M548" s="6">
        <f t="shared" si="1"/>
        <v>2</v>
      </c>
      <c r="N548" s="6" t="str">
        <f t="shared" si="2"/>
        <v>Millenial</v>
      </c>
      <c r="O548" s="6" t="str">
        <f t="shared" si="3"/>
        <v>Low Income</v>
      </c>
    </row>
    <row r="549" hidden="1">
      <c r="A549" s="1">
        <v>100547.0</v>
      </c>
      <c r="B549" s="1">
        <v>68.0</v>
      </c>
      <c r="C549" s="1">
        <v>12000.0</v>
      </c>
      <c r="D549" s="1" t="s">
        <v>30</v>
      </c>
      <c r="E549" s="1">
        <v>20063.32</v>
      </c>
      <c r="F549" s="1">
        <v>2.0</v>
      </c>
      <c r="G549" s="1">
        <v>17.0</v>
      </c>
      <c r="H549" s="1">
        <v>7.0</v>
      </c>
      <c r="I549" s="1" t="s">
        <v>22</v>
      </c>
      <c r="J549" s="1">
        <v>0.657</v>
      </c>
      <c r="K549" s="1">
        <v>0.009</v>
      </c>
      <c r="L549" s="6">
        <f>if(J549&gt;QUARTILE!$B$3, "TOP", if(J549&lt;QUARTILE!$B$4, "BOTTOM", 0))</f>
        <v>0</v>
      </c>
      <c r="M549" s="6">
        <f t="shared" si="1"/>
        <v>2</v>
      </c>
      <c r="N549" s="6" t="str">
        <f t="shared" si="2"/>
        <v>Baby Boomer</v>
      </c>
      <c r="O549" s="6" t="str">
        <f t="shared" si="3"/>
        <v>Low Income</v>
      </c>
    </row>
    <row r="550" hidden="1">
      <c r="A550" s="1">
        <v>100548.0</v>
      </c>
      <c r="B550" s="1">
        <v>40.0</v>
      </c>
      <c r="C550" s="1">
        <v>16000.0</v>
      </c>
      <c r="D550" s="1" t="s">
        <v>23</v>
      </c>
      <c r="E550" s="1">
        <v>4047.97</v>
      </c>
      <c r="F550" s="1">
        <v>5.0</v>
      </c>
      <c r="G550" s="1">
        <v>21.0</v>
      </c>
      <c r="H550" s="1">
        <v>8.0</v>
      </c>
      <c r="I550" s="1" t="s">
        <v>22</v>
      </c>
      <c r="J550" s="1">
        <v>0.788</v>
      </c>
      <c r="K550" s="1">
        <v>0.258</v>
      </c>
      <c r="L550" s="6">
        <f>if(J550&gt;QUARTILE!$B$3, "TOP", if(J550&lt;QUARTILE!$B$4, "BOTTOM", 0))</f>
        <v>0</v>
      </c>
      <c r="M550" s="6">
        <f t="shared" si="1"/>
        <v>2</v>
      </c>
      <c r="N550" s="6" t="str">
        <f t="shared" si="2"/>
        <v>Gen X</v>
      </c>
      <c r="O550" s="6" t="str">
        <f t="shared" si="3"/>
        <v>Low Income</v>
      </c>
    </row>
    <row r="551" hidden="1">
      <c r="A551" s="1">
        <v>100549.0</v>
      </c>
      <c r="B551" s="1">
        <v>32.0</v>
      </c>
      <c r="C551" s="1">
        <v>15000.0</v>
      </c>
      <c r="D551" s="1" t="s">
        <v>31</v>
      </c>
      <c r="E551" s="1">
        <v>178.12</v>
      </c>
      <c r="F551" s="1">
        <v>1.0</v>
      </c>
      <c r="G551" s="1">
        <v>11.0</v>
      </c>
      <c r="H551" s="1">
        <v>7.0</v>
      </c>
      <c r="I551" s="1" t="s">
        <v>22</v>
      </c>
      <c r="J551" s="1">
        <v>0.395</v>
      </c>
      <c r="K551" s="1">
        <v>0.307</v>
      </c>
      <c r="L551" s="6">
        <f>if(J551&gt;QUARTILE!$B$3, "TOP", if(J551&lt;QUARTILE!$B$4, "BOTTOM", 0))</f>
        <v>0</v>
      </c>
      <c r="M551" s="6">
        <f t="shared" si="1"/>
        <v>2</v>
      </c>
      <c r="N551" s="6" t="str">
        <f t="shared" si="2"/>
        <v>Gen X</v>
      </c>
      <c r="O551" s="6" t="str">
        <f t="shared" si="3"/>
        <v>Low Income</v>
      </c>
    </row>
    <row r="552" hidden="1">
      <c r="A552" s="1">
        <v>100550.0</v>
      </c>
      <c r="B552" s="1">
        <v>45.0</v>
      </c>
      <c r="C552" s="1">
        <v>13000.0</v>
      </c>
      <c r="D552" s="1" t="s">
        <v>27</v>
      </c>
      <c r="E552" s="1">
        <v>8455.08</v>
      </c>
      <c r="F552" s="1">
        <v>5.0</v>
      </c>
      <c r="G552" s="1">
        <v>17.0</v>
      </c>
      <c r="H552" s="1">
        <v>10.0</v>
      </c>
      <c r="I552" s="1" t="s">
        <v>22</v>
      </c>
      <c r="J552" s="1">
        <v>0.261</v>
      </c>
      <c r="K552" s="1">
        <v>0.017</v>
      </c>
      <c r="L552" s="6" t="str">
        <f>if(J552&gt;QUARTILE!$B$3, "TOP", if(J552&lt;QUARTILE!$B$4, "BOTTOM", 0))</f>
        <v>BOTTOM</v>
      </c>
      <c r="M552" s="6">
        <f t="shared" si="1"/>
        <v>2</v>
      </c>
      <c r="N552" s="6" t="str">
        <f t="shared" si="2"/>
        <v>Gen X</v>
      </c>
      <c r="O552" s="6" t="str">
        <f t="shared" si="3"/>
        <v>Low Income</v>
      </c>
    </row>
    <row r="553" hidden="1">
      <c r="A553" s="1">
        <v>100551.0</v>
      </c>
      <c r="B553" s="1">
        <v>51.0</v>
      </c>
      <c r="C553" s="1">
        <v>11000.0</v>
      </c>
      <c r="D553" s="1" t="s">
        <v>25</v>
      </c>
      <c r="E553" s="1">
        <v>13189.28</v>
      </c>
      <c r="F553" s="1">
        <v>5.0</v>
      </c>
      <c r="G553" s="1">
        <v>20.0</v>
      </c>
      <c r="H553" s="1">
        <v>6.0</v>
      </c>
      <c r="I553" s="1" t="s">
        <v>22</v>
      </c>
      <c r="J553" s="1">
        <v>0.109</v>
      </c>
      <c r="K553" s="1">
        <v>0.29</v>
      </c>
      <c r="L553" s="6" t="str">
        <f>if(J553&gt;QUARTILE!$B$3, "TOP", if(J553&lt;QUARTILE!$B$4, "BOTTOM", 0))</f>
        <v>BOTTOM</v>
      </c>
      <c r="M553" s="6">
        <f t="shared" si="1"/>
        <v>2</v>
      </c>
      <c r="N553" s="6" t="str">
        <f t="shared" si="2"/>
        <v>Gen X</v>
      </c>
      <c r="O553" s="6" t="str">
        <f t="shared" si="3"/>
        <v>Low Income</v>
      </c>
    </row>
    <row r="554" hidden="1">
      <c r="A554" s="1">
        <v>100552.0</v>
      </c>
      <c r="B554" s="1">
        <v>19.0</v>
      </c>
      <c r="C554" s="1">
        <v>29000.0</v>
      </c>
      <c r="D554" s="1" t="s">
        <v>23</v>
      </c>
      <c r="E554" s="1">
        <v>4077.45</v>
      </c>
      <c r="F554" s="1">
        <v>1.0</v>
      </c>
      <c r="G554" s="1">
        <v>13.0</v>
      </c>
      <c r="H554" s="1">
        <v>12.0</v>
      </c>
      <c r="I554" s="1" t="s">
        <v>22</v>
      </c>
      <c r="J554" s="1">
        <v>1.0</v>
      </c>
      <c r="K554" s="1">
        <v>0.301</v>
      </c>
      <c r="L554" s="6" t="str">
        <f>if(J554&gt;QUARTILE!$B$3, "TOP", if(J554&lt;QUARTILE!$B$4, "BOTTOM", 0))</f>
        <v>TOP</v>
      </c>
      <c r="M554" s="6">
        <f t="shared" si="1"/>
        <v>2</v>
      </c>
      <c r="N554" s="6" t="str">
        <f t="shared" si="2"/>
        <v>Millenial</v>
      </c>
      <c r="O554" s="6" t="str">
        <f t="shared" si="3"/>
        <v>Low Income</v>
      </c>
    </row>
    <row r="555" hidden="1">
      <c r="A555" s="1">
        <v>100553.0</v>
      </c>
      <c r="B555" s="1">
        <v>49.0</v>
      </c>
      <c r="C555" s="1">
        <v>56000.0</v>
      </c>
      <c r="D555" s="1" t="s">
        <v>23</v>
      </c>
      <c r="E555" s="1">
        <v>13551.99</v>
      </c>
      <c r="F555" s="1">
        <v>1.0</v>
      </c>
      <c r="G555" s="1">
        <v>14.0</v>
      </c>
      <c r="H555" s="1">
        <v>8.0</v>
      </c>
      <c r="I555" s="1" t="s">
        <v>22</v>
      </c>
      <c r="J555" s="1">
        <v>0.732</v>
      </c>
      <c r="K555" s="1">
        <v>0.799</v>
      </c>
      <c r="L555" s="6">
        <f>if(J555&gt;QUARTILE!$B$3, "TOP", if(J555&lt;QUARTILE!$B$4, "BOTTOM", 0))</f>
        <v>0</v>
      </c>
      <c r="M555" s="6">
        <f t="shared" si="1"/>
        <v>2</v>
      </c>
      <c r="N555" s="6" t="str">
        <f t="shared" si="2"/>
        <v>Gen X</v>
      </c>
      <c r="O555" s="6" t="str">
        <f t="shared" si="3"/>
        <v>Medium Income</v>
      </c>
    </row>
    <row r="556" hidden="1">
      <c r="A556" s="1">
        <v>100554.0</v>
      </c>
      <c r="B556" s="1">
        <v>40.0</v>
      </c>
      <c r="C556" s="1">
        <v>22000.0</v>
      </c>
      <c r="D556" s="1" t="s">
        <v>21</v>
      </c>
      <c r="E556" s="1">
        <v>8264.48</v>
      </c>
      <c r="F556" s="1">
        <v>1.0</v>
      </c>
      <c r="G556" s="1">
        <v>21.0</v>
      </c>
      <c r="H556" s="1">
        <v>7.0</v>
      </c>
      <c r="I556" s="1" t="s">
        <v>22</v>
      </c>
      <c r="J556" s="1">
        <v>0.716</v>
      </c>
      <c r="K556" s="1">
        <v>0.156</v>
      </c>
      <c r="L556" s="6">
        <f>if(J556&gt;QUARTILE!$B$3, "TOP", if(J556&lt;QUARTILE!$B$4, "BOTTOM", 0))</f>
        <v>0</v>
      </c>
      <c r="M556" s="6">
        <f t="shared" si="1"/>
        <v>2</v>
      </c>
      <c r="N556" s="6" t="str">
        <f t="shared" si="2"/>
        <v>Gen X</v>
      </c>
      <c r="O556" s="6" t="str">
        <f t="shared" si="3"/>
        <v>Low Income</v>
      </c>
    </row>
    <row r="557" hidden="1">
      <c r="A557" s="1">
        <v>100555.0</v>
      </c>
      <c r="B557" s="1">
        <v>80.0</v>
      </c>
      <c r="C557" s="1">
        <v>25000.0</v>
      </c>
      <c r="D557" s="1" t="s">
        <v>25</v>
      </c>
      <c r="E557" s="1">
        <v>12142.68</v>
      </c>
      <c r="F557" s="1">
        <v>4.0</v>
      </c>
      <c r="G557" s="1">
        <v>26.0</v>
      </c>
      <c r="H557" s="1">
        <v>2.0</v>
      </c>
      <c r="I557" s="1" t="s">
        <v>22</v>
      </c>
      <c r="J557" s="1">
        <v>0.519</v>
      </c>
      <c r="K557" s="1">
        <v>0.675</v>
      </c>
      <c r="L557" s="6">
        <f>if(J557&gt;QUARTILE!$B$3, "TOP", if(J557&lt;QUARTILE!$B$4, "BOTTOM", 0))</f>
        <v>0</v>
      </c>
      <c r="M557" s="6">
        <f t="shared" si="1"/>
        <v>2</v>
      </c>
      <c r="N557" s="6" t="str">
        <f t="shared" si="2"/>
        <v>Silent</v>
      </c>
      <c r="O557" s="6" t="str">
        <f t="shared" si="3"/>
        <v>Low Income</v>
      </c>
    </row>
    <row r="558" hidden="1">
      <c r="A558" s="1">
        <v>100556.0</v>
      </c>
      <c r="B558" s="1">
        <v>39.0</v>
      </c>
      <c r="C558" s="1">
        <v>30000.0</v>
      </c>
      <c r="D558" s="1" t="s">
        <v>27</v>
      </c>
      <c r="E558" s="1">
        <v>8537.59</v>
      </c>
      <c r="F558" s="1">
        <v>1.0</v>
      </c>
      <c r="G558" s="1">
        <v>18.0</v>
      </c>
      <c r="H558" s="1">
        <v>16.0</v>
      </c>
      <c r="I558" s="1" t="s">
        <v>18</v>
      </c>
      <c r="J558" s="1">
        <v>0.233</v>
      </c>
      <c r="K558" s="1">
        <v>0.13</v>
      </c>
      <c r="L558" s="6" t="str">
        <f>if(J558&gt;QUARTILE!$B$3, "TOP", if(J558&lt;QUARTILE!$B$4, "BOTTOM", 0))</f>
        <v>BOTTOM</v>
      </c>
      <c r="M558" s="6">
        <f t="shared" si="1"/>
        <v>1</v>
      </c>
      <c r="N558" s="6" t="str">
        <f t="shared" si="2"/>
        <v>Gen X</v>
      </c>
      <c r="O558" s="6" t="str">
        <f t="shared" si="3"/>
        <v>Low Income</v>
      </c>
    </row>
    <row r="559" hidden="1">
      <c r="A559" s="1">
        <v>100557.0</v>
      </c>
      <c r="B559" s="1">
        <v>68.0</v>
      </c>
      <c r="C559" s="1">
        <v>27000.0</v>
      </c>
      <c r="D559" s="1" t="s">
        <v>31</v>
      </c>
      <c r="E559" s="1">
        <v>19802.4</v>
      </c>
      <c r="F559" s="1">
        <v>5.0</v>
      </c>
      <c r="G559" s="1">
        <v>17.0</v>
      </c>
      <c r="H559" s="1">
        <v>1.0</v>
      </c>
      <c r="I559" s="1" t="s">
        <v>22</v>
      </c>
      <c r="J559" s="1">
        <v>0.995</v>
      </c>
      <c r="K559" s="1">
        <v>0.446</v>
      </c>
      <c r="L559" s="6" t="str">
        <f>if(J559&gt;QUARTILE!$B$3, "TOP", if(J559&lt;QUARTILE!$B$4, "BOTTOM", 0))</f>
        <v>TOP</v>
      </c>
      <c r="M559" s="6">
        <f t="shared" si="1"/>
        <v>2</v>
      </c>
      <c r="N559" s="6" t="str">
        <f t="shared" si="2"/>
        <v>Baby Boomer</v>
      </c>
      <c r="O559" s="6" t="str">
        <f t="shared" si="3"/>
        <v>Low Income</v>
      </c>
    </row>
    <row r="560" hidden="1">
      <c r="A560" s="1">
        <v>100558.0</v>
      </c>
      <c r="B560" s="1">
        <v>42.0</v>
      </c>
      <c r="C560" s="1">
        <v>13000.0</v>
      </c>
      <c r="D560" s="1" t="s">
        <v>23</v>
      </c>
      <c r="E560" s="1">
        <v>876.89</v>
      </c>
      <c r="F560" s="1">
        <v>1.0</v>
      </c>
      <c r="G560" s="1">
        <v>29.0</v>
      </c>
      <c r="H560" s="1">
        <v>5.0</v>
      </c>
      <c r="I560" s="1" t="s">
        <v>22</v>
      </c>
      <c r="J560" s="1">
        <v>1.0</v>
      </c>
      <c r="K560" s="1">
        <v>0.736</v>
      </c>
      <c r="L560" s="6" t="str">
        <f>if(J560&gt;QUARTILE!$B$3, "TOP", if(J560&lt;QUARTILE!$B$4, "BOTTOM", 0))</f>
        <v>TOP</v>
      </c>
      <c r="M560" s="6">
        <f t="shared" si="1"/>
        <v>2</v>
      </c>
      <c r="N560" s="6" t="str">
        <f t="shared" si="2"/>
        <v>Gen X</v>
      </c>
      <c r="O560" s="6" t="str">
        <f t="shared" si="3"/>
        <v>Low Income</v>
      </c>
    </row>
    <row r="561" hidden="1">
      <c r="A561" s="1">
        <v>100559.0</v>
      </c>
      <c r="B561" s="1">
        <v>75.0</v>
      </c>
      <c r="C561" s="1">
        <v>62000.0</v>
      </c>
      <c r="D561" s="1" t="s">
        <v>25</v>
      </c>
      <c r="E561" s="1">
        <v>3748.42</v>
      </c>
      <c r="F561" s="1">
        <v>2.0</v>
      </c>
      <c r="G561" s="1">
        <v>23.0</v>
      </c>
      <c r="H561" s="1">
        <v>3.0</v>
      </c>
      <c r="I561" s="1" t="s">
        <v>22</v>
      </c>
      <c r="J561" s="1">
        <v>1.0</v>
      </c>
      <c r="K561" s="1">
        <v>0.606</v>
      </c>
      <c r="L561" s="6" t="str">
        <f>if(J561&gt;QUARTILE!$B$3, "TOP", if(J561&lt;QUARTILE!$B$4, "BOTTOM", 0))</f>
        <v>TOP</v>
      </c>
      <c r="M561" s="6">
        <f t="shared" si="1"/>
        <v>2</v>
      </c>
      <c r="N561" s="6" t="str">
        <f t="shared" si="2"/>
        <v>Baby Boomer</v>
      </c>
      <c r="O561" s="6" t="str">
        <f t="shared" si="3"/>
        <v>Medium Income</v>
      </c>
    </row>
    <row r="562" hidden="1">
      <c r="A562" s="1">
        <v>100560.0</v>
      </c>
      <c r="B562" s="1">
        <v>80.0</v>
      </c>
      <c r="C562" s="1">
        <v>14000.0</v>
      </c>
      <c r="D562" s="1" t="s">
        <v>27</v>
      </c>
      <c r="E562" s="1">
        <v>11339.13</v>
      </c>
      <c r="F562" s="1">
        <v>1.0</v>
      </c>
      <c r="G562" s="1">
        <v>21.0</v>
      </c>
      <c r="H562" s="1">
        <v>11.0</v>
      </c>
      <c r="I562" s="1" t="s">
        <v>18</v>
      </c>
      <c r="J562" s="1">
        <v>0.916</v>
      </c>
      <c r="K562" s="1">
        <v>0.646</v>
      </c>
      <c r="L562" s="6" t="str">
        <f>if(J562&gt;QUARTILE!$B$3, "TOP", if(J562&lt;QUARTILE!$B$4, "BOTTOM", 0))</f>
        <v>TOP</v>
      </c>
      <c r="M562" s="6">
        <f t="shared" si="1"/>
        <v>1</v>
      </c>
      <c r="N562" s="6" t="str">
        <f t="shared" si="2"/>
        <v>Silent</v>
      </c>
      <c r="O562" s="6" t="str">
        <f t="shared" si="3"/>
        <v>Low Income</v>
      </c>
    </row>
    <row r="563" hidden="1">
      <c r="A563" s="1">
        <v>100561.0</v>
      </c>
      <c r="B563" s="1">
        <v>79.0</v>
      </c>
      <c r="C563" s="1">
        <v>32000.0</v>
      </c>
      <c r="D563" s="1" t="s">
        <v>23</v>
      </c>
      <c r="E563" s="1">
        <v>8810.35</v>
      </c>
      <c r="F563" s="1">
        <v>1.0</v>
      </c>
      <c r="G563" s="1">
        <v>32.0</v>
      </c>
      <c r="H563" s="1">
        <v>5.0</v>
      </c>
      <c r="I563" s="1" t="s">
        <v>22</v>
      </c>
      <c r="J563" s="1">
        <v>0.625</v>
      </c>
      <c r="K563" s="1">
        <v>0.206</v>
      </c>
      <c r="L563" s="6">
        <f>if(J563&gt;QUARTILE!$B$3, "TOP", if(J563&lt;QUARTILE!$B$4, "BOTTOM", 0))</f>
        <v>0</v>
      </c>
      <c r="M563" s="6">
        <f t="shared" si="1"/>
        <v>2</v>
      </c>
      <c r="N563" s="6" t="str">
        <f t="shared" si="2"/>
        <v>Baby Boomer</v>
      </c>
      <c r="O563" s="6" t="str">
        <f t="shared" si="3"/>
        <v>Low Income</v>
      </c>
    </row>
    <row r="564" hidden="1">
      <c r="A564" s="1">
        <v>100562.0</v>
      </c>
      <c r="B564" s="1">
        <v>78.0</v>
      </c>
      <c r="C564" s="1">
        <v>30000.0</v>
      </c>
      <c r="D564" s="1" t="s">
        <v>23</v>
      </c>
      <c r="E564" s="1">
        <v>9939.5</v>
      </c>
      <c r="F564" s="1">
        <v>3.0</v>
      </c>
      <c r="G564" s="1">
        <v>9.0</v>
      </c>
      <c r="H564" s="1">
        <v>6.0</v>
      </c>
      <c r="I564" s="1" t="s">
        <v>22</v>
      </c>
      <c r="J564" s="1">
        <v>0.418</v>
      </c>
      <c r="K564" s="1">
        <v>0.827</v>
      </c>
      <c r="L564" s="6">
        <f>if(J564&gt;QUARTILE!$B$3, "TOP", if(J564&lt;QUARTILE!$B$4, "BOTTOM", 0))</f>
        <v>0</v>
      </c>
      <c r="M564" s="6">
        <f t="shared" si="1"/>
        <v>2</v>
      </c>
      <c r="N564" s="6" t="str">
        <f t="shared" si="2"/>
        <v>Baby Boomer</v>
      </c>
      <c r="O564" s="6" t="str">
        <f t="shared" si="3"/>
        <v>Low Income</v>
      </c>
    </row>
    <row r="565" hidden="1">
      <c r="A565" s="1">
        <v>100563.0</v>
      </c>
      <c r="B565" s="1">
        <v>39.0</v>
      </c>
      <c r="C565" s="1">
        <v>7000.0</v>
      </c>
      <c r="D565" s="1" t="s">
        <v>25</v>
      </c>
      <c r="E565" s="1">
        <v>32568.41</v>
      </c>
      <c r="F565" s="1">
        <v>5.0</v>
      </c>
      <c r="G565" s="1">
        <v>23.0</v>
      </c>
      <c r="H565" s="1">
        <v>7.0</v>
      </c>
      <c r="I565" s="1" t="s">
        <v>18</v>
      </c>
      <c r="J565" s="1">
        <v>0.493</v>
      </c>
      <c r="K565" s="1">
        <v>0.802</v>
      </c>
      <c r="L565" s="6">
        <f>if(J565&gt;QUARTILE!$B$3, "TOP", if(J565&lt;QUARTILE!$B$4, "BOTTOM", 0))</f>
        <v>0</v>
      </c>
      <c r="M565" s="6">
        <f t="shared" si="1"/>
        <v>1</v>
      </c>
      <c r="N565" s="6" t="str">
        <f t="shared" si="2"/>
        <v>Gen X</v>
      </c>
      <c r="O565" s="6" t="str">
        <f t="shared" si="3"/>
        <v>Low Income</v>
      </c>
    </row>
    <row r="566" hidden="1">
      <c r="A566" s="1">
        <v>100564.0</v>
      </c>
      <c r="B566" s="1">
        <v>75.0</v>
      </c>
      <c r="C566" s="1">
        <v>18000.0</v>
      </c>
      <c r="D566" s="1" t="s">
        <v>25</v>
      </c>
      <c r="E566" s="1">
        <v>43489.41</v>
      </c>
      <c r="F566" s="1">
        <v>5.0</v>
      </c>
      <c r="G566" s="1">
        <v>29.0</v>
      </c>
      <c r="H566" s="1">
        <v>3.0</v>
      </c>
      <c r="I566" s="1" t="s">
        <v>18</v>
      </c>
      <c r="J566" s="1">
        <v>1.0</v>
      </c>
      <c r="K566" s="1">
        <v>0.004</v>
      </c>
      <c r="L566" s="6" t="str">
        <f>if(J566&gt;QUARTILE!$B$3, "TOP", if(J566&lt;QUARTILE!$B$4, "BOTTOM", 0))</f>
        <v>TOP</v>
      </c>
      <c r="M566" s="6">
        <f t="shared" si="1"/>
        <v>1</v>
      </c>
      <c r="N566" s="6" t="str">
        <f t="shared" si="2"/>
        <v>Baby Boomer</v>
      </c>
      <c r="O566" s="6" t="str">
        <f t="shared" si="3"/>
        <v>Low Income</v>
      </c>
    </row>
    <row r="567" hidden="1">
      <c r="A567" s="1">
        <v>100565.0</v>
      </c>
      <c r="B567" s="1">
        <v>75.0</v>
      </c>
      <c r="C567" s="1">
        <v>23000.0</v>
      </c>
      <c r="D567" s="1" t="s">
        <v>27</v>
      </c>
      <c r="E567" s="1">
        <v>5718.17</v>
      </c>
      <c r="F567" s="1">
        <v>2.0</v>
      </c>
      <c r="G567" s="1">
        <v>37.0</v>
      </c>
      <c r="H567" s="1">
        <v>10.0</v>
      </c>
      <c r="I567" s="1" t="s">
        <v>22</v>
      </c>
      <c r="J567" s="1">
        <v>0.959</v>
      </c>
      <c r="K567" s="1">
        <v>0.888</v>
      </c>
      <c r="L567" s="6" t="str">
        <f>if(J567&gt;QUARTILE!$B$3, "TOP", if(J567&lt;QUARTILE!$B$4, "BOTTOM", 0))</f>
        <v>TOP</v>
      </c>
      <c r="M567" s="6">
        <f t="shared" si="1"/>
        <v>2</v>
      </c>
      <c r="N567" s="6" t="str">
        <f t="shared" si="2"/>
        <v>Baby Boomer</v>
      </c>
      <c r="O567" s="6" t="str">
        <f t="shared" si="3"/>
        <v>Low Income</v>
      </c>
    </row>
    <row r="568" hidden="1">
      <c r="A568" s="1">
        <v>100566.0</v>
      </c>
      <c r="B568" s="1">
        <v>39.0</v>
      </c>
      <c r="C568" s="1">
        <v>24000.0</v>
      </c>
      <c r="D568" s="1" t="s">
        <v>23</v>
      </c>
      <c r="E568" s="1">
        <v>36205.52</v>
      </c>
      <c r="F568" s="1">
        <v>4.0</v>
      </c>
      <c r="G568" s="1">
        <v>24.0</v>
      </c>
      <c r="H568" s="1">
        <v>8.0</v>
      </c>
      <c r="I568" s="1" t="s">
        <v>18</v>
      </c>
      <c r="J568" s="1">
        <v>0.59</v>
      </c>
      <c r="K568" s="1">
        <v>0.248</v>
      </c>
      <c r="L568" s="6">
        <f>if(J568&gt;QUARTILE!$B$3, "TOP", if(J568&lt;QUARTILE!$B$4, "BOTTOM", 0))</f>
        <v>0</v>
      </c>
      <c r="M568" s="6">
        <f t="shared" si="1"/>
        <v>1</v>
      </c>
      <c r="N568" s="6" t="str">
        <f t="shared" si="2"/>
        <v>Gen X</v>
      </c>
      <c r="O568" s="6" t="str">
        <f t="shared" si="3"/>
        <v>Low Income</v>
      </c>
    </row>
    <row r="569" hidden="1">
      <c r="A569" s="1">
        <v>100567.0</v>
      </c>
      <c r="B569" s="1">
        <v>66.0</v>
      </c>
      <c r="C569" s="1">
        <v>26000.0</v>
      </c>
      <c r="D569" s="1" t="s">
        <v>30</v>
      </c>
      <c r="E569" s="1">
        <v>12278.95</v>
      </c>
      <c r="F569" s="1">
        <v>3.0</v>
      </c>
      <c r="G569" s="1">
        <v>28.0</v>
      </c>
      <c r="H569" s="1">
        <v>6.0</v>
      </c>
      <c r="I569" s="1" t="s">
        <v>22</v>
      </c>
      <c r="J569" s="1">
        <v>0.607</v>
      </c>
      <c r="K569" s="1">
        <v>0.699</v>
      </c>
      <c r="L569" s="6">
        <f>if(J569&gt;QUARTILE!$B$3, "TOP", if(J569&lt;QUARTILE!$B$4, "BOTTOM", 0))</f>
        <v>0</v>
      </c>
      <c r="M569" s="6">
        <f t="shared" si="1"/>
        <v>2</v>
      </c>
      <c r="N569" s="6" t="str">
        <f t="shared" si="2"/>
        <v>Baby Boomer</v>
      </c>
      <c r="O569" s="6" t="str">
        <f t="shared" si="3"/>
        <v>Low Income</v>
      </c>
    </row>
    <row r="570" hidden="1">
      <c r="A570" s="1">
        <v>100568.0</v>
      </c>
      <c r="B570" s="1">
        <v>69.0</v>
      </c>
      <c r="C570" s="1">
        <v>35000.0</v>
      </c>
      <c r="D570" s="1" t="s">
        <v>23</v>
      </c>
      <c r="E570" s="1">
        <v>6399.16</v>
      </c>
      <c r="F570" s="1">
        <v>2.0</v>
      </c>
      <c r="G570" s="1">
        <v>13.0</v>
      </c>
      <c r="H570" s="1">
        <v>3.0</v>
      </c>
      <c r="I570" s="1" t="s">
        <v>22</v>
      </c>
      <c r="J570" s="1">
        <v>0.855</v>
      </c>
      <c r="K570" s="1">
        <v>0.507</v>
      </c>
      <c r="L570" s="6" t="str">
        <f>if(J570&gt;QUARTILE!$B$3, "TOP", if(J570&lt;QUARTILE!$B$4, "BOTTOM", 0))</f>
        <v>TOP</v>
      </c>
      <c r="M570" s="6">
        <f t="shared" si="1"/>
        <v>2</v>
      </c>
      <c r="N570" s="6" t="str">
        <f t="shared" si="2"/>
        <v>Baby Boomer</v>
      </c>
      <c r="O570" s="6" t="str">
        <f t="shared" si="3"/>
        <v>Low Income</v>
      </c>
    </row>
    <row r="571" hidden="1">
      <c r="A571" s="1">
        <v>100569.0</v>
      </c>
      <c r="B571" s="1">
        <v>59.0</v>
      </c>
      <c r="C571" s="1">
        <v>22000.0</v>
      </c>
      <c r="D571" s="1" t="s">
        <v>27</v>
      </c>
      <c r="E571" s="1">
        <v>84611.63</v>
      </c>
      <c r="F571" s="1">
        <v>2.0</v>
      </c>
      <c r="G571" s="1">
        <v>23.0</v>
      </c>
      <c r="H571" s="1">
        <v>7.0</v>
      </c>
      <c r="I571" s="1" t="s">
        <v>18</v>
      </c>
      <c r="J571" s="1">
        <v>0.803</v>
      </c>
      <c r="K571" s="1">
        <v>0.693</v>
      </c>
      <c r="L571" s="6">
        <f>if(J571&gt;QUARTILE!$B$3, "TOP", if(J571&lt;QUARTILE!$B$4, "BOTTOM", 0))</f>
        <v>0</v>
      </c>
      <c r="M571" s="6">
        <f t="shared" si="1"/>
        <v>1</v>
      </c>
      <c r="N571" s="6" t="str">
        <f t="shared" si="2"/>
        <v>Gen X</v>
      </c>
      <c r="O571" s="6" t="str">
        <f t="shared" si="3"/>
        <v>Low Income</v>
      </c>
    </row>
    <row r="572" hidden="1">
      <c r="A572" s="1">
        <v>100570.0</v>
      </c>
      <c r="B572" s="1">
        <v>23.0</v>
      </c>
      <c r="C572" s="1">
        <v>27000.0</v>
      </c>
      <c r="D572" s="1" t="s">
        <v>25</v>
      </c>
      <c r="E572" s="1">
        <v>34836.75</v>
      </c>
      <c r="F572" s="1">
        <v>5.0</v>
      </c>
      <c r="G572" s="1">
        <v>18.0</v>
      </c>
      <c r="H572" s="1">
        <v>10.0</v>
      </c>
      <c r="I572" s="1" t="s">
        <v>18</v>
      </c>
      <c r="J572" s="1">
        <v>1.0</v>
      </c>
      <c r="K572" s="1">
        <v>0.0</v>
      </c>
      <c r="L572" s="6" t="str">
        <f>if(J572&gt;QUARTILE!$B$3, "TOP", if(J572&lt;QUARTILE!$B$4, "BOTTOM", 0))</f>
        <v>TOP</v>
      </c>
      <c r="M572" s="6">
        <f t="shared" si="1"/>
        <v>1</v>
      </c>
      <c r="N572" s="6" t="str">
        <f t="shared" si="2"/>
        <v>Millenial</v>
      </c>
      <c r="O572" s="6" t="str">
        <f t="shared" si="3"/>
        <v>Low Income</v>
      </c>
    </row>
    <row r="573" hidden="1">
      <c r="A573" s="1">
        <v>100571.0</v>
      </c>
      <c r="B573" s="1">
        <v>32.0</v>
      </c>
      <c r="C573" s="1">
        <v>21000.0</v>
      </c>
      <c r="D573" s="1" t="s">
        <v>23</v>
      </c>
      <c r="E573" s="1">
        <v>100000.0</v>
      </c>
      <c r="F573" s="1">
        <v>3.0</v>
      </c>
      <c r="G573" s="1">
        <v>26.0</v>
      </c>
      <c r="H573" s="1">
        <v>9.0</v>
      </c>
      <c r="I573" s="1" t="s">
        <v>18</v>
      </c>
      <c r="J573" s="1">
        <v>0.759</v>
      </c>
      <c r="K573" s="1">
        <v>0.224</v>
      </c>
      <c r="L573" s="6">
        <f>if(J573&gt;QUARTILE!$B$3, "TOP", if(J573&lt;QUARTILE!$B$4, "BOTTOM", 0))</f>
        <v>0</v>
      </c>
      <c r="M573" s="6">
        <f t="shared" si="1"/>
        <v>1</v>
      </c>
      <c r="N573" s="6" t="str">
        <f t="shared" si="2"/>
        <v>Gen X</v>
      </c>
      <c r="O573" s="6" t="str">
        <f t="shared" si="3"/>
        <v>Low Income</v>
      </c>
    </row>
    <row r="574" hidden="1">
      <c r="A574" s="1">
        <v>100572.0</v>
      </c>
      <c r="B574" s="1">
        <v>71.0</v>
      </c>
      <c r="C574" s="1">
        <v>12000.0</v>
      </c>
      <c r="D574" s="1" t="s">
        <v>23</v>
      </c>
      <c r="E574" s="1">
        <v>3683.04</v>
      </c>
      <c r="F574" s="1">
        <v>5.0</v>
      </c>
      <c r="G574" s="1">
        <v>16.0</v>
      </c>
      <c r="H574" s="1">
        <v>7.0</v>
      </c>
      <c r="I574" s="1" t="s">
        <v>22</v>
      </c>
      <c r="J574" s="1">
        <v>0.632</v>
      </c>
      <c r="K574" s="1">
        <v>0.0</v>
      </c>
      <c r="L574" s="6">
        <f>if(J574&gt;QUARTILE!$B$3, "TOP", if(J574&lt;QUARTILE!$B$4, "BOTTOM", 0))</f>
        <v>0</v>
      </c>
      <c r="M574" s="6">
        <f t="shared" si="1"/>
        <v>2</v>
      </c>
      <c r="N574" s="6" t="str">
        <f t="shared" si="2"/>
        <v>Baby Boomer</v>
      </c>
      <c r="O574" s="6" t="str">
        <f t="shared" si="3"/>
        <v>Low Income</v>
      </c>
    </row>
    <row r="575" hidden="1">
      <c r="A575" s="1">
        <v>100573.0</v>
      </c>
      <c r="B575" s="1">
        <v>60.0</v>
      </c>
      <c r="C575" s="1">
        <v>22000.0</v>
      </c>
      <c r="D575" s="1" t="s">
        <v>17</v>
      </c>
      <c r="E575" s="1">
        <v>3106.02</v>
      </c>
      <c r="F575" s="1">
        <v>4.0</v>
      </c>
      <c r="G575" s="1">
        <v>16.0</v>
      </c>
      <c r="H575" s="1">
        <v>2.0</v>
      </c>
      <c r="I575" s="1" t="s">
        <v>22</v>
      </c>
      <c r="J575" s="1">
        <v>0.376</v>
      </c>
      <c r="K575" s="1">
        <v>0.892</v>
      </c>
      <c r="L575" s="6">
        <f>if(J575&gt;QUARTILE!$B$3, "TOP", if(J575&lt;QUARTILE!$B$4, "BOTTOM", 0))</f>
        <v>0</v>
      </c>
      <c r="M575" s="6">
        <f t="shared" si="1"/>
        <v>2</v>
      </c>
      <c r="N575" s="6" t="str">
        <f t="shared" si="2"/>
        <v>Gen X</v>
      </c>
      <c r="O575" s="6" t="str">
        <f t="shared" si="3"/>
        <v>Low Income</v>
      </c>
    </row>
    <row r="576" hidden="1">
      <c r="A576" s="1">
        <v>100574.0</v>
      </c>
      <c r="B576" s="1">
        <v>77.0</v>
      </c>
      <c r="C576" s="1">
        <v>35000.0</v>
      </c>
      <c r="D576" s="1" t="s">
        <v>21</v>
      </c>
      <c r="E576" s="1">
        <v>13998.52</v>
      </c>
      <c r="F576" s="1">
        <v>5.0</v>
      </c>
      <c r="G576" s="1">
        <v>24.0</v>
      </c>
      <c r="H576" s="1">
        <v>5.0</v>
      </c>
      <c r="I576" s="1" t="s">
        <v>22</v>
      </c>
      <c r="J576" s="1">
        <v>0.073</v>
      </c>
      <c r="K576" s="1">
        <v>0.12</v>
      </c>
      <c r="L576" s="6" t="str">
        <f>if(J576&gt;QUARTILE!$B$3, "TOP", if(J576&lt;QUARTILE!$B$4, "BOTTOM", 0))</f>
        <v>BOTTOM</v>
      </c>
      <c r="M576" s="6">
        <f t="shared" si="1"/>
        <v>2</v>
      </c>
      <c r="N576" s="6" t="str">
        <f t="shared" si="2"/>
        <v>Baby Boomer</v>
      </c>
      <c r="O576" s="6" t="str">
        <f t="shared" si="3"/>
        <v>Low Income</v>
      </c>
    </row>
    <row r="577" hidden="1">
      <c r="A577" s="1">
        <v>100575.0</v>
      </c>
      <c r="B577" s="1">
        <v>54.0</v>
      </c>
      <c r="C577" s="1">
        <v>43000.0</v>
      </c>
      <c r="D577" s="1" t="s">
        <v>23</v>
      </c>
      <c r="E577" s="1">
        <v>20357.82</v>
      </c>
      <c r="F577" s="1">
        <v>1.0</v>
      </c>
      <c r="G577" s="1">
        <v>17.0</v>
      </c>
      <c r="H577" s="1">
        <v>9.0</v>
      </c>
      <c r="I577" s="1" t="s">
        <v>22</v>
      </c>
      <c r="J577" s="1">
        <v>0.106</v>
      </c>
      <c r="K577" s="1">
        <v>0.425</v>
      </c>
      <c r="L577" s="6" t="str">
        <f>if(J577&gt;QUARTILE!$B$3, "TOP", if(J577&lt;QUARTILE!$B$4, "BOTTOM", 0))</f>
        <v>BOTTOM</v>
      </c>
      <c r="M577" s="6">
        <f t="shared" si="1"/>
        <v>2</v>
      </c>
      <c r="N577" s="6" t="str">
        <f t="shared" si="2"/>
        <v>Gen X</v>
      </c>
      <c r="O577" s="6" t="str">
        <f t="shared" si="3"/>
        <v>Low Income</v>
      </c>
    </row>
    <row r="578" hidden="1">
      <c r="A578" s="1">
        <v>100576.0</v>
      </c>
      <c r="B578" s="1">
        <v>50.0</v>
      </c>
      <c r="C578" s="1">
        <v>30000.0</v>
      </c>
      <c r="D578" s="1" t="s">
        <v>25</v>
      </c>
      <c r="E578" s="1">
        <v>3752.15</v>
      </c>
      <c r="F578" s="1">
        <v>5.0</v>
      </c>
      <c r="G578" s="1">
        <v>24.0</v>
      </c>
      <c r="H578" s="1">
        <v>5.0</v>
      </c>
      <c r="I578" s="1" t="s">
        <v>22</v>
      </c>
      <c r="J578" s="1">
        <v>0.202</v>
      </c>
      <c r="K578" s="1">
        <v>0.591</v>
      </c>
      <c r="L578" s="6" t="str">
        <f>if(J578&gt;QUARTILE!$B$3, "TOP", if(J578&lt;QUARTILE!$B$4, "BOTTOM", 0))</f>
        <v>BOTTOM</v>
      </c>
      <c r="M578" s="6">
        <f t="shared" si="1"/>
        <v>2</v>
      </c>
      <c r="N578" s="6" t="str">
        <f t="shared" si="2"/>
        <v>Gen X</v>
      </c>
      <c r="O578" s="6" t="str">
        <f t="shared" si="3"/>
        <v>Low Income</v>
      </c>
    </row>
    <row r="579" hidden="1">
      <c r="A579" s="1">
        <v>100577.0</v>
      </c>
      <c r="B579" s="1">
        <v>25.0</v>
      </c>
      <c r="C579" s="1">
        <v>49000.0</v>
      </c>
      <c r="D579" s="1" t="s">
        <v>25</v>
      </c>
      <c r="E579" s="1">
        <v>39383.88</v>
      </c>
      <c r="F579" s="1">
        <v>1.0</v>
      </c>
      <c r="G579" s="1">
        <v>18.0</v>
      </c>
      <c r="H579" s="1">
        <v>15.0</v>
      </c>
      <c r="I579" s="1" t="s">
        <v>18</v>
      </c>
      <c r="J579" s="1">
        <v>0.208</v>
      </c>
      <c r="K579" s="1">
        <v>0.362</v>
      </c>
      <c r="L579" s="6" t="str">
        <f>if(J579&gt;QUARTILE!$B$3, "TOP", if(J579&lt;QUARTILE!$B$4, "BOTTOM", 0))</f>
        <v>BOTTOM</v>
      </c>
      <c r="M579" s="6">
        <f t="shared" si="1"/>
        <v>1</v>
      </c>
      <c r="N579" s="6" t="str">
        <f t="shared" si="2"/>
        <v>Millenial</v>
      </c>
      <c r="O579" s="6" t="str">
        <f t="shared" si="3"/>
        <v>Medium Income</v>
      </c>
    </row>
    <row r="580" hidden="1">
      <c r="A580" s="1">
        <v>100578.0</v>
      </c>
      <c r="B580" s="1">
        <v>70.0</v>
      </c>
      <c r="C580" s="1">
        <v>28000.0</v>
      </c>
      <c r="D580" s="1" t="s">
        <v>23</v>
      </c>
      <c r="E580" s="1">
        <v>15186.32</v>
      </c>
      <c r="F580" s="1">
        <v>2.0</v>
      </c>
      <c r="G580" s="1">
        <v>23.0</v>
      </c>
      <c r="H580" s="1">
        <v>7.0</v>
      </c>
      <c r="I580" s="1" t="s">
        <v>22</v>
      </c>
      <c r="J580" s="1">
        <v>0.585</v>
      </c>
      <c r="K580" s="1">
        <v>0.537</v>
      </c>
      <c r="L580" s="6">
        <f>if(J580&gt;QUARTILE!$B$3, "TOP", if(J580&lt;QUARTILE!$B$4, "BOTTOM", 0))</f>
        <v>0</v>
      </c>
      <c r="M580" s="6">
        <f t="shared" si="1"/>
        <v>2</v>
      </c>
      <c r="N580" s="6" t="str">
        <f t="shared" si="2"/>
        <v>Baby Boomer</v>
      </c>
      <c r="O580" s="6" t="str">
        <f t="shared" si="3"/>
        <v>Low Income</v>
      </c>
    </row>
    <row r="581" hidden="1">
      <c r="A581" s="1">
        <v>100579.0</v>
      </c>
      <c r="B581" s="1">
        <v>77.0</v>
      </c>
      <c r="C581" s="1">
        <v>37000.0</v>
      </c>
      <c r="D581" s="1" t="s">
        <v>27</v>
      </c>
      <c r="E581" s="1">
        <v>10584.61</v>
      </c>
      <c r="F581" s="1">
        <v>4.0</v>
      </c>
      <c r="G581" s="1">
        <v>27.0</v>
      </c>
      <c r="H581" s="1">
        <v>3.0</v>
      </c>
      <c r="I581" s="1" t="s">
        <v>22</v>
      </c>
      <c r="J581" s="1">
        <v>0.404</v>
      </c>
      <c r="K581" s="1">
        <v>0.154</v>
      </c>
      <c r="L581" s="6">
        <f>if(J581&gt;QUARTILE!$B$3, "TOP", if(J581&lt;QUARTILE!$B$4, "BOTTOM", 0))</f>
        <v>0</v>
      </c>
      <c r="M581" s="6">
        <f t="shared" si="1"/>
        <v>2</v>
      </c>
      <c r="N581" s="6" t="str">
        <f t="shared" si="2"/>
        <v>Baby Boomer</v>
      </c>
      <c r="O581" s="6" t="str">
        <f t="shared" si="3"/>
        <v>Low Income</v>
      </c>
    </row>
    <row r="582" hidden="1">
      <c r="A582" s="1">
        <v>100580.0</v>
      </c>
      <c r="B582" s="1">
        <v>61.0</v>
      </c>
      <c r="C582" s="1">
        <v>39000.0</v>
      </c>
      <c r="D582" s="1" t="s">
        <v>17</v>
      </c>
      <c r="E582" s="1">
        <v>18428.76</v>
      </c>
      <c r="F582" s="1">
        <v>1.0</v>
      </c>
      <c r="G582" s="1">
        <v>21.0</v>
      </c>
      <c r="H582" s="1">
        <v>5.0</v>
      </c>
      <c r="I582" s="1" t="s">
        <v>22</v>
      </c>
      <c r="J582" s="1">
        <v>0.026</v>
      </c>
      <c r="K582" s="1">
        <v>0.067</v>
      </c>
      <c r="L582" s="6" t="str">
        <f>if(J582&gt;QUARTILE!$B$3, "TOP", if(J582&lt;QUARTILE!$B$4, "BOTTOM", 0))</f>
        <v>BOTTOM</v>
      </c>
      <c r="M582" s="6">
        <f t="shared" si="1"/>
        <v>2</v>
      </c>
      <c r="N582" s="6" t="str">
        <f t="shared" si="2"/>
        <v>Baby Boomer</v>
      </c>
      <c r="O582" s="6" t="str">
        <f t="shared" si="3"/>
        <v>Low Income</v>
      </c>
    </row>
    <row r="583" hidden="1">
      <c r="A583" s="1">
        <v>100581.0</v>
      </c>
      <c r="B583" s="1">
        <v>61.0</v>
      </c>
      <c r="C583" s="1">
        <v>19000.0</v>
      </c>
      <c r="D583" s="1" t="s">
        <v>23</v>
      </c>
      <c r="E583" s="1">
        <v>20154.62</v>
      </c>
      <c r="F583" s="1">
        <v>4.0</v>
      </c>
      <c r="G583" s="1">
        <v>19.0</v>
      </c>
      <c r="H583" s="1">
        <v>7.0</v>
      </c>
      <c r="I583" s="1" t="s">
        <v>22</v>
      </c>
      <c r="J583" s="1">
        <v>0.072</v>
      </c>
      <c r="K583" s="1">
        <v>0.207</v>
      </c>
      <c r="L583" s="6" t="str">
        <f>if(J583&gt;QUARTILE!$B$3, "TOP", if(J583&lt;QUARTILE!$B$4, "BOTTOM", 0))</f>
        <v>BOTTOM</v>
      </c>
      <c r="M583" s="6">
        <f t="shared" si="1"/>
        <v>2</v>
      </c>
      <c r="N583" s="6" t="str">
        <f t="shared" si="2"/>
        <v>Baby Boomer</v>
      </c>
      <c r="O583" s="6" t="str">
        <f t="shared" si="3"/>
        <v>Low Income</v>
      </c>
    </row>
    <row r="584" hidden="1">
      <c r="A584" s="1">
        <v>100582.0</v>
      </c>
      <c r="B584" s="1">
        <v>22.0</v>
      </c>
      <c r="C584" s="1">
        <v>34000.0</v>
      </c>
      <c r="D584" s="1" t="s">
        <v>31</v>
      </c>
      <c r="E584" s="1">
        <v>874.51</v>
      </c>
      <c r="F584" s="1">
        <v>5.0</v>
      </c>
      <c r="G584" s="1">
        <v>18.0</v>
      </c>
      <c r="H584" s="1">
        <v>15.0</v>
      </c>
      <c r="I584" s="1" t="s">
        <v>18</v>
      </c>
      <c r="J584" s="1">
        <v>0.523</v>
      </c>
      <c r="K584" s="1">
        <v>0.267</v>
      </c>
      <c r="L584" s="6">
        <f>if(J584&gt;QUARTILE!$B$3, "TOP", if(J584&lt;QUARTILE!$B$4, "BOTTOM", 0))</f>
        <v>0</v>
      </c>
      <c r="M584" s="6">
        <f t="shared" si="1"/>
        <v>1</v>
      </c>
      <c r="N584" s="6" t="str">
        <f t="shared" si="2"/>
        <v>Millenial</v>
      </c>
      <c r="O584" s="6" t="str">
        <f t="shared" si="3"/>
        <v>Low Income</v>
      </c>
    </row>
    <row r="585" hidden="1">
      <c r="A585" s="1">
        <v>100583.0</v>
      </c>
      <c r="B585" s="1">
        <v>56.0</v>
      </c>
      <c r="C585" s="1">
        <v>13000.0</v>
      </c>
      <c r="D585" s="1" t="s">
        <v>23</v>
      </c>
      <c r="E585" s="1">
        <v>100000.0</v>
      </c>
      <c r="F585" s="1">
        <v>5.0</v>
      </c>
      <c r="G585" s="1">
        <v>19.0</v>
      </c>
      <c r="H585" s="1">
        <v>10.0</v>
      </c>
      <c r="I585" s="1" t="s">
        <v>18</v>
      </c>
      <c r="J585" s="1">
        <v>0.699</v>
      </c>
      <c r="K585" s="1">
        <v>0.266</v>
      </c>
      <c r="L585" s="6">
        <f>if(J585&gt;QUARTILE!$B$3, "TOP", if(J585&lt;QUARTILE!$B$4, "BOTTOM", 0))</f>
        <v>0</v>
      </c>
      <c r="M585" s="6">
        <f t="shared" si="1"/>
        <v>1</v>
      </c>
      <c r="N585" s="6" t="str">
        <f t="shared" si="2"/>
        <v>Gen X</v>
      </c>
      <c r="O585" s="6" t="str">
        <f t="shared" si="3"/>
        <v>Low Income</v>
      </c>
    </row>
    <row r="586" hidden="1">
      <c r="A586" s="1">
        <v>100584.0</v>
      </c>
      <c r="B586" s="1">
        <v>21.0</v>
      </c>
      <c r="C586" s="1">
        <v>27000.0</v>
      </c>
      <c r="D586" s="1" t="s">
        <v>27</v>
      </c>
      <c r="E586" s="1">
        <v>9048.61</v>
      </c>
      <c r="F586" s="1">
        <v>2.0</v>
      </c>
      <c r="G586" s="1">
        <v>19.0</v>
      </c>
      <c r="H586" s="1">
        <v>18.0</v>
      </c>
      <c r="I586" s="1" t="s">
        <v>18</v>
      </c>
      <c r="J586" s="1">
        <v>0.037</v>
      </c>
      <c r="K586" s="1">
        <v>0.296</v>
      </c>
      <c r="L586" s="6" t="str">
        <f>if(J586&gt;QUARTILE!$B$3, "TOP", if(J586&lt;QUARTILE!$B$4, "BOTTOM", 0))</f>
        <v>BOTTOM</v>
      </c>
      <c r="M586" s="6">
        <f t="shared" si="1"/>
        <v>1</v>
      </c>
      <c r="N586" s="6" t="str">
        <f t="shared" si="2"/>
        <v>Millenial</v>
      </c>
      <c r="O586" s="6" t="str">
        <f t="shared" si="3"/>
        <v>Low Income</v>
      </c>
    </row>
    <row r="587" hidden="1">
      <c r="A587" s="1">
        <v>100585.0</v>
      </c>
      <c r="B587" s="1">
        <v>23.0</v>
      </c>
      <c r="C587" s="1">
        <v>31000.0</v>
      </c>
      <c r="D587" s="1" t="s">
        <v>25</v>
      </c>
      <c r="E587" s="1">
        <v>1270.36</v>
      </c>
      <c r="F587" s="1">
        <v>5.0</v>
      </c>
      <c r="G587" s="1">
        <v>23.0</v>
      </c>
      <c r="H587" s="1">
        <v>15.0</v>
      </c>
      <c r="I587" s="1" t="s">
        <v>18</v>
      </c>
      <c r="J587" s="1">
        <v>0.72</v>
      </c>
      <c r="K587" s="1">
        <v>0.0</v>
      </c>
      <c r="L587" s="6">
        <f>if(J587&gt;QUARTILE!$B$3, "TOP", if(J587&lt;QUARTILE!$B$4, "BOTTOM", 0))</f>
        <v>0</v>
      </c>
      <c r="M587" s="6">
        <f t="shared" si="1"/>
        <v>1</v>
      </c>
      <c r="N587" s="6" t="str">
        <f t="shared" si="2"/>
        <v>Millenial</v>
      </c>
      <c r="O587" s="6" t="str">
        <f t="shared" si="3"/>
        <v>Low Income</v>
      </c>
    </row>
    <row r="588" hidden="1">
      <c r="A588" s="1">
        <v>100586.0</v>
      </c>
      <c r="B588" s="1">
        <v>62.0</v>
      </c>
      <c r="C588" s="1">
        <v>41000.0</v>
      </c>
      <c r="D588" s="1" t="s">
        <v>25</v>
      </c>
      <c r="E588" s="1">
        <v>38254.58</v>
      </c>
      <c r="F588" s="1">
        <v>1.0</v>
      </c>
      <c r="G588" s="1">
        <v>18.0</v>
      </c>
      <c r="H588" s="1">
        <v>4.0</v>
      </c>
      <c r="I588" s="1" t="s">
        <v>18</v>
      </c>
      <c r="J588" s="1">
        <v>0.276</v>
      </c>
      <c r="K588" s="1">
        <v>0.0</v>
      </c>
      <c r="L588" s="6" t="str">
        <f>if(J588&gt;QUARTILE!$B$3, "TOP", if(J588&lt;QUARTILE!$B$4, "BOTTOM", 0))</f>
        <v>BOTTOM</v>
      </c>
      <c r="M588" s="6">
        <f t="shared" si="1"/>
        <v>1</v>
      </c>
      <c r="N588" s="6" t="str">
        <f t="shared" si="2"/>
        <v>Baby Boomer</v>
      </c>
      <c r="O588" s="6" t="str">
        <f t="shared" si="3"/>
        <v>Low Income</v>
      </c>
    </row>
    <row r="589" hidden="1">
      <c r="A589" s="1">
        <v>100587.0</v>
      </c>
      <c r="B589" s="1">
        <v>49.0</v>
      </c>
      <c r="C589" s="1">
        <v>36000.0</v>
      </c>
      <c r="D589" s="1" t="s">
        <v>25</v>
      </c>
      <c r="E589" s="1">
        <v>99290.34</v>
      </c>
      <c r="F589" s="1">
        <v>2.0</v>
      </c>
      <c r="G589" s="1">
        <v>21.0</v>
      </c>
      <c r="H589" s="1">
        <v>12.0</v>
      </c>
      <c r="I589" s="1" t="s">
        <v>22</v>
      </c>
      <c r="J589" s="1">
        <v>0.645</v>
      </c>
      <c r="K589" s="1">
        <v>0.574</v>
      </c>
      <c r="L589" s="6">
        <f>if(J589&gt;QUARTILE!$B$3, "TOP", if(J589&lt;QUARTILE!$B$4, "BOTTOM", 0))</f>
        <v>0</v>
      </c>
      <c r="M589" s="6">
        <f t="shared" si="1"/>
        <v>2</v>
      </c>
      <c r="N589" s="6" t="str">
        <f t="shared" si="2"/>
        <v>Gen X</v>
      </c>
      <c r="O589" s="6" t="str">
        <f t="shared" si="3"/>
        <v>Low Income</v>
      </c>
    </row>
    <row r="590" hidden="1">
      <c r="A590" s="1">
        <v>100588.0</v>
      </c>
      <c r="B590" s="1">
        <v>69.0</v>
      </c>
      <c r="C590" s="1">
        <v>42000.0</v>
      </c>
      <c r="D590" s="1" t="s">
        <v>23</v>
      </c>
      <c r="E590" s="1">
        <v>33895.4</v>
      </c>
      <c r="F590" s="1">
        <v>4.0</v>
      </c>
      <c r="G590" s="1">
        <v>16.0</v>
      </c>
      <c r="H590" s="1">
        <v>6.0</v>
      </c>
      <c r="I590" s="1" t="s">
        <v>18</v>
      </c>
      <c r="J590" s="1">
        <v>0.309</v>
      </c>
      <c r="K590" s="1">
        <v>0.0</v>
      </c>
      <c r="L590" s="6" t="str">
        <f>if(J590&gt;QUARTILE!$B$3, "TOP", if(J590&lt;QUARTILE!$B$4, "BOTTOM", 0))</f>
        <v>BOTTOM</v>
      </c>
      <c r="M590" s="6">
        <f t="shared" si="1"/>
        <v>1</v>
      </c>
      <c r="N590" s="6" t="str">
        <f t="shared" si="2"/>
        <v>Baby Boomer</v>
      </c>
      <c r="O590" s="6" t="str">
        <f t="shared" si="3"/>
        <v>Low Income</v>
      </c>
    </row>
    <row r="591" hidden="1">
      <c r="A591" s="1">
        <v>100589.0</v>
      </c>
      <c r="B591" s="1">
        <v>47.0</v>
      </c>
      <c r="C591" s="1">
        <v>21000.0</v>
      </c>
      <c r="D591" s="1" t="s">
        <v>27</v>
      </c>
      <c r="E591" s="1">
        <v>38194.99</v>
      </c>
      <c r="F591" s="1">
        <v>2.0</v>
      </c>
      <c r="G591" s="1">
        <v>21.0</v>
      </c>
      <c r="H591" s="1">
        <v>10.0</v>
      </c>
      <c r="I591" s="1" t="s">
        <v>18</v>
      </c>
      <c r="J591" s="1">
        <v>0.139</v>
      </c>
      <c r="K591" s="1">
        <v>0.0</v>
      </c>
      <c r="L591" s="6" t="str">
        <f>if(J591&gt;QUARTILE!$B$3, "TOP", if(J591&lt;QUARTILE!$B$4, "BOTTOM", 0))</f>
        <v>BOTTOM</v>
      </c>
      <c r="M591" s="6">
        <f t="shared" si="1"/>
        <v>1</v>
      </c>
      <c r="N591" s="6" t="str">
        <f t="shared" si="2"/>
        <v>Gen X</v>
      </c>
      <c r="O591" s="6" t="str">
        <f t="shared" si="3"/>
        <v>Low Income</v>
      </c>
    </row>
    <row r="592" hidden="1">
      <c r="A592" s="1">
        <v>100590.0</v>
      </c>
      <c r="B592" s="1">
        <v>64.0</v>
      </c>
      <c r="C592" s="1">
        <v>18000.0</v>
      </c>
      <c r="D592" s="1" t="s">
        <v>27</v>
      </c>
      <c r="E592" s="1">
        <v>19666.52</v>
      </c>
      <c r="F592" s="1">
        <v>4.0</v>
      </c>
      <c r="G592" s="1">
        <v>27.0</v>
      </c>
      <c r="H592" s="1">
        <v>6.0</v>
      </c>
      <c r="I592" s="1" t="s">
        <v>22</v>
      </c>
      <c r="J592" s="1">
        <v>0.212</v>
      </c>
      <c r="K592" s="1">
        <v>0.762</v>
      </c>
      <c r="L592" s="6" t="str">
        <f>if(J592&gt;QUARTILE!$B$3, "TOP", if(J592&lt;QUARTILE!$B$4, "BOTTOM", 0))</f>
        <v>BOTTOM</v>
      </c>
      <c r="M592" s="6">
        <f t="shared" si="1"/>
        <v>2</v>
      </c>
      <c r="N592" s="6" t="str">
        <f t="shared" si="2"/>
        <v>Baby Boomer</v>
      </c>
      <c r="O592" s="6" t="str">
        <f t="shared" si="3"/>
        <v>Low Income</v>
      </c>
    </row>
    <row r="593" hidden="1">
      <c r="A593" s="1">
        <v>100591.0</v>
      </c>
      <c r="B593" s="1">
        <v>52.0</v>
      </c>
      <c r="C593" s="1">
        <v>19000.0</v>
      </c>
      <c r="D593" s="1" t="s">
        <v>23</v>
      </c>
      <c r="E593" s="1">
        <v>51104.59</v>
      </c>
      <c r="F593" s="1">
        <v>3.0</v>
      </c>
      <c r="G593" s="1">
        <v>13.0</v>
      </c>
      <c r="H593" s="1">
        <v>1.0</v>
      </c>
      <c r="I593" s="1" t="s">
        <v>18</v>
      </c>
      <c r="J593" s="1">
        <v>0.614</v>
      </c>
      <c r="K593" s="1">
        <v>0.0</v>
      </c>
      <c r="L593" s="6">
        <f>if(J593&gt;QUARTILE!$B$3, "TOP", if(J593&lt;QUARTILE!$B$4, "BOTTOM", 0))</f>
        <v>0</v>
      </c>
      <c r="M593" s="6">
        <f t="shared" si="1"/>
        <v>1</v>
      </c>
      <c r="N593" s="6" t="str">
        <f t="shared" si="2"/>
        <v>Gen X</v>
      </c>
      <c r="O593" s="6" t="str">
        <f t="shared" si="3"/>
        <v>Low Income</v>
      </c>
    </row>
    <row r="594" hidden="1">
      <c r="A594" s="1">
        <v>100592.0</v>
      </c>
      <c r="B594" s="1">
        <v>72.0</v>
      </c>
      <c r="C594" s="1">
        <v>26000.0</v>
      </c>
      <c r="D594" s="1" t="s">
        <v>17</v>
      </c>
      <c r="E594" s="1">
        <v>727.86</v>
      </c>
      <c r="F594" s="1">
        <v>1.0</v>
      </c>
      <c r="G594" s="1">
        <v>18.0</v>
      </c>
      <c r="H594" s="1">
        <v>9.0</v>
      </c>
      <c r="I594" s="1" t="s">
        <v>22</v>
      </c>
      <c r="J594" s="1">
        <v>0.744</v>
      </c>
      <c r="K594" s="1">
        <v>0.069</v>
      </c>
      <c r="L594" s="6">
        <f>if(J594&gt;QUARTILE!$B$3, "TOP", if(J594&lt;QUARTILE!$B$4, "BOTTOM", 0))</f>
        <v>0</v>
      </c>
      <c r="M594" s="6">
        <f t="shared" si="1"/>
        <v>2</v>
      </c>
      <c r="N594" s="6" t="str">
        <f t="shared" si="2"/>
        <v>Baby Boomer</v>
      </c>
      <c r="O594" s="6" t="str">
        <f t="shared" si="3"/>
        <v>Low Income</v>
      </c>
    </row>
    <row r="595" hidden="1">
      <c r="A595" s="1">
        <v>100593.0</v>
      </c>
      <c r="B595" s="1">
        <v>57.0</v>
      </c>
      <c r="C595" s="1">
        <v>7000.0</v>
      </c>
      <c r="D595" s="1" t="s">
        <v>23</v>
      </c>
      <c r="E595" s="1">
        <v>29110.65</v>
      </c>
      <c r="F595" s="1">
        <v>1.0</v>
      </c>
      <c r="G595" s="1">
        <v>21.0</v>
      </c>
      <c r="H595" s="1">
        <v>2.0</v>
      </c>
      <c r="I595" s="1" t="s">
        <v>22</v>
      </c>
      <c r="J595" s="1">
        <v>0.316</v>
      </c>
      <c r="K595" s="1">
        <v>0.55</v>
      </c>
      <c r="L595" s="6">
        <f>if(J595&gt;QUARTILE!$B$3, "TOP", if(J595&lt;QUARTILE!$B$4, "BOTTOM", 0))</f>
        <v>0</v>
      </c>
      <c r="M595" s="6">
        <f t="shared" si="1"/>
        <v>2</v>
      </c>
      <c r="N595" s="6" t="str">
        <f t="shared" si="2"/>
        <v>Gen X</v>
      </c>
      <c r="O595" s="6" t="str">
        <f t="shared" si="3"/>
        <v>Low Income</v>
      </c>
    </row>
    <row r="596" hidden="1">
      <c r="A596" s="1">
        <v>100594.0</v>
      </c>
      <c r="B596" s="1">
        <v>69.0</v>
      </c>
      <c r="C596" s="1">
        <v>49000.0</v>
      </c>
      <c r="D596" s="1" t="s">
        <v>27</v>
      </c>
      <c r="E596" s="1">
        <v>22216.34</v>
      </c>
      <c r="F596" s="1">
        <v>4.0</v>
      </c>
      <c r="G596" s="1">
        <v>22.0</v>
      </c>
      <c r="H596" s="1">
        <v>5.0</v>
      </c>
      <c r="I596" s="1" t="s">
        <v>22</v>
      </c>
      <c r="J596" s="1">
        <v>0.685</v>
      </c>
      <c r="K596" s="1">
        <v>0.393</v>
      </c>
      <c r="L596" s="6">
        <f>if(J596&gt;QUARTILE!$B$3, "TOP", if(J596&lt;QUARTILE!$B$4, "BOTTOM", 0))</f>
        <v>0</v>
      </c>
      <c r="M596" s="6">
        <f t="shared" si="1"/>
        <v>2</v>
      </c>
      <c r="N596" s="6" t="str">
        <f t="shared" si="2"/>
        <v>Baby Boomer</v>
      </c>
      <c r="O596" s="6" t="str">
        <f t="shared" si="3"/>
        <v>Medium Income</v>
      </c>
    </row>
    <row r="597" hidden="1">
      <c r="A597" s="1">
        <v>100595.0</v>
      </c>
      <c r="B597" s="1">
        <v>33.0</v>
      </c>
      <c r="C597" s="1">
        <v>23000.0</v>
      </c>
      <c r="D597" s="1" t="s">
        <v>23</v>
      </c>
      <c r="E597" s="1">
        <v>1017.13</v>
      </c>
      <c r="F597" s="1">
        <v>5.0</v>
      </c>
      <c r="G597" s="1">
        <v>15.0</v>
      </c>
      <c r="H597" s="1">
        <v>14.0</v>
      </c>
      <c r="I597" s="1" t="s">
        <v>18</v>
      </c>
      <c r="J597" s="1">
        <v>0.913</v>
      </c>
      <c r="K597" s="1">
        <v>0.914</v>
      </c>
      <c r="L597" s="6" t="str">
        <f>if(J597&gt;QUARTILE!$B$3, "TOP", if(J597&lt;QUARTILE!$B$4, "BOTTOM", 0))</f>
        <v>TOP</v>
      </c>
      <c r="M597" s="6">
        <f t="shared" si="1"/>
        <v>1</v>
      </c>
      <c r="N597" s="6" t="str">
        <f t="shared" si="2"/>
        <v>Gen X</v>
      </c>
      <c r="O597" s="6" t="str">
        <f t="shared" si="3"/>
        <v>Low Income</v>
      </c>
    </row>
    <row r="598" hidden="1">
      <c r="A598" s="1">
        <v>100596.0</v>
      </c>
      <c r="B598" s="1">
        <v>30.0</v>
      </c>
      <c r="C598" s="1">
        <v>17000.0</v>
      </c>
      <c r="D598" s="1" t="s">
        <v>23</v>
      </c>
      <c r="E598" s="1">
        <v>15704.09</v>
      </c>
      <c r="F598" s="1">
        <v>5.0</v>
      </c>
      <c r="G598" s="1">
        <v>12.0</v>
      </c>
      <c r="H598" s="1">
        <v>7.0</v>
      </c>
      <c r="I598" s="1" t="s">
        <v>22</v>
      </c>
      <c r="J598" s="1">
        <v>0.32</v>
      </c>
      <c r="K598" s="1">
        <v>0.887</v>
      </c>
      <c r="L598" s="6">
        <f>if(J598&gt;QUARTILE!$B$3, "TOP", if(J598&lt;QUARTILE!$B$4, "BOTTOM", 0))</f>
        <v>0</v>
      </c>
      <c r="M598" s="6">
        <f t="shared" si="1"/>
        <v>2</v>
      </c>
      <c r="N598" s="6" t="str">
        <f t="shared" si="2"/>
        <v>Millenial</v>
      </c>
      <c r="O598" s="6" t="str">
        <f t="shared" si="3"/>
        <v>Low Income</v>
      </c>
    </row>
    <row r="599" hidden="1">
      <c r="A599" s="1">
        <v>100597.0</v>
      </c>
      <c r="B599" s="1">
        <v>67.0</v>
      </c>
      <c r="C599" s="1">
        <v>5000.0</v>
      </c>
      <c r="D599" s="1" t="s">
        <v>23</v>
      </c>
      <c r="E599" s="1">
        <v>14474.62</v>
      </c>
      <c r="F599" s="1">
        <v>3.0</v>
      </c>
      <c r="G599" s="1">
        <v>11.0</v>
      </c>
      <c r="H599" s="1">
        <v>3.0</v>
      </c>
      <c r="I599" s="1" t="s">
        <v>22</v>
      </c>
      <c r="J599" s="1">
        <v>0.572</v>
      </c>
      <c r="K599" s="1">
        <v>0.66</v>
      </c>
      <c r="L599" s="6">
        <f>if(J599&gt;QUARTILE!$B$3, "TOP", if(J599&lt;QUARTILE!$B$4, "BOTTOM", 0))</f>
        <v>0</v>
      </c>
      <c r="M599" s="6">
        <f t="shared" si="1"/>
        <v>2</v>
      </c>
      <c r="N599" s="6" t="str">
        <f t="shared" si="2"/>
        <v>Baby Boomer</v>
      </c>
      <c r="O599" s="6" t="str">
        <f t="shared" si="3"/>
        <v>Low Income</v>
      </c>
    </row>
    <row r="600" hidden="1">
      <c r="A600" s="1">
        <v>100598.0</v>
      </c>
      <c r="B600" s="1">
        <v>77.0</v>
      </c>
      <c r="C600" s="1">
        <v>22000.0</v>
      </c>
      <c r="D600" s="1" t="s">
        <v>27</v>
      </c>
      <c r="E600" s="1">
        <v>23522.89</v>
      </c>
      <c r="F600" s="1">
        <v>4.0</v>
      </c>
      <c r="G600" s="1">
        <v>13.0</v>
      </c>
      <c r="H600" s="1">
        <v>4.0</v>
      </c>
      <c r="I600" s="1" t="s">
        <v>22</v>
      </c>
      <c r="J600" s="1">
        <v>0.409</v>
      </c>
      <c r="K600" s="1">
        <v>0.022</v>
      </c>
      <c r="L600" s="6">
        <f>if(J600&gt;QUARTILE!$B$3, "TOP", if(J600&lt;QUARTILE!$B$4, "BOTTOM", 0))</f>
        <v>0</v>
      </c>
      <c r="M600" s="6">
        <f t="shared" si="1"/>
        <v>2</v>
      </c>
      <c r="N600" s="6" t="str">
        <f t="shared" si="2"/>
        <v>Baby Boomer</v>
      </c>
      <c r="O600" s="6" t="str">
        <f t="shared" si="3"/>
        <v>Low Income</v>
      </c>
    </row>
    <row r="601" hidden="1">
      <c r="A601" s="1">
        <v>100599.0</v>
      </c>
      <c r="B601" s="1">
        <v>59.0</v>
      </c>
      <c r="C601" s="1">
        <v>20000.0</v>
      </c>
      <c r="D601" s="1" t="s">
        <v>27</v>
      </c>
      <c r="E601" s="1">
        <v>1614.04</v>
      </c>
      <c r="F601" s="1">
        <v>3.0</v>
      </c>
      <c r="G601" s="1">
        <v>18.0</v>
      </c>
      <c r="H601" s="1">
        <v>7.0</v>
      </c>
      <c r="I601" s="1" t="s">
        <v>22</v>
      </c>
      <c r="J601" s="1">
        <v>0.027</v>
      </c>
      <c r="K601" s="1">
        <v>0.503</v>
      </c>
      <c r="L601" s="6" t="str">
        <f>if(J601&gt;QUARTILE!$B$3, "TOP", if(J601&lt;QUARTILE!$B$4, "BOTTOM", 0))</f>
        <v>BOTTOM</v>
      </c>
      <c r="M601" s="6">
        <f t="shared" si="1"/>
        <v>2</v>
      </c>
      <c r="N601" s="6" t="str">
        <f t="shared" si="2"/>
        <v>Gen X</v>
      </c>
      <c r="O601" s="6" t="str">
        <f t="shared" si="3"/>
        <v>Low Income</v>
      </c>
    </row>
    <row r="602" hidden="1">
      <c r="A602" s="1">
        <v>100600.0</v>
      </c>
      <c r="B602" s="1">
        <v>47.0</v>
      </c>
      <c r="C602" s="1">
        <v>13000.0</v>
      </c>
      <c r="D602" s="1" t="s">
        <v>25</v>
      </c>
      <c r="E602" s="1">
        <v>32723.73</v>
      </c>
      <c r="F602" s="1">
        <v>4.0</v>
      </c>
      <c r="G602" s="1">
        <v>14.0</v>
      </c>
      <c r="H602" s="1">
        <v>8.0</v>
      </c>
      <c r="I602" s="1" t="s">
        <v>18</v>
      </c>
      <c r="J602" s="1">
        <v>0.542</v>
      </c>
      <c r="K602" s="1">
        <v>0.0</v>
      </c>
      <c r="L602" s="6">
        <f>if(J602&gt;QUARTILE!$B$3, "TOP", if(J602&lt;QUARTILE!$B$4, "BOTTOM", 0))</f>
        <v>0</v>
      </c>
      <c r="M602" s="6">
        <f t="shared" si="1"/>
        <v>1</v>
      </c>
      <c r="N602" s="6" t="str">
        <f t="shared" si="2"/>
        <v>Gen X</v>
      </c>
      <c r="O602" s="6" t="str">
        <f t="shared" si="3"/>
        <v>Low Income</v>
      </c>
    </row>
    <row r="603" hidden="1">
      <c r="A603" s="1">
        <v>100601.0</v>
      </c>
      <c r="B603" s="1">
        <v>36.0</v>
      </c>
      <c r="C603" s="1">
        <v>15000.0</v>
      </c>
      <c r="D603" s="1" t="s">
        <v>23</v>
      </c>
      <c r="E603" s="1">
        <v>3002.59</v>
      </c>
      <c r="F603" s="1">
        <v>3.0</v>
      </c>
      <c r="G603" s="1">
        <v>15.0</v>
      </c>
      <c r="H603" s="1">
        <v>17.0</v>
      </c>
      <c r="I603" s="1" t="s">
        <v>22</v>
      </c>
      <c r="J603" s="1">
        <v>0.427</v>
      </c>
      <c r="K603" s="1">
        <v>0.908</v>
      </c>
      <c r="L603" s="6">
        <f>if(J603&gt;QUARTILE!$B$3, "TOP", if(J603&lt;QUARTILE!$B$4, "BOTTOM", 0))</f>
        <v>0</v>
      </c>
      <c r="M603" s="6">
        <f t="shared" si="1"/>
        <v>2</v>
      </c>
      <c r="N603" s="6" t="str">
        <f t="shared" si="2"/>
        <v>Gen X</v>
      </c>
      <c r="O603" s="6" t="str">
        <f t="shared" si="3"/>
        <v>Low Income</v>
      </c>
    </row>
    <row r="604" hidden="1">
      <c r="A604" s="1">
        <v>100602.0</v>
      </c>
      <c r="B604" s="1">
        <v>34.0</v>
      </c>
      <c r="C604" s="1">
        <v>22000.0</v>
      </c>
      <c r="D604" s="1" t="s">
        <v>25</v>
      </c>
      <c r="E604" s="1">
        <v>10848.55</v>
      </c>
      <c r="F604" s="1">
        <v>4.0</v>
      </c>
      <c r="G604" s="1">
        <v>13.0</v>
      </c>
      <c r="H604" s="1">
        <v>10.0</v>
      </c>
      <c r="I604" s="1" t="s">
        <v>22</v>
      </c>
      <c r="J604" s="1">
        <v>0.672</v>
      </c>
      <c r="K604" s="1">
        <v>0.61</v>
      </c>
      <c r="L604" s="6">
        <f>if(J604&gt;QUARTILE!$B$3, "TOP", if(J604&lt;QUARTILE!$B$4, "BOTTOM", 0))</f>
        <v>0</v>
      </c>
      <c r="M604" s="6">
        <f t="shared" si="1"/>
        <v>2</v>
      </c>
      <c r="N604" s="6" t="str">
        <f t="shared" si="2"/>
        <v>Gen X</v>
      </c>
      <c r="O604" s="6" t="str">
        <f t="shared" si="3"/>
        <v>Low Income</v>
      </c>
    </row>
    <row r="605" hidden="1">
      <c r="A605" s="1">
        <v>100603.0</v>
      </c>
      <c r="B605" s="1">
        <v>73.0</v>
      </c>
      <c r="C605" s="1">
        <v>15000.0</v>
      </c>
      <c r="D605" s="1" t="s">
        <v>27</v>
      </c>
      <c r="E605" s="1">
        <v>42621.1</v>
      </c>
      <c r="F605" s="1">
        <v>1.0</v>
      </c>
      <c r="G605" s="1">
        <v>19.0</v>
      </c>
      <c r="H605" s="1">
        <v>6.0</v>
      </c>
      <c r="I605" s="1" t="s">
        <v>18</v>
      </c>
      <c r="J605" s="1">
        <v>0.966</v>
      </c>
      <c r="K605" s="1">
        <v>0.474</v>
      </c>
      <c r="L605" s="6" t="str">
        <f>if(J605&gt;QUARTILE!$B$3, "TOP", if(J605&lt;QUARTILE!$B$4, "BOTTOM", 0))</f>
        <v>TOP</v>
      </c>
      <c r="M605" s="6">
        <f t="shared" si="1"/>
        <v>1</v>
      </c>
      <c r="N605" s="6" t="str">
        <f t="shared" si="2"/>
        <v>Baby Boomer</v>
      </c>
      <c r="O605" s="6" t="str">
        <f t="shared" si="3"/>
        <v>Low Income</v>
      </c>
    </row>
    <row r="606" hidden="1">
      <c r="A606" s="1">
        <v>100604.0</v>
      </c>
      <c r="B606" s="1">
        <v>80.0</v>
      </c>
      <c r="C606" s="1">
        <v>31000.0</v>
      </c>
      <c r="D606" s="1" t="s">
        <v>27</v>
      </c>
      <c r="E606" s="1">
        <v>16443.79</v>
      </c>
      <c r="F606" s="1">
        <v>3.0</v>
      </c>
      <c r="G606" s="1">
        <v>27.0</v>
      </c>
      <c r="H606" s="1">
        <v>2.0</v>
      </c>
      <c r="I606" s="1" t="s">
        <v>22</v>
      </c>
      <c r="J606" s="1">
        <v>0.672</v>
      </c>
      <c r="K606" s="1">
        <v>0.428</v>
      </c>
      <c r="L606" s="6">
        <f>if(J606&gt;QUARTILE!$B$3, "TOP", if(J606&lt;QUARTILE!$B$4, "BOTTOM", 0))</f>
        <v>0</v>
      </c>
      <c r="M606" s="6">
        <f t="shared" si="1"/>
        <v>2</v>
      </c>
      <c r="N606" s="6" t="str">
        <f t="shared" si="2"/>
        <v>Silent</v>
      </c>
      <c r="O606" s="6" t="str">
        <f t="shared" si="3"/>
        <v>Low Income</v>
      </c>
    </row>
    <row r="607" hidden="1">
      <c r="A607" s="1">
        <v>100605.0</v>
      </c>
      <c r="B607" s="1">
        <v>36.0</v>
      </c>
      <c r="C607" s="1">
        <v>14000.0</v>
      </c>
      <c r="D607" s="1" t="s">
        <v>23</v>
      </c>
      <c r="E607" s="1">
        <v>9547.52</v>
      </c>
      <c r="F607" s="1">
        <v>3.0</v>
      </c>
      <c r="G607" s="1">
        <v>25.0</v>
      </c>
      <c r="H607" s="1">
        <v>4.0</v>
      </c>
      <c r="I607" s="1" t="s">
        <v>22</v>
      </c>
      <c r="J607" s="1">
        <v>0.405</v>
      </c>
      <c r="K607" s="1">
        <v>0.51</v>
      </c>
      <c r="L607" s="6">
        <f>if(J607&gt;QUARTILE!$B$3, "TOP", if(J607&lt;QUARTILE!$B$4, "BOTTOM", 0))</f>
        <v>0</v>
      </c>
      <c r="M607" s="6">
        <f t="shared" si="1"/>
        <v>2</v>
      </c>
      <c r="N607" s="6" t="str">
        <f t="shared" si="2"/>
        <v>Gen X</v>
      </c>
      <c r="O607" s="6" t="str">
        <f t="shared" si="3"/>
        <v>Low Income</v>
      </c>
    </row>
    <row r="608" hidden="1">
      <c r="A608" s="1">
        <v>100606.0</v>
      </c>
      <c r="B608" s="1">
        <v>45.0</v>
      </c>
      <c r="C608" s="1">
        <v>24000.0</v>
      </c>
      <c r="D608" s="1" t="s">
        <v>23</v>
      </c>
      <c r="E608" s="1">
        <v>988.05</v>
      </c>
      <c r="F608" s="1">
        <v>4.0</v>
      </c>
      <c r="G608" s="1">
        <v>20.0</v>
      </c>
      <c r="H608" s="1">
        <v>9.0</v>
      </c>
      <c r="I608" s="1" t="s">
        <v>22</v>
      </c>
      <c r="J608" s="1">
        <v>0.499</v>
      </c>
      <c r="K608" s="1">
        <v>0.35</v>
      </c>
      <c r="L608" s="6">
        <f>if(J608&gt;QUARTILE!$B$3, "TOP", if(J608&lt;QUARTILE!$B$4, "BOTTOM", 0))</f>
        <v>0</v>
      </c>
      <c r="M608" s="6">
        <f t="shared" si="1"/>
        <v>2</v>
      </c>
      <c r="N608" s="6" t="str">
        <f t="shared" si="2"/>
        <v>Gen X</v>
      </c>
      <c r="O608" s="6" t="str">
        <f t="shared" si="3"/>
        <v>Low Income</v>
      </c>
    </row>
    <row r="609" hidden="1">
      <c r="A609" s="1">
        <v>100607.0</v>
      </c>
      <c r="B609" s="1">
        <v>75.0</v>
      </c>
      <c r="C609" s="1">
        <v>45000.0</v>
      </c>
      <c r="D609" s="1" t="s">
        <v>27</v>
      </c>
      <c r="E609" s="1">
        <v>22311.52</v>
      </c>
      <c r="F609" s="1">
        <v>2.0</v>
      </c>
      <c r="G609" s="1">
        <v>13.0</v>
      </c>
      <c r="H609" s="1">
        <v>3.0</v>
      </c>
      <c r="I609" s="1" t="s">
        <v>22</v>
      </c>
      <c r="J609" s="1">
        <v>0.887</v>
      </c>
      <c r="K609" s="1">
        <v>0.1</v>
      </c>
      <c r="L609" s="6" t="str">
        <f>if(J609&gt;QUARTILE!$B$3, "TOP", if(J609&lt;QUARTILE!$B$4, "BOTTOM", 0))</f>
        <v>TOP</v>
      </c>
      <c r="M609" s="6">
        <f t="shared" si="1"/>
        <v>2</v>
      </c>
      <c r="N609" s="6" t="str">
        <f t="shared" si="2"/>
        <v>Baby Boomer</v>
      </c>
      <c r="O609" s="6" t="str">
        <f t="shared" si="3"/>
        <v>Medium Income</v>
      </c>
    </row>
    <row r="610" hidden="1">
      <c r="A610" s="1">
        <v>100608.0</v>
      </c>
      <c r="B610" s="1">
        <v>72.0</v>
      </c>
      <c r="C610" s="1">
        <v>22000.0</v>
      </c>
      <c r="D610" s="1" t="s">
        <v>23</v>
      </c>
      <c r="E610" s="1">
        <v>86170.71</v>
      </c>
      <c r="F610" s="1">
        <v>2.0</v>
      </c>
      <c r="G610" s="1">
        <v>24.0</v>
      </c>
      <c r="H610" s="1">
        <v>4.0</v>
      </c>
      <c r="I610" s="1" t="s">
        <v>18</v>
      </c>
      <c r="J610" s="1">
        <v>0.789</v>
      </c>
      <c r="K610" s="1">
        <v>0.561</v>
      </c>
      <c r="L610" s="6">
        <f>if(J610&gt;QUARTILE!$B$3, "TOP", if(J610&lt;QUARTILE!$B$4, "BOTTOM", 0))</f>
        <v>0</v>
      </c>
      <c r="M610" s="6">
        <f t="shared" si="1"/>
        <v>1</v>
      </c>
      <c r="N610" s="6" t="str">
        <f t="shared" si="2"/>
        <v>Baby Boomer</v>
      </c>
      <c r="O610" s="6" t="str">
        <f t="shared" si="3"/>
        <v>Low Income</v>
      </c>
    </row>
    <row r="611" hidden="1">
      <c r="A611" s="1">
        <v>100609.0</v>
      </c>
      <c r="B611" s="1">
        <v>43.0</v>
      </c>
      <c r="C611" s="1">
        <v>27000.0</v>
      </c>
      <c r="D611" s="1" t="s">
        <v>23</v>
      </c>
      <c r="E611" s="1">
        <v>48562.15</v>
      </c>
      <c r="F611" s="1">
        <v>1.0</v>
      </c>
      <c r="G611" s="1">
        <v>19.0</v>
      </c>
      <c r="H611" s="1">
        <v>11.0</v>
      </c>
      <c r="I611" s="1" t="s">
        <v>18</v>
      </c>
      <c r="J611" s="1">
        <v>0.54</v>
      </c>
      <c r="K611" s="1">
        <v>0.896</v>
      </c>
      <c r="L611" s="6">
        <f>if(J611&gt;QUARTILE!$B$3, "TOP", if(J611&lt;QUARTILE!$B$4, "BOTTOM", 0))</f>
        <v>0</v>
      </c>
      <c r="M611" s="6">
        <f t="shared" si="1"/>
        <v>1</v>
      </c>
      <c r="N611" s="6" t="str">
        <f t="shared" si="2"/>
        <v>Gen X</v>
      </c>
      <c r="O611" s="6" t="str">
        <f t="shared" si="3"/>
        <v>Low Income</v>
      </c>
    </row>
    <row r="612" hidden="1">
      <c r="A612" s="1">
        <v>100610.0</v>
      </c>
      <c r="B612" s="1">
        <v>54.0</v>
      </c>
      <c r="C612" s="1">
        <v>26000.0</v>
      </c>
      <c r="D612" s="1" t="s">
        <v>23</v>
      </c>
      <c r="E612" s="1">
        <v>25267.1</v>
      </c>
      <c r="F612" s="1">
        <v>5.0</v>
      </c>
      <c r="G612" s="1">
        <v>21.0</v>
      </c>
      <c r="H612" s="1">
        <v>3.0</v>
      </c>
      <c r="I612" s="1" t="s">
        <v>22</v>
      </c>
      <c r="J612" s="1">
        <v>0.65</v>
      </c>
      <c r="K612" s="1">
        <v>0.062</v>
      </c>
      <c r="L612" s="6">
        <f>if(J612&gt;QUARTILE!$B$3, "TOP", if(J612&lt;QUARTILE!$B$4, "BOTTOM", 0))</f>
        <v>0</v>
      </c>
      <c r="M612" s="6">
        <f t="shared" si="1"/>
        <v>2</v>
      </c>
      <c r="N612" s="6" t="str">
        <f t="shared" si="2"/>
        <v>Gen X</v>
      </c>
      <c r="O612" s="6" t="str">
        <f t="shared" si="3"/>
        <v>Low Income</v>
      </c>
    </row>
    <row r="613" hidden="1">
      <c r="A613" s="1">
        <v>100611.0</v>
      </c>
      <c r="B613" s="1">
        <v>43.0</v>
      </c>
      <c r="C613" s="1">
        <v>22000.0</v>
      </c>
      <c r="D613" s="1" t="s">
        <v>25</v>
      </c>
      <c r="E613" s="1">
        <v>2225.18</v>
      </c>
      <c r="F613" s="1">
        <v>5.0</v>
      </c>
      <c r="G613" s="1">
        <v>26.0</v>
      </c>
      <c r="H613" s="1">
        <v>6.0</v>
      </c>
      <c r="I613" s="1" t="s">
        <v>22</v>
      </c>
      <c r="J613" s="1">
        <v>0.694</v>
      </c>
      <c r="K613" s="1">
        <v>0.944</v>
      </c>
      <c r="L613" s="6">
        <f>if(J613&gt;QUARTILE!$B$3, "TOP", if(J613&lt;QUARTILE!$B$4, "BOTTOM", 0))</f>
        <v>0</v>
      </c>
      <c r="M613" s="6">
        <f t="shared" si="1"/>
        <v>2</v>
      </c>
      <c r="N613" s="6" t="str">
        <f t="shared" si="2"/>
        <v>Gen X</v>
      </c>
      <c r="O613" s="6" t="str">
        <f t="shared" si="3"/>
        <v>Low Income</v>
      </c>
    </row>
    <row r="614" hidden="1">
      <c r="A614" s="1">
        <v>100612.0</v>
      </c>
      <c r="B614" s="1">
        <v>70.0</v>
      </c>
      <c r="C614" s="1">
        <v>21000.0</v>
      </c>
      <c r="D614" s="1" t="s">
        <v>25</v>
      </c>
      <c r="E614" s="1">
        <v>5474.01</v>
      </c>
      <c r="F614" s="1">
        <v>1.0</v>
      </c>
      <c r="G614" s="1">
        <v>27.0</v>
      </c>
      <c r="H614" s="1">
        <v>6.0</v>
      </c>
      <c r="I614" s="1" t="s">
        <v>22</v>
      </c>
      <c r="J614" s="1">
        <v>0.532</v>
      </c>
      <c r="K614" s="1">
        <v>0.9</v>
      </c>
      <c r="L614" s="6">
        <f>if(J614&gt;QUARTILE!$B$3, "TOP", if(J614&lt;QUARTILE!$B$4, "BOTTOM", 0))</f>
        <v>0</v>
      </c>
      <c r="M614" s="6">
        <f t="shared" si="1"/>
        <v>2</v>
      </c>
      <c r="N614" s="6" t="str">
        <f t="shared" si="2"/>
        <v>Baby Boomer</v>
      </c>
      <c r="O614" s="6" t="str">
        <f t="shared" si="3"/>
        <v>Low Income</v>
      </c>
    </row>
    <row r="615" hidden="1">
      <c r="A615" s="1">
        <v>100613.0</v>
      </c>
      <c r="B615" s="1">
        <v>79.0</v>
      </c>
      <c r="C615" s="1">
        <v>16000.0</v>
      </c>
      <c r="D615" s="1" t="s">
        <v>27</v>
      </c>
      <c r="E615" s="1">
        <v>4136.77</v>
      </c>
      <c r="F615" s="1">
        <v>5.0</v>
      </c>
      <c r="G615" s="1">
        <v>29.0</v>
      </c>
      <c r="H615" s="1">
        <v>3.0</v>
      </c>
      <c r="I615" s="1" t="s">
        <v>22</v>
      </c>
      <c r="J615" s="1">
        <v>0.865</v>
      </c>
      <c r="K615" s="1">
        <v>0.844</v>
      </c>
      <c r="L615" s="6" t="str">
        <f>if(J615&gt;QUARTILE!$B$3, "TOP", if(J615&lt;QUARTILE!$B$4, "BOTTOM", 0))</f>
        <v>TOP</v>
      </c>
      <c r="M615" s="6">
        <f t="shared" si="1"/>
        <v>2</v>
      </c>
      <c r="N615" s="6" t="str">
        <f t="shared" si="2"/>
        <v>Baby Boomer</v>
      </c>
      <c r="O615" s="6" t="str">
        <f t="shared" si="3"/>
        <v>Low Income</v>
      </c>
    </row>
    <row r="616" hidden="1">
      <c r="A616" s="1">
        <v>100614.0</v>
      </c>
      <c r="B616" s="1">
        <v>40.0</v>
      </c>
      <c r="C616" s="1">
        <v>24000.0</v>
      </c>
      <c r="D616" s="1" t="s">
        <v>23</v>
      </c>
      <c r="E616" s="1">
        <v>8784.42</v>
      </c>
      <c r="F616" s="1">
        <v>4.0</v>
      </c>
      <c r="G616" s="1">
        <v>23.0</v>
      </c>
      <c r="H616" s="1">
        <v>14.0</v>
      </c>
      <c r="I616" s="1" t="s">
        <v>22</v>
      </c>
      <c r="J616" s="1">
        <v>0.863</v>
      </c>
      <c r="K616" s="1">
        <v>0.781</v>
      </c>
      <c r="L616" s="6" t="str">
        <f>if(J616&gt;QUARTILE!$B$3, "TOP", if(J616&lt;QUARTILE!$B$4, "BOTTOM", 0))</f>
        <v>TOP</v>
      </c>
      <c r="M616" s="6">
        <f t="shared" si="1"/>
        <v>2</v>
      </c>
      <c r="N616" s="6" t="str">
        <f t="shared" si="2"/>
        <v>Gen X</v>
      </c>
      <c r="O616" s="6" t="str">
        <f t="shared" si="3"/>
        <v>Low Income</v>
      </c>
    </row>
    <row r="617" hidden="1">
      <c r="A617" s="1">
        <v>100615.0</v>
      </c>
      <c r="B617" s="1">
        <v>80.0</v>
      </c>
      <c r="C617" s="1">
        <v>19000.0</v>
      </c>
      <c r="D617" s="1" t="s">
        <v>27</v>
      </c>
      <c r="E617" s="1">
        <v>5371.12</v>
      </c>
      <c r="F617" s="1">
        <v>2.0</v>
      </c>
      <c r="G617" s="1">
        <v>17.0</v>
      </c>
      <c r="H617" s="1">
        <v>9.0</v>
      </c>
      <c r="I617" s="1" t="s">
        <v>22</v>
      </c>
      <c r="J617" s="1">
        <v>0.524</v>
      </c>
      <c r="K617" s="1">
        <v>0.924</v>
      </c>
      <c r="L617" s="6">
        <f>if(J617&gt;QUARTILE!$B$3, "TOP", if(J617&lt;QUARTILE!$B$4, "BOTTOM", 0))</f>
        <v>0</v>
      </c>
      <c r="M617" s="6">
        <f t="shared" si="1"/>
        <v>2</v>
      </c>
      <c r="N617" s="6" t="str">
        <f t="shared" si="2"/>
        <v>Silent</v>
      </c>
      <c r="O617" s="6" t="str">
        <f t="shared" si="3"/>
        <v>Low Income</v>
      </c>
    </row>
    <row r="618">
      <c r="A618" s="1">
        <v>100616.0</v>
      </c>
      <c r="B618" s="1">
        <v>26.0</v>
      </c>
      <c r="C618" s="1">
        <v>56000.0</v>
      </c>
      <c r="D618" s="1" t="s">
        <v>23</v>
      </c>
      <c r="E618" s="1">
        <v>5605.91</v>
      </c>
      <c r="F618" s="1">
        <v>1.0</v>
      </c>
      <c r="G618" s="1">
        <v>19.0</v>
      </c>
      <c r="H618" s="1">
        <v>15.0</v>
      </c>
      <c r="I618" s="1" t="s">
        <v>18</v>
      </c>
      <c r="J618" s="1">
        <v>1.0</v>
      </c>
      <c r="K618" s="1">
        <v>0.246</v>
      </c>
      <c r="L618" s="6" t="str">
        <f>if(J618&gt;QUARTILE!$B$3, "TOP", if(J618&lt;QUARTILE!$B$4, "BOTTOM", 0))</f>
        <v>TOP</v>
      </c>
      <c r="M618" s="6">
        <f t="shared" si="1"/>
        <v>1</v>
      </c>
      <c r="N618" s="6" t="str">
        <f t="shared" si="2"/>
        <v>Millenial</v>
      </c>
      <c r="O618" s="6" t="str">
        <f t="shared" si="3"/>
        <v>Medium Income</v>
      </c>
    </row>
    <row r="619" hidden="1">
      <c r="A619" s="1">
        <v>100617.0</v>
      </c>
      <c r="B619" s="1">
        <v>29.0</v>
      </c>
      <c r="C619" s="1">
        <v>36000.0</v>
      </c>
      <c r="D619" s="1" t="s">
        <v>17</v>
      </c>
      <c r="E619" s="1">
        <v>19180.31</v>
      </c>
      <c r="F619" s="1">
        <v>4.0</v>
      </c>
      <c r="G619" s="1">
        <v>18.0</v>
      </c>
      <c r="H619" s="1">
        <v>14.0</v>
      </c>
      <c r="I619" s="1" t="s">
        <v>18</v>
      </c>
      <c r="J619" s="1">
        <v>0.953</v>
      </c>
      <c r="K619" s="1">
        <v>0.387</v>
      </c>
      <c r="L619" s="6" t="str">
        <f>if(J619&gt;QUARTILE!$B$3, "TOP", if(J619&lt;QUARTILE!$B$4, "BOTTOM", 0))</f>
        <v>TOP</v>
      </c>
      <c r="M619" s="6">
        <f t="shared" si="1"/>
        <v>1</v>
      </c>
      <c r="N619" s="6" t="str">
        <f t="shared" si="2"/>
        <v>Millenial</v>
      </c>
      <c r="O619" s="6" t="str">
        <f t="shared" si="3"/>
        <v>Low Income</v>
      </c>
    </row>
    <row r="620" hidden="1">
      <c r="A620" s="1">
        <v>100618.0</v>
      </c>
      <c r="B620" s="1">
        <v>70.0</v>
      </c>
      <c r="C620" s="1">
        <v>9000.0</v>
      </c>
      <c r="D620" s="1" t="s">
        <v>25</v>
      </c>
      <c r="E620" s="1">
        <v>7675.13</v>
      </c>
      <c r="F620" s="1">
        <v>1.0</v>
      </c>
      <c r="G620" s="1">
        <v>19.0</v>
      </c>
      <c r="H620" s="1">
        <v>11.0</v>
      </c>
      <c r="I620" s="1" t="s">
        <v>22</v>
      </c>
      <c r="J620" s="1">
        <v>1.0</v>
      </c>
      <c r="K620" s="1">
        <v>0.48</v>
      </c>
      <c r="L620" s="6" t="str">
        <f>if(J620&gt;QUARTILE!$B$3, "TOP", if(J620&lt;QUARTILE!$B$4, "BOTTOM", 0))</f>
        <v>TOP</v>
      </c>
      <c r="M620" s="6">
        <f t="shared" si="1"/>
        <v>2</v>
      </c>
      <c r="N620" s="6" t="str">
        <f t="shared" si="2"/>
        <v>Baby Boomer</v>
      </c>
      <c r="O620" s="6" t="str">
        <f t="shared" si="3"/>
        <v>Low Income</v>
      </c>
    </row>
    <row r="621" hidden="1">
      <c r="A621" s="1">
        <v>100619.0</v>
      </c>
      <c r="B621" s="1">
        <v>18.0</v>
      </c>
      <c r="C621" s="1">
        <v>10000.0</v>
      </c>
      <c r="D621" s="1" t="s">
        <v>27</v>
      </c>
      <c r="E621" s="1">
        <v>22612.15</v>
      </c>
      <c r="F621" s="1">
        <v>2.0</v>
      </c>
      <c r="G621" s="1">
        <v>20.0</v>
      </c>
      <c r="H621" s="1">
        <v>14.0</v>
      </c>
      <c r="I621" s="1" t="s">
        <v>22</v>
      </c>
      <c r="J621" s="1">
        <v>0.221</v>
      </c>
      <c r="K621" s="1">
        <v>0.068</v>
      </c>
      <c r="L621" s="6" t="str">
        <f>if(J621&gt;QUARTILE!$B$3, "TOP", if(J621&lt;QUARTILE!$B$4, "BOTTOM", 0))</f>
        <v>BOTTOM</v>
      </c>
      <c r="M621" s="6">
        <f t="shared" si="1"/>
        <v>2</v>
      </c>
      <c r="N621" s="6" t="str">
        <f t="shared" si="2"/>
        <v>Millenial</v>
      </c>
      <c r="O621" s="6" t="str">
        <f t="shared" si="3"/>
        <v>Low Income</v>
      </c>
    </row>
    <row r="622" hidden="1">
      <c r="A622" s="1">
        <v>100620.0</v>
      </c>
      <c r="B622" s="1">
        <v>75.0</v>
      </c>
      <c r="C622" s="1">
        <v>20000.0</v>
      </c>
      <c r="D622" s="1" t="s">
        <v>23</v>
      </c>
      <c r="E622" s="1">
        <v>59087.84</v>
      </c>
      <c r="F622" s="1">
        <v>5.0</v>
      </c>
      <c r="G622" s="1">
        <v>24.0</v>
      </c>
      <c r="H622" s="1">
        <v>5.0</v>
      </c>
      <c r="I622" s="1" t="s">
        <v>18</v>
      </c>
      <c r="J622" s="1">
        <v>0.253</v>
      </c>
      <c r="K622" s="1">
        <v>0.831</v>
      </c>
      <c r="L622" s="6" t="str">
        <f>if(J622&gt;QUARTILE!$B$3, "TOP", if(J622&lt;QUARTILE!$B$4, "BOTTOM", 0))</f>
        <v>BOTTOM</v>
      </c>
      <c r="M622" s="6">
        <f t="shared" si="1"/>
        <v>1</v>
      </c>
      <c r="N622" s="6" t="str">
        <f t="shared" si="2"/>
        <v>Baby Boomer</v>
      </c>
      <c r="O622" s="6" t="str">
        <f t="shared" si="3"/>
        <v>Low Income</v>
      </c>
    </row>
    <row r="623" hidden="1">
      <c r="A623" s="1">
        <v>100621.0</v>
      </c>
      <c r="B623" s="1">
        <v>75.0</v>
      </c>
      <c r="C623" s="1">
        <v>17000.0</v>
      </c>
      <c r="D623" s="1" t="s">
        <v>23</v>
      </c>
      <c r="E623" s="1">
        <v>20348.64</v>
      </c>
      <c r="F623" s="1">
        <v>4.0</v>
      </c>
      <c r="G623" s="1">
        <v>22.0</v>
      </c>
      <c r="H623" s="1">
        <v>5.0</v>
      </c>
      <c r="I623" s="1" t="s">
        <v>22</v>
      </c>
      <c r="J623" s="1">
        <v>0.669</v>
      </c>
      <c r="K623" s="1">
        <v>0.639</v>
      </c>
      <c r="L623" s="6">
        <f>if(J623&gt;QUARTILE!$B$3, "TOP", if(J623&lt;QUARTILE!$B$4, "BOTTOM", 0))</f>
        <v>0</v>
      </c>
      <c r="M623" s="6">
        <f t="shared" si="1"/>
        <v>2</v>
      </c>
      <c r="N623" s="6" t="str">
        <f t="shared" si="2"/>
        <v>Baby Boomer</v>
      </c>
      <c r="O623" s="6" t="str">
        <f t="shared" si="3"/>
        <v>Low Income</v>
      </c>
    </row>
    <row r="624" hidden="1">
      <c r="A624" s="1">
        <v>100622.0</v>
      </c>
      <c r="B624" s="1">
        <v>18.0</v>
      </c>
      <c r="C624" s="1">
        <v>20000.0</v>
      </c>
      <c r="D624" s="1" t="s">
        <v>25</v>
      </c>
      <c r="E624" s="1">
        <v>27858.86</v>
      </c>
      <c r="F624" s="1">
        <v>2.0</v>
      </c>
      <c r="G624" s="1">
        <v>21.0</v>
      </c>
      <c r="H624" s="1">
        <v>17.0</v>
      </c>
      <c r="I624" s="1" t="s">
        <v>18</v>
      </c>
      <c r="J624" s="1">
        <v>0.778</v>
      </c>
      <c r="K624" s="1">
        <v>0.452</v>
      </c>
      <c r="L624" s="6">
        <f>if(J624&gt;QUARTILE!$B$3, "TOP", if(J624&lt;QUARTILE!$B$4, "BOTTOM", 0))</f>
        <v>0</v>
      </c>
      <c r="M624" s="6">
        <f t="shared" si="1"/>
        <v>1</v>
      </c>
      <c r="N624" s="6" t="str">
        <f t="shared" si="2"/>
        <v>Millenial</v>
      </c>
      <c r="O624" s="6" t="str">
        <f t="shared" si="3"/>
        <v>Low Income</v>
      </c>
    </row>
    <row r="625" hidden="1">
      <c r="A625" s="1">
        <v>100623.0</v>
      </c>
      <c r="B625" s="1">
        <v>64.0</v>
      </c>
      <c r="C625" s="1">
        <v>33000.0</v>
      </c>
      <c r="D625" s="1" t="s">
        <v>27</v>
      </c>
      <c r="E625" s="1">
        <v>27852.72</v>
      </c>
      <c r="F625" s="1">
        <v>1.0</v>
      </c>
      <c r="G625" s="1">
        <v>30.0</v>
      </c>
      <c r="H625" s="1">
        <v>7.0</v>
      </c>
      <c r="I625" s="1" t="s">
        <v>22</v>
      </c>
      <c r="J625" s="1">
        <v>0.307</v>
      </c>
      <c r="K625" s="1">
        <v>0.992</v>
      </c>
      <c r="L625" s="6" t="str">
        <f>if(J625&gt;QUARTILE!$B$3, "TOP", if(J625&lt;QUARTILE!$B$4, "BOTTOM", 0))</f>
        <v>BOTTOM</v>
      </c>
      <c r="M625" s="6">
        <f t="shared" si="1"/>
        <v>2</v>
      </c>
      <c r="N625" s="6" t="str">
        <f t="shared" si="2"/>
        <v>Baby Boomer</v>
      </c>
      <c r="O625" s="6" t="str">
        <f t="shared" si="3"/>
        <v>Low Income</v>
      </c>
    </row>
    <row r="626" hidden="1">
      <c r="A626" s="1">
        <v>100624.0</v>
      </c>
      <c r="B626" s="1">
        <v>51.0</v>
      </c>
      <c r="C626" s="1">
        <v>27000.0</v>
      </c>
      <c r="D626" s="1" t="s">
        <v>23</v>
      </c>
      <c r="E626" s="1">
        <v>8030.54</v>
      </c>
      <c r="F626" s="1">
        <v>3.0</v>
      </c>
      <c r="G626" s="1">
        <v>15.0</v>
      </c>
      <c r="H626" s="1">
        <v>1.0</v>
      </c>
      <c r="I626" s="1" t="s">
        <v>22</v>
      </c>
      <c r="J626" s="1">
        <v>0.588</v>
      </c>
      <c r="K626" s="1">
        <v>0.272</v>
      </c>
      <c r="L626" s="6">
        <f>if(J626&gt;QUARTILE!$B$3, "TOP", if(J626&lt;QUARTILE!$B$4, "BOTTOM", 0))</f>
        <v>0</v>
      </c>
      <c r="M626" s="6">
        <f t="shared" si="1"/>
        <v>2</v>
      </c>
      <c r="N626" s="6" t="str">
        <f t="shared" si="2"/>
        <v>Gen X</v>
      </c>
      <c r="O626" s="6" t="str">
        <f t="shared" si="3"/>
        <v>Low Income</v>
      </c>
    </row>
    <row r="627" hidden="1">
      <c r="A627" s="1">
        <v>100625.0</v>
      </c>
      <c r="B627" s="1">
        <v>49.0</v>
      </c>
      <c r="C627" s="1">
        <v>26000.0</v>
      </c>
      <c r="D627" s="1" t="s">
        <v>24</v>
      </c>
      <c r="E627" s="1">
        <v>301.42</v>
      </c>
      <c r="F627" s="1">
        <v>4.0</v>
      </c>
      <c r="G627" s="1">
        <v>12.0</v>
      </c>
      <c r="H627" s="1">
        <v>12.0</v>
      </c>
      <c r="I627" s="1" t="s">
        <v>18</v>
      </c>
      <c r="J627" s="1">
        <v>0.648</v>
      </c>
      <c r="K627" s="1">
        <v>0.287</v>
      </c>
      <c r="L627" s="6">
        <f>if(J627&gt;QUARTILE!$B$3, "TOP", if(J627&lt;QUARTILE!$B$4, "BOTTOM", 0))</f>
        <v>0</v>
      </c>
      <c r="M627" s="6">
        <f t="shared" si="1"/>
        <v>1</v>
      </c>
      <c r="N627" s="6" t="str">
        <f t="shared" si="2"/>
        <v>Gen X</v>
      </c>
      <c r="O627" s="6" t="str">
        <f t="shared" si="3"/>
        <v>Low Income</v>
      </c>
    </row>
    <row r="628" hidden="1">
      <c r="A628" s="1">
        <v>100626.0</v>
      </c>
      <c r="B628" s="1">
        <v>79.0</v>
      </c>
      <c r="C628" s="1">
        <v>52000.0</v>
      </c>
      <c r="D628" s="1" t="s">
        <v>30</v>
      </c>
      <c r="E628" s="1">
        <v>1132.42</v>
      </c>
      <c r="F628" s="1">
        <v>1.0</v>
      </c>
      <c r="G628" s="1">
        <v>24.0</v>
      </c>
      <c r="H628" s="1">
        <v>9.0</v>
      </c>
      <c r="I628" s="1" t="s">
        <v>22</v>
      </c>
      <c r="J628" s="1">
        <v>0.563</v>
      </c>
      <c r="K628" s="1">
        <v>0.191</v>
      </c>
      <c r="L628" s="6">
        <f>if(J628&gt;QUARTILE!$B$3, "TOP", if(J628&lt;QUARTILE!$B$4, "BOTTOM", 0))</f>
        <v>0</v>
      </c>
      <c r="M628" s="6">
        <f t="shared" si="1"/>
        <v>2</v>
      </c>
      <c r="N628" s="6" t="str">
        <f t="shared" si="2"/>
        <v>Baby Boomer</v>
      </c>
      <c r="O628" s="6" t="str">
        <f t="shared" si="3"/>
        <v>Medium Income</v>
      </c>
    </row>
    <row r="629" hidden="1">
      <c r="A629" s="1">
        <v>100627.0</v>
      </c>
      <c r="B629" s="1">
        <v>71.0</v>
      </c>
      <c r="C629" s="1">
        <v>10000.0</v>
      </c>
      <c r="D629" s="1" t="s">
        <v>25</v>
      </c>
      <c r="E629" s="1">
        <v>6627.39</v>
      </c>
      <c r="F629" s="1">
        <v>1.0</v>
      </c>
      <c r="G629" s="1">
        <v>12.0</v>
      </c>
      <c r="H629" s="1">
        <v>3.0</v>
      </c>
      <c r="I629" s="1" t="s">
        <v>22</v>
      </c>
      <c r="J629" s="1">
        <v>0.591</v>
      </c>
      <c r="K629" s="1">
        <v>0.187</v>
      </c>
      <c r="L629" s="6">
        <f>if(J629&gt;QUARTILE!$B$3, "TOP", if(J629&lt;QUARTILE!$B$4, "BOTTOM", 0))</f>
        <v>0</v>
      </c>
      <c r="M629" s="6">
        <f t="shared" si="1"/>
        <v>2</v>
      </c>
      <c r="N629" s="6" t="str">
        <f t="shared" si="2"/>
        <v>Baby Boomer</v>
      </c>
      <c r="O629" s="6" t="str">
        <f t="shared" si="3"/>
        <v>Low Income</v>
      </c>
    </row>
    <row r="630" hidden="1">
      <c r="A630" s="1">
        <v>100628.0</v>
      </c>
      <c r="B630" s="1">
        <v>65.0</v>
      </c>
      <c r="C630" s="1">
        <v>23000.0</v>
      </c>
      <c r="D630" s="1" t="s">
        <v>24</v>
      </c>
      <c r="E630" s="1">
        <v>23394.21</v>
      </c>
      <c r="F630" s="1">
        <v>2.0</v>
      </c>
      <c r="G630" s="1">
        <v>18.0</v>
      </c>
      <c r="H630" s="1">
        <v>4.0</v>
      </c>
      <c r="I630" s="1" t="s">
        <v>22</v>
      </c>
      <c r="J630" s="1">
        <v>0.075</v>
      </c>
      <c r="K630" s="1">
        <v>0.188</v>
      </c>
      <c r="L630" s="6" t="str">
        <f>if(J630&gt;QUARTILE!$B$3, "TOP", if(J630&lt;QUARTILE!$B$4, "BOTTOM", 0))</f>
        <v>BOTTOM</v>
      </c>
      <c r="M630" s="6">
        <f t="shared" si="1"/>
        <v>2</v>
      </c>
      <c r="N630" s="6" t="str">
        <f t="shared" si="2"/>
        <v>Baby Boomer</v>
      </c>
      <c r="O630" s="6" t="str">
        <f t="shared" si="3"/>
        <v>Low Income</v>
      </c>
    </row>
    <row r="631" hidden="1">
      <c r="A631" s="1">
        <v>100629.0</v>
      </c>
      <c r="B631" s="1">
        <v>42.0</v>
      </c>
      <c r="C631" s="1">
        <v>16000.0</v>
      </c>
      <c r="D631" s="1" t="s">
        <v>23</v>
      </c>
      <c r="E631" s="1">
        <v>47435.09</v>
      </c>
      <c r="F631" s="1">
        <v>1.0</v>
      </c>
      <c r="G631" s="1">
        <v>23.0</v>
      </c>
      <c r="H631" s="1">
        <v>15.0</v>
      </c>
      <c r="I631" s="1" t="s">
        <v>18</v>
      </c>
      <c r="J631" s="1">
        <v>1.0</v>
      </c>
      <c r="K631" s="1">
        <v>0.511</v>
      </c>
      <c r="L631" s="6" t="str">
        <f>if(J631&gt;QUARTILE!$B$3, "TOP", if(J631&lt;QUARTILE!$B$4, "BOTTOM", 0))</f>
        <v>TOP</v>
      </c>
      <c r="M631" s="6">
        <f t="shared" si="1"/>
        <v>1</v>
      </c>
      <c r="N631" s="6" t="str">
        <f t="shared" si="2"/>
        <v>Gen X</v>
      </c>
      <c r="O631" s="6" t="str">
        <f t="shared" si="3"/>
        <v>Low Income</v>
      </c>
    </row>
    <row r="632" hidden="1">
      <c r="A632" s="1">
        <v>100630.0</v>
      </c>
      <c r="B632" s="1">
        <v>57.0</v>
      </c>
      <c r="C632" s="1">
        <v>52000.0</v>
      </c>
      <c r="D632" s="1" t="s">
        <v>23</v>
      </c>
      <c r="E632" s="1">
        <v>63785.5</v>
      </c>
      <c r="F632" s="1">
        <v>4.0</v>
      </c>
      <c r="G632" s="1">
        <v>21.0</v>
      </c>
      <c r="H632" s="1">
        <v>6.0</v>
      </c>
      <c r="I632" s="1" t="s">
        <v>18</v>
      </c>
      <c r="J632" s="1">
        <v>0.629</v>
      </c>
      <c r="K632" s="1">
        <v>0.144</v>
      </c>
      <c r="L632" s="6">
        <f>if(J632&gt;QUARTILE!$B$3, "TOP", if(J632&lt;QUARTILE!$B$4, "BOTTOM", 0))</f>
        <v>0</v>
      </c>
      <c r="M632" s="6">
        <f t="shared" si="1"/>
        <v>1</v>
      </c>
      <c r="N632" s="6" t="str">
        <f t="shared" si="2"/>
        <v>Gen X</v>
      </c>
      <c r="O632" s="6" t="str">
        <f t="shared" si="3"/>
        <v>Medium Income</v>
      </c>
    </row>
    <row r="633" hidden="1">
      <c r="A633" s="1">
        <v>100631.0</v>
      </c>
      <c r="B633" s="1">
        <v>62.0</v>
      </c>
      <c r="C633" s="1">
        <v>6000.0</v>
      </c>
      <c r="D633" s="1" t="s">
        <v>23</v>
      </c>
      <c r="E633" s="1">
        <v>523.77</v>
      </c>
      <c r="F633" s="1">
        <v>4.0</v>
      </c>
      <c r="G633" s="1">
        <v>25.0</v>
      </c>
      <c r="H633" s="1">
        <v>5.0</v>
      </c>
      <c r="I633" s="1" t="s">
        <v>22</v>
      </c>
      <c r="J633" s="1">
        <v>0.255</v>
      </c>
      <c r="K633" s="1">
        <v>0.902</v>
      </c>
      <c r="L633" s="6" t="str">
        <f>if(J633&gt;QUARTILE!$B$3, "TOP", if(J633&lt;QUARTILE!$B$4, "BOTTOM", 0))</f>
        <v>BOTTOM</v>
      </c>
      <c r="M633" s="6">
        <f t="shared" si="1"/>
        <v>2</v>
      </c>
      <c r="N633" s="6" t="str">
        <f t="shared" si="2"/>
        <v>Baby Boomer</v>
      </c>
      <c r="O633" s="6" t="str">
        <f t="shared" si="3"/>
        <v>Low Income</v>
      </c>
    </row>
    <row r="634" hidden="1">
      <c r="A634" s="1">
        <v>100632.0</v>
      </c>
      <c r="B634" s="1">
        <v>70.0</v>
      </c>
      <c r="C634" s="1">
        <v>6000.0</v>
      </c>
      <c r="D634" s="1" t="s">
        <v>27</v>
      </c>
      <c r="E634" s="1">
        <v>92278.66</v>
      </c>
      <c r="F634" s="1">
        <v>1.0</v>
      </c>
      <c r="G634" s="1">
        <v>18.0</v>
      </c>
      <c r="H634" s="1">
        <v>3.0</v>
      </c>
      <c r="I634" s="1" t="s">
        <v>18</v>
      </c>
      <c r="J634" s="1">
        <v>0.58</v>
      </c>
      <c r="K634" s="1">
        <v>0.717</v>
      </c>
      <c r="L634" s="6">
        <f>if(J634&gt;QUARTILE!$B$3, "TOP", if(J634&lt;QUARTILE!$B$4, "BOTTOM", 0))</f>
        <v>0</v>
      </c>
      <c r="M634" s="6">
        <f t="shared" si="1"/>
        <v>1</v>
      </c>
      <c r="N634" s="6" t="str">
        <f t="shared" si="2"/>
        <v>Baby Boomer</v>
      </c>
      <c r="O634" s="6" t="str">
        <f t="shared" si="3"/>
        <v>Low Income</v>
      </c>
    </row>
    <row r="635" hidden="1">
      <c r="A635" s="1">
        <v>100633.0</v>
      </c>
      <c r="B635" s="1">
        <v>18.0</v>
      </c>
      <c r="C635" s="1">
        <v>26000.0</v>
      </c>
      <c r="D635" s="1" t="s">
        <v>23</v>
      </c>
      <c r="E635" s="1">
        <v>7786.83</v>
      </c>
      <c r="F635" s="1">
        <v>2.0</v>
      </c>
      <c r="G635" s="1">
        <v>17.0</v>
      </c>
      <c r="H635" s="1">
        <v>16.0</v>
      </c>
      <c r="I635" s="1" t="s">
        <v>18</v>
      </c>
      <c r="J635" s="1">
        <v>0.367</v>
      </c>
      <c r="K635" s="1">
        <v>0.161</v>
      </c>
      <c r="L635" s="6">
        <f>if(J635&gt;QUARTILE!$B$3, "TOP", if(J635&lt;QUARTILE!$B$4, "BOTTOM", 0))</f>
        <v>0</v>
      </c>
      <c r="M635" s="6">
        <f t="shared" si="1"/>
        <v>1</v>
      </c>
      <c r="N635" s="6" t="str">
        <f t="shared" si="2"/>
        <v>Millenial</v>
      </c>
      <c r="O635" s="6" t="str">
        <f t="shared" si="3"/>
        <v>Low Income</v>
      </c>
    </row>
    <row r="636" hidden="1">
      <c r="A636" s="1">
        <v>100634.0</v>
      </c>
      <c r="B636" s="1">
        <v>33.0</v>
      </c>
      <c r="C636" s="1">
        <v>43000.0</v>
      </c>
      <c r="D636" s="1" t="s">
        <v>24</v>
      </c>
      <c r="E636" s="1">
        <v>37024.61</v>
      </c>
      <c r="F636" s="1">
        <v>4.0</v>
      </c>
      <c r="G636" s="1">
        <v>30.0</v>
      </c>
      <c r="H636" s="1">
        <v>8.0</v>
      </c>
      <c r="I636" s="1" t="s">
        <v>18</v>
      </c>
      <c r="J636" s="1">
        <v>0.492</v>
      </c>
      <c r="K636" s="1">
        <v>0.684</v>
      </c>
      <c r="L636" s="6">
        <f>if(J636&gt;QUARTILE!$B$3, "TOP", if(J636&lt;QUARTILE!$B$4, "BOTTOM", 0))</f>
        <v>0</v>
      </c>
      <c r="M636" s="6">
        <f t="shared" si="1"/>
        <v>1</v>
      </c>
      <c r="N636" s="6" t="str">
        <f t="shared" si="2"/>
        <v>Gen X</v>
      </c>
      <c r="O636" s="6" t="str">
        <f t="shared" si="3"/>
        <v>Low Income</v>
      </c>
    </row>
    <row r="637" hidden="1">
      <c r="A637" s="1">
        <v>100635.0</v>
      </c>
      <c r="B637" s="1">
        <v>78.0</v>
      </c>
      <c r="C637" s="1">
        <v>35000.0</v>
      </c>
      <c r="D637" s="1" t="s">
        <v>23</v>
      </c>
      <c r="E637" s="1">
        <v>3976.23</v>
      </c>
      <c r="F637" s="1">
        <v>3.0</v>
      </c>
      <c r="G637" s="1">
        <v>24.0</v>
      </c>
      <c r="H637" s="1">
        <v>5.0</v>
      </c>
      <c r="I637" s="1" t="s">
        <v>22</v>
      </c>
      <c r="J637" s="1">
        <v>0.613</v>
      </c>
      <c r="K637" s="1">
        <v>0.346</v>
      </c>
      <c r="L637" s="6">
        <f>if(J637&gt;QUARTILE!$B$3, "TOP", if(J637&lt;QUARTILE!$B$4, "BOTTOM", 0))</f>
        <v>0</v>
      </c>
      <c r="M637" s="6">
        <f t="shared" si="1"/>
        <v>2</v>
      </c>
      <c r="N637" s="6" t="str">
        <f t="shared" si="2"/>
        <v>Baby Boomer</v>
      </c>
      <c r="O637" s="6" t="str">
        <f t="shared" si="3"/>
        <v>Low Income</v>
      </c>
    </row>
    <row r="638" hidden="1">
      <c r="A638" s="1">
        <v>100636.0</v>
      </c>
      <c r="B638" s="1">
        <v>56.0</v>
      </c>
      <c r="C638" s="1">
        <v>14000.0</v>
      </c>
      <c r="D638" s="1" t="s">
        <v>23</v>
      </c>
      <c r="E638" s="1">
        <v>1299.27</v>
      </c>
      <c r="F638" s="1">
        <v>5.0</v>
      </c>
      <c r="G638" s="1">
        <v>23.0</v>
      </c>
      <c r="H638" s="1">
        <v>4.0</v>
      </c>
      <c r="I638" s="1" t="s">
        <v>22</v>
      </c>
      <c r="J638" s="1">
        <v>0.328</v>
      </c>
      <c r="K638" s="1">
        <v>0.178</v>
      </c>
      <c r="L638" s="6">
        <f>if(J638&gt;QUARTILE!$B$3, "TOP", if(J638&lt;QUARTILE!$B$4, "BOTTOM", 0))</f>
        <v>0</v>
      </c>
      <c r="M638" s="6">
        <f t="shared" si="1"/>
        <v>2</v>
      </c>
      <c r="N638" s="6" t="str">
        <f t="shared" si="2"/>
        <v>Gen X</v>
      </c>
      <c r="O638" s="6" t="str">
        <f t="shared" si="3"/>
        <v>Low Income</v>
      </c>
    </row>
    <row r="639" hidden="1">
      <c r="A639" s="1">
        <v>100637.0</v>
      </c>
      <c r="B639" s="1">
        <v>80.0</v>
      </c>
      <c r="C639" s="1">
        <v>54000.0</v>
      </c>
      <c r="D639" s="1" t="s">
        <v>17</v>
      </c>
      <c r="E639" s="1">
        <v>9507.74</v>
      </c>
      <c r="F639" s="1">
        <v>2.0</v>
      </c>
      <c r="G639" s="1">
        <v>15.0</v>
      </c>
      <c r="H639" s="1">
        <v>4.0</v>
      </c>
      <c r="I639" s="1" t="s">
        <v>22</v>
      </c>
      <c r="J639" s="1">
        <v>0.766</v>
      </c>
      <c r="K639" s="1">
        <v>0.782</v>
      </c>
      <c r="L639" s="6">
        <f>if(J639&gt;QUARTILE!$B$3, "TOP", if(J639&lt;QUARTILE!$B$4, "BOTTOM", 0))</f>
        <v>0</v>
      </c>
      <c r="M639" s="6">
        <f t="shared" si="1"/>
        <v>2</v>
      </c>
      <c r="N639" s="6" t="str">
        <f t="shared" si="2"/>
        <v>Silent</v>
      </c>
      <c r="O639" s="6" t="str">
        <f t="shared" si="3"/>
        <v>Medium Income</v>
      </c>
    </row>
    <row r="640" hidden="1">
      <c r="A640" s="1">
        <v>100638.0</v>
      </c>
      <c r="B640" s="1">
        <v>22.0</v>
      </c>
      <c r="C640" s="1">
        <v>11000.0</v>
      </c>
      <c r="D640" s="1" t="s">
        <v>23</v>
      </c>
      <c r="E640" s="1">
        <v>39169.33</v>
      </c>
      <c r="F640" s="1">
        <v>2.0</v>
      </c>
      <c r="G640" s="1">
        <v>26.0</v>
      </c>
      <c r="H640" s="1">
        <v>15.0</v>
      </c>
      <c r="I640" s="1" t="s">
        <v>22</v>
      </c>
      <c r="J640" s="1">
        <v>0.582</v>
      </c>
      <c r="K640" s="1">
        <v>0.757</v>
      </c>
      <c r="L640" s="6">
        <f>if(J640&gt;QUARTILE!$B$3, "TOP", if(J640&lt;QUARTILE!$B$4, "BOTTOM", 0))</f>
        <v>0</v>
      </c>
      <c r="M640" s="6">
        <f t="shared" si="1"/>
        <v>2</v>
      </c>
      <c r="N640" s="6" t="str">
        <f t="shared" si="2"/>
        <v>Millenial</v>
      </c>
      <c r="O640" s="6" t="str">
        <f t="shared" si="3"/>
        <v>Low Income</v>
      </c>
    </row>
    <row r="641" hidden="1">
      <c r="A641" s="1">
        <v>100639.0</v>
      </c>
      <c r="B641" s="1">
        <v>39.0</v>
      </c>
      <c r="C641" s="1">
        <v>48000.0</v>
      </c>
      <c r="D641" s="1" t="s">
        <v>23</v>
      </c>
      <c r="E641" s="1">
        <v>4990.39</v>
      </c>
      <c r="F641" s="1">
        <v>5.0</v>
      </c>
      <c r="G641" s="1">
        <v>23.0</v>
      </c>
      <c r="H641" s="1">
        <v>10.0</v>
      </c>
      <c r="I641" s="1" t="s">
        <v>22</v>
      </c>
      <c r="J641" s="1">
        <v>0.134</v>
      </c>
      <c r="K641" s="1">
        <v>0.91</v>
      </c>
      <c r="L641" s="6" t="str">
        <f>if(J641&gt;QUARTILE!$B$3, "TOP", if(J641&lt;QUARTILE!$B$4, "BOTTOM", 0))</f>
        <v>BOTTOM</v>
      </c>
      <c r="M641" s="6">
        <f t="shared" si="1"/>
        <v>2</v>
      </c>
      <c r="N641" s="6" t="str">
        <f t="shared" si="2"/>
        <v>Gen X</v>
      </c>
      <c r="O641" s="6" t="str">
        <f t="shared" si="3"/>
        <v>Medium Income</v>
      </c>
    </row>
    <row r="642" hidden="1">
      <c r="A642" s="1">
        <v>100640.0</v>
      </c>
      <c r="B642" s="1">
        <v>46.0</v>
      </c>
      <c r="C642" s="1">
        <v>11000.0</v>
      </c>
      <c r="D642" s="1" t="s">
        <v>27</v>
      </c>
      <c r="E642" s="1">
        <v>3343.71</v>
      </c>
      <c r="F642" s="1">
        <v>5.0</v>
      </c>
      <c r="G642" s="1">
        <v>21.0</v>
      </c>
      <c r="H642" s="1">
        <v>6.0</v>
      </c>
      <c r="I642" s="1" t="s">
        <v>22</v>
      </c>
      <c r="J642" s="1">
        <v>0.887</v>
      </c>
      <c r="K642" s="1">
        <v>0.37</v>
      </c>
      <c r="L642" s="6" t="str">
        <f>if(J642&gt;QUARTILE!$B$3, "TOP", if(J642&lt;QUARTILE!$B$4, "BOTTOM", 0))</f>
        <v>TOP</v>
      </c>
      <c r="M642" s="6">
        <f t="shared" si="1"/>
        <v>2</v>
      </c>
      <c r="N642" s="6" t="str">
        <f t="shared" si="2"/>
        <v>Gen X</v>
      </c>
      <c r="O642" s="6" t="str">
        <f t="shared" si="3"/>
        <v>Low Income</v>
      </c>
    </row>
    <row r="643" hidden="1">
      <c r="A643" s="1">
        <v>100641.0</v>
      </c>
      <c r="B643" s="1">
        <v>72.0</v>
      </c>
      <c r="C643" s="1">
        <v>18000.0</v>
      </c>
      <c r="D643" s="1" t="s">
        <v>23</v>
      </c>
      <c r="E643" s="1">
        <v>48115.48</v>
      </c>
      <c r="F643" s="1">
        <v>4.0</v>
      </c>
      <c r="G643" s="1">
        <v>15.0</v>
      </c>
      <c r="H643" s="1">
        <v>4.0</v>
      </c>
      <c r="I643" s="1" t="s">
        <v>18</v>
      </c>
      <c r="J643" s="1">
        <v>0.627</v>
      </c>
      <c r="K643" s="1">
        <v>0.412</v>
      </c>
      <c r="L643" s="6">
        <f>if(J643&gt;QUARTILE!$B$3, "TOP", if(J643&lt;QUARTILE!$B$4, "BOTTOM", 0))</f>
        <v>0</v>
      </c>
      <c r="M643" s="6">
        <f t="shared" si="1"/>
        <v>1</v>
      </c>
      <c r="N643" s="6" t="str">
        <f t="shared" si="2"/>
        <v>Baby Boomer</v>
      </c>
      <c r="O643" s="6" t="str">
        <f t="shared" si="3"/>
        <v>Low Income</v>
      </c>
    </row>
    <row r="644" hidden="1">
      <c r="A644" s="1">
        <v>100642.0</v>
      </c>
      <c r="B644" s="1">
        <v>20.0</v>
      </c>
      <c r="C644" s="1">
        <v>32000.0</v>
      </c>
      <c r="D644" s="1" t="s">
        <v>23</v>
      </c>
      <c r="E644" s="1">
        <v>55721.49</v>
      </c>
      <c r="F644" s="1">
        <v>1.0</v>
      </c>
      <c r="G644" s="1">
        <v>23.0</v>
      </c>
      <c r="H644" s="1">
        <v>15.0</v>
      </c>
      <c r="I644" s="1" t="s">
        <v>18</v>
      </c>
      <c r="J644" s="1">
        <v>1.0</v>
      </c>
      <c r="K644" s="1">
        <v>0.515</v>
      </c>
      <c r="L644" s="6" t="str">
        <f>if(J644&gt;QUARTILE!$B$3, "TOP", if(J644&lt;QUARTILE!$B$4, "BOTTOM", 0))</f>
        <v>TOP</v>
      </c>
      <c r="M644" s="6">
        <f t="shared" si="1"/>
        <v>1</v>
      </c>
      <c r="N644" s="6" t="str">
        <f t="shared" si="2"/>
        <v>Millenial</v>
      </c>
      <c r="O644" s="6" t="str">
        <f t="shared" si="3"/>
        <v>Low Income</v>
      </c>
    </row>
    <row r="645" hidden="1">
      <c r="A645" s="1">
        <v>100643.0</v>
      </c>
      <c r="B645" s="1">
        <v>29.0</v>
      </c>
      <c r="C645" s="1">
        <v>9000.0</v>
      </c>
      <c r="D645" s="1" t="s">
        <v>23</v>
      </c>
      <c r="E645" s="1">
        <v>252.55</v>
      </c>
      <c r="F645" s="1">
        <v>1.0</v>
      </c>
      <c r="G645" s="1">
        <v>23.0</v>
      </c>
      <c r="H645" s="1">
        <v>14.0</v>
      </c>
      <c r="I645" s="1" t="s">
        <v>22</v>
      </c>
      <c r="J645" s="1">
        <v>0.431</v>
      </c>
      <c r="K645" s="1">
        <v>0.628</v>
      </c>
      <c r="L645" s="6">
        <f>if(J645&gt;QUARTILE!$B$3, "TOP", if(J645&lt;QUARTILE!$B$4, "BOTTOM", 0))</f>
        <v>0</v>
      </c>
      <c r="M645" s="6">
        <f t="shared" si="1"/>
        <v>2</v>
      </c>
      <c r="N645" s="6" t="str">
        <f t="shared" si="2"/>
        <v>Millenial</v>
      </c>
      <c r="O645" s="6" t="str">
        <f t="shared" si="3"/>
        <v>Low Income</v>
      </c>
    </row>
    <row r="646" hidden="1">
      <c r="A646" s="1">
        <v>100644.0</v>
      </c>
      <c r="B646" s="1">
        <v>43.0</v>
      </c>
      <c r="C646" s="1">
        <v>53000.0</v>
      </c>
      <c r="D646" s="1" t="s">
        <v>25</v>
      </c>
      <c r="E646" s="1">
        <v>25997.62</v>
      </c>
      <c r="F646" s="1">
        <v>3.0</v>
      </c>
      <c r="G646" s="1">
        <v>19.0</v>
      </c>
      <c r="H646" s="1">
        <v>7.0</v>
      </c>
      <c r="I646" s="1" t="s">
        <v>22</v>
      </c>
      <c r="J646" s="1">
        <v>0.693</v>
      </c>
      <c r="K646" s="1">
        <v>0.402</v>
      </c>
      <c r="L646" s="6">
        <f>if(J646&gt;QUARTILE!$B$3, "TOP", if(J646&lt;QUARTILE!$B$4, "BOTTOM", 0))</f>
        <v>0</v>
      </c>
      <c r="M646" s="6">
        <f t="shared" si="1"/>
        <v>2</v>
      </c>
      <c r="N646" s="6" t="str">
        <f t="shared" si="2"/>
        <v>Gen X</v>
      </c>
      <c r="O646" s="6" t="str">
        <f t="shared" si="3"/>
        <v>Medium Income</v>
      </c>
    </row>
    <row r="647" hidden="1">
      <c r="A647" s="1">
        <v>100645.0</v>
      </c>
      <c r="B647" s="1">
        <v>33.0</v>
      </c>
      <c r="C647" s="1">
        <v>18000.0</v>
      </c>
      <c r="D647" s="1" t="s">
        <v>30</v>
      </c>
      <c r="E647" s="1">
        <v>7398.32</v>
      </c>
      <c r="F647" s="1">
        <v>1.0</v>
      </c>
      <c r="G647" s="1">
        <v>19.0</v>
      </c>
      <c r="H647" s="1">
        <v>11.0</v>
      </c>
      <c r="I647" s="1" t="s">
        <v>22</v>
      </c>
      <c r="J647" s="1">
        <v>0.874</v>
      </c>
      <c r="K647" s="1">
        <v>0.152</v>
      </c>
      <c r="L647" s="6" t="str">
        <f>if(J647&gt;QUARTILE!$B$3, "TOP", if(J647&lt;QUARTILE!$B$4, "BOTTOM", 0))</f>
        <v>TOP</v>
      </c>
      <c r="M647" s="6">
        <f t="shared" si="1"/>
        <v>2</v>
      </c>
      <c r="N647" s="6" t="str">
        <f t="shared" si="2"/>
        <v>Gen X</v>
      </c>
      <c r="O647" s="6" t="str">
        <f t="shared" si="3"/>
        <v>Low Income</v>
      </c>
    </row>
    <row r="648" hidden="1">
      <c r="A648" s="1">
        <v>100646.0</v>
      </c>
      <c r="B648" s="1">
        <v>68.0</v>
      </c>
      <c r="C648" s="1">
        <v>24000.0</v>
      </c>
      <c r="D648" s="1" t="s">
        <v>17</v>
      </c>
      <c r="E648" s="1">
        <v>9390.61</v>
      </c>
      <c r="F648" s="1">
        <v>3.0</v>
      </c>
      <c r="G648" s="1">
        <v>17.0</v>
      </c>
      <c r="H648" s="1">
        <v>6.0</v>
      </c>
      <c r="I648" s="1" t="s">
        <v>22</v>
      </c>
      <c r="J648" s="1">
        <v>0.462</v>
      </c>
      <c r="K648" s="1">
        <v>0.07</v>
      </c>
      <c r="L648" s="6">
        <f>if(J648&gt;QUARTILE!$B$3, "TOP", if(J648&lt;QUARTILE!$B$4, "BOTTOM", 0))</f>
        <v>0</v>
      </c>
      <c r="M648" s="6">
        <f t="shared" si="1"/>
        <v>2</v>
      </c>
      <c r="N648" s="6" t="str">
        <f t="shared" si="2"/>
        <v>Baby Boomer</v>
      </c>
      <c r="O648" s="6" t="str">
        <f t="shared" si="3"/>
        <v>Low Income</v>
      </c>
    </row>
    <row r="649" hidden="1">
      <c r="A649" s="1">
        <v>100647.0</v>
      </c>
      <c r="B649" s="1">
        <v>54.0</v>
      </c>
      <c r="C649" s="1">
        <v>44000.0</v>
      </c>
      <c r="D649" s="1" t="s">
        <v>23</v>
      </c>
      <c r="E649" s="1">
        <v>12663.74</v>
      </c>
      <c r="F649" s="1">
        <v>3.0</v>
      </c>
      <c r="G649" s="1">
        <v>24.0</v>
      </c>
      <c r="H649" s="1">
        <v>11.0</v>
      </c>
      <c r="I649" s="1" t="s">
        <v>22</v>
      </c>
      <c r="J649" s="1">
        <v>0.683</v>
      </c>
      <c r="K649" s="1">
        <v>0.906</v>
      </c>
      <c r="L649" s="6">
        <f>if(J649&gt;QUARTILE!$B$3, "TOP", if(J649&lt;QUARTILE!$B$4, "BOTTOM", 0))</f>
        <v>0</v>
      </c>
      <c r="M649" s="6">
        <f t="shared" si="1"/>
        <v>2</v>
      </c>
      <c r="N649" s="6" t="str">
        <f t="shared" si="2"/>
        <v>Gen X</v>
      </c>
      <c r="O649" s="6" t="str">
        <f t="shared" si="3"/>
        <v>Low Income</v>
      </c>
    </row>
    <row r="650" hidden="1">
      <c r="A650" s="1">
        <v>100648.0</v>
      </c>
      <c r="B650" s="1">
        <v>39.0</v>
      </c>
      <c r="C650" s="1">
        <v>14000.0</v>
      </c>
      <c r="D650" s="1" t="s">
        <v>25</v>
      </c>
      <c r="E650" s="1">
        <v>11130.1</v>
      </c>
      <c r="F650" s="1">
        <v>2.0</v>
      </c>
      <c r="G650" s="1">
        <v>15.0</v>
      </c>
      <c r="H650" s="1">
        <v>11.0</v>
      </c>
      <c r="I650" s="1" t="s">
        <v>18</v>
      </c>
      <c r="J650" s="1">
        <v>0.297</v>
      </c>
      <c r="K650" s="1">
        <v>0.367</v>
      </c>
      <c r="L650" s="6" t="str">
        <f>if(J650&gt;QUARTILE!$B$3, "TOP", if(J650&lt;QUARTILE!$B$4, "BOTTOM", 0))</f>
        <v>BOTTOM</v>
      </c>
      <c r="M650" s="6">
        <f t="shared" si="1"/>
        <v>1</v>
      </c>
      <c r="N650" s="6" t="str">
        <f t="shared" si="2"/>
        <v>Gen X</v>
      </c>
      <c r="O650" s="6" t="str">
        <f t="shared" si="3"/>
        <v>Low Income</v>
      </c>
    </row>
    <row r="651" hidden="1">
      <c r="A651" s="1">
        <v>100649.0</v>
      </c>
      <c r="B651" s="1">
        <v>74.0</v>
      </c>
      <c r="C651" s="1">
        <v>42000.0</v>
      </c>
      <c r="D651" s="1" t="s">
        <v>25</v>
      </c>
      <c r="E651" s="1">
        <v>14471.05</v>
      </c>
      <c r="F651" s="1">
        <v>2.0</v>
      </c>
      <c r="G651" s="1">
        <v>27.0</v>
      </c>
      <c r="H651" s="1">
        <v>3.0</v>
      </c>
      <c r="I651" s="1" t="s">
        <v>22</v>
      </c>
      <c r="J651" s="1">
        <v>0.288</v>
      </c>
      <c r="K651" s="1">
        <v>0.181</v>
      </c>
      <c r="L651" s="6" t="str">
        <f>if(J651&gt;QUARTILE!$B$3, "TOP", if(J651&lt;QUARTILE!$B$4, "BOTTOM", 0))</f>
        <v>BOTTOM</v>
      </c>
      <c r="M651" s="6">
        <f t="shared" si="1"/>
        <v>2</v>
      </c>
      <c r="N651" s="6" t="str">
        <f t="shared" si="2"/>
        <v>Baby Boomer</v>
      </c>
      <c r="O651" s="6" t="str">
        <f t="shared" si="3"/>
        <v>Low Income</v>
      </c>
    </row>
    <row r="652" hidden="1">
      <c r="A652" s="1">
        <v>100650.0</v>
      </c>
      <c r="B652" s="1">
        <v>46.0</v>
      </c>
      <c r="C652" s="1">
        <v>59000.0</v>
      </c>
      <c r="D652" s="1" t="s">
        <v>30</v>
      </c>
      <c r="E652" s="1">
        <v>17462.79</v>
      </c>
      <c r="F652" s="1">
        <v>4.0</v>
      </c>
      <c r="G652" s="1">
        <v>21.0</v>
      </c>
      <c r="H652" s="1">
        <v>11.0</v>
      </c>
      <c r="I652" s="1" t="s">
        <v>18</v>
      </c>
      <c r="J652" s="1">
        <v>0.643</v>
      </c>
      <c r="K652" s="1">
        <v>0.934</v>
      </c>
      <c r="L652" s="6">
        <f>if(J652&gt;QUARTILE!$B$3, "TOP", if(J652&lt;QUARTILE!$B$4, "BOTTOM", 0))</f>
        <v>0</v>
      </c>
      <c r="M652" s="6">
        <f t="shared" si="1"/>
        <v>1</v>
      </c>
      <c r="N652" s="6" t="str">
        <f t="shared" si="2"/>
        <v>Gen X</v>
      </c>
      <c r="O652" s="6" t="str">
        <f t="shared" si="3"/>
        <v>Medium Income</v>
      </c>
    </row>
    <row r="653" hidden="1">
      <c r="A653" s="1">
        <v>100651.0</v>
      </c>
      <c r="B653" s="1">
        <v>31.0</v>
      </c>
      <c r="C653" s="1">
        <v>15000.0</v>
      </c>
      <c r="D653" s="1" t="s">
        <v>23</v>
      </c>
      <c r="E653" s="1">
        <v>12532.04</v>
      </c>
      <c r="F653" s="1">
        <v>5.0</v>
      </c>
      <c r="G653" s="1">
        <v>29.0</v>
      </c>
      <c r="H653" s="1">
        <v>5.0</v>
      </c>
      <c r="I653" s="1" t="s">
        <v>22</v>
      </c>
      <c r="J653" s="1">
        <v>0.663</v>
      </c>
      <c r="K653" s="1">
        <v>0.753</v>
      </c>
      <c r="L653" s="6">
        <f>if(J653&gt;QUARTILE!$B$3, "TOP", if(J653&lt;QUARTILE!$B$4, "BOTTOM", 0))</f>
        <v>0</v>
      </c>
      <c r="M653" s="6">
        <f t="shared" si="1"/>
        <v>2</v>
      </c>
      <c r="N653" s="6" t="str">
        <f t="shared" si="2"/>
        <v>Gen X</v>
      </c>
      <c r="O653" s="6" t="str">
        <f t="shared" si="3"/>
        <v>Low Income</v>
      </c>
    </row>
    <row r="654" hidden="1">
      <c r="A654" s="1">
        <v>100652.0</v>
      </c>
      <c r="B654" s="1">
        <v>45.0</v>
      </c>
      <c r="C654" s="1">
        <v>50000.0</v>
      </c>
      <c r="D654" s="1" t="s">
        <v>25</v>
      </c>
      <c r="E654" s="1">
        <v>24183.96</v>
      </c>
      <c r="F654" s="1">
        <v>5.0</v>
      </c>
      <c r="G654" s="1">
        <v>24.0</v>
      </c>
      <c r="H654" s="1">
        <v>12.0</v>
      </c>
      <c r="I654" s="1" t="s">
        <v>22</v>
      </c>
      <c r="J654" s="1">
        <v>0.706</v>
      </c>
      <c r="K654" s="1">
        <v>0.931</v>
      </c>
      <c r="L654" s="6">
        <f>if(J654&gt;QUARTILE!$B$3, "TOP", if(J654&lt;QUARTILE!$B$4, "BOTTOM", 0))</f>
        <v>0</v>
      </c>
      <c r="M654" s="6">
        <f t="shared" si="1"/>
        <v>2</v>
      </c>
      <c r="N654" s="6" t="str">
        <f t="shared" si="2"/>
        <v>Gen X</v>
      </c>
      <c r="O654" s="6" t="str">
        <f t="shared" si="3"/>
        <v>Medium Income</v>
      </c>
    </row>
    <row r="655" hidden="1">
      <c r="A655" s="1">
        <v>100653.0</v>
      </c>
      <c r="B655" s="1">
        <v>22.0</v>
      </c>
      <c r="C655" s="1">
        <v>8000.0</v>
      </c>
      <c r="D655" s="1" t="s">
        <v>27</v>
      </c>
      <c r="E655" s="1">
        <v>25359.68</v>
      </c>
      <c r="F655" s="1">
        <v>3.0</v>
      </c>
      <c r="G655" s="1">
        <v>19.0</v>
      </c>
      <c r="H655" s="1">
        <v>15.0</v>
      </c>
      <c r="I655" s="1" t="s">
        <v>22</v>
      </c>
      <c r="J655" s="1">
        <v>0.769</v>
      </c>
      <c r="K655" s="1">
        <v>0.279</v>
      </c>
      <c r="L655" s="6">
        <f>if(J655&gt;QUARTILE!$B$3, "TOP", if(J655&lt;QUARTILE!$B$4, "BOTTOM", 0))</f>
        <v>0</v>
      </c>
      <c r="M655" s="6">
        <f t="shared" si="1"/>
        <v>2</v>
      </c>
      <c r="N655" s="6" t="str">
        <f t="shared" si="2"/>
        <v>Millenial</v>
      </c>
      <c r="O655" s="6" t="str">
        <f t="shared" si="3"/>
        <v>Low Income</v>
      </c>
    </row>
    <row r="656" hidden="1">
      <c r="A656" s="1">
        <v>100654.0</v>
      </c>
      <c r="B656" s="1">
        <v>64.0</v>
      </c>
      <c r="C656" s="1">
        <v>28000.0</v>
      </c>
      <c r="D656" s="1" t="s">
        <v>30</v>
      </c>
      <c r="E656" s="1">
        <v>11609.2</v>
      </c>
      <c r="F656" s="1">
        <v>5.0</v>
      </c>
      <c r="G656" s="1">
        <v>27.0</v>
      </c>
      <c r="H656" s="1">
        <v>6.0</v>
      </c>
      <c r="I656" s="1" t="s">
        <v>22</v>
      </c>
      <c r="J656" s="1">
        <v>0.923</v>
      </c>
      <c r="K656" s="1">
        <v>0.413</v>
      </c>
      <c r="L656" s="6" t="str">
        <f>if(J656&gt;QUARTILE!$B$3, "TOP", if(J656&lt;QUARTILE!$B$4, "BOTTOM", 0))</f>
        <v>TOP</v>
      </c>
      <c r="M656" s="6">
        <f t="shared" si="1"/>
        <v>2</v>
      </c>
      <c r="N656" s="6" t="str">
        <f t="shared" si="2"/>
        <v>Baby Boomer</v>
      </c>
      <c r="O656" s="6" t="str">
        <f t="shared" si="3"/>
        <v>Low Income</v>
      </c>
    </row>
    <row r="657" hidden="1">
      <c r="A657" s="1">
        <v>100655.0</v>
      </c>
      <c r="B657" s="1">
        <v>66.0</v>
      </c>
      <c r="C657" s="1">
        <v>11000.0</v>
      </c>
      <c r="D657" s="1" t="s">
        <v>23</v>
      </c>
      <c r="E657" s="1">
        <v>3073.82</v>
      </c>
      <c r="F657" s="1">
        <v>3.0</v>
      </c>
      <c r="G657" s="1">
        <v>20.0</v>
      </c>
      <c r="H657" s="1">
        <v>4.0</v>
      </c>
      <c r="I657" s="1" t="s">
        <v>22</v>
      </c>
      <c r="J657" s="1">
        <v>0.29</v>
      </c>
      <c r="K657" s="1">
        <v>0.809</v>
      </c>
      <c r="L657" s="6" t="str">
        <f>if(J657&gt;QUARTILE!$B$3, "TOP", if(J657&lt;QUARTILE!$B$4, "BOTTOM", 0))</f>
        <v>BOTTOM</v>
      </c>
      <c r="M657" s="6">
        <f t="shared" si="1"/>
        <v>2</v>
      </c>
      <c r="N657" s="6" t="str">
        <f t="shared" si="2"/>
        <v>Baby Boomer</v>
      </c>
      <c r="O657" s="6" t="str">
        <f t="shared" si="3"/>
        <v>Low Income</v>
      </c>
    </row>
    <row r="658" hidden="1">
      <c r="A658" s="1">
        <v>100656.0</v>
      </c>
      <c r="B658" s="1">
        <v>47.0</v>
      </c>
      <c r="C658" s="1">
        <v>39000.0</v>
      </c>
      <c r="D658" s="1" t="s">
        <v>23</v>
      </c>
      <c r="E658" s="1">
        <v>20468.55</v>
      </c>
      <c r="F658" s="1">
        <v>5.0</v>
      </c>
      <c r="G658" s="1">
        <v>22.0</v>
      </c>
      <c r="H658" s="1">
        <v>10.0</v>
      </c>
      <c r="I658" s="1" t="s">
        <v>22</v>
      </c>
      <c r="J658" s="1">
        <v>0.669</v>
      </c>
      <c r="K658" s="1">
        <v>0.502</v>
      </c>
      <c r="L658" s="6">
        <f>if(J658&gt;QUARTILE!$B$3, "TOP", if(J658&lt;QUARTILE!$B$4, "BOTTOM", 0))</f>
        <v>0</v>
      </c>
      <c r="M658" s="6">
        <f t="shared" si="1"/>
        <v>2</v>
      </c>
      <c r="N658" s="6" t="str">
        <f t="shared" si="2"/>
        <v>Gen X</v>
      </c>
      <c r="O658" s="6" t="str">
        <f t="shared" si="3"/>
        <v>Low Income</v>
      </c>
    </row>
    <row r="659" hidden="1">
      <c r="A659" s="1">
        <v>100657.0</v>
      </c>
      <c r="B659" s="1">
        <v>63.0</v>
      </c>
      <c r="C659" s="1">
        <v>37000.0</v>
      </c>
      <c r="D659" s="1" t="s">
        <v>23</v>
      </c>
      <c r="E659" s="1">
        <v>29652.29</v>
      </c>
      <c r="F659" s="1">
        <v>4.0</v>
      </c>
      <c r="G659" s="1">
        <v>22.0</v>
      </c>
      <c r="H659" s="1">
        <v>5.0</v>
      </c>
      <c r="I659" s="1" t="s">
        <v>22</v>
      </c>
      <c r="J659" s="1">
        <v>0.493</v>
      </c>
      <c r="K659" s="1">
        <v>0.305</v>
      </c>
      <c r="L659" s="6">
        <f>if(J659&gt;QUARTILE!$B$3, "TOP", if(J659&lt;QUARTILE!$B$4, "BOTTOM", 0))</f>
        <v>0</v>
      </c>
      <c r="M659" s="6">
        <f t="shared" si="1"/>
        <v>2</v>
      </c>
      <c r="N659" s="6" t="str">
        <f t="shared" si="2"/>
        <v>Baby Boomer</v>
      </c>
      <c r="O659" s="6" t="str">
        <f t="shared" si="3"/>
        <v>Low Income</v>
      </c>
    </row>
    <row r="660" hidden="1">
      <c r="A660" s="1">
        <v>100658.0</v>
      </c>
      <c r="B660" s="1">
        <v>79.0</v>
      </c>
      <c r="C660" s="1">
        <v>77000.0</v>
      </c>
      <c r="D660" s="1" t="s">
        <v>23</v>
      </c>
      <c r="E660" s="1">
        <v>20328.27</v>
      </c>
      <c r="F660" s="1">
        <v>2.0</v>
      </c>
      <c r="G660" s="1">
        <v>21.0</v>
      </c>
      <c r="H660" s="1">
        <v>6.0</v>
      </c>
      <c r="I660" s="1" t="s">
        <v>22</v>
      </c>
      <c r="J660" s="1">
        <v>0.239</v>
      </c>
      <c r="K660" s="1">
        <v>0.158</v>
      </c>
      <c r="L660" s="6" t="str">
        <f>if(J660&gt;QUARTILE!$B$3, "TOP", if(J660&lt;QUARTILE!$B$4, "BOTTOM", 0))</f>
        <v>BOTTOM</v>
      </c>
      <c r="M660" s="6">
        <f t="shared" si="1"/>
        <v>2</v>
      </c>
      <c r="N660" s="6" t="str">
        <f t="shared" si="2"/>
        <v>Baby Boomer</v>
      </c>
      <c r="O660" s="6" t="str">
        <f t="shared" si="3"/>
        <v>Medium Income</v>
      </c>
    </row>
    <row r="661" hidden="1">
      <c r="A661" s="1">
        <v>100659.0</v>
      </c>
      <c r="B661" s="1">
        <v>69.0</v>
      </c>
      <c r="C661" s="1">
        <v>52000.0</v>
      </c>
      <c r="D661" s="1" t="s">
        <v>27</v>
      </c>
      <c r="E661" s="1">
        <v>17737.3</v>
      </c>
      <c r="F661" s="1">
        <v>2.0</v>
      </c>
      <c r="G661" s="1">
        <v>17.0</v>
      </c>
      <c r="H661" s="1">
        <v>4.0</v>
      </c>
      <c r="I661" s="1" t="s">
        <v>22</v>
      </c>
      <c r="J661" s="1">
        <v>0.554</v>
      </c>
      <c r="K661" s="1">
        <v>0.562</v>
      </c>
      <c r="L661" s="6">
        <f>if(J661&gt;QUARTILE!$B$3, "TOP", if(J661&lt;QUARTILE!$B$4, "BOTTOM", 0))</f>
        <v>0</v>
      </c>
      <c r="M661" s="6">
        <f t="shared" si="1"/>
        <v>2</v>
      </c>
      <c r="N661" s="6" t="str">
        <f t="shared" si="2"/>
        <v>Baby Boomer</v>
      </c>
      <c r="O661" s="6" t="str">
        <f t="shared" si="3"/>
        <v>Medium Income</v>
      </c>
    </row>
    <row r="662" hidden="1">
      <c r="A662" s="1">
        <v>100660.0</v>
      </c>
      <c r="B662" s="1">
        <v>22.0</v>
      </c>
      <c r="C662" s="1">
        <v>20000.0</v>
      </c>
      <c r="D662" s="1" t="s">
        <v>27</v>
      </c>
      <c r="E662" s="1">
        <v>5212.03</v>
      </c>
      <c r="F662" s="1">
        <v>3.0</v>
      </c>
      <c r="G662" s="1">
        <v>18.0</v>
      </c>
      <c r="H662" s="1">
        <v>11.0</v>
      </c>
      <c r="I662" s="1" t="s">
        <v>18</v>
      </c>
      <c r="J662" s="1">
        <v>0.791</v>
      </c>
      <c r="K662" s="1">
        <v>0.598</v>
      </c>
      <c r="L662" s="6">
        <f>if(J662&gt;QUARTILE!$B$3, "TOP", if(J662&lt;QUARTILE!$B$4, "BOTTOM", 0))</f>
        <v>0</v>
      </c>
      <c r="M662" s="6">
        <f t="shared" si="1"/>
        <v>1</v>
      </c>
      <c r="N662" s="6" t="str">
        <f t="shared" si="2"/>
        <v>Millenial</v>
      </c>
      <c r="O662" s="6" t="str">
        <f t="shared" si="3"/>
        <v>Low Income</v>
      </c>
    </row>
    <row r="663" hidden="1">
      <c r="A663" s="1">
        <v>100661.0</v>
      </c>
      <c r="B663" s="1">
        <v>29.0</v>
      </c>
      <c r="C663" s="1">
        <v>12000.0</v>
      </c>
      <c r="D663" s="1" t="s">
        <v>27</v>
      </c>
      <c r="E663" s="1">
        <v>20720.47</v>
      </c>
      <c r="F663" s="1">
        <v>5.0</v>
      </c>
      <c r="G663" s="1">
        <v>20.0</v>
      </c>
      <c r="H663" s="1">
        <v>15.0</v>
      </c>
      <c r="I663" s="1" t="s">
        <v>22</v>
      </c>
      <c r="J663" s="1">
        <v>0.079</v>
      </c>
      <c r="K663" s="1">
        <v>0.671</v>
      </c>
      <c r="L663" s="6" t="str">
        <f>if(J663&gt;QUARTILE!$B$3, "TOP", if(J663&lt;QUARTILE!$B$4, "BOTTOM", 0))</f>
        <v>BOTTOM</v>
      </c>
      <c r="M663" s="6">
        <f t="shared" si="1"/>
        <v>2</v>
      </c>
      <c r="N663" s="6" t="str">
        <f t="shared" si="2"/>
        <v>Millenial</v>
      </c>
      <c r="O663" s="6" t="str">
        <f t="shared" si="3"/>
        <v>Low Income</v>
      </c>
    </row>
    <row r="664" hidden="1">
      <c r="A664" s="1">
        <v>100662.0</v>
      </c>
      <c r="B664" s="1">
        <v>33.0</v>
      </c>
      <c r="C664" s="1">
        <v>31000.0</v>
      </c>
      <c r="D664" s="1" t="s">
        <v>23</v>
      </c>
      <c r="E664" s="1">
        <v>8155.04</v>
      </c>
      <c r="F664" s="1">
        <v>1.0</v>
      </c>
      <c r="G664" s="1">
        <v>19.0</v>
      </c>
      <c r="H664" s="1">
        <v>9.0</v>
      </c>
      <c r="I664" s="1" t="s">
        <v>22</v>
      </c>
      <c r="J664" s="1">
        <v>0.656</v>
      </c>
      <c r="K664" s="1">
        <v>0.791</v>
      </c>
      <c r="L664" s="6">
        <f>if(J664&gt;QUARTILE!$B$3, "TOP", if(J664&lt;QUARTILE!$B$4, "BOTTOM", 0))</f>
        <v>0</v>
      </c>
      <c r="M664" s="6">
        <f t="shared" si="1"/>
        <v>2</v>
      </c>
      <c r="N664" s="6" t="str">
        <f t="shared" si="2"/>
        <v>Gen X</v>
      </c>
      <c r="O664" s="6" t="str">
        <f t="shared" si="3"/>
        <v>Low Income</v>
      </c>
    </row>
    <row r="665" hidden="1">
      <c r="A665" s="1">
        <v>100663.0</v>
      </c>
      <c r="B665" s="1">
        <v>43.0</v>
      </c>
      <c r="C665" s="1">
        <v>21000.0</v>
      </c>
      <c r="D665" s="1" t="s">
        <v>23</v>
      </c>
      <c r="E665" s="1">
        <v>50404.59</v>
      </c>
      <c r="F665" s="1">
        <v>4.0</v>
      </c>
      <c r="G665" s="1">
        <v>20.0</v>
      </c>
      <c r="H665" s="1">
        <v>9.0</v>
      </c>
      <c r="I665" s="1" t="s">
        <v>18</v>
      </c>
      <c r="J665" s="1">
        <v>0.56</v>
      </c>
      <c r="K665" s="1">
        <v>0.0</v>
      </c>
      <c r="L665" s="6">
        <f>if(J665&gt;QUARTILE!$B$3, "TOP", if(J665&lt;QUARTILE!$B$4, "BOTTOM", 0))</f>
        <v>0</v>
      </c>
      <c r="M665" s="6">
        <f t="shared" si="1"/>
        <v>1</v>
      </c>
      <c r="N665" s="6" t="str">
        <f t="shared" si="2"/>
        <v>Gen X</v>
      </c>
      <c r="O665" s="6" t="str">
        <f t="shared" si="3"/>
        <v>Low Income</v>
      </c>
    </row>
    <row r="666" hidden="1">
      <c r="A666" s="1">
        <v>100664.0</v>
      </c>
      <c r="B666" s="1">
        <v>43.0</v>
      </c>
      <c r="C666" s="1">
        <v>56000.0</v>
      </c>
      <c r="D666" s="1" t="s">
        <v>23</v>
      </c>
      <c r="E666" s="1">
        <v>21210.16</v>
      </c>
      <c r="F666" s="1">
        <v>5.0</v>
      </c>
      <c r="G666" s="1">
        <v>22.0</v>
      </c>
      <c r="H666" s="1">
        <v>9.0</v>
      </c>
      <c r="I666" s="1" t="s">
        <v>22</v>
      </c>
      <c r="J666" s="1">
        <v>0.804</v>
      </c>
      <c r="K666" s="1">
        <v>0.578</v>
      </c>
      <c r="L666" s="6">
        <f>if(J666&gt;QUARTILE!$B$3, "TOP", if(J666&lt;QUARTILE!$B$4, "BOTTOM", 0))</f>
        <v>0</v>
      </c>
      <c r="M666" s="6">
        <f t="shared" si="1"/>
        <v>2</v>
      </c>
      <c r="N666" s="6" t="str">
        <f t="shared" si="2"/>
        <v>Gen X</v>
      </c>
      <c r="O666" s="6" t="str">
        <f t="shared" si="3"/>
        <v>Medium Income</v>
      </c>
    </row>
    <row r="667" hidden="1">
      <c r="A667" s="1">
        <v>100665.0</v>
      </c>
      <c r="B667" s="1">
        <v>65.0</v>
      </c>
      <c r="C667" s="1">
        <v>6000.0</v>
      </c>
      <c r="D667" s="1" t="s">
        <v>23</v>
      </c>
      <c r="E667" s="1">
        <v>6519.58</v>
      </c>
      <c r="F667" s="1">
        <v>1.0</v>
      </c>
      <c r="G667" s="1">
        <v>13.0</v>
      </c>
      <c r="H667" s="1">
        <v>2.0</v>
      </c>
      <c r="I667" s="1" t="s">
        <v>22</v>
      </c>
      <c r="J667" s="1">
        <v>0.871</v>
      </c>
      <c r="K667" s="1">
        <v>0.781</v>
      </c>
      <c r="L667" s="6" t="str">
        <f>if(J667&gt;QUARTILE!$B$3, "TOP", if(J667&lt;QUARTILE!$B$4, "BOTTOM", 0))</f>
        <v>TOP</v>
      </c>
      <c r="M667" s="6">
        <f t="shared" si="1"/>
        <v>2</v>
      </c>
      <c r="N667" s="6" t="str">
        <f t="shared" si="2"/>
        <v>Baby Boomer</v>
      </c>
      <c r="O667" s="6" t="str">
        <f t="shared" si="3"/>
        <v>Low Income</v>
      </c>
    </row>
    <row r="668" hidden="1">
      <c r="A668" s="1">
        <v>100666.0</v>
      </c>
      <c r="B668" s="1">
        <v>38.0</v>
      </c>
      <c r="C668" s="1">
        <v>82000.0</v>
      </c>
      <c r="D668" s="1" t="s">
        <v>17</v>
      </c>
      <c r="E668" s="1">
        <v>12808.32</v>
      </c>
      <c r="F668" s="1">
        <v>4.0</v>
      </c>
      <c r="G668" s="1">
        <v>18.0</v>
      </c>
      <c r="H668" s="1">
        <v>7.0</v>
      </c>
      <c r="I668" s="1" t="s">
        <v>22</v>
      </c>
      <c r="J668" s="1">
        <v>0.642</v>
      </c>
      <c r="K668" s="1">
        <v>0.339</v>
      </c>
      <c r="L668" s="6">
        <f>if(J668&gt;QUARTILE!$B$3, "TOP", if(J668&lt;QUARTILE!$B$4, "BOTTOM", 0))</f>
        <v>0</v>
      </c>
      <c r="M668" s="6">
        <f t="shared" si="1"/>
        <v>2</v>
      </c>
      <c r="N668" s="6" t="str">
        <f t="shared" si="2"/>
        <v>Gen X</v>
      </c>
      <c r="O668" s="6" t="str">
        <f t="shared" si="3"/>
        <v>Medium Income</v>
      </c>
    </row>
    <row r="669" hidden="1">
      <c r="A669" s="1">
        <v>100667.0</v>
      </c>
      <c r="B669" s="1">
        <v>56.0</v>
      </c>
      <c r="C669" s="1">
        <v>30000.0</v>
      </c>
      <c r="D669" s="1" t="s">
        <v>23</v>
      </c>
      <c r="E669" s="1">
        <v>37491.69</v>
      </c>
      <c r="F669" s="1">
        <v>4.0</v>
      </c>
      <c r="G669" s="1">
        <v>18.0</v>
      </c>
      <c r="H669" s="1">
        <v>5.0</v>
      </c>
      <c r="I669" s="1" t="s">
        <v>18</v>
      </c>
      <c r="J669" s="1">
        <v>0.454</v>
      </c>
      <c r="K669" s="1">
        <v>0.126</v>
      </c>
      <c r="L669" s="6">
        <f>if(J669&gt;QUARTILE!$B$3, "TOP", if(J669&lt;QUARTILE!$B$4, "BOTTOM", 0))</f>
        <v>0</v>
      </c>
      <c r="M669" s="6">
        <f t="shared" si="1"/>
        <v>1</v>
      </c>
      <c r="N669" s="6" t="str">
        <f t="shared" si="2"/>
        <v>Gen X</v>
      </c>
      <c r="O669" s="6" t="str">
        <f t="shared" si="3"/>
        <v>Low Income</v>
      </c>
    </row>
    <row r="670" hidden="1">
      <c r="A670" s="1">
        <v>100668.0</v>
      </c>
      <c r="B670" s="1">
        <v>53.0</v>
      </c>
      <c r="C670" s="1">
        <v>14000.0</v>
      </c>
      <c r="D670" s="1" t="s">
        <v>23</v>
      </c>
      <c r="E670" s="1">
        <v>8173.32</v>
      </c>
      <c r="F670" s="1">
        <v>2.0</v>
      </c>
      <c r="G670" s="1">
        <v>15.0</v>
      </c>
      <c r="H670" s="1">
        <v>2.0</v>
      </c>
      <c r="I670" s="1" t="s">
        <v>22</v>
      </c>
      <c r="J670" s="1">
        <v>0.14</v>
      </c>
      <c r="K670" s="1">
        <v>0.48</v>
      </c>
      <c r="L670" s="6" t="str">
        <f>if(J670&gt;QUARTILE!$B$3, "TOP", if(J670&lt;QUARTILE!$B$4, "BOTTOM", 0))</f>
        <v>BOTTOM</v>
      </c>
      <c r="M670" s="6">
        <f t="shared" si="1"/>
        <v>2</v>
      </c>
      <c r="N670" s="6" t="str">
        <f t="shared" si="2"/>
        <v>Gen X</v>
      </c>
      <c r="O670" s="6" t="str">
        <f t="shared" si="3"/>
        <v>Low Income</v>
      </c>
    </row>
    <row r="671" hidden="1">
      <c r="A671" s="1">
        <v>100669.0</v>
      </c>
      <c r="B671" s="1">
        <v>50.0</v>
      </c>
      <c r="C671" s="1">
        <v>34000.0</v>
      </c>
      <c r="D671" s="1" t="s">
        <v>25</v>
      </c>
      <c r="E671" s="1">
        <v>14907.37</v>
      </c>
      <c r="F671" s="1">
        <v>3.0</v>
      </c>
      <c r="G671" s="1">
        <v>19.0</v>
      </c>
      <c r="H671" s="1">
        <v>4.0</v>
      </c>
      <c r="I671" s="1" t="s">
        <v>22</v>
      </c>
      <c r="J671" s="1">
        <v>0.339</v>
      </c>
      <c r="K671" s="1">
        <v>0.31</v>
      </c>
      <c r="L671" s="6">
        <f>if(J671&gt;QUARTILE!$B$3, "TOP", if(J671&lt;QUARTILE!$B$4, "BOTTOM", 0))</f>
        <v>0</v>
      </c>
      <c r="M671" s="6">
        <f t="shared" si="1"/>
        <v>2</v>
      </c>
      <c r="N671" s="6" t="str">
        <f t="shared" si="2"/>
        <v>Gen X</v>
      </c>
      <c r="O671" s="6" t="str">
        <f t="shared" si="3"/>
        <v>Low Income</v>
      </c>
    </row>
    <row r="672" hidden="1">
      <c r="A672" s="1">
        <v>100670.0</v>
      </c>
      <c r="B672" s="1">
        <v>79.0</v>
      </c>
      <c r="C672" s="1">
        <v>48000.0</v>
      </c>
      <c r="D672" s="1" t="s">
        <v>25</v>
      </c>
      <c r="E672" s="1">
        <v>22768.07</v>
      </c>
      <c r="F672" s="1">
        <v>5.0</v>
      </c>
      <c r="G672" s="1">
        <v>17.0</v>
      </c>
      <c r="H672" s="1">
        <v>5.0</v>
      </c>
      <c r="I672" s="1" t="s">
        <v>22</v>
      </c>
      <c r="J672" s="1">
        <v>0.415</v>
      </c>
      <c r="K672" s="1">
        <v>0.46</v>
      </c>
      <c r="L672" s="6">
        <f>if(J672&gt;QUARTILE!$B$3, "TOP", if(J672&lt;QUARTILE!$B$4, "BOTTOM", 0))</f>
        <v>0</v>
      </c>
      <c r="M672" s="6">
        <f t="shared" si="1"/>
        <v>2</v>
      </c>
      <c r="N672" s="6" t="str">
        <f t="shared" si="2"/>
        <v>Baby Boomer</v>
      </c>
      <c r="O672" s="6" t="str">
        <f t="shared" si="3"/>
        <v>Medium Income</v>
      </c>
    </row>
    <row r="673" hidden="1">
      <c r="A673" s="1">
        <v>100671.0</v>
      </c>
      <c r="B673" s="1">
        <v>47.0</v>
      </c>
      <c r="C673" s="1">
        <v>24000.0</v>
      </c>
      <c r="D673" s="1" t="s">
        <v>25</v>
      </c>
      <c r="E673" s="1">
        <v>28091.56</v>
      </c>
      <c r="F673" s="1">
        <v>4.0</v>
      </c>
      <c r="G673" s="1">
        <v>16.0</v>
      </c>
      <c r="H673" s="1">
        <v>12.0</v>
      </c>
      <c r="I673" s="1" t="s">
        <v>22</v>
      </c>
      <c r="J673" s="1">
        <v>0.691</v>
      </c>
      <c r="K673" s="1">
        <v>0.258</v>
      </c>
      <c r="L673" s="6">
        <f>if(J673&gt;QUARTILE!$B$3, "TOP", if(J673&lt;QUARTILE!$B$4, "BOTTOM", 0))</f>
        <v>0</v>
      </c>
      <c r="M673" s="6">
        <f t="shared" si="1"/>
        <v>2</v>
      </c>
      <c r="N673" s="6" t="str">
        <f t="shared" si="2"/>
        <v>Gen X</v>
      </c>
      <c r="O673" s="6" t="str">
        <f t="shared" si="3"/>
        <v>Low Income</v>
      </c>
    </row>
    <row r="674" hidden="1">
      <c r="A674" s="1">
        <v>100672.0</v>
      </c>
      <c r="B674" s="1">
        <v>54.0</v>
      </c>
      <c r="C674" s="1">
        <v>8000.0</v>
      </c>
      <c r="D674" s="1" t="s">
        <v>17</v>
      </c>
      <c r="E674" s="1">
        <v>3820.6</v>
      </c>
      <c r="F674" s="1">
        <v>5.0</v>
      </c>
      <c r="G674" s="1">
        <v>25.0</v>
      </c>
      <c r="H674" s="1">
        <v>8.0</v>
      </c>
      <c r="I674" s="1" t="s">
        <v>22</v>
      </c>
      <c r="J674" s="1">
        <v>0.388</v>
      </c>
      <c r="K674" s="1">
        <v>0.373</v>
      </c>
      <c r="L674" s="6">
        <f>if(J674&gt;QUARTILE!$B$3, "TOP", if(J674&lt;QUARTILE!$B$4, "BOTTOM", 0))</f>
        <v>0</v>
      </c>
      <c r="M674" s="6">
        <f t="shared" si="1"/>
        <v>2</v>
      </c>
      <c r="N674" s="6" t="str">
        <f t="shared" si="2"/>
        <v>Gen X</v>
      </c>
      <c r="O674" s="6" t="str">
        <f t="shared" si="3"/>
        <v>Low Income</v>
      </c>
    </row>
    <row r="675" hidden="1">
      <c r="A675" s="1">
        <v>100673.0</v>
      </c>
      <c r="B675" s="1">
        <v>40.0</v>
      </c>
      <c r="C675" s="1">
        <v>18000.0</v>
      </c>
      <c r="D675" s="1" t="s">
        <v>23</v>
      </c>
      <c r="E675" s="1">
        <v>16655.19</v>
      </c>
      <c r="F675" s="1">
        <v>4.0</v>
      </c>
      <c r="G675" s="1">
        <v>26.0</v>
      </c>
      <c r="H675" s="1">
        <v>21.0</v>
      </c>
      <c r="I675" s="1" t="s">
        <v>18</v>
      </c>
      <c r="J675" s="1">
        <v>0.653</v>
      </c>
      <c r="K675" s="1">
        <v>0.765</v>
      </c>
      <c r="L675" s="6">
        <f>if(J675&gt;QUARTILE!$B$3, "TOP", if(J675&lt;QUARTILE!$B$4, "BOTTOM", 0))</f>
        <v>0</v>
      </c>
      <c r="M675" s="6">
        <f t="shared" si="1"/>
        <v>1</v>
      </c>
      <c r="N675" s="6" t="str">
        <f t="shared" si="2"/>
        <v>Gen X</v>
      </c>
      <c r="O675" s="6" t="str">
        <f t="shared" si="3"/>
        <v>Low Income</v>
      </c>
    </row>
    <row r="676" hidden="1">
      <c r="A676" s="1">
        <v>100674.0</v>
      </c>
      <c r="B676" s="1">
        <v>75.0</v>
      </c>
      <c r="C676" s="1">
        <v>41000.0</v>
      </c>
      <c r="D676" s="1" t="s">
        <v>27</v>
      </c>
      <c r="E676" s="1">
        <v>48653.85</v>
      </c>
      <c r="F676" s="1">
        <v>2.0</v>
      </c>
      <c r="G676" s="1">
        <v>27.0</v>
      </c>
      <c r="H676" s="1">
        <v>5.0</v>
      </c>
      <c r="I676" s="1" t="s">
        <v>18</v>
      </c>
      <c r="J676" s="1">
        <v>0.39</v>
      </c>
      <c r="K676" s="1">
        <v>0.817</v>
      </c>
      <c r="L676" s="6">
        <f>if(J676&gt;QUARTILE!$B$3, "TOP", if(J676&lt;QUARTILE!$B$4, "BOTTOM", 0))</f>
        <v>0</v>
      </c>
      <c r="M676" s="6">
        <f t="shared" si="1"/>
        <v>1</v>
      </c>
      <c r="N676" s="6" t="str">
        <f t="shared" si="2"/>
        <v>Baby Boomer</v>
      </c>
      <c r="O676" s="6" t="str">
        <f t="shared" si="3"/>
        <v>Low Income</v>
      </c>
    </row>
    <row r="677" hidden="1">
      <c r="A677" s="1">
        <v>100675.0</v>
      </c>
      <c r="B677" s="1">
        <v>27.0</v>
      </c>
      <c r="C677" s="1">
        <v>30000.0</v>
      </c>
      <c r="D677" s="1" t="s">
        <v>25</v>
      </c>
      <c r="E677" s="1">
        <v>69066.52</v>
      </c>
      <c r="F677" s="1">
        <v>3.0</v>
      </c>
      <c r="G677" s="1">
        <v>22.0</v>
      </c>
      <c r="H677" s="1">
        <v>15.0</v>
      </c>
      <c r="I677" s="1" t="s">
        <v>22</v>
      </c>
      <c r="J677" s="1">
        <v>0.513</v>
      </c>
      <c r="K677" s="1">
        <v>0.892</v>
      </c>
      <c r="L677" s="6">
        <f>if(J677&gt;QUARTILE!$B$3, "TOP", if(J677&lt;QUARTILE!$B$4, "BOTTOM", 0))</f>
        <v>0</v>
      </c>
      <c r="M677" s="6">
        <f t="shared" si="1"/>
        <v>2</v>
      </c>
      <c r="N677" s="6" t="str">
        <f t="shared" si="2"/>
        <v>Millenial</v>
      </c>
      <c r="O677" s="6" t="str">
        <f t="shared" si="3"/>
        <v>Low Income</v>
      </c>
    </row>
    <row r="678" hidden="1">
      <c r="A678" s="1">
        <v>100676.0</v>
      </c>
      <c r="B678" s="1">
        <v>71.0</v>
      </c>
      <c r="C678" s="1">
        <v>20000.0</v>
      </c>
      <c r="D678" s="1" t="s">
        <v>23</v>
      </c>
      <c r="E678" s="1">
        <v>21350.71</v>
      </c>
      <c r="F678" s="1">
        <v>1.0</v>
      </c>
      <c r="G678" s="1">
        <v>28.0</v>
      </c>
      <c r="H678" s="1">
        <v>3.0</v>
      </c>
      <c r="I678" s="1" t="s">
        <v>22</v>
      </c>
      <c r="J678" s="1">
        <v>0.316</v>
      </c>
      <c r="K678" s="1">
        <v>0.486</v>
      </c>
      <c r="L678" s="6">
        <f>if(J678&gt;QUARTILE!$B$3, "TOP", if(J678&lt;QUARTILE!$B$4, "BOTTOM", 0))</f>
        <v>0</v>
      </c>
      <c r="M678" s="6">
        <f t="shared" si="1"/>
        <v>2</v>
      </c>
      <c r="N678" s="6" t="str">
        <f t="shared" si="2"/>
        <v>Baby Boomer</v>
      </c>
      <c r="O678" s="6" t="str">
        <f t="shared" si="3"/>
        <v>Low Income</v>
      </c>
    </row>
    <row r="679" hidden="1">
      <c r="A679" s="1">
        <v>100677.0</v>
      </c>
      <c r="B679" s="1">
        <v>22.0</v>
      </c>
      <c r="C679" s="1">
        <v>48000.0</v>
      </c>
      <c r="D679" s="1" t="s">
        <v>24</v>
      </c>
      <c r="E679" s="1">
        <v>82283.77</v>
      </c>
      <c r="F679" s="1">
        <v>1.0</v>
      </c>
      <c r="G679" s="1">
        <v>25.0</v>
      </c>
      <c r="H679" s="1">
        <v>11.0</v>
      </c>
      <c r="I679" s="1" t="s">
        <v>22</v>
      </c>
      <c r="J679" s="1">
        <v>0.834</v>
      </c>
      <c r="K679" s="1">
        <v>0.068</v>
      </c>
      <c r="L679" s="6" t="str">
        <f>if(J679&gt;QUARTILE!$B$3, "TOP", if(J679&lt;QUARTILE!$B$4, "BOTTOM", 0))</f>
        <v>TOP</v>
      </c>
      <c r="M679" s="6">
        <f t="shared" si="1"/>
        <v>2</v>
      </c>
      <c r="N679" s="6" t="str">
        <f t="shared" si="2"/>
        <v>Millenial</v>
      </c>
      <c r="O679" s="6" t="str">
        <f t="shared" si="3"/>
        <v>Medium Income</v>
      </c>
    </row>
    <row r="680" hidden="1">
      <c r="A680" s="1">
        <v>100678.0</v>
      </c>
      <c r="B680" s="1">
        <v>53.0</v>
      </c>
      <c r="C680" s="1">
        <v>34000.0</v>
      </c>
      <c r="D680" s="1" t="s">
        <v>23</v>
      </c>
      <c r="E680" s="1">
        <v>16913.63</v>
      </c>
      <c r="F680" s="1">
        <v>2.0</v>
      </c>
      <c r="G680" s="1">
        <v>17.0</v>
      </c>
      <c r="H680" s="1">
        <v>7.0</v>
      </c>
      <c r="I680" s="1" t="s">
        <v>22</v>
      </c>
      <c r="J680" s="1">
        <v>1.0</v>
      </c>
      <c r="K680" s="1">
        <v>0.889</v>
      </c>
      <c r="L680" s="6" t="str">
        <f>if(J680&gt;QUARTILE!$B$3, "TOP", if(J680&lt;QUARTILE!$B$4, "BOTTOM", 0))</f>
        <v>TOP</v>
      </c>
      <c r="M680" s="6">
        <f t="shared" si="1"/>
        <v>2</v>
      </c>
      <c r="N680" s="6" t="str">
        <f t="shared" si="2"/>
        <v>Gen X</v>
      </c>
      <c r="O680" s="6" t="str">
        <f t="shared" si="3"/>
        <v>Low Income</v>
      </c>
    </row>
    <row r="681" hidden="1">
      <c r="A681" s="1">
        <v>100679.0</v>
      </c>
      <c r="B681" s="1">
        <v>51.0</v>
      </c>
      <c r="C681" s="1">
        <v>36000.0</v>
      </c>
      <c r="D681" s="1" t="s">
        <v>27</v>
      </c>
      <c r="E681" s="1">
        <v>11689.62</v>
      </c>
      <c r="F681" s="1">
        <v>4.0</v>
      </c>
      <c r="G681" s="1">
        <v>17.0</v>
      </c>
      <c r="H681" s="1">
        <v>5.0</v>
      </c>
      <c r="I681" s="1" t="s">
        <v>22</v>
      </c>
      <c r="J681" s="1">
        <v>0.735</v>
      </c>
      <c r="K681" s="1">
        <v>0.547</v>
      </c>
      <c r="L681" s="6">
        <f>if(J681&gt;QUARTILE!$B$3, "TOP", if(J681&lt;QUARTILE!$B$4, "BOTTOM", 0))</f>
        <v>0</v>
      </c>
      <c r="M681" s="6">
        <f t="shared" si="1"/>
        <v>2</v>
      </c>
      <c r="N681" s="6" t="str">
        <f t="shared" si="2"/>
        <v>Gen X</v>
      </c>
      <c r="O681" s="6" t="str">
        <f t="shared" si="3"/>
        <v>Low Income</v>
      </c>
    </row>
    <row r="682" hidden="1">
      <c r="A682" s="1">
        <v>100680.0</v>
      </c>
      <c r="B682" s="1">
        <v>69.0</v>
      </c>
      <c r="C682" s="1">
        <v>17000.0</v>
      </c>
      <c r="D682" s="1" t="s">
        <v>23</v>
      </c>
      <c r="E682" s="1">
        <v>16040.83</v>
      </c>
      <c r="F682" s="1">
        <v>2.0</v>
      </c>
      <c r="G682" s="1">
        <v>25.0</v>
      </c>
      <c r="H682" s="1">
        <v>10.0</v>
      </c>
      <c r="I682" s="1" t="s">
        <v>22</v>
      </c>
      <c r="J682" s="1">
        <v>0.124</v>
      </c>
      <c r="K682" s="1">
        <v>0.748</v>
      </c>
      <c r="L682" s="6" t="str">
        <f>if(J682&gt;QUARTILE!$B$3, "TOP", if(J682&lt;QUARTILE!$B$4, "BOTTOM", 0))</f>
        <v>BOTTOM</v>
      </c>
      <c r="M682" s="6">
        <f t="shared" si="1"/>
        <v>2</v>
      </c>
      <c r="N682" s="6" t="str">
        <f t="shared" si="2"/>
        <v>Baby Boomer</v>
      </c>
      <c r="O682" s="6" t="str">
        <f t="shared" si="3"/>
        <v>Low Income</v>
      </c>
    </row>
    <row r="683" hidden="1">
      <c r="A683" s="1">
        <v>100681.0</v>
      </c>
      <c r="B683" s="1">
        <v>48.0</v>
      </c>
      <c r="C683" s="1">
        <v>16000.0</v>
      </c>
      <c r="D683" s="1" t="s">
        <v>25</v>
      </c>
      <c r="E683" s="1">
        <v>2459.46</v>
      </c>
      <c r="F683" s="1">
        <v>3.0</v>
      </c>
      <c r="G683" s="1">
        <v>21.0</v>
      </c>
      <c r="H683" s="1">
        <v>7.0</v>
      </c>
      <c r="I683" s="1" t="s">
        <v>22</v>
      </c>
      <c r="J683" s="1">
        <v>0.683</v>
      </c>
      <c r="K683" s="1">
        <v>0.163</v>
      </c>
      <c r="L683" s="6">
        <f>if(J683&gt;QUARTILE!$B$3, "TOP", if(J683&lt;QUARTILE!$B$4, "BOTTOM", 0))</f>
        <v>0</v>
      </c>
      <c r="M683" s="6">
        <f t="shared" si="1"/>
        <v>2</v>
      </c>
      <c r="N683" s="6" t="str">
        <f t="shared" si="2"/>
        <v>Gen X</v>
      </c>
      <c r="O683" s="6" t="str">
        <f t="shared" si="3"/>
        <v>Low Income</v>
      </c>
    </row>
    <row r="684" hidden="1">
      <c r="A684" s="1">
        <v>100682.0</v>
      </c>
      <c r="B684" s="1">
        <v>27.0</v>
      </c>
      <c r="C684" s="1">
        <v>8000.0</v>
      </c>
      <c r="D684" s="1" t="s">
        <v>17</v>
      </c>
      <c r="E684" s="1">
        <v>10273.79</v>
      </c>
      <c r="F684" s="1">
        <v>1.0</v>
      </c>
      <c r="G684" s="1">
        <v>27.0</v>
      </c>
      <c r="H684" s="1">
        <v>14.0</v>
      </c>
      <c r="I684" s="1" t="s">
        <v>18</v>
      </c>
      <c r="J684" s="1">
        <v>0.703</v>
      </c>
      <c r="K684" s="1">
        <v>0.32</v>
      </c>
      <c r="L684" s="6">
        <f>if(J684&gt;QUARTILE!$B$3, "TOP", if(J684&lt;QUARTILE!$B$4, "BOTTOM", 0))</f>
        <v>0</v>
      </c>
      <c r="M684" s="6">
        <f t="shared" si="1"/>
        <v>1</v>
      </c>
      <c r="N684" s="6" t="str">
        <f t="shared" si="2"/>
        <v>Millenial</v>
      </c>
      <c r="O684" s="6" t="str">
        <f t="shared" si="3"/>
        <v>Low Income</v>
      </c>
    </row>
    <row r="685" hidden="1">
      <c r="A685" s="1">
        <v>100683.0</v>
      </c>
      <c r="B685" s="1">
        <v>75.0</v>
      </c>
      <c r="C685" s="1">
        <v>19000.0</v>
      </c>
      <c r="D685" s="1" t="s">
        <v>21</v>
      </c>
      <c r="E685" s="1">
        <v>12264.74</v>
      </c>
      <c r="F685" s="1">
        <v>5.0</v>
      </c>
      <c r="G685" s="1">
        <v>18.0</v>
      </c>
      <c r="H685" s="1">
        <v>6.0</v>
      </c>
      <c r="I685" s="1" t="s">
        <v>22</v>
      </c>
      <c r="J685" s="1">
        <v>0.778</v>
      </c>
      <c r="K685" s="1">
        <v>0.225</v>
      </c>
      <c r="L685" s="6">
        <f>if(J685&gt;QUARTILE!$B$3, "TOP", if(J685&lt;QUARTILE!$B$4, "BOTTOM", 0))</f>
        <v>0</v>
      </c>
      <c r="M685" s="6">
        <f t="shared" si="1"/>
        <v>2</v>
      </c>
      <c r="N685" s="6" t="str">
        <f t="shared" si="2"/>
        <v>Baby Boomer</v>
      </c>
      <c r="O685" s="6" t="str">
        <f t="shared" si="3"/>
        <v>Low Income</v>
      </c>
    </row>
    <row r="686" hidden="1">
      <c r="A686" s="1">
        <v>100684.0</v>
      </c>
      <c r="B686" s="1">
        <v>36.0</v>
      </c>
      <c r="C686" s="1">
        <v>39000.0</v>
      </c>
      <c r="D686" s="1" t="s">
        <v>17</v>
      </c>
      <c r="E686" s="1">
        <v>37760.27</v>
      </c>
      <c r="F686" s="1">
        <v>1.0</v>
      </c>
      <c r="G686" s="1">
        <v>26.0</v>
      </c>
      <c r="H686" s="1">
        <v>5.0</v>
      </c>
      <c r="I686" s="1" t="s">
        <v>18</v>
      </c>
      <c r="J686" s="1">
        <v>0.863</v>
      </c>
      <c r="K686" s="1">
        <v>0.46</v>
      </c>
      <c r="L686" s="6" t="str">
        <f>if(J686&gt;QUARTILE!$B$3, "TOP", if(J686&lt;QUARTILE!$B$4, "BOTTOM", 0))</f>
        <v>TOP</v>
      </c>
      <c r="M686" s="6">
        <f t="shared" si="1"/>
        <v>1</v>
      </c>
      <c r="N686" s="6" t="str">
        <f t="shared" si="2"/>
        <v>Gen X</v>
      </c>
      <c r="O686" s="6" t="str">
        <f t="shared" si="3"/>
        <v>Low Income</v>
      </c>
    </row>
    <row r="687" hidden="1">
      <c r="A687" s="1">
        <v>100685.0</v>
      </c>
      <c r="B687" s="1">
        <v>75.0</v>
      </c>
      <c r="C687" s="1">
        <v>19000.0</v>
      </c>
      <c r="D687" s="1" t="s">
        <v>27</v>
      </c>
      <c r="E687" s="1">
        <v>28430.03</v>
      </c>
      <c r="F687" s="1">
        <v>3.0</v>
      </c>
      <c r="G687" s="1">
        <v>14.0</v>
      </c>
      <c r="H687" s="1">
        <v>2.0</v>
      </c>
      <c r="I687" s="1" t="s">
        <v>22</v>
      </c>
      <c r="J687" s="1">
        <v>0.508</v>
      </c>
      <c r="K687" s="1">
        <v>0.997</v>
      </c>
      <c r="L687" s="6">
        <f>if(J687&gt;QUARTILE!$B$3, "TOP", if(J687&lt;QUARTILE!$B$4, "BOTTOM", 0))</f>
        <v>0</v>
      </c>
      <c r="M687" s="6">
        <f t="shared" si="1"/>
        <v>2</v>
      </c>
      <c r="N687" s="6" t="str">
        <f t="shared" si="2"/>
        <v>Baby Boomer</v>
      </c>
      <c r="O687" s="6" t="str">
        <f t="shared" si="3"/>
        <v>Low Income</v>
      </c>
    </row>
    <row r="688" hidden="1">
      <c r="A688" s="1">
        <v>100686.0</v>
      </c>
      <c r="B688" s="1">
        <v>49.0</v>
      </c>
      <c r="C688" s="1">
        <v>29000.0</v>
      </c>
      <c r="D688" s="1" t="s">
        <v>23</v>
      </c>
      <c r="E688" s="1">
        <v>18397.27</v>
      </c>
      <c r="F688" s="1">
        <v>4.0</v>
      </c>
      <c r="G688" s="1">
        <v>15.0</v>
      </c>
      <c r="H688" s="1">
        <v>5.0</v>
      </c>
      <c r="I688" s="1" t="s">
        <v>22</v>
      </c>
      <c r="J688" s="1">
        <v>0.312</v>
      </c>
      <c r="K688" s="1">
        <v>0.562</v>
      </c>
      <c r="L688" s="6" t="str">
        <f>if(J688&gt;QUARTILE!$B$3, "TOP", if(J688&lt;QUARTILE!$B$4, "BOTTOM", 0))</f>
        <v>BOTTOM</v>
      </c>
      <c r="M688" s="6">
        <f t="shared" si="1"/>
        <v>2</v>
      </c>
      <c r="N688" s="6" t="str">
        <f t="shared" si="2"/>
        <v>Gen X</v>
      </c>
      <c r="O688" s="6" t="str">
        <f t="shared" si="3"/>
        <v>Low Income</v>
      </c>
    </row>
    <row r="689" hidden="1">
      <c r="A689" s="1">
        <v>100687.0</v>
      </c>
      <c r="B689" s="1">
        <v>18.0</v>
      </c>
      <c r="C689" s="1">
        <v>43000.0</v>
      </c>
      <c r="D689" s="1" t="s">
        <v>27</v>
      </c>
      <c r="E689" s="1">
        <v>8532.06</v>
      </c>
      <c r="F689" s="1">
        <v>2.0</v>
      </c>
      <c r="G689" s="1">
        <v>17.0</v>
      </c>
      <c r="H689" s="1">
        <v>8.0</v>
      </c>
      <c r="I689" s="1" t="s">
        <v>22</v>
      </c>
      <c r="J689" s="1">
        <v>0.121</v>
      </c>
      <c r="K689" s="1">
        <v>0.573</v>
      </c>
      <c r="L689" s="6" t="str">
        <f>if(J689&gt;QUARTILE!$B$3, "TOP", if(J689&lt;QUARTILE!$B$4, "BOTTOM", 0))</f>
        <v>BOTTOM</v>
      </c>
      <c r="M689" s="6">
        <f t="shared" si="1"/>
        <v>2</v>
      </c>
      <c r="N689" s="6" t="str">
        <f t="shared" si="2"/>
        <v>Millenial</v>
      </c>
      <c r="O689" s="6" t="str">
        <f t="shared" si="3"/>
        <v>Low Income</v>
      </c>
    </row>
    <row r="690" hidden="1">
      <c r="A690" s="1">
        <v>100688.0</v>
      </c>
      <c r="B690" s="1">
        <v>73.0</v>
      </c>
      <c r="C690" s="1">
        <v>28000.0</v>
      </c>
      <c r="D690" s="1" t="s">
        <v>27</v>
      </c>
      <c r="E690" s="1">
        <v>4141.33</v>
      </c>
      <c r="F690" s="1">
        <v>1.0</v>
      </c>
      <c r="G690" s="1">
        <v>22.0</v>
      </c>
      <c r="H690" s="1">
        <v>2.0</v>
      </c>
      <c r="I690" s="1" t="s">
        <v>22</v>
      </c>
      <c r="J690" s="1">
        <v>0.008</v>
      </c>
      <c r="K690" s="1">
        <v>0.759</v>
      </c>
      <c r="L690" s="6" t="str">
        <f>if(J690&gt;QUARTILE!$B$3, "TOP", if(J690&lt;QUARTILE!$B$4, "BOTTOM", 0))</f>
        <v>BOTTOM</v>
      </c>
      <c r="M690" s="6">
        <f t="shared" si="1"/>
        <v>2</v>
      </c>
      <c r="N690" s="6" t="str">
        <f t="shared" si="2"/>
        <v>Baby Boomer</v>
      </c>
      <c r="O690" s="6" t="str">
        <f t="shared" si="3"/>
        <v>Low Income</v>
      </c>
    </row>
    <row r="691" hidden="1">
      <c r="A691" s="1">
        <v>100689.0</v>
      </c>
      <c r="B691" s="1">
        <v>22.0</v>
      </c>
      <c r="C691" s="1">
        <v>29000.0</v>
      </c>
      <c r="D691" s="1" t="s">
        <v>23</v>
      </c>
      <c r="E691" s="1">
        <v>8547.01</v>
      </c>
      <c r="F691" s="1">
        <v>1.0</v>
      </c>
      <c r="G691" s="1">
        <v>18.0</v>
      </c>
      <c r="H691" s="1">
        <v>15.0</v>
      </c>
      <c r="I691" s="1" t="s">
        <v>18</v>
      </c>
      <c r="J691" s="1">
        <v>0.052</v>
      </c>
      <c r="K691" s="1">
        <v>0.329</v>
      </c>
      <c r="L691" s="6" t="str">
        <f>if(J691&gt;QUARTILE!$B$3, "TOP", if(J691&lt;QUARTILE!$B$4, "BOTTOM", 0))</f>
        <v>BOTTOM</v>
      </c>
      <c r="M691" s="6">
        <f t="shared" si="1"/>
        <v>1</v>
      </c>
      <c r="N691" s="6" t="str">
        <f t="shared" si="2"/>
        <v>Millenial</v>
      </c>
      <c r="O691" s="6" t="str">
        <f t="shared" si="3"/>
        <v>Low Income</v>
      </c>
    </row>
    <row r="692" hidden="1">
      <c r="A692" s="1">
        <v>100690.0</v>
      </c>
      <c r="B692" s="1">
        <v>62.0</v>
      </c>
      <c r="C692" s="1">
        <v>10000.0</v>
      </c>
      <c r="D692" s="1" t="s">
        <v>25</v>
      </c>
      <c r="E692" s="1">
        <v>22776.44</v>
      </c>
      <c r="F692" s="1">
        <v>5.0</v>
      </c>
      <c r="G692" s="1">
        <v>15.0</v>
      </c>
      <c r="H692" s="1">
        <v>7.0</v>
      </c>
      <c r="I692" s="1" t="s">
        <v>22</v>
      </c>
      <c r="J692" s="1">
        <v>0.986</v>
      </c>
      <c r="K692" s="1">
        <v>0.203</v>
      </c>
      <c r="L692" s="6" t="str">
        <f>if(J692&gt;QUARTILE!$B$3, "TOP", if(J692&lt;QUARTILE!$B$4, "BOTTOM", 0))</f>
        <v>TOP</v>
      </c>
      <c r="M692" s="6">
        <f t="shared" si="1"/>
        <v>2</v>
      </c>
      <c r="N692" s="6" t="str">
        <f t="shared" si="2"/>
        <v>Baby Boomer</v>
      </c>
      <c r="O692" s="6" t="str">
        <f t="shared" si="3"/>
        <v>Low Income</v>
      </c>
    </row>
    <row r="693" hidden="1">
      <c r="A693" s="1">
        <v>100691.0</v>
      </c>
      <c r="B693" s="1">
        <v>21.0</v>
      </c>
      <c r="C693" s="1">
        <v>18000.0</v>
      </c>
      <c r="D693" s="1" t="s">
        <v>17</v>
      </c>
      <c r="E693" s="1">
        <v>6104.37</v>
      </c>
      <c r="F693" s="1">
        <v>2.0</v>
      </c>
      <c r="G693" s="1">
        <v>23.0</v>
      </c>
      <c r="H693" s="1">
        <v>23.0</v>
      </c>
      <c r="I693" s="1" t="s">
        <v>26</v>
      </c>
      <c r="J693" s="1">
        <v>0.808</v>
      </c>
      <c r="K693" s="1">
        <v>0.738</v>
      </c>
      <c r="L693" s="6">
        <f>if(J693&gt;QUARTILE!$B$3, "TOP", if(J693&lt;QUARTILE!$B$4, "BOTTOM", 0))</f>
        <v>0</v>
      </c>
      <c r="M693" s="6">
        <f t="shared" si="1"/>
        <v>3</v>
      </c>
      <c r="N693" s="6" t="str">
        <f t="shared" si="2"/>
        <v>Millenial</v>
      </c>
      <c r="O693" s="6" t="str">
        <f t="shared" si="3"/>
        <v>Low Income</v>
      </c>
    </row>
    <row r="694" hidden="1">
      <c r="A694" s="1">
        <v>100692.0</v>
      </c>
      <c r="B694" s="1">
        <v>33.0</v>
      </c>
      <c r="C694" s="1">
        <v>62000.0</v>
      </c>
      <c r="D694" s="1" t="s">
        <v>25</v>
      </c>
      <c r="E694" s="1">
        <v>11133.44</v>
      </c>
      <c r="F694" s="1">
        <v>5.0</v>
      </c>
      <c r="G694" s="1">
        <v>24.0</v>
      </c>
      <c r="H694" s="1">
        <v>9.0</v>
      </c>
      <c r="I694" s="1" t="s">
        <v>22</v>
      </c>
      <c r="J694" s="1">
        <v>0.724</v>
      </c>
      <c r="K694" s="1">
        <v>0.911</v>
      </c>
      <c r="L694" s="6">
        <f>if(J694&gt;QUARTILE!$B$3, "TOP", if(J694&lt;QUARTILE!$B$4, "BOTTOM", 0))</f>
        <v>0</v>
      </c>
      <c r="M694" s="6">
        <f t="shared" si="1"/>
        <v>2</v>
      </c>
      <c r="N694" s="6" t="str">
        <f t="shared" si="2"/>
        <v>Gen X</v>
      </c>
      <c r="O694" s="6" t="str">
        <f t="shared" si="3"/>
        <v>Medium Income</v>
      </c>
    </row>
    <row r="695" hidden="1">
      <c r="A695" s="1">
        <v>100693.0</v>
      </c>
      <c r="B695" s="1">
        <v>41.0</v>
      </c>
      <c r="C695" s="1">
        <v>23000.0</v>
      </c>
      <c r="D695" s="1" t="s">
        <v>23</v>
      </c>
      <c r="E695" s="1">
        <v>9780.31</v>
      </c>
      <c r="F695" s="1">
        <v>5.0</v>
      </c>
      <c r="G695" s="1">
        <v>29.0</v>
      </c>
      <c r="H695" s="1">
        <v>12.0</v>
      </c>
      <c r="I695" s="1" t="s">
        <v>22</v>
      </c>
      <c r="J695" s="1">
        <v>0.427</v>
      </c>
      <c r="K695" s="1">
        <v>0.371</v>
      </c>
      <c r="L695" s="6">
        <f>if(J695&gt;QUARTILE!$B$3, "TOP", if(J695&lt;QUARTILE!$B$4, "BOTTOM", 0))</f>
        <v>0</v>
      </c>
      <c r="M695" s="6">
        <f t="shared" si="1"/>
        <v>2</v>
      </c>
      <c r="N695" s="6" t="str">
        <f t="shared" si="2"/>
        <v>Gen X</v>
      </c>
      <c r="O695" s="6" t="str">
        <f t="shared" si="3"/>
        <v>Low Income</v>
      </c>
    </row>
    <row r="696" hidden="1">
      <c r="A696" s="1">
        <v>100694.0</v>
      </c>
      <c r="B696" s="1">
        <v>33.0</v>
      </c>
      <c r="C696" s="1">
        <v>69000.0</v>
      </c>
      <c r="D696" s="1" t="s">
        <v>17</v>
      </c>
      <c r="E696" s="1">
        <v>29013.68</v>
      </c>
      <c r="F696" s="1">
        <v>4.0</v>
      </c>
      <c r="G696" s="1">
        <v>25.0</v>
      </c>
      <c r="H696" s="1">
        <v>9.0</v>
      </c>
      <c r="I696" s="1" t="s">
        <v>22</v>
      </c>
      <c r="J696" s="1">
        <v>0.899</v>
      </c>
      <c r="K696" s="1">
        <v>0.0</v>
      </c>
      <c r="L696" s="6" t="str">
        <f>if(J696&gt;QUARTILE!$B$3, "TOP", if(J696&lt;QUARTILE!$B$4, "BOTTOM", 0))</f>
        <v>TOP</v>
      </c>
      <c r="M696" s="6">
        <f t="shared" si="1"/>
        <v>2</v>
      </c>
      <c r="N696" s="6" t="str">
        <f t="shared" si="2"/>
        <v>Gen X</v>
      </c>
      <c r="O696" s="6" t="str">
        <f t="shared" si="3"/>
        <v>Medium Income</v>
      </c>
    </row>
    <row r="697" hidden="1">
      <c r="A697" s="1">
        <v>100695.0</v>
      </c>
      <c r="B697" s="1">
        <v>72.0</v>
      </c>
      <c r="C697" s="1">
        <v>14000.0</v>
      </c>
      <c r="D697" s="1" t="s">
        <v>23</v>
      </c>
      <c r="E697" s="1">
        <v>43046.62</v>
      </c>
      <c r="F697" s="1">
        <v>1.0</v>
      </c>
      <c r="G697" s="1">
        <v>16.0</v>
      </c>
      <c r="H697" s="1">
        <v>6.0</v>
      </c>
      <c r="I697" s="1" t="s">
        <v>18</v>
      </c>
      <c r="J697" s="1">
        <v>0.37</v>
      </c>
      <c r="K697" s="1">
        <v>0.079</v>
      </c>
      <c r="L697" s="6">
        <f>if(J697&gt;QUARTILE!$B$3, "TOP", if(J697&lt;QUARTILE!$B$4, "BOTTOM", 0))</f>
        <v>0</v>
      </c>
      <c r="M697" s="6">
        <f t="shared" si="1"/>
        <v>1</v>
      </c>
      <c r="N697" s="6" t="str">
        <f t="shared" si="2"/>
        <v>Baby Boomer</v>
      </c>
      <c r="O697" s="6" t="str">
        <f t="shared" si="3"/>
        <v>Low Income</v>
      </c>
    </row>
    <row r="698" hidden="1">
      <c r="A698" s="1">
        <v>100696.0</v>
      </c>
      <c r="B698" s="1">
        <v>19.0</v>
      </c>
      <c r="C698" s="1">
        <v>25000.0</v>
      </c>
      <c r="D698" s="1" t="s">
        <v>23</v>
      </c>
      <c r="E698" s="1">
        <v>24037.56</v>
      </c>
      <c r="F698" s="1">
        <v>2.0</v>
      </c>
      <c r="G698" s="1">
        <v>19.0</v>
      </c>
      <c r="H698" s="1">
        <v>10.0</v>
      </c>
      <c r="I698" s="1" t="s">
        <v>22</v>
      </c>
      <c r="J698" s="1">
        <v>0.788</v>
      </c>
      <c r="K698" s="1">
        <v>0.857</v>
      </c>
      <c r="L698" s="6">
        <f>if(J698&gt;QUARTILE!$B$3, "TOP", if(J698&lt;QUARTILE!$B$4, "BOTTOM", 0))</f>
        <v>0</v>
      </c>
      <c r="M698" s="6">
        <f t="shared" si="1"/>
        <v>2</v>
      </c>
      <c r="N698" s="6" t="str">
        <f t="shared" si="2"/>
        <v>Millenial</v>
      </c>
      <c r="O698" s="6" t="str">
        <f t="shared" si="3"/>
        <v>Low Income</v>
      </c>
    </row>
    <row r="699" hidden="1">
      <c r="A699" s="1">
        <v>100697.0</v>
      </c>
      <c r="B699" s="1">
        <v>66.0</v>
      </c>
      <c r="C699" s="1">
        <v>18000.0</v>
      </c>
      <c r="D699" s="1" t="s">
        <v>27</v>
      </c>
      <c r="E699" s="1">
        <v>8358.92</v>
      </c>
      <c r="F699" s="1">
        <v>4.0</v>
      </c>
      <c r="G699" s="1">
        <v>21.0</v>
      </c>
      <c r="H699" s="1">
        <v>7.0</v>
      </c>
      <c r="I699" s="1" t="s">
        <v>22</v>
      </c>
      <c r="J699" s="1">
        <v>0.363</v>
      </c>
      <c r="K699" s="1">
        <v>0.072</v>
      </c>
      <c r="L699" s="6">
        <f>if(J699&gt;QUARTILE!$B$3, "TOP", if(J699&lt;QUARTILE!$B$4, "BOTTOM", 0))</f>
        <v>0</v>
      </c>
      <c r="M699" s="6">
        <f t="shared" si="1"/>
        <v>2</v>
      </c>
      <c r="N699" s="6" t="str">
        <f t="shared" si="2"/>
        <v>Baby Boomer</v>
      </c>
      <c r="O699" s="6" t="str">
        <f t="shared" si="3"/>
        <v>Low Income</v>
      </c>
    </row>
    <row r="700" hidden="1">
      <c r="A700" s="1">
        <v>100698.0</v>
      </c>
      <c r="B700" s="1">
        <v>45.0</v>
      </c>
      <c r="C700" s="1">
        <v>31000.0</v>
      </c>
      <c r="D700" s="1" t="s">
        <v>25</v>
      </c>
      <c r="E700" s="1">
        <v>11354.17</v>
      </c>
      <c r="F700" s="1">
        <v>4.0</v>
      </c>
      <c r="G700" s="1">
        <v>22.0</v>
      </c>
      <c r="H700" s="1">
        <v>14.0</v>
      </c>
      <c r="I700" s="1" t="s">
        <v>18</v>
      </c>
      <c r="J700" s="1">
        <v>0.758</v>
      </c>
      <c r="K700" s="1">
        <v>0.713</v>
      </c>
      <c r="L700" s="6">
        <f>if(J700&gt;QUARTILE!$B$3, "TOP", if(J700&lt;QUARTILE!$B$4, "BOTTOM", 0))</f>
        <v>0</v>
      </c>
      <c r="M700" s="6">
        <f t="shared" si="1"/>
        <v>1</v>
      </c>
      <c r="N700" s="6" t="str">
        <f t="shared" si="2"/>
        <v>Gen X</v>
      </c>
      <c r="O700" s="6" t="str">
        <f t="shared" si="3"/>
        <v>Low Income</v>
      </c>
    </row>
    <row r="701" hidden="1">
      <c r="A701" s="1">
        <v>100699.0</v>
      </c>
      <c r="B701" s="1">
        <v>49.0</v>
      </c>
      <c r="C701" s="1">
        <v>38000.0</v>
      </c>
      <c r="D701" s="1" t="s">
        <v>27</v>
      </c>
      <c r="E701" s="1">
        <v>3094.52</v>
      </c>
      <c r="F701" s="1">
        <v>4.0</v>
      </c>
      <c r="G701" s="1">
        <v>21.0</v>
      </c>
      <c r="H701" s="1">
        <v>9.0</v>
      </c>
      <c r="I701" s="1" t="s">
        <v>22</v>
      </c>
      <c r="J701" s="1">
        <v>0.706</v>
      </c>
      <c r="K701" s="1">
        <v>0.57</v>
      </c>
      <c r="L701" s="6">
        <f>if(J701&gt;QUARTILE!$B$3, "TOP", if(J701&lt;QUARTILE!$B$4, "BOTTOM", 0))</f>
        <v>0</v>
      </c>
      <c r="M701" s="6">
        <f t="shared" si="1"/>
        <v>2</v>
      </c>
      <c r="N701" s="6" t="str">
        <f t="shared" si="2"/>
        <v>Gen X</v>
      </c>
      <c r="O701" s="6" t="str">
        <f t="shared" si="3"/>
        <v>Low Income</v>
      </c>
    </row>
    <row r="702" hidden="1">
      <c r="A702" s="1">
        <v>100700.0</v>
      </c>
      <c r="B702" s="1">
        <v>44.0</v>
      </c>
      <c r="C702" s="1">
        <v>32000.0</v>
      </c>
      <c r="D702" s="1" t="s">
        <v>23</v>
      </c>
      <c r="E702" s="1">
        <v>3680.8</v>
      </c>
      <c r="F702" s="1">
        <v>3.0</v>
      </c>
      <c r="G702" s="1">
        <v>18.0</v>
      </c>
      <c r="H702" s="1">
        <v>4.0</v>
      </c>
      <c r="I702" s="1" t="s">
        <v>22</v>
      </c>
      <c r="J702" s="1">
        <v>0.365</v>
      </c>
      <c r="K702" s="1">
        <v>0.727</v>
      </c>
      <c r="L702" s="6">
        <f>if(J702&gt;QUARTILE!$B$3, "TOP", if(J702&lt;QUARTILE!$B$4, "BOTTOM", 0))</f>
        <v>0</v>
      </c>
      <c r="M702" s="6">
        <f t="shared" si="1"/>
        <v>2</v>
      </c>
      <c r="N702" s="6" t="str">
        <f t="shared" si="2"/>
        <v>Gen X</v>
      </c>
      <c r="O702" s="6" t="str">
        <f t="shared" si="3"/>
        <v>Low Income</v>
      </c>
    </row>
    <row r="703" hidden="1">
      <c r="A703" s="1">
        <v>100701.0</v>
      </c>
      <c r="B703" s="1">
        <v>37.0</v>
      </c>
      <c r="C703" s="1">
        <v>41000.0</v>
      </c>
      <c r="D703" s="1" t="s">
        <v>23</v>
      </c>
      <c r="E703" s="1">
        <v>3589.53</v>
      </c>
      <c r="F703" s="1">
        <v>3.0</v>
      </c>
      <c r="G703" s="1">
        <v>26.0</v>
      </c>
      <c r="H703" s="1">
        <v>11.0</v>
      </c>
      <c r="I703" s="1" t="s">
        <v>18</v>
      </c>
      <c r="J703" s="1">
        <v>0.984</v>
      </c>
      <c r="K703" s="1">
        <v>0.257</v>
      </c>
      <c r="L703" s="6" t="str">
        <f>if(J703&gt;QUARTILE!$B$3, "TOP", if(J703&lt;QUARTILE!$B$4, "BOTTOM", 0))</f>
        <v>TOP</v>
      </c>
      <c r="M703" s="6">
        <f t="shared" si="1"/>
        <v>1</v>
      </c>
      <c r="N703" s="6" t="str">
        <f t="shared" si="2"/>
        <v>Gen X</v>
      </c>
      <c r="O703" s="6" t="str">
        <f t="shared" si="3"/>
        <v>Low Income</v>
      </c>
    </row>
    <row r="704" hidden="1">
      <c r="A704" s="1">
        <v>100702.0</v>
      </c>
      <c r="B704" s="1">
        <v>41.0</v>
      </c>
      <c r="C704" s="1">
        <v>22000.0</v>
      </c>
      <c r="D704" s="1" t="s">
        <v>23</v>
      </c>
      <c r="E704" s="1">
        <v>2798.73</v>
      </c>
      <c r="F704" s="1">
        <v>4.0</v>
      </c>
      <c r="G704" s="1">
        <v>19.0</v>
      </c>
      <c r="H704" s="1">
        <v>12.0</v>
      </c>
      <c r="I704" s="1" t="s">
        <v>22</v>
      </c>
      <c r="J704" s="1">
        <v>0.558</v>
      </c>
      <c r="K704" s="1">
        <v>0.0</v>
      </c>
      <c r="L704" s="6">
        <f>if(J704&gt;QUARTILE!$B$3, "TOP", if(J704&lt;QUARTILE!$B$4, "BOTTOM", 0))</f>
        <v>0</v>
      </c>
      <c r="M704" s="6">
        <f t="shared" si="1"/>
        <v>2</v>
      </c>
      <c r="N704" s="6" t="str">
        <f t="shared" si="2"/>
        <v>Gen X</v>
      </c>
      <c r="O704" s="6" t="str">
        <f t="shared" si="3"/>
        <v>Low Income</v>
      </c>
    </row>
    <row r="705" hidden="1">
      <c r="A705" s="1">
        <v>100703.0</v>
      </c>
      <c r="B705" s="1">
        <v>29.0</v>
      </c>
      <c r="C705" s="1">
        <v>20000.0</v>
      </c>
      <c r="D705" s="1" t="s">
        <v>24</v>
      </c>
      <c r="E705" s="1">
        <v>3958.81</v>
      </c>
      <c r="F705" s="1">
        <v>3.0</v>
      </c>
      <c r="G705" s="1">
        <v>25.0</v>
      </c>
      <c r="H705" s="1">
        <v>20.0</v>
      </c>
      <c r="I705" s="1" t="s">
        <v>18</v>
      </c>
      <c r="J705" s="1">
        <v>0.258</v>
      </c>
      <c r="K705" s="1">
        <v>0.04</v>
      </c>
      <c r="L705" s="6" t="str">
        <f>if(J705&gt;QUARTILE!$B$3, "TOP", if(J705&lt;QUARTILE!$B$4, "BOTTOM", 0))</f>
        <v>BOTTOM</v>
      </c>
      <c r="M705" s="6">
        <f t="shared" si="1"/>
        <v>1</v>
      </c>
      <c r="N705" s="6" t="str">
        <f t="shared" si="2"/>
        <v>Millenial</v>
      </c>
      <c r="O705" s="6" t="str">
        <f t="shared" si="3"/>
        <v>Low Income</v>
      </c>
    </row>
    <row r="706" hidden="1">
      <c r="A706" s="1">
        <v>100704.0</v>
      </c>
      <c r="B706" s="1">
        <v>67.0</v>
      </c>
      <c r="C706" s="1">
        <v>8000.0</v>
      </c>
      <c r="D706" s="1" t="s">
        <v>25</v>
      </c>
      <c r="E706" s="1">
        <v>4530.19</v>
      </c>
      <c r="F706" s="1">
        <v>2.0</v>
      </c>
      <c r="G706" s="1">
        <v>23.0</v>
      </c>
      <c r="H706" s="1">
        <v>5.0</v>
      </c>
      <c r="I706" s="1" t="s">
        <v>22</v>
      </c>
      <c r="J706" s="1">
        <v>0.724</v>
      </c>
      <c r="K706" s="1">
        <v>0.725</v>
      </c>
      <c r="L706" s="6">
        <f>if(J706&gt;QUARTILE!$B$3, "TOP", if(J706&lt;QUARTILE!$B$4, "BOTTOM", 0))</f>
        <v>0</v>
      </c>
      <c r="M706" s="6">
        <f t="shared" si="1"/>
        <v>2</v>
      </c>
      <c r="N706" s="6" t="str">
        <f t="shared" si="2"/>
        <v>Baby Boomer</v>
      </c>
      <c r="O706" s="6" t="str">
        <f t="shared" si="3"/>
        <v>Low Income</v>
      </c>
    </row>
    <row r="707" hidden="1">
      <c r="A707" s="1">
        <v>100705.0</v>
      </c>
      <c r="B707" s="1">
        <v>52.0</v>
      </c>
      <c r="C707" s="1">
        <v>32000.0</v>
      </c>
      <c r="D707" s="1" t="s">
        <v>25</v>
      </c>
      <c r="E707" s="1">
        <v>2372.2</v>
      </c>
      <c r="F707" s="1">
        <v>1.0</v>
      </c>
      <c r="G707" s="1">
        <v>20.0</v>
      </c>
      <c r="H707" s="1">
        <v>5.0</v>
      </c>
      <c r="I707" s="1" t="s">
        <v>22</v>
      </c>
      <c r="J707" s="1">
        <v>0.801</v>
      </c>
      <c r="K707" s="1">
        <v>0.613</v>
      </c>
      <c r="L707" s="6">
        <f>if(J707&gt;QUARTILE!$B$3, "TOP", if(J707&lt;QUARTILE!$B$4, "BOTTOM", 0))</f>
        <v>0</v>
      </c>
      <c r="M707" s="6">
        <f t="shared" si="1"/>
        <v>2</v>
      </c>
      <c r="N707" s="6" t="str">
        <f t="shared" si="2"/>
        <v>Gen X</v>
      </c>
      <c r="O707" s="6" t="str">
        <f t="shared" si="3"/>
        <v>Low Income</v>
      </c>
    </row>
    <row r="708" hidden="1">
      <c r="A708" s="1">
        <v>100706.0</v>
      </c>
      <c r="B708" s="1">
        <v>77.0</v>
      </c>
      <c r="C708" s="1">
        <v>24000.0</v>
      </c>
      <c r="D708" s="1" t="s">
        <v>23</v>
      </c>
      <c r="E708" s="1">
        <v>20447.51</v>
      </c>
      <c r="F708" s="1">
        <v>2.0</v>
      </c>
      <c r="G708" s="1">
        <v>15.0</v>
      </c>
      <c r="H708" s="1">
        <v>7.0</v>
      </c>
      <c r="I708" s="1" t="s">
        <v>22</v>
      </c>
      <c r="J708" s="1">
        <v>1.0</v>
      </c>
      <c r="K708" s="1">
        <v>0.84</v>
      </c>
      <c r="L708" s="6" t="str">
        <f>if(J708&gt;QUARTILE!$B$3, "TOP", if(J708&lt;QUARTILE!$B$4, "BOTTOM", 0))</f>
        <v>TOP</v>
      </c>
      <c r="M708" s="6">
        <f t="shared" si="1"/>
        <v>2</v>
      </c>
      <c r="N708" s="6" t="str">
        <f t="shared" si="2"/>
        <v>Baby Boomer</v>
      </c>
      <c r="O708" s="6" t="str">
        <f t="shared" si="3"/>
        <v>Low Income</v>
      </c>
    </row>
    <row r="709" hidden="1">
      <c r="A709" s="1">
        <v>100707.0</v>
      </c>
      <c r="B709" s="1">
        <v>50.0</v>
      </c>
      <c r="C709" s="1">
        <v>21000.0</v>
      </c>
      <c r="D709" s="1" t="s">
        <v>23</v>
      </c>
      <c r="E709" s="1">
        <v>92923.04</v>
      </c>
      <c r="F709" s="1">
        <v>1.0</v>
      </c>
      <c r="G709" s="1">
        <v>18.0</v>
      </c>
      <c r="H709" s="1">
        <v>3.0</v>
      </c>
      <c r="I709" s="1" t="s">
        <v>18</v>
      </c>
      <c r="J709" s="1">
        <v>0.223</v>
      </c>
      <c r="K709" s="1">
        <v>0.299</v>
      </c>
      <c r="L709" s="6" t="str">
        <f>if(J709&gt;QUARTILE!$B$3, "TOP", if(J709&lt;QUARTILE!$B$4, "BOTTOM", 0))</f>
        <v>BOTTOM</v>
      </c>
      <c r="M709" s="6">
        <f t="shared" si="1"/>
        <v>1</v>
      </c>
      <c r="N709" s="6" t="str">
        <f t="shared" si="2"/>
        <v>Gen X</v>
      </c>
      <c r="O709" s="6" t="str">
        <f t="shared" si="3"/>
        <v>Low Income</v>
      </c>
    </row>
    <row r="710" hidden="1">
      <c r="A710" s="1">
        <v>100708.0</v>
      </c>
      <c r="B710" s="1">
        <v>50.0</v>
      </c>
      <c r="C710" s="1">
        <v>20000.0</v>
      </c>
      <c r="D710" s="1" t="s">
        <v>25</v>
      </c>
      <c r="E710" s="1">
        <v>42270.19</v>
      </c>
      <c r="F710" s="1">
        <v>3.0</v>
      </c>
      <c r="G710" s="1">
        <v>24.0</v>
      </c>
      <c r="H710" s="1">
        <v>2.0</v>
      </c>
      <c r="I710" s="1" t="s">
        <v>18</v>
      </c>
      <c r="J710" s="1">
        <v>0.69</v>
      </c>
      <c r="K710" s="1">
        <v>0.456</v>
      </c>
      <c r="L710" s="6">
        <f>if(J710&gt;QUARTILE!$B$3, "TOP", if(J710&lt;QUARTILE!$B$4, "BOTTOM", 0))</f>
        <v>0</v>
      </c>
      <c r="M710" s="6">
        <f t="shared" si="1"/>
        <v>1</v>
      </c>
      <c r="N710" s="6" t="str">
        <f t="shared" si="2"/>
        <v>Gen X</v>
      </c>
      <c r="O710" s="6" t="str">
        <f t="shared" si="3"/>
        <v>Low Income</v>
      </c>
    </row>
    <row r="711" hidden="1">
      <c r="A711" s="1">
        <v>100709.0</v>
      </c>
      <c r="B711" s="1">
        <v>78.0</v>
      </c>
      <c r="C711" s="1">
        <v>22000.0</v>
      </c>
      <c r="D711" s="1" t="s">
        <v>23</v>
      </c>
      <c r="E711" s="1">
        <v>933.51</v>
      </c>
      <c r="F711" s="1">
        <v>2.0</v>
      </c>
      <c r="G711" s="1">
        <v>19.0</v>
      </c>
      <c r="H711" s="1">
        <v>6.0</v>
      </c>
      <c r="I711" s="1" t="s">
        <v>22</v>
      </c>
      <c r="J711" s="1">
        <v>0.54</v>
      </c>
      <c r="K711" s="1">
        <v>0.784</v>
      </c>
      <c r="L711" s="6">
        <f>if(J711&gt;QUARTILE!$B$3, "TOP", if(J711&lt;QUARTILE!$B$4, "BOTTOM", 0))</f>
        <v>0</v>
      </c>
      <c r="M711" s="6">
        <f t="shared" si="1"/>
        <v>2</v>
      </c>
      <c r="N711" s="6" t="str">
        <f t="shared" si="2"/>
        <v>Baby Boomer</v>
      </c>
      <c r="O711" s="6" t="str">
        <f t="shared" si="3"/>
        <v>Low Income</v>
      </c>
    </row>
    <row r="712" hidden="1">
      <c r="A712" s="1">
        <v>100710.0</v>
      </c>
      <c r="B712" s="1">
        <v>68.0</v>
      </c>
      <c r="C712" s="1">
        <v>19000.0</v>
      </c>
      <c r="D712" s="1" t="s">
        <v>25</v>
      </c>
      <c r="E712" s="1">
        <v>11000.3</v>
      </c>
      <c r="F712" s="1">
        <v>5.0</v>
      </c>
      <c r="G712" s="1">
        <v>19.0</v>
      </c>
      <c r="H712" s="1">
        <v>6.0</v>
      </c>
      <c r="I712" s="1" t="s">
        <v>22</v>
      </c>
      <c r="J712" s="1">
        <v>0.36</v>
      </c>
      <c r="K712" s="1">
        <v>0.447</v>
      </c>
      <c r="L712" s="6">
        <f>if(J712&gt;QUARTILE!$B$3, "TOP", if(J712&lt;QUARTILE!$B$4, "BOTTOM", 0))</f>
        <v>0</v>
      </c>
      <c r="M712" s="6">
        <f t="shared" si="1"/>
        <v>2</v>
      </c>
      <c r="N712" s="6" t="str">
        <f t="shared" si="2"/>
        <v>Baby Boomer</v>
      </c>
      <c r="O712" s="6" t="str">
        <f t="shared" si="3"/>
        <v>Low Income</v>
      </c>
    </row>
    <row r="713" hidden="1">
      <c r="A713" s="1">
        <v>100711.0</v>
      </c>
      <c r="B713" s="1">
        <v>60.0</v>
      </c>
      <c r="C713" s="1">
        <v>16000.0</v>
      </c>
      <c r="D713" s="1" t="s">
        <v>25</v>
      </c>
      <c r="E713" s="1">
        <v>39224.01</v>
      </c>
      <c r="F713" s="1">
        <v>4.0</v>
      </c>
      <c r="G713" s="1">
        <v>20.0</v>
      </c>
      <c r="H713" s="1">
        <v>8.0</v>
      </c>
      <c r="I713" s="1" t="s">
        <v>18</v>
      </c>
      <c r="J713" s="1">
        <v>0.918</v>
      </c>
      <c r="K713" s="1">
        <v>0.843</v>
      </c>
      <c r="L713" s="6" t="str">
        <f>if(J713&gt;QUARTILE!$B$3, "TOP", if(J713&lt;QUARTILE!$B$4, "BOTTOM", 0))</f>
        <v>TOP</v>
      </c>
      <c r="M713" s="6">
        <f t="shared" si="1"/>
        <v>1</v>
      </c>
      <c r="N713" s="6" t="str">
        <f t="shared" si="2"/>
        <v>Gen X</v>
      </c>
      <c r="O713" s="6" t="str">
        <f t="shared" si="3"/>
        <v>Low Income</v>
      </c>
    </row>
    <row r="714" hidden="1">
      <c r="A714" s="1">
        <v>100712.0</v>
      </c>
      <c r="B714" s="1">
        <v>54.0</v>
      </c>
      <c r="C714" s="1">
        <v>25000.0</v>
      </c>
      <c r="D714" s="1" t="s">
        <v>27</v>
      </c>
      <c r="E714" s="1">
        <v>2893.0</v>
      </c>
      <c r="F714" s="1">
        <v>1.0</v>
      </c>
      <c r="G714" s="1">
        <v>36.0</v>
      </c>
      <c r="H714" s="1">
        <v>7.0</v>
      </c>
      <c r="I714" s="1" t="s">
        <v>22</v>
      </c>
      <c r="J714" s="1">
        <v>0.194</v>
      </c>
      <c r="K714" s="1">
        <v>0.743</v>
      </c>
      <c r="L714" s="6" t="str">
        <f>if(J714&gt;QUARTILE!$B$3, "TOP", if(J714&lt;QUARTILE!$B$4, "BOTTOM", 0))</f>
        <v>BOTTOM</v>
      </c>
      <c r="M714" s="6">
        <f t="shared" si="1"/>
        <v>2</v>
      </c>
      <c r="N714" s="6" t="str">
        <f t="shared" si="2"/>
        <v>Gen X</v>
      </c>
      <c r="O714" s="6" t="str">
        <f t="shared" si="3"/>
        <v>Low Income</v>
      </c>
    </row>
    <row r="715" hidden="1">
      <c r="A715" s="1">
        <v>100713.0</v>
      </c>
      <c r="B715" s="1">
        <v>29.0</v>
      </c>
      <c r="C715" s="1">
        <v>29000.0</v>
      </c>
      <c r="D715" s="1" t="s">
        <v>27</v>
      </c>
      <c r="E715" s="1">
        <v>37630.86</v>
      </c>
      <c r="F715" s="1">
        <v>1.0</v>
      </c>
      <c r="G715" s="1">
        <v>20.0</v>
      </c>
      <c r="H715" s="1">
        <v>15.0</v>
      </c>
      <c r="I715" s="1" t="s">
        <v>22</v>
      </c>
      <c r="J715" s="1">
        <v>0.428</v>
      </c>
      <c r="K715" s="1">
        <v>0.583</v>
      </c>
      <c r="L715" s="6">
        <f>if(J715&gt;QUARTILE!$B$3, "TOP", if(J715&lt;QUARTILE!$B$4, "BOTTOM", 0))</f>
        <v>0</v>
      </c>
      <c r="M715" s="6">
        <f t="shared" si="1"/>
        <v>2</v>
      </c>
      <c r="N715" s="6" t="str">
        <f t="shared" si="2"/>
        <v>Millenial</v>
      </c>
      <c r="O715" s="6" t="str">
        <f t="shared" si="3"/>
        <v>Low Income</v>
      </c>
    </row>
    <row r="716" hidden="1">
      <c r="A716" s="1">
        <v>100714.0</v>
      </c>
      <c r="B716" s="1">
        <v>20.0</v>
      </c>
      <c r="C716" s="1">
        <v>14000.0</v>
      </c>
      <c r="D716" s="1" t="s">
        <v>25</v>
      </c>
      <c r="E716" s="1">
        <v>17964.14</v>
      </c>
      <c r="F716" s="1">
        <v>5.0</v>
      </c>
      <c r="G716" s="1">
        <v>16.0</v>
      </c>
      <c r="H716" s="1">
        <v>19.0</v>
      </c>
      <c r="I716" s="1" t="s">
        <v>18</v>
      </c>
      <c r="J716" s="1">
        <v>0.816</v>
      </c>
      <c r="K716" s="1">
        <v>0.752</v>
      </c>
      <c r="L716" s="6">
        <f>if(J716&gt;QUARTILE!$B$3, "TOP", if(J716&lt;QUARTILE!$B$4, "BOTTOM", 0))</f>
        <v>0</v>
      </c>
      <c r="M716" s="6">
        <f t="shared" si="1"/>
        <v>1</v>
      </c>
      <c r="N716" s="6" t="str">
        <f t="shared" si="2"/>
        <v>Millenial</v>
      </c>
      <c r="O716" s="6" t="str">
        <f t="shared" si="3"/>
        <v>Low Income</v>
      </c>
    </row>
    <row r="717" hidden="1">
      <c r="A717" s="1">
        <v>100715.0</v>
      </c>
      <c r="B717" s="1">
        <v>18.0</v>
      </c>
      <c r="C717" s="1">
        <v>17000.0</v>
      </c>
      <c r="D717" s="1" t="s">
        <v>23</v>
      </c>
      <c r="E717" s="1">
        <v>53559.7</v>
      </c>
      <c r="F717" s="1">
        <v>5.0</v>
      </c>
      <c r="G717" s="1">
        <v>15.0</v>
      </c>
      <c r="H717" s="1">
        <v>15.0</v>
      </c>
      <c r="I717" s="1" t="s">
        <v>22</v>
      </c>
      <c r="J717" s="1">
        <v>0.627</v>
      </c>
      <c r="K717" s="1">
        <v>0.627</v>
      </c>
      <c r="L717" s="6">
        <f>if(J717&gt;QUARTILE!$B$3, "TOP", if(J717&lt;QUARTILE!$B$4, "BOTTOM", 0))</f>
        <v>0</v>
      </c>
      <c r="M717" s="6">
        <f t="shared" si="1"/>
        <v>2</v>
      </c>
      <c r="N717" s="6" t="str">
        <f t="shared" si="2"/>
        <v>Millenial</v>
      </c>
      <c r="O717" s="6" t="str">
        <f t="shared" si="3"/>
        <v>Low Income</v>
      </c>
    </row>
    <row r="718" hidden="1">
      <c r="A718" s="1">
        <v>100716.0</v>
      </c>
      <c r="B718" s="1">
        <v>50.0</v>
      </c>
      <c r="C718" s="1">
        <v>19000.0</v>
      </c>
      <c r="D718" s="1" t="s">
        <v>27</v>
      </c>
      <c r="E718" s="1">
        <v>41755.78</v>
      </c>
      <c r="F718" s="1">
        <v>4.0</v>
      </c>
      <c r="G718" s="1">
        <v>24.0</v>
      </c>
      <c r="H718" s="1">
        <v>3.0</v>
      </c>
      <c r="I718" s="1" t="s">
        <v>18</v>
      </c>
      <c r="J718" s="1">
        <v>0.236</v>
      </c>
      <c r="K718" s="1">
        <v>0.07</v>
      </c>
      <c r="L718" s="6" t="str">
        <f>if(J718&gt;QUARTILE!$B$3, "TOP", if(J718&lt;QUARTILE!$B$4, "BOTTOM", 0))</f>
        <v>BOTTOM</v>
      </c>
      <c r="M718" s="6">
        <f t="shared" si="1"/>
        <v>1</v>
      </c>
      <c r="N718" s="6" t="str">
        <f t="shared" si="2"/>
        <v>Gen X</v>
      </c>
      <c r="O718" s="6" t="str">
        <f t="shared" si="3"/>
        <v>Low Income</v>
      </c>
    </row>
    <row r="719" hidden="1">
      <c r="A719" s="1">
        <v>100717.0</v>
      </c>
      <c r="B719" s="1">
        <v>57.0</v>
      </c>
      <c r="C719" s="1">
        <v>22000.0</v>
      </c>
      <c r="D719" s="1" t="s">
        <v>27</v>
      </c>
      <c r="E719" s="1">
        <v>22604.18</v>
      </c>
      <c r="F719" s="1">
        <v>3.0</v>
      </c>
      <c r="G719" s="1">
        <v>19.0</v>
      </c>
      <c r="H719" s="1">
        <v>3.0</v>
      </c>
      <c r="I719" s="1" t="s">
        <v>22</v>
      </c>
      <c r="J719" s="1">
        <v>0.894</v>
      </c>
      <c r="K719" s="1">
        <v>0.21</v>
      </c>
      <c r="L719" s="6" t="str">
        <f>if(J719&gt;QUARTILE!$B$3, "TOP", if(J719&lt;QUARTILE!$B$4, "BOTTOM", 0))</f>
        <v>TOP</v>
      </c>
      <c r="M719" s="6">
        <f t="shared" si="1"/>
        <v>2</v>
      </c>
      <c r="N719" s="6" t="str">
        <f t="shared" si="2"/>
        <v>Gen X</v>
      </c>
      <c r="O719" s="6" t="str">
        <f t="shared" si="3"/>
        <v>Low Income</v>
      </c>
    </row>
    <row r="720" hidden="1">
      <c r="A720" s="1">
        <v>100718.0</v>
      </c>
      <c r="B720" s="1">
        <v>27.0</v>
      </c>
      <c r="C720" s="1">
        <v>20000.0</v>
      </c>
      <c r="D720" s="1" t="s">
        <v>23</v>
      </c>
      <c r="E720" s="1">
        <v>21448.52</v>
      </c>
      <c r="F720" s="1">
        <v>2.0</v>
      </c>
      <c r="G720" s="1">
        <v>23.0</v>
      </c>
      <c r="H720" s="1">
        <v>14.0</v>
      </c>
      <c r="I720" s="1" t="s">
        <v>18</v>
      </c>
      <c r="J720" s="1">
        <v>0.781</v>
      </c>
      <c r="K720" s="1">
        <v>0.606</v>
      </c>
      <c r="L720" s="6">
        <f>if(J720&gt;QUARTILE!$B$3, "TOP", if(J720&lt;QUARTILE!$B$4, "BOTTOM", 0))</f>
        <v>0</v>
      </c>
      <c r="M720" s="6">
        <f t="shared" si="1"/>
        <v>1</v>
      </c>
      <c r="N720" s="6" t="str">
        <f t="shared" si="2"/>
        <v>Millenial</v>
      </c>
      <c r="O720" s="6" t="str">
        <f t="shared" si="3"/>
        <v>Low Income</v>
      </c>
    </row>
    <row r="721" hidden="1">
      <c r="A721" s="1">
        <v>100719.0</v>
      </c>
      <c r="B721" s="1">
        <v>60.0</v>
      </c>
      <c r="C721" s="1">
        <v>33000.0</v>
      </c>
      <c r="D721" s="1" t="s">
        <v>21</v>
      </c>
      <c r="E721" s="1">
        <v>4794.71</v>
      </c>
      <c r="F721" s="1">
        <v>2.0</v>
      </c>
      <c r="G721" s="1">
        <v>12.0</v>
      </c>
      <c r="H721" s="1">
        <v>6.0</v>
      </c>
      <c r="I721" s="1" t="s">
        <v>22</v>
      </c>
      <c r="J721" s="1">
        <v>0.563</v>
      </c>
      <c r="K721" s="1">
        <v>0.436</v>
      </c>
      <c r="L721" s="6">
        <f>if(J721&gt;QUARTILE!$B$3, "TOP", if(J721&lt;QUARTILE!$B$4, "BOTTOM", 0))</f>
        <v>0</v>
      </c>
      <c r="M721" s="6">
        <f t="shared" si="1"/>
        <v>2</v>
      </c>
      <c r="N721" s="6" t="str">
        <f t="shared" si="2"/>
        <v>Gen X</v>
      </c>
      <c r="O721" s="6" t="str">
        <f t="shared" si="3"/>
        <v>Low Income</v>
      </c>
    </row>
    <row r="722" hidden="1">
      <c r="A722" s="1">
        <v>100720.0</v>
      </c>
      <c r="B722" s="1">
        <v>61.0</v>
      </c>
      <c r="C722" s="1">
        <v>8000.0</v>
      </c>
      <c r="D722" s="1" t="s">
        <v>23</v>
      </c>
      <c r="E722" s="1">
        <v>2483.01</v>
      </c>
      <c r="F722" s="1">
        <v>2.0</v>
      </c>
      <c r="G722" s="1">
        <v>16.0</v>
      </c>
      <c r="H722" s="1">
        <v>9.0</v>
      </c>
      <c r="I722" s="1" t="s">
        <v>22</v>
      </c>
      <c r="J722" s="1">
        <v>0.659</v>
      </c>
      <c r="K722" s="1">
        <v>0.872</v>
      </c>
      <c r="L722" s="6">
        <f>if(J722&gt;QUARTILE!$B$3, "TOP", if(J722&lt;QUARTILE!$B$4, "BOTTOM", 0))</f>
        <v>0</v>
      </c>
      <c r="M722" s="6">
        <f t="shared" si="1"/>
        <v>2</v>
      </c>
      <c r="N722" s="6" t="str">
        <f t="shared" si="2"/>
        <v>Baby Boomer</v>
      </c>
      <c r="O722" s="6" t="str">
        <f t="shared" si="3"/>
        <v>Low Income</v>
      </c>
    </row>
    <row r="723" hidden="1">
      <c r="A723" s="1">
        <v>100721.0</v>
      </c>
      <c r="B723" s="1">
        <v>46.0</v>
      </c>
      <c r="C723" s="1">
        <v>9000.0</v>
      </c>
      <c r="D723" s="1" t="s">
        <v>23</v>
      </c>
      <c r="E723" s="1">
        <v>10736.32</v>
      </c>
      <c r="F723" s="1">
        <v>3.0</v>
      </c>
      <c r="G723" s="1">
        <v>15.0</v>
      </c>
      <c r="H723" s="1">
        <v>13.0</v>
      </c>
      <c r="I723" s="1" t="s">
        <v>18</v>
      </c>
      <c r="J723" s="1">
        <v>0.676</v>
      </c>
      <c r="K723" s="1">
        <v>0.29</v>
      </c>
      <c r="L723" s="6">
        <f>if(J723&gt;QUARTILE!$B$3, "TOP", if(J723&lt;QUARTILE!$B$4, "BOTTOM", 0))</f>
        <v>0</v>
      </c>
      <c r="M723" s="6">
        <f t="shared" si="1"/>
        <v>1</v>
      </c>
      <c r="N723" s="6" t="str">
        <f t="shared" si="2"/>
        <v>Gen X</v>
      </c>
      <c r="O723" s="6" t="str">
        <f t="shared" si="3"/>
        <v>Low Income</v>
      </c>
    </row>
    <row r="724" hidden="1">
      <c r="A724" s="1">
        <v>100722.0</v>
      </c>
      <c r="B724" s="1">
        <v>30.0</v>
      </c>
      <c r="C724" s="1">
        <v>25000.0</v>
      </c>
      <c r="D724" s="1" t="s">
        <v>23</v>
      </c>
      <c r="E724" s="1">
        <v>4130.15</v>
      </c>
      <c r="F724" s="1">
        <v>4.0</v>
      </c>
      <c r="G724" s="1">
        <v>21.0</v>
      </c>
      <c r="H724" s="1">
        <v>12.0</v>
      </c>
      <c r="I724" s="1" t="s">
        <v>22</v>
      </c>
      <c r="J724" s="1">
        <v>0.549</v>
      </c>
      <c r="K724" s="1">
        <v>0.281</v>
      </c>
      <c r="L724" s="6">
        <f>if(J724&gt;QUARTILE!$B$3, "TOP", if(J724&lt;QUARTILE!$B$4, "BOTTOM", 0))</f>
        <v>0</v>
      </c>
      <c r="M724" s="6">
        <f t="shared" si="1"/>
        <v>2</v>
      </c>
      <c r="N724" s="6" t="str">
        <f t="shared" si="2"/>
        <v>Millenial</v>
      </c>
      <c r="O724" s="6" t="str">
        <f t="shared" si="3"/>
        <v>Low Income</v>
      </c>
    </row>
    <row r="725" hidden="1">
      <c r="A725" s="1">
        <v>100723.0</v>
      </c>
      <c r="B725" s="1">
        <v>29.0</v>
      </c>
      <c r="C725" s="1">
        <v>15000.0</v>
      </c>
      <c r="D725" s="1" t="s">
        <v>21</v>
      </c>
      <c r="E725" s="1">
        <v>2160.99</v>
      </c>
      <c r="F725" s="1">
        <v>2.0</v>
      </c>
      <c r="G725" s="1">
        <v>24.0</v>
      </c>
      <c r="H725" s="1">
        <v>14.0</v>
      </c>
      <c r="I725" s="1" t="s">
        <v>22</v>
      </c>
      <c r="J725" s="1">
        <v>0.745</v>
      </c>
      <c r="K725" s="1">
        <v>0.166</v>
      </c>
      <c r="L725" s="6">
        <f>if(J725&gt;QUARTILE!$B$3, "TOP", if(J725&lt;QUARTILE!$B$4, "BOTTOM", 0))</f>
        <v>0</v>
      </c>
      <c r="M725" s="6">
        <f t="shared" si="1"/>
        <v>2</v>
      </c>
      <c r="N725" s="6" t="str">
        <f t="shared" si="2"/>
        <v>Millenial</v>
      </c>
      <c r="O725" s="6" t="str">
        <f t="shared" si="3"/>
        <v>Low Income</v>
      </c>
    </row>
    <row r="726" hidden="1">
      <c r="A726" s="1">
        <v>100724.0</v>
      </c>
      <c r="B726" s="1">
        <v>48.0</v>
      </c>
      <c r="C726" s="1">
        <v>37000.0</v>
      </c>
      <c r="D726" s="1" t="s">
        <v>25</v>
      </c>
      <c r="E726" s="1">
        <v>7200.09</v>
      </c>
      <c r="F726" s="1">
        <v>1.0</v>
      </c>
      <c r="G726" s="1">
        <v>17.0</v>
      </c>
      <c r="H726" s="1">
        <v>7.0</v>
      </c>
      <c r="I726" s="1" t="s">
        <v>22</v>
      </c>
      <c r="J726" s="1">
        <v>0.765</v>
      </c>
      <c r="K726" s="1">
        <v>0.982</v>
      </c>
      <c r="L726" s="6">
        <f>if(J726&gt;QUARTILE!$B$3, "TOP", if(J726&lt;QUARTILE!$B$4, "BOTTOM", 0))</f>
        <v>0</v>
      </c>
      <c r="M726" s="6">
        <f t="shared" si="1"/>
        <v>2</v>
      </c>
      <c r="N726" s="6" t="str">
        <f t="shared" si="2"/>
        <v>Gen X</v>
      </c>
      <c r="O726" s="6" t="str">
        <f t="shared" si="3"/>
        <v>Low Income</v>
      </c>
    </row>
    <row r="727" hidden="1">
      <c r="A727" s="1">
        <v>100725.0</v>
      </c>
      <c r="B727" s="1">
        <v>63.0</v>
      </c>
      <c r="C727" s="1">
        <v>44000.0</v>
      </c>
      <c r="D727" s="1" t="s">
        <v>17</v>
      </c>
      <c r="E727" s="1">
        <v>39392.37</v>
      </c>
      <c r="F727" s="1">
        <v>1.0</v>
      </c>
      <c r="G727" s="1">
        <v>23.0</v>
      </c>
      <c r="H727" s="1">
        <v>8.0</v>
      </c>
      <c r="I727" s="1" t="s">
        <v>18</v>
      </c>
      <c r="J727" s="1">
        <v>0.103</v>
      </c>
      <c r="K727" s="1">
        <v>0.016</v>
      </c>
      <c r="L727" s="6" t="str">
        <f>if(J727&gt;QUARTILE!$B$3, "TOP", if(J727&lt;QUARTILE!$B$4, "BOTTOM", 0))</f>
        <v>BOTTOM</v>
      </c>
      <c r="M727" s="6">
        <f t="shared" si="1"/>
        <v>1</v>
      </c>
      <c r="N727" s="6" t="str">
        <f t="shared" si="2"/>
        <v>Baby Boomer</v>
      </c>
      <c r="O727" s="6" t="str">
        <f t="shared" si="3"/>
        <v>Low Income</v>
      </c>
    </row>
    <row r="728" hidden="1">
      <c r="A728" s="1">
        <v>100726.0</v>
      </c>
      <c r="B728" s="1">
        <v>19.0</v>
      </c>
      <c r="C728" s="1">
        <v>25000.0</v>
      </c>
      <c r="D728" s="1" t="s">
        <v>23</v>
      </c>
      <c r="E728" s="1">
        <v>345.94</v>
      </c>
      <c r="F728" s="1">
        <v>1.0</v>
      </c>
      <c r="G728" s="1">
        <v>19.0</v>
      </c>
      <c r="H728" s="1">
        <v>16.0</v>
      </c>
      <c r="I728" s="1" t="s">
        <v>18</v>
      </c>
      <c r="J728" s="1">
        <v>0.161</v>
      </c>
      <c r="K728" s="1">
        <v>0.983</v>
      </c>
      <c r="L728" s="6" t="str">
        <f>if(J728&gt;QUARTILE!$B$3, "TOP", if(J728&lt;QUARTILE!$B$4, "BOTTOM", 0))</f>
        <v>BOTTOM</v>
      </c>
      <c r="M728" s="6">
        <f t="shared" si="1"/>
        <v>1</v>
      </c>
      <c r="N728" s="6" t="str">
        <f t="shared" si="2"/>
        <v>Millenial</v>
      </c>
      <c r="O728" s="6" t="str">
        <f t="shared" si="3"/>
        <v>Low Income</v>
      </c>
    </row>
    <row r="729" hidden="1">
      <c r="A729" s="1">
        <v>100727.0</v>
      </c>
      <c r="B729" s="1">
        <v>78.0</v>
      </c>
      <c r="C729" s="1">
        <v>12000.0</v>
      </c>
      <c r="D729" s="1" t="s">
        <v>25</v>
      </c>
      <c r="E729" s="1">
        <v>6924.25</v>
      </c>
      <c r="F729" s="1">
        <v>5.0</v>
      </c>
      <c r="G729" s="1">
        <v>24.0</v>
      </c>
      <c r="H729" s="1">
        <v>7.0</v>
      </c>
      <c r="I729" s="1" t="s">
        <v>22</v>
      </c>
      <c r="J729" s="1">
        <v>0.075</v>
      </c>
      <c r="K729" s="1">
        <v>0.656</v>
      </c>
      <c r="L729" s="6" t="str">
        <f>if(J729&gt;QUARTILE!$B$3, "TOP", if(J729&lt;QUARTILE!$B$4, "BOTTOM", 0))</f>
        <v>BOTTOM</v>
      </c>
      <c r="M729" s="6">
        <f t="shared" si="1"/>
        <v>2</v>
      </c>
      <c r="N729" s="6" t="str">
        <f t="shared" si="2"/>
        <v>Baby Boomer</v>
      </c>
      <c r="O729" s="6" t="str">
        <f t="shared" si="3"/>
        <v>Low Income</v>
      </c>
    </row>
    <row r="730" hidden="1">
      <c r="A730" s="1">
        <v>100728.0</v>
      </c>
      <c r="B730" s="1">
        <v>68.0</v>
      </c>
      <c r="C730" s="1">
        <v>41000.0</v>
      </c>
      <c r="D730" s="1" t="s">
        <v>25</v>
      </c>
      <c r="E730" s="1">
        <v>11034.76</v>
      </c>
      <c r="F730" s="1">
        <v>5.0</v>
      </c>
      <c r="G730" s="1">
        <v>16.0</v>
      </c>
      <c r="H730" s="1">
        <v>2.0</v>
      </c>
      <c r="I730" s="1" t="s">
        <v>22</v>
      </c>
      <c r="J730" s="1">
        <v>0.219</v>
      </c>
      <c r="K730" s="1">
        <v>0.039</v>
      </c>
      <c r="L730" s="6" t="str">
        <f>if(J730&gt;QUARTILE!$B$3, "TOP", if(J730&lt;QUARTILE!$B$4, "BOTTOM", 0))</f>
        <v>BOTTOM</v>
      </c>
      <c r="M730" s="6">
        <f t="shared" si="1"/>
        <v>2</v>
      </c>
      <c r="N730" s="6" t="str">
        <f t="shared" si="2"/>
        <v>Baby Boomer</v>
      </c>
      <c r="O730" s="6" t="str">
        <f t="shared" si="3"/>
        <v>Low Income</v>
      </c>
    </row>
    <row r="731" hidden="1">
      <c r="A731" s="1">
        <v>100729.0</v>
      </c>
      <c r="B731" s="1">
        <v>67.0</v>
      </c>
      <c r="C731" s="1">
        <v>25000.0</v>
      </c>
      <c r="D731" s="1" t="s">
        <v>17</v>
      </c>
      <c r="E731" s="1">
        <v>14290.27</v>
      </c>
      <c r="F731" s="1">
        <v>3.0</v>
      </c>
      <c r="G731" s="1">
        <v>24.0</v>
      </c>
      <c r="H731" s="1">
        <v>5.0</v>
      </c>
      <c r="I731" s="1" t="s">
        <v>22</v>
      </c>
      <c r="J731" s="1">
        <v>0.072</v>
      </c>
      <c r="K731" s="1">
        <v>0.152</v>
      </c>
      <c r="L731" s="6" t="str">
        <f>if(J731&gt;QUARTILE!$B$3, "TOP", if(J731&lt;QUARTILE!$B$4, "BOTTOM", 0))</f>
        <v>BOTTOM</v>
      </c>
      <c r="M731" s="6">
        <f t="shared" si="1"/>
        <v>2</v>
      </c>
      <c r="N731" s="6" t="str">
        <f t="shared" si="2"/>
        <v>Baby Boomer</v>
      </c>
      <c r="O731" s="6" t="str">
        <f t="shared" si="3"/>
        <v>Low Income</v>
      </c>
    </row>
    <row r="732" hidden="1">
      <c r="A732" s="1">
        <v>100730.0</v>
      </c>
      <c r="B732" s="1">
        <v>52.0</v>
      </c>
      <c r="C732" s="1">
        <v>9000.0</v>
      </c>
      <c r="D732" s="1" t="s">
        <v>23</v>
      </c>
      <c r="E732" s="1">
        <v>4007.53</v>
      </c>
      <c r="F732" s="1">
        <v>2.0</v>
      </c>
      <c r="G732" s="1">
        <v>22.0</v>
      </c>
      <c r="H732" s="1">
        <v>7.0</v>
      </c>
      <c r="I732" s="1" t="s">
        <v>22</v>
      </c>
      <c r="J732" s="1">
        <v>0.244</v>
      </c>
      <c r="K732" s="1">
        <v>0.327</v>
      </c>
      <c r="L732" s="6" t="str">
        <f>if(J732&gt;QUARTILE!$B$3, "TOP", if(J732&lt;QUARTILE!$B$4, "BOTTOM", 0))</f>
        <v>BOTTOM</v>
      </c>
      <c r="M732" s="6">
        <f t="shared" si="1"/>
        <v>2</v>
      </c>
      <c r="N732" s="6" t="str">
        <f t="shared" si="2"/>
        <v>Gen X</v>
      </c>
      <c r="O732" s="6" t="str">
        <f t="shared" si="3"/>
        <v>Low Income</v>
      </c>
    </row>
    <row r="733" hidden="1">
      <c r="A733" s="1">
        <v>100731.0</v>
      </c>
      <c r="B733" s="1">
        <v>40.0</v>
      </c>
      <c r="C733" s="1">
        <v>10000.0</v>
      </c>
      <c r="D733" s="1" t="s">
        <v>23</v>
      </c>
      <c r="E733" s="1">
        <v>66607.44</v>
      </c>
      <c r="F733" s="1">
        <v>5.0</v>
      </c>
      <c r="G733" s="1">
        <v>9.0</v>
      </c>
      <c r="H733" s="1">
        <v>10.0</v>
      </c>
      <c r="I733" s="1" t="s">
        <v>18</v>
      </c>
      <c r="J733" s="1">
        <v>0.689</v>
      </c>
      <c r="K733" s="1">
        <v>0.11</v>
      </c>
      <c r="L733" s="6">
        <f>if(J733&gt;QUARTILE!$B$3, "TOP", if(J733&lt;QUARTILE!$B$4, "BOTTOM", 0))</f>
        <v>0</v>
      </c>
      <c r="M733" s="6">
        <f t="shared" si="1"/>
        <v>1</v>
      </c>
      <c r="N733" s="6" t="str">
        <f t="shared" si="2"/>
        <v>Gen X</v>
      </c>
      <c r="O733" s="6" t="str">
        <f t="shared" si="3"/>
        <v>Low Income</v>
      </c>
    </row>
    <row r="734">
      <c r="A734" s="1">
        <v>100732.0</v>
      </c>
      <c r="B734" s="1">
        <v>34.0</v>
      </c>
      <c r="C734" s="1">
        <v>55000.0</v>
      </c>
      <c r="D734" s="1" t="s">
        <v>23</v>
      </c>
      <c r="E734" s="1">
        <v>17296.42</v>
      </c>
      <c r="F734" s="1">
        <v>1.0</v>
      </c>
      <c r="G734" s="1">
        <v>25.0</v>
      </c>
      <c r="H734" s="1">
        <v>18.0</v>
      </c>
      <c r="I734" s="1" t="s">
        <v>18</v>
      </c>
      <c r="J734" s="1">
        <v>0.82</v>
      </c>
      <c r="K734" s="1">
        <v>0.973</v>
      </c>
      <c r="L734" s="6" t="str">
        <f>if(J734&gt;QUARTILE!$B$3, "TOP", if(J734&lt;QUARTILE!$B$4, "BOTTOM", 0))</f>
        <v>TOP</v>
      </c>
      <c r="M734" s="6">
        <f t="shared" si="1"/>
        <v>1</v>
      </c>
      <c r="N734" s="6" t="str">
        <f t="shared" si="2"/>
        <v>Gen X</v>
      </c>
      <c r="O734" s="6" t="str">
        <f t="shared" si="3"/>
        <v>Medium Income</v>
      </c>
    </row>
    <row r="735" hidden="1">
      <c r="A735" s="1">
        <v>100733.0</v>
      </c>
      <c r="B735" s="1">
        <v>43.0</v>
      </c>
      <c r="C735" s="1">
        <v>50000.0</v>
      </c>
      <c r="D735" s="1" t="s">
        <v>17</v>
      </c>
      <c r="E735" s="1">
        <v>14767.52</v>
      </c>
      <c r="F735" s="1">
        <v>5.0</v>
      </c>
      <c r="G735" s="1">
        <v>16.0</v>
      </c>
      <c r="H735" s="1">
        <v>12.0</v>
      </c>
      <c r="I735" s="1" t="s">
        <v>18</v>
      </c>
      <c r="J735" s="1">
        <v>0.919</v>
      </c>
      <c r="K735" s="1">
        <v>0.563</v>
      </c>
      <c r="L735" s="6" t="str">
        <f>if(J735&gt;QUARTILE!$B$3, "TOP", if(J735&lt;QUARTILE!$B$4, "BOTTOM", 0))</f>
        <v>TOP</v>
      </c>
      <c r="M735" s="6">
        <f t="shared" si="1"/>
        <v>1</v>
      </c>
      <c r="N735" s="6" t="str">
        <f t="shared" si="2"/>
        <v>Gen X</v>
      </c>
      <c r="O735" s="6" t="str">
        <f t="shared" si="3"/>
        <v>Medium Income</v>
      </c>
    </row>
    <row r="736" hidden="1">
      <c r="A736" s="1">
        <v>100734.0</v>
      </c>
      <c r="B736" s="1">
        <v>25.0</v>
      </c>
      <c r="C736" s="1">
        <v>5000.0</v>
      </c>
      <c r="D736" s="1" t="s">
        <v>25</v>
      </c>
      <c r="E736" s="1">
        <v>177.23</v>
      </c>
      <c r="F736" s="1">
        <v>1.0</v>
      </c>
      <c r="G736" s="1">
        <v>16.0</v>
      </c>
      <c r="H736" s="1">
        <v>17.0</v>
      </c>
      <c r="I736" s="1" t="s">
        <v>22</v>
      </c>
      <c r="J736" s="1">
        <v>0.789</v>
      </c>
      <c r="K736" s="1">
        <v>0.074</v>
      </c>
      <c r="L736" s="6">
        <f>if(J736&gt;QUARTILE!$B$3, "TOP", if(J736&lt;QUARTILE!$B$4, "BOTTOM", 0))</f>
        <v>0</v>
      </c>
      <c r="M736" s="6">
        <f t="shared" si="1"/>
        <v>2</v>
      </c>
      <c r="N736" s="6" t="str">
        <f t="shared" si="2"/>
        <v>Millenial</v>
      </c>
      <c r="O736" s="6" t="str">
        <f t="shared" si="3"/>
        <v>Low Income</v>
      </c>
    </row>
    <row r="737" hidden="1">
      <c r="A737" s="1">
        <v>100735.0</v>
      </c>
      <c r="B737" s="1">
        <v>46.0</v>
      </c>
      <c r="C737" s="1">
        <v>10000.0</v>
      </c>
      <c r="D737" s="1" t="s">
        <v>25</v>
      </c>
      <c r="E737" s="1">
        <v>13299.57</v>
      </c>
      <c r="F737" s="1">
        <v>2.0</v>
      </c>
      <c r="G737" s="1">
        <v>19.0</v>
      </c>
      <c r="H737" s="1">
        <v>12.0</v>
      </c>
      <c r="I737" s="1" t="s">
        <v>22</v>
      </c>
      <c r="J737" s="1">
        <v>0.081</v>
      </c>
      <c r="K737" s="1">
        <v>0.525</v>
      </c>
      <c r="L737" s="6" t="str">
        <f>if(J737&gt;QUARTILE!$B$3, "TOP", if(J737&lt;QUARTILE!$B$4, "BOTTOM", 0))</f>
        <v>BOTTOM</v>
      </c>
      <c r="M737" s="6">
        <f t="shared" si="1"/>
        <v>2</v>
      </c>
      <c r="N737" s="6" t="str">
        <f t="shared" si="2"/>
        <v>Gen X</v>
      </c>
      <c r="O737" s="6" t="str">
        <f t="shared" si="3"/>
        <v>Low Income</v>
      </c>
    </row>
    <row r="738" hidden="1">
      <c r="A738" s="1">
        <v>100736.0</v>
      </c>
      <c r="B738" s="1">
        <v>43.0</v>
      </c>
      <c r="C738" s="1">
        <v>44000.0</v>
      </c>
      <c r="D738" s="1" t="s">
        <v>25</v>
      </c>
      <c r="E738" s="1">
        <v>36362.56</v>
      </c>
      <c r="F738" s="1">
        <v>3.0</v>
      </c>
      <c r="G738" s="1">
        <v>17.0</v>
      </c>
      <c r="H738" s="1">
        <v>10.0</v>
      </c>
      <c r="I738" s="1" t="s">
        <v>18</v>
      </c>
      <c r="J738" s="1">
        <v>0.619</v>
      </c>
      <c r="K738" s="1">
        <v>0.797</v>
      </c>
      <c r="L738" s="6">
        <f>if(J738&gt;QUARTILE!$B$3, "TOP", if(J738&lt;QUARTILE!$B$4, "BOTTOM", 0))</f>
        <v>0</v>
      </c>
      <c r="M738" s="6">
        <f t="shared" si="1"/>
        <v>1</v>
      </c>
      <c r="N738" s="6" t="str">
        <f t="shared" si="2"/>
        <v>Gen X</v>
      </c>
      <c r="O738" s="6" t="str">
        <f t="shared" si="3"/>
        <v>Low Income</v>
      </c>
    </row>
    <row r="739" hidden="1">
      <c r="A739" s="1">
        <v>100737.0</v>
      </c>
      <c r="B739" s="1">
        <v>27.0</v>
      </c>
      <c r="C739" s="1">
        <v>22000.0</v>
      </c>
      <c r="D739" s="1" t="s">
        <v>30</v>
      </c>
      <c r="E739" s="1">
        <v>4960.11</v>
      </c>
      <c r="F739" s="1">
        <v>4.0</v>
      </c>
      <c r="G739" s="1">
        <v>13.0</v>
      </c>
      <c r="H739" s="1">
        <v>6.0</v>
      </c>
      <c r="I739" s="1" t="s">
        <v>22</v>
      </c>
      <c r="J739" s="1">
        <v>0.676</v>
      </c>
      <c r="K739" s="1">
        <v>0.366</v>
      </c>
      <c r="L739" s="6">
        <f>if(J739&gt;QUARTILE!$B$3, "TOP", if(J739&lt;QUARTILE!$B$4, "BOTTOM", 0))</f>
        <v>0</v>
      </c>
      <c r="M739" s="6">
        <f t="shared" si="1"/>
        <v>2</v>
      </c>
      <c r="N739" s="6" t="str">
        <f t="shared" si="2"/>
        <v>Millenial</v>
      </c>
      <c r="O739" s="6" t="str">
        <f t="shared" si="3"/>
        <v>Low Income</v>
      </c>
    </row>
    <row r="740" hidden="1">
      <c r="A740" s="1">
        <v>100738.0</v>
      </c>
      <c r="B740" s="1">
        <v>43.0</v>
      </c>
      <c r="C740" s="1">
        <v>34000.0</v>
      </c>
      <c r="D740" s="1" t="s">
        <v>17</v>
      </c>
      <c r="E740" s="1">
        <v>8652.85</v>
      </c>
      <c r="F740" s="1">
        <v>4.0</v>
      </c>
      <c r="G740" s="1">
        <v>22.0</v>
      </c>
      <c r="H740" s="1">
        <v>10.0</v>
      </c>
      <c r="I740" s="1" t="s">
        <v>22</v>
      </c>
      <c r="J740" s="1">
        <v>0.315</v>
      </c>
      <c r="K740" s="1">
        <v>0.616</v>
      </c>
      <c r="L740" s="6">
        <f>if(J740&gt;QUARTILE!$B$3, "TOP", if(J740&lt;QUARTILE!$B$4, "BOTTOM", 0))</f>
        <v>0</v>
      </c>
      <c r="M740" s="6">
        <f t="shared" si="1"/>
        <v>2</v>
      </c>
      <c r="N740" s="6" t="str">
        <f t="shared" si="2"/>
        <v>Gen X</v>
      </c>
      <c r="O740" s="6" t="str">
        <f t="shared" si="3"/>
        <v>Low Income</v>
      </c>
    </row>
    <row r="741" hidden="1">
      <c r="A741" s="1">
        <v>100739.0</v>
      </c>
      <c r="B741" s="1">
        <v>79.0</v>
      </c>
      <c r="C741" s="1">
        <v>21000.0</v>
      </c>
      <c r="D741" s="1" t="s">
        <v>27</v>
      </c>
      <c r="E741" s="1">
        <v>415.72</v>
      </c>
      <c r="F741" s="1">
        <v>1.0</v>
      </c>
      <c r="G741" s="1">
        <v>13.0</v>
      </c>
      <c r="H741" s="1">
        <v>6.0</v>
      </c>
      <c r="I741" s="1" t="s">
        <v>22</v>
      </c>
      <c r="J741" s="1">
        <v>0.369</v>
      </c>
      <c r="K741" s="1">
        <v>0.773</v>
      </c>
      <c r="L741" s="6">
        <f>if(J741&gt;QUARTILE!$B$3, "TOP", if(J741&lt;QUARTILE!$B$4, "BOTTOM", 0))</f>
        <v>0</v>
      </c>
      <c r="M741" s="6">
        <f t="shared" si="1"/>
        <v>2</v>
      </c>
      <c r="N741" s="6" t="str">
        <f t="shared" si="2"/>
        <v>Baby Boomer</v>
      </c>
      <c r="O741" s="6" t="str">
        <f t="shared" si="3"/>
        <v>Low Income</v>
      </c>
    </row>
    <row r="742" hidden="1">
      <c r="A742" s="1">
        <v>100740.0</v>
      </c>
      <c r="B742" s="1">
        <v>51.0</v>
      </c>
      <c r="C742" s="1">
        <v>33000.0</v>
      </c>
      <c r="D742" s="1" t="s">
        <v>23</v>
      </c>
      <c r="E742" s="1">
        <v>75382.29</v>
      </c>
      <c r="F742" s="1">
        <v>5.0</v>
      </c>
      <c r="G742" s="1">
        <v>23.0</v>
      </c>
      <c r="H742" s="1">
        <v>7.0</v>
      </c>
      <c r="I742" s="1" t="s">
        <v>18</v>
      </c>
      <c r="J742" s="1">
        <v>0.953</v>
      </c>
      <c r="K742" s="1">
        <v>0.035</v>
      </c>
      <c r="L742" s="6" t="str">
        <f>if(J742&gt;QUARTILE!$B$3, "TOP", if(J742&lt;QUARTILE!$B$4, "BOTTOM", 0))</f>
        <v>TOP</v>
      </c>
      <c r="M742" s="6">
        <f t="shared" si="1"/>
        <v>1</v>
      </c>
      <c r="N742" s="6" t="str">
        <f t="shared" si="2"/>
        <v>Gen X</v>
      </c>
      <c r="O742" s="6" t="str">
        <f t="shared" si="3"/>
        <v>Low Income</v>
      </c>
    </row>
    <row r="743" hidden="1">
      <c r="A743" s="1">
        <v>100741.0</v>
      </c>
      <c r="B743" s="1">
        <v>68.0</v>
      </c>
      <c r="C743" s="1">
        <v>22000.0</v>
      </c>
      <c r="D743" s="1" t="s">
        <v>23</v>
      </c>
      <c r="E743" s="1">
        <v>1379.54</v>
      </c>
      <c r="F743" s="1">
        <v>5.0</v>
      </c>
      <c r="G743" s="1">
        <v>20.0</v>
      </c>
      <c r="H743" s="1">
        <v>8.0</v>
      </c>
      <c r="I743" s="1" t="s">
        <v>22</v>
      </c>
      <c r="J743" s="1">
        <v>0.097</v>
      </c>
      <c r="K743" s="1">
        <v>0.806</v>
      </c>
      <c r="L743" s="6" t="str">
        <f>if(J743&gt;QUARTILE!$B$3, "TOP", if(J743&lt;QUARTILE!$B$4, "BOTTOM", 0))</f>
        <v>BOTTOM</v>
      </c>
      <c r="M743" s="6">
        <f t="shared" si="1"/>
        <v>2</v>
      </c>
      <c r="N743" s="6" t="str">
        <f t="shared" si="2"/>
        <v>Baby Boomer</v>
      </c>
      <c r="O743" s="6" t="str">
        <f t="shared" si="3"/>
        <v>Low Income</v>
      </c>
    </row>
    <row r="744" hidden="1">
      <c r="A744" s="1">
        <v>100742.0</v>
      </c>
      <c r="B744" s="1">
        <v>58.0</v>
      </c>
      <c r="C744" s="1">
        <v>17000.0</v>
      </c>
      <c r="D744" s="1" t="s">
        <v>21</v>
      </c>
      <c r="E744" s="1">
        <v>45699.05</v>
      </c>
      <c r="F744" s="1">
        <v>1.0</v>
      </c>
      <c r="G744" s="1">
        <v>18.0</v>
      </c>
      <c r="H744" s="1">
        <v>5.0</v>
      </c>
      <c r="I744" s="1" t="s">
        <v>18</v>
      </c>
      <c r="J744" s="1">
        <v>0.64</v>
      </c>
      <c r="K744" s="1">
        <v>0.349</v>
      </c>
      <c r="L744" s="6">
        <f>if(J744&gt;QUARTILE!$B$3, "TOP", if(J744&lt;QUARTILE!$B$4, "BOTTOM", 0))</f>
        <v>0</v>
      </c>
      <c r="M744" s="6">
        <f t="shared" si="1"/>
        <v>1</v>
      </c>
      <c r="N744" s="6" t="str">
        <f t="shared" si="2"/>
        <v>Gen X</v>
      </c>
      <c r="O744" s="6" t="str">
        <f t="shared" si="3"/>
        <v>Low Income</v>
      </c>
    </row>
    <row r="745" hidden="1">
      <c r="A745" s="1">
        <v>100743.0</v>
      </c>
      <c r="B745" s="1">
        <v>24.0</v>
      </c>
      <c r="C745" s="1">
        <v>42000.0</v>
      </c>
      <c r="D745" s="1" t="s">
        <v>25</v>
      </c>
      <c r="E745" s="1">
        <v>7508.06</v>
      </c>
      <c r="F745" s="1">
        <v>2.0</v>
      </c>
      <c r="G745" s="1">
        <v>11.0</v>
      </c>
      <c r="H745" s="1">
        <v>11.0</v>
      </c>
      <c r="I745" s="1" t="s">
        <v>22</v>
      </c>
      <c r="J745" s="1">
        <v>0.854</v>
      </c>
      <c r="K745" s="1">
        <v>0.057</v>
      </c>
      <c r="L745" s="6" t="str">
        <f>if(J745&gt;QUARTILE!$B$3, "TOP", if(J745&lt;QUARTILE!$B$4, "BOTTOM", 0))</f>
        <v>TOP</v>
      </c>
      <c r="M745" s="6">
        <f t="shared" si="1"/>
        <v>2</v>
      </c>
      <c r="N745" s="6" t="str">
        <f t="shared" si="2"/>
        <v>Millenial</v>
      </c>
      <c r="O745" s="6" t="str">
        <f t="shared" si="3"/>
        <v>Low Income</v>
      </c>
    </row>
    <row r="746" hidden="1">
      <c r="A746" s="1">
        <v>100744.0</v>
      </c>
      <c r="B746" s="1">
        <v>21.0</v>
      </c>
      <c r="C746" s="1">
        <v>25000.0</v>
      </c>
      <c r="D746" s="1" t="s">
        <v>23</v>
      </c>
      <c r="E746" s="1">
        <v>17713.12</v>
      </c>
      <c r="F746" s="1">
        <v>1.0</v>
      </c>
      <c r="G746" s="1">
        <v>17.0</v>
      </c>
      <c r="H746" s="1">
        <v>15.0</v>
      </c>
      <c r="I746" s="1" t="s">
        <v>18</v>
      </c>
      <c r="J746" s="1">
        <v>0.847</v>
      </c>
      <c r="K746" s="1">
        <v>0.879</v>
      </c>
      <c r="L746" s="6" t="str">
        <f>if(J746&gt;QUARTILE!$B$3, "TOP", if(J746&lt;QUARTILE!$B$4, "BOTTOM", 0))</f>
        <v>TOP</v>
      </c>
      <c r="M746" s="6">
        <f t="shared" si="1"/>
        <v>1</v>
      </c>
      <c r="N746" s="6" t="str">
        <f t="shared" si="2"/>
        <v>Millenial</v>
      </c>
      <c r="O746" s="6" t="str">
        <f t="shared" si="3"/>
        <v>Low Income</v>
      </c>
    </row>
    <row r="747" hidden="1">
      <c r="A747" s="1">
        <v>100745.0</v>
      </c>
      <c r="B747" s="1">
        <v>75.0</v>
      </c>
      <c r="C747" s="1">
        <v>33000.0</v>
      </c>
      <c r="D747" s="1" t="s">
        <v>25</v>
      </c>
      <c r="E747" s="1">
        <v>22745.95</v>
      </c>
      <c r="F747" s="1">
        <v>2.0</v>
      </c>
      <c r="G747" s="1">
        <v>21.0</v>
      </c>
      <c r="H747" s="1">
        <v>5.0</v>
      </c>
      <c r="I747" s="1" t="s">
        <v>22</v>
      </c>
      <c r="J747" s="1">
        <v>0.171</v>
      </c>
      <c r="K747" s="1">
        <v>0.564</v>
      </c>
      <c r="L747" s="6" t="str">
        <f>if(J747&gt;QUARTILE!$B$3, "TOP", if(J747&lt;QUARTILE!$B$4, "BOTTOM", 0))</f>
        <v>BOTTOM</v>
      </c>
      <c r="M747" s="6">
        <f t="shared" si="1"/>
        <v>2</v>
      </c>
      <c r="N747" s="6" t="str">
        <f t="shared" si="2"/>
        <v>Baby Boomer</v>
      </c>
      <c r="O747" s="6" t="str">
        <f t="shared" si="3"/>
        <v>Low Income</v>
      </c>
    </row>
    <row r="748" hidden="1">
      <c r="A748" s="1">
        <v>100746.0</v>
      </c>
      <c r="B748" s="1">
        <v>70.0</v>
      </c>
      <c r="C748" s="1">
        <v>24000.0</v>
      </c>
      <c r="D748" s="1" t="s">
        <v>21</v>
      </c>
      <c r="E748" s="1">
        <v>3035.75</v>
      </c>
      <c r="F748" s="1">
        <v>3.0</v>
      </c>
      <c r="G748" s="1">
        <v>21.0</v>
      </c>
      <c r="H748" s="1">
        <v>2.0</v>
      </c>
      <c r="I748" s="1" t="s">
        <v>22</v>
      </c>
      <c r="J748" s="1">
        <v>0.845</v>
      </c>
      <c r="K748" s="1">
        <v>0.198</v>
      </c>
      <c r="L748" s="6" t="str">
        <f>if(J748&gt;QUARTILE!$B$3, "TOP", if(J748&lt;QUARTILE!$B$4, "BOTTOM", 0))</f>
        <v>TOP</v>
      </c>
      <c r="M748" s="6">
        <f t="shared" si="1"/>
        <v>2</v>
      </c>
      <c r="N748" s="6" t="str">
        <f t="shared" si="2"/>
        <v>Baby Boomer</v>
      </c>
      <c r="O748" s="6" t="str">
        <f t="shared" si="3"/>
        <v>Low Income</v>
      </c>
    </row>
    <row r="749" hidden="1">
      <c r="A749" s="1">
        <v>100747.0</v>
      </c>
      <c r="B749" s="1">
        <v>67.0</v>
      </c>
      <c r="C749" s="1">
        <v>16000.0</v>
      </c>
      <c r="D749" s="1" t="s">
        <v>25</v>
      </c>
      <c r="E749" s="1">
        <v>11731.09</v>
      </c>
      <c r="F749" s="1">
        <v>3.0</v>
      </c>
      <c r="G749" s="1">
        <v>12.0</v>
      </c>
      <c r="H749" s="1">
        <v>4.0</v>
      </c>
      <c r="I749" s="1" t="s">
        <v>22</v>
      </c>
      <c r="J749" s="1">
        <v>0.127</v>
      </c>
      <c r="K749" s="1">
        <v>0.317</v>
      </c>
      <c r="L749" s="6" t="str">
        <f>if(J749&gt;QUARTILE!$B$3, "TOP", if(J749&lt;QUARTILE!$B$4, "BOTTOM", 0))</f>
        <v>BOTTOM</v>
      </c>
      <c r="M749" s="6">
        <f t="shared" si="1"/>
        <v>2</v>
      </c>
      <c r="N749" s="6" t="str">
        <f t="shared" si="2"/>
        <v>Baby Boomer</v>
      </c>
      <c r="O749" s="6" t="str">
        <f t="shared" si="3"/>
        <v>Low Income</v>
      </c>
    </row>
    <row r="750" hidden="1">
      <c r="A750" s="1">
        <v>100748.0</v>
      </c>
      <c r="B750" s="1">
        <v>62.0</v>
      </c>
      <c r="C750" s="1">
        <v>58000.0</v>
      </c>
      <c r="D750" s="1" t="s">
        <v>25</v>
      </c>
      <c r="E750" s="1">
        <v>7874.67</v>
      </c>
      <c r="F750" s="1">
        <v>1.0</v>
      </c>
      <c r="G750" s="1">
        <v>21.0</v>
      </c>
      <c r="H750" s="1">
        <v>6.0</v>
      </c>
      <c r="I750" s="1" t="s">
        <v>22</v>
      </c>
      <c r="J750" s="1">
        <v>1.0</v>
      </c>
      <c r="K750" s="1">
        <v>0.569</v>
      </c>
      <c r="L750" s="6" t="str">
        <f>if(J750&gt;QUARTILE!$B$3, "TOP", if(J750&lt;QUARTILE!$B$4, "BOTTOM", 0))</f>
        <v>TOP</v>
      </c>
      <c r="M750" s="6">
        <f t="shared" si="1"/>
        <v>2</v>
      </c>
      <c r="N750" s="6" t="str">
        <f t="shared" si="2"/>
        <v>Baby Boomer</v>
      </c>
      <c r="O750" s="6" t="str">
        <f t="shared" si="3"/>
        <v>Medium Income</v>
      </c>
    </row>
    <row r="751" hidden="1">
      <c r="A751" s="1">
        <v>100749.0</v>
      </c>
      <c r="B751" s="1">
        <v>28.0</v>
      </c>
      <c r="C751" s="1">
        <v>27000.0</v>
      </c>
      <c r="D751" s="1" t="s">
        <v>17</v>
      </c>
      <c r="E751" s="1">
        <v>1165.35</v>
      </c>
      <c r="F751" s="1">
        <v>3.0</v>
      </c>
      <c r="G751" s="1">
        <v>19.0</v>
      </c>
      <c r="H751" s="1">
        <v>17.0</v>
      </c>
      <c r="I751" s="1" t="s">
        <v>18</v>
      </c>
      <c r="J751" s="1">
        <v>0.216</v>
      </c>
      <c r="K751" s="1">
        <v>0.374</v>
      </c>
      <c r="L751" s="6" t="str">
        <f>if(J751&gt;QUARTILE!$B$3, "TOP", if(J751&lt;QUARTILE!$B$4, "BOTTOM", 0))</f>
        <v>BOTTOM</v>
      </c>
      <c r="M751" s="6">
        <f t="shared" si="1"/>
        <v>1</v>
      </c>
      <c r="N751" s="6" t="str">
        <f t="shared" si="2"/>
        <v>Millenial</v>
      </c>
      <c r="O751" s="6" t="str">
        <f t="shared" si="3"/>
        <v>Low Income</v>
      </c>
    </row>
    <row r="752" hidden="1">
      <c r="A752" s="1">
        <v>100750.0</v>
      </c>
      <c r="B752" s="1">
        <v>46.0</v>
      </c>
      <c r="C752" s="1">
        <v>18000.0</v>
      </c>
      <c r="D752" s="1" t="s">
        <v>25</v>
      </c>
      <c r="E752" s="1">
        <v>35818.43</v>
      </c>
      <c r="F752" s="1">
        <v>5.0</v>
      </c>
      <c r="G752" s="1">
        <v>28.0</v>
      </c>
      <c r="H752" s="1">
        <v>11.0</v>
      </c>
      <c r="I752" s="1" t="s">
        <v>22</v>
      </c>
      <c r="J752" s="1">
        <v>0.265</v>
      </c>
      <c r="K752" s="1">
        <v>0.083</v>
      </c>
      <c r="L752" s="6" t="str">
        <f>if(J752&gt;QUARTILE!$B$3, "TOP", if(J752&lt;QUARTILE!$B$4, "BOTTOM", 0))</f>
        <v>BOTTOM</v>
      </c>
      <c r="M752" s="6">
        <f t="shared" si="1"/>
        <v>2</v>
      </c>
      <c r="N752" s="6" t="str">
        <f t="shared" si="2"/>
        <v>Gen X</v>
      </c>
      <c r="O752" s="6" t="str">
        <f t="shared" si="3"/>
        <v>Low Income</v>
      </c>
    </row>
    <row r="753" hidden="1">
      <c r="A753" s="1">
        <v>100751.0</v>
      </c>
      <c r="B753" s="1">
        <v>73.0</v>
      </c>
      <c r="C753" s="1">
        <v>47000.0</v>
      </c>
      <c r="D753" s="1" t="s">
        <v>23</v>
      </c>
      <c r="E753" s="1">
        <v>924.39</v>
      </c>
      <c r="F753" s="1">
        <v>2.0</v>
      </c>
      <c r="G753" s="1">
        <v>23.0</v>
      </c>
      <c r="H753" s="1">
        <v>4.0</v>
      </c>
      <c r="I753" s="1" t="s">
        <v>22</v>
      </c>
      <c r="J753" s="1">
        <v>0.124</v>
      </c>
      <c r="K753" s="1">
        <v>0.479</v>
      </c>
      <c r="L753" s="6" t="str">
        <f>if(J753&gt;QUARTILE!$B$3, "TOP", if(J753&lt;QUARTILE!$B$4, "BOTTOM", 0))</f>
        <v>BOTTOM</v>
      </c>
      <c r="M753" s="6">
        <f t="shared" si="1"/>
        <v>2</v>
      </c>
      <c r="N753" s="6" t="str">
        <f t="shared" si="2"/>
        <v>Baby Boomer</v>
      </c>
      <c r="O753" s="6" t="str">
        <f t="shared" si="3"/>
        <v>Medium Income</v>
      </c>
    </row>
    <row r="754" hidden="1">
      <c r="A754" s="1">
        <v>100752.0</v>
      </c>
      <c r="B754" s="1">
        <v>53.0</v>
      </c>
      <c r="C754" s="1">
        <v>10000.0</v>
      </c>
      <c r="D754" s="1" t="s">
        <v>31</v>
      </c>
      <c r="E754" s="1">
        <v>21183.48</v>
      </c>
      <c r="F754" s="1">
        <v>4.0</v>
      </c>
      <c r="G754" s="1">
        <v>19.0</v>
      </c>
      <c r="H754" s="1">
        <v>9.0</v>
      </c>
      <c r="I754" s="1" t="s">
        <v>22</v>
      </c>
      <c r="J754" s="1">
        <v>0.343</v>
      </c>
      <c r="K754" s="1">
        <v>0.135</v>
      </c>
      <c r="L754" s="6">
        <f>if(J754&gt;QUARTILE!$B$3, "TOP", if(J754&lt;QUARTILE!$B$4, "BOTTOM", 0))</f>
        <v>0</v>
      </c>
      <c r="M754" s="6">
        <f t="shared" si="1"/>
        <v>2</v>
      </c>
      <c r="N754" s="6" t="str">
        <f t="shared" si="2"/>
        <v>Gen X</v>
      </c>
      <c r="O754" s="6" t="str">
        <f t="shared" si="3"/>
        <v>Low Income</v>
      </c>
    </row>
    <row r="755" hidden="1">
      <c r="A755" s="1">
        <v>100753.0</v>
      </c>
      <c r="B755" s="1">
        <v>42.0</v>
      </c>
      <c r="C755" s="1">
        <v>84000.0</v>
      </c>
      <c r="D755" s="1" t="s">
        <v>24</v>
      </c>
      <c r="E755" s="1">
        <v>7539.81</v>
      </c>
      <c r="F755" s="1">
        <v>4.0</v>
      </c>
      <c r="G755" s="1">
        <v>23.0</v>
      </c>
      <c r="H755" s="1">
        <v>7.0</v>
      </c>
      <c r="I755" s="1" t="s">
        <v>22</v>
      </c>
      <c r="J755" s="1">
        <v>0.449</v>
      </c>
      <c r="K755" s="1">
        <v>0.195</v>
      </c>
      <c r="L755" s="6">
        <f>if(J755&gt;QUARTILE!$B$3, "TOP", if(J755&lt;QUARTILE!$B$4, "BOTTOM", 0))</f>
        <v>0</v>
      </c>
      <c r="M755" s="6">
        <f t="shared" si="1"/>
        <v>2</v>
      </c>
      <c r="N755" s="6" t="str">
        <f t="shared" si="2"/>
        <v>Gen X</v>
      </c>
      <c r="O755" s="6" t="str">
        <f t="shared" si="3"/>
        <v>Medium Income</v>
      </c>
    </row>
    <row r="756" hidden="1">
      <c r="A756" s="1">
        <v>100754.0</v>
      </c>
      <c r="B756" s="1">
        <v>38.0</v>
      </c>
      <c r="C756" s="1">
        <v>20000.0</v>
      </c>
      <c r="D756" s="1" t="s">
        <v>17</v>
      </c>
      <c r="E756" s="1">
        <v>4267.07</v>
      </c>
      <c r="F756" s="1">
        <v>3.0</v>
      </c>
      <c r="G756" s="1">
        <v>25.0</v>
      </c>
      <c r="H756" s="1">
        <v>9.0</v>
      </c>
      <c r="I756" s="1" t="s">
        <v>22</v>
      </c>
      <c r="J756" s="1">
        <v>0.526</v>
      </c>
      <c r="K756" s="1">
        <v>0.827</v>
      </c>
      <c r="L756" s="6">
        <f>if(J756&gt;QUARTILE!$B$3, "TOP", if(J756&lt;QUARTILE!$B$4, "BOTTOM", 0))</f>
        <v>0</v>
      </c>
      <c r="M756" s="6">
        <f t="shared" si="1"/>
        <v>2</v>
      </c>
      <c r="N756" s="6" t="str">
        <f t="shared" si="2"/>
        <v>Gen X</v>
      </c>
      <c r="O756" s="6" t="str">
        <f t="shared" si="3"/>
        <v>Low Income</v>
      </c>
    </row>
    <row r="757" hidden="1">
      <c r="A757" s="1">
        <v>100755.0</v>
      </c>
      <c r="B757" s="1">
        <v>78.0</v>
      </c>
      <c r="C757" s="1">
        <v>10000.0</v>
      </c>
      <c r="D757" s="1" t="s">
        <v>27</v>
      </c>
      <c r="E757" s="1">
        <v>21997.42</v>
      </c>
      <c r="F757" s="1">
        <v>2.0</v>
      </c>
      <c r="G757" s="1">
        <v>18.0</v>
      </c>
      <c r="H757" s="1">
        <v>4.0</v>
      </c>
      <c r="I757" s="1" t="s">
        <v>22</v>
      </c>
      <c r="J757" s="1">
        <v>0.733</v>
      </c>
      <c r="K757" s="1">
        <v>0.229</v>
      </c>
      <c r="L757" s="6">
        <f>if(J757&gt;QUARTILE!$B$3, "TOP", if(J757&lt;QUARTILE!$B$4, "BOTTOM", 0))</f>
        <v>0</v>
      </c>
      <c r="M757" s="6">
        <f t="shared" si="1"/>
        <v>2</v>
      </c>
      <c r="N757" s="6" t="str">
        <f t="shared" si="2"/>
        <v>Baby Boomer</v>
      </c>
      <c r="O757" s="6" t="str">
        <f t="shared" si="3"/>
        <v>Low Income</v>
      </c>
    </row>
    <row r="758" hidden="1">
      <c r="A758" s="1">
        <v>100756.0</v>
      </c>
      <c r="B758" s="1">
        <v>74.0</v>
      </c>
      <c r="C758" s="1">
        <v>69000.0</v>
      </c>
      <c r="D758" s="1" t="s">
        <v>23</v>
      </c>
      <c r="E758" s="1">
        <v>17091.58</v>
      </c>
      <c r="F758" s="1">
        <v>5.0</v>
      </c>
      <c r="G758" s="1">
        <v>22.0</v>
      </c>
      <c r="H758" s="1">
        <v>3.0</v>
      </c>
      <c r="I758" s="1" t="s">
        <v>22</v>
      </c>
      <c r="J758" s="1">
        <v>0.66</v>
      </c>
      <c r="K758" s="1">
        <v>0.645</v>
      </c>
      <c r="L758" s="6">
        <f>if(J758&gt;QUARTILE!$B$3, "TOP", if(J758&lt;QUARTILE!$B$4, "BOTTOM", 0))</f>
        <v>0</v>
      </c>
      <c r="M758" s="6">
        <f t="shared" si="1"/>
        <v>2</v>
      </c>
      <c r="N758" s="6" t="str">
        <f t="shared" si="2"/>
        <v>Baby Boomer</v>
      </c>
      <c r="O758" s="6" t="str">
        <f t="shared" si="3"/>
        <v>Medium Income</v>
      </c>
    </row>
    <row r="759" hidden="1">
      <c r="A759" s="1">
        <v>100757.0</v>
      </c>
      <c r="B759" s="1">
        <v>53.0</v>
      </c>
      <c r="C759" s="1">
        <v>17000.0</v>
      </c>
      <c r="D759" s="1" t="s">
        <v>21</v>
      </c>
      <c r="E759" s="1">
        <v>7574.21</v>
      </c>
      <c r="F759" s="1">
        <v>4.0</v>
      </c>
      <c r="G759" s="1">
        <v>18.0</v>
      </c>
      <c r="H759" s="1">
        <v>7.0</v>
      </c>
      <c r="I759" s="1" t="s">
        <v>22</v>
      </c>
      <c r="J759" s="1">
        <v>0.979</v>
      </c>
      <c r="K759" s="1">
        <v>0.2</v>
      </c>
      <c r="L759" s="6" t="str">
        <f>if(J759&gt;QUARTILE!$B$3, "TOP", if(J759&lt;QUARTILE!$B$4, "BOTTOM", 0))</f>
        <v>TOP</v>
      </c>
      <c r="M759" s="6">
        <f t="shared" si="1"/>
        <v>2</v>
      </c>
      <c r="N759" s="6" t="str">
        <f t="shared" si="2"/>
        <v>Gen X</v>
      </c>
      <c r="O759" s="6" t="str">
        <f t="shared" si="3"/>
        <v>Low Income</v>
      </c>
    </row>
    <row r="760" hidden="1">
      <c r="A760" s="1">
        <v>100758.0</v>
      </c>
      <c r="B760" s="1">
        <v>27.0</v>
      </c>
      <c r="C760" s="1">
        <v>25000.0</v>
      </c>
      <c r="D760" s="1" t="s">
        <v>23</v>
      </c>
      <c r="E760" s="1">
        <v>14388.21</v>
      </c>
      <c r="F760" s="1">
        <v>5.0</v>
      </c>
      <c r="G760" s="1">
        <v>16.0</v>
      </c>
      <c r="H760" s="1">
        <v>11.0</v>
      </c>
      <c r="I760" s="1" t="s">
        <v>22</v>
      </c>
      <c r="J760" s="1">
        <v>0.26</v>
      </c>
      <c r="K760" s="1">
        <v>0.162</v>
      </c>
      <c r="L760" s="6" t="str">
        <f>if(J760&gt;QUARTILE!$B$3, "TOP", if(J760&lt;QUARTILE!$B$4, "BOTTOM", 0))</f>
        <v>BOTTOM</v>
      </c>
      <c r="M760" s="6">
        <f t="shared" si="1"/>
        <v>2</v>
      </c>
      <c r="N760" s="6" t="str">
        <f t="shared" si="2"/>
        <v>Millenial</v>
      </c>
      <c r="O760" s="6" t="str">
        <f t="shared" si="3"/>
        <v>Low Income</v>
      </c>
    </row>
    <row r="761" hidden="1">
      <c r="A761" s="1">
        <v>100759.0</v>
      </c>
      <c r="B761" s="1">
        <v>54.0</v>
      </c>
      <c r="C761" s="1">
        <v>34000.0</v>
      </c>
      <c r="D761" s="1" t="s">
        <v>17</v>
      </c>
      <c r="E761" s="1">
        <v>5653.55</v>
      </c>
      <c r="F761" s="1">
        <v>5.0</v>
      </c>
      <c r="G761" s="1">
        <v>15.0</v>
      </c>
      <c r="H761" s="1">
        <v>3.0</v>
      </c>
      <c r="I761" s="1" t="s">
        <v>22</v>
      </c>
      <c r="J761" s="1">
        <v>0.211</v>
      </c>
      <c r="K761" s="1">
        <v>0.201</v>
      </c>
      <c r="L761" s="6" t="str">
        <f>if(J761&gt;QUARTILE!$B$3, "TOP", if(J761&lt;QUARTILE!$B$4, "BOTTOM", 0))</f>
        <v>BOTTOM</v>
      </c>
      <c r="M761" s="6">
        <f t="shared" si="1"/>
        <v>2</v>
      </c>
      <c r="N761" s="6" t="str">
        <f t="shared" si="2"/>
        <v>Gen X</v>
      </c>
      <c r="O761" s="6" t="str">
        <f t="shared" si="3"/>
        <v>Low Income</v>
      </c>
    </row>
    <row r="762" hidden="1">
      <c r="A762" s="1">
        <v>100760.0</v>
      </c>
      <c r="B762" s="1">
        <v>26.0</v>
      </c>
      <c r="C762" s="1">
        <v>45000.0</v>
      </c>
      <c r="D762" s="1" t="s">
        <v>21</v>
      </c>
      <c r="E762" s="1">
        <v>39857.42</v>
      </c>
      <c r="F762" s="1">
        <v>4.0</v>
      </c>
      <c r="G762" s="1">
        <v>20.0</v>
      </c>
      <c r="H762" s="1">
        <v>13.0</v>
      </c>
      <c r="I762" s="1" t="s">
        <v>18</v>
      </c>
      <c r="J762" s="1">
        <v>0.805</v>
      </c>
      <c r="K762" s="1">
        <v>0.318</v>
      </c>
      <c r="L762" s="6">
        <f>if(J762&gt;QUARTILE!$B$3, "TOP", if(J762&lt;QUARTILE!$B$4, "BOTTOM", 0))</f>
        <v>0</v>
      </c>
      <c r="M762" s="6">
        <f t="shared" si="1"/>
        <v>1</v>
      </c>
      <c r="N762" s="6" t="str">
        <f t="shared" si="2"/>
        <v>Millenial</v>
      </c>
      <c r="O762" s="6" t="str">
        <f t="shared" si="3"/>
        <v>Medium Income</v>
      </c>
    </row>
    <row r="763" hidden="1">
      <c r="A763" s="1">
        <v>100761.0</v>
      </c>
      <c r="B763" s="1">
        <v>41.0</v>
      </c>
      <c r="C763" s="1">
        <v>26000.0</v>
      </c>
      <c r="D763" s="1" t="s">
        <v>27</v>
      </c>
      <c r="E763" s="1">
        <v>7532.27</v>
      </c>
      <c r="F763" s="1">
        <v>4.0</v>
      </c>
      <c r="G763" s="1">
        <v>22.0</v>
      </c>
      <c r="H763" s="1">
        <v>10.0</v>
      </c>
      <c r="I763" s="1" t="s">
        <v>22</v>
      </c>
      <c r="J763" s="1">
        <v>0.314</v>
      </c>
      <c r="K763" s="1">
        <v>0.096</v>
      </c>
      <c r="L763" s="6" t="str">
        <f>if(J763&gt;QUARTILE!$B$3, "TOP", if(J763&lt;QUARTILE!$B$4, "BOTTOM", 0))</f>
        <v>BOTTOM</v>
      </c>
      <c r="M763" s="6">
        <f t="shared" si="1"/>
        <v>2</v>
      </c>
      <c r="N763" s="6" t="str">
        <f t="shared" si="2"/>
        <v>Gen X</v>
      </c>
      <c r="O763" s="6" t="str">
        <f t="shared" si="3"/>
        <v>Low Income</v>
      </c>
    </row>
    <row r="764" hidden="1">
      <c r="A764" s="1">
        <v>100762.0</v>
      </c>
      <c r="B764" s="1">
        <v>52.0</v>
      </c>
      <c r="C764" s="1">
        <v>15000.0</v>
      </c>
      <c r="D764" s="1" t="s">
        <v>17</v>
      </c>
      <c r="E764" s="1">
        <v>5624.8</v>
      </c>
      <c r="F764" s="1">
        <v>3.0</v>
      </c>
      <c r="G764" s="1">
        <v>18.0</v>
      </c>
      <c r="H764" s="1">
        <v>7.0</v>
      </c>
      <c r="I764" s="1" t="s">
        <v>22</v>
      </c>
      <c r="J764" s="1">
        <v>0.172</v>
      </c>
      <c r="K764" s="1">
        <v>0.107</v>
      </c>
      <c r="L764" s="6" t="str">
        <f>if(J764&gt;QUARTILE!$B$3, "TOP", if(J764&lt;QUARTILE!$B$4, "BOTTOM", 0))</f>
        <v>BOTTOM</v>
      </c>
      <c r="M764" s="6">
        <f t="shared" si="1"/>
        <v>2</v>
      </c>
      <c r="N764" s="6" t="str">
        <f t="shared" si="2"/>
        <v>Gen X</v>
      </c>
      <c r="O764" s="6" t="str">
        <f t="shared" si="3"/>
        <v>Low Income</v>
      </c>
    </row>
    <row r="765" hidden="1">
      <c r="A765" s="1">
        <v>100763.0</v>
      </c>
      <c r="B765" s="1">
        <v>66.0</v>
      </c>
      <c r="C765" s="1">
        <v>25000.0</v>
      </c>
      <c r="D765" s="1" t="s">
        <v>17</v>
      </c>
      <c r="E765" s="1">
        <v>27873.12</v>
      </c>
      <c r="F765" s="1">
        <v>2.0</v>
      </c>
      <c r="G765" s="1">
        <v>18.0</v>
      </c>
      <c r="H765" s="1">
        <v>3.0</v>
      </c>
      <c r="I765" s="1" t="s">
        <v>22</v>
      </c>
      <c r="J765" s="1">
        <v>0.792</v>
      </c>
      <c r="K765" s="1">
        <v>0.757</v>
      </c>
      <c r="L765" s="6">
        <f>if(J765&gt;QUARTILE!$B$3, "TOP", if(J765&lt;QUARTILE!$B$4, "BOTTOM", 0))</f>
        <v>0</v>
      </c>
      <c r="M765" s="6">
        <f t="shared" si="1"/>
        <v>2</v>
      </c>
      <c r="N765" s="6" t="str">
        <f t="shared" si="2"/>
        <v>Baby Boomer</v>
      </c>
      <c r="O765" s="6" t="str">
        <f t="shared" si="3"/>
        <v>Low Income</v>
      </c>
    </row>
    <row r="766" hidden="1">
      <c r="A766" s="1">
        <v>100764.0</v>
      </c>
      <c r="B766" s="1">
        <v>52.0</v>
      </c>
      <c r="C766" s="1">
        <v>17000.0</v>
      </c>
      <c r="D766" s="1" t="s">
        <v>23</v>
      </c>
      <c r="E766" s="1">
        <v>354.98</v>
      </c>
      <c r="F766" s="1">
        <v>1.0</v>
      </c>
      <c r="G766" s="1">
        <v>31.0</v>
      </c>
      <c r="H766" s="1">
        <v>2.0</v>
      </c>
      <c r="I766" s="1" t="s">
        <v>22</v>
      </c>
      <c r="J766" s="1">
        <v>0.276</v>
      </c>
      <c r="K766" s="1">
        <v>0.023</v>
      </c>
      <c r="L766" s="6" t="str">
        <f>if(J766&gt;QUARTILE!$B$3, "TOP", if(J766&lt;QUARTILE!$B$4, "BOTTOM", 0))</f>
        <v>BOTTOM</v>
      </c>
      <c r="M766" s="6">
        <f t="shared" si="1"/>
        <v>2</v>
      </c>
      <c r="N766" s="6" t="str">
        <f t="shared" si="2"/>
        <v>Gen X</v>
      </c>
      <c r="O766" s="6" t="str">
        <f t="shared" si="3"/>
        <v>Low Income</v>
      </c>
    </row>
    <row r="767" hidden="1">
      <c r="A767" s="1">
        <v>100765.0</v>
      </c>
      <c r="B767" s="1">
        <v>65.0</v>
      </c>
      <c r="C767" s="1">
        <v>26000.0</v>
      </c>
      <c r="D767" s="1" t="s">
        <v>27</v>
      </c>
      <c r="E767" s="1">
        <v>6239.82</v>
      </c>
      <c r="F767" s="1">
        <v>2.0</v>
      </c>
      <c r="G767" s="1">
        <v>13.0</v>
      </c>
      <c r="H767" s="1">
        <v>5.0</v>
      </c>
      <c r="I767" s="1" t="s">
        <v>22</v>
      </c>
      <c r="J767" s="1">
        <v>0.749</v>
      </c>
      <c r="K767" s="1">
        <v>0.385</v>
      </c>
      <c r="L767" s="6">
        <f>if(J767&gt;QUARTILE!$B$3, "TOP", if(J767&lt;QUARTILE!$B$4, "BOTTOM", 0))</f>
        <v>0</v>
      </c>
      <c r="M767" s="6">
        <f t="shared" si="1"/>
        <v>2</v>
      </c>
      <c r="N767" s="6" t="str">
        <f t="shared" si="2"/>
        <v>Baby Boomer</v>
      </c>
      <c r="O767" s="6" t="str">
        <f t="shared" si="3"/>
        <v>Low Income</v>
      </c>
    </row>
    <row r="768" hidden="1">
      <c r="A768" s="1">
        <v>100766.0</v>
      </c>
      <c r="B768" s="1">
        <v>53.0</v>
      </c>
      <c r="C768" s="1">
        <v>59000.0</v>
      </c>
      <c r="D768" s="1" t="s">
        <v>23</v>
      </c>
      <c r="E768" s="1">
        <v>9412.72</v>
      </c>
      <c r="F768" s="1">
        <v>1.0</v>
      </c>
      <c r="G768" s="1">
        <v>18.0</v>
      </c>
      <c r="H768" s="1">
        <v>1.0</v>
      </c>
      <c r="I768" s="1" t="s">
        <v>22</v>
      </c>
      <c r="J768" s="1">
        <v>0.357</v>
      </c>
      <c r="K768" s="1">
        <v>0.396</v>
      </c>
      <c r="L768" s="6">
        <f>if(J768&gt;QUARTILE!$B$3, "TOP", if(J768&lt;QUARTILE!$B$4, "BOTTOM", 0))</f>
        <v>0</v>
      </c>
      <c r="M768" s="6">
        <f t="shared" si="1"/>
        <v>2</v>
      </c>
      <c r="N768" s="6" t="str">
        <f t="shared" si="2"/>
        <v>Gen X</v>
      </c>
      <c r="O768" s="6" t="str">
        <f t="shared" si="3"/>
        <v>Medium Income</v>
      </c>
    </row>
    <row r="769" hidden="1">
      <c r="A769" s="1">
        <v>100767.0</v>
      </c>
      <c r="B769" s="1">
        <v>35.0</v>
      </c>
      <c r="C769" s="1">
        <v>35000.0</v>
      </c>
      <c r="D769" s="1" t="s">
        <v>25</v>
      </c>
      <c r="E769" s="1">
        <v>42781.79</v>
      </c>
      <c r="F769" s="1">
        <v>4.0</v>
      </c>
      <c r="G769" s="1">
        <v>14.0</v>
      </c>
      <c r="H769" s="1">
        <v>9.0</v>
      </c>
      <c r="I769" s="1" t="s">
        <v>18</v>
      </c>
      <c r="J769" s="1">
        <v>1.0</v>
      </c>
      <c r="K769" s="1">
        <v>0.743</v>
      </c>
      <c r="L769" s="6" t="str">
        <f>if(J769&gt;QUARTILE!$B$3, "TOP", if(J769&lt;QUARTILE!$B$4, "BOTTOM", 0))</f>
        <v>TOP</v>
      </c>
      <c r="M769" s="6">
        <f t="shared" si="1"/>
        <v>1</v>
      </c>
      <c r="N769" s="6" t="str">
        <f t="shared" si="2"/>
        <v>Gen X</v>
      </c>
      <c r="O769" s="6" t="str">
        <f t="shared" si="3"/>
        <v>Low Income</v>
      </c>
    </row>
    <row r="770" hidden="1">
      <c r="A770" s="1">
        <v>100768.0</v>
      </c>
      <c r="B770" s="1">
        <v>66.0</v>
      </c>
      <c r="C770" s="1">
        <v>25000.0</v>
      </c>
      <c r="D770" s="1" t="s">
        <v>23</v>
      </c>
      <c r="E770" s="1">
        <v>60092.15</v>
      </c>
      <c r="F770" s="1">
        <v>5.0</v>
      </c>
      <c r="G770" s="1">
        <v>33.0</v>
      </c>
      <c r="H770" s="1">
        <v>6.0</v>
      </c>
      <c r="I770" s="1" t="s">
        <v>18</v>
      </c>
      <c r="J770" s="1">
        <v>0.445</v>
      </c>
      <c r="K770" s="1">
        <v>0.624</v>
      </c>
      <c r="L770" s="6">
        <f>if(J770&gt;QUARTILE!$B$3, "TOP", if(J770&lt;QUARTILE!$B$4, "BOTTOM", 0))</f>
        <v>0</v>
      </c>
      <c r="M770" s="6">
        <f t="shared" si="1"/>
        <v>1</v>
      </c>
      <c r="N770" s="6" t="str">
        <f t="shared" si="2"/>
        <v>Baby Boomer</v>
      </c>
      <c r="O770" s="6" t="str">
        <f t="shared" si="3"/>
        <v>Low Income</v>
      </c>
    </row>
    <row r="771" hidden="1">
      <c r="A771" s="1">
        <v>100769.0</v>
      </c>
      <c r="B771" s="1">
        <v>56.0</v>
      </c>
      <c r="C771" s="1">
        <v>34000.0</v>
      </c>
      <c r="D771" s="1" t="s">
        <v>25</v>
      </c>
      <c r="E771" s="1">
        <v>25209.31</v>
      </c>
      <c r="F771" s="1">
        <v>2.0</v>
      </c>
      <c r="G771" s="1">
        <v>18.0</v>
      </c>
      <c r="H771" s="1">
        <v>5.0</v>
      </c>
      <c r="I771" s="1" t="s">
        <v>22</v>
      </c>
      <c r="J771" s="1">
        <v>0.8</v>
      </c>
      <c r="K771" s="1">
        <v>0.511</v>
      </c>
      <c r="L771" s="6">
        <f>if(J771&gt;QUARTILE!$B$3, "TOP", if(J771&lt;QUARTILE!$B$4, "BOTTOM", 0))</f>
        <v>0</v>
      </c>
      <c r="M771" s="6">
        <f t="shared" si="1"/>
        <v>2</v>
      </c>
      <c r="N771" s="6" t="str">
        <f t="shared" si="2"/>
        <v>Gen X</v>
      </c>
      <c r="O771" s="6" t="str">
        <f t="shared" si="3"/>
        <v>Low Income</v>
      </c>
    </row>
    <row r="772" hidden="1">
      <c r="A772" s="1">
        <v>100770.0</v>
      </c>
      <c r="B772" s="1">
        <v>49.0</v>
      </c>
      <c r="C772" s="1">
        <v>36000.0</v>
      </c>
      <c r="D772" s="1" t="s">
        <v>17</v>
      </c>
      <c r="E772" s="1">
        <v>13566.42</v>
      </c>
      <c r="F772" s="1">
        <v>5.0</v>
      </c>
      <c r="G772" s="1">
        <v>25.0</v>
      </c>
      <c r="H772" s="1">
        <v>9.0</v>
      </c>
      <c r="I772" s="1" t="s">
        <v>22</v>
      </c>
      <c r="J772" s="1">
        <v>0.841</v>
      </c>
      <c r="K772" s="1">
        <v>0.43</v>
      </c>
      <c r="L772" s="6" t="str">
        <f>if(J772&gt;QUARTILE!$B$3, "TOP", if(J772&lt;QUARTILE!$B$4, "BOTTOM", 0))</f>
        <v>TOP</v>
      </c>
      <c r="M772" s="6">
        <f t="shared" si="1"/>
        <v>2</v>
      </c>
      <c r="N772" s="6" t="str">
        <f t="shared" si="2"/>
        <v>Gen X</v>
      </c>
      <c r="O772" s="6" t="str">
        <f t="shared" si="3"/>
        <v>Low Income</v>
      </c>
    </row>
    <row r="773" hidden="1">
      <c r="A773" s="1">
        <v>100771.0</v>
      </c>
      <c r="B773" s="1">
        <v>41.0</v>
      </c>
      <c r="C773" s="1">
        <v>12000.0</v>
      </c>
      <c r="D773" s="1" t="s">
        <v>30</v>
      </c>
      <c r="E773" s="1">
        <v>20467.59</v>
      </c>
      <c r="F773" s="1">
        <v>2.0</v>
      </c>
      <c r="G773" s="1">
        <v>24.0</v>
      </c>
      <c r="H773" s="1">
        <v>11.0</v>
      </c>
      <c r="I773" s="1" t="s">
        <v>18</v>
      </c>
      <c r="J773" s="1">
        <v>0.123</v>
      </c>
      <c r="K773" s="1">
        <v>0.566</v>
      </c>
      <c r="L773" s="6" t="str">
        <f>if(J773&gt;QUARTILE!$B$3, "TOP", if(J773&lt;QUARTILE!$B$4, "BOTTOM", 0))</f>
        <v>BOTTOM</v>
      </c>
      <c r="M773" s="6">
        <f t="shared" si="1"/>
        <v>1</v>
      </c>
      <c r="N773" s="6" t="str">
        <f t="shared" si="2"/>
        <v>Gen X</v>
      </c>
      <c r="O773" s="6" t="str">
        <f t="shared" si="3"/>
        <v>Low Income</v>
      </c>
    </row>
    <row r="774" hidden="1">
      <c r="A774" s="1">
        <v>100772.0</v>
      </c>
      <c r="B774" s="1">
        <v>40.0</v>
      </c>
      <c r="C774" s="1">
        <v>23000.0</v>
      </c>
      <c r="D774" s="1" t="s">
        <v>23</v>
      </c>
      <c r="E774" s="1">
        <v>10688.75</v>
      </c>
      <c r="F774" s="1">
        <v>2.0</v>
      </c>
      <c r="G774" s="1">
        <v>18.0</v>
      </c>
      <c r="H774" s="1">
        <v>12.0</v>
      </c>
      <c r="I774" s="1" t="s">
        <v>18</v>
      </c>
      <c r="J774" s="1">
        <v>0.118</v>
      </c>
      <c r="K774" s="1">
        <v>0.358</v>
      </c>
      <c r="L774" s="6" t="str">
        <f>if(J774&gt;QUARTILE!$B$3, "TOP", if(J774&lt;QUARTILE!$B$4, "BOTTOM", 0))</f>
        <v>BOTTOM</v>
      </c>
      <c r="M774" s="6">
        <f t="shared" si="1"/>
        <v>1</v>
      </c>
      <c r="N774" s="6" t="str">
        <f t="shared" si="2"/>
        <v>Gen X</v>
      </c>
      <c r="O774" s="6" t="str">
        <f t="shared" si="3"/>
        <v>Low Income</v>
      </c>
    </row>
    <row r="775" hidden="1">
      <c r="A775" s="1">
        <v>100773.0</v>
      </c>
      <c r="B775" s="1">
        <v>79.0</v>
      </c>
      <c r="C775" s="1">
        <v>102000.0</v>
      </c>
      <c r="D775" s="1" t="s">
        <v>25</v>
      </c>
      <c r="E775" s="1">
        <v>7099.98</v>
      </c>
      <c r="F775" s="1">
        <v>5.0</v>
      </c>
      <c r="G775" s="1">
        <v>17.0</v>
      </c>
      <c r="H775" s="1">
        <v>6.0</v>
      </c>
      <c r="I775" s="1" t="s">
        <v>22</v>
      </c>
      <c r="J775" s="1">
        <v>0.748</v>
      </c>
      <c r="K775" s="1">
        <v>0.651</v>
      </c>
      <c r="L775" s="6">
        <f>if(J775&gt;QUARTILE!$B$3, "TOP", if(J775&lt;QUARTILE!$B$4, "BOTTOM", 0))</f>
        <v>0</v>
      </c>
      <c r="M775" s="6">
        <f t="shared" si="1"/>
        <v>2</v>
      </c>
      <c r="N775" s="6" t="str">
        <f t="shared" si="2"/>
        <v>Baby Boomer</v>
      </c>
      <c r="O775" s="6" t="str">
        <f t="shared" si="3"/>
        <v>Medium Income</v>
      </c>
    </row>
    <row r="776" hidden="1">
      <c r="A776" s="1">
        <v>100774.0</v>
      </c>
      <c r="B776" s="1">
        <v>49.0</v>
      </c>
      <c r="C776" s="1">
        <v>46000.0</v>
      </c>
      <c r="D776" s="1" t="s">
        <v>25</v>
      </c>
      <c r="E776" s="1">
        <v>60191.78</v>
      </c>
      <c r="F776" s="1">
        <v>3.0</v>
      </c>
      <c r="G776" s="1">
        <v>22.0</v>
      </c>
      <c r="H776" s="1">
        <v>8.0</v>
      </c>
      <c r="I776" s="1" t="s">
        <v>18</v>
      </c>
      <c r="J776" s="1">
        <v>0.77</v>
      </c>
      <c r="K776" s="1">
        <v>0.586</v>
      </c>
      <c r="L776" s="6">
        <f>if(J776&gt;QUARTILE!$B$3, "TOP", if(J776&lt;QUARTILE!$B$4, "BOTTOM", 0))</f>
        <v>0</v>
      </c>
      <c r="M776" s="6">
        <f t="shared" si="1"/>
        <v>1</v>
      </c>
      <c r="N776" s="6" t="str">
        <f t="shared" si="2"/>
        <v>Gen X</v>
      </c>
      <c r="O776" s="6" t="str">
        <f t="shared" si="3"/>
        <v>Medium Income</v>
      </c>
    </row>
    <row r="777" hidden="1">
      <c r="A777" s="1">
        <v>100775.0</v>
      </c>
      <c r="B777" s="1">
        <v>54.0</v>
      </c>
      <c r="C777" s="1">
        <v>16000.0</v>
      </c>
      <c r="D777" s="1" t="s">
        <v>24</v>
      </c>
      <c r="E777" s="1">
        <v>2452.17</v>
      </c>
      <c r="F777" s="1">
        <v>4.0</v>
      </c>
      <c r="G777" s="1">
        <v>14.0</v>
      </c>
      <c r="H777" s="1">
        <v>4.0</v>
      </c>
      <c r="I777" s="1" t="s">
        <v>22</v>
      </c>
      <c r="J777" s="1">
        <v>0.623</v>
      </c>
      <c r="K777" s="1">
        <v>0.525</v>
      </c>
      <c r="L777" s="6">
        <f>if(J777&gt;QUARTILE!$B$3, "TOP", if(J777&lt;QUARTILE!$B$4, "BOTTOM", 0))</f>
        <v>0</v>
      </c>
      <c r="M777" s="6">
        <f t="shared" si="1"/>
        <v>2</v>
      </c>
      <c r="N777" s="6" t="str">
        <f t="shared" si="2"/>
        <v>Gen X</v>
      </c>
      <c r="O777" s="6" t="str">
        <f t="shared" si="3"/>
        <v>Low Income</v>
      </c>
    </row>
    <row r="778" hidden="1">
      <c r="A778" s="1">
        <v>100776.0</v>
      </c>
      <c r="B778" s="1">
        <v>29.0</v>
      </c>
      <c r="C778" s="1">
        <v>15000.0</v>
      </c>
      <c r="D778" s="1" t="s">
        <v>25</v>
      </c>
      <c r="E778" s="1">
        <v>8505.0</v>
      </c>
      <c r="F778" s="1">
        <v>3.0</v>
      </c>
      <c r="G778" s="1">
        <v>18.0</v>
      </c>
      <c r="H778" s="1">
        <v>14.0</v>
      </c>
      <c r="I778" s="1" t="s">
        <v>22</v>
      </c>
      <c r="J778" s="1">
        <v>0.506</v>
      </c>
      <c r="K778" s="1">
        <v>0.058</v>
      </c>
      <c r="L778" s="6">
        <f>if(J778&gt;QUARTILE!$B$3, "TOP", if(J778&lt;QUARTILE!$B$4, "BOTTOM", 0))</f>
        <v>0</v>
      </c>
      <c r="M778" s="6">
        <f t="shared" si="1"/>
        <v>2</v>
      </c>
      <c r="N778" s="6" t="str">
        <f t="shared" si="2"/>
        <v>Millenial</v>
      </c>
      <c r="O778" s="6" t="str">
        <f t="shared" si="3"/>
        <v>Low Income</v>
      </c>
    </row>
    <row r="779" hidden="1">
      <c r="A779" s="1">
        <v>100777.0</v>
      </c>
      <c r="B779" s="1">
        <v>66.0</v>
      </c>
      <c r="C779" s="1">
        <v>15000.0</v>
      </c>
      <c r="D779" s="1" t="s">
        <v>27</v>
      </c>
      <c r="E779" s="1">
        <v>45870.32</v>
      </c>
      <c r="F779" s="1">
        <v>3.0</v>
      </c>
      <c r="G779" s="1">
        <v>15.0</v>
      </c>
      <c r="H779" s="1">
        <v>2.0</v>
      </c>
      <c r="I779" s="1" t="s">
        <v>18</v>
      </c>
      <c r="J779" s="1">
        <v>1.0</v>
      </c>
      <c r="K779" s="1">
        <v>0.027</v>
      </c>
      <c r="L779" s="6" t="str">
        <f>if(J779&gt;QUARTILE!$B$3, "TOP", if(J779&lt;QUARTILE!$B$4, "BOTTOM", 0))</f>
        <v>TOP</v>
      </c>
      <c r="M779" s="6">
        <f t="shared" si="1"/>
        <v>1</v>
      </c>
      <c r="N779" s="6" t="str">
        <f t="shared" si="2"/>
        <v>Baby Boomer</v>
      </c>
      <c r="O779" s="6" t="str">
        <f t="shared" si="3"/>
        <v>Low Income</v>
      </c>
    </row>
    <row r="780" hidden="1">
      <c r="A780" s="1">
        <v>100778.0</v>
      </c>
      <c r="B780" s="1">
        <v>72.0</v>
      </c>
      <c r="C780" s="1">
        <v>37000.0</v>
      </c>
      <c r="D780" s="1" t="s">
        <v>21</v>
      </c>
      <c r="E780" s="1">
        <v>25684.97</v>
      </c>
      <c r="F780" s="1">
        <v>2.0</v>
      </c>
      <c r="G780" s="1">
        <v>26.0</v>
      </c>
      <c r="H780" s="1">
        <v>8.0</v>
      </c>
      <c r="I780" s="1" t="s">
        <v>22</v>
      </c>
      <c r="J780" s="1">
        <v>0.692</v>
      </c>
      <c r="K780" s="1">
        <v>0.039</v>
      </c>
      <c r="L780" s="6">
        <f>if(J780&gt;QUARTILE!$B$3, "TOP", if(J780&lt;QUARTILE!$B$4, "BOTTOM", 0))</f>
        <v>0</v>
      </c>
      <c r="M780" s="6">
        <f t="shared" si="1"/>
        <v>2</v>
      </c>
      <c r="N780" s="6" t="str">
        <f t="shared" si="2"/>
        <v>Baby Boomer</v>
      </c>
      <c r="O780" s="6" t="str">
        <f t="shared" si="3"/>
        <v>Low Income</v>
      </c>
    </row>
    <row r="781" hidden="1">
      <c r="A781" s="1">
        <v>100779.0</v>
      </c>
      <c r="B781" s="1">
        <v>30.0</v>
      </c>
      <c r="C781" s="1">
        <v>58000.0</v>
      </c>
      <c r="D781" s="1" t="s">
        <v>25</v>
      </c>
      <c r="E781" s="1">
        <v>590.67</v>
      </c>
      <c r="F781" s="1">
        <v>4.0</v>
      </c>
      <c r="G781" s="1">
        <v>25.0</v>
      </c>
      <c r="H781" s="1">
        <v>9.0</v>
      </c>
      <c r="I781" s="1" t="s">
        <v>22</v>
      </c>
      <c r="J781" s="1">
        <v>0.224</v>
      </c>
      <c r="K781" s="1">
        <v>0.669</v>
      </c>
      <c r="L781" s="6" t="str">
        <f>if(J781&gt;QUARTILE!$B$3, "TOP", if(J781&lt;QUARTILE!$B$4, "BOTTOM", 0))</f>
        <v>BOTTOM</v>
      </c>
      <c r="M781" s="6">
        <f t="shared" si="1"/>
        <v>2</v>
      </c>
      <c r="N781" s="6" t="str">
        <f t="shared" si="2"/>
        <v>Millenial</v>
      </c>
      <c r="O781" s="6" t="str">
        <f t="shared" si="3"/>
        <v>Medium Income</v>
      </c>
    </row>
    <row r="782" hidden="1">
      <c r="A782" s="1">
        <v>100780.0</v>
      </c>
      <c r="B782" s="1">
        <v>40.0</v>
      </c>
      <c r="C782" s="1">
        <v>31000.0</v>
      </c>
      <c r="D782" s="1" t="s">
        <v>21</v>
      </c>
      <c r="E782" s="1">
        <v>467.41</v>
      </c>
      <c r="F782" s="1">
        <v>2.0</v>
      </c>
      <c r="G782" s="1">
        <v>22.0</v>
      </c>
      <c r="H782" s="1">
        <v>12.0</v>
      </c>
      <c r="I782" s="1" t="s">
        <v>18</v>
      </c>
      <c r="J782" s="1">
        <v>0.785</v>
      </c>
      <c r="K782" s="1">
        <v>0.478</v>
      </c>
      <c r="L782" s="6">
        <f>if(J782&gt;QUARTILE!$B$3, "TOP", if(J782&lt;QUARTILE!$B$4, "BOTTOM", 0))</f>
        <v>0</v>
      </c>
      <c r="M782" s="6">
        <f t="shared" si="1"/>
        <v>1</v>
      </c>
      <c r="N782" s="6" t="str">
        <f t="shared" si="2"/>
        <v>Gen X</v>
      </c>
      <c r="O782" s="6" t="str">
        <f t="shared" si="3"/>
        <v>Low Income</v>
      </c>
    </row>
    <row r="783" hidden="1">
      <c r="A783" s="1">
        <v>100781.0</v>
      </c>
      <c r="B783" s="1">
        <v>42.0</v>
      </c>
      <c r="C783" s="1">
        <v>24000.0</v>
      </c>
      <c r="D783" s="1" t="s">
        <v>21</v>
      </c>
      <c r="E783" s="1">
        <v>14534.59</v>
      </c>
      <c r="F783" s="1">
        <v>1.0</v>
      </c>
      <c r="G783" s="1">
        <v>21.0</v>
      </c>
      <c r="H783" s="1">
        <v>11.0</v>
      </c>
      <c r="I783" s="1" t="s">
        <v>22</v>
      </c>
      <c r="J783" s="1">
        <v>0.275</v>
      </c>
      <c r="K783" s="1">
        <v>0.955</v>
      </c>
      <c r="L783" s="6" t="str">
        <f>if(J783&gt;QUARTILE!$B$3, "TOP", if(J783&lt;QUARTILE!$B$4, "BOTTOM", 0))</f>
        <v>BOTTOM</v>
      </c>
      <c r="M783" s="6">
        <f t="shared" si="1"/>
        <v>2</v>
      </c>
      <c r="N783" s="6" t="str">
        <f t="shared" si="2"/>
        <v>Gen X</v>
      </c>
      <c r="O783" s="6" t="str">
        <f t="shared" si="3"/>
        <v>Low Income</v>
      </c>
    </row>
    <row r="784" hidden="1">
      <c r="A784" s="1">
        <v>100782.0</v>
      </c>
      <c r="B784" s="1">
        <v>52.0</v>
      </c>
      <c r="C784" s="1">
        <v>17000.0</v>
      </c>
      <c r="D784" s="1" t="s">
        <v>24</v>
      </c>
      <c r="E784" s="1">
        <v>13242.78</v>
      </c>
      <c r="F784" s="1">
        <v>2.0</v>
      </c>
      <c r="G784" s="1">
        <v>21.0</v>
      </c>
      <c r="H784" s="1">
        <v>5.0</v>
      </c>
      <c r="I784" s="1" t="s">
        <v>22</v>
      </c>
      <c r="J784" s="1">
        <v>0.723</v>
      </c>
      <c r="K784" s="1">
        <v>0.952</v>
      </c>
      <c r="L784" s="6">
        <f>if(J784&gt;QUARTILE!$B$3, "TOP", if(J784&lt;QUARTILE!$B$4, "BOTTOM", 0))</f>
        <v>0</v>
      </c>
      <c r="M784" s="6">
        <f t="shared" si="1"/>
        <v>2</v>
      </c>
      <c r="N784" s="6" t="str">
        <f t="shared" si="2"/>
        <v>Gen X</v>
      </c>
      <c r="O784" s="6" t="str">
        <f t="shared" si="3"/>
        <v>Low Income</v>
      </c>
    </row>
    <row r="785" hidden="1">
      <c r="A785" s="1">
        <v>100783.0</v>
      </c>
      <c r="B785" s="1">
        <v>58.0</v>
      </c>
      <c r="C785" s="1">
        <v>27000.0</v>
      </c>
      <c r="D785" s="1" t="s">
        <v>23</v>
      </c>
      <c r="E785" s="1">
        <v>11703.5</v>
      </c>
      <c r="F785" s="1">
        <v>5.0</v>
      </c>
      <c r="G785" s="1">
        <v>19.0</v>
      </c>
      <c r="H785" s="1">
        <v>3.0</v>
      </c>
      <c r="I785" s="1" t="s">
        <v>22</v>
      </c>
      <c r="J785" s="1">
        <v>0.109</v>
      </c>
      <c r="K785" s="1">
        <v>0.748</v>
      </c>
      <c r="L785" s="6" t="str">
        <f>if(J785&gt;QUARTILE!$B$3, "TOP", if(J785&lt;QUARTILE!$B$4, "BOTTOM", 0))</f>
        <v>BOTTOM</v>
      </c>
      <c r="M785" s="6">
        <f t="shared" si="1"/>
        <v>2</v>
      </c>
      <c r="N785" s="6" t="str">
        <f t="shared" si="2"/>
        <v>Gen X</v>
      </c>
      <c r="O785" s="6" t="str">
        <f t="shared" si="3"/>
        <v>Low Income</v>
      </c>
    </row>
    <row r="786" hidden="1">
      <c r="A786" s="1">
        <v>100784.0</v>
      </c>
      <c r="B786" s="1">
        <v>47.0</v>
      </c>
      <c r="C786" s="1">
        <v>13000.0</v>
      </c>
      <c r="D786" s="1" t="s">
        <v>25</v>
      </c>
      <c r="E786" s="1">
        <v>7200.58</v>
      </c>
      <c r="F786" s="1">
        <v>2.0</v>
      </c>
      <c r="G786" s="1">
        <v>23.0</v>
      </c>
      <c r="H786" s="1">
        <v>11.0</v>
      </c>
      <c r="I786" s="1" t="s">
        <v>22</v>
      </c>
      <c r="J786" s="1">
        <v>0.817</v>
      </c>
      <c r="K786" s="1">
        <v>0.443</v>
      </c>
      <c r="L786" s="6" t="str">
        <f>if(J786&gt;QUARTILE!$B$3, "TOP", if(J786&lt;QUARTILE!$B$4, "BOTTOM", 0))</f>
        <v>TOP</v>
      </c>
      <c r="M786" s="6">
        <f t="shared" si="1"/>
        <v>2</v>
      </c>
      <c r="N786" s="6" t="str">
        <f t="shared" si="2"/>
        <v>Gen X</v>
      </c>
      <c r="O786" s="6" t="str">
        <f t="shared" si="3"/>
        <v>Low Income</v>
      </c>
    </row>
    <row r="787" hidden="1">
      <c r="A787" s="1">
        <v>100785.0</v>
      </c>
      <c r="B787" s="1">
        <v>34.0</v>
      </c>
      <c r="C787" s="1">
        <v>7000.0</v>
      </c>
      <c r="D787" s="1" t="s">
        <v>17</v>
      </c>
      <c r="E787" s="1">
        <v>86307.89</v>
      </c>
      <c r="F787" s="1">
        <v>1.0</v>
      </c>
      <c r="G787" s="1">
        <v>20.0</v>
      </c>
      <c r="H787" s="1">
        <v>15.0</v>
      </c>
      <c r="I787" s="1" t="s">
        <v>22</v>
      </c>
      <c r="J787" s="1">
        <v>0.643</v>
      </c>
      <c r="K787" s="1">
        <v>0.216</v>
      </c>
      <c r="L787" s="6">
        <f>if(J787&gt;QUARTILE!$B$3, "TOP", if(J787&lt;QUARTILE!$B$4, "BOTTOM", 0))</f>
        <v>0</v>
      </c>
      <c r="M787" s="6">
        <f t="shared" si="1"/>
        <v>2</v>
      </c>
      <c r="N787" s="6" t="str">
        <f t="shared" si="2"/>
        <v>Gen X</v>
      </c>
      <c r="O787" s="6" t="str">
        <f t="shared" si="3"/>
        <v>Low Income</v>
      </c>
    </row>
    <row r="788" hidden="1">
      <c r="A788" s="1">
        <v>100786.0</v>
      </c>
      <c r="B788" s="1">
        <v>66.0</v>
      </c>
      <c r="C788" s="1">
        <v>59000.0</v>
      </c>
      <c r="D788" s="1" t="s">
        <v>25</v>
      </c>
      <c r="E788" s="1">
        <v>6348.74</v>
      </c>
      <c r="F788" s="1">
        <v>2.0</v>
      </c>
      <c r="G788" s="1">
        <v>20.0</v>
      </c>
      <c r="H788" s="1">
        <v>6.0</v>
      </c>
      <c r="I788" s="1" t="s">
        <v>22</v>
      </c>
      <c r="J788" s="1">
        <v>0.871</v>
      </c>
      <c r="K788" s="1">
        <v>0.201</v>
      </c>
      <c r="L788" s="6" t="str">
        <f>if(J788&gt;QUARTILE!$B$3, "TOP", if(J788&lt;QUARTILE!$B$4, "BOTTOM", 0))</f>
        <v>TOP</v>
      </c>
      <c r="M788" s="6">
        <f t="shared" si="1"/>
        <v>2</v>
      </c>
      <c r="N788" s="6" t="str">
        <f t="shared" si="2"/>
        <v>Baby Boomer</v>
      </c>
      <c r="O788" s="6" t="str">
        <f t="shared" si="3"/>
        <v>Medium Income</v>
      </c>
    </row>
    <row r="789" hidden="1">
      <c r="A789" s="1">
        <v>100787.0</v>
      </c>
      <c r="B789" s="1">
        <v>79.0</v>
      </c>
      <c r="C789" s="1">
        <v>12000.0</v>
      </c>
      <c r="D789" s="1" t="s">
        <v>27</v>
      </c>
      <c r="E789" s="1">
        <v>13468.47</v>
      </c>
      <c r="F789" s="1">
        <v>1.0</v>
      </c>
      <c r="G789" s="1">
        <v>22.0</v>
      </c>
      <c r="H789" s="1">
        <v>4.0</v>
      </c>
      <c r="I789" s="1" t="s">
        <v>22</v>
      </c>
      <c r="J789" s="1">
        <v>0.494</v>
      </c>
      <c r="K789" s="1">
        <v>0.232</v>
      </c>
      <c r="L789" s="6">
        <f>if(J789&gt;QUARTILE!$B$3, "TOP", if(J789&lt;QUARTILE!$B$4, "BOTTOM", 0))</f>
        <v>0</v>
      </c>
      <c r="M789" s="6">
        <f t="shared" si="1"/>
        <v>2</v>
      </c>
      <c r="N789" s="6" t="str">
        <f t="shared" si="2"/>
        <v>Baby Boomer</v>
      </c>
      <c r="O789" s="6" t="str">
        <f t="shared" si="3"/>
        <v>Low Income</v>
      </c>
    </row>
    <row r="790" hidden="1">
      <c r="A790" s="1">
        <v>100788.0</v>
      </c>
      <c r="B790" s="1">
        <v>37.0</v>
      </c>
      <c r="C790" s="1">
        <v>18000.0</v>
      </c>
      <c r="D790" s="1" t="s">
        <v>23</v>
      </c>
      <c r="E790" s="1">
        <v>10380.28</v>
      </c>
      <c r="F790" s="1">
        <v>4.0</v>
      </c>
      <c r="G790" s="1">
        <v>26.0</v>
      </c>
      <c r="H790" s="1">
        <v>7.0</v>
      </c>
      <c r="I790" s="1" t="s">
        <v>22</v>
      </c>
      <c r="J790" s="1">
        <v>0.851</v>
      </c>
      <c r="K790" s="1">
        <v>0.94</v>
      </c>
      <c r="L790" s="6" t="str">
        <f>if(J790&gt;QUARTILE!$B$3, "TOP", if(J790&lt;QUARTILE!$B$4, "BOTTOM", 0))</f>
        <v>TOP</v>
      </c>
      <c r="M790" s="6">
        <f t="shared" si="1"/>
        <v>2</v>
      </c>
      <c r="N790" s="6" t="str">
        <f t="shared" si="2"/>
        <v>Gen X</v>
      </c>
      <c r="O790" s="6" t="str">
        <f t="shared" si="3"/>
        <v>Low Income</v>
      </c>
    </row>
    <row r="791" hidden="1">
      <c r="A791" s="1">
        <v>100789.0</v>
      </c>
      <c r="B791" s="1">
        <v>65.0</v>
      </c>
      <c r="C791" s="1">
        <v>33000.0</v>
      </c>
      <c r="D791" s="1" t="s">
        <v>23</v>
      </c>
      <c r="E791" s="1">
        <v>3732.6</v>
      </c>
      <c r="F791" s="1">
        <v>2.0</v>
      </c>
      <c r="G791" s="1">
        <v>21.0</v>
      </c>
      <c r="H791" s="1">
        <v>5.0</v>
      </c>
      <c r="I791" s="1" t="s">
        <v>22</v>
      </c>
      <c r="J791" s="1">
        <v>0.997</v>
      </c>
      <c r="K791" s="1">
        <v>0.53</v>
      </c>
      <c r="L791" s="6" t="str">
        <f>if(J791&gt;QUARTILE!$B$3, "TOP", if(J791&lt;QUARTILE!$B$4, "BOTTOM", 0))</f>
        <v>TOP</v>
      </c>
      <c r="M791" s="6">
        <f t="shared" si="1"/>
        <v>2</v>
      </c>
      <c r="N791" s="6" t="str">
        <f t="shared" si="2"/>
        <v>Baby Boomer</v>
      </c>
      <c r="O791" s="6" t="str">
        <f t="shared" si="3"/>
        <v>Low Income</v>
      </c>
    </row>
    <row r="792" hidden="1">
      <c r="A792" s="1">
        <v>100790.0</v>
      </c>
      <c r="B792" s="1">
        <v>42.0</v>
      </c>
      <c r="C792" s="1">
        <v>52000.0</v>
      </c>
      <c r="D792" s="1" t="s">
        <v>25</v>
      </c>
      <c r="E792" s="1">
        <v>4528.45</v>
      </c>
      <c r="F792" s="1">
        <v>1.0</v>
      </c>
      <c r="G792" s="1">
        <v>18.0</v>
      </c>
      <c r="H792" s="1">
        <v>8.0</v>
      </c>
      <c r="I792" s="1" t="s">
        <v>22</v>
      </c>
      <c r="J792" s="1">
        <v>0.892</v>
      </c>
      <c r="K792" s="1">
        <v>0.012</v>
      </c>
      <c r="L792" s="6" t="str">
        <f>if(J792&gt;QUARTILE!$B$3, "TOP", if(J792&lt;QUARTILE!$B$4, "BOTTOM", 0))</f>
        <v>TOP</v>
      </c>
      <c r="M792" s="6">
        <f t="shared" si="1"/>
        <v>2</v>
      </c>
      <c r="N792" s="6" t="str">
        <f t="shared" si="2"/>
        <v>Gen X</v>
      </c>
      <c r="O792" s="6" t="str">
        <f t="shared" si="3"/>
        <v>Medium Income</v>
      </c>
    </row>
    <row r="793" hidden="1">
      <c r="A793" s="1">
        <v>100791.0</v>
      </c>
      <c r="B793" s="1">
        <v>39.0</v>
      </c>
      <c r="C793" s="1">
        <v>26000.0</v>
      </c>
      <c r="D793" s="1" t="s">
        <v>25</v>
      </c>
      <c r="E793" s="1">
        <v>50094.7</v>
      </c>
      <c r="F793" s="1">
        <v>4.0</v>
      </c>
      <c r="G793" s="1">
        <v>15.0</v>
      </c>
      <c r="H793" s="1">
        <v>10.0</v>
      </c>
      <c r="I793" s="1" t="s">
        <v>18</v>
      </c>
      <c r="J793" s="1">
        <v>0.894</v>
      </c>
      <c r="K793" s="1">
        <v>0.0</v>
      </c>
      <c r="L793" s="6" t="str">
        <f>if(J793&gt;QUARTILE!$B$3, "TOP", if(J793&lt;QUARTILE!$B$4, "BOTTOM", 0))</f>
        <v>TOP</v>
      </c>
      <c r="M793" s="6">
        <f t="shared" si="1"/>
        <v>1</v>
      </c>
      <c r="N793" s="6" t="str">
        <f t="shared" si="2"/>
        <v>Gen X</v>
      </c>
      <c r="O793" s="6" t="str">
        <f t="shared" si="3"/>
        <v>Low Income</v>
      </c>
    </row>
    <row r="794" hidden="1">
      <c r="A794" s="1">
        <v>100792.0</v>
      </c>
      <c r="B794" s="1">
        <v>30.0</v>
      </c>
      <c r="C794" s="1">
        <v>11000.0</v>
      </c>
      <c r="D794" s="1" t="s">
        <v>25</v>
      </c>
      <c r="E794" s="1">
        <v>39078.0</v>
      </c>
      <c r="F794" s="1">
        <v>5.0</v>
      </c>
      <c r="G794" s="1">
        <v>17.0</v>
      </c>
      <c r="H794" s="1">
        <v>13.0</v>
      </c>
      <c r="I794" s="1" t="s">
        <v>18</v>
      </c>
      <c r="J794" s="1">
        <v>0.367</v>
      </c>
      <c r="K794" s="1">
        <v>0.309</v>
      </c>
      <c r="L794" s="6">
        <f>if(J794&gt;QUARTILE!$B$3, "TOP", if(J794&lt;QUARTILE!$B$4, "BOTTOM", 0))</f>
        <v>0</v>
      </c>
      <c r="M794" s="6">
        <f t="shared" si="1"/>
        <v>1</v>
      </c>
      <c r="N794" s="6" t="str">
        <f t="shared" si="2"/>
        <v>Millenial</v>
      </c>
      <c r="O794" s="6" t="str">
        <f t="shared" si="3"/>
        <v>Low Income</v>
      </c>
    </row>
    <row r="795" hidden="1">
      <c r="A795" s="1">
        <v>100793.0</v>
      </c>
      <c r="B795" s="1">
        <v>76.0</v>
      </c>
      <c r="C795" s="1">
        <v>18000.0</v>
      </c>
      <c r="D795" s="1" t="s">
        <v>25</v>
      </c>
      <c r="E795" s="1">
        <v>4438.99</v>
      </c>
      <c r="F795" s="1">
        <v>3.0</v>
      </c>
      <c r="G795" s="1">
        <v>20.0</v>
      </c>
      <c r="H795" s="1">
        <v>8.0</v>
      </c>
      <c r="I795" s="1" t="s">
        <v>22</v>
      </c>
      <c r="J795" s="1">
        <v>0.404</v>
      </c>
      <c r="K795" s="1">
        <v>0.443</v>
      </c>
      <c r="L795" s="6">
        <f>if(J795&gt;QUARTILE!$B$3, "TOP", if(J795&lt;QUARTILE!$B$4, "BOTTOM", 0))</f>
        <v>0</v>
      </c>
      <c r="M795" s="6">
        <f t="shared" si="1"/>
        <v>2</v>
      </c>
      <c r="N795" s="6" t="str">
        <f t="shared" si="2"/>
        <v>Baby Boomer</v>
      </c>
      <c r="O795" s="6" t="str">
        <f t="shared" si="3"/>
        <v>Low Income</v>
      </c>
    </row>
    <row r="796" hidden="1">
      <c r="A796" s="1">
        <v>100794.0</v>
      </c>
      <c r="B796" s="1">
        <v>36.0</v>
      </c>
      <c r="C796" s="1">
        <v>15000.0</v>
      </c>
      <c r="D796" s="1" t="s">
        <v>25</v>
      </c>
      <c r="E796" s="1">
        <v>41695.13</v>
      </c>
      <c r="F796" s="1">
        <v>1.0</v>
      </c>
      <c r="G796" s="1">
        <v>16.0</v>
      </c>
      <c r="H796" s="1">
        <v>9.0</v>
      </c>
      <c r="I796" s="1" t="s">
        <v>18</v>
      </c>
      <c r="J796" s="1">
        <v>0.275</v>
      </c>
      <c r="K796" s="1">
        <v>0.306</v>
      </c>
      <c r="L796" s="6" t="str">
        <f>if(J796&gt;QUARTILE!$B$3, "TOP", if(J796&lt;QUARTILE!$B$4, "BOTTOM", 0))</f>
        <v>BOTTOM</v>
      </c>
      <c r="M796" s="6">
        <f t="shared" si="1"/>
        <v>1</v>
      </c>
      <c r="N796" s="6" t="str">
        <f t="shared" si="2"/>
        <v>Gen X</v>
      </c>
      <c r="O796" s="6" t="str">
        <f t="shared" si="3"/>
        <v>Low Income</v>
      </c>
    </row>
    <row r="797" hidden="1">
      <c r="A797" s="1">
        <v>100795.0</v>
      </c>
      <c r="B797" s="1">
        <v>66.0</v>
      </c>
      <c r="C797" s="1">
        <v>22000.0</v>
      </c>
      <c r="D797" s="1" t="s">
        <v>27</v>
      </c>
      <c r="E797" s="1">
        <v>4693.85</v>
      </c>
      <c r="F797" s="1">
        <v>5.0</v>
      </c>
      <c r="G797" s="1">
        <v>13.0</v>
      </c>
      <c r="H797" s="1">
        <v>2.0</v>
      </c>
      <c r="I797" s="1" t="s">
        <v>22</v>
      </c>
      <c r="J797" s="1">
        <v>0.532</v>
      </c>
      <c r="K797" s="1">
        <v>0.774</v>
      </c>
      <c r="L797" s="6">
        <f>if(J797&gt;QUARTILE!$B$3, "TOP", if(J797&lt;QUARTILE!$B$4, "BOTTOM", 0))</f>
        <v>0</v>
      </c>
      <c r="M797" s="6">
        <f t="shared" si="1"/>
        <v>2</v>
      </c>
      <c r="N797" s="6" t="str">
        <f t="shared" si="2"/>
        <v>Baby Boomer</v>
      </c>
      <c r="O797" s="6" t="str">
        <f t="shared" si="3"/>
        <v>Low Income</v>
      </c>
    </row>
    <row r="798" hidden="1">
      <c r="A798" s="1">
        <v>100796.0</v>
      </c>
      <c r="B798" s="1">
        <v>53.0</v>
      </c>
      <c r="C798" s="1">
        <v>46000.0</v>
      </c>
      <c r="D798" s="1" t="s">
        <v>27</v>
      </c>
      <c r="E798" s="1">
        <v>19699.23</v>
      </c>
      <c r="F798" s="1">
        <v>4.0</v>
      </c>
      <c r="G798" s="1">
        <v>25.0</v>
      </c>
      <c r="H798" s="1">
        <v>4.0</v>
      </c>
      <c r="I798" s="1" t="s">
        <v>22</v>
      </c>
      <c r="J798" s="1">
        <v>0.447</v>
      </c>
      <c r="K798" s="1">
        <v>0.653</v>
      </c>
      <c r="L798" s="6">
        <f>if(J798&gt;QUARTILE!$B$3, "TOP", if(J798&lt;QUARTILE!$B$4, "BOTTOM", 0))</f>
        <v>0</v>
      </c>
      <c r="M798" s="6">
        <f t="shared" si="1"/>
        <v>2</v>
      </c>
      <c r="N798" s="6" t="str">
        <f t="shared" si="2"/>
        <v>Gen X</v>
      </c>
      <c r="O798" s="6" t="str">
        <f t="shared" si="3"/>
        <v>Medium Income</v>
      </c>
    </row>
    <row r="799" hidden="1">
      <c r="A799" s="1">
        <v>100797.0</v>
      </c>
      <c r="B799" s="1">
        <v>29.0</v>
      </c>
      <c r="C799" s="1">
        <v>5000.0</v>
      </c>
      <c r="D799" s="1" t="s">
        <v>25</v>
      </c>
      <c r="E799" s="1">
        <v>1695.49</v>
      </c>
      <c r="F799" s="1">
        <v>5.0</v>
      </c>
      <c r="G799" s="1">
        <v>22.0</v>
      </c>
      <c r="H799" s="1">
        <v>13.0</v>
      </c>
      <c r="I799" s="1" t="s">
        <v>22</v>
      </c>
      <c r="J799" s="1">
        <v>0.345</v>
      </c>
      <c r="K799" s="1">
        <v>0.057</v>
      </c>
      <c r="L799" s="6">
        <f>if(J799&gt;QUARTILE!$B$3, "TOP", if(J799&lt;QUARTILE!$B$4, "BOTTOM", 0))</f>
        <v>0</v>
      </c>
      <c r="M799" s="6">
        <f t="shared" si="1"/>
        <v>2</v>
      </c>
      <c r="N799" s="6" t="str">
        <f t="shared" si="2"/>
        <v>Millenial</v>
      </c>
      <c r="O799" s="6" t="str">
        <f t="shared" si="3"/>
        <v>Low Income</v>
      </c>
    </row>
    <row r="800" hidden="1">
      <c r="A800" s="1">
        <v>100798.0</v>
      </c>
      <c r="B800" s="1">
        <v>78.0</v>
      </c>
      <c r="C800" s="1">
        <v>17000.0</v>
      </c>
      <c r="D800" s="1" t="s">
        <v>25</v>
      </c>
      <c r="E800" s="1">
        <v>42466.97</v>
      </c>
      <c r="F800" s="1">
        <v>2.0</v>
      </c>
      <c r="G800" s="1">
        <v>17.0</v>
      </c>
      <c r="H800" s="1">
        <v>5.0</v>
      </c>
      <c r="I800" s="1" t="s">
        <v>18</v>
      </c>
      <c r="J800" s="1">
        <v>0.219</v>
      </c>
      <c r="K800" s="1">
        <v>0.263</v>
      </c>
      <c r="L800" s="6" t="str">
        <f>if(J800&gt;QUARTILE!$B$3, "TOP", if(J800&lt;QUARTILE!$B$4, "BOTTOM", 0))</f>
        <v>BOTTOM</v>
      </c>
      <c r="M800" s="6">
        <f t="shared" si="1"/>
        <v>1</v>
      </c>
      <c r="N800" s="6" t="str">
        <f t="shared" si="2"/>
        <v>Baby Boomer</v>
      </c>
      <c r="O800" s="6" t="str">
        <f t="shared" si="3"/>
        <v>Low Income</v>
      </c>
    </row>
    <row r="801" hidden="1">
      <c r="A801" s="1">
        <v>100799.0</v>
      </c>
      <c r="B801" s="1">
        <v>58.0</v>
      </c>
      <c r="C801" s="1">
        <v>16000.0</v>
      </c>
      <c r="D801" s="1" t="s">
        <v>23</v>
      </c>
      <c r="E801" s="1">
        <v>1057.48</v>
      </c>
      <c r="F801" s="1">
        <v>3.0</v>
      </c>
      <c r="G801" s="1">
        <v>22.0</v>
      </c>
      <c r="H801" s="1">
        <v>3.0</v>
      </c>
      <c r="I801" s="1" t="s">
        <v>22</v>
      </c>
      <c r="J801" s="1">
        <v>0.981</v>
      </c>
      <c r="K801" s="1">
        <v>0.597</v>
      </c>
      <c r="L801" s="6" t="str">
        <f>if(J801&gt;QUARTILE!$B$3, "TOP", if(J801&lt;QUARTILE!$B$4, "BOTTOM", 0))</f>
        <v>TOP</v>
      </c>
      <c r="M801" s="6">
        <f t="shared" si="1"/>
        <v>2</v>
      </c>
      <c r="N801" s="6" t="str">
        <f t="shared" si="2"/>
        <v>Gen X</v>
      </c>
      <c r="O801" s="6" t="str">
        <f t="shared" si="3"/>
        <v>Low Income</v>
      </c>
    </row>
    <row r="802" hidden="1">
      <c r="A802" s="1">
        <v>100800.0</v>
      </c>
      <c r="B802" s="1">
        <v>36.0</v>
      </c>
      <c r="C802" s="1">
        <v>10000.0</v>
      </c>
      <c r="D802" s="1" t="s">
        <v>25</v>
      </c>
      <c r="E802" s="1">
        <v>16191.05</v>
      </c>
      <c r="F802" s="1">
        <v>1.0</v>
      </c>
      <c r="G802" s="1">
        <v>21.0</v>
      </c>
      <c r="H802" s="1">
        <v>5.0</v>
      </c>
      <c r="I802" s="1" t="s">
        <v>22</v>
      </c>
      <c r="J802" s="1">
        <v>0.655</v>
      </c>
      <c r="K802" s="1">
        <v>0.382</v>
      </c>
      <c r="L802" s="6">
        <f>if(J802&gt;QUARTILE!$B$3, "TOP", if(J802&lt;QUARTILE!$B$4, "BOTTOM", 0))</f>
        <v>0</v>
      </c>
      <c r="M802" s="6">
        <f t="shared" si="1"/>
        <v>2</v>
      </c>
      <c r="N802" s="6" t="str">
        <f t="shared" si="2"/>
        <v>Gen X</v>
      </c>
      <c r="O802" s="6" t="str">
        <f t="shared" si="3"/>
        <v>Low Income</v>
      </c>
    </row>
    <row r="803" hidden="1">
      <c r="A803" s="1">
        <v>100801.0</v>
      </c>
      <c r="B803" s="1">
        <v>29.0</v>
      </c>
      <c r="C803" s="1">
        <v>31000.0</v>
      </c>
      <c r="D803" s="1" t="s">
        <v>27</v>
      </c>
      <c r="E803" s="1">
        <v>30256.35</v>
      </c>
      <c r="F803" s="1">
        <v>4.0</v>
      </c>
      <c r="G803" s="1">
        <v>27.0</v>
      </c>
      <c r="H803" s="1">
        <v>16.0</v>
      </c>
      <c r="I803" s="1" t="s">
        <v>18</v>
      </c>
      <c r="J803" s="1">
        <v>0.425</v>
      </c>
      <c r="K803" s="1">
        <v>0.058</v>
      </c>
      <c r="L803" s="6">
        <f>if(J803&gt;QUARTILE!$B$3, "TOP", if(J803&lt;QUARTILE!$B$4, "BOTTOM", 0))</f>
        <v>0</v>
      </c>
      <c r="M803" s="6">
        <f t="shared" si="1"/>
        <v>1</v>
      </c>
      <c r="N803" s="6" t="str">
        <f t="shared" si="2"/>
        <v>Millenial</v>
      </c>
      <c r="O803" s="6" t="str">
        <f t="shared" si="3"/>
        <v>Low Income</v>
      </c>
    </row>
    <row r="804" hidden="1">
      <c r="A804" s="1">
        <v>100802.0</v>
      </c>
      <c r="B804" s="1">
        <v>26.0</v>
      </c>
      <c r="C804" s="1">
        <v>9000.0</v>
      </c>
      <c r="D804" s="1" t="s">
        <v>25</v>
      </c>
      <c r="E804" s="1">
        <v>2484.86</v>
      </c>
      <c r="F804" s="1">
        <v>3.0</v>
      </c>
      <c r="G804" s="1">
        <v>18.0</v>
      </c>
      <c r="H804" s="1">
        <v>7.0</v>
      </c>
      <c r="I804" s="1" t="s">
        <v>22</v>
      </c>
      <c r="J804" s="1">
        <v>0.398</v>
      </c>
      <c r="K804" s="1">
        <v>0.628</v>
      </c>
      <c r="L804" s="6">
        <f>if(J804&gt;QUARTILE!$B$3, "TOP", if(J804&lt;QUARTILE!$B$4, "BOTTOM", 0))</f>
        <v>0</v>
      </c>
      <c r="M804" s="6">
        <f t="shared" si="1"/>
        <v>2</v>
      </c>
      <c r="N804" s="6" t="str">
        <f t="shared" si="2"/>
        <v>Millenial</v>
      </c>
      <c r="O804" s="6" t="str">
        <f t="shared" si="3"/>
        <v>Low Income</v>
      </c>
    </row>
    <row r="805" hidden="1">
      <c r="A805" s="1">
        <v>100803.0</v>
      </c>
      <c r="B805" s="1">
        <v>24.0</v>
      </c>
      <c r="C805" s="1">
        <v>10000.0</v>
      </c>
      <c r="D805" s="1" t="s">
        <v>25</v>
      </c>
      <c r="E805" s="1">
        <v>10366.42</v>
      </c>
      <c r="F805" s="1">
        <v>4.0</v>
      </c>
      <c r="G805" s="1">
        <v>25.0</v>
      </c>
      <c r="H805" s="1">
        <v>11.0</v>
      </c>
      <c r="I805" s="1" t="s">
        <v>18</v>
      </c>
      <c r="J805" s="1">
        <v>0.445</v>
      </c>
      <c r="K805" s="1">
        <v>0.552</v>
      </c>
      <c r="L805" s="6">
        <f>if(J805&gt;QUARTILE!$B$3, "TOP", if(J805&lt;QUARTILE!$B$4, "BOTTOM", 0))</f>
        <v>0</v>
      </c>
      <c r="M805" s="6">
        <f t="shared" si="1"/>
        <v>1</v>
      </c>
      <c r="N805" s="6" t="str">
        <f t="shared" si="2"/>
        <v>Millenial</v>
      </c>
      <c r="O805" s="6" t="str">
        <f t="shared" si="3"/>
        <v>Low Income</v>
      </c>
    </row>
    <row r="806" hidden="1">
      <c r="A806" s="1">
        <v>100804.0</v>
      </c>
      <c r="B806" s="1">
        <v>45.0</v>
      </c>
      <c r="C806" s="1">
        <v>37000.0</v>
      </c>
      <c r="D806" s="1" t="s">
        <v>27</v>
      </c>
      <c r="E806" s="1">
        <v>857.11</v>
      </c>
      <c r="F806" s="1">
        <v>5.0</v>
      </c>
      <c r="G806" s="1">
        <v>19.0</v>
      </c>
      <c r="H806" s="1">
        <v>8.0</v>
      </c>
      <c r="I806" s="1" t="s">
        <v>22</v>
      </c>
      <c r="J806" s="1">
        <v>0.812</v>
      </c>
      <c r="K806" s="1">
        <v>0.925</v>
      </c>
      <c r="L806" s="6">
        <f>if(J806&gt;QUARTILE!$B$3, "TOP", if(J806&lt;QUARTILE!$B$4, "BOTTOM", 0))</f>
        <v>0</v>
      </c>
      <c r="M806" s="6">
        <f t="shared" si="1"/>
        <v>2</v>
      </c>
      <c r="N806" s="6" t="str">
        <f t="shared" si="2"/>
        <v>Gen X</v>
      </c>
      <c r="O806" s="6" t="str">
        <f t="shared" si="3"/>
        <v>Low Income</v>
      </c>
    </row>
    <row r="807" hidden="1">
      <c r="A807" s="1">
        <v>100805.0</v>
      </c>
      <c r="B807" s="1">
        <v>31.0</v>
      </c>
      <c r="C807" s="1">
        <v>54000.0</v>
      </c>
      <c r="D807" s="1" t="s">
        <v>23</v>
      </c>
      <c r="E807" s="1">
        <v>22961.47</v>
      </c>
      <c r="F807" s="1">
        <v>4.0</v>
      </c>
      <c r="G807" s="1">
        <v>24.0</v>
      </c>
      <c r="H807" s="1">
        <v>8.0</v>
      </c>
      <c r="I807" s="1" t="s">
        <v>22</v>
      </c>
      <c r="J807" s="1">
        <v>0.36</v>
      </c>
      <c r="K807" s="1">
        <v>0.511</v>
      </c>
      <c r="L807" s="6">
        <f>if(J807&gt;QUARTILE!$B$3, "TOP", if(J807&lt;QUARTILE!$B$4, "BOTTOM", 0))</f>
        <v>0</v>
      </c>
      <c r="M807" s="6">
        <f t="shared" si="1"/>
        <v>2</v>
      </c>
      <c r="N807" s="6" t="str">
        <f t="shared" si="2"/>
        <v>Gen X</v>
      </c>
      <c r="O807" s="6" t="str">
        <f t="shared" si="3"/>
        <v>Medium Income</v>
      </c>
    </row>
    <row r="808" hidden="1">
      <c r="A808" s="1">
        <v>100806.0</v>
      </c>
      <c r="B808" s="1">
        <v>48.0</v>
      </c>
      <c r="C808" s="1">
        <v>21000.0</v>
      </c>
      <c r="D808" s="1" t="s">
        <v>21</v>
      </c>
      <c r="E808" s="1">
        <v>7347.49</v>
      </c>
      <c r="F808" s="1">
        <v>4.0</v>
      </c>
      <c r="G808" s="1">
        <v>23.0</v>
      </c>
      <c r="H808" s="1">
        <v>12.0</v>
      </c>
      <c r="I808" s="1" t="s">
        <v>22</v>
      </c>
      <c r="J808" s="1">
        <v>0.856</v>
      </c>
      <c r="K808" s="1">
        <v>0.824</v>
      </c>
      <c r="L808" s="6" t="str">
        <f>if(J808&gt;QUARTILE!$B$3, "TOP", if(J808&lt;QUARTILE!$B$4, "BOTTOM", 0))</f>
        <v>TOP</v>
      </c>
      <c r="M808" s="6">
        <f t="shared" si="1"/>
        <v>2</v>
      </c>
      <c r="N808" s="6" t="str">
        <f t="shared" si="2"/>
        <v>Gen X</v>
      </c>
      <c r="O808" s="6" t="str">
        <f t="shared" si="3"/>
        <v>Low Income</v>
      </c>
    </row>
    <row r="809" hidden="1">
      <c r="A809" s="1">
        <v>100807.0</v>
      </c>
      <c r="B809" s="1">
        <v>69.0</v>
      </c>
      <c r="C809" s="1">
        <v>11000.0</v>
      </c>
      <c r="D809" s="1" t="s">
        <v>23</v>
      </c>
      <c r="E809" s="1">
        <v>16392.14</v>
      </c>
      <c r="F809" s="1">
        <v>5.0</v>
      </c>
      <c r="G809" s="1">
        <v>28.0</v>
      </c>
      <c r="H809" s="1">
        <v>4.0</v>
      </c>
      <c r="I809" s="1" t="s">
        <v>22</v>
      </c>
      <c r="J809" s="1">
        <v>0.361</v>
      </c>
      <c r="K809" s="1">
        <v>0.899</v>
      </c>
      <c r="L809" s="6">
        <f>if(J809&gt;QUARTILE!$B$3, "TOP", if(J809&lt;QUARTILE!$B$4, "BOTTOM", 0))</f>
        <v>0</v>
      </c>
      <c r="M809" s="6">
        <f t="shared" si="1"/>
        <v>2</v>
      </c>
      <c r="N809" s="6" t="str">
        <f t="shared" si="2"/>
        <v>Baby Boomer</v>
      </c>
      <c r="O809" s="6" t="str">
        <f t="shared" si="3"/>
        <v>Low Income</v>
      </c>
    </row>
    <row r="810" hidden="1">
      <c r="A810" s="1">
        <v>100808.0</v>
      </c>
      <c r="B810" s="1">
        <v>36.0</v>
      </c>
      <c r="C810" s="1">
        <v>14000.0</v>
      </c>
      <c r="D810" s="1" t="s">
        <v>30</v>
      </c>
      <c r="E810" s="1">
        <v>53981.49</v>
      </c>
      <c r="F810" s="1">
        <v>5.0</v>
      </c>
      <c r="G810" s="1">
        <v>24.0</v>
      </c>
      <c r="H810" s="1">
        <v>11.0</v>
      </c>
      <c r="I810" s="1" t="s">
        <v>18</v>
      </c>
      <c r="J810" s="1">
        <v>0.971</v>
      </c>
      <c r="K810" s="1">
        <v>0.285</v>
      </c>
      <c r="L810" s="6" t="str">
        <f>if(J810&gt;QUARTILE!$B$3, "TOP", if(J810&lt;QUARTILE!$B$4, "BOTTOM", 0))</f>
        <v>TOP</v>
      </c>
      <c r="M810" s="6">
        <f t="shared" si="1"/>
        <v>1</v>
      </c>
      <c r="N810" s="6" t="str">
        <f t="shared" si="2"/>
        <v>Gen X</v>
      </c>
      <c r="O810" s="6" t="str">
        <f t="shared" si="3"/>
        <v>Low Income</v>
      </c>
    </row>
    <row r="811" hidden="1">
      <c r="A811" s="1">
        <v>100809.0</v>
      </c>
      <c r="B811" s="1">
        <v>75.0</v>
      </c>
      <c r="C811" s="1">
        <v>40000.0</v>
      </c>
      <c r="D811" s="1" t="s">
        <v>25</v>
      </c>
      <c r="E811" s="1">
        <v>7301.58</v>
      </c>
      <c r="F811" s="1">
        <v>3.0</v>
      </c>
      <c r="G811" s="1">
        <v>9.0</v>
      </c>
      <c r="H811" s="1">
        <v>11.0</v>
      </c>
      <c r="I811" s="1" t="s">
        <v>18</v>
      </c>
      <c r="J811" s="1">
        <v>0.946</v>
      </c>
      <c r="K811" s="1">
        <v>0.053</v>
      </c>
      <c r="L811" s="6" t="str">
        <f>if(J811&gt;QUARTILE!$B$3, "TOP", if(J811&lt;QUARTILE!$B$4, "BOTTOM", 0))</f>
        <v>TOP</v>
      </c>
      <c r="M811" s="6">
        <f t="shared" si="1"/>
        <v>1</v>
      </c>
      <c r="N811" s="6" t="str">
        <f t="shared" si="2"/>
        <v>Baby Boomer</v>
      </c>
      <c r="O811" s="6" t="str">
        <f t="shared" si="3"/>
        <v>Low Income</v>
      </c>
    </row>
    <row r="812" hidden="1">
      <c r="A812" s="1">
        <v>100810.0</v>
      </c>
      <c r="B812" s="1">
        <v>64.0</v>
      </c>
      <c r="C812" s="1">
        <v>24000.0</v>
      </c>
      <c r="D812" s="1" t="s">
        <v>25</v>
      </c>
      <c r="E812" s="1">
        <v>996.99</v>
      </c>
      <c r="F812" s="1">
        <v>1.0</v>
      </c>
      <c r="G812" s="1">
        <v>14.0</v>
      </c>
      <c r="H812" s="1">
        <v>7.0</v>
      </c>
      <c r="I812" s="1" t="s">
        <v>22</v>
      </c>
      <c r="J812" s="1">
        <v>0.747</v>
      </c>
      <c r="K812" s="1">
        <v>0.143</v>
      </c>
      <c r="L812" s="6">
        <f>if(J812&gt;QUARTILE!$B$3, "TOP", if(J812&lt;QUARTILE!$B$4, "BOTTOM", 0))</f>
        <v>0</v>
      </c>
      <c r="M812" s="6">
        <f t="shared" si="1"/>
        <v>2</v>
      </c>
      <c r="N812" s="6" t="str">
        <f t="shared" si="2"/>
        <v>Baby Boomer</v>
      </c>
      <c r="O812" s="6" t="str">
        <f t="shared" si="3"/>
        <v>Low Income</v>
      </c>
    </row>
    <row r="813" hidden="1">
      <c r="A813" s="1">
        <v>100811.0</v>
      </c>
      <c r="B813" s="1">
        <v>33.0</v>
      </c>
      <c r="C813" s="1">
        <v>21000.0</v>
      </c>
      <c r="D813" s="1" t="s">
        <v>23</v>
      </c>
      <c r="E813" s="1">
        <v>22517.27</v>
      </c>
      <c r="F813" s="1">
        <v>5.0</v>
      </c>
      <c r="G813" s="1">
        <v>21.0</v>
      </c>
      <c r="H813" s="1">
        <v>10.0</v>
      </c>
      <c r="I813" s="1" t="s">
        <v>22</v>
      </c>
      <c r="J813" s="1">
        <v>0.945</v>
      </c>
      <c r="K813" s="1">
        <v>0.454</v>
      </c>
      <c r="L813" s="6" t="str">
        <f>if(J813&gt;QUARTILE!$B$3, "TOP", if(J813&lt;QUARTILE!$B$4, "BOTTOM", 0))</f>
        <v>TOP</v>
      </c>
      <c r="M813" s="6">
        <f t="shared" si="1"/>
        <v>2</v>
      </c>
      <c r="N813" s="6" t="str">
        <f t="shared" si="2"/>
        <v>Gen X</v>
      </c>
      <c r="O813" s="6" t="str">
        <f t="shared" si="3"/>
        <v>Low Income</v>
      </c>
    </row>
    <row r="814" hidden="1">
      <c r="A814" s="1">
        <v>100812.0</v>
      </c>
      <c r="B814" s="1">
        <v>70.0</v>
      </c>
      <c r="C814" s="1">
        <v>27000.0</v>
      </c>
      <c r="D814" s="1" t="s">
        <v>23</v>
      </c>
      <c r="E814" s="1">
        <v>30914.35</v>
      </c>
      <c r="F814" s="1">
        <v>3.0</v>
      </c>
      <c r="G814" s="1">
        <v>19.0</v>
      </c>
      <c r="H814" s="1">
        <v>6.0</v>
      </c>
      <c r="I814" s="1" t="s">
        <v>18</v>
      </c>
      <c r="J814" s="1">
        <v>0.897</v>
      </c>
      <c r="K814" s="1">
        <v>0.793</v>
      </c>
      <c r="L814" s="6" t="str">
        <f>if(J814&gt;QUARTILE!$B$3, "TOP", if(J814&lt;QUARTILE!$B$4, "BOTTOM", 0))</f>
        <v>TOP</v>
      </c>
      <c r="M814" s="6">
        <f t="shared" si="1"/>
        <v>1</v>
      </c>
      <c r="N814" s="6" t="str">
        <f t="shared" si="2"/>
        <v>Baby Boomer</v>
      </c>
      <c r="O814" s="6" t="str">
        <f t="shared" si="3"/>
        <v>Low Income</v>
      </c>
    </row>
    <row r="815" hidden="1">
      <c r="A815" s="1">
        <v>100813.0</v>
      </c>
      <c r="B815" s="1">
        <v>22.0</v>
      </c>
      <c r="C815" s="1">
        <v>22000.0</v>
      </c>
      <c r="D815" s="1" t="s">
        <v>23</v>
      </c>
      <c r="E815" s="1">
        <v>63339.22</v>
      </c>
      <c r="F815" s="1">
        <v>4.0</v>
      </c>
      <c r="G815" s="1">
        <v>12.0</v>
      </c>
      <c r="H815" s="1">
        <v>19.0</v>
      </c>
      <c r="I815" s="1" t="s">
        <v>22</v>
      </c>
      <c r="J815" s="1">
        <v>0.295</v>
      </c>
      <c r="K815" s="1">
        <v>0.504</v>
      </c>
      <c r="L815" s="6" t="str">
        <f>if(J815&gt;QUARTILE!$B$3, "TOP", if(J815&lt;QUARTILE!$B$4, "BOTTOM", 0))</f>
        <v>BOTTOM</v>
      </c>
      <c r="M815" s="6">
        <f t="shared" si="1"/>
        <v>2</v>
      </c>
      <c r="N815" s="6" t="str">
        <f t="shared" si="2"/>
        <v>Millenial</v>
      </c>
      <c r="O815" s="6" t="str">
        <f t="shared" si="3"/>
        <v>Low Income</v>
      </c>
    </row>
    <row r="816" hidden="1">
      <c r="A816" s="1">
        <v>100814.0</v>
      </c>
      <c r="B816" s="1">
        <v>52.0</v>
      </c>
      <c r="C816" s="1">
        <v>56000.0</v>
      </c>
      <c r="D816" s="1" t="s">
        <v>23</v>
      </c>
      <c r="E816" s="1">
        <v>3434.78</v>
      </c>
      <c r="F816" s="1">
        <v>4.0</v>
      </c>
      <c r="G816" s="1">
        <v>25.0</v>
      </c>
      <c r="H816" s="1">
        <v>3.0</v>
      </c>
      <c r="I816" s="1" t="s">
        <v>22</v>
      </c>
      <c r="J816" s="1">
        <v>1.0</v>
      </c>
      <c r="K816" s="1">
        <v>0.151</v>
      </c>
      <c r="L816" s="6" t="str">
        <f>if(J816&gt;QUARTILE!$B$3, "TOP", if(J816&lt;QUARTILE!$B$4, "BOTTOM", 0))</f>
        <v>TOP</v>
      </c>
      <c r="M816" s="6">
        <f t="shared" si="1"/>
        <v>2</v>
      </c>
      <c r="N816" s="6" t="str">
        <f t="shared" si="2"/>
        <v>Gen X</v>
      </c>
      <c r="O816" s="6" t="str">
        <f t="shared" si="3"/>
        <v>Medium Income</v>
      </c>
    </row>
    <row r="817" hidden="1">
      <c r="A817" s="1">
        <v>100815.0</v>
      </c>
      <c r="B817" s="1">
        <v>29.0</v>
      </c>
      <c r="C817" s="1">
        <v>14000.0</v>
      </c>
      <c r="D817" s="1" t="s">
        <v>27</v>
      </c>
      <c r="E817" s="1">
        <v>9956.21</v>
      </c>
      <c r="F817" s="1">
        <v>2.0</v>
      </c>
      <c r="G817" s="1">
        <v>21.0</v>
      </c>
      <c r="H817" s="1">
        <v>7.0</v>
      </c>
      <c r="I817" s="1" t="s">
        <v>22</v>
      </c>
      <c r="J817" s="1">
        <v>0.19</v>
      </c>
      <c r="K817" s="1">
        <v>0.701</v>
      </c>
      <c r="L817" s="6" t="str">
        <f>if(J817&gt;QUARTILE!$B$3, "TOP", if(J817&lt;QUARTILE!$B$4, "BOTTOM", 0))</f>
        <v>BOTTOM</v>
      </c>
      <c r="M817" s="6">
        <f t="shared" si="1"/>
        <v>2</v>
      </c>
      <c r="N817" s="6" t="str">
        <f t="shared" si="2"/>
        <v>Millenial</v>
      </c>
      <c r="O817" s="6" t="str">
        <f t="shared" si="3"/>
        <v>Low Income</v>
      </c>
    </row>
    <row r="818" hidden="1">
      <c r="A818" s="1">
        <v>100816.0</v>
      </c>
      <c r="B818" s="1">
        <v>42.0</v>
      </c>
      <c r="C818" s="1">
        <v>13000.0</v>
      </c>
      <c r="D818" s="1" t="s">
        <v>23</v>
      </c>
      <c r="E818" s="1">
        <v>37176.0</v>
      </c>
      <c r="F818" s="1">
        <v>5.0</v>
      </c>
      <c r="G818" s="1">
        <v>17.0</v>
      </c>
      <c r="H818" s="1">
        <v>8.0</v>
      </c>
      <c r="I818" s="1" t="s">
        <v>18</v>
      </c>
      <c r="J818" s="1">
        <v>0.645</v>
      </c>
      <c r="K818" s="1">
        <v>0.744</v>
      </c>
      <c r="L818" s="6">
        <f>if(J818&gt;QUARTILE!$B$3, "TOP", if(J818&lt;QUARTILE!$B$4, "BOTTOM", 0))</f>
        <v>0</v>
      </c>
      <c r="M818" s="6">
        <f t="shared" si="1"/>
        <v>1</v>
      </c>
      <c r="N818" s="6" t="str">
        <f t="shared" si="2"/>
        <v>Gen X</v>
      </c>
      <c r="O818" s="6" t="str">
        <f t="shared" si="3"/>
        <v>Low Income</v>
      </c>
    </row>
    <row r="819" hidden="1">
      <c r="A819" s="1">
        <v>100817.0</v>
      </c>
      <c r="B819" s="1">
        <v>69.0</v>
      </c>
      <c r="C819" s="1">
        <v>10000.0</v>
      </c>
      <c r="D819" s="1" t="s">
        <v>27</v>
      </c>
      <c r="E819" s="1">
        <v>32887.98</v>
      </c>
      <c r="F819" s="1">
        <v>3.0</v>
      </c>
      <c r="G819" s="1">
        <v>21.0</v>
      </c>
      <c r="H819" s="1">
        <v>4.0</v>
      </c>
      <c r="I819" s="1" t="s">
        <v>18</v>
      </c>
      <c r="J819" s="1">
        <v>0.483</v>
      </c>
      <c r="K819" s="1">
        <v>0.0</v>
      </c>
      <c r="L819" s="6">
        <f>if(J819&gt;QUARTILE!$B$3, "TOP", if(J819&lt;QUARTILE!$B$4, "BOTTOM", 0))</f>
        <v>0</v>
      </c>
      <c r="M819" s="6">
        <f t="shared" si="1"/>
        <v>1</v>
      </c>
      <c r="N819" s="6" t="str">
        <f t="shared" si="2"/>
        <v>Baby Boomer</v>
      </c>
      <c r="O819" s="6" t="str">
        <f t="shared" si="3"/>
        <v>Low Income</v>
      </c>
    </row>
    <row r="820" hidden="1">
      <c r="A820" s="1">
        <v>100818.0</v>
      </c>
      <c r="B820" s="1">
        <v>76.0</v>
      </c>
      <c r="C820" s="1">
        <v>16000.0</v>
      </c>
      <c r="D820" s="1" t="s">
        <v>23</v>
      </c>
      <c r="E820" s="1">
        <v>19605.69</v>
      </c>
      <c r="F820" s="1">
        <v>3.0</v>
      </c>
      <c r="G820" s="1">
        <v>15.0</v>
      </c>
      <c r="H820" s="1">
        <v>2.0</v>
      </c>
      <c r="I820" s="1" t="s">
        <v>22</v>
      </c>
      <c r="J820" s="1">
        <v>0.398</v>
      </c>
      <c r="K820" s="1">
        <v>0.243</v>
      </c>
      <c r="L820" s="6">
        <f>if(J820&gt;QUARTILE!$B$3, "TOP", if(J820&lt;QUARTILE!$B$4, "BOTTOM", 0))</f>
        <v>0</v>
      </c>
      <c r="M820" s="6">
        <f t="shared" si="1"/>
        <v>2</v>
      </c>
      <c r="N820" s="6" t="str">
        <f t="shared" si="2"/>
        <v>Baby Boomer</v>
      </c>
      <c r="O820" s="6" t="str">
        <f t="shared" si="3"/>
        <v>Low Income</v>
      </c>
    </row>
    <row r="821" hidden="1">
      <c r="A821" s="1">
        <v>100819.0</v>
      </c>
      <c r="B821" s="1">
        <v>38.0</v>
      </c>
      <c r="C821" s="1">
        <v>11000.0</v>
      </c>
      <c r="D821" s="1" t="s">
        <v>21</v>
      </c>
      <c r="E821" s="1">
        <v>6276.92</v>
      </c>
      <c r="F821" s="1">
        <v>1.0</v>
      </c>
      <c r="G821" s="1">
        <v>18.0</v>
      </c>
      <c r="H821" s="1">
        <v>13.0</v>
      </c>
      <c r="I821" s="1" t="s">
        <v>22</v>
      </c>
      <c r="J821" s="1">
        <v>0.784</v>
      </c>
      <c r="K821" s="1">
        <v>0.153</v>
      </c>
      <c r="L821" s="6">
        <f>if(J821&gt;QUARTILE!$B$3, "TOP", if(J821&lt;QUARTILE!$B$4, "BOTTOM", 0))</f>
        <v>0</v>
      </c>
      <c r="M821" s="6">
        <f t="shared" si="1"/>
        <v>2</v>
      </c>
      <c r="N821" s="6" t="str">
        <f t="shared" si="2"/>
        <v>Gen X</v>
      </c>
      <c r="O821" s="6" t="str">
        <f t="shared" si="3"/>
        <v>Low Income</v>
      </c>
    </row>
    <row r="822" hidden="1">
      <c r="A822" s="1">
        <v>100820.0</v>
      </c>
      <c r="B822" s="1">
        <v>53.0</v>
      </c>
      <c r="C822" s="1">
        <v>25000.0</v>
      </c>
      <c r="D822" s="1" t="s">
        <v>25</v>
      </c>
      <c r="E822" s="1">
        <v>6682.49</v>
      </c>
      <c r="F822" s="1">
        <v>3.0</v>
      </c>
      <c r="G822" s="1">
        <v>21.0</v>
      </c>
      <c r="H822" s="1">
        <v>5.0</v>
      </c>
      <c r="I822" s="1" t="s">
        <v>22</v>
      </c>
      <c r="J822" s="1">
        <v>0.341</v>
      </c>
      <c r="K822" s="1">
        <v>0.784</v>
      </c>
      <c r="L822" s="6">
        <f>if(J822&gt;QUARTILE!$B$3, "TOP", if(J822&lt;QUARTILE!$B$4, "BOTTOM", 0))</f>
        <v>0</v>
      </c>
      <c r="M822" s="6">
        <f t="shared" si="1"/>
        <v>2</v>
      </c>
      <c r="N822" s="6" t="str">
        <f t="shared" si="2"/>
        <v>Gen X</v>
      </c>
      <c r="O822" s="6" t="str">
        <f t="shared" si="3"/>
        <v>Low Income</v>
      </c>
    </row>
    <row r="823" hidden="1">
      <c r="A823" s="1">
        <v>100821.0</v>
      </c>
      <c r="B823" s="1">
        <v>70.0</v>
      </c>
      <c r="C823" s="1">
        <v>22000.0</v>
      </c>
      <c r="D823" s="1" t="s">
        <v>23</v>
      </c>
      <c r="E823" s="1">
        <v>2647.85</v>
      </c>
      <c r="F823" s="1">
        <v>5.0</v>
      </c>
      <c r="G823" s="1">
        <v>21.0</v>
      </c>
      <c r="H823" s="1">
        <v>10.0</v>
      </c>
      <c r="I823" s="1" t="s">
        <v>22</v>
      </c>
      <c r="J823" s="1">
        <v>0.588</v>
      </c>
      <c r="K823" s="1">
        <v>0.841</v>
      </c>
      <c r="L823" s="6">
        <f>if(J823&gt;QUARTILE!$B$3, "TOP", if(J823&lt;QUARTILE!$B$4, "BOTTOM", 0))</f>
        <v>0</v>
      </c>
      <c r="M823" s="6">
        <f t="shared" si="1"/>
        <v>2</v>
      </c>
      <c r="N823" s="6" t="str">
        <f t="shared" si="2"/>
        <v>Baby Boomer</v>
      </c>
      <c r="O823" s="6" t="str">
        <f t="shared" si="3"/>
        <v>Low Income</v>
      </c>
    </row>
    <row r="824" hidden="1">
      <c r="A824" s="1">
        <v>100822.0</v>
      </c>
      <c r="B824" s="1">
        <v>40.0</v>
      </c>
      <c r="C824" s="1">
        <v>12000.0</v>
      </c>
      <c r="D824" s="1" t="s">
        <v>25</v>
      </c>
      <c r="E824" s="1">
        <v>50983.44</v>
      </c>
      <c r="F824" s="1">
        <v>3.0</v>
      </c>
      <c r="G824" s="1">
        <v>19.0</v>
      </c>
      <c r="H824" s="1">
        <v>9.0</v>
      </c>
      <c r="I824" s="1" t="s">
        <v>18</v>
      </c>
      <c r="J824" s="1">
        <v>0.487</v>
      </c>
      <c r="K824" s="1">
        <v>0.455</v>
      </c>
      <c r="L824" s="6">
        <f>if(J824&gt;QUARTILE!$B$3, "TOP", if(J824&lt;QUARTILE!$B$4, "BOTTOM", 0))</f>
        <v>0</v>
      </c>
      <c r="M824" s="6">
        <f t="shared" si="1"/>
        <v>1</v>
      </c>
      <c r="N824" s="6" t="str">
        <f t="shared" si="2"/>
        <v>Gen X</v>
      </c>
      <c r="O824" s="6" t="str">
        <f t="shared" si="3"/>
        <v>Low Income</v>
      </c>
    </row>
    <row r="825" hidden="1">
      <c r="A825" s="1">
        <v>100823.0</v>
      </c>
      <c r="B825" s="1">
        <v>33.0</v>
      </c>
      <c r="C825" s="1">
        <v>31000.0</v>
      </c>
      <c r="D825" s="1" t="s">
        <v>23</v>
      </c>
      <c r="E825" s="1">
        <v>3797.36</v>
      </c>
      <c r="F825" s="1">
        <v>2.0</v>
      </c>
      <c r="G825" s="1">
        <v>13.0</v>
      </c>
      <c r="H825" s="1">
        <v>10.0</v>
      </c>
      <c r="I825" s="1" t="s">
        <v>22</v>
      </c>
      <c r="J825" s="1">
        <v>0.943</v>
      </c>
      <c r="K825" s="1">
        <v>0.848</v>
      </c>
      <c r="L825" s="6" t="str">
        <f>if(J825&gt;QUARTILE!$B$3, "TOP", if(J825&lt;QUARTILE!$B$4, "BOTTOM", 0))</f>
        <v>TOP</v>
      </c>
      <c r="M825" s="6">
        <f t="shared" si="1"/>
        <v>2</v>
      </c>
      <c r="N825" s="6" t="str">
        <f t="shared" si="2"/>
        <v>Gen X</v>
      </c>
      <c r="O825" s="6" t="str">
        <f t="shared" si="3"/>
        <v>Low Income</v>
      </c>
    </row>
    <row r="826" hidden="1">
      <c r="A826" s="1">
        <v>100824.0</v>
      </c>
      <c r="B826" s="1">
        <v>74.0</v>
      </c>
      <c r="C826" s="1">
        <v>55000.0</v>
      </c>
      <c r="D826" s="1" t="s">
        <v>23</v>
      </c>
      <c r="E826" s="1">
        <v>17014.11</v>
      </c>
      <c r="F826" s="1">
        <v>4.0</v>
      </c>
      <c r="G826" s="1">
        <v>21.0</v>
      </c>
      <c r="H826" s="1">
        <v>4.0</v>
      </c>
      <c r="I826" s="1" t="s">
        <v>22</v>
      </c>
      <c r="J826" s="1">
        <v>0.305</v>
      </c>
      <c r="K826" s="1">
        <v>0.607</v>
      </c>
      <c r="L826" s="6" t="str">
        <f>if(J826&gt;QUARTILE!$B$3, "TOP", if(J826&lt;QUARTILE!$B$4, "BOTTOM", 0))</f>
        <v>BOTTOM</v>
      </c>
      <c r="M826" s="6">
        <f t="shared" si="1"/>
        <v>2</v>
      </c>
      <c r="N826" s="6" t="str">
        <f t="shared" si="2"/>
        <v>Baby Boomer</v>
      </c>
      <c r="O826" s="6" t="str">
        <f t="shared" si="3"/>
        <v>Medium Income</v>
      </c>
    </row>
    <row r="827" hidden="1">
      <c r="A827" s="1">
        <v>100825.0</v>
      </c>
      <c r="B827" s="1">
        <v>56.0</v>
      </c>
      <c r="C827" s="1">
        <v>27000.0</v>
      </c>
      <c r="D827" s="1" t="s">
        <v>25</v>
      </c>
      <c r="E827" s="1">
        <v>17558.3</v>
      </c>
      <c r="F827" s="1">
        <v>4.0</v>
      </c>
      <c r="G827" s="1">
        <v>15.0</v>
      </c>
      <c r="H827" s="1">
        <v>3.0</v>
      </c>
      <c r="I827" s="1" t="s">
        <v>22</v>
      </c>
      <c r="J827" s="1">
        <v>0.225</v>
      </c>
      <c r="K827" s="1">
        <v>0.607</v>
      </c>
      <c r="L827" s="6" t="str">
        <f>if(J827&gt;QUARTILE!$B$3, "TOP", if(J827&lt;QUARTILE!$B$4, "BOTTOM", 0))</f>
        <v>BOTTOM</v>
      </c>
      <c r="M827" s="6">
        <f t="shared" si="1"/>
        <v>2</v>
      </c>
      <c r="N827" s="6" t="str">
        <f t="shared" si="2"/>
        <v>Gen X</v>
      </c>
      <c r="O827" s="6" t="str">
        <f t="shared" si="3"/>
        <v>Low Income</v>
      </c>
    </row>
    <row r="828" hidden="1">
      <c r="A828" s="1">
        <v>100826.0</v>
      </c>
      <c r="B828" s="1">
        <v>62.0</v>
      </c>
      <c r="C828" s="1">
        <v>5000.0</v>
      </c>
      <c r="D828" s="1" t="s">
        <v>27</v>
      </c>
      <c r="E828" s="1">
        <v>9228.19</v>
      </c>
      <c r="F828" s="1">
        <v>3.0</v>
      </c>
      <c r="G828" s="1">
        <v>27.0</v>
      </c>
      <c r="H828" s="1">
        <v>6.0</v>
      </c>
      <c r="I828" s="1" t="s">
        <v>22</v>
      </c>
      <c r="J828" s="1">
        <v>0.111</v>
      </c>
      <c r="K828" s="1">
        <v>0.58</v>
      </c>
      <c r="L828" s="6" t="str">
        <f>if(J828&gt;QUARTILE!$B$3, "TOP", if(J828&lt;QUARTILE!$B$4, "BOTTOM", 0))</f>
        <v>BOTTOM</v>
      </c>
      <c r="M828" s="6">
        <f t="shared" si="1"/>
        <v>2</v>
      </c>
      <c r="N828" s="6" t="str">
        <f t="shared" si="2"/>
        <v>Baby Boomer</v>
      </c>
      <c r="O828" s="6" t="str">
        <f t="shared" si="3"/>
        <v>Low Income</v>
      </c>
    </row>
    <row r="829" hidden="1">
      <c r="A829" s="1">
        <v>100827.0</v>
      </c>
      <c r="B829" s="1">
        <v>70.0</v>
      </c>
      <c r="C829" s="1">
        <v>73000.0</v>
      </c>
      <c r="D829" s="1" t="s">
        <v>21</v>
      </c>
      <c r="E829" s="1">
        <v>8693.3</v>
      </c>
      <c r="F829" s="1">
        <v>3.0</v>
      </c>
      <c r="G829" s="1">
        <v>27.0</v>
      </c>
      <c r="H829" s="1">
        <v>5.0</v>
      </c>
      <c r="I829" s="1" t="s">
        <v>22</v>
      </c>
      <c r="J829" s="1">
        <v>0.858</v>
      </c>
      <c r="K829" s="1">
        <v>0.05</v>
      </c>
      <c r="L829" s="6" t="str">
        <f>if(J829&gt;QUARTILE!$B$3, "TOP", if(J829&lt;QUARTILE!$B$4, "BOTTOM", 0))</f>
        <v>TOP</v>
      </c>
      <c r="M829" s="6">
        <f t="shared" si="1"/>
        <v>2</v>
      </c>
      <c r="N829" s="6" t="str">
        <f t="shared" si="2"/>
        <v>Baby Boomer</v>
      </c>
      <c r="O829" s="6" t="str">
        <f t="shared" si="3"/>
        <v>Medium Income</v>
      </c>
    </row>
    <row r="830" hidden="1">
      <c r="A830" s="1">
        <v>100828.0</v>
      </c>
      <c r="B830" s="1">
        <v>59.0</v>
      </c>
      <c r="C830" s="1">
        <v>34000.0</v>
      </c>
      <c r="D830" s="1" t="s">
        <v>25</v>
      </c>
      <c r="E830" s="1">
        <v>22087.88</v>
      </c>
      <c r="F830" s="1">
        <v>3.0</v>
      </c>
      <c r="G830" s="1">
        <v>19.0</v>
      </c>
      <c r="H830" s="1">
        <v>14.0</v>
      </c>
      <c r="I830" s="1" t="s">
        <v>22</v>
      </c>
      <c r="J830" s="1">
        <v>0.211</v>
      </c>
      <c r="K830" s="1">
        <v>0.937</v>
      </c>
      <c r="L830" s="6" t="str">
        <f>if(J830&gt;QUARTILE!$B$3, "TOP", if(J830&lt;QUARTILE!$B$4, "BOTTOM", 0))</f>
        <v>BOTTOM</v>
      </c>
      <c r="M830" s="6">
        <f t="shared" si="1"/>
        <v>2</v>
      </c>
      <c r="N830" s="6" t="str">
        <f t="shared" si="2"/>
        <v>Gen X</v>
      </c>
      <c r="O830" s="6" t="str">
        <f t="shared" si="3"/>
        <v>Low Income</v>
      </c>
    </row>
    <row r="831" hidden="1">
      <c r="A831" s="1">
        <v>100829.0</v>
      </c>
      <c r="B831" s="1">
        <v>75.0</v>
      </c>
      <c r="C831" s="1">
        <v>71000.0</v>
      </c>
      <c r="D831" s="1" t="s">
        <v>30</v>
      </c>
      <c r="E831" s="1">
        <v>9830.19</v>
      </c>
      <c r="F831" s="1">
        <v>3.0</v>
      </c>
      <c r="G831" s="1">
        <v>17.0</v>
      </c>
      <c r="H831" s="1">
        <v>4.0</v>
      </c>
      <c r="I831" s="1" t="s">
        <v>22</v>
      </c>
      <c r="J831" s="1">
        <v>0.633</v>
      </c>
      <c r="K831" s="1">
        <v>0.356</v>
      </c>
      <c r="L831" s="6">
        <f>if(J831&gt;QUARTILE!$B$3, "TOP", if(J831&lt;QUARTILE!$B$4, "BOTTOM", 0))</f>
        <v>0</v>
      </c>
      <c r="M831" s="6">
        <f t="shared" si="1"/>
        <v>2</v>
      </c>
      <c r="N831" s="6" t="str">
        <f t="shared" si="2"/>
        <v>Baby Boomer</v>
      </c>
      <c r="O831" s="6" t="str">
        <f t="shared" si="3"/>
        <v>Medium Income</v>
      </c>
    </row>
    <row r="832" hidden="1">
      <c r="A832" s="1">
        <v>100830.0</v>
      </c>
      <c r="B832" s="1">
        <v>56.0</v>
      </c>
      <c r="C832" s="1">
        <v>42000.0</v>
      </c>
      <c r="D832" s="1" t="s">
        <v>24</v>
      </c>
      <c r="E832" s="1">
        <v>5890.52</v>
      </c>
      <c r="F832" s="1">
        <v>2.0</v>
      </c>
      <c r="G832" s="1">
        <v>18.0</v>
      </c>
      <c r="H832" s="1">
        <v>6.0</v>
      </c>
      <c r="I832" s="1" t="s">
        <v>22</v>
      </c>
      <c r="J832" s="1">
        <v>0.767</v>
      </c>
      <c r="K832" s="1">
        <v>0.803</v>
      </c>
      <c r="L832" s="6">
        <f>if(J832&gt;QUARTILE!$B$3, "TOP", if(J832&lt;QUARTILE!$B$4, "BOTTOM", 0))</f>
        <v>0</v>
      </c>
      <c r="M832" s="6">
        <f t="shared" si="1"/>
        <v>2</v>
      </c>
      <c r="N832" s="6" t="str">
        <f t="shared" si="2"/>
        <v>Gen X</v>
      </c>
      <c r="O832" s="6" t="str">
        <f t="shared" si="3"/>
        <v>Low Income</v>
      </c>
    </row>
    <row r="833" hidden="1">
      <c r="A833" s="1">
        <v>100831.0</v>
      </c>
      <c r="B833" s="1">
        <v>31.0</v>
      </c>
      <c r="C833" s="1">
        <v>48000.0</v>
      </c>
      <c r="D833" s="1" t="s">
        <v>17</v>
      </c>
      <c r="E833" s="1">
        <v>10187.59</v>
      </c>
      <c r="F833" s="1">
        <v>5.0</v>
      </c>
      <c r="G833" s="1">
        <v>22.0</v>
      </c>
      <c r="H833" s="1">
        <v>9.0</v>
      </c>
      <c r="I833" s="1" t="s">
        <v>22</v>
      </c>
      <c r="J833" s="1">
        <v>0.116</v>
      </c>
      <c r="K833" s="1">
        <v>0.76</v>
      </c>
      <c r="L833" s="6" t="str">
        <f>if(J833&gt;QUARTILE!$B$3, "TOP", if(J833&lt;QUARTILE!$B$4, "BOTTOM", 0))</f>
        <v>BOTTOM</v>
      </c>
      <c r="M833" s="6">
        <f t="shared" si="1"/>
        <v>2</v>
      </c>
      <c r="N833" s="6" t="str">
        <f t="shared" si="2"/>
        <v>Gen X</v>
      </c>
      <c r="O833" s="6" t="str">
        <f t="shared" si="3"/>
        <v>Medium Income</v>
      </c>
    </row>
    <row r="834" hidden="1">
      <c r="A834" s="1">
        <v>100832.0</v>
      </c>
      <c r="B834" s="1">
        <v>48.0</v>
      </c>
      <c r="C834" s="1">
        <v>25000.0</v>
      </c>
      <c r="D834" s="1" t="s">
        <v>25</v>
      </c>
      <c r="E834" s="1">
        <v>32970.03</v>
      </c>
      <c r="F834" s="1">
        <v>2.0</v>
      </c>
      <c r="G834" s="1">
        <v>21.0</v>
      </c>
      <c r="H834" s="1">
        <v>12.0</v>
      </c>
      <c r="I834" s="1" t="s">
        <v>22</v>
      </c>
      <c r="J834" s="1">
        <v>1.0</v>
      </c>
      <c r="K834" s="1">
        <v>0.866</v>
      </c>
      <c r="L834" s="6" t="str">
        <f>if(J834&gt;QUARTILE!$B$3, "TOP", if(J834&lt;QUARTILE!$B$4, "BOTTOM", 0))</f>
        <v>TOP</v>
      </c>
      <c r="M834" s="6">
        <f t="shared" si="1"/>
        <v>2</v>
      </c>
      <c r="N834" s="6" t="str">
        <f t="shared" si="2"/>
        <v>Gen X</v>
      </c>
      <c r="O834" s="6" t="str">
        <f t="shared" si="3"/>
        <v>Low Income</v>
      </c>
    </row>
    <row r="835" hidden="1">
      <c r="A835" s="1">
        <v>100833.0</v>
      </c>
      <c r="B835" s="1">
        <v>75.0</v>
      </c>
      <c r="C835" s="1">
        <v>19000.0</v>
      </c>
      <c r="D835" s="1" t="s">
        <v>23</v>
      </c>
      <c r="E835" s="1">
        <v>67911.34</v>
      </c>
      <c r="F835" s="1">
        <v>2.0</v>
      </c>
      <c r="G835" s="1">
        <v>29.0</v>
      </c>
      <c r="H835" s="1">
        <v>7.0</v>
      </c>
      <c r="I835" s="1" t="s">
        <v>18</v>
      </c>
      <c r="J835" s="1">
        <v>0.434</v>
      </c>
      <c r="K835" s="1">
        <v>0.227</v>
      </c>
      <c r="L835" s="6">
        <f>if(J835&gt;QUARTILE!$B$3, "TOP", if(J835&lt;QUARTILE!$B$4, "BOTTOM", 0))</f>
        <v>0</v>
      </c>
      <c r="M835" s="6">
        <f t="shared" si="1"/>
        <v>1</v>
      </c>
      <c r="N835" s="6" t="str">
        <f t="shared" si="2"/>
        <v>Baby Boomer</v>
      </c>
      <c r="O835" s="6" t="str">
        <f t="shared" si="3"/>
        <v>Low Income</v>
      </c>
    </row>
    <row r="836" hidden="1">
      <c r="A836" s="1">
        <v>100834.0</v>
      </c>
      <c r="B836" s="1">
        <v>22.0</v>
      </c>
      <c r="C836" s="1">
        <v>28000.0</v>
      </c>
      <c r="D836" s="1" t="s">
        <v>23</v>
      </c>
      <c r="E836" s="1">
        <v>20209.29</v>
      </c>
      <c r="F836" s="1">
        <v>2.0</v>
      </c>
      <c r="G836" s="1">
        <v>24.0</v>
      </c>
      <c r="H836" s="1">
        <v>11.0</v>
      </c>
      <c r="I836" s="1" t="s">
        <v>22</v>
      </c>
      <c r="J836" s="1">
        <v>0.842</v>
      </c>
      <c r="K836" s="1">
        <v>0.997</v>
      </c>
      <c r="L836" s="6" t="str">
        <f>if(J836&gt;QUARTILE!$B$3, "TOP", if(J836&lt;QUARTILE!$B$4, "BOTTOM", 0))</f>
        <v>TOP</v>
      </c>
      <c r="M836" s="6">
        <f t="shared" si="1"/>
        <v>2</v>
      </c>
      <c r="N836" s="6" t="str">
        <f t="shared" si="2"/>
        <v>Millenial</v>
      </c>
      <c r="O836" s="6" t="str">
        <f t="shared" si="3"/>
        <v>Low Income</v>
      </c>
    </row>
    <row r="837" hidden="1">
      <c r="A837" s="1">
        <v>100835.0</v>
      </c>
      <c r="B837" s="1">
        <v>52.0</v>
      </c>
      <c r="C837" s="1">
        <v>14000.0</v>
      </c>
      <c r="D837" s="1" t="s">
        <v>27</v>
      </c>
      <c r="E837" s="1">
        <v>30474.49</v>
      </c>
      <c r="F837" s="1">
        <v>4.0</v>
      </c>
      <c r="G837" s="1">
        <v>20.0</v>
      </c>
      <c r="H837" s="1">
        <v>6.0</v>
      </c>
      <c r="I837" s="1" t="s">
        <v>18</v>
      </c>
      <c r="J837" s="1">
        <v>0.894</v>
      </c>
      <c r="K837" s="1">
        <v>0.151</v>
      </c>
      <c r="L837" s="6" t="str">
        <f>if(J837&gt;QUARTILE!$B$3, "TOP", if(J837&lt;QUARTILE!$B$4, "BOTTOM", 0))</f>
        <v>TOP</v>
      </c>
      <c r="M837" s="6">
        <f t="shared" si="1"/>
        <v>1</v>
      </c>
      <c r="N837" s="6" t="str">
        <f t="shared" si="2"/>
        <v>Gen X</v>
      </c>
      <c r="O837" s="6" t="str">
        <f t="shared" si="3"/>
        <v>Low Income</v>
      </c>
    </row>
    <row r="838" hidden="1">
      <c r="A838" s="1">
        <v>100836.0</v>
      </c>
      <c r="B838" s="1">
        <v>40.0</v>
      </c>
      <c r="C838" s="1">
        <v>29000.0</v>
      </c>
      <c r="D838" s="1" t="s">
        <v>25</v>
      </c>
      <c r="E838" s="1">
        <v>15221.02</v>
      </c>
      <c r="F838" s="1">
        <v>2.0</v>
      </c>
      <c r="G838" s="1">
        <v>24.0</v>
      </c>
      <c r="H838" s="1">
        <v>9.0</v>
      </c>
      <c r="I838" s="1" t="s">
        <v>22</v>
      </c>
      <c r="J838" s="1">
        <v>0.398</v>
      </c>
      <c r="K838" s="1">
        <v>0.451</v>
      </c>
      <c r="L838" s="6">
        <f>if(J838&gt;QUARTILE!$B$3, "TOP", if(J838&lt;QUARTILE!$B$4, "BOTTOM", 0))</f>
        <v>0</v>
      </c>
      <c r="M838" s="6">
        <f t="shared" si="1"/>
        <v>2</v>
      </c>
      <c r="N838" s="6" t="str">
        <f t="shared" si="2"/>
        <v>Gen X</v>
      </c>
      <c r="O838" s="6" t="str">
        <f t="shared" si="3"/>
        <v>Low Income</v>
      </c>
    </row>
    <row r="839" hidden="1">
      <c r="A839" s="1">
        <v>100837.0</v>
      </c>
      <c r="B839" s="1">
        <v>46.0</v>
      </c>
      <c r="C839" s="1">
        <v>5000.0</v>
      </c>
      <c r="D839" s="1" t="s">
        <v>23</v>
      </c>
      <c r="E839" s="1">
        <v>19607.15</v>
      </c>
      <c r="F839" s="1">
        <v>3.0</v>
      </c>
      <c r="G839" s="1">
        <v>18.0</v>
      </c>
      <c r="H839" s="1">
        <v>8.0</v>
      </c>
      <c r="I839" s="1" t="s">
        <v>22</v>
      </c>
      <c r="J839" s="1">
        <v>0.601</v>
      </c>
      <c r="K839" s="1">
        <v>0.706</v>
      </c>
      <c r="L839" s="6">
        <f>if(J839&gt;QUARTILE!$B$3, "TOP", if(J839&lt;QUARTILE!$B$4, "BOTTOM", 0))</f>
        <v>0</v>
      </c>
      <c r="M839" s="6">
        <f t="shared" si="1"/>
        <v>2</v>
      </c>
      <c r="N839" s="6" t="str">
        <f t="shared" si="2"/>
        <v>Gen X</v>
      </c>
      <c r="O839" s="6" t="str">
        <f t="shared" si="3"/>
        <v>Low Income</v>
      </c>
    </row>
    <row r="840" hidden="1">
      <c r="A840" s="1">
        <v>100838.0</v>
      </c>
      <c r="B840" s="1">
        <v>60.0</v>
      </c>
      <c r="C840" s="1">
        <v>23000.0</v>
      </c>
      <c r="D840" s="1" t="s">
        <v>25</v>
      </c>
      <c r="E840" s="1">
        <v>88601.92</v>
      </c>
      <c r="F840" s="1">
        <v>2.0</v>
      </c>
      <c r="G840" s="1">
        <v>14.0</v>
      </c>
      <c r="H840" s="1">
        <v>4.0</v>
      </c>
      <c r="I840" s="1" t="s">
        <v>18</v>
      </c>
      <c r="J840" s="1">
        <v>0.781</v>
      </c>
      <c r="K840" s="1">
        <v>0.055</v>
      </c>
      <c r="L840" s="6">
        <f>if(J840&gt;QUARTILE!$B$3, "TOP", if(J840&lt;QUARTILE!$B$4, "BOTTOM", 0))</f>
        <v>0</v>
      </c>
      <c r="M840" s="6">
        <f t="shared" si="1"/>
        <v>1</v>
      </c>
      <c r="N840" s="6" t="str">
        <f t="shared" si="2"/>
        <v>Gen X</v>
      </c>
      <c r="O840" s="6" t="str">
        <f t="shared" si="3"/>
        <v>Low Income</v>
      </c>
    </row>
    <row r="841" hidden="1">
      <c r="A841" s="1">
        <v>100839.0</v>
      </c>
      <c r="B841" s="1">
        <v>28.0</v>
      </c>
      <c r="C841" s="1">
        <v>49000.0</v>
      </c>
      <c r="D841" s="1" t="s">
        <v>23</v>
      </c>
      <c r="E841" s="1">
        <v>11539.98</v>
      </c>
      <c r="F841" s="1">
        <v>3.0</v>
      </c>
      <c r="G841" s="1">
        <v>17.0</v>
      </c>
      <c r="H841" s="1">
        <v>22.0</v>
      </c>
      <c r="I841" s="1" t="s">
        <v>26</v>
      </c>
      <c r="J841" s="1">
        <v>0.666</v>
      </c>
      <c r="K841" s="1">
        <v>0.166</v>
      </c>
      <c r="L841" s="6">
        <f>if(J841&gt;QUARTILE!$B$3, "TOP", if(J841&lt;QUARTILE!$B$4, "BOTTOM", 0))</f>
        <v>0</v>
      </c>
      <c r="M841" s="6">
        <f t="shared" si="1"/>
        <v>3</v>
      </c>
      <c r="N841" s="6" t="str">
        <f t="shared" si="2"/>
        <v>Millenial</v>
      </c>
      <c r="O841" s="6" t="str">
        <f t="shared" si="3"/>
        <v>Medium Income</v>
      </c>
    </row>
    <row r="842" hidden="1">
      <c r="A842" s="1">
        <v>100840.0</v>
      </c>
      <c r="B842" s="1">
        <v>35.0</v>
      </c>
      <c r="C842" s="1">
        <v>23000.0</v>
      </c>
      <c r="D842" s="1" t="s">
        <v>27</v>
      </c>
      <c r="E842" s="1">
        <v>1371.03</v>
      </c>
      <c r="F842" s="1">
        <v>5.0</v>
      </c>
      <c r="G842" s="1">
        <v>19.0</v>
      </c>
      <c r="H842" s="1">
        <v>13.0</v>
      </c>
      <c r="I842" s="1" t="s">
        <v>18</v>
      </c>
      <c r="J842" s="1">
        <v>0.358</v>
      </c>
      <c r="K842" s="1">
        <v>0.678</v>
      </c>
      <c r="L842" s="6">
        <f>if(J842&gt;QUARTILE!$B$3, "TOP", if(J842&lt;QUARTILE!$B$4, "BOTTOM", 0))</f>
        <v>0</v>
      </c>
      <c r="M842" s="6">
        <f t="shared" si="1"/>
        <v>1</v>
      </c>
      <c r="N842" s="6" t="str">
        <f t="shared" si="2"/>
        <v>Gen X</v>
      </c>
      <c r="O842" s="6" t="str">
        <f t="shared" si="3"/>
        <v>Low Income</v>
      </c>
    </row>
    <row r="843" hidden="1">
      <c r="A843" s="1">
        <v>100841.0</v>
      </c>
      <c r="B843" s="1">
        <v>64.0</v>
      </c>
      <c r="C843" s="1">
        <v>62000.0</v>
      </c>
      <c r="D843" s="1" t="s">
        <v>23</v>
      </c>
      <c r="E843" s="1">
        <v>62934.32</v>
      </c>
      <c r="F843" s="1">
        <v>4.0</v>
      </c>
      <c r="G843" s="1">
        <v>20.0</v>
      </c>
      <c r="H843" s="1">
        <v>3.0</v>
      </c>
      <c r="I843" s="1" t="s">
        <v>18</v>
      </c>
      <c r="J843" s="1">
        <v>1.0</v>
      </c>
      <c r="K843" s="1">
        <v>0.824</v>
      </c>
      <c r="L843" s="6" t="str">
        <f>if(J843&gt;QUARTILE!$B$3, "TOP", if(J843&lt;QUARTILE!$B$4, "BOTTOM", 0))</f>
        <v>TOP</v>
      </c>
      <c r="M843" s="6">
        <f t="shared" si="1"/>
        <v>1</v>
      </c>
      <c r="N843" s="6" t="str">
        <f t="shared" si="2"/>
        <v>Baby Boomer</v>
      </c>
      <c r="O843" s="6" t="str">
        <f t="shared" si="3"/>
        <v>Medium Income</v>
      </c>
    </row>
    <row r="844" hidden="1">
      <c r="A844" s="1">
        <v>100842.0</v>
      </c>
      <c r="B844" s="1">
        <v>29.0</v>
      </c>
      <c r="C844" s="1">
        <v>19000.0</v>
      </c>
      <c r="D844" s="1" t="s">
        <v>27</v>
      </c>
      <c r="E844" s="1">
        <v>31506.69</v>
      </c>
      <c r="F844" s="1">
        <v>5.0</v>
      </c>
      <c r="G844" s="1">
        <v>17.0</v>
      </c>
      <c r="H844" s="1">
        <v>4.0</v>
      </c>
      <c r="I844" s="1" t="s">
        <v>18</v>
      </c>
      <c r="J844" s="1">
        <v>0.302</v>
      </c>
      <c r="K844" s="1">
        <v>0.583</v>
      </c>
      <c r="L844" s="6" t="str">
        <f>if(J844&gt;QUARTILE!$B$3, "TOP", if(J844&lt;QUARTILE!$B$4, "BOTTOM", 0))</f>
        <v>BOTTOM</v>
      </c>
      <c r="M844" s="6">
        <f t="shared" si="1"/>
        <v>1</v>
      </c>
      <c r="N844" s="6" t="str">
        <f t="shared" si="2"/>
        <v>Millenial</v>
      </c>
      <c r="O844" s="6" t="str">
        <f t="shared" si="3"/>
        <v>Low Income</v>
      </c>
    </row>
    <row r="845" hidden="1">
      <c r="A845" s="1">
        <v>100843.0</v>
      </c>
      <c r="B845" s="1">
        <v>26.0</v>
      </c>
      <c r="C845" s="1">
        <v>40000.0</v>
      </c>
      <c r="D845" s="1" t="s">
        <v>17</v>
      </c>
      <c r="E845" s="1">
        <v>10160.27</v>
      </c>
      <c r="F845" s="1">
        <v>5.0</v>
      </c>
      <c r="G845" s="1">
        <v>16.0</v>
      </c>
      <c r="H845" s="1">
        <v>15.0</v>
      </c>
      <c r="I845" s="1" t="s">
        <v>22</v>
      </c>
      <c r="J845" s="1">
        <v>0.795</v>
      </c>
      <c r="K845" s="1">
        <v>0.812</v>
      </c>
      <c r="L845" s="6">
        <f>if(J845&gt;QUARTILE!$B$3, "TOP", if(J845&lt;QUARTILE!$B$4, "BOTTOM", 0))</f>
        <v>0</v>
      </c>
      <c r="M845" s="6">
        <f t="shared" si="1"/>
        <v>2</v>
      </c>
      <c r="N845" s="6" t="str">
        <f t="shared" si="2"/>
        <v>Millenial</v>
      </c>
      <c r="O845" s="6" t="str">
        <f t="shared" si="3"/>
        <v>Low Income</v>
      </c>
    </row>
    <row r="846" hidden="1">
      <c r="A846" s="1">
        <v>100844.0</v>
      </c>
      <c r="B846" s="1">
        <v>27.0</v>
      </c>
      <c r="C846" s="1">
        <v>13000.0</v>
      </c>
      <c r="D846" s="1" t="s">
        <v>23</v>
      </c>
      <c r="E846" s="1">
        <v>80791.51</v>
      </c>
      <c r="F846" s="1">
        <v>4.0</v>
      </c>
      <c r="G846" s="1">
        <v>21.0</v>
      </c>
      <c r="H846" s="1">
        <v>8.0</v>
      </c>
      <c r="I846" s="1" t="s">
        <v>18</v>
      </c>
      <c r="J846" s="1">
        <v>0.354</v>
      </c>
      <c r="K846" s="1">
        <v>0.0</v>
      </c>
      <c r="L846" s="6">
        <f>if(J846&gt;QUARTILE!$B$3, "TOP", if(J846&lt;QUARTILE!$B$4, "BOTTOM", 0))</f>
        <v>0</v>
      </c>
      <c r="M846" s="6">
        <f t="shared" si="1"/>
        <v>1</v>
      </c>
      <c r="N846" s="6" t="str">
        <f t="shared" si="2"/>
        <v>Millenial</v>
      </c>
      <c r="O846" s="6" t="str">
        <f t="shared" si="3"/>
        <v>Low Income</v>
      </c>
    </row>
    <row r="847" hidden="1">
      <c r="A847" s="1">
        <v>100845.0</v>
      </c>
      <c r="B847" s="1">
        <v>75.0</v>
      </c>
      <c r="C847" s="1">
        <v>39000.0</v>
      </c>
      <c r="D847" s="1" t="s">
        <v>25</v>
      </c>
      <c r="E847" s="1">
        <v>8478.77</v>
      </c>
      <c r="F847" s="1">
        <v>3.0</v>
      </c>
      <c r="G847" s="1">
        <v>29.0</v>
      </c>
      <c r="H847" s="1">
        <v>3.0</v>
      </c>
      <c r="I847" s="1" t="s">
        <v>22</v>
      </c>
      <c r="J847" s="1">
        <v>0.75</v>
      </c>
      <c r="K847" s="1">
        <v>0.577</v>
      </c>
      <c r="L847" s="6">
        <f>if(J847&gt;QUARTILE!$B$3, "TOP", if(J847&lt;QUARTILE!$B$4, "BOTTOM", 0))</f>
        <v>0</v>
      </c>
      <c r="M847" s="6">
        <f t="shared" si="1"/>
        <v>2</v>
      </c>
      <c r="N847" s="6" t="str">
        <f t="shared" si="2"/>
        <v>Baby Boomer</v>
      </c>
      <c r="O847" s="6" t="str">
        <f t="shared" si="3"/>
        <v>Low Income</v>
      </c>
    </row>
    <row r="848" hidden="1">
      <c r="A848" s="1">
        <v>100846.0</v>
      </c>
      <c r="B848" s="1">
        <v>61.0</v>
      </c>
      <c r="C848" s="1">
        <v>25000.0</v>
      </c>
      <c r="D848" s="1" t="s">
        <v>27</v>
      </c>
      <c r="E848" s="1">
        <v>9308.13</v>
      </c>
      <c r="F848" s="1">
        <v>3.0</v>
      </c>
      <c r="G848" s="1">
        <v>24.0</v>
      </c>
      <c r="H848" s="1">
        <v>4.0</v>
      </c>
      <c r="I848" s="1" t="s">
        <v>22</v>
      </c>
      <c r="J848" s="1">
        <v>0.288</v>
      </c>
      <c r="K848" s="1">
        <v>0.914</v>
      </c>
      <c r="L848" s="6" t="str">
        <f>if(J848&gt;QUARTILE!$B$3, "TOP", if(J848&lt;QUARTILE!$B$4, "BOTTOM", 0))</f>
        <v>BOTTOM</v>
      </c>
      <c r="M848" s="6">
        <f t="shared" si="1"/>
        <v>2</v>
      </c>
      <c r="N848" s="6" t="str">
        <f t="shared" si="2"/>
        <v>Baby Boomer</v>
      </c>
      <c r="O848" s="6" t="str">
        <f t="shared" si="3"/>
        <v>Low Income</v>
      </c>
    </row>
    <row r="849" hidden="1">
      <c r="A849" s="1">
        <v>100847.0</v>
      </c>
      <c r="B849" s="1">
        <v>34.0</v>
      </c>
      <c r="C849" s="1">
        <v>19000.0</v>
      </c>
      <c r="D849" s="1" t="s">
        <v>23</v>
      </c>
      <c r="E849" s="1">
        <v>18818.4</v>
      </c>
      <c r="F849" s="1">
        <v>3.0</v>
      </c>
      <c r="G849" s="1">
        <v>25.0</v>
      </c>
      <c r="H849" s="1">
        <v>6.0</v>
      </c>
      <c r="I849" s="1" t="s">
        <v>22</v>
      </c>
      <c r="J849" s="1">
        <v>0.977</v>
      </c>
      <c r="K849" s="1">
        <v>0.682</v>
      </c>
      <c r="L849" s="6" t="str">
        <f>if(J849&gt;QUARTILE!$B$3, "TOP", if(J849&lt;QUARTILE!$B$4, "BOTTOM", 0))</f>
        <v>TOP</v>
      </c>
      <c r="M849" s="6">
        <f t="shared" si="1"/>
        <v>2</v>
      </c>
      <c r="N849" s="6" t="str">
        <f t="shared" si="2"/>
        <v>Gen X</v>
      </c>
      <c r="O849" s="6" t="str">
        <f t="shared" si="3"/>
        <v>Low Income</v>
      </c>
    </row>
    <row r="850" hidden="1">
      <c r="A850" s="1">
        <v>100848.0</v>
      </c>
      <c r="B850" s="1">
        <v>78.0</v>
      </c>
      <c r="C850" s="1">
        <v>5000.0</v>
      </c>
      <c r="D850" s="1" t="s">
        <v>23</v>
      </c>
      <c r="E850" s="1">
        <v>6413.68</v>
      </c>
      <c r="F850" s="1">
        <v>4.0</v>
      </c>
      <c r="G850" s="1">
        <v>30.0</v>
      </c>
      <c r="H850" s="1">
        <v>4.0</v>
      </c>
      <c r="I850" s="1" t="s">
        <v>22</v>
      </c>
      <c r="J850" s="1">
        <v>0.655</v>
      </c>
      <c r="K850" s="1">
        <v>0.626</v>
      </c>
      <c r="L850" s="6">
        <f>if(J850&gt;QUARTILE!$B$3, "TOP", if(J850&lt;QUARTILE!$B$4, "BOTTOM", 0))</f>
        <v>0</v>
      </c>
      <c r="M850" s="6">
        <f t="shared" si="1"/>
        <v>2</v>
      </c>
      <c r="N850" s="6" t="str">
        <f t="shared" si="2"/>
        <v>Baby Boomer</v>
      </c>
      <c r="O850" s="6" t="str">
        <f t="shared" si="3"/>
        <v>Low Income</v>
      </c>
    </row>
    <row r="851" hidden="1">
      <c r="A851" s="1">
        <v>100849.0</v>
      </c>
      <c r="B851" s="1">
        <v>55.0</v>
      </c>
      <c r="C851" s="1">
        <v>19000.0</v>
      </c>
      <c r="D851" s="1" t="s">
        <v>25</v>
      </c>
      <c r="E851" s="1">
        <v>23984.45</v>
      </c>
      <c r="F851" s="1">
        <v>2.0</v>
      </c>
      <c r="G851" s="1">
        <v>24.0</v>
      </c>
      <c r="H851" s="1">
        <v>5.0</v>
      </c>
      <c r="I851" s="1" t="s">
        <v>22</v>
      </c>
      <c r="J851" s="1">
        <v>0.584</v>
      </c>
      <c r="K851" s="1">
        <v>0.203</v>
      </c>
      <c r="L851" s="6">
        <f>if(J851&gt;QUARTILE!$B$3, "TOP", if(J851&lt;QUARTILE!$B$4, "BOTTOM", 0))</f>
        <v>0</v>
      </c>
      <c r="M851" s="6">
        <f t="shared" si="1"/>
        <v>2</v>
      </c>
      <c r="N851" s="6" t="str">
        <f t="shared" si="2"/>
        <v>Gen X</v>
      </c>
      <c r="O851" s="6" t="str">
        <f t="shared" si="3"/>
        <v>Low Income</v>
      </c>
    </row>
    <row r="852" hidden="1">
      <c r="A852" s="1">
        <v>100850.0</v>
      </c>
      <c r="B852" s="1">
        <v>24.0</v>
      </c>
      <c r="C852" s="1">
        <v>25000.0</v>
      </c>
      <c r="D852" s="1" t="s">
        <v>25</v>
      </c>
      <c r="E852" s="1">
        <v>3317.56</v>
      </c>
      <c r="F852" s="1">
        <v>1.0</v>
      </c>
      <c r="G852" s="1">
        <v>19.0</v>
      </c>
      <c r="H852" s="1">
        <v>21.0</v>
      </c>
      <c r="I852" s="1" t="s">
        <v>26</v>
      </c>
      <c r="J852" s="1">
        <v>0.545</v>
      </c>
      <c r="K852" s="1">
        <v>0.761</v>
      </c>
      <c r="L852" s="6">
        <f>if(J852&gt;QUARTILE!$B$3, "TOP", if(J852&lt;QUARTILE!$B$4, "BOTTOM", 0))</f>
        <v>0</v>
      </c>
      <c r="M852" s="6">
        <f t="shared" si="1"/>
        <v>3</v>
      </c>
      <c r="N852" s="6" t="str">
        <f t="shared" si="2"/>
        <v>Millenial</v>
      </c>
      <c r="O852" s="6" t="str">
        <f t="shared" si="3"/>
        <v>Low Income</v>
      </c>
    </row>
    <row r="853" hidden="1">
      <c r="A853" s="1">
        <v>100851.0</v>
      </c>
      <c r="B853" s="1">
        <v>63.0</v>
      </c>
      <c r="C853" s="1">
        <v>36000.0</v>
      </c>
      <c r="D853" s="1" t="s">
        <v>25</v>
      </c>
      <c r="E853" s="1">
        <v>2286.35</v>
      </c>
      <c r="F853" s="1">
        <v>2.0</v>
      </c>
      <c r="G853" s="1">
        <v>25.0</v>
      </c>
      <c r="H853" s="1">
        <v>4.0</v>
      </c>
      <c r="I853" s="1" t="s">
        <v>22</v>
      </c>
      <c r="J853" s="1">
        <v>0.559</v>
      </c>
      <c r="K853" s="1">
        <v>0.865</v>
      </c>
      <c r="L853" s="6">
        <f>if(J853&gt;QUARTILE!$B$3, "TOP", if(J853&lt;QUARTILE!$B$4, "BOTTOM", 0))</f>
        <v>0</v>
      </c>
      <c r="M853" s="6">
        <f t="shared" si="1"/>
        <v>2</v>
      </c>
      <c r="N853" s="6" t="str">
        <f t="shared" si="2"/>
        <v>Baby Boomer</v>
      </c>
      <c r="O853" s="6" t="str">
        <f t="shared" si="3"/>
        <v>Low Income</v>
      </c>
    </row>
    <row r="854" hidden="1">
      <c r="A854" s="1">
        <v>100852.0</v>
      </c>
      <c r="B854" s="1">
        <v>30.0</v>
      </c>
      <c r="C854" s="1">
        <v>56000.0</v>
      </c>
      <c r="D854" s="1" t="s">
        <v>23</v>
      </c>
      <c r="E854" s="1">
        <v>15309.11</v>
      </c>
      <c r="F854" s="1">
        <v>2.0</v>
      </c>
      <c r="G854" s="1">
        <v>23.0</v>
      </c>
      <c r="H854" s="1">
        <v>8.0</v>
      </c>
      <c r="I854" s="1" t="s">
        <v>22</v>
      </c>
      <c r="J854" s="1">
        <v>0.216</v>
      </c>
      <c r="K854" s="1">
        <v>0.614</v>
      </c>
      <c r="L854" s="6" t="str">
        <f>if(J854&gt;QUARTILE!$B$3, "TOP", if(J854&lt;QUARTILE!$B$4, "BOTTOM", 0))</f>
        <v>BOTTOM</v>
      </c>
      <c r="M854" s="6">
        <f t="shared" si="1"/>
        <v>2</v>
      </c>
      <c r="N854" s="6" t="str">
        <f t="shared" si="2"/>
        <v>Millenial</v>
      </c>
      <c r="O854" s="6" t="str">
        <f t="shared" si="3"/>
        <v>Medium Income</v>
      </c>
    </row>
    <row r="855" hidden="1">
      <c r="A855" s="1">
        <v>100853.0</v>
      </c>
      <c r="B855" s="1">
        <v>57.0</v>
      </c>
      <c r="C855" s="1">
        <v>75000.0</v>
      </c>
      <c r="D855" s="1" t="s">
        <v>25</v>
      </c>
      <c r="E855" s="1">
        <v>16215.82</v>
      </c>
      <c r="F855" s="1">
        <v>5.0</v>
      </c>
      <c r="G855" s="1">
        <v>13.0</v>
      </c>
      <c r="H855" s="1">
        <v>7.0</v>
      </c>
      <c r="I855" s="1" t="s">
        <v>22</v>
      </c>
      <c r="J855" s="1">
        <v>0.293</v>
      </c>
      <c r="K855" s="1">
        <v>0.377</v>
      </c>
      <c r="L855" s="6" t="str">
        <f>if(J855&gt;QUARTILE!$B$3, "TOP", if(J855&lt;QUARTILE!$B$4, "BOTTOM", 0))</f>
        <v>BOTTOM</v>
      </c>
      <c r="M855" s="6">
        <f t="shared" si="1"/>
        <v>2</v>
      </c>
      <c r="N855" s="6" t="str">
        <f t="shared" si="2"/>
        <v>Gen X</v>
      </c>
      <c r="O855" s="6" t="str">
        <f t="shared" si="3"/>
        <v>Medium Income</v>
      </c>
    </row>
    <row r="856" hidden="1">
      <c r="A856" s="1">
        <v>100854.0</v>
      </c>
      <c r="B856" s="1">
        <v>59.0</v>
      </c>
      <c r="C856" s="1">
        <v>47000.0</v>
      </c>
      <c r="D856" s="1" t="s">
        <v>23</v>
      </c>
      <c r="E856" s="1">
        <v>2255.65</v>
      </c>
      <c r="F856" s="1">
        <v>1.0</v>
      </c>
      <c r="G856" s="1">
        <v>11.0</v>
      </c>
      <c r="H856" s="1">
        <v>9.0</v>
      </c>
      <c r="I856" s="1" t="s">
        <v>22</v>
      </c>
      <c r="J856" s="1">
        <v>0.345</v>
      </c>
      <c r="K856" s="1">
        <v>0.824</v>
      </c>
      <c r="L856" s="6">
        <f>if(J856&gt;QUARTILE!$B$3, "TOP", if(J856&lt;QUARTILE!$B$4, "BOTTOM", 0))</f>
        <v>0</v>
      </c>
      <c r="M856" s="6">
        <f t="shared" si="1"/>
        <v>2</v>
      </c>
      <c r="N856" s="6" t="str">
        <f t="shared" si="2"/>
        <v>Gen X</v>
      </c>
      <c r="O856" s="6" t="str">
        <f t="shared" si="3"/>
        <v>Medium Income</v>
      </c>
    </row>
    <row r="857" hidden="1">
      <c r="A857" s="1">
        <v>100855.0</v>
      </c>
      <c r="B857" s="1">
        <v>26.0</v>
      </c>
      <c r="C857" s="1">
        <v>16000.0</v>
      </c>
      <c r="D857" s="1" t="s">
        <v>17</v>
      </c>
      <c r="E857" s="1">
        <v>66582.89</v>
      </c>
      <c r="F857" s="1">
        <v>3.0</v>
      </c>
      <c r="G857" s="1">
        <v>18.0</v>
      </c>
      <c r="H857" s="1">
        <v>13.0</v>
      </c>
      <c r="I857" s="1" t="s">
        <v>18</v>
      </c>
      <c r="J857" s="1">
        <v>1.0</v>
      </c>
      <c r="K857" s="1">
        <v>0.365</v>
      </c>
      <c r="L857" s="6" t="str">
        <f>if(J857&gt;QUARTILE!$B$3, "TOP", if(J857&lt;QUARTILE!$B$4, "BOTTOM", 0))</f>
        <v>TOP</v>
      </c>
      <c r="M857" s="6">
        <f t="shared" si="1"/>
        <v>1</v>
      </c>
      <c r="N857" s="6" t="str">
        <f t="shared" si="2"/>
        <v>Millenial</v>
      </c>
      <c r="O857" s="6" t="str">
        <f t="shared" si="3"/>
        <v>Low Income</v>
      </c>
    </row>
    <row r="858" hidden="1">
      <c r="A858" s="1">
        <v>100856.0</v>
      </c>
      <c r="B858" s="1">
        <v>67.0</v>
      </c>
      <c r="C858" s="1">
        <v>18000.0</v>
      </c>
      <c r="D858" s="1" t="s">
        <v>23</v>
      </c>
      <c r="E858" s="1">
        <v>17032.86</v>
      </c>
      <c r="F858" s="1">
        <v>2.0</v>
      </c>
      <c r="G858" s="1">
        <v>25.0</v>
      </c>
      <c r="H858" s="1">
        <v>5.0</v>
      </c>
      <c r="I858" s="1" t="s">
        <v>22</v>
      </c>
      <c r="J858" s="1">
        <v>0.518</v>
      </c>
      <c r="K858" s="1">
        <v>0.823</v>
      </c>
      <c r="L858" s="6">
        <f>if(J858&gt;QUARTILE!$B$3, "TOP", if(J858&lt;QUARTILE!$B$4, "BOTTOM", 0))</f>
        <v>0</v>
      </c>
      <c r="M858" s="6">
        <f t="shared" si="1"/>
        <v>2</v>
      </c>
      <c r="N858" s="6" t="str">
        <f t="shared" si="2"/>
        <v>Baby Boomer</v>
      </c>
      <c r="O858" s="6" t="str">
        <f t="shared" si="3"/>
        <v>Low Income</v>
      </c>
    </row>
    <row r="859" hidden="1">
      <c r="A859" s="1">
        <v>100857.0</v>
      </c>
      <c r="B859" s="1">
        <v>44.0</v>
      </c>
      <c r="C859" s="1">
        <v>34000.0</v>
      </c>
      <c r="D859" s="1" t="s">
        <v>17</v>
      </c>
      <c r="E859" s="1">
        <v>3274.75</v>
      </c>
      <c r="F859" s="1">
        <v>4.0</v>
      </c>
      <c r="G859" s="1">
        <v>20.0</v>
      </c>
      <c r="H859" s="1">
        <v>14.0</v>
      </c>
      <c r="I859" s="1" t="s">
        <v>18</v>
      </c>
      <c r="J859" s="1">
        <v>0.4</v>
      </c>
      <c r="K859" s="1">
        <v>0.435</v>
      </c>
      <c r="L859" s="6">
        <f>if(J859&gt;QUARTILE!$B$3, "TOP", if(J859&lt;QUARTILE!$B$4, "BOTTOM", 0))</f>
        <v>0</v>
      </c>
      <c r="M859" s="6">
        <f t="shared" si="1"/>
        <v>1</v>
      </c>
      <c r="N859" s="6" t="str">
        <f t="shared" si="2"/>
        <v>Gen X</v>
      </c>
      <c r="O859" s="6" t="str">
        <f t="shared" si="3"/>
        <v>Low Income</v>
      </c>
    </row>
    <row r="860" hidden="1">
      <c r="A860" s="1">
        <v>100858.0</v>
      </c>
      <c r="B860" s="1">
        <v>75.0</v>
      </c>
      <c r="C860" s="1">
        <v>30000.0</v>
      </c>
      <c r="D860" s="1" t="s">
        <v>25</v>
      </c>
      <c r="E860" s="1">
        <v>7463.13</v>
      </c>
      <c r="F860" s="1">
        <v>2.0</v>
      </c>
      <c r="G860" s="1">
        <v>17.0</v>
      </c>
      <c r="H860" s="1">
        <v>4.0</v>
      </c>
      <c r="I860" s="1" t="s">
        <v>22</v>
      </c>
      <c r="J860" s="1">
        <v>0.823</v>
      </c>
      <c r="K860" s="1">
        <v>0.58</v>
      </c>
      <c r="L860" s="6" t="str">
        <f>if(J860&gt;QUARTILE!$B$3, "TOP", if(J860&lt;QUARTILE!$B$4, "BOTTOM", 0))</f>
        <v>TOP</v>
      </c>
      <c r="M860" s="6">
        <f t="shared" si="1"/>
        <v>2</v>
      </c>
      <c r="N860" s="6" t="str">
        <f t="shared" si="2"/>
        <v>Baby Boomer</v>
      </c>
      <c r="O860" s="6" t="str">
        <f t="shared" si="3"/>
        <v>Low Income</v>
      </c>
    </row>
    <row r="861" hidden="1">
      <c r="A861" s="1">
        <v>100859.0</v>
      </c>
      <c r="B861" s="1">
        <v>19.0</v>
      </c>
      <c r="C861" s="1">
        <v>59000.0</v>
      </c>
      <c r="D861" s="1" t="s">
        <v>27</v>
      </c>
      <c r="E861" s="1">
        <v>32212.19</v>
      </c>
      <c r="F861" s="1">
        <v>3.0</v>
      </c>
      <c r="G861" s="1">
        <v>16.0</v>
      </c>
      <c r="H861" s="1">
        <v>16.0</v>
      </c>
      <c r="I861" s="1" t="s">
        <v>18</v>
      </c>
      <c r="J861" s="1">
        <v>0.894</v>
      </c>
      <c r="K861" s="1">
        <v>0.648</v>
      </c>
      <c r="L861" s="6" t="str">
        <f>if(J861&gt;QUARTILE!$B$3, "TOP", if(J861&lt;QUARTILE!$B$4, "BOTTOM", 0))</f>
        <v>TOP</v>
      </c>
      <c r="M861" s="6">
        <f t="shared" si="1"/>
        <v>1</v>
      </c>
      <c r="N861" s="6" t="str">
        <f t="shared" si="2"/>
        <v>Millenial</v>
      </c>
      <c r="O861" s="6" t="str">
        <f t="shared" si="3"/>
        <v>Medium Income</v>
      </c>
    </row>
    <row r="862" hidden="1">
      <c r="A862" s="1">
        <v>100860.0</v>
      </c>
      <c r="B862" s="1">
        <v>22.0</v>
      </c>
      <c r="C862" s="1">
        <v>98000.0</v>
      </c>
      <c r="D862" s="1" t="s">
        <v>25</v>
      </c>
      <c r="E862" s="1">
        <v>14814.49</v>
      </c>
      <c r="F862" s="1">
        <v>2.0</v>
      </c>
      <c r="G862" s="1">
        <v>26.0</v>
      </c>
      <c r="H862" s="1">
        <v>13.0</v>
      </c>
      <c r="I862" s="1" t="s">
        <v>18</v>
      </c>
      <c r="J862" s="1">
        <v>0.814</v>
      </c>
      <c r="K862" s="1">
        <v>0.265</v>
      </c>
      <c r="L862" s="6">
        <f>if(J862&gt;QUARTILE!$B$3, "TOP", if(J862&lt;QUARTILE!$B$4, "BOTTOM", 0))</f>
        <v>0</v>
      </c>
      <c r="M862" s="6">
        <f t="shared" si="1"/>
        <v>1</v>
      </c>
      <c r="N862" s="6" t="str">
        <f t="shared" si="2"/>
        <v>Millenial</v>
      </c>
      <c r="O862" s="6" t="str">
        <f t="shared" si="3"/>
        <v>Medium Income</v>
      </c>
    </row>
    <row r="863" hidden="1">
      <c r="A863" s="1">
        <v>100861.0</v>
      </c>
      <c r="B863" s="1">
        <v>46.0</v>
      </c>
      <c r="C863" s="1">
        <v>86000.0</v>
      </c>
      <c r="D863" s="1" t="s">
        <v>27</v>
      </c>
      <c r="E863" s="1">
        <v>4168.75</v>
      </c>
      <c r="F863" s="1">
        <v>5.0</v>
      </c>
      <c r="G863" s="1">
        <v>21.0</v>
      </c>
      <c r="H863" s="1">
        <v>14.0</v>
      </c>
      <c r="I863" s="1" t="s">
        <v>18</v>
      </c>
      <c r="J863" s="1">
        <v>0.706</v>
      </c>
      <c r="K863" s="1">
        <v>0.197</v>
      </c>
      <c r="L863" s="6">
        <f>if(J863&gt;QUARTILE!$B$3, "TOP", if(J863&lt;QUARTILE!$B$4, "BOTTOM", 0))</f>
        <v>0</v>
      </c>
      <c r="M863" s="6">
        <f t="shared" si="1"/>
        <v>1</v>
      </c>
      <c r="N863" s="6" t="str">
        <f t="shared" si="2"/>
        <v>Gen X</v>
      </c>
      <c r="O863" s="6" t="str">
        <f t="shared" si="3"/>
        <v>Medium Income</v>
      </c>
    </row>
    <row r="864" hidden="1">
      <c r="A864" s="1">
        <v>100862.0</v>
      </c>
      <c r="B864" s="1">
        <v>54.0</v>
      </c>
      <c r="C864" s="1">
        <v>54000.0</v>
      </c>
      <c r="D864" s="1" t="s">
        <v>25</v>
      </c>
      <c r="E864" s="1">
        <v>2170.62</v>
      </c>
      <c r="F864" s="1">
        <v>5.0</v>
      </c>
      <c r="G864" s="1">
        <v>25.0</v>
      </c>
      <c r="H864" s="1">
        <v>6.0</v>
      </c>
      <c r="I864" s="1" t="s">
        <v>22</v>
      </c>
      <c r="J864" s="1">
        <v>0.28</v>
      </c>
      <c r="K864" s="1">
        <v>0.618</v>
      </c>
      <c r="L864" s="6" t="str">
        <f>if(J864&gt;QUARTILE!$B$3, "TOP", if(J864&lt;QUARTILE!$B$4, "BOTTOM", 0))</f>
        <v>BOTTOM</v>
      </c>
      <c r="M864" s="6">
        <f t="shared" si="1"/>
        <v>2</v>
      </c>
      <c r="N864" s="6" t="str">
        <f t="shared" si="2"/>
        <v>Gen X</v>
      </c>
      <c r="O864" s="6" t="str">
        <f t="shared" si="3"/>
        <v>Medium Income</v>
      </c>
    </row>
    <row r="865" hidden="1">
      <c r="A865" s="1">
        <v>100863.0</v>
      </c>
      <c r="B865" s="1">
        <v>55.0</v>
      </c>
      <c r="C865" s="1">
        <v>30000.0</v>
      </c>
      <c r="D865" s="1" t="s">
        <v>27</v>
      </c>
      <c r="E865" s="1">
        <v>11269.57</v>
      </c>
      <c r="F865" s="1">
        <v>2.0</v>
      </c>
      <c r="G865" s="1">
        <v>23.0</v>
      </c>
      <c r="H865" s="1">
        <v>5.0</v>
      </c>
      <c r="I865" s="1" t="s">
        <v>22</v>
      </c>
      <c r="J865" s="1">
        <v>0.391</v>
      </c>
      <c r="K865" s="1">
        <v>0.954</v>
      </c>
      <c r="L865" s="6">
        <f>if(J865&gt;QUARTILE!$B$3, "TOP", if(J865&lt;QUARTILE!$B$4, "BOTTOM", 0))</f>
        <v>0</v>
      </c>
      <c r="M865" s="6">
        <f t="shared" si="1"/>
        <v>2</v>
      </c>
      <c r="N865" s="6" t="str">
        <f t="shared" si="2"/>
        <v>Gen X</v>
      </c>
      <c r="O865" s="6" t="str">
        <f t="shared" si="3"/>
        <v>Low Income</v>
      </c>
    </row>
    <row r="866">
      <c r="A866" s="1">
        <v>100864.0</v>
      </c>
      <c r="B866" s="1">
        <v>36.0</v>
      </c>
      <c r="C866" s="1">
        <v>49000.0</v>
      </c>
      <c r="D866" s="1" t="s">
        <v>25</v>
      </c>
      <c r="E866" s="1">
        <v>8232.12</v>
      </c>
      <c r="F866" s="1">
        <v>5.0</v>
      </c>
      <c r="G866" s="1">
        <v>24.0</v>
      </c>
      <c r="H866" s="1">
        <v>16.0</v>
      </c>
      <c r="I866" s="1" t="s">
        <v>18</v>
      </c>
      <c r="J866" s="1">
        <v>0.951</v>
      </c>
      <c r="K866" s="1">
        <v>0.396</v>
      </c>
      <c r="L866" s="6" t="str">
        <f>if(J866&gt;QUARTILE!$B$3, "TOP", if(J866&lt;QUARTILE!$B$4, "BOTTOM", 0))</f>
        <v>TOP</v>
      </c>
      <c r="M866" s="6">
        <f t="shared" si="1"/>
        <v>1</v>
      </c>
      <c r="N866" s="6" t="str">
        <f t="shared" si="2"/>
        <v>Gen X</v>
      </c>
      <c r="O866" s="6" t="str">
        <f t="shared" si="3"/>
        <v>Medium Income</v>
      </c>
    </row>
    <row r="867" hidden="1">
      <c r="A867" s="1">
        <v>100865.0</v>
      </c>
      <c r="B867" s="1">
        <v>25.0</v>
      </c>
      <c r="C867" s="1">
        <v>60000.0</v>
      </c>
      <c r="D867" s="1" t="s">
        <v>25</v>
      </c>
      <c r="E867" s="1">
        <v>21337.47</v>
      </c>
      <c r="F867" s="1">
        <v>4.0</v>
      </c>
      <c r="G867" s="1">
        <v>17.0</v>
      </c>
      <c r="H867" s="1">
        <v>16.0</v>
      </c>
      <c r="I867" s="1" t="s">
        <v>22</v>
      </c>
      <c r="J867" s="1">
        <v>1.0</v>
      </c>
      <c r="K867" s="1">
        <v>0.848</v>
      </c>
      <c r="L867" s="6" t="str">
        <f>if(J867&gt;QUARTILE!$B$3, "TOP", if(J867&lt;QUARTILE!$B$4, "BOTTOM", 0))</f>
        <v>TOP</v>
      </c>
      <c r="M867" s="6">
        <f t="shared" si="1"/>
        <v>2</v>
      </c>
      <c r="N867" s="6" t="str">
        <f t="shared" si="2"/>
        <v>Millenial</v>
      </c>
      <c r="O867" s="6" t="str">
        <f t="shared" si="3"/>
        <v>Medium Income</v>
      </c>
    </row>
    <row r="868" hidden="1">
      <c r="A868" s="1">
        <v>100866.0</v>
      </c>
      <c r="B868" s="1">
        <v>65.0</v>
      </c>
      <c r="C868" s="1">
        <v>20000.0</v>
      </c>
      <c r="D868" s="1" t="s">
        <v>25</v>
      </c>
      <c r="E868" s="1">
        <v>51871.32</v>
      </c>
      <c r="F868" s="1">
        <v>1.0</v>
      </c>
      <c r="G868" s="1">
        <v>22.0</v>
      </c>
      <c r="H868" s="1">
        <v>6.0</v>
      </c>
      <c r="I868" s="1" t="s">
        <v>18</v>
      </c>
      <c r="J868" s="1">
        <v>0.583</v>
      </c>
      <c r="K868" s="1">
        <v>0.418</v>
      </c>
      <c r="L868" s="6">
        <f>if(J868&gt;QUARTILE!$B$3, "TOP", if(J868&lt;QUARTILE!$B$4, "BOTTOM", 0))</f>
        <v>0</v>
      </c>
      <c r="M868" s="6">
        <f t="shared" si="1"/>
        <v>1</v>
      </c>
      <c r="N868" s="6" t="str">
        <f t="shared" si="2"/>
        <v>Baby Boomer</v>
      </c>
      <c r="O868" s="6" t="str">
        <f t="shared" si="3"/>
        <v>Low Income</v>
      </c>
    </row>
    <row r="869" hidden="1">
      <c r="A869" s="1">
        <v>100867.0</v>
      </c>
      <c r="B869" s="1">
        <v>62.0</v>
      </c>
      <c r="C869" s="1">
        <v>16000.0</v>
      </c>
      <c r="D869" s="1" t="s">
        <v>17</v>
      </c>
      <c r="E869" s="1">
        <v>5693.21</v>
      </c>
      <c r="F869" s="1">
        <v>2.0</v>
      </c>
      <c r="G869" s="1">
        <v>29.0</v>
      </c>
      <c r="H869" s="1">
        <v>3.0</v>
      </c>
      <c r="I869" s="1" t="s">
        <v>22</v>
      </c>
      <c r="J869" s="1">
        <v>0.001</v>
      </c>
      <c r="K869" s="1">
        <v>0.974</v>
      </c>
      <c r="L869" s="6" t="str">
        <f>if(J869&gt;QUARTILE!$B$3, "TOP", if(J869&lt;QUARTILE!$B$4, "BOTTOM", 0))</f>
        <v>BOTTOM</v>
      </c>
      <c r="M869" s="6">
        <f t="shared" si="1"/>
        <v>2</v>
      </c>
      <c r="N869" s="6" t="str">
        <f t="shared" si="2"/>
        <v>Baby Boomer</v>
      </c>
      <c r="O869" s="6" t="str">
        <f t="shared" si="3"/>
        <v>Low Income</v>
      </c>
    </row>
    <row r="870" hidden="1">
      <c r="A870" s="1">
        <v>100868.0</v>
      </c>
      <c r="B870" s="1">
        <v>18.0</v>
      </c>
      <c r="C870" s="1">
        <v>14000.0</v>
      </c>
      <c r="D870" s="1" t="s">
        <v>27</v>
      </c>
      <c r="E870" s="1">
        <v>38652.72</v>
      </c>
      <c r="F870" s="1">
        <v>4.0</v>
      </c>
      <c r="G870" s="1">
        <v>29.0</v>
      </c>
      <c r="H870" s="1">
        <v>14.0</v>
      </c>
      <c r="I870" s="1" t="s">
        <v>22</v>
      </c>
      <c r="J870" s="1">
        <v>0.599</v>
      </c>
      <c r="K870" s="1">
        <v>0.642</v>
      </c>
      <c r="L870" s="6">
        <f>if(J870&gt;QUARTILE!$B$3, "TOP", if(J870&lt;QUARTILE!$B$4, "BOTTOM", 0))</f>
        <v>0</v>
      </c>
      <c r="M870" s="6">
        <f t="shared" si="1"/>
        <v>2</v>
      </c>
      <c r="N870" s="6" t="str">
        <f t="shared" si="2"/>
        <v>Millenial</v>
      </c>
      <c r="O870" s="6" t="str">
        <f t="shared" si="3"/>
        <v>Low Income</v>
      </c>
    </row>
    <row r="871" hidden="1">
      <c r="A871" s="1">
        <v>100869.0</v>
      </c>
      <c r="B871" s="1">
        <v>39.0</v>
      </c>
      <c r="C871" s="1">
        <v>13000.0</v>
      </c>
      <c r="D871" s="1" t="s">
        <v>25</v>
      </c>
      <c r="E871" s="1">
        <v>50630.4</v>
      </c>
      <c r="F871" s="1">
        <v>4.0</v>
      </c>
      <c r="G871" s="1">
        <v>13.0</v>
      </c>
      <c r="H871" s="1">
        <v>17.0</v>
      </c>
      <c r="I871" s="1" t="s">
        <v>18</v>
      </c>
      <c r="J871" s="1">
        <v>0.377</v>
      </c>
      <c r="K871" s="1">
        <v>0.71</v>
      </c>
      <c r="L871" s="6">
        <f>if(J871&gt;QUARTILE!$B$3, "TOP", if(J871&lt;QUARTILE!$B$4, "BOTTOM", 0))</f>
        <v>0</v>
      </c>
      <c r="M871" s="6">
        <f t="shared" si="1"/>
        <v>1</v>
      </c>
      <c r="N871" s="6" t="str">
        <f t="shared" si="2"/>
        <v>Gen X</v>
      </c>
      <c r="O871" s="6" t="str">
        <f t="shared" si="3"/>
        <v>Low Income</v>
      </c>
    </row>
    <row r="872" hidden="1">
      <c r="A872" s="1">
        <v>100870.0</v>
      </c>
      <c r="B872" s="1">
        <v>69.0</v>
      </c>
      <c r="C872" s="1">
        <v>10000.0</v>
      </c>
      <c r="D872" s="1" t="s">
        <v>27</v>
      </c>
      <c r="E872" s="1">
        <v>46456.29</v>
      </c>
      <c r="F872" s="1">
        <v>4.0</v>
      </c>
      <c r="G872" s="1">
        <v>21.0</v>
      </c>
      <c r="H872" s="1">
        <v>6.0</v>
      </c>
      <c r="I872" s="1" t="s">
        <v>18</v>
      </c>
      <c r="J872" s="1">
        <v>0.288</v>
      </c>
      <c r="K872" s="1">
        <v>0.53</v>
      </c>
      <c r="L872" s="6" t="str">
        <f>if(J872&gt;QUARTILE!$B$3, "TOP", if(J872&lt;QUARTILE!$B$4, "BOTTOM", 0))</f>
        <v>BOTTOM</v>
      </c>
      <c r="M872" s="6">
        <f t="shared" si="1"/>
        <v>1</v>
      </c>
      <c r="N872" s="6" t="str">
        <f t="shared" si="2"/>
        <v>Baby Boomer</v>
      </c>
      <c r="O872" s="6" t="str">
        <f t="shared" si="3"/>
        <v>Low Income</v>
      </c>
    </row>
    <row r="873" hidden="1">
      <c r="A873" s="1">
        <v>100871.0</v>
      </c>
      <c r="B873" s="1">
        <v>34.0</v>
      </c>
      <c r="C873" s="1">
        <v>26000.0</v>
      </c>
      <c r="D873" s="1" t="s">
        <v>27</v>
      </c>
      <c r="E873" s="1">
        <v>60763.33</v>
      </c>
      <c r="F873" s="1">
        <v>3.0</v>
      </c>
      <c r="G873" s="1">
        <v>19.0</v>
      </c>
      <c r="H873" s="1">
        <v>14.0</v>
      </c>
      <c r="I873" s="1" t="s">
        <v>18</v>
      </c>
      <c r="J873" s="1">
        <v>0.384</v>
      </c>
      <c r="K873" s="1">
        <v>0.768</v>
      </c>
      <c r="L873" s="6">
        <f>if(J873&gt;QUARTILE!$B$3, "TOP", if(J873&lt;QUARTILE!$B$4, "BOTTOM", 0))</f>
        <v>0</v>
      </c>
      <c r="M873" s="6">
        <f t="shared" si="1"/>
        <v>1</v>
      </c>
      <c r="N873" s="6" t="str">
        <f t="shared" si="2"/>
        <v>Gen X</v>
      </c>
      <c r="O873" s="6" t="str">
        <f t="shared" si="3"/>
        <v>Low Income</v>
      </c>
    </row>
    <row r="874" hidden="1">
      <c r="A874" s="1">
        <v>100872.0</v>
      </c>
      <c r="B874" s="1">
        <v>80.0</v>
      </c>
      <c r="C874" s="1">
        <v>12000.0</v>
      </c>
      <c r="D874" s="1" t="s">
        <v>24</v>
      </c>
      <c r="E874" s="1">
        <v>36916.96</v>
      </c>
      <c r="F874" s="1">
        <v>2.0</v>
      </c>
      <c r="G874" s="1">
        <v>16.0</v>
      </c>
      <c r="H874" s="1">
        <v>3.0</v>
      </c>
      <c r="I874" s="1" t="s">
        <v>18</v>
      </c>
      <c r="J874" s="1">
        <v>0.223</v>
      </c>
      <c r="K874" s="1">
        <v>0.493</v>
      </c>
      <c r="L874" s="6" t="str">
        <f>if(J874&gt;QUARTILE!$B$3, "TOP", if(J874&lt;QUARTILE!$B$4, "BOTTOM", 0))</f>
        <v>BOTTOM</v>
      </c>
      <c r="M874" s="6">
        <f t="shared" si="1"/>
        <v>1</v>
      </c>
      <c r="N874" s="6" t="str">
        <f t="shared" si="2"/>
        <v>Silent</v>
      </c>
      <c r="O874" s="6" t="str">
        <f t="shared" si="3"/>
        <v>Low Income</v>
      </c>
    </row>
    <row r="875" hidden="1">
      <c r="A875" s="1">
        <v>100873.0</v>
      </c>
      <c r="B875" s="1">
        <v>24.0</v>
      </c>
      <c r="C875" s="1">
        <v>14000.0</v>
      </c>
      <c r="D875" s="1" t="s">
        <v>17</v>
      </c>
      <c r="E875" s="1">
        <v>18002.74</v>
      </c>
      <c r="F875" s="1">
        <v>2.0</v>
      </c>
      <c r="G875" s="1">
        <v>18.0</v>
      </c>
      <c r="H875" s="1">
        <v>16.0</v>
      </c>
      <c r="I875" s="1" t="s">
        <v>18</v>
      </c>
      <c r="J875" s="1">
        <v>0.046</v>
      </c>
      <c r="K875" s="1">
        <v>0.567</v>
      </c>
      <c r="L875" s="6" t="str">
        <f>if(J875&gt;QUARTILE!$B$3, "TOP", if(J875&lt;QUARTILE!$B$4, "BOTTOM", 0))</f>
        <v>BOTTOM</v>
      </c>
      <c r="M875" s="6">
        <f t="shared" si="1"/>
        <v>1</v>
      </c>
      <c r="N875" s="6" t="str">
        <f t="shared" si="2"/>
        <v>Millenial</v>
      </c>
      <c r="O875" s="6" t="str">
        <f t="shared" si="3"/>
        <v>Low Income</v>
      </c>
    </row>
    <row r="876" hidden="1">
      <c r="A876" s="1">
        <v>100874.0</v>
      </c>
      <c r="B876" s="1">
        <v>42.0</v>
      </c>
      <c r="C876" s="1">
        <v>34000.0</v>
      </c>
      <c r="D876" s="1" t="s">
        <v>27</v>
      </c>
      <c r="E876" s="1">
        <v>10547.44</v>
      </c>
      <c r="F876" s="1">
        <v>2.0</v>
      </c>
      <c r="G876" s="1">
        <v>19.0</v>
      </c>
      <c r="H876" s="1">
        <v>5.0</v>
      </c>
      <c r="I876" s="1" t="s">
        <v>22</v>
      </c>
      <c r="J876" s="1">
        <v>0.445</v>
      </c>
      <c r="K876" s="1">
        <v>0.874</v>
      </c>
      <c r="L876" s="6">
        <f>if(J876&gt;QUARTILE!$B$3, "TOP", if(J876&lt;QUARTILE!$B$4, "BOTTOM", 0))</f>
        <v>0</v>
      </c>
      <c r="M876" s="6">
        <f t="shared" si="1"/>
        <v>2</v>
      </c>
      <c r="N876" s="6" t="str">
        <f t="shared" si="2"/>
        <v>Gen X</v>
      </c>
      <c r="O876" s="6" t="str">
        <f t="shared" si="3"/>
        <v>Low Income</v>
      </c>
    </row>
    <row r="877" hidden="1">
      <c r="A877" s="1">
        <v>100875.0</v>
      </c>
      <c r="B877" s="1">
        <v>62.0</v>
      </c>
      <c r="C877" s="1">
        <v>25000.0</v>
      </c>
      <c r="D877" s="1" t="s">
        <v>25</v>
      </c>
      <c r="E877" s="1">
        <v>13533.19</v>
      </c>
      <c r="F877" s="1">
        <v>1.0</v>
      </c>
      <c r="G877" s="1">
        <v>15.0</v>
      </c>
      <c r="H877" s="1">
        <v>5.0</v>
      </c>
      <c r="I877" s="1" t="s">
        <v>22</v>
      </c>
      <c r="J877" s="1">
        <v>0.313</v>
      </c>
      <c r="K877" s="1">
        <v>0.015</v>
      </c>
      <c r="L877" s="6" t="str">
        <f>if(J877&gt;QUARTILE!$B$3, "TOP", if(J877&lt;QUARTILE!$B$4, "BOTTOM", 0))</f>
        <v>BOTTOM</v>
      </c>
      <c r="M877" s="6">
        <f t="shared" si="1"/>
        <v>2</v>
      </c>
      <c r="N877" s="6" t="str">
        <f t="shared" si="2"/>
        <v>Baby Boomer</v>
      </c>
      <c r="O877" s="6" t="str">
        <f t="shared" si="3"/>
        <v>Low Income</v>
      </c>
    </row>
    <row r="878" hidden="1">
      <c r="A878" s="1">
        <v>100876.0</v>
      </c>
      <c r="B878" s="1">
        <v>21.0</v>
      </c>
      <c r="C878" s="1">
        <v>29000.0</v>
      </c>
      <c r="D878" s="1" t="s">
        <v>27</v>
      </c>
      <c r="E878" s="1">
        <v>41210.38</v>
      </c>
      <c r="F878" s="1">
        <v>4.0</v>
      </c>
      <c r="G878" s="1">
        <v>17.0</v>
      </c>
      <c r="H878" s="1">
        <v>18.0</v>
      </c>
      <c r="I878" s="1" t="s">
        <v>18</v>
      </c>
      <c r="J878" s="1">
        <v>0.356</v>
      </c>
      <c r="K878" s="1">
        <v>0.329</v>
      </c>
      <c r="L878" s="6">
        <f>if(J878&gt;QUARTILE!$B$3, "TOP", if(J878&lt;QUARTILE!$B$4, "BOTTOM", 0))</f>
        <v>0</v>
      </c>
      <c r="M878" s="6">
        <f t="shared" si="1"/>
        <v>1</v>
      </c>
      <c r="N878" s="6" t="str">
        <f t="shared" si="2"/>
        <v>Millenial</v>
      </c>
      <c r="O878" s="6" t="str">
        <f t="shared" si="3"/>
        <v>Low Income</v>
      </c>
    </row>
    <row r="879" hidden="1">
      <c r="A879" s="1">
        <v>100877.0</v>
      </c>
      <c r="B879" s="1">
        <v>53.0</v>
      </c>
      <c r="C879" s="1">
        <v>50000.0</v>
      </c>
      <c r="D879" s="1" t="s">
        <v>25</v>
      </c>
      <c r="E879" s="1">
        <v>7173.49</v>
      </c>
      <c r="F879" s="1">
        <v>2.0</v>
      </c>
      <c r="G879" s="1">
        <v>14.0</v>
      </c>
      <c r="H879" s="1">
        <v>3.0</v>
      </c>
      <c r="I879" s="1" t="s">
        <v>22</v>
      </c>
      <c r="J879" s="1">
        <v>0.272</v>
      </c>
      <c r="K879" s="1">
        <v>0.87</v>
      </c>
      <c r="L879" s="6" t="str">
        <f>if(J879&gt;QUARTILE!$B$3, "TOP", if(J879&lt;QUARTILE!$B$4, "BOTTOM", 0))</f>
        <v>BOTTOM</v>
      </c>
      <c r="M879" s="6">
        <f t="shared" si="1"/>
        <v>2</v>
      </c>
      <c r="N879" s="6" t="str">
        <f t="shared" si="2"/>
        <v>Gen X</v>
      </c>
      <c r="O879" s="6" t="str">
        <f t="shared" si="3"/>
        <v>Medium Income</v>
      </c>
    </row>
    <row r="880" hidden="1">
      <c r="A880" s="1">
        <v>100878.0</v>
      </c>
      <c r="B880" s="1">
        <v>23.0</v>
      </c>
      <c r="C880" s="1">
        <v>37000.0</v>
      </c>
      <c r="D880" s="1" t="s">
        <v>30</v>
      </c>
      <c r="E880" s="1">
        <v>3469.5</v>
      </c>
      <c r="F880" s="1">
        <v>5.0</v>
      </c>
      <c r="G880" s="1">
        <v>22.0</v>
      </c>
      <c r="H880" s="1">
        <v>11.0</v>
      </c>
      <c r="I880" s="1" t="s">
        <v>22</v>
      </c>
      <c r="J880" s="1">
        <v>0.497</v>
      </c>
      <c r="K880" s="1">
        <v>0.146</v>
      </c>
      <c r="L880" s="6">
        <f>if(J880&gt;QUARTILE!$B$3, "TOP", if(J880&lt;QUARTILE!$B$4, "BOTTOM", 0))</f>
        <v>0</v>
      </c>
      <c r="M880" s="6">
        <f t="shared" si="1"/>
        <v>2</v>
      </c>
      <c r="N880" s="6" t="str">
        <f t="shared" si="2"/>
        <v>Millenial</v>
      </c>
      <c r="O880" s="6" t="str">
        <f t="shared" si="3"/>
        <v>Low Income</v>
      </c>
    </row>
    <row r="881" hidden="1">
      <c r="A881" s="1">
        <v>100879.0</v>
      </c>
      <c r="B881" s="1">
        <v>77.0</v>
      </c>
      <c r="C881" s="1">
        <v>55000.0</v>
      </c>
      <c r="D881" s="1" t="s">
        <v>23</v>
      </c>
      <c r="E881" s="1">
        <v>3035.52</v>
      </c>
      <c r="F881" s="1">
        <v>3.0</v>
      </c>
      <c r="G881" s="1">
        <v>29.0</v>
      </c>
      <c r="H881" s="1">
        <v>9.0</v>
      </c>
      <c r="I881" s="1" t="s">
        <v>22</v>
      </c>
      <c r="J881" s="1">
        <v>0.883</v>
      </c>
      <c r="K881" s="1">
        <v>0.958</v>
      </c>
      <c r="L881" s="6" t="str">
        <f>if(J881&gt;QUARTILE!$B$3, "TOP", if(J881&lt;QUARTILE!$B$4, "BOTTOM", 0))</f>
        <v>TOP</v>
      </c>
      <c r="M881" s="6">
        <f t="shared" si="1"/>
        <v>2</v>
      </c>
      <c r="N881" s="6" t="str">
        <f t="shared" si="2"/>
        <v>Baby Boomer</v>
      </c>
      <c r="O881" s="6" t="str">
        <f t="shared" si="3"/>
        <v>Medium Income</v>
      </c>
    </row>
    <row r="882" hidden="1">
      <c r="A882" s="1">
        <v>100880.0</v>
      </c>
      <c r="B882" s="1">
        <v>48.0</v>
      </c>
      <c r="C882" s="1">
        <v>23000.0</v>
      </c>
      <c r="D882" s="1" t="s">
        <v>23</v>
      </c>
      <c r="E882" s="1">
        <v>35088.65</v>
      </c>
      <c r="F882" s="1">
        <v>1.0</v>
      </c>
      <c r="G882" s="1">
        <v>26.0</v>
      </c>
      <c r="H882" s="1">
        <v>10.0</v>
      </c>
      <c r="I882" s="1" t="s">
        <v>18</v>
      </c>
      <c r="J882" s="1">
        <v>0.807</v>
      </c>
      <c r="K882" s="1">
        <v>0.641</v>
      </c>
      <c r="L882" s="6">
        <f>if(J882&gt;QUARTILE!$B$3, "TOP", if(J882&lt;QUARTILE!$B$4, "BOTTOM", 0))</f>
        <v>0</v>
      </c>
      <c r="M882" s="6">
        <f t="shared" si="1"/>
        <v>1</v>
      </c>
      <c r="N882" s="6" t="str">
        <f t="shared" si="2"/>
        <v>Gen X</v>
      </c>
      <c r="O882" s="6" t="str">
        <f t="shared" si="3"/>
        <v>Low Income</v>
      </c>
    </row>
    <row r="883" hidden="1">
      <c r="A883" s="1">
        <v>100881.0</v>
      </c>
      <c r="B883" s="1">
        <v>36.0</v>
      </c>
      <c r="C883" s="1">
        <v>58000.0</v>
      </c>
      <c r="D883" s="1" t="s">
        <v>23</v>
      </c>
      <c r="E883" s="1">
        <v>28666.52</v>
      </c>
      <c r="F883" s="1">
        <v>3.0</v>
      </c>
      <c r="G883" s="1">
        <v>23.0</v>
      </c>
      <c r="H883" s="1">
        <v>7.0</v>
      </c>
      <c r="I883" s="1" t="s">
        <v>22</v>
      </c>
      <c r="J883" s="1">
        <v>1.0</v>
      </c>
      <c r="K883" s="1">
        <v>0.762</v>
      </c>
      <c r="L883" s="6" t="str">
        <f>if(J883&gt;QUARTILE!$B$3, "TOP", if(J883&lt;QUARTILE!$B$4, "BOTTOM", 0))</f>
        <v>TOP</v>
      </c>
      <c r="M883" s="6">
        <f t="shared" si="1"/>
        <v>2</v>
      </c>
      <c r="N883" s="6" t="str">
        <f t="shared" si="2"/>
        <v>Gen X</v>
      </c>
      <c r="O883" s="6" t="str">
        <f t="shared" si="3"/>
        <v>Medium Income</v>
      </c>
    </row>
    <row r="884" hidden="1">
      <c r="A884" s="1">
        <v>100882.0</v>
      </c>
      <c r="B884" s="1">
        <v>78.0</v>
      </c>
      <c r="C884" s="1">
        <v>27000.0</v>
      </c>
      <c r="D884" s="1" t="s">
        <v>27</v>
      </c>
      <c r="E884" s="1">
        <v>13768.98</v>
      </c>
      <c r="F884" s="1">
        <v>4.0</v>
      </c>
      <c r="G884" s="1">
        <v>15.0</v>
      </c>
      <c r="H884" s="1">
        <v>5.0</v>
      </c>
      <c r="I884" s="1" t="s">
        <v>22</v>
      </c>
      <c r="J884" s="1">
        <v>0.914</v>
      </c>
      <c r="K884" s="1">
        <v>0.615</v>
      </c>
      <c r="L884" s="6" t="str">
        <f>if(J884&gt;QUARTILE!$B$3, "TOP", if(J884&lt;QUARTILE!$B$4, "BOTTOM", 0))</f>
        <v>TOP</v>
      </c>
      <c r="M884" s="6">
        <f t="shared" si="1"/>
        <v>2</v>
      </c>
      <c r="N884" s="6" t="str">
        <f t="shared" si="2"/>
        <v>Baby Boomer</v>
      </c>
      <c r="O884" s="6" t="str">
        <f t="shared" si="3"/>
        <v>Low Income</v>
      </c>
    </row>
    <row r="885" hidden="1">
      <c r="A885" s="1">
        <v>100883.0</v>
      </c>
      <c r="B885" s="1">
        <v>61.0</v>
      </c>
      <c r="C885" s="1">
        <v>24000.0</v>
      </c>
      <c r="D885" s="1" t="s">
        <v>24</v>
      </c>
      <c r="E885" s="1">
        <v>6428.13</v>
      </c>
      <c r="F885" s="1">
        <v>5.0</v>
      </c>
      <c r="G885" s="1">
        <v>20.0</v>
      </c>
      <c r="H885" s="1">
        <v>4.0</v>
      </c>
      <c r="I885" s="1" t="s">
        <v>22</v>
      </c>
      <c r="J885" s="1">
        <v>0.417</v>
      </c>
      <c r="K885" s="1">
        <v>0.397</v>
      </c>
      <c r="L885" s="6">
        <f>if(J885&gt;QUARTILE!$B$3, "TOP", if(J885&lt;QUARTILE!$B$4, "BOTTOM", 0))</f>
        <v>0</v>
      </c>
      <c r="M885" s="6">
        <f t="shared" si="1"/>
        <v>2</v>
      </c>
      <c r="N885" s="6" t="str">
        <f t="shared" si="2"/>
        <v>Baby Boomer</v>
      </c>
      <c r="O885" s="6" t="str">
        <f t="shared" si="3"/>
        <v>Low Income</v>
      </c>
    </row>
    <row r="886" hidden="1">
      <c r="A886" s="1">
        <v>100884.0</v>
      </c>
      <c r="B886" s="1">
        <v>71.0</v>
      </c>
      <c r="C886" s="1">
        <v>53000.0</v>
      </c>
      <c r="D886" s="1" t="s">
        <v>23</v>
      </c>
      <c r="E886" s="1">
        <v>22640.06</v>
      </c>
      <c r="F886" s="1">
        <v>4.0</v>
      </c>
      <c r="G886" s="1">
        <v>30.0</v>
      </c>
      <c r="H886" s="1">
        <v>7.0</v>
      </c>
      <c r="I886" s="1" t="s">
        <v>22</v>
      </c>
      <c r="J886" s="1">
        <v>0.963</v>
      </c>
      <c r="K886" s="1">
        <v>0.411</v>
      </c>
      <c r="L886" s="6" t="str">
        <f>if(J886&gt;QUARTILE!$B$3, "TOP", if(J886&lt;QUARTILE!$B$4, "BOTTOM", 0))</f>
        <v>TOP</v>
      </c>
      <c r="M886" s="6">
        <f t="shared" si="1"/>
        <v>2</v>
      </c>
      <c r="N886" s="6" t="str">
        <f t="shared" si="2"/>
        <v>Baby Boomer</v>
      </c>
      <c r="O886" s="6" t="str">
        <f t="shared" si="3"/>
        <v>Medium Income</v>
      </c>
    </row>
    <row r="887" hidden="1">
      <c r="A887" s="1">
        <v>100885.0</v>
      </c>
      <c r="B887" s="1">
        <v>56.0</v>
      </c>
      <c r="C887" s="1">
        <v>13000.0</v>
      </c>
      <c r="D887" s="1" t="s">
        <v>27</v>
      </c>
      <c r="E887" s="1">
        <v>783.82</v>
      </c>
      <c r="F887" s="1">
        <v>2.0</v>
      </c>
      <c r="G887" s="1">
        <v>18.0</v>
      </c>
      <c r="H887" s="1">
        <v>7.0</v>
      </c>
      <c r="I887" s="1" t="s">
        <v>22</v>
      </c>
      <c r="J887" s="1">
        <v>0.184</v>
      </c>
      <c r="K887" s="1">
        <v>0.839</v>
      </c>
      <c r="L887" s="6" t="str">
        <f>if(J887&gt;QUARTILE!$B$3, "TOP", if(J887&lt;QUARTILE!$B$4, "BOTTOM", 0))</f>
        <v>BOTTOM</v>
      </c>
      <c r="M887" s="6">
        <f t="shared" si="1"/>
        <v>2</v>
      </c>
      <c r="N887" s="6" t="str">
        <f t="shared" si="2"/>
        <v>Gen X</v>
      </c>
      <c r="O887" s="6" t="str">
        <f t="shared" si="3"/>
        <v>Low Income</v>
      </c>
    </row>
    <row r="888" hidden="1">
      <c r="A888" s="1">
        <v>100886.0</v>
      </c>
      <c r="B888" s="1">
        <v>44.0</v>
      </c>
      <c r="C888" s="1">
        <v>74000.0</v>
      </c>
      <c r="D888" s="1" t="s">
        <v>27</v>
      </c>
      <c r="E888" s="1">
        <v>16797.14</v>
      </c>
      <c r="F888" s="1">
        <v>3.0</v>
      </c>
      <c r="G888" s="1">
        <v>20.0</v>
      </c>
      <c r="H888" s="1">
        <v>5.0</v>
      </c>
      <c r="I888" s="1" t="s">
        <v>22</v>
      </c>
      <c r="J888" s="1">
        <v>0.312</v>
      </c>
      <c r="K888" s="1">
        <v>0.139</v>
      </c>
      <c r="L888" s="6" t="str">
        <f>if(J888&gt;QUARTILE!$B$3, "TOP", if(J888&lt;QUARTILE!$B$4, "BOTTOM", 0))</f>
        <v>BOTTOM</v>
      </c>
      <c r="M888" s="6">
        <f t="shared" si="1"/>
        <v>2</v>
      </c>
      <c r="N888" s="6" t="str">
        <f t="shared" si="2"/>
        <v>Gen X</v>
      </c>
      <c r="O888" s="6" t="str">
        <f t="shared" si="3"/>
        <v>Medium Income</v>
      </c>
    </row>
    <row r="889" hidden="1">
      <c r="A889" s="1">
        <v>100887.0</v>
      </c>
      <c r="B889" s="1">
        <v>27.0</v>
      </c>
      <c r="C889" s="1">
        <v>19000.0</v>
      </c>
      <c r="D889" s="1" t="s">
        <v>27</v>
      </c>
      <c r="E889" s="1">
        <v>10164.09</v>
      </c>
      <c r="F889" s="1">
        <v>5.0</v>
      </c>
      <c r="G889" s="1">
        <v>22.0</v>
      </c>
      <c r="H889" s="1">
        <v>18.0</v>
      </c>
      <c r="I889" s="1" t="s">
        <v>18</v>
      </c>
      <c r="J889" s="1">
        <v>0.701</v>
      </c>
      <c r="K889" s="1">
        <v>0.472</v>
      </c>
      <c r="L889" s="6">
        <f>if(J889&gt;QUARTILE!$B$3, "TOP", if(J889&lt;QUARTILE!$B$4, "BOTTOM", 0))</f>
        <v>0</v>
      </c>
      <c r="M889" s="6">
        <f t="shared" si="1"/>
        <v>1</v>
      </c>
      <c r="N889" s="6" t="str">
        <f t="shared" si="2"/>
        <v>Millenial</v>
      </c>
      <c r="O889" s="6" t="str">
        <f t="shared" si="3"/>
        <v>Low Income</v>
      </c>
    </row>
    <row r="890" hidden="1">
      <c r="A890" s="1">
        <v>100888.0</v>
      </c>
      <c r="B890" s="1">
        <v>43.0</v>
      </c>
      <c r="C890" s="1">
        <v>11000.0</v>
      </c>
      <c r="D890" s="1" t="s">
        <v>25</v>
      </c>
      <c r="E890" s="1">
        <v>76207.06</v>
      </c>
      <c r="F890" s="1">
        <v>3.0</v>
      </c>
      <c r="G890" s="1">
        <v>23.0</v>
      </c>
      <c r="H890" s="1">
        <v>15.0</v>
      </c>
      <c r="I890" s="1" t="s">
        <v>18</v>
      </c>
      <c r="J890" s="1">
        <v>0.367</v>
      </c>
      <c r="K890" s="1">
        <v>0.21</v>
      </c>
      <c r="L890" s="6">
        <f>if(J890&gt;QUARTILE!$B$3, "TOP", if(J890&lt;QUARTILE!$B$4, "BOTTOM", 0))</f>
        <v>0</v>
      </c>
      <c r="M890" s="6">
        <f t="shared" si="1"/>
        <v>1</v>
      </c>
      <c r="N890" s="6" t="str">
        <f t="shared" si="2"/>
        <v>Gen X</v>
      </c>
      <c r="O890" s="6" t="str">
        <f t="shared" si="3"/>
        <v>Low Income</v>
      </c>
    </row>
    <row r="891" hidden="1">
      <c r="A891" s="1">
        <v>100889.0</v>
      </c>
      <c r="B891" s="1">
        <v>36.0</v>
      </c>
      <c r="C891" s="1">
        <v>33000.0</v>
      </c>
      <c r="D891" s="1" t="s">
        <v>17</v>
      </c>
      <c r="E891" s="1">
        <v>14167.66</v>
      </c>
      <c r="F891" s="1">
        <v>1.0</v>
      </c>
      <c r="G891" s="1">
        <v>19.0</v>
      </c>
      <c r="H891" s="1">
        <v>9.0</v>
      </c>
      <c r="I891" s="1" t="s">
        <v>22</v>
      </c>
      <c r="J891" s="1">
        <v>0.451</v>
      </c>
      <c r="K891" s="1">
        <v>0.984</v>
      </c>
      <c r="L891" s="6">
        <f>if(J891&gt;QUARTILE!$B$3, "TOP", if(J891&lt;QUARTILE!$B$4, "BOTTOM", 0))</f>
        <v>0</v>
      </c>
      <c r="M891" s="6">
        <f t="shared" si="1"/>
        <v>2</v>
      </c>
      <c r="N891" s="6" t="str">
        <f t="shared" si="2"/>
        <v>Gen X</v>
      </c>
      <c r="O891" s="6" t="str">
        <f t="shared" si="3"/>
        <v>Low Income</v>
      </c>
    </row>
    <row r="892" hidden="1">
      <c r="A892" s="1">
        <v>100890.0</v>
      </c>
      <c r="B892" s="1">
        <v>56.0</v>
      </c>
      <c r="C892" s="1">
        <v>18000.0</v>
      </c>
      <c r="D892" s="1" t="s">
        <v>23</v>
      </c>
      <c r="E892" s="1">
        <v>16071.2</v>
      </c>
      <c r="F892" s="1">
        <v>5.0</v>
      </c>
      <c r="G892" s="1">
        <v>17.0</v>
      </c>
      <c r="H892" s="1">
        <v>3.0</v>
      </c>
      <c r="I892" s="1" t="s">
        <v>22</v>
      </c>
      <c r="J892" s="1">
        <v>0.372</v>
      </c>
      <c r="K892" s="1">
        <v>0.0</v>
      </c>
      <c r="L892" s="6">
        <f>if(J892&gt;QUARTILE!$B$3, "TOP", if(J892&lt;QUARTILE!$B$4, "BOTTOM", 0))</f>
        <v>0</v>
      </c>
      <c r="M892" s="6">
        <f t="shared" si="1"/>
        <v>2</v>
      </c>
      <c r="N892" s="6" t="str">
        <f t="shared" si="2"/>
        <v>Gen X</v>
      </c>
      <c r="O892" s="6" t="str">
        <f t="shared" si="3"/>
        <v>Low Income</v>
      </c>
    </row>
    <row r="893" hidden="1">
      <c r="A893" s="1">
        <v>100891.0</v>
      </c>
      <c r="B893" s="1">
        <v>79.0</v>
      </c>
      <c r="C893" s="1">
        <v>74000.0</v>
      </c>
      <c r="D893" s="1" t="s">
        <v>27</v>
      </c>
      <c r="E893" s="1">
        <v>24921.1</v>
      </c>
      <c r="F893" s="1">
        <v>1.0</v>
      </c>
      <c r="G893" s="1">
        <v>15.0</v>
      </c>
      <c r="H893" s="1">
        <v>4.0</v>
      </c>
      <c r="I893" s="1" t="s">
        <v>22</v>
      </c>
      <c r="J893" s="1">
        <v>0.333</v>
      </c>
      <c r="K893" s="1">
        <v>0.064</v>
      </c>
      <c r="L893" s="6">
        <f>if(J893&gt;QUARTILE!$B$3, "TOP", if(J893&lt;QUARTILE!$B$4, "BOTTOM", 0))</f>
        <v>0</v>
      </c>
      <c r="M893" s="6">
        <f t="shared" si="1"/>
        <v>2</v>
      </c>
      <c r="N893" s="6" t="str">
        <f t="shared" si="2"/>
        <v>Baby Boomer</v>
      </c>
      <c r="O893" s="6" t="str">
        <f t="shared" si="3"/>
        <v>Medium Income</v>
      </c>
    </row>
    <row r="894" hidden="1">
      <c r="A894" s="1">
        <v>100892.0</v>
      </c>
      <c r="B894" s="1">
        <v>20.0</v>
      </c>
      <c r="C894" s="1">
        <v>17000.0</v>
      </c>
      <c r="D894" s="1" t="s">
        <v>23</v>
      </c>
      <c r="E894" s="1">
        <v>13253.85</v>
      </c>
      <c r="F894" s="1">
        <v>5.0</v>
      </c>
      <c r="G894" s="1">
        <v>24.0</v>
      </c>
      <c r="H894" s="1">
        <v>12.0</v>
      </c>
      <c r="I894" s="1" t="s">
        <v>18</v>
      </c>
      <c r="J894" s="1">
        <v>0.204</v>
      </c>
      <c r="K894" s="1">
        <v>0.917</v>
      </c>
      <c r="L894" s="6" t="str">
        <f>if(J894&gt;QUARTILE!$B$3, "TOP", if(J894&lt;QUARTILE!$B$4, "BOTTOM", 0))</f>
        <v>BOTTOM</v>
      </c>
      <c r="M894" s="6">
        <f t="shared" si="1"/>
        <v>1</v>
      </c>
      <c r="N894" s="6" t="str">
        <f t="shared" si="2"/>
        <v>Millenial</v>
      </c>
      <c r="O894" s="6" t="str">
        <f t="shared" si="3"/>
        <v>Low Income</v>
      </c>
    </row>
    <row r="895" hidden="1">
      <c r="A895" s="1">
        <v>100893.0</v>
      </c>
      <c r="B895" s="1">
        <v>62.0</v>
      </c>
      <c r="C895" s="1">
        <v>27000.0</v>
      </c>
      <c r="D895" s="1" t="s">
        <v>25</v>
      </c>
      <c r="E895" s="1">
        <v>5086.72</v>
      </c>
      <c r="F895" s="1">
        <v>2.0</v>
      </c>
      <c r="G895" s="1">
        <v>28.0</v>
      </c>
      <c r="H895" s="1">
        <v>2.0</v>
      </c>
      <c r="I895" s="1" t="s">
        <v>22</v>
      </c>
      <c r="J895" s="1">
        <v>0.662</v>
      </c>
      <c r="K895" s="1">
        <v>0.544</v>
      </c>
      <c r="L895" s="6">
        <f>if(J895&gt;QUARTILE!$B$3, "TOP", if(J895&lt;QUARTILE!$B$4, "BOTTOM", 0))</f>
        <v>0</v>
      </c>
      <c r="M895" s="6">
        <f t="shared" si="1"/>
        <v>2</v>
      </c>
      <c r="N895" s="6" t="str">
        <f t="shared" si="2"/>
        <v>Baby Boomer</v>
      </c>
      <c r="O895" s="6" t="str">
        <f t="shared" si="3"/>
        <v>Low Income</v>
      </c>
    </row>
    <row r="896" hidden="1">
      <c r="A896" s="1">
        <v>100894.0</v>
      </c>
      <c r="B896" s="1">
        <v>30.0</v>
      </c>
      <c r="C896" s="1">
        <v>9000.0</v>
      </c>
      <c r="D896" s="1" t="s">
        <v>17</v>
      </c>
      <c r="E896" s="1">
        <v>15412.57</v>
      </c>
      <c r="F896" s="1">
        <v>3.0</v>
      </c>
      <c r="G896" s="1">
        <v>14.0</v>
      </c>
      <c r="H896" s="1">
        <v>8.0</v>
      </c>
      <c r="I896" s="1" t="s">
        <v>22</v>
      </c>
      <c r="J896" s="1">
        <v>0.056</v>
      </c>
      <c r="K896" s="1">
        <v>0.139</v>
      </c>
      <c r="L896" s="6" t="str">
        <f>if(J896&gt;QUARTILE!$B$3, "TOP", if(J896&lt;QUARTILE!$B$4, "BOTTOM", 0))</f>
        <v>BOTTOM</v>
      </c>
      <c r="M896" s="6">
        <f t="shared" si="1"/>
        <v>2</v>
      </c>
      <c r="N896" s="6" t="str">
        <f t="shared" si="2"/>
        <v>Millenial</v>
      </c>
      <c r="O896" s="6" t="str">
        <f t="shared" si="3"/>
        <v>Low Income</v>
      </c>
    </row>
    <row r="897" hidden="1">
      <c r="A897" s="1">
        <v>100895.0</v>
      </c>
      <c r="B897" s="1">
        <v>67.0</v>
      </c>
      <c r="C897" s="1">
        <v>36000.0</v>
      </c>
      <c r="D897" s="1" t="s">
        <v>23</v>
      </c>
      <c r="E897" s="1">
        <v>57744.33</v>
      </c>
      <c r="F897" s="1">
        <v>3.0</v>
      </c>
      <c r="G897" s="1">
        <v>14.0</v>
      </c>
      <c r="H897" s="1">
        <v>12.0</v>
      </c>
      <c r="I897" s="1" t="s">
        <v>22</v>
      </c>
      <c r="J897" s="1">
        <v>0.853</v>
      </c>
      <c r="K897" s="1">
        <v>0.349</v>
      </c>
      <c r="L897" s="6" t="str">
        <f>if(J897&gt;QUARTILE!$B$3, "TOP", if(J897&lt;QUARTILE!$B$4, "BOTTOM", 0))</f>
        <v>TOP</v>
      </c>
      <c r="M897" s="6">
        <f t="shared" si="1"/>
        <v>2</v>
      </c>
      <c r="N897" s="6" t="str">
        <f t="shared" si="2"/>
        <v>Baby Boomer</v>
      </c>
      <c r="O897" s="6" t="str">
        <f t="shared" si="3"/>
        <v>Low Income</v>
      </c>
    </row>
    <row r="898" hidden="1">
      <c r="A898" s="1">
        <v>100896.0</v>
      </c>
      <c r="B898" s="1">
        <v>45.0</v>
      </c>
      <c r="C898" s="1">
        <v>14000.0</v>
      </c>
      <c r="D898" s="1" t="s">
        <v>23</v>
      </c>
      <c r="E898" s="1">
        <v>10549.64</v>
      </c>
      <c r="F898" s="1">
        <v>4.0</v>
      </c>
      <c r="G898" s="1">
        <v>18.0</v>
      </c>
      <c r="H898" s="1">
        <v>9.0</v>
      </c>
      <c r="I898" s="1" t="s">
        <v>22</v>
      </c>
      <c r="J898" s="1">
        <v>0.945</v>
      </c>
      <c r="K898" s="1">
        <v>0.273</v>
      </c>
      <c r="L898" s="6" t="str">
        <f>if(J898&gt;QUARTILE!$B$3, "TOP", if(J898&lt;QUARTILE!$B$4, "BOTTOM", 0))</f>
        <v>TOP</v>
      </c>
      <c r="M898" s="6">
        <f t="shared" si="1"/>
        <v>2</v>
      </c>
      <c r="N898" s="6" t="str">
        <f t="shared" si="2"/>
        <v>Gen X</v>
      </c>
      <c r="O898" s="6" t="str">
        <f t="shared" si="3"/>
        <v>Low Income</v>
      </c>
    </row>
    <row r="899" hidden="1">
      <c r="A899" s="1">
        <v>100897.0</v>
      </c>
      <c r="B899" s="1">
        <v>79.0</v>
      </c>
      <c r="C899" s="1">
        <v>33000.0</v>
      </c>
      <c r="D899" s="1" t="s">
        <v>27</v>
      </c>
      <c r="E899" s="1">
        <v>22766.26</v>
      </c>
      <c r="F899" s="1">
        <v>5.0</v>
      </c>
      <c r="G899" s="1">
        <v>15.0</v>
      </c>
      <c r="H899" s="1">
        <v>11.0</v>
      </c>
      <c r="I899" s="1" t="s">
        <v>22</v>
      </c>
      <c r="J899" s="1">
        <v>0.343</v>
      </c>
      <c r="K899" s="1">
        <v>0.861</v>
      </c>
      <c r="L899" s="6">
        <f>if(J899&gt;QUARTILE!$B$3, "TOP", if(J899&lt;QUARTILE!$B$4, "BOTTOM", 0))</f>
        <v>0</v>
      </c>
      <c r="M899" s="6">
        <f t="shared" si="1"/>
        <v>2</v>
      </c>
      <c r="N899" s="6" t="str">
        <f t="shared" si="2"/>
        <v>Baby Boomer</v>
      </c>
      <c r="O899" s="6" t="str">
        <f t="shared" si="3"/>
        <v>Low Income</v>
      </c>
    </row>
    <row r="900" hidden="1">
      <c r="A900" s="1">
        <v>100898.0</v>
      </c>
      <c r="B900" s="1">
        <v>75.0</v>
      </c>
      <c r="C900" s="1">
        <v>17000.0</v>
      </c>
      <c r="D900" s="1" t="s">
        <v>25</v>
      </c>
      <c r="E900" s="1">
        <v>76365.36</v>
      </c>
      <c r="F900" s="1">
        <v>5.0</v>
      </c>
      <c r="G900" s="1">
        <v>18.0</v>
      </c>
      <c r="H900" s="1">
        <v>8.0</v>
      </c>
      <c r="I900" s="1" t="s">
        <v>18</v>
      </c>
      <c r="J900" s="1">
        <v>0.563</v>
      </c>
      <c r="K900" s="1">
        <v>0.538</v>
      </c>
      <c r="L900" s="6">
        <f>if(J900&gt;QUARTILE!$B$3, "TOP", if(J900&lt;QUARTILE!$B$4, "BOTTOM", 0))</f>
        <v>0</v>
      </c>
      <c r="M900" s="6">
        <f t="shared" si="1"/>
        <v>1</v>
      </c>
      <c r="N900" s="6" t="str">
        <f t="shared" si="2"/>
        <v>Baby Boomer</v>
      </c>
      <c r="O900" s="6" t="str">
        <f t="shared" si="3"/>
        <v>Low Income</v>
      </c>
    </row>
    <row r="901" hidden="1">
      <c r="A901" s="1">
        <v>100899.0</v>
      </c>
      <c r="B901" s="1">
        <v>37.0</v>
      </c>
      <c r="C901" s="1">
        <v>6000.0</v>
      </c>
      <c r="D901" s="1" t="s">
        <v>25</v>
      </c>
      <c r="E901" s="1">
        <v>35430.0</v>
      </c>
      <c r="F901" s="1">
        <v>1.0</v>
      </c>
      <c r="G901" s="1">
        <v>20.0</v>
      </c>
      <c r="H901" s="1">
        <v>7.0</v>
      </c>
      <c r="I901" s="1" t="s">
        <v>18</v>
      </c>
      <c r="J901" s="1">
        <v>0.741</v>
      </c>
      <c r="K901" s="1">
        <v>0.031</v>
      </c>
      <c r="L901" s="6">
        <f>if(J901&gt;QUARTILE!$B$3, "TOP", if(J901&lt;QUARTILE!$B$4, "BOTTOM", 0))</f>
        <v>0</v>
      </c>
      <c r="M901" s="6">
        <f t="shared" si="1"/>
        <v>1</v>
      </c>
      <c r="N901" s="6" t="str">
        <f t="shared" si="2"/>
        <v>Gen X</v>
      </c>
      <c r="O901" s="6" t="str">
        <f t="shared" si="3"/>
        <v>Low Income</v>
      </c>
    </row>
    <row r="902" hidden="1">
      <c r="A902" s="1">
        <v>100900.0</v>
      </c>
      <c r="B902" s="1">
        <v>45.0</v>
      </c>
      <c r="C902" s="1">
        <v>24000.0</v>
      </c>
      <c r="D902" s="1" t="s">
        <v>23</v>
      </c>
      <c r="E902" s="1">
        <v>21519.46</v>
      </c>
      <c r="F902" s="1">
        <v>5.0</v>
      </c>
      <c r="G902" s="1">
        <v>20.0</v>
      </c>
      <c r="H902" s="1">
        <v>9.0</v>
      </c>
      <c r="I902" s="1" t="s">
        <v>22</v>
      </c>
      <c r="J902" s="1">
        <v>0.716</v>
      </c>
      <c r="K902" s="1">
        <v>0.486</v>
      </c>
      <c r="L902" s="6">
        <f>if(J902&gt;QUARTILE!$B$3, "TOP", if(J902&lt;QUARTILE!$B$4, "BOTTOM", 0))</f>
        <v>0</v>
      </c>
      <c r="M902" s="6">
        <f t="shared" si="1"/>
        <v>2</v>
      </c>
      <c r="N902" s="6" t="str">
        <f t="shared" si="2"/>
        <v>Gen X</v>
      </c>
      <c r="O902" s="6" t="str">
        <f t="shared" si="3"/>
        <v>Low Income</v>
      </c>
    </row>
    <row r="903" hidden="1">
      <c r="A903" s="1">
        <v>100901.0</v>
      </c>
      <c r="B903" s="1">
        <v>25.0</v>
      </c>
      <c r="C903" s="1">
        <v>23000.0</v>
      </c>
      <c r="D903" s="1" t="s">
        <v>23</v>
      </c>
      <c r="E903" s="1">
        <v>26635.86</v>
      </c>
      <c r="F903" s="1">
        <v>3.0</v>
      </c>
      <c r="G903" s="1">
        <v>16.0</v>
      </c>
      <c r="H903" s="1">
        <v>15.0</v>
      </c>
      <c r="I903" s="1" t="s">
        <v>22</v>
      </c>
      <c r="J903" s="1">
        <v>0.595</v>
      </c>
      <c r="K903" s="1">
        <v>0.134</v>
      </c>
      <c r="L903" s="6">
        <f>if(J903&gt;QUARTILE!$B$3, "TOP", if(J903&lt;QUARTILE!$B$4, "BOTTOM", 0))</f>
        <v>0</v>
      </c>
      <c r="M903" s="6">
        <f t="shared" si="1"/>
        <v>2</v>
      </c>
      <c r="N903" s="6" t="str">
        <f t="shared" si="2"/>
        <v>Millenial</v>
      </c>
      <c r="O903" s="6" t="str">
        <f t="shared" si="3"/>
        <v>Low Income</v>
      </c>
    </row>
    <row r="904" hidden="1">
      <c r="A904" s="1">
        <v>100902.0</v>
      </c>
      <c r="B904" s="1">
        <v>78.0</v>
      </c>
      <c r="C904" s="1">
        <v>37000.0</v>
      </c>
      <c r="D904" s="1" t="s">
        <v>25</v>
      </c>
      <c r="E904" s="1">
        <v>55129.03</v>
      </c>
      <c r="F904" s="1">
        <v>5.0</v>
      </c>
      <c r="G904" s="1">
        <v>21.0</v>
      </c>
      <c r="H904" s="1">
        <v>4.0</v>
      </c>
      <c r="I904" s="1" t="s">
        <v>18</v>
      </c>
      <c r="J904" s="1">
        <v>0.84</v>
      </c>
      <c r="K904" s="1">
        <v>0.515</v>
      </c>
      <c r="L904" s="6" t="str">
        <f>if(J904&gt;QUARTILE!$B$3, "TOP", if(J904&lt;QUARTILE!$B$4, "BOTTOM", 0))</f>
        <v>TOP</v>
      </c>
      <c r="M904" s="6">
        <f t="shared" si="1"/>
        <v>1</v>
      </c>
      <c r="N904" s="6" t="str">
        <f t="shared" si="2"/>
        <v>Baby Boomer</v>
      </c>
      <c r="O904" s="6" t="str">
        <f t="shared" si="3"/>
        <v>Low Income</v>
      </c>
    </row>
    <row r="905" hidden="1">
      <c r="A905" s="1">
        <v>100903.0</v>
      </c>
      <c r="B905" s="1">
        <v>80.0</v>
      </c>
      <c r="C905" s="1">
        <v>56000.0</v>
      </c>
      <c r="D905" s="1" t="s">
        <v>23</v>
      </c>
      <c r="E905" s="1">
        <v>64253.95</v>
      </c>
      <c r="F905" s="1">
        <v>4.0</v>
      </c>
      <c r="G905" s="1">
        <v>23.0</v>
      </c>
      <c r="H905" s="1">
        <v>5.0</v>
      </c>
      <c r="I905" s="1" t="s">
        <v>18</v>
      </c>
      <c r="J905" s="1">
        <v>1.0</v>
      </c>
      <c r="K905" s="1">
        <v>0.577</v>
      </c>
      <c r="L905" s="6" t="str">
        <f>if(J905&gt;QUARTILE!$B$3, "TOP", if(J905&lt;QUARTILE!$B$4, "BOTTOM", 0))</f>
        <v>TOP</v>
      </c>
      <c r="M905" s="6">
        <f t="shared" si="1"/>
        <v>1</v>
      </c>
      <c r="N905" s="6" t="str">
        <f t="shared" si="2"/>
        <v>Silent</v>
      </c>
      <c r="O905" s="6" t="str">
        <f t="shared" si="3"/>
        <v>Medium Income</v>
      </c>
    </row>
    <row r="906" hidden="1">
      <c r="A906" s="1">
        <v>100904.0</v>
      </c>
      <c r="B906" s="1">
        <v>58.0</v>
      </c>
      <c r="C906" s="1">
        <v>69000.0</v>
      </c>
      <c r="D906" s="1" t="s">
        <v>21</v>
      </c>
      <c r="E906" s="1">
        <v>69454.81</v>
      </c>
      <c r="F906" s="1">
        <v>4.0</v>
      </c>
      <c r="G906" s="1">
        <v>17.0</v>
      </c>
      <c r="H906" s="1">
        <v>4.0</v>
      </c>
      <c r="I906" s="1" t="s">
        <v>18</v>
      </c>
      <c r="J906" s="1">
        <v>1.0</v>
      </c>
      <c r="K906" s="1">
        <v>0.412</v>
      </c>
      <c r="L906" s="6" t="str">
        <f>if(J906&gt;QUARTILE!$B$3, "TOP", if(J906&lt;QUARTILE!$B$4, "BOTTOM", 0))</f>
        <v>TOP</v>
      </c>
      <c r="M906" s="6">
        <f t="shared" si="1"/>
        <v>1</v>
      </c>
      <c r="N906" s="6" t="str">
        <f t="shared" si="2"/>
        <v>Gen X</v>
      </c>
      <c r="O906" s="6" t="str">
        <f t="shared" si="3"/>
        <v>Medium Income</v>
      </c>
    </row>
    <row r="907" hidden="1">
      <c r="A907" s="1">
        <v>100905.0</v>
      </c>
      <c r="B907" s="1">
        <v>56.0</v>
      </c>
      <c r="C907" s="1">
        <v>37000.0</v>
      </c>
      <c r="D907" s="1" t="s">
        <v>23</v>
      </c>
      <c r="E907" s="1">
        <v>19650.83</v>
      </c>
      <c r="F907" s="1">
        <v>3.0</v>
      </c>
      <c r="G907" s="1">
        <v>15.0</v>
      </c>
      <c r="H907" s="1">
        <v>5.0</v>
      </c>
      <c r="I907" s="1" t="s">
        <v>22</v>
      </c>
      <c r="J907" s="1">
        <v>0.443</v>
      </c>
      <c r="K907" s="1">
        <v>0.966</v>
      </c>
      <c r="L907" s="6">
        <f>if(J907&gt;QUARTILE!$B$3, "TOP", if(J907&lt;QUARTILE!$B$4, "BOTTOM", 0))</f>
        <v>0</v>
      </c>
      <c r="M907" s="6">
        <f t="shared" si="1"/>
        <v>2</v>
      </c>
      <c r="N907" s="6" t="str">
        <f t="shared" si="2"/>
        <v>Gen X</v>
      </c>
      <c r="O907" s="6" t="str">
        <f t="shared" si="3"/>
        <v>Low Income</v>
      </c>
    </row>
    <row r="908" hidden="1">
      <c r="A908" s="1">
        <v>100906.0</v>
      </c>
      <c r="B908" s="1">
        <v>18.0</v>
      </c>
      <c r="C908" s="1">
        <v>26000.0</v>
      </c>
      <c r="D908" s="1" t="s">
        <v>25</v>
      </c>
      <c r="E908" s="1">
        <v>9713.29</v>
      </c>
      <c r="F908" s="1">
        <v>3.0</v>
      </c>
      <c r="G908" s="1">
        <v>16.0</v>
      </c>
      <c r="H908" s="1">
        <v>19.0</v>
      </c>
      <c r="I908" s="1" t="s">
        <v>22</v>
      </c>
      <c r="J908" s="1">
        <v>0.635</v>
      </c>
      <c r="K908" s="1">
        <v>0.944</v>
      </c>
      <c r="L908" s="6">
        <f>if(J908&gt;QUARTILE!$B$3, "TOP", if(J908&lt;QUARTILE!$B$4, "BOTTOM", 0))</f>
        <v>0</v>
      </c>
      <c r="M908" s="6">
        <f t="shared" si="1"/>
        <v>2</v>
      </c>
      <c r="N908" s="6" t="str">
        <f t="shared" si="2"/>
        <v>Millenial</v>
      </c>
      <c r="O908" s="6" t="str">
        <f t="shared" si="3"/>
        <v>Low Income</v>
      </c>
    </row>
    <row r="909" hidden="1">
      <c r="A909" s="1">
        <v>100907.0</v>
      </c>
      <c r="B909" s="1">
        <v>20.0</v>
      </c>
      <c r="C909" s="1">
        <v>9000.0</v>
      </c>
      <c r="D909" s="1" t="s">
        <v>23</v>
      </c>
      <c r="E909" s="1">
        <v>2857.86</v>
      </c>
      <c r="F909" s="1">
        <v>3.0</v>
      </c>
      <c r="G909" s="1">
        <v>21.0</v>
      </c>
      <c r="H909" s="1">
        <v>16.0</v>
      </c>
      <c r="I909" s="1" t="s">
        <v>22</v>
      </c>
      <c r="J909" s="1">
        <v>0.426</v>
      </c>
      <c r="K909" s="1">
        <v>0.206</v>
      </c>
      <c r="L909" s="6">
        <f>if(J909&gt;QUARTILE!$B$3, "TOP", if(J909&lt;QUARTILE!$B$4, "BOTTOM", 0))</f>
        <v>0</v>
      </c>
      <c r="M909" s="6">
        <f t="shared" si="1"/>
        <v>2</v>
      </c>
      <c r="N909" s="6" t="str">
        <f t="shared" si="2"/>
        <v>Millenial</v>
      </c>
      <c r="O909" s="6" t="str">
        <f t="shared" si="3"/>
        <v>Low Income</v>
      </c>
    </row>
    <row r="910" hidden="1">
      <c r="A910" s="1">
        <v>100908.0</v>
      </c>
      <c r="B910" s="1">
        <v>30.0</v>
      </c>
      <c r="C910" s="1">
        <v>25000.0</v>
      </c>
      <c r="D910" s="1" t="s">
        <v>23</v>
      </c>
      <c r="E910" s="1">
        <v>9740.49</v>
      </c>
      <c r="F910" s="1">
        <v>5.0</v>
      </c>
      <c r="G910" s="1">
        <v>18.0</v>
      </c>
      <c r="H910" s="1">
        <v>9.0</v>
      </c>
      <c r="I910" s="1" t="s">
        <v>22</v>
      </c>
      <c r="J910" s="1">
        <v>0.288</v>
      </c>
      <c r="K910" s="1">
        <v>0.0</v>
      </c>
      <c r="L910" s="6" t="str">
        <f>if(J910&gt;QUARTILE!$B$3, "TOP", if(J910&lt;QUARTILE!$B$4, "BOTTOM", 0))</f>
        <v>BOTTOM</v>
      </c>
      <c r="M910" s="6">
        <f t="shared" si="1"/>
        <v>2</v>
      </c>
      <c r="N910" s="6" t="str">
        <f t="shared" si="2"/>
        <v>Millenial</v>
      </c>
      <c r="O910" s="6" t="str">
        <f t="shared" si="3"/>
        <v>Low Income</v>
      </c>
    </row>
    <row r="911" hidden="1">
      <c r="A911" s="1">
        <v>100909.0</v>
      </c>
      <c r="B911" s="1">
        <v>45.0</v>
      </c>
      <c r="C911" s="1">
        <v>25000.0</v>
      </c>
      <c r="D911" s="1" t="s">
        <v>27</v>
      </c>
      <c r="E911" s="1">
        <v>57278.46</v>
      </c>
      <c r="F911" s="1">
        <v>5.0</v>
      </c>
      <c r="G911" s="1">
        <v>22.0</v>
      </c>
      <c r="H911" s="1">
        <v>10.0</v>
      </c>
      <c r="I911" s="1" t="s">
        <v>18</v>
      </c>
      <c r="J911" s="1">
        <v>1.0</v>
      </c>
      <c r="K911" s="1">
        <v>0.513</v>
      </c>
      <c r="L911" s="6" t="str">
        <f>if(J911&gt;QUARTILE!$B$3, "TOP", if(J911&lt;QUARTILE!$B$4, "BOTTOM", 0))</f>
        <v>TOP</v>
      </c>
      <c r="M911" s="6">
        <f t="shared" si="1"/>
        <v>1</v>
      </c>
      <c r="N911" s="6" t="str">
        <f t="shared" si="2"/>
        <v>Gen X</v>
      </c>
      <c r="O911" s="6" t="str">
        <f t="shared" si="3"/>
        <v>Low Income</v>
      </c>
    </row>
    <row r="912" hidden="1">
      <c r="A912" s="1">
        <v>100910.0</v>
      </c>
      <c r="B912" s="1">
        <v>79.0</v>
      </c>
      <c r="C912" s="1">
        <v>20000.0</v>
      </c>
      <c r="D912" s="1" t="s">
        <v>27</v>
      </c>
      <c r="E912" s="1">
        <v>44108.64</v>
      </c>
      <c r="F912" s="1">
        <v>2.0</v>
      </c>
      <c r="G912" s="1">
        <v>28.0</v>
      </c>
      <c r="H912" s="1">
        <v>0.0</v>
      </c>
      <c r="I912" s="1" t="s">
        <v>18</v>
      </c>
      <c r="J912" s="1">
        <v>0.114</v>
      </c>
      <c r="K912" s="1">
        <v>0.376</v>
      </c>
      <c r="L912" s="6" t="str">
        <f>if(J912&gt;QUARTILE!$B$3, "TOP", if(J912&lt;QUARTILE!$B$4, "BOTTOM", 0))</f>
        <v>BOTTOM</v>
      </c>
      <c r="M912" s="6">
        <f t="shared" si="1"/>
        <v>1</v>
      </c>
      <c r="N912" s="6" t="str">
        <f t="shared" si="2"/>
        <v>Baby Boomer</v>
      </c>
      <c r="O912" s="6" t="str">
        <f t="shared" si="3"/>
        <v>Low Income</v>
      </c>
    </row>
    <row r="913" hidden="1">
      <c r="A913" s="1">
        <v>100911.0</v>
      </c>
      <c r="B913" s="1">
        <v>74.0</v>
      </c>
      <c r="C913" s="1">
        <v>32000.0</v>
      </c>
      <c r="D913" s="1" t="s">
        <v>23</v>
      </c>
      <c r="E913" s="1">
        <v>14832.45</v>
      </c>
      <c r="F913" s="1">
        <v>1.0</v>
      </c>
      <c r="G913" s="1">
        <v>16.0</v>
      </c>
      <c r="H913" s="1">
        <v>3.0</v>
      </c>
      <c r="I913" s="1" t="s">
        <v>22</v>
      </c>
      <c r="J913" s="1">
        <v>0.115</v>
      </c>
      <c r="K913" s="1">
        <v>0.335</v>
      </c>
      <c r="L913" s="6" t="str">
        <f>if(J913&gt;QUARTILE!$B$3, "TOP", if(J913&lt;QUARTILE!$B$4, "BOTTOM", 0))</f>
        <v>BOTTOM</v>
      </c>
      <c r="M913" s="6">
        <f t="shared" si="1"/>
        <v>2</v>
      </c>
      <c r="N913" s="6" t="str">
        <f t="shared" si="2"/>
        <v>Baby Boomer</v>
      </c>
      <c r="O913" s="6" t="str">
        <f t="shared" si="3"/>
        <v>Low Income</v>
      </c>
    </row>
    <row r="914" hidden="1">
      <c r="A914" s="1">
        <v>100912.0</v>
      </c>
      <c r="B914" s="1">
        <v>80.0</v>
      </c>
      <c r="C914" s="1">
        <v>43000.0</v>
      </c>
      <c r="D914" s="1" t="s">
        <v>23</v>
      </c>
      <c r="E914" s="1">
        <v>15400.88</v>
      </c>
      <c r="F914" s="1">
        <v>5.0</v>
      </c>
      <c r="G914" s="1">
        <v>24.0</v>
      </c>
      <c r="H914" s="1">
        <v>4.0</v>
      </c>
      <c r="I914" s="1" t="s">
        <v>22</v>
      </c>
      <c r="J914" s="1">
        <v>0.633</v>
      </c>
      <c r="K914" s="1">
        <v>0.867</v>
      </c>
      <c r="L914" s="6">
        <f>if(J914&gt;QUARTILE!$B$3, "TOP", if(J914&lt;QUARTILE!$B$4, "BOTTOM", 0))</f>
        <v>0</v>
      </c>
      <c r="M914" s="6">
        <f t="shared" si="1"/>
        <v>2</v>
      </c>
      <c r="N914" s="6" t="str">
        <f t="shared" si="2"/>
        <v>Silent</v>
      </c>
      <c r="O914" s="6" t="str">
        <f t="shared" si="3"/>
        <v>Low Income</v>
      </c>
    </row>
    <row r="915" hidden="1">
      <c r="A915" s="1">
        <v>100913.0</v>
      </c>
      <c r="B915" s="1">
        <v>77.0</v>
      </c>
      <c r="C915" s="1">
        <v>13000.0</v>
      </c>
      <c r="D915" s="1" t="s">
        <v>23</v>
      </c>
      <c r="E915" s="1">
        <v>7390.0</v>
      </c>
      <c r="F915" s="1">
        <v>2.0</v>
      </c>
      <c r="G915" s="1">
        <v>23.0</v>
      </c>
      <c r="H915" s="1">
        <v>5.0</v>
      </c>
      <c r="I915" s="1" t="s">
        <v>22</v>
      </c>
      <c r="J915" s="1">
        <v>0.76</v>
      </c>
      <c r="K915" s="1">
        <v>0.979</v>
      </c>
      <c r="L915" s="6">
        <f>if(J915&gt;QUARTILE!$B$3, "TOP", if(J915&lt;QUARTILE!$B$4, "BOTTOM", 0))</f>
        <v>0</v>
      </c>
      <c r="M915" s="6">
        <f t="shared" si="1"/>
        <v>2</v>
      </c>
      <c r="N915" s="6" t="str">
        <f t="shared" si="2"/>
        <v>Baby Boomer</v>
      </c>
      <c r="O915" s="6" t="str">
        <f t="shared" si="3"/>
        <v>Low Income</v>
      </c>
    </row>
    <row r="916" hidden="1">
      <c r="A916" s="1">
        <v>100914.0</v>
      </c>
      <c r="B916" s="1">
        <v>66.0</v>
      </c>
      <c r="C916" s="1">
        <v>13000.0</v>
      </c>
      <c r="D916" s="1" t="s">
        <v>27</v>
      </c>
      <c r="E916" s="1">
        <v>12121.34</v>
      </c>
      <c r="F916" s="1">
        <v>2.0</v>
      </c>
      <c r="G916" s="1">
        <v>18.0</v>
      </c>
      <c r="H916" s="1">
        <v>5.0</v>
      </c>
      <c r="I916" s="1" t="s">
        <v>22</v>
      </c>
      <c r="J916" s="1">
        <v>0.729</v>
      </c>
      <c r="K916" s="1">
        <v>0.931</v>
      </c>
      <c r="L916" s="6">
        <f>if(J916&gt;QUARTILE!$B$3, "TOP", if(J916&lt;QUARTILE!$B$4, "BOTTOM", 0))</f>
        <v>0</v>
      </c>
      <c r="M916" s="6">
        <f t="shared" si="1"/>
        <v>2</v>
      </c>
      <c r="N916" s="6" t="str">
        <f t="shared" si="2"/>
        <v>Baby Boomer</v>
      </c>
      <c r="O916" s="6" t="str">
        <f t="shared" si="3"/>
        <v>Low Income</v>
      </c>
    </row>
    <row r="917" hidden="1">
      <c r="A917" s="1">
        <v>100915.0</v>
      </c>
      <c r="B917" s="1">
        <v>42.0</v>
      </c>
      <c r="C917" s="1">
        <v>20000.0</v>
      </c>
      <c r="D917" s="1" t="s">
        <v>27</v>
      </c>
      <c r="E917" s="1">
        <v>25066.66</v>
      </c>
      <c r="F917" s="1">
        <v>4.0</v>
      </c>
      <c r="G917" s="1">
        <v>15.0</v>
      </c>
      <c r="H917" s="1">
        <v>8.0</v>
      </c>
      <c r="I917" s="1" t="s">
        <v>22</v>
      </c>
      <c r="J917" s="1">
        <v>0.703</v>
      </c>
      <c r="K917" s="1">
        <v>0.45</v>
      </c>
      <c r="L917" s="6">
        <f>if(J917&gt;QUARTILE!$B$3, "TOP", if(J917&lt;QUARTILE!$B$4, "BOTTOM", 0))</f>
        <v>0</v>
      </c>
      <c r="M917" s="6">
        <f t="shared" si="1"/>
        <v>2</v>
      </c>
      <c r="N917" s="6" t="str">
        <f t="shared" si="2"/>
        <v>Gen X</v>
      </c>
      <c r="O917" s="6" t="str">
        <f t="shared" si="3"/>
        <v>Low Income</v>
      </c>
    </row>
    <row r="918" hidden="1">
      <c r="A918" s="1">
        <v>100916.0</v>
      </c>
      <c r="B918" s="1">
        <v>73.0</v>
      </c>
      <c r="C918" s="1">
        <v>15000.0</v>
      </c>
      <c r="D918" s="1" t="s">
        <v>23</v>
      </c>
      <c r="E918" s="1">
        <v>10297.7</v>
      </c>
      <c r="F918" s="1">
        <v>5.0</v>
      </c>
      <c r="G918" s="1">
        <v>18.0</v>
      </c>
      <c r="H918" s="1">
        <v>7.0</v>
      </c>
      <c r="I918" s="1" t="s">
        <v>22</v>
      </c>
      <c r="J918" s="1">
        <v>0.839</v>
      </c>
      <c r="K918" s="1">
        <v>0.653</v>
      </c>
      <c r="L918" s="6" t="str">
        <f>if(J918&gt;QUARTILE!$B$3, "TOP", if(J918&lt;QUARTILE!$B$4, "BOTTOM", 0))</f>
        <v>TOP</v>
      </c>
      <c r="M918" s="6">
        <f t="shared" si="1"/>
        <v>2</v>
      </c>
      <c r="N918" s="6" t="str">
        <f t="shared" si="2"/>
        <v>Baby Boomer</v>
      </c>
      <c r="O918" s="6" t="str">
        <f t="shared" si="3"/>
        <v>Low Income</v>
      </c>
    </row>
    <row r="919" hidden="1">
      <c r="A919" s="1">
        <v>100917.0</v>
      </c>
      <c r="B919" s="1">
        <v>50.0</v>
      </c>
      <c r="C919" s="1">
        <v>8000.0</v>
      </c>
      <c r="D919" s="1" t="s">
        <v>25</v>
      </c>
      <c r="E919" s="1">
        <v>4164.7</v>
      </c>
      <c r="F919" s="1">
        <v>2.0</v>
      </c>
      <c r="G919" s="1">
        <v>17.0</v>
      </c>
      <c r="H919" s="1">
        <v>5.0</v>
      </c>
      <c r="I919" s="1" t="s">
        <v>22</v>
      </c>
      <c r="J919" s="1">
        <v>0.795</v>
      </c>
      <c r="K919" s="1">
        <v>0.172</v>
      </c>
      <c r="L919" s="6">
        <f>if(J919&gt;QUARTILE!$B$3, "TOP", if(J919&lt;QUARTILE!$B$4, "BOTTOM", 0))</f>
        <v>0</v>
      </c>
      <c r="M919" s="6">
        <f t="shared" si="1"/>
        <v>2</v>
      </c>
      <c r="N919" s="6" t="str">
        <f t="shared" si="2"/>
        <v>Gen X</v>
      </c>
      <c r="O919" s="6" t="str">
        <f t="shared" si="3"/>
        <v>Low Income</v>
      </c>
    </row>
    <row r="920" hidden="1">
      <c r="A920" s="1">
        <v>100918.0</v>
      </c>
      <c r="B920" s="1">
        <v>55.0</v>
      </c>
      <c r="C920" s="1">
        <v>12000.0</v>
      </c>
      <c r="D920" s="1" t="s">
        <v>27</v>
      </c>
      <c r="E920" s="1">
        <v>15567.98</v>
      </c>
      <c r="F920" s="1">
        <v>4.0</v>
      </c>
      <c r="G920" s="1">
        <v>24.0</v>
      </c>
      <c r="H920" s="1">
        <v>6.0</v>
      </c>
      <c r="I920" s="1" t="s">
        <v>22</v>
      </c>
      <c r="J920" s="1">
        <v>0.546</v>
      </c>
      <c r="K920" s="1">
        <v>0.901</v>
      </c>
      <c r="L920" s="6">
        <f>if(J920&gt;QUARTILE!$B$3, "TOP", if(J920&lt;QUARTILE!$B$4, "BOTTOM", 0))</f>
        <v>0</v>
      </c>
      <c r="M920" s="6">
        <f t="shared" si="1"/>
        <v>2</v>
      </c>
      <c r="N920" s="6" t="str">
        <f t="shared" si="2"/>
        <v>Gen X</v>
      </c>
      <c r="O920" s="6" t="str">
        <f t="shared" si="3"/>
        <v>Low Income</v>
      </c>
    </row>
    <row r="921" hidden="1">
      <c r="A921" s="1">
        <v>100919.0</v>
      </c>
      <c r="B921" s="1">
        <v>70.0</v>
      </c>
      <c r="C921" s="1">
        <v>11000.0</v>
      </c>
      <c r="D921" s="1" t="s">
        <v>17</v>
      </c>
      <c r="E921" s="1">
        <v>5106.54</v>
      </c>
      <c r="F921" s="1">
        <v>1.0</v>
      </c>
      <c r="G921" s="1">
        <v>17.0</v>
      </c>
      <c r="H921" s="1">
        <v>5.0</v>
      </c>
      <c r="I921" s="1" t="s">
        <v>22</v>
      </c>
      <c r="J921" s="1">
        <v>0.47</v>
      </c>
      <c r="K921" s="1">
        <v>0.284</v>
      </c>
      <c r="L921" s="6">
        <f>if(J921&gt;QUARTILE!$B$3, "TOP", if(J921&lt;QUARTILE!$B$4, "BOTTOM", 0))</f>
        <v>0</v>
      </c>
      <c r="M921" s="6">
        <f t="shared" si="1"/>
        <v>2</v>
      </c>
      <c r="N921" s="6" t="str">
        <f t="shared" si="2"/>
        <v>Baby Boomer</v>
      </c>
      <c r="O921" s="6" t="str">
        <f t="shared" si="3"/>
        <v>Low Income</v>
      </c>
    </row>
    <row r="922" hidden="1">
      <c r="A922" s="1">
        <v>100920.0</v>
      </c>
      <c r="B922" s="1">
        <v>23.0</v>
      </c>
      <c r="C922" s="1">
        <v>45000.0</v>
      </c>
      <c r="D922" s="1" t="s">
        <v>24</v>
      </c>
      <c r="E922" s="1">
        <v>73215.6</v>
      </c>
      <c r="F922" s="1">
        <v>4.0</v>
      </c>
      <c r="G922" s="1">
        <v>24.0</v>
      </c>
      <c r="H922" s="1">
        <v>15.0</v>
      </c>
      <c r="I922" s="1" t="s">
        <v>22</v>
      </c>
      <c r="J922" s="1">
        <v>0.82</v>
      </c>
      <c r="K922" s="1">
        <v>0.043</v>
      </c>
      <c r="L922" s="6" t="str">
        <f>if(J922&gt;QUARTILE!$B$3, "TOP", if(J922&lt;QUARTILE!$B$4, "BOTTOM", 0))</f>
        <v>TOP</v>
      </c>
      <c r="M922" s="6">
        <f t="shared" si="1"/>
        <v>2</v>
      </c>
      <c r="N922" s="6" t="str">
        <f t="shared" si="2"/>
        <v>Millenial</v>
      </c>
      <c r="O922" s="6" t="str">
        <f t="shared" si="3"/>
        <v>Medium Income</v>
      </c>
    </row>
    <row r="923" hidden="1">
      <c r="A923" s="1">
        <v>100921.0</v>
      </c>
      <c r="B923" s="1">
        <v>75.0</v>
      </c>
      <c r="C923" s="1">
        <v>61000.0</v>
      </c>
      <c r="D923" s="1" t="s">
        <v>25</v>
      </c>
      <c r="E923" s="1">
        <v>9897.07</v>
      </c>
      <c r="F923" s="1">
        <v>1.0</v>
      </c>
      <c r="G923" s="1">
        <v>11.0</v>
      </c>
      <c r="H923" s="1">
        <v>3.0</v>
      </c>
      <c r="I923" s="1" t="s">
        <v>22</v>
      </c>
      <c r="J923" s="1">
        <v>0.882</v>
      </c>
      <c r="K923" s="1">
        <v>0.06</v>
      </c>
      <c r="L923" s="6" t="str">
        <f>if(J923&gt;QUARTILE!$B$3, "TOP", if(J923&lt;QUARTILE!$B$4, "BOTTOM", 0))</f>
        <v>TOP</v>
      </c>
      <c r="M923" s="6">
        <f t="shared" si="1"/>
        <v>2</v>
      </c>
      <c r="N923" s="6" t="str">
        <f t="shared" si="2"/>
        <v>Baby Boomer</v>
      </c>
      <c r="O923" s="6" t="str">
        <f t="shared" si="3"/>
        <v>Medium Income</v>
      </c>
    </row>
    <row r="924" hidden="1">
      <c r="A924" s="1">
        <v>100922.0</v>
      </c>
      <c r="B924" s="1">
        <v>61.0</v>
      </c>
      <c r="C924" s="1">
        <v>11000.0</v>
      </c>
      <c r="D924" s="1" t="s">
        <v>23</v>
      </c>
      <c r="E924" s="1">
        <v>48084.6</v>
      </c>
      <c r="F924" s="1">
        <v>3.0</v>
      </c>
      <c r="G924" s="1">
        <v>13.0</v>
      </c>
      <c r="H924" s="1">
        <v>8.0</v>
      </c>
      <c r="I924" s="1" t="s">
        <v>18</v>
      </c>
      <c r="J924" s="1">
        <v>0.483</v>
      </c>
      <c r="K924" s="1">
        <v>0.45</v>
      </c>
      <c r="L924" s="6">
        <f>if(J924&gt;QUARTILE!$B$3, "TOP", if(J924&lt;QUARTILE!$B$4, "BOTTOM", 0))</f>
        <v>0</v>
      </c>
      <c r="M924" s="6">
        <f t="shared" si="1"/>
        <v>1</v>
      </c>
      <c r="N924" s="6" t="str">
        <f t="shared" si="2"/>
        <v>Baby Boomer</v>
      </c>
      <c r="O924" s="6" t="str">
        <f t="shared" si="3"/>
        <v>Low Income</v>
      </c>
    </row>
    <row r="925" hidden="1">
      <c r="A925" s="1">
        <v>100923.0</v>
      </c>
      <c r="B925" s="1">
        <v>62.0</v>
      </c>
      <c r="C925" s="1">
        <v>31000.0</v>
      </c>
      <c r="D925" s="1" t="s">
        <v>23</v>
      </c>
      <c r="E925" s="1">
        <v>5112.15</v>
      </c>
      <c r="F925" s="1">
        <v>3.0</v>
      </c>
      <c r="G925" s="1">
        <v>21.0</v>
      </c>
      <c r="H925" s="1">
        <v>1.0</v>
      </c>
      <c r="I925" s="1" t="s">
        <v>22</v>
      </c>
      <c r="J925" s="1">
        <v>0.053</v>
      </c>
      <c r="K925" s="1">
        <v>0.948</v>
      </c>
      <c r="L925" s="6" t="str">
        <f>if(J925&gt;QUARTILE!$B$3, "TOP", if(J925&lt;QUARTILE!$B$4, "BOTTOM", 0))</f>
        <v>BOTTOM</v>
      </c>
      <c r="M925" s="6">
        <f t="shared" si="1"/>
        <v>2</v>
      </c>
      <c r="N925" s="6" t="str">
        <f t="shared" si="2"/>
        <v>Baby Boomer</v>
      </c>
      <c r="O925" s="6" t="str">
        <f t="shared" si="3"/>
        <v>Low Income</v>
      </c>
    </row>
    <row r="926" hidden="1">
      <c r="A926" s="1">
        <v>100924.0</v>
      </c>
      <c r="B926" s="1">
        <v>49.0</v>
      </c>
      <c r="C926" s="1">
        <v>37000.0</v>
      </c>
      <c r="D926" s="1" t="s">
        <v>27</v>
      </c>
      <c r="E926" s="1">
        <v>4194.9</v>
      </c>
      <c r="F926" s="1">
        <v>4.0</v>
      </c>
      <c r="G926" s="1">
        <v>17.0</v>
      </c>
      <c r="H926" s="1">
        <v>4.0</v>
      </c>
      <c r="I926" s="1" t="s">
        <v>22</v>
      </c>
      <c r="J926" s="1">
        <v>0.314</v>
      </c>
      <c r="K926" s="1">
        <v>0.086</v>
      </c>
      <c r="L926" s="6" t="str">
        <f>if(J926&gt;QUARTILE!$B$3, "TOP", if(J926&lt;QUARTILE!$B$4, "BOTTOM", 0))</f>
        <v>BOTTOM</v>
      </c>
      <c r="M926" s="6">
        <f t="shared" si="1"/>
        <v>2</v>
      </c>
      <c r="N926" s="6" t="str">
        <f t="shared" si="2"/>
        <v>Gen X</v>
      </c>
      <c r="O926" s="6" t="str">
        <f t="shared" si="3"/>
        <v>Low Income</v>
      </c>
    </row>
    <row r="927" hidden="1">
      <c r="A927" s="1">
        <v>100925.0</v>
      </c>
      <c r="B927" s="1">
        <v>62.0</v>
      </c>
      <c r="C927" s="1">
        <v>9000.0</v>
      </c>
      <c r="D927" s="1" t="s">
        <v>30</v>
      </c>
      <c r="E927" s="1">
        <v>19189.24</v>
      </c>
      <c r="F927" s="1">
        <v>3.0</v>
      </c>
      <c r="G927" s="1">
        <v>15.0</v>
      </c>
      <c r="H927" s="1">
        <v>5.0</v>
      </c>
      <c r="I927" s="1" t="s">
        <v>22</v>
      </c>
      <c r="J927" s="1">
        <v>0.535</v>
      </c>
      <c r="K927" s="1">
        <v>0.121</v>
      </c>
      <c r="L927" s="6">
        <f>if(J927&gt;QUARTILE!$B$3, "TOP", if(J927&lt;QUARTILE!$B$4, "BOTTOM", 0))</f>
        <v>0</v>
      </c>
      <c r="M927" s="6">
        <f t="shared" si="1"/>
        <v>2</v>
      </c>
      <c r="N927" s="6" t="str">
        <f t="shared" si="2"/>
        <v>Baby Boomer</v>
      </c>
      <c r="O927" s="6" t="str">
        <f t="shared" si="3"/>
        <v>Low Income</v>
      </c>
    </row>
    <row r="928" hidden="1">
      <c r="A928" s="1">
        <v>100926.0</v>
      </c>
      <c r="B928" s="1">
        <v>78.0</v>
      </c>
      <c r="C928" s="1">
        <v>24000.0</v>
      </c>
      <c r="D928" s="1" t="s">
        <v>25</v>
      </c>
      <c r="E928" s="1">
        <v>30226.19</v>
      </c>
      <c r="F928" s="1">
        <v>5.0</v>
      </c>
      <c r="G928" s="1">
        <v>21.0</v>
      </c>
      <c r="H928" s="1">
        <v>9.0</v>
      </c>
      <c r="I928" s="1" t="s">
        <v>18</v>
      </c>
      <c r="J928" s="1">
        <v>0.676</v>
      </c>
      <c r="K928" s="1">
        <v>0.123</v>
      </c>
      <c r="L928" s="6">
        <f>if(J928&gt;QUARTILE!$B$3, "TOP", if(J928&lt;QUARTILE!$B$4, "BOTTOM", 0))</f>
        <v>0</v>
      </c>
      <c r="M928" s="6">
        <f t="shared" si="1"/>
        <v>1</v>
      </c>
      <c r="N928" s="6" t="str">
        <f t="shared" si="2"/>
        <v>Baby Boomer</v>
      </c>
      <c r="O928" s="6" t="str">
        <f t="shared" si="3"/>
        <v>Low Income</v>
      </c>
    </row>
    <row r="929" hidden="1">
      <c r="A929" s="1">
        <v>100927.0</v>
      </c>
      <c r="B929" s="1">
        <v>64.0</v>
      </c>
      <c r="C929" s="1">
        <v>101000.0</v>
      </c>
      <c r="D929" s="1" t="s">
        <v>23</v>
      </c>
      <c r="E929" s="1">
        <v>16729.48</v>
      </c>
      <c r="F929" s="1">
        <v>4.0</v>
      </c>
      <c r="G929" s="1">
        <v>18.0</v>
      </c>
      <c r="H929" s="1">
        <v>2.0</v>
      </c>
      <c r="I929" s="1" t="s">
        <v>22</v>
      </c>
      <c r="J929" s="1">
        <v>0.53</v>
      </c>
      <c r="K929" s="1">
        <v>0.615</v>
      </c>
      <c r="L929" s="6">
        <f>if(J929&gt;QUARTILE!$B$3, "TOP", if(J929&lt;QUARTILE!$B$4, "BOTTOM", 0))</f>
        <v>0</v>
      </c>
      <c r="M929" s="6">
        <f t="shared" si="1"/>
        <v>2</v>
      </c>
      <c r="N929" s="6" t="str">
        <f t="shared" si="2"/>
        <v>Baby Boomer</v>
      </c>
      <c r="O929" s="6" t="str">
        <f t="shared" si="3"/>
        <v>Medium Income</v>
      </c>
    </row>
    <row r="930" hidden="1">
      <c r="A930" s="1">
        <v>100928.0</v>
      </c>
      <c r="B930" s="1">
        <v>38.0</v>
      </c>
      <c r="C930" s="1">
        <v>33000.0</v>
      </c>
      <c r="D930" s="1" t="s">
        <v>25</v>
      </c>
      <c r="E930" s="1">
        <v>5221.99</v>
      </c>
      <c r="F930" s="1">
        <v>2.0</v>
      </c>
      <c r="G930" s="1">
        <v>18.0</v>
      </c>
      <c r="H930" s="1">
        <v>9.0</v>
      </c>
      <c r="I930" s="1" t="s">
        <v>22</v>
      </c>
      <c r="J930" s="1">
        <v>0.982</v>
      </c>
      <c r="K930" s="1">
        <v>0.548</v>
      </c>
      <c r="L930" s="6" t="str">
        <f>if(J930&gt;QUARTILE!$B$3, "TOP", if(J930&lt;QUARTILE!$B$4, "BOTTOM", 0))</f>
        <v>TOP</v>
      </c>
      <c r="M930" s="6">
        <f t="shared" si="1"/>
        <v>2</v>
      </c>
      <c r="N930" s="6" t="str">
        <f t="shared" si="2"/>
        <v>Gen X</v>
      </c>
      <c r="O930" s="6" t="str">
        <f t="shared" si="3"/>
        <v>Low Income</v>
      </c>
    </row>
    <row r="931" hidden="1">
      <c r="A931" s="1">
        <v>100929.0</v>
      </c>
      <c r="B931" s="1">
        <v>33.0</v>
      </c>
      <c r="C931" s="1">
        <v>19000.0</v>
      </c>
      <c r="D931" s="1" t="s">
        <v>23</v>
      </c>
      <c r="E931" s="1">
        <v>772.62</v>
      </c>
      <c r="F931" s="1">
        <v>5.0</v>
      </c>
      <c r="G931" s="1">
        <v>24.0</v>
      </c>
      <c r="H931" s="1">
        <v>13.0</v>
      </c>
      <c r="I931" s="1" t="s">
        <v>18</v>
      </c>
      <c r="J931" s="1">
        <v>0.526</v>
      </c>
      <c r="K931" s="1">
        <v>0.046</v>
      </c>
      <c r="L931" s="6">
        <f>if(J931&gt;QUARTILE!$B$3, "TOP", if(J931&lt;QUARTILE!$B$4, "BOTTOM", 0))</f>
        <v>0</v>
      </c>
      <c r="M931" s="6">
        <f t="shared" si="1"/>
        <v>1</v>
      </c>
      <c r="N931" s="6" t="str">
        <f t="shared" si="2"/>
        <v>Gen X</v>
      </c>
      <c r="O931" s="6" t="str">
        <f t="shared" si="3"/>
        <v>Low Income</v>
      </c>
    </row>
    <row r="932" hidden="1">
      <c r="A932" s="1">
        <v>100930.0</v>
      </c>
      <c r="B932" s="1">
        <v>71.0</v>
      </c>
      <c r="C932" s="1">
        <v>16000.0</v>
      </c>
      <c r="D932" s="1" t="s">
        <v>23</v>
      </c>
      <c r="E932" s="1">
        <v>19261.82</v>
      </c>
      <c r="F932" s="1">
        <v>4.0</v>
      </c>
      <c r="G932" s="1">
        <v>15.0</v>
      </c>
      <c r="H932" s="1">
        <v>4.0</v>
      </c>
      <c r="I932" s="1" t="s">
        <v>22</v>
      </c>
      <c r="J932" s="1">
        <v>0.189</v>
      </c>
      <c r="K932" s="1">
        <v>0.392</v>
      </c>
      <c r="L932" s="6" t="str">
        <f>if(J932&gt;QUARTILE!$B$3, "TOP", if(J932&lt;QUARTILE!$B$4, "BOTTOM", 0))</f>
        <v>BOTTOM</v>
      </c>
      <c r="M932" s="6">
        <f t="shared" si="1"/>
        <v>2</v>
      </c>
      <c r="N932" s="6" t="str">
        <f t="shared" si="2"/>
        <v>Baby Boomer</v>
      </c>
      <c r="O932" s="6" t="str">
        <f t="shared" si="3"/>
        <v>Low Income</v>
      </c>
    </row>
    <row r="933" hidden="1">
      <c r="A933" s="1">
        <v>100931.0</v>
      </c>
      <c r="B933" s="1">
        <v>38.0</v>
      </c>
      <c r="C933" s="1">
        <v>7000.0</v>
      </c>
      <c r="D933" s="1" t="s">
        <v>27</v>
      </c>
      <c r="E933" s="1">
        <v>2809.1</v>
      </c>
      <c r="F933" s="1">
        <v>1.0</v>
      </c>
      <c r="G933" s="1">
        <v>25.0</v>
      </c>
      <c r="H933" s="1">
        <v>12.0</v>
      </c>
      <c r="I933" s="1" t="s">
        <v>18</v>
      </c>
      <c r="J933" s="1">
        <v>0.194</v>
      </c>
      <c r="K933" s="1">
        <v>0.067</v>
      </c>
      <c r="L933" s="6" t="str">
        <f>if(J933&gt;QUARTILE!$B$3, "TOP", if(J933&lt;QUARTILE!$B$4, "BOTTOM", 0))</f>
        <v>BOTTOM</v>
      </c>
      <c r="M933" s="6">
        <f t="shared" si="1"/>
        <v>1</v>
      </c>
      <c r="N933" s="6" t="str">
        <f t="shared" si="2"/>
        <v>Gen X</v>
      </c>
      <c r="O933" s="6" t="str">
        <f t="shared" si="3"/>
        <v>Low Income</v>
      </c>
    </row>
    <row r="934" hidden="1">
      <c r="A934" s="1">
        <v>100932.0</v>
      </c>
      <c r="B934" s="1">
        <v>28.0</v>
      </c>
      <c r="C934" s="1">
        <v>29000.0</v>
      </c>
      <c r="D934" s="1" t="s">
        <v>23</v>
      </c>
      <c r="E934" s="1">
        <v>8406.8</v>
      </c>
      <c r="F934" s="1">
        <v>3.0</v>
      </c>
      <c r="G934" s="1">
        <v>17.0</v>
      </c>
      <c r="H934" s="1">
        <v>12.0</v>
      </c>
      <c r="I934" s="1" t="s">
        <v>22</v>
      </c>
      <c r="J934" s="1">
        <v>0.145</v>
      </c>
      <c r="K934" s="1">
        <v>0.852</v>
      </c>
      <c r="L934" s="6" t="str">
        <f>if(J934&gt;QUARTILE!$B$3, "TOP", if(J934&lt;QUARTILE!$B$4, "BOTTOM", 0))</f>
        <v>BOTTOM</v>
      </c>
      <c r="M934" s="6">
        <f t="shared" si="1"/>
        <v>2</v>
      </c>
      <c r="N934" s="6" t="str">
        <f t="shared" si="2"/>
        <v>Millenial</v>
      </c>
      <c r="O934" s="6" t="str">
        <f t="shared" si="3"/>
        <v>Low Income</v>
      </c>
    </row>
    <row r="935" hidden="1">
      <c r="A935" s="1">
        <v>100933.0</v>
      </c>
      <c r="B935" s="1">
        <v>77.0</v>
      </c>
      <c r="C935" s="1">
        <v>71000.0</v>
      </c>
      <c r="D935" s="1" t="s">
        <v>23</v>
      </c>
      <c r="E935" s="1">
        <v>22526.95</v>
      </c>
      <c r="F935" s="1">
        <v>3.0</v>
      </c>
      <c r="G935" s="1">
        <v>26.0</v>
      </c>
      <c r="H935" s="1">
        <v>7.0</v>
      </c>
      <c r="I935" s="1" t="s">
        <v>22</v>
      </c>
      <c r="J935" s="1">
        <v>0.418</v>
      </c>
      <c r="K935" s="1">
        <v>0.107</v>
      </c>
      <c r="L935" s="6">
        <f>if(J935&gt;QUARTILE!$B$3, "TOP", if(J935&lt;QUARTILE!$B$4, "BOTTOM", 0))</f>
        <v>0</v>
      </c>
      <c r="M935" s="6">
        <f t="shared" si="1"/>
        <v>2</v>
      </c>
      <c r="N935" s="6" t="str">
        <f t="shared" si="2"/>
        <v>Baby Boomer</v>
      </c>
      <c r="O935" s="6" t="str">
        <f t="shared" si="3"/>
        <v>Medium Income</v>
      </c>
    </row>
    <row r="936" hidden="1">
      <c r="A936" s="1">
        <v>100934.0</v>
      </c>
      <c r="B936" s="1">
        <v>54.0</v>
      </c>
      <c r="C936" s="1">
        <v>14000.0</v>
      </c>
      <c r="D936" s="1" t="s">
        <v>27</v>
      </c>
      <c r="E936" s="1">
        <v>2063.33</v>
      </c>
      <c r="F936" s="1">
        <v>3.0</v>
      </c>
      <c r="G936" s="1">
        <v>17.0</v>
      </c>
      <c r="H936" s="1">
        <v>2.0</v>
      </c>
      <c r="I936" s="1" t="s">
        <v>22</v>
      </c>
      <c r="J936" s="1">
        <v>0.305</v>
      </c>
      <c r="K936" s="1">
        <v>0.471</v>
      </c>
      <c r="L936" s="6" t="str">
        <f>if(J936&gt;QUARTILE!$B$3, "TOP", if(J936&lt;QUARTILE!$B$4, "BOTTOM", 0))</f>
        <v>BOTTOM</v>
      </c>
      <c r="M936" s="6">
        <f t="shared" si="1"/>
        <v>2</v>
      </c>
      <c r="N936" s="6" t="str">
        <f t="shared" si="2"/>
        <v>Gen X</v>
      </c>
      <c r="O936" s="6" t="str">
        <f t="shared" si="3"/>
        <v>Low Income</v>
      </c>
    </row>
    <row r="937" hidden="1">
      <c r="A937" s="1">
        <v>100935.0</v>
      </c>
      <c r="B937" s="1">
        <v>53.0</v>
      </c>
      <c r="C937" s="1">
        <v>7000.0</v>
      </c>
      <c r="D937" s="1" t="s">
        <v>23</v>
      </c>
      <c r="E937" s="1">
        <v>2722.16</v>
      </c>
      <c r="F937" s="1">
        <v>4.0</v>
      </c>
      <c r="G937" s="1">
        <v>25.0</v>
      </c>
      <c r="H937" s="1">
        <v>10.0</v>
      </c>
      <c r="I937" s="1" t="s">
        <v>22</v>
      </c>
      <c r="J937" s="1">
        <v>0.384</v>
      </c>
      <c r="K937" s="1">
        <v>0.46</v>
      </c>
      <c r="L937" s="6">
        <f>if(J937&gt;QUARTILE!$B$3, "TOP", if(J937&lt;QUARTILE!$B$4, "BOTTOM", 0))</f>
        <v>0</v>
      </c>
      <c r="M937" s="6">
        <f t="shared" si="1"/>
        <v>2</v>
      </c>
      <c r="N937" s="6" t="str">
        <f t="shared" si="2"/>
        <v>Gen X</v>
      </c>
      <c r="O937" s="6" t="str">
        <f t="shared" si="3"/>
        <v>Low Income</v>
      </c>
    </row>
    <row r="938" hidden="1">
      <c r="A938" s="1">
        <v>100936.0</v>
      </c>
      <c r="B938" s="1">
        <v>52.0</v>
      </c>
      <c r="C938" s="1">
        <v>15000.0</v>
      </c>
      <c r="D938" s="1" t="s">
        <v>23</v>
      </c>
      <c r="E938" s="1">
        <v>1272.99</v>
      </c>
      <c r="F938" s="1">
        <v>5.0</v>
      </c>
      <c r="G938" s="1">
        <v>23.0</v>
      </c>
      <c r="H938" s="1">
        <v>4.0</v>
      </c>
      <c r="I938" s="1" t="s">
        <v>22</v>
      </c>
      <c r="J938" s="1">
        <v>0.886</v>
      </c>
      <c r="K938" s="1">
        <v>0.48</v>
      </c>
      <c r="L938" s="6" t="str">
        <f>if(J938&gt;QUARTILE!$B$3, "TOP", if(J938&lt;QUARTILE!$B$4, "BOTTOM", 0))</f>
        <v>TOP</v>
      </c>
      <c r="M938" s="6">
        <f t="shared" si="1"/>
        <v>2</v>
      </c>
      <c r="N938" s="6" t="str">
        <f t="shared" si="2"/>
        <v>Gen X</v>
      </c>
      <c r="O938" s="6" t="str">
        <f t="shared" si="3"/>
        <v>Low Income</v>
      </c>
    </row>
    <row r="939" hidden="1">
      <c r="A939" s="1">
        <v>100937.0</v>
      </c>
      <c r="B939" s="1">
        <v>36.0</v>
      </c>
      <c r="C939" s="1">
        <v>37000.0</v>
      </c>
      <c r="D939" s="1" t="s">
        <v>23</v>
      </c>
      <c r="E939" s="1">
        <v>100000.0</v>
      </c>
      <c r="F939" s="1">
        <v>1.0</v>
      </c>
      <c r="G939" s="1">
        <v>17.0</v>
      </c>
      <c r="H939" s="1">
        <v>8.0</v>
      </c>
      <c r="I939" s="1" t="s">
        <v>18</v>
      </c>
      <c r="J939" s="1">
        <v>0.915</v>
      </c>
      <c r="K939" s="1">
        <v>0.509</v>
      </c>
      <c r="L939" s="6" t="str">
        <f>if(J939&gt;QUARTILE!$B$3, "TOP", if(J939&lt;QUARTILE!$B$4, "BOTTOM", 0))</f>
        <v>TOP</v>
      </c>
      <c r="M939" s="6">
        <f t="shared" si="1"/>
        <v>1</v>
      </c>
      <c r="N939" s="6" t="str">
        <f t="shared" si="2"/>
        <v>Gen X</v>
      </c>
      <c r="O939" s="6" t="str">
        <f t="shared" si="3"/>
        <v>Low Income</v>
      </c>
    </row>
    <row r="940" hidden="1">
      <c r="A940" s="1">
        <v>100938.0</v>
      </c>
      <c r="B940" s="1">
        <v>37.0</v>
      </c>
      <c r="C940" s="1">
        <v>17000.0</v>
      </c>
      <c r="D940" s="1" t="s">
        <v>17</v>
      </c>
      <c r="E940" s="1">
        <v>9790.31</v>
      </c>
      <c r="F940" s="1">
        <v>3.0</v>
      </c>
      <c r="G940" s="1">
        <v>23.0</v>
      </c>
      <c r="H940" s="1">
        <v>4.0</v>
      </c>
      <c r="I940" s="1" t="s">
        <v>22</v>
      </c>
      <c r="J940" s="1">
        <v>0.496</v>
      </c>
      <c r="K940" s="1">
        <v>0.702</v>
      </c>
      <c r="L940" s="6">
        <f>if(J940&gt;QUARTILE!$B$3, "TOP", if(J940&lt;QUARTILE!$B$4, "BOTTOM", 0))</f>
        <v>0</v>
      </c>
      <c r="M940" s="6">
        <f t="shared" si="1"/>
        <v>2</v>
      </c>
      <c r="N940" s="6" t="str">
        <f t="shared" si="2"/>
        <v>Gen X</v>
      </c>
      <c r="O940" s="6" t="str">
        <f t="shared" si="3"/>
        <v>Low Income</v>
      </c>
    </row>
    <row r="941" hidden="1">
      <c r="A941" s="1">
        <v>100939.0</v>
      </c>
      <c r="B941" s="1">
        <v>74.0</v>
      </c>
      <c r="C941" s="1">
        <v>13000.0</v>
      </c>
      <c r="D941" s="1" t="s">
        <v>27</v>
      </c>
      <c r="E941" s="1">
        <v>47245.68</v>
      </c>
      <c r="F941" s="1">
        <v>5.0</v>
      </c>
      <c r="G941" s="1">
        <v>16.0</v>
      </c>
      <c r="H941" s="1">
        <v>2.0</v>
      </c>
      <c r="I941" s="1" t="s">
        <v>18</v>
      </c>
      <c r="J941" s="1">
        <v>0.544</v>
      </c>
      <c r="K941" s="1">
        <v>0.0</v>
      </c>
      <c r="L941" s="6">
        <f>if(J941&gt;QUARTILE!$B$3, "TOP", if(J941&lt;QUARTILE!$B$4, "BOTTOM", 0))</f>
        <v>0</v>
      </c>
      <c r="M941" s="6">
        <f t="shared" si="1"/>
        <v>1</v>
      </c>
      <c r="N941" s="6" t="str">
        <f t="shared" si="2"/>
        <v>Baby Boomer</v>
      </c>
      <c r="O941" s="6" t="str">
        <f t="shared" si="3"/>
        <v>Low Income</v>
      </c>
    </row>
    <row r="942" hidden="1">
      <c r="A942" s="1">
        <v>100940.0</v>
      </c>
      <c r="B942" s="1">
        <v>35.0</v>
      </c>
      <c r="C942" s="1">
        <v>22000.0</v>
      </c>
      <c r="D942" s="1" t="s">
        <v>23</v>
      </c>
      <c r="E942" s="1">
        <v>6951.07</v>
      </c>
      <c r="F942" s="1">
        <v>2.0</v>
      </c>
      <c r="G942" s="1">
        <v>25.0</v>
      </c>
      <c r="H942" s="1">
        <v>12.0</v>
      </c>
      <c r="I942" s="1" t="s">
        <v>18</v>
      </c>
      <c r="J942" s="1">
        <v>0.428</v>
      </c>
      <c r="K942" s="1">
        <v>0.031</v>
      </c>
      <c r="L942" s="6">
        <f>if(J942&gt;QUARTILE!$B$3, "TOP", if(J942&lt;QUARTILE!$B$4, "BOTTOM", 0))</f>
        <v>0</v>
      </c>
      <c r="M942" s="6">
        <f t="shared" si="1"/>
        <v>1</v>
      </c>
      <c r="N942" s="6" t="str">
        <f t="shared" si="2"/>
        <v>Gen X</v>
      </c>
      <c r="O942" s="6" t="str">
        <f t="shared" si="3"/>
        <v>Low Income</v>
      </c>
    </row>
    <row r="943" hidden="1">
      <c r="A943" s="1">
        <v>100941.0</v>
      </c>
      <c r="B943" s="1">
        <v>64.0</v>
      </c>
      <c r="C943" s="1">
        <v>25000.0</v>
      </c>
      <c r="D943" s="1" t="s">
        <v>25</v>
      </c>
      <c r="E943" s="1">
        <v>27983.75</v>
      </c>
      <c r="F943" s="1">
        <v>2.0</v>
      </c>
      <c r="G943" s="1">
        <v>29.0</v>
      </c>
      <c r="H943" s="1">
        <v>5.0</v>
      </c>
      <c r="I943" s="1" t="s">
        <v>22</v>
      </c>
      <c r="J943" s="1">
        <v>0.064</v>
      </c>
      <c r="K943" s="1">
        <v>0.612</v>
      </c>
      <c r="L943" s="6" t="str">
        <f>if(J943&gt;QUARTILE!$B$3, "TOP", if(J943&lt;QUARTILE!$B$4, "BOTTOM", 0))</f>
        <v>BOTTOM</v>
      </c>
      <c r="M943" s="6">
        <f t="shared" si="1"/>
        <v>2</v>
      </c>
      <c r="N943" s="6" t="str">
        <f t="shared" si="2"/>
        <v>Baby Boomer</v>
      </c>
      <c r="O943" s="6" t="str">
        <f t="shared" si="3"/>
        <v>Low Income</v>
      </c>
    </row>
    <row r="944" hidden="1">
      <c r="A944" s="1">
        <v>100942.0</v>
      </c>
      <c r="B944" s="1">
        <v>58.0</v>
      </c>
      <c r="C944" s="1">
        <v>10000.0</v>
      </c>
      <c r="D944" s="1" t="s">
        <v>23</v>
      </c>
      <c r="E944" s="1">
        <v>4945.31</v>
      </c>
      <c r="F944" s="1">
        <v>1.0</v>
      </c>
      <c r="G944" s="1">
        <v>24.0</v>
      </c>
      <c r="H944" s="1">
        <v>4.0</v>
      </c>
      <c r="I944" s="1" t="s">
        <v>22</v>
      </c>
      <c r="J944" s="1">
        <v>0.97</v>
      </c>
      <c r="K944" s="1">
        <v>0.182</v>
      </c>
      <c r="L944" s="6" t="str">
        <f>if(J944&gt;QUARTILE!$B$3, "TOP", if(J944&lt;QUARTILE!$B$4, "BOTTOM", 0))</f>
        <v>TOP</v>
      </c>
      <c r="M944" s="6">
        <f t="shared" si="1"/>
        <v>2</v>
      </c>
      <c r="N944" s="6" t="str">
        <f t="shared" si="2"/>
        <v>Gen X</v>
      </c>
      <c r="O944" s="6" t="str">
        <f t="shared" si="3"/>
        <v>Low Income</v>
      </c>
    </row>
    <row r="945" hidden="1">
      <c r="A945" s="1">
        <v>100943.0</v>
      </c>
      <c r="B945" s="1">
        <v>66.0</v>
      </c>
      <c r="C945" s="1">
        <v>19000.0</v>
      </c>
      <c r="D945" s="1" t="s">
        <v>27</v>
      </c>
      <c r="E945" s="1">
        <v>13796.04</v>
      </c>
      <c r="F945" s="1">
        <v>3.0</v>
      </c>
      <c r="G945" s="1">
        <v>24.0</v>
      </c>
      <c r="H945" s="1">
        <v>4.0</v>
      </c>
      <c r="I945" s="1" t="s">
        <v>22</v>
      </c>
      <c r="J945" s="1">
        <v>0.291</v>
      </c>
      <c r="K945" s="1">
        <v>0.832</v>
      </c>
      <c r="L945" s="6" t="str">
        <f>if(J945&gt;QUARTILE!$B$3, "TOP", if(J945&lt;QUARTILE!$B$4, "BOTTOM", 0))</f>
        <v>BOTTOM</v>
      </c>
      <c r="M945" s="6">
        <f t="shared" si="1"/>
        <v>2</v>
      </c>
      <c r="N945" s="6" t="str">
        <f t="shared" si="2"/>
        <v>Baby Boomer</v>
      </c>
      <c r="O945" s="6" t="str">
        <f t="shared" si="3"/>
        <v>Low Income</v>
      </c>
    </row>
    <row r="946" hidden="1">
      <c r="A946" s="1">
        <v>100944.0</v>
      </c>
      <c r="B946" s="1">
        <v>31.0</v>
      </c>
      <c r="C946" s="1">
        <v>16000.0</v>
      </c>
      <c r="D946" s="1" t="s">
        <v>27</v>
      </c>
      <c r="E946" s="1">
        <v>34815.52</v>
      </c>
      <c r="F946" s="1">
        <v>2.0</v>
      </c>
      <c r="G946" s="1">
        <v>21.0</v>
      </c>
      <c r="H946" s="1">
        <v>16.0</v>
      </c>
      <c r="I946" s="1" t="s">
        <v>18</v>
      </c>
      <c r="J946" s="1">
        <v>0.942</v>
      </c>
      <c r="K946" s="1">
        <v>0.528</v>
      </c>
      <c r="L946" s="6" t="str">
        <f>if(J946&gt;QUARTILE!$B$3, "TOP", if(J946&lt;QUARTILE!$B$4, "BOTTOM", 0))</f>
        <v>TOP</v>
      </c>
      <c r="M946" s="6">
        <f t="shared" si="1"/>
        <v>1</v>
      </c>
      <c r="N946" s="6" t="str">
        <f t="shared" si="2"/>
        <v>Gen X</v>
      </c>
      <c r="O946" s="6" t="str">
        <f t="shared" si="3"/>
        <v>Low Income</v>
      </c>
    </row>
    <row r="947" hidden="1">
      <c r="A947" s="1">
        <v>100945.0</v>
      </c>
      <c r="B947" s="1">
        <v>32.0</v>
      </c>
      <c r="C947" s="1">
        <v>15000.0</v>
      </c>
      <c r="D947" s="1" t="s">
        <v>17</v>
      </c>
      <c r="E947" s="1">
        <v>33892.77</v>
      </c>
      <c r="F947" s="1">
        <v>5.0</v>
      </c>
      <c r="G947" s="1">
        <v>16.0</v>
      </c>
      <c r="H947" s="1">
        <v>9.0</v>
      </c>
      <c r="I947" s="1" t="s">
        <v>18</v>
      </c>
      <c r="J947" s="1">
        <v>0.841</v>
      </c>
      <c r="K947" s="1">
        <v>0.83</v>
      </c>
      <c r="L947" s="6" t="str">
        <f>if(J947&gt;QUARTILE!$B$3, "TOP", if(J947&lt;QUARTILE!$B$4, "BOTTOM", 0))</f>
        <v>TOP</v>
      </c>
      <c r="M947" s="6">
        <f t="shared" si="1"/>
        <v>1</v>
      </c>
      <c r="N947" s="6" t="str">
        <f t="shared" si="2"/>
        <v>Gen X</v>
      </c>
      <c r="O947" s="6" t="str">
        <f t="shared" si="3"/>
        <v>Low Income</v>
      </c>
    </row>
    <row r="948" hidden="1">
      <c r="A948" s="1">
        <v>100946.0</v>
      </c>
      <c r="B948" s="1">
        <v>48.0</v>
      </c>
      <c r="C948" s="1">
        <v>12000.0</v>
      </c>
      <c r="D948" s="1" t="s">
        <v>25</v>
      </c>
      <c r="E948" s="1">
        <v>31624.85</v>
      </c>
      <c r="F948" s="1">
        <v>5.0</v>
      </c>
      <c r="G948" s="1">
        <v>15.0</v>
      </c>
      <c r="H948" s="1">
        <v>16.0</v>
      </c>
      <c r="I948" s="1" t="s">
        <v>22</v>
      </c>
      <c r="J948" s="1">
        <v>0.264</v>
      </c>
      <c r="K948" s="1">
        <v>0.578</v>
      </c>
      <c r="L948" s="6" t="str">
        <f>if(J948&gt;QUARTILE!$B$3, "TOP", if(J948&lt;QUARTILE!$B$4, "BOTTOM", 0))</f>
        <v>BOTTOM</v>
      </c>
      <c r="M948" s="6">
        <f t="shared" si="1"/>
        <v>2</v>
      </c>
      <c r="N948" s="6" t="str">
        <f t="shared" si="2"/>
        <v>Gen X</v>
      </c>
      <c r="O948" s="6" t="str">
        <f t="shared" si="3"/>
        <v>Low Income</v>
      </c>
    </row>
    <row r="949" hidden="1">
      <c r="A949" s="1">
        <v>100947.0</v>
      </c>
      <c r="B949" s="1">
        <v>18.0</v>
      </c>
      <c r="C949" s="1">
        <v>39000.0</v>
      </c>
      <c r="D949" s="1" t="s">
        <v>31</v>
      </c>
      <c r="E949" s="1">
        <v>34715.27</v>
      </c>
      <c r="F949" s="1">
        <v>2.0</v>
      </c>
      <c r="G949" s="1">
        <v>17.0</v>
      </c>
      <c r="H949" s="1">
        <v>15.0</v>
      </c>
      <c r="I949" s="1" t="s">
        <v>18</v>
      </c>
      <c r="J949" s="1">
        <v>0.413</v>
      </c>
      <c r="K949" s="1">
        <v>0.0</v>
      </c>
      <c r="L949" s="6">
        <f>if(J949&gt;QUARTILE!$B$3, "TOP", if(J949&lt;QUARTILE!$B$4, "BOTTOM", 0))</f>
        <v>0</v>
      </c>
      <c r="M949" s="6">
        <f t="shared" si="1"/>
        <v>1</v>
      </c>
      <c r="N949" s="6" t="str">
        <f t="shared" si="2"/>
        <v>Millenial</v>
      </c>
      <c r="O949" s="6" t="str">
        <f t="shared" si="3"/>
        <v>Low Income</v>
      </c>
    </row>
    <row r="950" hidden="1">
      <c r="A950" s="1">
        <v>100948.0</v>
      </c>
      <c r="B950" s="1">
        <v>70.0</v>
      </c>
      <c r="C950" s="1">
        <v>15000.0</v>
      </c>
      <c r="D950" s="1" t="s">
        <v>30</v>
      </c>
      <c r="E950" s="1">
        <v>4751.75</v>
      </c>
      <c r="F950" s="1">
        <v>3.0</v>
      </c>
      <c r="G950" s="1">
        <v>27.0</v>
      </c>
      <c r="H950" s="1">
        <v>8.0</v>
      </c>
      <c r="I950" s="1" t="s">
        <v>22</v>
      </c>
      <c r="J950" s="1">
        <v>0.485</v>
      </c>
      <c r="K950" s="1">
        <v>0.171</v>
      </c>
      <c r="L950" s="6">
        <f>if(J950&gt;QUARTILE!$B$3, "TOP", if(J950&lt;QUARTILE!$B$4, "BOTTOM", 0))</f>
        <v>0</v>
      </c>
      <c r="M950" s="6">
        <f t="shared" si="1"/>
        <v>2</v>
      </c>
      <c r="N950" s="6" t="str">
        <f t="shared" si="2"/>
        <v>Baby Boomer</v>
      </c>
      <c r="O950" s="6" t="str">
        <f t="shared" si="3"/>
        <v>Low Income</v>
      </c>
    </row>
    <row r="951" hidden="1">
      <c r="A951" s="1">
        <v>100949.0</v>
      </c>
      <c r="B951" s="1">
        <v>71.0</v>
      </c>
      <c r="C951" s="1">
        <v>7000.0</v>
      </c>
      <c r="D951" s="1" t="s">
        <v>21</v>
      </c>
      <c r="E951" s="1">
        <v>13163.95</v>
      </c>
      <c r="F951" s="1">
        <v>1.0</v>
      </c>
      <c r="G951" s="1">
        <v>16.0</v>
      </c>
      <c r="H951" s="1">
        <v>4.0</v>
      </c>
      <c r="I951" s="1" t="s">
        <v>22</v>
      </c>
      <c r="J951" s="1">
        <v>0.262</v>
      </c>
      <c r="K951" s="1">
        <v>0.047</v>
      </c>
      <c r="L951" s="6" t="str">
        <f>if(J951&gt;QUARTILE!$B$3, "TOP", if(J951&lt;QUARTILE!$B$4, "BOTTOM", 0))</f>
        <v>BOTTOM</v>
      </c>
      <c r="M951" s="6">
        <f t="shared" si="1"/>
        <v>2</v>
      </c>
      <c r="N951" s="6" t="str">
        <f t="shared" si="2"/>
        <v>Baby Boomer</v>
      </c>
      <c r="O951" s="6" t="str">
        <f t="shared" si="3"/>
        <v>Low Income</v>
      </c>
    </row>
    <row r="952" hidden="1">
      <c r="A952" s="1">
        <v>100950.0</v>
      </c>
      <c r="B952" s="1">
        <v>71.0</v>
      </c>
      <c r="C952" s="1">
        <v>26000.0</v>
      </c>
      <c r="D952" s="1" t="s">
        <v>25</v>
      </c>
      <c r="E952" s="1">
        <v>13266.78</v>
      </c>
      <c r="F952" s="1">
        <v>3.0</v>
      </c>
      <c r="G952" s="1">
        <v>23.0</v>
      </c>
      <c r="H952" s="1">
        <v>6.0</v>
      </c>
      <c r="I952" s="1" t="s">
        <v>22</v>
      </c>
      <c r="J952" s="1">
        <v>0.452</v>
      </c>
      <c r="K952" s="1">
        <v>0.741</v>
      </c>
      <c r="L952" s="6">
        <f>if(J952&gt;QUARTILE!$B$3, "TOP", if(J952&lt;QUARTILE!$B$4, "BOTTOM", 0))</f>
        <v>0</v>
      </c>
      <c r="M952" s="6">
        <f t="shared" si="1"/>
        <v>2</v>
      </c>
      <c r="N952" s="6" t="str">
        <f t="shared" si="2"/>
        <v>Baby Boomer</v>
      </c>
      <c r="O952" s="6" t="str">
        <f t="shared" si="3"/>
        <v>Low Income</v>
      </c>
    </row>
    <row r="953" hidden="1">
      <c r="A953" s="1">
        <v>100951.0</v>
      </c>
      <c r="B953" s="1">
        <v>20.0</v>
      </c>
      <c r="C953" s="1">
        <v>34000.0</v>
      </c>
      <c r="D953" s="1" t="s">
        <v>25</v>
      </c>
      <c r="E953" s="1">
        <v>44237.07</v>
      </c>
      <c r="F953" s="1">
        <v>4.0</v>
      </c>
      <c r="G953" s="1">
        <v>14.0</v>
      </c>
      <c r="H953" s="1">
        <v>23.0</v>
      </c>
      <c r="I953" s="1" t="s">
        <v>26</v>
      </c>
      <c r="J953" s="1">
        <v>0.632</v>
      </c>
      <c r="K953" s="1">
        <v>0.0</v>
      </c>
      <c r="L953" s="6">
        <f>if(J953&gt;QUARTILE!$B$3, "TOP", if(J953&lt;QUARTILE!$B$4, "BOTTOM", 0))</f>
        <v>0</v>
      </c>
      <c r="M953" s="6">
        <f t="shared" si="1"/>
        <v>3</v>
      </c>
      <c r="N953" s="6" t="str">
        <f t="shared" si="2"/>
        <v>Millenial</v>
      </c>
      <c r="O953" s="6" t="str">
        <f t="shared" si="3"/>
        <v>Low Income</v>
      </c>
    </row>
    <row r="954" hidden="1">
      <c r="A954" s="1">
        <v>100952.0</v>
      </c>
      <c r="B954" s="1">
        <v>33.0</v>
      </c>
      <c r="C954" s="1">
        <v>14000.0</v>
      </c>
      <c r="D954" s="1" t="s">
        <v>25</v>
      </c>
      <c r="E954" s="1">
        <v>7044.89</v>
      </c>
      <c r="F954" s="1">
        <v>2.0</v>
      </c>
      <c r="G954" s="1">
        <v>17.0</v>
      </c>
      <c r="H954" s="1">
        <v>11.0</v>
      </c>
      <c r="I954" s="1" t="s">
        <v>22</v>
      </c>
      <c r="J954" s="1">
        <v>0.686</v>
      </c>
      <c r="K954" s="1">
        <v>0.664</v>
      </c>
      <c r="L954" s="6">
        <f>if(J954&gt;QUARTILE!$B$3, "TOP", if(J954&lt;QUARTILE!$B$4, "BOTTOM", 0))</f>
        <v>0</v>
      </c>
      <c r="M954" s="6">
        <f t="shared" si="1"/>
        <v>2</v>
      </c>
      <c r="N954" s="6" t="str">
        <f t="shared" si="2"/>
        <v>Gen X</v>
      </c>
      <c r="O954" s="6" t="str">
        <f t="shared" si="3"/>
        <v>Low Income</v>
      </c>
    </row>
    <row r="955" hidden="1">
      <c r="A955" s="1">
        <v>100953.0</v>
      </c>
      <c r="B955" s="1">
        <v>40.0</v>
      </c>
      <c r="C955" s="1">
        <v>16000.0</v>
      </c>
      <c r="D955" s="1" t="s">
        <v>23</v>
      </c>
      <c r="E955" s="1">
        <v>53617.23</v>
      </c>
      <c r="F955" s="1">
        <v>4.0</v>
      </c>
      <c r="G955" s="1">
        <v>13.0</v>
      </c>
      <c r="H955" s="1">
        <v>3.0</v>
      </c>
      <c r="I955" s="1" t="s">
        <v>18</v>
      </c>
      <c r="J955" s="1">
        <v>0.511</v>
      </c>
      <c r="K955" s="1">
        <v>0.405</v>
      </c>
      <c r="L955" s="6">
        <f>if(J955&gt;QUARTILE!$B$3, "TOP", if(J955&lt;QUARTILE!$B$4, "BOTTOM", 0))</f>
        <v>0</v>
      </c>
      <c r="M955" s="6">
        <f t="shared" si="1"/>
        <v>1</v>
      </c>
      <c r="N955" s="6" t="str">
        <f t="shared" si="2"/>
        <v>Gen X</v>
      </c>
      <c r="O955" s="6" t="str">
        <f t="shared" si="3"/>
        <v>Low Income</v>
      </c>
    </row>
    <row r="956" hidden="1">
      <c r="A956" s="1">
        <v>100954.0</v>
      </c>
      <c r="B956" s="1">
        <v>74.0</v>
      </c>
      <c r="C956" s="1">
        <v>15000.0</v>
      </c>
      <c r="D956" s="1" t="s">
        <v>23</v>
      </c>
      <c r="E956" s="1">
        <v>11985.7</v>
      </c>
      <c r="F956" s="1">
        <v>2.0</v>
      </c>
      <c r="G956" s="1">
        <v>23.0</v>
      </c>
      <c r="H956" s="1">
        <v>4.0</v>
      </c>
      <c r="I956" s="1" t="s">
        <v>22</v>
      </c>
      <c r="J956" s="1">
        <v>0.396</v>
      </c>
      <c r="K956" s="1">
        <v>0.633</v>
      </c>
      <c r="L956" s="6">
        <f>if(J956&gt;QUARTILE!$B$3, "TOP", if(J956&lt;QUARTILE!$B$4, "BOTTOM", 0))</f>
        <v>0</v>
      </c>
      <c r="M956" s="6">
        <f t="shared" si="1"/>
        <v>2</v>
      </c>
      <c r="N956" s="6" t="str">
        <f t="shared" si="2"/>
        <v>Baby Boomer</v>
      </c>
      <c r="O956" s="6" t="str">
        <f t="shared" si="3"/>
        <v>Low Income</v>
      </c>
    </row>
    <row r="957" hidden="1">
      <c r="A957" s="1">
        <v>100955.0</v>
      </c>
      <c r="B957" s="1">
        <v>28.0</v>
      </c>
      <c r="C957" s="1">
        <v>18000.0</v>
      </c>
      <c r="D957" s="1" t="s">
        <v>27</v>
      </c>
      <c r="E957" s="1">
        <v>22160.35</v>
      </c>
      <c r="F957" s="1">
        <v>1.0</v>
      </c>
      <c r="G957" s="1">
        <v>12.0</v>
      </c>
      <c r="H957" s="1">
        <v>19.0</v>
      </c>
      <c r="I957" s="1" t="s">
        <v>18</v>
      </c>
      <c r="J957" s="1">
        <v>0.272</v>
      </c>
      <c r="K957" s="1">
        <v>0.509</v>
      </c>
      <c r="L957" s="6" t="str">
        <f>if(J957&gt;QUARTILE!$B$3, "TOP", if(J957&lt;QUARTILE!$B$4, "BOTTOM", 0))</f>
        <v>BOTTOM</v>
      </c>
      <c r="M957" s="6">
        <f t="shared" si="1"/>
        <v>1</v>
      </c>
      <c r="N957" s="6" t="str">
        <f t="shared" si="2"/>
        <v>Millenial</v>
      </c>
      <c r="O957" s="6" t="str">
        <f t="shared" si="3"/>
        <v>Low Income</v>
      </c>
    </row>
    <row r="958" hidden="1">
      <c r="A958" s="1">
        <v>100956.0</v>
      </c>
      <c r="B958" s="1">
        <v>29.0</v>
      </c>
      <c r="C958" s="1">
        <v>43000.0</v>
      </c>
      <c r="D958" s="1" t="s">
        <v>27</v>
      </c>
      <c r="E958" s="1">
        <v>6263.64</v>
      </c>
      <c r="F958" s="1">
        <v>3.0</v>
      </c>
      <c r="G958" s="1">
        <v>27.0</v>
      </c>
      <c r="H958" s="1">
        <v>12.0</v>
      </c>
      <c r="I958" s="1" t="s">
        <v>18</v>
      </c>
      <c r="J958" s="1">
        <v>0.802</v>
      </c>
      <c r="K958" s="1">
        <v>0.013</v>
      </c>
      <c r="L958" s="6">
        <f>if(J958&gt;QUARTILE!$B$3, "TOP", if(J958&lt;QUARTILE!$B$4, "BOTTOM", 0))</f>
        <v>0</v>
      </c>
      <c r="M958" s="6">
        <f t="shared" si="1"/>
        <v>1</v>
      </c>
      <c r="N958" s="6" t="str">
        <f t="shared" si="2"/>
        <v>Millenial</v>
      </c>
      <c r="O958" s="6" t="str">
        <f t="shared" si="3"/>
        <v>Low Income</v>
      </c>
    </row>
    <row r="959" hidden="1">
      <c r="A959" s="1">
        <v>100957.0</v>
      </c>
      <c r="B959" s="1">
        <v>27.0</v>
      </c>
      <c r="C959" s="1">
        <v>21000.0</v>
      </c>
      <c r="D959" s="1" t="s">
        <v>21</v>
      </c>
      <c r="E959" s="1">
        <v>10562.76</v>
      </c>
      <c r="F959" s="1">
        <v>3.0</v>
      </c>
      <c r="G959" s="1">
        <v>29.0</v>
      </c>
      <c r="H959" s="1">
        <v>21.0</v>
      </c>
      <c r="I959" s="1" t="s">
        <v>26</v>
      </c>
      <c r="J959" s="1">
        <v>0.846</v>
      </c>
      <c r="K959" s="1">
        <v>0.153</v>
      </c>
      <c r="L959" s="6" t="str">
        <f>if(J959&gt;QUARTILE!$B$3, "TOP", if(J959&lt;QUARTILE!$B$4, "BOTTOM", 0))</f>
        <v>TOP</v>
      </c>
      <c r="M959" s="6">
        <f t="shared" si="1"/>
        <v>3</v>
      </c>
      <c r="N959" s="6" t="str">
        <f t="shared" si="2"/>
        <v>Millenial</v>
      </c>
      <c r="O959" s="6" t="str">
        <f t="shared" si="3"/>
        <v>Low Income</v>
      </c>
    </row>
    <row r="960" hidden="1">
      <c r="A960" s="1">
        <v>100958.0</v>
      </c>
      <c r="B960" s="1">
        <v>49.0</v>
      </c>
      <c r="C960" s="1">
        <v>36000.0</v>
      </c>
      <c r="D960" s="1" t="s">
        <v>23</v>
      </c>
      <c r="E960" s="1">
        <v>24743.76</v>
      </c>
      <c r="F960" s="1">
        <v>2.0</v>
      </c>
      <c r="G960" s="1">
        <v>22.0</v>
      </c>
      <c r="H960" s="1">
        <v>9.0</v>
      </c>
      <c r="I960" s="1" t="s">
        <v>22</v>
      </c>
      <c r="J960" s="1">
        <v>0.771</v>
      </c>
      <c r="K960" s="1">
        <v>0.885</v>
      </c>
      <c r="L960" s="6">
        <f>if(J960&gt;QUARTILE!$B$3, "TOP", if(J960&lt;QUARTILE!$B$4, "BOTTOM", 0))</f>
        <v>0</v>
      </c>
      <c r="M960" s="6">
        <f t="shared" si="1"/>
        <v>2</v>
      </c>
      <c r="N960" s="6" t="str">
        <f t="shared" si="2"/>
        <v>Gen X</v>
      </c>
      <c r="O960" s="6" t="str">
        <f t="shared" si="3"/>
        <v>Low Income</v>
      </c>
    </row>
    <row r="961" hidden="1">
      <c r="A961" s="1">
        <v>100959.0</v>
      </c>
      <c r="B961" s="1">
        <v>33.0</v>
      </c>
      <c r="C961" s="1">
        <v>12000.0</v>
      </c>
      <c r="D961" s="1" t="s">
        <v>23</v>
      </c>
      <c r="E961" s="1">
        <v>14379.44</v>
      </c>
      <c r="F961" s="1">
        <v>5.0</v>
      </c>
      <c r="G961" s="1">
        <v>22.0</v>
      </c>
      <c r="H961" s="1">
        <v>14.0</v>
      </c>
      <c r="I961" s="1" t="s">
        <v>22</v>
      </c>
      <c r="J961" s="1">
        <v>0.444</v>
      </c>
      <c r="K961" s="1">
        <v>0.879</v>
      </c>
      <c r="L961" s="6">
        <f>if(J961&gt;QUARTILE!$B$3, "TOP", if(J961&lt;QUARTILE!$B$4, "BOTTOM", 0))</f>
        <v>0</v>
      </c>
      <c r="M961" s="6">
        <f t="shared" si="1"/>
        <v>2</v>
      </c>
      <c r="N961" s="6" t="str">
        <f t="shared" si="2"/>
        <v>Gen X</v>
      </c>
      <c r="O961" s="6" t="str">
        <f t="shared" si="3"/>
        <v>Low Income</v>
      </c>
    </row>
    <row r="962" hidden="1">
      <c r="A962" s="1">
        <v>100960.0</v>
      </c>
      <c r="B962" s="1">
        <v>25.0</v>
      </c>
      <c r="C962" s="1">
        <v>17000.0</v>
      </c>
      <c r="D962" s="1" t="s">
        <v>17</v>
      </c>
      <c r="E962" s="1">
        <v>53388.52</v>
      </c>
      <c r="F962" s="1">
        <v>4.0</v>
      </c>
      <c r="G962" s="1">
        <v>21.0</v>
      </c>
      <c r="H962" s="1">
        <v>9.0</v>
      </c>
      <c r="I962" s="1" t="s">
        <v>18</v>
      </c>
      <c r="J962" s="1">
        <v>0.939</v>
      </c>
      <c r="K962" s="1">
        <v>0.0</v>
      </c>
      <c r="L962" s="6" t="str">
        <f>if(J962&gt;QUARTILE!$B$3, "TOP", if(J962&lt;QUARTILE!$B$4, "BOTTOM", 0))</f>
        <v>TOP</v>
      </c>
      <c r="M962" s="6">
        <f t="shared" si="1"/>
        <v>1</v>
      </c>
      <c r="N962" s="6" t="str">
        <f t="shared" si="2"/>
        <v>Millenial</v>
      </c>
      <c r="O962" s="6" t="str">
        <f t="shared" si="3"/>
        <v>Low Income</v>
      </c>
    </row>
    <row r="963" hidden="1">
      <c r="A963" s="1">
        <v>100961.0</v>
      </c>
      <c r="B963" s="1">
        <v>55.0</v>
      </c>
      <c r="C963" s="1">
        <v>39000.0</v>
      </c>
      <c r="D963" s="1" t="s">
        <v>25</v>
      </c>
      <c r="E963" s="1">
        <v>26721.53</v>
      </c>
      <c r="F963" s="1">
        <v>3.0</v>
      </c>
      <c r="G963" s="1">
        <v>15.0</v>
      </c>
      <c r="H963" s="1">
        <v>4.0</v>
      </c>
      <c r="I963" s="1" t="s">
        <v>22</v>
      </c>
      <c r="J963" s="1">
        <v>0.466</v>
      </c>
      <c r="K963" s="1">
        <v>0.953</v>
      </c>
      <c r="L963" s="6">
        <f>if(J963&gt;QUARTILE!$B$3, "TOP", if(J963&lt;QUARTILE!$B$4, "BOTTOM", 0))</f>
        <v>0</v>
      </c>
      <c r="M963" s="6">
        <f t="shared" si="1"/>
        <v>2</v>
      </c>
      <c r="N963" s="6" t="str">
        <f t="shared" si="2"/>
        <v>Gen X</v>
      </c>
      <c r="O963" s="6" t="str">
        <f t="shared" si="3"/>
        <v>Low Income</v>
      </c>
    </row>
    <row r="964" hidden="1">
      <c r="A964" s="1">
        <v>100962.0</v>
      </c>
      <c r="B964" s="1">
        <v>29.0</v>
      </c>
      <c r="C964" s="1">
        <v>14000.0</v>
      </c>
      <c r="D964" s="1" t="s">
        <v>23</v>
      </c>
      <c r="E964" s="1">
        <v>16620.75</v>
      </c>
      <c r="F964" s="1">
        <v>3.0</v>
      </c>
      <c r="G964" s="1">
        <v>23.0</v>
      </c>
      <c r="H964" s="1">
        <v>15.0</v>
      </c>
      <c r="I964" s="1" t="s">
        <v>22</v>
      </c>
      <c r="J964" s="1">
        <v>0.226</v>
      </c>
      <c r="K964" s="1">
        <v>0.671</v>
      </c>
      <c r="L964" s="6" t="str">
        <f>if(J964&gt;QUARTILE!$B$3, "TOP", if(J964&lt;QUARTILE!$B$4, "BOTTOM", 0))</f>
        <v>BOTTOM</v>
      </c>
      <c r="M964" s="6">
        <f t="shared" si="1"/>
        <v>2</v>
      </c>
      <c r="N964" s="6" t="str">
        <f t="shared" si="2"/>
        <v>Millenial</v>
      </c>
      <c r="O964" s="6" t="str">
        <f t="shared" si="3"/>
        <v>Low Income</v>
      </c>
    </row>
    <row r="965" hidden="1">
      <c r="A965" s="1">
        <v>100963.0</v>
      </c>
      <c r="B965" s="1">
        <v>41.0</v>
      </c>
      <c r="C965" s="1">
        <v>40000.0</v>
      </c>
      <c r="D965" s="1" t="s">
        <v>31</v>
      </c>
      <c r="E965" s="1">
        <v>43548.98</v>
      </c>
      <c r="F965" s="1">
        <v>2.0</v>
      </c>
      <c r="G965" s="1">
        <v>18.0</v>
      </c>
      <c r="H965" s="1">
        <v>10.0</v>
      </c>
      <c r="I965" s="1" t="s">
        <v>18</v>
      </c>
      <c r="J965" s="1">
        <v>0.611</v>
      </c>
      <c r="K965" s="1">
        <v>0.823</v>
      </c>
      <c r="L965" s="6">
        <f>if(J965&gt;QUARTILE!$B$3, "TOP", if(J965&lt;QUARTILE!$B$4, "BOTTOM", 0))</f>
        <v>0</v>
      </c>
      <c r="M965" s="6">
        <f t="shared" si="1"/>
        <v>1</v>
      </c>
      <c r="N965" s="6" t="str">
        <f t="shared" si="2"/>
        <v>Gen X</v>
      </c>
      <c r="O965" s="6" t="str">
        <f t="shared" si="3"/>
        <v>Low Income</v>
      </c>
    </row>
    <row r="966" hidden="1">
      <c r="A966" s="1">
        <v>100964.0</v>
      </c>
      <c r="B966" s="1">
        <v>45.0</v>
      </c>
      <c r="C966" s="1">
        <v>15000.0</v>
      </c>
      <c r="D966" s="1" t="s">
        <v>17</v>
      </c>
      <c r="E966" s="1">
        <v>21905.74</v>
      </c>
      <c r="F966" s="1">
        <v>5.0</v>
      </c>
      <c r="G966" s="1">
        <v>29.0</v>
      </c>
      <c r="H966" s="1">
        <v>12.0</v>
      </c>
      <c r="I966" s="1" t="s">
        <v>18</v>
      </c>
      <c r="J966" s="1">
        <v>0.445</v>
      </c>
      <c r="K966" s="1">
        <v>0.351</v>
      </c>
      <c r="L966" s="6">
        <f>if(J966&gt;QUARTILE!$B$3, "TOP", if(J966&lt;QUARTILE!$B$4, "BOTTOM", 0))</f>
        <v>0</v>
      </c>
      <c r="M966" s="6">
        <f t="shared" si="1"/>
        <v>1</v>
      </c>
      <c r="N966" s="6" t="str">
        <f t="shared" si="2"/>
        <v>Gen X</v>
      </c>
      <c r="O966" s="6" t="str">
        <f t="shared" si="3"/>
        <v>Low Income</v>
      </c>
    </row>
    <row r="967" hidden="1">
      <c r="A967" s="1">
        <v>100965.0</v>
      </c>
      <c r="B967" s="1">
        <v>70.0</v>
      </c>
      <c r="C967" s="1">
        <v>18000.0</v>
      </c>
      <c r="D967" s="1" t="s">
        <v>25</v>
      </c>
      <c r="E967" s="1">
        <v>20843.91</v>
      </c>
      <c r="F967" s="1">
        <v>4.0</v>
      </c>
      <c r="G967" s="1">
        <v>20.0</v>
      </c>
      <c r="H967" s="1">
        <v>10.0</v>
      </c>
      <c r="I967" s="1" t="s">
        <v>22</v>
      </c>
      <c r="J967" s="1">
        <v>0.142</v>
      </c>
      <c r="K967" s="1">
        <v>0.052</v>
      </c>
      <c r="L967" s="6" t="str">
        <f>if(J967&gt;QUARTILE!$B$3, "TOP", if(J967&lt;QUARTILE!$B$4, "BOTTOM", 0))</f>
        <v>BOTTOM</v>
      </c>
      <c r="M967" s="6">
        <f t="shared" si="1"/>
        <v>2</v>
      </c>
      <c r="N967" s="6" t="str">
        <f t="shared" si="2"/>
        <v>Baby Boomer</v>
      </c>
      <c r="O967" s="6" t="str">
        <f t="shared" si="3"/>
        <v>Low Income</v>
      </c>
    </row>
    <row r="968" hidden="1">
      <c r="A968" s="1">
        <v>100966.0</v>
      </c>
      <c r="B968" s="1">
        <v>25.0</v>
      </c>
      <c r="C968" s="1">
        <v>60000.0</v>
      </c>
      <c r="D968" s="1" t="s">
        <v>17</v>
      </c>
      <c r="E968" s="1">
        <v>5657.11</v>
      </c>
      <c r="F968" s="1">
        <v>5.0</v>
      </c>
      <c r="G968" s="1">
        <v>18.0</v>
      </c>
      <c r="H968" s="1">
        <v>19.0</v>
      </c>
      <c r="I968" s="1" t="s">
        <v>22</v>
      </c>
      <c r="J968" s="1">
        <v>0.763</v>
      </c>
      <c r="K968" s="1">
        <v>0.252</v>
      </c>
      <c r="L968" s="6">
        <f>if(J968&gt;QUARTILE!$B$3, "TOP", if(J968&lt;QUARTILE!$B$4, "BOTTOM", 0))</f>
        <v>0</v>
      </c>
      <c r="M968" s="6">
        <f t="shared" si="1"/>
        <v>2</v>
      </c>
      <c r="N968" s="6" t="str">
        <f t="shared" si="2"/>
        <v>Millenial</v>
      </c>
      <c r="O968" s="6" t="str">
        <f t="shared" si="3"/>
        <v>Medium Income</v>
      </c>
    </row>
    <row r="969" hidden="1">
      <c r="A969" s="1">
        <v>100967.0</v>
      </c>
      <c r="B969" s="1">
        <v>75.0</v>
      </c>
      <c r="C969" s="1">
        <v>17000.0</v>
      </c>
      <c r="D969" s="1" t="s">
        <v>27</v>
      </c>
      <c r="E969" s="1">
        <v>10045.81</v>
      </c>
      <c r="F969" s="1">
        <v>5.0</v>
      </c>
      <c r="G969" s="1">
        <v>22.0</v>
      </c>
      <c r="H969" s="1">
        <v>5.0</v>
      </c>
      <c r="I969" s="1" t="s">
        <v>22</v>
      </c>
      <c r="J969" s="1">
        <v>0.812</v>
      </c>
      <c r="K969" s="1">
        <v>0.64</v>
      </c>
      <c r="L969" s="6">
        <f>if(J969&gt;QUARTILE!$B$3, "TOP", if(J969&lt;QUARTILE!$B$4, "BOTTOM", 0))</f>
        <v>0</v>
      </c>
      <c r="M969" s="6">
        <f t="shared" si="1"/>
        <v>2</v>
      </c>
      <c r="N969" s="6" t="str">
        <f t="shared" si="2"/>
        <v>Baby Boomer</v>
      </c>
      <c r="O969" s="6" t="str">
        <f t="shared" si="3"/>
        <v>Low Income</v>
      </c>
    </row>
    <row r="970" hidden="1">
      <c r="A970" s="1">
        <v>100968.0</v>
      </c>
      <c r="B970" s="1">
        <v>45.0</v>
      </c>
      <c r="C970" s="1">
        <v>24000.0</v>
      </c>
      <c r="D970" s="1" t="s">
        <v>17</v>
      </c>
      <c r="E970" s="1">
        <v>22996.24</v>
      </c>
      <c r="F970" s="1">
        <v>2.0</v>
      </c>
      <c r="G970" s="1">
        <v>16.0</v>
      </c>
      <c r="H970" s="1">
        <v>8.0</v>
      </c>
      <c r="I970" s="1" t="s">
        <v>22</v>
      </c>
      <c r="J970" s="1">
        <v>0.356</v>
      </c>
      <c r="K970" s="1">
        <v>0.795</v>
      </c>
      <c r="L970" s="6">
        <f>if(J970&gt;QUARTILE!$B$3, "TOP", if(J970&lt;QUARTILE!$B$4, "BOTTOM", 0))</f>
        <v>0</v>
      </c>
      <c r="M970" s="6">
        <f t="shared" si="1"/>
        <v>2</v>
      </c>
      <c r="N970" s="6" t="str">
        <f t="shared" si="2"/>
        <v>Gen X</v>
      </c>
      <c r="O970" s="6" t="str">
        <f t="shared" si="3"/>
        <v>Low Income</v>
      </c>
    </row>
    <row r="971" hidden="1">
      <c r="A971" s="1">
        <v>100969.0</v>
      </c>
      <c r="B971" s="1">
        <v>53.0</v>
      </c>
      <c r="C971" s="1">
        <v>32000.0</v>
      </c>
      <c r="D971" s="1" t="s">
        <v>17</v>
      </c>
      <c r="E971" s="1">
        <v>44473.95</v>
      </c>
      <c r="F971" s="1">
        <v>5.0</v>
      </c>
      <c r="G971" s="1">
        <v>19.0</v>
      </c>
      <c r="H971" s="1">
        <v>2.0</v>
      </c>
      <c r="I971" s="1" t="s">
        <v>18</v>
      </c>
      <c r="J971" s="1">
        <v>0.859</v>
      </c>
      <c r="K971" s="1">
        <v>0.0</v>
      </c>
      <c r="L971" s="6" t="str">
        <f>if(J971&gt;QUARTILE!$B$3, "TOP", if(J971&lt;QUARTILE!$B$4, "BOTTOM", 0))</f>
        <v>TOP</v>
      </c>
      <c r="M971" s="6">
        <f t="shared" si="1"/>
        <v>1</v>
      </c>
      <c r="N971" s="6" t="str">
        <f t="shared" si="2"/>
        <v>Gen X</v>
      </c>
      <c r="O971" s="6" t="str">
        <f t="shared" si="3"/>
        <v>Low Income</v>
      </c>
    </row>
    <row r="972" hidden="1">
      <c r="A972" s="1">
        <v>100970.0</v>
      </c>
      <c r="B972" s="1">
        <v>43.0</v>
      </c>
      <c r="C972" s="1">
        <v>25000.0</v>
      </c>
      <c r="D972" s="1" t="s">
        <v>23</v>
      </c>
      <c r="E972" s="1">
        <v>7582.72</v>
      </c>
      <c r="F972" s="1">
        <v>4.0</v>
      </c>
      <c r="G972" s="1">
        <v>20.0</v>
      </c>
      <c r="H972" s="1">
        <v>14.0</v>
      </c>
      <c r="I972" s="1" t="s">
        <v>18</v>
      </c>
      <c r="J972" s="1">
        <v>0.636</v>
      </c>
      <c r="K972" s="1">
        <v>0.437</v>
      </c>
      <c r="L972" s="6">
        <f>if(J972&gt;QUARTILE!$B$3, "TOP", if(J972&lt;QUARTILE!$B$4, "BOTTOM", 0))</f>
        <v>0</v>
      </c>
      <c r="M972" s="6">
        <f t="shared" si="1"/>
        <v>1</v>
      </c>
      <c r="N972" s="6" t="str">
        <f t="shared" si="2"/>
        <v>Gen X</v>
      </c>
      <c r="O972" s="6" t="str">
        <f t="shared" si="3"/>
        <v>Low Income</v>
      </c>
    </row>
    <row r="973" hidden="1">
      <c r="A973" s="1">
        <v>100971.0</v>
      </c>
      <c r="B973" s="1">
        <v>25.0</v>
      </c>
      <c r="C973" s="1">
        <v>26000.0</v>
      </c>
      <c r="D973" s="1" t="s">
        <v>27</v>
      </c>
      <c r="E973" s="1">
        <v>4853.81</v>
      </c>
      <c r="F973" s="1">
        <v>1.0</v>
      </c>
      <c r="G973" s="1">
        <v>16.0</v>
      </c>
      <c r="H973" s="1">
        <v>13.0</v>
      </c>
      <c r="I973" s="1" t="s">
        <v>18</v>
      </c>
      <c r="J973" s="1">
        <v>0.273</v>
      </c>
      <c r="K973" s="1">
        <v>0.064</v>
      </c>
      <c r="L973" s="6" t="str">
        <f>if(J973&gt;QUARTILE!$B$3, "TOP", if(J973&lt;QUARTILE!$B$4, "BOTTOM", 0))</f>
        <v>BOTTOM</v>
      </c>
      <c r="M973" s="6">
        <f t="shared" si="1"/>
        <v>1</v>
      </c>
      <c r="N973" s="6" t="str">
        <f t="shared" si="2"/>
        <v>Millenial</v>
      </c>
      <c r="O973" s="6" t="str">
        <f t="shared" si="3"/>
        <v>Low Income</v>
      </c>
    </row>
    <row r="974" hidden="1">
      <c r="A974" s="1">
        <v>100972.0</v>
      </c>
      <c r="B974" s="1">
        <v>75.0</v>
      </c>
      <c r="C974" s="1">
        <v>21000.0</v>
      </c>
      <c r="D974" s="1" t="s">
        <v>23</v>
      </c>
      <c r="E974" s="1">
        <v>18013.07</v>
      </c>
      <c r="F974" s="1">
        <v>1.0</v>
      </c>
      <c r="G974" s="1">
        <v>24.0</v>
      </c>
      <c r="H974" s="1">
        <v>7.0</v>
      </c>
      <c r="I974" s="1" t="s">
        <v>22</v>
      </c>
      <c r="J974" s="1">
        <v>0.394</v>
      </c>
      <c r="K974" s="1">
        <v>0.864</v>
      </c>
      <c r="L974" s="6">
        <f>if(J974&gt;QUARTILE!$B$3, "TOP", if(J974&lt;QUARTILE!$B$4, "BOTTOM", 0))</f>
        <v>0</v>
      </c>
      <c r="M974" s="6">
        <f t="shared" si="1"/>
        <v>2</v>
      </c>
      <c r="N974" s="6" t="str">
        <f t="shared" si="2"/>
        <v>Baby Boomer</v>
      </c>
      <c r="O974" s="6" t="str">
        <f t="shared" si="3"/>
        <v>Low Income</v>
      </c>
    </row>
    <row r="975" hidden="1">
      <c r="A975" s="1">
        <v>100973.0</v>
      </c>
      <c r="B975" s="1">
        <v>77.0</v>
      </c>
      <c r="C975" s="1">
        <v>10000.0</v>
      </c>
      <c r="D975" s="1" t="s">
        <v>23</v>
      </c>
      <c r="E975" s="1">
        <v>1391.23</v>
      </c>
      <c r="F975" s="1">
        <v>4.0</v>
      </c>
      <c r="G975" s="1">
        <v>18.0</v>
      </c>
      <c r="H975" s="1">
        <v>6.0</v>
      </c>
      <c r="I975" s="1" t="s">
        <v>22</v>
      </c>
      <c r="J975" s="1">
        <v>0.996</v>
      </c>
      <c r="K975" s="1">
        <v>0.426</v>
      </c>
      <c r="L975" s="6" t="str">
        <f>if(J975&gt;QUARTILE!$B$3, "TOP", if(J975&lt;QUARTILE!$B$4, "BOTTOM", 0))</f>
        <v>TOP</v>
      </c>
      <c r="M975" s="6">
        <f t="shared" si="1"/>
        <v>2</v>
      </c>
      <c r="N975" s="6" t="str">
        <f t="shared" si="2"/>
        <v>Baby Boomer</v>
      </c>
      <c r="O975" s="6" t="str">
        <f t="shared" si="3"/>
        <v>Low Income</v>
      </c>
    </row>
    <row r="976" hidden="1">
      <c r="A976" s="1">
        <v>100974.0</v>
      </c>
      <c r="B976" s="1">
        <v>67.0</v>
      </c>
      <c r="C976" s="1">
        <v>27000.0</v>
      </c>
      <c r="D976" s="1" t="s">
        <v>21</v>
      </c>
      <c r="E976" s="1">
        <v>25073.19</v>
      </c>
      <c r="F976" s="1">
        <v>2.0</v>
      </c>
      <c r="G976" s="1">
        <v>25.0</v>
      </c>
      <c r="H976" s="1">
        <v>2.0</v>
      </c>
      <c r="I976" s="1" t="s">
        <v>22</v>
      </c>
      <c r="J976" s="1">
        <v>0.216</v>
      </c>
      <c r="K976" s="1">
        <v>0.915</v>
      </c>
      <c r="L976" s="6" t="str">
        <f>if(J976&gt;QUARTILE!$B$3, "TOP", if(J976&lt;QUARTILE!$B$4, "BOTTOM", 0))</f>
        <v>BOTTOM</v>
      </c>
      <c r="M976" s="6">
        <f t="shared" si="1"/>
        <v>2</v>
      </c>
      <c r="N976" s="6" t="str">
        <f t="shared" si="2"/>
        <v>Baby Boomer</v>
      </c>
      <c r="O976" s="6" t="str">
        <f t="shared" si="3"/>
        <v>Low Income</v>
      </c>
    </row>
    <row r="977" hidden="1">
      <c r="A977" s="1">
        <v>100975.0</v>
      </c>
      <c r="B977" s="1">
        <v>45.0</v>
      </c>
      <c r="C977" s="1">
        <v>14000.0</v>
      </c>
      <c r="D977" s="1" t="s">
        <v>25</v>
      </c>
      <c r="E977" s="1">
        <v>24289.79</v>
      </c>
      <c r="F977" s="1">
        <v>3.0</v>
      </c>
      <c r="G977" s="1">
        <v>23.0</v>
      </c>
      <c r="H977" s="1">
        <v>10.0</v>
      </c>
      <c r="I977" s="1" t="s">
        <v>22</v>
      </c>
      <c r="J977" s="1">
        <v>0.202</v>
      </c>
      <c r="K977" s="1">
        <v>0.079</v>
      </c>
      <c r="L977" s="6" t="str">
        <f>if(J977&gt;QUARTILE!$B$3, "TOP", if(J977&lt;QUARTILE!$B$4, "BOTTOM", 0))</f>
        <v>BOTTOM</v>
      </c>
      <c r="M977" s="6">
        <f t="shared" si="1"/>
        <v>2</v>
      </c>
      <c r="N977" s="6" t="str">
        <f t="shared" si="2"/>
        <v>Gen X</v>
      </c>
      <c r="O977" s="6" t="str">
        <f t="shared" si="3"/>
        <v>Low Income</v>
      </c>
    </row>
    <row r="978" hidden="1">
      <c r="A978" s="1">
        <v>100976.0</v>
      </c>
      <c r="B978" s="1">
        <v>45.0</v>
      </c>
      <c r="C978" s="1">
        <v>35000.0</v>
      </c>
      <c r="D978" s="1" t="s">
        <v>27</v>
      </c>
      <c r="E978" s="1">
        <v>8769.05</v>
      </c>
      <c r="F978" s="1">
        <v>2.0</v>
      </c>
      <c r="G978" s="1">
        <v>24.0</v>
      </c>
      <c r="H978" s="1">
        <v>7.0</v>
      </c>
      <c r="I978" s="1" t="s">
        <v>22</v>
      </c>
      <c r="J978" s="1">
        <v>0.076</v>
      </c>
      <c r="K978" s="1">
        <v>0.33</v>
      </c>
      <c r="L978" s="6" t="str">
        <f>if(J978&gt;QUARTILE!$B$3, "TOP", if(J978&lt;QUARTILE!$B$4, "BOTTOM", 0))</f>
        <v>BOTTOM</v>
      </c>
      <c r="M978" s="6">
        <f t="shared" si="1"/>
        <v>2</v>
      </c>
      <c r="N978" s="6" t="str">
        <f t="shared" si="2"/>
        <v>Gen X</v>
      </c>
      <c r="O978" s="6" t="str">
        <f t="shared" si="3"/>
        <v>Low Income</v>
      </c>
    </row>
    <row r="979" hidden="1">
      <c r="A979" s="1">
        <v>100977.0</v>
      </c>
      <c r="B979" s="1">
        <v>54.0</v>
      </c>
      <c r="C979" s="1">
        <v>50000.0</v>
      </c>
      <c r="D979" s="1" t="s">
        <v>17</v>
      </c>
      <c r="E979" s="1">
        <v>44638.37</v>
      </c>
      <c r="F979" s="1">
        <v>4.0</v>
      </c>
      <c r="G979" s="1">
        <v>29.0</v>
      </c>
      <c r="H979" s="1">
        <v>4.0</v>
      </c>
      <c r="I979" s="1" t="s">
        <v>18</v>
      </c>
      <c r="J979" s="1">
        <v>0.976</v>
      </c>
      <c r="K979" s="1">
        <v>0.527</v>
      </c>
      <c r="L979" s="6" t="str">
        <f>if(J979&gt;QUARTILE!$B$3, "TOP", if(J979&lt;QUARTILE!$B$4, "BOTTOM", 0))</f>
        <v>TOP</v>
      </c>
      <c r="M979" s="6">
        <f t="shared" si="1"/>
        <v>1</v>
      </c>
      <c r="N979" s="6" t="str">
        <f t="shared" si="2"/>
        <v>Gen X</v>
      </c>
      <c r="O979" s="6" t="str">
        <f t="shared" si="3"/>
        <v>Medium Income</v>
      </c>
    </row>
    <row r="980" hidden="1">
      <c r="A980" s="1">
        <v>100978.0</v>
      </c>
      <c r="B980" s="1">
        <v>58.0</v>
      </c>
      <c r="C980" s="1">
        <v>7000.0</v>
      </c>
      <c r="D980" s="1" t="s">
        <v>24</v>
      </c>
      <c r="E980" s="1">
        <v>13950.38</v>
      </c>
      <c r="F980" s="1">
        <v>5.0</v>
      </c>
      <c r="G980" s="1">
        <v>21.0</v>
      </c>
      <c r="H980" s="1">
        <v>6.0</v>
      </c>
      <c r="I980" s="1" t="s">
        <v>22</v>
      </c>
      <c r="J980" s="1">
        <v>0.672</v>
      </c>
      <c r="K980" s="1">
        <v>0.244</v>
      </c>
      <c r="L980" s="6">
        <f>if(J980&gt;QUARTILE!$B$3, "TOP", if(J980&lt;QUARTILE!$B$4, "BOTTOM", 0))</f>
        <v>0</v>
      </c>
      <c r="M980" s="6">
        <f t="shared" si="1"/>
        <v>2</v>
      </c>
      <c r="N980" s="6" t="str">
        <f t="shared" si="2"/>
        <v>Gen X</v>
      </c>
      <c r="O980" s="6" t="str">
        <f t="shared" si="3"/>
        <v>Low Income</v>
      </c>
    </row>
    <row r="981" hidden="1">
      <c r="A981" s="1">
        <v>100979.0</v>
      </c>
      <c r="B981" s="1">
        <v>53.0</v>
      </c>
      <c r="C981" s="1">
        <v>50000.0</v>
      </c>
      <c r="D981" s="1" t="s">
        <v>17</v>
      </c>
      <c r="E981" s="1">
        <v>20755.89</v>
      </c>
      <c r="F981" s="1">
        <v>1.0</v>
      </c>
      <c r="G981" s="1">
        <v>26.0</v>
      </c>
      <c r="H981" s="1">
        <v>5.0</v>
      </c>
      <c r="I981" s="1" t="s">
        <v>22</v>
      </c>
      <c r="J981" s="1">
        <v>0.117</v>
      </c>
      <c r="K981" s="1">
        <v>0.842</v>
      </c>
      <c r="L981" s="6" t="str">
        <f>if(J981&gt;QUARTILE!$B$3, "TOP", if(J981&lt;QUARTILE!$B$4, "BOTTOM", 0))</f>
        <v>BOTTOM</v>
      </c>
      <c r="M981" s="6">
        <f t="shared" si="1"/>
        <v>2</v>
      </c>
      <c r="N981" s="6" t="str">
        <f t="shared" si="2"/>
        <v>Gen X</v>
      </c>
      <c r="O981" s="6" t="str">
        <f t="shared" si="3"/>
        <v>Medium Income</v>
      </c>
    </row>
    <row r="982" hidden="1">
      <c r="A982" s="1">
        <v>100980.0</v>
      </c>
      <c r="B982" s="1">
        <v>44.0</v>
      </c>
      <c r="C982" s="1">
        <v>17000.0</v>
      </c>
      <c r="D982" s="1" t="s">
        <v>25</v>
      </c>
      <c r="E982" s="1">
        <v>4703.78</v>
      </c>
      <c r="F982" s="1">
        <v>5.0</v>
      </c>
      <c r="G982" s="1">
        <v>19.0</v>
      </c>
      <c r="H982" s="1">
        <v>9.0</v>
      </c>
      <c r="I982" s="1" t="s">
        <v>22</v>
      </c>
      <c r="J982" s="1">
        <v>0.816</v>
      </c>
      <c r="K982" s="1">
        <v>0.937</v>
      </c>
      <c r="L982" s="6">
        <f>if(J982&gt;QUARTILE!$B$3, "TOP", if(J982&lt;QUARTILE!$B$4, "BOTTOM", 0))</f>
        <v>0</v>
      </c>
      <c r="M982" s="6">
        <f t="shared" si="1"/>
        <v>2</v>
      </c>
      <c r="N982" s="6" t="str">
        <f t="shared" si="2"/>
        <v>Gen X</v>
      </c>
      <c r="O982" s="6" t="str">
        <f t="shared" si="3"/>
        <v>Low Income</v>
      </c>
    </row>
    <row r="983" hidden="1">
      <c r="A983" s="1">
        <v>100981.0</v>
      </c>
      <c r="B983" s="1">
        <v>71.0</v>
      </c>
      <c r="C983" s="1">
        <v>20000.0</v>
      </c>
      <c r="D983" s="1" t="s">
        <v>25</v>
      </c>
      <c r="E983" s="1">
        <v>10803.04</v>
      </c>
      <c r="F983" s="1">
        <v>2.0</v>
      </c>
      <c r="G983" s="1">
        <v>18.0</v>
      </c>
      <c r="H983" s="1">
        <v>7.0</v>
      </c>
      <c r="I983" s="1" t="s">
        <v>22</v>
      </c>
      <c r="J983" s="1">
        <v>0.679</v>
      </c>
      <c r="K983" s="1">
        <v>0.281</v>
      </c>
      <c r="L983" s="6">
        <f>if(J983&gt;QUARTILE!$B$3, "TOP", if(J983&lt;QUARTILE!$B$4, "BOTTOM", 0))</f>
        <v>0</v>
      </c>
      <c r="M983" s="6">
        <f t="shared" si="1"/>
        <v>2</v>
      </c>
      <c r="N983" s="6" t="str">
        <f t="shared" si="2"/>
        <v>Baby Boomer</v>
      </c>
      <c r="O983" s="6" t="str">
        <f t="shared" si="3"/>
        <v>Low Income</v>
      </c>
    </row>
    <row r="984" hidden="1">
      <c r="A984" s="1">
        <v>100982.0</v>
      </c>
      <c r="B984" s="1">
        <v>80.0</v>
      </c>
      <c r="C984" s="1">
        <v>13000.0</v>
      </c>
      <c r="D984" s="1" t="s">
        <v>23</v>
      </c>
      <c r="E984" s="1">
        <v>39670.64</v>
      </c>
      <c r="F984" s="1">
        <v>4.0</v>
      </c>
      <c r="G984" s="1">
        <v>23.0</v>
      </c>
      <c r="H984" s="1">
        <v>9.0</v>
      </c>
      <c r="I984" s="1" t="s">
        <v>18</v>
      </c>
      <c r="J984" s="1">
        <v>1.0</v>
      </c>
      <c r="K984" s="1">
        <v>0.211</v>
      </c>
      <c r="L984" s="6" t="str">
        <f>if(J984&gt;QUARTILE!$B$3, "TOP", if(J984&lt;QUARTILE!$B$4, "BOTTOM", 0))</f>
        <v>TOP</v>
      </c>
      <c r="M984" s="6">
        <f t="shared" si="1"/>
        <v>1</v>
      </c>
      <c r="N984" s="6" t="str">
        <f t="shared" si="2"/>
        <v>Silent</v>
      </c>
      <c r="O984" s="6" t="str">
        <f t="shared" si="3"/>
        <v>Low Income</v>
      </c>
    </row>
    <row r="985" hidden="1">
      <c r="A985" s="1">
        <v>100983.0</v>
      </c>
      <c r="B985" s="1">
        <v>34.0</v>
      </c>
      <c r="C985" s="1">
        <v>25000.0</v>
      </c>
      <c r="D985" s="1" t="s">
        <v>25</v>
      </c>
      <c r="E985" s="1">
        <v>4789.0</v>
      </c>
      <c r="F985" s="1">
        <v>1.0</v>
      </c>
      <c r="G985" s="1">
        <v>21.0</v>
      </c>
      <c r="H985" s="1">
        <v>11.0</v>
      </c>
      <c r="I985" s="1" t="s">
        <v>22</v>
      </c>
      <c r="J985" s="1">
        <v>0.561</v>
      </c>
      <c r="K985" s="1">
        <v>0.967</v>
      </c>
      <c r="L985" s="6">
        <f>if(J985&gt;QUARTILE!$B$3, "TOP", if(J985&lt;QUARTILE!$B$4, "BOTTOM", 0))</f>
        <v>0</v>
      </c>
      <c r="M985" s="6">
        <f t="shared" si="1"/>
        <v>2</v>
      </c>
      <c r="N985" s="6" t="str">
        <f t="shared" si="2"/>
        <v>Gen X</v>
      </c>
      <c r="O985" s="6" t="str">
        <f t="shared" si="3"/>
        <v>Low Income</v>
      </c>
    </row>
    <row r="986" hidden="1">
      <c r="A986" s="1">
        <v>100984.0</v>
      </c>
      <c r="B986" s="1">
        <v>26.0</v>
      </c>
      <c r="C986" s="1">
        <v>23000.0</v>
      </c>
      <c r="D986" s="1" t="s">
        <v>25</v>
      </c>
      <c r="E986" s="1">
        <v>9904.77</v>
      </c>
      <c r="F986" s="1">
        <v>4.0</v>
      </c>
      <c r="G986" s="1">
        <v>18.0</v>
      </c>
      <c r="H986" s="1">
        <v>18.0</v>
      </c>
      <c r="I986" s="1" t="s">
        <v>22</v>
      </c>
      <c r="J986" s="1">
        <v>0.566</v>
      </c>
      <c r="K986" s="1">
        <v>0.308</v>
      </c>
      <c r="L986" s="6">
        <f>if(J986&gt;QUARTILE!$B$3, "TOP", if(J986&lt;QUARTILE!$B$4, "BOTTOM", 0))</f>
        <v>0</v>
      </c>
      <c r="M986" s="6">
        <f t="shared" si="1"/>
        <v>2</v>
      </c>
      <c r="N986" s="6" t="str">
        <f t="shared" si="2"/>
        <v>Millenial</v>
      </c>
      <c r="O986" s="6" t="str">
        <f t="shared" si="3"/>
        <v>Low Income</v>
      </c>
    </row>
    <row r="987" hidden="1">
      <c r="A987" s="1">
        <v>100985.0</v>
      </c>
      <c r="B987" s="1">
        <v>50.0</v>
      </c>
      <c r="C987" s="1">
        <v>42000.0</v>
      </c>
      <c r="D987" s="1" t="s">
        <v>25</v>
      </c>
      <c r="E987" s="1">
        <v>7656.76</v>
      </c>
      <c r="F987" s="1">
        <v>1.0</v>
      </c>
      <c r="G987" s="1">
        <v>15.0</v>
      </c>
      <c r="H987" s="1">
        <v>6.0</v>
      </c>
      <c r="I987" s="1" t="s">
        <v>22</v>
      </c>
      <c r="J987" s="1">
        <v>0.299</v>
      </c>
      <c r="K987" s="1">
        <v>0.556</v>
      </c>
      <c r="L987" s="6" t="str">
        <f>if(J987&gt;QUARTILE!$B$3, "TOP", if(J987&lt;QUARTILE!$B$4, "BOTTOM", 0))</f>
        <v>BOTTOM</v>
      </c>
      <c r="M987" s="6">
        <f t="shared" si="1"/>
        <v>2</v>
      </c>
      <c r="N987" s="6" t="str">
        <f t="shared" si="2"/>
        <v>Gen X</v>
      </c>
      <c r="O987" s="6" t="str">
        <f t="shared" si="3"/>
        <v>Low Income</v>
      </c>
    </row>
    <row r="988" hidden="1">
      <c r="A988" s="1">
        <v>100986.0</v>
      </c>
      <c r="B988" s="1">
        <v>70.0</v>
      </c>
      <c r="C988" s="1">
        <v>14000.0</v>
      </c>
      <c r="D988" s="1" t="s">
        <v>27</v>
      </c>
      <c r="E988" s="1">
        <v>3276.52</v>
      </c>
      <c r="F988" s="1">
        <v>1.0</v>
      </c>
      <c r="G988" s="1">
        <v>19.0</v>
      </c>
      <c r="H988" s="1">
        <v>7.0</v>
      </c>
      <c r="I988" s="1" t="s">
        <v>22</v>
      </c>
      <c r="J988" s="1">
        <v>0.191</v>
      </c>
      <c r="K988" s="1">
        <v>0.769</v>
      </c>
      <c r="L988" s="6" t="str">
        <f>if(J988&gt;QUARTILE!$B$3, "TOP", if(J988&lt;QUARTILE!$B$4, "BOTTOM", 0))</f>
        <v>BOTTOM</v>
      </c>
      <c r="M988" s="6">
        <f t="shared" si="1"/>
        <v>2</v>
      </c>
      <c r="N988" s="6" t="str">
        <f t="shared" si="2"/>
        <v>Baby Boomer</v>
      </c>
      <c r="O988" s="6" t="str">
        <f t="shared" si="3"/>
        <v>Low Income</v>
      </c>
    </row>
    <row r="989" hidden="1">
      <c r="A989" s="1">
        <v>100987.0</v>
      </c>
      <c r="B989" s="1">
        <v>37.0</v>
      </c>
      <c r="C989" s="1">
        <v>60000.0</v>
      </c>
      <c r="D989" s="1" t="s">
        <v>30</v>
      </c>
      <c r="E989" s="1">
        <v>6841.86</v>
      </c>
      <c r="F989" s="1">
        <v>1.0</v>
      </c>
      <c r="G989" s="1">
        <v>20.0</v>
      </c>
      <c r="H989" s="1">
        <v>13.0</v>
      </c>
      <c r="I989" s="1" t="s">
        <v>18</v>
      </c>
      <c r="J989" s="1">
        <v>0.834</v>
      </c>
      <c r="K989" s="1">
        <v>0.438</v>
      </c>
      <c r="L989" s="6" t="str">
        <f>if(J989&gt;QUARTILE!$B$3, "TOP", if(J989&lt;QUARTILE!$B$4, "BOTTOM", 0))</f>
        <v>TOP</v>
      </c>
      <c r="M989" s="6">
        <f t="shared" si="1"/>
        <v>1</v>
      </c>
      <c r="N989" s="6" t="str">
        <f t="shared" si="2"/>
        <v>Gen X</v>
      </c>
      <c r="O989" s="6" t="str">
        <f t="shared" si="3"/>
        <v>Medium Income</v>
      </c>
    </row>
    <row r="990" hidden="1">
      <c r="A990" s="1">
        <v>100988.0</v>
      </c>
      <c r="B990" s="1">
        <v>30.0</v>
      </c>
      <c r="C990" s="1">
        <v>33000.0</v>
      </c>
      <c r="D990" s="1" t="s">
        <v>27</v>
      </c>
      <c r="E990" s="1">
        <v>5299.43</v>
      </c>
      <c r="F990" s="1">
        <v>2.0</v>
      </c>
      <c r="G990" s="1">
        <v>17.0</v>
      </c>
      <c r="H990" s="1">
        <v>7.0</v>
      </c>
      <c r="I990" s="1" t="s">
        <v>22</v>
      </c>
      <c r="J990" s="1">
        <v>0.373</v>
      </c>
      <c r="K990" s="1">
        <v>0.373</v>
      </c>
      <c r="L990" s="6">
        <f>if(J990&gt;QUARTILE!$B$3, "TOP", if(J990&lt;QUARTILE!$B$4, "BOTTOM", 0))</f>
        <v>0</v>
      </c>
      <c r="M990" s="6">
        <f t="shared" si="1"/>
        <v>2</v>
      </c>
      <c r="N990" s="6" t="str">
        <f t="shared" si="2"/>
        <v>Millenial</v>
      </c>
      <c r="O990" s="6" t="str">
        <f t="shared" si="3"/>
        <v>Low Income</v>
      </c>
    </row>
    <row r="991" hidden="1">
      <c r="A991" s="1">
        <v>100989.0</v>
      </c>
      <c r="B991" s="1">
        <v>45.0</v>
      </c>
      <c r="C991" s="1">
        <v>23000.0</v>
      </c>
      <c r="D991" s="1" t="s">
        <v>27</v>
      </c>
      <c r="E991" s="1">
        <v>51433.78</v>
      </c>
      <c r="F991" s="1">
        <v>4.0</v>
      </c>
      <c r="G991" s="1">
        <v>14.0</v>
      </c>
      <c r="H991" s="1">
        <v>7.0</v>
      </c>
      <c r="I991" s="1" t="s">
        <v>18</v>
      </c>
      <c r="J991" s="1">
        <v>0.824</v>
      </c>
      <c r="K991" s="1">
        <v>0.346</v>
      </c>
      <c r="L991" s="6" t="str">
        <f>if(J991&gt;QUARTILE!$B$3, "TOP", if(J991&lt;QUARTILE!$B$4, "BOTTOM", 0))</f>
        <v>TOP</v>
      </c>
      <c r="M991" s="6">
        <f t="shared" si="1"/>
        <v>1</v>
      </c>
      <c r="N991" s="6" t="str">
        <f t="shared" si="2"/>
        <v>Gen X</v>
      </c>
      <c r="O991" s="6" t="str">
        <f t="shared" si="3"/>
        <v>Low Income</v>
      </c>
    </row>
    <row r="992" hidden="1">
      <c r="A992" s="1">
        <v>100990.0</v>
      </c>
      <c r="B992" s="1">
        <v>65.0</v>
      </c>
      <c r="C992" s="1">
        <v>20000.0</v>
      </c>
      <c r="D992" s="1" t="s">
        <v>25</v>
      </c>
      <c r="E992" s="1">
        <v>27024.63</v>
      </c>
      <c r="F992" s="1">
        <v>3.0</v>
      </c>
      <c r="G992" s="1">
        <v>24.0</v>
      </c>
      <c r="H992" s="1">
        <v>1.0</v>
      </c>
      <c r="I992" s="1" t="s">
        <v>22</v>
      </c>
      <c r="J992" s="1">
        <v>0.824</v>
      </c>
      <c r="K992" s="1">
        <v>0.78</v>
      </c>
      <c r="L992" s="6" t="str">
        <f>if(J992&gt;QUARTILE!$B$3, "TOP", if(J992&lt;QUARTILE!$B$4, "BOTTOM", 0))</f>
        <v>TOP</v>
      </c>
      <c r="M992" s="6">
        <f t="shared" si="1"/>
        <v>2</v>
      </c>
      <c r="N992" s="6" t="str">
        <f t="shared" si="2"/>
        <v>Baby Boomer</v>
      </c>
      <c r="O992" s="6" t="str">
        <f t="shared" si="3"/>
        <v>Low Income</v>
      </c>
    </row>
    <row r="993" hidden="1">
      <c r="A993" s="1">
        <v>100991.0</v>
      </c>
      <c r="B993" s="1">
        <v>46.0</v>
      </c>
      <c r="C993" s="1">
        <v>18000.0</v>
      </c>
      <c r="D993" s="1" t="s">
        <v>23</v>
      </c>
      <c r="E993" s="1">
        <v>7598.92</v>
      </c>
      <c r="F993" s="1">
        <v>3.0</v>
      </c>
      <c r="G993" s="1">
        <v>20.0</v>
      </c>
      <c r="H993" s="1">
        <v>7.0</v>
      </c>
      <c r="I993" s="1" t="s">
        <v>22</v>
      </c>
      <c r="J993" s="1">
        <v>0.953</v>
      </c>
      <c r="K993" s="1">
        <v>0.312</v>
      </c>
      <c r="L993" s="6" t="str">
        <f>if(J993&gt;QUARTILE!$B$3, "TOP", if(J993&lt;QUARTILE!$B$4, "BOTTOM", 0))</f>
        <v>TOP</v>
      </c>
      <c r="M993" s="6">
        <f t="shared" si="1"/>
        <v>2</v>
      </c>
      <c r="N993" s="6" t="str">
        <f t="shared" si="2"/>
        <v>Gen X</v>
      </c>
      <c r="O993" s="6" t="str">
        <f t="shared" si="3"/>
        <v>Low Income</v>
      </c>
    </row>
    <row r="994" hidden="1">
      <c r="A994" s="1">
        <v>100992.0</v>
      </c>
      <c r="B994" s="1">
        <v>30.0</v>
      </c>
      <c r="C994" s="1">
        <v>19000.0</v>
      </c>
      <c r="D994" s="1" t="s">
        <v>23</v>
      </c>
      <c r="E994" s="1">
        <v>28822.54</v>
      </c>
      <c r="F994" s="1">
        <v>3.0</v>
      </c>
      <c r="G994" s="1">
        <v>26.0</v>
      </c>
      <c r="H994" s="1">
        <v>11.0</v>
      </c>
      <c r="I994" s="1" t="s">
        <v>22</v>
      </c>
      <c r="J994" s="1">
        <v>0.477</v>
      </c>
      <c r="K994" s="1">
        <v>0.351</v>
      </c>
      <c r="L994" s="6">
        <f>if(J994&gt;QUARTILE!$B$3, "TOP", if(J994&lt;QUARTILE!$B$4, "BOTTOM", 0))</f>
        <v>0</v>
      </c>
      <c r="M994" s="6">
        <f t="shared" si="1"/>
        <v>2</v>
      </c>
      <c r="N994" s="6" t="str">
        <f t="shared" si="2"/>
        <v>Millenial</v>
      </c>
      <c r="O994" s="6" t="str">
        <f t="shared" si="3"/>
        <v>Low Income</v>
      </c>
    </row>
    <row r="995" hidden="1">
      <c r="A995" s="1">
        <v>100993.0</v>
      </c>
      <c r="B995" s="1">
        <v>63.0</v>
      </c>
      <c r="C995" s="1">
        <v>24000.0</v>
      </c>
      <c r="D995" s="1" t="s">
        <v>27</v>
      </c>
      <c r="E995" s="1">
        <v>447.77</v>
      </c>
      <c r="F995" s="1">
        <v>4.0</v>
      </c>
      <c r="G995" s="1">
        <v>17.0</v>
      </c>
      <c r="H995" s="1">
        <v>4.0</v>
      </c>
      <c r="I995" s="1" t="s">
        <v>22</v>
      </c>
      <c r="J995" s="1">
        <v>0.096</v>
      </c>
      <c r="K995" s="1">
        <v>0.139</v>
      </c>
      <c r="L995" s="6" t="str">
        <f>if(J995&gt;QUARTILE!$B$3, "TOP", if(J995&lt;QUARTILE!$B$4, "BOTTOM", 0))</f>
        <v>BOTTOM</v>
      </c>
      <c r="M995" s="6">
        <f t="shared" si="1"/>
        <v>2</v>
      </c>
      <c r="N995" s="6" t="str">
        <f t="shared" si="2"/>
        <v>Baby Boomer</v>
      </c>
      <c r="O995" s="6" t="str">
        <f t="shared" si="3"/>
        <v>Low Income</v>
      </c>
    </row>
    <row r="996" hidden="1">
      <c r="A996" s="1">
        <v>100994.0</v>
      </c>
      <c r="B996" s="1">
        <v>52.0</v>
      </c>
      <c r="C996" s="1">
        <v>19000.0</v>
      </c>
      <c r="D996" s="1" t="s">
        <v>23</v>
      </c>
      <c r="E996" s="1">
        <v>14953.11</v>
      </c>
      <c r="F996" s="1">
        <v>5.0</v>
      </c>
      <c r="G996" s="1">
        <v>22.0</v>
      </c>
      <c r="H996" s="1">
        <v>6.0</v>
      </c>
      <c r="I996" s="1" t="s">
        <v>22</v>
      </c>
      <c r="J996" s="1">
        <v>0.072</v>
      </c>
      <c r="K996" s="1">
        <v>0.652</v>
      </c>
      <c r="L996" s="6" t="str">
        <f>if(J996&gt;QUARTILE!$B$3, "TOP", if(J996&lt;QUARTILE!$B$4, "BOTTOM", 0))</f>
        <v>BOTTOM</v>
      </c>
      <c r="M996" s="6">
        <f t="shared" si="1"/>
        <v>2</v>
      </c>
      <c r="N996" s="6" t="str">
        <f t="shared" si="2"/>
        <v>Gen X</v>
      </c>
      <c r="O996" s="6" t="str">
        <f t="shared" si="3"/>
        <v>Low Income</v>
      </c>
    </row>
    <row r="997" hidden="1">
      <c r="A997" s="1">
        <v>100995.0</v>
      </c>
      <c r="B997" s="1">
        <v>78.0</v>
      </c>
      <c r="C997" s="1">
        <v>15000.0</v>
      </c>
      <c r="D997" s="1" t="s">
        <v>27</v>
      </c>
      <c r="E997" s="1">
        <v>5762.57</v>
      </c>
      <c r="F997" s="1">
        <v>4.0</v>
      </c>
      <c r="G997" s="1">
        <v>23.0</v>
      </c>
      <c r="H997" s="1">
        <v>10.0</v>
      </c>
      <c r="I997" s="1" t="s">
        <v>22</v>
      </c>
      <c r="J997" s="1">
        <v>0.292</v>
      </c>
      <c r="K997" s="1">
        <v>0.849</v>
      </c>
      <c r="L997" s="6" t="str">
        <f>if(J997&gt;QUARTILE!$B$3, "TOP", if(J997&lt;QUARTILE!$B$4, "BOTTOM", 0))</f>
        <v>BOTTOM</v>
      </c>
      <c r="M997" s="6">
        <f t="shared" si="1"/>
        <v>2</v>
      </c>
      <c r="N997" s="6" t="str">
        <f t="shared" si="2"/>
        <v>Baby Boomer</v>
      </c>
      <c r="O997" s="6" t="str">
        <f t="shared" si="3"/>
        <v>Low Income</v>
      </c>
    </row>
    <row r="998" hidden="1">
      <c r="A998" s="1">
        <v>100996.0</v>
      </c>
      <c r="B998" s="1">
        <v>23.0</v>
      </c>
      <c r="C998" s="1">
        <v>24000.0</v>
      </c>
      <c r="D998" s="1" t="s">
        <v>25</v>
      </c>
      <c r="E998" s="1">
        <v>2428.04</v>
      </c>
      <c r="F998" s="1">
        <v>1.0</v>
      </c>
      <c r="G998" s="1">
        <v>23.0</v>
      </c>
      <c r="H998" s="1">
        <v>12.0</v>
      </c>
      <c r="I998" s="1" t="s">
        <v>22</v>
      </c>
      <c r="J998" s="1">
        <v>0.982</v>
      </c>
      <c r="K998" s="1">
        <v>0.186</v>
      </c>
      <c r="L998" s="6" t="str">
        <f>if(J998&gt;QUARTILE!$B$3, "TOP", if(J998&lt;QUARTILE!$B$4, "BOTTOM", 0))</f>
        <v>TOP</v>
      </c>
      <c r="M998" s="6">
        <f t="shared" si="1"/>
        <v>2</v>
      </c>
      <c r="N998" s="6" t="str">
        <f t="shared" si="2"/>
        <v>Millenial</v>
      </c>
      <c r="O998" s="6" t="str">
        <f t="shared" si="3"/>
        <v>Low Income</v>
      </c>
    </row>
    <row r="999" hidden="1">
      <c r="A999" s="1">
        <v>100997.0</v>
      </c>
      <c r="B999" s="1">
        <v>35.0</v>
      </c>
      <c r="C999" s="1">
        <v>13000.0</v>
      </c>
      <c r="D999" s="1" t="s">
        <v>23</v>
      </c>
      <c r="E999" s="1">
        <v>43041.71</v>
      </c>
      <c r="F999" s="1">
        <v>5.0</v>
      </c>
      <c r="G999" s="1">
        <v>21.0</v>
      </c>
      <c r="H999" s="1">
        <v>12.0</v>
      </c>
      <c r="I999" s="1" t="s">
        <v>18</v>
      </c>
      <c r="J999" s="1">
        <v>0.898</v>
      </c>
      <c r="K999" s="1">
        <v>0.0</v>
      </c>
      <c r="L999" s="6" t="str">
        <f>if(J999&gt;QUARTILE!$B$3, "TOP", if(J999&lt;QUARTILE!$B$4, "BOTTOM", 0))</f>
        <v>TOP</v>
      </c>
      <c r="M999" s="6">
        <f t="shared" si="1"/>
        <v>1</v>
      </c>
      <c r="N999" s="6" t="str">
        <f t="shared" si="2"/>
        <v>Gen X</v>
      </c>
      <c r="O999" s="6" t="str">
        <f t="shared" si="3"/>
        <v>Low Income</v>
      </c>
    </row>
    <row r="1000" hidden="1">
      <c r="A1000" s="1">
        <v>100998.0</v>
      </c>
      <c r="B1000" s="1">
        <v>68.0</v>
      </c>
      <c r="C1000" s="1">
        <v>27000.0</v>
      </c>
      <c r="D1000" s="1" t="s">
        <v>23</v>
      </c>
      <c r="E1000" s="1">
        <v>4446.39</v>
      </c>
      <c r="F1000" s="1">
        <v>1.0</v>
      </c>
      <c r="G1000" s="1">
        <v>27.0</v>
      </c>
      <c r="H1000" s="1">
        <v>4.0</v>
      </c>
      <c r="I1000" s="1" t="s">
        <v>22</v>
      </c>
      <c r="J1000" s="1">
        <v>0.609</v>
      </c>
      <c r="K1000" s="1">
        <v>0.381</v>
      </c>
      <c r="L1000" s="6">
        <f>if(J1000&gt;QUARTILE!$B$3, "TOP", if(J1000&lt;QUARTILE!$B$4, "BOTTOM", 0))</f>
        <v>0</v>
      </c>
      <c r="M1000" s="6">
        <f t="shared" si="1"/>
        <v>2</v>
      </c>
      <c r="N1000" s="6" t="str">
        <f t="shared" si="2"/>
        <v>Baby Boomer</v>
      </c>
      <c r="O1000" s="6" t="str">
        <f t="shared" si="3"/>
        <v>Low Income</v>
      </c>
    </row>
    <row r="1001" hidden="1">
      <c r="A1001" s="1">
        <v>100999.0</v>
      </c>
      <c r="B1001" s="1">
        <v>22.0</v>
      </c>
      <c r="C1001" s="1">
        <v>19000.0</v>
      </c>
      <c r="D1001" s="1" t="s">
        <v>25</v>
      </c>
      <c r="E1001" s="1">
        <v>34563.43</v>
      </c>
      <c r="F1001" s="1">
        <v>1.0</v>
      </c>
      <c r="G1001" s="1">
        <v>27.0</v>
      </c>
      <c r="H1001" s="1">
        <v>17.0</v>
      </c>
      <c r="I1001" s="1" t="s">
        <v>18</v>
      </c>
      <c r="J1001" s="1">
        <v>0.39</v>
      </c>
      <c r="K1001" s="1">
        <v>0.31</v>
      </c>
      <c r="L1001" s="6">
        <f>if(J1001&gt;QUARTILE!$B$3, "TOP", if(J1001&lt;QUARTILE!$B$4, "BOTTOM", 0))</f>
        <v>0</v>
      </c>
      <c r="M1001" s="6">
        <f t="shared" si="1"/>
        <v>1</v>
      </c>
      <c r="N1001" s="6" t="str">
        <f t="shared" si="2"/>
        <v>Millenial</v>
      </c>
      <c r="O1001" s="6" t="str">
        <f t="shared" si="3"/>
        <v>Low Income</v>
      </c>
    </row>
    <row r="1002" hidden="1">
      <c r="A1002" s="1">
        <v>101000.0</v>
      </c>
      <c r="B1002" s="1">
        <v>64.0</v>
      </c>
      <c r="C1002" s="1">
        <v>33000.0</v>
      </c>
      <c r="D1002" s="1" t="s">
        <v>25</v>
      </c>
      <c r="E1002" s="1">
        <v>10662.2</v>
      </c>
      <c r="F1002" s="1">
        <v>4.0</v>
      </c>
      <c r="G1002" s="1">
        <v>18.0</v>
      </c>
      <c r="H1002" s="1">
        <v>2.0</v>
      </c>
      <c r="I1002" s="1" t="s">
        <v>22</v>
      </c>
      <c r="J1002" s="1">
        <v>0.763</v>
      </c>
      <c r="K1002" s="1">
        <v>0.596</v>
      </c>
      <c r="L1002" s="6">
        <f>if(J1002&gt;QUARTILE!$B$3, "TOP", if(J1002&lt;QUARTILE!$B$4, "BOTTOM", 0))</f>
        <v>0</v>
      </c>
      <c r="M1002" s="6">
        <f t="shared" si="1"/>
        <v>2</v>
      </c>
      <c r="N1002" s="6" t="str">
        <f t="shared" si="2"/>
        <v>Baby Boomer</v>
      </c>
      <c r="O1002" s="6" t="str">
        <f t="shared" si="3"/>
        <v>Low Income</v>
      </c>
    </row>
    <row r="1003" hidden="1">
      <c r="A1003" s="1">
        <v>101001.0</v>
      </c>
      <c r="B1003" s="1">
        <v>42.0</v>
      </c>
      <c r="C1003" s="1">
        <v>40000.0</v>
      </c>
      <c r="D1003" s="1" t="s">
        <v>27</v>
      </c>
      <c r="E1003" s="1">
        <v>287.88</v>
      </c>
      <c r="F1003" s="1">
        <v>3.0</v>
      </c>
      <c r="G1003" s="1">
        <v>16.0</v>
      </c>
      <c r="H1003" s="1">
        <v>11.0</v>
      </c>
      <c r="I1003" s="1" t="s">
        <v>22</v>
      </c>
      <c r="J1003" s="1">
        <v>0.741</v>
      </c>
      <c r="K1003" s="1">
        <v>0.086</v>
      </c>
      <c r="L1003" s="6">
        <f>if(J1003&gt;QUARTILE!$B$3, "TOP", if(J1003&lt;QUARTILE!$B$4, "BOTTOM", 0))</f>
        <v>0</v>
      </c>
      <c r="M1003" s="6">
        <f t="shared" si="1"/>
        <v>2</v>
      </c>
      <c r="N1003" s="6" t="str">
        <f t="shared" si="2"/>
        <v>Gen X</v>
      </c>
      <c r="O1003" s="6" t="str">
        <f t="shared" si="3"/>
        <v>Low Income</v>
      </c>
    </row>
    <row r="1004" hidden="1">
      <c r="A1004" s="1">
        <v>101002.0</v>
      </c>
      <c r="B1004" s="1">
        <v>19.0</v>
      </c>
      <c r="C1004" s="1">
        <v>40000.0</v>
      </c>
      <c r="D1004" s="1" t="s">
        <v>27</v>
      </c>
      <c r="E1004" s="1">
        <v>26375.17</v>
      </c>
      <c r="F1004" s="1">
        <v>5.0</v>
      </c>
      <c r="G1004" s="1">
        <v>20.0</v>
      </c>
      <c r="H1004" s="1">
        <v>15.0</v>
      </c>
      <c r="I1004" s="1" t="s">
        <v>22</v>
      </c>
      <c r="J1004" s="1">
        <v>0.23</v>
      </c>
      <c r="K1004" s="1">
        <v>0.771</v>
      </c>
      <c r="L1004" s="6" t="str">
        <f>if(J1004&gt;QUARTILE!$B$3, "TOP", if(J1004&lt;QUARTILE!$B$4, "BOTTOM", 0))</f>
        <v>BOTTOM</v>
      </c>
      <c r="M1004" s="6">
        <f t="shared" si="1"/>
        <v>2</v>
      </c>
      <c r="N1004" s="6" t="str">
        <f t="shared" si="2"/>
        <v>Millenial</v>
      </c>
      <c r="O1004" s="6" t="str">
        <f t="shared" si="3"/>
        <v>Low Income</v>
      </c>
    </row>
    <row r="1005" hidden="1">
      <c r="A1005" s="1">
        <v>101003.0</v>
      </c>
      <c r="B1005" s="1">
        <v>27.0</v>
      </c>
      <c r="C1005" s="1">
        <v>27000.0</v>
      </c>
      <c r="D1005" s="1" t="s">
        <v>25</v>
      </c>
      <c r="E1005" s="1">
        <v>18144.63</v>
      </c>
      <c r="F1005" s="1">
        <v>2.0</v>
      </c>
      <c r="G1005" s="1">
        <v>18.0</v>
      </c>
      <c r="H1005" s="1">
        <v>16.0</v>
      </c>
      <c r="I1005" s="1" t="s">
        <v>18</v>
      </c>
      <c r="J1005" s="1">
        <v>0.758</v>
      </c>
      <c r="K1005" s="1">
        <v>0.574</v>
      </c>
      <c r="L1005" s="6">
        <f>if(J1005&gt;QUARTILE!$B$3, "TOP", if(J1005&lt;QUARTILE!$B$4, "BOTTOM", 0))</f>
        <v>0</v>
      </c>
      <c r="M1005" s="6">
        <f t="shared" si="1"/>
        <v>1</v>
      </c>
      <c r="N1005" s="6" t="str">
        <f t="shared" si="2"/>
        <v>Millenial</v>
      </c>
      <c r="O1005" s="6" t="str">
        <f t="shared" si="3"/>
        <v>Low Income</v>
      </c>
    </row>
    <row r="1006" hidden="1">
      <c r="A1006" s="1">
        <v>101004.0</v>
      </c>
      <c r="B1006" s="1">
        <v>73.0</v>
      </c>
      <c r="C1006" s="1">
        <v>29000.0</v>
      </c>
      <c r="D1006" s="1" t="s">
        <v>17</v>
      </c>
      <c r="E1006" s="1">
        <v>8437.13</v>
      </c>
      <c r="F1006" s="1">
        <v>3.0</v>
      </c>
      <c r="G1006" s="1">
        <v>15.0</v>
      </c>
      <c r="H1006" s="1">
        <v>3.0</v>
      </c>
      <c r="I1006" s="1" t="s">
        <v>22</v>
      </c>
      <c r="J1006" s="1">
        <v>0.12</v>
      </c>
      <c r="K1006" s="1">
        <v>0.546</v>
      </c>
      <c r="L1006" s="6" t="str">
        <f>if(J1006&gt;QUARTILE!$B$3, "TOP", if(J1006&lt;QUARTILE!$B$4, "BOTTOM", 0))</f>
        <v>BOTTOM</v>
      </c>
      <c r="M1006" s="6">
        <f t="shared" si="1"/>
        <v>2</v>
      </c>
      <c r="N1006" s="6" t="str">
        <f t="shared" si="2"/>
        <v>Baby Boomer</v>
      </c>
      <c r="O1006" s="6" t="str">
        <f t="shared" si="3"/>
        <v>Low Income</v>
      </c>
    </row>
    <row r="1007" hidden="1">
      <c r="A1007" s="1">
        <v>101005.0</v>
      </c>
      <c r="B1007" s="1">
        <v>47.0</v>
      </c>
      <c r="C1007" s="1">
        <v>18000.0</v>
      </c>
      <c r="D1007" s="1" t="s">
        <v>25</v>
      </c>
      <c r="E1007" s="1">
        <v>6613.07</v>
      </c>
      <c r="F1007" s="1">
        <v>2.0</v>
      </c>
      <c r="G1007" s="1">
        <v>27.0</v>
      </c>
      <c r="H1007" s="1">
        <v>13.0</v>
      </c>
      <c r="I1007" s="1" t="s">
        <v>18</v>
      </c>
      <c r="J1007" s="1">
        <v>0.152</v>
      </c>
      <c r="K1007" s="1">
        <v>0.316</v>
      </c>
      <c r="L1007" s="6" t="str">
        <f>if(J1007&gt;QUARTILE!$B$3, "TOP", if(J1007&lt;QUARTILE!$B$4, "BOTTOM", 0))</f>
        <v>BOTTOM</v>
      </c>
      <c r="M1007" s="6">
        <f t="shared" si="1"/>
        <v>1</v>
      </c>
      <c r="N1007" s="6" t="str">
        <f t="shared" si="2"/>
        <v>Gen X</v>
      </c>
      <c r="O1007" s="6" t="str">
        <f t="shared" si="3"/>
        <v>Low Income</v>
      </c>
    </row>
    <row r="1008" hidden="1">
      <c r="A1008" s="1">
        <v>101006.0</v>
      </c>
      <c r="B1008" s="1">
        <v>67.0</v>
      </c>
      <c r="C1008" s="1">
        <v>33000.0</v>
      </c>
      <c r="D1008" s="1" t="s">
        <v>30</v>
      </c>
      <c r="E1008" s="1">
        <v>1530.95</v>
      </c>
      <c r="F1008" s="1">
        <v>4.0</v>
      </c>
      <c r="G1008" s="1">
        <v>20.0</v>
      </c>
      <c r="H1008" s="1">
        <v>9.0</v>
      </c>
      <c r="I1008" s="1" t="s">
        <v>22</v>
      </c>
      <c r="J1008" s="1">
        <v>0.055</v>
      </c>
      <c r="K1008" s="1">
        <v>0.315</v>
      </c>
      <c r="L1008" s="6" t="str">
        <f>if(J1008&gt;QUARTILE!$B$3, "TOP", if(J1008&lt;QUARTILE!$B$4, "BOTTOM", 0))</f>
        <v>BOTTOM</v>
      </c>
      <c r="M1008" s="6">
        <f t="shared" si="1"/>
        <v>2</v>
      </c>
      <c r="N1008" s="6" t="str">
        <f t="shared" si="2"/>
        <v>Baby Boomer</v>
      </c>
      <c r="O1008" s="6" t="str">
        <f t="shared" si="3"/>
        <v>Low Income</v>
      </c>
    </row>
    <row r="1009" hidden="1">
      <c r="A1009" s="1">
        <v>101007.0</v>
      </c>
      <c r="B1009" s="1">
        <v>76.0</v>
      </c>
      <c r="C1009" s="1">
        <v>35000.0</v>
      </c>
      <c r="D1009" s="1" t="s">
        <v>23</v>
      </c>
      <c r="E1009" s="1">
        <v>56749.15</v>
      </c>
      <c r="F1009" s="1">
        <v>5.0</v>
      </c>
      <c r="G1009" s="1">
        <v>13.0</v>
      </c>
      <c r="H1009" s="1">
        <v>5.0</v>
      </c>
      <c r="I1009" s="1" t="s">
        <v>18</v>
      </c>
      <c r="J1009" s="1">
        <v>0.96</v>
      </c>
      <c r="K1009" s="1">
        <v>0.0</v>
      </c>
      <c r="L1009" s="6" t="str">
        <f>if(J1009&gt;QUARTILE!$B$3, "TOP", if(J1009&lt;QUARTILE!$B$4, "BOTTOM", 0))</f>
        <v>TOP</v>
      </c>
      <c r="M1009" s="6">
        <f t="shared" si="1"/>
        <v>1</v>
      </c>
      <c r="N1009" s="6" t="str">
        <f t="shared" si="2"/>
        <v>Baby Boomer</v>
      </c>
      <c r="O1009" s="6" t="str">
        <f t="shared" si="3"/>
        <v>Low Income</v>
      </c>
    </row>
    <row r="1010" hidden="1">
      <c r="A1010" s="1">
        <v>101008.0</v>
      </c>
      <c r="B1010" s="1">
        <v>62.0</v>
      </c>
      <c r="C1010" s="1">
        <v>9000.0</v>
      </c>
      <c r="D1010" s="1" t="s">
        <v>27</v>
      </c>
      <c r="E1010" s="1">
        <v>13623.77</v>
      </c>
      <c r="F1010" s="1">
        <v>4.0</v>
      </c>
      <c r="G1010" s="1">
        <v>19.0</v>
      </c>
      <c r="H1010" s="1">
        <v>4.0</v>
      </c>
      <c r="I1010" s="1" t="s">
        <v>22</v>
      </c>
      <c r="J1010" s="1">
        <v>0.271</v>
      </c>
      <c r="K1010" s="1">
        <v>0.704</v>
      </c>
      <c r="L1010" s="6" t="str">
        <f>if(J1010&gt;QUARTILE!$B$3, "TOP", if(J1010&lt;QUARTILE!$B$4, "BOTTOM", 0))</f>
        <v>BOTTOM</v>
      </c>
      <c r="M1010" s="6">
        <f t="shared" si="1"/>
        <v>2</v>
      </c>
      <c r="N1010" s="6" t="str">
        <f t="shared" si="2"/>
        <v>Baby Boomer</v>
      </c>
      <c r="O1010" s="6" t="str">
        <f t="shared" si="3"/>
        <v>Low Income</v>
      </c>
    </row>
    <row r="1011" hidden="1">
      <c r="A1011" s="1">
        <v>101009.0</v>
      </c>
      <c r="B1011" s="1">
        <v>22.0</v>
      </c>
      <c r="C1011" s="1">
        <v>28000.0</v>
      </c>
      <c r="D1011" s="1" t="s">
        <v>25</v>
      </c>
      <c r="E1011" s="1">
        <v>1788.09</v>
      </c>
      <c r="F1011" s="1">
        <v>2.0</v>
      </c>
      <c r="G1011" s="1">
        <v>21.0</v>
      </c>
      <c r="H1011" s="1">
        <v>21.0</v>
      </c>
      <c r="I1011" s="1" t="s">
        <v>26</v>
      </c>
      <c r="J1011" s="1">
        <v>0.854</v>
      </c>
      <c r="K1011" s="1">
        <v>0.505</v>
      </c>
      <c r="L1011" s="6" t="str">
        <f>if(J1011&gt;QUARTILE!$B$3, "TOP", if(J1011&lt;QUARTILE!$B$4, "BOTTOM", 0))</f>
        <v>TOP</v>
      </c>
      <c r="M1011" s="6">
        <f t="shared" si="1"/>
        <v>3</v>
      </c>
      <c r="N1011" s="6" t="str">
        <f t="shared" si="2"/>
        <v>Millenial</v>
      </c>
      <c r="O1011" s="6" t="str">
        <f t="shared" si="3"/>
        <v>Low Income</v>
      </c>
    </row>
    <row r="1012" hidden="1">
      <c r="A1012" s="1">
        <v>101010.0</v>
      </c>
      <c r="B1012" s="1">
        <v>72.0</v>
      </c>
      <c r="C1012" s="1">
        <v>50000.0</v>
      </c>
      <c r="D1012" s="1" t="s">
        <v>23</v>
      </c>
      <c r="E1012" s="1">
        <v>40602.32</v>
      </c>
      <c r="F1012" s="1">
        <v>1.0</v>
      </c>
      <c r="G1012" s="1">
        <v>21.0</v>
      </c>
      <c r="H1012" s="1">
        <v>3.0</v>
      </c>
      <c r="I1012" s="1" t="s">
        <v>18</v>
      </c>
      <c r="J1012" s="1">
        <v>0.294</v>
      </c>
      <c r="K1012" s="1">
        <v>0.876</v>
      </c>
      <c r="L1012" s="6" t="str">
        <f>if(J1012&gt;QUARTILE!$B$3, "TOP", if(J1012&lt;QUARTILE!$B$4, "BOTTOM", 0))</f>
        <v>BOTTOM</v>
      </c>
      <c r="M1012" s="6">
        <f t="shared" si="1"/>
        <v>1</v>
      </c>
      <c r="N1012" s="6" t="str">
        <f t="shared" si="2"/>
        <v>Baby Boomer</v>
      </c>
      <c r="O1012" s="6" t="str">
        <f t="shared" si="3"/>
        <v>Medium Income</v>
      </c>
    </row>
    <row r="1013" hidden="1">
      <c r="A1013" s="1">
        <v>101011.0</v>
      </c>
      <c r="B1013" s="1">
        <v>73.0</v>
      </c>
      <c r="C1013" s="1">
        <v>18000.0</v>
      </c>
      <c r="D1013" s="1" t="s">
        <v>23</v>
      </c>
      <c r="E1013" s="1">
        <v>6537.7</v>
      </c>
      <c r="F1013" s="1">
        <v>4.0</v>
      </c>
      <c r="G1013" s="1">
        <v>15.0</v>
      </c>
      <c r="H1013" s="1">
        <v>1.0</v>
      </c>
      <c r="I1013" s="1" t="s">
        <v>22</v>
      </c>
      <c r="J1013" s="1">
        <v>0.492</v>
      </c>
      <c r="K1013" s="1">
        <v>0.304</v>
      </c>
      <c r="L1013" s="6">
        <f>if(J1013&gt;QUARTILE!$B$3, "TOP", if(J1013&lt;QUARTILE!$B$4, "BOTTOM", 0))</f>
        <v>0</v>
      </c>
      <c r="M1013" s="6">
        <f t="shared" si="1"/>
        <v>2</v>
      </c>
      <c r="N1013" s="6" t="str">
        <f t="shared" si="2"/>
        <v>Baby Boomer</v>
      </c>
      <c r="O1013" s="6" t="str">
        <f t="shared" si="3"/>
        <v>Low Income</v>
      </c>
    </row>
    <row r="1014" hidden="1">
      <c r="A1014" s="1">
        <v>101012.0</v>
      </c>
      <c r="B1014" s="1">
        <v>50.0</v>
      </c>
      <c r="C1014" s="1">
        <v>16000.0</v>
      </c>
      <c r="D1014" s="1" t="s">
        <v>25</v>
      </c>
      <c r="E1014" s="1">
        <v>4553.14</v>
      </c>
      <c r="F1014" s="1">
        <v>5.0</v>
      </c>
      <c r="G1014" s="1">
        <v>17.0</v>
      </c>
      <c r="H1014" s="1">
        <v>6.0</v>
      </c>
      <c r="I1014" s="1" t="s">
        <v>22</v>
      </c>
      <c r="J1014" s="1">
        <v>0.078</v>
      </c>
      <c r="K1014" s="1">
        <v>0.616</v>
      </c>
      <c r="L1014" s="6" t="str">
        <f>if(J1014&gt;QUARTILE!$B$3, "TOP", if(J1014&lt;QUARTILE!$B$4, "BOTTOM", 0))</f>
        <v>BOTTOM</v>
      </c>
      <c r="M1014" s="6">
        <f t="shared" si="1"/>
        <v>2</v>
      </c>
      <c r="N1014" s="6" t="str">
        <f t="shared" si="2"/>
        <v>Gen X</v>
      </c>
      <c r="O1014" s="6" t="str">
        <f t="shared" si="3"/>
        <v>Low Income</v>
      </c>
    </row>
    <row r="1015" hidden="1">
      <c r="A1015" s="1">
        <v>101013.0</v>
      </c>
      <c r="B1015" s="1">
        <v>71.0</v>
      </c>
      <c r="C1015" s="1">
        <v>17000.0</v>
      </c>
      <c r="D1015" s="1" t="s">
        <v>23</v>
      </c>
      <c r="E1015" s="1">
        <v>6596.14</v>
      </c>
      <c r="F1015" s="1">
        <v>4.0</v>
      </c>
      <c r="G1015" s="1">
        <v>16.0</v>
      </c>
      <c r="H1015" s="1">
        <v>3.0</v>
      </c>
      <c r="I1015" s="1" t="s">
        <v>22</v>
      </c>
      <c r="J1015" s="1">
        <v>0.91</v>
      </c>
      <c r="K1015" s="1">
        <v>0.87</v>
      </c>
      <c r="L1015" s="6" t="str">
        <f>if(J1015&gt;QUARTILE!$B$3, "TOP", if(J1015&lt;QUARTILE!$B$4, "BOTTOM", 0))</f>
        <v>TOP</v>
      </c>
      <c r="M1015" s="6">
        <f t="shared" si="1"/>
        <v>2</v>
      </c>
      <c r="N1015" s="6" t="str">
        <f t="shared" si="2"/>
        <v>Baby Boomer</v>
      </c>
      <c r="O1015" s="6" t="str">
        <f t="shared" si="3"/>
        <v>Low Income</v>
      </c>
    </row>
    <row r="1016" hidden="1">
      <c r="A1016" s="1">
        <v>101014.0</v>
      </c>
      <c r="B1016" s="1">
        <v>18.0</v>
      </c>
      <c r="C1016" s="1">
        <v>9000.0</v>
      </c>
      <c r="D1016" s="1" t="s">
        <v>23</v>
      </c>
      <c r="E1016" s="1">
        <v>16628.49</v>
      </c>
      <c r="F1016" s="1">
        <v>3.0</v>
      </c>
      <c r="G1016" s="1">
        <v>21.0</v>
      </c>
      <c r="H1016" s="1">
        <v>9.0</v>
      </c>
      <c r="I1016" s="1" t="s">
        <v>22</v>
      </c>
      <c r="J1016" s="1">
        <v>0.59</v>
      </c>
      <c r="K1016" s="1">
        <v>0.712</v>
      </c>
      <c r="L1016" s="6">
        <f>if(J1016&gt;QUARTILE!$B$3, "TOP", if(J1016&lt;QUARTILE!$B$4, "BOTTOM", 0))</f>
        <v>0</v>
      </c>
      <c r="M1016" s="6">
        <f t="shared" si="1"/>
        <v>2</v>
      </c>
      <c r="N1016" s="6" t="str">
        <f t="shared" si="2"/>
        <v>Millenial</v>
      </c>
      <c r="O1016" s="6" t="str">
        <f t="shared" si="3"/>
        <v>Low Income</v>
      </c>
    </row>
    <row r="1017" hidden="1">
      <c r="A1017" s="1">
        <v>101015.0</v>
      </c>
      <c r="B1017" s="1">
        <v>35.0</v>
      </c>
      <c r="C1017" s="1">
        <v>24000.0</v>
      </c>
      <c r="D1017" s="1" t="s">
        <v>31</v>
      </c>
      <c r="E1017" s="1">
        <v>1538.84</v>
      </c>
      <c r="F1017" s="1">
        <v>4.0</v>
      </c>
      <c r="G1017" s="1">
        <v>19.0</v>
      </c>
      <c r="H1017" s="1">
        <v>17.0</v>
      </c>
      <c r="I1017" s="1" t="s">
        <v>22</v>
      </c>
      <c r="J1017" s="1">
        <v>0.891</v>
      </c>
      <c r="K1017" s="1">
        <v>0.0</v>
      </c>
      <c r="L1017" s="6" t="str">
        <f>if(J1017&gt;QUARTILE!$B$3, "TOP", if(J1017&lt;QUARTILE!$B$4, "BOTTOM", 0))</f>
        <v>TOP</v>
      </c>
      <c r="M1017" s="6">
        <f t="shared" si="1"/>
        <v>2</v>
      </c>
      <c r="N1017" s="6" t="str">
        <f t="shared" si="2"/>
        <v>Gen X</v>
      </c>
      <c r="O1017" s="6" t="str">
        <f t="shared" si="3"/>
        <v>Low Income</v>
      </c>
    </row>
    <row r="1018" hidden="1">
      <c r="A1018" s="1">
        <v>101016.0</v>
      </c>
      <c r="B1018" s="1">
        <v>49.0</v>
      </c>
      <c r="C1018" s="1">
        <v>22000.0</v>
      </c>
      <c r="D1018" s="1" t="s">
        <v>17</v>
      </c>
      <c r="E1018" s="1">
        <v>13146.22</v>
      </c>
      <c r="F1018" s="1">
        <v>2.0</v>
      </c>
      <c r="G1018" s="1">
        <v>17.0</v>
      </c>
      <c r="H1018" s="1">
        <v>8.0</v>
      </c>
      <c r="I1018" s="1" t="s">
        <v>22</v>
      </c>
      <c r="J1018" s="1">
        <v>0.468</v>
      </c>
      <c r="K1018" s="1">
        <v>0.632</v>
      </c>
      <c r="L1018" s="6">
        <f>if(J1018&gt;QUARTILE!$B$3, "TOP", if(J1018&lt;QUARTILE!$B$4, "BOTTOM", 0))</f>
        <v>0</v>
      </c>
      <c r="M1018" s="6">
        <f t="shared" si="1"/>
        <v>2</v>
      </c>
      <c r="N1018" s="6" t="str">
        <f t="shared" si="2"/>
        <v>Gen X</v>
      </c>
      <c r="O1018" s="6" t="str">
        <f t="shared" si="3"/>
        <v>Low Income</v>
      </c>
    </row>
    <row r="1019" hidden="1">
      <c r="A1019" s="1">
        <v>101017.0</v>
      </c>
      <c r="B1019" s="1">
        <v>64.0</v>
      </c>
      <c r="C1019" s="1">
        <v>25000.0</v>
      </c>
      <c r="D1019" s="1" t="s">
        <v>27</v>
      </c>
      <c r="E1019" s="1">
        <v>45218.01</v>
      </c>
      <c r="F1019" s="1">
        <v>4.0</v>
      </c>
      <c r="G1019" s="1">
        <v>21.0</v>
      </c>
      <c r="H1019" s="1">
        <v>2.0</v>
      </c>
      <c r="I1019" s="1" t="s">
        <v>18</v>
      </c>
      <c r="J1019" s="1">
        <v>0.416</v>
      </c>
      <c r="K1019" s="1">
        <v>0.395</v>
      </c>
      <c r="L1019" s="6">
        <f>if(J1019&gt;QUARTILE!$B$3, "TOP", if(J1019&lt;QUARTILE!$B$4, "BOTTOM", 0))</f>
        <v>0</v>
      </c>
      <c r="M1019" s="6">
        <f t="shared" si="1"/>
        <v>1</v>
      </c>
      <c r="N1019" s="6" t="str">
        <f t="shared" si="2"/>
        <v>Baby Boomer</v>
      </c>
      <c r="O1019" s="6" t="str">
        <f t="shared" si="3"/>
        <v>Low Income</v>
      </c>
    </row>
    <row r="1020" hidden="1">
      <c r="A1020" s="1">
        <v>101018.0</v>
      </c>
      <c r="B1020" s="1">
        <v>66.0</v>
      </c>
      <c r="C1020" s="1">
        <v>28000.0</v>
      </c>
      <c r="D1020" s="1" t="s">
        <v>17</v>
      </c>
      <c r="E1020" s="1">
        <v>4169.33</v>
      </c>
      <c r="F1020" s="1">
        <v>5.0</v>
      </c>
      <c r="G1020" s="1">
        <v>22.0</v>
      </c>
      <c r="H1020" s="1">
        <v>10.0</v>
      </c>
      <c r="I1020" s="1" t="s">
        <v>22</v>
      </c>
      <c r="J1020" s="1">
        <v>0.401</v>
      </c>
      <c r="K1020" s="1">
        <v>0.449</v>
      </c>
      <c r="L1020" s="6">
        <f>if(J1020&gt;QUARTILE!$B$3, "TOP", if(J1020&lt;QUARTILE!$B$4, "BOTTOM", 0))</f>
        <v>0</v>
      </c>
      <c r="M1020" s="6">
        <f t="shared" si="1"/>
        <v>2</v>
      </c>
      <c r="N1020" s="6" t="str">
        <f t="shared" si="2"/>
        <v>Baby Boomer</v>
      </c>
      <c r="O1020" s="6" t="str">
        <f t="shared" si="3"/>
        <v>Low Income</v>
      </c>
    </row>
    <row r="1021" hidden="1">
      <c r="A1021" s="1">
        <v>101019.0</v>
      </c>
      <c r="B1021" s="1">
        <v>28.0</v>
      </c>
      <c r="C1021" s="1">
        <v>14000.0</v>
      </c>
      <c r="D1021" s="1" t="s">
        <v>30</v>
      </c>
      <c r="E1021" s="1">
        <v>8045.07</v>
      </c>
      <c r="F1021" s="1">
        <v>4.0</v>
      </c>
      <c r="G1021" s="1">
        <v>14.0</v>
      </c>
      <c r="H1021" s="1">
        <v>12.0</v>
      </c>
      <c r="I1021" s="1" t="s">
        <v>22</v>
      </c>
      <c r="J1021" s="1">
        <v>0.244</v>
      </c>
      <c r="K1021" s="1">
        <v>0.503</v>
      </c>
      <c r="L1021" s="6" t="str">
        <f>if(J1021&gt;QUARTILE!$B$3, "TOP", if(J1021&lt;QUARTILE!$B$4, "BOTTOM", 0))</f>
        <v>BOTTOM</v>
      </c>
      <c r="M1021" s="6">
        <f t="shared" si="1"/>
        <v>2</v>
      </c>
      <c r="N1021" s="6" t="str">
        <f t="shared" si="2"/>
        <v>Millenial</v>
      </c>
      <c r="O1021" s="6" t="str">
        <f t="shared" si="3"/>
        <v>Low Income</v>
      </c>
    </row>
    <row r="1022" hidden="1">
      <c r="A1022" s="1">
        <v>101020.0</v>
      </c>
      <c r="B1022" s="1">
        <v>38.0</v>
      </c>
      <c r="C1022" s="1">
        <v>26000.0</v>
      </c>
      <c r="D1022" s="1" t="s">
        <v>25</v>
      </c>
      <c r="E1022" s="1">
        <v>10087.66</v>
      </c>
      <c r="F1022" s="1">
        <v>4.0</v>
      </c>
      <c r="G1022" s="1">
        <v>19.0</v>
      </c>
      <c r="H1022" s="1">
        <v>7.0</v>
      </c>
      <c r="I1022" s="1" t="s">
        <v>22</v>
      </c>
      <c r="J1022" s="1">
        <v>0.936</v>
      </c>
      <c r="K1022" s="1">
        <v>0.411</v>
      </c>
      <c r="L1022" s="6" t="str">
        <f>if(J1022&gt;QUARTILE!$B$3, "TOP", if(J1022&lt;QUARTILE!$B$4, "BOTTOM", 0))</f>
        <v>TOP</v>
      </c>
      <c r="M1022" s="6">
        <f t="shared" si="1"/>
        <v>2</v>
      </c>
      <c r="N1022" s="6" t="str">
        <f t="shared" si="2"/>
        <v>Gen X</v>
      </c>
      <c r="O1022" s="6" t="str">
        <f t="shared" si="3"/>
        <v>Low Income</v>
      </c>
    </row>
    <row r="1023" hidden="1">
      <c r="A1023" s="1">
        <v>101021.0</v>
      </c>
      <c r="B1023" s="1">
        <v>43.0</v>
      </c>
      <c r="C1023" s="1">
        <v>29000.0</v>
      </c>
      <c r="D1023" s="1" t="s">
        <v>23</v>
      </c>
      <c r="E1023" s="1">
        <v>17648.45</v>
      </c>
      <c r="F1023" s="1">
        <v>5.0</v>
      </c>
      <c r="G1023" s="1">
        <v>18.0</v>
      </c>
      <c r="H1023" s="1">
        <v>6.0</v>
      </c>
      <c r="I1023" s="1" t="s">
        <v>22</v>
      </c>
      <c r="J1023" s="1">
        <v>0.346</v>
      </c>
      <c r="K1023" s="1">
        <v>0.642</v>
      </c>
      <c r="L1023" s="6">
        <f>if(J1023&gt;QUARTILE!$B$3, "TOP", if(J1023&lt;QUARTILE!$B$4, "BOTTOM", 0))</f>
        <v>0</v>
      </c>
      <c r="M1023" s="6">
        <f t="shared" si="1"/>
        <v>2</v>
      </c>
      <c r="N1023" s="6" t="str">
        <f t="shared" si="2"/>
        <v>Gen X</v>
      </c>
      <c r="O1023" s="6" t="str">
        <f t="shared" si="3"/>
        <v>Low Income</v>
      </c>
    </row>
    <row r="1024" hidden="1">
      <c r="A1024" s="1">
        <v>101022.0</v>
      </c>
      <c r="B1024" s="1">
        <v>80.0</v>
      </c>
      <c r="C1024" s="1">
        <v>16000.0</v>
      </c>
      <c r="D1024" s="1" t="s">
        <v>17</v>
      </c>
      <c r="E1024" s="1">
        <v>50329.0</v>
      </c>
      <c r="F1024" s="1">
        <v>4.0</v>
      </c>
      <c r="G1024" s="1">
        <v>21.0</v>
      </c>
      <c r="H1024" s="1">
        <v>6.0</v>
      </c>
      <c r="I1024" s="1" t="s">
        <v>18</v>
      </c>
      <c r="J1024" s="1">
        <v>0.392</v>
      </c>
      <c r="K1024" s="1">
        <v>0.0</v>
      </c>
      <c r="L1024" s="6">
        <f>if(J1024&gt;QUARTILE!$B$3, "TOP", if(J1024&lt;QUARTILE!$B$4, "BOTTOM", 0))</f>
        <v>0</v>
      </c>
      <c r="M1024" s="6">
        <f t="shared" si="1"/>
        <v>1</v>
      </c>
      <c r="N1024" s="6" t="str">
        <f t="shared" si="2"/>
        <v>Silent</v>
      </c>
      <c r="O1024" s="6" t="str">
        <f t="shared" si="3"/>
        <v>Low Income</v>
      </c>
    </row>
    <row r="1025" hidden="1">
      <c r="A1025" s="1">
        <v>101023.0</v>
      </c>
      <c r="B1025" s="1">
        <v>42.0</v>
      </c>
      <c r="C1025" s="1">
        <v>28000.0</v>
      </c>
      <c r="D1025" s="1" t="s">
        <v>27</v>
      </c>
      <c r="E1025" s="1">
        <v>10035.31</v>
      </c>
      <c r="F1025" s="1">
        <v>5.0</v>
      </c>
      <c r="G1025" s="1">
        <v>14.0</v>
      </c>
      <c r="H1025" s="1">
        <v>21.0</v>
      </c>
      <c r="I1025" s="1" t="s">
        <v>18</v>
      </c>
      <c r="J1025" s="1">
        <v>0.832</v>
      </c>
      <c r="K1025" s="1">
        <v>0.039</v>
      </c>
      <c r="L1025" s="6" t="str">
        <f>if(J1025&gt;QUARTILE!$B$3, "TOP", if(J1025&lt;QUARTILE!$B$4, "BOTTOM", 0))</f>
        <v>TOP</v>
      </c>
      <c r="M1025" s="6">
        <f t="shared" si="1"/>
        <v>1</v>
      </c>
      <c r="N1025" s="6" t="str">
        <f t="shared" si="2"/>
        <v>Gen X</v>
      </c>
      <c r="O1025" s="6" t="str">
        <f t="shared" si="3"/>
        <v>Low Income</v>
      </c>
    </row>
    <row r="1026" hidden="1">
      <c r="A1026" s="1">
        <v>101024.0</v>
      </c>
      <c r="B1026" s="1">
        <v>39.0</v>
      </c>
      <c r="C1026" s="1">
        <v>23000.0</v>
      </c>
      <c r="D1026" s="1" t="s">
        <v>25</v>
      </c>
      <c r="E1026" s="1">
        <v>1433.2</v>
      </c>
      <c r="F1026" s="1">
        <v>2.0</v>
      </c>
      <c r="G1026" s="1">
        <v>15.0</v>
      </c>
      <c r="H1026" s="1">
        <v>10.0</v>
      </c>
      <c r="I1026" s="1" t="s">
        <v>22</v>
      </c>
      <c r="J1026" s="1">
        <v>0.173</v>
      </c>
      <c r="K1026" s="1">
        <v>0.365</v>
      </c>
      <c r="L1026" s="6" t="str">
        <f>if(J1026&gt;QUARTILE!$B$3, "TOP", if(J1026&lt;QUARTILE!$B$4, "BOTTOM", 0))</f>
        <v>BOTTOM</v>
      </c>
      <c r="M1026" s="6">
        <f t="shared" si="1"/>
        <v>2</v>
      </c>
      <c r="N1026" s="6" t="str">
        <f t="shared" si="2"/>
        <v>Gen X</v>
      </c>
      <c r="O1026" s="6" t="str">
        <f t="shared" si="3"/>
        <v>Low Income</v>
      </c>
    </row>
    <row r="1027" hidden="1">
      <c r="A1027" s="1">
        <v>101025.0</v>
      </c>
      <c r="B1027" s="1">
        <v>76.0</v>
      </c>
      <c r="C1027" s="1">
        <v>15000.0</v>
      </c>
      <c r="D1027" s="1" t="s">
        <v>25</v>
      </c>
      <c r="E1027" s="1">
        <v>8552.71</v>
      </c>
      <c r="F1027" s="1">
        <v>5.0</v>
      </c>
      <c r="G1027" s="1">
        <v>17.0</v>
      </c>
      <c r="H1027" s="1">
        <v>5.0</v>
      </c>
      <c r="I1027" s="1" t="s">
        <v>22</v>
      </c>
      <c r="J1027" s="1">
        <v>0.269</v>
      </c>
      <c r="K1027" s="1">
        <v>0.403</v>
      </c>
      <c r="L1027" s="6" t="str">
        <f>if(J1027&gt;QUARTILE!$B$3, "TOP", if(J1027&lt;QUARTILE!$B$4, "BOTTOM", 0))</f>
        <v>BOTTOM</v>
      </c>
      <c r="M1027" s="6">
        <f t="shared" si="1"/>
        <v>2</v>
      </c>
      <c r="N1027" s="6" t="str">
        <f t="shared" si="2"/>
        <v>Baby Boomer</v>
      </c>
      <c r="O1027" s="6" t="str">
        <f t="shared" si="3"/>
        <v>Low Income</v>
      </c>
    </row>
    <row r="1028" hidden="1">
      <c r="A1028" s="1">
        <v>101026.0</v>
      </c>
      <c r="B1028" s="1">
        <v>44.0</v>
      </c>
      <c r="C1028" s="1">
        <v>26000.0</v>
      </c>
      <c r="D1028" s="1" t="s">
        <v>25</v>
      </c>
      <c r="E1028" s="1">
        <v>4216.53</v>
      </c>
      <c r="F1028" s="1">
        <v>2.0</v>
      </c>
      <c r="G1028" s="1">
        <v>24.0</v>
      </c>
      <c r="H1028" s="1">
        <v>8.0</v>
      </c>
      <c r="I1028" s="1" t="s">
        <v>22</v>
      </c>
      <c r="J1028" s="1">
        <v>0.48</v>
      </c>
      <c r="K1028" s="1">
        <v>0.13</v>
      </c>
      <c r="L1028" s="6">
        <f>if(J1028&gt;QUARTILE!$B$3, "TOP", if(J1028&lt;QUARTILE!$B$4, "BOTTOM", 0))</f>
        <v>0</v>
      </c>
      <c r="M1028" s="6">
        <f t="shared" si="1"/>
        <v>2</v>
      </c>
      <c r="N1028" s="6" t="str">
        <f t="shared" si="2"/>
        <v>Gen X</v>
      </c>
      <c r="O1028" s="6" t="str">
        <f t="shared" si="3"/>
        <v>Low Income</v>
      </c>
    </row>
    <row r="1029" hidden="1">
      <c r="A1029" s="1">
        <v>101027.0</v>
      </c>
      <c r="B1029" s="1">
        <v>66.0</v>
      </c>
      <c r="C1029" s="1">
        <v>19000.0</v>
      </c>
      <c r="D1029" s="1" t="s">
        <v>21</v>
      </c>
      <c r="E1029" s="1">
        <v>21098.1</v>
      </c>
      <c r="F1029" s="1">
        <v>2.0</v>
      </c>
      <c r="G1029" s="1">
        <v>23.0</v>
      </c>
      <c r="H1029" s="1">
        <v>7.0</v>
      </c>
      <c r="I1029" s="1" t="s">
        <v>22</v>
      </c>
      <c r="J1029" s="1">
        <v>0.183</v>
      </c>
      <c r="K1029" s="1">
        <v>0.82</v>
      </c>
      <c r="L1029" s="6" t="str">
        <f>if(J1029&gt;QUARTILE!$B$3, "TOP", if(J1029&lt;QUARTILE!$B$4, "BOTTOM", 0))</f>
        <v>BOTTOM</v>
      </c>
      <c r="M1029" s="6">
        <f t="shared" si="1"/>
        <v>2</v>
      </c>
      <c r="N1029" s="6" t="str">
        <f t="shared" si="2"/>
        <v>Baby Boomer</v>
      </c>
      <c r="O1029" s="6" t="str">
        <f t="shared" si="3"/>
        <v>Low Income</v>
      </c>
    </row>
    <row r="1030" hidden="1">
      <c r="A1030" s="1">
        <v>101028.0</v>
      </c>
      <c r="B1030" s="1">
        <v>30.0</v>
      </c>
      <c r="C1030" s="1">
        <v>33000.0</v>
      </c>
      <c r="D1030" s="1" t="s">
        <v>25</v>
      </c>
      <c r="E1030" s="1">
        <v>593.98</v>
      </c>
      <c r="F1030" s="1">
        <v>5.0</v>
      </c>
      <c r="G1030" s="1">
        <v>22.0</v>
      </c>
      <c r="H1030" s="1">
        <v>7.0</v>
      </c>
      <c r="I1030" s="1" t="s">
        <v>22</v>
      </c>
      <c r="J1030" s="1">
        <v>0.307</v>
      </c>
      <c r="K1030" s="1">
        <v>0.879</v>
      </c>
      <c r="L1030" s="6" t="str">
        <f>if(J1030&gt;QUARTILE!$B$3, "TOP", if(J1030&lt;QUARTILE!$B$4, "BOTTOM", 0))</f>
        <v>BOTTOM</v>
      </c>
      <c r="M1030" s="6">
        <f t="shared" si="1"/>
        <v>2</v>
      </c>
      <c r="N1030" s="6" t="str">
        <f t="shared" si="2"/>
        <v>Millenial</v>
      </c>
      <c r="O1030" s="6" t="str">
        <f t="shared" si="3"/>
        <v>Low Income</v>
      </c>
    </row>
    <row r="1031" hidden="1">
      <c r="A1031" s="1">
        <v>101029.0</v>
      </c>
      <c r="B1031" s="1">
        <v>50.0</v>
      </c>
      <c r="C1031" s="1">
        <v>19000.0</v>
      </c>
      <c r="D1031" s="1" t="s">
        <v>30</v>
      </c>
      <c r="E1031" s="1">
        <v>6904.25</v>
      </c>
      <c r="F1031" s="1">
        <v>4.0</v>
      </c>
      <c r="G1031" s="1">
        <v>14.0</v>
      </c>
      <c r="H1031" s="1">
        <v>4.0</v>
      </c>
      <c r="I1031" s="1" t="s">
        <v>22</v>
      </c>
      <c r="J1031" s="1">
        <v>0.7</v>
      </c>
      <c r="K1031" s="1">
        <v>0.701</v>
      </c>
      <c r="L1031" s="6">
        <f>if(J1031&gt;QUARTILE!$B$3, "TOP", if(J1031&lt;QUARTILE!$B$4, "BOTTOM", 0))</f>
        <v>0</v>
      </c>
      <c r="M1031" s="6">
        <f t="shared" si="1"/>
        <v>2</v>
      </c>
      <c r="N1031" s="6" t="str">
        <f t="shared" si="2"/>
        <v>Gen X</v>
      </c>
      <c r="O1031" s="6" t="str">
        <f t="shared" si="3"/>
        <v>Low Income</v>
      </c>
    </row>
    <row r="1032" hidden="1">
      <c r="A1032" s="1">
        <v>101030.0</v>
      </c>
      <c r="B1032" s="1">
        <v>51.0</v>
      </c>
      <c r="C1032" s="1">
        <v>10000.0</v>
      </c>
      <c r="D1032" s="1" t="s">
        <v>21</v>
      </c>
      <c r="E1032" s="1">
        <v>15756.79</v>
      </c>
      <c r="F1032" s="1">
        <v>3.0</v>
      </c>
      <c r="G1032" s="1">
        <v>19.0</v>
      </c>
      <c r="H1032" s="1">
        <v>9.0</v>
      </c>
      <c r="I1032" s="1" t="s">
        <v>22</v>
      </c>
      <c r="J1032" s="1">
        <v>0.28</v>
      </c>
      <c r="K1032" s="1">
        <v>0.929</v>
      </c>
      <c r="L1032" s="6" t="str">
        <f>if(J1032&gt;QUARTILE!$B$3, "TOP", if(J1032&lt;QUARTILE!$B$4, "BOTTOM", 0))</f>
        <v>BOTTOM</v>
      </c>
      <c r="M1032" s="6">
        <f t="shared" si="1"/>
        <v>2</v>
      </c>
      <c r="N1032" s="6" t="str">
        <f t="shared" si="2"/>
        <v>Gen X</v>
      </c>
      <c r="O1032" s="6" t="str">
        <f t="shared" si="3"/>
        <v>Low Income</v>
      </c>
    </row>
    <row r="1033" hidden="1">
      <c r="A1033" s="1">
        <v>101031.0</v>
      </c>
      <c r="B1033" s="1">
        <v>58.0</v>
      </c>
      <c r="C1033" s="1">
        <v>26000.0</v>
      </c>
      <c r="D1033" s="1" t="s">
        <v>27</v>
      </c>
      <c r="E1033" s="1">
        <v>6496.17</v>
      </c>
      <c r="F1033" s="1">
        <v>5.0</v>
      </c>
      <c r="G1033" s="1">
        <v>16.0</v>
      </c>
      <c r="H1033" s="1">
        <v>10.0</v>
      </c>
      <c r="I1033" s="1" t="s">
        <v>22</v>
      </c>
      <c r="J1033" s="1">
        <v>0.637</v>
      </c>
      <c r="K1033" s="1">
        <v>0.693</v>
      </c>
      <c r="L1033" s="6">
        <f>if(J1033&gt;QUARTILE!$B$3, "TOP", if(J1033&lt;QUARTILE!$B$4, "BOTTOM", 0))</f>
        <v>0</v>
      </c>
      <c r="M1033" s="6">
        <f t="shared" si="1"/>
        <v>2</v>
      </c>
      <c r="N1033" s="6" t="str">
        <f t="shared" si="2"/>
        <v>Gen X</v>
      </c>
      <c r="O1033" s="6" t="str">
        <f t="shared" si="3"/>
        <v>Low Income</v>
      </c>
    </row>
    <row r="1034" hidden="1">
      <c r="A1034" s="1">
        <v>101032.0</v>
      </c>
      <c r="B1034" s="1">
        <v>52.0</v>
      </c>
      <c r="C1034" s="1">
        <v>25000.0</v>
      </c>
      <c r="D1034" s="1" t="s">
        <v>25</v>
      </c>
      <c r="E1034" s="1">
        <v>16014.44</v>
      </c>
      <c r="F1034" s="1">
        <v>4.0</v>
      </c>
      <c r="G1034" s="1">
        <v>17.0</v>
      </c>
      <c r="H1034" s="1">
        <v>6.0</v>
      </c>
      <c r="I1034" s="1" t="s">
        <v>22</v>
      </c>
      <c r="J1034" s="1">
        <v>0.544</v>
      </c>
      <c r="K1034" s="1">
        <v>0.391</v>
      </c>
      <c r="L1034" s="6">
        <f>if(J1034&gt;QUARTILE!$B$3, "TOP", if(J1034&lt;QUARTILE!$B$4, "BOTTOM", 0))</f>
        <v>0</v>
      </c>
      <c r="M1034" s="6">
        <f t="shared" si="1"/>
        <v>2</v>
      </c>
      <c r="N1034" s="6" t="str">
        <f t="shared" si="2"/>
        <v>Gen X</v>
      </c>
      <c r="O1034" s="6" t="str">
        <f t="shared" si="3"/>
        <v>Low Income</v>
      </c>
    </row>
    <row r="1035" hidden="1">
      <c r="A1035" s="1">
        <v>101033.0</v>
      </c>
      <c r="B1035" s="1">
        <v>80.0</v>
      </c>
      <c r="C1035" s="1">
        <v>12000.0</v>
      </c>
      <c r="D1035" s="1" t="s">
        <v>25</v>
      </c>
      <c r="E1035" s="1">
        <v>2436.85</v>
      </c>
      <c r="F1035" s="1">
        <v>2.0</v>
      </c>
      <c r="G1035" s="1">
        <v>22.0</v>
      </c>
      <c r="H1035" s="1">
        <v>6.0</v>
      </c>
      <c r="I1035" s="1" t="s">
        <v>22</v>
      </c>
      <c r="J1035" s="1">
        <v>0.818</v>
      </c>
      <c r="K1035" s="1">
        <v>0.393</v>
      </c>
      <c r="L1035" s="6" t="str">
        <f>if(J1035&gt;QUARTILE!$B$3, "TOP", if(J1035&lt;QUARTILE!$B$4, "BOTTOM", 0))</f>
        <v>TOP</v>
      </c>
      <c r="M1035" s="6">
        <f t="shared" si="1"/>
        <v>2</v>
      </c>
      <c r="N1035" s="6" t="str">
        <f t="shared" si="2"/>
        <v>Silent</v>
      </c>
      <c r="O1035" s="6" t="str">
        <f t="shared" si="3"/>
        <v>Low Income</v>
      </c>
    </row>
    <row r="1036" hidden="1">
      <c r="A1036" s="1">
        <v>101034.0</v>
      </c>
      <c r="B1036" s="1">
        <v>18.0</v>
      </c>
      <c r="C1036" s="1">
        <v>35000.0</v>
      </c>
      <c r="D1036" s="1" t="s">
        <v>23</v>
      </c>
      <c r="E1036" s="1">
        <v>57225.95</v>
      </c>
      <c r="F1036" s="1">
        <v>1.0</v>
      </c>
      <c r="G1036" s="1">
        <v>18.0</v>
      </c>
      <c r="H1036" s="1">
        <v>13.0</v>
      </c>
      <c r="I1036" s="1" t="s">
        <v>18</v>
      </c>
      <c r="J1036" s="1">
        <v>0.901</v>
      </c>
      <c r="K1036" s="1">
        <v>0.066</v>
      </c>
      <c r="L1036" s="6" t="str">
        <f>if(J1036&gt;QUARTILE!$B$3, "TOP", if(J1036&lt;QUARTILE!$B$4, "BOTTOM", 0))</f>
        <v>TOP</v>
      </c>
      <c r="M1036" s="6">
        <f t="shared" si="1"/>
        <v>1</v>
      </c>
      <c r="N1036" s="6" t="str">
        <f t="shared" si="2"/>
        <v>Millenial</v>
      </c>
      <c r="O1036" s="6" t="str">
        <f t="shared" si="3"/>
        <v>Low Income</v>
      </c>
    </row>
    <row r="1037" hidden="1">
      <c r="A1037" s="1">
        <v>101035.0</v>
      </c>
      <c r="B1037" s="1">
        <v>38.0</v>
      </c>
      <c r="C1037" s="1">
        <v>33000.0</v>
      </c>
      <c r="D1037" s="1" t="s">
        <v>23</v>
      </c>
      <c r="E1037" s="1">
        <v>6875.37</v>
      </c>
      <c r="F1037" s="1">
        <v>3.0</v>
      </c>
      <c r="G1037" s="1">
        <v>17.0</v>
      </c>
      <c r="H1037" s="1">
        <v>3.0</v>
      </c>
      <c r="I1037" s="1" t="s">
        <v>22</v>
      </c>
      <c r="J1037" s="1">
        <v>0.248</v>
      </c>
      <c r="K1037" s="1">
        <v>0.086</v>
      </c>
      <c r="L1037" s="6" t="str">
        <f>if(J1037&gt;QUARTILE!$B$3, "TOP", if(J1037&lt;QUARTILE!$B$4, "BOTTOM", 0))</f>
        <v>BOTTOM</v>
      </c>
      <c r="M1037" s="6">
        <f t="shared" si="1"/>
        <v>2</v>
      </c>
      <c r="N1037" s="6" t="str">
        <f t="shared" si="2"/>
        <v>Gen X</v>
      </c>
      <c r="O1037" s="6" t="str">
        <f t="shared" si="3"/>
        <v>Low Income</v>
      </c>
    </row>
    <row r="1038" hidden="1">
      <c r="A1038" s="1">
        <v>101036.0</v>
      </c>
      <c r="B1038" s="1">
        <v>65.0</v>
      </c>
      <c r="C1038" s="1">
        <v>13000.0</v>
      </c>
      <c r="D1038" s="1" t="s">
        <v>27</v>
      </c>
      <c r="E1038" s="1">
        <v>51279.22</v>
      </c>
      <c r="F1038" s="1">
        <v>4.0</v>
      </c>
      <c r="G1038" s="1">
        <v>23.0</v>
      </c>
      <c r="H1038" s="1">
        <v>2.0</v>
      </c>
      <c r="I1038" s="1" t="s">
        <v>18</v>
      </c>
      <c r="J1038" s="1">
        <v>1.0</v>
      </c>
      <c r="K1038" s="1">
        <v>0.07</v>
      </c>
      <c r="L1038" s="6" t="str">
        <f>if(J1038&gt;QUARTILE!$B$3, "TOP", if(J1038&lt;QUARTILE!$B$4, "BOTTOM", 0))</f>
        <v>TOP</v>
      </c>
      <c r="M1038" s="6">
        <f t="shared" si="1"/>
        <v>1</v>
      </c>
      <c r="N1038" s="6" t="str">
        <f t="shared" si="2"/>
        <v>Baby Boomer</v>
      </c>
      <c r="O1038" s="6" t="str">
        <f t="shared" si="3"/>
        <v>Low Income</v>
      </c>
    </row>
    <row r="1039" hidden="1">
      <c r="A1039" s="1">
        <v>101037.0</v>
      </c>
      <c r="B1039" s="1">
        <v>72.0</v>
      </c>
      <c r="C1039" s="1">
        <v>15000.0</v>
      </c>
      <c r="D1039" s="1" t="s">
        <v>25</v>
      </c>
      <c r="E1039" s="1">
        <v>7885.62</v>
      </c>
      <c r="F1039" s="1">
        <v>3.0</v>
      </c>
      <c r="G1039" s="1">
        <v>26.0</v>
      </c>
      <c r="H1039" s="1">
        <v>7.0</v>
      </c>
      <c r="I1039" s="1" t="s">
        <v>22</v>
      </c>
      <c r="J1039" s="1">
        <v>0.852</v>
      </c>
      <c r="K1039" s="1">
        <v>0.532</v>
      </c>
      <c r="L1039" s="6" t="str">
        <f>if(J1039&gt;QUARTILE!$B$3, "TOP", if(J1039&lt;QUARTILE!$B$4, "BOTTOM", 0))</f>
        <v>TOP</v>
      </c>
      <c r="M1039" s="6">
        <f t="shared" si="1"/>
        <v>2</v>
      </c>
      <c r="N1039" s="6" t="str">
        <f t="shared" si="2"/>
        <v>Baby Boomer</v>
      </c>
      <c r="O1039" s="6" t="str">
        <f t="shared" si="3"/>
        <v>Low Income</v>
      </c>
    </row>
    <row r="1040" hidden="1">
      <c r="A1040" s="1">
        <v>101038.0</v>
      </c>
      <c r="B1040" s="1">
        <v>23.0</v>
      </c>
      <c r="C1040" s="1">
        <v>20000.0</v>
      </c>
      <c r="D1040" s="1" t="s">
        <v>23</v>
      </c>
      <c r="E1040" s="1">
        <v>30450.55</v>
      </c>
      <c r="F1040" s="1">
        <v>1.0</v>
      </c>
      <c r="G1040" s="1">
        <v>15.0</v>
      </c>
      <c r="H1040" s="1">
        <v>22.0</v>
      </c>
      <c r="I1040" s="1" t="s">
        <v>26</v>
      </c>
      <c r="J1040" s="1">
        <v>0.883</v>
      </c>
      <c r="K1040" s="1">
        <v>0.0</v>
      </c>
      <c r="L1040" s="6" t="str">
        <f>if(J1040&gt;QUARTILE!$B$3, "TOP", if(J1040&lt;QUARTILE!$B$4, "BOTTOM", 0))</f>
        <v>TOP</v>
      </c>
      <c r="M1040" s="6">
        <f t="shared" si="1"/>
        <v>3</v>
      </c>
      <c r="N1040" s="6" t="str">
        <f t="shared" si="2"/>
        <v>Millenial</v>
      </c>
      <c r="O1040" s="6" t="str">
        <f t="shared" si="3"/>
        <v>Low Income</v>
      </c>
    </row>
    <row r="1041" hidden="1">
      <c r="A1041" s="1">
        <v>101039.0</v>
      </c>
      <c r="B1041" s="1">
        <v>45.0</v>
      </c>
      <c r="C1041" s="1">
        <v>14000.0</v>
      </c>
      <c r="D1041" s="1" t="s">
        <v>23</v>
      </c>
      <c r="E1041" s="1">
        <v>5652.23</v>
      </c>
      <c r="F1041" s="1">
        <v>1.0</v>
      </c>
      <c r="G1041" s="1">
        <v>18.0</v>
      </c>
      <c r="H1041" s="1">
        <v>5.0</v>
      </c>
      <c r="I1041" s="1" t="s">
        <v>22</v>
      </c>
      <c r="J1041" s="1">
        <v>0.61</v>
      </c>
      <c r="K1041" s="1">
        <v>0.951</v>
      </c>
      <c r="L1041" s="6">
        <f>if(J1041&gt;QUARTILE!$B$3, "TOP", if(J1041&lt;QUARTILE!$B$4, "BOTTOM", 0))</f>
        <v>0</v>
      </c>
      <c r="M1041" s="6">
        <f t="shared" si="1"/>
        <v>2</v>
      </c>
      <c r="N1041" s="6" t="str">
        <f t="shared" si="2"/>
        <v>Gen X</v>
      </c>
      <c r="O1041" s="6" t="str">
        <f t="shared" si="3"/>
        <v>Low Income</v>
      </c>
    </row>
    <row r="1042" hidden="1">
      <c r="A1042" s="1">
        <v>101040.0</v>
      </c>
      <c r="B1042" s="1">
        <v>34.0</v>
      </c>
      <c r="C1042" s="1">
        <v>32000.0</v>
      </c>
      <c r="D1042" s="1" t="s">
        <v>24</v>
      </c>
      <c r="E1042" s="1">
        <v>22159.25</v>
      </c>
      <c r="F1042" s="1">
        <v>1.0</v>
      </c>
      <c r="G1042" s="1">
        <v>21.0</v>
      </c>
      <c r="H1042" s="1">
        <v>9.0</v>
      </c>
      <c r="I1042" s="1" t="s">
        <v>22</v>
      </c>
      <c r="J1042" s="1">
        <v>0.829</v>
      </c>
      <c r="K1042" s="1">
        <v>0.219</v>
      </c>
      <c r="L1042" s="6" t="str">
        <f>if(J1042&gt;QUARTILE!$B$3, "TOP", if(J1042&lt;QUARTILE!$B$4, "BOTTOM", 0))</f>
        <v>TOP</v>
      </c>
      <c r="M1042" s="6">
        <f t="shared" si="1"/>
        <v>2</v>
      </c>
      <c r="N1042" s="6" t="str">
        <f t="shared" si="2"/>
        <v>Gen X</v>
      </c>
      <c r="O1042" s="6" t="str">
        <f t="shared" si="3"/>
        <v>Low Income</v>
      </c>
    </row>
    <row r="1043" hidden="1">
      <c r="A1043" s="1">
        <v>101041.0</v>
      </c>
      <c r="B1043" s="1">
        <v>22.0</v>
      </c>
      <c r="C1043" s="1">
        <v>24000.0</v>
      </c>
      <c r="D1043" s="1" t="s">
        <v>25</v>
      </c>
      <c r="E1043" s="1">
        <v>7822.85</v>
      </c>
      <c r="F1043" s="1">
        <v>5.0</v>
      </c>
      <c r="G1043" s="1">
        <v>18.0</v>
      </c>
      <c r="H1043" s="1">
        <v>10.0</v>
      </c>
      <c r="I1043" s="1" t="s">
        <v>22</v>
      </c>
      <c r="J1043" s="1">
        <v>0.534</v>
      </c>
      <c r="K1043" s="1">
        <v>0.784</v>
      </c>
      <c r="L1043" s="6">
        <f>if(J1043&gt;QUARTILE!$B$3, "TOP", if(J1043&lt;QUARTILE!$B$4, "BOTTOM", 0))</f>
        <v>0</v>
      </c>
      <c r="M1043" s="6">
        <f t="shared" si="1"/>
        <v>2</v>
      </c>
      <c r="N1043" s="6" t="str">
        <f t="shared" si="2"/>
        <v>Millenial</v>
      </c>
      <c r="O1043" s="6" t="str">
        <f t="shared" si="3"/>
        <v>Low Income</v>
      </c>
    </row>
    <row r="1044" hidden="1">
      <c r="A1044" s="1">
        <v>101042.0</v>
      </c>
      <c r="B1044" s="1">
        <v>48.0</v>
      </c>
      <c r="C1044" s="1">
        <v>11000.0</v>
      </c>
      <c r="D1044" s="1" t="s">
        <v>21</v>
      </c>
      <c r="E1044" s="1">
        <v>14232.71</v>
      </c>
      <c r="F1044" s="1">
        <v>3.0</v>
      </c>
      <c r="G1044" s="1">
        <v>20.0</v>
      </c>
      <c r="H1044" s="1">
        <v>13.0</v>
      </c>
      <c r="I1044" s="1" t="s">
        <v>22</v>
      </c>
      <c r="J1044" s="1">
        <v>0.478</v>
      </c>
      <c r="K1044" s="1">
        <v>0.819</v>
      </c>
      <c r="L1044" s="6">
        <f>if(J1044&gt;QUARTILE!$B$3, "TOP", if(J1044&lt;QUARTILE!$B$4, "BOTTOM", 0))</f>
        <v>0</v>
      </c>
      <c r="M1044" s="6">
        <f t="shared" si="1"/>
        <v>2</v>
      </c>
      <c r="N1044" s="6" t="str">
        <f t="shared" si="2"/>
        <v>Gen X</v>
      </c>
      <c r="O1044" s="6" t="str">
        <f t="shared" si="3"/>
        <v>Low Income</v>
      </c>
    </row>
    <row r="1045" hidden="1">
      <c r="A1045" s="1">
        <v>101043.0</v>
      </c>
      <c r="B1045" s="1">
        <v>22.0</v>
      </c>
      <c r="C1045" s="1">
        <v>13000.0</v>
      </c>
      <c r="D1045" s="1" t="s">
        <v>23</v>
      </c>
      <c r="E1045" s="1">
        <v>22405.76</v>
      </c>
      <c r="F1045" s="1">
        <v>5.0</v>
      </c>
      <c r="G1045" s="1">
        <v>26.0</v>
      </c>
      <c r="H1045" s="1">
        <v>26.0</v>
      </c>
      <c r="I1045" s="1" t="s">
        <v>26</v>
      </c>
      <c r="J1045" s="1">
        <v>0.88</v>
      </c>
      <c r="K1045" s="1">
        <v>0.0</v>
      </c>
      <c r="L1045" s="6" t="str">
        <f>if(J1045&gt;QUARTILE!$B$3, "TOP", if(J1045&lt;QUARTILE!$B$4, "BOTTOM", 0))</f>
        <v>TOP</v>
      </c>
      <c r="M1045" s="6">
        <f t="shared" si="1"/>
        <v>3</v>
      </c>
      <c r="N1045" s="6" t="str">
        <f t="shared" si="2"/>
        <v>Millenial</v>
      </c>
      <c r="O1045" s="6" t="str">
        <f t="shared" si="3"/>
        <v>Low Income</v>
      </c>
    </row>
    <row r="1046" hidden="1">
      <c r="A1046" s="1">
        <v>101044.0</v>
      </c>
      <c r="B1046" s="1">
        <v>55.0</v>
      </c>
      <c r="C1046" s="1">
        <v>45000.0</v>
      </c>
      <c r="D1046" s="1" t="s">
        <v>25</v>
      </c>
      <c r="E1046" s="1">
        <v>17777.52</v>
      </c>
      <c r="F1046" s="1">
        <v>1.0</v>
      </c>
      <c r="G1046" s="1">
        <v>26.0</v>
      </c>
      <c r="H1046" s="1">
        <v>5.0</v>
      </c>
      <c r="I1046" s="1" t="s">
        <v>22</v>
      </c>
      <c r="J1046" s="1">
        <v>0.138</v>
      </c>
      <c r="K1046" s="1">
        <v>0.711</v>
      </c>
      <c r="L1046" s="6" t="str">
        <f>if(J1046&gt;QUARTILE!$B$3, "TOP", if(J1046&lt;QUARTILE!$B$4, "BOTTOM", 0))</f>
        <v>BOTTOM</v>
      </c>
      <c r="M1046" s="6">
        <f t="shared" si="1"/>
        <v>2</v>
      </c>
      <c r="N1046" s="6" t="str">
        <f t="shared" si="2"/>
        <v>Gen X</v>
      </c>
      <c r="O1046" s="6" t="str">
        <f t="shared" si="3"/>
        <v>Medium Income</v>
      </c>
    </row>
    <row r="1047" hidden="1">
      <c r="A1047" s="1">
        <v>101045.0</v>
      </c>
      <c r="B1047" s="1">
        <v>20.0</v>
      </c>
      <c r="C1047" s="1">
        <v>55000.0</v>
      </c>
      <c r="D1047" s="1" t="s">
        <v>23</v>
      </c>
      <c r="E1047" s="1">
        <v>17173.68</v>
      </c>
      <c r="F1047" s="1">
        <v>4.0</v>
      </c>
      <c r="G1047" s="1">
        <v>17.0</v>
      </c>
      <c r="H1047" s="1">
        <v>14.0</v>
      </c>
      <c r="I1047" s="1" t="s">
        <v>18</v>
      </c>
      <c r="J1047" s="1">
        <v>0.732</v>
      </c>
      <c r="K1047" s="1">
        <v>0.774</v>
      </c>
      <c r="L1047" s="6">
        <f>if(J1047&gt;QUARTILE!$B$3, "TOP", if(J1047&lt;QUARTILE!$B$4, "BOTTOM", 0))</f>
        <v>0</v>
      </c>
      <c r="M1047" s="6">
        <f t="shared" si="1"/>
        <v>1</v>
      </c>
      <c r="N1047" s="6" t="str">
        <f t="shared" si="2"/>
        <v>Millenial</v>
      </c>
      <c r="O1047" s="6" t="str">
        <f t="shared" si="3"/>
        <v>Medium Income</v>
      </c>
    </row>
    <row r="1048" hidden="1">
      <c r="A1048" s="1">
        <v>101046.0</v>
      </c>
      <c r="B1048" s="1">
        <v>70.0</v>
      </c>
      <c r="C1048" s="1">
        <v>30000.0</v>
      </c>
      <c r="D1048" s="1" t="s">
        <v>25</v>
      </c>
      <c r="E1048" s="1">
        <v>1358.74</v>
      </c>
      <c r="F1048" s="1">
        <v>1.0</v>
      </c>
      <c r="G1048" s="1">
        <v>18.0</v>
      </c>
      <c r="H1048" s="1">
        <v>4.0</v>
      </c>
      <c r="I1048" s="1" t="s">
        <v>22</v>
      </c>
      <c r="J1048" s="1">
        <v>0.274</v>
      </c>
      <c r="K1048" s="1">
        <v>0.884</v>
      </c>
      <c r="L1048" s="6" t="str">
        <f>if(J1048&gt;QUARTILE!$B$3, "TOP", if(J1048&lt;QUARTILE!$B$4, "BOTTOM", 0))</f>
        <v>BOTTOM</v>
      </c>
      <c r="M1048" s="6">
        <f t="shared" si="1"/>
        <v>2</v>
      </c>
      <c r="N1048" s="6" t="str">
        <f t="shared" si="2"/>
        <v>Baby Boomer</v>
      </c>
      <c r="O1048" s="6" t="str">
        <f t="shared" si="3"/>
        <v>Low Income</v>
      </c>
    </row>
    <row r="1049" hidden="1">
      <c r="A1049" s="1">
        <v>101047.0</v>
      </c>
      <c r="B1049" s="1">
        <v>40.0</v>
      </c>
      <c r="C1049" s="1">
        <v>19000.0</v>
      </c>
      <c r="D1049" s="1" t="s">
        <v>27</v>
      </c>
      <c r="E1049" s="1">
        <v>5729.04</v>
      </c>
      <c r="F1049" s="1">
        <v>5.0</v>
      </c>
      <c r="G1049" s="1">
        <v>18.0</v>
      </c>
      <c r="H1049" s="1">
        <v>9.0</v>
      </c>
      <c r="I1049" s="1" t="s">
        <v>22</v>
      </c>
      <c r="J1049" s="1">
        <v>0.117</v>
      </c>
      <c r="K1049" s="1">
        <v>0.904</v>
      </c>
      <c r="L1049" s="6" t="str">
        <f>if(J1049&gt;QUARTILE!$B$3, "TOP", if(J1049&lt;QUARTILE!$B$4, "BOTTOM", 0))</f>
        <v>BOTTOM</v>
      </c>
      <c r="M1049" s="6">
        <f t="shared" si="1"/>
        <v>2</v>
      </c>
      <c r="N1049" s="6" t="str">
        <f t="shared" si="2"/>
        <v>Gen X</v>
      </c>
      <c r="O1049" s="6" t="str">
        <f t="shared" si="3"/>
        <v>Low Income</v>
      </c>
    </row>
    <row r="1050" hidden="1">
      <c r="A1050" s="1">
        <v>101048.0</v>
      </c>
      <c r="B1050" s="1">
        <v>54.0</v>
      </c>
      <c r="C1050" s="1">
        <v>17000.0</v>
      </c>
      <c r="D1050" s="1" t="s">
        <v>23</v>
      </c>
      <c r="E1050" s="1">
        <v>16965.13</v>
      </c>
      <c r="F1050" s="1">
        <v>1.0</v>
      </c>
      <c r="G1050" s="1">
        <v>19.0</v>
      </c>
      <c r="H1050" s="1">
        <v>2.0</v>
      </c>
      <c r="I1050" s="1" t="s">
        <v>22</v>
      </c>
      <c r="J1050" s="1">
        <v>0.865</v>
      </c>
      <c r="K1050" s="1">
        <v>0.93</v>
      </c>
      <c r="L1050" s="6" t="str">
        <f>if(J1050&gt;QUARTILE!$B$3, "TOP", if(J1050&lt;QUARTILE!$B$4, "BOTTOM", 0))</f>
        <v>TOP</v>
      </c>
      <c r="M1050" s="6">
        <f t="shared" si="1"/>
        <v>2</v>
      </c>
      <c r="N1050" s="6" t="str">
        <f t="shared" si="2"/>
        <v>Gen X</v>
      </c>
      <c r="O1050" s="6" t="str">
        <f t="shared" si="3"/>
        <v>Low Income</v>
      </c>
    </row>
    <row r="1051" hidden="1">
      <c r="A1051" s="1">
        <v>101049.0</v>
      </c>
      <c r="B1051" s="1">
        <v>70.0</v>
      </c>
      <c r="C1051" s="1">
        <v>31000.0</v>
      </c>
      <c r="D1051" s="1" t="s">
        <v>25</v>
      </c>
      <c r="E1051" s="1">
        <v>369.74</v>
      </c>
      <c r="F1051" s="1">
        <v>1.0</v>
      </c>
      <c r="G1051" s="1">
        <v>21.0</v>
      </c>
      <c r="H1051" s="1">
        <v>3.0</v>
      </c>
      <c r="I1051" s="1" t="s">
        <v>22</v>
      </c>
      <c r="J1051" s="1">
        <v>0.432</v>
      </c>
      <c r="K1051" s="1">
        <v>0.311</v>
      </c>
      <c r="L1051" s="6">
        <f>if(J1051&gt;QUARTILE!$B$3, "TOP", if(J1051&lt;QUARTILE!$B$4, "BOTTOM", 0))</f>
        <v>0</v>
      </c>
      <c r="M1051" s="6">
        <f t="shared" si="1"/>
        <v>2</v>
      </c>
      <c r="N1051" s="6" t="str">
        <f t="shared" si="2"/>
        <v>Baby Boomer</v>
      </c>
      <c r="O1051" s="6" t="str">
        <f t="shared" si="3"/>
        <v>Low Income</v>
      </c>
    </row>
    <row r="1052" hidden="1">
      <c r="A1052" s="1">
        <v>101050.0</v>
      </c>
      <c r="B1052" s="1">
        <v>54.0</v>
      </c>
      <c r="C1052" s="1">
        <v>23000.0</v>
      </c>
      <c r="D1052" s="1" t="s">
        <v>27</v>
      </c>
      <c r="E1052" s="1">
        <v>5770.83</v>
      </c>
      <c r="F1052" s="1">
        <v>5.0</v>
      </c>
      <c r="G1052" s="1">
        <v>22.0</v>
      </c>
      <c r="H1052" s="1">
        <v>4.0</v>
      </c>
      <c r="I1052" s="1" t="s">
        <v>22</v>
      </c>
      <c r="J1052" s="1">
        <v>0.503</v>
      </c>
      <c r="K1052" s="1">
        <v>0.218</v>
      </c>
      <c r="L1052" s="6">
        <f>if(J1052&gt;QUARTILE!$B$3, "TOP", if(J1052&lt;QUARTILE!$B$4, "BOTTOM", 0))</f>
        <v>0</v>
      </c>
      <c r="M1052" s="6">
        <f t="shared" si="1"/>
        <v>2</v>
      </c>
      <c r="N1052" s="6" t="str">
        <f t="shared" si="2"/>
        <v>Gen X</v>
      </c>
      <c r="O1052" s="6" t="str">
        <f t="shared" si="3"/>
        <v>Low Income</v>
      </c>
    </row>
    <row r="1053" hidden="1">
      <c r="A1053" s="1">
        <v>101051.0</v>
      </c>
      <c r="B1053" s="1">
        <v>27.0</v>
      </c>
      <c r="C1053" s="1">
        <v>8000.0</v>
      </c>
      <c r="D1053" s="1" t="s">
        <v>27</v>
      </c>
      <c r="E1053" s="1">
        <v>5206.14</v>
      </c>
      <c r="F1053" s="1">
        <v>5.0</v>
      </c>
      <c r="G1053" s="1">
        <v>22.0</v>
      </c>
      <c r="H1053" s="1">
        <v>13.0</v>
      </c>
      <c r="I1053" s="1" t="s">
        <v>22</v>
      </c>
      <c r="J1053" s="1">
        <v>0.293</v>
      </c>
      <c r="K1053" s="1">
        <v>0.348</v>
      </c>
      <c r="L1053" s="6" t="str">
        <f>if(J1053&gt;QUARTILE!$B$3, "TOP", if(J1053&lt;QUARTILE!$B$4, "BOTTOM", 0))</f>
        <v>BOTTOM</v>
      </c>
      <c r="M1053" s="6">
        <f t="shared" si="1"/>
        <v>2</v>
      </c>
      <c r="N1053" s="6" t="str">
        <f t="shared" si="2"/>
        <v>Millenial</v>
      </c>
      <c r="O1053" s="6" t="str">
        <f t="shared" si="3"/>
        <v>Low Income</v>
      </c>
    </row>
    <row r="1054" hidden="1">
      <c r="A1054" s="1">
        <v>101052.0</v>
      </c>
      <c r="B1054" s="1">
        <v>27.0</v>
      </c>
      <c r="C1054" s="1">
        <v>41000.0</v>
      </c>
      <c r="D1054" s="1" t="s">
        <v>27</v>
      </c>
      <c r="E1054" s="1">
        <v>5749.8</v>
      </c>
      <c r="F1054" s="1">
        <v>4.0</v>
      </c>
      <c r="G1054" s="1">
        <v>25.0</v>
      </c>
      <c r="H1054" s="1">
        <v>13.0</v>
      </c>
      <c r="I1054" s="1" t="s">
        <v>22</v>
      </c>
      <c r="J1054" s="1">
        <v>0.031</v>
      </c>
      <c r="K1054" s="1">
        <v>0.415</v>
      </c>
      <c r="L1054" s="6" t="str">
        <f>if(J1054&gt;QUARTILE!$B$3, "TOP", if(J1054&lt;QUARTILE!$B$4, "BOTTOM", 0))</f>
        <v>BOTTOM</v>
      </c>
      <c r="M1054" s="6">
        <f t="shared" si="1"/>
        <v>2</v>
      </c>
      <c r="N1054" s="6" t="str">
        <f t="shared" si="2"/>
        <v>Millenial</v>
      </c>
      <c r="O1054" s="6" t="str">
        <f t="shared" si="3"/>
        <v>Low Income</v>
      </c>
    </row>
    <row r="1055" hidden="1">
      <c r="A1055" s="1">
        <v>101053.0</v>
      </c>
      <c r="B1055" s="1">
        <v>36.0</v>
      </c>
      <c r="C1055" s="1">
        <v>49000.0</v>
      </c>
      <c r="D1055" s="1" t="s">
        <v>23</v>
      </c>
      <c r="E1055" s="1">
        <v>15340.59</v>
      </c>
      <c r="F1055" s="1">
        <v>5.0</v>
      </c>
      <c r="G1055" s="1">
        <v>21.0</v>
      </c>
      <c r="H1055" s="1">
        <v>11.0</v>
      </c>
      <c r="I1055" s="1" t="s">
        <v>18</v>
      </c>
      <c r="J1055" s="1">
        <v>0.492</v>
      </c>
      <c r="K1055" s="1">
        <v>0.184</v>
      </c>
      <c r="L1055" s="6">
        <f>if(J1055&gt;QUARTILE!$B$3, "TOP", if(J1055&lt;QUARTILE!$B$4, "BOTTOM", 0))</f>
        <v>0</v>
      </c>
      <c r="M1055" s="6">
        <f t="shared" si="1"/>
        <v>1</v>
      </c>
      <c r="N1055" s="6" t="str">
        <f t="shared" si="2"/>
        <v>Gen X</v>
      </c>
      <c r="O1055" s="6" t="str">
        <f t="shared" si="3"/>
        <v>Medium Income</v>
      </c>
    </row>
    <row r="1056" hidden="1">
      <c r="A1056" s="1">
        <v>101054.0</v>
      </c>
      <c r="B1056" s="1">
        <v>34.0</v>
      </c>
      <c r="C1056" s="1">
        <v>34000.0</v>
      </c>
      <c r="D1056" s="1" t="s">
        <v>25</v>
      </c>
      <c r="E1056" s="1">
        <v>17443.58</v>
      </c>
      <c r="F1056" s="1">
        <v>4.0</v>
      </c>
      <c r="G1056" s="1">
        <v>24.0</v>
      </c>
      <c r="H1056" s="1">
        <v>4.0</v>
      </c>
      <c r="I1056" s="1" t="s">
        <v>22</v>
      </c>
      <c r="J1056" s="1">
        <v>0.8</v>
      </c>
      <c r="K1056" s="1">
        <v>0.036</v>
      </c>
      <c r="L1056" s="6">
        <f>if(J1056&gt;QUARTILE!$B$3, "TOP", if(J1056&lt;QUARTILE!$B$4, "BOTTOM", 0))</f>
        <v>0</v>
      </c>
      <c r="M1056" s="6">
        <f t="shared" si="1"/>
        <v>2</v>
      </c>
      <c r="N1056" s="6" t="str">
        <f t="shared" si="2"/>
        <v>Gen X</v>
      </c>
      <c r="O1056" s="6" t="str">
        <f t="shared" si="3"/>
        <v>Low Income</v>
      </c>
    </row>
    <row r="1057" hidden="1">
      <c r="A1057" s="1">
        <v>101055.0</v>
      </c>
      <c r="B1057" s="1">
        <v>38.0</v>
      </c>
      <c r="C1057" s="1">
        <v>11000.0</v>
      </c>
      <c r="D1057" s="1" t="s">
        <v>30</v>
      </c>
      <c r="E1057" s="1">
        <v>47937.47</v>
      </c>
      <c r="F1057" s="1">
        <v>2.0</v>
      </c>
      <c r="G1057" s="1">
        <v>16.0</v>
      </c>
      <c r="H1057" s="1">
        <v>8.0</v>
      </c>
      <c r="I1057" s="1" t="s">
        <v>18</v>
      </c>
      <c r="J1057" s="1">
        <v>0.858</v>
      </c>
      <c r="K1057" s="1">
        <v>0.557</v>
      </c>
      <c r="L1057" s="6" t="str">
        <f>if(J1057&gt;QUARTILE!$B$3, "TOP", if(J1057&lt;QUARTILE!$B$4, "BOTTOM", 0))</f>
        <v>TOP</v>
      </c>
      <c r="M1057" s="6">
        <f t="shared" si="1"/>
        <v>1</v>
      </c>
      <c r="N1057" s="6" t="str">
        <f t="shared" si="2"/>
        <v>Gen X</v>
      </c>
      <c r="O1057" s="6" t="str">
        <f t="shared" si="3"/>
        <v>Low Income</v>
      </c>
    </row>
    <row r="1058" hidden="1">
      <c r="A1058" s="1">
        <v>101056.0</v>
      </c>
      <c r="B1058" s="1">
        <v>31.0</v>
      </c>
      <c r="C1058" s="1">
        <v>15000.0</v>
      </c>
      <c r="D1058" s="1" t="s">
        <v>21</v>
      </c>
      <c r="E1058" s="1">
        <v>9756.22</v>
      </c>
      <c r="F1058" s="1">
        <v>2.0</v>
      </c>
      <c r="G1058" s="1">
        <v>18.0</v>
      </c>
      <c r="H1058" s="1">
        <v>6.0</v>
      </c>
      <c r="I1058" s="1" t="s">
        <v>22</v>
      </c>
      <c r="J1058" s="1">
        <v>0.922</v>
      </c>
      <c r="K1058" s="1">
        <v>0.174</v>
      </c>
      <c r="L1058" s="6" t="str">
        <f>if(J1058&gt;QUARTILE!$B$3, "TOP", if(J1058&lt;QUARTILE!$B$4, "BOTTOM", 0))</f>
        <v>TOP</v>
      </c>
      <c r="M1058" s="6">
        <f t="shared" si="1"/>
        <v>2</v>
      </c>
      <c r="N1058" s="6" t="str">
        <f t="shared" si="2"/>
        <v>Gen X</v>
      </c>
      <c r="O1058" s="6" t="str">
        <f t="shared" si="3"/>
        <v>Low Income</v>
      </c>
    </row>
    <row r="1059" hidden="1">
      <c r="A1059" s="1">
        <v>101057.0</v>
      </c>
      <c r="B1059" s="1">
        <v>26.0</v>
      </c>
      <c r="C1059" s="1">
        <v>7000.0</v>
      </c>
      <c r="D1059" s="1" t="s">
        <v>24</v>
      </c>
      <c r="E1059" s="1">
        <v>52230.88</v>
      </c>
      <c r="F1059" s="1">
        <v>5.0</v>
      </c>
      <c r="G1059" s="1">
        <v>15.0</v>
      </c>
      <c r="H1059" s="1">
        <v>19.0</v>
      </c>
      <c r="I1059" s="1" t="s">
        <v>18</v>
      </c>
      <c r="J1059" s="1">
        <v>0.94</v>
      </c>
      <c r="K1059" s="1">
        <v>0.765</v>
      </c>
      <c r="L1059" s="6" t="str">
        <f>if(J1059&gt;QUARTILE!$B$3, "TOP", if(J1059&lt;QUARTILE!$B$4, "BOTTOM", 0))</f>
        <v>TOP</v>
      </c>
      <c r="M1059" s="6">
        <f t="shared" si="1"/>
        <v>1</v>
      </c>
      <c r="N1059" s="6" t="str">
        <f t="shared" si="2"/>
        <v>Millenial</v>
      </c>
      <c r="O1059" s="6" t="str">
        <f t="shared" si="3"/>
        <v>Low Income</v>
      </c>
    </row>
    <row r="1060" hidden="1">
      <c r="A1060" s="1">
        <v>101058.0</v>
      </c>
      <c r="B1060" s="1">
        <v>63.0</v>
      </c>
      <c r="C1060" s="1">
        <v>57000.0</v>
      </c>
      <c r="D1060" s="1" t="s">
        <v>25</v>
      </c>
      <c r="E1060" s="1">
        <v>21108.43</v>
      </c>
      <c r="F1060" s="1">
        <v>1.0</v>
      </c>
      <c r="G1060" s="1">
        <v>21.0</v>
      </c>
      <c r="H1060" s="1">
        <v>5.0</v>
      </c>
      <c r="I1060" s="1" t="s">
        <v>22</v>
      </c>
      <c r="J1060" s="1">
        <v>1.0</v>
      </c>
      <c r="K1060" s="1">
        <v>0.288</v>
      </c>
      <c r="L1060" s="6" t="str">
        <f>if(J1060&gt;QUARTILE!$B$3, "TOP", if(J1060&lt;QUARTILE!$B$4, "BOTTOM", 0))</f>
        <v>TOP</v>
      </c>
      <c r="M1060" s="6">
        <f t="shared" si="1"/>
        <v>2</v>
      </c>
      <c r="N1060" s="6" t="str">
        <f t="shared" si="2"/>
        <v>Baby Boomer</v>
      </c>
      <c r="O1060" s="6" t="str">
        <f t="shared" si="3"/>
        <v>Medium Income</v>
      </c>
    </row>
    <row r="1061" hidden="1">
      <c r="A1061" s="1">
        <v>101059.0</v>
      </c>
      <c r="B1061" s="1">
        <v>18.0</v>
      </c>
      <c r="C1061" s="1">
        <v>18000.0</v>
      </c>
      <c r="D1061" s="1" t="s">
        <v>17</v>
      </c>
      <c r="E1061" s="1">
        <v>48759.03</v>
      </c>
      <c r="F1061" s="1">
        <v>3.0</v>
      </c>
      <c r="G1061" s="1">
        <v>11.0</v>
      </c>
      <c r="H1061" s="1">
        <v>21.0</v>
      </c>
      <c r="I1061" s="1" t="s">
        <v>26</v>
      </c>
      <c r="J1061" s="1">
        <v>0.872</v>
      </c>
      <c r="K1061" s="1">
        <v>0.0</v>
      </c>
      <c r="L1061" s="6" t="str">
        <f>if(J1061&gt;QUARTILE!$B$3, "TOP", if(J1061&lt;QUARTILE!$B$4, "BOTTOM", 0))</f>
        <v>TOP</v>
      </c>
      <c r="M1061" s="6">
        <f t="shared" si="1"/>
        <v>3</v>
      </c>
      <c r="N1061" s="6" t="str">
        <f t="shared" si="2"/>
        <v>Millenial</v>
      </c>
      <c r="O1061" s="6" t="str">
        <f t="shared" si="3"/>
        <v>Low Income</v>
      </c>
    </row>
    <row r="1062" hidden="1">
      <c r="A1062" s="1">
        <v>101060.0</v>
      </c>
      <c r="B1062" s="1">
        <v>68.0</v>
      </c>
      <c r="C1062" s="1">
        <v>89000.0</v>
      </c>
      <c r="D1062" s="1" t="s">
        <v>27</v>
      </c>
      <c r="E1062" s="1">
        <v>35851.85</v>
      </c>
      <c r="F1062" s="1">
        <v>1.0</v>
      </c>
      <c r="G1062" s="1">
        <v>15.0</v>
      </c>
      <c r="H1062" s="1">
        <v>5.0</v>
      </c>
      <c r="I1062" s="1" t="s">
        <v>18</v>
      </c>
      <c r="J1062" s="1">
        <v>0.251</v>
      </c>
      <c r="K1062" s="1">
        <v>0.094</v>
      </c>
      <c r="L1062" s="6" t="str">
        <f>if(J1062&gt;QUARTILE!$B$3, "TOP", if(J1062&lt;QUARTILE!$B$4, "BOTTOM", 0))</f>
        <v>BOTTOM</v>
      </c>
      <c r="M1062" s="6">
        <f t="shared" si="1"/>
        <v>1</v>
      </c>
      <c r="N1062" s="6" t="str">
        <f t="shared" si="2"/>
        <v>Baby Boomer</v>
      </c>
      <c r="O1062" s="6" t="str">
        <f t="shared" si="3"/>
        <v>Medium Income</v>
      </c>
    </row>
    <row r="1063" hidden="1">
      <c r="A1063" s="1">
        <v>101061.0</v>
      </c>
      <c r="B1063" s="1">
        <v>62.0</v>
      </c>
      <c r="C1063" s="1">
        <v>71000.0</v>
      </c>
      <c r="D1063" s="1" t="s">
        <v>23</v>
      </c>
      <c r="E1063" s="1">
        <v>23268.29</v>
      </c>
      <c r="F1063" s="1">
        <v>5.0</v>
      </c>
      <c r="G1063" s="1">
        <v>10.0</v>
      </c>
      <c r="H1063" s="1">
        <v>5.0</v>
      </c>
      <c r="I1063" s="1" t="s">
        <v>22</v>
      </c>
      <c r="J1063" s="1">
        <v>1.0</v>
      </c>
      <c r="K1063" s="1">
        <v>0.239</v>
      </c>
      <c r="L1063" s="6" t="str">
        <f>if(J1063&gt;QUARTILE!$B$3, "TOP", if(J1063&lt;QUARTILE!$B$4, "BOTTOM", 0))</f>
        <v>TOP</v>
      </c>
      <c r="M1063" s="6">
        <f t="shared" si="1"/>
        <v>2</v>
      </c>
      <c r="N1063" s="6" t="str">
        <f t="shared" si="2"/>
        <v>Baby Boomer</v>
      </c>
      <c r="O1063" s="6" t="str">
        <f t="shared" si="3"/>
        <v>Medium Income</v>
      </c>
    </row>
    <row r="1064" hidden="1">
      <c r="A1064" s="1">
        <v>101062.0</v>
      </c>
      <c r="B1064" s="1">
        <v>30.0</v>
      </c>
      <c r="C1064" s="1">
        <v>13000.0</v>
      </c>
      <c r="D1064" s="1" t="s">
        <v>17</v>
      </c>
      <c r="E1064" s="1">
        <v>8804.42</v>
      </c>
      <c r="F1064" s="1">
        <v>4.0</v>
      </c>
      <c r="G1064" s="1">
        <v>27.0</v>
      </c>
      <c r="H1064" s="1">
        <v>8.0</v>
      </c>
      <c r="I1064" s="1" t="s">
        <v>22</v>
      </c>
      <c r="J1064" s="1">
        <v>0.952</v>
      </c>
      <c r="K1064" s="1">
        <v>0.562</v>
      </c>
      <c r="L1064" s="6" t="str">
        <f>if(J1064&gt;QUARTILE!$B$3, "TOP", if(J1064&lt;QUARTILE!$B$4, "BOTTOM", 0))</f>
        <v>TOP</v>
      </c>
      <c r="M1064" s="6">
        <f t="shared" si="1"/>
        <v>2</v>
      </c>
      <c r="N1064" s="6" t="str">
        <f t="shared" si="2"/>
        <v>Millenial</v>
      </c>
      <c r="O1064" s="6" t="str">
        <f t="shared" si="3"/>
        <v>Low Income</v>
      </c>
    </row>
    <row r="1065" hidden="1">
      <c r="A1065" s="1">
        <v>101063.0</v>
      </c>
      <c r="B1065" s="1">
        <v>21.0</v>
      </c>
      <c r="C1065" s="1">
        <v>14000.0</v>
      </c>
      <c r="D1065" s="1" t="s">
        <v>27</v>
      </c>
      <c r="E1065" s="1">
        <v>5517.98</v>
      </c>
      <c r="F1065" s="1">
        <v>1.0</v>
      </c>
      <c r="G1065" s="1">
        <v>13.0</v>
      </c>
      <c r="H1065" s="1">
        <v>14.0</v>
      </c>
      <c r="I1065" s="1" t="s">
        <v>18</v>
      </c>
      <c r="J1065" s="1">
        <v>0.464</v>
      </c>
      <c r="K1065" s="1">
        <v>0.978</v>
      </c>
      <c r="L1065" s="6">
        <f>if(J1065&gt;QUARTILE!$B$3, "TOP", if(J1065&lt;QUARTILE!$B$4, "BOTTOM", 0))</f>
        <v>0</v>
      </c>
      <c r="M1065" s="6">
        <f t="shared" si="1"/>
        <v>1</v>
      </c>
      <c r="N1065" s="6" t="str">
        <f t="shared" si="2"/>
        <v>Millenial</v>
      </c>
      <c r="O1065" s="6" t="str">
        <f t="shared" si="3"/>
        <v>Low Income</v>
      </c>
    </row>
    <row r="1066" hidden="1">
      <c r="A1066" s="1">
        <v>101064.0</v>
      </c>
      <c r="B1066" s="1">
        <v>79.0</v>
      </c>
      <c r="C1066" s="1">
        <v>29000.0</v>
      </c>
      <c r="D1066" s="1" t="s">
        <v>23</v>
      </c>
      <c r="E1066" s="1">
        <v>5030.64</v>
      </c>
      <c r="F1066" s="1">
        <v>2.0</v>
      </c>
      <c r="G1066" s="1">
        <v>13.0</v>
      </c>
      <c r="H1066" s="1">
        <v>4.0</v>
      </c>
      <c r="I1066" s="1" t="s">
        <v>22</v>
      </c>
      <c r="J1066" s="1">
        <v>0.164</v>
      </c>
      <c r="K1066" s="1">
        <v>0.486</v>
      </c>
      <c r="L1066" s="6" t="str">
        <f>if(J1066&gt;QUARTILE!$B$3, "TOP", if(J1066&lt;QUARTILE!$B$4, "BOTTOM", 0))</f>
        <v>BOTTOM</v>
      </c>
      <c r="M1066" s="6">
        <f t="shared" si="1"/>
        <v>2</v>
      </c>
      <c r="N1066" s="6" t="str">
        <f t="shared" si="2"/>
        <v>Baby Boomer</v>
      </c>
      <c r="O1066" s="6" t="str">
        <f t="shared" si="3"/>
        <v>Low Income</v>
      </c>
    </row>
    <row r="1067" hidden="1">
      <c r="A1067" s="1">
        <v>101065.0</v>
      </c>
      <c r="B1067" s="1">
        <v>18.0</v>
      </c>
      <c r="C1067" s="1">
        <v>8000.0</v>
      </c>
      <c r="D1067" s="1" t="s">
        <v>23</v>
      </c>
      <c r="E1067" s="1">
        <v>60803.65</v>
      </c>
      <c r="F1067" s="1">
        <v>5.0</v>
      </c>
      <c r="G1067" s="1">
        <v>23.0</v>
      </c>
      <c r="H1067" s="1">
        <v>17.0</v>
      </c>
      <c r="I1067" s="1" t="s">
        <v>18</v>
      </c>
      <c r="J1067" s="1">
        <v>0.175</v>
      </c>
      <c r="K1067" s="1">
        <v>0.45</v>
      </c>
      <c r="L1067" s="6" t="str">
        <f>if(J1067&gt;QUARTILE!$B$3, "TOP", if(J1067&lt;QUARTILE!$B$4, "BOTTOM", 0))</f>
        <v>BOTTOM</v>
      </c>
      <c r="M1067" s="6">
        <f t="shared" si="1"/>
        <v>1</v>
      </c>
      <c r="N1067" s="6" t="str">
        <f t="shared" si="2"/>
        <v>Millenial</v>
      </c>
      <c r="O1067" s="6" t="str">
        <f t="shared" si="3"/>
        <v>Low Income</v>
      </c>
    </row>
    <row r="1068" hidden="1">
      <c r="A1068" s="1">
        <v>101066.0</v>
      </c>
      <c r="B1068" s="1">
        <v>66.0</v>
      </c>
      <c r="C1068" s="1">
        <v>17000.0</v>
      </c>
      <c r="D1068" s="1" t="s">
        <v>17</v>
      </c>
      <c r="E1068" s="1">
        <v>63676.86</v>
      </c>
      <c r="F1068" s="1">
        <v>1.0</v>
      </c>
      <c r="G1068" s="1">
        <v>19.0</v>
      </c>
      <c r="H1068" s="1">
        <v>7.0</v>
      </c>
      <c r="I1068" s="1" t="s">
        <v>18</v>
      </c>
      <c r="J1068" s="1">
        <v>0.714</v>
      </c>
      <c r="K1068" s="1">
        <v>0.743</v>
      </c>
      <c r="L1068" s="6">
        <f>if(J1068&gt;QUARTILE!$B$3, "TOP", if(J1068&lt;QUARTILE!$B$4, "BOTTOM", 0))</f>
        <v>0</v>
      </c>
      <c r="M1068" s="6">
        <f t="shared" si="1"/>
        <v>1</v>
      </c>
      <c r="N1068" s="6" t="str">
        <f t="shared" si="2"/>
        <v>Baby Boomer</v>
      </c>
      <c r="O1068" s="6" t="str">
        <f t="shared" si="3"/>
        <v>Low Income</v>
      </c>
    </row>
    <row r="1069" hidden="1">
      <c r="A1069" s="1">
        <v>101067.0</v>
      </c>
      <c r="B1069" s="1">
        <v>57.0</v>
      </c>
      <c r="C1069" s="1">
        <v>16000.0</v>
      </c>
      <c r="D1069" s="1" t="s">
        <v>23</v>
      </c>
      <c r="E1069" s="1">
        <v>25807.42</v>
      </c>
      <c r="F1069" s="1">
        <v>1.0</v>
      </c>
      <c r="G1069" s="1">
        <v>17.0</v>
      </c>
      <c r="H1069" s="1">
        <v>1.0</v>
      </c>
      <c r="I1069" s="1" t="s">
        <v>22</v>
      </c>
      <c r="J1069" s="1">
        <v>0.718</v>
      </c>
      <c r="K1069" s="1">
        <v>0.334</v>
      </c>
      <c r="L1069" s="6">
        <f>if(J1069&gt;QUARTILE!$B$3, "TOP", if(J1069&lt;QUARTILE!$B$4, "BOTTOM", 0))</f>
        <v>0</v>
      </c>
      <c r="M1069" s="6">
        <f t="shared" si="1"/>
        <v>2</v>
      </c>
      <c r="N1069" s="6" t="str">
        <f t="shared" si="2"/>
        <v>Gen X</v>
      </c>
      <c r="O1069" s="6" t="str">
        <f t="shared" si="3"/>
        <v>Low Income</v>
      </c>
    </row>
    <row r="1070" hidden="1">
      <c r="A1070" s="1">
        <v>101068.0</v>
      </c>
      <c r="B1070" s="1">
        <v>49.0</v>
      </c>
      <c r="C1070" s="1">
        <v>67000.0</v>
      </c>
      <c r="D1070" s="1" t="s">
        <v>23</v>
      </c>
      <c r="E1070" s="1">
        <v>43048.16</v>
      </c>
      <c r="F1070" s="1">
        <v>4.0</v>
      </c>
      <c r="G1070" s="1">
        <v>16.0</v>
      </c>
      <c r="H1070" s="1">
        <v>16.0</v>
      </c>
      <c r="I1070" s="1" t="s">
        <v>18</v>
      </c>
      <c r="J1070" s="1">
        <v>0.266</v>
      </c>
      <c r="K1070" s="1">
        <v>0.03</v>
      </c>
      <c r="L1070" s="6" t="str">
        <f>if(J1070&gt;QUARTILE!$B$3, "TOP", if(J1070&lt;QUARTILE!$B$4, "BOTTOM", 0))</f>
        <v>BOTTOM</v>
      </c>
      <c r="M1070" s="6">
        <f t="shared" si="1"/>
        <v>1</v>
      </c>
      <c r="N1070" s="6" t="str">
        <f t="shared" si="2"/>
        <v>Gen X</v>
      </c>
      <c r="O1070" s="6" t="str">
        <f t="shared" si="3"/>
        <v>Medium Income</v>
      </c>
    </row>
    <row r="1071" hidden="1">
      <c r="A1071" s="1">
        <v>101069.0</v>
      </c>
      <c r="B1071" s="1">
        <v>51.0</v>
      </c>
      <c r="C1071" s="1">
        <v>24000.0</v>
      </c>
      <c r="D1071" s="1" t="s">
        <v>25</v>
      </c>
      <c r="E1071" s="1">
        <v>50265.18</v>
      </c>
      <c r="F1071" s="1">
        <v>4.0</v>
      </c>
      <c r="G1071" s="1">
        <v>20.0</v>
      </c>
      <c r="H1071" s="1">
        <v>2.0</v>
      </c>
      <c r="I1071" s="1" t="s">
        <v>18</v>
      </c>
      <c r="J1071" s="1">
        <v>1.0</v>
      </c>
      <c r="K1071" s="1">
        <v>0.284</v>
      </c>
      <c r="L1071" s="6" t="str">
        <f>if(J1071&gt;QUARTILE!$B$3, "TOP", if(J1071&lt;QUARTILE!$B$4, "BOTTOM", 0))</f>
        <v>TOP</v>
      </c>
      <c r="M1071" s="6">
        <f t="shared" si="1"/>
        <v>1</v>
      </c>
      <c r="N1071" s="6" t="str">
        <f t="shared" si="2"/>
        <v>Gen X</v>
      </c>
      <c r="O1071" s="6" t="str">
        <f t="shared" si="3"/>
        <v>Low Income</v>
      </c>
    </row>
    <row r="1072" hidden="1">
      <c r="A1072" s="1">
        <v>101070.0</v>
      </c>
      <c r="B1072" s="1">
        <v>45.0</v>
      </c>
      <c r="C1072" s="1">
        <v>19000.0</v>
      </c>
      <c r="D1072" s="1" t="s">
        <v>23</v>
      </c>
      <c r="E1072" s="1">
        <v>14330.62</v>
      </c>
      <c r="F1072" s="1">
        <v>4.0</v>
      </c>
      <c r="G1072" s="1">
        <v>18.0</v>
      </c>
      <c r="H1072" s="1">
        <v>8.0</v>
      </c>
      <c r="I1072" s="1" t="s">
        <v>22</v>
      </c>
      <c r="J1072" s="1">
        <v>0.592</v>
      </c>
      <c r="K1072" s="1">
        <v>0.269</v>
      </c>
      <c r="L1072" s="6">
        <f>if(J1072&gt;QUARTILE!$B$3, "TOP", if(J1072&lt;QUARTILE!$B$4, "BOTTOM", 0))</f>
        <v>0</v>
      </c>
      <c r="M1072" s="6">
        <f t="shared" si="1"/>
        <v>2</v>
      </c>
      <c r="N1072" s="6" t="str">
        <f t="shared" si="2"/>
        <v>Gen X</v>
      </c>
      <c r="O1072" s="6" t="str">
        <f t="shared" si="3"/>
        <v>Low Income</v>
      </c>
    </row>
    <row r="1073" hidden="1">
      <c r="A1073" s="1">
        <v>101071.0</v>
      </c>
      <c r="B1073" s="1">
        <v>48.0</v>
      </c>
      <c r="C1073" s="1">
        <v>15000.0</v>
      </c>
      <c r="D1073" s="1" t="s">
        <v>21</v>
      </c>
      <c r="E1073" s="1">
        <v>19834.28</v>
      </c>
      <c r="F1073" s="1">
        <v>3.0</v>
      </c>
      <c r="G1073" s="1">
        <v>21.0</v>
      </c>
      <c r="H1073" s="1">
        <v>15.0</v>
      </c>
      <c r="I1073" s="1" t="s">
        <v>18</v>
      </c>
      <c r="J1073" s="1">
        <v>0.612</v>
      </c>
      <c r="K1073" s="1">
        <v>0.866</v>
      </c>
      <c r="L1073" s="6">
        <f>if(J1073&gt;QUARTILE!$B$3, "TOP", if(J1073&lt;QUARTILE!$B$4, "BOTTOM", 0))</f>
        <v>0</v>
      </c>
      <c r="M1073" s="6">
        <f t="shared" si="1"/>
        <v>1</v>
      </c>
      <c r="N1073" s="6" t="str">
        <f t="shared" si="2"/>
        <v>Gen X</v>
      </c>
      <c r="O1073" s="6" t="str">
        <f t="shared" si="3"/>
        <v>Low Income</v>
      </c>
    </row>
    <row r="1074" hidden="1">
      <c r="A1074" s="1">
        <v>101072.0</v>
      </c>
      <c r="B1074" s="1">
        <v>25.0</v>
      </c>
      <c r="C1074" s="1">
        <v>38000.0</v>
      </c>
      <c r="D1074" s="1" t="s">
        <v>25</v>
      </c>
      <c r="E1074" s="1">
        <v>10851.64</v>
      </c>
      <c r="F1074" s="1">
        <v>5.0</v>
      </c>
      <c r="G1074" s="1">
        <v>23.0</v>
      </c>
      <c r="H1074" s="1">
        <v>18.0</v>
      </c>
      <c r="I1074" s="1" t="s">
        <v>18</v>
      </c>
      <c r="J1074" s="1">
        <v>0.614</v>
      </c>
      <c r="K1074" s="1">
        <v>0.928</v>
      </c>
      <c r="L1074" s="6">
        <f>if(J1074&gt;QUARTILE!$B$3, "TOP", if(J1074&lt;QUARTILE!$B$4, "BOTTOM", 0))</f>
        <v>0</v>
      </c>
      <c r="M1074" s="6">
        <f t="shared" si="1"/>
        <v>1</v>
      </c>
      <c r="N1074" s="6" t="str">
        <f t="shared" si="2"/>
        <v>Millenial</v>
      </c>
      <c r="O1074" s="6" t="str">
        <f t="shared" si="3"/>
        <v>Low Income</v>
      </c>
    </row>
    <row r="1075" hidden="1">
      <c r="A1075" s="1">
        <v>101073.0</v>
      </c>
      <c r="B1075" s="1">
        <v>56.0</v>
      </c>
      <c r="C1075" s="1">
        <v>16000.0</v>
      </c>
      <c r="D1075" s="1" t="s">
        <v>25</v>
      </c>
      <c r="E1075" s="1">
        <v>10842.57</v>
      </c>
      <c r="F1075" s="1">
        <v>5.0</v>
      </c>
      <c r="G1075" s="1">
        <v>13.0</v>
      </c>
      <c r="H1075" s="1">
        <v>3.0</v>
      </c>
      <c r="I1075" s="1" t="s">
        <v>22</v>
      </c>
      <c r="J1075" s="1">
        <v>0.367</v>
      </c>
      <c r="K1075" s="1">
        <v>0.638</v>
      </c>
      <c r="L1075" s="6">
        <f>if(J1075&gt;QUARTILE!$B$3, "TOP", if(J1075&lt;QUARTILE!$B$4, "BOTTOM", 0))</f>
        <v>0</v>
      </c>
      <c r="M1075" s="6">
        <f t="shared" si="1"/>
        <v>2</v>
      </c>
      <c r="N1075" s="6" t="str">
        <f t="shared" si="2"/>
        <v>Gen X</v>
      </c>
      <c r="O1075" s="6" t="str">
        <f t="shared" si="3"/>
        <v>Low Income</v>
      </c>
    </row>
    <row r="1076" hidden="1">
      <c r="A1076" s="1">
        <v>101074.0</v>
      </c>
      <c r="B1076" s="1">
        <v>43.0</v>
      </c>
      <c r="C1076" s="1">
        <v>21000.0</v>
      </c>
      <c r="D1076" s="1" t="s">
        <v>21</v>
      </c>
      <c r="E1076" s="1">
        <v>783.74</v>
      </c>
      <c r="F1076" s="1">
        <v>2.0</v>
      </c>
      <c r="G1076" s="1">
        <v>18.0</v>
      </c>
      <c r="H1076" s="1">
        <v>5.0</v>
      </c>
      <c r="I1076" s="1" t="s">
        <v>22</v>
      </c>
      <c r="J1076" s="1">
        <v>0.901</v>
      </c>
      <c r="K1076" s="1">
        <v>0.654</v>
      </c>
      <c r="L1076" s="6" t="str">
        <f>if(J1076&gt;QUARTILE!$B$3, "TOP", if(J1076&lt;QUARTILE!$B$4, "BOTTOM", 0))</f>
        <v>TOP</v>
      </c>
      <c r="M1076" s="6">
        <f t="shared" si="1"/>
        <v>2</v>
      </c>
      <c r="N1076" s="6" t="str">
        <f t="shared" si="2"/>
        <v>Gen X</v>
      </c>
      <c r="O1076" s="6" t="str">
        <f t="shared" si="3"/>
        <v>Low Income</v>
      </c>
    </row>
    <row r="1077" hidden="1">
      <c r="A1077" s="1">
        <v>101075.0</v>
      </c>
      <c r="B1077" s="1">
        <v>75.0</v>
      </c>
      <c r="C1077" s="1">
        <v>15000.0</v>
      </c>
      <c r="D1077" s="1" t="s">
        <v>25</v>
      </c>
      <c r="E1077" s="1">
        <v>11376.92</v>
      </c>
      <c r="F1077" s="1">
        <v>2.0</v>
      </c>
      <c r="G1077" s="1">
        <v>20.0</v>
      </c>
      <c r="H1077" s="1">
        <v>6.0</v>
      </c>
      <c r="I1077" s="1" t="s">
        <v>22</v>
      </c>
      <c r="J1077" s="1">
        <v>0.054</v>
      </c>
      <c r="K1077" s="1">
        <v>0.714</v>
      </c>
      <c r="L1077" s="6" t="str">
        <f>if(J1077&gt;QUARTILE!$B$3, "TOP", if(J1077&lt;QUARTILE!$B$4, "BOTTOM", 0))</f>
        <v>BOTTOM</v>
      </c>
      <c r="M1077" s="6">
        <f t="shared" si="1"/>
        <v>2</v>
      </c>
      <c r="N1077" s="6" t="str">
        <f t="shared" si="2"/>
        <v>Baby Boomer</v>
      </c>
      <c r="O1077" s="6" t="str">
        <f t="shared" si="3"/>
        <v>Low Income</v>
      </c>
    </row>
    <row r="1078" hidden="1">
      <c r="A1078" s="1">
        <v>101076.0</v>
      </c>
      <c r="B1078" s="1">
        <v>51.0</v>
      </c>
      <c r="C1078" s="1">
        <v>9000.0</v>
      </c>
      <c r="D1078" s="1" t="s">
        <v>25</v>
      </c>
      <c r="E1078" s="1">
        <v>22385.88</v>
      </c>
      <c r="F1078" s="1">
        <v>5.0</v>
      </c>
      <c r="G1078" s="1">
        <v>17.0</v>
      </c>
      <c r="H1078" s="1">
        <v>4.0</v>
      </c>
      <c r="I1078" s="1" t="s">
        <v>22</v>
      </c>
      <c r="J1078" s="1">
        <v>0.797</v>
      </c>
      <c r="K1078" s="1">
        <v>0.418</v>
      </c>
      <c r="L1078" s="6">
        <f>if(J1078&gt;QUARTILE!$B$3, "TOP", if(J1078&lt;QUARTILE!$B$4, "BOTTOM", 0))</f>
        <v>0</v>
      </c>
      <c r="M1078" s="6">
        <f t="shared" si="1"/>
        <v>2</v>
      </c>
      <c r="N1078" s="6" t="str">
        <f t="shared" si="2"/>
        <v>Gen X</v>
      </c>
      <c r="O1078" s="6" t="str">
        <f t="shared" si="3"/>
        <v>Low Income</v>
      </c>
    </row>
    <row r="1079" hidden="1">
      <c r="A1079" s="1">
        <v>101077.0</v>
      </c>
      <c r="B1079" s="1">
        <v>71.0</v>
      </c>
      <c r="C1079" s="1">
        <v>12000.0</v>
      </c>
      <c r="D1079" s="1" t="s">
        <v>17</v>
      </c>
      <c r="E1079" s="1">
        <v>10963.01</v>
      </c>
      <c r="F1079" s="1">
        <v>1.0</v>
      </c>
      <c r="G1079" s="1">
        <v>20.0</v>
      </c>
      <c r="H1079" s="1">
        <v>4.0</v>
      </c>
      <c r="I1079" s="1" t="s">
        <v>22</v>
      </c>
      <c r="J1079" s="1">
        <v>0.361</v>
      </c>
      <c r="K1079" s="1">
        <v>0.629</v>
      </c>
      <c r="L1079" s="6">
        <f>if(J1079&gt;QUARTILE!$B$3, "TOP", if(J1079&lt;QUARTILE!$B$4, "BOTTOM", 0))</f>
        <v>0</v>
      </c>
      <c r="M1079" s="6">
        <f t="shared" si="1"/>
        <v>2</v>
      </c>
      <c r="N1079" s="6" t="str">
        <f t="shared" si="2"/>
        <v>Baby Boomer</v>
      </c>
      <c r="O1079" s="6" t="str">
        <f t="shared" si="3"/>
        <v>Low Income</v>
      </c>
    </row>
    <row r="1080" hidden="1">
      <c r="A1080" s="1">
        <v>101078.0</v>
      </c>
      <c r="B1080" s="1">
        <v>71.0</v>
      </c>
      <c r="C1080" s="1">
        <v>16000.0</v>
      </c>
      <c r="D1080" s="1" t="s">
        <v>25</v>
      </c>
      <c r="E1080" s="1">
        <v>41178.61</v>
      </c>
      <c r="F1080" s="1">
        <v>5.0</v>
      </c>
      <c r="G1080" s="1">
        <v>27.0</v>
      </c>
      <c r="H1080" s="1">
        <v>5.0</v>
      </c>
      <c r="I1080" s="1" t="s">
        <v>18</v>
      </c>
      <c r="J1080" s="1">
        <v>0.34</v>
      </c>
      <c r="K1080" s="1">
        <v>0.0</v>
      </c>
      <c r="L1080" s="6">
        <f>if(J1080&gt;QUARTILE!$B$3, "TOP", if(J1080&lt;QUARTILE!$B$4, "BOTTOM", 0))</f>
        <v>0</v>
      </c>
      <c r="M1080" s="6">
        <f t="shared" si="1"/>
        <v>1</v>
      </c>
      <c r="N1080" s="6" t="str">
        <f t="shared" si="2"/>
        <v>Baby Boomer</v>
      </c>
      <c r="O1080" s="6" t="str">
        <f t="shared" si="3"/>
        <v>Low Income</v>
      </c>
    </row>
    <row r="1081" hidden="1">
      <c r="A1081" s="1">
        <v>101079.0</v>
      </c>
      <c r="B1081" s="1">
        <v>20.0</v>
      </c>
      <c r="C1081" s="1">
        <v>19000.0</v>
      </c>
      <c r="D1081" s="1" t="s">
        <v>23</v>
      </c>
      <c r="E1081" s="1">
        <v>8086.2</v>
      </c>
      <c r="F1081" s="1">
        <v>3.0</v>
      </c>
      <c r="G1081" s="1">
        <v>17.0</v>
      </c>
      <c r="H1081" s="1">
        <v>17.0</v>
      </c>
      <c r="I1081" s="1" t="s">
        <v>18</v>
      </c>
      <c r="J1081" s="1">
        <v>0.486</v>
      </c>
      <c r="K1081" s="1">
        <v>0.493</v>
      </c>
      <c r="L1081" s="6">
        <f>if(J1081&gt;QUARTILE!$B$3, "TOP", if(J1081&lt;QUARTILE!$B$4, "BOTTOM", 0))</f>
        <v>0</v>
      </c>
      <c r="M1081" s="6">
        <f t="shared" si="1"/>
        <v>1</v>
      </c>
      <c r="N1081" s="6" t="str">
        <f t="shared" si="2"/>
        <v>Millenial</v>
      </c>
      <c r="O1081" s="6" t="str">
        <f t="shared" si="3"/>
        <v>Low Income</v>
      </c>
    </row>
    <row r="1082" hidden="1">
      <c r="A1082" s="1">
        <v>101080.0</v>
      </c>
      <c r="B1082" s="1">
        <v>76.0</v>
      </c>
      <c r="C1082" s="1">
        <v>19000.0</v>
      </c>
      <c r="D1082" s="1" t="s">
        <v>27</v>
      </c>
      <c r="E1082" s="1">
        <v>2846.99</v>
      </c>
      <c r="F1082" s="1">
        <v>2.0</v>
      </c>
      <c r="G1082" s="1">
        <v>22.0</v>
      </c>
      <c r="H1082" s="1">
        <v>4.0</v>
      </c>
      <c r="I1082" s="1" t="s">
        <v>22</v>
      </c>
      <c r="J1082" s="1">
        <v>0.198</v>
      </c>
      <c r="K1082" s="1">
        <v>0.332</v>
      </c>
      <c r="L1082" s="6" t="str">
        <f>if(J1082&gt;QUARTILE!$B$3, "TOP", if(J1082&lt;QUARTILE!$B$4, "BOTTOM", 0))</f>
        <v>BOTTOM</v>
      </c>
      <c r="M1082" s="6">
        <f t="shared" si="1"/>
        <v>2</v>
      </c>
      <c r="N1082" s="6" t="str">
        <f t="shared" si="2"/>
        <v>Baby Boomer</v>
      </c>
      <c r="O1082" s="6" t="str">
        <f t="shared" si="3"/>
        <v>Low Income</v>
      </c>
    </row>
    <row r="1083" hidden="1">
      <c r="A1083" s="1">
        <v>101081.0</v>
      </c>
      <c r="B1083" s="1">
        <v>67.0</v>
      </c>
      <c r="C1083" s="1">
        <v>21000.0</v>
      </c>
      <c r="D1083" s="1" t="s">
        <v>17</v>
      </c>
      <c r="E1083" s="1">
        <v>33379.37</v>
      </c>
      <c r="F1083" s="1">
        <v>2.0</v>
      </c>
      <c r="G1083" s="1">
        <v>19.0</v>
      </c>
      <c r="H1083" s="1">
        <v>7.0</v>
      </c>
      <c r="I1083" s="1" t="s">
        <v>18</v>
      </c>
      <c r="J1083" s="1">
        <v>0.969</v>
      </c>
      <c r="K1083" s="1">
        <v>0.0</v>
      </c>
      <c r="L1083" s="6" t="str">
        <f>if(J1083&gt;QUARTILE!$B$3, "TOP", if(J1083&lt;QUARTILE!$B$4, "BOTTOM", 0))</f>
        <v>TOP</v>
      </c>
      <c r="M1083" s="6">
        <f t="shared" si="1"/>
        <v>1</v>
      </c>
      <c r="N1083" s="6" t="str">
        <f t="shared" si="2"/>
        <v>Baby Boomer</v>
      </c>
      <c r="O1083" s="6" t="str">
        <f t="shared" si="3"/>
        <v>Low Income</v>
      </c>
    </row>
    <row r="1084" hidden="1">
      <c r="A1084" s="1">
        <v>101082.0</v>
      </c>
      <c r="B1084" s="1">
        <v>29.0</v>
      </c>
      <c r="C1084" s="1">
        <v>16000.0</v>
      </c>
      <c r="D1084" s="1" t="s">
        <v>17</v>
      </c>
      <c r="E1084" s="1">
        <v>22413.96</v>
      </c>
      <c r="F1084" s="1">
        <v>2.0</v>
      </c>
      <c r="G1084" s="1">
        <v>18.0</v>
      </c>
      <c r="H1084" s="1">
        <v>19.0</v>
      </c>
      <c r="I1084" s="1" t="s">
        <v>18</v>
      </c>
      <c r="J1084" s="1">
        <v>0.796</v>
      </c>
      <c r="K1084" s="1">
        <v>0.545</v>
      </c>
      <c r="L1084" s="6">
        <f>if(J1084&gt;QUARTILE!$B$3, "TOP", if(J1084&lt;QUARTILE!$B$4, "BOTTOM", 0))</f>
        <v>0</v>
      </c>
      <c r="M1084" s="6">
        <f t="shared" si="1"/>
        <v>1</v>
      </c>
      <c r="N1084" s="6" t="str">
        <f t="shared" si="2"/>
        <v>Millenial</v>
      </c>
      <c r="O1084" s="6" t="str">
        <f t="shared" si="3"/>
        <v>Low Income</v>
      </c>
    </row>
    <row r="1085" hidden="1">
      <c r="A1085" s="1">
        <v>101083.0</v>
      </c>
      <c r="B1085" s="1">
        <v>18.0</v>
      </c>
      <c r="C1085" s="1">
        <v>49000.0</v>
      </c>
      <c r="D1085" s="1" t="s">
        <v>30</v>
      </c>
      <c r="E1085" s="1">
        <v>5536.68</v>
      </c>
      <c r="F1085" s="1">
        <v>5.0</v>
      </c>
      <c r="G1085" s="1">
        <v>20.0</v>
      </c>
      <c r="H1085" s="1">
        <v>14.0</v>
      </c>
      <c r="I1085" s="1" t="s">
        <v>18</v>
      </c>
      <c r="J1085" s="1">
        <v>0.857</v>
      </c>
      <c r="K1085" s="1">
        <v>0.31</v>
      </c>
      <c r="L1085" s="6" t="str">
        <f>if(J1085&gt;QUARTILE!$B$3, "TOP", if(J1085&lt;QUARTILE!$B$4, "BOTTOM", 0))</f>
        <v>TOP</v>
      </c>
      <c r="M1085" s="6">
        <f t="shared" si="1"/>
        <v>1</v>
      </c>
      <c r="N1085" s="6" t="str">
        <f t="shared" si="2"/>
        <v>Millenial</v>
      </c>
      <c r="O1085" s="6" t="str">
        <f t="shared" si="3"/>
        <v>Medium Income</v>
      </c>
    </row>
    <row r="1086" hidden="1">
      <c r="A1086" s="1">
        <v>101084.0</v>
      </c>
      <c r="B1086" s="1">
        <v>71.0</v>
      </c>
      <c r="C1086" s="1">
        <v>39000.0</v>
      </c>
      <c r="D1086" s="1" t="s">
        <v>17</v>
      </c>
      <c r="E1086" s="1">
        <v>15376.87</v>
      </c>
      <c r="F1086" s="1">
        <v>2.0</v>
      </c>
      <c r="G1086" s="1">
        <v>16.0</v>
      </c>
      <c r="H1086" s="1">
        <v>4.0</v>
      </c>
      <c r="I1086" s="1" t="s">
        <v>22</v>
      </c>
      <c r="J1086" s="1">
        <v>0.836</v>
      </c>
      <c r="K1086" s="1">
        <v>0.591</v>
      </c>
      <c r="L1086" s="6" t="str">
        <f>if(J1086&gt;QUARTILE!$B$3, "TOP", if(J1086&lt;QUARTILE!$B$4, "BOTTOM", 0))</f>
        <v>TOP</v>
      </c>
      <c r="M1086" s="6">
        <f t="shared" si="1"/>
        <v>2</v>
      </c>
      <c r="N1086" s="6" t="str">
        <f t="shared" si="2"/>
        <v>Baby Boomer</v>
      </c>
      <c r="O1086" s="6" t="str">
        <f t="shared" si="3"/>
        <v>Low Income</v>
      </c>
    </row>
    <row r="1087" hidden="1">
      <c r="A1087" s="1">
        <v>101085.0</v>
      </c>
      <c r="B1087" s="1">
        <v>61.0</v>
      </c>
      <c r="C1087" s="1">
        <v>20000.0</v>
      </c>
      <c r="D1087" s="1" t="s">
        <v>27</v>
      </c>
      <c r="E1087" s="1">
        <v>10278.35</v>
      </c>
      <c r="F1087" s="1">
        <v>2.0</v>
      </c>
      <c r="G1087" s="1">
        <v>17.0</v>
      </c>
      <c r="H1087" s="1">
        <v>7.0</v>
      </c>
      <c r="I1087" s="1" t="s">
        <v>22</v>
      </c>
      <c r="J1087" s="1">
        <v>0.825</v>
      </c>
      <c r="K1087" s="1">
        <v>0.513</v>
      </c>
      <c r="L1087" s="6" t="str">
        <f>if(J1087&gt;QUARTILE!$B$3, "TOP", if(J1087&lt;QUARTILE!$B$4, "BOTTOM", 0))</f>
        <v>TOP</v>
      </c>
      <c r="M1087" s="6">
        <f t="shared" si="1"/>
        <v>2</v>
      </c>
      <c r="N1087" s="6" t="str">
        <f t="shared" si="2"/>
        <v>Baby Boomer</v>
      </c>
      <c r="O1087" s="6" t="str">
        <f t="shared" si="3"/>
        <v>Low Income</v>
      </c>
    </row>
    <row r="1088" hidden="1">
      <c r="A1088" s="1">
        <v>101086.0</v>
      </c>
      <c r="B1088" s="1">
        <v>22.0</v>
      </c>
      <c r="C1088" s="1">
        <v>26000.0</v>
      </c>
      <c r="D1088" s="1" t="s">
        <v>17</v>
      </c>
      <c r="E1088" s="1">
        <v>55891.71</v>
      </c>
      <c r="F1088" s="1">
        <v>5.0</v>
      </c>
      <c r="G1088" s="1">
        <v>16.0</v>
      </c>
      <c r="H1088" s="1">
        <v>18.0</v>
      </c>
      <c r="I1088" s="1" t="s">
        <v>18</v>
      </c>
      <c r="J1088" s="1">
        <v>0.681</v>
      </c>
      <c r="K1088" s="1">
        <v>0.126</v>
      </c>
      <c r="L1088" s="6">
        <f>if(J1088&gt;QUARTILE!$B$3, "TOP", if(J1088&lt;QUARTILE!$B$4, "BOTTOM", 0))</f>
        <v>0</v>
      </c>
      <c r="M1088" s="6">
        <f t="shared" si="1"/>
        <v>1</v>
      </c>
      <c r="N1088" s="6" t="str">
        <f t="shared" si="2"/>
        <v>Millenial</v>
      </c>
      <c r="O1088" s="6" t="str">
        <f t="shared" si="3"/>
        <v>Low Income</v>
      </c>
    </row>
    <row r="1089" hidden="1">
      <c r="A1089" s="1">
        <v>101087.0</v>
      </c>
      <c r="B1089" s="1">
        <v>47.0</v>
      </c>
      <c r="C1089" s="1">
        <v>18000.0</v>
      </c>
      <c r="D1089" s="1" t="s">
        <v>23</v>
      </c>
      <c r="E1089" s="1">
        <v>18695.82</v>
      </c>
      <c r="F1089" s="1">
        <v>1.0</v>
      </c>
      <c r="G1089" s="1">
        <v>19.0</v>
      </c>
      <c r="H1089" s="1">
        <v>8.0</v>
      </c>
      <c r="I1089" s="1" t="s">
        <v>22</v>
      </c>
      <c r="J1089" s="1">
        <v>0.952</v>
      </c>
      <c r="K1089" s="1">
        <v>0.54</v>
      </c>
      <c r="L1089" s="6" t="str">
        <f>if(J1089&gt;QUARTILE!$B$3, "TOP", if(J1089&lt;QUARTILE!$B$4, "BOTTOM", 0))</f>
        <v>TOP</v>
      </c>
      <c r="M1089" s="6">
        <f t="shared" si="1"/>
        <v>2</v>
      </c>
      <c r="N1089" s="6" t="str">
        <f t="shared" si="2"/>
        <v>Gen X</v>
      </c>
      <c r="O1089" s="6" t="str">
        <f t="shared" si="3"/>
        <v>Low Income</v>
      </c>
    </row>
    <row r="1090" hidden="1">
      <c r="A1090" s="1">
        <v>101088.0</v>
      </c>
      <c r="B1090" s="1">
        <v>47.0</v>
      </c>
      <c r="C1090" s="1">
        <v>5000.0</v>
      </c>
      <c r="D1090" s="1" t="s">
        <v>25</v>
      </c>
      <c r="E1090" s="1">
        <v>3448.75</v>
      </c>
      <c r="F1090" s="1">
        <v>2.0</v>
      </c>
      <c r="G1090" s="1">
        <v>29.0</v>
      </c>
      <c r="H1090" s="1">
        <v>12.0</v>
      </c>
      <c r="I1090" s="1" t="s">
        <v>22</v>
      </c>
      <c r="J1090" s="1">
        <v>0.109</v>
      </c>
      <c r="K1090" s="1">
        <v>0.379</v>
      </c>
      <c r="L1090" s="6" t="str">
        <f>if(J1090&gt;QUARTILE!$B$3, "TOP", if(J1090&lt;QUARTILE!$B$4, "BOTTOM", 0))</f>
        <v>BOTTOM</v>
      </c>
      <c r="M1090" s="6">
        <f t="shared" si="1"/>
        <v>2</v>
      </c>
      <c r="N1090" s="6" t="str">
        <f t="shared" si="2"/>
        <v>Gen X</v>
      </c>
      <c r="O1090" s="6" t="str">
        <f t="shared" si="3"/>
        <v>Low Income</v>
      </c>
    </row>
    <row r="1091" hidden="1">
      <c r="A1091" s="1">
        <v>101089.0</v>
      </c>
      <c r="B1091" s="1">
        <v>76.0</v>
      </c>
      <c r="C1091" s="1">
        <v>22000.0</v>
      </c>
      <c r="D1091" s="1" t="s">
        <v>27</v>
      </c>
      <c r="E1091" s="1">
        <v>13949.07</v>
      </c>
      <c r="F1091" s="1">
        <v>2.0</v>
      </c>
      <c r="G1091" s="1">
        <v>17.0</v>
      </c>
      <c r="H1091" s="1">
        <v>5.0</v>
      </c>
      <c r="I1091" s="1" t="s">
        <v>22</v>
      </c>
      <c r="J1091" s="1">
        <v>0.286</v>
      </c>
      <c r="K1091" s="1">
        <v>0.921</v>
      </c>
      <c r="L1091" s="6" t="str">
        <f>if(J1091&gt;QUARTILE!$B$3, "TOP", if(J1091&lt;QUARTILE!$B$4, "BOTTOM", 0))</f>
        <v>BOTTOM</v>
      </c>
      <c r="M1091" s="6">
        <f t="shared" si="1"/>
        <v>2</v>
      </c>
      <c r="N1091" s="6" t="str">
        <f t="shared" si="2"/>
        <v>Baby Boomer</v>
      </c>
      <c r="O1091" s="6" t="str">
        <f t="shared" si="3"/>
        <v>Low Income</v>
      </c>
    </row>
    <row r="1092" hidden="1">
      <c r="A1092" s="1">
        <v>101090.0</v>
      </c>
      <c r="B1092" s="1">
        <v>74.0</v>
      </c>
      <c r="C1092" s="1">
        <v>26000.0</v>
      </c>
      <c r="D1092" s="1" t="s">
        <v>27</v>
      </c>
      <c r="E1092" s="1">
        <v>39690.9</v>
      </c>
      <c r="F1092" s="1">
        <v>2.0</v>
      </c>
      <c r="G1092" s="1">
        <v>19.0</v>
      </c>
      <c r="H1092" s="1">
        <v>2.0</v>
      </c>
      <c r="I1092" s="1" t="s">
        <v>18</v>
      </c>
      <c r="J1092" s="1">
        <v>0.313</v>
      </c>
      <c r="K1092" s="1">
        <v>0.276</v>
      </c>
      <c r="L1092" s="6" t="str">
        <f>if(J1092&gt;QUARTILE!$B$3, "TOP", if(J1092&lt;QUARTILE!$B$4, "BOTTOM", 0))</f>
        <v>BOTTOM</v>
      </c>
      <c r="M1092" s="6">
        <f t="shared" si="1"/>
        <v>1</v>
      </c>
      <c r="N1092" s="6" t="str">
        <f t="shared" si="2"/>
        <v>Baby Boomer</v>
      </c>
      <c r="O1092" s="6" t="str">
        <f t="shared" si="3"/>
        <v>Low Income</v>
      </c>
    </row>
    <row r="1093" hidden="1">
      <c r="A1093" s="1">
        <v>101091.0</v>
      </c>
      <c r="B1093" s="1">
        <v>34.0</v>
      </c>
      <c r="C1093" s="1">
        <v>8000.0</v>
      </c>
      <c r="D1093" s="1" t="s">
        <v>23</v>
      </c>
      <c r="E1093" s="1">
        <v>22264.17</v>
      </c>
      <c r="F1093" s="1">
        <v>3.0</v>
      </c>
      <c r="G1093" s="1">
        <v>25.0</v>
      </c>
      <c r="H1093" s="1">
        <v>8.0</v>
      </c>
      <c r="I1093" s="1" t="s">
        <v>22</v>
      </c>
      <c r="J1093" s="1">
        <v>0.171</v>
      </c>
      <c r="K1093" s="1">
        <v>0.04</v>
      </c>
      <c r="L1093" s="6" t="str">
        <f>if(J1093&gt;QUARTILE!$B$3, "TOP", if(J1093&lt;QUARTILE!$B$4, "BOTTOM", 0))</f>
        <v>BOTTOM</v>
      </c>
      <c r="M1093" s="6">
        <f t="shared" si="1"/>
        <v>2</v>
      </c>
      <c r="N1093" s="6" t="str">
        <f t="shared" si="2"/>
        <v>Gen X</v>
      </c>
      <c r="O1093" s="6" t="str">
        <f t="shared" si="3"/>
        <v>Low Income</v>
      </c>
    </row>
    <row r="1094" hidden="1">
      <c r="A1094" s="1">
        <v>101092.0</v>
      </c>
      <c r="B1094" s="1">
        <v>65.0</v>
      </c>
      <c r="C1094" s="1">
        <v>30000.0</v>
      </c>
      <c r="D1094" s="1" t="s">
        <v>23</v>
      </c>
      <c r="E1094" s="1">
        <v>36960.51</v>
      </c>
      <c r="F1094" s="1">
        <v>5.0</v>
      </c>
      <c r="G1094" s="1">
        <v>25.0</v>
      </c>
      <c r="H1094" s="1">
        <v>4.0</v>
      </c>
      <c r="I1094" s="1" t="s">
        <v>18</v>
      </c>
      <c r="J1094" s="1">
        <v>0.156</v>
      </c>
      <c r="K1094" s="1">
        <v>0.614</v>
      </c>
      <c r="L1094" s="6" t="str">
        <f>if(J1094&gt;QUARTILE!$B$3, "TOP", if(J1094&lt;QUARTILE!$B$4, "BOTTOM", 0))</f>
        <v>BOTTOM</v>
      </c>
      <c r="M1094" s="6">
        <f t="shared" si="1"/>
        <v>1</v>
      </c>
      <c r="N1094" s="6" t="str">
        <f t="shared" si="2"/>
        <v>Baby Boomer</v>
      </c>
      <c r="O1094" s="6" t="str">
        <f t="shared" si="3"/>
        <v>Low Income</v>
      </c>
    </row>
    <row r="1095" hidden="1">
      <c r="A1095" s="1">
        <v>101093.0</v>
      </c>
      <c r="B1095" s="1">
        <v>80.0</v>
      </c>
      <c r="C1095" s="1">
        <v>19000.0</v>
      </c>
      <c r="D1095" s="1" t="s">
        <v>25</v>
      </c>
      <c r="E1095" s="1">
        <v>5764.29</v>
      </c>
      <c r="F1095" s="1">
        <v>2.0</v>
      </c>
      <c r="G1095" s="1">
        <v>24.0</v>
      </c>
      <c r="H1095" s="1">
        <v>2.0</v>
      </c>
      <c r="I1095" s="1" t="s">
        <v>22</v>
      </c>
      <c r="J1095" s="1">
        <v>0.453</v>
      </c>
      <c r="K1095" s="1">
        <v>0.964</v>
      </c>
      <c r="L1095" s="6">
        <f>if(J1095&gt;QUARTILE!$B$3, "TOP", if(J1095&lt;QUARTILE!$B$4, "BOTTOM", 0))</f>
        <v>0</v>
      </c>
      <c r="M1095" s="6">
        <f t="shared" si="1"/>
        <v>2</v>
      </c>
      <c r="N1095" s="6" t="str">
        <f t="shared" si="2"/>
        <v>Silent</v>
      </c>
      <c r="O1095" s="6" t="str">
        <f t="shared" si="3"/>
        <v>Low Income</v>
      </c>
    </row>
    <row r="1096" hidden="1">
      <c r="A1096" s="1">
        <v>101094.0</v>
      </c>
      <c r="B1096" s="1">
        <v>64.0</v>
      </c>
      <c r="C1096" s="1">
        <v>27000.0</v>
      </c>
      <c r="D1096" s="1" t="s">
        <v>25</v>
      </c>
      <c r="E1096" s="1">
        <v>43847.97</v>
      </c>
      <c r="F1096" s="1">
        <v>3.0</v>
      </c>
      <c r="G1096" s="1">
        <v>17.0</v>
      </c>
      <c r="H1096" s="1">
        <v>10.0</v>
      </c>
      <c r="I1096" s="1" t="s">
        <v>18</v>
      </c>
      <c r="J1096" s="1">
        <v>0.874</v>
      </c>
      <c r="K1096" s="1">
        <v>0.069</v>
      </c>
      <c r="L1096" s="6" t="str">
        <f>if(J1096&gt;QUARTILE!$B$3, "TOP", if(J1096&lt;QUARTILE!$B$4, "BOTTOM", 0))</f>
        <v>TOP</v>
      </c>
      <c r="M1096" s="6">
        <f t="shared" si="1"/>
        <v>1</v>
      </c>
      <c r="N1096" s="6" t="str">
        <f t="shared" si="2"/>
        <v>Baby Boomer</v>
      </c>
      <c r="O1096" s="6" t="str">
        <f t="shared" si="3"/>
        <v>Low Income</v>
      </c>
    </row>
    <row r="1097" hidden="1">
      <c r="A1097" s="1">
        <v>101095.0</v>
      </c>
      <c r="B1097" s="1">
        <v>40.0</v>
      </c>
      <c r="C1097" s="1">
        <v>19000.0</v>
      </c>
      <c r="D1097" s="1" t="s">
        <v>17</v>
      </c>
      <c r="E1097" s="1">
        <v>28179.91</v>
      </c>
      <c r="F1097" s="1">
        <v>1.0</v>
      </c>
      <c r="G1097" s="1">
        <v>15.0</v>
      </c>
      <c r="H1097" s="1">
        <v>10.0</v>
      </c>
      <c r="I1097" s="1" t="s">
        <v>22</v>
      </c>
      <c r="J1097" s="1">
        <v>0.645</v>
      </c>
      <c r="K1097" s="1">
        <v>0.973</v>
      </c>
      <c r="L1097" s="6">
        <f>if(J1097&gt;QUARTILE!$B$3, "TOP", if(J1097&lt;QUARTILE!$B$4, "BOTTOM", 0))</f>
        <v>0</v>
      </c>
      <c r="M1097" s="6">
        <f t="shared" si="1"/>
        <v>2</v>
      </c>
      <c r="N1097" s="6" t="str">
        <f t="shared" si="2"/>
        <v>Gen X</v>
      </c>
      <c r="O1097" s="6" t="str">
        <f t="shared" si="3"/>
        <v>Low Income</v>
      </c>
    </row>
    <row r="1098" hidden="1">
      <c r="A1098" s="1">
        <v>101096.0</v>
      </c>
      <c r="B1098" s="1">
        <v>32.0</v>
      </c>
      <c r="C1098" s="1">
        <v>47000.0</v>
      </c>
      <c r="D1098" s="1" t="s">
        <v>24</v>
      </c>
      <c r="E1098" s="1">
        <v>26106.37</v>
      </c>
      <c r="F1098" s="1">
        <v>1.0</v>
      </c>
      <c r="G1098" s="1">
        <v>23.0</v>
      </c>
      <c r="H1098" s="1">
        <v>9.0</v>
      </c>
      <c r="I1098" s="1" t="s">
        <v>22</v>
      </c>
      <c r="J1098" s="1">
        <v>0.651</v>
      </c>
      <c r="K1098" s="1">
        <v>0.617</v>
      </c>
      <c r="L1098" s="6">
        <f>if(J1098&gt;QUARTILE!$B$3, "TOP", if(J1098&lt;QUARTILE!$B$4, "BOTTOM", 0))</f>
        <v>0</v>
      </c>
      <c r="M1098" s="6">
        <f t="shared" si="1"/>
        <v>2</v>
      </c>
      <c r="N1098" s="6" t="str">
        <f t="shared" si="2"/>
        <v>Gen X</v>
      </c>
      <c r="O1098" s="6" t="str">
        <f t="shared" si="3"/>
        <v>Medium Income</v>
      </c>
    </row>
    <row r="1099" hidden="1">
      <c r="A1099" s="1">
        <v>101097.0</v>
      </c>
      <c r="B1099" s="1">
        <v>54.0</v>
      </c>
      <c r="C1099" s="1">
        <v>25000.0</v>
      </c>
      <c r="D1099" s="1" t="s">
        <v>27</v>
      </c>
      <c r="E1099" s="1">
        <v>8509.51</v>
      </c>
      <c r="F1099" s="1">
        <v>3.0</v>
      </c>
      <c r="G1099" s="1">
        <v>15.0</v>
      </c>
      <c r="H1099" s="1">
        <v>2.0</v>
      </c>
      <c r="I1099" s="1" t="s">
        <v>22</v>
      </c>
      <c r="J1099" s="1">
        <v>0.888</v>
      </c>
      <c r="K1099" s="1">
        <v>0.847</v>
      </c>
      <c r="L1099" s="6" t="str">
        <f>if(J1099&gt;QUARTILE!$B$3, "TOP", if(J1099&lt;QUARTILE!$B$4, "BOTTOM", 0))</f>
        <v>TOP</v>
      </c>
      <c r="M1099" s="6">
        <f t="shared" si="1"/>
        <v>2</v>
      </c>
      <c r="N1099" s="6" t="str">
        <f t="shared" si="2"/>
        <v>Gen X</v>
      </c>
      <c r="O1099" s="6" t="str">
        <f t="shared" si="3"/>
        <v>Low Income</v>
      </c>
    </row>
    <row r="1100" hidden="1">
      <c r="A1100" s="1">
        <v>101098.0</v>
      </c>
      <c r="B1100" s="1">
        <v>38.0</v>
      </c>
      <c r="C1100" s="1">
        <v>40000.0</v>
      </c>
      <c r="D1100" s="1" t="s">
        <v>17</v>
      </c>
      <c r="E1100" s="1">
        <v>43724.16</v>
      </c>
      <c r="F1100" s="1">
        <v>1.0</v>
      </c>
      <c r="G1100" s="1">
        <v>18.0</v>
      </c>
      <c r="H1100" s="1">
        <v>7.0</v>
      </c>
      <c r="I1100" s="1" t="s">
        <v>18</v>
      </c>
      <c r="J1100" s="1">
        <v>1.0</v>
      </c>
      <c r="K1100" s="1">
        <v>0.373</v>
      </c>
      <c r="L1100" s="6" t="str">
        <f>if(J1100&gt;QUARTILE!$B$3, "TOP", if(J1100&lt;QUARTILE!$B$4, "BOTTOM", 0))</f>
        <v>TOP</v>
      </c>
      <c r="M1100" s="6">
        <f t="shared" si="1"/>
        <v>1</v>
      </c>
      <c r="N1100" s="6" t="str">
        <f t="shared" si="2"/>
        <v>Gen X</v>
      </c>
      <c r="O1100" s="6" t="str">
        <f t="shared" si="3"/>
        <v>Low Income</v>
      </c>
    </row>
    <row r="1101" hidden="1">
      <c r="A1101" s="1">
        <v>101099.0</v>
      </c>
      <c r="B1101" s="1">
        <v>31.0</v>
      </c>
      <c r="C1101" s="1">
        <v>42000.0</v>
      </c>
      <c r="D1101" s="1" t="s">
        <v>25</v>
      </c>
      <c r="E1101" s="1">
        <v>20321.08</v>
      </c>
      <c r="F1101" s="1">
        <v>4.0</v>
      </c>
      <c r="G1101" s="1">
        <v>13.0</v>
      </c>
      <c r="H1101" s="1">
        <v>5.0</v>
      </c>
      <c r="I1101" s="1" t="s">
        <v>22</v>
      </c>
      <c r="J1101" s="1">
        <v>0.731</v>
      </c>
      <c r="K1101" s="1">
        <v>0.573</v>
      </c>
      <c r="L1101" s="6">
        <f>if(J1101&gt;QUARTILE!$B$3, "TOP", if(J1101&lt;QUARTILE!$B$4, "BOTTOM", 0))</f>
        <v>0</v>
      </c>
      <c r="M1101" s="6">
        <f t="shared" si="1"/>
        <v>2</v>
      </c>
      <c r="N1101" s="6" t="str">
        <f t="shared" si="2"/>
        <v>Gen X</v>
      </c>
      <c r="O1101" s="6" t="str">
        <f t="shared" si="3"/>
        <v>Low Income</v>
      </c>
    </row>
    <row r="1102" hidden="1">
      <c r="A1102" s="1">
        <v>101100.0</v>
      </c>
      <c r="B1102" s="1">
        <v>19.0</v>
      </c>
      <c r="C1102" s="1">
        <v>11000.0</v>
      </c>
      <c r="D1102" s="1" t="s">
        <v>25</v>
      </c>
      <c r="E1102" s="1">
        <v>38189.18</v>
      </c>
      <c r="F1102" s="1">
        <v>1.0</v>
      </c>
      <c r="G1102" s="1">
        <v>18.0</v>
      </c>
      <c r="H1102" s="1">
        <v>15.0</v>
      </c>
      <c r="I1102" s="1" t="s">
        <v>18</v>
      </c>
      <c r="J1102" s="1">
        <v>0.235</v>
      </c>
      <c r="K1102" s="1">
        <v>0.741</v>
      </c>
      <c r="L1102" s="6" t="str">
        <f>if(J1102&gt;QUARTILE!$B$3, "TOP", if(J1102&lt;QUARTILE!$B$4, "BOTTOM", 0))</f>
        <v>BOTTOM</v>
      </c>
      <c r="M1102" s="6">
        <f t="shared" si="1"/>
        <v>1</v>
      </c>
      <c r="N1102" s="6" t="str">
        <f t="shared" si="2"/>
        <v>Millenial</v>
      </c>
      <c r="O1102" s="6" t="str">
        <f t="shared" si="3"/>
        <v>Low Income</v>
      </c>
    </row>
    <row r="1103" hidden="1">
      <c r="A1103" s="1">
        <v>101101.0</v>
      </c>
      <c r="B1103" s="1">
        <v>28.0</v>
      </c>
      <c r="C1103" s="1">
        <v>14000.0</v>
      </c>
      <c r="D1103" s="1" t="s">
        <v>25</v>
      </c>
      <c r="E1103" s="1">
        <v>8956.12</v>
      </c>
      <c r="F1103" s="1">
        <v>4.0</v>
      </c>
      <c r="G1103" s="1">
        <v>32.0</v>
      </c>
      <c r="H1103" s="1">
        <v>10.0</v>
      </c>
      <c r="I1103" s="1" t="s">
        <v>22</v>
      </c>
      <c r="J1103" s="1">
        <v>0.727</v>
      </c>
      <c r="K1103" s="1">
        <v>0.933</v>
      </c>
      <c r="L1103" s="6">
        <f>if(J1103&gt;QUARTILE!$B$3, "TOP", if(J1103&lt;QUARTILE!$B$4, "BOTTOM", 0))</f>
        <v>0</v>
      </c>
      <c r="M1103" s="6">
        <f t="shared" si="1"/>
        <v>2</v>
      </c>
      <c r="N1103" s="6" t="str">
        <f t="shared" si="2"/>
        <v>Millenial</v>
      </c>
      <c r="O1103" s="6" t="str">
        <f t="shared" si="3"/>
        <v>Low Income</v>
      </c>
    </row>
    <row r="1104" hidden="1">
      <c r="A1104" s="1">
        <v>101102.0</v>
      </c>
      <c r="B1104" s="1">
        <v>68.0</v>
      </c>
      <c r="C1104" s="1">
        <v>29000.0</v>
      </c>
      <c r="D1104" s="1" t="s">
        <v>27</v>
      </c>
      <c r="E1104" s="1">
        <v>3148.34</v>
      </c>
      <c r="F1104" s="1">
        <v>3.0</v>
      </c>
      <c r="G1104" s="1">
        <v>23.0</v>
      </c>
      <c r="H1104" s="1">
        <v>4.0</v>
      </c>
      <c r="I1104" s="1" t="s">
        <v>22</v>
      </c>
      <c r="J1104" s="1">
        <v>0.555</v>
      </c>
      <c r="K1104" s="1">
        <v>0.185</v>
      </c>
      <c r="L1104" s="6">
        <f>if(J1104&gt;QUARTILE!$B$3, "TOP", if(J1104&lt;QUARTILE!$B$4, "BOTTOM", 0))</f>
        <v>0</v>
      </c>
      <c r="M1104" s="6">
        <f t="shared" si="1"/>
        <v>2</v>
      </c>
      <c r="N1104" s="6" t="str">
        <f t="shared" si="2"/>
        <v>Baby Boomer</v>
      </c>
      <c r="O1104" s="6" t="str">
        <f t="shared" si="3"/>
        <v>Low Income</v>
      </c>
    </row>
    <row r="1105" hidden="1">
      <c r="A1105" s="1">
        <v>101103.0</v>
      </c>
      <c r="B1105" s="1">
        <v>56.0</v>
      </c>
      <c r="C1105" s="1">
        <v>18000.0</v>
      </c>
      <c r="D1105" s="1" t="s">
        <v>23</v>
      </c>
      <c r="E1105" s="1">
        <v>8079.44</v>
      </c>
      <c r="F1105" s="1">
        <v>4.0</v>
      </c>
      <c r="G1105" s="1">
        <v>22.0</v>
      </c>
      <c r="H1105" s="1">
        <v>5.0</v>
      </c>
      <c r="I1105" s="1" t="s">
        <v>22</v>
      </c>
      <c r="J1105" s="1">
        <v>0.114</v>
      </c>
      <c r="K1105" s="1">
        <v>0.849</v>
      </c>
      <c r="L1105" s="6" t="str">
        <f>if(J1105&gt;QUARTILE!$B$3, "TOP", if(J1105&lt;QUARTILE!$B$4, "BOTTOM", 0))</f>
        <v>BOTTOM</v>
      </c>
      <c r="M1105" s="6">
        <f t="shared" si="1"/>
        <v>2</v>
      </c>
      <c r="N1105" s="6" t="str">
        <f t="shared" si="2"/>
        <v>Gen X</v>
      </c>
      <c r="O1105" s="6" t="str">
        <f t="shared" si="3"/>
        <v>Low Income</v>
      </c>
    </row>
    <row r="1106" hidden="1">
      <c r="A1106" s="1">
        <v>101104.0</v>
      </c>
      <c r="B1106" s="1">
        <v>55.0</v>
      </c>
      <c r="C1106" s="1">
        <v>19000.0</v>
      </c>
      <c r="D1106" s="1" t="s">
        <v>25</v>
      </c>
      <c r="E1106" s="1">
        <v>12149.09</v>
      </c>
      <c r="F1106" s="1">
        <v>1.0</v>
      </c>
      <c r="G1106" s="1">
        <v>9.0</v>
      </c>
      <c r="H1106" s="1">
        <v>2.0</v>
      </c>
      <c r="I1106" s="1" t="s">
        <v>22</v>
      </c>
      <c r="J1106" s="1">
        <v>0.307</v>
      </c>
      <c r="K1106" s="1">
        <v>0.667</v>
      </c>
      <c r="L1106" s="6" t="str">
        <f>if(J1106&gt;QUARTILE!$B$3, "TOP", if(J1106&lt;QUARTILE!$B$4, "BOTTOM", 0))</f>
        <v>BOTTOM</v>
      </c>
      <c r="M1106" s="6">
        <f t="shared" si="1"/>
        <v>2</v>
      </c>
      <c r="N1106" s="6" t="str">
        <f t="shared" si="2"/>
        <v>Gen X</v>
      </c>
      <c r="O1106" s="6" t="str">
        <f t="shared" si="3"/>
        <v>Low Income</v>
      </c>
    </row>
    <row r="1107" hidden="1">
      <c r="A1107" s="1">
        <v>101105.0</v>
      </c>
      <c r="B1107" s="1">
        <v>77.0</v>
      </c>
      <c r="C1107" s="1">
        <v>48000.0</v>
      </c>
      <c r="D1107" s="1" t="s">
        <v>27</v>
      </c>
      <c r="E1107" s="1">
        <v>15245.97</v>
      </c>
      <c r="F1107" s="1">
        <v>2.0</v>
      </c>
      <c r="G1107" s="1">
        <v>28.0</v>
      </c>
      <c r="H1107" s="1">
        <v>4.0</v>
      </c>
      <c r="I1107" s="1" t="s">
        <v>22</v>
      </c>
      <c r="J1107" s="1">
        <v>0.238</v>
      </c>
      <c r="K1107" s="1">
        <v>0.947</v>
      </c>
      <c r="L1107" s="6" t="str">
        <f>if(J1107&gt;QUARTILE!$B$3, "TOP", if(J1107&lt;QUARTILE!$B$4, "BOTTOM", 0))</f>
        <v>BOTTOM</v>
      </c>
      <c r="M1107" s="6">
        <f t="shared" si="1"/>
        <v>2</v>
      </c>
      <c r="N1107" s="6" t="str">
        <f t="shared" si="2"/>
        <v>Baby Boomer</v>
      </c>
      <c r="O1107" s="6" t="str">
        <f t="shared" si="3"/>
        <v>Medium Income</v>
      </c>
    </row>
    <row r="1108" hidden="1">
      <c r="A1108" s="1">
        <v>101106.0</v>
      </c>
      <c r="B1108" s="1">
        <v>51.0</v>
      </c>
      <c r="C1108" s="1">
        <v>18000.0</v>
      </c>
      <c r="D1108" s="1" t="s">
        <v>25</v>
      </c>
      <c r="E1108" s="1">
        <v>14300.05</v>
      </c>
      <c r="F1108" s="1">
        <v>4.0</v>
      </c>
      <c r="G1108" s="1">
        <v>19.0</v>
      </c>
      <c r="H1108" s="1">
        <v>4.0</v>
      </c>
      <c r="I1108" s="1" t="s">
        <v>22</v>
      </c>
      <c r="J1108" s="1">
        <v>0.823</v>
      </c>
      <c r="K1108" s="1">
        <v>0.268</v>
      </c>
      <c r="L1108" s="6" t="str">
        <f>if(J1108&gt;QUARTILE!$B$3, "TOP", if(J1108&lt;QUARTILE!$B$4, "BOTTOM", 0))</f>
        <v>TOP</v>
      </c>
      <c r="M1108" s="6">
        <f t="shared" si="1"/>
        <v>2</v>
      </c>
      <c r="N1108" s="6" t="str">
        <f t="shared" si="2"/>
        <v>Gen X</v>
      </c>
      <c r="O1108" s="6" t="str">
        <f t="shared" si="3"/>
        <v>Low Income</v>
      </c>
    </row>
    <row r="1109" hidden="1">
      <c r="A1109" s="1">
        <v>101107.0</v>
      </c>
      <c r="B1109" s="1">
        <v>55.0</v>
      </c>
      <c r="C1109" s="1">
        <v>12000.0</v>
      </c>
      <c r="D1109" s="1" t="s">
        <v>24</v>
      </c>
      <c r="E1109" s="1">
        <v>15795.57</v>
      </c>
      <c r="F1109" s="1">
        <v>1.0</v>
      </c>
      <c r="G1109" s="1">
        <v>24.0</v>
      </c>
      <c r="H1109" s="1">
        <v>0.0</v>
      </c>
      <c r="I1109" s="1" t="s">
        <v>22</v>
      </c>
      <c r="J1109" s="1">
        <v>0.345</v>
      </c>
      <c r="K1109" s="1">
        <v>0.243</v>
      </c>
      <c r="L1109" s="6">
        <f>if(J1109&gt;QUARTILE!$B$3, "TOP", if(J1109&lt;QUARTILE!$B$4, "BOTTOM", 0))</f>
        <v>0</v>
      </c>
      <c r="M1109" s="6">
        <f t="shared" si="1"/>
        <v>2</v>
      </c>
      <c r="N1109" s="6" t="str">
        <f t="shared" si="2"/>
        <v>Gen X</v>
      </c>
      <c r="O1109" s="6" t="str">
        <f t="shared" si="3"/>
        <v>Low Income</v>
      </c>
    </row>
    <row r="1110" hidden="1">
      <c r="A1110" s="1">
        <v>101108.0</v>
      </c>
      <c r="B1110" s="1">
        <v>67.0</v>
      </c>
      <c r="C1110" s="1">
        <v>13000.0</v>
      </c>
      <c r="D1110" s="1" t="s">
        <v>27</v>
      </c>
      <c r="E1110" s="1">
        <v>36865.99</v>
      </c>
      <c r="F1110" s="1">
        <v>2.0</v>
      </c>
      <c r="G1110" s="1">
        <v>12.0</v>
      </c>
      <c r="H1110" s="1">
        <v>2.0</v>
      </c>
      <c r="I1110" s="1" t="s">
        <v>18</v>
      </c>
      <c r="J1110" s="1">
        <v>0.601</v>
      </c>
      <c r="K1110" s="1">
        <v>0.266</v>
      </c>
      <c r="L1110" s="6">
        <f>if(J1110&gt;QUARTILE!$B$3, "TOP", if(J1110&lt;QUARTILE!$B$4, "BOTTOM", 0))</f>
        <v>0</v>
      </c>
      <c r="M1110" s="6">
        <f t="shared" si="1"/>
        <v>1</v>
      </c>
      <c r="N1110" s="6" t="str">
        <f t="shared" si="2"/>
        <v>Baby Boomer</v>
      </c>
      <c r="O1110" s="6" t="str">
        <f t="shared" si="3"/>
        <v>Low Income</v>
      </c>
    </row>
    <row r="1111" hidden="1">
      <c r="A1111" s="1">
        <v>101109.0</v>
      </c>
      <c r="B1111" s="1">
        <v>51.0</v>
      </c>
      <c r="C1111" s="1">
        <v>82000.0</v>
      </c>
      <c r="D1111" s="1" t="s">
        <v>23</v>
      </c>
      <c r="E1111" s="1">
        <v>3729.03</v>
      </c>
      <c r="F1111" s="1">
        <v>3.0</v>
      </c>
      <c r="G1111" s="1">
        <v>23.0</v>
      </c>
      <c r="H1111" s="1">
        <v>0.0</v>
      </c>
      <c r="I1111" s="1" t="s">
        <v>22</v>
      </c>
      <c r="J1111" s="1">
        <v>0.936</v>
      </c>
      <c r="K1111" s="1">
        <v>0.884</v>
      </c>
      <c r="L1111" s="6" t="str">
        <f>if(J1111&gt;QUARTILE!$B$3, "TOP", if(J1111&lt;QUARTILE!$B$4, "BOTTOM", 0))</f>
        <v>TOP</v>
      </c>
      <c r="M1111" s="6">
        <f t="shared" si="1"/>
        <v>2</v>
      </c>
      <c r="N1111" s="6" t="str">
        <f t="shared" si="2"/>
        <v>Gen X</v>
      </c>
      <c r="O1111" s="6" t="str">
        <f t="shared" si="3"/>
        <v>Medium Income</v>
      </c>
    </row>
    <row r="1112" hidden="1">
      <c r="A1112" s="1">
        <v>101110.0</v>
      </c>
      <c r="B1112" s="1">
        <v>35.0</v>
      </c>
      <c r="C1112" s="1">
        <v>20000.0</v>
      </c>
      <c r="D1112" s="1" t="s">
        <v>25</v>
      </c>
      <c r="E1112" s="1">
        <v>7597.45</v>
      </c>
      <c r="F1112" s="1">
        <v>3.0</v>
      </c>
      <c r="G1112" s="1">
        <v>26.0</v>
      </c>
      <c r="H1112" s="1">
        <v>9.0</v>
      </c>
      <c r="I1112" s="1" t="s">
        <v>22</v>
      </c>
      <c r="J1112" s="1">
        <v>0.987</v>
      </c>
      <c r="K1112" s="1">
        <v>0.46</v>
      </c>
      <c r="L1112" s="6" t="str">
        <f>if(J1112&gt;QUARTILE!$B$3, "TOP", if(J1112&lt;QUARTILE!$B$4, "BOTTOM", 0))</f>
        <v>TOP</v>
      </c>
      <c r="M1112" s="6">
        <f t="shared" si="1"/>
        <v>2</v>
      </c>
      <c r="N1112" s="6" t="str">
        <f t="shared" si="2"/>
        <v>Gen X</v>
      </c>
      <c r="O1112" s="6" t="str">
        <f t="shared" si="3"/>
        <v>Low Income</v>
      </c>
    </row>
    <row r="1113" hidden="1">
      <c r="A1113" s="1">
        <v>101111.0</v>
      </c>
      <c r="B1113" s="1">
        <v>47.0</v>
      </c>
      <c r="C1113" s="1">
        <v>10000.0</v>
      </c>
      <c r="D1113" s="1" t="s">
        <v>27</v>
      </c>
      <c r="E1113" s="1">
        <v>43894.08</v>
      </c>
      <c r="F1113" s="1">
        <v>5.0</v>
      </c>
      <c r="G1113" s="1">
        <v>16.0</v>
      </c>
      <c r="H1113" s="1">
        <v>11.0</v>
      </c>
      <c r="I1113" s="1" t="s">
        <v>18</v>
      </c>
      <c r="J1113" s="1">
        <v>0.638</v>
      </c>
      <c r="K1113" s="1">
        <v>0.801</v>
      </c>
      <c r="L1113" s="6">
        <f>if(J1113&gt;QUARTILE!$B$3, "TOP", if(J1113&lt;QUARTILE!$B$4, "BOTTOM", 0))</f>
        <v>0</v>
      </c>
      <c r="M1113" s="6">
        <f t="shared" si="1"/>
        <v>1</v>
      </c>
      <c r="N1113" s="6" t="str">
        <f t="shared" si="2"/>
        <v>Gen X</v>
      </c>
      <c r="O1113" s="6" t="str">
        <f t="shared" si="3"/>
        <v>Low Income</v>
      </c>
    </row>
    <row r="1114" hidden="1">
      <c r="A1114" s="1">
        <v>101112.0</v>
      </c>
      <c r="B1114" s="1">
        <v>32.0</v>
      </c>
      <c r="C1114" s="1">
        <v>8000.0</v>
      </c>
      <c r="D1114" s="1" t="s">
        <v>25</v>
      </c>
      <c r="E1114" s="1">
        <v>16440.45</v>
      </c>
      <c r="F1114" s="1">
        <v>3.0</v>
      </c>
      <c r="G1114" s="1">
        <v>13.0</v>
      </c>
      <c r="H1114" s="1">
        <v>13.0</v>
      </c>
      <c r="I1114" s="1" t="s">
        <v>22</v>
      </c>
      <c r="J1114" s="1">
        <v>0.605</v>
      </c>
      <c r="K1114" s="1">
        <v>0.242</v>
      </c>
      <c r="L1114" s="6">
        <f>if(J1114&gt;QUARTILE!$B$3, "TOP", if(J1114&lt;QUARTILE!$B$4, "BOTTOM", 0))</f>
        <v>0</v>
      </c>
      <c r="M1114" s="6">
        <f t="shared" si="1"/>
        <v>2</v>
      </c>
      <c r="N1114" s="6" t="str">
        <f t="shared" si="2"/>
        <v>Gen X</v>
      </c>
      <c r="O1114" s="6" t="str">
        <f t="shared" si="3"/>
        <v>Low Income</v>
      </c>
    </row>
    <row r="1115" hidden="1">
      <c r="A1115" s="1">
        <v>101113.0</v>
      </c>
      <c r="B1115" s="1">
        <v>44.0</v>
      </c>
      <c r="C1115" s="1">
        <v>15000.0</v>
      </c>
      <c r="D1115" s="1" t="s">
        <v>23</v>
      </c>
      <c r="E1115" s="1">
        <v>17512.09</v>
      </c>
      <c r="F1115" s="1">
        <v>5.0</v>
      </c>
      <c r="G1115" s="1">
        <v>8.0</v>
      </c>
      <c r="H1115" s="1">
        <v>11.0</v>
      </c>
      <c r="I1115" s="1" t="s">
        <v>22</v>
      </c>
      <c r="J1115" s="1">
        <v>0.146</v>
      </c>
      <c r="K1115" s="1">
        <v>0.171</v>
      </c>
      <c r="L1115" s="6" t="str">
        <f>if(J1115&gt;QUARTILE!$B$3, "TOP", if(J1115&lt;QUARTILE!$B$4, "BOTTOM", 0))</f>
        <v>BOTTOM</v>
      </c>
      <c r="M1115" s="6">
        <f t="shared" si="1"/>
        <v>2</v>
      </c>
      <c r="N1115" s="6" t="str">
        <f t="shared" si="2"/>
        <v>Gen X</v>
      </c>
      <c r="O1115" s="6" t="str">
        <f t="shared" si="3"/>
        <v>Low Income</v>
      </c>
    </row>
    <row r="1116" hidden="1">
      <c r="A1116" s="1">
        <v>101114.0</v>
      </c>
      <c r="B1116" s="1">
        <v>68.0</v>
      </c>
      <c r="C1116" s="1">
        <v>20000.0</v>
      </c>
      <c r="D1116" s="1" t="s">
        <v>27</v>
      </c>
      <c r="E1116" s="1">
        <v>13004.15</v>
      </c>
      <c r="F1116" s="1">
        <v>3.0</v>
      </c>
      <c r="G1116" s="1">
        <v>16.0</v>
      </c>
      <c r="H1116" s="1">
        <v>8.0</v>
      </c>
      <c r="I1116" s="1" t="s">
        <v>22</v>
      </c>
      <c r="J1116" s="1">
        <v>0.494</v>
      </c>
      <c r="K1116" s="1">
        <v>0.678</v>
      </c>
      <c r="L1116" s="6">
        <f>if(J1116&gt;QUARTILE!$B$3, "TOP", if(J1116&lt;QUARTILE!$B$4, "BOTTOM", 0))</f>
        <v>0</v>
      </c>
      <c r="M1116" s="6">
        <f t="shared" si="1"/>
        <v>2</v>
      </c>
      <c r="N1116" s="6" t="str">
        <f t="shared" si="2"/>
        <v>Baby Boomer</v>
      </c>
      <c r="O1116" s="6" t="str">
        <f t="shared" si="3"/>
        <v>Low Income</v>
      </c>
    </row>
    <row r="1117" hidden="1">
      <c r="A1117" s="1">
        <v>101115.0</v>
      </c>
      <c r="B1117" s="1">
        <v>80.0</v>
      </c>
      <c r="C1117" s="1">
        <v>39000.0</v>
      </c>
      <c r="D1117" s="1" t="s">
        <v>24</v>
      </c>
      <c r="E1117" s="1">
        <v>15924.63</v>
      </c>
      <c r="F1117" s="1">
        <v>3.0</v>
      </c>
      <c r="G1117" s="1">
        <v>20.0</v>
      </c>
      <c r="H1117" s="1">
        <v>3.0</v>
      </c>
      <c r="I1117" s="1" t="s">
        <v>22</v>
      </c>
      <c r="J1117" s="1">
        <v>0.686</v>
      </c>
      <c r="K1117" s="1">
        <v>0.292</v>
      </c>
      <c r="L1117" s="6">
        <f>if(J1117&gt;QUARTILE!$B$3, "TOP", if(J1117&lt;QUARTILE!$B$4, "BOTTOM", 0))</f>
        <v>0</v>
      </c>
      <c r="M1117" s="6">
        <f t="shared" si="1"/>
        <v>2</v>
      </c>
      <c r="N1117" s="6" t="str">
        <f t="shared" si="2"/>
        <v>Silent</v>
      </c>
      <c r="O1117" s="6" t="str">
        <f t="shared" si="3"/>
        <v>Low Income</v>
      </c>
    </row>
    <row r="1118" hidden="1">
      <c r="A1118" s="1">
        <v>101116.0</v>
      </c>
      <c r="B1118" s="1">
        <v>51.0</v>
      </c>
      <c r="C1118" s="1">
        <v>37000.0</v>
      </c>
      <c r="D1118" s="1" t="s">
        <v>25</v>
      </c>
      <c r="E1118" s="1">
        <v>4414.92</v>
      </c>
      <c r="F1118" s="1">
        <v>3.0</v>
      </c>
      <c r="G1118" s="1">
        <v>24.0</v>
      </c>
      <c r="H1118" s="1">
        <v>7.0</v>
      </c>
      <c r="I1118" s="1" t="s">
        <v>22</v>
      </c>
      <c r="J1118" s="1">
        <v>0.239</v>
      </c>
      <c r="K1118" s="1">
        <v>0.129</v>
      </c>
      <c r="L1118" s="6" t="str">
        <f>if(J1118&gt;QUARTILE!$B$3, "TOP", if(J1118&lt;QUARTILE!$B$4, "BOTTOM", 0))</f>
        <v>BOTTOM</v>
      </c>
      <c r="M1118" s="6">
        <f t="shared" si="1"/>
        <v>2</v>
      </c>
      <c r="N1118" s="6" t="str">
        <f t="shared" si="2"/>
        <v>Gen X</v>
      </c>
      <c r="O1118" s="6" t="str">
        <f t="shared" si="3"/>
        <v>Low Income</v>
      </c>
    </row>
    <row r="1119" hidden="1">
      <c r="A1119" s="1">
        <v>101117.0</v>
      </c>
      <c r="B1119" s="1">
        <v>69.0</v>
      </c>
      <c r="C1119" s="1">
        <v>22000.0</v>
      </c>
      <c r="D1119" s="1" t="s">
        <v>21</v>
      </c>
      <c r="E1119" s="1">
        <v>15831.39</v>
      </c>
      <c r="F1119" s="1">
        <v>5.0</v>
      </c>
      <c r="G1119" s="1">
        <v>21.0</v>
      </c>
      <c r="H1119" s="1">
        <v>6.0</v>
      </c>
      <c r="I1119" s="1" t="s">
        <v>22</v>
      </c>
      <c r="J1119" s="1">
        <v>0.111</v>
      </c>
      <c r="K1119" s="1">
        <v>0.326</v>
      </c>
      <c r="L1119" s="6" t="str">
        <f>if(J1119&gt;QUARTILE!$B$3, "TOP", if(J1119&lt;QUARTILE!$B$4, "BOTTOM", 0))</f>
        <v>BOTTOM</v>
      </c>
      <c r="M1119" s="6">
        <f t="shared" si="1"/>
        <v>2</v>
      </c>
      <c r="N1119" s="6" t="str">
        <f t="shared" si="2"/>
        <v>Baby Boomer</v>
      </c>
      <c r="O1119" s="6" t="str">
        <f t="shared" si="3"/>
        <v>Low Income</v>
      </c>
    </row>
    <row r="1120" hidden="1">
      <c r="A1120" s="1">
        <v>101118.0</v>
      </c>
      <c r="B1120" s="1">
        <v>74.0</v>
      </c>
      <c r="C1120" s="1">
        <v>17000.0</v>
      </c>
      <c r="D1120" s="1" t="s">
        <v>17</v>
      </c>
      <c r="E1120" s="1">
        <v>100000.0</v>
      </c>
      <c r="F1120" s="1">
        <v>5.0</v>
      </c>
      <c r="G1120" s="1">
        <v>25.0</v>
      </c>
      <c r="H1120" s="1">
        <v>3.0</v>
      </c>
      <c r="I1120" s="1" t="s">
        <v>18</v>
      </c>
      <c r="J1120" s="1">
        <v>0.963</v>
      </c>
      <c r="K1120" s="1">
        <v>0.116</v>
      </c>
      <c r="L1120" s="6" t="str">
        <f>if(J1120&gt;QUARTILE!$B$3, "TOP", if(J1120&lt;QUARTILE!$B$4, "BOTTOM", 0))</f>
        <v>TOP</v>
      </c>
      <c r="M1120" s="6">
        <f t="shared" si="1"/>
        <v>1</v>
      </c>
      <c r="N1120" s="6" t="str">
        <f t="shared" si="2"/>
        <v>Baby Boomer</v>
      </c>
      <c r="O1120" s="6" t="str">
        <f t="shared" si="3"/>
        <v>Low Income</v>
      </c>
    </row>
    <row r="1121" hidden="1">
      <c r="A1121" s="1">
        <v>101119.0</v>
      </c>
      <c r="B1121" s="1">
        <v>55.0</v>
      </c>
      <c r="C1121" s="1">
        <v>27000.0</v>
      </c>
      <c r="D1121" s="1" t="s">
        <v>23</v>
      </c>
      <c r="E1121" s="1">
        <v>16696.41</v>
      </c>
      <c r="F1121" s="1">
        <v>4.0</v>
      </c>
      <c r="G1121" s="1">
        <v>23.0</v>
      </c>
      <c r="H1121" s="1">
        <v>3.0</v>
      </c>
      <c r="I1121" s="1" t="s">
        <v>22</v>
      </c>
      <c r="J1121" s="1">
        <v>0.165</v>
      </c>
      <c r="K1121" s="1">
        <v>0.363</v>
      </c>
      <c r="L1121" s="6" t="str">
        <f>if(J1121&gt;QUARTILE!$B$3, "TOP", if(J1121&lt;QUARTILE!$B$4, "BOTTOM", 0))</f>
        <v>BOTTOM</v>
      </c>
      <c r="M1121" s="6">
        <f t="shared" si="1"/>
        <v>2</v>
      </c>
      <c r="N1121" s="6" t="str">
        <f t="shared" si="2"/>
        <v>Gen X</v>
      </c>
      <c r="O1121" s="6" t="str">
        <f t="shared" si="3"/>
        <v>Low Income</v>
      </c>
    </row>
    <row r="1122" hidden="1">
      <c r="A1122" s="1">
        <v>101120.0</v>
      </c>
      <c r="B1122" s="1">
        <v>50.0</v>
      </c>
      <c r="C1122" s="1">
        <v>8000.0</v>
      </c>
      <c r="D1122" s="1" t="s">
        <v>27</v>
      </c>
      <c r="E1122" s="1">
        <v>908.37</v>
      </c>
      <c r="F1122" s="1">
        <v>1.0</v>
      </c>
      <c r="G1122" s="1">
        <v>16.0</v>
      </c>
      <c r="H1122" s="1">
        <v>10.0</v>
      </c>
      <c r="I1122" s="1" t="s">
        <v>22</v>
      </c>
      <c r="J1122" s="1">
        <v>0.913</v>
      </c>
      <c r="K1122" s="1">
        <v>0.187</v>
      </c>
      <c r="L1122" s="6" t="str">
        <f>if(J1122&gt;QUARTILE!$B$3, "TOP", if(J1122&lt;QUARTILE!$B$4, "BOTTOM", 0))</f>
        <v>TOP</v>
      </c>
      <c r="M1122" s="6">
        <f t="shared" si="1"/>
        <v>2</v>
      </c>
      <c r="N1122" s="6" t="str">
        <f t="shared" si="2"/>
        <v>Gen X</v>
      </c>
      <c r="O1122" s="6" t="str">
        <f t="shared" si="3"/>
        <v>Low Income</v>
      </c>
    </row>
    <row r="1123" hidden="1">
      <c r="A1123" s="1">
        <v>101121.0</v>
      </c>
      <c r="B1123" s="1">
        <v>41.0</v>
      </c>
      <c r="C1123" s="1">
        <v>72000.0</v>
      </c>
      <c r="D1123" s="1" t="s">
        <v>25</v>
      </c>
      <c r="E1123" s="1">
        <v>31835.46</v>
      </c>
      <c r="F1123" s="1">
        <v>1.0</v>
      </c>
      <c r="G1123" s="1">
        <v>23.0</v>
      </c>
      <c r="H1123" s="1">
        <v>8.0</v>
      </c>
      <c r="I1123" s="1" t="s">
        <v>18</v>
      </c>
      <c r="J1123" s="1">
        <v>0.524</v>
      </c>
      <c r="K1123" s="1">
        <v>0.857</v>
      </c>
      <c r="L1123" s="6">
        <f>if(J1123&gt;QUARTILE!$B$3, "TOP", if(J1123&lt;QUARTILE!$B$4, "BOTTOM", 0))</f>
        <v>0</v>
      </c>
      <c r="M1123" s="6">
        <f t="shared" si="1"/>
        <v>1</v>
      </c>
      <c r="N1123" s="6" t="str">
        <f t="shared" si="2"/>
        <v>Gen X</v>
      </c>
      <c r="O1123" s="6" t="str">
        <f t="shared" si="3"/>
        <v>Medium Income</v>
      </c>
    </row>
    <row r="1124" hidden="1">
      <c r="A1124" s="1">
        <v>101122.0</v>
      </c>
      <c r="B1124" s="1">
        <v>32.0</v>
      </c>
      <c r="C1124" s="1">
        <v>33000.0</v>
      </c>
      <c r="D1124" s="1" t="s">
        <v>23</v>
      </c>
      <c r="E1124" s="1">
        <v>10099.37</v>
      </c>
      <c r="F1124" s="1">
        <v>1.0</v>
      </c>
      <c r="G1124" s="1">
        <v>18.0</v>
      </c>
      <c r="H1124" s="1">
        <v>13.0</v>
      </c>
      <c r="I1124" s="1" t="s">
        <v>22</v>
      </c>
      <c r="J1124" s="1">
        <v>0.38</v>
      </c>
      <c r="K1124" s="1">
        <v>0.802</v>
      </c>
      <c r="L1124" s="6">
        <f>if(J1124&gt;QUARTILE!$B$3, "TOP", if(J1124&lt;QUARTILE!$B$4, "BOTTOM", 0))</f>
        <v>0</v>
      </c>
      <c r="M1124" s="6">
        <f t="shared" si="1"/>
        <v>2</v>
      </c>
      <c r="N1124" s="6" t="str">
        <f t="shared" si="2"/>
        <v>Gen X</v>
      </c>
      <c r="O1124" s="6" t="str">
        <f t="shared" si="3"/>
        <v>Low Income</v>
      </c>
    </row>
    <row r="1125" hidden="1">
      <c r="A1125" s="1">
        <v>101123.0</v>
      </c>
      <c r="B1125" s="1">
        <v>77.0</v>
      </c>
      <c r="C1125" s="1">
        <v>37000.0</v>
      </c>
      <c r="D1125" s="1" t="s">
        <v>27</v>
      </c>
      <c r="E1125" s="1">
        <v>3337.06</v>
      </c>
      <c r="F1125" s="1">
        <v>3.0</v>
      </c>
      <c r="G1125" s="1">
        <v>28.0</v>
      </c>
      <c r="H1125" s="1">
        <v>6.0</v>
      </c>
      <c r="I1125" s="1" t="s">
        <v>22</v>
      </c>
      <c r="J1125" s="1">
        <v>0.526</v>
      </c>
      <c r="K1125" s="1">
        <v>0.841</v>
      </c>
      <c r="L1125" s="6">
        <f>if(J1125&gt;QUARTILE!$B$3, "TOP", if(J1125&lt;QUARTILE!$B$4, "BOTTOM", 0))</f>
        <v>0</v>
      </c>
      <c r="M1125" s="6">
        <f t="shared" si="1"/>
        <v>2</v>
      </c>
      <c r="N1125" s="6" t="str">
        <f t="shared" si="2"/>
        <v>Baby Boomer</v>
      </c>
      <c r="O1125" s="6" t="str">
        <f t="shared" si="3"/>
        <v>Low Income</v>
      </c>
    </row>
    <row r="1126" hidden="1">
      <c r="A1126" s="1">
        <v>101124.0</v>
      </c>
      <c r="B1126" s="1">
        <v>47.0</v>
      </c>
      <c r="C1126" s="1">
        <v>12000.0</v>
      </c>
      <c r="D1126" s="1" t="s">
        <v>27</v>
      </c>
      <c r="E1126" s="1">
        <v>39685.51</v>
      </c>
      <c r="F1126" s="1">
        <v>1.0</v>
      </c>
      <c r="G1126" s="1">
        <v>26.0</v>
      </c>
      <c r="H1126" s="1">
        <v>14.0</v>
      </c>
      <c r="I1126" s="1" t="s">
        <v>22</v>
      </c>
      <c r="J1126" s="1">
        <v>0.288</v>
      </c>
      <c r="K1126" s="1">
        <v>0.198</v>
      </c>
      <c r="L1126" s="6" t="str">
        <f>if(J1126&gt;QUARTILE!$B$3, "TOP", if(J1126&lt;QUARTILE!$B$4, "BOTTOM", 0))</f>
        <v>BOTTOM</v>
      </c>
      <c r="M1126" s="6">
        <f t="shared" si="1"/>
        <v>2</v>
      </c>
      <c r="N1126" s="6" t="str">
        <f t="shared" si="2"/>
        <v>Gen X</v>
      </c>
      <c r="O1126" s="6" t="str">
        <f t="shared" si="3"/>
        <v>Low Income</v>
      </c>
    </row>
    <row r="1127" hidden="1">
      <c r="A1127" s="1">
        <v>101125.0</v>
      </c>
      <c r="B1127" s="1">
        <v>72.0</v>
      </c>
      <c r="C1127" s="1">
        <v>48000.0</v>
      </c>
      <c r="D1127" s="1" t="s">
        <v>23</v>
      </c>
      <c r="E1127" s="1">
        <v>4412.27</v>
      </c>
      <c r="F1127" s="1">
        <v>5.0</v>
      </c>
      <c r="G1127" s="1">
        <v>18.0</v>
      </c>
      <c r="H1127" s="1">
        <v>3.0</v>
      </c>
      <c r="I1127" s="1" t="s">
        <v>22</v>
      </c>
      <c r="J1127" s="1">
        <v>0.739</v>
      </c>
      <c r="K1127" s="1">
        <v>0.807</v>
      </c>
      <c r="L1127" s="6">
        <f>if(J1127&gt;QUARTILE!$B$3, "TOP", if(J1127&lt;QUARTILE!$B$4, "BOTTOM", 0))</f>
        <v>0</v>
      </c>
      <c r="M1127" s="6">
        <f t="shared" si="1"/>
        <v>2</v>
      </c>
      <c r="N1127" s="6" t="str">
        <f t="shared" si="2"/>
        <v>Baby Boomer</v>
      </c>
      <c r="O1127" s="6" t="str">
        <f t="shared" si="3"/>
        <v>Medium Income</v>
      </c>
    </row>
    <row r="1128" hidden="1">
      <c r="A1128" s="1">
        <v>101126.0</v>
      </c>
      <c r="B1128" s="1">
        <v>59.0</v>
      </c>
      <c r="C1128" s="1">
        <v>17000.0</v>
      </c>
      <c r="D1128" s="1" t="s">
        <v>21</v>
      </c>
      <c r="E1128" s="1">
        <v>50707.35</v>
      </c>
      <c r="F1128" s="1">
        <v>4.0</v>
      </c>
      <c r="G1128" s="1">
        <v>28.0</v>
      </c>
      <c r="H1128" s="1">
        <v>4.0</v>
      </c>
      <c r="I1128" s="1" t="s">
        <v>18</v>
      </c>
      <c r="J1128" s="1">
        <v>0.624</v>
      </c>
      <c r="K1128" s="1">
        <v>0.441</v>
      </c>
      <c r="L1128" s="6">
        <f>if(J1128&gt;QUARTILE!$B$3, "TOP", if(J1128&lt;QUARTILE!$B$4, "BOTTOM", 0))</f>
        <v>0</v>
      </c>
      <c r="M1128" s="6">
        <f t="shared" si="1"/>
        <v>1</v>
      </c>
      <c r="N1128" s="6" t="str">
        <f t="shared" si="2"/>
        <v>Gen X</v>
      </c>
      <c r="O1128" s="6" t="str">
        <f t="shared" si="3"/>
        <v>Low Income</v>
      </c>
    </row>
    <row r="1129" hidden="1">
      <c r="A1129" s="1">
        <v>101127.0</v>
      </c>
      <c r="B1129" s="1">
        <v>68.0</v>
      </c>
      <c r="C1129" s="1">
        <v>12000.0</v>
      </c>
      <c r="D1129" s="1" t="s">
        <v>27</v>
      </c>
      <c r="E1129" s="1">
        <v>11660.63</v>
      </c>
      <c r="F1129" s="1">
        <v>2.0</v>
      </c>
      <c r="G1129" s="1">
        <v>18.0</v>
      </c>
      <c r="H1129" s="1">
        <v>5.0</v>
      </c>
      <c r="I1129" s="1" t="s">
        <v>22</v>
      </c>
      <c r="J1129" s="1">
        <v>0.946</v>
      </c>
      <c r="K1129" s="1">
        <v>0.057</v>
      </c>
      <c r="L1129" s="6" t="str">
        <f>if(J1129&gt;QUARTILE!$B$3, "TOP", if(J1129&lt;QUARTILE!$B$4, "BOTTOM", 0))</f>
        <v>TOP</v>
      </c>
      <c r="M1129" s="6">
        <f t="shared" si="1"/>
        <v>2</v>
      </c>
      <c r="N1129" s="6" t="str">
        <f t="shared" si="2"/>
        <v>Baby Boomer</v>
      </c>
      <c r="O1129" s="6" t="str">
        <f t="shared" si="3"/>
        <v>Low Income</v>
      </c>
    </row>
    <row r="1130" hidden="1">
      <c r="A1130" s="1">
        <v>101128.0</v>
      </c>
      <c r="B1130" s="1">
        <v>34.0</v>
      </c>
      <c r="C1130" s="1">
        <v>22000.0</v>
      </c>
      <c r="D1130" s="1" t="s">
        <v>24</v>
      </c>
      <c r="E1130" s="1">
        <v>27157.31</v>
      </c>
      <c r="F1130" s="1">
        <v>4.0</v>
      </c>
      <c r="G1130" s="1">
        <v>19.0</v>
      </c>
      <c r="H1130" s="1">
        <v>16.0</v>
      </c>
      <c r="I1130" s="1" t="s">
        <v>22</v>
      </c>
      <c r="J1130" s="1">
        <v>0.911</v>
      </c>
      <c r="K1130" s="1">
        <v>0.103</v>
      </c>
      <c r="L1130" s="6" t="str">
        <f>if(J1130&gt;QUARTILE!$B$3, "TOP", if(J1130&lt;QUARTILE!$B$4, "BOTTOM", 0))</f>
        <v>TOP</v>
      </c>
      <c r="M1130" s="6">
        <f t="shared" si="1"/>
        <v>2</v>
      </c>
      <c r="N1130" s="6" t="str">
        <f t="shared" si="2"/>
        <v>Gen X</v>
      </c>
      <c r="O1130" s="6" t="str">
        <f t="shared" si="3"/>
        <v>Low Income</v>
      </c>
    </row>
    <row r="1131" hidden="1">
      <c r="A1131" s="1">
        <v>101129.0</v>
      </c>
      <c r="B1131" s="1">
        <v>22.0</v>
      </c>
      <c r="C1131" s="1">
        <v>21000.0</v>
      </c>
      <c r="D1131" s="1" t="s">
        <v>23</v>
      </c>
      <c r="E1131" s="1">
        <v>15837.08</v>
      </c>
      <c r="F1131" s="1">
        <v>1.0</v>
      </c>
      <c r="G1131" s="1">
        <v>23.0</v>
      </c>
      <c r="H1131" s="1">
        <v>16.0</v>
      </c>
      <c r="I1131" s="1" t="s">
        <v>18</v>
      </c>
      <c r="J1131" s="1">
        <v>0.82</v>
      </c>
      <c r="K1131" s="1">
        <v>0.446</v>
      </c>
      <c r="L1131" s="6" t="str">
        <f>if(J1131&gt;QUARTILE!$B$3, "TOP", if(J1131&lt;QUARTILE!$B$4, "BOTTOM", 0))</f>
        <v>TOP</v>
      </c>
      <c r="M1131" s="6">
        <f t="shared" si="1"/>
        <v>1</v>
      </c>
      <c r="N1131" s="6" t="str">
        <f t="shared" si="2"/>
        <v>Millenial</v>
      </c>
      <c r="O1131" s="6" t="str">
        <f t="shared" si="3"/>
        <v>Low Income</v>
      </c>
    </row>
    <row r="1132" hidden="1">
      <c r="A1132" s="1">
        <v>101130.0</v>
      </c>
      <c r="B1132" s="1">
        <v>46.0</v>
      </c>
      <c r="C1132" s="1">
        <v>12000.0</v>
      </c>
      <c r="D1132" s="1" t="s">
        <v>24</v>
      </c>
      <c r="E1132" s="1">
        <v>5931.14</v>
      </c>
      <c r="F1132" s="1">
        <v>1.0</v>
      </c>
      <c r="G1132" s="1">
        <v>19.0</v>
      </c>
      <c r="H1132" s="1">
        <v>9.0</v>
      </c>
      <c r="I1132" s="1" t="s">
        <v>22</v>
      </c>
      <c r="J1132" s="1">
        <v>0.185</v>
      </c>
      <c r="K1132" s="1">
        <v>0.394</v>
      </c>
      <c r="L1132" s="6" t="str">
        <f>if(J1132&gt;QUARTILE!$B$3, "TOP", if(J1132&lt;QUARTILE!$B$4, "BOTTOM", 0))</f>
        <v>BOTTOM</v>
      </c>
      <c r="M1132" s="6">
        <f t="shared" si="1"/>
        <v>2</v>
      </c>
      <c r="N1132" s="6" t="str">
        <f t="shared" si="2"/>
        <v>Gen X</v>
      </c>
      <c r="O1132" s="6" t="str">
        <f t="shared" si="3"/>
        <v>Low Income</v>
      </c>
    </row>
    <row r="1133" hidden="1">
      <c r="A1133" s="1">
        <v>101131.0</v>
      </c>
      <c r="B1133" s="1">
        <v>21.0</v>
      </c>
      <c r="C1133" s="1">
        <v>13000.0</v>
      </c>
      <c r="D1133" s="1" t="s">
        <v>25</v>
      </c>
      <c r="E1133" s="1">
        <v>22239.43</v>
      </c>
      <c r="F1133" s="1">
        <v>5.0</v>
      </c>
      <c r="G1133" s="1">
        <v>24.0</v>
      </c>
      <c r="H1133" s="1">
        <v>18.0</v>
      </c>
      <c r="I1133" s="1" t="s">
        <v>22</v>
      </c>
      <c r="J1133" s="1">
        <v>0.264</v>
      </c>
      <c r="K1133" s="1">
        <v>0.745</v>
      </c>
      <c r="L1133" s="6" t="str">
        <f>if(J1133&gt;QUARTILE!$B$3, "TOP", if(J1133&lt;QUARTILE!$B$4, "BOTTOM", 0))</f>
        <v>BOTTOM</v>
      </c>
      <c r="M1133" s="6">
        <f t="shared" si="1"/>
        <v>2</v>
      </c>
      <c r="N1133" s="6" t="str">
        <f t="shared" si="2"/>
        <v>Millenial</v>
      </c>
      <c r="O1133" s="6" t="str">
        <f t="shared" si="3"/>
        <v>Low Income</v>
      </c>
    </row>
    <row r="1134" hidden="1">
      <c r="A1134" s="1">
        <v>101132.0</v>
      </c>
      <c r="B1134" s="1">
        <v>27.0</v>
      </c>
      <c r="C1134" s="1">
        <v>12000.0</v>
      </c>
      <c r="D1134" s="1" t="s">
        <v>23</v>
      </c>
      <c r="E1134" s="1">
        <v>63360.11</v>
      </c>
      <c r="F1134" s="1">
        <v>4.0</v>
      </c>
      <c r="G1134" s="1">
        <v>22.0</v>
      </c>
      <c r="H1134" s="1">
        <v>20.0</v>
      </c>
      <c r="I1134" s="1" t="s">
        <v>22</v>
      </c>
      <c r="J1134" s="1">
        <v>0.418</v>
      </c>
      <c r="K1134" s="1">
        <v>0.724</v>
      </c>
      <c r="L1134" s="6">
        <f>if(J1134&gt;QUARTILE!$B$3, "TOP", if(J1134&lt;QUARTILE!$B$4, "BOTTOM", 0))</f>
        <v>0</v>
      </c>
      <c r="M1134" s="6">
        <f t="shared" si="1"/>
        <v>2</v>
      </c>
      <c r="N1134" s="6" t="str">
        <f t="shared" si="2"/>
        <v>Millenial</v>
      </c>
      <c r="O1134" s="6" t="str">
        <f t="shared" si="3"/>
        <v>Low Income</v>
      </c>
    </row>
    <row r="1135" hidden="1">
      <c r="A1135" s="1">
        <v>101133.0</v>
      </c>
      <c r="B1135" s="1">
        <v>73.0</v>
      </c>
      <c r="C1135" s="1">
        <v>12000.0</v>
      </c>
      <c r="D1135" s="1" t="s">
        <v>27</v>
      </c>
      <c r="E1135" s="1">
        <v>29361.98</v>
      </c>
      <c r="F1135" s="1">
        <v>5.0</v>
      </c>
      <c r="G1135" s="1">
        <v>21.0</v>
      </c>
      <c r="H1135" s="1">
        <v>5.0</v>
      </c>
      <c r="I1135" s="1" t="s">
        <v>22</v>
      </c>
      <c r="J1135" s="1">
        <v>0.834</v>
      </c>
      <c r="K1135" s="1">
        <v>0.815</v>
      </c>
      <c r="L1135" s="6" t="str">
        <f>if(J1135&gt;QUARTILE!$B$3, "TOP", if(J1135&lt;QUARTILE!$B$4, "BOTTOM", 0))</f>
        <v>TOP</v>
      </c>
      <c r="M1135" s="6">
        <f t="shared" si="1"/>
        <v>2</v>
      </c>
      <c r="N1135" s="6" t="str">
        <f t="shared" si="2"/>
        <v>Baby Boomer</v>
      </c>
      <c r="O1135" s="6" t="str">
        <f t="shared" si="3"/>
        <v>Low Income</v>
      </c>
    </row>
    <row r="1136" hidden="1">
      <c r="A1136" s="1">
        <v>101134.0</v>
      </c>
      <c r="B1136" s="1">
        <v>34.0</v>
      </c>
      <c r="C1136" s="1">
        <v>17000.0</v>
      </c>
      <c r="D1136" s="1" t="s">
        <v>27</v>
      </c>
      <c r="E1136" s="1">
        <v>18527.73</v>
      </c>
      <c r="F1136" s="1">
        <v>5.0</v>
      </c>
      <c r="G1136" s="1">
        <v>23.0</v>
      </c>
      <c r="H1136" s="1">
        <v>10.0</v>
      </c>
      <c r="I1136" s="1" t="s">
        <v>22</v>
      </c>
      <c r="J1136" s="1">
        <v>0.648</v>
      </c>
      <c r="K1136" s="1">
        <v>0.325</v>
      </c>
      <c r="L1136" s="6">
        <f>if(J1136&gt;QUARTILE!$B$3, "TOP", if(J1136&lt;QUARTILE!$B$4, "BOTTOM", 0))</f>
        <v>0</v>
      </c>
      <c r="M1136" s="6">
        <f t="shared" si="1"/>
        <v>2</v>
      </c>
      <c r="N1136" s="6" t="str">
        <f t="shared" si="2"/>
        <v>Gen X</v>
      </c>
      <c r="O1136" s="6" t="str">
        <f t="shared" si="3"/>
        <v>Low Income</v>
      </c>
    </row>
    <row r="1137" hidden="1">
      <c r="A1137" s="1">
        <v>101135.0</v>
      </c>
      <c r="B1137" s="1">
        <v>27.0</v>
      </c>
      <c r="C1137" s="1">
        <v>10000.0</v>
      </c>
      <c r="D1137" s="1" t="s">
        <v>27</v>
      </c>
      <c r="E1137" s="1">
        <v>93400.81</v>
      </c>
      <c r="F1137" s="1">
        <v>2.0</v>
      </c>
      <c r="G1137" s="1">
        <v>21.0</v>
      </c>
      <c r="H1137" s="1">
        <v>16.0</v>
      </c>
      <c r="I1137" s="1" t="s">
        <v>22</v>
      </c>
      <c r="J1137" s="1">
        <v>0.276</v>
      </c>
      <c r="K1137" s="1">
        <v>0.536</v>
      </c>
      <c r="L1137" s="6" t="str">
        <f>if(J1137&gt;QUARTILE!$B$3, "TOP", if(J1137&lt;QUARTILE!$B$4, "BOTTOM", 0))</f>
        <v>BOTTOM</v>
      </c>
      <c r="M1137" s="6">
        <f t="shared" si="1"/>
        <v>2</v>
      </c>
      <c r="N1137" s="6" t="str">
        <f t="shared" si="2"/>
        <v>Millenial</v>
      </c>
      <c r="O1137" s="6" t="str">
        <f t="shared" si="3"/>
        <v>Low Income</v>
      </c>
    </row>
    <row r="1138" hidden="1">
      <c r="A1138" s="1">
        <v>101136.0</v>
      </c>
      <c r="B1138" s="1">
        <v>34.0</v>
      </c>
      <c r="C1138" s="1">
        <v>15000.0</v>
      </c>
      <c r="D1138" s="1" t="s">
        <v>25</v>
      </c>
      <c r="E1138" s="1">
        <v>6166.59</v>
      </c>
      <c r="F1138" s="1">
        <v>5.0</v>
      </c>
      <c r="G1138" s="1">
        <v>13.0</v>
      </c>
      <c r="H1138" s="1">
        <v>12.0</v>
      </c>
      <c r="I1138" s="1" t="s">
        <v>22</v>
      </c>
      <c r="J1138" s="1">
        <v>0.508</v>
      </c>
      <c r="K1138" s="1">
        <v>0.447</v>
      </c>
      <c r="L1138" s="6">
        <f>if(J1138&gt;QUARTILE!$B$3, "TOP", if(J1138&lt;QUARTILE!$B$4, "BOTTOM", 0))</f>
        <v>0</v>
      </c>
      <c r="M1138" s="6">
        <f t="shared" si="1"/>
        <v>2</v>
      </c>
      <c r="N1138" s="6" t="str">
        <f t="shared" si="2"/>
        <v>Gen X</v>
      </c>
      <c r="O1138" s="6" t="str">
        <f t="shared" si="3"/>
        <v>Low Income</v>
      </c>
    </row>
    <row r="1139" hidden="1">
      <c r="A1139" s="1">
        <v>101137.0</v>
      </c>
      <c r="B1139" s="1">
        <v>77.0</v>
      </c>
      <c r="C1139" s="1">
        <v>41000.0</v>
      </c>
      <c r="D1139" s="1" t="s">
        <v>23</v>
      </c>
      <c r="E1139" s="1">
        <v>1287.39</v>
      </c>
      <c r="F1139" s="1">
        <v>5.0</v>
      </c>
      <c r="G1139" s="1">
        <v>12.0</v>
      </c>
      <c r="H1139" s="1">
        <v>6.0</v>
      </c>
      <c r="I1139" s="1" t="s">
        <v>22</v>
      </c>
      <c r="J1139" s="1">
        <v>1.0</v>
      </c>
      <c r="K1139" s="1">
        <v>0.839</v>
      </c>
      <c r="L1139" s="6" t="str">
        <f>if(J1139&gt;QUARTILE!$B$3, "TOP", if(J1139&lt;QUARTILE!$B$4, "BOTTOM", 0))</f>
        <v>TOP</v>
      </c>
      <c r="M1139" s="6">
        <f t="shared" si="1"/>
        <v>2</v>
      </c>
      <c r="N1139" s="6" t="str">
        <f t="shared" si="2"/>
        <v>Baby Boomer</v>
      </c>
      <c r="O1139" s="6" t="str">
        <f t="shared" si="3"/>
        <v>Low Income</v>
      </c>
    </row>
    <row r="1140" hidden="1">
      <c r="A1140" s="1">
        <v>101138.0</v>
      </c>
      <c r="B1140" s="1">
        <v>37.0</v>
      </c>
      <c r="C1140" s="1">
        <v>36000.0</v>
      </c>
      <c r="D1140" s="1" t="s">
        <v>27</v>
      </c>
      <c r="E1140" s="1">
        <v>653.17</v>
      </c>
      <c r="F1140" s="1">
        <v>2.0</v>
      </c>
      <c r="G1140" s="1">
        <v>26.0</v>
      </c>
      <c r="H1140" s="1">
        <v>10.0</v>
      </c>
      <c r="I1140" s="1" t="s">
        <v>22</v>
      </c>
      <c r="J1140" s="1">
        <v>0.732</v>
      </c>
      <c r="K1140" s="1">
        <v>0.889</v>
      </c>
      <c r="L1140" s="6">
        <f>if(J1140&gt;QUARTILE!$B$3, "TOP", if(J1140&lt;QUARTILE!$B$4, "BOTTOM", 0))</f>
        <v>0</v>
      </c>
      <c r="M1140" s="6">
        <f t="shared" si="1"/>
        <v>2</v>
      </c>
      <c r="N1140" s="6" t="str">
        <f t="shared" si="2"/>
        <v>Gen X</v>
      </c>
      <c r="O1140" s="6" t="str">
        <f t="shared" si="3"/>
        <v>Low Income</v>
      </c>
    </row>
    <row r="1141" hidden="1">
      <c r="A1141" s="1">
        <v>101139.0</v>
      </c>
      <c r="B1141" s="1">
        <v>41.0</v>
      </c>
      <c r="C1141" s="1">
        <v>12000.0</v>
      </c>
      <c r="D1141" s="1" t="s">
        <v>25</v>
      </c>
      <c r="E1141" s="1">
        <v>24804.98</v>
      </c>
      <c r="F1141" s="1">
        <v>3.0</v>
      </c>
      <c r="G1141" s="1">
        <v>25.0</v>
      </c>
      <c r="H1141" s="1">
        <v>12.0</v>
      </c>
      <c r="I1141" s="1" t="s">
        <v>22</v>
      </c>
      <c r="J1141" s="1">
        <v>0.984</v>
      </c>
      <c r="K1141" s="1">
        <v>0.054</v>
      </c>
      <c r="L1141" s="6" t="str">
        <f>if(J1141&gt;QUARTILE!$B$3, "TOP", if(J1141&lt;QUARTILE!$B$4, "BOTTOM", 0))</f>
        <v>TOP</v>
      </c>
      <c r="M1141" s="6">
        <f t="shared" si="1"/>
        <v>2</v>
      </c>
      <c r="N1141" s="6" t="str">
        <f t="shared" si="2"/>
        <v>Gen X</v>
      </c>
      <c r="O1141" s="6" t="str">
        <f t="shared" si="3"/>
        <v>Low Income</v>
      </c>
    </row>
    <row r="1142" hidden="1">
      <c r="A1142" s="1">
        <v>101140.0</v>
      </c>
      <c r="B1142" s="1">
        <v>22.0</v>
      </c>
      <c r="C1142" s="1">
        <v>39000.0</v>
      </c>
      <c r="D1142" s="1" t="s">
        <v>25</v>
      </c>
      <c r="E1142" s="1">
        <v>35466.49</v>
      </c>
      <c r="F1142" s="1">
        <v>3.0</v>
      </c>
      <c r="G1142" s="1">
        <v>22.0</v>
      </c>
      <c r="H1142" s="1">
        <v>19.0</v>
      </c>
      <c r="I1142" s="1" t="s">
        <v>22</v>
      </c>
      <c r="J1142" s="1">
        <v>0.959</v>
      </c>
      <c r="K1142" s="1">
        <v>0.472</v>
      </c>
      <c r="L1142" s="6" t="str">
        <f>if(J1142&gt;QUARTILE!$B$3, "TOP", if(J1142&lt;QUARTILE!$B$4, "BOTTOM", 0))</f>
        <v>TOP</v>
      </c>
      <c r="M1142" s="6">
        <f t="shared" si="1"/>
        <v>2</v>
      </c>
      <c r="N1142" s="6" t="str">
        <f t="shared" si="2"/>
        <v>Millenial</v>
      </c>
      <c r="O1142" s="6" t="str">
        <f t="shared" si="3"/>
        <v>Low Income</v>
      </c>
    </row>
    <row r="1143" hidden="1">
      <c r="A1143" s="1">
        <v>101141.0</v>
      </c>
      <c r="B1143" s="1">
        <v>51.0</v>
      </c>
      <c r="C1143" s="1">
        <v>7000.0</v>
      </c>
      <c r="D1143" s="1" t="s">
        <v>25</v>
      </c>
      <c r="E1143" s="1">
        <v>20162.67</v>
      </c>
      <c r="F1143" s="1">
        <v>2.0</v>
      </c>
      <c r="G1143" s="1">
        <v>23.0</v>
      </c>
      <c r="H1143" s="1">
        <v>8.0</v>
      </c>
      <c r="I1143" s="1" t="s">
        <v>22</v>
      </c>
      <c r="J1143" s="1">
        <v>0.775</v>
      </c>
      <c r="K1143" s="1">
        <v>0.503</v>
      </c>
      <c r="L1143" s="6">
        <f>if(J1143&gt;QUARTILE!$B$3, "TOP", if(J1143&lt;QUARTILE!$B$4, "BOTTOM", 0))</f>
        <v>0</v>
      </c>
      <c r="M1143" s="6">
        <f t="shared" si="1"/>
        <v>2</v>
      </c>
      <c r="N1143" s="6" t="str">
        <f t="shared" si="2"/>
        <v>Gen X</v>
      </c>
      <c r="O1143" s="6" t="str">
        <f t="shared" si="3"/>
        <v>Low Income</v>
      </c>
    </row>
    <row r="1144" hidden="1">
      <c r="A1144" s="1">
        <v>101142.0</v>
      </c>
      <c r="B1144" s="1">
        <v>23.0</v>
      </c>
      <c r="C1144" s="1">
        <v>95000.0</v>
      </c>
      <c r="D1144" s="1" t="s">
        <v>30</v>
      </c>
      <c r="E1144" s="1">
        <v>47083.17</v>
      </c>
      <c r="F1144" s="1">
        <v>5.0</v>
      </c>
      <c r="G1144" s="1">
        <v>18.0</v>
      </c>
      <c r="H1144" s="1">
        <v>27.0</v>
      </c>
      <c r="I1144" s="1" t="s">
        <v>26</v>
      </c>
      <c r="J1144" s="1">
        <v>1.0</v>
      </c>
      <c r="K1144" s="1">
        <v>0.52</v>
      </c>
      <c r="L1144" s="6" t="str">
        <f>if(J1144&gt;QUARTILE!$B$3, "TOP", if(J1144&lt;QUARTILE!$B$4, "BOTTOM", 0))</f>
        <v>TOP</v>
      </c>
      <c r="M1144" s="6">
        <f t="shared" si="1"/>
        <v>3</v>
      </c>
      <c r="N1144" s="6" t="str">
        <f t="shared" si="2"/>
        <v>Millenial</v>
      </c>
      <c r="O1144" s="6" t="str">
        <f t="shared" si="3"/>
        <v>Medium Income</v>
      </c>
    </row>
    <row r="1145" hidden="1">
      <c r="A1145" s="1">
        <v>101143.0</v>
      </c>
      <c r="B1145" s="1">
        <v>70.0</v>
      </c>
      <c r="C1145" s="1">
        <v>48000.0</v>
      </c>
      <c r="D1145" s="1" t="s">
        <v>27</v>
      </c>
      <c r="E1145" s="1">
        <v>23944.98</v>
      </c>
      <c r="F1145" s="1">
        <v>1.0</v>
      </c>
      <c r="G1145" s="1">
        <v>16.0</v>
      </c>
      <c r="H1145" s="1">
        <v>4.0</v>
      </c>
      <c r="I1145" s="1" t="s">
        <v>22</v>
      </c>
      <c r="J1145" s="1">
        <v>0.693</v>
      </c>
      <c r="K1145" s="1">
        <v>0.196</v>
      </c>
      <c r="L1145" s="6">
        <f>if(J1145&gt;QUARTILE!$B$3, "TOP", if(J1145&lt;QUARTILE!$B$4, "BOTTOM", 0))</f>
        <v>0</v>
      </c>
      <c r="M1145" s="6">
        <f t="shared" si="1"/>
        <v>2</v>
      </c>
      <c r="N1145" s="6" t="str">
        <f t="shared" si="2"/>
        <v>Baby Boomer</v>
      </c>
      <c r="O1145" s="6" t="str">
        <f t="shared" si="3"/>
        <v>Medium Income</v>
      </c>
    </row>
    <row r="1146" hidden="1">
      <c r="A1146" s="1">
        <v>101144.0</v>
      </c>
      <c r="B1146" s="1">
        <v>19.0</v>
      </c>
      <c r="C1146" s="1">
        <v>16000.0</v>
      </c>
      <c r="D1146" s="1" t="s">
        <v>27</v>
      </c>
      <c r="E1146" s="1">
        <v>9271.04</v>
      </c>
      <c r="F1146" s="1">
        <v>4.0</v>
      </c>
      <c r="G1146" s="1">
        <v>18.0</v>
      </c>
      <c r="H1146" s="1">
        <v>17.0</v>
      </c>
      <c r="I1146" s="1" t="s">
        <v>18</v>
      </c>
      <c r="J1146" s="1">
        <v>0.567</v>
      </c>
      <c r="K1146" s="1">
        <v>0.645</v>
      </c>
      <c r="L1146" s="6">
        <f>if(J1146&gt;QUARTILE!$B$3, "TOP", if(J1146&lt;QUARTILE!$B$4, "BOTTOM", 0))</f>
        <v>0</v>
      </c>
      <c r="M1146" s="6">
        <f t="shared" si="1"/>
        <v>1</v>
      </c>
      <c r="N1146" s="6" t="str">
        <f t="shared" si="2"/>
        <v>Millenial</v>
      </c>
      <c r="O1146" s="6" t="str">
        <f t="shared" si="3"/>
        <v>Low Income</v>
      </c>
    </row>
    <row r="1147" hidden="1">
      <c r="A1147" s="1">
        <v>101145.0</v>
      </c>
      <c r="B1147" s="1">
        <v>30.0</v>
      </c>
      <c r="C1147" s="1">
        <v>28000.0</v>
      </c>
      <c r="D1147" s="1" t="s">
        <v>24</v>
      </c>
      <c r="E1147" s="1">
        <v>3999.73</v>
      </c>
      <c r="F1147" s="1">
        <v>1.0</v>
      </c>
      <c r="G1147" s="1">
        <v>16.0</v>
      </c>
      <c r="H1147" s="1">
        <v>9.0</v>
      </c>
      <c r="I1147" s="1" t="s">
        <v>22</v>
      </c>
      <c r="J1147" s="1">
        <v>0.736</v>
      </c>
      <c r="K1147" s="1">
        <v>0.739</v>
      </c>
      <c r="L1147" s="6">
        <f>if(J1147&gt;QUARTILE!$B$3, "TOP", if(J1147&lt;QUARTILE!$B$4, "BOTTOM", 0))</f>
        <v>0</v>
      </c>
      <c r="M1147" s="6">
        <f t="shared" si="1"/>
        <v>2</v>
      </c>
      <c r="N1147" s="6" t="str">
        <f t="shared" si="2"/>
        <v>Millenial</v>
      </c>
      <c r="O1147" s="6" t="str">
        <f t="shared" si="3"/>
        <v>Low Income</v>
      </c>
    </row>
    <row r="1148" hidden="1">
      <c r="A1148" s="1">
        <v>101146.0</v>
      </c>
      <c r="B1148" s="1">
        <v>79.0</v>
      </c>
      <c r="C1148" s="1">
        <v>10000.0</v>
      </c>
      <c r="D1148" s="1" t="s">
        <v>27</v>
      </c>
      <c r="E1148" s="1">
        <v>51711.56</v>
      </c>
      <c r="F1148" s="1">
        <v>1.0</v>
      </c>
      <c r="G1148" s="1">
        <v>23.0</v>
      </c>
      <c r="H1148" s="1">
        <v>5.0</v>
      </c>
      <c r="I1148" s="1" t="s">
        <v>18</v>
      </c>
      <c r="J1148" s="1">
        <v>0.329</v>
      </c>
      <c r="K1148" s="1">
        <v>0.0</v>
      </c>
      <c r="L1148" s="6">
        <f>if(J1148&gt;QUARTILE!$B$3, "TOP", if(J1148&lt;QUARTILE!$B$4, "BOTTOM", 0))</f>
        <v>0</v>
      </c>
      <c r="M1148" s="6">
        <f t="shared" si="1"/>
        <v>1</v>
      </c>
      <c r="N1148" s="6" t="str">
        <f t="shared" si="2"/>
        <v>Baby Boomer</v>
      </c>
      <c r="O1148" s="6" t="str">
        <f t="shared" si="3"/>
        <v>Low Income</v>
      </c>
    </row>
    <row r="1149" hidden="1">
      <c r="A1149" s="1">
        <v>101147.0</v>
      </c>
      <c r="B1149" s="1">
        <v>60.0</v>
      </c>
      <c r="C1149" s="1">
        <v>23000.0</v>
      </c>
      <c r="D1149" s="1" t="s">
        <v>23</v>
      </c>
      <c r="E1149" s="1">
        <v>2187.31</v>
      </c>
      <c r="F1149" s="1">
        <v>5.0</v>
      </c>
      <c r="G1149" s="1">
        <v>20.0</v>
      </c>
      <c r="H1149" s="1">
        <v>5.0</v>
      </c>
      <c r="I1149" s="1" t="s">
        <v>22</v>
      </c>
      <c r="J1149" s="1">
        <v>0.54</v>
      </c>
      <c r="K1149" s="1">
        <v>0.381</v>
      </c>
      <c r="L1149" s="6">
        <f>if(J1149&gt;QUARTILE!$B$3, "TOP", if(J1149&lt;QUARTILE!$B$4, "BOTTOM", 0))</f>
        <v>0</v>
      </c>
      <c r="M1149" s="6">
        <f t="shared" si="1"/>
        <v>2</v>
      </c>
      <c r="N1149" s="6" t="str">
        <f t="shared" si="2"/>
        <v>Gen X</v>
      </c>
      <c r="O1149" s="6" t="str">
        <f t="shared" si="3"/>
        <v>Low Income</v>
      </c>
    </row>
    <row r="1150" hidden="1">
      <c r="A1150" s="1">
        <v>101148.0</v>
      </c>
      <c r="B1150" s="1">
        <v>60.0</v>
      </c>
      <c r="C1150" s="1">
        <v>20000.0</v>
      </c>
      <c r="D1150" s="1" t="s">
        <v>23</v>
      </c>
      <c r="E1150" s="1">
        <v>15660.93</v>
      </c>
      <c r="F1150" s="1">
        <v>4.0</v>
      </c>
      <c r="G1150" s="1">
        <v>17.0</v>
      </c>
      <c r="H1150" s="1">
        <v>6.0</v>
      </c>
      <c r="I1150" s="1" t="s">
        <v>22</v>
      </c>
      <c r="J1150" s="1">
        <v>1.0</v>
      </c>
      <c r="K1150" s="1">
        <v>0.929</v>
      </c>
      <c r="L1150" s="6" t="str">
        <f>if(J1150&gt;QUARTILE!$B$3, "TOP", if(J1150&lt;QUARTILE!$B$4, "BOTTOM", 0))</f>
        <v>TOP</v>
      </c>
      <c r="M1150" s="6">
        <f t="shared" si="1"/>
        <v>2</v>
      </c>
      <c r="N1150" s="6" t="str">
        <f t="shared" si="2"/>
        <v>Gen X</v>
      </c>
      <c r="O1150" s="6" t="str">
        <f t="shared" si="3"/>
        <v>Low Income</v>
      </c>
    </row>
    <row r="1151" hidden="1">
      <c r="A1151" s="1">
        <v>101149.0</v>
      </c>
      <c r="B1151" s="1">
        <v>65.0</v>
      </c>
      <c r="C1151" s="1">
        <v>13000.0</v>
      </c>
      <c r="D1151" s="1" t="s">
        <v>27</v>
      </c>
      <c r="E1151" s="1">
        <v>7537.78</v>
      </c>
      <c r="F1151" s="1">
        <v>4.0</v>
      </c>
      <c r="G1151" s="1">
        <v>27.0</v>
      </c>
      <c r="H1151" s="1">
        <v>3.0</v>
      </c>
      <c r="I1151" s="1" t="s">
        <v>22</v>
      </c>
      <c r="J1151" s="1">
        <v>0.809</v>
      </c>
      <c r="K1151" s="1">
        <v>0.251</v>
      </c>
      <c r="L1151" s="6">
        <f>if(J1151&gt;QUARTILE!$B$3, "TOP", if(J1151&lt;QUARTILE!$B$4, "BOTTOM", 0))</f>
        <v>0</v>
      </c>
      <c r="M1151" s="6">
        <f t="shared" si="1"/>
        <v>2</v>
      </c>
      <c r="N1151" s="6" t="str">
        <f t="shared" si="2"/>
        <v>Baby Boomer</v>
      </c>
      <c r="O1151" s="6" t="str">
        <f t="shared" si="3"/>
        <v>Low Income</v>
      </c>
    </row>
    <row r="1152" hidden="1">
      <c r="A1152" s="1">
        <v>101150.0</v>
      </c>
      <c r="B1152" s="1">
        <v>28.0</v>
      </c>
      <c r="C1152" s="1">
        <v>17000.0</v>
      </c>
      <c r="D1152" s="1" t="s">
        <v>23</v>
      </c>
      <c r="E1152" s="1">
        <v>6333.02</v>
      </c>
      <c r="F1152" s="1">
        <v>3.0</v>
      </c>
      <c r="G1152" s="1">
        <v>15.0</v>
      </c>
      <c r="H1152" s="1">
        <v>21.0</v>
      </c>
      <c r="I1152" s="1" t="s">
        <v>26</v>
      </c>
      <c r="J1152" s="1">
        <v>1.0</v>
      </c>
      <c r="K1152" s="1">
        <v>0.785</v>
      </c>
      <c r="L1152" s="6" t="str">
        <f>if(J1152&gt;QUARTILE!$B$3, "TOP", if(J1152&lt;QUARTILE!$B$4, "BOTTOM", 0))</f>
        <v>TOP</v>
      </c>
      <c r="M1152" s="6">
        <f t="shared" si="1"/>
        <v>3</v>
      </c>
      <c r="N1152" s="6" t="str">
        <f t="shared" si="2"/>
        <v>Millenial</v>
      </c>
      <c r="O1152" s="6" t="str">
        <f t="shared" si="3"/>
        <v>Low Income</v>
      </c>
    </row>
    <row r="1153" hidden="1">
      <c r="A1153" s="1">
        <v>101151.0</v>
      </c>
      <c r="B1153" s="1">
        <v>68.0</v>
      </c>
      <c r="C1153" s="1">
        <v>16000.0</v>
      </c>
      <c r="D1153" s="1" t="s">
        <v>25</v>
      </c>
      <c r="E1153" s="1">
        <v>20759.84</v>
      </c>
      <c r="F1153" s="1">
        <v>2.0</v>
      </c>
      <c r="G1153" s="1">
        <v>21.0</v>
      </c>
      <c r="H1153" s="1">
        <v>4.0</v>
      </c>
      <c r="I1153" s="1" t="s">
        <v>22</v>
      </c>
      <c r="J1153" s="1">
        <v>1.0</v>
      </c>
      <c r="K1153" s="1">
        <v>0.587</v>
      </c>
      <c r="L1153" s="6" t="str">
        <f>if(J1153&gt;QUARTILE!$B$3, "TOP", if(J1153&lt;QUARTILE!$B$4, "BOTTOM", 0))</f>
        <v>TOP</v>
      </c>
      <c r="M1153" s="6">
        <f t="shared" si="1"/>
        <v>2</v>
      </c>
      <c r="N1153" s="6" t="str">
        <f t="shared" si="2"/>
        <v>Baby Boomer</v>
      </c>
      <c r="O1153" s="6" t="str">
        <f t="shared" si="3"/>
        <v>Low Income</v>
      </c>
    </row>
    <row r="1154" hidden="1">
      <c r="A1154" s="1">
        <v>101152.0</v>
      </c>
      <c r="B1154" s="1">
        <v>64.0</v>
      </c>
      <c r="C1154" s="1">
        <v>11000.0</v>
      </c>
      <c r="D1154" s="1" t="s">
        <v>23</v>
      </c>
      <c r="E1154" s="1">
        <v>5259.45</v>
      </c>
      <c r="F1154" s="1">
        <v>5.0</v>
      </c>
      <c r="G1154" s="1">
        <v>18.0</v>
      </c>
      <c r="H1154" s="1">
        <v>7.0</v>
      </c>
      <c r="I1154" s="1" t="s">
        <v>22</v>
      </c>
      <c r="J1154" s="1">
        <v>0.637</v>
      </c>
      <c r="K1154" s="1">
        <v>0.247</v>
      </c>
      <c r="L1154" s="6">
        <f>if(J1154&gt;QUARTILE!$B$3, "TOP", if(J1154&lt;QUARTILE!$B$4, "BOTTOM", 0))</f>
        <v>0</v>
      </c>
      <c r="M1154" s="6">
        <f t="shared" si="1"/>
        <v>2</v>
      </c>
      <c r="N1154" s="6" t="str">
        <f t="shared" si="2"/>
        <v>Baby Boomer</v>
      </c>
      <c r="O1154" s="6" t="str">
        <f t="shared" si="3"/>
        <v>Low Income</v>
      </c>
    </row>
    <row r="1155" hidden="1">
      <c r="A1155" s="1">
        <v>101153.0</v>
      </c>
      <c r="B1155" s="1">
        <v>74.0</v>
      </c>
      <c r="C1155" s="1">
        <v>13000.0</v>
      </c>
      <c r="D1155" s="1" t="s">
        <v>23</v>
      </c>
      <c r="E1155" s="1">
        <v>49625.89</v>
      </c>
      <c r="F1155" s="1">
        <v>4.0</v>
      </c>
      <c r="G1155" s="1">
        <v>27.0</v>
      </c>
      <c r="H1155" s="1">
        <v>6.0</v>
      </c>
      <c r="I1155" s="1" t="s">
        <v>18</v>
      </c>
      <c r="J1155" s="1">
        <v>0.346</v>
      </c>
      <c r="K1155" s="1">
        <v>0.686</v>
      </c>
      <c r="L1155" s="6">
        <f>if(J1155&gt;QUARTILE!$B$3, "TOP", if(J1155&lt;QUARTILE!$B$4, "BOTTOM", 0))</f>
        <v>0</v>
      </c>
      <c r="M1155" s="6">
        <f t="shared" si="1"/>
        <v>1</v>
      </c>
      <c r="N1155" s="6" t="str">
        <f t="shared" si="2"/>
        <v>Baby Boomer</v>
      </c>
      <c r="O1155" s="6" t="str">
        <f t="shared" si="3"/>
        <v>Low Income</v>
      </c>
    </row>
    <row r="1156" hidden="1">
      <c r="A1156" s="1">
        <v>101154.0</v>
      </c>
      <c r="B1156" s="1">
        <v>40.0</v>
      </c>
      <c r="C1156" s="1">
        <v>9000.0</v>
      </c>
      <c r="D1156" s="1" t="s">
        <v>25</v>
      </c>
      <c r="E1156" s="1">
        <v>10419.0</v>
      </c>
      <c r="F1156" s="1">
        <v>5.0</v>
      </c>
      <c r="G1156" s="1">
        <v>18.0</v>
      </c>
      <c r="H1156" s="1">
        <v>20.0</v>
      </c>
      <c r="I1156" s="1" t="s">
        <v>22</v>
      </c>
      <c r="J1156" s="1">
        <v>0.791</v>
      </c>
      <c r="K1156" s="1">
        <v>0.941</v>
      </c>
      <c r="L1156" s="6">
        <f>if(J1156&gt;QUARTILE!$B$3, "TOP", if(J1156&lt;QUARTILE!$B$4, "BOTTOM", 0))</f>
        <v>0</v>
      </c>
      <c r="M1156" s="6">
        <f t="shared" si="1"/>
        <v>2</v>
      </c>
      <c r="N1156" s="6" t="str">
        <f t="shared" si="2"/>
        <v>Gen X</v>
      </c>
      <c r="O1156" s="6" t="str">
        <f t="shared" si="3"/>
        <v>Low Income</v>
      </c>
    </row>
    <row r="1157" hidden="1">
      <c r="A1157" s="1">
        <v>101155.0</v>
      </c>
      <c r="B1157" s="1">
        <v>72.0</v>
      </c>
      <c r="C1157" s="1">
        <v>37000.0</v>
      </c>
      <c r="D1157" s="1" t="s">
        <v>30</v>
      </c>
      <c r="E1157" s="1">
        <v>22625.31</v>
      </c>
      <c r="F1157" s="1">
        <v>3.0</v>
      </c>
      <c r="G1157" s="1">
        <v>25.0</v>
      </c>
      <c r="H1157" s="1">
        <v>8.0</v>
      </c>
      <c r="I1157" s="1" t="s">
        <v>22</v>
      </c>
      <c r="J1157" s="1">
        <v>0.007</v>
      </c>
      <c r="K1157" s="1">
        <v>0.742</v>
      </c>
      <c r="L1157" s="6" t="str">
        <f>if(J1157&gt;QUARTILE!$B$3, "TOP", if(J1157&lt;QUARTILE!$B$4, "BOTTOM", 0))</f>
        <v>BOTTOM</v>
      </c>
      <c r="M1157" s="6">
        <f t="shared" si="1"/>
        <v>2</v>
      </c>
      <c r="N1157" s="6" t="str">
        <f t="shared" si="2"/>
        <v>Baby Boomer</v>
      </c>
      <c r="O1157" s="6" t="str">
        <f t="shared" si="3"/>
        <v>Low Income</v>
      </c>
    </row>
    <row r="1158" hidden="1">
      <c r="A1158" s="1">
        <v>101156.0</v>
      </c>
      <c r="B1158" s="1">
        <v>33.0</v>
      </c>
      <c r="C1158" s="1">
        <v>13000.0</v>
      </c>
      <c r="D1158" s="1" t="s">
        <v>27</v>
      </c>
      <c r="E1158" s="1">
        <v>26021.11</v>
      </c>
      <c r="F1158" s="1">
        <v>1.0</v>
      </c>
      <c r="G1158" s="1">
        <v>30.0</v>
      </c>
      <c r="H1158" s="1">
        <v>11.0</v>
      </c>
      <c r="I1158" s="1" t="s">
        <v>18</v>
      </c>
      <c r="J1158" s="1">
        <v>0.089</v>
      </c>
      <c r="K1158" s="1">
        <v>0.061</v>
      </c>
      <c r="L1158" s="6" t="str">
        <f>if(J1158&gt;QUARTILE!$B$3, "TOP", if(J1158&lt;QUARTILE!$B$4, "BOTTOM", 0))</f>
        <v>BOTTOM</v>
      </c>
      <c r="M1158" s="6">
        <f t="shared" si="1"/>
        <v>1</v>
      </c>
      <c r="N1158" s="6" t="str">
        <f t="shared" si="2"/>
        <v>Gen X</v>
      </c>
      <c r="O1158" s="6" t="str">
        <f t="shared" si="3"/>
        <v>Low Income</v>
      </c>
    </row>
    <row r="1159" hidden="1">
      <c r="A1159" s="1">
        <v>101157.0</v>
      </c>
      <c r="B1159" s="1">
        <v>48.0</v>
      </c>
      <c r="C1159" s="1">
        <v>11000.0</v>
      </c>
      <c r="D1159" s="1" t="s">
        <v>24</v>
      </c>
      <c r="E1159" s="1">
        <v>22973.39</v>
      </c>
      <c r="F1159" s="1">
        <v>4.0</v>
      </c>
      <c r="G1159" s="1">
        <v>16.0</v>
      </c>
      <c r="H1159" s="1">
        <v>8.0</v>
      </c>
      <c r="I1159" s="1" t="s">
        <v>22</v>
      </c>
      <c r="J1159" s="1">
        <v>0.286</v>
      </c>
      <c r="K1159" s="1">
        <v>0.002</v>
      </c>
      <c r="L1159" s="6" t="str">
        <f>if(J1159&gt;QUARTILE!$B$3, "TOP", if(J1159&lt;QUARTILE!$B$4, "BOTTOM", 0))</f>
        <v>BOTTOM</v>
      </c>
      <c r="M1159" s="6">
        <f t="shared" si="1"/>
        <v>2</v>
      </c>
      <c r="N1159" s="6" t="str">
        <f t="shared" si="2"/>
        <v>Gen X</v>
      </c>
      <c r="O1159" s="6" t="str">
        <f t="shared" si="3"/>
        <v>Low Income</v>
      </c>
    </row>
    <row r="1160" hidden="1">
      <c r="A1160" s="1">
        <v>101158.0</v>
      </c>
      <c r="B1160" s="1">
        <v>28.0</v>
      </c>
      <c r="C1160" s="1">
        <v>36000.0</v>
      </c>
      <c r="D1160" s="1" t="s">
        <v>24</v>
      </c>
      <c r="E1160" s="1">
        <v>46743.58</v>
      </c>
      <c r="F1160" s="1">
        <v>3.0</v>
      </c>
      <c r="G1160" s="1">
        <v>26.0</v>
      </c>
      <c r="H1160" s="1">
        <v>21.0</v>
      </c>
      <c r="I1160" s="1" t="s">
        <v>26</v>
      </c>
      <c r="J1160" s="1">
        <v>0.315</v>
      </c>
      <c r="K1160" s="1">
        <v>0.292</v>
      </c>
      <c r="L1160" s="6">
        <f>if(J1160&gt;QUARTILE!$B$3, "TOP", if(J1160&lt;QUARTILE!$B$4, "BOTTOM", 0))</f>
        <v>0</v>
      </c>
      <c r="M1160" s="6">
        <f t="shared" si="1"/>
        <v>3</v>
      </c>
      <c r="N1160" s="6" t="str">
        <f t="shared" si="2"/>
        <v>Millenial</v>
      </c>
      <c r="O1160" s="6" t="str">
        <f t="shared" si="3"/>
        <v>Low Income</v>
      </c>
    </row>
    <row r="1161" hidden="1">
      <c r="A1161" s="1">
        <v>101159.0</v>
      </c>
      <c r="B1161" s="1">
        <v>71.0</v>
      </c>
      <c r="C1161" s="1">
        <v>27000.0</v>
      </c>
      <c r="D1161" s="1" t="s">
        <v>23</v>
      </c>
      <c r="E1161" s="1">
        <v>5256.69</v>
      </c>
      <c r="F1161" s="1">
        <v>5.0</v>
      </c>
      <c r="G1161" s="1">
        <v>19.0</v>
      </c>
      <c r="H1161" s="1">
        <v>7.0</v>
      </c>
      <c r="I1161" s="1" t="s">
        <v>22</v>
      </c>
      <c r="J1161" s="1">
        <v>0.733</v>
      </c>
      <c r="K1161" s="1">
        <v>0.0</v>
      </c>
      <c r="L1161" s="6">
        <f>if(J1161&gt;QUARTILE!$B$3, "TOP", if(J1161&lt;QUARTILE!$B$4, "BOTTOM", 0))</f>
        <v>0</v>
      </c>
      <c r="M1161" s="6">
        <f t="shared" si="1"/>
        <v>2</v>
      </c>
      <c r="N1161" s="6" t="str">
        <f t="shared" si="2"/>
        <v>Baby Boomer</v>
      </c>
      <c r="O1161" s="6" t="str">
        <f t="shared" si="3"/>
        <v>Low Income</v>
      </c>
    </row>
    <row r="1162" hidden="1">
      <c r="A1162" s="1">
        <v>101160.0</v>
      </c>
      <c r="B1162" s="1">
        <v>33.0</v>
      </c>
      <c r="C1162" s="1">
        <v>36000.0</v>
      </c>
      <c r="D1162" s="1" t="s">
        <v>23</v>
      </c>
      <c r="E1162" s="1">
        <v>1799.69</v>
      </c>
      <c r="F1162" s="1">
        <v>3.0</v>
      </c>
      <c r="G1162" s="1">
        <v>25.0</v>
      </c>
      <c r="H1162" s="1">
        <v>9.0</v>
      </c>
      <c r="I1162" s="1" t="s">
        <v>22</v>
      </c>
      <c r="J1162" s="1">
        <v>0.867</v>
      </c>
      <c r="K1162" s="1">
        <v>0.676</v>
      </c>
      <c r="L1162" s="6" t="str">
        <f>if(J1162&gt;QUARTILE!$B$3, "TOP", if(J1162&lt;QUARTILE!$B$4, "BOTTOM", 0))</f>
        <v>TOP</v>
      </c>
      <c r="M1162" s="6">
        <f t="shared" si="1"/>
        <v>2</v>
      </c>
      <c r="N1162" s="6" t="str">
        <f t="shared" si="2"/>
        <v>Gen X</v>
      </c>
      <c r="O1162" s="6" t="str">
        <f t="shared" si="3"/>
        <v>Low Income</v>
      </c>
    </row>
    <row r="1163" hidden="1">
      <c r="A1163" s="1">
        <v>101161.0</v>
      </c>
      <c r="B1163" s="1">
        <v>25.0</v>
      </c>
      <c r="C1163" s="1">
        <v>38000.0</v>
      </c>
      <c r="D1163" s="1" t="s">
        <v>27</v>
      </c>
      <c r="E1163" s="1">
        <v>1141.27</v>
      </c>
      <c r="F1163" s="1">
        <v>3.0</v>
      </c>
      <c r="G1163" s="1">
        <v>20.0</v>
      </c>
      <c r="H1163" s="1">
        <v>18.0</v>
      </c>
      <c r="I1163" s="1" t="s">
        <v>18</v>
      </c>
      <c r="J1163" s="1">
        <v>0.754</v>
      </c>
      <c r="K1163" s="1">
        <v>0.016</v>
      </c>
      <c r="L1163" s="6">
        <f>if(J1163&gt;QUARTILE!$B$3, "TOP", if(J1163&lt;QUARTILE!$B$4, "BOTTOM", 0))</f>
        <v>0</v>
      </c>
      <c r="M1163" s="6">
        <f t="shared" si="1"/>
        <v>1</v>
      </c>
      <c r="N1163" s="6" t="str">
        <f t="shared" si="2"/>
        <v>Millenial</v>
      </c>
      <c r="O1163" s="6" t="str">
        <f t="shared" si="3"/>
        <v>Low Income</v>
      </c>
    </row>
    <row r="1164" hidden="1">
      <c r="A1164" s="1">
        <v>101162.0</v>
      </c>
      <c r="B1164" s="1">
        <v>21.0</v>
      </c>
      <c r="C1164" s="1">
        <v>70000.0</v>
      </c>
      <c r="D1164" s="1" t="s">
        <v>17</v>
      </c>
      <c r="E1164" s="1">
        <v>42049.15</v>
      </c>
      <c r="F1164" s="1">
        <v>3.0</v>
      </c>
      <c r="G1164" s="1">
        <v>18.0</v>
      </c>
      <c r="H1164" s="1">
        <v>15.0</v>
      </c>
      <c r="I1164" s="1" t="s">
        <v>18</v>
      </c>
      <c r="J1164" s="1">
        <v>0.344</v>
      </c>
      <c r="K1164" s="1">
        <v>0.873</v>
      </c>
      <c r="L1164" s="6">
        <f>if(J1164&gt;QUARTILE!$B$3, "TOP", if(J1164&lt;QUARTILE!$B$4, "BOTTOM", 0))</f>
        <v>0</v>
      </c>
      <c r="M1164" s="6">
        <f t="shared" si="1"/>
        <v>1</v>
      </c>
      <c r="N1164" s="6" t="str">
        <f t="shared" si="2"/>
        <v>Millenial</v>
      </c>
      <c r="O1164" s="6" t="str">
        <f t="shared" si="3"/>
        <v>Medium Income</v>
      </c>
    </row>
    <row r="1165" hidden="1">
      <c r="A1165" s="1">
        <v>101163.0</v>
      </c>
      <c r="B1165" s="1">
        <v>57.0</v>
      </c>
      <c r="C1165" s="1">
        <v>20000.0</v>
      </c>
      <c r="D1165" s="1" t="s">
        <v>25</v>
      </c>
      <c r="E1165" s="1">
        <v>72452.14</v>
      </c>
      <c r="F1165" s="1">
        <v>3.0</v>
      </c>
      <c r="G1165" s="1">
        <v>11.0</v>
      </c>
      <c r="H1165" s="1">
        <v>4.0</v>
      </c>
      <c r="I1165" s="1" t="s">
        <v>18</v>
      </c>
      <c r="J1165" s="1">
        <v>0.954</v>
      </c>
      <c r="K1165" s="1">
        <v>0.781</v>
      </c>
      <c r="L1165" s="6" t="str">
        <f>if(J1165&gt;QUARTILE!$B$3, "TOP", if(J1165&lt;QUARTILE!$B$4, "BOTTOM", 0))</f>
        <v>TOP</v>
      </c>
      <c r="M1165" s="6">
        <f t="shared" si="1"/>
        <v>1</v>
      </c>
      <c r="N1165" s="6" t="str">
        <f t="shared" si="2"/>
        <v>Gen X</v>
      </c>
      <c r="O1165" s="6" t="str">
        <f t="shared" si="3"/>
        <v>Low Income</v>
      </c>
    </row>
    <row r="1166" hidden="1">
      <c r="A1166" s="1">
        <v>101164.0</v>
      </c>
      <c r="B1166" s="1">
        <v>21.0</v>
      </c>
      <c r="C1166" s="1">
        <v>9000.0</v>
      </c>
      <c r="D1166" s="1" t="s">
        <v>31</v>
      </c>
      <c r="E1166" s="1">
        <v>7205.82</v>
      </c>
      <c r="F1166" s="1">
        <v>3.0</v>
      </c>
      <c r="G1166" s="1">
        <v>25.0</v>
      </c>
      <c r="H1166" s="1">
        <v>18.0</v>
      </c>
      <c r="I1166" s="1" t="s">
        <v>22</v>
      </c>
      <c r="J1166" s="1">
        <v>0.828</v>
      </c>
      <c r="K1166" s="1">
        <v>0.815</v>
      </c>
      <c r="L1166" s="6" t="str">
        <f>if(J1166&gt;QUARTILE!$B$3, "TOP", if(J1166&lt;QUARTILE!$B$4, "BOTTOM", 0))</f>
        <v>TOP</v>
      </c>
      <c r="M1166" s="6">
        <f t="shared" si="1"/>
        <v>2</v>
      </c>
      <c r="N1166" s="6" t="str">
        <f t="shared" si="2"/>
        <v>Millenial</v>
      </c>
      <c r="O1166" s="6" t="str">
        <f t="shared" si="3"/>
        <v>Low Income</v>
      </c>
    </row>
    <row r="1167" hidden="1">
      <c r="A1167" s="1">
        <v>101165.0</v>
      </c>
      <c r="B1167" s="1">
        <v>73.0</v>
      </c>
      <c r="C1167" s="1">
        <v>26000.0</v>
      </c>
      <c r="D1167" s="1" t="s">
        <v>23</v>
      </c>
      <c r="E1167" s="1">
        <v>23651.66</v>
      </c>
      <c r="F1167" s="1">
        <v>3.0</v>
      </c>
      <c r="G1167" s="1">
        <v>26.0</v>
      </c>
      <c r="H1167" s="1">
        <v>10.0</v>
      </c>
      <c r="I1167" s="1" t="s">
        <v>22</v>
      </c>
      <c r="J1167" s="1">
        <v>0.147</v>
      </c>
      <c r="K1167" s="1">
        <v>0.812</v>
      </c>
      <c r="L1167" s="6" t="str">
        <f>if(J1167&gt;QUARTILE!$B$3, "TOP", if(J1167&lt;QUARTILE!$B$4, "BOTTOM", 0))</f>
        <v>BOTTOM</v>
      </c>
      <c r="M1167" s="6">
        <f t="shared" si="1"/>
        <v>2</v>
      </c>
      <c r="N1167" s="6" t="str">
        <f t="shared" si="2"/>
        <v>Baby Boomer</v>
      </c>
      <c r="O1167" s="6" t="str">
        <f t="shared" si="3"/>
        <v>Low Income</v>
      </c>
    </row>
    <row r="1168" hidden="1">
      <c r="A1168" s="1">
        <v>101166.0</v>
      </c>
      <c r="B1168" s="1">
        <v>42.0</v>
      </c>
      <c r="C1168" s="1">
        <v>15000.0</v>
      </c>
      <c r="D1168" s="1" t="s">
        <v>23</v>
      </c>
      <c r="E1168" s="1">
        <v>179.05</v>
      </c>
      <c r="F1168" s="1">
        <v>2.0</v>
      </c>
      <c r="G1168" s="1">
        <v>21.0</v>
      </c>
      <c r="H1168" s="1">
        <v>15.0</v>
      </c>
      <c r="I1168" s="1" t="s">
        <v>22</v>
      </c>
      <c r="J1168" s="1">
        <v>0.542</v>
      </c>
      <c r="K1168" s="1">
        <v>0.834</v>
      </c>
      <c r="L1168" s="6">
        <f>if(J1168&gt;QUARTILE!$B$3, "TOP", if(J1168&lt;QUARTILE!$B$4, "BOTTOM", 0))</f>
        <v>0</v>
      </c>
      <c r="M1168" s="6">
        <f t="shared" si="1"/>
        <v>2</v>
      </c>
      <c r="N1168" s="6" t="str">
        <f t="shared" si="2"/>
        <v>Gen X</v>
      </c>
      <c r="O1168" s="6" t="str">
        <f t="shared" si="3"/>
        <v>Low Income</v>
      </c>
    </row>
    <row r="1169" hidden="1">
      <c r="A1169" s="1">
        <v>101167.0</v>
      </c>
      <c r="B1169" s="1">
        <v>20.0</v>
      </c>
      <c r="C1169" s="1">
        <v>12000.0</v>
      </c>
      <c r="D1169" s="1" t="s">
        <v>27</v>
      </c>
      <c r="E1169" s="1">
        <v>4180.66</v>
      </c>
      <c r="F1169" s="1">
        <v>5.0</v>
      </c>
      <c r="G1169" s="1">
        <v>8.0</v>
      </c>
      <c r="H1169" s="1">
        <v>20.0</v>
      </c>
      <c r="I1169" s="1" t="s">
        <v>18</v>
      </c>
      <c r="J1169" s="1">
        <v>0.688</v>
      </c>
      <c r="K1169" s="1">
        <v>0.384</v>
      </c>
      <c r="L1169" s="6">
        <f>if(J1169&gt;QUARTILE!$B$3, "TOP", if(J1169&lt;QUARTILE!$B$4, "BOTTOM", 0))</f>
        <v>0</v>
      </c>
      <c r="M1169" s="6">
        <f t="shared" si="1"/>
        <v>1</v>
      </c>
      <c r="N1169" s="6" t="str">
        <f t="shared" si="2"/>
        <v>Millenial</v>
      </c>
      <c r="O1169" s="6" t="str">
        <f t="shared" si="3"/>
        <v>Low Income</v>
      </c>
    </row>
    <row r="1170" hidden="1">
      <c r="A1170" s="1">
        <v>101168.0</v>
      </c>
      <c r="B1170" s="1">
        <v>49.0</v>
      </c>
      <c r="C1170" s="1">
        <v>23000.0</v>
      </c>
      <c r="D1170" s="1" t="s">
        <v>25</v>
      </c>
      <c r="E1170" s="1">
        <v>23376.9</v>
      </c>
      <c r="F1170" s="1">
        <v>1.0</v>
      </c>
      <c r="G1170" s="1">
        <v>25.0</v>
      </c>
      <c r="H1170" s="1">
        <v>11.0</v>
      </c>
      <c r="I1170" s="1" t="s">
        <v>18</v>
      </c>
      <c r="J1170" s="1">
        <v>0.457</v>
      </c>
      <c r="K1170" s="1">
        <v>0.792</v>
      </c>
      <c r="L1170" s="6">
        <f>if(J1170&gt;QUARTILE!$B$3, "TOP", if(J1170&lt;QUARTILE!$B$4, "BOTTOM", 0))</f>
        <v>0</v>
      </c>
      <c r="M1170" s="6">
        <f t="shared" si="1"/>
        <v>1</v>
      </c>
      <c r="N1170" s="6" t="str">
        <f t="shared" si="2"/>
        <v>Gen X</v>
      </c>
      <c r="O1170" s="6" t="str">
        <f t="shared" si="3"/>
        <v>Low Income</v>
      </c>
    </row>
    <row r="1171" hidden="1">
      <c r="A1171" s="1">
        <v>101169.0</v>
      </c>
      <c r="B1171" s="1">
        <v>20.0</v>
      </c>
      <c r="C1171" s="1">
        <v>37000.0</v>
      </c>
      <c r="D1171" s="1" t="s">
        <v>23</v>
      </c>
      <c r="E1171" s="1">
        <v>1363.16</v>
      </c>
      <c r="F1171" s="1">
        <v>5.0</v>
      </c>
      <c r="G1171" s="1">
        <v>26.0</v>
      </c>
      <c r="H1171" s="1">
        <v>7.0</v>
      </c>
      <c r="I1171" s="1" t="s">
        <v>22</v>
      </c>
      <c r="J1171" s="1">
        <v>0.939</v>
      </c>
      <c r="K1171" s="1">
        <v>0.317</v>
      </c>
      <c r="L1171" s="6" t="str">
        <f>if(J1171&gt;QUARTILE!$B$3, "TOP", if(J1171&lt;QUARTILE!$B$4, "BOTTOM", 0))</f>
        <v>TOP</v>
      </c>
      <c r="M1171" s="6">
        <f t="shared" si="1"/>
        <v>2</v>
      </c>
      <c r="N1171" s="6" t="str">
        <f t="shared" si="2"/>
        <v>Millenial</v>
      </c>
      <c r="O1171" s="6" t="str">
        <f t="shared" si="3"/>
        <v>Low Income</v>
      </c>
    </row>
    <row r="1172" hidden="1">
      <c r="A1172" s="1">
        <v>101170.0</v>
      </c>
      <c r="B1172" s="1">
        <v>44.0</v>
      </c>
      <c r="C1172" s="1">
        <v>13000.0</v>
      </c>
      <c r="D1172" s="1" t="s">
        <v>25</v>
      </c>
      <c r="E1172" s="1">
        <v>12641.42</v>
      </c>
      <c r="F1172" s="1">
        <v>4.0</v>
      </c>
      <c r="G1172" s="1">
        <v>20.0</v>
      </c>
      <c r="H1172" s="1">
        <v>5.0</v>
      </c>
      <c r="I1172" s="1" t="s">
        <v>22</v>
      </c>
      <c r="J1172" s="1">
        <v>0.579</v>
      </c>
      <c r="K1172" s="1">
        <v>0.798</v>
      </c>
      <c r="L1172" s="6">
        <f>if(J1172&gt;QUARTILE!$B$3, "TOP", if(J1172&lt;QUARTILE!$B$4, "BOTTOM", 0))</f>
        <v>0</v>
      </c>
      <c r="M1172" s="6">
        <f t="shared" si="1"/>
        <v>2</v>
      </c>
      <c r="N1172" s="6" t="str">
        <f t="shared" si="2"/>
        <v>Gen X</v>
      </c>
      <c r="O1172" s="6" t="str">
        <f t="shared" si="3"/>
        <v>Low Income</v>
      </c>
    </row>
    <row r="1173" hidden="1">
      <c r="A1173" s="1">
        <v>101171.0</v>
      </c>
      <c r="B1173" s="1">
        <v>46.0</v>
      </c>
      <c r="C1173" s="1">
        <v>47000.0</v>
      </c>
      <c r="D1173" s="1" t="s">
        <v>23</v>
      </c>
      <c r="E1173" s="1">
        <v>21728.73</v>
      </c>
      <c r="F1173" s="1">
        <v>4.0</v>
      </c>
      <c r="G1173" s="1">
        <v>23.0</v>
      </c>
      <c r="H1173" s="1">
        <v>9.0</v>
      </c>
      <c r="I1173" s="1" t="s">
        <v>22</v>
      </c>
      <c r="J1173" s="1">
        <v>0.172</v>
      </c>
      <c r="K1173" s="1">
        <v>0.568</v>
      </c>
      <c r="L1173" s="6" t="str">
        <f>if(J1173&gt;QUARTILE!$B$3, "TOP", if(J1173&lt;QUARTILE!$B$4, "BOTTOM", 0))</f>
        <v>BOTTOM</v>
      </c>
      <c r="M1173" s="6">
        <f t="shared" si="1"/>
        <v>2</v>
      </c>
      <c r="N1173" s="6" t="str">
        <f t="shared" si="2"/>
        <v>Gen X</v>
      </c>
      <c r="O1173" s="6" t="str">
        <f t="shared" si="3"/>
        <v>Medium Income</v>
      </c>
    </row>
    <row r="1174" hidden="1">
      <c r="A1174" s="1">
        <v>101172.0</v>
      </c>
      <c r="B1174" s="1">
        <v>49.0</v>
      </c>
      <c r="C1174" s="1">
        <v>12000.0</v>
      </c>
      <c r="D1174" s="1" t="s">
        <v>27</v>
      </c>
      <c r="E1174" s="1">
        <v>29045.11</v>
      </c>
      <c r="F1174" s="1">
        <v>5.0</v>
      </c>
      <c r="G1174" s="1">
        <v>21.0</v>
      </c>
      <c r="H1174" s="1">
        <v>11.0</v>
      </c>
      <c r="I1174" s="1" t="s">
        <v>22</v>
      </c>
      <c r="J1174" s="1">
        <v>0.53</v>
      </c>
      <c r="K1174" s="1">
        <v>0.308</v>
      </c>
      <c r="L1174" s="6">
        <f>if(J1174&gt;QUARTILE!$B$3, "TOP", if(J1174&lt;QUARTILE!$B$4, "BOTTOM", 0))</f>
        <v>0</v>
      </c>
      <c r="M1174" s="6">
        <f t="shared" si="1"/>
        <v>2</v>
      </c>
      <c r="N1174" s="6" t="str">
        <f t="shared" si="2"/>
        <v>Gen X</v>
      </c>
      <c r="O1174" s="6" t="str">
        <f t="shared" si="3"/>
        <v>Low Income</v>
      </c>
    </row>
    <row r="1175" hidden="1">
      <c r="A1175" s="1">
        <v>101173.0</v>
      </c>
      <c r="B1175" s="1">
        <v>67.0</v>
      </c>
      <c r="C1175" s="1">
        <v>19000.0</v>
      </c>
      <c r="D1175" s="1" t="s">
        <v>21</v>
      </c>
      <c r="E1175" s="1">
        <v>12095.98</v>
      </c>
      <c r="F1175" s="1">
        <v>3.0</v>
      </c>
      <c r="G1175" s="1">
        <v>16.0</v>
      </c>
      <c r="H1175" s="1">
        <v>6.0</v>
      </c>
      <c r="I1175" s="1" t="s">
        <v>22</v>
      </c>
      <c r="J1175" s="1">
        <v>0.577</v>
      </c>
      <c r="K1175" s="1">
        <v>0.745</v>
      </c>
      <c r="L1175" s="6">
        <f>if(J1175&gt;QUARTILE!$B$3, "TOP", if(J1175&lt;QUARTILE!$B$4, "BOTTOM", 0))</f>
        <v>0</v>
      </c>
      <c r="M1175" s="6">
        <f t="shared" si="1"/>
        <v>2</v>
      </c>
      <c r="N1175" s="6" t="str">
        <f t="shared" si="2"/>
        <v>Baby Boomer</v>
      </c>
      <c r="O1175" s="6" t="str">
        <f t="shared" si="3"/>
        <v>Low Income</v>
      </c>
    </row>
    <row r="1176" hidden="1">
      <c r="A1176" s="1">
        <v>101174.0</v>
      </c>
      <c r="B1176" s="1">
        <v>78.0</v>
      </c>
      <c r="C1176" s="1">
        <v>28000.0</v>
      </c>
      <c r="D1176" s="1" t="s">
        <v>21</v>
      </c>
      <c r="E1176" s="1">
        <v>19900.4</v>
      </c>
      <c r="F1176" s="1">
        <v>2.0</v>
      </c>
      <c r="G1176" s="1">
        <v>25.0</v>
      </c>
      <c r="H1176" s="1">
        <v>2.0</v>
      </c>
      <c r="I1176" s="1" t="s">
        <v>22</v>
      </c>
      <c r="J1176" s="1">
        <v>0.954</v>
      </c>
      <c r="K1176" s="1">
        <v>0.243</v>
      </c>
      <c r="L1176" s="6" t="str">
        <f>if(J1176&gt;QUARTILE!$B$3, "TOP", if(J1176&lt;QUARTILE!$B$4, "BOTTOM", 0))</f>
        <v>TOP</v>
      </c>
      <c r="M1176" s="6">
        <f t="shared" si="1"/>
        <v>2</v>
      </c>
      <c r="N1176" s="6" t="str">
        <f t="shared" si="2"/>
        <v>Baby Boomer</v>
      </c>
      <c r="O1176" s="6" t="str">
        <f t="shared" si="3"/>
        <v>Low Income</v>
      </c>
    </row>
    <row r="1177" hidden="1">
      <c r="A1177" s="1">
        <v>101175.0</v>
      </c>
      <c r="B1177" s="1">
        <v>75.0</v>
      </c>
      <c r="C1177" s="1">
        <v>17000.0</v>
      </c>
      <c r="D1177" s="1" t="s">
        <v>27</v>
      </c>
      <c r="E1177" s="1">
        <v>15512.13</v>
      </c>
      <c r="F1177" s="1">
        <v>1.0</v>
      </c>
      <c r="G1177" s="1">
        <v>17.0</v>
      </c>
      <c r="H1177" s="1">
        <v>6.0</v>
      </c>
      <c r="I1177" s="1" t="s">
        <v>22</v>
      </c>
      <c r="J1177" s="1">
        <v>0.422</v>
      </c>
      <c r="K1177" s="1">
        <v>0.965</v>
      </c>
      <c r="L1177" s="6">
        <f>if(J1177&gt;QUARTILE!$B$3, "TOP", if(J1177&lt;QUARTILE!$B$4, "BOTTOM", 0))</f>
        <v>0</v>
      </c>
      <c r="M1177" s="6">
        <f t="shared" si="1"/>
        <v>2</v>
      </c>
      <c r="N1177" s="6" t="str">
        <f t="shared" si="2"/>
        <v>Baby Boomer</v>
      </c>
      <c r="O1177" s="6" t="str">
        <f t="shared" si="3"/>
        <v>Low Income</v>
      </c>
    </row>
    <row r="1178" hidden="1">
      <c r="A1178" s="1">
        <v>101176.0</v>
      </c>
      <c r="B1178" s="1">
        <v>68.0</v>
      </c>
      <c r="C1178" s="1">
        <v>8000.0</v>
      </c>
      <c r="D1178" s="1" t="s">
        <v>25</v>
      </c>
      <c r="E1178" s="1">
        <v>1074.47</v>
      </c>
      <c r="F1178" s="1">
        <v>3.0</v>
      </c>
      <c r="G1178" s="1">
        <v>21.0</v>
      </c>
      <c r="H1178" s="1">
        <v>2.0</v>
      </c>
      <c r="I1178" s="1" t="s">
        <v>22</v>
      </c>
      <c r="J1178" s="1">
        <v>0.943</v>
      </c>
      <c r="K1178" s="1">
        <v>0.665</v>
      </c>
      <c r="L1178" s="6" t="str">
        <f>if(J1178&gt;QUARTILE!$B$3, "TOP", if(J1178&lt;QUARTILE!$B$4, "BOTTOM", 0))</f>
        <v>TOP</v>
      </c>
      <c r="M1178" s="6">
        <f t="shared" si="1"/>
        <v>2</v>
      </c>
      <c r="N1178" s="6" t="str">
        <f t="shared" si="2"/>
        <v>Baby Boomer</v>
      </c>
      <c r="O1178" s="6" t="str">
        <f t="shared" si="3"/>
        <v>Low Income</v>
      </c>
    </row>
    <row r="1179" hidden="1">
      <c r="A1179" s="1">
        <v>101177.0</v>
      </c>
      <c r="B1179" s="1">
        <v>36.0</v>
      </c>
      <c r="C1179" s="1">
        <v>38000.0</v>
      </c>
      <c r="D1179" s="1" t="s">
        <v>25</v>
      </c>
      <c r="E1179" s="1">
        <v>27158.39</v>
      </c>
      <c r="F1179" s="1">
        <v>5.0</v>
      </c>
      <c r="G1179" s="1">
        <v>21.0</v>
      </c>
      <c r="H1179" s="1">
        <v>7.0</v>
      </c>
      <c r="I1179" s="1" t="s">
        <v>22</v>
      </c>
      <c r="J1179" s="1">
        <v>0.37</v>
      </c>
      <c r="K1179" s="1">
        <v>0.351</v>
      </c>
      <c r="L1179" s="6">
        <f>if(J1179&gt;QUARTILE!$B$3, "TOP", if(J1179&lt;QUARTILE!$B$4, "BOTTOM", 0))</f>
        <v>0</v>
      </c>
      <c r="M1179" s="6">
        <f t="shared" si="1"/>
        <v>2</v>
      </c>
      <c r="N1179" s="6" t="str">
        <f t="shared" si="2"/>
        <v>Gen X</v>
      </c>
      <c r="O1179" s="6" t="str">
        <f t="shared" si="3"/>
        <v>Low Income</v>
      </c>
    </row>
    <row r="1180" hidden="1">
      <c r="A1180" s="1">
        <v>101178.0</v>
      </c>
      <c r="B1180" s="1">
        <v>38.0</v>
      </c>
      <c r="C1180" s="1">
        <v>15000.0</v>
      </c>
      <c r="D1180" s="1" t="s">
        <v>23</v>
      </c>
      <c r="E1180" s="1">
        <v>3783.59</v>
      </c>
      <c r="F1180" s="1">
        <v>5.0</v>
      </c>
      <c r="G1180" s="1">
        <v>19.0</v>
      </c>
      <c r="H1180" s="1">
        <v>4.0</v>
      </c>
      <c r="I1180" s="1" t="s">
        <v>22</v>
      </c>
      <c r="J1180" s="1">
        <v>0.502</v>
      </c>
      <c r="K1180" s="1">
        <v>0.501</v>
      </c>
      <c r="L1180" s="6">
        <f>if(J1180&gt;QUARTILE!$B$3, "TOP", if(J1180&lt;QUARTILE!$B$4, "BOTTOM", 0))</f>
        <v>0</v>
      </c>
      <c r="M1180" s="6">
        <f t="shared" si="1"/>
        <v>2</v>
      </c>
      <c r="N1180" s="6" t="str">
        <f t="shared" si="2"/>
        <v>Gen X</v>
      </c>
      <c r="O1180" s="6" t="str">
        <f t="shared" si="3"/>
        <v>Low Income</v>
      </c>
    </row>
    <row r="1181" hidden="1">
      <c r="A1181" s="1">
        <v>101179.0</v>
      </c>
      <c r="B1181" s="1">
        <v>22.0</v>
      </c>
      <c r="C1181" s="1">
        <v>34000.0</v>
      </c>
      <c r="D1181" s="1" t="s">
        <v>25</v>
      </c>
      <c r="E1181" s="1">
        <v>646.45</v>
      </c>
      <c r="F1181" s="1">
        <v>2.0</v>
      </c>
      <c r="G1181" s="1">
        <v>17.0</v>
      </c>
      <c r="H1181" s="1">
        <v>13.0</v>
      </c>
      <c r="I1181" s="1" t="s">
        <v>22</v>
      </c>
      <c r="J1181" s="1">
        <v>0.725</v>
      </c>
      <c r="K1181" s="1">
        <v>0.738</v>
      </c>
      <c r="L1181" s="6">
        <f>if(J1181&gt;QUARTILE!$B$3, "TOP", if(J1181&lt;QUARTILE!$B$4, "BOTTOM", 0))</f>
        <v>0</v>
      </c>
      <c r="M1181" s="6">
        <f t="shared" si="1"/>
        <v>2</v>
      </c>
      <c r="N1181" s="6" t="str">
        <f t="shared" si="2"/>
        <v>Millenial</v>
      </c>
      <c r="O1181" s="6" t="str">
        <f t="shared" si="3"/>
        <v>Low Income</v>
      </c>
    </row>
    <row r="1182" hidden="1">
      <c r="A1182" s="1">
        <v>101180.0</v>
      </c>
      <c r="B1182" s="1">
        <v>35.0</v>
      </c>
      <c r="C1182" s="1">
        <v>10000.0</v>
      </c>
      <c r="D1182" s="1" t="s">
        <v>23</v>
      </c>
      <c r="E1182" s="1">
        <v>11999.25</v>
      </c>
      <c r="F1182" s="1">
        <v>2.0</v>
      </c>
      <c r="G1182" s="1">
        <v>20.0</v>
      </c>
      <c r="H1182" s="1">
        <v>11.0</v>
      </c>
      <c r="I1182" s="1" t="s">
        <v>22</v>
      </c>
      <c r="J1182" s="1">
        <v>0.936</v>
      </c>
      <c r="K1182" s="1">
        <v>0.797</v>
      </c>
      <c r="L1182" s="6" t="str">
        <f>if(J1182&gt;QUARTILE!$B$3, "TOP", if(J1182&lt;QUARTILE!$B$4, "BOTTOM", 0))</f>
        <v>TOP</v>
      </c>
      <c r="M1182" s="6">
        <f t="shared" si="1"/>
        <v>2</v>
      </c>
      <c r="N1182" s="6" t="str">
        <f t="shared" si="2"/>
        <v>Gen X</v>
      </c>
      <c r="O1182" s="6" t="str">
        <f t="shared" si="3"/>
        <v>Low Income</v>
      </c>
    </row>
    <row r="1183" hidden="1">
      <c r="A1183" s="1">
        <v>101181.0</v>
      </c>
      <c r="B1183" s="1">
        <v>45.0</v>
      </c>
      <c r="C1183" s="1">
        <v>11000.0</v>
      </c>
      <c r="D1183" s="1" t="s">
        <v>17</v>
      </c>
      <c r="E1183" s="1">
        <v>40144.29</v>
      </c>
      <c r="F1183" s="1">
        <v>5.0</v>
      </c>
      <c r="G1183" s="1">
        <v>24.0</v>
      </c>
      <c r="H1183" s="1">
        <v>7.0</v>
      </c>
      <c r="I1183" s="1" t="s">
        <v>18</v>
      </c>
      <c r="J1183" s="1">
        <v>0.874</v>
      </c>
      <c r="K1183" s="1">
        <v>0.825</v>
      </c>
      <c r="L1183" s="6" t="str">
        <f>if(J1183&gt;QUARTILE!$B$3, "TOP", if(J1183&lt;QUARTILE!$B$4, "BOTTOM", 0))</f>
        <v>TOP</v>
      </c>
      <c r="M1183" s="6">
        <f t="shared" si="1"/>
        <v>1</v>
      </c>
      <c r="N1183" s="6" t="str">
        <f t="shared" si="2"/>
        <v>Gen X</v>
      </c>
      <c r="O1183" s="6" t="str">
        <f t="shared" si="3"/>
        <v>Low Income</v>
      </c>
    </row>
    <row r="1184" hidden="1">
      <c r="A1184" s="1">
        <v>101182.0</v>
      </c>
      <c r="B1184" s="1">
        <v>59.0</v>
      </c>
      <c r="C1184" s="1">
        <v>37000.0</v>
      </c>
      <c r="D1184" s="1" t="s">
        <v>21</v>
      </c>
      <c r="E1184" s="1">
        <v>3269.9</v>
      </c>
      <c r="F1184" s="1">
        <v>3.0</v>
      </c>
      <c r="G1184" s="1">
        <v>32.0</v>
      </c>
      <c r="H1184" s="1">
        <v>5.0</v>
      </c>
      <c r="I1184" s="1" t="s">
        <v>22</v>
      </c>
      <c r="J1184" s="1">
        <v>0.155</v>
      </c>
      <c r="K1184" s="1">
        <v>0.209</v>
      </c>
      <c r="L1184" s="6" t="str">
        <f>if(J1184&gt;QUARTILE!$B$3, "TOP", if(J1184&lt;QUARTILE!$B$4, "BOTTOM", 0))</f>
        <v>BOTTOM</v>
      </c>
      <c r="M1184" s="6">
        <f t="shared" si="1"/>
        <v>2</v>
      </c>
      <c r="N1184" s="6" t="str">
        <f t="shared" si="2"/>
        <v>Gen X</v>
      </c>
      <c r="O1184" s="6" t="str">
        <f t="shared" si="3"/>
        <v>Low Income</v>
      </c>
    </row>
    <row r="1185" hidden="1">
      <c r="A1185" s="1">
        <v>101183.0</v>
      </c>
      <c r="B1185" s="1">
        <v>78.0</v>
      </c>
      <c r="C1185" s="1">
        <v>27000.0</v>
      </c>
      <c r="D1185" s="1" t="s">
        <v>25</v>
      </c>
      <c r="E1185" s="1">
        <v>258.82</v>
      </c>
      <c r="F1185" s="1">
        <v>3.0</v>
      </c>
      <c r="G1185" s="1">
        <v>17.0</v>
      </c>
      <c r="H1185" s="1">
        <v>3.0</v>
      </c>
      <c r="I1185" s="1" t="s">
        <v>22</v>
      </c>
      <c r="J1185" s="1">
        <v>0.244</v>
      </c>
      <c r="K1185" s="1">
        <v>0.504</v>
      </c>
      <c r="L1185" s="6" t="str">
        <f>if(J1185&gt;QUARTILE!$B$3, "TOP", if(J1185&lt;QUARTILE!$B$4, "BOTTOM", 0))</f>
        <v>BOTTOM</v>
      </c>
      <c r="M1185" s="6">
        <f t="shared" si="1"/>
        <v>2</v>
      </c>
      <c r="N1185" s="6" t="str">
        <f t="shared" si="2"/>
        <v>Baby Boomer</v>
      </c>
      <c r="O1185" s="6" t="str">
        <f t="shared" si="3"/>
        <v>Low Income</v>
      </c>
    </row>
    <row r="1186" hidden="1">
      <c r="A1186" s="1">
        <v>101184.0</v>
      </c>
      <c r="B1186" s="1">
        <v>39.0</v>
      </c>
      <c r="C1186" s="1">
        <v>17000.0</v>
      </c>
      <c r="D1186" s="1" t="s">
        <v>27</v>
      </c>
      <c r="E1186" s="1">
        <v>2330.21</v>
      </c>
      <c r="F1186" s="1">
        <v>3.0</v>
      </c>
      <c r="G1186" s="1">
        <v>12.0</v>
      </c>
      <c r="H1186" s="1">
        <v>13.0</v>
      </c>
      <c r="I1186" s="1" t="s">
        <v>22</v>
      </c>
      <c r="J1186" s="1">
        <v>0.068</v>
      </c>
      <c r="K1186" s="1">
        <v>0.091</v>
      </c>
      <c r="L1186" s="6" t="str">
        <f>if(J1186&gt;QUARTILE!$B$3, "TOP", if(J1186&lt;QUARTILE!$B$4, "BOTTOM", 0))</f>
        <v>BOTTOM</v>
      </c>
      <c r="M1186" s="6">
        <f t="shared" si="1"/>
        <v>2</v>
      </c>
      <c r="N1186" s="6" t="str">
        <f t="shared" si="2"/>
        <v>Gen X</v>
      </c>
      <c r="O1186" s="6" t="str">
        <f t="shared" si="3"/>
        <v>Low Income</v>
      </c>
    </row>
    <row r="1187" hidden="1">
      <c r="A1187" s="1">
        <v>101185.0</v>
      </c>
      <c r="B1187" s="1">
        <v>38.0</v>
      </c>
      <c r="C1187" s="1">
        <v>27000.0</v>
      </c>
      <c r="D1187" s="1" t="s">
        <v>23</v>
      </c>
      <c r="E1187" s="1">
        <v>9040.42</v>
      </c>
      <c r="F1187" s="1">
        <v>1.0</v>
      </c>
      <c r="G1187" s="1">
        <v>14.0</v>
      </c>
      <c r="H1187" s="1">
        <v>9.0</v>
      </c>
      <c r="I1187" s="1" t="s">
        <v>22</v>
      </c>
      <c r="J1187" s="1">
        <v>0.671</v>
      </c>
      <c r="K1187" s="1">
        <v>0.082</v>
      </c>
      <c r="L1187" s="6">
        <f>if(J1187&gt;QUARTILE!$B$3, "TOP", if(J1187&lt;QUARTILE!$B$4, "BOTTOM", 0))</f>
        <v>0</v>
      </c>
      <c r="M1187" s="6">
        <f t="shared" si="1"/>
        <v>2</v>
      </c>
      <c r="N1187" s="6" t="str">
        <f t="shared" si="2"/>
        <v>Gen X</v>
      </c>
      <c r="O1187" s="6" t="str">
        <f t="shared" si="3"/>
        <v>Low Income</v>
      </c>
    </row>
    <row r="1188" hidden="1">
      <c r="A1188" s="1">
        <v>101186.0</v>
      </c>
      <c r="B1188" s="1">
        <v>23.0</v>
      </c>
      <c r="C1188" s="1">
        <v>12000.0</v>
      </c>
      <c r="D1188" s="1" t="s">
        <v>27</v>
      </c>
      <c r="E1188" s="1">
        <v>17358.2</v>
      </c>
      <c r="F1188" s="1">
        <v>1.0</v>
      </c>
      <c r="G1188" s="1">
        <v>24.0</v>
      </c>
      <c r="H1188" s="1">
        <v>16.0</v>
      </c>
      <c r="I1188" s="1" t="s">
        <v>18</v>
      </c>
      <c r="J1188" s="1">
        <v>0.44</v>
      </c>
      <c r="K1188" s="1">
        <v>0.104</v>
      </c>
      <c r="L1188" s="6">
        <f>if(J1188&gt;QUARTILE!$B$3, "TOP", if(J1188&lt;QUARTILE!$B$4, "BOTTOM", 0))</f>
        <v>0</v>
      </c>
      <c r="M1188" s="6">
        <f t="shared" si="1"/>
        <v>1</v>
      </c>
      <c r="N1188" s="6" t="str">
        <f t="shared" si="2"/>
        <v>Millenial</v>
      </c>
      <c r="O1188" s="6" t="str">
        <f t="shared" si="3"/>
        <v>Low Income</v>
      </c>
    </row>
    <row r="1189" hidden="1">
      <c r="A1189" s="1">
        <v>101187.0</v>
      </c>
      <c r="B1189" s="1">
        <v>18.0</v>
      </c>
      <c r="C1189" s="1">
        <v>24000.0</v>
      </c>
      <c r="D1189" s="1" t="s">
        <v>27</v>
      </c>
      <c r="E1189" s="1">
        <v>4288.93</v>
      </c>
      <c r="F1189" s="1">
        <v>3.0</v>
      </c>
      <c r="G1189" s="1">
        <v>25.0</v>
      </c>
      <c r="H1189" s="1">
        <v>14.0</v>
      </c>
      <c r="I1189" s="1" t="s">
        <v>18</v>
      </c>
      <c r="J1189" s="1">
        <v>0.876</v>
      </c>
      <c r="K1189" s="1">
        <v>0.26</v>
      </c>
      <c r="L1189" s="6" t="str">
        <f>if(J1189&gt;QUARTILE!$B$3, "TOP", if(J1189&lt;QUARTILE!$B$4, "BOTTOM", 0))</f>
        <v>TOP</v>
      </c>
      <c r="M1189" s="6">
        <f t="shared" si="1"/>
        <v>1</v>
      </c>
      <c r="N1189" s="6" t="str">
        <f t="shared" si="2"/>
        <v>Millenial</v>
      </c>
      <c r="O1189" s="6" t="str">
        <f t="shared" si="3"/>
        <v>Low Income</v>
      </c>
    </row>
    <row r="1190" hidden="1">
      <c r="A1190" s="1">
        <v>101188.0</v>
      </c>
      <c r="B1190" s="1">
        <v>22.0</v>
      </c>
      <c r="C1190" s="1">
        <v>24000.0</v>
      </c>
      <c r="D1190" s="1" t="s">
        <v>25</v>
      </c>
      <c r="E1190" s="1">
        <v>32386.13</v>
      </c>
      <c r="F1190" s="1">
        <v>5.0</v>
      </c>
      <c r="G1190" s="1">
        <v>18.0</v>
      </c>
      <c r="H1190" s="1">
        <v>14.0</v>
      </c>
      <c r="I1190" s="1" t="s">
        <v>18</v>
      </c>
      <c r="J1190" s="1">
        <v>1.0</v>
      </c>
      <c r="K1190" s="1">
        <v>0.546</v>
      </c>
      <c r="L1190" s="6" t="str">
        <f>if(J1190&gt;QUARTILE!$B$3, "TOP", if(J1190&lt;QUARTILE!$B$4, "BOTTOM", 0))</f>
        <v>TOP</v>
      </c>
      <c r="M1190" s="6">
        <f t="shared" si="1"/>
        <v>1</v>
      </c>
      <c r="N1190" s="6" t="str">
        <f t="shared" si="2"/>
        <v>Millenial</v>
      </c>
      <c r="O1190" s="6" t="str">
        <f t="shared" si="3"/>
        <v>Low Income</v>
      </c>
    </row>
    <row r="1191" hidden="1">
      <c r="A1191" s="1">
        <v>101189.0</v>
      </c>
      <c r="B1191" s="1">
        <v>58.0</v>
      </c>
      <c r="C1191" s="1">
        <v>18000.0</v>
      </c>
      <c r="D1191" s="1" t="s">
        <v>23</v>
      </c>
      <c r="E1191" s="1">
        <v>27991.41</v>
      </c>
      <c r="F1191" s="1">
        <v>2.0</v>
      </c>
      <c r="G1191" s="1">
        <v>25.0</v>
      </c>
      <c r="H1191" s="1">
        <v>3.0</v>
      </c>
      <c r="I1191" s="1" t="s">
        <v>22</v>
      </c>
      <c r="J1191" s="1">
        <v>0.929</v>
      </c>
      <c r="K1191" s="1">
        <v>0.861</v>
      </c>
      <c r="L1191" s="6" t="str">
        <f>if(J1191&gt;QUARTILE!$B$3, "TOP", if(J1191&lt;QUARTILE!$B$4, "BOTTOM", 0))</f>
        <v>TOP</v>
      </c>
      <c r="M1191" s="6">
        <f t="shared" si="1"/>
        <v>2</v>
      </c>
      <c r="N1191" s="6" t="str">
        <f t="shared" si="2"/>
        <v>Gen X</v>
      </c>
      <c r="O1191" s="6" t="str">
        <f t="shared" si="3"/>
        <v>Low Income</v>
      </c>
    </row>
    <row r="1192" hidden="1">
      <c r="A1192" s="1">
        <v>101190.0</v>
      </c>
      <c r="B1192" s="1">
        <v>29.0</v>
      </c>
      <c r="C1192" s="1">
        <v>13000.0</v>
      </c>
      <c r="D1192" s="1" t="s">
        <v>17</v>
      </c>
      <c r="E1192" s="1">
        <v>23805.58</v>
      </c>
      <c r="F1192" s="1">
        <v>4.0</v>
      </c>
      <c r="G1192" s="1">
        <v>17.0</v>
      </c>
      <c r="H1192" s="1">
        <v>13.0</v>
      </c>
      <c r="I1192" s="1" t="s">
        <v>22</v>
      </c>
      <c r="J1192" s="1">
        <v>0.047</v>
      </c>
      <c r="K1192" s="1">
        <v>0.386</v>
      </c>
      <c r="L1192" s="6" t="str">
        <f>if(J1192&gt;QUARTILE!$B$3, "TOP", if(J1192&lt;QUARTILE!$B$4, "BOTTOM", 0))</f>
        <v>BOTTOM</v>
      </c>
      <c r="M1192" s="6">
        <f t="shared" si="1"/>
        <v>2</v>
      </c>
      <c r="N1192" s="6" t="str">
        <f t="shared" si="2"/>
        <v>Millenial</v>
      </c>
      <c r="O1192" s="6" t="str">
        <f t="shared" si="3"/>
        <v>Low Income</v>
      </c>
    </row>
    <row r="1193" hidden="1">
      <c r="A1193" s="1">
        <v>101191.0</v>
      </c>
      <c r="B1193" s="1">
        <v>43.0</v>
      </c>
      <c r="C1193" s="1">
        <v>23000.0</v>
      </c>
      <c r="D1193" s="1" t="s">
        <v>27</v>
      </c>
      <c r="E1193" s="1">
        <v>13367.91</v>
      </c>
      <c r="F1193" s="1">
        <v>2.0</v>
      </c>
      <c r="G1193" s="1">
        <v>22.0</v>
      </c>
      <c r="H1193" s="1">
        <v>10.0</v>
      </c>
      <c r="I1193" s="1" t="s">
        <v>22</v>
      </c>
      <c r="J1193" s="1">
        <v>0.944</v>
      </c>
      <c r="K1193" s="1">
        <v>0.555</v>
      </c>
      <c r="L1193" s="6" t="str">
        <f>if(J1193&gt;QUARTILE!$B$3, "TOP", if(J1193&lt;QUARTILE!$B$4, "BOTTOM", 0))</f>
        <v>TOP</v>
      </c>
      <c r="M1193" s="6">
        <f t="shared" si="1"/>
        <v>2</v>
      </c>
      <c r="N1193" s="6" t="str">
        <f t="shared" si="2"/>
        <v>Gen X</v>
      </c>
      <c r="O1193" s="6" t="str">
        <f t="shared" si="3"/>
        <v>Low Income</v>
      </c>
    </row>
    <row r="1194" hidden="1">
      <c r="A1194" s="1">
        <v>101192.0</v>
      </c>
      <c r="B1194" s="1">
        <v>63.0</v>
      </c>
      <c r="C1194" s="1">
        <v>21000.0</v>
      </c>
      <c r="D1194" s="1" t="s">
        <v>21</v>
      </c>
      <c r="E1194" s="1">
        <v>9089.44</v>
      </c>
      <c r="F1194" s="1">
        <v>2.0</v>
      </c>
      <c r="G1194" s="1">
        <v>19.0</v>
      </c>
      <c r="H1194" s="1">
        <v>3.0</v>
      </c>
      <c r="I1194" s="1" t="s">
        <v>22</v>
      </c>
      <c r="J1194" s="1">
        <v>0.103</v>
      </c>
      <c r="K1194" s="1">
        <v>0.206</v>
      </c>
      <c r="L1194" s="6" t="str">
        <f>if(J1194&gt;QUARTILE!$B$3, "TOP", if(J1194&lt;QUARTILE!$B$4, "BOTTOM", 0))</f>
        <v>BOTTOM</v>
      </c>
      <c r="M1194" s="6">
        <f t="shared" si="1"/>
        <v>2</v>
      </c>
      <c r="N1194" s="6" t="str">
        <f t="shared" si="2"/>
        <v>Baby Boomer</v>
      </c>
      <c r="O1194" s="6" t="str">
        <f t="shared" si="3"/>
        <v>Low Income</v>
      </c>
    </row>
    <row r="1195" hidden="1">
      <c r="A1195" s="1">
        <v>101193.0</v>
      </c>
      <c r="B1195" s="1">
        <v>51.0</v>
      </c>
      <c r="C1195" s="1">
        <v>17000.0</v>
      </c>
      <c r="D1195" s="1" t="s">
        <v>17</v>
      </c>
      <c r="E1195" s="1">
        <v>9418.85</v>
      </c>
      <c r="F1195" s="1">
        <v>4.0</v>
      </c>
      <c r="G1195" s="1">
        <v>23.0</v>
      </c>
      <c r="H1195" s="1">
        <v>9.0</v>
      </c>
      <c r="I1195" s="1" t="s">
        <v>22</v>
      </c>
      <c r="J1195" s="1">
        <v>0.447</v>
      </c>
      <c r="K1195" s="1">
        <v>0.741</v>
      </c>
      <c r="L1195" s="6">
        <f>if(J1195&gt;QUARTILE!$B$3, "TOP", if(J1195&lt;QUARTILE!$B$4, "BOTTOM", 0))</f>
        <v>0</v>
      </c>
      <c r="M1195" s="6">
        <f t="shared" si="1"/>
        <v>2</v>
      </c>
      <c r="N1195" s="6" t="str">
        <f t="shared" si="2"/>
        <v>Gen X</v>
      </c>
      <c r="O1195" s="6" t="str">
        <f t="shared" si="3"/>
        <v>Low Income</v>
      </c>
    </row>
    <row r="1196" hidden="1">
      <c r="A1196" s="1">
        <v>101194.0</v>
      </c>
      <c r="B1196" s="1">
        <v>66.0</v>
      </c>
      <c r="C1196" s="1">
        <v>12000.0</v>
      </c>
      <c r="D1196" s="1" t="s">
        <v>31</v>
      </c>
      <c r="E1196" s="1">
        <v>13986.14</v>
      </c>
      <c r="F1196" s="1">
        <v>3.0</v>
      </c>
      <c r="G1196" s="1">
        <v>28.0</v>
      </c>
      <c r="H1196" s="1">
        <v>4.0</v>
      </c>
      <c r="I1196" s="1" t="s">
        <v>22</v>
      </c>
      <c r="J1196" s="1">
        <v>0.297</v>
      </c>
      <c r="K1196" s="1">
        <v>0.888</v>
      </c>
      <c r="L1196" s="6" t="str">
        <f>if(J1196&gt;QUARTILE!$B$3, "TOP", if(J1196&lt;QUARTILE!$B$4, "BOTTOM", 0))</f>
        <v>BOTTOM</v>
      </c>
      <c r="M1196" s="6">
        <f t="shared" si="1"/>
        <v>2</v>
      </c>
      <c r="N1196" s="6" t="str">
        <f t="shared" si="2"/>
        <v>Baby Boomer</v>
      </c>
      <c r="O1196" s="6" t="str">
        <f t="shared" si="3"/>
        <v>Low Income</v>
      </c>
    </row>
    <row r="1197" hidden="1">
      <c r="A1197" s="1">
        <v>101195.0</v>
      </c>
      <c r="B1197" s="1">
        <v>31.0</v>
      </c>
      <c r="C1197" s="1">
        <v>22000.0</v>
      </c>
      <c r="D1197" s="1" t="s">
        <v>23</v>
      </c>
      <c r="E1197" s="1">
        <v>1609.34</v>
      </c>
      <c r="F1197" s="1">
        <v>2.0</v>
      </c>
      <c r="G1197" s="1">
        <v>14.0</v>
      </c>
      <c r="H1197" s="1">
        <v>13.0</v>
      </c>
      <c r="I1197" s="1" t="s">
        <v>18</v>
      </c>
      <c r="J1197" s="1">
        <v>0.206</v>
      </c>
      <c r="K1197" s="1">
        <v>0.486</v>
      </c>
      <c r="L1197" s="6" t="str">
        <f>if(J1197&gt;QUARTILE!$B$3, "TOP", if(J1197&lt;QUARTILE!$B$4, "BOTTOM", 0))</f>
        <v>BOTTOM</v>
      </c>
      <c r="M1197" s="6">
        <f t="shared" si="1"/>
        <v>1</v>
      </c>
      <c r="N1197" s="6" t="str">
        <f t="shared" si="2"/>
        <v>Gen X</v>
      </c>
      <c r="O1197" s="6" t="str">
        <f t="shared" si="3"/>
        <v>Low Income</v>
      </c>
    </row>
    <row r="1198" hidden="1">
      <c r="A1198" s="1">
        <v>101196.0</v>
      </c>
      <c r="B1198" s="1">
        <v>43.0</v>
      </c>
      <c r="C1198" s="1">
        <v>17000.0</v>
      </c>
      <c r="D1198" s="1" t="s">
        <v>23</v>
      </c>
      <c r="E1198" s="1">
        <v>22933.3</v>
      </c>
      <c r="F1198" s="1">
        <v>4.0</v>
      </c>
      <c r="G1198" s="1">
        <v>21.0</v>
      </c>
      <c r="H1198" s="1">
        <v>14.0</v>
      </c>
      <c r="I1198" s="1" t="s">
        <v>22</v>
      </c>
      <c r="J1198" s="1">
        <v>0.221</v>
      </c>
      <c r="K1198" s="1">
        <v>0.111</v>
      </c>
      <c r="L1198" s="6" t="str">
        <f>if(J1198&gt;QUARTILE!$B$3, "TOP", if(J1198&lt;QUARTILE!$B$4, "BOTTOM", 0))</f>
        <v>BOTTOM</v>
      </c>
      <c r="M1198" s="6">
        <f t="shared" si="1"/>
        <v>2</v>
      </c>
      <c r="N1198" s="6" t="str">
        <f t="shared" si="2"/>
        <v>Gen X</v>
      </c>
      <c r="O1198" s="6" t="str">
        <f t="shared" si="3"/>
        <v>Low Income</v>
      </c>
    </row>
    <row r="1199" hidden="1">
      <c r="A1199" s="1">
        <v>101197.0</v>
      </c>
      <c r="B1199" s="1">
        <v>62.0</v>
      </c>
      <c r="C1199" s="1">
        <v>12000.0</v>
      </c>
      <c r="D1199" s="1" t="s">
        <v>25</v>
      </c>
      <c r="E1199" s="1">
        <v>8662.1</v>
      </c>
      <c r="F1199" s="1">
        <v>5.0</v>
      </c>
      <c r="G1199" s="1">
        <v>21.0</v>
      </c>
      <c r="H1199" s="1">
        <v>4.0</v>
      </c>
      <c r="I1199" s="1" t="s">
        <v>22</v>
      </c>
      <c r="J1199" s="1">
        <v>0.396</v>
      </c>
      <c r="K1199" s="1">
        <v>0.0</v>
      </c>
      <c r="L1199" s="6">
        <f>if(J1199&gt;QUARTILE!$B$3, "TOP", if(J1199&lt;QUARTILE!$B$4, "BOTTOM", 0))</f>
        <v>0</v>
      </c>
      <c r="M1199" s="6">
        <f t="shared" si="1"/>
        <v>2</v>
      </c>
      <c r="N1199" s="6" t="str">
        <f t="shared" si="2"/>
        <v>Baby Boomer</v>
      </c>
      <c r="O1199" s="6" t="str">
        <f t="shared" si="3"/>
        <v>Low Income</v>
      </c>
    </row>
    <row r="1200" hidden="1">
      <c r="A1200" s="1">
        <v>101198.0</v>
      </c>
      <c r="B1200" s="1">
        <v>44.0</v>
      </c>
      <c r="C1200" s="1">
        <v>23000.0</v>
      </c>
      <c r="D1200" s="1" t="s">
        <v>23</v>
      </c>
      <c r="E1200" s="1">
        <v>5091.62</v>
      </c>
      <c r="F1200" s="1">
        <v>5.0</v>
      </c>
      <c r="G1200" s="1">
        <v>18.0</v>
      </c>
      <c r="H1200" s="1">
        <v>9.0</v>
      </c>
      <c r="I1200" s="1" t="s">
        <v>22</v>
      </c>
      <c r="J1200" s="1">
        <v>0.075</v>
      </c>
      <c r="K1200" s="1">
        <v>0.486</v>
      </c>
      <c r="L1200" s="6" t="str">
        <f>if(J1200&gt;QUARTILE!$B$3, "TOP", if(J1200&lt;QUARTILE!$B$4, "BOTTOM", 0))</f>
        <v>BOTTOM</v>
      </c>
      <c r="M1200" s="6">
        <f t="shared" si="1"/>
        <v>2</v>
      </c>
      <c r="N1200" s="6" t="str">
        <f t="shared" si="2"/>
        <v>Gen X</v>
      </c>
      <c r="O1200" s="6" t="str">
        <f t="shared" si="3"/>
        <v>Low Income</v>
      </c>
    </row>
    <row r="1201" hidden="1">
      <c r="A1201" s="1">
        <v>101199.0</v>
      </c>
      <c r="B1201" s="1">
        <v>26.0</v>
      </c>
      <c r="C1201" s="1">
        <v>58000.0</v>
      </c>
      <c r="D1201" s="1" t="s">
        <v>25</v>
      </c>
      <c r="E1201" s="1">
        <v>6523.66</v>
      </c>
      <c r="F1201" s="1">
        <v>5.0</v>
      </c>
      <c r="G1201" s="1">
        <v>16.0</v>
      </c>
      <c r="H1201" s="1">
        <v>16.0</v>
      </c>
      <c r="I1201" s="1" t="s">
        <v>18</v>
      </c>
      <c r="J1201" s="1">
        <v>0.215</v>
      </c>
      <c r="K1201" s="1">
        <v>0.448</v>
      </c>
      <c r="L1201" s="6" t="str">
        <f>if(J1201&gt;QUARTILE!$B$3, "TOP", if(J1201&lt;QUARTILE!$B$4, "BOTTOM", 0))</f>
        <v>BOTTOM</v>
      </c>
      <c r="M1201" s="6">
        <f t="shared" si="1"/>
        <v>1</v>
      </c>
      <c r="N1201" s="6" t="str">
        <f t="shared" si="2"/>
        <v>Millenial</v>
      </c>
      <c r="O1201" s="6" t="str">
        <f t="shared" si="3"/>
        <v>Medium Income</v>
      </c>
    </row>
    <row r="1202" hidden="1">
      <c r="A1202" s="1">
        <v>101200.0</v>
      </c>
      <c r="B1202" s="1">
        <v>43.0</v>
      </c>
      <c r="C1202" s="1">
        <v>18000.0</v>
      </c>
      <c r="D1202" s="1" t="s">
        <v>27</v>
      </c>
      <c r="E1202" s="1">
        <v>3976.2</v>
      </c>
      <c r="F1202" s="1">
        <v>3.0</v>
      </c>
      <c r="G1202" s="1">
        <v>21.0</v>
      </c>
      <c r="H1202" s="1">
        <v>7.0</v>
      </c>
      <c r="I1202" s="1" t="s">
        <v>22</v>
      </c>
      <c r="J1202" s="1">
        <v>0.714</v>
      </c>
      <c r="K1202" s="1">
        <v>0.926</v>
      </c>
      <c r="L1202" s="6">
        <f>if(J1202&gt;QUARTILE!$B$3, "TOP", if(J1202&lt;QUARTILE!$B$4, "BOTTOM", 0))</f>
        <v>0</v>
      </c>
      <c r="M1202" s="6">
        <f t="shared" si="1"/>
        <v>2</v>
      </c>
      <c r="N1202" s="6" t="str">
        <f t="shared" si="2"/>
        <v>Gen X</v>
      </c>
      <c r="O1202" s="6" t="str">
        <f t="shared" si="3"/>
        <v>Low Income</v>
      </c>
    </row>
    <row r="1203" hidden="1">
      <c r="A1203" s="1">
        <v>101201.0</v>
      </c>
      <c r="B1203" s="1">
        <v>74.0</v>
      </c>
      <c r="C1203" s="1">
        <v>54000.0</v>
      </c>
      <c r="D1203" s="1" t="s">
        <v>25</v>
      </c>
      <c r="E1203" s="1">
        <v>46367.8</v>
      </c>
      <c r="F1203" s="1">
        <v>2.0</v>
      </c>
      <c r="G1203" s="1">
        <v>23.0</v>
      </c>
      <c r="H1203" s="1">
        <v>5.0</v>
      </c>
      <c r="I1203" s="1" t="s">
        <v>18</v>
      </c>
      <c r="J1203" s="1">
        <v>0.876</v>
      </c>
      <c r="K1203" s="1">
        <v>0.0</v>
      </c>
      <c r="L1203" s="6" t="str">
        <f>if(J1203&gt;QUARTILE!$B$3, "TOP", if(J1203&lt;QUARTILE!$B$4, "BOTTOM", 0))</f>
        <v>TOP</v>
      </c>
      <c r="M1203" s="6">
        <f t="shared" si="1"/>
        <v>1</v>
      </c>
      <c r="N1203" s="6" t="str">
        <f t="shared" si="2"/>
        <v>Baby Boomer</v>
      </c>
      <c r="O1203" s="6" t="str">
        <f t="shared" si="3"/>
        <v>Medium Income</v>
      </c>
    </row>
    <row r="1204" hidden="1">
      <c r="A1204" s="1">
        <v>101202.0</v>
      </c>
      <c r="B1204" s="1">
        <v>64.0</v>
      </c>
      <c r="C1204" s="1">
        <v>78000.0</v>
      </c>
      <c r="D1204" s="1" t="s">
        <v>23</v>
      </c>
      <c r="E1204" s="1">
        <v>3703.41</v>
      </c>
      <c r="F1204" s="1">
        <v>2.0</v>
      </c>
      <c r="G1204" s="1">
        <v>18.0</v>
      </c>
      <c r="H1204" s="1">
        <v>5.0</v>
      </c>
      <c r="I1204" s="1" t="s">
        <v>22</v>
      </c>
      <c r="J1204" s="1">
        <v>0.249</v>
      </c>
      <c r="K1204" s="1">
        <v>0.149</v>
      </c>
      <c r="L1204" s="6" t="str">
        <f>if(J1204&gt;QUARTILE!$B$3, "TOP", if(J1204&lt;QUARTILE!$B$4, "BOTTOM", 0))</f>
        <v>BOTTOM</v>
      </c>
      <c r="M1204" s="6">
        <f t="shared" si="1"/>
        <v>2</v>
      </c>
      <c r="N1204" s="6" t="str">
        <f t="shared" si="2"/>
        <v>Baby Boomer</v>
      </c>
      <c r="O1204" s="6" t="str">
        <f t="shared" si="3"/>
        <v>Medium Income</v>
      </c>
    </row>
    <row r="1205" hidden="1">
      <c r="A1205" s="1">
        <v>101203.0</v>
      </c>
      <c r="B1205" s="1">
        <v>74.0</v>
      </c>
      <c r="C1205" s="1">
        <v>12000.0</v>
      </c>
      <c r="D1205" s="1" t="s">
        <v>21</v>
      </c>
      <c r="E1205" s="1">
        <v>42899.0</v>
      </c>
      <c r="F1205" s="1">
        <v>1.0</v>
      </c>
      <c r="G1205" s="1">
        <v>28.0</v>
      </c>
      <c r="H1205" s="1">
        <v>9.0</v>
      </c>
      <c r="I1205" s="1" t="s">
        <v>18</v>
      </c>
      <c r="J1205" s="1">
        <v>0.532</v>
      </c>
      <c r="K1205" s="1">
        <v>0.098</v>
      </c>
      <c r="L1205" s="6">
        <f>if(J1205&gt;QUARTILE!$B$3, "TOP", if(J1205&lt;QUARTILE!$B$4, "BOTTOM", 0))</f>
        <v>0</v>
      </c>
      <c r="M1205" s="6">
        <f t="shared" si="1"/>
        <v>1</v>
      </c>
      <c r="N1205" s="6" t="str">
        <f t="shared" si="2"/>
        <v>Baby Boomer</v>
      </c>
      <c r="O1205" s="6" t="str">
        <f t="shared" si="3"/>
        <v>Low Income</v>
      </c>
    </row>
    <row r="1206" hidden="1">
      <c r="A1206" s="1">
        <v>101204.0</v>
      </c>
      <c r="B1206" s="1">
        <v>39.0</v>
      </c>
      <c r="C1206" s="1">
        <v>22000.0</v>
      </c>
      <c r="D1206" s="1" t="s">
        <v>23</v>
      </c>
      <c r="E1206" s="1">
        <v>16984.02</v>
      </c>
      <c r="F1206" s="1">
        <v>5.0</v>
      </c>
      <c r="G1206" s="1">
        <v>27.0</v>
      </c>
      <c r="H1206" s="1">
        <v>9.0</v>
      </c>
      <c r="I1206" s="1" t="s">
        <v>22</v>
      </c>
      <c r="J1206" s="1">
        <v>0.658</v>
      </c>
      <c r="K1206" s="1">
        <v>0.497</v>
      </c>
      <c r="L1206" s="6">
        <f>if(J1206&gt;QUARTILE!$B$3, "TOP", if(J1206&lt;QUARTILE!$B$4, "BOTTOM", 0))</f>
        <v>0</v>
      </c>
      <c r="M1206" s="6">
        <f t="shared" si="1"/>
        <v>2</v>
      </c>
      <c r="N1206" s="6" t="str">
        <f t="shared" si="2"/>
        <v>Gen X</v>
      </c>
      <c r="O1206" s="6" t="str">
        <f t="shared" si="3"/>
        <v>Low Income</v>
      </c>
    </row>
    <row r="1207" hidden="1">
      <c r="A1207" s="1">
        <v>101205.0</v>
      </c>
      <c r="B1207" s="1">
        <v>64.0</v>
      </c>
      <c r="C1207" s="1">
        <v>78000.0</v>
      </c>
      <c r="D1207" s="1" t="s">
        <v>25</v>
      </c>
      <c r="E1207" s="1">
        <v>40416.05</v>
      </c>
      <c r="F1207" s="1">
        <v>3.0</v>
      </c>
      <c r="G1207" s="1">
        <v>18.0</v>
      </c>
      <c r="H1207" s="1">
        <v>3.0</v>
      </c>
      <c r="I1207" s="1" t="s">
        <v>18</v>
      </c>
      <c r="J1207" s="1">
        <v>0.348</v>
      </c>
      <c r="K1207" s="1">
        <v>0.185</v>
      </c>
      <c r="L1207" s="6">
        <f>if(J1207&gt;QUARTILE!$B$3, "TOP", if(J1207&lt;QUARTILE!$B$4, "BOTTOM", 0))</f>
        <v>0</v>
      </c>
      <c r="M1207" s="6">
        <f t="shared" si="1"/>
        <v>1</v>
      </c>
      <c r="N1207" s="6" t="str">
        <f t="shared" si="2"/>
        <v>Baby Boomer</v>
      </c>
      <c r="O1207" s="6" t="str">
        <f t="shared" si="3"/>
        <v>Medium Income</v>
      </c>
    </row>
    <row r="1208" hidden="1">
      <c r="A1208" s="1">
        <v>101206.0</v>
      </c>
      <c r="B1208" s="1">
        <v>73.0</v>
      </c>
      <c r="C1208" s="1">
        <v>20000.0</v>
      </c>
      <c r="D1208" s="1" t="s">
        <v>27</v>
      </c>
      <c r="E1208" s="1">
        <v>12851.52</v>
      </c>
      <c r="F1208" s="1">
        <v>4.0</v>
      </c>
      <c r="G1208" s="1">
        <v>15.0</v>
      </c>
      <c r="H1208" s="1">
        <v>2.0</v>
      </c>
      <c r="I1208" s="1" t="s">
        <v>22</v>
      </c>
      <c r="J1208" s="1">
        <v>0.972</v>
      </c>
      <c r="K1208" s="1">
        <v>0.156</v>
      </c>
      <c r="L1208" s="6" t="str">
        <f>if(J1208&gt;QUARTILE!$B$3, "TOP", if(J1208&lt;QUARTILE!$B$4, "BOTTOM", 0))</f>
        <v>TOP</v>
      </c>
      <c r="M1208" s="6">
        <f t="shared" si="1"/>
        <v>2</v>
      </c>
      <c r="N1208" s="6" t="str">
        <f t="shared" si="2"/>
        <v>Baby Boomer</v>
      </c>
      <c r="O1208" s="6" t="str">
        <f t="shared" si="3"/>
        <v>Low Income</v>
      </c>
    </row>
    <row r="1209" hidden="1">
      <c r="A1209" s="1">
        <v>101207.0</v>
      </c>
      <c r="B1209" s="1">
        <v>47.0</v>
      </c>
      <c r="C1209" s="1">
        <v>23000.0</v>
      </c>
      <c r="D1209" s="1" t="s">
        <v>27</v>
      </c>
      <c r="E1209" s="1">
        <v>52520.3</v>
      </c>
      <c r="F1209" s="1">
        <v>3.0</v>
      </c>
      <c r="G1209" s="1">
        <v>21.0</v>
      </c>
      <c r="H1209" s="1">
        <v>7.0</v>
      </c>
      <c r="I1209" s="1" t="s">
        <v>18</v>
      </c>
      <c r="J1209" s="1">
        <v>0.949</v>
      </c>
      <c r="K1209" s="1">
        <v>0.414</v>
      </c>
      <c r="L1209" s="6" t="str">
        <f>if(J1209&gt;QUARTILE!$B$3, "TOP", if(J1209&lt;QUARTILE!$B$4, "BOTTOM", 0))</f>
        <v>TOP</v>
      </c>
      <c r="M1209" s="6">
        <f t="shared" si="1"/>
        <v>1</v>
      </c>
      <c r="N1209" s="6" t="str">
        <f t="shared" si="2"/>
        <v>Gen X</v>
      </c>
      <c r="O1209" s="6" t="str">
        <f t="shared" si="3"/>
        <v>Low Income</v>
      </c>
    </row>
    <row r="1210" hidden="1">
      <c r="A1210" s="1">
        <v>101208.0</v>
      </c>
      <c r="B1210" s="1">
        <v>60.0</v>
      </c>
      <c r="C1210" s="1">
        <v>8000.0</v>
      </c>
      <c r="D1210" s="1" t="s">
        <v>25</v>
      </c>
      <c r="E1210" s="1">
        <v>4752.22</v>
      </c>
      <c r="F1210" s="1">
        <v>2.0</v>
      </c>
      <c r="G1210" s="1">
        <v>16.0</v>
      </c>
      <c r="H1210" s="1">
        <v>4.0</v>
      </c>
      <c r="I1210" s="1" t="s">
        <v>22</v>
      </c>
      <c r="J1210" s="1">
        <v>0.277</v>
      </c>
      <c r="K1210" s="1">
        <v>0.041</v>
      </c>
      <c r="L1210" s="6" t="str">
        <f>if(J1210&gt;QUARTILE!$B$3, "TOP", if(J1210&lt;QUARTILE!$B$4, "BOTTOM", 0))</f>
        <v>BOTTOM</v>
      </c>
      <c r="M1210" s="6">
        <f t="shared" si="1"/>
        <v>2</v>
      </c>
      <c r="N1210" s="6" t="str">
        <f t="shared" si="2"/>
        <v>Gen X</v>
      </c>
      <c r="O1210" s="6" t="str">
        <f t="shared" si="3"/>
        <v>Low Income</v>
      </c>
    </row>
    <row r="1211" hidden="1">
      <c r="A1211" s="1">
        <v>101209.0</v>
      </c>
      <c r="B1211" s="1">
        <v>80.0</v>
      </c>
      <c r="C1211" s="1">
        <v>16000.0</v>
      </c>
      <c r="D1211" s="1" t="s">
        <v>23</v>
      </c>
      <c r="E1211" s="1">
        <v>16179.77</v>
      </c>
      <c r="F1211" s="1">
        <v>5.0</v>
      </c>
      <c r="G1211" s="1">
        <v>21.0</v>
      </c>
      <c r="H1211" s="1">
        <v>3.0</v>
      </c>
      <c r="I1211" s="1" t="s">
        <v>22</v>
      </c>
      <c r="J1211" s="1">
        <v>0.569</v>
      </c>
      <c r="K1211" s="1">
        <v>0.925</v>
      </c>
      <c r="L1211" s="6">
        <f>if(J1211&gt;QUARTILE!$B$3, "TOP", if(J1211&lt;QUARTILE!$B$4, "BOTTOM", 0))</f>
        <v>0</v>
      </c>
      <c r="M1211" s="6">
        <f t="shared" si="1"/>
        <v>2</v>
      </c>
      <c r="N1211" s="6" t="str">
        <f t="shared" si="2"/>
        <v>Silent</v>
      </c>
      <c r="O1211" s="6" t="str">
        <f t="shared" si="3"/>
        <v>Low Income</v>
      </c>
    </row>
    <row r="1212" hidden="1">
      <c r="A1212" s="1">
        <v>101210.0</v>
      </c>
      <c r="B1212" s="1">
        <v>65.0</v>
      </c>
      <c r="C1212" s="1">
        <v>31000.0</v>
      </c>
      <c r="D1212" s="1" t="s">
        <v>27</v>
      </c>
      <c r="E1212" s="1">
        <v>2689.81</v>
      </c>
      <c r="F1212" s="1">
        <v>1.0</v>
      </c>
      <c r="G1212" s="1">
        <v>23.0</v>
      </c>
      <c r="H1212" s="1">
        <v>2.0</v>
      </c>
      <c r="I1212" s="1" t="s">
        <v>22</v>
      </c>
      <c r="J1212" s="1">
        <v>0.508</v>
      </c>
      <c r="K1212" s="1">
        <v>0.861</v>
      </c>
      <c r="L1212" s="6">
        <f>if(J1212&gt;QUARTILE!$B$3, "TOP", if(J1212&lt;QUARTILE!$B$4, "BOTTOM", 0))</f>
        <v>0</v>
      </c>
      <c r="M1212" s="6">
        <f t="shared" si="1"/>
        <v>2</v>
      </c>
      <c r="N1212" s="6" t="str">
        <f t="shared" si="2"/>
        <v>Baby Boomer</v>
      </c>
      <c r="O1212" s="6" t="str">
        <f t="shared" si="3"/>
        <v>Low Income</v>
      </c>
    </row>
    <row r="1213" hidden="1">
      <c r="A1213" s="1">
        <v>101211.0</v>
      </c>
      <c r="B1213" s="1">
        <v>78.0</v>
      </c>
      <c r="C1213" s="1">
        <v>95000.0</v>
      </c>
      <c r="D1213" s="1" t="s">
        <v>23</v>
      </c>
      <c r="E1213" s="1">
        <v>11855.91</v>
      </c>
      <c r="F1213" s="1">
        <v>3.0</v>
      </c>
      <c r="G1213" s="1">
        <v>31.0</v>
      </c>
      <c r="H1213" s="1">
        <v>3.0</v>
      </c>
      <c r="I1213" s="1" t="s">
        <v>22</v>
      </c>
      <c r="J1213" s="1">
        <v>0.484</v>
      </c>
      <c r="K1213" s="1">
        <v>0.272</v>
      </c>
      <c r="L1213" s="6">
        <f>if(J1213&gt;QUARTILE!$B$3, "TOP", if(J1213&lt;QUARTILE!$B$4, "BOTTOM", 0))</f>
        <v>0</v>
      </c>
      <c r="M1213" s="6">
        <f t="shared" si="1"/>
        <v>2</v>
      </c>
      <c r="N1213" s="6" t="str">
        <f t="shared" si="2"/>
        <v>Baby Boomer</v>
      </c>
      <c r="O1213" s="6" t="str">
        <f t="shared" si="3"/>
        <v>Medium Income</v>
      </c>
    </row>
    <row r="1214" hidden="1">
      <c r="A1214" s="1">
        <v>101212.0</v>
      </c>
      <c r="B1214" s="1">
        <v>34.0</v>
      </c>
      <c r="C1214" s="1">
        <v>20000.0</v>
      </c>
      <c r="D1214" s="1" t="s">
        <v>23</v>
      </c>
      <c r="E1214" s="1">
        <v>16874.92</v>
      </c>
      <c r="F1214" s="1">
        <v>1.0</v>
      </c>
      <c r="G1214" s="1">
        <v>20.0</v>
      </c>
      <c r="H1214" s="1">
        <v>7.0</v>
      </c>
      <c r="I1214" s="1" t="s">
        <v>22</v>
      </c>
      <c r="J1214" s="1">
        <v>0.81</v>
      </c>
      <c r="K1214" s="1">
        <v>0.336</v>
      </c>
      <c r="L1214" s="6">
        <f>if(J1214&gt;QUARTILE!$B$3, "TOP", if(J1214&lt;QUARTILE!$B$4, "BOTTOM", 0))</f>
        <v>0</v>
      </c>
      <c r="M1214" s="6">
        <f t="shared" si="1"/>
        <v>2</v>
      </c>
      <c r="N1214" s="6" t="str">
        <f t="shared" si="2"/>
        <v>Gen X</v>
      </c>
      <c r="O1214" s="6" t="str">
        <f t="shared" si="3"/>
        <v>Low Income</v>
      </c>
    </row>
    <row r="1215" hidden="1">
      <c r="A1215" s="1">
        <v>101213.0</v>
      </c>
      <c r="B1215" s="1">
        <v>43.0</v>
      </c>
      <c r="C1215" s="1">
        <v>8000.0</v>
      </c>
      <c r="D1215" s="1" t="s">
        <v>27</v>
      </c>
      <c r="E1215" s="1">
        <v>18611.61</v>
      </c>
      <c r="F1215" s="1">
        <v>2.0</v>
      </c>
      <c r="G1215" s="1">
        <v>20.0</v>
      </c>
      <c r="H1215" s="1">
        <v>7.0</v>
      </c>
      <c r="I1215" s="1" t="s">
        <v>22</v>
      </c>
      <c r="J1215" s="1">
        <v>0.658</v>
      </c>
      <c r="K1215" s="1">
        <v>0.246</v>
      </c>
      <c r="L1215" s="6">
        <f>if(J1215&gt;QUARTILE!$B$3, "TOP", if(J1215&lt;QUARTILE!$B$4, "BOTTOM", 0))</f>
        <v>0</v>
      </c>
      <c r="M1215" s="6">
        <f t="shared" si="1"/>
        <v>2</v>
      </c>
      <c r="N1215" s="6" t="str">
        <f t="shared" si="2"/>
        <v>Gen X</v>
      </c>
      <c r="O1215" s="6" t="str">
        <f t="shared" si="3"/>
        <v>Low Income</v>
      </c>
    </row>
    <row r="1216" hidden="1">
      <c r="A1216" s="1">
        <v>101214.0</v>
      </c>
      <c r="B1216" s="1">
        <v>53.0</v>
      </c>
      <c r="C1216" s="1">
        <v>9000.0</v>
      </c>
      <c r="D1216" s="1" t="s">
        <v>23</v>
      </c>
      <c r="E1216" s="1">
        <v>9099.27</v>
      </c>
      <c r="F1216" s="1">
        <v>4.0</v>
      </c>
      <c r="G1216" s="1">
        <v>30.0</v>
      </c>
      <c r="H1216" s="1">
        <v>8.0</v>
      </c>
      <c r="I1216" s="1" t="s">
        <v>22</v>
      </c>
      <c r="J1216" s="1">
        <v>0.914</v>
      </c>
      <c r="K1216" s="1">
        <v>0.878</v>
      </c>
      <c r="L1216" s="6" t="str">
        <f>if(J1216&gt;QUARTILE!$B$3, "TOP", if(J1216&lt;QUARTILE!$B$4, "BOTTOM", 0))</f>
        <v>TOP</v>
      </c>
      <c r="M1216" s="6">
        <f t="shared" si="1"/>
        <v>2</v>
      </c>
      <c r="N1216" s="6" t="str">
        <f t="shared" si="2"/>
        <v>Gen X</v>
      </c>
      <c r="O1216" s="6" t="str">
        <f t="shared" si="3"/>
        <v>Low Income</v>
      </c>
    </row>
    <row r="1217" hidden="1">
      <c r="A1217" s="1">
        <v>101215.0</v>
      </c>
      <c r="B1217" s="1">
        <v>18.0</v>
      </c>
      <c r="C1217" s="1">
        <v>22000.0</v>
      </c>
      <c r="D1217" s="1" t="s">
        <v>25</v>
      </c>
      <c r="E1217" s="1">
        <v>1588.13</v>
      </c>
      <c r="F1217" s="1">
        <v>3.0</v>
      </c>
      <c r="G1217" s="1">
        <v>18.0</v>
      </c>
      <c r="H1217" s="1">
        <v>7.0</v>
      </c>
      <c r="I1217" s="1" t="s">
        <v>22</v>
      </c>
      <c r="J1217" s="1">
        <v>0.055</v>
      </c>
      <c r="K1217" s="1">
        <v>0.653</v>
      </c>
      <c r="L1217" s="6" t="str">
        <f>if(J1217&gt;QUARTILE!$B$3, "TOP", if(J1217&lt;QUARTILE!$B$4, "BOTTOM", 0))</f>
        <v>BOTTOM</v>
      </c>
      <c r="M1217" s="6">
        <f t="shared" si="1"/>
        <v>2</v>
      </c>
      <c r="N1217" s="6" t="str">
        <f t="shared" si="2"/>
        <v>Millenial</v>
      </c>
      <c r="O1217" s="6" t="str">
        <f t="shared" si="3"/>
        <v>Low Income</v>
      </c>
    </row>
    <row r="1218">
      <c r="A1218" s="1">
        <v>101216.0</v>
      </c>
      <c r="B1218" s="1">
        <v>25.0</v>
      </c>
      <c r="C1218" s="1">
        <v>45000.0</v>
      </c>
      <c r="D1218" s="1" t="s">
        <v>25</v>
      </c>
      <c r="E1218" s="1">
        <v>21303.13</v>
      </c>
      <c r="F1218" s="1">
        <v>2.0</v>
      </c>
      <c r="G1218" s="1">
        <v>21.0</v>
      </c>
      <c r="H1218" s="1">
        <v>22.0</v>
      </c>
      <c r="I1218" s="1" t="s">
        <v>26</v>
      </c>
      <c r="J1218" s="1">
        <v>0.854</v>
      </c>
      <c r="K1218" s="1">
        <v>0.421</v>
      </c>
      <c r="L1218" s="6" t="str">
        <f>if(J1218&gt;QUARTILE!$B$3, "TOP", if(J1218&lt;QUARTILE!$B$4, "BOTTOM", 0))</f>
        <v>TOP</v>
      </c>
      <c r="M1218" s="6">
        <f t="shared" si="1"/>
        <v>3</v>
      </c>
      <c r="N1218" s="6" t="str">
        <f t="shared" si="2"/>
        <v>Millenial</v>
      </c>
      <c r="O1218" s="6" t="str">
        <f t="shared" si="3"/>
        <v>Medium Income</v>
      </c>
    </row>
    <row r="1219" hidden="1">
      <c r="A1219" s="1">
        <v>101217.0</v>
      </c>
      <c r="B1219" s="1">
        <v>66.0</v>
      </c>
      <c r="C1219" s="1">
        <v>32000.0</v>
      </c>
      <c r="D1219" s="1" t="s">
        <v>30</v>
      </c>
      <c r="E1219" s="1">
        <v>13405.49</v>
      </c>
      <c r="F1219" s="1">
        <v>5.0</v>
      </c>
      <c r="G1219" s="1">
        <v>11.0</v>
      </c>
      <c r="H1219" s="1">
        <v>7.0</v>
      </c>
      <c r="I1219" s="1" t="s">
        <v>22</v>
      </c>
      <c r="J1219" s="1">
        <v>0.993</v>
      </c>
      <c r="K1219" s="1">
        <v>0.459</v>
      </c>
      <c r="L1219" s="6" t="str">
        <f>if(J1219&gt;QUARTILE!$B$3, "TOP", if(J1219&lt;QUARTILE!$B$4, "BOTTOM", 0))</f>
        <v>TOP</v>
      </c>
      <c r="M1219" s="6">
        <f t="shared" si="1"/>
        <v>2</v>
      </c>
      <c r="N1219" s="6" t="str">
        <f t="shared" si="2"/>
        <v>Baby Boomer</v>
      </c>
      <c r="O1219" s="6" t="str">
        <f t="shared" si="3"/>
        <v>Low Income</v>
      </c>
    </row>
    <row r="1220" hidden="1">
      <c r="A1220" s="1">
        <v>101218.0</v>
      </c>
      <c r="B1220" s="1">
        <v>52.0</v>
      </c>
      <c r="C1220" s="1">
        <v>29000.0</v>
      </c>
      <c r="D1220" s="1" t="s">
        <v>30</v>
      </c>
      <c r="E1220" s="1">
        <v>2944.0</v>
      </c>
      <c r="F1220" s="1">
        <v>3.0</v>
      </c>
      <c r="G1220" s="1">
        <v>18.0</v>
      </c>
      <c r="H1220" s="1">
        <v>2.0</v>
      </c>
      <c r="I1220" s="1" t="s">
        <v>22</v>
      </c>
      <c r="J1220" s="1">
        <v>0.789</v>
      </c>
      <c r="K1220" s="1">
        <v>0.166</v>
      </c>
      <c r="L1220" s="6">
        <f>if(J1220&gt;QUARTILE!$B$3, "TOP", if(J1220&lt;QUARTILE!$B$4, "BOTTOM", 0))</f>
        <v>0</v>
      </c>
      <c r="M1220" s="6">
        <f t="shared" si="1"/>
        <v>2</v>
      </c>
      <c r="N1220" s="6" t="str">
        <f t="shared" si="2"/>
        <v>Gen X</v>
      </c>
      <c r="O1220" s="6" t="str">
        <f t="shared" si="3"/>
        <v>Low Income</v>
      </c>
    </row>
    <row r="1221" hidden="1">
      <c r="A1221" s="1">
        <v>101219.0</v>
      </c>
      <c r="B1221" s="1">
        <v>78.0</v>
      </c>
      <c r="C1221" s="1">
        <v>48000.0</v>
      </c>
      <c r="D1221" s="1" t="s">
        <v>25</v>
      </c>
      <c r="E1221" s="1">
        <v>54938.72</v>
      </c>
      <c r="F1221" s="1">
        <v>1.0</v>
      </c>
      <c r="G1221" s="1">
        <v>16.0</v>
      </c>
      <c r="H1221" s="1">
        <v>3.0</v>
      </c>
      <c r="I1221" s="1" t="s">
        <v>18</v>
      </c>
      <c r="J1221" s="1">
        <v>0.494</v>
      </c>
      <c r="K1221" s="1">
        <v>0.863</v>
      </c>
      <c r="L1221" s="6">
        <f>if(J1221&gt;QUARTILE!$B$3, "TOP", if(J1221&lt;QUARTILE!$B$4, "BOTTOM", 0))</f>
        <v>0</v>
      </c>
      <c r="M1221" s="6">
        <f t="shared" si="1"/>
        <v>1</v>
      </c>
      <c r="N1221" s="6" t="str">
        <f t="shared" si="2"/>
        <v>Baby Boomer</v>
      </c>
      <c r="O1221" s="6" t="str">
        <f t="shared" si="3"/>
        <v>Medium Income</v>
      </c>
    </row>
    <row r="1222" hidden="1">
      <c r="A1222" s="1">
        <v>101220.0</v>
      </c>
      <c r="B1222" s="1">
        <v>69.0</v>
      </c>
      <c r="C1222" s="1">
        <v>14000.0</v>
      </c>
      <c r="D1222" s="1" t="s">
        <v>23</v>
      </c>
      <c r="E1222" s="1">
        <v>62321.27</v>
      </c>
      <c r="F1222" s="1">
        <v>3.0</v>
      </c>
      <c r="G1222" s="1">
        <v>20.0</v>
      </c>
      <c r="H1222" s="1">
        <v>5.0</v>
      </c>
      <c r="I1222" s="1" t="s">
        <v>18</v>
      </c>
      <c r="J1222" s="1">
        <v>0.306</v>
      </c>
      <c r="K1222" s="1">
        <v>0.815</v>
      </c>
      <c r="L1222" s="6" t="str">
        <f>if(J1222&gt;QUARTILE!$B$3, "TOP", if(J1222&lt;QUARTILE!$B$4, "BOTTOM", 0))</f>
        <v>BOTTOM</v>
      </c>
      <c r="M1222" s="6">
        <f t="shared" si="1"/>
        <v>1</v>
      </c>
      <c r="N1222" s="6" t="str">
        <f t="shared" si="2"/>
        <v>Baby Boomer</v>
      </c>
      <c r="O1222" s="6" t="str">
        <f t="shared" si="3"/>
        <v>Low Income</v>
      </c>
    </row>
    <row r="1223" hidden="1">
      <c r="A1223" s="1">
        <v>101221.0</v>
      </c>
      <c r="B1223" s="1">
        <v>32.0</v>
      </c>
      <c r="C1223" s="1">
        <v>22000.0</v>
      </c>
      <c r="D1223" s="1" t="s">
        <v>23</v>
      </c>
      <c r="E1223" s="1">
        <v>38843.22</v>
      </c>
      <c r="F1223" s="1">
        <v>2.0</v>
      </c>
      <c r="G1223" s="1">
        <v>22.0</v>
      </c>
      <c r="H1223" s="1">
        <v>10.0</v>
      </c>
      <c r="I1223" s="1" t="s">
        <v>18</v>
      </c>
      <c r="J1223" s="1">
        <v>0.578</v>
      </c>
      <c r="K1223" s="1">
        <v>0.852</v>
      </c>
      <c r="L1223" s="6">
        <f>if(J1223&gt;QUARTILE!$B$3, "TOP", if(J1223&lt;QUARTILE!$B$4, "BOTTOM", 0))</f>
        <v>0</v>
      </c>
      <c r="M1223" s="6">
        <f t="shared" si="1"/>
        <v>1</v>
      </c>
      <c r="N1223" s="6" t="str">
        <f t="shared" si="2"/>
        <v>Gen X</v>
      </c>
      <c r="O1223" s="6" t="str">
        <f t="shared" si="3"/>
        <v>Low Income</v>
      </c>
    </row>
    <row r="1224" hidden="1">
      <c r="A1224" s="1">
        <v>101222.0</v>
      </c>
      <c r="B1224" s="1">
        <v>64.0</v>
      </c>
      <c r="C1224" s="1">
        <v>16000.0</v>
      </c>
      <c r="D1224" s="1" t="s">
        <v>23</v>
      </c>
      <c r="E1224" s="1">
        <v>37141.11</v>
      </c>
      <c r="F1224" s="1">
        <v>2.0</v>
      </c>
      <c r="G1224" s="1">
        <v>17.0</v>
      </c>
      <c r="H1224" s="1">
        <v>5.0</v>
      </c>
      <c r="I1224" s="1" t="s">
        <v>18</v>
      </c>
      <c r="J1224" s="1">
        <v>0.574</v>
      </c>
      <c r="K1224" s="1">
        <v>0.191</v>
      </c>
      <c r="L1224" s="6">
        <f>if(J1224&gt;QUARTILE!$B$3, "TOP", if(J1224&lt;QUARTILE!$B$4, "BOTTOM", 0))</f>
        <v>0</v>
      </c>
      <c r="M1224" s="6">
        <f t="shared" si="1"/>
        <v>1</v>
      </c>
      <c r="N1224" s="6" t="str">
        <f t="shared" si="2"/>
        <v>Baby Boomer</v>
      </c>
      <c r="O1224" s="6" t="str">
        <f t="shared" si="3"/>
        <v>Low Income</v>
      </c>
    </row>
    <row r="1225" hidden="1">
      <c r="A1225" s="1">
        <v>101223.0</v>
      </c>
      <c r="B1225" s="1">
        <v>80.0</v>
      </c>
      <c r="C1225" s="1">
        <v>19000.0</v>
      </c>
      <c r="D1225" s="1" t="s">
        <v>25</v>
      </c>
      <c r="E1225" s="1">
        <v>2077.7</v>
      </c>
      <c r="F1225" s="1">
        <v>1.0</v>
      </c>
      <c r="G1225" s="1">
        <v>16.0</v>
      </c>
      <c r="H1225" s="1">
        <v>5.0</v>
      </c>
      <c r="I1225" s="1" t="s">
        <v>22</v>
      </c>
      <c r="J1225" s="1">
        <v>0.635</v>
      </c>
      <c r="K1225" s="1">
        <v>0.477</v>
      </c>
      <c r="L1225" s="6">
        <f>if(J1225&gt;QUARTILE!$B$3, "TOP", if(J1225&lt;QUARTILE!$B$4, "BOTTOM", 0))</f>
        <v>0</v>
      </c>
      <c r="M1225" s="6">
        <f t="shared" si="1"/>
        <v>2</v>
      </c>
      <c r="N1225" s="6" t="str">
        <f t="shared" si="2"/>
        <v>Silent</v>
      </c>
      <c r="O1225" s="6" t="str">
        <f t="shared" si="3"/>
        <v>Low Income</v>
      </c>
    </row>
    <row r="1226" hidden="1">
      <c r="A1226" s="1">
        <v>101224.0</v>
      </c>
      <c r="B1226" s="1">
        <v>73.0</v>
      </c>
      <c r="C1226" s="1">
        <v>12000.0</v>
      </c>
      <c r="D1226" s="1" t="s">
        <v>27</v>
      </c>
      <c r="E1226" s="1">
        <v>100000.0</v>
      </c>
      <c r="F1226" s="1">
        <v>2.0</v>
      </c>
      <c r="G1226" s="1">
        <v>16.0</v>
      </c>
      <c r="H1226" s="1">
        <v>3.0</v>
      </c>
      <c r="I1226" s="1" t="s">
        <v>18</v>
      </c>
      <c r="J1226" s="1">
        <v>0.166</v>
      </c>
      <c r="K1226" s="1">
        <v>0.419</v>
      </c>
      <c r="L1226" s="6" t="str">
        <f>if(J1226&gt;QUARTILE!$B$3, "TOP", if(J1226&lt;QUARTILE!$B$4, "BOTTOM", 0))</f>
        <v>BOTTOM</v>
      </c>
      <c r="M1226" s="6">
        <f t="shared" si="1"/>
        <v>1</v>
      </c>
      <c r="N1226" s="6" t="str">
        <f t="shared" si="2"/>
        <v>Baby Boomer</v>
      </c>
      <c r="O1226" s="6" t="str">
        <f t="shared" si="3"/>
        <v>Low Income</v>
      </c>
    </row>
    <row r="1227" hidden="1">
      <c r="A1227" s="1">
        <v>101225.0</v>
      </c>
      <c r="B1227" s="1">
        <v>39.0</v>
      </c>
      <c r="C1227" s="1">
        <v>18000.0</v>
      </c>
      <c r="D1227" s="1" t="s">
        <v>25</v>
      </c>
      <c r="E1227" s="1">
        <v>10229.21</v>
      </c>
      <c r="F1227" s="1">
        <v>3.0</v>
      </c>
      <c r="G1227" s="1">
        <v>24.0</v>
      </c>
      <c r="H1227" s="1">
        <v>11.0</v>
      </c>
      <c r="I1227" s="1" t="s">
        <v>22</v>
      </c>
      <c r="J1227" s="1">
        <v>0.437</v>
      </c>
      <c r="K1227" s="1">
        <v>0.49</v>
      </c>
      <c r="L1227" s="6">
        <f>if(J1227&gt;QUARTILE!$B$3, "TOP", if(J1227&lt;QUARTILE!$B$4, "BOTTOM", 0))</f>
        <v>0</v>
      </c>
      <c r="M1227" s="6">
        <f t="shared" si="1"/>
        <v>2</v>
      </c>
      <c r="N1227" s="6" t="str">
        <f t="shared" si="2"/>
        <v>Gen X</v>
      </c>
      <c r="O1227" s="6" t="str">
        <f t="shared" si="3"/>
        <v>Low Income</v>
      </c>
    </row>
    <row r="1228" hidden="1">
      <c r="A1228" s="1">
        <v>101226.0</v>
      </c>
      <c r="B1228" s="1">
        <v>31.0</v>
      </c>
      <c r="C1228" s="1">
        <v>22000.0</v>
      </c>
      <c r="D1228" s="1" t="s">
        <v>25</v>
      </c>
      <c r="E1228" s="1">
        <v>3561.52</v>
      </c>
      <c r="F1228" s="1">
        <v>1.0</v>
      </c>
      <c r="G1228" s="1">
        <v>22.0</v>
      </c>
      <c r="H1228" s="1">
        <v>16.0</v>
      </c>
      <c r="I1228" s="1" t="s">
        <v>18</v>
      </c>
      <c r="J1228" s="1">
        <v>0.905</v>
      </c>
      <c r="K1228" s="1">
        <v>0.019</v>
      </c>
      <c r="L1228" s="6" t="str">
        <f>if(J1228&gt;QUARTILE!$B$3, "TOP", if(J1228&lt;QUARTILE!$B$4, "BOTTOM", 0))</f>
        <v>TOP</v>
      </c>
      <c r="M1228" s="6">
        <f t="shared" si="1"/>
        <v>1</v>
      </c>
      <c r="N1228" s="6" t="str">
        <f t="shared" si="2"/>
        <v>Gen X</v>
      </c>
      <c r="O1228" s="6" t="str">
        <f t="shared" si="3"/>
        <v>Low Income</v>
      </c>
    </row>
    <row r="1229" hidden="1">
      <c r="A1229" s="1">
        <v>101227.0</v>
      </c>
      <c r="B1229" s="1">
        <v>43.0</v>
      </c>
      <c r="C1229" s="1">
        <v>18000.0</v>
      </c>
      <c r="D1229" s="1" t="s">
        <v>23</v>
      </c>
      <c r="E1229" s="1">
        <v>33437.09</v>
      </c>
      <c r="F1229" s="1">
        <v>2.0</v>
      </c>
      <c r="G1229" s="1">
        <v>13.0</v>
      </c>
      <c r="H1229" s="1">
        <v>10.0</v>
      </c>
      <c r="I1229" s="1" t="s">
        <v>18</v>
      </c>
      <c r="J1229" s="1">
        <v>0.794</v>
      </c>
      <c r="K1229" s="1">
        <v>0.733</v>
      </c>
      <c r="L1229" s="6">
        <f>if(J1229&gt;QUARTILE!$B$3, "TOP", if(J1229&lt;QUARTILE!$B$4, "BOTTOM", 0))</f>
        <v>0</v>
      </c>
      <c r="M1229" s="6">
        <f t="shared" si="1"/>
        <v>1</v>
      </c>
      <c r="N1229" s="6" t="str">
        <f t="shared" si="2"/>
        <v>Gen X</v>
      </c>
      <c r="O1229" s="6" t="str">
        <f t="shared" si="3"/>
        <v>Low Income</v>
      </c>
    </row>
    <row r="1230" hidden="1">
      <c r="A1230" s="1">
        <v>101228.0</v>
      </c>
      <c r="B1230" s="1">
        <v>45.0</v>
      </c>
      <c r="C1230" s="1">
        <v>20000.0</v>
      </c>
      <c r="D1230" s="1" t="s">
        <v>25</v>
      </c>
      <c r="E1230" s="1">
        <v>5116.71</v>
      </c>
      <c r="F1230" s="1">
        <v>2.0</v>
      </c>
      <c r="G1230" s="1">
        <v>11.0</v>
      </c>
      <c r="H1230" s="1">
        <v>9.0</v>
      </c>
      <c r="I1230" s="1" t="s">
        <v>22</v>
      </c>
      <c r="J1230" s="1">
        <v>0.485</v>
      </c>
      <c r="K1230" s="1">
        <v>0.747</v>
      </c>
      <c r="L1230" s="6">
        <f>if(J1230&gt;QUARTILE!$B$3, "TOP", if(J1230&lt;QUARTILE!$B$4, "BOTTOM", 0))</f>
        <v>0</v>
      </c>
      <c r="M1230" s="6">
        <f t="shared" si="1"/>
        <v>2</v>
      </c>
      <c r="N1230" s="6" t="str">
        <f t="shared" si="2"/>
        <v>Gen X</v>
      </c>
      <c r="O1230" s="6" t="str">
        <f t="shared" si="3"/>
        <v>Low Income</v>
      </c>
    </row>
    <row r="1231" hidden="1">
      <c r="A1231" s="1">
        <v>101229.0</v>
      </c>
      <c r="B1231" s="1">
        <v>40.0</v>
      </c>
      <c r="C1231" s="1">
        <v>28000.0</v>
      </c>
      <c r="D1231" s="1" t="s">
        <v>25</v>
      </c>
      <c r="E1231" s="1">
        <v>14938.36</v>
      </c>
      <c r="F1231" s="1">
        <v>3.0</v>
      </c>
      <c r="G1231" s="1">
        <v>22.0</v>
      </c>
      <c r="H1231" s="1">
        <v>8.0</v>
      </c>
      <c r="I1231" s="1" t="s">
        <v>22</v>
      </c>
      <c r="J1231" s="1">
        <v>0.36</v>
      </c>
      <c r="K1231" s="1">
        <v>0.475</v>
      </c>
      <c r="L1231" s="6">
        <f>if(J1231&gt;QUARTILE!$B$3, "TOP", if(J1231&lt;QUARTILE!$B$4, "BOTTOM", 0))</f>
        <v>0</v>
      </c>
      <c r="M1231" s="6">
        <f t="shared" si="1"/>
        <v>2</v>
      </c>
      <c r="N1231" s="6" t="str">
        <f t="shared" si="2"/>
        <v>Gen X</v>
      </c>
      <c r="O1231" s="6" t="str">
        <f t="shared" si="3"/>
        <v>Low Income</v>
      </c>
    </row>
    <row r="1232" hidden="1">
      <c r="A1232" s="1">
        <v>101230.0</v>
      </c>
      <c r="B1232" s="1">
        <v>31.0</v>
      </c>
      <c r="C1232" s="1">
        <v>46000.0</v>
      </c>
      <c r="D1232" s="1" t="s">
        <v>25</v>
      </c>
      <c r="E1232" s="1">
        <v>2739.69</v>
      </c>
      <c r="F1232" s="1">
        <v>2.0</v>
      </c>
      <c r="G1232" s="1">
        <v>26.0</v>
      </c>
      <c r="H1232" s="1">
        <v>16.0</v>
      </c>
      <c r="I1232" s="1" t="s">
        <v>18</v>
      </c>
      <c r="J1232" s="1">
        <v>0.33</v>
      </c>
      <c r="K1232" s="1">
        <v>0.267</v>
      </c>
      <c r="L1232" s="6">
        <f>if(J1232&gt;QUARTILE!$B$3, "TOP", if(J1232&lt;QUARTILE!$B$4, "BOTTOM", 0))</f>
        <v>0</v>
      </c>
      <c r="M1232" s="6">
        <f t="shared" si="1"/>
        <v>1</v>
      </c>
      <c r="N1232" s="6" t="str">
        <f t="shared" si="2"/>
        <v>Gen X</v>
      </c>
      <c r="O1232" s="6" t="str">
        <f t="shared" si="3"/>
        <v>Medium Income</v>
      </c>
    </row>
    <row r="1233" hidden="1">
      <c r="A1233" s="1">
        <v>101231.0</v>
      </c>
      <c r="B1233" s="1">
        <v>41.0</v>
      </c>
      <c r="C1233" s="1">
        <v>48000.0</v>
      </c>
      <c r="D1233" s="1" t="s">
        <v>27</v>
      </c>
      <c r="E1233" s="1">
        <v>12873.65</v>
      </c>
      <c r="F1233" s="1">
        <v>3.0</v>
      </c>
      <c r="G1233" s="1">
        <v>26.0</v>
      </c>
      <c r="H1233" s="1">
        <v>10.0</v>
      </c>
      <c r="I1233" s="1" t="s">
        <v>22</v>
      </c>
      <c r="J1233" s="1">
        <v>0.748</v>
      </c>
      <c r="K1233" s="1">
        <v>0.635</v>
      </c>
      <c r="L1233" s="6">
        <f>if(J1233&gt;QUARTILE!$B$3, "TOP", if(J1233&lt;QUARTILE!$B$4, "BOTTOM", 0))</f>
        <v>0</v>
      </c>
      <c r="M1233" s="6">
        <f t="shared" si="1"/>
        <v>2</v>
      </c>
      <c r="N1233" s="6" t="str">
        <f t="shared" si="2"/>
        <v>Gen X</v>
      </c>
      <c r="O1233" s="6" t="str">
        <f t="shared" si="3"/>
        <v>Medium Income</v>
      </c>
    </row>
    <row r="1234" hidden="1">
      <c r="A1234" s="1">
        <v>101232.0</v>
      </c>
      <c r="B1234" s="1">
        <v>19.0</v>
      </c>
      <c r="C1234" s="1">
        <v>35000.0</v>
      </c>
      <c r="D1234" s="1" t="s">
        <v>27</v>
      </c>
      <c r="E1234" s="1">
        <v>16335.31</v>
      </c>
      <c r="F1234" s="1">
        <v>5.0</v>
      </c>
      <c r="G1234" s="1">
        <v>18.0</v>
      </c>
      <c r="H1234" s="1">
        <v>20.0</v>
      </c>
      <c r="I1234" s="1" t="s">
        <v>22</v>
      </c>
      <c r="J1234" s="1">
        <v>0.429</v>
      </c>
      <c r="K1234" s="1">
        <v>0.088</v>
      </c>
      <c r="L1234" s="6">
        <f>if(J1234&gt;QUARTILE!$B$3, "TOP", if(J1234&lt;QUARTILE!$B$4, "BOTTOM", 0))</f>
        <v>0</v>
      </c>
      <c r="M1234" s="6">
        <f t="shared" si="1"/>
        <v>2</v>
      </c>
      <c r="N1234" s="6" t="str">
        <f t="shared" si="2"/>
        <v>Millenial</v>
      </c>
      <c r="O1234" s="6" t="str">
        <f t="shared" si="3"/>
        <v>Low Income</v>
      </c>
    </row>
    <row r="1235" hidden="1">
      <c r="A1235" s="1">
        <v>101233.0</v>
      </c>
      <c r="B1235" s="1">
        <v>62.0</v>
      </c>
      <c r="C1235" s="1">
        <v>10000.0</v>
      </c>
      <c r="D1235" s="1" t="s">
        <v>25</v>
      </c>
      <c r="E1235" s="1">
        <v>11809.07</v>
      </c>
      <c r="F1235" s="1">
        <v>3.0</v>
      </c>
      <c r="G1235" s="1">
        <v>24.0</v>
      </c>
      <c r="H1235" s="1">
        <v>4.0</v>
      </c>
      <c r="I1235" s="1" t="s">
        <v>22</v>
      </c>
      <c r="J1235" s="1">
        <v>0.296</v>
      </c>
      <c r="K1235" s="1">
        <v>0.997</v>
      </c>
      <c r="L1235" s="6" t="str">
        <f>if(J1235&gt;QUARTILE!$B$3, "TOP", if(J1235&lt;QUARTILE!$B$4, "BOTTOM", 0))</f>
        <v>BOTTOM</v>
      </c>
      <c r="M1235" s="6">
        <f t="shared" si="1"/>
        <v>2</v>
      </c>
      <c r="N1235" s="6" t="str">
        <f t="shared" si="2"/>
        <v>Baby Boomer</v>
      </c>
      <c r="O1235" s="6" t="str">
        <f t="shared" si="3"/>
        <v>Low Income</v>
      </c>
    </row>
    <row r="1236" hidden="1">
      <c r="A1236" s="1">
        <v>101234.0</v>
      </c>
      <c r="B1236" s="1">
        <v>43.0</v>
      </c>
      <c r="C1236" s="1">
        <v>18000.0</v>
      </c>
      <c r="D1236" s="1" t="s">
        <v>25</v>
      </c>
      <c r="E1236" s="1">
        <v>1440.38</v>
      </c>
      <c r="F1236" s="1">
        <v>4.0</v>
      </c>
      <c r="G1236" s="1">
        <v>19.0</v>
      </c>
      <c r="H1236" s="1">
        <v>16.0</v>
      </c>
      <c r="I1236" s="1" t="s">
        <v>18</v>
      </c>
      <c r="J1236" s="1">
        <v>0.863</v>
      </c>
      <c r="K1236" s="1">
        <v>0.075</v>
      </c>
      <c r="L1236" s="6" t="str">
        <f>if(J1236&gt;QUARTILE!$B$3, "TOP", if(J1236&lt;QUARTILE!$B$4, "BOTTOM", 0))</f>
        <v>TOP</v>
      </c>
      <c r="M1236" s="6">
        <f t="shared" si="1"/>
        <v>1</v>
      </c>
      <c r="N1236" s="6" t="str">
        <f t="shared" si="2"/>
        <v>Gen X</v>
      </c>
      <c r="O1236" s="6" t="str">
        <f t="shared" si="3"/>
        <v>Low Income</v>
      </c>
    </row>
    <row r="1237" hidden="1">
      <c r="A1237" s="1">
        <v>101235.0</v>
      </c>
      <c r="B1237" s="1">
        <v>31.0</v>
      </c>
      <c r="C1237" s="1">
        <v>19000.0</v>
      </c>
      <c r="D1237" s="1" t="s">
        <v>23</v>
      </c>
      <c r="E1237" s="1">
        <v>13269.4</v>
      </c>
      <c r="F1237" s="1">
        <v>2.0</v>
      </c>
      <c r="G1237" s="1">
        <v>32.0</v>
      </c>
      <c r="H1237" s="1">
        <v>8.0</v>
      </c>
      <c r="I1237" s="1" t="s">
        <v>22</v>
      </c>
      <c r="J1237" s="1">
        <v>0.316</v>
      </c>
      <c r="K1237" s="1">
        <v>0.058</v>
      </c>
      <c r="L1237" s="6">
        <f>if(J1237&gt;QUARTILE!$B$3, "TOP", if(J1237&lt;QUARTILE!$B$4, "BOTTOM", 0))</f>
        <v>0</v>
      </c>
      <c r="M1237" s="6">
        <f t="shared" si="1"/>
        <v>2</v>
      </c>
      <c r="N1237" s="6" t="str">
        <f t="shared" si="2"/>
        <v>Gen X</v>
      </c>
      <c r="O1237" s="6" t="str">
        <f t="shared" si="3"/>
        <v>Low Income</v>
      </c>
    </row>
    <row r="1238" hidden="1">
      <c r="A1238" s="1">
        <v>101236.0</v>
      </c>
      <c r="B1238" s="1">
        <v>76.0</v>
      </c>
      <c r="C1238" s="1">
        <v>15000.0</v>
      </c>
      <c r="D1238" s="1" t="s">
        <v>23</v>
      </c>
      <c r="E1238" s="1">
        <v>12657.71</v>
      </c>
      <c r="F1238" s="1">
        <v>5.0</v>
      </c>
      <c r="G1238" s="1">
        <v>9.0</v>
      </c>
      <c r="H1238" s="1">
        <v>6.0</v>
      </c>
      <c r="I1238" s="1" t="s">
        <v>22</v>
      </c>
      <c r="J1238" s="1">
        <v>0.114</v>
      </c>
      <c r="K1238" s="1">
        <v>0.562</v>
      </c>
      <c r="L1238" s="6" t="str">
        <f>if(J1238&gt;QUARTILE!$B$3, "TOP", if(J1238&lt;QUARTILE!$B$4, "BOTTOM", 0))</f>
        <v>BOTTOM</v>
      </c>
      <c r="M1238" s="6">
        <f t="shared" si="1"/>
        <v>2</v>
      </c>
      <c r="N1238" s="6" t="str">
        <f t="shared" si="2"/>
        <v>Baby Boomer</v>
      </c>
      <c r="O1238" s="6" t="str">
        <f t="shared" si="3"/>
        <v>Low Income</v>
      </c>
    </row>
    <row r="1239" hidden="1">
      <c r="A1239" s="1">
        <v>101237.0</v>
      </c>
      <c r="B1239" s="1">
        <v>73.0</v>
      </c>
      <c r="C1239" s="1">
        <v>27000.0</v>
      </c>
      <c r="D1239" s="1" t="s">
        <v>27</v>
      </c>
      <c r="E1239" s="1">
        <v>6065.94</v>
      </c>
      <c r="F1239" s="1">
        <v>1.0</v>
      </c>
      <c r="G1239" s="1">
        <v>24.0</v>
      </c>
      <c r="H1239" s="1">
        <v>3.0</v>
      </c>
      <c r="I1239" s="1" t="s">
        <v>22</v>
      </c>
      <c r="J1239" s="1">
        <v>0.548</v>
      </c>
      <c r="K1239" s="1">
        <v>0.463</v>
      </c>
      <c r="L1239" s="6">
        <f>if(J1239&gt;QUARTILE!$B$3, "TOP", if(J1239&lt;QUARTILE!$B$4, "BOTTOM", 0))</f>
        <v>0</v>
      </c>
      <c r="M1239" s="6">
        <f t="shared" si="1"/>
        <v>2</v>
      </c>
      <c r="N1239" s="6" t="str">
        <f t="shared" si="2"/>
        <v>Baby Boomer</v>
      </c>
      <c r="O1239" s="6" t="str">
        <f t="shared" si="3"/>
        <v>Low Income</v>
      </c>
    </row>
    <row r="1240" hidden="1">
      <c r="A1240" s="1">
        <v>101238.0</v>
      </c>
      <c r="B1240" s="1">
        <v>68.0</v>
      </c>
      <c r="C1240" s="1">
        <v>8000.0</v>
      </c>
      <c r="D1240" s="1" t="s">
        <v>23</v>
      </c>
      <c r="E1240" s="1">
        <v>50919.04</v>
      </c>
      <c r="F1240" s="1">
        <v>4.0</v>
      </c>
      <c r="G1240" s="1">
        <v>20.0</v>
      </c>
      <c r="H1240" s="1">
        <v>3.0</v>
      </c>
      <c r="I1240" s="1" t="s">
        <v>18</v>
      </c>
      <c r="J1240" s="1">
        <v>0.429</v>
      </c>
      <c r="K1240" s="1">
        <v>0.569</v>
      </c>
      <c r="L1240" s="6">
        <f>if(J1240&gt;QUARTILE!$B$3, "TOP", if(J1240&lt;QUARTILE!$B$4, "BOTTOM", 0))</f>
        <v>0</v>
      </c>
      <c r="M1240" s="6">
        <f t="shared" si="1"/>
        <v>1</v>
      </c>
      <c r="N1240" s="6" t="str">
        <f t="shared" si="2"/>
        <v>Baby Boomer</v>
      </c>
      <c r="O1240" s="6" t="str">
        <f t="shared" si="3"/>
        <v>Low Income</v>
      </c>
    </row>
    <row r="1241" hidden="1">
      <c r="A1241" s="1">
        <v>101239.0</v>
      </c>
      <c r="B1241" s="1">
        <v>24.0</v>
      </c>
      <c r="C1241" s="1">
        <v>61000.0</v>
      </c>
      <c r="D1241" s="1" t="s">
        <v>27</v>
      </c>
      <c r="E1241" s="1">
        <v>10818.56</v>
      </c>
      <c r="F1241" s="1">
        <v>1.0</v>
      </c>
      <c r="G1241" s="1">
        <v>11.0</v>
      </c>
      <c r="H1241" s="1">
        <v>13.0</v>
      </c>
      <c r="I1241" s="1" t="s">
        <v>18</v>
      </c>
      <c r="J1241" s="1">
        <v>0.105</v>
      </c>
      <c r="K1241" s="1">
        <v>0.128</v>
      </c>
      <c r="L1241" s="6" t="str">
        <f>if(J1241&gt;QUARTILE!$B$3, "TOP", if(J1241&lt;QUARTILE!$B$4, "BOTTOM", 0))</f>
        <v>BOTTOM</v>
      </c>
      <c r="M1241" s="6">
        <f t="shared" si="1"/>
        <v>1</v>
      </c>
      <c r="N1241" s="6" t="str">
        <f t="shared" si="2"/>
        <v>Millenial</v>
      </c>
      <c r="O1241" s="6" t="str">
        <f t="shared" si="3"/>
        <v>Medium Income</v>
      </c>
    </row>
    <row r="1242" hidden="1">
      <c r="A1242" s="1">
        <v>101240.0</v>
      </c>
      <c r="B1242" s="1">
        <v>20.0</v>
      </c>
      <c r="C1242" s="1">
        <v>45000.0</v>
      </c>
      <c r="D1242" s="1" t="s">
        <v>27</v>
      </c>
      <c r="E1242" s="1">
        <v>39919.04</v>
      </c>
      <c r="F1242" s="1">
        <v>4.0</v>
      </c>
      <c r="G1242" s="1">
        <v>21.0</v>
      </c>
      <c r="H1242" s="1">
        <v>14.0</v>
      </c>
      <c r="I1242" s="1" t="s">
        <v>22</v>
      </c>
      <c r="J1242" s="1">
        <v>0.602</v>
      </c>
      <c r="K1242" s="1">
        <v>0.214</v>
      </c>
      <c r="L1242" s="6">
        <f>if(J1242&gt;QUARTILE!$B$3, "TOP", if(J1242&lt;QUARTILE!$B$4, "BOTTOM", 0))</f>
        <v>0</v>
      </c>
      <c r="M1242" s="6">
        <f t="shared" si="1"/>
        <v>2</v>
      </c>
      <c r="N1242" s="6" t="str">
        <f t="shared" si="2"/>
        <v>Millenial</v>
      </c>
      <c r="O1242" s="6" t="str">
        <f t="shared" si="3"/>
        <v>Medium Income</v>
      </c>
    </row>
    <row r="1243" hidden="1">
      <c r="A1243" s="1">
        <v>101241.0</v>
      </c>
      <c r="B1243" s="1">
        <v>64.0</v>
      </c>
      <c r="C1243" s="1">
        <v>29000.0</v>
      </c>
      <c r="D1243" s="1" t="s">
        <v>21</v>
      </c>
      <c r="E1243" s="1">
        <v>2323.12</v>
      </c>
      <c r="F1243" s="1">
        <v>5.0</v>
      </c>
      <c r="G1243" s="1">
        <v>17.0</v>
      </c>
      <c r="H1243" s="1">
        <v>3.0</v>
      </c>
      <c r="I1243" s="1" t="s">
        <v>22</v>
      </c>
      <c r="J1243" s="1">
        <v>0.895</v>
      </c>
      <c r="K1243" s="1">
        <v>0.451</v>
      </c>
      <c r="L1243" s="6" t="str">
        <f>if(J1243&gt;QUARTILE!$B$3, "TOP", if(J1243&lt;QUARTILE!$B$4, "BOTTOM", 0))</f>
        <v>TOP</v>
      </c>
      <c r="M1243" s="6">
        <f t="shared" si="1"/>
        <v>2</v>
      </c>
      <c r="N1243" s="6" t="str">
        <f t="shared" si="2"/>
        <v>Baby Boomer</v>
      </c>
      <c r="O1243" s="6" t="str">
        <f t="shared" si="3"/>
        <v>Low Income</v>
      </c>
    </row>
    <row r="1244" hidden="1">
      <c r="A1244" s="1">
        <v>101242.0</v>
      </c>
      <c r="B1244" s="1">
        <v>40.0</v>
      </c>
      <c r="C1244" s="1">
        <v>21000.0</v>
      </c>
      <c r="D1244" s="1" t="s">
        <v>24</v>
      </c>
      <c r="E1244" s="1">
        <v>7680.26</v>
      </c>
      <c r="F1244" s="1">
        <v>5.0</v>
      </c>
      <c r="G1244" s="1">
        <v>28.0</v>
      </c>
      <c r="H1244" s="1">
        <v>9.0</v>
      </c>
      <c r="I1244" s="1" t="s">
        <v>22</v>
      </c>
      <c r="J1244" s="1">
        <v>0.644</v>
      </c>
      <c r="K1244" s="1">
        <v>0.397</v>
      </c>
      <c r="L1244" s="6">
        <f>if(J1244&gt;QUARTILE!$B$3, "TOP", if(J1244&lt;QUARTILE!$B$4, "BOTTOM", 0))</f>
        <v>0</v>
      </c>
      <c r="M1244" s="6">
        <f t="shared" si="1"/>
        <v>2</v>
      </c>
      <c r="N1244" s="6" t="str">
        <f t="shared" si="2"/>
        <v>Gen X</v>
      </c>
      <c r="O1244" s="6" t="str">
        <f t="shared" si="3"/>
        <v>Low Income</v>
      </c>
    </row>
    <row r="1245" hidden="1">
      <c r="A1245" s="1">
        <v>101243.0</v>
      </c>
      <c r="B1245" s="1">
        <v>63.0</v>
      </c>
      <c r="C1245" s="1">
        <v>46000.0</v>
      </c>
      <c r="D1245" s="1" t="s">
        <v>23</v>
      </c>
      <c r="E1245" s="1">
        <v>3879.73</v>
      </c>
      <c r="F1245" s="1">
        <v>5.0</v>
      </c>
      <c r="G1245" s="1">
        <v>18.0</v>
      </c>
      <c r="H1245" s="1">
        <v>4.0</v>
      </c>
      <c r="I1245" s="1" t="s">
        <v>22</v>
      </c>
      <c r="J1245" s="1">
        <v>0.068</v>
      </c>
      <c r="K1245" s="1">
        <v>0.533</v>
      </c>
      <c r="L1245" s="6" t="str">
        <f>if(J1245&gt;QUARTILE!$B$3, "TOP", if(J1245&lt;QUARTILE!$B$4, "BOTTOM", 0))</f>
        <v>BOTTOM</v>
      </c>
      <c r="M1245" s="6">
        <f t="shared" si="1"/>
        <v>2</v>
      </c>
      <c r="N1245" s="6" t="str">
        <f t="shared" si="2"/>
        <v>Baby Boomer</v>
      </c>
      <c r="O1245" s="6" t="str">
        <f t="shared" si="3"/>
        <v>Medium Income</v>
      </c>
    </row>
    <row r="1246" hidden="1">
      <c r="A1246" s="1">
        <v>101244.0</v>
      </c>
      <c r="B1246" s="1">
        <v>60.0</v>
      </c>
      <c r="C1246" s="1">
        <v>33000.0</v>
      </c>
      <c r="D1246" s="1" t="s">
        <v>31</v>
      </c>
      <c r="E1246" s="1">
        <v>10498.86</v>
      </c>
      <c r="F1246" s="1">
        <v>4.0</v>
      </c>
      <c r="G1246" s="1">
        <v>25.0</v>
      </c>
      <c r="H1246" s="1">
        <v>6.0</v>
      </c>
      <c r="I1246" s="1" t="s">
        <v>22</v>
      </c>
      <c r="J1246" s="1">
        <v>0.379</v>
      </c>
      <c r="K1246" s="1">
        <v>0.052</v>
      </c>
      <c r="L1246" s="6">
        <f>if(J1246&gt;QUARTILE!$B$3, "TOP", if(J1246&lt;QUARTILE!$B$4, "BOTTOM", 0))</f>
        <v>0</v>
      </c>
      <c r="M1246" s="6">
        <f t="shared" si="1"/>
        <v>2</v>
      </c>
      <c r="N1246" s="6" t="str">
        <f t="shared" si="2"/>
        <v>Gen X</v>
      </c>
      <c r="O1246" s="6" t="str">
        <f t="shared" si="3"/>
        <v>Low Income</v>
      </c>
    </row>
    <row r="1247" hidden="1">
      <c r="A1247" s="1">
        <v>101245.0</v>
      </c>
      <c r="B1247" s="1">
        <v>64.0</v>
      </c>
      <c r="C1247" s="1">
        <v>43000.0</v>
      </c>
      <c r="D1247" s="1" t="s">
        <v>27</v>
      </c>
      <c r="E1247" s="1">
        <v>2367.49</v>
      </c>
      <c r="F1247" s="1">
        <v>3.0</v>
      </c>
      <c r="G1247" s="1">
        <v>13.0</v>
      </c>
      <c r="H1247" s="1">
        <v>6.0</v>
      </c>
      <c r="I1247" s="1" t="s">
        <v>22</v>
      </c>
      <c r="J1247" s="1">
        <v>0.247</v>
      </c>
      <c r="K1247" s="1">
        <v>0.504</v>
      </c>
      <c r="L1247" s="6" t="str">
        <f>if(J1247&gt;QUARTILE!$B$3, "TOP", if(J1247&lt;QUARTILE!$B$4, "BOTTOM", 0))</f>
        <v>BOTTOM</v>
      </c>
      <c r="M1247" s="6">
        <f t="shared" si="1"/>
        <v>2</v>
      </c>
      <c r="N1247" s="6" t="str">
        <f t="shared" si="2"/>
        <v>Baby Boomer</v>
      </c>
      <c r="O1247" s="6" t="str">
        <f t="shared" si="3"/>
        <v>Low Income</v>
      </c>
    </row>
    <row r="1248" hidden="1">
      <c r="A1248" s="1">
        <v>101246.0</v>
      </c>
      <c r="B1248" s="1">
        <v>77.0</v>
      </c>
      <c r="C1248" s="1">
        <v>21000.0</v>
      </c>
      <c r="D1248" s="1" t="s">
        <v>27</v>
      </c>
      <c r="E1248" s="1">
        <v>11633.36</v>
      </c>
      <c r="F1248" s="1">
        <v>1.0</v>
      </c>
      <c r="G1248" s="1">
        <v>20.0</v>
      </c>
      <c r="H1248" s="1">
        <v>2.0</v>
      </c>
      <c r="I1248" s="1" t="s">
        <v>22</v>
      </c>
      <c r="J1248" s="1">
        <v>0.67</v>
      </c>
      <c r="K1248" s="1">
        <v>0.555</v>
      </c>
      <c r="L1248" s="6">
        <f>if(J1248&gt;QUARTILE!$B$3, "TOP", if(J1248&lt;QUARTILE!$B$4, "BOTTOM", 0))</f>
        <v>0</v>
      </c>
      <c r="M1248" s="6">
        <f t="shared" si="1"/>
        <v>2</v>
      </c>
      <c r="N1248" s="6" t="str">
        <f t="shared" si="2"/>
        <v>Baby Boomer</v>
      </c>
      <c r="O1248" s="6" t="str">
        <f t="shared" si="3"/>
        <v>Low Income</v>
      </c>
    </row>
    <row r="1249" hidden="1">
      <c r="A1249" s="1">
        <v>101247.0</v>
      </c>
      <c r="B1249" s="1">
        <v>62.0</v>
      </c>
      <c r="C1249" s="1">
        <v>64000.0</v>
      </c>
      <c r="D1249" s="1" t="s">
        <v>23</v>
      </c>
      <c r="E1249" s="1">
        <v>8735.11</v>
      </c>
      <c r="F1249" s="1">
        <v>3.0</v>
      </c>
      <c r="G1249" s="1">
        <v>18.0</v>
      </c>
      <c r="H1249" s="1">
        <v>5.0</v>
      </c>
      <c r="I1249" s="1" t="s">
        <v>22</v>
      </c>
      <c r="J1249" s="1">
        <v>0.607</v>
      </c>
      <c r="K1249" s="1">
        <v>0.881</v>
      </c>
      <c r="L1249" s="6">
        <f>if(J1249&gt;QUARTILE!$B$3, "TOP", if(J1249&lt;QUARTILE!$B$4, "BOTTOM", 0))</f>
        <v>0</v>
      </c>
      <c r="M1249" s="6">
        <f t="shared" si="1"/>
        <v>2</v>
      </c>
      <c r="N1249" s="6" t="str">
        <f t="shared" si="2"/>
        <v>Baby Boomer</v>
      </c>
      <c r="O1249" s="6" t="str">
        <f t="shared" si="3"/>
        <v>Medium Income</v>
      </c>
    </row>
    <row r="1250" hidden="1">
      <c r="A1250" s="1">
        <v>101248.0</v>
      </c>
      <c r="B1250" s="1">
        <v>35.0</v>
      </c>
      <c r="C1250" s="1">
        <v>44000.0</v>
      </c>
      <c r="D1250" s="1" t="s">
        <v>17</v>
      </c>
      <c r="E1250" s="1">
        <v>5054.41</v>
      </c>
      <c r="F1250" s="1">
        <v>3.0</v>
      </c>
      <c r="G1250" s="1">
        <v>14.0</v>
      </c>
      <c r="H1250" s="1">
        <v>6.0</v>
      </c>
      <c r="I1250" s="1" t="s">
        <v>22</v>
      </c>
      <c r="J1250" s="1">
        <v>0.173</v>
      </c>
      <c r="K1250" s="1">
        <v>0.571</v>
      </c>
      <c r="L1250" s="6" t="str">
        <f>if(J1250&gt;QUARTILE!$B$3, "TOP", if(J1250&lt;QUARTILE!$B$4, "BOTTOM", 0))</f>
        <v>BOTTOM</v>
      </c>
      <c r="M1250" s="6">
        <f t="shared" si="1"/>
        <v>2</v>
      </c>
      <c r="N1250" s="6" t="str">
        <f t="shared" si="2"/>
        <v>Gen X</v>
      </c>
      <c r="O1250" s="6" t="str">
        <f t="shared" si="3"/>
        <v>Low Income</v>
      </c>
    </row>
    <row r="1251" hidden="1">
      <c r="A1251" s="1">
        <v>101249.0</v>
      </c>
      <c r="B1251" s="1">
        <v>75.0</v>
      </c>
      <c r="C1251" s="1">
        <v>30000.0</v>
      </c>
      <c r="D1251" s="1" t="s">
        <v>23</v>
      </c>
      <c r="E1251" s="1">
        <v>20554.47</v>
      </c>
      <c r="F1251" s="1">
        <v>2.0</v>
      </c>
      <c r="G1251" s="1">
        <v>21.0</v>
      </c>
      <c r="H1251" s="1">
        <v>6.0</v>
      </c>
      <c r="I1251" s="1" t="s">
        <v>22</v>
      </c>
      <c r="J1251" s="1">
        <v>0.506</v>
      </c>
      <c r="K1251" s="1">
        <v>0.547</v>
      </c>
      <c r="L1251" s="6">
        <f>if(J1251&gt;QUARTILE!$B$3, "TOP", if(J1251&lt;QUARTILE!$B$4, "BOTTOM", 0))</f>
        <v>0</v>
      </c>
      <c r="M1251" s="6">
        <f t="shared" si="1"/>
        <v>2</v>
      </c>
      <c r="N1251" s="6" t="str">
        <f t="shared" si="2"/>
        <v>Baby Boomer</v>
      </c>
      <c r="O1251" s="6" t="str">
        <f t="shared" si="3"/>
        <v>Low Income</v>
      </c>
    </row>
    <row r="1252" hidden="1">
      <c r="A1252" s="1">
        <v>101250.0</v>
      </c>
      <c r="B1252" s="1">
        <v>55.0</v>
      </c>
      <c r="C1252" s="1">
        <v>47000.0</v>
      </c>
      <c r="D1252" s="1" t="s">
        <v>17</v>
      </c>
      <c r="E1252" s="1">
        <v>60282.6</v>
      </c>
      <c r="F1252" s="1">
        <v>1.0</v>
      </c>
      <c r="G1252" s="1">
        <v>19.0</v>
      </c>
      <c r="H1252" s="1">
        <v>8.0</v>
      </c>
      <c r="I1252" s="1" t="s">
        <v>18</v>
      </c>
      <c r="J1252" s="1">
        <v>1.0</v>
      </c>
      <c r="K1252" s="1">
        <v>0.712</v>
      </c>
      <c r="L1252" s="6" t="str">
        <f>if(J1252&gt;QUARTILE!$B$3, "TOP", if(J1252&lt;QUARTILE!$B$4, "BOTTOM", 0))</f>
        <v>TOP</v>
      </c>
      <c r="M1252" s="6">
        <f t="shared" si="1"/>
        <v>1</v>
      </c>
      <c r="N1252" s="6" t="str">
        <f t="shared" si="2"/>
        <v>Gen X</v>
      </c>
      <c r="O1252" s="6" t="str">
        <f t="shared" si="3"/>
        <v>Medium Income</v>
      </c>
    </row>
    <row r="1253" hidden="1">
      <c r="A1253" s="1">
        <v>101251.0</v>
      </c>
      <c r="B1253" s="1">
        <v>52.0</v>
      </c>
      <c r="C1253" s="1">
        <v>17000.0</v>
      </c>
      <c r="D1253" s="1" t="s">
        <v>23</v>
      </c>
      <c r="E1253" s="1">
        <v>4641.5</v>
      </c>
      <c r="F1253" s="1">
        <v>4.0</v>
      </c>
      <c r="G1253" s="1">
        <v>17.0</v>
      </c>
      <c r="H1253" s="1">
        <v>3.0</v>
      </c>
      <c r="I1253" s="1" t="s">
        <v>22</v>
      </c>
      <c r="J1253" s="1">
        <v>0.461</v>
      </c>
      <c r="K1253" s="1">
        <v>0.015</v>
      </c>
      <c r="L1253" s="6">
        <f>if(J1253&gt;QUARTILE!$B$3, "TOP", if(J1253&lt;QUARTILE!$B$4, "BOTTOM", 0))</f>
        <v>0</v>
      </c>
      <c r="M1253" s="6">
        <f t="shared" si="1"/>
        <v>2</v>
      </c>
      <c r="N1253" s="6" t="str">
        <f t="shared" si="2"/>
        <v>Gen X</v>
      </c>
      <c r="O1253" s="6" t="str">
        <f t="shared" si="3"/>
        <v>Low Income</v>
      </c>
    </row>
    <row r="1254" hidden="1">
      <c r="A1254" s="1">
        <v>101252.0</v>
      </c>
      <c r="B1254" s="1">
        <v>68.0</v>
      </c>
      <c r="C1254" s="1">
        <v>11000.0</v>
      </c>
      <c r="D1254" s="1" t="s">
        <v>27</v>
      </c>
      <c r="E1254" s="1">
        <v>24881.38</v>
      </c>
      <c r="F1254" s="1">
        <v>2.0</v>
      </c>
      <c r="G1254" s="1">
        <v>14.0</v>
      </c>
      <c r="H1254" s="1">
        <v>10.0</v>
      </c>
      <c r="I1254" s="1" t="s">
        <v>22</v>
      </c>
      <c r="J1254" s="1">
        <v>0.87</v>
      </c>
      <c r="K1254" s="1">
        <v>0.648</v>
      </c>
      <c r="L1254" s="6" t="str">
        <f>if(J1254&gt;QUARTILE!$B$3, "TOP", if(J1254&lt;QUARTILE!$B$4, "BOTTOM", 0))</f>
        <v>TOP</v>
      </c>
      <c r="M1254" s="6">
        <f t="shared" si="1"/>
        <v>2</v>
      </c>
      <c r="N1254" s="6" t="str">
        <f t="shared" si="2"/>
        <v>Baby Boomer</v>
      </c>
      <c r="O1254" s="6" t="str">
        <f t="shared" si="3"/>
        <v>Low Income</v>
      </c>
    </row>
    <row r="1255" hidden="1">
      <c r="A1255" s="1">
        <v>101253.0</v>
      </c>
      <c r="B1255" s="1">
        <v>32.0</v>
      </c>
      <c r="C1255" s="1">
        <v>27000.0</v>
      </c>
      <c r="D1255" s="1" t="s">
        <v>25</v>
      </c>
      <c r="E1255" s="1">
        <v>27125.46</v>
      </c>
      <c r="F1255" s="1">
        <v>2.0</v>
      </c>
      <c r="G1255" s="1">
        <v>21.0</v>
      </c>
      <c r="H1255" s="1">
        <v>14.0</v>
      </c>
      <c r="I1255" s="1" t="s">
        <v>18</v>
      </c>
      <c r="J1255" s="1">
        <v>0.525</v>
      </c>
      <c r="K1255" s="1">
        <v>0.812</v>
      </c>
      <c r="L1255" s="6">
        <f>if(J1255&gt;QUARTILE!$B$3, "TOP", if(J1255&lt;QUARTILE!$B$4, "BOTTOM", 0))</f>
        <v>0</v>
      </c>
      <c r="M1255" s="6">
        <f t="shared" si="1"/>
        <v>1</v>
      </c>
      <c r="N1255" s="6" t="str">
        <f t="shared" si="2"/>
        <v>Gen X</v>
      </c>
      <c r="O1255" s="6" t="str">
        <f t="shared" si="3"/>
        <v>Low Income</v>
      </c>
    </row>
    <row r="1256" hidden="1">
      <c r="A1256" s="1">
        <v>101254.0</v>
      </c>
      <c r="B1256" s="1">
        <v>42.0</v>
      </c>
      <c r="C1256" s="1">
        <v>21000.0</v>
      </c>
      <c r="D1256" s="1" t="s">
        <v>23</v>
      </c>
      <c r="E1256" s="1">
        <v>13787.91</v>
      </c>
      <c r="F1256" s="1">
        <v>5.0</v>
      </c>
      <c r="G1256" s="1">
        <v>21.0</v>
      </c>
      <c r="H1256" s="1">
        <v>6.0</v>
      </c>
      <c r="I1256" s="1" t="s">
        <v>22</v>
      </c>
      <c r="J1256" s="1">
        <v>0.808</v>
      </c>
      <c r="K1256" s="1">
        <v>0.045</v>
      </c>
      <c r="L1256" s="6">
        <f>if(J1256&gt;QUARTILE!$B$3, "TOP", if(J1256&lt;QUARTILE!$B$4, "BOTTOM", 0))</f>
        <v>0</v>
      </c>
      <c r="M1256" s="6">
        <f t="shared" si="1"/>
        <v>2</v>
      </c>
      <c r="N1256" s="6" t="str">
        <f t="shared" si="2"/>
        <v>Gen X</v>
      </c>
      <c r="O1256" s="6" t="str">
        <f t="shared" si="3"/>
        <v>Low Income</v>
      </c>
    </row>
    <row r="1257" hidden="1">
      <c r="A1257" s="1">
        <v>101255.0</v>
      </c>
      <c r="B1257" s="1">
        <v>72.0</v>
      </c>
      <c r="C1257" s="1">
        <v>20000.0</v>
      </c>
      <c r="D1257" s="1" t="s">
        <v>23</v>
      </c>
      <c r="E1257" s="1">
        <v>45590.72</v>
      </c>
      <c r="F1257" s="1">
        <v>4.0</v>
      </c>
      <c r="G1257" s="1">
        <v>22.0</v>
      </c>
      <c r="H1257" s="1">
        <v>6.0</v>
      </c>
      <c r="I1257" s="1" t="s">
        <v>18</v>
      </c>
      <c r="J1257" s="1">
        <v>0.936</v>
      </c>
      <c r="K1257" s="1">
        <v>0.662</v>
      </c>
      <c r="L1257" s="6" t="str">
        <f>if(J1257&gt;QUARTILE!$B$3, "TOP", if(J1257&lt;QUARTILE!$B$4, "BOTTOM", 0))</f>
        <v>TOP</v>
      </c>
      <c r="M1257" s="6">
        <f t="shared" si="1"/>
        <v>1</v>
      </c>
      <c r="N1257" s="6" t="str">
        <f t="shared" si="2"/>
        <v>Baby Boomer</v>
      </c>
      <c r="O1257" s="6" t="str">
        <f t="shared" si="3"/>
        <v>Low Income</v>
      </c>
    </row>
    <row r="1258">
      <c r="A1258" s="1">
        <v>101256.0</v>
      </c>
      <c r="B1258" s="1">
        <v>54.0</v>
      </c>
      <c r="C1258" s="1">
        <v>46000.0</v>
      </c>
      <c r="D1258" s="1" t="s">
        <v>25</v>
      </c>
      <c r="E1258" s="1">
        <v>67858.67</v>
      </c>
      <c r="F1258" s="1">
        <v>3.0</v>
      </c>
      <c r="G1258" s="1">
        <v>21.0</v>
      </c>
      <c r="H1258" s="1">
        <v>7.0</v>
      </c>
      <c r="I1258" s="1" t="s">
        <v>18</v>
      </c>
      <c r="J1258" s="1">
        <v>0.911</v>
      </c>
      <c r="K1258" s="1">
        <v>0.687</v>
      </c>
      <c r="L1258" s="6" t="str">
        <f>if(J1258&gt;QUARTILE!$B$3, "TOP", if(J1258&lt;QUARTILE!$B$4, "BOTTOM", 0))</f>
        <v>TOP</v>
      </c>
      <c r="M1258" s="6">
        <f t="shared" si="1"/>
        <v>1</v>
      </c>
      <c r="N1258" s="6" t="str">
        <f t="shared" si="2"/>
        <v>Gen X</v>
      </c>
      <c r="O1258" s="6" t="str">
        <f t="shared" si="3"/>
        <v>Medium Income</v>
      </c>
    </row>
    <row r="1259" hidden="1">
      <c r="A1259" s="1">
        <v>101257.0</v>
      </c>
      <c r="B1259" s="1">
        <v>45.0</v>
      </c>
      <c r="C1259" s="1">
        <v>24000.0</v>
      </c>
      <c r="D1259" s="1" t="s">
        <v>23</v>
      </c>
      <c r="E1259" s="1">
        <v>8996.07</v>
      </c>
      <c r="F1259" s="1">
        <v>3.0</v>
      </c>
      <c r="G1259" s="1">
        <v>23.0</v>
      </c>
      <c r="H1259" s="1">
        <v>17.0</v>
      </c>
      <c r="I1259" s="1" t="s">
        <v>18</v>
      </c>
      <c r="J1259" s="1">
        <v>0.688</v>
      </c>
      <c r="K1259" s="1">
        <v>0.001</v>
      </c>
      <c r="L1259" s="6">
        <f>if(J1259&gt;QUARTILE!$B$3, "TOP", if(J1259&lt;QUARTILE!$B$4, "BOTTOM", 0))</f>
        <v>0</v>
      </c>
      <c r="M1259" s="6">
        <f t="shared" si="1"/>
        <v>1</v>
      </c>
      <c r="N1259" s="6" t="str">
        <f t="shared" si="2"/>
        <v>Gen X</v>
      </c>
      <c r="O1259" s="6" t="str">
        <f t="shared" si="3"/>
        <v>Low Income</v>
      </c>
    </row>
    <row r="1260" hidden="1">
      <c r="A1260" s="1">
        <v>101258.0</v>
      </c>
      <c r="B1260" s="1">
        <v>27.0</v>
      </c>
      <c r="C1260" s="1">
        <v>26000.0</v>
      </c>
      <c r="D1260" s="1" t="s">
        <v>25</v>
      </c>
      <c r="E1260" s="1">
        <v>21055.58</v>
      </c>
      <c r="F1260" s="1">
        <v>3.0</v>
      </c>
      <c r="G1260" s="1">
        <v>25.0</v>
      </c>
      <c r="H1260" s="1">
        <v>14.0</v>
      </c>
      <c r="I1260" s="1" t="s">
        <v>18</v>
      </c>
      <c r="J1260" s="1">
        <v>1.0</v>
      </c>
      <c r="K1260" s="1">
        <v>0.246</v>
      </c>
      <c r="L1260" s="6" t="str">
        <f>if(J1260&gt;QUARTILE!$B$3, "TOP", if(J1260&lt;QUARTILE!$B$4, "BOTTOM", 0))</f>
        <v>TOP</v>
      </c>
      <c r="M1260" s="6">
        <f t="shared" si="1"/>
        <v>1</v>
      </c>
      <c r="N1260" s="6" t="str">
        <f t="shared" si="2"/>
        <v>Millenial</v>
      </c>
      <c r="O1260" s="6" t="str">
        <f t="shared" si="3"/>
        <v>Low Income</v>
      </c>
    </row>
    <row r="1261" hidden="1">
      <c r="A1261" s="1">
        <v>101259.0</v>
      </c>
      <c r="B1261" s="1">
        <v>56.0</v>
      </c>
      <c r="C1261" s="1">
        <v>18000.0</v>
      </c>
      <c r="D1261" s="1" t="s">
        <v>27</v>
      </c>
      <c r="E1261" s="1">
        <v>21706.77</v>
      </c>
      <c r="F1261" s="1">
        <v>5.0</v>
      </c>
      <c r="G1261" s="1">
        <v>26.0</v>
      </c>
      <c r="H1261" s="1">
        <v>3.0</v>
      </c>
      <c r="I1261" s="1" t="s">
        <v>22</v>
      </c>
      <c r="J1261" s="1">
        <v>0.929</v>
      </c>
      <c r="K1261" s="1">
        <v>0.101</v>
      </c>
      <c r="L1261" s="6" t="str">
        <f>if(J1261&gt;QUARTILE!$B$3, "TOP", if(J1261&lt;QUARTILE!$B$4, "BOTTOM", 0))</f>
        <v>TOP</v>
      </c>
      <c r="M1261" s="6">
        <f t="shared" si="1"/>
        <v>2</v>
      </c>
      <c r="N1261" s="6" t="str">
        <f t="shared" si="2"/>
        <v>Gen X</v>
      </c>
      <c r="O1261" s="6" t="str">
        <f t="shared" si="3"/>
        <v>Low Income</v>
      </c>
    </row>
    <row r="1262" hidden="1">
      <c r="A1262" s="1">
        <v>101260.0</v>
      </c>
      <c r="B1262" s="1">
        <v>74.0</v>
      </c>
      <c r="C1262" s="1">
        <v>37000.0</v>
      </c>
      <c r="D1262" s="1" t="s">
        <v>17</v>
      </c>
      <c r="E1262" s="1">
        <v>10338.07</v>
      </c>
      <c r="F1262" s="1">
        <v>3.0</v>
      </c>
      <c r="G1262" s="1">
        <v>29.0</v>
      </c>
      <c r="H1262" s="1">
        <v>5.0</v>
      </c>
      <c r="I1262" s="1" t="s">
        <v>22</v>
      </c>
      <c r="J1262" s="1">
        <v>0.303</v>
      </c>
      <c r="K1262" s="1">
        <v>0.511</v>
      </c>
      <c r="L1262" s="6" t="str">
        <f>if(J1262&gt;QUARTILE!$B$3, "TOP", if(J1262&lt;QUARTILE!$B$4, "BOTTOM", 0))</f>
        <v>BOTTOM</v>
      </c>
      <c r="M1262" s="6">
        <f t="shared" si="1"/>
        <v>2</v>
      </c>
      <c r="N1262" s="6" t="str">
        <f t="shared" si="2"/>
        <v>Baby Boomer</v>
      </c>
      <c r="O1262" s="6" t="str">
        <f t="shared" si="3"/>
        <v>Low Income</v>
      </c>
    </row>
    <row r="1263" hidden="1">
      <c r="A1263" s="1">
        <v>101261.0</v>
      </c>
      <c r="B1263" s="1">
        <v>34.0</v>
      </c>
      <c r="C1263" s="1">
        <v>34000.0</v>
      </c>
      <c r="D1263" s="1" t="s">
        <v>27</v>
      </c>
      <c r="E1263" s="1">
        <v>7619.09</v>
      </c>
      <c r="F1263" s="1">
        <v>1.0</v>
      </c>
      <c r="G1263" s="1">
        <v>22.0</v>
      </c>
      <c r="H1263" s="1">
        <v>11.0</v>
      </c>
      <c r="I1263" s="1" t="s">
        <v>18</v>
      </c>
      <c r="J1263" s="1">
        <v>0.695</v>
      </c>
      <c r="K1263" s="1">
        <v>0.914</v>
      </c>
      <c r="L1263" s="6">
        <f>if(J1263&gt;QUARTILE!$B$3, "TOP", if(J1263&lt;QUARTILE!$B$4, "BOTTOM", 0))</f>
        <v>0</v>
      </c>
      <c r="M1263" s="6">
        <f t="shared" si="1"/>
        <v>1</v>
      </c>
      <c r="N1263" s="6" t="str">
        <f t="shared" si="2"/>
        <v>Gen X</v>
      </c>
      <c r="O1263" s="6" t="str">
        <f t="shared" si="3"/>
        <v>Low Income</v>
      </c>
    </row>
    <row r="1264" hidden="1">
      <c r="A1264" s="1">
        <v>101262.0</v>
      </c>
      <c r="B1264" s="1">
        <v>56.0</v>
      </c>
      <c r="C1264" s="1">
        <v>37000.0</v>
      </c>
      <c r="D1264" s="1" t="s">
        <v>23</v>
      </c>
      <c r="E1264" s="1">
        <v>54284.64</v>
      </c>
      <c r="F1264" s="1">
        <v>3.0</v>
      </c>
      <c r="G1264" s="1">
        <v>27.0</v>
      </c>
      <c r="H1264" s="1">
        <v>5.0</v>
      </c>
      <c r="I1264" s="1" t="s">
        <v>18</v>
      </c>
      <c r="J1264" s="1">
        <v>0.815</v>
      </c>
      <c r="K1264" s="1">
        <v>0.503</v>
      </c>
      <c r="L1264" s="6">
        <f>if(J1264&gt;QUARTILE!$B$3, "TOP", if(J1264&lt;QUARTILE!$B$4, "BOTTOM", 0))</f>
        <v>0</v>
      </c>
      <c r="M1264" s="6">
        <f t="shared" si="1"/>
        <v>1</v>
      </c>
      <c r="N1264" s="6" t="str">
        <f t="shared" si="2"/>
        <v>Gen X</v>
      </c>
      <c r="O1264" s="6" t="str">
        <f t="shared" si="3"/>
        <v>Low Income</v>
      </c>
    </row>
    <row r="1265" hidden="1">
      <c r="A1265" s="1">
        <v>101263.0</v>
      </c>
      <c r="B1265" s="1">
        <v>39.0</v>
      </c>
      <c r="C1265" s="1">
        <v>16000.0</v>
      </c>
      <c r="D1265" s="1" t="s">
        <v>23</v>
      </c>
      <c r="E1265" s="1">
        <v>31211.2</v>
      </c>
      <c r="F1265" s="1">
        <v>3.0</v>
      </c>
      <c r="G1265" s="1">
        <v>14.0</v>
      </c>
      <c r="H1265" s="1">
        <v>8.0</v>
      </c>
      <c r="I1265" s="1" t="s">
        <v>18</v>
      </c>
      <c r="J1265" s="1">
        <v>0.35</v>
      </c>
      <c r="K1265" s="1">
        <v>0.502</v>
      </c>
      <c r="L1265" s="6">
        <f>if(J1265&gt;QUARTILE!$B$3, "TOP", if(J1265&lt;QUARTILE!$B$4, "BOTTOM", 0))</f>
        <v>0</v>
      </c>
      <c r="M1265" s="6">
        <f t="shared" si="1"/>
        <v>1</v>
      </c>
      <c r="N1265" s="6" t="str">
        <f t="shared" si="2"/>
        <v>Gen X</v>
      </c>
      <c r="O1265" s="6" t="str">
        <f t="shared" si="3"/>
        <v>Low Income</v>
      </c>
    </row>
    <row r="1266" hidden="1">
      <c r="A1266" s="1">
        <v>101264.0</v>
      </c>
      <c r="B1266" s="1">
        <v>43.0</v>
      </c>
      <c r="C1266" s="1">
        <v>48000.0</v>
      </c>
      <c r="D1266" s="1" t="s">
        <v>23</v>
      </c>
      <c r="E1266" s="1">
        <v>2431.26</v>
      </c>
      <c r="F1266" s="1">
        <v>1.0</v>
      </c>
      <c r="G1266" s="1">
        <v>21.0</v>
      </c>
      <c r="H1266" s="1">
        <v>10.0</v>
      </c>
      <c r="I1266" s="1" t="s">
        <v>22</v>
      </c>
      <c r="J1266" s="1">
        <v>0.315</v>
      </c>
      <c r="K1266" s="1">
        <v>0.123</v>
      </c>
      <c r="L1266" s="6">
        <f>if(J1266&gt;QUARTILE!$B$3, "TOP", if(J1266&lt;QUARTILE!$B$4, "BOTTOM", 0))</f>
        <v>0</v>
      </c>
      <c r="M1266" s="6">
        <f t="shared" si="1"/>
        <v>2</v>
      </c>
      <c r="N1266" s="6" t="str">
        <f t="shared" si="2"/>
        <v>Gen X</v>
      </c>
      <c r="O1266" s="6" t="str">
        <f t="shared" si="3"/>
        <v>Medium Income</v>
      </c>
    </row>
    <row r="1267" hidden="1">
      <c r="A1267" s="1">
        <v>101265.0</v>
      </c>
      <c r="B1267" s="1">
        <v>79.0</v>
      </c>
      <c r="C1267" s="1">
        <v>66000.0</v>
      </c>
      <c r="D1267" s="1" t="s">
        <v>21</v>
      </c>
      <c r="E1267" s="1">
        <v>2554.03</v>
      </c>
      <c r="F1267" s="1">
        <v>5.0</v>
      </c>
      <c r="G1267" s="1">
        <v>21.0</v>
      </c>
      <c r="H1267" s="1">
        <v>6.0</v>
      </c>
      <c r="I1267" s="1" t="s">
        <v>22</v>
      </c>
      <c r="J1267" s="1">
        <v>0.411</v>
      </c>
      <c r="K1267" s="1">
        <v>0.616</v>
      </c>
      <c r="L1267" s="6">
        <f>if(J1267&gt;QUARTILE!$B$3, "TOP", if(J1267&lt;QUARTILE!$B$4, "BOTTOM", 0))</f>
        <v>0</v>
      </c>
      <c r="M1267" s="6">
        <f t="shared" si="1"/>
        <v>2</v>
      </c>
      <c r="N1267" s="6" t="str">
        <f t="shared" si="2"/>
        <v>Baby Boomer</v>
      </c>
      <c r="O1267" s="6" t="str">
        <f t="shared" si="3"/>
        <v>Medium Income</v>
      </c>
    </row>
    <row r="1268" hidden="1">
      <c r="A1268" s="1">
        <v>101266.0</v>
      </c>
      <c r="B1268" s="1">
        <v>61.0</v>
      </c>
      <c r="C1268" s="1">
        <v>37000.0</v>
      </c>
      <c r="D1268" s="1" t="s">
        <v>17</v>
      </c>
      <c r="E1268" s="1">
        <v>51160.59</v>
      </c>
      <c r="F1268" s="1">
        <v>2.0</v>
      </c>
      <c r="G1268" s="1">
        <v>24.0</v>
      </c>
      <c r="H1268" s="1">
        <v>2.0</v>
      </c>
      <c r="I1268" s="1" t="s">
        <v>18</v>
      </c>
      <c r="J1268" s="1">
        <v>0.432</v>
      </c>
      <c r="K1268" s="1">
        <v>0.788</v>
      </c>
      <c r="L1268" s="6">
        <f>if(J1268&gt;QUARTILE!$B$3, "TOP", if(J1268&lt;QUARTILE!$B$4, "BOTTOM", 0))</f>
        <v>0</v>
      </c>
      <c r="M1268" s="6">
        <f t="shared" si="1"/>
        <v>1</v>
      </c>
      <c r="N1268" s="6" t="str">
        <f t="shared" si="2"/>
        <v>Baby Boomer</v>
      </c>
      <c r="O1268" s="6" t="str">
        <f t="shared" si="3"/>
        <v>Low Income</v>
      </c>
    </row>
    <row r="1269" hidden="1">
      <c r="A1269" s="1">
        <v>101267.0</v>
      </c>
      <c r="B1269" s="1">
        <v>42.0</v>
      </c>
      <c r="C1269" s="1">
        <v>14000.0</v>
      </c>
      <c r="D1269" s="1" t="s">
        <v>25</v>
      </c>
      <c r="E1269" s="1">
        <v>1698.3</v>
      </c>
      <c r="F1269" s="1">
        <v>4.0</v>
      </c>
      <c r="G1269" s="1">
        <v>11.0</v>
      </c>
      <c r="H1269" s="1">
        <v>14.0</v>
      </c>
      <c r="I1269" s="1" t="s">
        <v>18</v>
      </c>
      <c r="J1269" s="1">
        <v>0.904</v>
      </c>
      <c r="K1269" s="1">
        <v>0.379</v>
      </c>
      <c r="L1269" s="6" t="str">
        <f>if(J1269&gt;QUARTILE!$B$3, "TOP", if(J1269&lt;QUARTILE!$B$4, "BOTTOM", 0))</f>
        <v>TOP</v>
      </c>
      <c r="M1269" s="6">
        <f t="shared" si="1"/>
        <v>1</v>
      </c>
      <c r="N1269" s="6" t="str">
        <f t="shared" si="2"/>
        <v>Gen X</v>
      </c>
      <c r="O1269" s="6" t="str">
        <f t="shared" si="3"/>
        <v>Low Income</v>
      </c>
    </row>
    <row r="1270" hidden="1">
      <c r="A1270" s="1">
        <v>101268.0</v>
      </c>
      <c r="B1270" s="1">
        <v>34.0</v>
      </c>
      <c r="C1270" s="1">
        <v>14000.0</v>
      </c>
      <c r="D1270" s="1" t="s">
        <v>23</v>
      </c>
      <c r="E1270" s="1">
        <v>23322.07</v>
      </c>
      <c r="F1270" s="1">
        <v>5.0</v>
      </c>
      <c r="G1270" s="1">
        <v>11.0</v>
      </c>
      <c r="H1270" s="1">
        <v>5.0</v>
      </c>
      <c r="I1270" s="1" t="s">
        <v>22</v>
      </c>
      <c r="J1270" s="1">
        <v>0.807</v>
      </c>
      <c r="K1270" s="1">
        <v>0.632</v>
      </c>
      <c r="L1270" s="6">
        <f>if(J1270&gt;QUARTILE!$B$3, "TOP", if(J1270&lt;QUARTILE!$B$4, "BOTTOM", 0))</f>
        <v>0</v>
      </c>
      <c r="M1270" s="6">
        <f t="shared" si="1"/>
        <v>2</v>
      </c>
      <c r="N1270" s="6" t="str">
        <f t="shared" si="2"/>
        <v>Gen X</v>
      </c>
      <c r="O1270" s="6" t="str">
        <f t="shared" si="3"/>
        <v>Low Income</v>
      </c>
    </row>
    <row r="1271" hidden="1">
      <c r="A1271" s="1">
        <v>101269.0</v>
      </c>
      <c r="B1271" s="1">
        <v>30.0</v>
      </c>
      <c r="C1271" s="1">
        <v>18000.0</v>
      </c>
      <c r="D1271" s="1" t="s">
        <v>21</v>
      </c>
      <c r="E1271" s="1">
        <v>5143.27</v>
      </c>
      <c r="F1271" s="1">
        <v>3.0</v>
      </c>
      <c r="G1271" s="1">
        <v>19.0</v>
      </c>
      <c r="H1271" s="1">
        <v>11.0</v>
      </c>
      <c r="I1271" s="1" t="s">
        <v>22</v>
      </c>
      <c r="J1271" s="1">
        <v>0.808</v>
      </c>
      <c r="K1271" s="1">
        <v>0.295</v>
      </c>
      <c r="L1271" s="6">
        <f>if(J1271&gt;QUARTILE!$B$3, "TOP", if(J1271&lt;QUARTILE!$B$4, "BOTTOM", 0))</f>
        <v>0</v>
      </c>
      <c r="M1271" s="6">
        <f t="shared" si="1"/>
        <v>2</v>
      </c>
      <c r="N1271" s="6" t="str">
        <f t="shared" si="2"/>
        <v>Millenial</v>
      </c>
      <c r="O1271" s="6" t="str">
        <f t="shared" si="3"/>
        <v>Low Income</v>
      </c>
    </row>
    <row r="1272" hidden="1">
      <c r="A1272" s="1">
        <v>101270.0</v>
      </c>
      <c r="B1272" s="1">
        <v>37.0</v>
      </c>
      <c r="C1272" s="1">
        <v>16000.0</v>
      </c>
      <c r="D1272" s="1" t="s">
        <v>21</v>
      </c>
      <c r="E1272" s="1">
        <v>716.39</v>
      </c>
      <c r="F1272" s="1">
        <v>2.0</v>
      </c>
      <c r="G1272" s="1">
        <v>16.0</v>
      </c>
      <c r="H1272" s="1">
        <v>11.0</v>
      </c>
      <c r="I1272" s="1" t="s">
        <v>22</v>
      </c>
      <c r="J1272" s="1">
        <v>0.913</v>
      </c>
      <c r="K1272" s="1">
        <v>0.269</v>
      </c>
      <c r="L1272" s="6" t="str">
        <f>if(J1272&gt;QUARTILE!$B$3, "TOP", if(J1272&lt;QUARTILE!$B$4, "BOTTOM", 0))</f>
        <v>TOP</v>
      </c>
      <c r="M1272" s="6">
        <f t="shared" si="1"/>
        <v>2</v>
      </c>
      <c r="N1272" s="6" t="str">
        <f t="shared" si="2"/>
        <v>Gen X</v>
      </c>
      <c r="O1272" s="6" t="str">
        <f t="shared" si="3"/>
        <v>Low Income</v>
      </c>
    </row>
    <row r="1273" hidden="1">
      <c r="A1273" s="1">
        <v>101271.0</v>
      </c>
      <c r="B1273" s="1">
        <v>42.0</v>
      </c>
      <c r="C1273" s="1">
        <v>21000.0</v>
      </c>
      <c r="D1273" s="1" t="s">
        <v>17</v>
      </c>
      <c r="E1273" s="1">
        <v>1229.8</v>
      </c>
      <c r="F1273" s="1">
        <v>4.0</v>
      </c>
      <c r="G1273" s="1">
        <v>21.0</v>
      </c>
      <c r="H1273" s="1">
        <v>4.0</v>
      </c>
      <c r="I1273" s="1" t="s">
        <v>22</v>
      </c>
      <c r="J1273" s="1">
        <v>0.514</v>
      </c>
      <c r="K1273" s="1">
        <v>0.135</v>
      </c>
      <c r="L1273" s="6">
        <f>if(J1273&gt;QUARTILE!$B$3, "TOP", if(J1273&lt;QUARTILE!$B$4, "BOTTOM", 0))</f>
        <v>0</v>
      </c>
      <c r="M1273" s="6">
        <f t="shared" si="1"/>
        <v>2</v>
      </c>
      <c r="N1273" s="6" t="str">
        <f t="shared" si="2"/>
        <v>Gen X</v>
      </c>
      <c r="O1273" s="6" t="str">
        <f t="shared" si="3"/>
        <v>Low Income</v>
      </c>
    </row>
    <row r="1274" hidden="1">
      <c r="A1274" s="1">
        <v>101272.0</v>
      </c>
      <c r="B1274" s="1">
        <v>21.0</v>
      </c>
      <c r="C1274" s="1">
        <v>32000.0</v>
      </c>
      <c r="D1274" s="1" t="s">
        <v>17</v>
      </c>
      <c r="E1274" s="1">
        <v>9352.84</v>
      </c>
      <c r="F1274" s="1">
        <v>4.0</v>
      </c>
      <c r="G1274" s="1">
        <v>23.0</v>
      </c>
      <c r="H1274" s="1">
        <v>15.0</v>
      </c>
      <c r="I1274" s="1" t="s">
        <v>18</v>
      </c>
      <c r="J1274" s="1">
        <v>0.835</v>
      </c>
      <c r="K1274" s="1">
        <v>0.192</v>
      </c>
      <c r="L1274" s="6" t="str">
        <f>if(J1274&gt;QUARTILE!$B$3, "TOP", if(J1274&lt;QUARTILE!$B$4, "BOTTOM", 0))</f>
        <v>TOP</v>
      </c>
      <c r="M1274" s="6">
        <f t="shared" si="1"/>
        <v>1</v>
      </c>
      <c r="N1274" s="6" t="str">
        <f t="shared" si="2"/>
        <v>Millenial</v>
      </c>
      <c r="O1274" s="6" t="str">
        <f t="shared" si="3"/>
        <v>Low Income</v>
      </c>
    </row>
    <row r="1275" hidden="1">
      <c r="A1275" s="1">
        <v>101273.0</v>
      </c>
      <c r="B1275" s="1">
        <v>27.0</v>
      </c>
      <c r="C1275" s="1">
        <v>26000.0</v>
      </c>
      <c r="D1275" s="1" t="s">
        <v>25</v>
      </c>
      <c r="E1275" s="1">
        <v>1615.28</v>
      </c>
      <c r="F1275" s="1">
        <v>4.0</v>
      </c>
      <c r="G1275" s="1">
        <v>29.0</v>
      </c>
      <c r="H1275" s="1">
        <v>18.0</v>
      </c>
      <c r="I1275" s="1" t="s">
        <v>18</v>
      </c>
      <c r="J1275" s="1">
        <v>0.745</v>
      </c>
      <c r="K1275" s="1">
        <v>0.293</v>
      </c>
      <c r="L1275" s="6">
        <f>if(J1275&gt;QUARTILE!$B$3, "TOP", if(J1275&lt;QUARTILE!$B$4, "BOTTOM", 0))</f>
        <v>0</v>
      </c>
      <c r="M1275" s="6">
        <f t="shared" si="1"/>
        <v>1</v>
      </c>
      <c r="N1275" s="6" t="str">
        <f t="shared" si="2"/>
        <v>Millenial</v>
      </c>
      <c r="O1275" s="6" t="str">
        <f t="shared" si="3"/>
        <v>Low Income</v>
      </c>
    </row>
    <row r="1276" hidden="1">
      <c r="A1276" s="1">
        <v>101274.0</v>
      </c>
      <c r="B1276" s="1">
        <v>20.0</v>
      </c>
      <c r="C1276" s="1">
        <v>25000.0</v>
      </c>
      <c r="D1276" s="1" t="s">
        <v>23</v>
      </c>
      <c r="E1276" s="1">
        <v>18158.48</v>
      </c>
      <c r="F1276" s="1">
        <v>1.0</v>
      </c>
      <c r="G1276" s="1">
        <v>17.0</v>
      </c>
      <c r="H1276" s="1">
        <v>9.0</v>
      </c>
      <c r="I1276" s="1" t="s">
        <v>22</v>
      </c>
      <c r="J1276" s="1">
        <v>0.515</v>
      </c>
      <c r="K1276" s="1">
        <v>0.567</v>
      </c>
      <c r="L1276" s="6">
        <f>if(J1276&gt;QUARTILE!$B$3, "TOP", if(J1276&lt;QUARTILE!$B$4, "BOTTOM", 0))</f>
        <v>0</v>
      </c>
      <c r="M1276" s="6">
        <f t="shared" si="1"/>
        <v>2</v>
      </c>
      <c r="N1276" s="6" t="str">
        <f t="shared" si="2"/>
        <v>Millenial</v>
      </c>
      <c r="O1276" s="6" t="str">
        <f t="shared" si="3"/>
        <v>Low Income</v>
      </c>
    </row>
    <row r="1277" hidden="1">
      <c r="A1277" s="1">
        <v>101275.0</v>
      </c>
      <c r="B1277" s="1">
        <v>58.0</v>
      </c>
      <c r="C1277" s="1">
        <v>19000.0</v>
      </c>
      <c r="D1277" s="1" t="s">
        <v>25</v>
      </c>
      <c r="E1277" s="1">
        <v>20840.17</v>
      </c>
      <c r="F1277" s="1">
        <v>1.0</v>
      </c>
      <c r="G1277" s="1">
        <v>21.0</v>
      </c>
      <c r="H1277" s="1">
        <v>3.0</v>
      </c>
      <c r="I1277" s="1" t="s">
        <v>22</v>
      </c>
      <c r="J1277" s="1">
        <v>0.244</v>
      </c>
      <c r="K1277" s="1">
        <v>0.781</v>
      </c>
      <c r="L1277" s="6" t="str">
        <f>if(J1277&gt;QUARTILE!$B$3, "TOP", if(J1277&lt;QUARTILE!$B$4, "BOTTOM", 0))</f>
        <v>BOTTOM</v>
      </c>
      <c r="M1277" s="6">
        <f t="shared" si="1"/>
        <v>2</v>
      </c>
      <c r="N1277" s="6" t="str">
        <f t="shared" si="2"/>
        <v>Gen X</v>
      </c>
      <c r="O1277" s="6" t="str">
        <f t="shared" si="3"/>
        <v>Low Income</v>
      </c>
    </row>
    <row r="1278" hidden="1">
      <c r="A1278" s="1">
        <v>101276.0</v>
      </c>
      <c r="B1278" s="1">
        <v>62.0</v>
      </c>
      <c r="C1278" s="1">
        <v>21000.0</v>
      </c>
      <c r="D1278" s="1" t="s">
        <v>25</v>
      </c>
      <c r="E1278" s="1">
        <v>9351.13</v>
      </c>
      <c r="F1278" s="1">
        <v>2.0</v>
      </c>
      <c r="G1278" s="1">
        <v>20.0</v>
      </c>
      <c r="H1278" s="1">
        <v>7.0</v>
      </c>
      <c r="I1278" s="1" t="s">
        <v>22</v>
      </c>
      <c r="J1278" s="1">
        <v>0.48</v>
      </c>
      <c r="K1278" s="1">
        <v>0.29</v>
      </c>
      <c r="L1278" s="6">
        <f>if(J1278&gt;QUARTILE!$B$3, "TOP", if(J1278&lt;QUARTILE!$B$4, "BOTTOM", 0))</f>
        <v>0</v>
      </c>
      <c r="M1278" s="6">
        <f t="shared" si="1"/>
        <v>2</v>
      </c>
      <c r="N1278" s="6" t="str">
        <f t="shared" si="2"/>
        <v>Baby Boomer</v>
      </c>
      <c r="O1278" s="6" t="str">
        <f t="shared" si="3"/>
        <v>Low Income</v>
      </c>
    </row>
    <row r="1279" hidden="1">
      <c r="A1279" s="1">
        <v>101277.0</v>
      </c>
      <c r="B1279" s="1">
        <v>35.0</v>
      </c>
      <c r="C1279" s="1">
        <v>36000.0</v>
      </c>
      <c r="D1279" s="1" t="s">
        <v>25</v>
      </c>
      <c r="E1279" s="1">
        <v>27164.1</v>
      </c>
      <c r="F1279" s="1">
        <v>3.0</v>
      </c>
      <c r="G1279" s="1">
        <v>22.0</v>
      </c>
      <c r="H1279" s="1">
        <v>12.0</v>
      </c>
      <c r="I1279" s="1" t="s">
        <v>22</v>
      </c>
      <c r="J1279" s="1">
        <v>0.257</v>
      </c>
      <c r="K1279" s="1">
        <v>0.168</v>
      </c>
      <c r="L1279" s="6" t="str">
        <f>if(J1279&gt;QUARTILE!$B$3, "TOP", if(J1279&lt;QUARTILE!$B$4, "BOTTOM", 0))</f>
        <v>BOTTOM</v>
      </c>
      <c r="M1279" s="6">
        <f t="shared" si="1"/>
        <v>2</v>
      </c>
      <c r="N1279" s="6" t="str">
        <f t="shared" si="2"/>
        <v>Gen X</v>
      </c>
      <c r="O1279" s="6" t="str">
        <f t="shared" si="3"/>
        <v>Low Income</v>
      </c>
    </row>
    <row r="1280" hidden="1">
      <c r="A1280" s="1">
        <v>101278.0</v>
      </c>
      <c r="B1280" s="1">
        <v>64.0</v>
      </c>
      <c r="C1280" s="1">
        <v>7000.0</v>
      </c>
      <c r="D1280" s="1" t="s">
        <v>25</v>
      </c>
      <c r="E1280" s="1">
        <v>13468.56</v>
      </c>
      <c r="F1280" s="1">
        <v>2.0</v>
      </c>
      <c r="G1280" s="1">
        <v>17.0</v>
      </c>
      <c r="H1280" s="1">
        <v>3.0</v>
      </c>
      <c r="I1280" s="1" t="s">
        <v>22</v>
      </c>
      <c r="J1280" s="1">
        <v>0.337</v>
      </c>
      <c r="K1280" s="1">
        <v>0.45</v>
      </c>
      <c r="L1280" s="6">
        <f>if(J1280&gt;QUARTILE!$B$3, "TOP", if(J1280&lt;QUARTILE!$B$4, "BOTTOM", 0))</f>
        <v>0</v>
      </c>
      <c r="M1280" s="6">
        <f t="shared" si="1"/>
        <v>2</v>
      </c>
      <c r="N1280" s="6" t="str">
        <f t="shared" si="2"/>
        <v>Baby Boomer</v>
      </c>
      <c r="O1280" s="6" t="str">
        <f t="shared" si="3"/>
        <v>Low Income</v>
      </c>
    </row>
    <row r="1281" hidden="1">
      <c r="A1281" s="1">
        <v>101279.0</v>
      </c>
      <c r="B1281" s="1">
        <v>53.0</v>
      </c>
      <c r="C1281" s="1">
        <v>22000.0</v>
      </c>
      <c r="D1281" s="1" t="s">
        <v>23</v>
      </c>
      <c r="E1281" s="1">
        <v>11250.4</v>
      </c>
      <c r="F1281" s="1">
        <v>3.0</v>
      </c>
      <c r="G1281" s="1">
        <v>11.0</v>
      </c>
      <c r="H1281" s="1">
        <v>5.0</v>
      </c>
      <c r="I1281" s="1" t="s">
        <v>22</v>
      </c>
      <c r="J1281" s="1">
        <v>0.334</v>
      </c>
      <c r="K1281" s="1">
        <v>0.79</v>
      </c>
      <c r="L1281" s="6">
        <f>if(J1281&gt;QUARTILE!$B$3, "TOP", if(J1281&lt;QUARTILE!$B$4, "BOTTOM", 0))</f>
        <v>0</v>
      </c>
      <c r="M1281" s="6">
        <f t="shared" si="1"/>
        <v>2</v>
      </c>
      <c r="N1281" s="6" t="str">
        <f t="shared" si="2"/>
        <v>Gen X</v>
      </c>
      <c r="O1281" s="6" t="str">
        <f t="shared" si="3"/>
        <v>Low Income</v>
      </c>
    </row>
    <row r="1282" hidden="1">
      <c r="A1282" s="1">
        <v>101280.0</v>
      </c>
      <c r="B1282" s="1">
        <v>64.0</v>
      </c>
      <c r="C1282" s="1">
        <v>26000.0</v>
      </c>
      <c r="D1282" s="1" t="s">
        <v>25</v>
      </c>
      <c r="E1282" s="1">
        <v>10450.82</v>
      </c>
      <c r="F1282" s="1">
        <v>5.0</v>
      </c>
      <c r="G1282" s="1">
        <v>9.0</v>
      </c>
      <c r="H1282" s="1">
        <v>4.0</v>
      </c>
      <c r="I1282" s="1" t="s">
        <v>22</v>
      </c>
      <c r="J1282" s="1">
        <v>0.811</v>
      </c>
      <c r="K1282" s="1">
        <v>0.339</v>
      </c>
      <c r="L1282" s="6">
        <f>if(J1282&gt;QUARTILE!$B$3, "TOP", if(J1282&lt;QUARTILE!$B$4, "BOTTOM", 0))</f>
        <v>0</v>
      </c>
      <c r="M1282" s="6">
        <f t="shared" si="1"/>
        <v>2</v>
      </c>
      <c r="N1282" s="6" t="str">
        <f t="shared" si="2"/>
        <v>Baby Boomer</v>
      </c>
      <c r="O1282" s="6" t="str">
        <f t="shared" si="3"/>
        <v>Low Income</v>
      </c>
    </row>
    <row r="1283" hidden="1">
      <c r="A1283" s="1">
        <v>101281.0</v>
      </c>
      <c r="B1283" s="1">
        <v>39.0</v>
      </c>
      <c r="C1283" s="1">
        <v>35000.0</v>
      </c>
      <c r="D1283" s="1" t="s">
        <v>25</v>
      </c>
      <c r="E1283" s="1">
        <v>11281.24</v>
      </c>
      <c r="F1283" s="1">
        <v>4.0</v>
      </c>
      <c r="G1283" s="1">
        <v>27.0</v>
      </c>
      <c r="H1283" s="1">
        <v>10.0</v>
      </c>
      <c r="I1283" s="1" t="s">
        <v>22</v>
      </c>
      <c r="J1283" s="1">
        <v>0.558</v>
      </c>
      <c r="K1283" s="1">
        <v>0.863</v>
      </c>
      <c r="L1283" s="6">
        <f>if(J1283&gt;QUARTILE!$B$3, "TOP", if(J1283&lt;QUARTILE!$B$4, "BOTTOM", 0))</f>
        <v>0</v>
      </c>
      <c r="M1283" s="6">
        <f t="shared" si="1"/>
        <v>2</v>
      </c>
      <c r="N1283" s="6" t="str">
        <f t="shared" si="2"/>
        <v>Gen X</v>
      </c>
      <c r="O1283" s="6" t="str">
        <f t="shared" si="3"/>
        <v>Low Income</v>
      </c>
    </row>
    <row r="1284" hidden="1">
      <c r="A1284" s="1">
        <v>101282.0</v>
      </c>
      <c r="B1284" s="1">
        <v>51.0</v>
      </c>
      <c r="C1284" s="1">
        <v>12000.0</v>
      </c>
      <c r="D1284" s="1" t="s">
        <v>23</v>
      </c>
      <c r="E1284" s="1">
        <v>68770.29</v>
      </c>
      <c r="F1284" s="1">
        <v>4.0</v>
      </c>
      <c r="G1284" s="1">
        <v>24.0</v>
      </c>
      <c r="H1284" s="1">
        <v>7.0</v>
      </c>
      <c r="I1284" s="1" t="s">
        <v>18</v>
      </c>
      <c r="J1284" s="1">
        <v>0.943</v>
      </c>
      <c r="K1284" s="1">
        <v>0.098</v>
      </c>
      <c r="L1284" s="6" t="str">
        <f>if(J1284&gt;QUARTILE!$B$3, "TOP", if(J1284&lt;QUARTILE!$B$4, "BOTTOM", 0))</f>
        <v>TOP</v>
      </c>
      <c r="M1284" s="6">
        <f t="shared" si="1"/>
        <v>1</v>
      </c>
      <c r="N1284" s="6" t="str">
        <f t="shared" si="2"/>
        <v>Gen X</v>
      </c>
      <c r="O1284" s="6" t="str">
        <f t="shared" si="3"/>
        <v>Low Income</v>
      </c>
    </row>
    <row r="1285" hidden="1">
      <c r="A1285" s="1">
        <v>101283.0</v>
      </c>
      <c r="B1285" s="1">
        <v>64.0</v>
      </c>
      <c r="C1285" s="1">
        <v>12000.0</v>
      </c>
      <c r="D1285" s="1" t="s">
        <v>25</v>
      </c>
      <c r="E1285" s="1">
        <v>22876.82</v>
      </c>
      <c r="F1285" s="1">
        <v>1.0</v>
      </c>
      <c r="G1285" s="1">
        <v>21.0</v>
      </c>
      <c r="H1285" s="1">
        <v>3.0</v>
      </c>
      <c r="I1285" s="1" t="s">
        <v>22</v>
      </c>
      <c r="J1285" s="1">
        <v>0.927</v>
      </c>
      <c r="K1285" s="1">
        <v>0.758</v>
      </c>
      <c r="L1285" s="6" t="str">
        <f>if(J1285&gt;QUARTILE!$B$3, "TOP", if(J1285&lt;QUARTILE!$B$4, "BOTTOM", 0))</f>
        <v>TOP</v>
      </c>
      <c r="M1285" s="6">
        <f t="shared" si="1"/>
        <v>2</v>
      </c>
      <c r="N1285" s="6" t="str">
        <f t="shared" si="2"/>
        <v>Baby Boomer</v>
      </c>
      <c r="O1285" s="6" t="str">
        <f t="shared" si="3"/>
        <v>Low Income</v>
      </c>
    </row>
    <row r="1286" hidden="1">
      <c r="A1286" s="1">
        <v>101284.0</v>
      </c>
      <c r="B1286" s="1">
        <v>25.0</v>
      </c>
      <c r="C1286" s="1">
        <v>31000.0</v>
      </c>
      <c r="D1286" s="1" t="s">
        <v>17</v>
      </c>
      <c r="E1286" s="1">
        <v>7572.86</v>
      </c>
      <c r="F1286" s="1">
        <v>5.0</v>
      </c>
      <c r="G1286" s="1">
        <v>18.0</v>
      </c>
      <c r="H1286" s="1">
        <v>11.0</v>
      </c>
      <c r="I1286" s="1" t="s">
        <v>18</v>
      </c>
      <c r="J1286" s="1">
        <v>0.612</v>
      </c>
      <c r="K1286" s="1">
        <v>0.418</v>
      </c>
      <c r="L1286" s="6">
        <f>if(J1286&gt;QUARTILE!$B$3, "TOP", if(J1286&lt;QUARTILE!$B$4, "BOTTOM", 0))</f>
        <v>0</v>
      </c>
      <c r="M1286" s="6">
        <f t="shared" si="1"/>
        <v>1</v>
      </c>
      <c r="N1286" s="6" t="str">
        <f t="shared" si="2"/>
        <v>Millenial</v>
      </c>
      <c r="O1286" s="6" t="str">
        <f t="shared" si="3"/>
        <v>Low Income</v>
      </c>
    </row>
    <row r="1287" hidden="1">
      <c r="A1287" s="1">
        <v>101285.0</v>
      </c>
      <c r="B1287" s="1">
        <v>57.0</v>
      </c>
      <c r="C1287" s="1">
        <v>7000.0</v>
      </c>
      <c r="D1287" s="1" t="s">
        <v>17</v>
      </c>
      <c r="E1287" s="1">
        <v>26474.65</v>
      </c>
      <c r="F1287" s="1">
        <v>5.0</v>
      </c>
      <c r="G1287" s="1">
        <v>12.0</v>
      </c>
      <c r="H1287" s="1">
        <v>5.0</v>
      </c>
      <c r="I1287" s="1" t="s">
        <v>22</v>
      </c>
      <c r="J1287" s="1">
        <v>0.407</v>
      </c>
      <c r="K1287" s="1">
        <v>0.057</v>
      </c>
      <c r="L1287" s="6">
        <f>if(J1287&gt;QUARTILE!$B$3, "TOP", if(J1287&lt;QUARTILE!$B$4, "BOTTOM", 0))</f>
        <v>0</v>
      </c>
      <c r="M1287" s="6">
        <f t="shared" si="1"/>
        <v>2</v>
      </c>
      <c r="N1287" s="6" t="str">
        <f t="shared" si="2"/>
        <v>Gen X</v>
      </c>
      <c r="O1287" s="6" t="str">
        <f t="shared" si="3"/>
        <v>Low Income</v>
      </c>
    </row>
    <row r="1288" hidden="1">
      <c r="A1288" s="1">
        <v>101286.0</v>
      </c>
      <c r="B1288" s="1">
        <v>66.0</v>
      </c>
      <c r="C1288" s="1">
        <v>49000.0</v>
      </c>
      <c r="D1288" s="1" t="s">
        <v>25</v>
      </c>
      <c r="E1288" s="1">
        <v>8017.53</v>
      </c>
      <c r="F1288" s="1">
        <v>3.0</v>
      </c>
      <c r="G1288" s="1">
        <v>27.0</v>
      </c>
      <c r="H1288" s="1">
        <v>7.0</v>
      </c>
      <c r="I1288" s="1" t="s">
        <v>22</v>
      </c>
      <c r="J1288" s="1">
        <v>0.907</v>
      </c>
      <c r="K1288" s="1">
        <v>0.281</v>
      </c>
      <c r="L1288" s="6" t="str">
        <f>if(J1288&gt;QUARTILE!$B$3, "TOP", if(J1288&lt;QUARTILE!$B$4, "BOTTOM", 0))</f>
        <v>TOP</v>
      </c>
      <c r="M1288" s="6">
        <f t="shared" si="1"/>
        <v>2</v>
      </c>
      <c r="N1288" s="6" t="str">
        <f t="shared" si="2"/>
        <v>Baby Boomer</v>
      </c>
      <c r="O1288" s="6" t="str">
        <f t="shared" si="3"/>
        <v>Medium Income</v>
      </c>
    </row>
    <row r="1289" hidden="1">
      <c r="A1289" s="1">
        <v>101287.0</v>
      </c>
      <c r="B1289" s="1">
        <v>61.0</v>
      </c>
      <c r="C1289" s="1">
        <v>25000.0</v>
      </c>
      <c r="D1289" s="1" t="s">
        <v>25</v>
      </c>
      <c r="E1289" s="1">
        <v>2686.98</v>
      </c>
      <c r="F1289" s="1">
        <v>5.0</v>
      </c>
      <c r="G1289" s="1">
        <v>27.0</v>
      </c>
      <c r="H1289" s="1">
        <v>3.0</v>
      </c>
      <c r="I1289" s="1" t="s">
        <v>22</v>
      </c>
      <c r="J1289" s="1">
        <v>0.618</v>
      </c>
      <c r="K1289" s="1">
        <v>0.808</v>
      </c>
      <c r="L1289" s="6">
        <f>if(J1289&gt;QUARTILE!$B$3, "TOP", if(J1289&lt;QUARTILE!$B$4, "BOTTOM", 0))</f>
        <v>0</v>
      </c>
      <c r="M1289" s="6">
        <f t="shared" si="1"/>
        <v>2</v>
      </c>
      <c r="N1289" s="6" t="str">
        <f t="shared" si="2"/>
        <v>Baby Boomer</v>
      </c>
      <c r="O1289" s="6" t="str">
        <f t="shared" si="3"/>
        <v>Low Income</v>
      </c>
    </row>
    <row r="1290" hidden="1">
      <c r="A1290" s="1">
        <v>101288.0</v>
      </c>
      <c r="B1290" s="1">
        <v>36.0</v>
      </c>
      <c r="C1290" s="1">
        <v>56000.0</v>
      </c>
      <c r="D1290" s="1" t="s">
        <v>23</v>
      </c>
      <c r="E1290" s="1">
        <v>12900.87</v>
      </c>
      <c r="F1290" s="1">
        <v>1.0</v>
      </c>
      <c r="G1290" s="1">
        <v>23.0</v>
      </c>
      <c r="H1290" s="1">
        <v>9.0</v>
      </c>
      <c r="I1290" s="1" t="s">
        <v>22</v>
      </c>
      <c r="J1290" s="1">
        <v>1.0</v>
      </c>
      <c r="K1290" s="1">
        <v>0.006</v>
      </c>
      <c r="L1290" s="6" t="str">
        <f>if(J1290&gt;QUARTILE!$B$3, "TOP", if(J1290&lt;QUARTILE!$B$4, "BOTTOM", 0))</f>
        <v>TOP</v>
      </c>
      <c r="M1290" s="6">
        <f t="shared" si="1"/>
        <v>2</v>
      </c>
      <c r="N1290" s="6" t="str">
        <f t="shared" si="2"/>
        <v>Gen X</v>
      </c>
      <c r="O1290" s="6" t="str">
        <f t="shared" si="3"/>
        <v>Medium Income</v>
      </c>
    </row>
    <row r="1291" hidden="1">
      <c r="A1291" s="1">
        <v>101289.0</v>
      </c>
      <c r="B1291" s="1">
        <v>59.0</v>
      </c>
      <c r="C1291" s="1">
        <v>11000.0</v>
      </c>
      <c r="D1291" s="1" t="s">
        <v>27</v>
      </c>
      <c r="E1291" s="1">
        <v>27807.96</v>
      </c>
      <c r="F1291" s="1">
        <v>3.0</v>
      </c>
      <c r="G1291" s="1">
        <v>23.0</v>
      </c>
      <c r="H1291" s="1">
        <v>6.0</v>
      </c>
      <c r="I1291" s="1" t="s">
        <v>22</v>
      </c>
      <c r="J1291" s="1">
        <v>0.265</v>
      </c>
      <c r="K1291" s="1">
        <v>0.756</v>
      </c>
      <c r="L1291" s="6" t="str">
        <f>if(J1291&gt;QUARTILE!$B$3, "TOP", if(J1291&lt;QUARTILE!$B$4, "BOTTOM", 0))</f>
        <v>BOTTOM</v>
      </c>
      <c r="M1291" s="6">
        <f t="shared" si="1"/>
        <v>2</v>
      </c>
      <c r="N1291" s="6" t="str">
        <f t="shared" si="2"/>
        <v>Gen X</v>
      </c>
      <c r="O1291" s="6" t="str">
        <f t="shared" si="3"/>
        <v>Low Income</v>
      </c>
    </row>
    <row r="1292" hidden="1">
      <c r="A1292" s="1">
        <v>101290.0</v>
      </c>
      <c r="B1292" s="1">
        <v>58.0</v>
      </c>
      <c r="C1292" s="1">
        <v>17000.0</v>
      </c>
      <c r="D1292" s="1" t="s">
        <v>25</v>
      </c>
      <c r="E1292" s="1">
        <v>9485.37</v>
      </c>
      <c r="F1292" s="1">
        <v>2.0</v>
      </c>
      <c r="G1292" s="1">
        <v>18.0</v>
      </c>
      <c r="H1292" s="1">
        <v>4.0</v>
      </c>
      <c r="I1292" s="1" t="s">
        <v>22</v>
      </c>
      <c r="J1292" s="1">
        <v>0.616</v>
      </c>
      <c r="K1292" s="1">
        <v>0.811</v>
      </c>
      <c r="L1292" s="6">
        <f>if(J1292&gt;QUARTILE!$B$3, "TOP", if(J1292&lt;QUARTILE!$B$4, "BOTTOM", 0))</f>
        <v>0</v>
      </c>
      <c r="M1292" s="6">
        <f t="shared" si="1"/>
        <v>2</v>
      </c>
      <c r="N1292" s="6" t="str">
        <f t="shared" si="2"/>
        <v>Gen X</v>
      </c>
      <c r="O1292" s="6" t="str">
        <f t="shared" si="3"/>
        <v>Low Income</v>
      </c>
    </row>
    <row r="1293" hidden="1">
      <c r="A1293" s="1">
        <v>101291.0</v>
      </c>
      <c r="B1293" s="1">
        <v>54.0</v>
      </c>
      <c r="C1293" s="1">
        <v>5000.0</v>
      </c>
      <c r="D1293" s="1" t="s">
        <v>25</v>
      </c>
      <c r="E1293" s="1">
        <v>40677.76</v>
      </c>
      <c r="F1293" s="1">
        <v>3.0</v>
      </c>
      <c r="G1293" s="1">
        <v>17.0</v>
      </c>
      <c r="H1293" s="1">
        <v>2.0</v>
      </c>
      <c r="I1293" s="1" t="s">
        <v>18</v>
      </c>
      <c r="J1293" s="1">
        <v>0.362</v>
      </c>
      <c r="K1293" s="1">
        <v>0.02</v>
      </c>
      <c r="L1293" s="6">
        <f>if(J1293&gt;QUARTILE!$B$3, "TOP", if(J1293&lt;QUARTILE!$B$4, "BOTTOM", 0))</f>
        <v>0</v>
      </c>
      <c r="M1293" s="6">
        <f t="shared" si="1"/>
        <v>1</v>
      </c>
      <c r="N1293" s="6" t="str">
        <f t="shared" si="2"/>
        <v>Gen X</v>
      </c>
      <c r="O1293" s="6" t="str">
        <f t="shared" si="3"/>
        <v>Low Income</v>
      </c>
    </row>
    <row r="1294" hidden="1">
      <c r="A1294" s="1">
        <v>101292.0</v>
      </c>
      <c r="B1294" s="1">
        <v>23.0</v>
      </c>
      <c r="C1294" s="1">
        <v>14000.0</v>
      </c>
      <c r="D1294" s="1" t="s">
        <v>17</v>
      </c>
      <c r="E1294" s="1">
        <v>9786.26</v>
      </c>
      <c r="F1294" s="1">
        <v>2.0</v>
      </c>
      <c r="G1294" s="1">
        <v>19.0</v>
      </c>
      <c r="H1294" s="1">
        <v>19.0</v>
      </c>
      <c r="I1294" s="1" t="s">
        <v>22</v>
      </c>
      <c r="J1294" s="1">
        <v>0.698</v>
      </c>
      <c r="K1294" s="1">
        <v>0.962</v>
      </c>
      <c r="L1294" s="6">
        <f>if(J1294&gt;QUARTILE!$B$3, "TOP", if(J1294&lt;QUARTILE!$B$4, "BOTTOM", 0))</f>
        <v>0</v>
      </c>
      <c r="M1294" s="6">
        <f t="shared" si="1"/>
        <v>2</v>
      </c>
      <c r="N1294" s="6" t="str">
        <f t="shared" si="2"/>
        <v>Millenial</v>
      </c>
      <c r="O1294" s="6" t="str">
        <f t="shared" si="3"/>
        <v>Low Income</v>
      </c>
    </row>
    <row r="1295" hidden="1">
      <c r="A1295" s="1">
        <v>101293.0</v>
      </c>
      <c r="B1295" s="1">
        <v>69.0</v>
      </c>
      <c r="C1295" s="1">
        <v>20000.0</v>
      </c>
      <c r="D1295" s="1" t="s">
        <v>25</v>
      </c>
      <c r="E1295" s="1">
        <v>8610.71</v>
      </c>
      <c r="F1295" s="1">
        <v>3.0</v>
      </c>
      <c r="G1295" s="1">
        <v>22.0</v>
      </c>
      <c r="H1295" s="1">
        <v>4.0</v>
      </c>
      <c r="I1295" s="1" t="s">
        <v>22</v>
      </c>
      <c r="J1295" s="1">
        <v>0.637</v>
      </c>
      <c r="K1295" s="1">
        <v>0.872</v>
      </c>
      <c r="L1295" s="6">
        <f>if(J1295&gt;QUARTILE!$B$3, "TOP", if(J1295&lt;QUARTILE!$B$4, "BOTTOM", 0))</f>
        <v>0</v>
      </c>
      <c r="M1295" s="6">
        <f t="shared" si="1"/>
        <v>2</v>
      </c>
      <c r="N1295" s="6" t="str">
        <f t="shared" si="2"/>
        <v>Baby Boomer</v>
      </c>
      <c r="O1295" s="6" t="str">
        <f t="shared" si="3"/>
        <v>Low Income</v>
      </c>
    </row>
    <row r="1296" hidden="1">
      <c r="A1296" s="1">
        <v>101294.0</v>
      </c>
      <c r="B1296" s="1">
        <v>43.0</v>
      </c>
      <c r="C1296" s="1">
        <v>7000.0</v>
      </c>
      <c r="D1296" s="1" t="s">
        <v>23</v>
      </c>
      <c r="E1296" s="1">
        <v>100000.0</v>
      </c>
      <c r="F1296" s="1">
        <v>4.0</v>
      </c>
      <c r="G1296" s="1">
        <v>25.0</v>
      </c>
      <c r="H1296" s="1">
        <v>9.0</v>
      </c>
      <c r="I1296" s="1" t="s">
        <v>18</v>
      </c>
      <c r="J1296" s="1">
        <v>0.706</v>
      </c>
      <c r="K1296" s="1">
        <v>0.029</v>
      </c>
      <c r="L1296" s="6">
        <f>if(J1296&gt;QUARTILE!$B$3, "TOP", if(J1296&lt;QUARTILE!$B$4, "BOTTOM", 0))</f>
        <v>0</v>
      </c>
      <c r="M1296" s="6">
        <f t="shared" si="1"/>
        <v>1</v>
      </c>
      <c r="N1296" s="6" t="str">
        <f t="shared" si="2"/>
        <v>Gen X</v>
      </c>
      <c r="O1296" s="6" t="str">
        <f t="shared" si="3"/>
        <v>Low Income</v>
      </c>
    </row>
    <row r="1297" hidden="1">
      <c r="A1297" s="1">
        <v>101295.0</v>
      </c>
      <c r="B1297" s="1">
        <v>51.0</v>
      </c>
      <c r="C1297" s="1">
        <v>17000.0</v>
      </c>
      <c r="D1297" s="1" t="s">
        <v>23</v>
      </c>
      <c r="E1297" s="1">
        <v>13173.83</v>
      </c>
      <c r="F1297" s="1">
        <v>2.0</v>
      </c>
      <c r="G1297" s="1">
        <v>15.0</v>
      </c>
      <c r="H1297" s="1">
        <v>5.0</v>
      </c>
      <c r="I1297" s="1" t="s">
        <v>22</v>
      </c>
      <c r="J1297" s="1">
        <v>0.689</v>
      </c>
      <c r="K1297" s="1">
        <v>0.241</v>
      </c>
      <c r="L1297" s="6">
        <f>if(J1297&gt;QUARTILE!$B$3, "TOP", if(J1297&lt;QUARTILE!$B$4, "BOTTOM", 0))</f>
        <v>0</v>
      </c>
      <c r="M1297" s="6">
        <f t="shared" si="1"/>
        <v>2</v>
      </c>
      <c r="N1297" s="6" t="str">
        <f t="shared" si="2"/>
        <v>Gen X</v>
      </c>
      <c r="O1297" s="6" t="str">
        <f t="shared" si="3"/>
        <v>Low Income</v>
      </c>
    </row>
    <row r="1298" hidden="1">
      <c r="A1298" s="1">
        <v>101296.0</v>
      </c>
      <c r="B1298" s="1">
        <v>76.0</v>
      </c>
      <c r="C1298" s="1">
        <v>7000.0</v>
      </c>
      <c r="D1298" s="1" t="s">
        <v>25</v>
      </c>
      <c r="E1298" s="1">
        <v>32717.82</v>
      </c>
      <c r="F1298" s="1">
        <v>1.0</v>
      </c>
      <c r="G1298" s="1">
        <v>21.0</v>
      </c>
      <c r="H1298" s="1">
        <v>1.0</v>
      </c>
      <c r="I1298" s="1" t="s">
        <v>18</v>
      </c>
      <c r="J1298" s="1">
        <v>0.525</v>
      </c>
      <c r="K1298" s="1">
        <v>0.718</v>
      </c>
      <c r="L1298" s="6">
        <f>if(J1298&gt;QUARTILE!$B$3, "TOP", if(J1298&lt;QUARTILE!$B$4, "BOTTOM", 0))</f>
        <v>0</v>
      </c>
      <c r="M1298" s="6">
        <f t="shared" si="1"/>
        <v>1</v>
      </c>
      <c r="N1298" s="6" t="str">
        <f t="shared" si="2"/>
        <v>Baby Boomer</v>
      </c>
      <c r="O1298" s="6" t="str">
        <f t="shared" si="3"/>
        <v>Low Income</v>
      </c>
    </row>
    <row r="1299" hidden="1">
      <c r="A1299" s="1">
        <v>101297.0</v>
      </c>
      <c r="B1299" s="1">
        <v>73.0</v>
      </c>
      <c r="C1299" s="1">
        <v>19000.0</v>
      </c>
      <c r="D1299" s="1" t="s">
        <v>25</v>
      </c>
      <c r="E1299" s="1">
        <v>32693.89</v>
      </c>
      <c r="F1299" s="1">
        <v>2.0</v>
      </c>
      <c r="G1299" s="1">
        <v>23.0</v>
      </c>
      <c r="H1299" s="1">
        <v>7.0</v>
      </c>
      <c r="I1299" s="1" t="s">
        <v>18</v>
      </c>
      <c r="J1299" s="1">
        <v>0.342</v>
      </c>
      <c r="K1299" s="1">
        <v>0.446</v>
      </c>
      <c r="L1299" s="6">
        <f>if(J1299&gt;QUARTILE!$B$3, "TOP", if(J1299&lt;QUARTILE!$B$4, "BOTTOM", 0))</f>
        <v>0</v>
      </c>
      <c r="M1299" s="6">
        <f t="shared" si="1"/>
        <v>1</v>
      </c>
      <c r="N1299" s="6" t="str">
        <f t="shared" si="2"/>
        <v>Baby Boomer</v>
      </c>
      <c r="O1299" s="6" t="str">
        <f t="shared" si="3"/>
        <v>Low Income</v>
      </c>
    </row>
    <row r="1300" hidden="1">
      <c r="A1300" s="1">
        <v>101298.0</v>
      </c>
      <c r="B1300" s="1">
        <v>76.0</v>
      </c>
      <c r="C1300" s="1">
        <v>44000.0</v>
      </c>
      <c r="D1300" s="1" t="s">
        <v>17</v>
      </c>
      <c r="E1300" s="1">
        <v>52173.87</v>
      </c>
      <c r="F1300" s="1">
        <v>2.0</v>
      </c>
      <c r="G1300" s="1">
        <v>18.0</v>
      </c>
      <c r="H1300" s="1">
        <v>4.0</v>
      </c>
      <c r="I1300" s="1" t="s">
        <v>18</v>
      </c>
      <c r="J1300" s="1">
        <v>0.906</v>
      </c>
      <c r="K1300" s="1">
        <v>0.823</v>
      </c>
      <c r="L1300" s="6" t="str">
        <f>if(J1300&gt;QUARTILE!$B$3, "TOP", if(J1300&lt;QUARTILE!$B$4, "BOTTOM", 0))</f>
        <v>TOP</v>
      </c>
      <c r="M1300" s="6">
        <f t="shared" si="1"/>
        <v>1</v>
      </c>
      <c r="N1300" s="6" t="str">
        <f t="shared" si="2"/>
        <v>Baby Boomer</v>
      </c>
      <c r="O1300" s="6" t="str">
        <f t="shared" si="3"/>
        <v>Low Income</v>
      </c>
    </row>
    <row r="1301" hidden="1">
      <c r="A1301" s="1">
        <v>101299.0</v>
      </c>
      <c r="B1301" s="1">
        <v>62.0</v>
      </c>
      <c r="C1301" s="1">
        <v>22000.0</v>
      </c>
      <c r="D1301" s="1" t="s">
        <v>25</v>
      </c>
      <c r="E1301" s="1">
        <v>1774.33</v>
      </c>
      <c r="F1301" s="1">
        <v>3.0</v>
      </c>
      <c r="G1301" s="1">
        <v>12.0</v>
      </c>
      <c r="H1301" s="1">
        <v>1.0</v>
      </c>
      <c r="I1301" s="1" t="s">
        <v>22</v>
      </c>
      <c r="J1301" s="1">
        <v>0.434</v>
      </c>
      <c r="K1301" s="1">
        <v>0.979</v>
      </c>
      <c r="L1301" s="6">
        <f>if(J1301&gt;QUARTILE!$B$3, "TOP", if(J1301&lt;QUARTILE!$B$4, "BOTTOM", 0))</f>
        <v>0</v>
      </c>
      <c r="M1301" s="6">
        <f t="shared" si="1"/>
        <v>2</v>
      </c>
      <c r="N1301" s="6" t="str">
        <f t="shared" si="2"/>
        <v>Baby Boomer</v>
      </c>
      <c r="O1301" s="6" t="str">
        <f t="shared" si="3"/>
        <v>Low Income</v>
      </c>
    </row>
    <row r="1302" hidden="1">
      <c r="A1302" s="1">
        <v>101300.0</v>
      </c>
      <c r="B1302" s="1">
        <v>23.0</v>
      </c>
      <c r="C1302" s="1">
        <v>60000.0</v>
      </c>
      <c r="D1302" s="1" t="s">
        <v>27</v>
      </c>
      <c r="E1302" s="1">
        <v>6327.68</v>
      </c>
      <c r="F1302" s="1">
        <v>4.0</v>
      </c>
      <c r="G1302" s="1">
        <v>15.0</v>
      </c>
      <c r="H1302" s="1">
        <v>18.0</v>
      </c>
      <c r="I1302" s="1" t="s">
        <v>22</v>
      </c>
      <c r="J1302" s="1">
        <v>1.0</v>
      </c>
      <c r="K1302" s="1">
        <v>0.293</v>
      </c>
      <c r="L1302" s="6" t="str">
        <f>if(J1302&gt;QUARTILE!$B$3, "TOP", if(J1302&lt;QUARTILE!$B$4, "BOTTOM", 0))</f>
        <v>TOP</v>
      </c>
      <c r="M1302" s="6">
        <f t="shared" si="1"/>
        <v>2</v>
      </c>
      <c r="N1302" s="6" t="str">
        <f t="shared" si="2"/>
        <v>Millenial</v>
      </c>
      <c r="O1302" s="6" t="str">
        <f t="shared" si="3"/>
        <v>Medium Income</v>
      </c>
    </row>
    <row r="1303" hidden="1">
      <c r="A1303" s="1">
        <v>101301.0</v>
      </c>
      <c r="B1303" s="1">
        <v>54.0</v>
      </c>
      <c r="C1303" s="1">
        <v>35000.0</v>
      </c>
      <c r="D1303" s="1" t="s">
        <v>25</v>
      </c>
      <c r="E1303" s="1">
        <v>29198.65</v>
      </c>
      <c r="F1303" s="1">
        <v>3.0</v>
      </c>
      <c r="G1303" s="1">
        <v>25.0</v>
      </c>
      <c r="H1303" s="1">
        <v>9.0</v>
      </c>
      <c r="I1303" s="1" t="s">
        <v>22</v>
      </c>
      <c r="J1303" s="1">
        <v>0.531</v>
      </c>
      <c r="K1303" s="1">
        <v>0.097</v>
      </c>
      <c r="L1303" s="6">
        <f>if(J1303&gt;QUARTILE!$B$3, "TOP", if(J1303&lt;QUARTILE!$B$4, "BOTTOM", 0))</f>
        <v>0</v>
      </c>
      <c r="M1303" s="6">
        <f t="shared" si="1"/>
        <v>2</v>
      </c>
      <c r="N1303" s="6" t="str">
        <f t="shared" si="2"/>
        <v>Gen X</v>
      </c>
      <c r="O1303" s="6" t="str">
        <f t="shared" si="3"/>
        <v>Low Income</v>
      </c>
    </row>
    <row r="1304" hidden="1">
      <c r="A1304" s="1">
        <v>101302.0</v>
      </c>
      <c r="B1304" s="1">
        <v>74.0</v>
      </c>
      <c r="C1304" s="1">
        <v>49000.0</v>
      </c>
      <c r="D1304" s="1" t="s">
        <v>25</v>
      </c>
      <c r="E1304" s="1">
        <v>16538.21</v>
      </c>
      <c r="F1304" s="1">
        <v>3.0</v>
      </c>
      <c r="G1304" s="1">
        <v>24.0</v>
      </c>
      <c r="H1304" s="1">
        <v>2.0</v>
      </c>
      <c r="I1304" s="1" t="s">
        <v>22</v>
      </c>
      <c r="J1304" s="1">
        <v>0.54</v>
      </c>
      <c r="K1304" s="1">
        <v>0.704</v>
      </c>
      <c r="L1304" s="6">
        <f>if(J1304&gt;QUARTILE!$B$3, "TOP", if(J1304&lt;QUARTILE!$B$4, "BOTTOM", 0))</f>
        <v>0</v>
      </c>
      <c r="M1304" s="6">
        <f t="shared" si="1"/>
        <v>2</v>
      </c>
      <c r="N1304" s="6" t="str">
        <f t="shared" si="2"/>
        <v>Baby Boomer</v>
      </c>
      <c r="O1304" s="6" t="str">
        <f t="shared" si="3"/>
        <v>Medium Income</v>
      </c>
    </row>
    <row r="1305" hidden="1">
      <c r="A1305" s="1">
        <v>101303.0</v>
      </c>
      <c r="B1305" s="1">
        <v>50.0</v>
      </c>
      <c r="C1305" s="1">
        <v>14000.0</v>
      </c>
      <c r="D1305" s="1" t="s">
        <v>25</v>
      </c>
      <c r="E1305" s="1">
        <v>16402.12</v>
      </c>
      <c r="F1305" s="1">
        <v>4.0</v>
      </c>
      <c r="G1305" s="1">
        <v>21.0</v>
      </c>
      <c r="H1305" s="1">
        <v>5.0</v>
      </c>
      <c r="I1305" s="1" t="s">
        <v>22</v>
      </c>
      <c r="J1305" s="1">
        <v>0.728</v>
      </c>
      <c r="K1305" s="1">
        <v>0.873</v>
      </c>
      <c r="L1305" s="6">
        <f>if(J1305&gt;QUARTILE!$B$3, "TOP", if(J1305&lt;QUARTILE!$B$4, "BOTTOM", 0))</f>
        <v>0</v>
      </c>
      <c r="M1305" s="6">
        <f t="shared" si="1"/>
        <v>2</v>
      </c>
      <c r="N1305" s="6" t="str">
        <f t="shared" si="2"/>
        <v>Gen X</v>
      </c>
      <c r="O1305" s="6" t="str">
        <f t="shared" si="3"/>
        <v>Low Income</v>
      </c>
    </row>
    <row r="1306" hidden="1">
      <c r="A1306" s="1">
        <v>101304.0</v>
      </c>
      <c r="B1306" s="1">
        <v>70.0</v>
      </c>
      <c r="C1306" s="1">
        <v>14000.0</v>
      </c>
      <c r="D1306" s="1" t="s">
        <v>25</v>
      </c>
      <c r="E1306" s="1">
        <v>3635.6</v>
      </c>
      <c r="F1306" s="1">
        <v>3.0</v>
      </c>
      <c r="G1306" s="1">
        <v>22.0</v>
      </c>
      <c r="H1306" s="1">
        <v>4.0</v>
      </c>
      <c r="I1306" s="1" t="s">
        <v>22</v>
      </c>
      <c r="J1306" s="1">
        <v>0.717</v>
      </c>
      <c r="K1306" s="1">
        <v>0.165</v>
      </c>
      <c r="L1306" s="6">
        <f>if(J1306&gt;QUARTILE!$B$3, "TOP", if(J1306&lt;QUARTILE!$B$4, "BOTTOM", 0))</f>
        <v>0</v>
      </c>
      <c r="M1306" s="6">
        <f t="shared" si="1"/>
        <v>2</v>
      </c>
      <c r="N1306" s="6" t="str">
        <f t="shared" si="2"/>
        <v>Baby Boomer</v>
      </c>
      <c r="O1306" s="6" t="str">
        <f t="shared" si="3"/>
        <v>Low Income</v>
      </c>
    </row>
    <row r="1307" hidden="1">
      <c r="A1307" s="1">
        <v>101305.0</v>
      </c>
      <c r="B1307" s="1">
        <v>39.0</v>
      </c>
      <c r="C1307" s="1">
        <v>27000.0</v>
      </c>
      <c r="D1307" s="1" t="s">
        <v>25</v>
      </c>
      <c r="E1307" s="1">
        <v>6602.14</v>
      </c>
      <c r="F1307" s="1">
        <v>4.0</v>
      </c>
      <c r="G1307" s="1">
        <v>18.0</v>
      </c>
      <c r="H1307" s="1">
        <v>12.0</v>
      </c>
      <c r="I1307" s="1" t="s">
        <v>18</v>
      </c>
      <c r="J1307" s="1">
        <v>0.231</v>
      </c>
      <c r="K1307" s="1">
        <v>0.935</v>
      </c>
      <c r="L1307" s="6" t="str">
        <f>if(J1307&gt;QUARTILE!$B$3, "TOP", if(J1307&lt;QUARTILE!$B$4, "BOTTOM", 0))</f>
        <v>BOTTOM</v>
      </c>
      <c r="M1307" s="6">
        <f t="shared" si="1"/>
        <v>1</v>
      </c>
      <c r="N1307" s="6" t="str">
        <f t="shared" si="2"/>
        <v>Gen X</v>
      </c>
      <c r="O1307" s="6" t="str">
        <f t="shared" si="3"/>
        <v>Low Income</v>
      </c>
    </row>
    <row r="1308" hidden="1">
      <c r="A1308" s="1">
        <v>101306.0</v>
      </c>
      <c r="B1308" s="1">
        <v>38.0</v>
      </c>
      <c r="C1308" s="1">
        <v>9000.0</v>
      </c>
      <c r="D1308" s="1" t="s">
        <v>23</v>
      </c>
      <c r="E1308" s="1">
        <v>14735.05</v>
      </c>
      <c r="F1308" s="1">
        <v>1.0</v>
      </c>
      <c r="G1308" s="1">
        <v>21.0</v>
      </c>
      <c r="H1308" s="1">
        <v>5.0</v>
      </c>
      <c r="I1308" s="1" t="s">
        <v>22</v>
      </c>
      <c r="J1308" s="1">
        <v>0.322</v>
      </c>
      <c r="K1308" s="1">
        <v>0.196</v>
      </c>
      <c r="L1308" s="6">
        <f>if(J1308&gt;QUARTILE!$B$3, "TOP", if(J1308&lt;QUARTILE!$B$4, "BOTTOM", 0))</f>
        <v>0</v>
      </c>
      <c r="M1308" s="6">
        <f t="shared" si="1"/>
        <v>2</v>
      </c>
      <c r="N1308" s="6" t="str">
        <f t="shared" si="2"/>
        <v>Gen X</v>
      </c>
      <c r="O1308" s="6" t="str">
        <f t="shared" si="3"/>
        <v>Low Income</v>
      </c>
    </row>
    <row r="1309" hidden="1">
      <c r="A1309" s="1">
        <v>101307.0</v>
      </c>
      <c r="B1309" s="1">
        <v>23.0</v>
      </c>
      <c r="C1309" s="1">
        <v>29000.0</v>
      </c>
      <c r="D1309" s="1" t="s">
        <v>21</v>
      </c>
      <c r="E1309" s="1">
        <v>6491.94</v>
      </c>
      <c r="F1309" s="1">
        <v>4.0</v>
      </c>
      <c r="G1309" s="1">
        <v>21.0</v>
      </c>
      <c r="H1309" s="1">
        <v>14.0</v>
      </c>
      <c r="I1309" s="1" t="s">
        <v>22</v>
      </c>
      <c r="J1309" s="1">
        <v>0.232</v>
      </c>
      <c r="K1309" s="1">
        <v>0.036</v>
      </c>
      <c r="L1309" s="6" t="str">
        <f>if(J1309&gt;QUARTILE!$B$3, "TOP", if(J1309&lt;QUARTILE!$B$4, "BOTTOM", 0))</f>
        <v>BOTTOM</v>
      </c>
      <c r="M1309" s="6">
        <f t="shared" si="1"/>
        <v>2</v>
      </c>
      <c r="N1309" s="6" t="str">
        <f t="shared" si="2"/>
        <v>Millenial</v>
      </c>
      <c r="O1309" s="6" t="str">
        <f t="shared" si="3"/>
        <v>Low Income</v>
      </c>
    </row>
    <row r="1310" hidden="1">
      <c r="A1310" s="1">
        <v>101308.0</v>
      </c>
      <c r="B1310" s="1">
        <v>23.0</v>
      </c>
      <c r="C1310" s="1">
        <v>18000.0</v>
      </c>
      <c r="D1310" s="1" t="s">
        <v>25</v>
      </c>
      <c r="E1310" s="1">
        <v>4721.61</v>
      </c>
      <c r="F1310" s="1">
        <v>5.0</v>
      </c>
      <c r="G1310" s="1">
        <v>20.0</v>
      </c>
      <c r="H1310" s="1">
        <v>19.0</v>
      </c>
      <c r="I1310" s="1" t="s">
        <v>22</v>
      </c>
      <c r="J1310" s="1">
        <v>0.103</v>
      </c>
      <c r="K1310" s="1">
        <v>0.446</v>
      </c>
      <c r="L1310" s="6" t="str">
        <f>if(J1310&gt;QUARTILE!$B$3, "TOP", if(J1310&lt;QUARTILE!$B$4, "BOTTOM", 0))</f>
        <v>BOTTOM</v>
      </c>
      <c r="M1310" s="6">
        <f t="shared" si="1"/>
        <v>2</v>
      </c>
      <c r="N1310" s="6" t="str">
        <f t="shared" si="2"/>
        <v>Millenial</v>
      </c>
      <c r="O1310" s="6" t="str">
        <f t="shared" si="3"/>
        <v>Low Income</v>
      </c>
    </row>
    <row r="1311" hidden="1">
      <c r="A1311" s="1">
        <v>101309.0</v>
      </c>
      <c r="B1311" s="1">
        <v>72.0</v>
      </c>
      <c r="C1311" s="1">
        <v>49000.0</v>
      </c>
      <c r="D1311" s="1" t="s">
        <v>23</v>
      </c>
      <c r="E1311" s="1">
        <v>1836.96</v>
      </c>
      <c r="F1311" s="1">
        <v>4.0</v>
      </c>
      <c r="G1311" s="1">
        <v>22.0</v>
      </c>
      <c r="H1311" s="1">
        <v>3.0</v>
      </c>
      <c r="I1311" s="1" t="s">
        <v>22</v>
      </c>
      <c r="J1311" s="1">
        <v>0.072</v>
      </c>
      <c r="K1311" s="1">
        <v>0.756</v>
      </c>
      <c r="L1311" s="6" t="str">
        <f>if(J1311&gt;QUARTILE!$B$3, "TOP", if(J1311&lt;QUARTILE!$B$4, "BOTTOM", 0))</f>
        <v>BOTTOM</v>
      </c>
      <c r="M1311" s="6">
        <f t="shared" si="1"/>
        <v>2</v>
      </c>
      <c r="N1311" s="6" t="str">
        <f t="shared" si="2"/>
        <v>Baby Boomer</v>
      </c>
      <c r="O1311" s="6" t="str">
        <f t="shared" si="3"/>
        <v>Medium Income</v>
      </c>
    </row>
    <row r="1312" hidden="1">
      <c r="A1312" s="1">
        <v>101310.0</v>
      </c>
      <c r="B1312" s="1">
        <v>65.0</v>
      </c>
      <c r="C1312" s="1">
        <v>33000.0</v>
      </c>
      <c r="D1312" s="1" t="s">
        <v>23</v>
      </c>
      <c r="E1312" s="1">
        <v>3385.56</v>
      </c>
      <c r="F1312" s="1">
        <v>4.0</v>
      </c>
      <c r="G1312" s="1">
        <v>16.0</v>
      </c>
      <c r="H1312" s="1">
        <v>6.0</v>
      </c>
      <c r="I1312" s="1" t="s">
        <v>22</v>
      </c>
      <c r="J1312" s="1">
        <v>0.695</v>
      </c>
      <c r="K1312" s="1">
        <v>0.304</v>
      </c>
      <c r="L1312" s="6">
        <f>if(J1312&gt;QUARTILE!$B$3, "TOP", if(J1312&lt;QUARTILE!$B$4, "BOTTOM", 0))</f>
        <v>0</v>
      </c>
      <c r="M1312" s="6">
        <f t="shared" si="1"/>
        <v>2</v>
      </c>
      <c r="N1312" s="6" t="str">
        <f t="shared" si="2"/>
        <v>Baby Boomer</v>
      </c>
      <c r="O1312" s="6" t="str">
        <f t="shared" si="3"/>
        <v>Low Income</v>
      </c>
    </row>
    <row r="1313" hidden="1">
      <c r="A1313" s="1">
        <v>101311.0</v>
      </c>
      <c r="B1313" s="1">
        <v>21.0</v>
      </c>
      <c r="C1313" s="1">
        <v>43000.0</v>
      </c>
      <c r="D1313" s="1" t="s">
        <v>23</v>
      </c>
      <c r="E1313" s="1">
        <v>29295.31</v>
      </c>
      <c r="F1313" s="1">
        <v>5.0</v>
      </c>
      <c r="G1313" s="1">
        <v>28.0</v>
      </c>
      <c r="H1313" s="1">
        <v>9.0</v>
      </c>
      <c r="I1313" s="1" t="s">
        <v>22</v>
      </c>
      <c r="J1313" s="1">
        <v>0.549</v>
      </c>
      <c r="K1313" s="1">
        <v>0.282</v>
      </c>
      <c r="L1313" s="6">
        <f>if(J1313&gt;QUARTILE!$B$3, "TOP", if(J1313&lt;QUARTILE!$B$4, "BOTTOM", 0))</f>
        <v>0</v>
      </c>
      <c r="M1313" s="6">
        <f t="shared" si="1"/>
        <v>2</v>
      </c>
      <c r="N1313" s="6" t="str">
        <f t="shared" si="2"/>
        <v>Millenial</v>
      </c>
      <c r="O1313" s="6" t="str">
        <f t="shared" si="3"/>
        <v>Low Income</v>
      </c>
    </row>
    <row r="1314" hidden="1">
      <c r="A1314" s="1">
        <v>101312.0</v>
      </c>
      <c r="B1314" s="1">
        <v>47.0</v>
      </c>
      <c r="C1314" s="1">
        <v>14000.0</v>
      </c>
      <c r="D1314" s="1" t="s">
        <v>25</v>
      </c>
      <c r="E1314" s="1">
        <v>25372.3</v>
      </c>
      <c r="F1314" s="1">
        <v>4.0</v>
      </c>
      <c r="G1314" s="1">
        <v>20.0</v>
      </c>
      <c r="H1314" s="1">
        <v>19.0</v>
      </c>
      <c r="I1314" s="1" t="s">
        <v>18</v>
      </c>
      <c r="J1314" s="1">
        <v>0.945</v>
      </c>
      <c r="K1314" s="1">
        <v>0.147</v>
      </c>
      <c r="L1314" s="6" t="str">
        <f>if(J1314&gt;QUARTILE!$B$3, "TOP", if(J1314&lt;QUARTILE!$B$4, "BOTTOM", 0))</f>
        <v>TOP</v>
      </c>
      <c r="M1314" s="6">
        <f t="shared" si="1"/>
        <v>1</v>
      </c>
      <c r="N1314" s="6" t="str">
        <f t="shared" si="2"/>
        <v>Gen X</v>
      </c>
      <c r="O1314" s="6" t="str">
        <f t="shared" si="3"/>
        <v>Low Income</v>
      </c>
    </row>
    <row r="1315" hidden="1">
      <c r="A1315" s="1">
        <v>101313.0</v>
      </c>
      <c r="B1315" s="1">
        <v>28.0</v>
      </c>
      <c r="C1315" s="1">
        <v>41000.0</v>
      </c>
      <c r="D1315" s="1" t="s">
        <v>23</v>
      </c>
      <c r="E1315" s="1">
        <v>938.35</v>
      </c>
      <c r="F1315" s="1">
        <v>2.0</v>
      </c>
      <c r="G1315" s="1">
        <v>28.0</v>
      </c>
      <c r="H1315" s="1">
        <v>14.0</v>
      </c>
      <c r="I1315" s="1" t="s">
        <v>22</v>
      </c>
      <c r="J1315" s="1">
        <v>0.351</v>
      </c>
      <c r="K1315" s="1">
        <v>0.986</v>
      </c>
      <c r="L1315" s="6">
        <f>if(J1315&gt;QUARTILE!$B$3, "TOP", if(J1315&lt;QUARTILE!$B$4, "BOTTOM", 0))</f>
        <v>0</v>
      </c>
      <c r="M1315" s="6">
        <f t="shared" si="1"/>
        <v>2</v>
      </c>
      <c r="N1315" s="6" t="str">
        <f t="shared" si="2"/>
        <v>Millenial</v>
      </c>
      <c r="O1315" s="6" t="str">
        <f t="shared" si="3"/>
        <v>Low Income</v>
      </c>
    </row>
    <row r="1316" hidden="1">
      <c r="A1316" s="1">
        <v>101314.0</v>
      </c>
      <c r="B1316" s="1">
        <v>79.0</v>
      </c>
      <c r="C1316" s="1">
        <v>52000.0</v>
      </c>
      <c r="D1316" s="1" t="s">
        <v>23</v>
      </c>
      <c r="E1316" s="1">
        <v>4545.14</v>
      </c>
      <c r="F1316" s="1">
        <v>3.0</v>
      </c>
      <c r="G1316" s="1">
        <v>15.0</v>
      </c>
      <c r="H1316" s="1">
        <v>7.0</v>
      </c>
      <c r="I1316" s="1" t="s">
        <v>22</v>
      </c>
      <c r="J1316" s="1">
        <v>0.938</v>
      </c>
      <c r="K1316" s="1">
        <v>0.342</v>
      </c>
      <c r="L1316" s="6" t="str">
        <f>if(J1316&gt;QUARTILE!$B$3, "TOP", if(J1316&lt;QUARTILE!$B$4, "BOTTOM", 0))</f>
        <v>TOP</v>
      </c>
      <c r="M1316" s="6">
        <f t="shared" si="1"/>
        <v>2</v>
      </c>
      <c r="N1316" s="6" t="str">
        <f t="shared" si="2"/>
        <v>Baby Boomer</v>
      </c>
      <c r="O1316" s="6" t="str">
        <f t="shared" si="3"/>
        <v>Medium Income</v>
      </c>
    </row>
    <row r="1317" hidden="1">
      <c r="A1317" s="1">
        <v>101315.0</v>
      </c>
      <c r="B1317" s="1">
        <v>79.0</v>
      </c>
      <c r="C1317" s="1">
        <v>22000.0</v>
      </c>
      <c r="D1317" s="1" t="s">
        <v>25</v>
      </c>
      <c r="E1317" s="1">
        <v>16440.32</v>
      </c>
      <c r="F1317" s="1">
        <v>3.0</v>
      </c>
      <c r="G1317" s="1">
        <v>9.0</v>
      </c>
      <c r="H1317" s="1">
        <v>3.0</v>
      </c>
      <c r="I1317" s="1" t="s">
        <v>22</v>
      </c>
      <c r="J1317" s="1">
        <v>0.153</v>
      </c>
      <c r="K1317" s="1">
        <v>0.666</v>
      </c>
      <c r="L1317" s="6" t="str">
        <f>if(J1317&gt;QUARTILE!$B$3, "TOP", if(J1317&lt;QUARTILE!$B$4, "BOTTOM", 0))</f>
        <v>BOTTOM</v>
      </c>
      <c r="M1317" s="6">
        <f t="shared" si="1"/>
        <v>2</v>
      </c>
      <c r="N1317" s="6" t="str">
        <f t="shared" si="2"/>
        <v>Baby Boomer</v>
      </c>
      <c r="O1317" s="6" t="str">
        <f t="shared" si="3"/>
        <v>Low Income</v>
      </c>
    </row>
    <row r="1318" hidden="1">
      <c r="A1318" s="1">
        <v>101316.0</v>
      </c>
      <c r="B1318" s="1">
        <v>47.0</v>
      </c>
      <c r="C1318" s="1">
        <v>14000.0</v>
      </c>
      <c r="D1318" s="1" t="s">
        <v>27</v>
      </c>
      <c r="E1318" s="1">
        <v>7790.69</v>
      </c>
      <c r="F1318" s="1">
        <v>1.0</v>
      </c>
      <c r="G1318" s="1">
        <v>12.0</v>
      </c>
      <c r="H1318" s="1">
        <v>13.0</v>
      </c>
      <c r="I1318" s="1" t="s">
        <v>22</v>
      </c>
      <c r="J1318" s="1">
        <v>0.816</v>
      </c>
      <c r="K1318" s="1">
        <v>0.132</v>
      </c>
      <c r="L1318" s="6">
        <f>if(J1318&gt;QUARTILE!$B$3, "TOP", if(J1318&lt;QUARTILE!$B$4, "BOTTOM", 0))</f>
        <v>0</v>
      </c>
      <c r="M1318" s="6">
        <f t="shared" si="1"/>
        <v>2</v>
      </c>
      <c r="N1318" s="6" t="str">
        <f t="shared" si="2"/>
        <v>Gen X</v>
      </c>
      <c r="O1318" s="6" t="str">
        <f t="shared" si="3"/>
        <v>Low Income</v>
      </c>
    </row>
    <row r="1319" hidden="1">
      <c r="A1319" s="1">
        <v>101317.0</v>
      </c>
      <c r="B1319" s="1">
        <v>48.0</v>
      </c>
      <c r="C1319" s="1">
        <v>14000.0</v>
      </c>
      <c r="D1319" s="1" t="s">
        <v>23</v>
      </c>
      <c r="E1319" s="1">
        <v>34660.33</v>
      </c>
      <c r="F1319" s="1">
        <v>1.0</v>
      </c>
      <c r="G1319" s="1">
        <v>28.0</v>
      </c>
      <c r="H1319" s="1">
        <v>10.0</v>
      </c>
      <c r="I1319" s="1" t="s">
        <v>18</v>
      </c>
      <c r="J1319" s="1">
        <v>1.0</v>
      </c>
      <c r="K1319" s="1">
        <v>0.35</v>
      </c>
      <c r="L1319" s="6" t="str">
        <f>if(J1319&gt;QUARTILE!$B$3, "TOP", if(J1319&lt;QUARTILE!$B$4, "BOTTOM", 0))</f>
        <v>TOP</v>
      </c>
      <c r="M1319" s="6">
        <f t="shared" si="1"/>
        <v>1</v>
      </c>
      <c r="N1319" s="6" t="str">
        <f t="shared" si="2"/>
        <v>Gen X</v>
      </c>
      <c r="O1319" s="6" t="str">
        <f t="shared" si="3"/>
        <v>Low Income</v>
      </c>
    </row>
    <row r="1320" hidden="1">
      <c r="A1320" s="1">
        <v>101318.0</v>
      </c>
      <c r="B1320" s="1">
        <v>41.0</v>
      </c>
      <c r="C1320" s="1">
        <v>46000.0</v>
      </c>
      <c r="D1320" s="1" t="s">
        <v>25</v>
      </c>
      <c r="E1320" s="1">
        <v>30741.35</v>
      </c>
      <c r="F1320" s="1">
        <v>5.0</v>
      </c>
      <c r="G1320" s="1">
        <v>22.0</v>
      </c>
      <c r="H1320" s="1">
        <v>15.0</v>
      </c>
      <c r="I1320" s="1" t="s">
        <v>18</v>
      </c>
      <c r="J1320" s="1">
        <v>0.777</v>
      </c>
      <c r="K1320" s="1">
        <v>0.646</v>
      </c>
      <c r="L1320" s="6">
        <f>if(J1320&gt;QUARTILE!$B$3, "TOP", if(J1320&lt;QUARTILE!$B$4, "BOTTOM", 0))</f>
        <v>0</v>
      </c>
      <c r="M1320" s="6">
        <f t="shared" si="1"/>
        <v>1</v>
      </c>
      <c r="N1320" s="6" t="str">
        <f t="shared" si="2"/>
        <v>Gen X</v>
      </c>
      <c r="O1320" s="6" t="str">
        <f t="shared" si="3"/>
        <v>Medium Income</v>
      </c>
    </row>
    <row r="1321" hidden="1">
      <c r="A1321" s="1">
        <v>101319.0</v>
      </c>
      <c r="B1321" s="1">
        <v>72.0</v>
      </c>
      <c r="C1321" s="1">
        <v>110000.0</v>
      </c>
      <c r="D1321" s="1" t="s">
        <v>27</v>
      </c>
      <c r="E1321" s="1">
        <v>44434.96</v>
      </c>
      <c r="F1321" s="1">
        <v>2.0</v>
      </c>
      <c r="G1321" s="1">
        <v>18.0</v>
      </c>
      <c r="H1321" s="1">
        <v>5.0</v>
      </c>
      <c r="I1321" s="1" t="s">
        <v>18</v>
      </c>
      <c r="J1321" s="1">
        <v>0.936</v>
      </c>
      <c r="K1321" s="1">
        <v>0.87</v>
      </c>
      <c r="L1321" s="6" t="str">
        <f>if(J1321&gt;QUARTILE!$B$3, "TOP", if(J1321&lt;QUARTILE!$B$4, "BOTTOM", 0))</f>
        <v>TOP</v>
      </c>
      <c r="M1321" s="6">
        <f t="shared" si="1"/>
        <v>1</v>
      </c>
      <c r="N1321" s="6" t="str">
        <f t="shared" si="2"/>
        <v>Baby Boomer</v>
      </c>
      <c r="O1321" s="6" t="str">
        <f t="shared" si="3"/>
        <v>Medium Income</v>
      </c>
    </row>
    <row r="1322" hidden="1">
      <c r="A1322" s="1">
        <v>101320.0</v>
      </c>
      <c r="B1322" s="1">
        <v>26.0</v>
      </c>
      <c r="C1322" s="1">
        <v>12000.0</v>
      </c>
      <c r="D1322" s="1" t="s">
        <v>30</v>
      </c>
      <c r="E1322" s="1">
        <v>16553.29</v>
      </c>
      <c r="F1322" s="1">
        <v>1.0</v>
      </c>
      <c r="G1322" s="1">
        <v>22.0</v>
      </c>
      <c r="H1322" s="1">
        <v>11.0</v>
      </c>
      <c r="I1322" s="1" t="s">
        <v>22</v>
      </c>
      <c r="J1322" s="1">
        <v>0.988</v>
      </c>
      <c r="K1322" s="1">
        <v>0.177</v>
      </c>
      <c r="L1322" s="6" t="str">
        <f>if(J1322&gt;QUARTILE!$B$3, "TOP", if(J1322&lt;QUARTILE!$B$4, "BOTTOM", 0))</f>
        <v>TOP</v>
      </c>
      <c r="M1322" s="6">
        <f t="shared" si="1"/>
        <v>2</v>
      </c>
      <c r="N1322" s="6" t="str">
        <f t="shared" si="2"/>
        <v>Millenial</v>
      </c>
      <c r="O1322" s="6" t="str">
        <f t="shared" si="3"/>
        <v>Low Income</v>
      </c>
    </row>
    <row r="1323" hidden="1">
      <c r="A1323" s="1">
        <v>101321.0</v>
      </c>
      <c r="B1323" s="1">
        <v>72.0</v>
      </c>
      <c r="C1323" s="1">
        <v>12000.0</v>
      </c>
      <c r="D1323" s="1" t="s">
        <v>27</v>
      </c>
      <c r="E1323" s="1">
        <v>8679.65</v>
      </c>
      <c r="F1323" s="1">
        <v>3.0</v>
      </c>
      <c r="G1323" s="1">
        <v>21.0</v>
      </c>
      <c r="H1323" s="1">
        <v>4.0</v>
      </c>
      <c r="I1323" s="1" t="s">
        <v>22</v>
      </c>
      <c r="J1323" s="1">
        <v>0.378</v>
      </c>
      <c r="K1323" s="1">
        <v>0.095</v>
      </c>
      <c r="L1323" s="6">
        <f>if(J1323&gt;QUARTILE!$B$3, "TOP", if(J1323&lt;QUARTILE!$B$4, "BOTTOM", 0))</f>
        <v>0</v>
      </c>
      <c r="M1323" s="6">
        <f t="shared" si="1"/>
        <v>2</v>
      </c>
      <c r="N1323" s="6" t="str">
        <f t="shared" si="2"/>
        <v>Baby Boomer</v>
      </c>
      <c r="O1323" s="6" t="str">
        <f t="shared" si="3"/>
        <v>Low Income</v>
      </c>
    </row>
    <row r="1324" hidden="1">
      <c r="A1324" s="1">
        <v>101322.0</v>
      </c>
      <c r="B1324" s="1">
        <v>20.0</v>
      </c>
      <c r="C1324" s="1">
        <v>38000.0</v>
      </c>
      <c r="D1324" s="1" t="s">
        <v>23</v>
      </c>
      <c r="E1324" s="1">
        <v>18631.37</v>
      </c>
      <c r="F1324" s="1">
        <v>1.0</v>
      </c>
      <c r="G1324" s="1">
        <v>20.0</v>
      </c>
      <c r="H1324" s="1">
        <v>19.0</v>
      </c>
      <c r="I1324" s="1" t="s">
        <v>18</v>
      </c>
      <c r="J1324" s="1">
        <v>0.079</v>
      </c>
      <c r="K1324" s="1">
        <v>0.988</v>
      </c>
      <c r="L1324" s="6" t="str">
        <f>if(J1324&gt;QUARTILE!$B$3, "TOP", if(J1324&lt;QUARTILE!$B$4, "BOTTOM", 0))</f>
        <v>BOTTOM</v>
      </c>
      <c r="M1324" s="6">
        <f t="shared" si="1"/>
        <v>1</v>
      </c>
      <c r="N1324" s="6" t="str">
        <f t="shared" si="2"/>
        <v>Millenial</v>
      </c>
      <c r="O1324" s="6" t="str">
        <f t="shared" si="3"/>
        <v>Low Income</v>
      </c>
    </row>
    <row r="1325" hidden="1">
      <c r="A1325" s="1">
        <v>101323.0</v>
      </c>
      <c r="B1325" s="1">
        <v>68.0</v>
      </c>
      <c r="C1325" s="1">
        <v>14000.0</v>
      </c>
      <c r="D1325" s="1" t="s">
        <v>27</v>
      </c>
      <c r="E1325" s="1">
        <v>1867.25</v>
      </c>
      <c r="F1325" s="1">
        <v>1.0</v>
      </c>
      <c r="G1325" s="1">
        <v>24.0</v>
      </c>
      <c r="H1325" s="1">
        <v>2.0</v>
      </c>
      <c r="I1325" s="1" t="s">
        <v>22</v>
      </c>
      <c r="J1325" s="1">
        <v>0.683</v>
      </c>
      <c r="K1325" s="1">
        <v>0.554</v>
      </c>
      <c r="L1325" s="6">
        <f>if(J1325&gt;QUARTILE!$B$3, "TOP", if(J1325&lt;QUARTILE!$B$4, "BOTTOM", 0))</f>
        <v>0</v>
      </c>
      <c r="M1325" s="6">
        <f t="shared" si="1"/>
        <v>2</v>
      </c>
      <c r="N1325" s="6" t="str">
        <f t="shared" si="2"/>
        <v>Baby Boomer</v>
      </c>
      <c r="O1325" s="6" t="str">
        <f t="shared" si="3"/>
        <v>Low Income</v>
      </c>
    </row>
    <row r="1326" hidden="1">
      <c r="A1326" s="1">
        <v>101324.0</v>
      </c>
      <c r="B1326" s="1">
        <v>48.0</v>
      </c>
      <c r="C1326" s="1">
        <v>41000.0</v>
      </c>
      <c r="D1326" s="1" t="s">
        <v>27</v>
      </c>
      <c r="E1326" s="1">
        <v>192.65</v>
      </c>
      <c r="F1326" s="1">
        <v>4.0</v>
      </c>
      <c r="G1326" s="1">
        <v>23.0</v>
      </c>
      <c r="H1326" s="1">
        <v>6.0</v>
      </c>
      <c r="I1326" s="1" t="s">
        <v>22</v>
      </c>
      <c r="J1326" s="1">
        <v>0.013</v>
      </c>
      <c r="K1326" s="1">
        <v>0.295</v>
      </c>
      <c r="L1326" s="6" t="str">
        <f>if(J1326&gt;QUARTILE!$B$3, "TOP", if(J1326&lt;QUARTILE!$B$4, "BOTTOM", 0))</f>
        <v>BOTTOM</v>
      </c>
      <c r="M1326" s="6">
        <f t="shared" si="1"/>
        <v>2</v>
      </c>
      <c r="N1326" s="6" t="str">
        <f t="shared" si="2"/>
        <v>Gen X</v>
      </c>
      <c r="O1326" s="6" t="str">
        <f t="shared" si="3"/>
        <v>Low Income</v>
      </c>
    </row>
    <row r="1327" hidden="1">
      <c r="A1327" s="1">
        <v>101325.0</v>
      </c>
      <c r="B1327" s="1">
        <v>57.0</v>
      </c>
      <c r="C1327" s="1">
        <v>29000.0</v>
      </c>
      <c r="D1327" s="1" t="s">
        <v>23</v>
      </c>
      <c r="E1327" s="1">
        <v>344.83</v>
      </c>
      <c r="F1327" s="1">
        <v>1.0</v>
      </c>
      <c r="G1327" s="1">
        <v>22.0</v>
      </c>
      <c r="H1327" s="1">
        <v>5.0</v>
      </c>
      <c r="I1327" s="1" t="s">
        <v>22</v>
      </c>
      <c r="J1327" s="1">
        <v>0.618</v>
      </c>
      <c r="K1327" s="1">
        <v>0.96</v>
      </c>
      <c r="L1327" s="6">
        <f>if(J1327&gt;QUARTILE!$B$3, "TOP", if(J1327&lt;QUARTILE!$B$4, "BOTTOM", 0))</f>
        <v>0</v>
      </c>
      <c r="M1327" s="6">
        <f t="shared" si="1"/>
        <v>2</v>
      </c>
      <c r="N1327" s="6" t="str">
        <f t="shared" si="2"/>
        <v>Gen X</v>
      </c>
      <c r="O1327" s="6" t="str">
        <f t="shared" si="3"/>
        <v>Low Income</v>
      </c>
    </row>
    <row r="1328" hidden="1">
      <c r="A1328" s="1">
        <v>101326.0</v>
      </c>
      <c r="B1328" s="1">
        <v>54.0</v>
      </c>
      <c r="C1328" s="1">
        <v>22000.0</v>
      </c>
      <c r="D1328" s="1" t="s">
        <v>17</v>
      </c>
      <c r="E1328" s="1">
        <v>10469.54</v>
      </c>
      <c r="F1328" s="1">
        <v>5.0</v>
      </c>
      <c r="G1328" s="1">
        <v>25.0</v>
      </c>
      <c r="H1328" s="1">
        <v>5.0</v>
      </c>
      <c r="I1328" s="1" t="s">
        <v>22</v>
      </c>
      <c r="J1328" s="1">
        <v>0.597</v>
      </c>
      <c r="K1328" s="1">
        <v>0.34</v>
      </c>
      <c r="L1328" s="6">
        <f>if(J1328&gt;QUARTILE!$B$3, "TOP", if(J1328&lt;QUARTILE!$B$4, "BOTTOM", 0))</f>
        <v>0</v>
      </c>
      <c r="M1328" s="6">
        <f t="shared" si="1"/>
        <v>2</v>
      </c>
      <c r="N1328" s="6" t="str">
        <f t="shared" si="2"/>
        <v>Gen X</v>
      </c>
      <c r="O1328" s="6" t="str">
        <f t="shared" si="3"/>
        <v>Low Income</v>
      </c>
    </row>
    <row r="1329" hidden="1">
      <c r="A1329" s="1">
        <v>101327.0</v>
      </c>
      <c r="B1329" s="1">
        <v>53.0</v>
      </c>
      <c r="C1329" s="1">
        <v>29000.0</v>
      </c>
      <c r="D1329" s="1" t="s">
        <v>25</v>
      </c>
      <c r="E1329" s="1">
        <v>5177.42</v>
      </c>
      <c r="F1329" s="1">
        <v>3.0</v>
      </c>
      <c r="G1329" s="1">
        <v>15.0</v>
      </c>
      <c r="H1329" s="1">
        <v>5.0</v>
      </c>
      <c r="I1329" s="1" t="s">
        <v>22</v>
      </c>
      <c r="J1329" s="1">
        <v>0.635</v>
      </c>
      <c r="K1329" s="1">
        <v>0.232</v>
      </c>
      <c r="L1329" s="6">
        <f>if(J1329&gt;QUARTILE!$B$3, "TOP", if(J1329&lt;QUARTILE!$B$4, "BOTTOM", 0))</f>
        <v>0</v>
      </c>
      <c r="M1329" s="6">
        <f t="shared" si="1"/>
        <v>2</v>
      </c>
      <c r="N1329" s="6" t="str">
        <f t="shared" si="2"/>
        <v>Gen X</v>
      </c>
      <c r="O1329" s="6" t="str">
        <f t="shared" si="3"/>
        <v>Low Income</v>
      </c>
    </row>
    <row r="1330" hidden="1">
      <c r="A1330" s="1">
        <v>101328.0</v>
      </c>
      <c r="B1330" s="1">
        <v>41.0</v>
      </c>
      <c r="C1330" s="1">
        <v>28000.0</v>
      </c>
      <c r="D1330" s="1" t="s">
        <v>30</v>
      </c>
      <c r="E1330" s="1">
        <v>3423.78</v>
      </c>
      <c r="F1330" s="1">
        <v>5.0</v>
      </c>
      <c r="G1330" s="1">
        <v>19.0</v>
      </c>
      <c r="H1330" s="1">
        <v>15.0</v>
      </c>
      <c r="I1330" s="1" t="s">
        <v>22</v>
      </c>
      <c r="J1330" s="1">
        <v>0.166</v>
      </c>
      <c r="K1330" s="1">
        <v>0.754</v>
      </c>
      <c r="L1330" s="6" t="str">
        <f>if(J1330&gt;QUARTILE!$B$3, "TOP", if(J1330&lt;QUARTILE!$B$4, "BOTTOM", 0))</f>
        <v>BOTTOM</v>
      </c>
      <c r="M1330" s="6">
        <f t="shared" si="1"/>
        <v>2</v>
      </c>
      <c r="N1330" s="6" t="str">
        <f t="shared" si="2"/>
        <v>Gen X</v>
      </c>
      <c r="O1330" s="6" t="str">
        <f t="shared" si="3"/>
        <v>Low Income</v>
      </c>
    </row>
    <row r="1331" hidden="1">
      <c r="A1331" s="1">
        <v>101329.0</v>
      </c>
      <c r="B1331" s="1">
        <v>48.0</v>
      </c>
      <c r="C1331" s="1">
        <v>20000.0</v>
      </c>
      <c r="D1331" s="1" t="s">
        <v>27</v>
      </c>
      <c r="E1331" s="1">
        <v>19107.18</v>
      </c>
      <c r="F1331" s="1">
        <v>5.0</v>
      </c>
      <c r="G1331" s="1">
        <v>22.0</v>
      </c>
      <c r="H1331" s="1">
        <v>11.0</v>
      </c>
      <c r="I1331" s="1" t="s">
        <v>18</v>
      </c>
      <c r="J1331" s="1">
        <v>0.077</v>
      </c>
      <c r="K1331" s="1">
        <v>0.264</v>
      </c>
      <c r="L1331" s="6" t="str">
        <f>if(J1331&gt;QUARTILE!$B$3, "TOP", if(J1331&lt;QUARTILE!$B$4, "BOTTOM", 0))</f>
        <v>BOTTOM</v>
      </c>
      <c r="M1331" s="6">
        <f t="shared" si="1"/>
        <v>1</v>
      </c>
      <c r="N1331" s="6" t="str">
        <f t="shared" si="2"/>
        <v>Gen X</v>
      </c>
      <c r="O1331" s="6" t="str">
        <f t="shared" si="3"/>
        <v>Low Income</v>
      </c>
    </row>
    <row r="1332" hidden="1">
      <c r="A1332" s="1">
        <v>101330.0</v>
      </c>
      <c r="B1332" s="1">
        <v>23.0</v>
      </c>
      <c r="C1332" s="1">
        <v>8000.0</v>
      </c>
      <c r="D1332" s="1" t="s">
        <v>27</v>
      </c>
      <c r="E1332" s="1">
        <v>100000.0</v>
      </c>
      <c r="F1332" s="1">
        <v>2.0</v>
      </c>
      <c r="G1332" s="1">
        <v>23.0</v>
      </c>
      <c r="H1332" s="1">
        <v>10.0</v>
      </c>
      <c r="I1332" s="1" t="s">
        <v>18</v>
      </c>
      <c r="J1332" s="1">
        <v>1.0</v>
      </c>
      <c r="K1332" s="1">
        <v>0.222</v>
      </c>
      <c r="L1332" s="6" t="str">
        <f>if(J1332&gt;QUARTILE!$B$3, "TOP", if(J1332&lt;QUARTILE!$B$4, "BOTTOM", 0))</f>
        <v>TOP</v>
      </c>
      <c r="M1332" s="6">
        <f t="shared" si="1"/>
        <v>1</v>
      </c>
      <c r="N1332" s="6" t="str">
        <f t="shared" si="2"/>
        <v>Millenial</v>
      </c>
      <c r="O1332" s="6" t="str">
        <f t="shared" si="3"/>
        <v>Low Income</v>
      </c>
    </row>
    <row r="1333" hidden="1">
      <c r="A1333" s="1">
        <v>101331.0</v>
      </c>
      <c r="B1333" s="1">
        <v>19.0</v>
      </c>
      <c r="C1333" s="1">
        <v>25000.0</v>
      </c>
      <c r="D1333" s="1" t="s">
        <v>27</v>
      </c>
      <c r="E1333" s="1">
        <v>3914.29</v>
      </c>
      <c r="F1333" s="1">
        <v>4.0</v>
      </c>
      <c r="G1333" s="1">
        <v>18.0</v>
      </c>
      <c r="H1333" s="1">
        <v>14.0</v>
      </c>
      <c r="I1333" s="1" t="s">
        <v>18</v>
      </c>
      <c r="J1333" s="1">
        <v>0.542</v>
      </c>
      <c r="K1333" s="1">
        <v>0.395</v>
      </c>
      <c r="L1333" s="6">
        <f>if(J1333&gt;QUARTILE!$B$3, "TOP", if(J1333&lt;QUARTILE!$B$4, "BOTTOM", 0))</f>
        <v>0</v>
      </c>
      <c r="M1333" s="6">
        <f t="shared" si="1"/>
        <v>1</v>
      </c>
      <c r="N1333" s="6" t="str">
        <f t="shared" si="2"/>
        <v>Millenial</v>
      </c>
      <c r="O1333" s="6" t="str">
        <f t="shared" si="3"/>
        <v>Low Income</v>
      </c>
    </row>
    <row r="1334" hidden="1">
      <c r="A1334" s="1">
        <v>101332.0</v>
      </c>
      <c r="B1334" s="1">
        <v>37.0</v>
      </c>
      <c r="C1334" s="1">
        <v>57000.0</v>
      </c>
      <c r="D1334" s="1" t="s">
        <v>25</v>
      </c>
      <c r="E1334" s="1">
        <v>15811.74</v>
      </c>
      <c r="F1334" s="1">
        <v>5.0</v>
      </c>
      <c r="G1334" s="1">
        <v>13.0</v>
      </c>
      <c r="H1334" s="1">
        <v>10.0</v>
      </c>
      <c r="I1334" s="1" t="s">
        <v>22</v>
      </c>
      <c r="J1334" s="1">
        <v>0.473</v>
      </c>
      <c r="K1334" s="1">
        <v>0.643</v>
      </c>
      <c r="L1334" s="6">
        <f>if(J1334&gt;QUARTILE!$B$3, "TOP", if(J1334&lt;QUARTILE!$B$4, "BOTTOM", 0))</f>
        <v>0</v>
      </c>
      <c r="M1334" s="6">
        <f t="shared" si="1"/>
        <v>2</v>
      </c>
      <c r="N1334" s="6" t="str">
        <f t="shared" si="2"/>
        <v>Gen X</v>
      </c>
      <c r="O1334" s="6" t="str">
        <f t="shared" si="3"/>
        <v>Medium Income</v>
      </c>
    </row>
    <row r="1335" hidden="1">
      <c r="A1335" s="1">
        <v>101333.0</v>
      </c>
      <c r="B1335" s="1">
        <v>45.0</v>
      </c>
      <c r="C1335" s="1">
        <v>8000.0</v>
      </c>
      <c r="D1335" s="1" t="s">
        <v>25</v>
      </c>
      <c r="E1335" s="1">
        <v>2550.48</v>
      </c>
      <c r="F1335" s="1">
        <v>2.0</v>
      </c>
      <c r="G1335" s="1">
        <v>16.0</v>
      </c>
      <c r="H1335" s="1">
        <v>6.0</v>
      </c>
      <c r="I1335" s="1" t="s">
        <v>22</v>
      </c>
      <c r="J1335" s="1">
        <v>0.822</v>
      </c>
      <c r="K1335" s="1">
        <v>0.842</v>
      </c>
      <c r="L1335" s="6" t="str">
        <f>if(J1335&gt;QUARTILE!$B$3, "TOP", if(J1335&lt;QUARTILE!$B$4, "BOTTOM", 0))</f>
        <v>TOP</v>
      </c>
      <c r="M1335" s="6">
        <f t="shared" si="1"/>
        <v>2</v>
      </c>
      <c r="N1335" s="6" t="str">
        <f t="shared" si="2"/>
        <v>Gen X</v>
      </c>
      <c r="O1335" s="6" t="str">
        <f t="shared" si="3"/>
        <v>Low Income</v>
      </c>
    </row>
    <row r="1336" hidden="1">
      <c r="A1336" s="1">
        <v>101334.0</v>
      </c>
      <c r="B1336" s="1">
        <v>28.0</v>
      </c>
      <c r="C1336" s="1">
        <v>12000.0</v>
      </c>
      <c r="D1336" s="1" t="s">
        <v>17</v>
      </c>
      <c r="E1336" s="1">
        <v>54433.79</v>
      </c>
      <c r="F1336" s="1">
        <v>3.0</v>
      </c>
      <c r="G1336" s="1">
        <v>16.0</v>
      </c>
      <c r="H1336" s="1">
        <v>17.0</v>
      </c>
      <c r="I1336" s="1" t="s">
        <v>18</v>
      </c>
      <c r="J1336" s="1">
        <v>1.0</v>
      </c>
      <c r="K1336" s="1">
        <v>0.126</v>
      </c>
      <c r="L1336" s="6" t="str">
        <f>if(J1336&gt;QUARTILE!$B$3, "TOP", if(J1336&lt;QUARTILE!$B$4, "BOTTOM", 0))</f>
        <v>TOP</v>
      </c>
      <c r="M1336" s="6">
        <f t="shared" si="1"/>
        <v>1</v>
      </c>
      <c r="N1336" s="6" t="str">
        <f t="shared" si="2"/>
        <v>Millenial</v>
      </c>
      <c r="O1336" s="6" t="str">
        <f t="shared" si="3"/>
        <v>Low Income</v>
      </c>
    </row>
    <row r="1337" hidden="1">
      <c r="A1337" s="1">
        <v>101335.0</v>
      </c>
      <c r="B1337" s="1">
        <v>21.0</v>
      </c>
      <c r="C1337" s="1">
        <v>28000.0</v>
      </c>
      <c r="D1337" s="1" t="s">
        <v>27</v>
      </c>
      <c r="E1337" s="1">
        <v>6899.31</v>
      </c>
      <c r="F1337" s="1">
        <v>3.0</v>
      </c>
      <c r="G1337" s="1">
        <v>18.0</v>
      </c>
      <c r="H1337" s="1">
        <v>12.0</v>
      </c>
      <c r="I1337" s="1" t="s">
        <v>22</v>
      </c>
      <c r="J1337" s="1">
        <v>0.404</v>
      </c>
      <c r="K1337" s="1">
        <v>0.362</v>
      </c>
      <c r="L1337" s="6">
        <f>if(J1337&gt;QUARTILE!$B$3, "TOP", if(J1337&lt;QUARTILE!$B$4, "BOTTOM", 0))</f>
        <v>0</v>
      </c>
      <c r="M1337" s="6">
        <f t="shared" si="1"/>
        <v>2</v>
      </c>
      <c r="N1337" s="6" t="str">
        <f t="shared" si="2"/>
        <v>Millenial</v>
      </c>
      <c r="O1337" s="6" t="str">
        <f t="shared" si="3"/>
        <v>Low Income</v>
      </c>
    </row>
    <row r="1338" hidden="1">
      <c r="A1338" s="1">
        <v>101336.0</v>
      </c>
      <c r="B1338" s="1">
        <v>32.0</v>
      </c>
      <c r="C1338" s="1">
        <v>23000.0</v>
      </c>
      <c r="D1338" s="1" t="s">
        <v>21</v>
      </c>
      <c r="E1338" s="1">
        <v>42130.47</v>
      </c>
      <c r="F1338" s="1">
        <v>2.0</v>
      </c>
      <c r="G1338" s="1">
        <v>23.0</v>
      </c>
      <c r="H1338" s="1">
        <v>11.0</v>
      </c>
      <c r="I1338" s="1" t="s">
        <v>22</v>
      </c>
      <c r="J1338" s="1">
        <v>0.198</v>
      </c>
      <c r="K1338" s="1">
        <v>0.396</v>
      </c>
      <c r="L1338" s="6" t="str">
        <f>if(J1338&gt;QUARTILE!$B$3, "TOP", if(J1338&lt;QUARTILE!$B$4, "BOTTOM", 0))</f>
        <v>BOTTOM</v>
      </c>
      <c r="M1338" s="6">
        <f t="shared" si="1"/>
        <v>2</v>
      </c>
      <c r="N1338" s="6" t="str">
        <f t="shared" si="2"/>
        <v>Gen X</v>
      </c>
      <c r="O1338" s="6" t="str">
        <f t="shared" si="3"/>
        <v>Low Income</v>
      </c>
    </row>
    <row r="1339" hidden="1">
      <c r="A1339" s="1">
        <v>101337.0</v>
      </c>
      <c r="B1339" s="1">
        <v>23.0</v>
      </c>
      <c r="C1339" s="1">
        <v>28000.0</v>
      </c>
      <c r="D1339" s="1" t="s">
        <v>21</v>
      </c>
      <c r="E1339" s="1">
        <v>6655.72</v>
      </c>
      <c r="F1339" s="1">
        <v>5.0</v>
      </c>
      <c r="G1339" s="1">
        <v>23.0</v>
      </c>
      <c r="H1339" s="1">
        <v>10.0</v>
      </c>
      <c r="I1339" s="1" t="s">
        <v>22</v>
      </c>
      <c r="J1339" s="1">
        <v>0.693</v>
      </c>
      <c r="K1339" s="1">
        <v>0.0</v>
      </c>
      <c r="L1339" s="6">
        <f>if(J1339&gt;QUARTILE!$B$3, "TOP", if(J1339&lt;QUARTILE!$B$4, "BOTTOM", 0))</f>
        <v>0</v>
      </c>
      <c r="M1339" s="6">
        <f t="shared" si="1"/>
        <v>2</v>
      </c>
      <c r="N1339" s="6" t="str">
        <f t="shared" si="2"/>
        <v>Millenial</v>
      </c>
      <c r="O1339" s="6" t="str">
        <f t="shared" si="3"/>
        <v>Low Income</v>
      </c>
    </row>
    <row r="1340" hidden="1">
      <c r="A1340" s="1">
        <v>101338.0</v>
      </c>
      <c r="B1340" s="1">
        <v>71.0</v>
      </c>
      <c r="C1340" s="1">
        <v>14000.0</v>
      </c>
      <c r="D1340" s="1" t="s">
        <v>30</v>
      </c>
      <c r="E1340" s="1">
        <v>32803.35</v>
      </c>
      <c r="F1340" s="1">
        <v>5.0</v>
      </c>
      <c r="G1340" s="1">
        <v>28.0</v>
      </c>
      <c r="H1340" s="1">
        <v>3.0</v>
      </c>
      <c r="I1340" s="1" t="s">
        <v>18</v>
      </c>
      <c r="J1340" s="1">
        <v>1.0</v>
      </c>
      <c r="K1340" s="1">
        <v>0.547</v>
      </c>
      <c r="L1340" s="6" t="str">
        <f>if(J1340&gt;QUARTILE!$B$3, "TOP", if(J1340&lt;QUARTILE!$B$4, "BOTTOM", 0))</f>
        <v>TOP</v>
      </c>
      <c r="M1340" s="6">
        <f t="shared" si="1"/>
        <v>1</v>
      </c>
      <c r="N1340" s="6" t="str">
        <f t="shared" si="2"/>
        <v>Baby Boomer</v>
      </c>
      <c r="O1340" s="6" t="str">
        <f t="shared" si="3"/>
        <v>Low Income</v>
      </c>
    </row>
    <row r="1341" hidden="1">
      <c r="A1341" s="1">
        <v>101339.0</v>
      </c>
      <c r="B1341" s="1">
        <v>66.0</v>
      </c>
      <c r="C1341" s="1">
        <v>44000.0</v>
      </c>
      <c r="D1341" s="1" t="s">
        <v>27</v>
      </c>
      <c r="E1341" s="1">
        <v>4698.79</v>
      </c>
      <c r="F1341" s="1">
        <v>4.0</v>
      </c>
      <c r="G1341" s="1">
        <v>17.0</v>
      </c>
      <c r="H1341" s="1">
        <v>5.0</v>
      </c>
      <c r="I1341" s="1" t="s">
        <v>22</v>
      </c>
      <c r="J1341" s="1">
        <v>0.98</v>
      </c>
      <c r="K1341" s="1">
        <v>0.516</v>
      </c>
      <c r="L1341" s="6" t="str">
        <f>if(J1341&gt;QUARTILE!$B$3, "TOP", if(J1341&lt;QUARTILE!$B$4, "BOTTOM", 0))</f>
        <v>TOP</v>
      </c>
      <c r="M1341" s="6">
        <f t="shared" si="1"/>
        <v>2</v>
      </c>
      <c r="N1341" s="6" t="str">
        <f t="shared" si="2"/>
        <v>Baby Boomer</v>
      </c>
      <c r="O1341" s="6" t="str">
        <f t="shared" si="3"/>
        <v>Low Income</v>
      </c>
    </row>
    <row r="1342" hidden="1">
      <c r="A1342" s="1">
        <v>101340.0</v>
      </c>
      <c r="B1342" s="1">
        <v>47.0</v>
      </c>
      <c r="C1342" s="1">
        <v>23000.0</v>
      </c>
      <c r="D1342" s="1" t="s">
        <v>25</v>
      </c>
      <c r="E1342" s="1">
        <v>6928.54</v>
      </c>
      <c r="F1342" s="1">
        <v>4.0</v>
      </c>
      <c r="G1342" s="1">
        <v>22.0</v>
      </c>
      <c r="H1342" s="1">
        <v>9.0</v>
      </c>
      <c r="I1342" s="1" t="s">
        <v>22</v>
      </c>
      <c r="J1342" s="1">
        <v>0.864</v>
      </c>
      <c r="K1342" s="1">
        <v>0.084</v>
      </c>
      <c r="L1342" s="6" t="str">
        <f>if(J1342&gt;QUARTILE!$B$3, "TOP", if(J1342&lt;QUARTILE!$B$4, "BOTTOM", 0))</f>
        <v>TOP</v>
      </c>
      <c r="M1342" s="6">
        <f t="shared" si="1"/>
        <v>2</v>
      </c>
      <c r="N1342" s="6" t="str">
        <f t="shared" si="2"/>
        <v>Gen X</v>
      </c>
      <c r="O1342" s="6" t="str">
        <f t="shared" si="3"/>
        <v>Low Income</v>
      </c>
    </row>
    <row r="1343" hidden="1">
      <c r="A1343" s="1">
        <v>101341.0</v>
      </c>
      <c r="B1343" s="1">
        <v>73.0</v>
      </c>
      <c r="C1343" s="1">
        <v>33000.0</v>
      </c>
      <c r="D1343" s="1" t="s">
        <v>23</v>
      </c>
      <c r="E1343" s="1">
        <v>4275.63</v>
      </c>
      <c r="F1343" s="1">
        <v>3.0</v>
      </c>
      <c r="G1343" s="1">
        <v>16.0</v>
      </c>
      <c r="H1343" s="1">
        <v>6.0</v>
      </c>
      <c r="I1343" s="1" t="s">
        <v>22</v>
      </c>
      <c r="J1343" s="1">
        <v>0.318</v>
      </c>
      <c r="K1343" s="1">
        <v>0.13</v>
      </c>
      <c r="L1343" s="6">
        <f>if(J1343&gt;QUARTILE!$B$3, "TOP", if(J1343&lt;QUARTILE!$B$4, "BOTTOM", 0))</f>
        <v>0</v>
      </c>
      <c r="M1343" s="6">
        <f t="shared" si="1"/>
        <v>2</v>
      </c>
      <c r="N1343" s="6" t="str">
        <f t="shared" si="2"/>
        <v>Baby Boomer</v>
      </c>
      <c r="O1343" s="6" t="str">
        <f t="shared" si="3"/>
        <v>Low Income</v>
      </c>
    </row>
    <row r="1344" hidden="1">
      <c r="A1344" s="1">
        <v>101342.0</v>
      </c>
      <c r="B1344" s="1">
        <v>55.0</v>
      </c>
      <c r="C1344" s="1">
        <v>27000.0</v>
      </c>
      <c r="D1344" s="1" t="s">
        <v>27</v>
      </c>
      <c r="E1344" s="1">
        <v>6137.57</v>
      </c>
      <c r="F1344" s="1">
        <v>4.0</v>
      </c>
      <c r="G1344" s="1">
        <v>28.0</v>
      </c>
      <c r="H1344" s="1">
        <v>7.0</v>
      </c>
      <c r="I1344" s="1" t="s">
        <v>22</v>
      </c>
      <c r="J1344" s="1">
        <v>0.358</v>
      </c>
      <c r="K1344" s="1">
        <v>0.845</v>
      </c>
      <c r="L1344" s="6">
        <f>if(J1344&gt;QUARTILE!$B$3, "TOP", if(J1344&lt;QUARTILE!$B$4, "BOTTOM", 0))</f>
        <v>0</v>
      </c>
      <c r="M1344" s="6">
        <f t="shared" si="1"/>
        <v>2</v>
      </c>
      <c r="N1344" s="6" t="str">
        <f t="shared" si="2"/>
        <v>Gen X</v>
      </c>
      <c r="O1344" s="6" t="str">
        <f t="shared" si="3"/>
        <v>Low Income</v>
      </c>
    </row>
    <row r="1345" hidden="1">
      <c r="A1345" s="1">
        <v>101343.0</v>
      </c>
      <c r="B1345" s="1">
        <v>68.0</v>
      </c>
      <c r="C1345" s="1">
        <v>24000.0</v>
      </c>
      <c r="D1345" s="1" t="s">
        <v>23</v>
      </c>
      <c r="E1345" s="1">
        <v>36019.93</v>
      </c>
      <c r="F1345" s="1">
        <v>2.0</v>
      </c>
      <c r="G1345" s="1">
        <v>19.0</v>
      </c>
      <c r="H1345" s="1">
        <v>4.0</v>
      </c>
      <c r="I1345" s="1" t="s">
        <v>18</v>
      </c>
      <c r="J1345" s="1">
        <v>0.287</v>
      </c>
      <c r="K1345" s="1">
        <v>0.583</v>
      </c>
      <c r="L1345" s="6" t="str">
        <f>if(J1345&gt;QUARTILE!$B$3, "TOP", if(J1345&lt;QUARTILE!$B$4, "BOTTOM", 0))</f>
        <v>BOTTOM</v>
      </c>
      <c r="M1345" s="6">
        <f t="shared" si="1"/>
        <v>1</v>
      </c>
      <c r="N1345" s="6" t="str">
        <f t="shared" si="2"/>
        <v>Baby Boomer</v>
      </c>
      <c r="O1345" s="6" t="str">
        <f t="shared" si="3"/>
        <v>Low Income</v>
      </c>
    </row>
    <row r="1346" hidden="1">
      <c r="A1346" s="1">
        <v>101344.0</v>
      </c>
      <c r="B1346" s="1">
        <v>79.0</v>
      </c>
      <c r="C1346" s="1">
        <v>32000.0</v>
      </c>
      <c r="D1346" s="1" t="s">
        <v>23</v>
      </c>
      <c r="E1346" s="1">
        <v>20379.35</v>
      </c>
      <c r="F1346" s="1">
        <v>3.0</v>
      </c>
      <c r="G1346" s="1">
        <v>21.0</v>
      </c>
      <c r="H1346" s="1">
        <v>5.0</v>
      </c>
      <c r="I1346" s="1" t="s">
        <v>22</v>
      </c>
      <c r="J1346" s="1">
        <v>0.763</v>
      </c>
      <c r="K1346" s="1">
        <v>0.388</v>
      </c>
      <c r="L1346" s="6">
        <f>if(J1346&gt;QUARTILE!$B$3, "TOP", if(J1346&lt;QUARTILE!$B$4, "BOTTOM", 0))</f>
        <v>0</v>
      </c>
      <c r="M1346" s="6">
        <f t="shared" si="1"/>
        <v>2</v>
      </c>
      <c r="N1346" s="6" t="str">
        <f t="shared" si="2"/>
        <v>Baby Boomer</v>
      </c>
      <c r="O1346" s="6" t="str">
        <f t="shared" si="3"/>
        <v>Low Income</v>
      </c>
    </row>
    <row r="1347" hidden="1">
      <c r="A1347" s="1">
        <v>101345.0</v>
      </c>
      <c r="B1347" s="1">
        <v>74.0</v>
      </c>
      <c r="C1347" s="1">
        <v>25000.0</v>
      </c>
      <c r="D1347" s="1" t="s">
        <v>23</v>
      </c>
      <c r="E1347" s="1">
        <v>10413.47</v>
      </c>
      <c r="F1347" s="1">
        <v>5.0</v>
      </c>
      <c r="G1347" s="1">
        <v>19.0</v>
      </c>
      <c r="H1347" s="1">
        <v>9.0</v>
      </c>
      <c r="I1347" s="1" t="s">
        <v>22</v>
      </c>
      <c r="J1347" s="1">
        <v>0.219</v>
      </c>
      <c r="K1347" s="1">
        <v>0.288</v>
      </c>
      <c r="L1347" s="6" t="str">
        <f>if(J1347&gt;QUARTILE!$B$3, "TOP", if(J1347&lt;QUARTILE!$B$4, "BOTTOM", 0))</f>
        <v>BOTTOM</v>
      </c>
      <c r="M1347" s="6">
        <f t="shared" si="1"/>
        <v>2</v>
      </c>
      <c r="N1347" s="6" t="str">
        <f t="shared" si="2"/>
        <v>Baby Boomer</v>
      </c>
      <c r="O1347" s="6" t="str">
        <f t="shared" si="3"/>
        <v>Low Income</v>
      </c>
    </row>
    <row r="1348" hidden="1">
      <c r="A1348" s="1">
        <v>101346.0</v>
      </c>
      <c r="B1348" s="1">
        <v>19.0</v>
      </c>
      <c r="C1348" s="1">
        <v>11000.0</v>
      </c>
      <c r="D1348" s="1" t="s">
        <v>17</v>
      </c>
      <c r="E1348" s="1">
        <v>71171.79</v>
      </c>
      <c r="F1348" s="1">
        <v>3.0</v>
      </c>
      <c r="G1348" s="1">
        <v>17.0</v>
      </c>
      <c r="H1348" s="1">
        <v>17.0</v>
      </c>
      <c r="I1348" s="1" t="s">
        <v>22</v>
      </c>
      <c r="J1348" s="1">
        <v>0.532</v>
      </c>
      <c r="K1348" s="1">
        <v>0.217</v>
      </c>
      <c r="L1348" s="6">
        <f>if(J1348&gt;QUARTILE!$B$3, "TOP", if(J1348&lt;QUARTILE!$B$4, "BOTTOM", 0))</f>
        <v>0</v>
      </c>
      <c r="M1348" s="6">
        <f t="shared" si="1"/>
        <v>2</v>
      </c>
      <c r="N1348" s="6" t="str">
        <f t="shared" si="2"/>
        <v>Millenial</v>
      </c>
      <c r="O1348" s="6" t="str">
        <f t="shared" si="3"/>
        <v>Low Income</v>
      </c>
    </row>
    <row r="1349" hidden="1">
      <c r="A1349" s="1">
        <v>101347.0</v>
      </c>
      <c r="B1349" s="1">
        <v>32.0</v>
      </c>
      <c r="C1349" s="1">
        <v>42000.0</v>
      </c>
      <c r="D1349" s="1" t="s">
        <v>17</v>
      </c>
      <c r="E1349" s="1">
        <v>12504.59</v>
      </c>
      <c r="F1349" s="1">
        <v>1.0</v>
      </c>
      <c r="G1349" s="1">
        <v>17.0</v>
      </c>
      <c r="H1349" s="1">
        <v>10.0</v>
      </c>
      <c r="I1349" s="1" t="s">
        <v>22</v>
      </c>
      <c r="J1349" s="1">
        <v>0.532</v>
      </c>
      <c r="K1349" s="1">
        <v>0.655</v>
      </c>
      <c r="L1349" s="6">
        <f>if(J1349&gt;QUARTILE!$B$3, "TOP", if(J1349&lt;QUARTILE!$B$4, "BOTTOM", 0))</f>
        <v>0</v>
      </c>
      <c r="M1349" s="6">
        <f t="shared" si="1"/>
        <v>2</v>
      </c>
      <c r="N1349" s="6" t="str">
        <f t="shared" si="2"/>
        <v>Gen X</v>
      </c>
      <c r="O1349" s="6" t="str">
        <f t="shared" si="3"/>
        <v>Low Income</v>
      </c>
    </row>
    <row r="1350" hidden="1">
      <c r="A1350" s="1">
        <v>101348.0</v>
      </c>
      <c r="B1350" s="1">
        <v>28.0</v>
      </c>
      <c r="C1350" s="1">
        <v>36000.0</v>
      </c>
      <c r="D1350" s="1" t="s">
        <v>27</v>
      </c>
      <c r="E1350" s="1">
        <v>69971.78</v>
      </c>
      <c r="F1350" s="1">
        <v>3.0</v>
      </c>
      <c r="G1350" s="1">
        <v>16.0</v>
      </c>
      <c r="H1350" s="1">
        <v>18.0</v>
      </c>
      <c r="I1350" s="1" t="s">
        <v>18</v>
      </c>
      <c r="J1350" s="1">
        <v>0.483</v>
      </c>
      <c r="K1350" s="1">
        <v>0.079</v>
      </c>
      <c r="L1350" s="6">
        <f>if(J1350&gt;QUARTILE!$B$3, "TOP", if(J1350&lt;QUARTILE!$B$4, "BOTTOM", 0))</f>
        <v>0</v>
      </c>
      <c r="M1350" s="6">
        <f t="shared" si="1"/>
        <v>1</v>
      </c>
      <c r="N1350" s="6" t="str">
        <f t="shared" si="2"/>
        <v>Millenial</v>
      </c>
      <c r="O1350" s="6" t="str">
        <f t="shared" si="3"/>
        <v>Low Income</v>
      </c>
    </row>
    <row r="1351" hidden="1">
      <c r="A1351" s="1">
        <v>101349.0</v>
      </c>
      <c r="B1351" s="1">
        <v>25.0</v>
      </c>
      <c r="C1351" s="1">
        <v>6000.0</v>
      </c>
      <c r="D1351" s="1" t="s">
        <v>25</v>
      </c>
      <c r="E1351" s="1">
        <v>4377.73</v>
      </c>
      <c r="F1351" s="1">
        <v>4.0</v>
      </c>
      <c r="G1351" s="1">
        <v>18.0</v>
      </c>
      <c r="H1351" s="1">
        <v>15.0</v>
      </c>
      <c r="I1351" s="1" t="s">
        <v>22</v>
      </c>
      <c r="J1351" s="1">
        <v>0.2</v>
      </c>
      <c r="K1351" s="1">
        <v>0.937</v>
      </c>
      <c r="L1351" s="6" t="str">
        <f>if(J1351&gt;QUARTILE!$B$3, "TOP", if(J1351&lt;QUARTILE!$B$4, "BOTTOM", 0))</f>
        <v>BOTTOM</v>
      </c>
      <c r="M1351" s="6">
        <f t="shared" si="1"/>
        <v>2</v>
      </c>
      <c r="N1351" s="6" t="str">
        <f t="shared" si="2"/>
        <v>Millenial</v>
      </c>
      <c r="O1351" s="6" t="str">
        <f t="shared" si="3"/>
        <v>Low Income</v>
      </c>
    </row>
    <row r="1352" hidden="1">
      <c r="A1352" s="1">
        <v>101350.0</v>
      </c>
      <c r="B1352" s="1">
        <v>43.0</v>
      </c>
      <c r="C1352" s="1">
        <v>15000.0</v>
      </c>
      <c r="D1352" s="1" t="s">
        <v>27</v>
      </c>
      <c r="E1352" s="1">
        <v>47001.59</v>
      </c>
      <c r="F1352" s="1">
        <v>2.0</v>
      </c>
      <c r="G1352" s="1">
        <v>18.0</v>
      </c>
      <c r="H1352" s="1">
        <v>12.0</v>
      </c>
      <c r="I1352" s="1" t="s">
        <v>22</v>
      </c>
      <c r="J1352" s="1">
        <v>0.39</v>
      </c>
      <c r="K1352" s="1">
        <v>0.587</v>
      </c>
      <c r="L1352" s="6">
        <f>if(J1352&gt;QUARTILE!$B$3, "TOP", if(J1352&lt;QUARTILE!$B$4, "BOTTOM", 0))</f>
        <v>0</v>
      </c>
      <c r="M1352" s="6">
        <f t="shared" si="1"/>
        <v>2</v>
      </c>
      <c r="N1352" s="6" t="str">
        <f t="shared" si="2"/>
        <v>Gen X</v>
      </c>
      <c r="O1352" s="6" t="str">
        <f t="shared" si="3"/>
        <v>Low Income</v>
      </c>
    </row>
    <row r="1353" hidden="1">
      <c r="A1353" s="1">
        <v>101351.0</v>
      </c>
      <c r="B1353" s="1">
        <v>68.0</v>
      </c>
      <c r="C1353" s="1">
        <v>41000.0</v>
      </c>
      <c r="D1353" s="1" t="s">
        <v>27</v>
      </c>
      <c r="E1353" s="1">
        <v>278.37</v>
      </c>
      <c r="F1353" s="1">
        <v>5.0</v>
      </c>
      <c r="G1353" s="1">
        <v>13.0</v>
      </c>
      <c r="H1353" s="1">
        <v>5.0</v>
      </c>
      <c r="I1353" s="1" t="s">
        <v>22</v>
      </c>
      <c r="J1353" s="1">
        <v>0.633</v>
      </c>
      <c r="K1353" s="1">
        <v>0.077</v>
      </c>
      <c r="L1353" s="6">
        <f>if(J1353&gt;QUARTILE!$B$3, "TOP", if(J1353&lt;QUARTILE!$B$4, "BOTTOM", 0))</f>
        <v>0</v>
      </c>
      <c r="M1353" s="6">
        <f t="shared" si="1"/>
        <v>2</v>
      </c>
      <c r="N1353" s="6" t="str">
        <f t="shared" si="2"/>
        <v>Baby Boomer</v>
      </c>
      <c r="O1353" s="6" t="str">
        <f t="shared" si="3"/>
        <v>Low Income</v>
      </c>
    </row>
    <row r="1354" hidden="1">
      <c r="A1354" s="1">
        <v>101352.0</v>
      </c>
      <c r="B1354" s="1">
        <v>62.0</v>
      </c>
      <c r="C1354" s="1">
        <v>7000.0</v>
      </c>
      <c r="D1354" s="1" t="s">
        <v>25</v>
      </c>
      <c r="E1354" s="1">
        <v>15762.49</v>
      </c>
      <c r="F1354" s="1">
        <v>5.0</v>
      </c>
      <c r="G1354" s="1">
        <v>15.0</v>
      </c>
      <c r="H1354" s="1">
        <v>3.0</v>
      </c>
      <c r="I1354" s="1" t="s">
        <v>22</v>
      </c>
      <c r="J1354" s="1">
        <v>0.777</v>
      </c>
      <c r="K1354" s="1">
        <v>0.088</v>
      </c>
      <c r="L1354" s="6">
        <f>if(J1354&gt;QUARTILE!$B$3, "TOP", if(J1354&lt;QUARTILE!$B$4, "BOTTOM", 0))</f>
        <v>0</v>
      </c>
      <c r="M1354" s="6">
        <f t="shared" si="1"/>
        <v>2</v>
      </c>
      <c r="N1354" s="6" t="str">
        <f t="shared" si="2"/>
        <v>Baby Boomer</v>
      </c>
      <c r="O1354" s="6" t="str">
        <f t="shared" si="3"/>
        <v>Low Income</v>
      </c>
    </row>
    <row r="1355" hidden="1">
      <c r="A1355" s="1">
        <v>101353.0</v>
      </c>
      <c r="B1355" s="1">
        <v>61.0</v>
      </c>
      <c r="C1355" s="1">
        <v>39000.0</v>
      </c>
      <c r="D1355" s="1" t="s">
        <v>25</v>
      </c>
      <c r="E1355" s="1">
        <v>11000.08</v>
      </c>
      <c r="F1355" s="1">
        <v>4.0</v>
      </c>
      <c r="G1355" s="1">
        <v>20.0</v>
      </c>
      <c r="H1355" s="1">
        <v>9.0</v>
      </c>
      <c r="I1355" s="1" t="s">
        <v>22</v>
      </c>
      <c r="J1355" s="1">
        <v>0.665</v>
      </c>
      <c r="K1355" s="1">
        <v>0.598</v>
      </c>
      <c r="L1355" s="6">
        <f>if(J1355&gt;QUARTILE!$B$3, "TOP", if(J1355&lt;QUARTILE!$B$4, "BOTTOM", 0))</f>
        <v>0</v>
      </c>
      <c r="M1355" s="6">
        <f t="shared" si="1"/>
        <v>2</v>
      </c>
      <c r="N1355" s="6" t="str">
        <f t="shared" si="2"/>
        <v>Baby Boomer</v>
      </c>
      <c r="O1355" s="6" t="str">
        <f t="shared" si="3"/>
        <v>Low Income</v>
      </c>
    </row>
    <row r="1356" hidden="1">
      <c r="A1356" s="1">
        <v>101354.0</v>
      </c>
      <c r="B1356" s="1">
        <v>22.0</v>
      </c>
      <c r="C1356" s="1">
        <v>20000.0</v>
      </c>
      <c r="D1356" s="1" t="s">
        <v>25</v>
      </c>
      <c r="E1356" s="1">
        <v>14892.51</v>
      </c>
      <c r="F1356" s="1">
        <v>4.0</v>
      </c>
      <c r="G1356" s="1">
        <v>21.0</v>
      </c>
      <c r="H1356" s="1">
        <v>16.0</v>
      </c>
      <c r="I1356" s="1" t="s">
        <v>22</v>
      </c>
      <c r="J1356" s="1">
        <v>1.0</v>
      </c>
      <c r="K1356" s="1">
        <v>0.333</v>
      </c>
      <c r="L1356" s="6" t="str">
        <f>if(J1356&gt;QUARTILE!$B$3, "TOP", if(J1356&lt;QUARTILE!$B$4, "BOTTOM", 0))</f>
        <v>TOP</v>
      </c>
      <c r="M1356" s="6">
        <f t="shared" si="1"/>
        <v>2</v>
      </c>
      <c r="N1356" s="6" t="str">
        <f t="shared" si="2"/>
        <v>Millenial</v>
      </c>
      <c r="O1356" s="6" t="str">
        <f t="shared" si="3"/>
        <v>Low Income</v>
      </c>
    </row>
    <row r="1357" hidden="1">
      <c r="A1357" s="1">
        <v>101355.0</v>
      </c>
      <c r="B1357" s="1">
        <v>23.0</v>
      </c>
      <c r="C1357" s="1">
        <v>49000.0</v>
      </c>
      <c r="D1357" s="1" t="s">
        <v>27</v>
      </c>
      <c r="E1357" s="1">
        <v>16123.85</v>
      </c>
      <c r="F1357" s="1">
        <v>4.0</v>
      </c>
      <c r="G1357" s="1">
        <v>20.0</v>
      </c>
      <c r="H1357" s="1">
        <v>15.0</v>
      </c>
      <c r="I1357" s="1" t="s">
        <v>22</v>
      </c>
      <c r="J1357" s="1">
        <v>0.614</v>
      </c>
      <c r="K1357" s="1">
        <v>0.61</v>
      </c>
      <c r="L1357" s="6">
        <f>if(J1357&gt;QUARTILE!$B$3, "TOP", if(J1357&lt;QUARTILE!$B$4, "BOTTOM", 0))</f>
        <v>0</v>
      </c>
      <c r="M1357" s="6">
        <f t="shared" si="1"/>
        <v>2</v>
      </c>
      <c r="N1357" s="6" t="str">
        <f t="shared" si="2"/>
        <v>Millenial</v>
      </c>
      <c r="O1357" s="6" t="str">
        <f t="shared" si="3"/>
        <v>Medium Income</v>
      </c>
    </row>
    <row r="1358" hidden="1">
      <c r="A1358" s="1">
        <v>101356.0</v>
      </c>
      <c r="B1358" s="1">
        <v>43.0</v>
      </c>
      <c r="C1358" s="1">
        <v>22000.0</v>
      </c>
      <c r="D1358" s="1" t="s">
        <v>27</v>
      </c>
      <c r="E1358" s="1">
        <v>9854.19</v>
      </c>
      <c r="F1358" s="1">
        <v>1.0</v>
      </c>
      <c r="G1358" s="1">
        <v>22.0</v>
      </c>
      <c r="H1358" s="1">
        <v>12.0</v>
      </c>
      <c r="I1358" s="1" t="s">
        <v>18</v>
      </c>
      <c r="J1358" s="1">
        <v>0.225</v>
      </c>
      <c r="K1358" s="1">
        <v>0.723</v>
      </c>
      <c r="L1358" s="6" t="str">
        <f>if(J1358&gt;QUARTILE!$B$3, "TOP", if(J1358&lt;QUARTILE!$B$4, "BOTTOM", 0))</f>
        <v>BOTTOM</v>
      </c>
      <c r="M1358" s="6">
        <f t="shared" si="1"/>
        <v>1</v>
      </c>
      <c r="N1358" s="6" t="str">
        <f t="shared" si="2"/>
        <v>Gen X</v>
      </c>
      <c r="O1358" s="6" t="str">
        <f t="shared" si="3"/>
        <v>Low Income</v>
      </c>
    </row>
    <row r="1359" hidden="1">
      <c r="A1359" s="1">
        <v>101357.0</v>
      </c>
      <c r="B1359" s="1">
        <v>71.0</v>
      </c>
      <c r="C1359" s="1">
        <v>14000.0</v>
      </c>
      <c r="D1359" s="1" t="s">
        <v>25</v>
      </c>
      <c r="E1359" s="1">
        <v>100000.0</v>
      </c>
      <c r="F1359" s="1">
        <v>2.0</v>
      </c>
      <c r="G1359" s="1">
        <v>22.0</v>
      </c>
      <c r="H1359" s="1">
        <v>7.0</v>
      </c>
      <c r="I1359" s="1" t="s">
        <v>18</v>
      </c>
      <c r="J1359" s="1">
        <v>0.641</v>
      </c>
      <c r="K1359" s="1">
        <v>0.438</v>
      </c>
      <c r="L1359" s="6">
        <f>if(J1359&gt;QUARTILE!$B$3, "TOP", if(J1359&lt;QUARTILE!$B$4, "BOTTOM", 0))</f>
        <v>0</v>
      </c>
      <c r="M1359" s="6">
        <f t="shared" si="1"/>
        <v>1</v>
      </c>
      <c r="N1359" s="6" t="str">
        <f t="shared" si="2"/>
        <v>Baby Boomer</v>
      </c>
      <c r="O1359" s="6" t="str">
        <f t="shared" si="3"/>
        <v>Low Income</v>
      </c>
    </row>
    <row r="1360" hidden="1">
      <c r="A1360" s="1">
        <v>101358.0</v>
      </c>
      <c r="B1360" s="1">
        <v>21.0</v>
      </c>
      <c r="C1360" s="1">
        <v>26000.0</v>
      </c>
      <c r="D1360" s="1" t="s">
        <v>30</v>
      </c>
      <c r="E1360" s="1">
        <v>75021.22</v>
      </c>
      <c r="F1360" s="1">
        <v>1.0</v>
      </c>
      <c r="G1360" s="1">
        <v>23.0</v>
      </c>
      <c r="H1360" s="1">
        <v>17.0</v>
      </c>
      <c r="I1360" s="1" t="s">
        <v>22</v>
      </c>
      <c r="J1360" s="1">
        <v>0.936</v>
      </c>
      <c r="K1360" s="1">
        <v>0.157</v>
      </c>
      <c r="L1360" s="6" t="str">
        <f>if(J1360&gt;QUARTILE!$B$3, "TOP", if(J1360&lt;QUARTILE!$B$4, "BOTTOM", 0))</f>
        <v>TOP</v>
      </c>
      <c r="M1360" s="6">
        <f t="shared" si="1"/>
        <v>2</v>
      </c>
      <c r="N1360" s="6" t="str">
        <f t="shared" si="2"/>
        <v>Millenial</v>
      </c>
      <c r="O1360" s="6" t="str">
        <f t="shared" si="3"/>
        <v>Low Income</v>
      </c>
    </row>
    <row r="1361" hidden="1">
      <c r="A1361" s="1">
        <v>101359.0</v>
      </c>
      <c r="B1361" s="1">
        <v>36.0</v>
      </c>
      <c r="C1361" s="1">
        <v>22000.0</v>
      </c>
      <c r="D1361" s="1" t="s">
        <v>23</v>
      </c>
      <c r="E1361" s="1">
        <v>65269.82</v>
      </c>
      <c r="F1361" s="1">
        <v>4.0</v>
      </c>
      <c r="G1361" s="1">
        <v>25.0</v>
      </c>
      <c r="H1361" s="1">
        <v>11.0</v>
      </c>
      <c r="I1361" s="1" t="s">
        <v>18</v>
      </c>
      <c r="J1361" s="1">
        <v>0.476</v>
      </c>
      <c r="K1361" s="1">
        <v>0.401</v>
      </c>
      <c r="L1361" s="6">
        <f>if(J1361&gt;QUARTILE!$B$3, "TOP", if(J1361&lt;QUARTILE!$B$4, "BOTTOM", 0))</f>
        <v>0</v>
      </c>
      <c r="M1361" s="6">
        <f t="shared" si="1"/>
        <v>1</v>
      </c>
      <c r="N1361" s="6" t="str">
        <f t="shared" si="2"/>
        <v>Gen X</v>
      </c>
      <c r="O1361" s="6" t="str">
        <f t="shared" si="3"/>
        <v>Low Income</v>
      </c>
    </row>
    <row r="1362" hidden="1">
      <c r="A1362" s="1">
        <v>101360.0</v>
      </c>
      <c r="B1362" s="1">
        <v>37.0</v>
      </c>
      <c r="C1362" s="1">
        <v>14000.0</v>
      </c>
      <c r="D1362" s="1" t="s">
        <v>25</v>
      </c>
      <c r="E1362" s="1">
        <v>77345.82</v>
      </c>
      <c r="F1362" s="1">
        <v>2.0</v>
      </c>
      <c r="G1362" s="1">
        <v>14.0</v>
      </c>
      <c r="H1362" s="1">
        <v>10.0</v>
      </c>
      <c r="I1362" s="1" t="s">
        <v>18</v>
      </c>
      <c r="J1362" s="1">
        <v>0.887</v>
      </c>
      <c r="K1362" s="1">
        <v>0.322</v>
      </c>
      <c r="L1362" s="6" t="str">
        <f>if(J1362&gt;QUARTILE!$B$3, "TOP", if(J1362&lt;QUARTILE!$B$4, "BOTTOM", 0))</f>
        <v>TOP</v>
      </c>
      <c r="M1362" s="6">
        <f t="shared" si="1"/>
        <v>1</v>
      </c>
      <c r="N1362" s="6" t="str">
        <f t="shared" si="2"/>
        <v>Gen X</v>
      </c>
      <c r="O1362" s="6" t="str">
        <f t="shared" si="3"/>
        <v>Low Income</v>
      </c>
    </row>
    <row r="1363">
      <c r="A1363" s="1">
        <v>101361.0</v>
      </c>
      <c r="B1363" s="1">
        <v>50.0</v>
      </c>
      <c r="C1363" s="1">
        <v>83000.0</v>
      </c>
      <c r="D1363" s="1" t="s">
        <v>25</v>
      </c>
      <c r="E1363" s="1">
        <v>31501.93</v>
      </c>
      <c r="F1363" s="1">
        <v>4.0</v>
      </c>
      <c r="G1363" s="1">
        <v>23.0</v>
      </c>
      <c r="H1363" s="1">
        <v>6.0</v>
      </c>
      <c r="I1363" s="1" t="s">
        <v>18</v>
      </c>
      <c r="J1363" s="1">
        <v>1.0</v>
      </c>
      <c r="K1363" s="1">
        <v>0.74</v>
      </c>
      <c r="L1363" s="6" t="str">
        <f>if(J1363&gt;QUARTILE!$B$3, "TOP", if(J1363&lt;QUARTILE!$B$4, "BOTTOM", 0))</f>
        <v>TOP</v>
      </c>
      <c r="M1363" s="6">
        <f t="shared" si="1"/>
        <v>1</v>
      </c>
      <c r="N1363" s="6" t="str">
        <f t="shared" si="2"/>
        <v>Gen X</v>
      </c>
      <c r="O1363" s="6" t="str">
        <f t="shared" si="3"/>
        <v>Medium Income</v>
      </c>
    </row>
    <row r="1364" hidden="1">
      <c r="A1364" s="1">
        <v>101362.0</v>
      </c>
      <c r="B1364" s="1">
        <v>37.0</v>
      </c>
      <c r="C1364" s="1">
        <v>12000.0</v>
      </c>
      <c r="D1364" s="1" t="s">
        <v>23</v>
      </c>
      <c r="E1364" s="1">
        <v>89466.14</v>
      </c>
      <c r="F1364" s="1">
        <v>2.0</v>
      </c>
      <c r="G1364" s="1">
        <v>30.0</v>
      </c>
      <c r="H1364" s="1">
        <v>10.0</v>
      </c>
      <c r="I1364" s="1" t="s">
        <v>18</v>
      </c>
      <c r="J1364" s="1">
        <v>1.0</v>
      </c>
      <c r="K1364" s="1">
        <v>0.64</v>
      </c>
      <c r="L1364" s="6" t="str">
        <f>if(J1364&gt;QUARTILE!$B$3, "TOP", if(J1364&lt;QUARTILE!$B$4, "BOTTOM", 0))</f>
        <v>TOP</v>
      </c>
      <c r="M1364" s="6">
        <f t="shared" si="1"/>
        <v>1</v>
      </c>
      <c r="N1364" s="6" t="str">
        <f t="shared" si="2"/>
        <v>Gen X</v>
      </c>
      <c r="O1364" s="6" t="str">
        <f t="shared" si="3"/>
        <v>Low Income</v>
      </c>
    </row>
    <row r="1365" hidden="1">
      <c r="A1365" s="1">
        <v>101363.0</v>
      </c>
      <c r="B1365" s="1">
        <v>66.0</v>
      </c>
      <c r="C1365" s="1">
        <v>6000.0</v>
      </c>
      <c r="D1365" s="1" t="s">
        <v>25</v>
      </c>
      <c r="E1365" s="1">
        <v>44579.3</v>
      </c>
      <c r="F1365" s="1">
        <v>5.0</v>
      </c>
      <c r="G1365" s="1">
        <v>23.0</v>
      </c>
      <c r="H1365" s="1">
        <v>5.0</v>
      </c>
      <c r="I1365" s="1" t="s">
        <v>18</v>
      </c>
      <c r="J1365" s="1">
        <v>0.551</v>
      </c>
      <c r="K1365" s="1">
        <v>0.469</v>
      </c>
      <c r="L1365" s="6">
        <f>if(J1365&gt;QUARTILE!$B$3, "TOP", if(J1365&lt;QUARTILE!$B$4, "BOTTOM", 0))</f>
        <v>0</v>
      </c>
      <c r="M1365" s="6">
        <f t="shared" si="1"/>
        <v>1</v>
      </c>
      <c r="N1365" s="6" t="str">
        <f t="shared" si="2"/>
        <v>Baby Boomer</v>
      </c>
      <c r="O1365" s="6" t="str">
        <f t="shared" si="3"/>
        <v>Low Income</v>
      </c>
    </row>
    <row r="1366" hidden="1">
      <c r="A1366" s="1">
        <v>101364.0</v>
      </c>
      <c r="B1366" s="1">
        <v>29.0</v>
      </c>
      <c r="C1366" s="1">
        <v>57000.0</v>
      </c>
      <c r="D1366" s="1" t="s">
        <v>23</v>
      </c>
      <c r="E1366" s="1">
        <v>10754.78</v>
      </c>
      <c r="F1366" s="1">
        <v>1.0</v>
      </c>
      <c r="G1366" s="1">
        <v>18.0</v>
      </c>
      <c r="H1366" s="1">
        <v>9.0</v>
      </c>
      <c r="I1366" s="1" t="s">
        <v>22</v>
      </c>
      <c r="J1366" s="1">
        <v>0.409</v>
      </c>
      <c r="K1366" s="1">
        <v>0.04</v>
      </c>
      <c r="L1366" s="6">
        <f>if(J1366&gt;QUARTILE!$B$3, "TOP", if(J1366&lt;QUARTILE!$B$4, "BOTTOM", 0))</f>
        <v>0</v>
      </c>
      <c r="M1366" s="6">
        <f t="shared" si="1"/>
        <v>2</v>
      </c>
      <c r="N1366" s="6" t="str">
        <f t="shared" si="2"/>
        <v>Millenial</v>
      </c>
      <c r="O1366" s="6" t="str">
        <f t="shared" si="3"/>
        <v>Medium Income</v>
      </c>
    </row>
    <row r="1367" hidden="1">
      <c r="A1367" s="1">
        <v>101365.0</v>
      </c>
      <c r="B1367" s="1">
        <v>64.0</v>
      </c>
      <c r="C1367" s="1">
        <v>16000.0</v>
      </c>
      <c r="D1367" s="1" t="s">
        <v>25</v>
      </c>
      <c r="E1367" s="1">
        <v>30721.62</v>
      </c>
      <c r="F1367" s="1">
        <v>4.0</v>
      </c>
      <c r="G1367" s="1">
        <v>19.0</v>
      </c>
      <c r="H1367" s="1">
        <v>4.0</v>
      </c>
      <c r="I1367" s="1" t="s">
        <v>18</v>
      </c>
      <c r="J1367" s="1">
        <v>0.658</v>
      </c>
      <c r="K1367" s="1">
        <v>0.84</v>
      </c>
      <c r="L1367" s="6">
        <f>if(J1367&gt;QUARTILE!$B$3, "TOP", if(J1367&lt;QUARTILE!$B$4, "BOTTOM", 0))</f>
        <v>0</v>
      </c>
      <c r="M1367" s="6">
        <f t="shared" si="1"/>
        <v>1</v>
      </c>
      <c r="N1367" s="6" t="str">
        <f t="shared" si="2"/>
        <v>Baby Boomer</v>
      </c>
      <c r="O1367" s="6" t="str">
        <f t="shared" si="3"/>
        <v>Low Income</v>
      </c>
    </row>
    <row r="1368" hidden="1">
      <c r="A1368" s="1">
        <v>101366.0</v>
      </c>
      <c r="B1368" s="1">
        <v>18.0</v>
      </c>
      <c r="C1368" s="1">
        <v>18000.0</v>
      </c>
      <c r="D1368" s="1" t="s">
        <v>25</v>
      </c>
      <c r="E1368" s="1">
        <v>48623.79</v>
      </c>
      <c r="F1368" s="1">
        <v>4.0</v>
      </c>
      <c r="G1368" s="1">
        <v>13.0</v>
      </c>
      <c r="H1368" s="1">
        <v>14.0</v>
      </c>
      <c r="I1368" s="1" t="s">
        <v>22</v>
      </c>
      <c r="J1368" s="1">
        <v>1.0</v>
      </c>
      <c r="K1368" s="1">
        <v>0.416</v>
      </c>
      <c r="L1368" s="6" t="str">
        <f>if(J1368&gt;QUARTILE!$B$3, "TOP", if(J1368&lt;QUARTILE!$B$4, "BOTTOM", 0))</f>
        <v>TOP</v>
      </c>
      <c r="M1368" s="6">
        <f t="shared" si="1"/>
        <v>2</v>
      </c>
      <c r="N1368" s="6" t="str">
        <f t="shared" si="2"/>
        <v>Millenial</v>
      </c>
      <c r="O1368" s="6" t="str">
        <f t="shared" si="3"/>
        <v>Low Income</v>
      </c>
    </row>
    <row r="1369" hidden="1">
      <c r="A1369" s="1">
        <v>101367.0</v>
      </c>
      <c r="B1369" s="1">
        <v>43.0</v>
      </c>
      <c r="C1369" s="1">
        <v>18000.0</v>
      </c>
      <c r="D1369" s="1" t="s">
        <v>27</v>
      </c>
      <c r="E1369" s="1">
        <v>24938.03</v>
      </c>
      <c r="F1369" s="1">
        <v>3.0</v>
      </c>
      <c r="G1369" s="1">
        <v>14.0</v>
      </c>
      <c r="H1369" s="1">
        <v>14.0</v>
      </c>
      <c r="I1369" s="1" t="s">
        <v>18</v>
      </c>
      <c r="J1369" s="1">
        <v>0.902</v>
      </c>
      <c r="K1369" s="1">
        <v>0.259</v>
      </c>
      <c r="L1369" s="6" t="str">
        <f>if(J1369&gt;QUARTILE!$B$3, "TOP", if(J1369&lt;QUARTILE!$B$4, "BOTTOM", 0))</f>
        <v>TOP</v>
      </c>
      <c r="M1369" s="6">
        <f t="shared" si="1"/>
        <v>1</v>
      </c>
      <c r="N1369" s="6" t="str">
        <f t="shared" si="2"/>
        <v>Gen X</v>
      </c>
      <c r="O1369" s="6" t="str">
        <f t="shared" si="3"/>
        <v>Low Income</v>
      </c>
    </row>
    <row r="1370" hidden="1">
      <c r="A1370" s="1">
        <v>101368.0</v>
      </c>
      <c r="B1370" s="1">
        <v>31.0</v>
      </c>
      <c r="C1370" s="1">
        <v>16000.0</v>
      </c>
      <c r="D1370" s="1" t="s">
        <v>25</v>
      </c>
      <c r="E1370" s="1">
        <v>10990.72</v>
      </c>
      <c r="F1370" s="1">
        <v>5.0</v>
      </c>
      <c r="G1370" s="1">
        <v>23.0</v>
      </c>
      <c r="H1370" s="1">
        <v>8.0</v>
      </c>
      <c r="I1370" s="1" t="s">
        <v>22</v>
      </c>
      <c r="J1370" s="1">
        <v>0.334</v>
      </c>
      <c r="K1370" s="1">
        <v>0.542</v>
      </c>
      <c r="L1370" s="6">
        <f>if(J1370&gt;QUARTILE!$B$3, "TOP", if(J1370&lt;QUARTILE!$B$4, "BOTTOM", 0))</f>
        <v>0</v>
      </c>
      <c r="M1370" s="6">
        <f t="shared" si="1"/>
        <v>2</v>
      </c>
      <c r="N1370" s="6" t="str">
        <f t="shared" si="2"/>
        <v>Gen X</v>
      </c>
      <c r="O1370" s="6" t="str">
        <f t="shared" si="3"/>
        <v>Low Income</v>
      </c>
    </row>
    <row r="1371" hidden="1">
      <c r="A1371" s="1">
        <v>101369.0</v>
      </c>
      <c r="B1371" s="1">
        <v>55.0</v>
      </c>
      <c r="C1371" s="1">
        <v>14000.0</v>
      </c>
      <c r="D1371" s="1" t="s">
        <v>23</v>
      </c>
      <c r="E1371" s="1">
        <v>1361.09</v>
      </c>
      <c r="F1371" s="1">
        <v>4.0</v>
      </c>
      <c r="G1371" s="1">
        <v>23.0</v>
      </c>
      <c r="H1371" s="1">
        <v>4.0</v>
      </c>
      <c r="I1371" s="1" t="s">
        <v>22</v>
      </c>
      <c r="J1371" s="1">
        <v>0.247</v>
      </c>
      <c r="K1371" s="1">
        <v>0.768</v>
      </c>
      <c r="L1371" s="6" t="str">
        <f>if(J1371&gt;QUARTILE!$B$3, "TOP", if(J1371&lt;QUARTILE!$B$4, "BOTTOM", 0))</f>
        <v>BOTTOM</v>
      </c>
      <c r="M1371" s="6">
        <f t="shared" si="1"/>
        <v>2</v>
      </c>
      <c r="N1371" s="6" t="str">
        <f t="shared" si="2"/>
        <v>Gen X</v>
      </c>
      <c r="O1371" s="6" t="str">
        <f t="shared" si="3"/>
        <v>Low Income</v>
      </c>
    </row>
    <row r="1372" hidden="1">
      <c r="A1372" s="1">
        <v>101370.0</v>
      </c>
      <c r="B1372" s="1">
        <v>54.0</v>
      </c>
      <c r="C1372" s="1">
        <v>12000.0</v>
      </c>
      <c r="D1372" s="1" t="s">
        <v>27</v>
      </c>
      <c r="E1372" s="1">
        <v>33182.75</v>
      </c>
      <c r="F1372" s="1">
        <v>1.0</v>
      </c>
      <c r="G1372" s="1">
        <v>22.0</v>
      </c>
      <c r="H1372" s="1">
        <v>6.0</v>
      </c>
      <c r="I1372" s="1" t="s">
        <v>18</v>
      </c>
      <c r="J1372" s="1">
        <v>0.577</v>
      </c>
      <c r="K1372" s="1">
        <v>0.439</v>
      </c>
      <c r="L1372" s="6">
        <f>if(J1372&gt;QUARTILE!$B$3, "TOP", if(J1372&lt;QUARTILE!$B$4, "BOTTOM", 0))</f>
        <v>0</v>
      </c>
      <c r="M1372" s="6">
        <f t="shared" si="1"/>
        <v>1</v>
      </c>
      <c r="N1372" s="6" t="str">
        <f t="shared" si="2"/>
        <v>Gen X</v>
      </c>
      <c r="O1372" s="6" t="str">
        <f t="shared" si="3"/>
        <v>Low Income</v>
      </c>
    </row>
    <row r="1373" hidden="1">
      <c r="A1373" s="1">
        <v>101371.0</v>
      </c>
      <c r="B1373" s="1">
        <v>79.0</v>
      </c>
      <c r="C1373" s="1">
        <v>23000.0</v>
      </c>
      <c r="D1373" s="1" t="s">
        <v>23</v>
      </c>
      <c r="E1373" s="1">
        <v>61043.04</v>
      </c>
      <c r="F1373" s="1">
        <v>5.0</v>
      </c>
      <c r="G1373" s="1">
        <v>17.0</v>
      </c>
      <c r="H1373" s="1">
        <v>7.0</v>
      </c>
      <c r="I1373" s="1" t="s">
        <v>18</v>
      </c>
      <c r="J1373" s="1">
        <v>0.316</v>
      </c>
      <c r="K1373" s="1">
        <v>0.627</v>
      </c>
      <c r="L1373" s="6">
        <f>if(J1373&gt;QUARTILE!$B$3, "TOP", if(J1373&lt;QUARTILE!$B$4, "BOTTOM", 0))</f>
        <v>0</v>
      </c>
      <c r="M1373" s="6">
        <f t="shared" si="1"/>
        <v>1</v>
      </c>
      <c r="N1373" s="6" t="str">
        <f t="shared" si="2"/>
        <v>Baby Boomer</v>
      </c>
      <c r="O1373" s="6" t="str">
        <f t="shared" si="3"/>
        <v>Low Income</v>
      </c>
    </row>
    <row r="1374" hidden="1">
      <c r="A1374" s="1">
        <v>101372.0</v>
      </c>
      <c r="B1374" s="1">
        <v>28.0</v>
      </c>
      <c r="C1374" s="1">
        <v>17000.0</v>
      </c>
      <c r="D1374" s="1" t="s">
        <v>17</v>
      </c>
      <c r="E1374" s="1">
        <v>9002.87</v>
      </c>
      <c r="F1374" s="1">
        <v>4.0</v>
      </c>
      <c r="G1374" s="1">
        <v>23.0</v>
      </c>
      <c r="H1374" s="1">
        <v>16.0</v>
      </c>
      <c r="I1374" s="1" t="s">
        <v>22</v>
      </c>
      <c r="J1374" s="1">
        <v>0.758</v>
      </c>
      <c r="K1374" s="1">
        <v>0.363</v>
      </c>
      <c r="L1374" s="6">
        <f>if(J1374&gt;QUARTILE!$B$3, "TOP", if(J1374&lt;QUARTILE!$B$4, "BOTTOM", 0))</f>
        <v>0</v>
      </c>
      <c r="M1374" s="6">
        <f t="shared" si="1"/>
        <v>2</v>
      </c>
      <c r="N1374" s="6" t="str">
        <f t="shared" si="2"/>
        <v>Millenial</v>
      </c>
      <c r="O1374" s="6" t="str">
        <f t="shared" si="3"/>
        <v>Low Income</v>
      </c>
    </row>
    <row r="1375" hidden="1">
      <c r="A1375" s="1">
        <v>101373.0</v>
      </c>
      <c r="B1375" s="1">
        <v>80.0</v>
      </c>
      <c r="C1375" s="1">
        <v>34000.0</v>
      </c>
      <c r="D1375" s="1" t="s">
        <v>24</v>
      </c>
      <c r="E1375" s="1">
        <v>3295.28</v>
      </c>
      <c r="F1375" s="1">
        <v>1.0</v>
      </c>
      <c r="G1375" s="1">
        <v>13.0</v>
      </c>
      <c r="H1375" s="1">
        <v>3.0</v>
      </c>
      <c r="I1375" s="1" t="s">
        <v>22</v>
      </c>
      <c r="J1375" s="1">
        <v>0.037</v>
      </c>
      <c r="K1375" s="1">
        <v>0.59</v>
      </c>
      <c r="L1375" s="6" t="str">
        <f>if(J1375&gt;QUARTILE!$B$3, "TOP", if(J1375&lt;QUARTILE!$B$4, "BOTTOM", 0))</f>
        <v>BOTTOM</v>
      </c>
      <c r="M1375" s="6">
        <f t="shared" si="1"/>
        <v>2</v>
      </c>
      <c r="N1375" s="6" t="str">
        <f t="shared" si="2"/>
        <v>Silent</v>
      </c>
      <c r="O1375" s="6" t="str">
        <f t="shared" si="3"/>
        <v>Low Income</v>
      </c>
    </row>
    <row r="1376" hidden="1">
      <c r="A1376" s="1">
        <v>101374.0</v>
      </c>
      <c r="B1376" s="1">
        <v>53.0</v>
      </c>
      <c r="C1376" s="1">
        <v>29000.0</v>
      </c>
      <c r="D1376" s="1" t="s">
        <v>25</v>
      </c>
      <c r="E1376" s="1">
        <v>7905.46</v>
      </c>
      <c r="F1376" s="1">
        <v>3.0</v>
      </c>
      <c r="G1376" s="1">
        <v>16.0</v>
      </c>
      <c r="H1376" s="1">
        <v>5.0</v>
      </c>
      <c r="I1376" s="1" t="s">
        <v>22</v>
      </c>
      <c r="J1376" s="1">
        <v>0.275</v>
      </c>
      <c r="K1376" s="1">
        <v>0.422</v>
      </c>
      <c r="L1376" s="6" t="str">
        <f>if(J1376&gt;QUARTILE!$B$3, "TOP", if(J1376&lt;QUARTILE!$B$4, "BOTTOM", 0))</f>
        <v>BOTTOM</v>
      </c>
      <c r="M1376" s="6">
        <f t="shared" si="1"/>
        <v>2</v>
      </c>
      <c r="N1376" s="6" t="str">
        <f t="shared" si="2"/>
        <v>Gen X</v>
      </c>
      <c r="O1376" s="6" t="str">
        <f t="shared" si="3"/>
        <v>Low Income</v>
      </c>
    </row>
    <row r="1377" hidden="1">
      <c r="A1377" s="1">
        <v>101375.0</v>
      </c>
      <c r="B1377" s="1">
        <v>30.0</v>
      </c>
      <c r="C1377" s="1">
        <v>13000.0</v>
      </c>
      <c r="D1377" s="1" t="s">
        <v>21</v>
      </c>
      <c r="E1377" s="1">
        <v>17475.28</v>
      </c>
      <c r="F1377" s="1">
        <v>3.0</v>
      </c>
      <c r="G1377" s="1">
        <v>21.0</v>
      </c>
      <c r="H1377" s="1">
        <v>12.0</v>
      </c>
      <c r="I1377" s="1" t="s">
        <v>18</v>
      </c>
      <c r="J1377" s="1">
        <v>0.018</v>
      </c>
      <c r="K1377" s="1">
        <v>0.528</v>
      </c>
      <c r="L1377" s="6" t="str">
        <f>if(J1377&gt;QUARTILE!$B$3, "TOP", if(J1377&lt;QUARTILE!$B$4, "BOTTOM", 0))</f>
        <v>BOTTOM</v>
      </c>
      <c r="M1377" s="6">
        <f t="shared" si="1"/>
        <v>1</v>
      </c>
      <c r="N1377" s="6" t="str">
        <f t="shared" si="2"/>
        <v>Millenial</v>
      </c>
      <c r="O1377" s="6" t="str">
        <f t="shared" si="3"/>
        <v>Low Income</v>
      </c>
    </row>
    <row r="1378" hidden="1">
      <c r="A1378" s="1">
        <v>101376.0</v>
      </c>
      <c r="B1378" s="1">
        <v>60.0</v>
      </c>
      <c r="C1378" s="1">
        <v>24000.0</v>
      </c>
      <c r="D1378" s="1" t="s">
        <v>17</v>
      </c>
      <c r="E1378" s="1">
        <v>7623.13</v>
      </c>
      <c r="F1378" s="1">
        <v>1.0</v>
      </c>
      <c r="G1378" s="1">
        <v>12.0</v>
      </c>
      <c r="H1378" s="1">
        <v>2.0</v>
      </c>
      <c r="I1378" s="1" t="s">
        <v>22</v>
      </c>
      <c r="J1378" s="1">
        <v>0.227</v>
      </c>
      <c r="K1378" s="1">
        <v>0.168</v>
      </c>
      <c r="L1378" s="6" t="str">
        <f>if(J1378&gt;QUARTILE!$B$3, "TOP", if(J1378&lt;QUARTILE!$B$4, "BOTTOM", 0))</f>
        <v>BOTTOM</v>
      </c>
      <c r="M1378" s="6">
        <f t="shared" si="1"/>
        <v>2</v>
      </c>
      <c r="N1378" s="6" t="str">
        <f t="shared" si="2"/>
        <v>Gen X</v>
      </c>
      <c r="O1378" s="6" t="str">
        <f t="shared" si="3"/>
        <v>Low Income</v>
      </c>
    </row>
    <row r="1379" hidden="1">
      <c r="A1379" s="1">
        <v>101377.0</v>
      </c>
      <c r="B1379" s="1">
        <v>20.0</v>
      </c>
      <c r="C1379" s="1">
        <v>17000.0</v>
      </c>
      <c r="D1379" s="1" t="s">
        <v>21</v>
      </c>
      <c r="E1379" s="1">
        <v>18863.93</v>
      </c>
      <c r="F1379" s="1">
        <v>5.0</v>
      </c>
      <c r="G1379" s="1">
        <v>23.0</v>
      </c>
      <c r="H1379" s="1">
        <v>20.0</v>
      </c>
      <c r="I1379" s="1" t="s">
        <v>22</v>
      </c>
      <c r="J1379" s="1">
        <v>0.052</v>
      </c>
      <c r="K1379" s="1">
        <v>0.549</v>
      </c>
      <c r="L1379" s="6" t="str">
        <f>if(J1379&gt;QUARTILE!$B$3, "TOP", if(J1379&lt;QUARTILE!$B$4, "BOTTOM", 0))</f>
        <v>BOTTOM</v>
      </c>
      <c r="M1379" s="6">
        <f t="shared" si="1"/>
        <v>2</v>
      </c>
      <c r="N1379" s="6" t="str">
        <f t="shared" si="2"/>
        <v>Millenial</v>
      </c>
      <c r="O1379" s="6" t="str">
        <f t="shared" si="3"/>
        <v>Low Income</v>
      </c>
    </row>
    <row r="1380" hidden="1">
      <c r="A1380" s="1">
        <v>101378.0</v>
      </c>
      <c r="B1380" s="1">
        <v>50.0</v>
      </c>
      <c r="C1380" s="1">
        <v>12000.0</v>
      </c>
      <c r="D1380" s="1" t="s">
        <v>27</v>
      </c>
      <c r="E1380" s="1">
        <v>68135.6</v>
      </c>
      <c r="F1380" s="1">
        <v>1.0</v>
      </c>
      <c r="G1380" s="1">
        <v>18.0</v>
      </c>
      <c r="H1380" s="1">
        <v>6.0</v>
      </c>
      <c r="I1380" s="1" t="s">
        <v>18</v>
      </c>
      <c r="J1380" s="1">
        <v>0.774</v>
      </c>
      <c r="K1380" s="1">
        <v>0.879</v>
      </c>
      <c r="L1380" s="6">
        <f>if(J1380&gt;QUARTILE!$B$3, "TOP", if(J1380&lt;QUARTILE!$B$4, "BOTTOM", 0))</f>
        <v>0</v>
      </c>
      <c r="M1380" s="6">
        <f t="shared" si="1"/>
        <v>1</v>
      </c>
      <c r="N1380" s="6" t="str">
        <f t="shared" si="2"/>
        <v>Gen X</v>
      </c>
      <c r="O1380" s="6" t="str">
        <f t="shared" si="3"/>
        <v>Low Income</v>
      </c>
    </row>
    <row r="1381" hidden="1">
      <c r="A1381" s="1">
        <v>101379.0</v>
      </c>
      <c r="B1381" s="1">
        <v>23.0</v>
      </c>
      <c r="C1381" s="1">
        <v>33000.0</v>
      </c>
      <c r="D1381" s="1" t="s">
        <v>23</v>
      </c>
      <c r="E1381" s="1">
        <v>22217.82</v>
      </c>
      <c r="F1381" s="1">
        <v>1.0</v>
      </c>
      <c r="G1381" s="1">
        <v>21.0</v>
      </c>
      <c r="H1381" s="1">
        <v>13.0</v>
      </c>
      <c r="I1381" s="1" t="s">
        <v>22</v>
      </c>
      <c r="J1381" s="1">
        <v>0.62</v>
      </c>
      <c r="K1381" s="1">
        <v>0.765</v>
      </c>
      <c r="L1381" s="6">
        <f>if(J1381&gt;QUARTILE!$B$3, "TOP", if(J1381&lt;QUARTILE!$B$4, "BOTTOM", 0))</f>
        <v>0</v>
      </c>
      <c r="M1381" s="6">
        <f t="shared" si="1"/>
        <v>2</v>
      </c>
      <c r="N1381" s="6" t="str">
        <f t="shared" si="2"/>
        <v>Millenial</v>
      </c>
      <c r="O1381" s="6" t="str">
        <f t="shared" si="3"/>
        <v>Low Income</v>
      </c>
    </row>
    <row r="1382" hidden="1">
      <c r="A1382" s="1">
        <v>101380.0</v>
      </c>
      <c r="B1382" s="1">
        <v>67.0</v>
      </c>
      <c r="C1382" s="1">
        <v>20000.0</v>
      </c>
      <c r="D1382" s="1" t="s">
        <v>21</v>
      </c>
      <c r="E1382" s="1">
        <v>9009.02</v>
      </c>
      <c r="F1382" s="1">
        <v>3.0</v>
      </c>
      <c r="G1382" s="1">
        <v>18.0</v>
      </c>
      <c r="H1382" s="1">
        <v>4.0</v>
      </c>
      <c r="I1382" s="1" t="s">
        <v>22</v>
      </c>
      <c r="J1382" s="1">
        <v>0.214</v>
      </c>
      <c r="K1382" s="1">
        <v>0.32</v>
      </c>
      <c r="L1382" s="6" t="str">
        <f>if(J1382&gt;QUARTILE!$B$3, "TOP", if(J1382&lt;QUARTILE!$B$4, "BOTTOM", 0))</f>
        <v>BOTTOM</v>
      </c>
      <c r="M1382" s="6">
        <f t="shared" si="1"/>
        <v>2</v>
      </c>
      <c r="N1382" s="6" t="str">
        <f t="shared" si="2"/>
        <v>Baby Boomer</v>
      </c>
      <c r="O1382" s="6" t="str">
        <f t="shared" si="3"/>
        <v>Low Income</v>
      </c>
    </row>
    <row r="1383" hidden="1">
      <c r="A1383" s="1">
        <v>101381.0</v>
      </c>
      <c r="B1383" s="1">
        <v>73.0</v>
      </c>
      <c r="C1383" s="1">
        <v>17000.0</v>
      </c>
      <c r="D1383" s="1" t="s">
        <v>23</v>
      </c>
      <c r="E1383" s="1">
        <v>54900.4</v>
      </c>
      <c r="F1383" s="1">
        <v>3.0</v>
      </c>
      <c r="G1383" s="1">
        <v>8.0</v>
      </c>
      <c r="H1383" s="1">
        <v>5.0</v>
      </c>
      <c r="I1383" s="1" t="s">
        <v>18</v>
      </c>
      <c r="J1383" s="1">
        <v>0.355</v>
      </c>
      <c r="K1383" s="1">
        <v>0.764</v>
      </c>
      <c r="L1383" s="6">
        <f>if(J1383&gt;QUARTILE!$B$3, "TOP", if(J1383&lt;QUARTILE!$B$4, "BOTTOM", 0))</f>
        <v>0</v>
      </c>
      <c r="M1383" s="6">
        <f t="shared" si="1"/>
        <v>1</v>
      </c>
      <c r="N1383" s="6" t="str">
        <f t="shared" si="2"/>
        <v>Baby Boomer</v>
      </c>
      <c r="O1383" s="6" t="str">
        <f t="shared" si="3"/>
        <v>Low Income</v>
      </c>
    </row>
    <row r="1384" hidden="1">
      <c r="A1384" s="1">
        <v>101382.0</v>
      </c>
      <c r="B1384" s="1">
        <v>27.0</v>
      </c>
      <c r="C1384" s="1">
        <v>13000.0</v>
      </c>
      <c r="D1384" s="1" t="s">
        <v>23</v>
      </c>
      <c r="E1384" s="1">
        <v>16677.41</v>
      </c>
      <c r="F1384" s="1">
        <v>3.0</v>
      </c>
      <c r="G1384" s="1">
        <v>13.0</v>
      </c>
      <c r="H1384" s="1">
        <v>15.0</v>
      </c>
      <c r="I1384" s="1" t="s">
        <v>22</v>
      </c>
      <c r="J1384" s="1">
        <v>0.341</v>
      </c>
      <c r="K1384" s="1">
        <v>0.896</v>
      </c>
      <c r="L1384" s="6">
        <f>if(J1384&gt;QUARTILE!$B$3, "TOP", if(J1384&lt;QUARTILE!$B$4, "BOTTOM", 0))</f>
        <v>0</v>
      </c>
      <c r="M1384" s="6">
        <f t="shared" si="1"/>
        <v>2</v>
      </c>
      <c r="N1384" s="6" t="str">
        <f t="shared" si="2"/>
        <v>Millenial</v>
      </c>
      <c r="O1384" s="6" t="str">
        <f t="shared" si="3"/>
        <v>Low Income</v>
      </c>
    </row>
    <row r="1385" hidden="1">
      <c r="A1385" s="1">
        <v>101383.0</v>
      </c>
      <c r="B1385" s="1">
        <v>22.0</v>
      </c>
      <c r="C1385" s="1">
        <v>12000.0</v>
      </c>
      <c r="D1385" s="1" t="s">
        <v>23</v>
      </c>
      <c r="E1385" s="1">
        <v>2747.86</v>
      </c>
      <c r="F1385" s="1">
        <v>4.0</v>
      </c>
      <c r="G1385" s="1">
        <v>21.0</v>
      </c>
      <c r="H1385" s="1">
        <v>16.0</v>
      </c>
      <c r="I1385" s="1" t="s">
        <v>18</v>
      </c>
      <c r="J1385" s="1">
        <v>0.848</v>
      </c>
      <c r="K1385" s="1">
        <v>0.127</v>
      </c>
      <c r="L1385" s="6" t="str">
        <f>if(J1385&gt;QUARTILE!$B$3, "TOP", if(J1385&lt;QUARTILE!$B$4, "BOTTOM", 0))</f>
        <v>TOP</v>
      </c>
      <c r="M1385" s="6">
        <f t="shared" si="1"/>
        <v>1</v>
      </c>
      <c r="N1385" s="6" t="str">
        <f t="shared" si="2"/>
        <v>Millenial</v>
      </c>
      <c r="O1385" s="6" t="str">
        <f t="shared" si="3"/>
        <v>Low Income</v>
      </c>
    </row>
    <row r="1386" hidden="1">
      <c r="A1386" s="1">
        <v>101384.0</v>
      </c>
      <c r="B1386" s="1">
        <v>40.0</v>
      </c>
      <c r="C1386" s="1">
        <v>73000.0</v>
      </c>
      <c r="D1386" s="1" t="s">
        <v>23</v>
      </c>
      <c r="E1386" s="1">
        <v>13822.23</v>
      </c>
      <c r="F1386" s="1">
        <v>4.0</v>
      </c>
      <c r="G1386" s="1">
        <v>23.0</v>
      </c>
      <c r="H1386" s="1">
        <v>12.0</v>
      </c>
      <c r="I1386" s="1" t="s">
        <v>22</v>
      </c>
      <c r="J1386" s="1">
        <v>0.301</v>
      </c>
      <c r="K1386" s="1">
        <v>0.003</v>
      </c>
      <c r="L1386" s="6" t="str">
        <f>if(J1386&gt;QUARTILE!$B$3, "TOP", if(J1386&lt;QUARTILE!$B$4, "BOTTOM", 0))</f>
        <v>BOTTOM</v>
      </c>
      <c r="M1386" s="6">
        <f t="shared" si="1"/>
        <v>2</v>
      </c>
      <c r="N1386" s="6" t="str">
        <f t="shared" si="2"/>
        <v>Gen X</v>
      </c>
      <c r="O1386" s="6" t="str">
        <f t="shared" si="3"/>
        <v>Medium Income</v>
      </c>
    </row>
    <row r="1387" hidden="1">
      <c r="A1387" s="1">
        <v>101385.0</v>
      </c>
      <c r="B1387" s="1">
        <v>27.0</v>
      </c>
      <c r="C1387" s="1">
        <v>27000.0</v>
      </c>
      <c r="D1387" s="1" t="s">
        <v>25</v>
      </c>
      <c r="E1387" s="1">
        <v>21205.33</v>
      </c>
      <c r="F1387" s="1">
        <v>2.0</v>
      </c>
      <c r="G1387" s="1">
        <v>26.0</v>
      </c>
      <c r="H1387" s="1">
        <v>17.0</v>
      </c>
      <c r="I1387" s="1" t="s">
        <v>22</v>
      </c>
      <c r="J1387" s="1">
        <v>0.172</v>
      </c>
      <c r="K1387" s="1">
        <v>0.572</v>
      </c>
      <c r="L1387" s="6" t="str">
        <f>if(J1387&gt;QUARTILE!$B$3, "TOP", if(J1387&lt;QUARTILE!$B$4, "BOTTOM", 0))</f>
        <v>BOTTOM</v>
      </c>
      <c r="M1387" s="6">
        <f t="shared" si="1"/>
        <v>2</v>
      </c>
      <c r="N1387" s="6" t="str">
        <f t="shared" si="2"/>
        <v>Millenial</v>
      </c>
      <c r="O1387" s="6" t="str">
        <f t="shared" si="3"/>
        <v>Low Income</v>
      </c>
    </row>
    <row r="1388" hidden="1">
      <c r="A1388" s="1">
        <v>101386.0</v>
      </c>
      <c r="B1388" s="1">
        <v>61.0</v>
      </c>
      <c r="C1388" s="1">
        <v>11000.0</v>
      </c>
      <c r="D1388" s="1" t="s">
        <v>27</v>
      </c>
      <c r="E1388" s="1">
        <v>36434.61</v>
      </c>
      <c r="F1388" s="1">
        <v>4.0</v>
      </c>
      <c r="G1388" s="1">
        <v>19.0</v>
      </c>
      <c r="H1388" s="1">
        <v>9.0</v>
      </c>
      <c r="I1388" s="1" t="s">
        <v>18</v>
      </c>
      <c r="J1388" s="1">
        <v>0.608</v>
      </c>
      <c r="K1388" s="1">
        <v>0.326</v>
      </c>
      <c r="L1388" s="6">
        <f>if(J1388&gt;QUARTILE!$B$3, "TOP", if(J1388&lt;QUARTILE!$B$4, "BOTTOM", 0))</f>
        <v>0</v>
      </c>
      <c r="M1388" s="6">
        <f t="shared" si="1"/>
        <v>1</v>
      </c>
      <c r="N1388" s="6" t="str">
        <f t="shared" si="2"/>
        <v>Baby Boomer</v>
      </c>
      <c r="O1388" s="6" t="str">
        <f t="shared" si="3"/>
        <v>Low Income</v>
      </c>
    </row>
    <row r="1389" hidden="1">
      <c r="A1389" s="1">
        <v>101387.0</v>
      </c>
      <c r="B1389" s="1">
        <v>19.0</v>
      </c>
      <c r="C1389" s="1">
        <v>26000.0</v>
      </c>
      <c r="D1389" s="1" t="s">
        <v>21</v>
      </c>
      <c r="E1389" s="1">
        <v>55127.0</v>
      </c>
      <c r="F1389" s="1">
        <v>5.0</v>
      </c>
      <c r="G1389" s="1">
        <v>19.0</v>
      </c>
      <c r="H1389" s="1">
        <v>14.0</v>
      </c>
      <c r="I1389" s="1" t="s">
        <v>18</v>
      </c>
      <c r="J1389" s="1">
        <v>0.965</v>
      </c>
      <c r="K1389" s="1">
        <v>0.565</v>
      </c>
      <c r="L1389" s="6" t="str">
        <f>if(J1389&gt;QUARTILE!$B$3, "TOP", if(J1389&lt;QUARTILE!$B$4, "BOTTOM", 0))</f>
        <v>TOP</v>
      </c>
      <c r="M1389" s="6">
        <f t="shared" si="1"/>
        <v>1</v>
      </c>
      <c r="N1389" s="6" t="str">
        <f t="shared" si="2"/>
        <v>Millenial</v>
      </c>
      <c r="O1389" s="6" t="str">
        <f t="shared" si="3"/>
        <v>Low Income</v>
      </c>
    </row>
    <row r="1390" hidden="1">
      <c r="A1390" s="1">
        <v>101388.0</v>
      </c>
      <c r="B1390" s="1">
        <v>30.0</v>
      </c>
      <c r="C1390" s="1">
        <v>42000.0</v>
      </c>
      <c r="D1390" s="1" t="s">
        <v>23</v>
      </c>
      <c r="E1390" s="1">
        <v>7637.4</v>
      </c>
      <c r="F1390" s="1">
        <v>5.0</v>
      </c>
      <c r="G1390" s="1">
        <v>18.0</v>
      </c>
      <c r="H1390" s="1">
        <v>4.0</v>
      </c>
      <c r="I1390" s="1" t="s">
        <v>22</v>
      </c>
      <c r="J1390" s="1">
        <v>0.274</v>
      </c>
      <c r="K1390" s="1">
        <v>0.243</v>
      </c>
      <c r="L1390" s="6" t="str">
        <f>if(J1390&gt;QUARTILE!$B$3, "TOP", if(J1390&lt;QUARTILE!$B$4, "BOTTOM", 0))</f>
        <v>BOTTOM</v>
      </c>
      <c r="M1390" s="6">
        <f t="shared" si="1"/>
        <v>2</v>
      </c>
      <c r="N1390" s="6" t="str">
        <f t="shared" si="2"/>
        <v>Millenial</v>
      </c>
      <c r="O1390" s="6" t="str">
        <f t="shared" si="3"/>
        <v>Low Income</v>
      </c>
    </row>
    <row r="1391" hidden="1">
      <c r="A1391" s="1">
        <v>101389.0</v>
      </c>
      <c r="B1391" s="1">
        <v>57.0</v>
      </c>
      <c r="C1391" s="1">
        <v>24000.0</v>
      </c>
      <c r="D1391" s="1" t="s">
        <v>24</v>
      </c>
      <c r="E1391" s="1">
        <v>3380.5</v>
      </c>
      <c r="F1391" s="1">
        <v>3.0</v>
      </c>
      <c r="G1391" s="1">
        <v>17.0</v>
      </c>
      <c r="H1391" s="1">
        <v>3.0</v>
      </c>
      <c r="I1391" s="1" t="s">
        <v>22</v>
      </c>
      <c r="J1391" s="1">
        <v>0.106</v>
      </c>
      <c r="K1391" s="1">
        <v>0.38</v>
      </c>
      <c r="L1391" s="6" t="str">
        <f>if(J1391&gt;QUARTILE!$B$3, "TOP", if(J1391&lt;QUARTILE!$B$4, "BOTTOM", 0))</f>
        <v>BOTTOM</v>
      </c>
      <c r="M1391" s="6">
        <f t="shared" si="1"/>
        <v>2</v>
      </c>
      <c r="N1391" s="6" t="str">
        <f t="shared" si="2"/>
        <v>Gen X</v>
      </c>
      <c r="O1391" s="6" t="str">
        <f t="shared" si="3"/>
        <v>Low Income</v>
      </c>
    </row>
    <row r="1392" hidden="1">
      <c r="A1392" s="1">
        <v>101390.0</v>
      </c>
      <c r="B1392" s="1">
        <v>19.0</v>
      </c>
      <c r="C1392" s="1">
        <v>50000.0</v>
      </c>
      <c r="D1392" s="1" t="s">
        <v>21</v>
      </c>
      <c r="E1392" s="1">
        <v>1533.92</v>
      </c>
      <c r="F1392" s="1">
        <v>1.0</v>
      </c>
      <c r="G1392" s="1">
        <v>19.0</v>
      </c>
      <c r="H1392" s="1">
        <v>13.0</v>
      </c>
      <c r="I1392" s="1" t="s">
        <v>22</v>
      </c>
      <c r="J1392" s="1">
        <v>0.492</v>
      </c>
      <c r="K1392" s="1">
        <v>0.264</v>
      </c>
      <c r="L1392" s="6">
        <f>if(J1392&gt;QUARTILE!$B$3, "TOP", if(J1392&lt;QUARTILE!$B$4, "BOTTOM", 0))</f>
        <v>0</v>
      </c>
      <c r="M1392" s="6">
        <f t="shared" si="1"/>
        <v>2</v>
      </c>
      <c r="N1392" s="6" t="str">
        <f t="shared" si="2"/>
        <v>Millenial</v>
      </c>
      <c r="O1392" s="6" t="str">
        <f t="shared" si="3"/>
        <v>Medium Income</v>
      </c>
    </row>
    <row r="1393" hidden="1">
      <c r="A1393" s="1">
        <v>101391.0</v>
      </c>
      <c r="B1393" s="1">
        <v>37.0</v>
      </c>
      <c r="C1393" s="1">
        <v>9000.0</v>
      </c>
      <c r="D1393" s="1" t="s">
        <v>23</v>
      </c>
      <c r="E1393" s="1">
        <v>26815.3</v>
      </c>
      <c r="F1393" s="1">
        <v>3.0</v>
      </c>
      <c r="G1393" s="1">
        <v>19.0</v>
      </c>
      <c r="H1393" s="1">
        <v>16.0</v>
      </c>
      <c r="I1393" s="1" t="s">
        <v>18</v>
      </c>
      <c r="J1393" s="1">
        <v>0.782</v>
      </c>
      <c r="K1393" s="1">
        <v>0.292</v>
      </c>
      <c r="L1393" s="6">
        <f>if(J1393&gt;QUARTILE!$B$3, "TOP", if(J1393&lt;QUARTILE!$B$4, "BOTTOM", 0))</f>
        <v>0</v>
      </c>
      <c r="M1393" s="6">
        <f t="shared" si="1"/>
        <v>1</v>
      </c>
      <c r="N1393" s="6" t="str">
        <f t="shared" si="2"/>
        <v>Gen X</v>
      </c>
      <c r="O1393" s="6" t="str">
        <f t="shared" si="3"/>
        <v>Low Income</v>
      </c>
    </row>
    <row r="1394" hidden="1">
      <c r="A1394" s="1">
        <v>101392.0</v>
      </c>
      <c r="B1394" s="1">
        <v>18.0</v>
      </c>
      <c r="C1394" s="1">
        <v>7000.0</v>
      </c>
      <c r="D1394" s="1" t="s">
        <v>25</v>
      </c>
      <c r="E1394" s="1">
        <v>31710.35</v>
      </c>
      <c r="F1394" s="1">
        <v>1.0</v>
      </c>
      <c r="G1394" s="1">
        <v>19.0</v>
      </c>
      <c r="H1394" s="1">
        <v>20.0</v>
      </c>
      <c r="I1394" s="1" t="s">
        <v>18</v>
      </c>
      <c r="J1394" s="1">
        <v>0.768</v>
      </c>
      <c r="K1394" s="1">
        <v>0.0</v>
      </c>
      <c r="L1394" s="6">
        <f>if(J1394&gt;QUARTILE!$B$3, "TOP", if(J1394&lt;QUARTILE!$B$4, "BOTTOM", 0))</f>
        <v>0</v>
      </c>
      <c r="M1394" s="6">
        <f t="shared" si="1"/>
        <v>1</v>
      </c>
      <c r="N1394" s="6" t="str">
        <f t="shared" si="2"/>
        <v>Millenial</v>
      </c>
      <c r="O1394" s="6" t="str">
        <f t="shared" si="3"/>
        <v>Low Income</v>
      </c>
    </row>
    <row r="1395" hidden="1">
      <c r="A1395" s="1">
        <v>101393.0</v>
      </c>
      <c r="B1395" s="1">
        <v>80.0</v>
      </c>
      <c r="C1395" s="1">
        <v>26000.0</v>
      </c>
      <c r="D1395" s="1" t="s">
        <v>17</v>
      </c>
      <c r="E1395" s="1">
        <v>10531.42</v>
      </c>
      <c r="F1395" s="1">
        <v>3.0</v>
      </c>
      <c r="G1395" s="1">
        <v>16.0</v>
      </c>
      <c r="H1395" s="1">
        <v>4.0</v>
      </c>
      <c r="I1395" s="1" t="s">
        <v>22</v>
      </c>
      <c r="J1395" s="1">
        <v>0.418</v>
      </c>
      <c r="K1395" s="1">
        <v>0.511</v>
      </c>
      <c r="L1395" s="6">
        <f>if(J1395&gt;QUARTILE!$B$3, "TOP", if(J1395&lt;QUARTILE!$B$4, "BOTTOM", 0))</f>
        <v>0</v>
      </c>
      <c r="M1395" s="6">
        <f t="shared" si="1"/>
        <v>2</v>
      </c>
      <c r="N1395" s="6" t="str">
        <f t="shared" si="2"/>
        <v>Silent</v>
      </c>
      <c r="O1395" s="6" t="str">
        <f t="shared" si="3"/>
        <v>Low Income</v>
      </c>
    </row>
    <row r="1396" hidden="1">
      <c r="A1396" s="1">
        <v>101394.0</v>
      </c>
      <c r="B1396" s="1">
        <v>54.0</v>
      </c>
      <c r="C1396" s="1">
        <v>26000.0</v>
      </c>
      <c r="D1396" s="1" t="s">
        <v>27</v>
      </c>
      <c r="E1396" s="1">
        <v>10081.15</v>
      </c>
      <c r="F1396" s="1">
        <v>3.0</v>
      </c>
      <c r="G1396" s="1">
        <v>11.0</v>
      </c>
      <c r="H1396" s="1">
        <v>6.0</v>
      </c>
      <c r="I1396" s="1" t="s">
        <v>22</v>
      </c>
      <c r="J1396" s="1">
        <v>0.04</v>
      </c>
      <c r="K1396" s="1">
        <v>0.473</v>
      </c>
      <c r="L1396" s="6" t="str">
        <f>if(J1396&gt;QUARTILE!$B$3, "TOP", if(J1396&lt;QUARTILE!$B$4, "BOTTOM", 0))</f>
        <v>BOTTOM</v>
      </c>
      <c r="M1396" s="6">
        <f t="shared" si="1"/>
        <v>2</v>
      </c>
      <c r="N1396" s="6" t="str">
        <f t="shared" si="2"/>
        <v>Gen X</v>
      </c>
      <c r="O1396" s="6" t="str">
        <f t="shared" si="3"/>
        <v>Low Income</v>
      </c>
    </row>
    <row r="1397" hidden="1">
      <c r="A1397" s="1">
        <v>101395.0</v>
      </c>
      <c r="B1397" s="1">
        <v>26.0</v>
      </c>
      <c r="C1397" s="1">
        <v>5000.0</v>
      </c>
      <c r="D1397" s="1" t="s">
        <v>27</v>
      </c>
      <c r="E1397" s="1">
        <v>61685.6</v>
      </c>
      <c r="F1397" s="1">
        <v>5.0</v>
      </c>
      <c r="G1397" s="1">
        <v>16.0</v>
      </c>
      <c r="H1397" s="1">
        <v>14.0</v>
      </c>
      <c r="I1397" s="1" t="s">
        <v>18</v>
      </c>
      <c r="J1397" s="1">
        <v>0.401</v>
      </c>
      <c r="K1397" s="1">
        <v>0.206</v>
      </c>
      <c r="L1397" s="6">
        <f>if(J1397&gt;QUARTILE!$B$3, "TOP", if(J1397&lt;QUARTILE!$B$4, "BOTTOM", 0))</f>
        <v>0</v>
      </c>
      <c r="M1397" s="6">
        <f t="shared" si="1"/>
        <v>1</v>
      </c>
      <c r="N1397" s="6" t="str">
        <f t="shared" si="2"/>
        <v>Millenial</v>
      </c>
      <c r="O1397" s="6" t="str">
        <f t="shared" si="3"/>
        <v>Low Income</v>
      </c>
    </row>
    <row r="1398" hidden="1">
      <c r="A1398" s="1">
        <v>101396.0</v>
      </c>
      <c r="B1398" s="1">
        <v>34.0</v>
      </c>
      <c r="C1398" s="1">
        <v>15000.0</v>
      </c>
      <c r="D1398" s="1" t="s">
        <v>27</v>
      </c>
      <c r="E1398" s="1">
        <v>49701.65</v>
      </c>
      <c r="F1398" s="1">
        <v>1.0</v>
      </c>
      <c r="G1398" s="1">
        <v>22.0</v>
      </c>
      <c r="H1398" s="1">
        <v>11.0</v>
      </c>
      <c r="I1398" s="1" t="s">
        <v>18</v>
      </c>
      <c r="J1398" s="1">
        <v>1.0</v>
      </c>
      <c r="K1398" s="1">
        <v>0.44</v>
      </c>
      <c r="L1398" s="6" t="str">
        <f>if(J1398&gt;QUARTILE!$B$3, "TOP", if(J1398&lt;QUARTILE!$B$4, "BOTTOM", 0))</f>
        <v>TOP</v>
      </c>
      <c r="M1398" s="6">
        <f t="shared" si="1"/>
        <v>1</v>
      </c>
      <c r="N1398" s="6" t="str">
        <f t="shared" si="2"/>
        <v>Gen X</v>
      </c>
      <c r="O1398" s="6" t="str">
        <f t="shared" si="3"/>
        <v>Low Income</v>
      </c>
    </row>
    <row r="1399" hidden="1">
      <c r="A1399" s="1">
        <v>101397.0</v>
      </c>
      <c r="B1399" s="1">
        <v>26.0</v>
      </c>
      <c r="C1399" s="1">
        <v>12000.0</v>
      </c>
      <c r="D1399" s="1" t="s">
        <v>25</v>
      </c>
      <c r="E1399" s="1">
        <v>5312.3</v>
      </c>
      <c r="F1399" s="1">
        <v>2.0</v>
      </c>
      <c r="G1399" s="1">
        <v>15.0</v>
      </c>
      <c r="H1399" s="1">
        <v>13.0</v>
      </c>
      <c r="I1399" s="1" t="s">
        <v>18</v>
      </c>
      <c r="J1399" s="1">
        <v>0.273</v>
      </c>
      <c r="K1399" s="1">
        <v>0.392</v>
      </c>
      <c r="L1399" s="6" t="str">
        <f>if(J1399&gt;QUARTILE!$B$3, "TOP", if(J1399&lt;QUARTILE!$B$4, "BOTTOM", 0))</f>
        <v>BOTTOM</v>
      </c>
      <c r="M1399" s="6">
        <f t="shared" si="1"/>
        <v>1</v>
      </c>
      <c r="N1399" s="6" t="str">
        <f t="shared" si="2"/>
        <v>Millenial</v>
      </c>
      <c r="O1399" s="6" t="str">
        <f t="shared" si="3"/>
        <v>Low Income</v>
      </c>
    </row>
    <row r="1400" hidden="1">
      <c r="A1400" s="1">
        <v>101398.0</v>
      </c>
      <c r="B1400" s="1">
        <v>28.0</v>
      </c>
      <c r="C1400" s="1">
        <v>10000.0</v>
      </c>
      <c r="D1400" s="1" t="s">
        <v>23</v>
      </c>
      <c r="E1400" s="1">
        <v>30356.11</v>
      </c>
      <c r="F1400" s="1">
        <v>2.0</v>
      </c>
      <c r="G1400" s="1">
        <v>14.0</v>
      </c>
      <c r="H1400" s="1">
        <v>21.0</v>
      </c>
      <c r="I1400" s="1" t="s">
        <v>26</v>
      </c>
      <c r="J1400" s="1">
        <v>0.964</v>
      </c>
      <c r="K1400" s="1">
        <v>0.233</v>
      </c>
      <c r="L1400" s="6" t="str">
        <f>if(J1400&gt;QUARTILE!$B$3, "TOP", if(J1400&lt;QUARTILE!$B$4, "BOTTOM", 0))</f>
        <v>TOP</v>
      </c>
      <c r="M1400" s="6">
        <f t="shared" si="1"/>
        <v>3</v>
      </c>
      <c r="N1400" s="6" t="str">
        <f t="shared" si="2"/>
        <v>Millenial</v>
      </c>
      <c r="O1400" s="6" t="str">
        <f t="shared" si="3"/>
        <v>Low Income</v>
      </c>
    </row>
    <row r="1401" hidden="1">
      <c r="A1401" s="1">
        <v>101399.0</v>
      </c>
      <c r="B1401" s="1">
        <v>32.0</v>
      </c>
      <c r="C1401" s="1">
        <v>12000.0</v>
      </c>
      <c r="D1401" s="1" t="s">
        <v>27</v>
      </c>
      <c r="E1401" s="1">
        <v>19494.31</v>
      </c>
      <c r="F1401" s="1">
        <v>3.0</v>
      </c>
      <c r="G1401" s="1">
        <v>16.0</v>
      </c>
      <c r="H1401" s="1">
        <v>12.0</v>
      </c>
      <c r="I1401" s="1" t="s">
        <v>18</v>
      </c>
      <c r="J1401" s="1">
        <v>0.907</v>
      </c>
      <c r="K1401" s="1">
        <v>0.002</v>
      </c>
      <c r="L1401" s="6" t="str">
        <f>if(J1401&gt;QUARTILE!$B$3, "TOP", if(J1401&lt;QUARTILE!$B$4, "BOTTOM", 0))</f>
        <v>TOP</v>
      </c>
      <c r="M1401" s="6">
        <f t="shared" si="1"/>
        <v>1</v>
      </c>
      <c r="N1401" s="6" t="str">
        <f t="shared" si="2"/>
        <v>Gen X</v>
      </c>
      <c r="O1401" s="6" t="str">
        <f t="shared" si="3"/>
        <v>Low Income</v>
      </c>
    </row>
    <row r="1402" hidden="1">
      <c r="A1402" s="1">
        <v>101400.0</v>
      </c>
      <c r="B1402" s="1">
        <v>41.0</v>
      </c>
      <c r="C1402" s="1">
        <v>31000.0</v>
      </c>
      <c r="D1402" s="1" t="s">
        <v>23</v>
      </c>
      <c r="E1402" s="1">
        <v>3349.98</v>
      </c>
      <c r="F1402" s="1">
        <v>3.0</v>
      </c>
      <c r="G1402" s="1">
        <v>21.0</v>
      </c>
      <c r="H1402" s="1">
        <v>5.0</v>
      </c>
      <c r="I1402" s="1" t="s">
        <v>22</v>
      </c>
      <c r="J1402" s="1">
        <v>0.538</v>
      </c>
      <c r="K1402" s="1">
        <v>0.066</v>
      </c>
      <c r="L1402" s="6">
        <f>if(J1402&gt;QUARTILE!$B$3, "TOP", if(J1402&lt;QUARTILE!$B$4, "BOTTOM", 0))</f>
        <v>0</v>
      </c>
      <c r="M1402" s="6">
        <f t="shared" si="1"/>
        <v>2</v>
      </c>
      <c r="N1402" s="6" t="str">
        <f t="shared" si="2"/>
        <v>Gen X</v>
      </c>
      <c r="O1402" s="6" t="str">
        <f t="shared" si="3"/>
        <v>Low Income</v>
      </c>
    </row>
    <row r="1403" hidden="1">
      <c r="A1403" s="1">
        <v>101401.0</v>
      </c>
      <c r="B1403" s="1">
        <v>55.0</v>
      </c>
      <c r="C1403" s="1">
        <v>12000.0</v>
      </c>
      <c r="D1403" s="1" t="s">
        <v>27</v>
      </c>
      <c r="E1403" s="1">
        <v>8825.09</v>
      </c>
      <c r="F1403" s="1">
        <v>5.0</v>
      </c>
      <c r="G1403" s="1">
        <v>22.0</v>
      </c>
      <c r="H1403" s="1">
        <v>4.0</v>
      </c>
      <c r="I1403" s="1" t="s">
        <v>22</v>
      </c>
      <c r="J1403" s="1">
        <v>0.446</v>
      </c>
      <c r="K1403" s="1">
        <v>0.101</v>
      </c>
      <c r="L1403" s="6">
        <f>if(J1403&gt;QUARTILE!$B$3, "TOP", if(J1403&lt;QUARTILE!$B$4, "BOTTOM", 0))</f>
        <v>0</v>
      </c>
      <c r="M1403" s="6">
        <f t="shared" si="1"/>
        <v>2</v>
      </c>
      <c r="N1403" s="6" t="str">
        <f t="shared" si="2"/>
        <v>Gen X</v>
      </c>
      <c r="O1403" s="6" t="str">
        <f t="shared" si="3"/>
        <v>Low Income</v>
      </c>
    </row>
    <row r="1404" hidden="1">
      <c r="A1404" s="1">
        <v>101402.0</v>
      </c>
      <c r="B1404" s="1">
        <v>72.0</v>
      </c>
      <c r="C1404" s="1">
        <v>12000.0</v>
      </c>
      <c r="D1404" s="1" t="s">
        <v>17</v>
      </c>
      <c r="E1404" s="1">
        <v>3907.48</v>
      </c>
      <c r="F1404" s="1">
        <v>1.0</v>
      </c>
      <c r="G1404" s="1">
        <v>17.0</v>
      </c>
      <c r="H1404" s="1">
        <v>3.0</v>
      </c>
      <c r="I1404" s="1" t="s">
        <v>22</v>
      </c>
      <c r="J1404" s="1">
        <v>0.141</v>
      </c>
      <c r="K1404" s="1">
        <v>0.184</v>
      </c>
      <c r="L1404" s="6" t="str">
        <f>if(J1404&gt;QUARTILE!$B$3, "TOP", if(J1404&lt;QUARTILE!$B$4, "BOTTOM", 0))</f>
        <v>BOTTOM</v>
      </c>
      <c r="M1404" s="6">
        <f t="shared" si="1"/>
        <v>2</v>
      </c>
      <c r="N1404" s="6" t="str">
        <f t="shared" si="2"/>
        <v>Baby Boomer</v>
      </c>
      <c r="O1404" s="6" t="str">
        <f t="shared" si="3"/>
        <v>Low Income</v>
      </c>
    </row>
    <row r="1405" hidden="1">
      <c r="A1405" s="1">
        <v>101403.0</v>
      </c>
      <c r="B1405" s="1">
        <v>52.0</v>
      </c>
      <c r="C1405" s="1">
        <v>8000.0</v>
      </c>
      <c r="D1405" s="1" t="s">
        <v>27</v>
      </c>
      <c r="E1405" s="1">
        <v>6995.58</v>
      </c>
      <c r="F1405" s="1">
        <v>3.0</v>
      </c>
      <c r="G1405" s="1">
        <v>20.0</v>
      </c>
      <c r="H1405" s="1">
        <v>8.0</v>
      </c>
      <c r="I1405" s="1" t="s">
        <v>22</v>
      </c>
      <c r="J1405" s="1">
        <v>0.981</v>
      </c>
      <c r="K1405" s="1">
        <v>0.452</v>
      </c>
      <c r="L1405" s="6" t="str">
        <f>if(J1405&gt;QUARTILE!$B$3, "TOP", if(J1405&lt;QUARTILE!$B$4, "BOTTOM", 0))</f>
        <v>TOP</v>
      </c>
      <c r="M1405" s="6">
        <f t="shared" si="1"/>
        <v>2</v>
      </c>
      <c r="N1405" s="6" t="str">
        <f t="shared" si="2"/>
        <v>Gen X</v>
      </c>
      <c r="O1405" s="6" t="str">
        <f t="shared" si="3"/>
        <v>Low Income</v>
      </c>
    </row>
    <row r="1406" hidden="1">
      <c r="A1406" s="1">
        <v>101404.0</v>
      </c>
      <c r="B1406" s="1">
        <v>47.0</v>
      </c>
      <c r="C1406" s="1">
        <v>47000.0</v>
      </c>
      <c r="D1406" s="1" t="s">
        <v>31</v>
      </c>
      <c r="E1406" s="1">
        <v>19105.89</v>
      </c>
      <c r="F1406" s="1">
        <v>2.0</v>
      </c>
      <c r="G1406" s="1">
        <v>13.0</v>
      </c>
      <c r="H1406" s="1">
        <v>8.0</v>
      </c>
      <c r="I1406" s="1" t="s">
        <v>22</v>
      </c>
      <c r="J1406" s="1">
        <v>0.177</v>
      </c>
      <c r="K1406" s="1">
        <v>0.875</v>
      </c>
      <c r="L1406" s="6" t="str">
        <f>if(J1406&gt;QUARTILE!$B$3, "TOP", if(J1406&lt;QUARTILE!$B$4, "BOTTOM", 0))</f>
        <v>BOTTOM</v>
      </c>
      <c r="M1406" s="6">
        <f t="shared" si="1"/>
        <v>2</v>
      </c>
      <c r="N1406" s="6" t="str">
        <f t="shared" si="2"/>
        <v>Gen X</v>
      </c>
      <c r="O1406" s="6" t="str">
        <f t="shared" si="3"/>
        <v>Medium Income</v>
      </c>
    </row>
    <row r="1407" hidden="1">
      <c r="A1407" s="1">
        <v>101405.0</v>
      </c>
      <c r="B1407" s="1">
        <v>48.0</v>
      </c>
      <c r="C1407" s="1">
        <v>29000.0</v>
      </c>
      <c r="D1407" s="1" t="s">
        <v>25</v>
      </c>
      <c r="E1407" s="1">
        <v>9408.57</v>
      </c>
      <c r="F1407" s="1">
        <v>1.0</v>
      </c>
      <c r="G1407" s="1">
        <v>18.0</v>
      </c>
      <c r="H1407" s="1">
        <v>15.0</v>
      </c>
      <c r="I1407" s="1" t="s">
        <v>22</v>
      </c>
      <c r="J1407" s="1">
        <v>0.531</v>
      </c>
      <c r="K1407" s="1">
        <v>0.406</v>
      </c>
      <c r="L1407" s="6">
        <f>if(J1407&gt;QUARTILE!$B$3, "TOP", if(J1407&lt;QUARTILE!$B$4, "BOTTOM", 0))</f>
        <v>0</v>
      </c>
      <c r="M1407" s="6">
        <f t="shared" si="1"/>
        <v>2</v>
      </c>
      <c r="N1407" s="6" t="str">
        <f t="shared" si="2"/>
        <v>Gen X</v>
      </c>
      <c r="O1407" s="6" t="str">
        <f t="shared" si="3"/>
        <v>Low Income</v>
      </c>
    </row>
    <row r="1408" hidden="1">
      <c r="A1408" s="1">
        <v>101406.0</v>
      </c>
      <c r="B1408" s="1">
        <v>66.0</v>
      </c>
      <c r="C1408" s="1">
        <v>5000.0</v>
      </c>
      <c r="D1408" s="1" t="s">
        <v>27</v>
      </c>
      <c r="E1408" s="1">
        <v>10019.47</v>
      </c>
      <c r="F1408" s="1">
        <v>3.0</v>
      </c>
      <c r="G1408" s="1">
        <v>32.0</v>
      </c>
      <c r="H1408" s="1">
        <v>8.0</v>
      </c>
      <c r="I1408" s="1" t="s">
        <v>22</v>
      </c>
      <c r="J1408" s="1">
        <v>0.171</v>
      </c>
      <c r="K1408" s="1">
        <v>0.627</v>
      </c>
      <c r="L1408" s="6" t="str">
        <f>if(J1408&gt;QUARTILE!$B$3, "TOP", if(J1408&lt;QUARTILE!$B$4, "BOTTOM", 0))</f>
        <v>BOTTOM</v>
      </c>
      <c r="M1408" s="6">
        <f t="shared" si="1"/>
        <v>2</v>
      </c>
      <c r="N1408" s="6" t="str">
        <f t="shared" si="2"/>
        <v>Baby Boomer</v>
      </c>
      <c r="O1408" s="6" t="str">
        <f t="shared" si="3"/>
        <v>Low Income</v>
      </c>
    </row>
    <row r="1409" hidden="1">
      <c r="A1409" s="1">
        <v>101407.0</v>
      </c>
      <c r="B1409" s="1">
        <v>22.0</v>
      </c>
      <c r="C1409" s="1">
        <v>12000.0</v>
      </c>
      <c r="D1409" s="1" t="s">
        <v>27</v>
      </c>
      <c r="E1409" s="1">
        <v>15515.25</v>
      </c>
      <c r="F1409" s="1">
        <v>1.0</v>
      </c>
      <c r="G1409" s="1">
        <v>24.0</v>
      </c>
      <c r="H1409" s="1">
        <v>13.0</v>
      </c>
      <c r="I1409" s="1" t="s">
        <v>22</v>
      </c>
      <c r="J1409" s="1">
        <v>0.348</v>
      </c>
      <c r="K1409" s="1">
        <v>0.026</v>
      </c>
      <c r="L1409" s="6">
        <f>if(J1409&gt;QUARTILE!$B$3, "TOP", if(J1409&lt;QUARTILE!$B$4, "BOTTOM", 0))</f>
        <v>0</v>
      </c>
      <c r="M1409" s="6">
        <f t="shared" si="1"/>
        <v>2</v>
      </c>
      <c r="N1409" s="6" t="str">
        <f t="shared" si="2"/>
        <v>Millenial</v>
      </c>
      <c r="O1409" s="6" t="str">
        <f t="shared" si="3"/>
        <v>Low Income</v>
      </c>
    </row>
    <row r="1410" hidden="1">
      <c r="A1410" s="1">
        <v>101408.0</v>
      </c>
      <c r="B1410" s="1">
        <v>79.0</v>
      </c>
      <c r="C1410" s="1">
        <v>30000.0</v>
      </c>
      <c r="D1410" s="1" t="s">
        <v>31</v>
      </c>
      <c r="E1410" s="1">
        <v>1825.3</v>
      </c>
      <c r="F1410" s="1">
        <v>5.0</v>
      </c>
      <c r="G1410" s="1">
        <v>17.0</v>
      </c>
      <c r="H1410" s="1">
        <v>10.0</v>
      </c>
      <c r="I1410" s="1" t="s">
        <v>22</v>
      </c>
      <c r="J1410" s="1">
        <v>0.884</v>
      </c>
      <c r="K1410" s="1">
        <v>0.805</v>
      </c>
      <c r="L1410" s="6" t="str">
        <f>if(J1410&gt;QUARTILE!$B$3, "TOP", if(J1410&lt;QUARTILE!$B$4, "BOTTOM", 0))</f>
        <v>TOP</v>
      </c>
      <c r="M1410" s="6">
        <f t="shared" si="1"/>
        <v>2</v>
      </c>
      <c r="N1410" s="6" t="str">
        <f t="shared" si="2"/>
        <v>Baby Boomer</v>
      </c>
      <c r="O1410" s="6" t="str">
        <f t="shared" si="3"/>
        <v>Low Income</v>
      </c>
    </row>
    <row r="1411" hidden="1">
      <c r="A1411" s="1">
        <v>101409.0</v>
      </c>
      <c r="B1411" s="1">
        <v>77.0</v>
      </c>
      <c r="C1411" s="1">
        <v>48000.0</v>
      </c>
      <c r="D1411" s="1" t="s">
        <v>27</v>
      </c>
      <c r="E1411" s="1">
        <v>26849.17</v>
      </c>
      <c r="F1411" s="1">
        <v>2.0</v>
      </c>
      <c r="G1411" s="1">
        <v>18.0</v>
      </c>
      <c r="H1411" s="1">
        <v>5.0</v>
      </c>
      <c r="I1411" s="1" t="s">
        <v>22</v>
      </c>
      <c r="J1411" s="1">
        <v>0.643</v>
      </c>
      <c r="K1411" s="1">
        <v>0.113</v>
      </c>
      <c r="L1411" s="6">
        <f>if(J1411&gt;QUARTILE!$B$3, "TOP", if(J1411&lt;QUARTILE!$B$4, "BOTTOM", 0))</f>
        <v>0</v>
      </c>
      <c r="M1411" s="6">
        <f t="shared" si="1"/>
        <v>2</v>
      </c>
      <c r="N1411" s="6" t="str">
        <f t="shared" si="2"/>
        <v>Baby Boomer</v>
      </c>
      <c r="O1411" s="6" t="str">
        <f t="shared" si="3"/>
        <v>Medium Income</v>
      </c>
    </row>
    <row r="1412" hidden="1">
      <c r="A1412" s="1">
        <v>101410.0</v>
      </c>
      <c r="B1412" s="1">
        <v>61.0</v>
      </c>
      <c r="C1412" s="1">
        <v>36000.0</v>
      </c>
      <c r="D1412" s="1" t="s">
        <v>23</v>
      </c>
      <c r="E1412" s="1">
        <v>10273.58</v>
      </c>
      <c r="F1412" s="1">
        <v>1.0</v>
      </c>
      <c r="G1412" s="1">
        <v>17.0</v>
      </c>
      <c r="H1412" s="1">
        <v>1.0</v>
      </c>
      <c r="I1412" s="1" t="s">
        <v>22</v>
      </c>
      <c r="J1412" s="1">
        <v>0.06</v>
      </c>
      <c r="K1412" s="1">
        <v>0.284</v>
      </c>
      <c r="L1412" s="6" t="str">
        <f>if(J1412&gt;QUARTILE!$B$3, "TOP", if(J1412&lt;QUARTILE!$B$4, "BOTTOM", 0))</f>
        <v>BOTTOM</v>
      </c>
      <c r="M1412" s="6">
        <f t="shared" si="1"/>
        <v>2</v>
      </c>
      <c r="N1412" s="6" t="str">
        <f t="shared" si="2"/>
        <v>Baby Boomer</v>
      </c>
      <c r="O1412" s="6" t="str">
        <f t="shared" si="3"/>
        <v>Low Income</v>
      </c>
    </row>
    <row r="1413" hidden="1">
      <c r="A1413" s="1">
        <v>101411.0</v>
      </c>
      <c r="B1413" s="1">
        <v>67.0</v>
      </c>
      <c r="C1413" s="1">
        <v>18000.0</v>
      </c>
      <c r="D1413" s="1" t="s">
        <v>24</v>
      </c>
      <c r="E1413" s="1">
        <v>13093.81</v>
      </c>
      <c r="F1413" s="1">
        <v>2.0</v>
      </c>
      <c r="G1413" s="1">
        <v>10.0</v>
      </c>
      <c r="H1413" s="1">
        <v>3.0</v>
      </c>
      <c r="I1413" s="1" t="s">
        <v>22</v>
      </c>
      <c r="J1413" s="1">
        <v>0.967</v>
      </c>
      <c r="K1413" s="1">
        <v>0.817</v>
      </c>
      <c r="L1413" s="6" t="str">
        <f>if(J1413&gt;QUARTILE!$B$3, "TOP", if(J1413&lt;QUARTILE!$B$4, "BOTTOM", 0))</f>
        <v>TOP</v>
      </c>
      <c r="M1413" s="6">
        <f t="shared" si="1"/>
        <v>2</v>
      </c>
      <c r="N1413" s="6" t="str">
        <f t="shared" si="2"/>
        <v>Baby Boomer</v>
      </c>
      <c r="O1413" s="6" t="str">
        <f t="shared" si="3"/>
        <v>Low Income</v>
      </c>
    </row>
    <row r="1414" hidden="1">
      <c r="A1414" s="1">
        <v>101412.0</v>
      </c>
      <c r="B1414" s="1">
        <v>31.0</v>
      </c>
      <c r="C1414" s="1">
        <v>7000.0</v>
      </c>
      <c r="D1414" s="1" t="s">
        <v>27</v>
      </c>
      <c r="E1414" s="1">
        <v>73225.07</v>
      </c>
      <c r="F1414" s="1">
        <v>3.0</v>
      </c>
      <c r="G1414" s="1">
        <v>17.0</v>
      </c>
      <c r="H1414" s="1">
        <v>10.0</v>
      </c>
      <c r="I1414" s="1" t="s">
        <v>18</v>
      </c>
      <c r="J1414" s="1">
        <v>0.884</v>
      </c>
      <c r="K1414" s="1">
        <v>0.165</v>
      </c>
      <c r="L1414" s="6" t="str">
        <f>if(J1414&gt;QUARTILE!$B$3, "TOP", if(J1414&lt;QUARTILE!$B$4, "BOTTOM", 0))</f>
        <v>TOP</v>
      </c>
      <c r="M1414" s="6">
        <f t="shared" si="1"/>
        <v>1</v>
      </c>
      <c r="N1414" s="6" t="str">
        <f t="shared" si="2"/>
        <v>Gen X</v>
      </c>
      <c r="O1414" s="6" t="str">
        <f t="shared" si="3"/>
        <v>Low Income</v>
      </c>
    </row>
    <row r="1415" hidden="1">
      <c r="A1415" s="1">
        <v>101413.0</v>
      </c>
      <c r="B1415" s="1">
        <v>70.0</v>
      </c>
      <c r="C1415" s="1">
        <v>37000.0</v>
      </c>
      <c r="D1415" s="1" t="s">
        <v>23</v>
      </c>
      <c r="E1415" s="1">
        <v>8443.08</v>
      </c>
      <c r="F1415" s="1">
        <v>4.0</v>
      </c>
      <c r="G1415" s="1">
        <v>15.0</v>
      </c>
      <c r="H1415" s="1">
        <v>2.0</v>
      </c>
      <c r="I1415" s="1" t="s">
        <v>22</v>
      </c>
      <c r="J1415" s="1">
        <v>1.0</v>
      </c>
      <c r="K1415" s="1">
        <v>0.208</v>
      </c>
      <c r="L1415" s="6" t="str">
        <f>if(J1415&gt;QUARTILE!$B$3, "TOP", if(J1415&lt;QUARTILE!$B$4, "BOTTOM", 0))</f>
        <v>TOP</v>
      </c>
      <c r="M1415" s="6">
        <f t="shared" si="1"/>
        <v>2</v>
      </c>
      <c r="N1415" s="6" t="str">
        <f t="shared" si="2"/>
        <v>Baby Boomer</v>
      </c>
      <c r="O1415" s="6" t="str">
        <f t="shared" si="3"/>
        <v>Low Income</v>
      </c>
    </row>
    <row r="1416" hidden="1">
      <c r="A1416" s="1">
        <v>101414.0</v>
      </c>
      <c r="B1416" s="1">
        <v>73.0</v>
      </c>
      <c r="C1416" s="1">
        <v>18000.0</v>
      </c>
      <c r="D1416" s="1" t="s">
        <v>27</v>
      </c>
      <c r="E1416" s="1">
        <v>20894.93</v>
      </c>
      <c r="F1416" s="1">
        <v>1.0</v>
      </c>
      <c r="G1416" s="1">
        <v>16.0</v>
      </c>
      <c r="H1416" s="1">
        <v>5.0</v>
      </c>
      <c r="I1416" s="1" t="s">
        <v>22</v>
      </c>
      <c r="J1416" s="1">
        <v>0.763</v>
      </c>
      <c r="K1416" s="1">
        <v>0.603</v>
      </c>
      <c r="L1416" s="6">
        <f>if(J1416&gt;QUARTILE!$B$3, "TOP", if(J1416&lt;QUARTILE!$B$4, "BOTTOM", 0))</f>
        <v>0</v>
      </c>
      <c r="M1416" s="6">
        <f t="shared" si="1"/>
        <v>2</v>
      </c>
      <c r="N1416" s="6" t="str">
        <f t="shared" si="2"/>
        <v>Baby Boomer</v>
      </c>
      <c r="O1416" s="6" t="str">
        <f t="shared" si="3"/>
        <v>Low Income</v>
      </c>
    </row>
    <row r="1417" hidden="1">
      <c r="A1417" s="1">
        <v>101415.0</v>
      </c>
      <c r="B1417" s="1">
        <v>28.0</v>
      </c>
      <c r="C1417" s="1">
        <v>23000.0</v>
      </c>
      <c r="D1417" s="1" t="s">
        <v>21</v>
      </c>
      <c r="E1417" s="1">
        <v>9968.2</v>
      </c>
      <c r="F1417" s="1">
        <v>2.0</v>
      </c>
      <c r="G1417" s="1">
        <v>24.0</v>
      </c>
      <c r="H1417" s="1">
        <v>16.0</v>
      </c>
      <c r="I1417" s="1" t="s">
        <v>18</v>
      </c>
      <c r="J1417" s="1">
        <v>0.765</v>
      </c>
      <c r="K1417" s="1">
        <v>0.903</v>
      </c>
      <c r="L1417" s="6">
        <f>if(J1417&gt;QUARTILE!$B$3, "TOP", if(J1417&lt;QUARTILE!$B$4, "BOTTOM", 0))</f>
        <v>0</v>
      </c>
      <c r="M1417" s="6">
        <f t="shared" si="1"/>
        <v>1</v>
      </c>
      <c r="N1417" s="6" t="str">
        <f t="shared" si="2"/>
        <v>Millenial</v>
      </c>
      <c r="O1417" s="6" t="str">
        <f t="shared" si="3"/>
        <v>Low Income</v>
      </c>
    </row>
    <row r="1418" hidden="1">
      <c r="A1418" s="1">
        <v>101416.0</v>
      </c>
      <c r="B1418" s="1">
        <v>26.0</v>
      </c>
      <c r="C1418" s="1">
        <v>20000.0</v>
      </c>
      <c r="D1418" s="1" t="s">
        <v>25</v>
      </c>
      <c r="E1418" s="1">
        <v>44939.74</v>
      </c>
      <c r="F1418" s="1">
        <v>1.0</v>
      </c>
      <c r="G1418" s="1">
        <v>15.0</v>
      </c>
      <c r="H1418" s="1">
        <v>17.0</v>
      </c>
      <c r="I1418" s="1" t="s">
        <v>22</v>
      </c>
      <c r="J1418" s="1">
        <v>0.849</v>
      </c>
      <c r="K1418" s="1">
        <v>0.114</v>
      </c>
      <c r="L1418" s="6" t="str">
        <f>if(J1418&gt;QUARTILE!$B$3, "TOP", if(J1418&lt;QUARTILE!$B$4, "BOTTOM", 0))</f>
        <v>TOP</v>
      </c>
      <c r="M1418" s="6">
        <f t="shared" si="1"/>
        <v>2</v>
      </c>
      <c r="N1418" s="6" t="str">
        <f t="shared" si="2"/>
        <v>Millenial</v>
      </c>
      <c r="O1418" s="6" t="str">
        <f t="shared" si="3"/>
        <v>Low Income</v>
      </c>
    </row>
    <row r="1419" hidden="1">
      <c r="A1419" s="1">
        <v>101417.0</v>
      </c>
      <c r="B1419" s="1">
        <v>51.0</v>
      </c>
      <c r="C1419" s="1">
        <v>10000.0</v>
      </c>
      <c r="D1419" s="1" t="s">
        <v>25</v>
      </c>
      <c r="E1419" s="1">
        <v>37514.51</v>
      </c>
      <c r="F1419" s="1">
        <v>3.0</v>
      </c>
      <c r="G1419" s="1">
        <v>25.0</v>
      </c>
      <c r="H1419" s="1">
        <v>6.0</v>
      </c>
      <c r="I1419" s="1" t="s">
        <v>18</v>
      </c>
      <c r="J1419" s="1">
        <v>0.573</v>
      </c>
      <c r="K1419" s="1">
        <v>0.521</v>
      </c>
      <c r="L1419" s="6">
        <f>if(J1419&gt;QUARTILE!$B$3, "TOP", if(J1419&lt;QUARTILE!$B$4, "BOTTOM", 0))</f>
        <v>0</v>
      </c>
      <c r="M1419" s="6">
        <f t="shared" si="1"/>
        <v>1</v>
      </c>
      <c r="N1419" s="6" t="str">
        <f t="shared" si="2"/>
        <v>Gen X</v>
      </c>
      <c r="O1419" s="6" t="str">
        <f t="shared" si="3"/>
        <v>Low Income</v>
      </c>
    </row>
    <row r="1420" hidden="1">
      <c r="A1420" s="1">
        <v>101418.0</v>
      </c>
      <c r="B1420" s="1">
        <v>29.0</v>
      </c>
      <c r="C1420" s="1">
        <v>27000.0</v>
      </c>
      <c r="D1420" s="1" t="s">
        <v>17</v>
      </c>
      <c r="E1420" s="1">
        <v>5531.53</v>
      </c>
      <c r="F1420" s="1">
        <v>3.0</v>
      </c>
      <c r="G1420" s="1">
        <v>20.0</v>
      </c>
      <c r="H1420" s="1">
        <v>17.0</v>
      </c>
      <c r="I1420" s="1" t="s">
        <v>18</v>
      </c>
      <c r="J1420" s="1">
        <v>0.315</v>
      </c>
      <c r="K1420" s="1">
        <v>0.6</v>
      </c>
      <c r="L1420" s="6">
        <f>if(J1420&gt;QUARTILE!$B$3, "TOP", if(J1420&lt;QUARTILE!$B$4, "BOTTOM", 0))</f>
        <v>0</v>
      </c>
      <c r="M1420" s="6">
        <f t="shared" si="1"/>
        <v>1</v>
      </c>
      <c r="N1420" s="6" t="str">
        <f t="shared" si="2"/>
        <v>Millenial</v>
      </c>
      <c r="O1420" s="6" t="str">
        <f t="shared" si="3"/>
        <v>Low Income</v>
      </c>
    </row>
    <row r="1421" hidden="1">
      <c r="A1421" s="1">
        <v>101419.0</v>
      </c>
      <c r="B1421" s="1">
        <v>52.0</v>
      </c>
      <c r="C1421" s="1">
        <v>25000.0</v>
      </c>
      <c r="D1421" s="1" t="s">
        <v>17</v>
      </c>
      <c r="E1421" s="1">
        <v>23536.6</v>
      </c>
      <c r="F1421" s="1">
        <v>2.0</v>
      </c>
      <c r="G1421" s="1">
        <v>21.0</v>
      </c>
      <c r="H1421" s="1">
        <v>5.0</v>
      </c>
      <c r="I1421" s="1" t="s">
        <v>22</v>
      </c>
      <c r="J1421" s="1">
        <v>0.525</v>
      </c>
      <c r="K1421" s="1">
        <v>0.66</v>
      </c>
      <c r="L1421" s="6">
        <f>if(J1421&gt;QUARTILE!$B$3, "TOP", if(J1421&lt;QUARTILE!$B$4, "BOTTOM", 0))</f>
        <v>0</v>
      </c>
      <c r="M1421" s="6">
        <f t="shared" si="1"/>
        <v>2</v>
      </c>
      <c r="N1421" s="6" t="str">
        <f t="shared" si="2"/>
        <v>Gen X</v>
      </c>
      <c r="O1421" s="6" t="str">
        <f t="shared" si="3"/>
        <v>Low Income</v>
      </c>
    </row>
    <row r="1422" hidden="1">
      <c r="A1422" s="1">
        <v>101420.0</v>
      </c>
      <c r="B1422" s="1">
        <v>52.0</v>
      </c>
      <c r="C1422" s="1">
        <v>17000.0</v>
      </c>
      <c r="D1422" s="1" t="s">
        <v>25</v>
      </c>
      <c r="E1422" s="1">
        <v>1347.85</v>
      </c>
      <c r="F1422" s="1">
        <v>5.0</v>
      </c>
      <c r="G1422" s="1">
        <v>20.0</v>
      </c>
      <c r="H1422" s="1">
        <v>6.0</v>
      </c>
      <c r="I1422" s="1" t="s">
        <v>22</v>
      </c>
      <c r="J1422" s="1">
        <v>0.228</v>
      </c>
      <c r="K1422" s="1">
        <v>0.897</v>
      </c>
      <c r="L1422" s="6" t="str">
        <f>if(J1422&gt;QUARTILE!$B$3, "TOP", if(J1422&lt;QUARTILE!$B$4, "BOTTOM", 0))</f>
        <v>BOTTOM</v>
      </c>
      <c r="M1422" s="6">
        <f t="shared" si="1"/>
        <v>2</v>
      </c>
      <c r="N1422" s="6" t="str">
        <f t="shared" si="2"/>
        <v>Gen X</v>
      </c>
      <c r="O1422" s="6" t="str">
        <f t="shared" si="3"/>
        <v>Low Income</v>
      </c>
    </row>
    <row r="1423" hidden="1">
      <c r="A1423" s="1">
        <v>101421.0</v>
      </c>
      <c r="B1423" s="1">
        <v>18.0</v>
      </c>
      <c r="C1423" s="1">
        <v>29000.0</v>
      </c>
      <c r="D1423" s="1" t="s">
        <v>23</v>
      </c>
      <c r="E1423" s="1">
        <v>66037.21</v>
      </c>
      <c r="F1423" s="1">
        <v>1.0</v>
      </c>
      <c r="G1423" s="1">
        <v>23.0</v>
      </c>
      <c r="H1423" s="1">
        <v>14.0</v>
      </c>
      <c r="I1423" s="1" t="s">
        <v>18</v>
      </c>
      <c r="J1423" s="1">
        <v>0.872</v>
      </c>
      <c r="K1423" s="1">
        <v>0.066</v>
      </c>
      <c r="L1423" s="6" t="str">
        <f>if(J1423&gt;QUARTILE!$B$3, "TOP", if(J1423&lt;QUARTILE!$B$4, "BOTTOM", 0))</f>
        <v>TOP</v>
      </c>
      <c r="M1423" s="6">
        <f t="shared" si="1"/>
        <v>1</v>
      </c>
      <c r="N1423" s="6" t="str">
        <f t="shared" si="2"/>
        <v>Millenial</v>
      </c>
      <c r="O1423" s="6" t="str">
        <f t="shared" si="3"/>
        <v>Low Income</v>
      </c>
    </row>
    <row r="1424" hidden="1">
      <c r="A1424" s="1">
        <v>101422.0</v>
      </c>
      <c r="B1424" s="1">
        <v>57.0</v>
      </c>
      <c r="C1424" s="1">
        <v>10000.0</v>
      </c>
      <c r="D1424" s="1" t="s">
        <v>23</v>
      </c>
      <c r="E1424" s="1">
        <v>8584.61</v>
      </c>
      <c r="F1424" s="1">
        <v>1.0</v>
      </c>
      <c r="G1424" s="1">
        <v>22.0</v>
      </c>
      <c r="H1424" s="1">
        <v>5.0</v>
      </c>
      <c r="I1424" s="1" t="s">
        <v>22</v>
      </c>
      <c r="J1424" s="1">
        <v>1.0</v>
      </c>
      <c r="K1424" s="1">
        <v>0.654</v>
      </c>
      <c r="L1424" s="6" t="str">
        <f>if(J1424&gt;QUARTILE!$B$3, "TOP", if(J1424&lt;QUARTILE!$B$4, "BOTTOM", 0))</f>
        <v>TOP</v>
      </c>
      <c r="M1424" s="6">
        <f t="shared" si="1"/>
        <v>2</v>
      </c>
      <c r="N1424" s="6" t="str">
        <f t="shared" si="2"/>
        <v>Gen X</v>
      </c>
      <c r="O1424" s="6" t="str">
        <f t="shared" si="3"/>
        <v>Low Income</v>
      </c>
    </row>
    <row r="1425" hidden="1">
      <c r="A1425" s="1">
        <v>101423.0</v>
      </c>
      <c r="B1425" s="1">
        <v>39.0</v>
      </c>
      <c r="C1425" s="1">
        <v>19000.0</v>
      </c>
      <c r="D1425" s="1" t="s">
        <v>27</v>
      </c>
      <c r="E1425" s="1">
        <v>35657.12</v>
      </c>
      <c r="F1425" s="1">
        <v>3.0</v>
      </c>
      <c r="G1425" s="1">
        <v>22.0</v>
      </c>
      <c r="H1425" s="1">
        <v>10.0</v>
      </c>
      <c r="I1425" s="1" t="s">
        <v>18</v>
      </c>
      <c r="J1425" s="1">
        <v>0.701</v>
      </c>
      <c r="K1425" s="1">
        <v>0.082</v>
      </c>
      <c r="L1425" s="6">
        <f>if(J1425&gt;QUARTILE!$B$3, "TOP", if(J1425&lt;QUARTILE!$B$4, "BOTTOM", 0))</f>
        <v>0</v>
      </c>
      <c r="M1425" s="6">
        <f t="shared" si="1"/>
        <v>1</v>
      </c>
      <c r="N1425" s="6" t="str">
        <f t="shared" si="2"/>
        <v>Gen X</v>
      </c>
      <c r="O1425" s="6" t="str">
        <f t="shared" si="3"/>
        <v>Low Income</v>
      </c>
    </row>
    <row r="1426" hidden="1">
      <c r="A1426" s="1">
        <v>101424.0</v>
      </c>
      <c r="B1426" s="1">
        <v>77.0</v>
      </c>
      <c r="C1426" s="1">
        <v>22000.0</v>
      </c>
      <c r="D1426" s="1" t="s">
        <v>17</v>
      </c>
      <c r="E1426" s="1">
        <v>7667.17</v>
      </c>
      <c r="F1426" s="1">
        <v>1.0</v>
      </c>
      <c r="G1426" s="1">
        <v>18.0</v>
      </c>
      <c r="H1426" s="1">
        <v>4.0</v>
      </c>
      <c r="I1426" s="1" t="s">
        <v>22</v>
      </c>
      <c r="J1426" s="1">
        <v>0.856</v>
      </c>
      <c r="K1426" s="1">
        <v>0.314</v>
      </c>
      <c r="L1426" s="6" t="str">
        <f>if(J1426&gt;QUARTILE!$B$3, "TOP", if(J1426&lt;QUARTILE!$B$4, "BOTTOM", 0))</f>
        <v>TOP</v>
      </c>
      <c r="M1426" s="6">
        <f t="shared" si="1"/>
        <v>2</v>
      </c>
      <c r="N1426" s="6" t="str">
        <f t="shared" si="2"/>
        <v>Baby Boomer</v>
      </c>
      <c r="O1426" s="6" t="str">
        <f t="shared" si="3"/>
        <v>Low Income</v>
      </c>
    </row>
    <row r="1427" hidden="1">
      <c r="A1427" s="1">
        <v>101425.0</v>
      </c>
      <c r="B1427" s="1">
        <v>46.0</v>
      </c>
      <c r="C1427" s="1">
        <v>8000.0</v>
      </c>
      <c r="D1427" s="1" t="s">
        <v>23</v>
      </c>
      <c r="E1427" s="1">
        <v>20035.38</v>
      </c>
      <c r="F1427" s="1">
        <v>2.0</v>
      </c>
      <c r="G1427" s="1">
        <v>21.0</v>
      </c>
      <c r="H1427" s="1">
        <v>16.0</v>
      </c>
      <c r="I1427" s="1" t="s">
        <v>18</v>
      </c>
      <c r="J1427" s="1">
        <v>0.222</v>
      </c>
      <c r="K1427" s="1">
        <v>0.39</v>
      </c>
      <c r="L1427" s="6" t="str">
        <f>if(J1427&gt;QUARTILE!$B$3, "TOP", if(J1427&lt;QUARTILE!$B$4, "BOTTOM", 0))</f>
        <v>BOTTOM</v>
      </c>
      <c r="M1427" s="6">
        <f t="shared" si="1"/>
        <v>1</v>
      </c>
      <c r="N1427" s="6" t="str">
        <f t="shared" si="2"/>
        <v>Gen X</v>
      </c>
      <c r="O1427" s="6" t="str">
        <f t="shared" si="3"/>
        <v>Low Income</v>
      </c>
    </row>
    <row r="1428" hidden="1">
      <c r="A1428" s="1">
        <v>101426.0</v>
      </c>
      <c r="B1428" s="1">
        <v>25.0</v>
      </c>
      <c r="C1428" s="1">
        <v>21000.0</v>
      </c>
      <c r="D1428" s="1" t="s">
        <v>25</v>
      </c>
      <c r="E1428" s="1">
        <v>82198.25</v>
      </c>
      <c r="F1428" s="1">
        <v>4.0</v>
      </c>
      <c r="G1428" s="1">
        <v>22.0</v>
      </c>
      <c r="H1428" s="1">
        <v>21.0</v>
      </c>
      <c r="I1428" s="1" t="s">
        <v>26</v>
      </c>
      <c r="J1428" s="1">
        <v>1.0</v>
      </c>
      <c r="K1428" s="1">
        <v>0.585</v>
      </c>
      <c r="L1428" s="6" t="str">
        <f>if(J1428&gt;QUARTILE!$B$3, "TOP", if(J1428&lt;QUARTILE!$B$4, "BOTTOM", 0))</f>
        <v>TOP</v>
      </c>
      <c r="M1428" s="6">
        <f t="shared" si="1"/>
        <v>3</v>
      </c>
      <c r="N1428" s="6" t="str">
        <f t="shared" si="2"/>
        <v>Millenial</v>
      </c>
      <c r="O1428" s="6" t="str">
        <f t="shared" si="3"/>
        <v>Low Income</v>
      </c>
    </row>
    <row r="1429" hidden="1">
      <c r="A1429" s="1">
        <v>101427.0</v>
      </c>
      <c r="B1429" s="1">
        <v>28.0</v>
      </c>
      <c r="C1429" s="1">
        <v>34000.0</v>
      </c>
      <c r="D1429" s="1" t="s">
        <v>23</v>
      </c>
      <c r="E1429" s="1">
        <v>41870.79</v>
      </c>
      <c r="F1429" s="1">
        <v>3.0</v>
      </c>
      <c r="G1429" s="1">
        <v>19.0</v>
      </c>
      <c r="H1429" s="1">
        <v>20.0</v>
      </c>
      <c r="I1429" s="1" t="s">
        <v>22</v>
      </c>
      <c r="J1429" s="1">
        <v>1.0</v>
      </c>
      <c r="K1429" s="1">
        <v>0.0</v>
      </c>
      <c r="L1429" s="6" t="str">
        <f>if(J1429&gt;QUARTILE!$B$3, "TOP", if(J1429&lt;QUARTILE!$B$4, "BOTTOM", 0))</f>
        <v>TOP</v>
      </c>
      <c r="M1429" s="6">
        <f t="shared" si="1"/>
        <v>2</v>
      </c>
      <c r="N1429" s="6" t="str">
        <f t="shared" si="2"/>
        <v>Millenial</v>
      </c>
      <c r="O1429" s="6" t="str">
        <f t="shared" si="3"/>
        <v>Low Income</v>
      </c>
    </row>
    <row r="1430" hidden="1">
      <c r="A1430" s="1">
        <v>101428.0</v>
      </c>
      <c r="B1430" s="1">
        <v>58.0</v>
      </c>
      <c r="C1430" s="1">
        <v>18000.0</v>
      </c>
      <c r="D1430" s="1" t="s">
        <v>27</v>
      </c>
      <c r="E1430" s="1">
        <v>3495.78</v>
      </c>
      <c r="F1430" s="1">
        <v>4.0</v>
      </c>
      <c r="G1430" s="1">
        <v>18.0</v>
      </c>
      <c r="H1430" s="1">
        <v>8.0</v>
      </c>
      <c r="I1430" s="1" t="s">
        <v>22</v>
      </c>
      <c r="J1430" s="1">
        <v>0.839</v>
      </c>
      <c r="K1430" s="1">
        <v>0.684</v>
      </c>
      <c r="L1430" s="6" t="str">
        <f>if(J1430&gt;QUARTILE!$B$3, "TOP", if(J1430&lt;QUARTILE!$B$4, "BOTTOM", 0))</f>
        <v>TOP</v>
      </c>
      <c r="M1430" s="6">
        <f t="shared" si="1"/>
        <v>2</v>
      </c>
      <c r="N1430" s="6" t="str">
        <f t="shared" si="2"/>
        <v>Gen X</v>
      </c>
      <c r="O1430" s="6" t="str">
        <f t="shared" si="3"/>
        <v>Low Income</v>
      </c>
    </row>
    <row r="1431" hidden="1">
      <c r="A1431" s="1">
        <v>101429.0</v>
      </c>
      <c r="B1431" s="1">
        <v>54.0</v>
      </c>
      <c r="C1431" s="1">
        <v>22000.0</v>
      </c>
      <c r="D1431" s="1" t="s">
        <v>23</v>
      </c>
      <c r="E1431" s="1">
        <v>15858.84</v>
      </c>
      <c r="F1431" s="1">
        <v>1.0</v>
      </c>
      <c r="G1431" s="1">
        <v>17.0</v>
      </c>
      <c r="H1431" s="1">
        <v>8.0</v>
      </c>
      <c r="I1431" s="1" t="s">
        <v>22</v>
      </c>
      <c r="J1431" s="1">
        <v>0.677</v>
      </c>
      <c r="K1431" s="1">
        <v>0.913</v>
      </c>
      <c r="L1431" s="6">
        <f>if(J1431&gt;QUARTILE!$B$3, "TOP", if(J1431&lt;QUARTILE!$B$4, "BOTTOM", 0))</f>
        <v>0</v>
      </c>
      <c r="M1431" s="6">
        <f t="shared" si="1"/>
        <v>2</v>
      </c>
      <c r="N1431" s="6" t="str">
        <f t="shared" si="2"/>
        <v>Gen X</v>
      </c>
      <c r="O1431" s="6" t="str">
        <f t="shared" si="3"/>
        <v>Low Income</v>
      </c>
    </row>
    <row r="1432" hidden="1">
      <c r="A1432" s="1">
        <v>101430.0</v>
      </c>
      <c r="B1432" s="1">
        <v>31.0</v>
      </c>
      <c r="C1432" s="1">
        <v>31000.0</v>
      </c>
      <c r="D1432" s="1" t="s">
        <v>23</v>
      </c>
      <c r="E1432" s="1">
        <v>8570.53</v>
      </c>
      <c r="F1432" s="1">
        <v>5.0</v>
      </c>
      <c r="G1432" s="1">
        <v>14.0</v>
      </c>
      <c r="H1432" s="1">
        <v>8.0</v>
      </c>
      <c r="I1432" s="1" t="s">
        <v>22</v>
      </c>
      <c r="J1432" s="1">
        <v>0.976</v>
      </c>
      <c r="K1432" s="1">
        <v>0.029</v>
      </c>
      <c r="L1432" s="6" t="str">
        <f>if(J1432&gt;QUARTILE!$B$3, "TOP", if(J1432&lt;QUARTILE!$B$4, "BOTTOM", 0))</f>
        <v>TOP</v>
      </c>
      <c r="M1432" s="6">
        <f t="shared" si="1"/>
        <v>2</v>
      </c>
      <c r="N1432" s="6" t="str">
        <f t="shared" si="2"/>
        <v>Gen X</v>
      </c>
      <c r="O1432" s="6" t="str">
        <f t="shared" si="3"/>
        <v>Low Income</v>
      </c>
    </row>
    <row r="1433" hidden="1">
      <c r="A1433" s="1">
        <v>101431.0</v>
      </c>
      <c r="B1433" s="1">
        <v>77.0</v>
      </c>
      <c r="C1433" s="1">
        <v>17000.0</v>
      </c>
      <c r="D1433" s="1" t="s">
        <v>23</v>
      </c>
      <c r="E1433" s="1">
        <v>11395.2</v>
      </c>
      <c r="F1433" s="1">
        <v>2.0</v>
      </c>
      <c r="G1433" s="1">
        <v>18.0</v>
      </c>
      <c r="H1433" s="1">
        <v>4.0</v>
      </c>
      <c r="I1433" s="1" t="s">
        <v>22</v>
      </c>
      <c r="J1433" s="1">
        <v>1.0</v>
      </c>
      <c r="K1433" s="1">
        <v>0.791</v>
      </c>
      <c r="L1433" s="6" t="str">
        <f>if(J1433&gt;QUARTILE!$B$3, "TOP", if(J1433&lt;QUARTILE!$B$4, "BOTTOM", 0))</f>
        <v>TOP</v>
      </c>
      <c r="M1433" s="6">
        <f t="shared" si="1"/>
        <v>2</v>
      </c>
      <c r="N1433" s="6" t="str">
        <f t="shared" si="2"/>
        <v>Baby Boomer</v>
      </c>
      <c r="O1433" s="6" t="str">
        <f t="shared" si="3"/>
        <v>Low Income</v>
      </c>
    </row>
    <row r="1434" hidden="1">
      <c r="A1434" s="1">
        <v>101432.0</v>
      </c>
      <c r="B1434" s="1">
        <v>47.0</v>
      </c>
      <c r="C1434" s="1">
        <v>18000.0</v>
      </c>
      <c r="D1434" s="1" t="s">
        <v>27</v>
      </c>
      <c r="E1434" s="1">
        <v>8164.87</v>
      </c>
      <c r="F1434" s="1">
        <v>1.0</v>
      </c>
      <c r="G1434" s="1">
        <v>21.0</v>
      </c>
      <c r="H1434" s="1">
        <v>12.0</v>
      </c>
      <c r="I1434" s="1" t="s">
        <v>22</v>
      </c>
      <c r="J1434" s="1">
        <v>0.815</v>
      </c>
      <c r="K1434" s="1">
        <v>0.108</v>
      </c>
      <c r="L1434" s="6">
        <f>if(J1434&gt;QUARTILE!$B$3, "TOP", if(J1434&lt;QUARTILE!$B$4, "BOTTOM", 0))</f>
        <v>0</v>
      </c>
      <c r="M1434" s="6">
        <f t="shared" si="1"/>
        <v>2</v>
      </c>
      <c r="N1434" s="6" t="str">
        <f t="shared" si="2"/>
        <v>Gen X</v>
      </c>
      <c r="O1434" s="6" t="str">
        <f t="shared" si="3"/>
        <v>Low Income</v>
      </c>
    </row>
    <row r="1435" hidden="1">
      <c r="A1435" s="1">
        <v>101433.0</v>
      </c>
      <c r="B1435" s="1">
        <v>52.0</v>
      </c>
      <c r="C1435" s="1">
        <v>11000.0</v>
      </c>
      <c r="D1435" s="1" t="s">
        <v>25</v>
      </c>
      <c r="E1435" s="1">
        <v>8188.24</v>
      </c>
      <c r="F1435" s="1">
        <v>2.0</v>
      </c>
      <c r="G1435" s="1">
        <v>16.0</v>
      </c>
      <c r="H1435" s="1">
        <v>4.0</v>
      </c>
      <c r="I1435" s="1" t="s">
        <v>22</v>
      </c>
      <c r="J1435" s="1">
        <v>0.597</v>
      </c>
      <c r="K1435" s="1">
        <v>0.963</v>
      </c>
      <c r="L1435" s="6">
        <f>if(J1435&gt;QUARTILE!$B$3, "TOP", if(J1435&lt;QUARTILE!$B$4, "BOTTOM", 0))</f>
        <v>0</v>
      </c>
      <c r="M1435" s="6">
        <f t="shared" si="1"/>
        <v>2</v>
      </c>
      <c r="N1435" s="6" t="str">
        <f t="shared" si="2"/>
        <v>Gen X</v>
      </c>
      <c r="O1435" s="6" t="str">
        <f t="shared" si="3"/>
        <v>Low Income</v>
      </c>
    </row>
    <row r="1436" hidden="1">
      <c r="A1436" s="1">
        <v>101434.0</v>
      </c>
      <c r="B1436" s="1">
        <v>38.0</v>
      </c>
      <c r="C1436" s="1">
        <v>22000.0</v>
      </c>
      <c r="D1436" s="1" t="s">
        <v>23</v>
      </c>
      <c r="E1436" s="1">
        <v>15641.9</v>
      </c>
      <c r="F1436" s="1">
        <v>1.0</v>
      </c>
      <c r="G1436" s="1">
        <v>23.0</v>
      </c>
      <c r="H1436" s="1">
        <v>13.0</v>
      </c>
      <c r="I1436" s="1" t="s">
        <v>18</v>
      </c>
      <c r="J1436" s="1">
        <v>0.885</v>
      </c>
      <c r="K1436" s="1">
        <v>0.815</v>
      </c>
      <c r="L1436" s="6" t="str">
        <f>if(J1436&gt;QUARTILE!$B$3, "TOP", if(J1436&lt;QUARTILE!$B$4, "BOTTOM", 0))</f>
        <v>TOP</v>
      </c>
      <c r="M1436" s="6">
        <f t="shared" si="1"/>
        <v>1</v>
      </c>
      <c r="N1436" s="6" t="str">
        <f t="shared" si="2"/>
        <v>Gen X</v>
      </c>
      <c r="O1436" s="6" t="str">
        <f t="shared" si="3"/>
        <v>Low Income</v>
      </c>
    </row>
    <row r="1437" hidden="1">
      <c r="A1437" s="1">
        <v>101435.0</v>
      </c>
      <c r="B1437" s="1">
        <v>54.0</v>
      </c>
      <c r="C1437" s="1">
        <v>18000.0</v>
      </c>
      <c r="D1437" s="1" t="s">
        <v>21</v>
      </c>
      <c r="E1437" s="1">
        <v>4262.97</v>
      </c>
      <c r="F1437" s="1">
        <v>1.0</v>
      </c>
      <c r="G1437" s="1">
        <v>26.0</v>
      </c>
      <c r="H1437" s="1">
        <v>5.0</v>
      </c>
      <c r="I1437" s="1" t="s">
        <v>22</v>
      </c>
      <c r="J1437" s="1">
        <v>0.372</v>
      </c>
      <c r="K1437" s="1">
        <v>0.695</v>
      </c>
      <c r="L1437" s="6">
        <f>if(J1437&gt;QUARTILE!$B$3, "TOP", if(J1437&lt;QUARTILE!$B$4, "BOTTOM", 0))</f>
        <v>0</v>
      </c>
      <c r="M1437" s="6">
        <f t="shared" si="1"/>
        <v>2</v>
      </c>
      <c r="N1437" s="6" t="str">
        <f t="shared" si="2"/>
        <v>Gen X</v>
      </c>
      <c r="O1437" s="6" t="str">
        <f t="shared" si="3"/>
        <v>Low Income</v>
      </c>
    </row>
    <row r="1438" hidden="1">
      <c r="A1438" s="1">
        <v>101436.0</v>
      </c>
      <c r="B1438" s="1">
        <v>22.0</v>
      </c>
      <c r="C1438" s="1">
        <v>30000.0</v>
      </c>
      <c r="D1438" s="1" t="s">
        <v>23</v>
      </c>
      <c r="E1438" s="1">
        <v>15417.65</v>
      </c>
      <c r="F1438" s="1">
        <v>1.0</v>
      </c>
      <c r="G1438" s="1">
        <v>17.0</v>
      </c>
      <c r="H1438" s="1">
        <v>11.0</v>
      </c>
      <c r="I1438" s="1" t="s">
        <v>22</v>
      </c>
      <c r="J1438" s="1">
        <v>0.397</v>
      </c>
      <c r="K1438" s="1">
        <v>0.55</v>
      </c>
      <c r="L1438" s="6">
        <f>if(J1438&gt;QUARTILE!$B$3, "TOP", if(J1438&lt;QUARTILE!$B$4, "BOTTOM", 0))</f>
        <v>0</v>
      </c>
      <c r="M1438" s="6">
        <f t="shared" si="1"/>
        <v>2</v>
      </c>
      <c r="N1438" s="6" t="str">
        <f t="shared" si="2"/>
        <v>Millenial</v>
      </c>
      <c r="O1438" s="6" t="str">
        <f t="shared" si="3"/>
        <v>Low Income</v>
      </c>
    </row>
    <row r="1439" hidden="1">
      <c r="A1439" s="1">
        <v>101437.0</v>
      </c>
      <c r="B1439" s="1">
        <v>36.0</v>
      </c>
      <c r="C1439" s="1">
        <v>31000.0</v>
      </c>
      <c r="D1439" s="1" t="s">
        <v>25</v>
      </c>
      <c r="E1439" s="1">
        <v>6541.36</v>
      </c>
      <c r="F1439" s="1">
        <v>3.0</v>
      </c>
      <c r="G1439" s="1">
        <v>30.0</v>
      </c>
      <c r="H1439" s="1">
        <v>10.0</v>
      </c>
      <c r="I1439" s="1" t="s">
        <v>22</v>
      </c>
      <c r="J1439" s="1">
        <v>0.398</v>
      </c>
      <c r="K1439" s="1">
        <v>0.921</v>
      </c>
      <c r="L1439" s="6">
        <f>if(J1439&gt;QUARTILE!$B$3, "TOP", if(J1439&lt;QUARTILE!$B$4, "BOTTOM", 0))</f>
        <v>0</v>
      </c>
      <c r="M1439" s="6">
        <f t="shared" si="1"/>
        <v>2</v>
      </c>
      <c r="N1439" s="6" t="str">
        <f t="shared" si="2"/>
        <v>Gen X</v>
      </c>
      <c r="O1439" s="6" t="str">
        <f t="shared" si="3"/>
        <v>Low Income</v>
      </c>
    </row>
    <row r="1440" hidden="1">
      <c r="A1440" s="1">
        <v>101438.0</v>
      </c>
      <c r="B1440" s="1">
        <v>76.0</v>
      </c>
      <c r="C1440" s="1">
        <v>35000.0</v>
      </c>
      <c r="D1440" s="1" t="s">
        <v>24</v>
      </c>
      <c r="E1440" s="1">
        <v>6821.18</v>
      </c>
      <c r="F1440" s="1">
        <v>4.0</v>
      </c>
      <c r="G1440" s="1">
        <v>20.0</v>
      </c>
      <c r="H1440" s="1">
        <v>5.0</v>
      </c>
      <c r="I1440" s="1" t="s">
        <v>22</v>
      </c>
      <c r="J1440" s="1">
        <v>0.199</v>
      </c>
      <c r="K1440" s="1">
        <v>0.069</v>
      </c>
      <c r="L1440" s="6" t="str">
        <f>if(J1440&gt;QUARTILE!$B$3, "TOP", if(J1440&lt;QUARTILE!$B$4, "BOTTOM", 0))</f>
        <v>BOTTOM</v>
      </c>
      <c r="M1440" s="6">
        <f t="shared" si="1"/>
        <v>2</v>
      </c>
      <c r="N1440" s="6" t="str">
        <f t="shared" si="2"/>
        <v>Baby Boomer</v>
      </c>
      <c r="O1440" s="6" t="str">
        <f t="shared" si="3"/>
        <v>Low Income</v>
      </c>
    </row>
    <row r="1441" hidden="1">
      <c r="A1441" s="1">
        <v>101439.0</v>
      </c>
      <c r="B1441" s="1">
        <v>31.0</v>
      </c>
      <c r="C1441" s="1">
        <v>16000.0</v>
      </c>
      <c r="D1441" s="1" t="s">
        <v>25</v>
      </c>
      <c r="E1441" s="1">
        <v>26845.4</v>
      </c>
      <c r="F1441" s="1">
        <v>5.0</v>
      </c>
      <c r="G1441" s="1">
        <v>17.0</v>
      </c>
      <c r="H1441" s="1">
        <v>15.0</v>
      </c>
      <c r="I1441" s="1" t="s">
        <v>18</v>
      </c>
      <c r="J1441" s="1">
        <v>0.673</v>
      </c>
      <c r="K1441" s="1">
        <v>0.072</v>
      </c>
      <c r="L1441" s="6">
        <f>if(J1441&gt;QUARTILE!$B$3, "TOP", if(J1441&lt;QUARTILE!$B$4, "BOTTOM", 0))</f>
        <v>0</v>
      </c>
      <c r="M1441" s="6">
        <f t="shared" si="1"/>
        <v>1</v>
      </c>
      <c r="N1441" s="6" t="str">
        <f t="shared" si="2"/>
        <v>Gen X</v>
      </c>
      <c r="O1441" s="6" t="str">
        <f t="shared" si="3"/>
        <v>Low Income</v>
      </c>
    </row>
    <row r="1442" hidden="1">
      <c r="A1442" s="1">
        <v>101440.0</v>
      </c>
      <c r="B1442" s="1">
        <v>43.0</v>
      </c>
      <c r="C1442" s="1">
        <v>6000.0</v>
      </c>
      <c r="D1442" s="1" t="s">
        <v>25</v>
      </c>
      <c r="E1442" s="1">
        <v>600.81</v>
      </c>
      <c r="F1442" s="1">
        <v>4.0</v>
      </c>
      <c r="G1442" s="1">
        <v>22.0</v>
      </c>
      <c r="H1442" s="1">
        <v>11.0</v>
      </c>
      <c r="I1442" s="1" t="s">
        <v>18</v>
      </c>
      <c r="J1442" s="1">
        <v>0.711</v>
      </c>
      <c r="K1442" s="1">
        <v>0.772</v>
      </c>
      <c r="L1442" s="6">
        <f>if(J1442&gt;QUARTILE!$B$3, "TOP", if(J1442&lt;QUARTILE!$B$4, "BOTTOM", 0))</f>
        <v>0</v>
      </c>
      <c r="M1442" s="6">
        <f t="shared" si="1"/>
        <v>1</v>
      </c>
      <c r="N1442" s="6" t="str">
        <f t="shared" si="2"/>
        <v>Gen X</v>
      </c>
      <c r="O1442" s="6" t="str">
        <f t="shared" si="3"/>
        <v>Low Income</v>
      </c>
    </row>
    <row r="1443" hidden="1">
      <c r="A1443" s="1">
        <v>101441.0</v>
      </c>
      <c r="B1443" s="1">
        <v>79.0</v>
      </c>
      <c r="C1443" s="1">
        <v>34000.0</v>
      </c>
      <c r="D1443" s="1" t="s">
        <v>23</v>
      </c>
      <c r="E1443" s="1">
        <v>9591.25</v>
      </c>
      <c r="F1443" s="1">
        <v>4.0</v>
      </c>
      <c r="G1443" s="1">
        <v>23.0</v>
      </c>
      <c r="H1443" s="1">
        <v>2.0</v>
      </c>
      <c r="I1443" s="1" t="s">
        <v>22</v>
      </c>
      <c r="J1443" s="1">
        <v>0.91</v>
      </c>
      <c r="K1443" s="1">
        <v>0.432</v>
      </c>
      <c r="L1443" s="6" t="str">
        <f>if(J1443&gt;QUARTILE!$B$3, "TOP", if(J1443&lt;QUARTILE!$B$4, "BOTTOM", 0))</f>
        <v>TOP</v>
      </c>
      <c r="M1443" s="6">
        <f t="shared" si="1"/>
        <v>2</v>
      </c>
      <c r="N1443" s="6" t="str">
        <f t="shared" si="2"/>
        <v>Baby Boomer</v>
      </c>
      <c r="O1443" s="6" t="str">
        <f t="shared" si="3"/>
        <v>Low Income</v>
      </c>
    </row>
    <row r="1444" hidden="1">
      <c r="A1444" s="1">
        <v>101442.0</v>
      </c>
      <c r="B1444" s="1">
        <v>21.0</v>
      </c>
      <c r="C1444" s="1">
        <v>29000.0</v>
      </c>
      <c r="D1444" s="1" t="s">
        <v>17</v>
      </c>
      <c r="E1444" s="1">
        <v>10469.25</v>
      </c>
      <c r="F1444" s="1">
        <v>2.0</v>
      </c>
      <c r="G1444" s="1">
        <v>21.0</v>
      </c>
      <c r="H1444" s="1">
        <v>16.0</v>
      </c>
      <c r="I1444" s="1" t="s">
        <v>18</v>
      </c>
      <c r="J1444" s="1">
        <v>0.695</v>
      </c>
      <c r="K1444" s="1">
        <v>0.845</v>
      </c>
      <c r="L1444" s="6">
        <f>if(J1444&gt;QUARTILE!$B$3, "TOP", if(J1444&lt;QUARTILE!$B$4, "BOTTOM", 0))</f>
        <v>0</v>
      </c>
      <c r="M1444" s="6">
        <f t="shared" si="1"/>
        <v>1</v>
      </c>
      <c r="N1444" s="6" t="str">
        <f t="shared" si="2"/>
        <v>Millenial</v>
      </c>
      <c r="O1444" s="6" t="str">
        <f t="shared" si="3"/>
        <v>Low Income</v>
      </c>
    </row>
    <row r="1445" hidden="1">
      <c r="A1445" s="1">
        <v>101443.0</v>
      </c>
      <c r="B1445" s="1">
        <v>42.0</v>
      </c>
      <c r="C1445" s="1">
        <v>15000.0</v>
      </c>
      <c r="D1445" s="1" t="s">
        <v>25</v>
      </c>
      <c r="E1445" s="1">
        <v>13276.05</v>
      </c>
      <c r="F1445" s="1">
        <v>3.0</v>
      </c>
      <c r="G1445" s="1">
        <v>21.0</v>
      </c>
      <c r="H1445" s="1">
        <v>8.0</v>
      </c>
      <c r="I1445" s="1" t="s">
        <v>22</v>
      </c>
      <c r="J1445" s="1">
        <v>0.83</v>
      </c>
      <c r="K1445" s="1">
        <v>0.391</v>
      </c>
      <c r="L1445" s="6" t="str">
        <f>if(J1445&gt;QUARTILE!$B$3, "TOP", if(J1445&lt;QUARTILE!$B$4, "BOTTOM", 0))</f>
        <v>TOP</v>
      </c>
      <c r="M1445" s="6">
        <f t="shared" si="1"/>
        <v>2</v>
      </c>
      <c r="N1445" s="6" t="str">
        <f t="shared" si="2"/>
        <v>Gen X</v>
      </c>
      <c r="O1445" s="6" t="str">
        <f t="shared" si="3"/>
        <v>Low Income</v>
      </c>
    </row>
    <row r="1446" hidden="1">
      <c r="A1446" s="1">
        <v>101444.0</v>
      </c>
      <c r="B1446" s="1">
        <v>62.0</v>
      </c>
      <c r="C1446" s="1">
        <v>31000.0</v>
      </c>
      <c r="D1446" s="1" t="s">
        <v>17</v>
      </c>
      <c r="E1446" s="1">
        <v>22113.4</v>
      </c>
      <c r="F1446" s="1">
        <v>3.0</v>
      </c>
      <c r="G1446" s="1">
        <v>20.0</v>
      </c>
      <c r="H1446" s="1">
        <v>4.0</v>
      </c>
      <c r="I1446" s="1" t="s">
        <v>22</v>
      </c>
      <c r="J1446" s="1">
        <v>0.689</v>
      </c>
      <c r="K1446" s="1">
        <v>0.452</v>
      </c>
      <c r="L1446" s="6">
        <f>if(J1446&gt;QUARTILE!$B$3, "TOP", if(J1446&lt;QUARTILE!$B$4, "BOTTOM", 0))</f>
        <v>0</v>
      </c>
      <c r="M1446" s="6">
        <f t="shared" si="1"/>
        <v>2</v>
      </c>
      <c r="N1446" s="6" t="str">
        <f t="shared" si="2"/>
        <v>Baby Boomer</v>
      </c>
      <c r="O1446" s="6" t="str">
        <f t="shared" si="3"/>
        <v>Low Income</v>
      </c>
    </row>
    <row r="1447" hidden="1">
      <c r="A1447" s="1">
        <v>101445.0</v>
      </c>
      <c r="B1447" s="1">
        <v>59.0</v>
      </c>
      <c r="C1447" s="1">
        <v>9000.0</v>
      </c>
      <c r="D1447" s="1" t="s">
        <v>23</v>
      </c>
      <c r="E1447" s="1">
        <v>9230.77</v>
      </c>
      <c r="F1447" s="1">
        <v>1.0</v>
      </c>
      <c r="G1447" s="1">
        <v>22.0</v>
      </c>
      <c r="H1447" s="1">
        <v>1.0</v>
      </c>
      <c r="I1447" s="1" t="s">
        <v>22</v>
      </c>
      <c r="J1447" s="1">
        <v>0.747</v>
      </c>
      <c r="K1447" s="1">
        <v>0.332</v>
      </c>
      <c r="L1447" s="6">
        <f>if(J1447&gt;QUARTILE!$B$3, "TOP", if(J1447&lt;QUARTILE!$B$4, "BOTTOM", 0))</f>
        <v>0</v>
      </c>
      <c r="M1447" s="6">
        <f t="shared" si="1"/>
        <v>2</v>
      </c>
      <c r="N1447" s="6" t="str">
        <f t="shared" si="2"/>
        <v>Gen X</v>
      </c>
      <c r="O1447" s="6" t="str">
        <f t="shared" si="3"/>
        <v>Low Income</v>
      </c>
    </row>
    <row r="1448" hidden="1">
      <c r="A1448" s="1">
        <v>101446.0</v>
      </c>
      <c r="B1448" s="1">
        <v>42.0</v>
      </c>
      <c r="C1448" s="1">
        <v>41000.0</v>
      </c>
      <c r="D1448" s="1" t="s">
        <v>25</v>
      </c>
      <c r="E1448" s="1">
        <v>4794.03</v>
      </c>
      <c r="F1448" s="1">
        <v>4.0</v>
      </c>
      <c r="G1448" s="1">
        <v>9.0</v>
      </c>
      <c r="H1448" s="1">
        <v>10.0</v>
      </c>
      <c r="I1448" s="1" t="s">
        <v>22</v>
      </c>
      <c r="J1448" s="1">
        <v>0.391</v>
      </c>
      <c r="K1448" s="1">
        <v>0.901</v>
      </c>
      <c r="L1448" s="6">
        <f>if(J1448&gt;QUARTILE!$B$3, "TOP", if(J1448&lt;QUARTILE!$B$4, "BOTTOM", 0))</f>
        <v>0</v>
      </c>
      <c r="M1448" s="6">
        <f t="shared" si="1"/>
        <v>2</v>
      </c>
      <c r="N1448" s="6" t="str">
        <f t="shared" si="2"/>
        <v>Gen X</v>
      </c>
      <c r="O1448" s="6" t="str">
        <f t="shared" si="3"/>
        <v>Low Income</v>
      </c>
    </row>
    <row r="1449" hidden="1">
      <c r="A1449" s="1">
        <v>101447.0</v>
      </c>
      <c r="B1449" s="1">
        <v>35.0</v>
      </c>
      <c r="C1449" s="1">
        <v>18000.0</v>
      </c>
      <c r="D1449" s="1" t="s">
        <v>17</v>
      </c>
      <c r="E1449" s="1">
        <v>43234.36</v>
      </c>
      <c r="F1449" s="1">
        <v>5.0</v>
      </c>
      <c r="G1449" s="1">
        <v>19.0</v>
      </c>
      <c r="H1449" s="1">
        <v>10.0</v>
      </c>
      <c r="I1449" s="1" t="s">
        <v>18</v>
      </c>
      <c r="J1449" s="1">
        <v>1.0</v>
      </c>
      <c r="K1449" s="1">
        <v>0.315</v>
      </c>
      <c r="L1449" s="6" t="str">
        <f>if(J1449&gt;QUARTILE!$B$3, "TOP", if(J1449&lt;QUARTILE!$B$4, "BOTTOM", 0))</f>
        <v>TOP</v>
      </c>
      <c r="M1449" s="6">
        <f t="shared" si="1"/>
        <v>1</v>
      </c>
      <c r="N1449" s="6" t="str">
        <f t="shared" si="2"/>
        <v>Gen X</v>
      </c>
      <c r="O1449" s="6" t="str">
        <f t="shared" si="3"/>
        <v>Low Income</v>
      </c>
    </row>
    <row r="1450" hidden="1">
      <c r="A1450" s="1">
        <v>101448.0</v>
      </c>
      <c r="B1450" s="1">
        <v>57.0</v>
      </c>
      <c r="C1450" s="1">
        <v>13000.0</v>
      </c>
      <c r="D1450" s="1" t="s">
        <v>30</v>
      </c>
      <c r="E1450" s="1">
        <v>79307.03</v>
      </c>
      <c r="F1450" s="1">
        <v>2.0</v>
      </c>
      <c r="G1450" s="1">
        <v>26.0</v>
      </c>
      <c r="H1450" s="1">
        <v>3.0</v>
      </c>
      <c r="I1450" s="1" t="s">
        <v>18</v>
      </c>
      <c r="J1450" s="1">
        <v>0.739</v>
      </c>
      <c r="K1450" s="1">
        <v>0.655</v>
      </c>
      <c r="L1450" s="6">
        <f>if(J1450&gt;QUARTILE!$B$3, "TOP", if(J1450&lt;QUARTILE!$B$4, "BOTTOM", 0))</f>
        <v>0</v>
      </c>
      <c r="M1450" s="6">
        <f t="shared" si="1"/>
        <v>1</v>
      </c>
      <c r="N1450" s="6" t="str">
        <f t="shared" si="2"/>
        <v>Gen X</v>
      </c>
      <c r="O1450" s="6" t="str">
        <f t="shared" si="3"/>
        <v>Low Income</v>
      </c>
    </row>
    <row r="1451" hidden="1">
      <c r="A1451" s="1">
        <v>101449.0</v>
      </c>
      <c r="B1451" s="1">
        <v>25.0</v>
      </c>
      <c r="C1451" s="1">
        <v>15000.0</v>
      </c>
      <c r="D1451" s="1" t="s">
        <v>23</v>
      </c>
      <c r="E1451" s="1">
        <v>404.35</v>
      </c>
      <c r="F1451" s="1">
        <v>3.0</v>
      </c>
      <c r="G1451" s="1">
        <v>27.0</v>
      </c>
      <c r="H1451" s="1">
        <v>11.0</v>
      </c>
      <c r="I1451" s="1" t="s">
        <v>18</v>
      </c>
      <c r="J1451" s="1">
        <v>0.637</v>
      </c>
      <c r="K1451" s="1">
        <v>0.696</v>
      </c>
      <c r="L1451" s="6">
        <f>if(J1451&gt;QUARTILE!$B$3, "TOP", if(J1451&lt;QUARTILE!$B$4, "BOTTOM", 0))</f>
        <v>0</v>
      </c>
      <c r="M1451" s="6">
        <f t="shared" si="1"/>
        <v>1</v>
      </c>
      <c r="N1451" s="6" t="str">
        <f t="shared" si="2"/>
        <v>Millenial</v>
      </c>
      <c r="O1451" s="6" t="str">
        <f t="shared" si="3"/>
        <v>Low Income</v>
      </c>
    </row>
    <row r="1452" hidden="1">
      <c r="A1452" s="1">
        <v>101450.0</v>
      </c>
      <c r="B1452" s="1">
        <v>56.0</v>
      </c>
      <c r="C1452" s="1">
        <v>19000.0</v>
      </c>
      <c r="D1452" s="1" t="s">
        <v>17</v>
      </c>
      <c r="E1452" s="1">
        <v>15813.74</v>
      </c>
      <c r="F1452" s="1">
        <v>1.0</v>
      </c>
      <c r="G1452" s="1">
        <v>26.0</v>
      </c>
      <c r="H1452" s="1">
        <v>0.0</v>
      </c>
      <c r="I1452" s="1" t="s">
        <v>22</v>
      </c>
      <c r="J1452" s="1">
        <v>0.847</v>
      </c>
      <c r="K1452" s="1">
        <v>0.235</v>
      </c>
      <c r="L1452" s="6" t="str">
        <f>if(J1452&gt;QUARTILE!$B$3, "TOP", if(J1452&lt;QUARTILE!$B$4, "BOTTOM", 0))</f>
        <v>TOP</v>
      </c>
      <c r="M1452" s="6">
        <f t="shared" si="1"/>
        <v>2</v>
      </c>
      <c r="N1452" s="6" t="str">
        <f t="shared" si="2"/>
        <v>Gen X</v>
      </c>
      <c r="O1452" s="6" t="str">
        <f t="shared" si="3"/>
        <v>Low Income</v>
      </c>
    </row>
    <row r="1453" hidden="1">
      <c r="A1453" s="1">
        <v>101451.0</v>
      </c>
      <c r="B1453" s="1">
        <v>57.0</v>
      </c>
      <c r="C1453" s="1">
        <v>22000.0</v>
      </c>
      <c r="D1453" s="1" t="s">
        <v>23</v>
      </c>
      <c r="E1453" s="1">
        <v>8361.96</v>
      </c>
      <c r="F1453" s="1">
        <v>5.0</v>
      </c>
      <c r="G1453" s="1">
        <v>19.0</v>
      </c>
      <c r="H1453" s="1">
        <v>3.0</v>
      </c>
      <c r="I1453" s="1" t="s">
        <v>22</v>
      </c>
      <c r="J1453" s="1">
        <v>0.471</v>
      </c>
      <c r="K1453" s="1">
        <v>0.864</v>
      </c>
      <c r="L1453" s="6">
        <f>if(J1453&gt;QUARTILE!$B$3, "TOP", if(J1453&lt;QUARTILE!$B$4, "BOTTOM", 0))</f>
        <v>0</v>
      </c>
      <c r="M1453" s="6">
        <f t="shared" si="1"/>
        <v>2</v>
      </c>
      <c r="N1453" s="6" t="str">
        <f t="shared" si="2"/>
        <v>Gen X</v>
      </c>
      <c r="O1453" s="6" t="str">
        <f t="shared" si="3"/>
        <v>Low Income</v>
      </c>
    </row>
    <row r="1454" hidden="1">
      <c r="A1454" s="1">
        <v>101452.0</v>
      </c>
      <c r="B1454" s="1">
        <v>31.0</v>
      </c>
      <c r="C1454" s="1">
        <v>23000.0</v>
      </c>
      <c r="D1454" s="1" t="s">
        <v>25</v>
      </c>
      <c r="E1454" s="1">
        <v>6486.63</v>
      </c>
      <c r="F1454" s="1">
        <v>4.0</v>
      </c>
      <c r="G1454" s="1">
        <v>18.0</v>
      </c>
      <c r="H1454" s="1">
        <v>17.0</v>
      </c>
      <c r="I1454" s="1" t="s">
        <v>18</v>
      </c>
      <c r="J1454" s="1">
        <v>0.146</v>
      </c>
      <c r="K1454" s="1">
        <v>0.495</v>
      </c>
      <c r="L1454" s="6" t="str">
        <f>if(J1454&gt;QUARTILE!$B$3, "TOP", if(J1454&lt;QUARTILE!$B$4, "BOTTOM", 0))</f>
        <v>BOTTOM</v>
      </c>
      <c r="M1454" s="6">
        <f t="shared" si="1"/>
        <v>1</v>
      </c>
      <c r="N1454" s="6" t="str">
        <f t="shared" si="2"/>
        <v>Gen X</v>
      </c>
      <c r="O1454" s="6" t="str">
        <f t="shared" si="3"/>
        <v>Low Income</v>
      </c>
    </row>
    <row r="1455" hidden="1">
      <c r="A1455" s="1">
        <v>101453.0</v>
      </c>
      <c r="B1455" s="1">
        <v>49.0</v>
      </c>
      <c r="C1455" s="1">
        <v>17000.0</v>
      </c>
      <c r="D1455" s="1" t="s">
        <v>23</v>
      </c>
      <c r="E1455" s="1">
        <v>8180.62</v>
      </c>
      <c r="F1455" s="1">
        <v>5.0</v>
      </c>
      <c r="G1455" s="1">
        <v>18.0</v>
      </c>
      <c r="H1455" s="1">
        <v>10.0</v>
      </c>
      <c r="I1455" s="1" t="s">
        <v>22</v>
      </c>
      <c r="J1455" s="1">
        <v>0.29</v>
      </c>
      <c r="K1455" s="1">
        <v>0.806</v>
      </c>
      <c r="L1455" s="6" t="str">
        <f>if(J1455&gt;QUARTILE!$B$3, "TOP", if(J1455&lt;QUARTILE!$B$4, "BOTTOM", 0))</f>
        <v>BOTTOM</v>
      </c>
      <c r="M1455" s="6">
        <f t="shared" si="1"/>
        <v>2</v>
      </c>
      <c r="N1455" s="6" t="str">
        <f t="shared" si="2"/>
        <v>Gen X</v>
      </c>
      <c r="O1455" s="6" t="str">
        <f t="shared" si="3"/>
        <v>Low Income</v>
      </c>
    </row>
    <row r="1456" hidden="1">
      <c r="A1456" s="1">
        <v>101454.0</v>
      </c>
      <c r="B1456" s="1">
        <v>68.0</v>
      </c>
      <c r="C1456" s="1">
        <v>25000.0</v>
      </c>
      <c r="D1456" s="1" t="s">
        <v>27</v>
      </c>
      <c r="E1456" s="1">
        <v>20370.78</v>
      </c>
      <c r="F1456" s="1">
        <v>3.0</v>
      </c>
      <c r="G1456" s="1">
        <v>17.0</v>
      </c>
      <c r="H1456" s="1">
        <v>2.0</v>
      </c>
      <c r="I1456" s="1" t="s">
        <v>22</v>
      </c>
      <c r="J1456" s="1">
        <v>0.808</v>
      </c>
      <c r="K1456" s="1">
        <v>0.832</v>
      </c>
      <c r="L1456" s="6">
        <f>if(J1456&gt;QUARTILE!$B$3, "TOP", if(J1456&lt;QUARTILE!$B$4, "BOTTOM", 0))</f>
        <v>0</v>
      </c>
      <c r="M1456" s="6">
        <f t="shared" si="1"/>
        <v>2</v>
      </c>
      <c r="N1456" s="6" t="str">
        <f t="shared" si="2"/>
        <v>Baby Boomer</v>
      </c>
      <c r="O1456" s="6" t="str">
        <f t="shared" si="3"/>
        <v>Low Income</v>
      </c>
    </row>
    <row r="1457" hidden="1">
      <c r="A1457" s="1">
        <v>101455.0</v>
      </c>
      <c r="B1457" s="1">
        <v>78.0</v>
      </c>
      <c r="C1457" s="1">
        <v>22000.0</v>
      </c>
      <c r="D1457" s="1" t="s">
        <v>25</v>
      </c>
      <c r="E1457" s="1">
        <v>4232.11</v>
      </c>
      <c r="F1457" s="1">
        <v>2.0</v>
      </c>
      <c r="G1457" s="1">
        <v>14.0</v>
      </c>
      <c r="H1457" s="1">
        <v>6.0</v>
      </c>
      <c r="I1457" s="1" t="s">
        <v>22</v>
      </c>
      <c r="J1457" s="1">
        <v>0.782</v>
      </c>
      <c r="K1457" s="1">
        <v>0.059</v>
      </c>
      <c r="L1457" s="6">
        <f>if(J1457&gt;QUARTILE!$B$3, "TOP", if(J1457&lt;QUARTILE!$B$4, "BOTTOM", 0))</f>
        <v>0</v>
      </c>
      <c r="M1457" s="6">
        <f t="shared" si="1"/>
        <v>2</v>
      </c>
      <c r="N1457" s="6" t="str">
        <f t="shared" si="2"/>
        <v>Baby Boomer</v>
      </c>
      <c r="O1457" s="6" t="str">
        <f t="shared" si="3"/>
        <v>Low Income</v>
      </c>
    </row>
    <row r="1458" hidden="1">
      <c r="A1458" s="1">
        <v>101456.0</v>
      </c>
      <c r="B1458" s="1">
        <v>55.0</v>
      </c>
      <c r="C1458" s="1">
        <v>15000.0</v>
      </c>
      <c r="D1458" s="1" t="s">
        <v>25</v>
      </c>
      <c r="E1458" s="1">
        <v>48804.95</v>
      </c>
      <c r="F1458" s="1">
        <v>4.0</v>
      </c>
      <c r="G1458" s="1">
        <v>12.0</v>
      </c>
      <c r="H1458" s="1">
        <v>3.0</v>
      </c>
      <c r="I1458" s="1" t="s">
        <v>18</v>
      </c>
      <c r="J1458" s="1">
        <v>0.267</v>
      </c>
      <c r="K1458" s="1">
        <v>0.47</v>
      </c>
      <c r="L1458" s="6" t="str">
        <f>if(J1458&gt;QUARTILE!$B$3, "TOP", if(J1458&lt;QUARTILE!$B$4, "BOTTOM", 0))</f>
        <v>BOTTOM</v>
      </c>
      <c r="M1458" s="6">
        <f t="shared" si="1"/>
        <v>1</v>
      </c>
      <c r="N1458" s="6" t="str">
        <f t="shared" si="2"/>
        <v>Gen X</v>
      </c>
      <c r="O1458" s="6" t="str">
        <f t="shared" si="3"/>
        <v>Low Income</v>
      </c>
    </row>
    <row r="1459" hidden="1">
      <c r="A1459" s="1">
        <v>101457.0</v>
      </c>
      <c r="B1459" s="1">
        <v>50.0</v>
      </c>
      <c r="C1459" s="1">
        <v>14000.0</v>
      </c>
      <c r="D1459" s="1" t="s">
        <v>23</v>
      </c>
      <c r="E1459" s="1">
        <v>12551.48</v>
      </c>
      <c r="F1459" s="1">
        <v>2.0</v>
      </c>
      <c r="G1459" s="1">
        <v>20.0</v>
      </c>
      <c r="H1459" s="1">
        <v>3.0</v>
      </c>
      <c r="I1459" s="1" t="s">
        <v>22</v>
      </c>
      <c r="J1459" s="1">
        <v>0.12</v>
      </c>
      <c r="K1459" s="1">
        <v>0.789</v>
      </c>
      <c r="L1459" s="6" t="str">
        <f>if(J1459&gt;QUARTILE!$B$3, "TOP", if(J1459&lt;QUARTILE!$B$4, "BOTTOM", 0))</f>
        <v>BOTTOM</v>
      </c>
      <c r="M1459" s="6">
        <f t="shared" si="1"/>
        <v>2</v>
      </c>
      <c r="N1459" s="6" t="str">
        <f t="shared" si="2"/>
        <v>Gen X</v>
      </c>
      <c r="O1459" s="6" t="str">
        <f t="shared" si="3"/>
        <v>Low Income</v>
      </c>
    </row>
    <row r="1460" hidden="1">
      <c r="A1460" s="1">
        <v>101458.0</v>
      </c>
      <c r="B1460" s="1">
        <v>40.0</v>
      </c>
      <c r="C1460" s="1">
        <v>32000.0</v>
      </c>
      <c r="D1460" s="1" t="s">
        <v>23</v>
      </c>
      <c r="E1460" s="1">
        <v>7877.95</v>
      </c>
      <c r="F1460" s="1">
        <v>5.0</v>
      </c>
      <c r="G1460" s="1">
        <v>21.0</v>
      </c>
      <c r="H1460" s="1">
        <v>9.0</v>
      </c>
      <c r="I1460" s="1" t="s">
        <v>22</v>
      </c>
      <c r="J1460" s="1">
        <v>0.672</v>
      </c>
      <c r="K1460" s="1">
        <v>0.856</v>
      </c>
      <c r="L1460" s="6">
        <f>if(J1460&gt;QUARTILE!$B$3, "TOP", if(J1460&lt;QUARTILE!$B$4, "BOTTOM", 0))</f>
        <v>0</v>
      </c>
      <c r="M1460" s="6">
        <f t="shared" si="1"/>
        <v>2</v>
      </c>
      <c r="N1460" s="6" t="str">
        <f t="shared" si="2"/>
        <v>Gen X</v>
      </c>
      <c r="O1460" s="6" t="str">
        <f t="shared" si="3"/>
        <v>Low Income</v>
      </c>
    </row>
    <row r="1461" hidden="1">
      <c r="A1461" s="1">
        <v>101459.0</v>
      </c>
      <c r="B1461" s="1">
        <v>80.0</v>
      </c>
      <c r="C1461" s="1">
        <v>30000.0</v>
      </c>
      <c r="D1461" s="1" t="s">
        <v>21</v>
      </c>
      <c r="E1461" s="1">
        <v>29008.67</v>
      </c>
      <c r="F1461" s="1">
        <v>5.0</v>
      </c>
      <c r="G1461" s="1">
        <v>20.0</v>
      </c>
      <c r="H1461" s="1">
        <v>4.0</v>
      </c>
      <c r="I1461" s="1" t="s">
        <v>22</v>
      </c>
      <c r="J1461" s="1">
        <v>0.939</v>
      </c>
      <c r="K1461" s="1">
        <v>0.456</v>
      </c>
      <c r="L1461" s="6" t="str">
        <f>if(J1461&gt;QUARTILE!$B$3, "TOP", if(J1461&lt;QUARTILE!$B$4, "BOTTOM", 0))</f>
        <v>TOP</v>
      </c>
      <c r="M1461" s="6">
        <f t="shared" si="1"/>
        <v>2</v>
      </c>
      <c r="N1461" s="6" t="str">
        <f t="shared" si="2"/>
        <v>Silent</v>
      </c>
      <c r="O1461" s="6" t="str">
        <f t="shared" si="3"/>
        <v>Low Income</v>
      </c>
    </row>
    <row r="1462" hidden="1">
      <c r="A1462" s="1">
        <v>101460.0</v>
      </c>
      <c r="B1462" s="1">
        <v>32.0</v>
      </c>
      <c r="C1462" s="1">
        <v>23000.0</v>
      </c>
      <c r="D1462" s="1" t="s">
        <v>31</v>
      </c>
      <c r="E1462" s="1">
        <v>329.63</v>
      </c>
      <c r="F1462" s="1">
        <v>1.0</v>
      </c>
      <c r="G1462" s="1">
        <v>20.0</v>
      </c>
      <c r="H1462" s="1">
        <v>11.0</v>
      </c>
      <c r="I1462" s="1" t="s">
        <v>18</v>
      </c>
      <c r="J1462" s="1">
        <v>0.175</v>
      </c>
      <c r="K1462" s="1">
        <v>0.751</v>
      </c>
      <c r="L1462" s="6" t="str">
        <f>if(J1462&gt;QUARTILE!$B$3, "TOP", if(J1462&lt;QUARTILE!$B$4, "BOTTOM", 0))</f>
        <v>BOTTOM</v>
      </c>
      <c r="M1462" s="6">
        <f t="shared" si="1"/>
        <v>1</v>
      </c>
      <c r="N1462" s="6" t="str">
        <f t="shared" si="2"/>
        <v>Gen X</v>
      </c>
      <c r="O1462" s="6" t="str">
        <f t="shared" si="3"/>
        <v>Low Income</v>
      </c>
    </row>
    <row r="1463" hidden="1">
      <c r="A1463" s="1">
        <v>101461.0</v>
      </c>
      <c r="B1463" s="1">
        <v>50.0</v>
      </c>
      <c r="C1463" s="1">
        <v>38000.0</v>
      </c>
      <c r="D1463" s="1" t="s">
        <v>17</v>
      </c>
      <c r="E1463" s="1">
        <v>11307.5</v>
      </c>
      <c r="F1463" s="1">
        <v>4.0</v>
      </c>
      <c r="G1463" s="1">
        <v>21.0</v>
      </c>
      <c r="H1463" s="1">
        <v>2.0</v>
      </c>
      <c r="I1463" s="1" t="s">
        <v>22</v>
      </c>
      <c r="J1463" s="1">
        <v>0.549</v>
      </c>
      <c r="K1463" s="1">
        <v>0.92</v>
      </c>
      <c r="L1463" s="6">
        <f>if(J1463&gt;QUARTILE!$B$3, "TOP", if(J1463&lt;QUARTILE!$B$4, "BOTTOM", 0))</f>
        <v>0</v>
      </c>
      <c r="M1463" s="6">
        <f t="shared" si="1"/>
        <v>2</v>
      </c>
      <c r="N1463" s="6" t="str">
        <f t="shared" si="2"/>
        <v>Gen X</v>
      </c>
      <c r="O1463" s="6" t="str">
        <f t="shared" si="3"/>
        <v>Low Income</v>
      </c>
    </row>
    <row r="1464" hidden="1">
      <c r="A1464" s="1">
        <v>101462.0</v>
      </c>
      <c r="B1464" s="1">
        <v>42.0</v>
      </c>
      <c r="C1464" s="1">
        <v>7000.0</v>
      </c>
      <c r="D1464" s="1" t="s">
        <v>23</v>
      </c>
      <c r="E1464" s="1">
        <v>8779.52</v>
      </c>
      <c r="F1464" s="1">
        <v>5.0</v>
      </c>
      <c r="G1464" s="1">
        <v>22.0</v>
      </c>
      <c r="H1464" s="1">
        <v>9.0</v>
      </c>
      <c r="I1464" s="1" t="s">
        <v>22</v>
      </c>
      <c r="J1464" s="1">
        <v>0.862</v>
      </c>
      <c r="K1464" s="1">
        <v>0.778</v>
      </c>
      <c r="L1464" s="6" t="str">
        <f>if(J1464&gt;QUARTILE!$B$3, "TOP", if(J1464&lt;QUARTILE!$B$4, "BOTTOM", 0))</f>
        <v>TOP</v>
      </c>
      <c r="M1464" s="6">
        <f t="shared" si="1"/>
        <v>2</v>
      </c>
      <c r="N1464" s="6" t="str">
        <f t="shared" si="2"/>
        <v>Gen X</v>
      </c>
      <c r="O1464" s="6" t="str">
        <f t="shared" si="3"/>
        <v>Low Income</v>
      </c>
    </row>
    <row r="1465" hidden="1">
      <c r="A1465" s="1">
        <v>101463.0</v>
      </c>
      <c r="B1465" s="1">
        <v>34.0</v>
      </c>
      <c r="C1465" s="1">
        <v>16000.0</v>
      </c>
      <c r="D1465" s="1" t="s">
        <v>25</v>
      </c>
      <c r="E1465" s="1">
        <v>8256.14</v>
      </c>
      <c r="F1465" s="1">
        <v>3.0</v>
      </c>
      <c r="G1465" s="1">
        <v>22.0</v>
      </c>
      <c r="H1465" s="1">
        <v>16.0</v>
      </c>
      <c r="I1465" s="1" t="s">
        <v>18</v>
      </c>
      <c r="J1465" s="1">
        <v>0.579</v>
      </c>
      <c r="K1465" s="1">
        <v>0.854</v>
      </c>
      <c r="L1465" s="6">
        <f>if(J1465&gt;QUARTILE!$B$3, "TOP", if(J1465&lt;QUARTILE!$B$4, "BOTTOM", 0))</f>
        <v>0</v>
      </c>
      <c r="M1465" s="6">
        <f t="shared" si="1"/>
        <v>1</v>
      </c>
      <c r="N1465" s="6" t="str">
        <f t="shared" si="2"/>
        <v>Gen X</v>
      </c>
      <c r="O1465" s="6" t="str">
        <f t="shared" si="3"/>
        <v>Low Income</v>
      </c>
    </row>
    <row r="1466" hidden="1">
      <c r="A1466" s="1">
        <v>101464.0</v>
      </c>
      <c r="B1466" s="1">
        <v>50.0</v>
      </c>
      <c r="C1466" s="1">
        <v>11000.0</v>
      </c>
      <c r="D1466" s="1" t="s">
        <v>27</v>
      </c>
      <c r="E1466" s="1">
        <v>8221.76</v>
      </c>
      <c r="F1466" s="1">
        <v>3.0</v>
      </c>
      <c r="G1466" s="1">
        <v>19.0</v>
      </c>
      <c r="H1466" s="1">
        <v>2.0</v>
      </c>
      <c r="I1466" s="1" t="s">
        <v>22</v>
      </c>
      <c r="J1466" s="1">
        <v>0.351</v>
      </c>
      <c r="K1466" s="1">
        <v>0.407</v>
      </c>
      <c r="L1466" s="6">
        <f>if(J1466&gt;QUARTILE!$B$3, "TOP", if(J1466&lt;QUARTILE!$B$4, "BOTTOM", 0))</f>
        <v>0</v>
      </c>
      <c r="M1466" s="6">
        <f t="shared" si="1"/>
        <v>2</v>
      </c>
      <c r="N1466" s="6" t="str">
        <f t="shared" si="2"/>
        <v>Gen X</v>
      </c>
      <c r="O1466" s="6" t="str">
        <f t="shared" si="3"/>
        <v>Low Income</v>
      </c>
    </row>
    <row r="1467" hidden="1">
      <c r="A1467" s="1">
        <v>101465.0</v>
      </c>
      <c r="B1467" s="1">
        <v>64.0</v>
      </c>
      <c r="C1467" s="1">
        <v>85000.0</v>
      </c>
      <c r="D1467" s="1" t="s">
        <v>30</v>
      </c>
      <c r="E1467" s="1">
        <v>635.42</v>
      </c>
      <c r="F1467" s="1">
        <v>2.0</v>
      </c>
      <c r="G1467" s="1">
        <v>24.0</v>
      </c>
      <c r="H1467" s="1">
        <v>7.0</v>
      </c>
      <c r="I1467" s="1" t="s">
        <v>22</v>
      </c>
      <c r="J1467" s="1">
        <v>0.891</v>
      </c>
      <c r="K1467" s="1">
        <v>0.092</v>
      </c>
      <c r="L1467" s="6" t="str">
        <f>if(J1467&gt;QUARTILE!$B$3, "TOP", if(J1467&lt;QUARTILE!$B$4, "BOTTOM", 0))</f>
        <v>TOP</v>
      </c>
      <c r="M1467" s="6">
        <f t="shared" si="1"/>
        <v>2</v>
      </c>
      <c r="N1467" s="6" t="str">
        <f t="shared" si="2"/>
        <v>Baby Boomer</v>
      </c>
      <c r="O1467" s="6" t="str">
        <f t="shared" si="3"/>
        <v>Medium Income</v>
      </c>
    </row>
    <row r="1468" hidden="1">
      <c r="A1468" s="1">
        <v>101466.0</v>
      </c>
      <c r="B1468" s="1">
        <v>72.0</v>
      </c>
      <c r="C1468" s="1">
        <v>34000.0</v>
      </c>
      <c r="D1468" s="1" t="s">
        <v>25</v>
      </c>
      <c r="E1468" s="1">
        <v>3300.24</v>
      </c>
      <c r="F1468" s="1">
        <v>3.0</v>
      </c>
      <c r="G1468" s="1">
        <v>18.0</v>
      </c>
      <c r="H1468" s="1">
        <v>4.0</v>
      </c>
      <c r="I1468" s="1" t="s">
        <v>22</v>
      </c>
      <c r="J1468" s="1">
        <v>0.821</v>
      </c>
      <c r="K1468" s="1">
        <v>0.966</v>
      </c>
      <c r="L1468" s="6" t="str">
        <f>if(J1468&gt;QUARTILE!$B$3, "TOP", if(J1468&lt;QUARTILE!$B$4, "BOTTOM", 0))</f>
        <v>TOP</v>
      </c>
      <c r="M1468" s="6">
        <f t="shared" si="1"/>
        <v>2</v>
      </c>
      <c r="N1468" s="6" t="str">
        <f t="shared" si="2"/>
        <v>Baby Boomer</v>
      </c>
      <c r="O1468" s="6" t="str">
        <f t="shared" si="3"/>
        <v>Low Income</v>
      </c>
    </row>
    <row r="1469" hidden="1">
      <c r="A1469" s="1">
        <v>101467.0</v>
      </c>
      <c r="B1469" s="1">
        <v>19.0</v>
      </c>
      <c r="C1469" s="1">
        <v>21000.0</v>
      </c>
      <c r="D1469" s="1" t="s">
        <v>17</v>
      </c>
      <c r="E1469" s="1">
        <v>3060.35</v>
      </c>
      <c r="F1469" s="1">
        <v>5.0</v>
      </c>
      <c r="G1469" s="1">
        <v>16.0</v>
      </c>
      <c r="H1469" s="1">
        <v>22.0</v>
      </c>
      <c r="I1469" s="1" t="s">
        <v>26</v>
      </c>
      <c r="J1469" s="1">
        <v>1.0</v>
      </c>
      <c r="K1469" s="1">
        <v>0.546</v>
      </c>
      <c r="L1469" s="6" t="str">
        <f>if(J1469&gt;QUARTILE!$B$3, "TOP", if(J1469&lt;QUARTILE!$B$4, "BOTTOM", 0))</f>
        <v>TOP</v>
      </c>
      <c r="M1469" s="6">
        <f t="shared" si="1"/>
        <v>3</v>
      </c>
      <c r="N1469" s="6" t="str">
        <f t="shared" si="2"/>
        <v>Millenial</v>
      </c>
      <c r="O1469" s="6" t="str">
        <f t="shared" si="3"/>
        <v>Low Income</v>
      </c>
    </row>
    <row r="1470" hidden="1">
      <c r="A1470" s="1">
        <v>101468.0</v>
      </c>
      <c r="B1470" s="1">
        <v>31.0</v>
      </c>
      <c r="C1470" s="1">
        <v>35000.0</v>
      </c>
      <c r="D1470" s="1" t="s">
        <v>30</v>
      </c>
      <c r="E1470" s="1">
        <v>89501.28</v>
      </c>
      <c r="F1470" s="1">
        <v>3.0</v>
      </c>
      <c r="G1470" s="1">
        <v>20.0</v>
      </c>
      <c r="H1470" s="1">
        <v>12.0</v>
      </c>
      <c r="I1470" s="1" t="s">
        <v>18</v>
      </c>
      <c r="J1470" s="1">
        <v>1.0</v>
      </c>
      <c r="K1470" s="1">
        <v>0.071</v>
      </c>
      <c r="L1470" s="6" t="str">
        <f>if(J1470&gt;QUARTILE!$B$3, "TOP", if(J1470&lt;QUARTILE!$B$4, "BOTTOM", 0))</f>
        <v>TOP</v>
      </c>
      <c r="M1470" s="6">
        <f t="shared" si="1"/>
        <v>1</v>
      </c>
      <c r="N1470" s="6" t="str">
        <f t="shared" si="2"/>
        <v>Gen X</v>
      </c>
      <c r="O1470" s="6" t="str">
        <f t="shared" si="3"/>
        <v>Low Income</v>
      </c>
    </row>
    <row r="1471" hidden="1">
      <c r="A1471" s="1">
        <v>101469.0</v>
      </c>
      <c r="B1471" s="1">
        <v>70.0</v>
      </c>
      <c r="C1471" s="1">
        <v>43000.0</v>
      </c>
      <c r="D1471" s="1" t="s">
        <v>17</v>
      </c>
      <c r="E1471" s="1">
        <v>448.3</v>
      </c>
      <c r="F1471" s="1">
        <v>4.0</v>
      </c>
      <c r="G1471" s="1">
        <v>18.0</v>
      </c>
      <c r="H1471" s="1">
        <v>8.0</v>
      </c>
      <c r="I1471" s="1" t="s">
        <v>22</v>
      </c>
      <c r="J1471" s="1">
        <v>0.151</v>
      </c>
      <c r="K1471" s="1">
        <v>0.924</v>
      </c>
      <c r="L1471" s="6" t="str">
        <f>if(J1471&gt;QUARTILE!$B$3, "TOP", if(J1471&lt;QUARTILE!$B$4, "BOTTOM", 0))</f>
        <v>BOTTOM</v>
      </c>
      <c r="M1471" s="6">
        <f t="shared" si="1"/>
        <v>2</v>
      </c>
      <c r="N1471" s="6" t="str">
        <f t="shared" si="2"/>
        <v>Baby Boomer</v>
      </c>
      <c r="O1471" s="6" t="str">
        <f t="shared" si="3"/>
        <v>Low Income</v>
      </c>
    </row>
    <row r="1472" hidden="1">
      <c r="A1472" s="1">
        <v>101470.0</v>
      </c>
      <c r="B1472" s="1">
        <v>57.0</v>
      </c>
      <c r="C1472" s="1">
        <v>43000.0</v>
      </c>
      <c r="D1472" s="1" t="s">
        <v>23</v>
      </c>
      <c r="E1472" s="1">
        <v>3656.2</v>
      </c>
      <c r="F1472" s="1">
        <v>2.0</v>
      </c>
      <c r="G1472" s="1">
        <v>24.0</v>
      </c>
      <c r="H1472" s="1">
        <v>4.0</v>
      </c>
      <c r="I1472" s="1" t="s">
        <v>22</v>
      </c>
      <c r="J1472" s="1">
        <v>0.391</v>
      </c>
      <c r="K1472" s="1">
        <v>0.716</v>
      </c>
      <c r="L1472" s="6">
        <f>if(J1472&gt;QUARTILE!$B$3, "TOP", if(J1472&lt;QUARTILE!$B$4, "BOTTOM", 0))</f>
        <v>0</v>
      </c>
      <c r="M1472" s="6">
        <f t="shared" si="1"/>
        <v>2</v>
      </c>
      <c r="N1472" s="6" t="str">
        <f t="shared" si="2"/>
        <v>Gen X</v>
      </c>
      <c r="O1472" s="6" t="str">
        <f t="shared" si="3"/>
        <v>Low Income</v>
      </c>
    </row>
    <row r="1473" hidden="1">
      <c r="A1473" s="1">
        <v>101471.0</v>
      </c>
      <c r="B1473" s="1">
        <v>57.0</v>
      </c>
      <c r="C1473" s="1">
        <v>38000.0</v>
      </c>
      <c r="D1473" s="1" t="s">
        <v>23</v>
      </c>
      <c r="E1473" s="1">
        <v>73127.86</v>
      </c>
      <c r="F1473" s="1">
        <v>4.0</v>
      </c>
      <c r="G1473" s="1">
        <v>22.0</v>
      </c>
      <c r="H1473" s="1">
        <v>7.0</v>
      </c>
      <c r="I1473" s="1" t="s">
        <v>18</v>
      </c>
      <c r="J1473" s="1">
        <v>1.0</v>
      </c>
      <c r="K1473" s="1">
        <v>0.0</v>
      </c>
      <c r="L1473" s="6" t="str">
        <f>if(J1473&gt;QUARTILE!$B$3, "TOP", if(J1473&lt;QUARTILE!$B$4, "BOTTOM", 0))</f>
        <v>TOP</v>
      </c>
      <c r="M1473" s="6">
        <f t="shared" si="1"/>
        <v>1</v>
      </c>
      <c r="N1473" s="6" t="str">
        <f t="shared" si="2"/>
        <v>Gen X</v>
      </c>
      <c r="O1473" s="6" t="str">
        <f t="shared" si="3"/>
        <v>Low Income</v>
      </c>
    </row>
    <row r="1474" hidden="1">
      <c r="A1474" s="1">
        <v>101472.0</v>
      </c>
      <c r="B1474" s="1">
        <v>68.0</v>
      </c>
      <c r="C1474" s="1">
        <v>19000.0</v>
      </c>
      <c r="D1474" s="1" t="s">
        <v>25</v>
      </c>
      <c r="E1474" s="1">
        <v>19791.03</v>
      </c>
      <c r="F1474" s="1">
        <v>5.0</v>
      </c>
      <c r="G1474" s="1">
        <v>19.0</v>
      </c>
      <c r="H1474" s="1">
        <v>9.0</v>
      </c>
      <c r="I1474" s="1" t="s">
        <v>22</v>
      </c>
      <c r="J1474" s="1">
        <v>0.645</v>
      </c>
      <c r="K1474" s="1">
        <v>0.121</v>
      </c>
      <c r="L1474" s="6">
        <f>if(J1474&gt;QUARTILE!$B$3, "TOP", if(J1474&lt;QUARTILE!$B$4, "BOTTOM", 0))</f>
        <v>0</v>
      </c>
      <c r="M1474" s="6">
        <f t="shared" si="1"/>
        <v>2</v>
      </c>
      <c r="N1474" s="6" t="str">
        <f t="shared" si="2"/>
        <v>Baby Boomer</v>
      </c>
      <c r="O1474" s="6" t="str">
        <f t="shared" si="3"/>
        <v>Low Income</v>
      </c>
    </row>
    <row r="1475" hidden="1">
      <c r="A1475" s="1">
        <v>101473.0</v>
      </c>
      <c r="B1475" s="1">
        <v>56.0</v>
      </c>
      <c r="C1475" s="1">
        <v>16000.0</v>
      </c>
      <c r="D1475" s="1" t="s">
        <v>25</v>
      </c>
      <c r="E1475" s="1">
        <v>11981.01</v>
      </c>
      <c r="F1475" s="1">
        <v>5.0</v>
      </c>
      <c r="G1475" s="1">
        <v>23.0</v>
      </c>
      <c r="H1475" s="1">
        <v>4.0</v>
      </c>
      <c r="I1475" s="1" t="s">
        <v>22</v>
      </c>
      <c r="J1475" s="1">
        <v>0.72</v>
      </c>
      <c r="K1475" s="1">
        <v>0.815</v>
      </c>
      <c r="L1475" s="6">
        <f>if(J1475&gt;QUARTILE!$B$3, "TOP", if(J1475&lt;QUARTILE!$B$4, "BOTTOM", 0))</f>
        <v>0</v>
      </c>
      <c r="M1475" s="6">
        <f t="shared" si="1"/>
        <v>2</v>
      </c>
      <c r="N1475" s="6" t="str">
        <f t="shared" si="2"/>
        <v>Gen X</v>
      </c>
      <c r="O1475" s="6" t="str">
        <f t="shared" si="3"/>
        <v>Low Income</v>
      </c>
    </row>
    <row r="1476" hidden="1">
      <c r="A1476" s="1">
        <v>101474.0</v>
      </c>
      <c r="B1476" s="1">
        <v>68.0</v>
      </c>
      <c r="C1476" s="1">
        <v>12000.0</v>
      </c>
      <c r="D1476" s="1" t="s">
        <v>23</v>
      </c>
      <c r="E1476" s="1">
        <v>1640.71</v>
      </c>
      <c r="F1476" s="1">
        <v>3.0</v>
      </c>
      <c r="G1476" s="1">
        <v>13.0</v>
      </c>
      <c r="H1476" s="1">
        <v>6.0</v>
      </c>
      <c r="I1476" s="1" t="s">
        <v>22</v>
      </c>
      <c r="J1476" s="1">
        <v>0.934</v>
      </c>
      <c r="K1476" s="1">
        <v>0.954</v>
      </c>
      <c r="L1476" s="6" t="str">
        <f>if(J1476&gt;QUARTILE!$B$3, "TOP", if(J1476&lt;QUARTILE!$B$4, "BOTTOM", 0))</f>
        <v>TOP</v>
      </c>
      <c r="M1476" s="6">
        <f t="shared" si="1"/>
        <v>2</v>
      </c>
      <c r="N1476" s="6" t="str">
        <f t="shared" si="2"/>
        <v>Baby Boomer</v>
      </c>
      <c r="O1476" s="6" t="str">
        <f t="shared" si="3"/>
        <v>Low Income</v>
      </c>
    </row>
    <row r="1477" hidden="1">
      <c r="A1477" s="1">
        <v>101475.0</v>
      </c>
      <c r="B1477" s="1">
        <v>23.0</v>
      </c>
      <c r="C1477" s="1">
        <v>30000.0</v>
      </c>
      <c r="D1477" s="1" t="s">
        <v>23</v>
      </c>
      <c r="E1477" s="1">
        <v>22152.73</v>
      </c>
      <c r="F1477" s="1">
        <v>1.0</v>
      </c>
      <c r="G1477" s="1">
        <v>17.0</v>
      </c>
      <c r="H1477" s="1">
        <v>22.0</v>
      </c>
      <c r="I1477" s="1" t="s">
        <v>26</v>
      </c>
      <c r="J1477" s="1">
        <v>0.941</v>
      </c>
      <c r="K1477" s="1">
        <v>0.265</v>
      </c>
      <c r="L1477" s="6" t="str">
        <f>if(J1477&gt;QUARTILE!$B$3, "TOP", if(J1477&lt;QUARTILE!$B$4, "BOTTOM", 0))</f>
        <v>TOP</v>
      </c>
      <c r="M1477" s="6">
        <f t="shared" si="1"/>
        <v>3</v>
      </c>
      <c r="N1477" s="6" t="str">
        <f t="shared" si="2"/>
        <v>Millenial</v>
      </c>
      <c r="O1477" s="6" t="str">
        <f t="shared" si="3"/>
        <v>Low Income</v>
      </c>
    </row>
    <row r="1478" hidden="1">
      <c r="A1478" s="1">
        <v>101476.0</v>
      </c>
      <c r="B1478" s="1">
        <v>23.0</v>
      </c>
      <c r="C1478" s="1">
        <v>20000.0</v>
      </c>
      <c r="D1478" s="1" t="s">
        <v>27</v>
      </c>
      <c r="E1478" s="1">
        <v>2965.43</v>
      </c>
      <c r="F1478" s="1">
        <v>1.0</v>
      </c>
      <c r="G1478" s="1">
        <v>22.0</v>
      </c>
      <c r="H1478" s="1">
        <v>22.0</v>
      </c>
      <c r="I1478" s="1" t="s">
        <v>26</v>
      </c>
      <c r="J1478" s="1">
        <v>0.883</v>
      </c>
      <c r="K1478" s="1">
        <v>0.313</v>
      </c>
      <c r="L1478" s="6" t="str">
        <f>if(J1478&gt;QUARTILE!$B$3, "TOP", if(J1478&lt;QUARTILE!$B$4, "BOTTOM", 0))</f>
        <v>TOP</v>
      </c>
      <c r="M1478" s="6">
        <f t="shared" si="1"/>
        <v>3</v>
      </c>
      <c r="N1478" s="6" t="str">
        <f t="shared" si="2"/>
        <v>Millenial</v>
      </c>
      <c r="O1478" s="6" t="str">
        <f t="shared" si="3"/>
        <v>Low Income</v>
      </c>
    </row>
    <row r="1479" hidden="1">
      <c r="A1479" s="1">
        <v>101477.0</v>
      </c>
      <c r="B1479" s="1">
        <v>20.0</v>
      </c>
      <c r="C1479" s="1">
        <v>17000.0</v>
      </c>
      <c r="D1479" s="1" t="s">
        <v>25</v>
      </c>
      <c r="E1479" s="1">
        <v>22245.27</v>
      </c>
      <c r="F1479" s="1">
        <v>5.0</v>
      </c>
      <c r="G1479" s="1">
        <v>21.0</v>
      </c>
      <c r="H1479" s="1">
        <v>13.0</v>
      </c>
      <c r="I1479" s="1" t="s">
        <v>22</v>
      </c>
      <c r="J1479" s="1">
        <v>0.155</v>
      </c>
      <c r="K1479" s="1">
        <v>0.345</v>
      </c>
      <c r="L1479" s="6" t="str">
        <f>if(J1479&gt;QUARTILE!$B$3, "TOP", if(J1479&lt;QUARTILE!$B$4, "BOTTOM", 0))</f>
        <v>BOTTOM</v>
      </c>
      <c r="M1479" s="6">
        <f t="shared" si="1"/>
        <v>2</v>
      </c>
      <c r="N1479" s="6" t="str">
        <f t="shared" si="2"/>
        <v>Millenial</v>
      </c>
      <c r="O1479" s="6" t="str">
        <f t="shared" si="3"/>
        <v>Low Income</v>
      </c>
    </row>
    <row r="1480" hidden="1">
      <c r="A1480" s="1">
        <v>101478.0</v>
      </c>
      <c r="B1480" s="1">
        <v>24.0</v>
      </c>
      <c r="C1480" s="1">
        <v>17000.0</v>
      </c>
      <c r="D1480" s="1" t="s">
        <v>23</v>
      </c>
      <c r="E1480" s="1">
        <v>77433.46</v>
      </c>
      <c r="F1480" s="1">
        <v>5.0</v>
      </c>
      <c r="G1480" s="1">
        <v>24.0</v>
      </c>
      <c r="H1480" s="1">
        <v>8.0</v>
      </c>
      <c r="I1480" s="1" t="s">
        <v>18</v>
      </c>
      <c r="J1480" s="1">
        <v>0.657</v>
      </c>
      <c r="K1480" s="1">
        <v>0.685</v>
      </c>
      <c r="L1480" s="6">
        <f>if(J1480&gt;QUARTILE!$B$3, "TOP", if(J1480&lt;QUARTILE!$B$4, "BOTTOM", 0))</f>
        <v>0</v>
      </c>
      <c r="M1480" s="6">
        <f t="shared" si="1"/>
        <v>1</v>
      </c>
      <c r="N1480" s="6" t="str">
        <f t="shared" si="2"/>
        <v>Millenial</v>
      </c>
      <c r="O1480" s="6" t="str">
        <f t="shared" si="3"/>
        <v>Low Income</v>
      </c>
    </row>
    <row r="1481" hidden="1">
      <c r="A1481" s="1">
        <v>101479.0</v>
      </c>
      <c r="B1481" s="1">
        <v>68.0</v>
      </c>
      <c r="C1481" s="1">
        <v>53000.0</v>
      </c>
      <c r="D1481" s="1" t="s">
        <v>27</v>
      </c>
      <c r="E1481" s="1">
        <v>15184.57</v>
      </c>
      <c r="F1481" s="1">
        <v>2.0</v>
      </c>
      <c r="G1481" s="1">
        <v>23.0</v>
      </c>
      <c r="H1481" s="1">
        <v>5.0</v>
      </c>
      <c r="I1481" s="1" t="s">
        <v>22</v>
      </c>
      <c r="J1481" s="1">
        <v>0.773</v>
      </c>
      <c r="K1481" s="1">
        <v>0.453</v>
      </c>
      <c r="L1481" s="6">
        <f>if(J1481&gt;QUARTILE!$B$3, "TOP", if(J1481&lt;QUARTILE!$B$4, "BOTTOM", 0))</f>
        <v>0</v>
      </c>
      <c r="M1481" s="6">
        <f t="shared" si="1"/>
        <v>2</v>
      </c>
      <c r="N1481" s="6" t="str">
        <f t="shared" si="2"/>
        <v>Baby Boomer</v>
      </c>
      <c r="O1481" s="6" t="str">
        <f t="shared" si="3"/>
        <v>Medium Income</v>
      </c>
    </row>
    <row r="1482" hidden="1">
      <c r="A1482" s="1">
        <v>101480.0</v>
      </c>
      <c r="B1482" s="1">
        <v>25.0</v>
      </c>
      <c r="C1482" s="1">
        <v>39000.0</v>
      </c>
      <c r="D1482" s="1" t="s">
        <v>27</v>
      </c>
      <c r="E1482" s="1">
        <v>4818.12</v>
      </c>
      <c r="F1482" s="1">
        <v>5.0</v>
      </c>
      <c r="G1482" s="1">
        <v>18.0</v>
      </c>
      <c r="H1482" s="1">
        <v>12.0</v>
      </c>
      <c r="I1482" s="1" t="s">
        <v>22</v>
      </c>
      <c r="J1482" s="1">
        <v>0.807</v>
      </c>
      <c r="K1482" s="1">
        <v>0.325</v>
      </c>
      <c r="L1482" s="6">
        <f>if(J1482&gt;QUARTILE!$B$3, "TOP", if(J1482&lt;QUARTILE!$B$4, "BOTTOM", 0))</f>
        <v>0</v>
      </c>
      <c r="M1482" s="6">
        <f t="shared" si="1"/>
        <v>2</v>
      </c>
      <c r="N1482" s="6" t="str">
        <f t="shared" si="2"/>
        <v>Millenial</v>
      </c>
      <c r="O1482" s="6" t="str">
        <f t="shared" si="3"/>
        <v>Low Income</v>
      </c>
    </row>
    <row r="1483" hidden="1">
      <c r="A1483" s="1">
        <v>101481.0</v>
      </c>
      <c r="B1483" s="1">
        <v>59.0</v>
      </c>
      <c r="C1483" s="1">
        <v>66000.0</v>
      </c>
      <c r="D1483" s="1" t="s">
        <v>27</v>
      </c>
      <c r="E1483" s="1">
        <v>19631.72</v>
      </c>
      <c r="F1483" s="1">
        <v>5.0</v>
      </c>
      <c r="G1483" s="1">
        <v>24.0</v>
      </c>
      <c r="H1483" s="1">
        <v>6.0</v>
      </c>
      <c r="I1483" s="1" t="s">
        <v>22</v>
      </c>
      <c r="J1483" s="1">
        <v>0.513</v>
      </c>
      <c r="K1483" s="1">
        <v>0.572</v>
      </c>
      <c r="L1483" s="6">
        <f>if(J1483&gt;QUARTILE!$B$3, "TOP", if(J1483&lt;QUARTILE!$B$4, "BOTTOM", 0))</f>
        <v>0</v>
      </c>
      <c r="M1483" s="6">
        <f t="shared" si="1"/>
        <v>2</v>
      </c>
      <c r="N1483" s="6" t="str">
        <f t="shared" si="2"/>
        <v>Gen X</v>
      </c>
      <c r="O1483" s="6" t="str">
        <f t="shared" si="3"/>
        <v>Medium Income</v>
      </c>
    </row>
    <row r="1484" hidden="1">
      <c r="A1484" s="1">
        <v>101482.0</v>
      </c>
      <c r="B1484" s="1">
        <v>69.0</v>
      </c>
      <c r="C1484" s="1">
        <v>30000.0</v>
      </c>
      <c r="D1484" s="1" t="s">
        <v>23</v>
      </c>
      <c r="E1484" s="1">
        <v>14386.94</v>
      </c>
      <c r="F1484" s="1">
        <v>2.0</v>
      </c>
      <c r="G1484" s="1">
        <v>13.0</v>
      </c>
      <c r="H1484" s="1">
        <v>5.0</v>
      </c>
      <c r="I1484" s="1" t="s">
        <v>22</v>
      </c>
      <c r="J1484" s="1">
        <v>0.174</v>
      </c>
      <c r="K1484" s="1">
        <v>0.491</v>
      </c>
      <c r="L1484" s="6" t="str">
        <f>if(J1484&gt;QUARTILE!$B$3, "TOP", if(J1484&lt;QUARTILE!$B$4, "BOTTOM", 0))</f>
        <v>BOTTOM</v>
      </c>
      <c r="M1484" s="6">
        <f t="shared" si="1"/>
        <v>2</v>
      </c>
      <c r="N1484" s="6" t="str">
        <f t="shared" si="2"/>
        <v>Baby Boomer</v>
      </c>
      <c r="O1484" s="6" t="str">
        <f t="shared" si="3"/>
        <v>Low Income</v>
      </c>
    </row>
    <row r="1485" hidden="1">
      <c r="A1485" s="1">
        <v>101483.0</v>
      </c>
      <c r="B1485" s="1">
        <v>32.0</v>
      </c>
      <c r="C1485" s="1">
        <v>23000.0</v>
      </c>
      <c r="D1485" s="1" t="s">
        <v>27</v>
      </c>
      <c r="E1485" s="1">
        <v>15234.53</v>
      </c>
      <c r="F1485" s="1">
        <v>4.0</v>
      </c>
      <c r="G1485" s="1">
        <v>16.0</v>
      </c>
      <c r="H1485" s="1">
        <v>14.0</v>
      </c>
      <c r="I1485" s="1" t="s">
        <v>18</v>
      </c>
      <c r="J1485" s="1">
        <v>0.366</v>
      </c>
      <c r="K1485" s="1">
        <v>0.483</v>
      </c>
      <c r="L1485" s="6">
        <f>if(J1485&gt;QUARTILE!$B$3, "TOP", if(J1485&lt;QUARTILE!$B$4, "BOTTOM", 0))</f>
        <v>0</v>
      </c>
      <c r="M1485" s="6">
        <f t="shared" si="1"/>
        <v>1</v>
      </c>
      <c r="N1485" s="6" t="str">
        <f t="shared" si="2"/>
        <v>Gen X</v>
      </c>
      <c r="O1485" s="6" t="str">
        <f t="shared" si="3"/>
        <v>Low Income</v>
      </c>
    </row>
    <row r="1486" hidden="1">
      <c r="A1486" s="1">
        <v>101484.0</v>
      </c>
      <c r="B1486" s="1">
        <v>64.0</v>
      </c>
      <c r="C1486" s="1">
        <v>22000.0</v>
      </c>
      <c r="D1486" s="1" t="s">
        <v>27</v>
      </c>
      <c r="E1486" s="1">
        <v>13005.85</v>
      </c>
      <c r="F1486" s="1">
        <v>4.0</v>
      </c>
      <c r="G1486" s="1">
        <v>28.0</v>
      </c>
      <c r="H1486" s="1">
        <v>4.0</v>
      </c>
      <c r="I1486" s="1" t="s">
        <v>22</v>
      </c>
      <c r="J1486" s="1">
        <v>0.43</v>
      </c>
      <c r="K1486" s="1">
        <v>0.357</v>
      </c>
      <c r="L1486" s="6">
        <f>if(J1486&gt;QUARTILE!$B$3, "TOP", if(J1486&lt;QUARTILE!$B$4, "BOTTOM", 0))</f>
        <v>0</v>
      </c>
      <c r="M1486" s="6">
        <f t="shared" si="1"/>
        <v>2</v>
      </c>
      <c r="N1486" s="6" t="str">
        <f t="shared" si="2"/>
        <v>Baby Boomer</v>
      </c>
      <c r="O1486" s="6" t="str">
        <f t="shared" si="3"/>
        <v>Low Income</v>
      </c>
    </row>
    <row r="1487" hidden="1">
      <c r="A1487" s="1">
        <v>101485.0</v>
      </c>
      <c r="B1487" s="1">
        <v>46.0</v>
      </c>
      <c r="C1487" s="1">
        <v>12000.0</v>
      </c>
      <c r="D1487" s="1" t="s">
        <v>23</v>
      </c>
      <c r="E1487" s="1">
        <v>22401.25</v>
      </c>
      <c r="F1487" s="1">
        <v>2.0</v>
      </c>
      <c r="G1487" s="1">
        <v>15.0</v>
      </c>
      <c r="H1487" s="1">
        <v>12.0</v>
      </c>
      <c r="I1487" s="1" t="s">
        <v>22</v>
      </c>
      <c r="J1487" s="1">
        <v>0.801</v>
      </c>
      <c r="K1487" s="1">
        <v>0.461</v>
      </c>
      <c r="L1487" s="6">
        <f>if(J1487&gt;QUARTILE!$B$3, "TOP", if(J1487&lt;QUARTILE!$B$4, "BOTTOM", 0))</f>
        <v>0</v>
      </c>
      <c r="M1487" s="6">
        <f t="shared" si="1"/>
        <v>2</v>
      </c>
      <c r="N1487" s="6" t="str">
        <f t="shared" si="2"/>
        <v>Gen X</v>
      </c>
      <c r="O1487" s="6" t="str">
        <f t="shared" si="3"/>
        <v>Low Income</v>
      </c>
    </row>
    <row r="1488" hidden="1">
      <c r="A1488" s="1">
        <v>101486.0</v>
      </c>
      <c r="B1488" s="1">
        <v>50.0</v>
      </c>
      <c r="C1488" s="1">
        <v>10000.0</v>
      </c>
      <c r="D1488" s="1" t="s">
        <v>27</v>
      </c>
      <c r="E1488" s="1">
        <v>16970.09</v>
      </c>
      <c r="F1488" s="1">
        <v>2.0</v>
      </c>
      <c r="G1488" s="1">
        <v>24.0</v>
      </c>
      <c r="H1488" s="1">
        <v>6.0</v>
      </c>
      <c r="I1488" s="1" t="s">
        <v>22</v>
      </c>
      <c r="J1488" s="1">
        <v>0.02</v>
      </c>
      <c r="K1488" s="1">
        <v>0.036</v>
      </c>
      <c r="L1488" s="6" t="str">
        <f>if(J1488&gt;QUARTILE!$B$3, "TOP", if(J1488&lt;QUARTILE!$B$4, "BOTTOM", 0))</f>
        <v>BOTTOM</v>
      </c>
      <c r="M1488" s="6">
        <f t="shared" si="1"/>
        <v>2</v>
      </c>
      <c r="N1488" s="6" t="str">
        <f t="shared" si="2"/>
        <v>Gen X</v>
      </c>
      <c r="O1488" s="6" t="str">
        <f t="shared" si="3"/>
        <v>Low Income</v>
      </c>
    </row>
    <row r="1489" hidden="1">
      <c r="A1489" s="1">
        <v>101487.0</v>
      </c>
      <c r="B1489" s="1">
        <v>69.0</v>
      </c>
      <c r="C1489" s="1">
        <v>30000.0</v>
      </c>
      <c r="D1489" s="1" t="s">
        <v>25</v>
      </c>
      <c r="E1489" s="1">
        <v>86848.55</v>
      </c>
      <c r="F1489" s="1">
        <v>4.0</v>
      </c>
      <c r="G1489" s="1">
        <v>23.0</v>
      </c>
      <c r="H1489" s="1">
        <v>5.0</v>
      </c>
      <c r="I1489" s="1" t="s">
        <v>18</v>
      </c>
      <c r="J1489" s="1">
        <v>0.536</v>
      </c>
      <c r="K1489" s="1">
        <v>0.776</v>
      </c>
      <c r="L1489" s="6">
        <f>if(J1489&gt;QUARTILE!$B$3, "TOP", if(J1489&lt;QUARTILE!$B$4, "BOTTOM", 0))</f>
        <v>0</v>
      </c>
      <c r="M1489" s="6">
        <f t="shared" si="1"/>
        <v>1</v>
      </c>
      <c r="N1489" s="6" t="str">
        <f t="shared" si="2"/>
        <v>Baby Boomer</v>
      </c>
      <c r="O1489" s="6" t="str">
        <f t="shared" si="3"/>
        <v>Low Income</v>
      </c>
    </row>
    <row r="1490" hidden="1">
      <c r="A1490" s="1">
        <v>101488.0</v>
      </c>
      <c r="B1490" s="1">
        <v>47.0</v>
      </c>
      <c r="C1490" s="1">
        <v>13000.0</v>
      </c>
      <c r="D1490" s="1" t="s">
        <v>25</v>
      </c>
      <c r="E1490" s="1">
        <v>34958.31</v>
      </c>
      <c r="F1490" s="1">
        <v>4.0</v>
      </c>
      <c r="G1490" s="1">
        <v>24.0</v>
      </c>
      <c r="H1490" s="1">
        <v>6.0</v>
      </c>
      <c r="I1490" s="1" t="s">
        <v>18</v>
      </c>
      <c r="J1490" s="1">
        <v>0.598</v>
      </c>
      <c r="K1490" s="1">
        <v>0.0</v>
      </c>
      <c r="L1490" s="6">
        <f>if(J1490&gt;QUARTILE!$B$3, "TOP", if(J1490&lt;QUARTILE!$B$4, "BOTTOM", 0))</f>
        <v>0</v>
      </c>
      <c r="M1490" s="6">
        <f t="shared" si="1"/>
        <v>1</v>
      </c>
      <c r="N1490" s="6" t="str">
        <f t="shared" si="2"/>
        <v>Gen X</v>
      </c>
      <c r="O1490" s="6" t="str">
        <f t="shared" si="3"/>
        <v>Low Income</v>
      </c>
    </row>
    <row r="1491" hidden="1">
      <c r="A1491" s="1">
        <v>101489.0</v>
      </c>
      <c r="B1491" s="1">
        <v>56.0</v>
      </c>
      <c r="C1491" s="1">
        <v>25000.0</v>
      </c>
      <c r="D1491" s="1" t="s">
        <v>25</v>
      </c>
      <c r="E1491" s="1">
        <v>6149.49</v>
      </c>
      <c r="F1491" s="1">
        <v>4.0</v>
      </c>
      <c r="G1491" s="1">
        <v>15.0</v>
      </c>
      <c r="H1491" s="1">
        <v>9.0</v>
      </c>
      <c r="I1491" s="1" t="s">
        <v>22</v>
      </c>
      <c r="J1491" s="1">
        <v>0.6</v>
      </c>
      <c r="K1491" s="1">
        <v>0.723</v>
      </c>
      <c r="L1491" s="6">
        <f>if(J1491&gt;QUARTILE!$B$3, "TOP", if(J1491&lt;QUARTILE!$B$4, "BOTTOM", 0))</f>
        <v>0</v>
      </c>
      <c r="M1491" s="6">
        <f t="shared" si="1"/>
        <v>2</v>
      </c>
      <c r="N1491" s="6" t="str">
        <f t="shared" si="2"/>
        <v>Gen X</v>
      </c>
      <c r="O1491" s="6" t="str">
        <f t="shared" si="3"/>
        <v>Low Income</v>
      </c>
    </row>
    <row r="1492" hidden="1">
      <c r="A1492" s="1">
        <v>101490.0</v>
      </c>
      <c r="B1492" s="1">
        <v>44.0</v>
      </c>
      <c r="C1492" s="1">
        <v>43000.0</v>
      </c>
      <c r="D1492" s="1" t="s">
        <v>25</v>
      </c>
      <c r="E1492" s="1">
        <v>25874.78</v>
      </c>
      <c r="F1492" s="1">
        <v>4.0</v>
      </c>
      <c r="G1492" s="1">
        <v>30.0</v>
      </c>
      <c r="H1492" s="1">
        <v>13.0</v>
      </c>
      <c r="I1492" s="1" t="s">
        <v>22</v>
      </c>
      <c r="J1492" s="1">
        <v>1.0</v>
      </c>
      <c r="K1492" s="1">
        <v>0.248</v>
      </c>
      <c r="L1492" s="6" t="str">
        <f>if(J1492&gt;QUARTILE!$B$3, "TOP", if(J1492&lt;QUARTILE!$B$4, "BOTTOM", 0))</f>
        <v>TOP</v>
      </c>
      <c r="M1492" s="6">
        <f t="shared" si="1"/>
        <v>2</v>
      </c>
      <c r="N1492" s="6" t="str">
        <f t="shared" si="2"/>
        <v>Gen X</v>
      </c>
      <c r="O1492" s="6" t="str">
        <f t="shared" si="3"/>
        <v>Low Income</v>
      </c>
    </row>
    <row r="1493" hidden="1">
      <c r="A1493" s="1">
        <v>101491.0</v>
      </c>
      <c r="B1493" s="1">
        <v>53.0</v>
      </c>
      <c r="C1493" s="1">
        <v>15000.0</v>
      </c>
      <c r="D1493" s="1" t="s">
        <v>25</v>
      </c>
      <c r="E1493" s="1">
        <v>4823.61</v>
      </c>
      <c r="F1493" s="1">
        <v>3.0</v>
      </c>
      <c r="G1493" s="1">
        <v>13.0</v>
      </c>
      <c r="H1493" s="1">
        <v>4.0</v>
      </c>
      <c r="I1493" s="1" t="s">
        <v>22</v>
      </c>
      <c r="J1493" s="1">
        <v>0.791</v>
      </c>
      <c r="K1493" s="1">
        <v>0.112</v>
      </c>
      <c r="L1493" s="6">
        <f>if(J1493&gt;QUARTILE!$B$3, "TOP", if(J1493&lt;QUARTILE!$B$4, "BOTTOM", 0))</f>
        <v>0</v>
      </c>
      <c r="M1493" s="6">
        <f t="shared" si="1"/>
        <v>2</v>
      </c>
      <c r="N1493" s="6" t="str">
        <f t="shared" si="2"/>
        <v>Gen X</v>
      </c>
      <c r="O1493" s="6" t="str">
        <f t="shared" si="3"/>
        <v>Low Income</v>
      </c>
    </row>
    <row r="1494" hidden="1">
      <c r="A1494" s="1">
        <v>101492.0</v>
      </c>
      <c r="B1494" s="1">
        <v>46.0</v>
      </c>
      <c r="C1494" s="1">
        <v>74000.0</v>
      </c>
      <c r="D1494" s="1" t="s">
        <v>17</v>
      </c>
      <c r="E1494" s="1">
        <v>30497.01</v>
      </c>
      <c r="F1494" s="1">
        <v>2.0</v>
      </c>
      <c r="G1494" s="1">
        <v>26.0</v>
      </c>
      <c r="H1494" s="1">
        <v>10.0</v>
      </c>
      <c r="I1494" s="1" t="s">
        <v>18</v>
      </c>
      <c r="J1494" s="1">
        <v>0.422</v>
      </c>
      <c r="K1494" s="1">
        <v>0.51</v>
      </c>
      <c r="L1494" s="6">
        <f>if(J1494&gt;QUARTILE!$B$3, "TOP", if(J1494&lt;QUARTILE!$B$4, "BOTTOM", 0))</f>
        <v>0</v>
      </c>
      <c r="M1494" s="6">
        <f t="shared" si="1"/>
        <v>1</v>
      </c>
      <c r="N1494" s="6" t="str">
        <f t="shared" si="2"/>
        <v>Gen X</v>
      </c>
      <c r="O1494" s="6" t="str">
        <f t="shared" si="3"/>
        <v>Medium Income</v>
      </c>
    </row>
    <row r="1495" hidden="1">
      <c r="A1495" s="1">
        <v>101493.0</v>
      </c>
      <c r="B1495" s="1">
        <v>55.0</v>
      </c>
      <c r="C1495" s="1">
        <v>12000.0</v>
      </c>
      <c r="D1495" s="1" t="s">
        <v>23</v>
      </c>
      <c r="E1495" s="1">
        <v>3192.99</v>
      </c>
      <c r="F1495" s="1">
        <v>1.0</v>
      </c>
      <c r="G1495" s="1">
        <v>19.0</v>
      </c>
      <c r="H1495" s="1">
        <v>5.0</v>
      </c>
      <c r="I1495" s="1" t="s">
        <v>22</v>
      </c>
      <c r="J1495" s="1">
        <v>0.684</v>
      </c>
      <c r="K1495" s="1">
        <v>0.707</v>
      </c>
      <c r="L1495" s="6">
        <f>if(J1495&gt;QUARTILE!$B$3, "TOP", if(J1495&lt;QUARTILE!$B$4, "BOTTOM", 0))</f>
        <v>0</v>
      </c>
      <c r="M1495" s="6">
        <f t="shared" si="1"/>
        <v>2</v>
      </c>
      <c r="N1495" s="6" t="str">
        <f t="shared" si="2"/>
        <v>Gen X</v>
      </c>
      <c r="O1495" s="6" t="str">
        <f t="shared" si="3"/>
        <v>Low Income</v>
      </c>
    </row>
    <row r="1496" hidden="1">
      <c r="A1496" s="1">
        <v>101494.0</v>
      </c>
      <c r="B1496" s="1">
        <v>74.0</v>
      </c>
      <c r="C1496" s="1">
        <v>40000.0</v>
      </c>
      <c r="D1496" s="1" t="s">
        <v>30</v>
      </c>
      <c r="E1496" s="1">
        <v>12832.12</v>
      </c>
      <c r="F1496" s="1">
        <v>3.0</v>
      </c>
      <c r="G1496" s="1">
        <v>26.0</v>
      </c>
      <c r="H1496" s="1">
        <v>7.0</v>
      </c>
      <c r="I1496" s="1" t="s">
        <v>22</v>
      </c>
      <c r="J1496" s="1">
        <v>0.346</v>
      </c>
      <c r="K1496" s="1">
        <v>0.63</v>
      </c>
      <c r="L1496" s="6">
        <f>if(J1496&gt;QUARTILE!$B$3, "TOP", if(J1496&lt;QUARTILE!$B$4, "BOTTOM", 0))</f>
        <v>0</v>
      </c>
      <c r="M1496" s="6">
        <f t="shared" si="1"/>
        <v>2</v>
      </c>
      <c r="N1496" s="6" t="str">
        <f t="shared" si="2"/>
        <v>Baby Boomer</v>
      </c>
      <c r="O1496" s="6" t="str">
        <f t="shared" si="3"/>
        <v>Low Income</v>
      </c>
    </row>
    <row r="1497" hidden="1">
      <c r="A1497" s="1">
        <v>101495.0</v>
      </c>
      <c r="B1497" s="1">
        <v>50.0</v>
      </c>
      <c r="C1497" s="1">
        <v>28000.0</v>
      </c>
      <c r="D1497" s="1" t="s">
        <v>25</v>
      </c>
      <c r="E1497" s="1">
        <v>31270.77</v>
      </c>
      <c r="F1497" s="1">
        <v>1.0</v>
      </c>
      <c r="G1497" s="1">
        <v>21.0</v>
      </c>
      <c r="H1497" s="1">
        <v>2.0</v>
      </c>
      <c r="I1497" s="1" t="s">
        <v>18</v>
      </c>
      <c r="J1497" s="1">
        <v>0.961</v>
      </c>
      <c r="K1497" s="1">
        <v>0.476</v>
      </c>
      <c r="L1497" s="6" t="str">
        <f>if(J1497&gt;QUARTILE!$B$3, "TOP", if(J1497&lt;QUARTILE!$B$4, "BOTTOM", 0))</f>
        <v>TOP</v>
      </c>
      <c r="M1497" s="6">
        <f t="shared" si="1"/>
        <v>1</v>
      </c>
      <c r="N1497" s="6" t="str">
        <f t="shared" si="2"/>
        <v>Gen X</v>
      </c>
      <c r="O1497" s="6" t="str">
        <f t="shared" si="3"/>
        <v>Low Income</v>
      </c>
    </row>
    <row r="1498" hidden="1">
      <c r="A1498" s="1">
        <v>101496.0</v>
      </c>
      <c r="B1498" s="1">
        <v>78.0</v>
      </c>
      <c r="C1498" s="1">
        <v>45000.0</v>
      </c>
      <c r="D1498" s="1" t="s">
        <v>23</v>
      </c>
      <c r="E1498" s="1">
        <v>6573.21</v>
      </c>
      <c r="F1498" s="1">
        <v>1.0</v>
      </c>
      <c r="G1498" s="1">
        <v>17.0</v>
      </c>
      <c r="H1498" s="1">
        <v>9.0</v>
      </c>
      <c r="I1498" s="1" t="s">
        <v>22</v>
      </c>
      <c r="J1498" s="1">
        <v>0.221</v>
      </c>
      <c r="K1498" s="1">
        <v>0.536</v>
      </c>
      <c r="L1498" s="6" t="str">
        <f>if(J1498&gt;QUARTILE!$B$3, "TOP", if(J1498&lt;QUARTILE!$B$4, "BOTTOM", 0))</f>
        <v>BOTTOM</v>
      </c>
      <c r="M1498" s="6">
        <f t="shared" si="1"/>
        <v>2</v>
      </c>
      <c r="N1498" s="6" t="str">
        <f t="shared" si="2"/>
        <v>Baby Boomer</v>
      </c>
      <c r="O1498" s="6" t="str">
        <f t="shared" si="3"/>
        <v>Medium Income</v>
      </c>
    </row>
    <row r="1499" hidden="1">
      <c r="A1499" s="1">
        <v>101497.0</v>
      </c>
      <c r="B1499" s="1">
        <v>54.0</v>
      </c>
      <c r="C1499" s="1">
        <v>11000.0</v>
      </c>
      <c r="D1499" s="1" t="s">
        <v>23</v>
      </c>
      <c r="E1499" s="1">
        <v>36294.72</v>
      </c>
      <c r="F1499" s="1">
        <v>5.0</v>
      </c>
      <c r="G1499" s="1">
        <v>8.0</v>
      </c>
      <c r="H1499" s="1">
        <v>4.0</v>
      </c>
      <c r="I1499" s="1" t="s">
        <v>18</v>
      </c>
      <c r="J1499" s="1">
        <v>0.295</v>
      </c>
      <c r="K1499" s="1">
        <v>0.391</v>
      </c>
      <c r="L1499" s="6" t="str">
        <f>if(J1499&gt;QUARTILE!$B$3, "TOP", if(J1499&lt;QUARTILE!$B$4, "BOTTOM", 0))</f>
        <v>BOTTOM</v>
      </c>
      <c r="M1499" s="6">
        <f t="shared" si="1"/>
        <v>1</v>
      </c>
      <c r="N1499" s="6" t="str">
        <f t="shared" si="2"/>
        <v>Gen X</v>
      </c>
      <c r="O1499" s="6" t="str">
        <f t="shared" si="3"/>
        <v>Low Income</v>
      </c>
    </row>
    <row r="1500" hidden="1">
      <c r="A1500" s="1">
        <v>101498.0</v>
      </c>
      <c r="B1500" s="1">
        <v>44.0</v>
      </c>
      <c r="C1500" s="1">
        <v>88000.0</v>
      </c>
      <c r="D1500" s="1" t="s">
        <v>27</v>
      </c>
      <c r="E1500" s="1">
        <v>20664.96</v>
      </c>
      <c r="F1500" s="1">
        <v>2.0</v>
      </c>
      <c r="G1500" s="1">
        <v>19.0</v>
      </c>
      <c r="H1500" s="1">
        <v>7.0</v>
      </c>
      <c r="I1500" s="1" t="s">
        <v>22</v>
      </c>
      <c r="J1500" s="1">
        <v>0.201</v>
      </c>
      <c r="K1500" s="1">
        <v>0.865</v>
      </c>
      <c r="L1500" s="6" t="str">
        <f>if(J1500&gt;QUARTILE!$B$3, "TOP", if(J1500&lt;QUARTILE!$B$4, "BOTTOM", 0))</f>
        <v>BOTTOM</v>
      </c>
      <c r="M1500" s="6">
        <f t="shared" si="1"/>
        <v>2</v>
      </c>
      <c r="N1500" s="6" t="str">
        <f t="shared" si="2"/>
        <v>Gen X</v>
      </c>
      <c r="O1500" s="6" t="str">
        <f t="shared" si="3"/>
        <v>Medium Income</v>
      </c>
    </row>
    <row r="1501" hidden="1">
      <c r="A1501" s="1">
        <v>101499.0</v>
      </c>
      <c r="B1501" s="1">
        <v>72.0</v>
      </c>
      <c r="C1501" s="1">
        <v>20000.0</v>
      </c>
      <c r="D1501" s="1" t="s">
        <v>27</v>
      </c>
      <c r="E1501" s="1">
        <v>10134.09</v>
      </c>
      <c r="F1501" s="1">
        <v>3.0</v>
      </c>
      <c r="G1501" s="1">
        <v>15.0</v>
      </c>
      <c r="H1501" s="1">
        <v>3.0</v>
      </c>
      <c r="I1501" s="1" t="s">
        <v>22</v>
      </c>
      <c r="J1501" s="1">
        <v>0.544</v>
      </c>
      <c r="K1501" s="1">
        <v>0.09</v>
      </c>
      <c r="L1501" s="6">
        <f>if(J1501&gt;QUARTILE!$B$3, "TOP", if(J1501&lt;QUARTILE!$B$4, "BOTTOM", 0))</f>
        <v>0</v>
      </c>
      <c r="M1501" s="6">
        <f t="shared" si="1"/>
        <v>2</v>
      </c>
      <c r="N1501" s="6" t="str">
        <f t="shared" si="2"/>
        <v>Baby Boomer</v>
      </c>
      <c r="O1501" s="6" t="str">
        <f t="shared" si="3"/>
        <v>Low Income</v>
      </c>
    </row>
    <row r="1502" hidden="1">
      <c r="A1502" s="1">
        <v>101500.0</v>
      </c>
      <c r="B1502" s="1">
        <v>50.0</v>
      </c>
      <c r="C1502" s="1">
        <v>33000.0</v>
      </c>
      <c r="D1502" s="1" t="s">
        <v>23</v>
      </c>
      <c r="E1502" s="1">
        <v>11012.71</v>
      </c>
      <c r="F1502" s="1">
        <v>2.0</v>
      </c>
      <c r="G1502" s="1">
        <v>14.0</v>
      </c>
      <c r="H1502" s="1">
        <v>6.0</v>
      </c>
      <c r="I1502" s="1" t="s">
        <v>22</v>
      </c>
      <c r="J1502" s="1">
        <v>0.173</v>
      </c>
      <c r="K1502" s="1">
        <v>0.157</v>
      </c>
      <c r="L1502" s="6" t="str">
        <f>if(J1502&gt;QUARTILE!$B$3, "TOP", if(J1502&lt;QUARTILE!$B$4, "BOTTOM", 0))</f>
        <v>BOTTOM</v>
      </c>
      <c r="M1502" s="6">
        <f t="shared" si="1"/>
        <v>2</v>
      </c>
      <c r="N1502" s="6" t="str">
        <f t="shared" si="2"/>
        <v>Gen X</v>
      </c>
      <c r="O1502" s="6" t="str">
        <f t="shared" si="3"/>
        <v>Low Income</v>
      </c>
    </row>
    <row r="1503" hidden="1">
      <c r="A1503" s="1">
        <v>101501.0</v>
      </c>
      <c r="B1503" s="1">
        <v>79.0</v>
      </c>
      <c r="C1503" s="1">
        <v>52000.0</v>
      </c>
      <c r="D1503" s="1" t="s">
        <v>23</v>
      </c>
      <c r="E1503" s="1">
        <v>52071.52</v>
      </c>
      <c r="F1503" s="1">
        <v>4.0</v>
      </c>
      <c r="G1503" s="1">
        <v>19.0</v>
      </c>
      <c r="H1503" s="1">
        <v>10.0</v>
      </c>
      <c r="I1503" s="1" t="s">
        <v>18</v>
      </c>
      <c r="J1503" s="1">
        <v>0.292</v>
      </c>
      <c r="K1503" s="1">
        <v>0.663</v>
      </c>
      <c r="L1503" s="6" t="str">
        <f>if(J1503&gt;QUARTILE!$B$3, "TOP", if(J1503&lt;QUARTILE!$B$4, "BOTTOM", 0))</f>
        <v>BOTTOM</v>
      </c>
      <c r="M1503" s="6">
        <f t="shared" si="1"/>
        <v>1</v>
      </c>
      <c r="N1503" s="6" t="str">
        <f t="shared" si="2"/>
        <v>Baby Boomer</v>
      </c>
      <c r="O1503" s="6" t="str">
        <f t="shared" si="3"/>
        <v>Medium Income</v>
      </c>
    </row>
    <row r="1504" hidden="1">
      <c r="A1504" s="1">
        <v>101502.0</v>
      </c>
      <c r="B1504" s="1">
        <v>21.0</v>
      </c>
      <c r="C1504" s="1">
        <v>15000.0</v>
      </c>
      <c r="D1504" s="1" t="s">
        <v>17</v>
      </c>
      <c r="E1504" s="1">
        <v>4912.67</v>
      </c>
      <c r="F1504" s="1">
        <v>2.0</v>
      </c>
      <c r="G1504" s="1">
        <v>18.0</v>
      </c>
      <c r="H1504" s="1">
        <v>14.0</v>
      </c>
      <c r="I1504" s="1" t="s">
        <v>22</v>
      </c>
      <c r="J1504" s="1">
        <v>0.332</v>
      </c>
      <c r="K1504" s="1">
        <v>0.303</v>
      </c>
      <c r="L1504" s="6">
        <f>if(J1504&gt;QUARTILE!$B$3, "TOP", if(J1504&lt;QUARTILE!$B$4, "BOTTOM", 0))</f>
        <v>0</v>
      </c>
      <c r="M1504" s="6">
        <f t="shared" si="1"/>
        <v>2</v>
      </c>
      <c r="N1504" s="6" t="str">
        <f t="shared" si="2"/>
        <v>Millenial</v>
      </c>
      <c r="O1504" s="6" t="str">
        <f t="shared" si="3"/>
        <v>Low Income</v>
      </c>
    </row>
    <row r="1505" hidden="1">
      <c r="A1505" s="1">
        <v>101503.0</v>
      </c>
      <c r="B1505" s="1">
        <v>39.0</v>
      </c>
      <c r="C1505" s="1">
        <v>36000.0</v>
      </c>
      <c r="D1505" s="1" t="s">
        <v>23</v>
      </c>
      <c r="E1505" s="1">
        <v>23641.79</v>
      </c>
      <c r="F1505" s="1">
        <v>1.0</v>
      </c>
      <c r="G1505" s="1">
        <v>25.0</v>
      </c>
      <c r="H1505" s="1">
        <v>9.0</v>
      </c>
      <c r="I1505" s="1" t="s">
        <v>22</v>
      </c>
      <c r="J1505" s="1">
        <v>0.848</v>
      </c>
      <c r="K1505" s="1">
        <v>0.772</v>
      </c>
      <c r="L1505" s="6" t="str">
        <f>if(J1505&gt;QUARTILE!$B$3, "TOP", if(J1505&lt;QUARTILE!$B$4, "BOTTOM", 0))</f>
        <v>TOP</v>
      </c>
      <c r="M1505" s="6">
        <f t="shared" si="1"/>
        <v>2</v>
      </c>
      <c r="N1505" s="6" t="str">
        <f t="shared" si="2"/>
        <v>Gen X</v>
      </c>
      <c r="O1505" s="6" t="str">
        <f t="shared" si="3"/>
        <v>Low Income</v>
      </c>
    </row>
    <row r="1506" hidden="1">
      <c r="A1506" s="1">
        <v>101504.0</v>
      </c>
      <c r="B1506" s="1">
        <v>19.0</v>
      </c>
      <c r="C1506" s="1">
        <v>14000.0</v>
      </c>
      <c r="D1506" s="1" t="s">
        <v>17</v>
      </c>
      <c r="E1506" s="1">
        <v>24571.75</v>
      </c>
      <c r="F1506" s="1">
        <v>4.0</v>
      </c>
      <c r="G1506" s="1">
        <v>24.0</v>
      </c>
      <c r="H1506" s="1">
        <v>19.0</v>
      </c>
      <c r="I1506" s="1" t="s">
        <v>22</v>
      </c>
      <c r="J1506" s="1">
        <v>0.156</v>
      </c>
      <c r="K1506" s="1">
        <v>0.303</v>
      </c>
      <c r="L1506" s="6" t="str">
        <f>if(J1506&gt;QUARTILE!$B$3, "TOP", if(J1506&lt;QUARTILE!$B$4, "BOTTOM", 0))</f>
        <v>BOTTOM</v>
      </c>
      <c r="M1506" s="6">
        <f t="shared" si="1"/>
        <v>2</v>
      </c>
      <c r="N1506" s="6" t="str">
        <f t="shared" si="2"/>
        <v>Millenial</v>
      </c>
      <c r="O1506" s="6" t="str">
        <f t="shared" si="3"/>
        <v>Low Income</v>
      </c>
    </row>
    <row r="1507" hidden="1">
      <c r="A1507" s="1">
        <v>101505.0</v>
      </c>
      <c r="B1507" s="1">
        <v>27.0</v>
      </c>
      <c r="C1507" s="1">
        <v>51000.0</v>
      </c>
      <c r="D1507" s="1" t="s">
        <v>27</v>
      </c>
      <c r="E1507" s="1">
        <v>51136.57</v>
      </c>
      <c r="F1507" s="1">
        <v>2.0</v>
      </c>
      <c r="G1507" s="1">
        <v>19.0</v>
      </c>
      <c r="H1507" s="1">
        <v>16.0</v>
      </c>
      <c r="I1507" s="1" t="s">
        <v>22</v>
      </c>
      <c r="J1507" s="1">
        <v>0.558</v>
      </c>
      <c r="K1507" s="1">
        <v>0.825</v>
      </c>
      <c r="L1507" s="6">
        <f>if(J1507&gt;QUARTILE!$B$3, "TOP", if(J1507&lt;QUARTILE!$B$4, "BOTTOM", 0))</f>
        <v>0</v>
      </c>
      <c r="M1507" s="6">
        <f t="shared" si="1"/>
        <v>2</v>
      </c>
      <c r="N1507" s="6" t="str">
        <f t="shared" si="2"/>
        <v>Millenial</v>
      </c>
      <c r="O1507" s="6" t="str">
        <f t="shared" si="3"/>
        <v>Medium Income</v>
      </c>
    </row>
    <row r="1508" hidden="1">
      <c r="A1508" s="1">
        <v>101506.0</v>
      </c>
      <c r="B1508" s="1">
        <v>22.0</v>
      </c>
      <c r="C1508" s="1">
        <v>14000.0</v>
      </c>
      <c r="D1508" s="1" t="s">
        <v>25</v>
      </c>
      <c r="E1508" s="1">
        <v>24976.91</v>
      </c>
      <c r="F1508" s="1">
        <v>2.0</v>
      </c>
      <c r="G1508" s="1">
        <v>20.0</v>
      </c>
      <c r="H1508" s="1">
        <v>14.0</v>
      </c>
      <c r="I1508" s="1" t="s">
        <v>18</v>
      </c>
      <c r="J1508" s="1">
        <v>0.486</v>
      </c>
      <c r="K1508" s="1">
        <v>0.281</v>
      </c>
      <c r="L1508" s="6">
        <f>if(J1508&gt;QUARTILE!$B$3, "TOP", if(J1508&lt;QUARTILE!$B$4, "BOTTOM", 0))</f>
        <v>0</v>
      </c>
      <c r="M1508" s="6">
        <f t="shared" si="1"/>
        <v>1</v>
      </c>
      <c r="N1508" s="6" t="str">
        <f t="shared" si="2"/>
        <v>Millenial</v>
      </c>
      <c r="O1508" s="6" t="str">
        <f t="shared" si="3"/>
        <v>Low Income</v>
      </c>
    </row>
    <row r="1509" hidden="1">
      <c r="A1509" s="1">
        <v>101507.0</v>
      </c>
      <c r="B1509" s="1">
        <v>76.0</v>
      </c>
      <c r="C1509" s="1">
        <v>23000.0</v>
      </c>
      <c r="D1509" s="1" t="s">
        <v>25</v>
      </c>
      <c r="E1509" s="1">
        <v>17563.89</v>
      </c>
      <c r="F1509" s="1">
        <v>1.0</v>
      </c>
      <c r="G1509" s="1">
        <v>22.0</v>
      </c>
      <c r="H1509" s="1">
        <v>4.0</v>
      </c>
      <c r="I1509" s="1" t="s">
        <v>22</v>
      </c>
      <c r="J1509" s="1">
        <v>0.926</v>
      </c>
      <c r="K1509" s="1">
        <v>0.427</v>
      </c>
      <c r="L1509" s="6" t="str">
        <f>if(J1509&gt;QUARTILE!$B$3, "TOP", if(J1509&lt;QUARTILE!$B$4, "BOTTOM", 0))</f>
        <v>TOP</v>
      </c>
      <c r="M1509" s="6">
        <f t="shared" si="1"/>
        <v>2</v>
      </c>
      <c r="N1509" s="6" t="str">
        <f t="shared" si="2"/>
        <v>Baby Boomer</v>
      </c>
      <c r="O1509" s="6" t="str">
        <f t="shared" si="3"/>
        <v>Low Income</v>
      </c>
    </row>
    <row r="1510" hidden="1">
      <c r="A1510" s="1">
        <v>101508.0</v>
      </c>
      <c r="B1510" s="1">
        <v>27.0</v>
      </c>
      <c r="C1510" s="1">
        <v>26000.0</v>
      </c>
      <c r="D1510" s="1" t="s">
        <v>23</v>
      </c>
      <c r="E1510" s="1">
        <v>46562.68</v>
      </c>
      <c r="F1510" s="1">
        <v>4.0</v>
      </c>
      <c r="G1510" s="1">
        <v>23.0</v>
      </c>
      <c r="H1510" s="1">
        <v>16.0</v>
      </c>
      <c r="I1510" s="1" t="s">
        <v>18</v>
      </c>
      <c r="J1510" s="1">
        <v>0.626</v>
      </c>
      <c r="K1510" s="1">
        <v>0.009</v>
      </c>
      <c r="L1510" s="6">
        <f>if(J1510&gt;QUARTILE!$B$3, "TOP", if(J1510&lt;QUARTILE!$B$4, "BOTTOM", 0))</f>
        <v>0</v>
      </c>
      <c r="M1510" s="6">
        <f t="shared" si="1"/>
        <v>1</v>
      </c>
      <c r="N1510" s="6" t="str">
        <f t="shared" si="2"/>
        <v>Millenial</v>
      </c>
      <c r="O1510" s="6" t="str">
        <f t="shared" si="3"/>
        <v>Low Income</v>
      </c>
    </row>
    <row r="1511" hidden="1">
      <c r="A1511" s="1">
        <v>101509.0</v>
      </c>
      <c r="B1511" s="1">
        <v>50.0</v>
      </c>
      <c r="C1511" s="1">
        <v>35000.0</v>
      </c>
      <c r="D1511" s="1" t="s">
        <v>17</v>
      </c>
      <c r="E1511" s="1">
        <v>35337.28</v>
      </c>
      <c r="F1511" s="1">
        <v>1.0</v>
      </c>
      <c r="G1511" s="1">
        <v>23.0</v>
      </c>
      <c r="H1511" s="1">
        <v>4.0</v>
      </c>
      <c r="I1511" s="1" t="s">
        <v>18</v>
      </c>
      <c r="J1511" s="1">
        <v>0.612</v>
      </c>
      <c r="K1511" s="1">
        <v>0.567</v>
      </c>
      <c r="L1511" s="6">
        <f>if(J1511&gt;QUARTILE!$B$3, "TOP", if(J1511&lt;QUARTILE!$B$4, "BOTTOM", 0))</f>
        <v>0</v>
      </c>
      <c r="M1511" s="6">
        <f t="shared" si="1"/>
        <v>1</v>
      </c>
      <c r="N1511" s="6" t="str">
        <f t="shared" si="2"/>
        <v>Gen X</v>
      </c>
      <c r="O1511" s="6" t="str">
        <f t="shared" si="3"/>
        <v>Low Income</v>
      </c>
    </row>
    <row r="1512" hidden="1">
      <c r="A1512" s="1">
        <v>101510.0</v>
      </c>
      <c r="B1512" s="1">
        <v>71.0</v>
      </c>
      <c r="C1512" s="1">
        <v>72000.0</v>
      </c>
      <c r="D1512" s="1" t="s">
        <v>23</v>
      </c>
      <c r="E1512" s="1">
        <v>25230.38</v>
      </c>
      <c r="F1512" s="1">
        <v>2.0</v>
      </c>
      <c r="G1512" s="1">
        <v>15.0</v>
      </c>
      <c r="H1512" s="1">
        <v>4.0</v>
      </c>
      <c r="I1512" s="1" t="s">
        <v>22</v>
      </c>
      <c r="J1512" s="1">
        <v>0.405</v>
      </c>
      <c r="K1512" s="1">
        <v>0.403</v>
      </c>
      <c r="L1512" s="6">
        <f>if(J1512&gt;QUARTILE!$B$3, "TOP", if(J1512&lt;QUARTILE!$B$4, "BOTTOM", 0))</f>
        <v>0</v>
      </c>
      <c r="M1512" s="6">
        <f t="shared" si="1"/>
        <v>2</v>
      </c>
      <c r="N1512" s="6" t="str">
        <f t="shared" si="2"/>
        <v>Baby Boomer</v>
      </c>
      <c r="O1512" s="6" t="str">
        <f t="shared" si="3"/>
        <v>Medium Income</v>
      </c>
    </row>
    <row r="1513" hidden="1">
      <c r="A1513" s="1">
        <v>101511.0</v>
      </c>
      <c r="B1513" s="1">
        <v>55.0</v>
      </c>
      <c r="C1513" s="1">
        <v>17000.0</v>
      </c>
      <c r="D1513" s="1" t="s">
        <v>23</v>
      </c>
      <c r="E1513" s="1">
        <v>662.42</v>
      </c>
      <c r="F1513" s="1">
        <v>3.0</v>
      </c>
      <c r="G1513" s="1">
        <v>18.0</v>
      </c>
      <c r="H1513" s="1">
        <v>7.0</v>
      </c>
      <c r="I1513" s="1" t="s">
        <v>22</v>
      </c>
      <c r="J1513" s="1">
        <v>0.719</v>
      </c>
      <c r="K1513" s="1">
        <v>0.941</v>
      </c>
      <c r="L1513" s="6">
        <f>if(J1513&gt;QUARTILE!$B$3, "TOP", if(J1513&lt;QUARTILE!$B$4, "BOTTOM", 0))</f>
        <v>0</v>
      </c>
      <c r="M1513" s="6">
        <f t="shared" si="1"/>
        <v>2</v>
      </c>
      <c r="N1513" s="6" t="str">
        <f t="shared" si="2"/>
        <v>Gen X</v>
      </c>
      <c r="O1513" s="6" t="str">
        <f t="shared" si="3"/>
        <v>Low Income</v>
      </c>
    </row>
    <row r="1514" hidden="1">
      <c r="A1514" s="1">
        <v>101512.0</v>
      </c>
      <c r="B1514" s="1">
        <v>30.0</v>
      </c>
      <c r="C1514" s="1">
        <v>44000.0</v>
      </c>
      <c r="D1514" s="1" t="s">
        <v>25</v>
      </c>
      <c r="E1514" s="1">
        <v>9352.78</v>
      </c>
      <c r="F1514" s="1">
        <v>3.0</v>
      </c>
      <c r="G1514" s="1">
        <v>21.0</v>
      </c>
      <c r="H1514" s="1">
        <v>11.0</v>
      </c>
      <c r="I1514" s="1" t="s">
        <v>22</v>
      </c>
      <c r="J1514" s="1">
        <v>0.076</v>
      </c>
      <c r="K1514" s="1">
        <v>0.016</v>
      </c>
      <c r="L1514" s="6" t="str">
        <f>if(J1514&gt;QUARTILE!$B$3, "TOP", if(J1514&lt;QUARTILE!$B$4, "BOTTOM", 0))</f>
        <v>BOTTOM</v>
      </c>
      <c r="M1514" s="6">
        <f t="shared" si="1"/>
        <v>2</v>
      </c>
      <c r="N1514" s="6" t="str">
        <f t="shared" si="2"/>
        <v>Millenial</v>
      </c>
      <c r="O1514" s="6" t="str">
        <f t="shared" si="3"/>
        <v>Low Income</v>
      </c>
    </row>
    <row r="1515">
      <c r="A1515" s="1">
        <v>101513.0</v>
      </c>
      <c r="B1515" s="1">
        <v>48.0</v>
      </c>
      <c r="C1515" s="1">
        <v>72000.0</v>
      </c>
      <c r="D1515" s="1" t="s">
        <v>23</v>
      </c>
      <c r="E1515" s="1">
        <v>19987.45</v>
      </c>
      <c r="F1515" s="1">
        <v>5.0</v>
      </c>
      <c r="G1515" s="1">
        <v>20.0</v>
      </c>
      <c r="H1515" s="1">
        <v>12.0</v>
      </c>
      <c r="I1515" s="1" t="s">
        <v>18</v>
      </c>
      <c r="J1515" s="1">
        <v>1.0</v>
      </c>
      <c r="K1515" s="1">
        <v>0.338</v>
      </c>
      <c r="L1515" s="6" t="str">
        <f>if(J1515&gt;QUARTILE!$B$3, "TOP", if(J1515&lt;QUARTILE!$B$4, "BOTTOM", 0))</f>
        <v>TOP</v>
      </c>
      <c r="M1515" s="6">
        <f t="shared" si="1"/>
        <v>1</v>
      </c>
      <c r="N1515" s="6" t="str">
        <f t="shared" si="2"/>
        <v>Gen X</v>
      </c>
      <c r="O1515" s="6" t="str">
        <f t="shared" si="3"/>
        <v>Medium Income</v>
      </c>
    </row>
    <row r="1516" hidden="1">
      <c r="A1516" s="1">
        <v>101514.0</v>
      </c>
      <c r="B1516" s="1">
        <v>64.0</v>
      </c>
      <c r="C1516" s="1">
        <v>24000.0</v>
      </c>
      <c r="D1516" s="1" t="s">
        <v>25</v>
      </c>
      <c r="E1516" s="1">
        <v>14773.38</v>
      </c>
      <c r="F1516" s="1">
        <v>3.0</v>
      </c>
      <c r="G1516" s="1">
        <v>25.0</v>
      </c>
      <c r="H1516" s="1">
        <v>5.0</v>
      </c>
      <c r="I1516" s="1" t="s">
        <v>22</v>
      </c>
      <c r="J1516" s="1">
        <v>0.548</v>
      </c>
      <c r="K1516" s="1">
        <v>0.024</v>
      </c>
      <c r="L1516" s="6">
        <f>if(J1516&gt;QUARTILE!$B$3, "TOP", if(J1516&lt;QUARTILE!$B$4, "BOTTOM", 0))</f>
        <v>0</v>
      </c>
      <c r="M1516" s="6">
        <f t="shared" si="1"/>
        <v>2</v>
      </c>
      <c r="N1516" s="6" t="str">
        <f t="shared" si="2"/>
        <v>Baby Boomer</v>
      </c>
      <c r="O1516" s="6" t="str">
        <f t="shared" si="3"/>
        <v>Low Income</v>
      </c>
    </row>
    <row r="1517" hidden="1">
      <c r="A1517" s="1">
        <v>101515.0</v>
      </c>
      <c r="B1517" s="1">
        <v>53.0</v>
      </c>
      <c r="C1517" s="1">
        <v>16000.0</v>
      </c>
      <c r="D1517" s="1" t="s">
        <v>17</v>
      </c>
      <c r="E1517" s="1">
        <v>7693.21</v>
      </c>
      <c r="F1517" s="1">
        <v>4.0</v>
      </c>
      <c r="G1517" s="1">
        <v>23.0</v>
      </c>
      <c r="H1517" s="1">
        <v>2.0</v>
      </c>
      <c r="I1517" s="1" t="s">
        <v>22</v>
      </c>
      <c r="J1517" s="1">
        <v>0.062</v>
      </c>
      <c r="K1517" s="1">
        <v>0.279</v>
      </c>
      <c r="L1517" s="6" t="str">
        <f>if(J1517&gt;QUARTILE!$B$3, "TOP", if(J1517&lt;QUARTILE!$B$4, "BOTTOM", 0))</f>
        <v>BOTTOM</v>
      </c>
      <c r="M1517" s="6">
        <f t="shared" si="1"/>
        <v>2</v>
      </c>
      <c r="N1517" s="6" t="str">
        <f t="shared" si="2"/>
        <v>Gen X</v>
      </c>
      <c r="O1517" s="6" t="str">
        <f t="shared" si="3"/>
        <v>Low Income</v>
      </c>
    </row>
    <row r="1518" hidden="1">
      <c r="A1518" s="1">
        <v>101516.0</v>
      </c>
      <c r="B1518" s="1">
        <v>62.0</v>
      </c>
      <c r="C1518" s="1">
        <v>8000.0</v>
      </c>
      <c r="D1518" s="1" t="s">
        <v>25</v>
      </c>
      <c r="E1518" s="1">
        <v>3119.61</v>
      </c>
      <c r="F1518" s="1">
        <v>5.0</v>
      </c>
      <c r="G1518" s="1">
        <v>22.0</v>
      </c>
      <c r="H1518" s="1">
        <v>3.0</v>
      </c>
      <c r="I1518" s="1" t="s">
        <v>22</v>
      </c>
      <c r="J1518" s="1">
        <v>0.609</v>
      </c>
      <c r="K1518" s="1">
        <v>0.33</v>
      </c>
      <c r="L1518" s="6">
        <f>if(J1518&gt;QUARTILE!$B$3, "TOP", if(J1518&lt;QUARTILE!$B$4, "BOTTOM", 0))</f>
        <v>0</v>
      </c>
      <c r="M1518" s="6">
        <f t="shared" si="1"/>
        <v>2</v>
      </c>
      <c r="N1518" s="6" t="str">
        <f t="shared" si="2"/>
        <v>Baby Boomer</v>
      </c>
      <c r="O1518" s="6" t="str">
        <f t="shared" si="3"/>
        <v>Low Income</v>
      </c>
    </row>
    <row r="1519" hidden="1">
      <c r="A1519" s="1">
        <v>101517.0</v>
      </c>
      <c r="B1519" s="1">
        <v>41.0</v>
      </c>
      <c r="C1519" s="1">
        <v>68000.0</v>
      </c>
      <c r="D1519" s="1" t="s">
        <v>24</v>
      </c>
      <c r="E1519" s="1">
        <v>16103.78</v>
      </c>
      <c r="F1519" s="1">
        <v>4.0</v>
      </c>
      <c r="G1519" s="1">
        <v>25.0</v>
      </c>
      <c r="H1519" s="1">
        <v>3.0</v>
      </c>
      <c r="I1519" s="1" t="s">
        <v>22</v>
      </c>
      <c r="J1519" s="1">
        <v>0.614</v>
      </c>
      <c r="K1519" s="1">
        <v>0.208</v>
      </c>
      <c r="L1519" s="6">
        <f>if(J1519&gt;QUARTILE!$B$3, "TOP", if(J1519&lt;QUARTILE!$B$4, "BOTTOM", 0))</f>
        <v>0</v>
      </c>
      <c r="M1519" s="6">
        <f t="shared" si="1"/>
        <v>2</v>
      </c>
      <c r="N1519" s="6" t="str">
        <f t="shared" si="2"/>
        <v>Gen X</v>
      </c>
      <c r="O1519" s="6" t="str">
        <f t="shared" si="3"/>
        <v>Medium Income</v>
      </c>
    </row>
    <row r="1520" hidden="1">
      <c r="A1520" s="1">
        <v>101518.0</v>
      </c>
      <c r="B1520" s="1">
        <v>69.0</v>
      </c>
      <c r="C1520" s="1">
        <v>19000.0</v>
      </c>
      <c r="D1520" s="1" t="s">
        <v>17</v>
      </c>
      <c r="E1520" s="1">
        <v>6735.14</v>
      </c>
      <c r="F1520" s="1">
        <v>3.0</v>
      </c>
      <c r="G1520" s="1">
        <v>16.0</v>
      </c>
      <c r="H1520" s="1">
        <v>4.0</v>
      </c>
      <c r="I1520" s="1" t="s">
        <v>22</v>
      </c>
      <c r="J1520" s="1">
        <v>0.241</v>
      </c>
      <c r="K1520" s="1">
        <v>0.256</v>
      </c>
      <c r="L1520" s="6" t="str">
        <f>if(J1520&gt;QUARTILE!$B$3, "TOP", if(J1520&lt;QUARTILE!$B$4, "BOTTOM", 0))</f>
        <v>BOTTOM</v>
      </c>
      <c r="M1520" s="6">
        <f t="shared" si="1"/>
        <v>2</v>
      </c>
      <c r="N1520" s="6" t="str">
        <f t="shared" si="2"/>
        <v>Baby Boomer</v>
      </c>
      <c r="O1520" s="6" t="str">
        <f t="shared" si="3"/>
        <v>Low Income</v>
      </c>
    </row>
    <row r="1521" hidden="1">
      <c r="A1521" s="1">
        <v>101519.0</v>
      </c>
      <c r="B1521" s="1">
        <v>73.0</v>
      </c>
      <c r="C1521" s="1">
        <v>12000.0</v>
      </c>
      <c r="D1521" s="1" t="s">
        <v>25</v>
      </c>
      <c r="E1521" s="1">
        <v>5305.38</v>
      </c>
      <c r="F1521" s="1">
        <v>3.0</v>
      </c>
      <c r="G1521" s="1">
        <v>26.0</v>
      </c>
      <c r="H1521" s="1">
        <v>6.0</v>
      </c>
      <c r="I1521" s="1" t="s">
        <v>22</v>
      </c>
      <c r="J1521" s="1">
        <v>0.259</v>
      </c>
      <c r="K1521" s="1">
        <v>0.26</v>
      </c>
      <c r="L1521" s="6" t="str">
        <f>if(J1521&gt;QUARTILE!$B$3, "TOP", if(J1521&lt;QUARTILE!$B$4, "BOTTOM", 0))</f>
        <v>BOTTOM</v>
      </c>
      <c r="M1521" s="6">
        <f t="shared" si="1"/>
        <v>2</v>
      </c>
      <c r="N1521" s="6" t="str">
        <f t="shared" si="2"/>
        <v>Baby Boomer</v>
      </c>
      <c r="O1521" s="6" t="str">
        <f t="shared" si="3"/>
        <v>Low Income</v>
      </c>
    </row>
    <row r="1522" hidden="1">
      <c r="A1522" s="1">
        <v>101520.0</v>
      </c>
      <c r="B1522" s="1">
        <v>32.0</v>
      </c>
      <c r="C1522" s="1">
        <v>10000.0</v>
      </c>
      <c r="D1522" s="1" t="s">
        <v>25</v>
      </c>
      <c r="E1522" s="1">
        <v>10181.82</v>
      </c>
      <c r="F1522" s="1">
        <v>2.0</v>
      </c>
      <c r="G1522" s="1">
        <v>19.0</v>
      </c>
      <c r="H1522" s="1">
        <v>18.0</v>
      </c>
      <c r="I1522" s="1" t="s">
        <v>22</v>
      </c>
      <c r="J1522" s="1">
        <v>0.321</v>
      </c>
      <c r="K1522" s="1">
        <v>0.266</v>
      </c>
      <c r="L1522" s="6">
        <f>if(J1522&gt;QUARTILE!$B$3, "TOP", if(J1522&lt;QUARTILE!$B$4, "BOTTOM", 0))</f>
        <v>0</v>
      </c>
      <c r="M1522" s="6">
        <f t="shared" si="1"/>
        <v>2</v>
      </c>
      <c r="N1522" s="6" t="str">
        <f t="shared" si="2"/>
        <v>Gen X</v>
      </c>
      <c r="O1522" s="6" t="str">
        <f t="shared" si="3"/>
        <v>Low Income</v>
      </c>
    </row>
    <row r="1523" hidden="1">
      <c r="A1523" s="1">
        <v>101521.0</v>
      </c>
      <c r="B1523" s="1">
        <v>46.0</v>
      </c>
      <c r="C1523" s="1">
        <v>12000.0</v>
      </c>
      <c r="D1523" s="1" t="s">
        <v>25</v>
      </c>
      <c r="E1523" s="1">
        <v>30788.11</v>
      </c>
      <c r="F1523" s="1">
        <v>4.0</v>
      </c>
      <c r="G1523" s="1">
        <v>21.0</v>
      </c>
      <c r="H1523" s="1">
        <v>9.0</v>
      </c>
      <c r="I1523" s="1" t="s">
        <v>18</v>
      </c>
      <c r="J1523" s="1">
        <v>0.28</v>
      </c>
      <c r="K1523" s="1">
        <v>0.132</v>
      </c>
      <c r="L1523" s="6" t="str">
        <f>if(J1523&gt;QUARTILE!$B$3, "TOP", if(J1523&lt;QUARTILE!$B$4, "BOTTOM", 0))</f>
        <v>BOTTOM</v>
      </c>
      <c r="M1523" s="6">
        <f t="shared" si="1"/>
        <v>1</v>
      </c>
      <c r="N1523" s="6" t="str">
        <f t="shared" si="2"/>
        <v>Gen X</v>
      </c>
      <c r="O1523" s="6" t="str">
        <f t="shared" si="3"/>
        <v>Low Income</v>
      </c>
    </row>
    <row r="1524" hidden="1">
      <c r="A1524" s="1">
        <v>101522.0</v>
      </c>
      <c r="B1524" s="1">
        <v>25.0</v>
      </c>
      <c r="C1524" s="1">
        <v>38000.0</v>
      </c>
      <c r="D1524" s="1" t="s">
        <v>27</v>
      </c>
      <c r="E1524" s="1">
        <v>13382.89</v>
      </c>
      <c r="F1524" s="1">
        <v>1.0</v>
      </c>
      <c r="G1524" s="1">
        <v>20.0</v>
      </c>
      <c r="H1524" s="1">
        <v>15.0</v>
      </c>
      <c r="I1524" s="1" t="s">
        <v>22</v>
      </c>
      <c r="J1524" s="1">
        <v>0.531</v>
      </c>
      <c r="K1524" s="1">
        <v>0.851</v>
      </c>
      <c r="L1524" s="6">
        <f>if(J1524&gt;QUARTILE!$B$3, "TOP", if(J1524&lt;QUARTILE!$B$4, "BOTTOM", 0))</f>
        <v>0</v>
      </c>
      <c r="M1524" s="6">
        <f t="shared" si="1"/>
        <v>2</v>
      </c>
      <c r="N1524" s="6" t="str">
        <f t="shared" si="2"/>
        <v>Millenial</v>
      </c>
      <c r="O1524" s="6" t="str">
        <f t="shared" si="3"/>
        <v>Low Income</v>
      </c>
    </row>
    <row r="1525" hidden="1">
      <c r="A1525" s="1">
        <v>101523.0</v>
      </c>
      <c r="B1525" s="1">
        <v>22.0</v>
      </c>
      <c r="C1525" s="1">
        <v>42000.0</v>
      </c>
      <c r="D1525" s="1" t="s">
        <v>23</v>
      </c>
      <c r="E1525" s="1">
        <v>4879.49</v>
      </c>
      <c r="F1525" s="1">
        <v>2.0</v>
      </c>
      <c r="G1525" s="1">
        <v>9.0</v>
      </c>
      <c r="H1525" s="1">
        <v>13.0</v>
      </c>
      <c r="I1525" s="1" t="s">
        <v>18</v>
      </c>
      <c r="J1525" s="1">
        <v>0.929</v>
      </c>
      <c r="K1525" s="1">
        <v>0.039</v>
      </c>
      <c r="L1525" s="6" t="str">
        <f>if(J1525&gt;QUARTILE!$B$3, "TOP", if(J1525&lt;QUARTILE!$B$4, "BOTTOM", 0))</f>
        <v>TOP</v>
      </c>
      <c r="M1525" s="6">
        <f t="shared" si="1"/>
        <v>1</v>
      </c>
      <c r="N1525" s="6" t="str">
        <f t="shared" si="2"/>
        <v>Millenial</v>
      </c>
      <c r="O1525" s="6" t="str">
        <f t="shared" si="3"/>
        <v>Low Income</v>
      </c>
    </row>
    <row r="1526" hidden="1">
      <c r="A1526" s="1">
        <v>101524.0</v>
      </c>
      <c r="B1526" s="1">
        <v>46.0</v>
      </c>
      <c r="C1526" s="1">
        <v>33000.0</v>
      </c>
      <c r="D1526" s="1" t="s">
        <v>30</v>
      </c>
      <c r="E1526" s="1">
        <v>2486.41</v>
      </c>
      <c r="F1526" s="1">
        <v>4.0</v>
      </c>
      <c r="G1526" s="1">
        <v>11.0</v>
      </c>
      <c r="H1526" s="1">
        <v>10.0</v>
      </c>
      <c r="I1526" s="1" t="s">
        <v>22</v>
      </c>
      <c r="J1526" s="1">
        <v>0.923</v>
      </c>
      <c r="K1526" s="1">
        <v>0.939</v>
      </c>
      <c r="L1526" s="6" t="str">
        <f>if(J1526&gt;QUARTILE!$B$3, "TOP", if(J1526&lt;QUARTILE!$B$4, "BOTTOM", 0))</f>
        <v>TOP</v>
      </c>
      <c r="M1526" s="6">
        <f t="shared" si="1"/>
        <v>2</v>
      </c>
      <c r="N1526" s="6" t="str">
        <f t="shared" si="2"/>
        <v>Gen X</v>
      </c>
      <c r="O1526" s="6" t="str">
        <f t="shared" si="3"/>
        <v>Low Income</v>
      </c>
    </row>
    <row r="1527" hidden="1">
      <c r="A1527" s="1">
        <v>101525.0</v>
      </c>
      <c r="B1527" s="1">
        <v>64.0</v>
      </c>
      <c r="C1527" s="1">
        <v>24000.0</v>
      </c>
      <c r="D1527" s="1" t="s">
        <v>27</v>
      </c>
      <c r="E1527" s="1">
        <v>13822.48</v>
      </c>
      <c r="F1527" s="1">
        <v>5.0</v>
      </c>
      <c r="G1527" s="1">
        <v>14.0</v>
      </c>
      <c r="H1527" s="1">
        <v>6.0</v>
      </c>
      <c r="I1527" s="1" t="s">
        <v>22</v>
      </c>
      <c r="J1527" s="1">
        <v>0.953</v>
      </c>
      <c r="K1527" s="1">
        <v>0.232</v>
      </c>
      <c r="L1527" s="6" t="str">
        <f>if(J1527&gt;QUARTILE!$B$3, "TOP", if(J1527&lt;QUARTILE!$B$4, "BOTTOM", 0))</f>
        <v>TOP</v>
      </c>
      <c r="M1527" s="6">
        <f t="shared" si="1"/>
        <v>2</v>
      </c>
      <c r="N1527" s="6" t="str">
        <f t="shared" si="2"/>
        <v>Baby Boomer</v>
      </c>
      <c r="O1527" s="6" t="str">
        <f t="shared" si="3"/>
        <v>Low Income</v>
      </c>
    </row>
    <row r="1528" hidden="1">
      <c r="A1528" s="1">
        <v>101526.0</v>
      </c>
      <c r="B1528" s="1">
        <v>21.0</v>
      </c>
      <c r="C1528" s="1">
        <v>10000.0</v>
      </c>
      <c r="D1528" s="1" t="s">
        <v>25</v>
      </c>
      <c r="E1528" s="1">
        <v>31633.19</v>
      </c>
      <c r="F1528" s="1">
        <v>4.0</v>
      </c>
      <c r="G1528" s="1">
        <v>18.0</v>
      </c>
      <c r="H1528" s="1">
        <v>17.0</v>
      </c>
      <c r="I1528" s="1" t="s">
        <v>18</v>
      </c>
      <c r="J1528" s="1">
        <v>0.75</v>
      </c>
      <c r="K1528" s="1">
        <v>0.0</v>
      </c>
      <c r="L1528" s="6">
        <f>if(J1528&gt;QUARTILE!$B$3, "TOP", if(J1528&lt;QUARTILE!$B$4, "BOTTOM", 0))</f>
        <v>0</v>
      </c>
      <c r="M1528" s="6">
        <f t="shared" si="1"/>
        <v>1</v>
      </c>
      <c r="N1528" s="6" t="str">
        <f t="shared" si="2"/>
        <v>Millenial</v>
      </c>
      <c r="O1528" s="6" t="str">
        <f t="shared" si="3"/>
        <v>Low Income</v>
      </c>
    </row>
    <row r="1529" hidden="1">
      <c r="A1529" s="1">
        <v>101527.0</v>
      </c>
      <c r="B1529" s="1">
        <v>29.0</v>
      </c>
      <c r="C1529" s="1">
        <v>14000.0</v>
      </c>
      <c r="D1529" s="1" t="s">
        <v>27</v>
      </c>
      <c r="E1529" s="1">
        <v>21158.12</v>
      </c>
      <c r="F1529" s="1">
        <v>5.0</v>
      </c>
      <c r="G1529" s="1">
        <v>34.0</v>
      </c>
      <c r="H1529" s="1">
        <v>9.0</v>
      </c>
      <c r="I1529" s="1" t="s">
        <v>22</v>
      </c>
      <c r="J1529" s="1">
        <v>0.622</v>
      </c>
      <c r="K1529" s="1">
        <v>0.125</v>
      </c>
      <c r="L1529" s="6">
        <f>if(J1529&gt;QUARTILE!$B$3, "TOP", if(J1529&lt;QUARTILE!$B$4, "BOTTOM", 0))</f>
        <v>0</v>
      </c>
      <c r="M1529" s="6">
        <f t="shared" si="1"/>
        <v>2</v>
      </c>
      <c r="N1529" s="6" t="str">
        <f t="shared" si="2"/>
        <v>Millenial</v>
      </c>
      <c r="O1529" s="6" t="str">
        <f t="shared" si="3"/>
        <v>Low Income</v>
      </c>
    </row>
    <row r="1530" hidden="1">
      <c r="A1530" s="1">
        <v>101528.0</v>
      </c>
      <c r="B1530" s="1">
        <v>62.0</v>
      </c>
      <c r="C1530" s="1">
        <v>11000.0</v>
      </c>
      <c r="D1530" s="1" t="s">
        <v>25</v>
      </c>
      <c r="E1530" s="1">
        <v>5283.19</v>
      </c>
      <c r="F1530" s="1">
        <v>5.0</v>
      </c>
      <c r="G1530" s="1">
        <v>19.0</v>
      </c>
      <c r="H1530" s="1">
        <v>6.0</v>
      </c>
      <c r="I1530" s="1" t="s">
        <v>22</v>
      </c>
      <c r="J1530" s="1">
        <v>0.361</v>
      </c>
      <c r="K1530" s="1">
        <v>0.892</v>
      </c>
      <c r="L1530" s="6">
        <f>if(J1530&gt;QUARTILE!$B$3, "TOP", if(J1530&lt;QUARTILE!$B$4, "BOTTOM", 0))</f>
        <v>0</v>
      </c>
      <c r="M1530" s="6">
        <f t="shared" si="1"/>
        <v>2</v>
      </c>
      <c r="N1530" s="6" t="str">
        <f t="shared" si="2"/>
        <v>Baby Boomer</v>
      </c>
      <c r="O1530" s="6" t="str">
        <f t="shared" si="3"/>
        <v>Low Income</v>
      </c>
    </row>
    <row r="1531" hidden="1">
      <c r="A1531" s="1">
        <v>101529.0</v>
      </c>
      <c r="B1531" s="1">
        <v>19.0</v>
      </c>
      <c r="C1531" s="1">
        <v>31000.0</v>
      </c>
      <c r="D1531" s="1" t="s">
        <v>17</v>
      </c>
      <c r="E1531" s="1">
        <v>11479.09</v>
      </c>
      <c r="F1531" s="1">
        <v>3.0</v>
      </c>
      <c r="G1531" s="1">
        <v>22.0</v>
      </c>
      <c r="H1531" s="1">
        <v>15.0</v>
      </c>
      <c r="I1531" s="1" t="s">
        <v>18</v>
      </c>
      <c r="J1531" s="1">
        <v>0.885</v>
      </c>
      <c r="K1531" s="1">
        <v>0.998</v>
      </c>
      <c r="L1531" s="6" t="str">
        <f>if(J1531&gt;QUARTILE!$B$3, "TOP", if(J1531&lt;QUARTILE!$B$4, "BOTTOM", 0))</f>
        <v>TOP</v>
      </c>
      <c r="M1531" s="6">
        <f t="shared" si="1"/>
        <v>1</v>
      </c>
      <c r="N1531" s="6" t="str">
        <f t="shared" si="2"/>
        <v>Millenial</v>
      </c>
      <c r="O1531" s="6" t="str">
        <f t="shared" si="3"/>
        <v>Low Income</v>
      </c>
    </row>
    <row r="1532" hidden="1">
      <c r="A1532" s="1">
        <v>101530.0</v>
      </c>
      <c r="B1532" s="1">
        <v>44.0</v>
      </c>
      <c r="C1532" s="1">
        <v>12000.0</v>
      </c>
      <c r="D1532" s="1" t="s">
        <v>25</v>
      </c>
      <c r="E1532" s="1">
        <v>38652.23</v>
      </c>
      <c r="F1532" s="1">
        <v>1.0</v>
      </c>
      <c r="G1532" s="1">
        <v>18.0</v>
      </c>
      <c r="H1532" s="1">
        <v>5.0</v>
      </c>
      <c r="I1532" s="1" t="s">
        <v>18</v>
      </c>
      <c r="J1532" s="1">
        <v>0.638</v>
      </c>
      <c r="K1532" s="1">
        <v>0.147</v>
      </c>
      <c r="L1532" s="6">
        <f>if(J1532&gt;QUARTILE!$B$3, "TOP", if(J1532&lt;QUARTILE!$B$4, "BOTTOM", 0))</f>
        <v>0</v>
      </c>
      <c r="M1532" s="6">
        <f t="shared" si="1"/>
        <v>1</v>
      </c>
      <c r="N1532" s="6" t="str">
        <f t="shared" si="2"/>
        <v>Gen X</v>
      </c>
      <c r="O1532" s="6" t="str">
        <f t="shared" si="3"/>
        <v>Low Income</v>
      </c>
    </row>
    <row r="1533" hidden="1">
      <c r="A1533" s="1">
        <v>101531.0</v>
      </c>
      <c r="B1533" s="1">
        <v>48.0</v>
      </c>
      <c r="C1533" s="1">
        <v>14000.0</v>
      </c>
      <c r="D1533" s="1" t="s">
        <v>23</v>
      </c>
      <c r="E1533" s="1">
        <v>3911.93</v>
      </c>
      <c r="F1533" s="1">
        <v>4.0</v>
      </c>
      <c r="G1533" s="1">
        <v>22.0</v>
      </c>
      <c r="H1533" s="1">
        <v>9.0</v>
      </c>
      <c r="I1533" s="1" t="s">
        <v>22</v>
      </c>
      <c r="J1533" s="1">
        <v>0.329</v>
      </c>
      <c r="K1533" s="1">
        <v>0.175</v>
      </c>
      <c r="L1533" s="6">
        <f>if(J1533&gt;QUARTILE!$B$3, "TOP", if(J1533&lt;QUARTILE!$B$4, "BOTTOM", 0))</f>
        <v>0</v>
      </c>
      <c r="M1533" s="6">
        <f t="shared" si="1"/>
        <v>2</v>
      </c>
      <c r="N1533" s="6" t="str">
        <f t="shared" si="2"/>
        <v>Gen X</v>
      </c>
      <c r="O1533" s="6" t="str">
        <f t="shared" si="3"/>
        <v>Low Income</v>
      </c>
    </row>
    <row r="1534" hidden="1">
      <c r="A1534" s="1">
        <v>101532.0</v>
      </c>
      <c r="B1534" s="1">
        <v>68.0</v>
      </c>
      <c r="C1534" s="1">
        <v>20000.0</v>
      </c>
      <c r="D1534" s="1" t="s">
        <v>23</v>
      </c>
      <c r="E1534" s="1">
        <v>15189.18</v>
      </c>
      <c r="F1534" s="1">
        <v>1.0</v>
      </c>
      <c r="G1534" s="1">
        <v>20.0</v>
      </c>
      <c r="H1534" s="1">
        <v>5.0</v>
      </c>
      <c r="I1534" s="1" t="s">
        <v>22</v>
      </c>
      <c r="J1534" s="1">
        <v>1.0</v>
      </c>
      <c r="K1534" s="1">
        <v>0.836</v>
      </c>
      <c r="L1534" s="6" t="str">
        <f>if(J1534&gt;QUARTILE!$B$3, "TOP", if(J1534&lt;QUARTILE!$B$4, "BOTTOM", 0))</f>
        <v>TOP</v>
      </c>
      <c r="M1534" s="6">
        <f t="shared" si="1"/>
        <v>2</v>
      </c>
      <c r="N1534" s="6" t="str">
        <f t="shared" si="2"/>
        <v>Baby Boomer</v>
      </c>
      <c r="O1534" s="6" t="str">
        <f t="shared" si="3"/>
        <v>Low Income</v>
      </c>
    </row>
    <row r="1535" hidden="1">
      <c r="A1535" s="1">
        <v>101533.0</v>
      </c>
      <c r="B1535" s="1">
        <v>68.0</v>
      </c>
      <c r="C1535" s="1">
        <v>8000.0</v>
      </c>
      <c r="D1535" s="1" t="s">
        <v>17</v>
      </c>
      <c r="E1535" s="1">
        <v>8808.32</v>
      </c>
      <c r="F1535" s="1">
        <v>5.0</v>
      </c>
      <c r="G1535" s="1">
        <v>22.0</v>
      </c>
      <c r="H1535" s="1">
        <v>2.0</v>
      </c>
      <c r="I1535" s="1" t="s">
        <v>22</v>
      </c>
      <c r="J1535" s="1">
        <v>0.705</v>
      </c>
      <c r="K1535" s="1">
        <v>0.864</v>
      </c>
      <c r="L1535" s="6">
        <f>if(J1535&gt;QUARTILE!$B$3, "TOP", if(J1535&lt;QUARTILE!$B$4, "BOTTOM", 0))</f>
        <v>0</v>
      </c>
      <c r="M1535" s="6">
        <f t="shared" si="1"/>
        <v>2</v>
      </c>
      <c r="N1535" s="6" t="str">
        <f t="shared" si="2"/>
        <v>Baby Boomer</v>
      </c>
      <c r="O1535" s="6" t="str">
        <f t="shared" si="3"/>
        <v>Low Income</v>
      </c>
    </row>
    <row r="1536" hidden="1">
      <c r="A1536" s="1">
        <v>101534.0</v>
      </c>
      <c r="B1536" s="1">
        <v>53.0</v>
      </c>
      <c r="C1536" s="1">
        <v>23000.0</v>
      </c>
      <c r="D1536" s="1" t="s">
        <v>25</v>
      </c>
      <c r="E1536" s="1">
        <v>2651.89</v>
      </c>
      <c r="F1536" s="1">
        <v>3.0</v>
      </c>
      <c r="G1536" s="1">
        <v>20.0</v>
      </c>
      <c r="H1536" s="1">
        <v>8.0</v>
      </c>
      <c r="I1536" s="1" t="s">
        <v>22</v>
      </c>
      <c r="J1536" s="1">
        <v>0.515</v>
      </c>
      <c r="K1536" s="1">
        <v>0.65</v>
      </c>
      <c r="L1536" s="6">
        <f>if(J1536&gt;QUARTILE!$B$3, "TOP", if(J1536&lt;QUARTILE!$B$4, "BOTTOM", 0))</f>
        <v>0</v>
      </c>
      <c r="M1536" s="6">
        <f t="shared" si="1"/>
        <v>2</v>
      </c>
      <c r="N1536" s="6" t="str">
        <f t="shared" si="2"/>
        <v>Gen X</v>
      </c>
      <c r="O1536" s="6" t="str">
        <f t="shared" si="3"/>
        <v>Low Income</v>
      </c>
    </row>
    <row r="1537" hidden="1">
      <c r="A1537" s="1">
        <v>101535.0</v>
      </c>
      <c r="B1537" s="1">
        <v>53.0</v>
      </c>
      <c r="C1537" s="1">
        <v>21000.0</v>
      </c>
      <c r="D1537" s="1" t="s">
        <v>24</v>
      </c>
      <c r="E1537" s="1">
        <v>1023.84</v>
      </c>
      <c r="F1537" s="1">
        <v>1.0</v>
      </c>
      <c r="G1537" s="1">
        <v>21.0</v>
      </c>
      <c r="H1537" s="1">
        <v>6.0</v>
      </c>
      <c r="I1537" s="1" t="s">
        <v>22</v>
      </c>
      <c r="J1537" s="1">
        <v>0.069</v>
      </c>
      <c r="K1537" s="1">
        <v>0.936</v>
      </c>
      <c r="L1537" s="6" t="str">
        <f>if(J1537&gt;QUARTILE!$B$3, "TOP", if(J1537&lt;QUARTILE!$B$4, "BOTTOM", 0))</f>
        <v>BOTTOM</v>
      </c>
      <c r="M1537" s="6">
        <f t="shared" si="1"/>
        <v>2</v>
      </c>
      <c r="N1537" s="6" t="str">
        <f t="shared" si="2"/>
        <v>Gen X</v>
      </c>
      <c r="O1537" s="6" t="str">
        <f t="shared" si="3"/>
        <v>Low Income</v>
      </c>
    </row>
    <row r="1538" hidden="1">
      <c r="A1538" s="1">
        <v>101536.0</v>
      </c>
      <c r="B1538" s="1">
        <v>43.0</v>
      </c>
      <c r="C1538" s="1">
        <v>45000.0</v>
      </c>
      <c r="D1538" s="1" t="s">
        <v>23</v>
      </c>
      <c r="E1538" s="1">
        <v>16232.82</v>
      </c>
      <c r="F1538" s="1">
        <v>2.0</v>
      </c>
      <c r="G1538" s="1">
        <v>17.0</v>
      </c>
      <c r="H1538" s="1">
        <v>6.0</v>
      </c>
      <c r="I1538" s="1" t="s">
        <v>22</v>
      </c>
      <c r="J1538" s="1">
        <v>0.19</v>
      </c>
      <c r="K1538" s="1">
        <v>0.95</v>
      </c>
      <c r="L1538" s="6" t="str">
        <f>if(J1538&gt;QUARTILE!$B$3, "TOP", if(J1538&lt;QUARTILE!$B$4, "BOTTOM", 0))</f>
        <v>BOTTOM</v>
      </c>
      <c r="M1538" s="6">
        <f t="shared" si="1"/>
        <v>2</v>
      </c>
      <c r="N1538" s="6" t="str">
        <f t="shared" si="2"/>
        <v>Gen X</v>
      </c>
      <c r="O1538" s="6" t="str">
        <f t="shared" si="3"/>
        <v>Medium Income</v>
      </c>
    </row>
    <row r="1539" hidden="1">
      <c r="A1539" s="1">
        <v>101537.0</v>
      </c>
      <c r="B1539" s="1">
        <v>60.0</v>
      </c>
      <c r="C1539" s="1">
        <v>13000.0</v>
      </c>
      <c r="D1539" s="1" t="s">
        <v>23</v>
      </c>
      <c r="E1539" s="1">
        <v>419.34</v>
      </c>
      <c r="F1539" s="1">
        <v>5.0</v>
      </c>
      <c r="G1539" s="1">
        <v>15.0</v>
      </c>
      <c r="H1539" s="1">
        <v>6.0</v>
      </c>
      <c r="I1539" s="1" t="s">
        <v>22</v>
      </c>
      <c r="J1539" s="1">
        <v>0.246</v>
      </c>
      <c r="K1539" s="1">
        <v>0.71</v>
      </c>
      <c r="L1539" s="6" t="str">
        <f>if(J1539&gt;QUARTILE!$B$3, "TOP", if(J1539&lt;QUARTILE!$B$4, "BOTTOM", 0))</f>
        <v>BOTTOM</v>
      </c>
      <c r="M1539" s="6">
        <f t="shared" si="1"/>
        <v>2</v>
      </c>
      <c r="N1539" s="6" t="str">
        <f t="shared" si="2"/>
        <v>Gen X</v>
      </c>
      <c r="O1539" s="6" t="str">
        <f t="shared" si="3"/>
        <v>Low Income</v>
      </c>
    </row>
    <row r="1540" hidden="1">
      <c r="A1540" s="1">
        <v>101538.0</v>
      </c>
      <c r="B1540" s="1">
        <v>44.0</v>
      </c>
      <c r="C1540" s="1">
        <v>10000.0</v>
      </c>
      <c r="D1540" s="1" t="s">
        <v>23</v>
      </c>
      <c r="E1540" s="1">
        <v>2183.94</v>
      </c>
      <c r="F1540" s="1">
        <v>2.0</v>
      </c>
      <c r="G1540" s="1">
        <v>30.0</v>
      </c>
      <c r="H1540" s="1">
        <v>15.0</v>
      </c>
      <c r="I1540" s="1" t="s">
        <v>18</v>
      </c>
      <c r="J1540" s="1">
        <v>0.953</v>
      </c>
      <c r="K1540" s="1">
        <v>0.349</v>
      </c>
      <c r="L1540" s="6" t="str">
        <f>if(J1540&gt;QUARTILE!$B$3, "TOP", if(J1540&lt;QUARTILE!$B$4, "BOTTOM", 0))</f>
        <v>TOP</v>
      </c>
      <c r="M1540" s="6">
        <f t="shared" si="1"/>
        <v>1</v>
      </c>
      <c r="N1540" s="6" t="str">
        <f t="shared" si="2"/>
        <v>Gen X</v>
      </c>
      <c r="O1540" s="6" t="str">
        <f t="shared" si="3"/>
        <v>Low Income</v>
      </c>
    </row>
    <row r="1541" hidden="1">
      <c r="A1541" s="1">
        <v>101539.0</v>
      </c>
      <c r="B1541" s="1">
        <v>22.0</v>
      </c>
      <c r="C1541" s="1">
        <v>18000.0</v>
      </c>
      <c r="D1541" s="1" t="s">
        <v>25</v>
      </c>
      <c r="E1541" s="1">
        <v>8540.85</v>
      </c>
      <c r="F1541" s="1">
        <v>1.0</v>
      </c>
      <c r="G1541" s="1">
        <v>31.0</v>
      </c>
      <c r="H1541" s="1">
        <v>17.0</v>
      </c>
      <c r="I1541" s="1" t="s">
        <v>18</v>
      </c>
      <c r="J1541" s="1">
        <v>1.0</v>
      </c>
      <c r="K1541" s="1">
        <v>0.149</v>
      </c>
      <c r="L1541" s="6" t="str">
        <f>if(J1541&gt;QUARTILE!$B$3, "TOP", if(J1541&lt;QUARTILE!$B$4, "BOTTOM", 0))</f>
        <v>TOP</v>
      </c>
      <c r="M1541" s="6">
        <f t="shared" si="1"/>
        <v>1</v>
      </c>
      <c r="N1541" s="6" t="str">
        <f t="shared" si="2"/>
        <v>Millenial</v>
      </c>
      <c r="O1541" s="6" t="str">
        <f t="shared" si="3"/>
        <v>Low Income</v>
      </c>
    </row>
    <row r="1542" hidden="1">
      <c r="A1542" s="1">
        <v>101540.0</v>
      </c>
      <c r="B1542" s="1">
        <v>37.0</v>
      </c>
      <c r="C1542" s="1">
        <v>11000.0</v>
      </c>
      <c r="D1542" s="1" t="s">
        <v>25</v>
      </c>
      <c r="E1542" s="1">
        <v>889.91</v>
      </c>
      <c r="F1542" s="1">
        <v>1.0</v>
      </c>
      <c r="G1542" s="1">
        <v>25.0</v>
      </c>
      <c r="H1542" s="1">
        <v>7.0</v>
      </c>
      <c r="I1542" s="1" t="s">
        <v>22</v>
      </c>
      <c r="J1542" s="1">
        <v>0.317</v>
      </c>
      <c r="K1542" s="1">
        <v>0.518</v>
      </c>
      <c r="L1542" s="6">
        <f>if(J1542&gt;QUARTILE!$B$3, "TOP", if(J1542&lt;QUARTILE!$B$4, "BOTTOM", 0))</f>
        <v>0</v>
      </c>
      <c r="M1542" s="6">
        <f t="shared" si="1"/>
        <v>2</v>
      </c>
      <c r="N1542" s="6" t="str">
        <f t="shared" si="2"/>
        <v>Gen X</v>
      </c>
      <c r="O1542" s="6" t="str">
        <f t="shared" si="3"/>
        <v>Low Income</v>
      </c>
    </row>
    <row r="1543" hidden="1">
      <c r="A1543" s="1">
        <v>101541.0</v>
      </c>
      <c r="B1543" s="1">
        <v>28.0</v>
      </c>
      <c r="C1543" s="1">
        <v>23000.0</v>
      </c>
      <c r="D1543" s="1" t="s">
        <v>23</v>
      </c>
      <c r="E1543" s="1">
        <v>10231.36</v>
      </c>
      <c r="F1543" s="1">
        <v>1.0</v>
      </c>
      <c r="G1543" s="1">
        <v>12.0</v>
      </c>
      <c r="H1543" s="1">
        <v>22.0</v>
      </c>
      <c r="I1543" s="1" t="s">
        <v>26</v>
      </c>
      <c r="J1543" s="1">
        <v>0.748</v>
      </c>
      <c r="K1543" s="1">
        <v>0.19</v>
      </c>
      <c r="L1543" s="6">
        <f>if(J1543&gt;QUARTILE!$B$3, "TOP", if(J1543&lt;QUARTILE!$B$4, "BOTTOM", 0))</f>
        <v>0</v>
      </c>
      <c r="M1543" s="6">
        <f t="shared" si="1"/>
        <v>3</v>
      </c>
      <c r="N1543" s="6" t="str">
        <f t="shared" si="2"/>
        <v>Millenial</v>
      </c>
      <c r="O1543" s="6" t="str">
        <f t="shared" si="3"/>
        <v>Low Income</v>
      </c>
    </row>
    <row r="1544" hidden="1">
      <c r="A1544" s="1">
        <v>101542.0</v>
      </c>
      <c r="B1544" s="1">
        <v>79.0</v>
      </c>
      <c r="C1544" s="1">
        <v>7000.0</v>
      </c>
      <c r="D1544" s="1" t="s">
        <v>27</v>
      </c>
      <c r="E1544" s="1">
        <v>2793.63</v>
      </c>
      <c r="F1544" s="1">
        <v>4.0</v>
      </c>
      <c r="G1544" s="1">
        <v>17.0</v>
      </c>
      <c r="H1544" s="1">
        <v>6.0</v>
      </c>
      <c r="I1544" s="1" t="s">
        <v>22</v>
      </c>
      <c r="J1544" s="1">
        <v>0.792</v>
      </c>
      <c r="K1544" s="1">
        <v>0.069</v>
      </c>
      <c r="L1544" s="6">
        <f>if(J1544&gt;QUARTILE!$B$3, "TOP", if(J1544&lt;QUARTILE!$B$4, "BOTTOM", 0))</f>
        <v>0</v>
      </c>
      <c r="M1544" s="6">
        <f t="shared" si="1"/>
        <v>2</v>
      </c>
      <c r="N1544" s="6" t="str">
        <f t="shared" si="2"/>
        <v>Baby Boomer</v>
      </c>
      <c r="O1544" s="6" t="str">
        <f t="shared" si="3"/>
        <v>Low Income</v>
      </c>
    </row>
    <row r="1545" hidden="1">
      <c r="A1545" s="1">
        <v>101543.0</v>
      </c>
      <c r="B1545" s="1">
        <v>27.0</v>
      </c>
      <c r="C1545" s="1">
        <v>15000.0</v>
      </c>
      <c r="D1545" s="1" t="s">
        <v>25</v>
      </c>
      <c r="E1545" s="1">
        <v>8611.75</v>
      </c>
      <c r="F1545" s="1">
        <v>5.0</v>
      </c>
      <c r="G1545" s="1">
        <v>19.0</v>
      </c>
      <c r="H1545" s="1">
        <v>18.0</v>
      </c>
      <c r="I1545" s="1" t="s">
        <v>18</v>
      </c>
      <c r="J1545" s="1">
        <v>0.435</v>
      </c>
      <c r="K1545" s="1">
        <v>0.344</v>
      </c>
      <c r="L1545" s="6">
        <f>if(J1545&gt;QUARTILE!$B$3, "TOP", if(J1545&lt;QUARTILE!$B$4, "BOTTOM", 0))</f>
        <v>0</v>
      </c>
      <c r="M1545" s="6">
        <f t="shared" si="1"/>
        <v>1</v>
      </c>
      <c r="N1545" s="6" t="str">
        <f t="shared" si="2"/>
        <v>Millenial</v>
      </c>
      <c r="O1545" s="6" t="str">
        <f t="shared" si="3"/>
        <v>Low Income</v>
      </c>
    </row>
    <row r="1546" hidden="1">
      <c r="A1546" s="1">
        <v>101544.0</v>
      </c>
      <c r="B1546" s="1">
        <v>57.0</v>
      </c>
      <c r="C1546" s="1">
        <v>13000.0</v>
      </c>
      <c r="D1546" s="1" t="s">
        <v>23</v>
      </c>
      <c r="E1546" s="1">
        <v>31323.71</v>
      </c>
      <c r="F1546" s="1">
        <v>5.0</v>
      </c>
      <c r="G1546" s="1">
        <v>24.0</v>
      </c>
      <c r="H1546" s="1">
        <v>4.0</v>
      </c>
      <c r="I1546" s="1" t="s">
        <v>18</v>
      </c>
      <c r="J1546" s="1">
        <v>0.642</v>
      </c>
      <c r="K1546" s="1">
        <v>0.33</v>
      </c>
      <c r="L1546" s="6">
        <f>if(J1546&gt;QUARTILE!$B$3, "TOP", if(J1546&lt;QUARTILE!$B$4, "BOTTOM", 0))</f>
        <v>0</v>
      </c>
      <c r="M1546" s="6">
        <f t="shared" si="1"/>
        <v>1</v>
      </c>
      <c r="N1546" s="6" t="str">
        <f t="shared" si="2"/>
        <v>Gen X</v>
      </c>
      <c r="O1546" s="6" t="str">
        <f t="shared" si="3"/>
        <v>Low Income</v>
      </c>
    </row>
    <row r="1547" hidden="1">
      <c r="A1547" s="1">
        <v>101545.0</v>
      </c>
      <c r="B1547" s="1">
        <v>55.0</v>
      </c>
      <c r="C1547" s="1">
        <v>31000.0</v>
      </c>
      <c r="D1547" s="1" t="s">
        <v>25</v>
      </c>
      <c r="E1547" s="1">
        <v>19689.48</v>
      </c>
      <c r="F1547" s="1">
        <v>5.0</v>
      </c>
      <c r="G1547" s="1">
        <v>25.0</v>
      </c>
      <c r="H1547" s="1">
        <v>7.0</v>
      </c>
      <c r="I1547" s="1" t="s">
        <v>22</v>
      </c>
      <c r="J1547" s="1">
        <v>0.938</v>
      </c>
      <c r="K1547" s="1">
        <v>0.612</v>
      </c>
      <c r="L1547" s="6" t="str">
        <f>if(J1547&gt;QUARTILE!$B$3, "TOP", if(J1547&lt;QUARTILE!$B$4, "BOTTOM", 0))</f>
        <v>TOP</v>
      </c>
      <c r="M1547" s="6">
        <f t="shared" si="1"/>
        <v>2</v>
      </c>
      <c r="N1547" s="6" t="str">
        <f t="shared" si="2"/>
        <v>Gen X</v>
      </c>
      <c r="O1547" s="6" t="str">
        <f t="shared" si="3"/>
        <v>Low Income</v>
      </c>
    </row>
    <row r="1548" hidden="1">
      <c r="A1548" s="1">
        <v>101546.0</v>
      </c>
      <c r="B1548" s="1">
        <v>23.0</v>
      </c>
      <c r="C1548" s="1">
        <v>14000.0</v>
      </c>
      <c r="D1548" s="1" t="s">
        <v>27</v>
      </c>
      <c r="E1548" s="1">
        <v>11790.2</v>
      </c>
      <c r="F1548" s="1">
        <v>4.0</v>
      </c>
      <c r="G1548" s="1">
        <v>18.0</v>
      </c>
      <c r="H1548" s="1">
        <v>13.0</v>
      </c>
      <c r="I1548" s="1" t="s">
        <v>22</v>
      </c>
      <c r="J1548" s="1">
        <v>0.208</v>
      </c>
      <c r="K1548" s="1">
        <v>0.171</v>
      </c>
      <c r="L1548" s="6" t="str">
        <f>if(J1548&gt;QUARTILE!$B$3, "TOP", if(J1548&lt;QUARTILE!$B$4, "BOTTOM", 0))</f>
        <v>BOTTOM</v>
      </c>
      <c r="M1548" s="6">
        <f t="shared" si="1"/>
        <v>2</v>
      </c>
      <c r="N1548" s="6" t="str">
        <f t="shared" si="2"/>
        <v>Millenial</v>
      </c>
      <c r="O1548" s="6" t="str">
        <f t="shared" si="3"/>
        <v>Low Income</v>
      </c>
    </row>
    <row r="1549" hidden="1">
      <c r="A1549" s="1">
        <v>101547.0</v>
      </c>
      <c r="B1549" s="1">
        <v>25.0</v>
      </c>
      <c r="C1549" s="1">
        <v>8000.0</v>
      </c>
      <c r="D1549" s="1" t="s">
        <v>23</v>
      </c>
      <c r="E1549" s="1">
        <v>1926.55</v>
      </c>
      <c r="F1549" s="1">
        <v>1.0</v>
      </c>
      <c r="G1549" s="1">
        <v>27.0</v>
      </c>
      <c r="H1549" s="1">
        <v>13.0</v>
      </c>
      <c r="I1549" s="1" t="s">
        <v>22</v>
      </c>
      <c r="J1549" s="1">
        <v>1.0</v>
      </c>
      <c r="K1549" s="1">
        <v>0.868</v>
      </c>
      <c r="L1549" s="6" t="str">
        <f>if(J1549&gt;QUARTILE!$B$3, "TOP", if(J1549&lt;QUARTILE!$B$4, "BOTTOM", 0))</f>
        <v>TOP</v>
      </c>
      <c r="M1549" s="6">
        <f t="shared" si="1"/>
        <v>2</v>
      </c>
      <c r="N1549" s="6" t="str">
        <f t="shared" si="2"/>
        <v>Millenial</v>
      </c>
      <c r="O1549" s="6" t="str">
        <f t="shared" si="3"/>
        <v>Low Income</v>
      </c>
    </row>
    <row r="1550" hidden="1">
      <c r="A1550" s="1">
        <v>101548.0</v>
      </c>
      <c r="B1550" s="1">
        <v>40.0</v>
      </c>
      <c r="C1550" s="1">
        <v>20000.0</v>
      </c>
      <c r="D1550" s="1" t="s">
        <v>23</v>
      </c>
      <c r="E1550" s="1">
        <v>19306.98</v>
      </c>
      <c r="F1550" s="1">
        <v>1.0</v>
      </c>
      <c r="G1550" s="1">
        <v>21.0</v>
      </c>
      <c r="H1550" s="1">
        <v>6.0</v>
      </c>
      <c r="I1550" s="1" t="s">
        <v>22</v>
      </c>
      <c r="J1550" s="1">
        <v>0.506</v>
      </c>
      <c r="K1550" s="1">
        <v>0.185</v>
      </c>
      <c r="L1550" s="6">
        <f>if(J1550&gt;QUARTILE!$B$3, "TOP", if(J1550&lt;QUARTILE!$B$4, "BOTTOM", 0))</f>
        <v>0</v>
      </c>
      <c r="M1550" s="6">
        <f t="shared" si="1"/>
        <v>2</v>
      </c>
      <c r="N1550" s="6" t="str">
        <f t="shared" si="2"/>
        <v>Gen X</v>
      </c>
      <c r="O1550" s="6" t="str">
        <f t="shared" si="3"/>
        <v>Low Income</v>
      </c>
    </row>
    <row r="1551" hidden="1">
      <c r="A1551" s="1">
        <v>101549.0</v>
      </c>
      <c r="B1551" s="1">
        <v>64.0</v>
      </c>
      <c r="C1551" s="1">
        <v>27000.0</v>
      </c>
      <c r="D1551" s="1" t="s">
        <v>25</v>
      </c>
      <c r="E1551" s="1">
        <v>3575.59</v>
      </c>
      <c r="F1551" s="1">
        <v>2.0</v>
      </c>
      <c r="G1551" s="1">
        <v>17.0</v>
      </c>
      <c r="H1551" s="1">
        <v>6.0</v>
      </c>
      <c r="I1551" s="1" t="s">
        <v>22</v>
      </c>
      <c r="J1551" s="1">
        <v>0.308</v>
      </c>
      <c r="K1551" s="1">
        <v>0.997</v>
      </c>
      <c r="L1551" s="6" t="str">
        <f>if(J1551&gt;QUARTILE!$B$3, "TOP", if(J1551&lt;QUARTILE!$B$4, "BOTTOM", 0))</f>
        <v>BOTTOM</v>
      </c>
      <c r="M1551" s="6">
        <f t="shared" si="1"/>
        <v>2</v>
      </c>
      <c r="N1551" s="6" t="str">
        <f t="shared" si="2"/>
        <v>Baby Boomer</v>
      </c>
      <c r="O1551" s="6" t="str">
        <f t="shared" si="3"/>
        <v>Low Income</v>
      </c>
    </row>
    <row r="1552" hidden="1">
      <c r="A1552" s="1">
        <v>101550.0</v>
      </c>
      <c r="B1552" s="1">
        <v>43.0</v>
      </c>
      <c r="C1552" s="1">
        <v>19000.0</v>
      </c>
      <c r="D1552" s="1" t="s">
        <v>27</v>
      </c>
      <c r="E1552" s="1">
        <v>1593.56</v>
      </c>
      <c r="F1552" s="1">
        <v>4.0</v>
      </c>
      <c r="G1552" s="1">
        <v>20.0</v>
      </c>
      <c r="H1552" s="1">
        <v>14.0</v>
      </c>
      <c r="I1552" s="1" t="s">
        <v>18</v>
      </c>
      <c r="J1552" s="1">
        <v>0.892</v>
      </c>
      <c r="K1552" s="1">
        <v>0.507</v>
      </c>
      <c r="L1552" s="6" t="str">
        <f>if(J1552&gt;QUARTILE!$B$3, "TOP", if(J1552&lt;QUARTILE!$B$4, "BOTTOM", 0))</f>
        <v>TOP</v>
      </c>
      <c r="M1552" s="6">
        <f t="shared" si="1"/>
        <v>1</v>
      </c>
      <c r="N1552" s="6" t="str">
        <f t="shared" si="2"/>
        <v>Gen X</v>
      </c>
      <c r="O1552" s="6" t="str">
        <f t="shared" si="3"/>
        <v>Low Income</v>
      </c>
    </row>
    <row r="1553" hidden="1">
      <c r="A1553" s="1">
        <v>101551.0</v>
      </c>
      <c r="B1553" s="1">
        <v>63.0</v>
      </c>
      <c r="C1553" s="1">
        <v>15000.0</v>
      </c>
      <c r="D1553" s="1" t="s">
        <v>17</v>
      </c>
      <c r="E1553" s="1">
        <v>21812.65</v>
      </c>
      <c r="F1553" s="1">
        <v>3.0</v>
      </c>
      <c r="G1553" s="1">
        <v>20.0</v>
      </c>
      <c r="H1553" s="1">
        <v>4.0</v>
      </c>
      <c r="I1553" s="1" t="s">
        <v>22</v>
      </c>
      <c r="J1553" s="1">
        <v>0.077</v>
      </c>
      <c r="K1553" s="1">
        <v>0.147</v>
      </c>
      <c r="L1553" s="6" t="str">
        <f>if(J1553&gt;QUARTILE!$B$3, "TOP", if(J1553&lt;QUARTILE!$B$4, "BOTTOM", 0))</f>
        <v>BOTTOM</v>
      </c>
      <c r="M1553" s="6">
        <f t="shared" si="1"/>
        <v>2</v>
      </c>
      <c r="N1553" s="6" t="str">
        <f t="shared" si="2"/>
        <v>Baby Boomer</v>
      </c>
      <c r="O1553" s="6" t="str">
        <f t="shared" si="3"/>
        <v>Low Income</v>
      </c>
    </row>
    <row r="1554" hidden="1">
      <c r="A1554" s="1">
        <v>101552.0</v>
      </c>
      <c r="B1554" s="1">
        <v>60.0</v>
      </c>
      <c r="C1554" s="1">
        <v>15000.0</v>
      </c>
      <c r="D1554" s="1" t="s">
        <v>25</v>
      </c>
      <c r="E1554" s="1">
        <v>48621.99</v>
      </c>
      <c r="F1554" s="1">
        <v>4.0</v>
      </c>
      <c r="G1554" s="1">
        <v>25.0</v>
      </c>
      <c r="H1554" s="1">
        <v>4.0</v>
      </c>
      <c r="I1554" s="1" t="s">
        <v>18</v>
      </c>
      <c r="J1554" s="1">
        <v>0.792</v>
      </c>
      <c r="K1554" s="1">
        <v>0.684</v>
      </c>
      <c r="L1554" s="6">
        <f>if(J1554&gt;QUARTILE!$B$3, "TOP", if(J1554&lt;QUARTILE!$B$4, "BOTTOM", 0))</f>
        <v>0</v>
      </c>
      <c r="M1554" s="6">
        <f t="shared" si="1"/>
        <v>1</v>
      </c>
      <c r="N1554" s="6" t="str">
        <f t="shared" si="2"/>
        <v>Gen X</v>
      </c>
      <c r="O1554" s="6" t="str">
        <f t="shared" si="3"/>
        <v>Low Income</v>
      </c>
    </row>
    <row r="1555" hidden="1">
      <c r="A1555" s="1">
        <v>101553.0</v>
      </c>
      <c r="B1555" s="1">
        <v>29.0</v>
      </c>
      <c r="C1555" s="1">
        <v>24000.0</v>
      </c>
      <c r="D1555" s="1" t="s">
        <v>23</v>
      </c>
      <c r="E1555" s="1">
        <v>12345.71</v>
      </c>
      <c r="F1555" s="1">
        <v>2.0</v>
      </c>
      <c r="G1555" s="1">
        <v>22.0</v>
      </c>
      <c r="H1555" s="1">
        <v>24.0</v>
      </c>
      <c r="I1555" s="1" t="s">
        <v>26</v>
      </c>
      <c r="J1555" s="1">
        <v>0.312</v>
      </c>
      <c r="K1555" s="1">
        <v>0.154</v>
      </c>
      <c r="L1555" s="6" t="str">
        <f>if(J1555&gt;QUARTILE!$B$3, "TOP", if(J1555&lt;QUARTILE!$B$4, "BOTTOM", 0))</f>
        <v>BOTTOM</v>
      </c>
      <c r="M1555" s="6">
        <f t="shared" si="1"/>
        <v>3</v>
      </c>
      <c r="N1555" s="6" t="str">
        <f t="shared" si="2"/>
        <v>Millenial</v>
      </c>
      <c r="O1555" s="6" t="str">
        <f t="shared" si="3"/>
        <v>Low Income</v>
      </c>
    </row>
    <row r="1556" hidden="1">
      <c r="A1556" s="1">
        <v>101554.0</v>
      </c>
      <c r="B1556" s="1">
        <v>43.0</v>
      </c>
      <c r="C1556" s="1">
        <v>13000.0</v>
      </c>
      <c r="D1556" s="1" t="s">
        <v>21</v>
      </c>
      <c r="E1556" s="1">
        <v>837.2</v>
      </c>
      <c r="F1556" s="1">
        <v>2.0</v>
      </c>
      <c r="G1556" s="1">
        <v>17.0</v>
      </c>
      <c r="H1556" s="1">
        <v>12.0</v>
      </c>
      <c r="I1556" s="1" t="s">
        <v>18</v>
      </c>
      <c r="J1556" s="1">
        <v>0.946</v>
      </c>
      <c r="K1556" s="1">
        <v>0.188</v>
      </c>
      <c r="L1556" s="6" t="str">
        <f>if(J1556&gt;QUARTILE!$B$3, "TOP", if(J1556&lt;QUARTILE!$B$4, "BOTTOM", 0))</f>
        <v>TOP</v>
      </c>
      <c r="M1556" s="6">
        <f t="shared" si="1"/>
        <v>1</v>
      </c>
      <c r="N1556" s="6" t="str">
        <f t="shared" si="2"/>
        <v>Gen X</v>
      </c>
      <c r="O1556" s="6" t="str">
        <f t="shared" si="3"/>
        <v>Low Income</v>
      </c>
    </row>
    <row r="1557" hidden="1">
      <c r="A1557" s="1">
        <v>101555.0</v>
      </c>
      <c r="B1557" s="1">
        <v>30.0</v>
      </c>
      <c r="C1557" s="1">
        <v>18000.0</v>
      </c>
      <c r="D1557" s="1" t="s">
        <v>31</v>
      </c>
      <c r="E1557" s="1">
        <v>42454.95</v>
      </c>
      <c r="F1557" s="1">
        <v>2.0</v>
      </c>
      <c r="G1557" s="1">
        <v>24.0</v>
      </c>
      <c r="H1557" s="1">
        <v>10.0</v>
      </c>
      <c r="I1557" s="1" t="s">
        <v>18</v>
      </c>
      <c r="J1557" s="1">
        <v>0.74</v>
      </c>
      <c r="K1557" s="1">
        <v>0.035</v>
      </c>
      <c r="L1557" s="6">
        <f>if(J1557&gt;QUARTILE!$B$3, "TOP", if(J1557&lt;QUARTILE!$B$4, "BOTTOM", 0))</f>
        <v>0</v>
      </c>
      <c r="M1557" s="6">
        <f t="shared" si="1"/>
        <v>1</v>
      </c>
      <c r="N1557" s="6" t="str">
        <f t="shared" si="2"/>
        <v>Millenial</v>
      </c>
      <c r="O1557" s="6" t="str">
        <f t="shared" si="3"/>
        <v>Low Income</v>
      </c>
    </row>
    <row r="1558" hidden="1">
      <c r="A1558" s="1">
        <v>101556.0</v>
      </c>
      <c r="B1558" s="1">
        <v>57.0</v>
      </c>
      <c r="C1558" s="1">
        <v>35000.0</v>
      </c>
      <c r="D1558" s="1" t="s">
        <v>27</v>
      </c>
      <c r="E1558" s="1">
        <v>1386.44</v>
      </c>
      <c r="F1558" s="1">
        <v>1.0</v>
      </c>
      <c r="G1558" s="1">
        <v>19.0</v>
      </c>
      <c r="H1558" s="1">
        <v>6.0</v>
      </c>
      <c r="I1558" s="1" t="s">
        <v>22</v>
      </c>
      <c r="J1558" s="1">
        <v>0.398</v>
      </c>
      <c r="K1558" s="1">
        <v>0.551</v>
      </c>
      <c r="L1558" s="6">
        <f>if(J1558&gt;QUARTILE!$B$3, "TOP", if(J1558&lt;QUARTILE!$B$4, "BOTTOM", 0))</f>
        <v>0</v>
      </c>
      <c r="M1558" s="6">
        <f t="shared" si="1"/>
        <v>2</v>
      </c>
      <c r="N1558" s="6" t="str">
        <f t="shared" si="2"/>
        <v>Gen X</v>
      </c>
      <c r="O1558" s="6" t="str">
        <f t="shared" si="3"/>
        <v>Low Income</v>
      </c>
    </row>
    <row r="1559" hidden="1">
      <c r="A1559" s="1">
        <v>101557.0</v>
      </c>
      <c r="B1559" s="1">
        <v>79.0</v>
      </c>
      <c r="C1559" s="1">
        <v>10000.0</v>
      </c>
      <c r="D1559" s="1" t="s">
        <v>30</v>
      </c>
      <c r="E1559" s="1">
        <v>40425.45</v>
      </c>
      <c r="F1559" s="1">
        <v>3.0</v>
      </c>
      <c r="G1559" s="1">
        <v>19.0</v>
      </c>
      <c r="H1559" s="1">
        <v>1.0</v>
      </c>
      <c r="I1559" s="1" t="s">
        <v>18</v>
      </c>
      <c r="J1559" s="1">
        <v>0.524</v>
      </c>
      <c r="K1559" s="1">
        <v>0.779</v>
      </c>
      <c r="L1559" s="6">
        <f>if(J1559&gt;QUARTILE!$B$3, "TOP", if(J1559&lt;QUARTILE!$B$4, "BOTTOM", 0))</f>
        <v>0</v>
      </c>
      <c r="M1559" s="6">
        <f t="shared" si="1"/>
        <v>1</v>
      </c>
      <c r="N1559" s="6" t="str">
        <f t="shared" si="2"/>
        <v>Baby Boomer</v>
      </c>
      <c r="O1559" s="6" t="str">
        <f t="shared" si="3"/>
        <v>Low Income</v>
      </c>
    </row>
    <row r="1560" hidden="1">
      <c r="A1560" s="1">
        <v>101558.0</v>
      </c>
      <c r="B1560" s="1">
        <v>35.0</v>
      </c>
      <c r="C1560" s="1">
        <v>21000.0</v>
      </c>
      <c r="D1560" s="1" t="s">
        <v>27</v>
      </c>
      <c r="E1560" s="1">
        <v>9945.67</v>
      </c>
      <c r="F1560" s="1">
        <v>2.0</v>
      </c>
      <c r="G1560" s="1">
        <v>23.0</v>
      </c>
      <c r="H1560" s="1">
        <v>5.0</v>
      </c>
      <c r="I1560" s="1" t="s">
        <v>22</v>
      </c>
      <c r="J1560" s="1">
        <v>0.165</v>
      </c>
      <c r="K1560" s="1">
        <v>0.897</v>
      </c>
      <c r="L1560" s="6" t="str">
        <f>if(J1560&gt;QUARTILE!$B$3, "TOP", if(J1560&lt;QUARTILE!$B$4, "BOTTOM", 0))</f>
        <v>BOTTOM</v>
      </c>
      <c r="M1560" s="6">
        <f t="shared" si="1"/>
        <v>2</v>
      </c>
      <c r="N1560" s="6" t="str">
        <f t="shared" si="2"/>
        <v>Gen X</v>
      </c>
      <c r="O1560" s="6" t="str">
        <f t="shared" si="3"/>
        <v>Low Income</v>
      </c>
    </row>
    <row r="1561" hidden="1">
      <c r="A1561" s="1">
        <v>101559.0</v>
      </c>
      <c r="B1561" s="1">
        <v>42.0</v>
      </c>
      <c r="C1561" s="1">
        <v>8000.0</v>
      </c>
      <c r="D1561" s="1" t="s">
        <v>27</v>
      </c>
      <c r="E1561" s="1">
        <v>9095.04</v>
      </c>
      <c r="F1561" s="1">
        <v>5.0</v>
      </c>
      <c r="G1561" s="1">
        <v>25.0</v>
      </c>
      <c r="H1561" s="1">
        <v>11.0</v>
      </c>
      <c r="I1561" s="1" t="s">
        <v>18</v>
      </c>
      <c r="J1561" s="1">
        <v>0.36</v>
      </c>
      <c r="K1561" s="1">
        <v>0.736</v>
      </c>
      <c r="L1561" s="6">
        <f>if(J1561&gt;QUARTILE!$B$3, "TOP", if(J1561&lt;QUARTILE!$B$4, "BOTTOM", 0))</f>
        <v>0</v>
      </c>
      <c r="M1561" s="6">
        <f t="shared" si="1"/>
        <v>1</v>
      </c>
      <c r="N1561" s="6" t="str">
        <f t="shared" si="2"/>
        <v>Gen X</v>
      </c>
      <c r="O1561" s="6" t="str">
        <f t="shared" si="3"/>
        <v>Low Income</v>
      </c>
    </row>
    <row r="1562" hidden="1">
      <c r="A1562" s="1">
        <v>101560.0</v>
      </c>
      <c r="B1562" s="1">
        <v>50.0</v>
      </c>
      <c r="C1562" s="1">
        <v>25000.0</v>
      </c>
      <c r="D1562" s="1" t="s">
        <v>25</v>
      </c>
      <c r="E1562" s="1">
        <v>15652.57</v>
      </c>
      <c r="F1562" s="1">
        <v>1.0</v>
      </c>
      <c r="G1562" s="1">
        <v>19.0</v>
      </c>
      <c r="H1562" s="1">
        <v>6.0</v>
      </c>
      <c r="I1562" s="1" t="s">
        <v>22</v>
      </c>
      <c r="J1562" s="1">
        <v>0.954</v>
      </c>
      <c r="K1562" s="1">
        <v>0.581</v>
      </c>
      <c r="L1562" s="6" t="str">
        <f>if(J1562&gt;QUARTILE!$B$3, "TOP", if(J1562&lt;QUARTILE!$B$4, "BOTTOM", 0))</f>
        <v>TOP</v>
      </c>
      <c r="M1562" s="6">
        <f t="shared" si="1"/>
        <v>2</v>
      </c>
      <c r="N1562" s="6" t="str">
        <f t="shared" si="2"/>
        <v>Gen X</v>
      </c>
      <c r="O1562" s="6" t="str">
        <f t="shared" si="3"/>
        <v>Low Income</v>
      </c>
    </row>
    <row r="1563" hidden="1">
      <c r="A1563" s="1">
        <v>101561.0</v>
      </c>
      <c r="B1563" s="1">
        <v>64.0</v>
      </c>
      <c r="C1563" s="1">
        <v>12000.0</v>
      </c>
      <c r="D1563" s="1" t="s">
        <v>25</v>
      </c>
      <c r="E1563" s="1">
        <v>62970.59</v>
      </c>
      <c r="F1563" s="1">
        <v>3.0</v>
      </c>
      <c r="G1563" s="1">
        <v>14.0</v>
      </c>
      <c r="H1563" s="1">
        <v>11.0</v>
      </c>
      <c r="I1563" s="1" t="s">
        <v>22</v>
      </c>
      <c r="J1563" s="1">
        <v>0.955</v>
      </c>
      <c r="K1563" s="1">
        <v>0.43</v>
      </c>
      <c r="L1563" s="6" t="str">
        <f>if(J1563&gt;QUARTILE!$B$3, "TOP", if(J1563&lt;QUARTILE!$B$4, "BOTTOM", 0))</f>
        <v>TOP</v>
      </c>
      <c r="M1563" s="6">
        <f t="shared" si="1"/>
        <v>2</v>
      </c>
      <c r="N1563" s="6" t="str">
        <f t="shared" si="2"/>
        <v>Baby Boomer</v>
      </c>
      <c r="O1563" s="6" t="str">
        <f t="shared" si="3"/>
        <v>Low Income</v>
      </c>
    </row>
    <row r="1564" hidden="1">
      <c r="A1564" s="1">
        <v>101562.0</v>
      </c>
      <c r="B1564" s="1">
        <v>57.0</v>
      </c>
      <c r="C1564" s="1">
        <v>41000.0</v>
      </c>
      <c r="D1564" s="1" t="s">
        <v>23</v>
      </c>
      <c r="E1564" s="1">
        <v>45801.38</v>
      </c>
      <c r="F1564" s="1">
        <v>5.0</v>
      </c>
      <c r="G1564" s="1">
        <v>17.0</v>
      </c>
      <c r="H1564" s="1">
        <v>7.0</v>
      </c>
      <c r="I1564" s="1" t="s">
        <v>18</v>
      </c>
      <c r="J1564" s="1">
        <v>0.811</v>
      </c>
      <c r="K1564" s="1">
        <v>0.224</v>
      </c>
      <c r="L1564" s="6">
        <f>if(J1564&gt;QUARTILE!$B$3, "TOP", if(J1564&lt;QUARTILE!$B$4, "BOTTOM", 0))</f>
        <v>0</v>
      </c>
      <c r="M1564" s="6">
        <f t="shared" si="1"/>
        <v>1</v>
      </c>
      <c r="N1564" s="6" t="str">
        <f t="shared" si="2"/>
        <v>Gen X</v>
      </c>
      <c r="O1564" s="6" t="str">
        <f t="shared" si="3"/>
        <v>Low Income</v>
      </c>
    </row>
    <row r="1565" hidden="1">
      <c r="A1565" s="1">
        <v>101563.0</v>
      </c>
      <c r="B1565" s="1">
        <v>77.0</v>
      </c>
      <c r="C1565" s="1">
        <v>9000.0</v>
      </c>
      <c r="D1565" s="1" t="s">
        <v>17</v>
      </c>
      <c r="E1565" s="1">
        <v>12710.03</v>
      </c>
      <c r="F1565" s="1">
        <v>3.0</v>
      </c>
      <c r="G1565" s="1">
        <v>14.0</v>
      </c>
      <c r="H1565" s="1">
        <v>8.0</v>
      </c>
      <c r="I1565" s="1" t="s">
        <v>22</v>
      </c>
      <c r="J1565" s="1">
        <v>0.968</v>
      </c>
      <c r="K1565" s="1">
        <v>0.044</v>
      </c>
      <c r="L1565" s="6" t="str">
        <f>if(J1565&gt;QUARTILE!$B$3, "TOP", if(J1565&lt;QUARTILE!$B$4, "BOTTOM", 0))</f>
        <v>TOP</v>
      </c>
      <c r="M1565" s="6">
        <f t="shared" si="1"/>
        <v>2</v>
      </c>
      <c r="N1565" s="6" t="str">
        <f t="shared" si="2"/>
        <v>Baby Boomer</v>
      </c>
      <c r="O1565" s="6" t="str">
        <f t="shared" si="3"/>
        <v>Low Income</v>
      </c>
    </row>
    <row r="1566" hidden="1">
      <c r="A1566" s="1">
        <v>101564.0</v>
      </c>
      <c r="B1566" s="1">
        <v>60.0</v>
      </c>
      <c r="C1566" s="1">
        <v>29000.0</v>
      </c>
      <c r="D1566" s="1" t="s">
        <v>24</v>
      </c>
      <c r="E1566" s="1">
        <v>23802.93</v>
      </c>
      <c r="F1566" s="1">
        <v>3.0</v>
      </c>
      <c r="G1566" s="1">
        <v>28.0</v>
      </c>
      <c r="H1566" s="1">
        <v>3.0</v>
      </c>
      <c r="I1566" s="1" t="s">
        <v>22</v>
      </c>
      <c r="J1566" s="1">
        <v>0.573</v>
      </c>
      <c r="K1566" s="1">
        <v>0.837</v>
      </c>
      <c r="L1566" s="6">
        <f>if(J1566&gt;QUARTILE!$B$3, "TOP", if(J1566&lt;QUARTILE!$B$4, "BOTTOM", 0))</f>
        <v>0</v>
      </c>
      <c r="M1566" s="6">
        <f t="shared" si="1"/>
        <v>2</v>
      </c>
      <c r="N1566" s="6" t="str">
        <f t="shared" si="2"/>
        <v>Gen X</v>
      </c>
      <c r="O1566" s="6" t="str">
        <f t="shared" si="3"/>
        <v>Low Income</v>
      </c>
    </row>
    <row r="1567" hidden="1">
      <c r="A1567" s="1">
        <v>101565.0</v>
      </c>
      <c r="B1567" s="1">
        <v>29.0</v>
      </c>
      <c r="C1567" s="1">
        <v>46000.0</v>
      </c>
      <c r="D1567" s="1" t="s">
        <v>27</v>
      </c>
      <c r="E1567" s="1">
        <v>17370.46</v>
      </c>
      <c r="F1567" s="1">
        <v>5.0</v>
      </c>
      <c r="G1567" s="1">
        <v>25.0</v>
      </c>
      <c r="H1567" s="1">
        <v>17.0</v>
      </c>
      <c r="I1567" s="1" t="s">
        <v>18</v>
      </c>
      <c r="J1567" s="1">
        <v>0.176</v>
      </c>
      <c r="K1567" s="1">
        <v>0.949</v>
      </c>
      <c r="L1567" s="6" t="str">
        <f>if(J1567&gt;QUARTILE!$B$3, "TOP", if(J1567&lt;QUARTILE!$B$4, "BOTTOM", 0))</f>
        <v>BOTTOM</v>
      </c>
      <c r="M1567" s="6">
        <f t="shared" si="1"/>
        <v>1</v>
      </c>
      <c r="N1567" s="6" t="str">
        <f t="shared" si="2"/>
        <v>Millenial</v>
      </c>
      <c r="O1567" s="6" t="str">
        <f t="shared" si="3"/>
        <v>Medium Income</v>
      </c>
    </row>
    <row r="1568" hidden="1">
      <c r="A1568" s="1">
        <v>101566.0</v>
      </c>
      <c r="B1568" s="1">
        <v>61.0</v>
      </c>
      <c r="C1568" s="1">
        <v>12000.0</v>
      </c>
      <c r="D1568" s="1" t="s">
        <v>25</v>
      </c>
      <c r="E1568" s="1">
        <v>23648.24</v>
      </c>
      <c r="F1568" s="1">
        <v>4.0</v>
      </c>
      <c r="G1568" s="1">
        <v>21.0</v>
      </c>
      <c r="H1568" s="1">
        <v>10.0</v>
      </c>
      <c r="I1568" s="1" t="s">
        <v>22</v>
      </c>
      <c r="J1568" s="1">
        <v>0.764</v>
      </c>
      <c r="K1568" s="1">
        <v>0.871</v>
      </c>
      <c r="L1568" s="6">
        <f>if(J1568&gt;QUARTILE!$B$3, "TOP", if(J1568&lt;QUARTILE!$B$4, "BOTTOM", 0))</f>
        <v>0</v>
      </c>
      <c r="M1568" s="6">
        <f t="shared" si="1"/>
        <v>2</v>
      </c>
      <c r="N1568" s="6" t="str">
        <f t="shared" si="2"/>
        <v>Baby Boomer</v>
      </c>
      <c r="O1568" s="6" t="str">
        <f t="shared" si="3"/>
        <v>Low Income</v>
      </c>
    </row>
    <row r="1569" hidden="1">
      <c r="A1569" s="1">
        <v>101567.0</v>
      </c>
      <c r="B1569" s="1">
        <v>53.0</v>
      </c>
      <c r="C1569" s="1">
        <v>13000.0</v>
      </c>
      <c r="D1569" s="1" t="s">
        <v>23</v>
      </c>
      <c r="E1569" s="1">
        <v>35360.17</v>
      </c>
      <c r="F1569" s="1">
        <v>3.0</v>
      </c>
      <c r="G1569" s="1">
        <v>28.0</v>
      </c>
      <c r="H1569" s="1">
        <v>6.0</v>
      </c>
      <c r="I1569" s="1" t="s">
        <v>18</v>
      </c>
      <c r="J1569" s="1">
        <v>0.742</v>
      </c>
      <c r="K1569" s="1">
        <v>0.833</v>
      </c>
      <c r="L1569" s="6">
        <f>if(J1569&gt;QUARTILE!$B$3, "TOP", if(J1569&lt;QUARTILE!$B$4, "BOTTOM", 0))</f>
        <v>0</v>
      </c>
      <c r="M1569" s="6">
        <f t="shared" si="1"/>
        <v>1</v>
      </c>
      <c r="N1569" s="6" t="str">
        <f t="shared" si="2"/>
        <v>Gen X</v>
      </c>
      <c r="O1569" s="6" t="str">
        <f t="shared" si="3"/>
        <v>Low Income</v>
      </c>
    </row>
    <row r="1570" hidden="1">
      <c r="A1570" s="1">
        <v>101568.0</v>
      </c>
      <c r="B1570" s="1">
        <v>65.0</v>
      </c>
      <c r="C1570" s="1">
        <v>12000.0</v>
      </c>
      <c r="D1570" s="1" t="s">
        <v>23</v>
      </c>
      <c r="E1570" s="1">
        <v>702.06</v>
      </c>
      <c r="F1570" s="1">
        <v>4.0</v>
      </c>
      <c r="G1570" s="1">
        <v>27.0</v>
      </c>
      <c r="H1570" s="1">
        <v>4.0</v>
      </c>
      <c r="I1570" s="1" t="s">
        <v>22</v>
      </c>
      <c r="J1570" s="1">
        <v>0.487</v>
      </c>
      <c r="K1570" s="1">
        <v>0.283</v>
      </c>
      <c r="L1570" s="6">
        <f>if(J1570&gt;QUARTILE!$B$3, "TOP", if(J1570&lt;QUARTILE!$B$4, "BOTTOM", 0))</f>
        <v>0</v>
      </c>
      <c r="M1570" s="6">
        <f t="shared" si="1"/>
        <v>2</v>
      </c>
      <c r="N1570" s="6" t="str">
        <f t="shared" si="2"/>
        <v>Baby Boomer</v>
      </c>
      <c r="O1570" s="6" t="str">
        <f t="shared" si="3"/>
        <v>Low Income</v>
      </c>
    </row>
    <row r="1571" hidden="1">
      <c r="A1571" s="1">
        <v>101569.0</v>
      </c>
      <c r="B1571" s="1">
        <v>21.0</v>
      </c>
      <c r="C1571" s="1">
        <v>16000.0</v>
      </c>
      <c r="D1571" s="1" t="s">
        <v>23</v>
      </c>
      <c r="E1571" s="1">
        <v>7883.38</v>
      </c>
      <c r="F1571" s="1">
        <v>3.0</v>
      </c>
      <c r="G1571" s="1">
        <v>26.0</v>
      </c>
      <c r="H1571" s="1">
        <v>10.0</v>
      </c>
      <c r="I1571" s="1" t="s">
        <v>22</v>
      </c>
      <c r="J1571" s="1">
        <v>0.197</v>
      </c>
      <c r="K1571" s="1">
        <v>0.099</v>
      </c>
      <c r="L1571" s="6" t="str">
        <f>if(J1571&gt;QUARTILE!$B$3, "TOP", if(J1571&lt;QUARTILE!$B$4, "BOTTOM", 0))</f>
        <v>BOTTOM</v>
      </c>
      <c r="M1571" s="6">
        <f t="shared" si="1"/>
        <v>2</v>
      </c>
      <c r="N1571" s="6" t="str">
        <f t="shared" si="2"/>
        <v>Millenial</v>
      </c>
      <c r="O1571" s="6" t="str">
        <f t="shared" si="3"/>
        <v>Low Income</v>
      </c>
    </row>
    <row r="1572" hidden="1">
      <c r="A1572" s="1">
        <v>101570.0</v>
      </c>
      <c r="B1572" s="1">
        <v>22.0</v>
      </c>
      <c r="C1572" s="1">
        <v>30000.0</v>
      </c>
      <c r="D1572" s="1" t="s">
        <v>27</v>
      </c>
      <c r="E1572" s="1">
        <v>64044.85</v>
      </c>
      <c r="F1572" s="1">
        <v>5.0</v>
      </c>
      <c r="G1572" s="1">
        <v>14.0</v>
      </c>
      <c r="H1572" s="1">
        <v>16.0</v>
      </c>
      <c r="I1572" s="1" t="s">
        <v>22</v>
      </c>
      <c r="J1572" s="1">
        <v>0.778</v>
      </c>
      <c r="K1572" s="1">
        <v>0.722</v>
      </c>
      <c r="L1572" s="6">
        <f>if(J1572&gt;QUARTILE!$B$3, "TOP", if(J1572&lt;QUARTILE!$B$4, "BOTTOM", 0))</f>
        <v>0</v>
      </c>
      <c r="M1572" s="6">
        <f t="shared" si="1"/>
        <v>2</v>
      </c>
      <c r="N1572" s="6" t="str">
        <f t="shared" si="2"/>
        <v>Millenial</v>
      </c>
      <c r="O1572" s="6" t="str">
        <f t="shared" si="3"/>
        <v>Low Income</v>
      </c>
    </row>
    <row r="1573" hidden="1">
      <c r="A1573" s="1">
        <v>101571.0</v>
      </c>
      <c r="B1573" s="1">
        <v>73.0</v>
      </c>
      <c r="C1573" s="1">
        <v>16000.0</v>
      </c>
      <c r="D1573" s="1" t="s">
        <v>24</v>
      </c>
      <c r="E1573" s="1">
        <v>59650.92</v>
      </c>
      <c r="F1573" s="1">
        <v>3.0</v>
      </c>
      <c r="G1573" s="1">
        <v>14.0</v>
      </c>
      <c r="H1573" s="1">
        <v>8.0</v>
      </c>
      <c r="I1573" s="1" t="s">
        <v>18</v>
      </c>
      <c r="J1573" s="1">
        <v>0.544</v>
      </c>
      <c r="K1573" s="1">
        <v>0.664</v>
      </c>
      <c r="L1573" s="6">
        <f>if(J1573&gt;QUARTILE!$B$3, "TOP", if(J1573&lt;QUARTILE!$B$4, "BOTTOM", 0))</f>
        <v>0</v>
      </c>
      <c r="M1573" s="6">
        <f t="shared" si="1"/>
        <v>1</v>
      </c>
      <c r="N1573" s="6" t="str">
        <f t="shared" si="2"/>
        <v>Baby Boomer</v>
      </c>
      <c r="O1573" s="6" t="str">
        <f t="shared" si="3"/>
        <v>Low Income</v>
      </c>
    </row>
    <row r="1574" hidden="1">
      <c r="A1574" s="1">
        <v>101572.0</v>
      </c>
      <c r="B1574" s="1">
        <v>54.0</v>
      </c>
      <c r="C1574" s="1">
        <v>11000.0</v>
      </c>
      <c r="D1574" s="1" t="s">
        <v>23</v>
      </c>
      <c r="E1574" s="1">
        <v>225.69</v>
      </c>
      <c r="F1574" s="1">
        <v>2.0</v>
      </c>
      <c r="G1574" s="1">
        <v>18.0</v>
      </c>
      <c r="H1574" s="1">
        <v>2.0</v>
      </c>
      <c r="I1574" s="1" t="s">
        <v>22</v>
      </c>
      <c r="J1574" s="1">
        <v>0.629</v>
      </c>
      <c r="K1574" s="1">
        <v>0.39</v>
      </c>
      <c r="L1574" s="6">
        <f>if(J1574&gt;QUARTILE!$B$3, "TOP", if(J1574&lt;QUARTILE!$B$4, "BOTTOM", 0))</f>
        <v>0</v>
      </c>
      <c r="M1574" s="6">
        <f t="shared" si="1"/>
        <v>2</v>
      </c>
      <c r="N1574" s="6" t="str">
        <f t="shared" si="2"/>
        <v>Gen X</v>
      </c>
      <c r="O1574" s="6" t="str">
        <f t="shared" si="3"/>
        <v>Low Income</v>
      </c>
    </row>
    <row r="1575" hidden="1">
      <c r="A1575" s="1">
        <v>101573.0</v>
      </c>
      <c r="B1575" s="1">
        <v>25.0</v>
      </c>
      <c r="C1575" s="1">
        <v>7000.0</v>
      </c>
      <c r="D1575" s="1" t="s">
        <v>23</v>
      </c>
      <c r="E1575" s="1">
        <v>4498.91</v>
      </c>
      <c r="F1575" s="1">
        <v>2.0</v>
      </c>
      <c r="G1575" s="1">
        <v>18.0</v>
      </c>
      <c r="H1575" s="1">
        <v>14.0</v>
      </c>
      <c r="I1575" s="1" t="s">
        <v>18</v>
      </c>
      <c r="J1575" s="1">
        <v>0.365</v>
      </c>
      <c r="K1575" s="1">
        <v>0.834</v>
      </c>
      <c r="L1575" s="6">
        <f>if(J1575&gt;QUARTILE!$B$3, "TOP", if(J1575&lt;QUARTILE!$B$4, "BOTTOM", 0))</f>
        <v>0</v>
      </c>
      <c r="M1575" s="6">
        <f t="shared" si="1"/>
        <v>1</v>
      </c>
      <c r="N1575" s="6" t="str">
        <f t="shared" si="2"/>
        <v>Millenial</v>
      </c>
      <c r="O1575" s="6" t="str">
        <f t="shared" si="3"/>
        <v>Low Income</v>
      </c>
    </row>
    <row r="1576" hidden="1">
      <c r="A1576" s="1">
        <v>101574.0</v>
      </c>
      <c r="B1576" s="1">
        <v>80.0</v>
      </c>
      <c r="C1576" s="1">
        <v>58000.0</v>
      </c>
      <c r="D1576" s="1" t="s">
        <v>27</v>
      </c>
      <c r="E1576" s="1">
        <v>100000.0</v>
      </c>
      <c r="F1576" s="1">
        <v>3.0</v>
      </c>
      <c r="G1576" s="1">
        <v>25.0</v>
      </c>
      <c r="H1576" s="1">
        <v>3.0</v>
      </c>
      <c r="I1576" s="1" t="s">
        <v>18</v>
      </c>
      <c r="J1576" s="1">
        <v>0.356</v>
      </c>
      <c r="K1576" s="1">
        <v>0.039</v>
      </c>
      <c r="L1576" s="6">
        <f>if(J1576&gt;QUARTILE!$B$3, "TOP", if(J1576&lt;QUARTILE!$B$4, "BOTTOM", 0))</f>
        <v>0</v>
      </c>
      <c r="M1576" s="6">
        <f t="shared" si="1"/>
        <v>1</v>
      </c>
      <c r="N1576" s="6" t="str">
        <f t="shared" si="2"/>
        <v>Silent</v>
      </c>
      <c r="O1576" s="6" t="str">
        <f t="shared" si="3"/>
        <v>Medium Income</v>
      </c>
    </row>
    <row r="1577" hidden="1">
      <c r="A1577" s="1">
        <v>101575.0</v>
      </c>
      <c r="B1577" s="1">
        <v>59.0</v>
      </c>
      <c r="C1577" s="1">
        <v>60000.0</v>
      </c>
      <c r="D1577" s="1" t="s">
        <v>23</v>
      </c>
      <c r="E1577" s="1">
        <v>13577.99</v>
      </c>
      <c r="F1577" s="1">
        <v>5.0</v>
      </c>
      <c r="G1577" s="1">
        <v>19.0</v>
      </c>
      <c r="H1577" s="1">
        <v>12.0</v>
      </c>
      <c r="I1577" s="1" t="s">
        <v>22</v>
      </c>
      <c r="J1577" s="1">
        <v>0.51</v>
      </c>
      <c r="K1577" s="1">
        <v>0.601</v>
      </c>
      <c r="L1577" s="6">
        <f>if(J1577&gt;QUARTILE!$B$3, "TOP", if(J1577&lt;QUARTILE!$B$4, "BOTTOM", 0))</f>
        <v>0</v>
      </c>
      <c r="M1577" s="6">
        <f t="shared" si="1"/>
        <v>2</v>
      </c>
      <c r="N1577" s="6" t="str">
        <f t="shared" si="2"/>
        <v>Gen X</v>
      </c>
      <c r="O1577" s="6" t="str">
        <f t="shared" si="3"/>
        <v>Medium Income</v>
      </c>
    </row>
    <row r="1578" hidden="1">
      <c r="A1578" s="1">
        <v>101576.0</v>
      </c>
      <c r="B1578" s="1">
        <v>66.0</v>
      </c>
      <c r="C1578" s="1">
        <v>31000.0</v>
      </c>
      <c r="D1578" s="1" t="s">
        <v>21</v>
      </c>
      <c r="E1578" s="1">
        <v>17013.15</v>
      </c>
      <c r="F1578" s="1">
        <v>5.0</v>
      </c>
      <c r="G1578" s="1">
        <v>14.0</v>
      </c>
      <c r="H1578" s="1">
        <v>5.0</v>
      </c>
      <c r="I1578" s="1" t="s">
        <v>22</v>
      </c>
      <c r="J1578" s="1">
        <v>0.852</v>
      </c>
      <c r="K1578" s="1">
        <v>0.903</v>
      </c>
      <c r="L1578" s="6" t="str">
        <f>if(J1578&gt;QUARTILE!$B$3, "TOP", if(J1578&lt;QUARTILE!$B$4, "BOTTOM", 0))</f>
        <v>TOP</v>
      </c>
      <c r="M1578" s="6">
        <f t="shared" si="1"/>
        <v>2</v>
      </c>
      <c r="N1578" s="6" t="str">
        <f t="shared" si="2"/>
        <v>Baby Boomer</v>
      </c>
      <c r="O1578" s="6" t="str">
        <f t="shared" si="3"/>
        <v>Low Income</v>
      </c>
    </row>
    <row r="1579" hidden="1">
      <c r="A1579" s="1">
        <v>101577.0</v>
      </c>
      <c r="B1579" s="1">
        <v>45.0</v>
      </c>
      <c r="C1579" s="1">
        <v>14000.0</v>
      </c>
      <c r="D1579" s="1" t="s">
        <v>25</v>
      </c>
      <c r="E1579" s="1">
        <v>3640.52</v>
      </c>
      <c r="F1579" s="1">
        <v>1.0</v>
      </c>
      <c r="G1579" s="1">
        <v>23.0</v>
      </c>
      <c r="H1579" s="1">
        <v>8.0</v>
      </c>
      <c r="I1579" s="1" t="s">
        <v>22</v>
      </c>
      <c r="J1579" s="1">
        <v>0.21</v>
      </c>
      <c r="K1579" s="1">
        <v>0.91</v>
      </c>
      <c r="L1579" s="6" t="str">
        <f>if(J1579&gt;QUARTILE!$B$3, "TOP", if(J1579&lt;QUARTILE!$B$4, "BOTTOM", 0))</f>
        <v>BOTTOM</v>
      </c>
      <c r="M1579" s="6">
        <f t="shared" si="1"/>
        <v>2</v>
      </c>
      <c r="N1579" s="6" t="str">
        <f t="shared" si="2"/>
        <v>Gen X</v>
      </c>
      <c r="O1579" s="6" t="str">
        <f t="shared" si="3"/>
        <v>Low Income</v>
      </c>
    </row>
    <row r="1580" hidden="1">
      <c r="A1580" s="1">
        <v>101578.0</v>
      </c>
      <c r="B1580" s="1">
        <v>48.0</v>
      </c>
      <c r="C1580" s="1">
        <v>34000.0</v>
      </c>
      <c r="D1580" s="1" t="s">
        <v>23</v>
      </c>
      <c r="E1580" s="1">
        <v>44949.75</v>
      </c>
      <c r="F1580" s="1">
        <v>5.0</v>
      </c>
      <c r="G1580" s="1">
        <v>23.0</v>
      </c>
      <c r="H1580" s="1">
        <v>13.0</v>
      </c>
      <c r="I1580" s="1" t="s">
        <v>22</v>
      </c>
      <c r="J1580" s="1">
        <v>0.621</v>
      </c>
      <c r="K1580" s="1">
        <v>0.611</v>
      </c>
      <c r="L1580" s="6">
        <f>if(J1580&gt;QUARTILE!$B$3, "TOP", if(J1580&lt;QUARTILE!$B$4, "BOTTOM", 0))</f>
        <v>0</v>
      </c>
      <c r="M1580" s="6">
        <f t="shared" si="1"/>
        <v>2</v>
      </c>
      <c r="N1580" s="6" t="str">
        <f t="shared" si="2"/>
        <v>Gen X</v>
      </c>
      <c r="O1580" s="6" t="str">
        <f t="shared" si="3"/>
        <v>Low Income</v>
      </c>
    </row>
    <row r="1581" hidden="1">
      <c r="A1581" s="1">
        <v>101579.0</v>
      </c>
      <c r="B1581" s="1">
        <v>75.0</v>
      </c>
      <c r="C1581" s="1">
        <v>39000.0</v>
      </c>
      <c r="D1581" s="1" t="s">
        <v>23</v>
      </c>
      <c r="E1581" s="1">
        <v>5260.16</v>
      </c>
      <c r="F1581" s="1">
        <v>4.0</v>
      </c>
      <c r="G1581" s="1">
        <v>16.0</v>
      </c>
      <c r="H1581" s="1">
        <v>3.0</v>
      </c>
      <c r="I1581" s="1" t="s">
        <v>22</v>
      </c>
      <c r="J1581" s="1">
        <v>0.348</v>
      </c>
      <c r="K1581" s="1">
        <v>0.217</v>
      </c>
      <c r="L1581" s="6">
        <f>if(J1581&gt;QUARTILE!$B$3, "TOP", if(J1581&lt;QUARTILE!$B$4, "BOTTOM", 0))</f>
        <v>0</v>
      </c>
      <c r="M1581" s="6">
        <f t="shared" si="1"/>
        <v>2</v>
      </c>
      <c r="N1581" s="6" t="str">
        <f t="shared" si="2"/>
        <v>Baby Boomer</v>
      </c>
      <c r="O1581" s="6" t="str">
        <f t="shared" si="3"/>
        <v>Low Income</v>
      </c>
    </row>
    <row r="1582" hidden="1">
      <c r="A1582" s="1">
        <v>101580.0</v>
      </c>
      <c r="B1582" s="1">
        <v>26.0</v>
      </c>
      <c r="C1582" s="1">
        <v>19000.0</v>
      </c>
      <c r="D1582" s="1" t="s">
        <v>23</v>
      </c>
      <c r="E1582" s="1">
        <v>4205.72</v>
      </c>
      <c r="F1582" s="1">
        <v>3.0</v>
      </c>
      <c r="G1582" s="1">
        <v>24.0</v>
      </c>
      <c r="H1582" s="1">
        <v>17.0</v>
      </c>
      <c r="I1582" s="1" t="s">
        <v>22</v>
      </c>
      <c r="J1582" s="1">
        <v>1.0</v>
      </c>
      <c r="K1582" s="1">
        <v>0.103</v>
      </c>
      <c r="L1582" s="6" t="str">
        <f>if(J1582&gt;QUARTILE!$B$3, "TOP", if(J1582&lt;QUARTILE!$B$4, "BOTTOM", 0))</f>
        <v>TOP</v>
      </c>
      <c r="M1582" s="6">
        <f t="shared" si="1"/>
        <v>2</v>
      </c>
      <c r="N1582" s="6" t="str">
        <f t="shared" si="2"/>
        <v>Millenial</v>
      </c>
      <c r="O1582" s="6" t="str">
        <f t="shared" si="3"/>
        <v>Low Income</v>
      </c>
    </row>
    <row r="1583" hidden="1">
      <c r="A1583" s="1">
        <v>101581.0</v>
      </c>
      <c r="B1583" s="1">
        <v>71.0</v>
      </c>
      <c r="C1583" s="1">
        <v>23000.0</v>
      </c>
      <c r="D1583" s="1" t="s">
        <v>27</v>
      </c>
      <c r="E1583" s="1">
        <v>5178.59</v>
      </c>
      <c r="F1583" s="1">
        <v>2.0</v>
      </c>
      <c r="G1583" s="1">
        <v>21.0</v>
      </c>
      <c r="H1583" s="1">
        <v>3.0</v>
      </c>
      <c r="I1583" s="1" t="s">
        <v>22</v>
      </c>
      <c r="J1583" s="1">
        <v>0.085</v>
      </c>
      <c r="K1583" s="1">
        <v>0.325</v>
      </c>
      <c r="L1583" s="6" t="str">
        <f>if(J1583&gt;QUARTILE!$B$3, "TOP", if(J1583&lt;QUARTILE!$B$4, "BOTTOM", 0))</f>
        <v>BOTTOM</v>
      </c>
      <c r="M1583" s="6">
        <f t="shared" si="1"/>
        <v>2</v>
      </c>
      <c r="N1583" s="6" t="str">
        <f t="shared" si="2"/>
        <v>Baby Boomer</v>
      </c>
      <c r="O1583" s="6" t="str">
        <f t="shared" si="3"/>
        <v>Low Income</v>
      </c>
    </row>
    <row r="1584" hidden="1">
      <c r="A1584" s="1">
        <v>101582.0</v>
      </c>
      <c r="B1584" s="1">
        <v>68.0</v>
      </c>
      <c r="C1584" s="1">
        <v>46000.0</v>
      </c>
      <c r="D1584" s="1" t="s">
        <v>23</v>
      </c>
      <c r="E1584" s="1">
        <v>50420.22</v>
      </c>
      <c r="F1584" s="1">
        <v>5.0</v>
      </c>
      <c r="G1584" s="1">
        <v>23.0</v>
      </c>
      <c r="H1584" s="1">
        <v>9.0</v>
      </c>
      <c r="I1584" s="1" t="s">
        <v>18</v>
      </c>
      <c r="J1584" s="1">
        <v>0.395</v>
      </c>
      <c r="K1584" s="1">
        <v>0.467</v>
      </c>
      <c r="L1584" s="6">
        <f>if(J1584&gt;QUARTILE!$B$3, "TOP", if(J1584&lt;QUARTILE!$B$4, "BOTTOM", 0))</f>
        <v>0</v>
      </c>
      <c r="M1584" s="6">
        <f t="shared" si="1"/>
        <v>1</v>
      </c>
      <c r="N1584" s="6" t="str">
        <f t="shared" si="2"/>
        <v>Baby Boomer</v>
      </c>
      <c r="O1584" s="6" t="str">
        <f t="shared" si="3"/>
        <v>Medium Income</v>
      </c>
    </row>
    <row r="1585" hidden="1">
      <c r="A1585" s="1">
        <v>101583.0</v>
      </c>
      <c r="B1585" s="1">
        <v>46.0</v>
      </c>
      <c r="C1585" s="1">
        <v>8000.0</v>
      </c>
      <c r="D1585" s="1" t="s">
        <v>25</v>
      </c>
      <c r="E1585" s="1">
        <v>24270.14</v>
      </c>
      <c r="F1585" s="1">
        <v>2.0</v>
      </c>
      <c r="G1585" s="1">
        <v>25.0</v>
      </c>
      <c r="H1585" s="1">
        <v>15.0</v>
      </c>
      <c r="I1585" s="1" t="s">
        <v>18</v>
      </c>
      <c r="J1585" s="1">
        <v>0.5</v>
      </c>
      <c r="K1585" s="1">
        <v>0.317</v>
      </c>
      <c r="L1585" s="6">
        <f>if(J1585&gt;QUARTILE!$B$3, "TOP", if(J1585&lt;QUARTILE!$B$4, "BOTTOM", 0))</f>
        <v>0</v>
      </c>
      <c r="M1585" s="6">
        <f t="shared" si="1"/>
        <v>1</v>
      </c>
      <c r="N1585" s="6" t="str">
        <f t="shared" si="2"/>
        <v>Gen X</v>
      </c>
      <c r="O1585" s="6" t="str">
        <f t="shared" si="3"/>
        <v>Low Income</v>
      </c>
    </row>
    <row r="1586" hidden="1">
      <c r="A1586" s="1">
        <v>101584.0</v>
      </c>
      <c r="B1586" s="1">
        <v>31.0</v>
      </c>
      <c r="C1586" s="1">
        <v>40000.0</v>
      </c>
      <c r="D1586" s="1" t="s">
        <v>25</v>
      </c>
      <c r="E1586" s="1">
        <v>29271.84</v>
      </c>
      <c r="F1586" s="1">
        <v>1.0</v>
      </c>
      <c r="G1586" s="1">
        <v>20.0</v>
      </c>
      <c r="H1586" s="1">
        <v>15.0</v>
      </c>
      <c r="I1586" s="1" t="s">
        <v>18</v>
      </c>
      <c r="J1586" s="1">
        <v>0.297</v>
      </c>
      <c r="K1586" s="1">
        <v>0.413</v>
      </c>
      <c r="L1586" s="6" t="str">
        <f>if(J1586&gt;QUARTILE!$B$3, "TOP", if(J1586&lt;QUARTILE!$B$4, "BOTTOM", 0))</f>
        <v>BOTTOM</v>
      </c>
      <c r="M1586" s="6">
        <f t="shared" si="1"/>
        <v>1</v>
      </c>
      <c r="N1586" s="6" t="str">
        <f t="shared" si="2"/>
        <v>Gen X</v>
      </c>
      <c r="O1586" s="6" t="str">
        <f t="shared" si="3"/>
        <v>Low Income</v>
      </c>
    </row>
    <row r="1587" hidden="1">
      <c r="A1587" s="1">
        <v>101585.0</v>
      </c>
      <c r="B1587" s="1">
        <v>57.0</v>
      </c>
      <c r="C1587" s="1">
        <v>18000.0</v>
      </c>
      <c r="D1587" s="1" t="s">
        <v>23</v>
      </c>
      <c r="E1587" s="1">
        <v>9465.34</v>
      </c>
      <c r="F1587" s="1">
        <v>3.0</v>
      </c>
      <c r="G1587" s="1">
        <v>16.0</v>
      </c>
      <c r="H1587" s="1">
        <v>6.0</v>
      </c>
      <c r="I1587" s="1" t="s">
        <v>22</v>
      </c>
      <c r="J1587" s="1">
        <v>0.757</v>
      </c>
      <c r="K1587" s="1">
        <v>0.404</v>
      </c>
      <c r="L1587" s="6">
        <f>if(J1587&gt;QUARTILE!$B$3, "TOP", if(J1587&lt;QUARTILE!$B$4, "BOTTOM", 0))</f>
        <v>0</v>
      </c>
      <c r="M1587" s="6">
        <f t="shared" si="1"/>
        <v>2</v>
      </c>
      <c r="N1587" s="6" t="str">
        <f t="shared" si="2"/>
        <v>Gen X</v>
      </c>
      <c r="O1587" s="6" t="str">
        <f t="shared" si="3"/>
        <v>Low Income</v>
      </c>
    </row>
    <row r="1588" hidden="1">
      <c r="A1588" s="1">
        <v>101586.0</v>
      </c>
      <c r="B1588" s="1">
        <v>58.0</v>
      </c>
      <c r="C1588" s="1">
        <v>11000.0</v>
      </c>
      <c r="D1588" s="1" t="s">
        <v>23</v>
      </c>
      <c r="E1588" s="1">
        <v>47976.86</v>
      </c>
      <c r="F1588" s="1">
        <v>5.0</v>
      </c>
      <c r="G1588" s="1">
        <v>15.0</v>
      </c>
      <c r="H1588" s="1">
        <v>4.0</v>
      </c>
      <c r="I1588" s="1" t="s">
        <v>18</v>
      </c>
      <c r="J1588" s="1">
        <v>0.521</v>
      </c>
      <c r="K1588" s="1">
        <v>0.186</v>
      </c>
      <c r="L1588" s="6">
        <f>if(J1588&gt;QUARTILE!$B$3, "TOP", if(J1588&lt;QUARTILE!$B$4, "BOTTOM", 0))</f>
        <v>0</v>
      </c>
      <c r="M1588" s="6">
        <f t="shared" si="1"/>
        <v>1</v>
      </c>
      <c r="N1588" s="6" t="str">
        <f t="shared" si="2"/>
        <v>Gen X</v>
      </c>
      <c r="O1588" s="6" t="str">
        <f t="shared" si="3"/>
        <v>Low Income</v>
      </c>
    </row>
    <row r="1589" hidden="1">
      <c r="A1589" s="1">
        <v>101587.0</v>
      </c>
      <c r="B1589" s="1">
        <v>39.0</v>
      </c>
      <c r="C1589" s="1">
        <v>12000.0</v>
      </c>
      <c r="D1589" s="1" t="s">
        <v>25</v>
      </c>
      <c r="E1589" s="1">
        <v>31156.65</v>
      </c>
      <c r="F1589" s="1">
        <v>2.0</v>
      </c>
      <c r="G1589" s="1">
        <v>26.0</v>
      </c>
      <c r="H1589" s="1">
        <v>16.0</v>
      </c>
      <c r="I1589" s="1" t="s">
        <v>22</v>
      </c>
      <c r="J1589" s="1">
        <v>0.931</v>
      </c>
      <c r="K1589" s="1">
        <v>0.823</v>
      </c>
      <c r="L1589" s="6" t="str">
        <f>if(J1589&gt;QUARTILE!$B$3, "TOP", if(J1589&lt;QUARTILE!$B$4, "BOTTOM", 0))</f>
        <v>TOP</v>
      </c>
      <c r="M1589" s="6">
        <f t="shared" si="1"/>
        <v>2</v>
      </c>
      <c r="N1589" s="6" t="str">
        <f t="shared" si="2"/>
        <v>Gen X</v>
      </c>
      <c r="O1589" s="6" t="str">
        <f t="shared" si="3"/>
        <v>Low Income</v>
      </c>
    </row>
    <row r="1590" hidden="1">
      <c r="A1590" s="1">
        <v>101588.0</v>
      </c>
      <c r="B1590" s="1">
        <v>28.0</v>
      </c>
      <c r="C1590" s="1">
        <v>13000.0</v>
      </c>
      <c r="D1590" s="1" t="s">
        <v>27</v>
      </c>
      <c r="E1590" s="1">
        <v>27773.73</v>
      </c>
      <c r="F1590" s="1">
        <v>5.0</v>
      </c>
      <c r="G1590" s="1">
        <v>20.0</v>
      </c>
      <c r="H1590" s="1">
        <v>16.0</v>
      </c>
      <c r="I1590" s="1" t="s">
        <v>22</v>
      </c>
      <c r="J1590" s="1">
        <v>0.551</v>
      </c>
      <c r="K1590" s="1">
        <v>0.27</v>
      </c>
      <c r="L1590" s="6">
        <f>if(J1590&gt;QUARTILE!$B$3, "TOP", if(J1590&lt;QUARTILE!$B$4, "BOTTOM", 0))</f>
        <v>0</v>
      </c>
      <c r="M1590" s="6">
        <f t="shared" si="1"/>
        <v>2</v>
      </c>
      <c r="N1590" s="6" t="str">
        <f t="shared" si="2"/>
        <v>Millenial</v>
      </c>
      <c r="O1590" s="6" t="str">
        <f t="shared" si="3"/>
        <v>Low Income</v>
      </c>
    </row>
    <row r="1591" hidden="1">
      <c r="A1591" s="1">
        <v>101589.0</v>
      </c>
      <c r="B1591" s="1">
        <v>40.0</v>
      </c>
      <c r="C1591" s="1">
        <v>11000.0</v>
      </c>
      <c r="D1591" s="1" t="s">
        <v>24</v>
      </c>
      <c r="E1591" s="1">
        <v>70768.05</v>
      </c>
      <c r="F1591" s="1">
        <v>1.0</v>
      </c>
      <c r="G1591" s="1">
        <v>30.0</v>
      </c>
      <c r="H1591" s="1">
        <v>6.0</v>
      </c>
      <c r="I1591" s="1" t="s">
        <v>18</v>
      </c>
      <c r="J1591" s="1">
        <v>0.527</v>
      </c>
      <c r="K1591" s="1">
        <v>0.894</v>
      </c>
      <c r="L1591" s="6">
        <f>if(J1591&gt;QUARTILE!$B$3, "TOP", if(J1591&lt;QUARTILE!$B$4, "BOTTOM", 0))</f>
        <v>0</v>
      </c>
      <c r="M1591" s="6">
        <f t="shared" si="1"/>
        <v>1</v>
      </c>
      <c r="N1591" s="6" t="str">
        <f t="shared" si="2"/>
        <v>Gen X</v>
      </c>
      <c r="O1591" s="6" t="str">
        <f t="shared" si="3"/>
        <v>Low Income</v>
      </c>
    </row>
    <row r="1592" hidden="1">
      <c r="A1592" s="1">
        <v>101590.0</v>
      </c>
      <c r="B1592" s="1">
        <v>18.0</v>
      </c>
      <c r="C1592" s="1">
        <v>64000.0</v>
      </c>
      <c r="D1592" s="1" t="s">
        <v>23</v>
      </c>
      <c r="E1592" s="1">
        <v>9120.34</v>
      </c>
      <c r="F1592" s="1">
        <v>2.0</v>
      </c>
      <c r="G1592" s="1">
        <v>26.0</v>
      </c>
      <c r="H1592" s="1">
        <v>12.0</v>
      </c>
      <c r="I1592" s="1" t="s">
        <v>18</v>
      </c>
      <c r="J1592" s="1">
        <v>0.515</v>
      </c>
      <c r="K1592" s="1">
        <v>0.209</v>
      </c>
      <c r="L1592" s="6">
        <f>if(J1592&gt;QUARTILE!$B$3, "TOP", if(J1592&lt;QUARTILE!$B$4, "BOTTOM", 0))</f>
        <v>0</v>
      </c>
      <c r="M1592" s="6">
        <f t="shared" si="1"/>
        <v>1</v>
      </c>
      <c r="N1592" s="6" t="str">
        <f t="shared" si="2"/>
        <v>Millenial</v>
      </c>
      <c r="O1592" s="6" t="str">
        <f t="shared" si="3"/>
        <v>Medium Income</v>
      </c>
    </row>
    <row r="1593" hidden="1">
      <c r="A1593" s="1">
        <v>101591.0</v>
      </c>
      <c r="B1593" s="1">
        <v>63.0</v>
      </c>
      <c r="C1593" s="1">
        <v>30000.0</v>
      </c>
      <c r="D1593" s="1" t="s">
        <v>23</v>
      </c>
      <c r="E1593" s="1">
        <v>18882.16</v>
      </c>
      <c r="F1593" s="1">
        <v>2.0</v>
      </c>
      <c r="G1593" s="1">
        <v>26.0</v>
      </c>
      <c r="H1593" s="1">
        <v>6.0</v>
      </c>
      <c r="I1593" s="1" t="s">
        <v>22</v>
      </c>
      <c r="J1593" s="1">
        <v>0.272</v>
      </c>
      <c r="K1593" s="1">
        <v>0.873</v>
      </c>
      <c r="L1593" s="6" t="str">
        <f>if(J1593&gt;QUARTILE!$B$3, "TOP", if(J1593&lt;QUARTILE!$B$4, "BOTTOM", 0))</f>
        <v>BOTTOM</v>
      </c>
      <c r="M1593" s="6">
        <f t="shared" si="1"/>
        <v>2</v>
      </c>
      <c r="N1593" s="6" t="str">
        <f t="shared" si="2"/>
        <v>Baby Boomer</v>
      </c>
      <c r="O1593" s="6" t="str">
        <f t="shared" si="3"/>
        <v>Low Income</v>
      </c>
    </row>
    <row r="1594" hidden="1">
      <c r="A1594" s="1">
        <v>101592.0</v>
      </c>
      <c r="B1594" s="1">
        <v>54.0</v>
      </c>
      <c r="C1594" s="1">
        <v>42000.0</v>
      </c>
      <c r="D1594" s="1" t="s">
        <v>23</v>
      </c>
      <c r="E1594" s="1">
        <v>48143.3</v>
      </c>
      <c r="F1594" s="1">
        <v>3.0</v>
      </c>
      <c r="G1594" s="1">
        <v>22.0</v>
      </c>
      <c r="H1594" s="1">
        <v>6.0</v>
      </c>
      <c r="I1594" s="1" t="s">
        <v>18</v>
      </c>
      <c r="J1594" s="1">
        <v>0.403</v>
      </c>
      <c r="K1594" s="1">
        <v>0.632</v>
      </c>
      <c r="L1594" s="6">
        <f>if(J1594&gt;QUARTILE!$B$3, "TOP", if(J1594&lt;QUARTILE!$B$4, "BOTTOM", 0))</f>
        <v>0</v>
      </c>
      <c r="M1594" s="6">
        <f t="shared" si="1"/>
        <v>1</v>
      </c>
      <c r="N1594" s="6" t="str">
        <f t="shared" si="2"/>
        <v>Gen X</v>
      </c>
      <c r="O1594" s="6" t="str">
        <f t="shared" si="3"/>
        <v>Low Income</v>
      </c>
    </row>
    <row r="1595" hidden="1">
      <c r="A1595" s="1">
        <v>101593.0</v>
      </c>
      <c r="B1595" s="1">
        <v>38.0</v>
      </c>
      <c r="C1595" s="1">
        <v>31000.0</v>
      </c>
      <c r="D1595" s="1" t="s">
        <v>25</v>
      </c>
      <c r="E1595" s="1">
        <v>31297.8</v>
      </c>
      <c r="F1595" s="1">
        <v>3.0</v>
      </c>
      <c r="G1595" s="1">
        <v>22.0</v>
      </c>
      <c r="H1595" s="1">
        <v>11.0</v>
      </c>
      <c r="I1595" s="1" t="s">
        <v>18</v>
      </c>
      <c r="J1595" s="1">
        <v>0.326</v>
      </c>
      <c r="K1595" s="1">
        <v>0.569</v>
      </c>
      <c r="L1595" s="6">
        <f>if(J1595&gt;QUARTILE!$B$3, "TOP", if(J1595&lt;QUARTILE!$B$4, "BOTTOM", 0))</f>
        <v>0</v>
      </c>
      <c r="M1595" s="6">
        <f t="shared" si="1"/>
        <v>1</v>
      </c>
      <c r="N1595" s="6" t="str">
        <f t="shared" si="2"/>
        <v>Gen X</v>
      </c>
      <c r="O1595" s="6" t="str">
        <f t="shared" si="3"/>
        <v>Low Income</v>
      </c>
    </row>
    <row r="1596" hidden="1">
      <c r="A1596" s="1">
        <v>101594.0</v>
      </c>
      <c r="B1596" s="1">
        <v>43.0</v>
      </c>
      <c r="C1596" s="1">
        <v>23000.0</v>
      </c>
      <c r="D1596" s="1" t="s">
        <v>27</v>
      </c>
      <c r="E1596" s="1">
        <v>16573.79</v>
      </c>
      <c r="F1596" s="1">
        <v>2.0</v>
      </c>
      <c r="G1596" s="1">
        <v>22.0</v>
      </c>
      <c r="H1596" s="1">
        <v>5.0</v>
      </c>
      <c r="I1596" s="1" t="s">
        <v>22</v>
      </c>
      <c r="J1596" s="1">
        <v>0.852</v>
      </c>
      <c r="K1596" s="1">
        <v>0.445</v>
      </c>
      <c r="L1596" s="6" t="str">
        <f>if(J1596&gt;QUARTILE!$B$3, "TOP", if(J1596&lt;QUARTILE!$B$4, "BOTTOM", 0))</f>
        <v>TOP</v>
      </c>
      <c r="M1596" s="6">
        <f t="shared" si="1"/>
        <v>2</v>
      </c>
      <c r="N1596" s="6" t="str">
        <f t="shared" si="2"/>
        <v>Gen X</v>
      </c>
      <c r="O1596" s="6" t="str">
        <f t="shared" si="3"/>
        <v>Low Income</v>
      </c>
    </row>
    <row r="1597" hidden="1">
      <c r="A1597" s="1">
        <v>101595.0</v>
      </c>
      <c r="B1597" s="1">
        <v>63.0</v>
      </c>
      <c r="C1597" s="1">
        <v>23000.0</v>
      </c>
      <c r="D1597" s="1" t="s">
        <v>17</v>
      </c>
      <c r="E1597" s="1">
        <v>1585.49</v>
      </c>
      <c r="F1597" s="1">
        <v>3.0</v>
      </c>
      <c r="G1597" s="1">
        <v>21.0</v>
      </c>
      <c r="H1597" s="1">
        <v>2.0</v>
      </c>
      <c r="I1597" s="1" t="s">
        <v>22</v>
      </c>
      <c r="J1597" s="1">
        <v>0.548</v>
      </c>
      <c r="K1597" s="1">
        <v>0.817</v>
      </c>
      <c r="L1597" s="6">
        <f>if(J1597&gt;QUARTILE!$B$3, "TOP", if(J1597&lt;QUARTILE!$B$4, "BOTTOM", 0))</f>
        <v>0</v>
      </c>
      <c r="M1597" s="6">
        <f t="shared" si="1"/>
        <v>2</v>
      </c>
      <c r="N1597" s="6" t="str">
        <f t="shared" si="2"/>
        <v>Baby Boomer</v>
      </c>
      <c r="O1597" s="6" t="str">
        <f t="shared" si="3"/>
        <v>Low Income</v>
      </c>
    </row>
    <row r="1598" hidden="1">
      <c r="A1598" s="1">
        <v>101596.0</v>
      </c>
      <c r="B1598" s="1">
        <v>53.0</v>
      </c>
      <c r="C1598" s="1">
        <v>17000.0</v>
      </c>
      <c r="D1598" s="1" t="s">
        <v>27</v>
      </c>
      <c r="E1598" s="1">
        <v>21152.68</v>
      </c>
      <c r="F1598" s="1">
        <v>2.0</v>
      </c>
      <c r="G1598" s="1">
        <v>17.0</v>
      </c>
      <c r="H1598" s="1">
        <v>9.0</v>
      </c>
      <c r="I1598" s="1" t="s">
        <v>22</v>
      </c>
      <c r="J1598" s="1">
        <v>0.483</v>
      </c>
      <c r="K1598" s="1">
        <v>0.492</v>
      </c>
      <c r="L1598" s="6">
        <f>if(J1598&gt;QUARTILE!$B$3, "TOP", if(J1598&lt;QUARTILE!$B$4, "BOTTOM", 0))</f>
        <v>0</v>
      </c>
      <c r="M1598" s="6">
        <f t="shared" si="1"/>
        <v>2</v>
      </c>
      <c r="N1598" s="6" t="str">
        <f t="shared" si="2"/>
        <v>Gen X</v>
      </c>
      <c r="O1598" s="6" t="str">
        <f t="shared" si="3"/>
        <v>Low Income</v>
      </c>
    </row>
    <row r="1599" hidden="1">
      <c r="A1599" s="1">
        <v>101597.0</v>
      </c>
      <c r="B1599" s="1">
        <v>71.0</v>
      </c>
      <c r="C1599" s="1">
        <v>18000.0</v>
      </c>
      <c r="D1599" s="1" t="s">
        <v>23</v>
      </c>
      <c r="E1599" s="1">
        <v>14954.41</v>
      </c>
      <c r="F1599" s="1">
        <v>4.0</v>
      </c>
      <c r="G1599" s="1">
        <v>12.0</v>
      </c>
      <c r="H1599" s="1">
        <v>10.0</v>
      </c>
      <c r="I1599" s="1" t="s">
        <v>22</v>
      </c>
      <c r="J1599" s="1">
        <v>0.372</v>
      </c>
      <c r="K1599" s="1">
        <v>0.086</v>
      </c>
      <c r="L1599" s="6">
        <f>if(J1599&gt;QUARTILE!$B$3, "TOP", if(J1599&lt;QUARTILE!$B$4, "BOTTOM", 0))</f>
        <v>0</v>
      </c>
      <c r="M1599" s="6">
        <f t="shared" si="1"/>
        <v>2</v>
      </c>
      <c r="N1599" s="6" t="str">
        <f t="shared" si="2"/>
        <v>Baby Boomer</v>
      </c>
      <c r="O1599" s="6" t="str">
        <f t="shared" si="3"/>
        <v>Low Income</v>
      </c>
    </row>
    <row r="1600" hidden="1">
      <c r="A1600" s="1">
        <v>101598.0</v>
      </c>
      <c r="B1600" s="1">
        <v>40.0</v>
      </c>
      <c r="C1600" s="1">
        <v>9000.0</v>
      </c>
      <c r="D1600" s="1" t="s">
        <v>25</v>
      </c>
      <c r="E1600" s="1">
        <v>4071.24</v>
      </c>
      <c r="F1600" s="1">
        <v>5.0</v>
      </c>
      <c r="G1600" s="1">
        <v>20.0</v>
      </c>
      <c r="H1600" s="1">
        <v>12.0</v>
      </c>
      <c r="I1600" s="1" t="s">
        <v>22</v>
      </c>
      <c r="J1600" s="1">
        <v>0.567</v>
      </c>
      <c r="K1600" s="1">
        <v>0.23</v>
      </c>
      <c r="L1600" s="6">
        <f>if(J1600&gt;QUARTILE!$B$3, "TOP", if(J1600&lt;QUARTILE!$B$4, "BOTTOM", 0))</f>
        <v>0</v>
      </c>
      <c r="M1600" s="6">
        <f t="shared" si="1"/>
        <v>2</v>
      </c>
      <c r="N1600" s="6" t="str">
        <f t="shared" si="2"/>
        <v>Gen X</v>
      </c>
      <c r="O1600" s="6" t="str">
        <f t="shared" si="3"/>
        <v>Low Income</v>
      </c>
    </row>
    <row r="1601" hidden="1">
      <c r="A1601" s="1">
        <v>101599.0</v>
      </c>
      <c r="B1601" s="1">
        <v>74.0</v>
      </c>
      <c r="C1601" s="1">
        <v>42000.0</v>
      </c>
      <c r="D1601" s="1" t="s">
        <v>21</v>
      </c>
      <c r="E1601" s="1">
        <v>42784.36</v>
      </c>
      <c r="F1601" s="1">
        <v>4.0</v>
      </c>
      <c r="G1601" s="1">
        <v>21.0</v>
      </c>
      <c r="H1601" s="1">
        <v>2.0</v>
      </c>
      <c r="I1601" s="1" t="s">
        <v>18</v>
      </c>
      <c r="J1601" s="1">
        <v>0.983</v>
      </c>
      <c r="K1601" s="1">
        <v>0.032</v>
      </c>
      <c r="L1601" s="6" t="str">
        <f>if(J1601&gt;QUARTILE!$B$3, "TOP", if(J1601&lt;QUARTILE!$B$4, "BOTTOM", 0))</f>
        <v>TOP</v>
      </c>
      <c r="M1601" s="6">
        <f t="shared" si="1"/>
        <v>1</v>
      </c>
      <c r="N1601" s="6" t="str">
        <f t="shared" si="2"/>
        <v>Baby Boomer</v>
      </c>
      <c r="O1601" s="6" t="str">
        <f t="shared" si="3"/>
        <v>Low Income</v>
      </c>
    </row>
    <row r="1602" hidden="1">
      <c r="A1602" s="1">
        <v>101600.0</v>
      </c>
      <c r="B1602" s="1">
        <v>18.0</v>
      </c>
      <c r="C1602" s="1">
        <v>7000.0</v>
      </c>
      <c r="D1602" s="1" t="s">
        <v>25</v>
      </c>
      <c r="E1602" s="1">
        <v>8408.99</v>
      </c>
      <c r="F1602" s="1">
        <v>4.0</v>
      </c>
      <c r="G1602" s="1">
        <v>20.0</v>
      </c>
      <c r="H1602" s="1">
        <v>22.0</v>
      </c>
      <c r="I1602" s="1" t="s">
        <v>26</v>
      </c>
      <c r="J1602" s="1">
        <v>1.0</v>
      </c>
      <c r="K1602" s="1">
        <v>0.42</v>
      </c>
      <c r="L1602" s="6" t="str">
        <f>if(J1602&gt;QUARTILE!$B$3, "TOP", if(J1602&lt;QUARTILE!$B$4, "BOTTOM", 0))</f>
        <v>TOP</v>
      </c>
      <c r="M1602" s="6">
        <f t="shared" si="1"/>
        <v>3</v>
      </c>
      <c r="N1602" s="6" t="str">
        <f t="shared" si="2"/>
        <v>Millenial</v>
      </c>
      <c r="O1602" s="6" t="str">
        <f t="shared" si="3"/>
        <v>Low Income</v>
      </c>
    </row>
    <row r="1603" hidden="1">
      <c r="A1603" s="1">
        <v>101601.0</v>
      </c>
      <c r="B1603" s="1">
        <v>80.0</v>
      </c>
      <c r="C1603" s="1">
        <v>12000.0</v>
      </c>
      <c r="D1603" s="1" t="s">
        <v>25</v>
      </c>
      <c r="E1603" s="1">
        <v>9803.47</v>
      </c>
      <c r="F1603" s="1">
        <v>5.0</v>
      </c>
      <c r="G1603" s="1">
        <v>18.0</v>
      </c>
      <c r="H1603" s="1">
        <v>6.0</v>
      </c>
      <c r="I1603" s="1" t="s">
        <v>22</v>
      </c>
      <c r="J1603" s="1">
        <v>0.649</v>
      </c>
      <c r="K1603" s="1">
        <v>0.605</v>
      </c>
      <c r="L1603" s="6">
        <f>if(J1603&gt;QUARTILE!$B$3, "TOP", if(J1603&lt;QUARTILE!$B$4, "BOTTOM", 0))</f>
        <v>0</v>
      </c>
      <c r="M1603" s="6">
        <f t="shared" si="1"/>
        <v>2</v>
      </c>
      <c r="N1603" s="6" t="str">
        <f t="shared" si="2"/>
        <v>Silent</v>
      </c>
      <c r="O1603" s="6" t="str">
        <f t="shared" si="3"/>
        <v>Low Income</v>
      </c>
    </row>
    <row r="1604" hidden="1">
      <c r="A1604" s="1">
        <v>101602.0</v>
      </c>
      <c r="B1604" s="1">
        <v>71.0</v>
      </c>
      <c r="C1604" s="1">
        <v>74000.0</v>
      </c>
      <c r="D1604" s="1" t="s">
        <v>24</v>
      </c>
      <c r="E1604" s="1">
        <v>22319.33</v>
      </c>
      <c r="F1604" s="1">
        <v>2.0</v>
      </c>
      <c r="G1604" s="1">
        <v>19.0</v>
      </c>
      <c r="H1604" s="1">
        <v>6.0</v>
      </c>
      <c r="I1604" s="1" t="s">
        <v>22</v>
      </c>
      <c r="J1604" s="1">
        <v>0.63</v>
      </c>
      <c r="K1604" s="1">
        <v>0.336</v>
      </c>
      <c r="L1604" s="6">
        <f>if(J1604&gt;QUARTILE!$B$3, "TOP", if(J1604&lt;QUARTILE!$B$4, "BOTTOM", 0))</f>
        <v>0</v>
      </c>
      <c r="M1604" s="6">
        <f t="shared" si="1"/>
        <v>2</v>
      </c>
      <c r="N1604" s="6" t="str">
        <f t="shared" si="2"/>
        <v>Baby Boomer</v>
      </c>
      <c r="O1604" s="6" t="str">
        <f t="shared" si="3"/>
        <v>Medium Income</v>
      </c>
    </row>
    <row r="1605" hidden="1">
      <c r="A1605" s="1">
        <v>101603.0</v>
      </c>
      <c r="B1605" s="1">
        <v>72.0</v>
      </c>
      <c r="C1605" s="1">
        <v>24000.0</v>
      </c>
      <c r="D1605" s="1" t="s">
        <v>27</v>
      </c>
      <c r="E1605" s="1">
        <v>13419.84</v>
      </c>
      <c r="F1605" s="1">
        <v>2.0</v>
      </c>
      <c r="G1605" s="1">
        <v>16.0</v>
      </c>
      <c r="H1605" s="1">
        <v>3.0</v>
      </c>
      <c r="I1605" s="1" t="s">
        <v>22</v>
      </c>
      <c r="J1605" s="1">
        <v>0.226</v>
      </c>
      <c r="K1605" s="1">
        <v>0.04</v>
      </c>
      <c r="L1605" s="6" t="str">
        <f>if(J1605&gt;QUARTILE!$B$3, "TOP", if(J1605&lt;QUARTILE!$B$4, "BOTTOM", 0))</f>
        <v>BOTTOM</v>
      </c>
      <c r="M1605" s="6">
        <f t="shared" si="1"/>
        <v>2</v>
      </c>
      <c r="N1605" s="6" t="str">
        <f t="shared" si="2"/>
        <v>Baby Boomer</v>
      </c>
      <c r="O1605" s="6" t="str">
        <f t="shared" si="3"/>
        <v>Low Income</v>
      </c>
    </row>
    <row r="1606" hidden="1">
      <c r="A1606" s="1">
        <v>101604.0</v>
      </c>
      <c r="B1606" s="1">
        <v>68.0</v>
      </c>
      <c r="C1606" s="1">
        <v>25000.0</v>
      </c>
      <c r="D1606" s="1" t="s">
        <v>27</v>
      </c>
      <c r="E1606" s="1">
        <v>1870.42</v>
      </c>
      <c r="F1606" s="1">
        <v>3.0</v>
      </c>
      <c r="G1606" s="1">
        <v>18.0</v>
      </c>
      <c r="H1606" s="1">
        <v>6.0</v>
      </c>
      <c r="I1606" s="1" t="s">
        <v>22</v>
      </c>
      <c r="J1606" s="1">
        <v>0.693</v>
      </c>
      <c r="K1606" s="1">
        <v>0.659</v>
      </c>
      <c r="L1606" s="6">
        <f>if(J1606&gt;QUARTILE!$B$3, "TOP", if(J1606&lt;QUARTILE!$B$4, "BOTTOM", 0))</f>
        <v>0</v>
      </c>
      <c r="M1606" s="6">
        <f t="shared" si="1"/>
        <v>2</v>
      </c>
      <c r="N1606" s="6" t="str">
        <f t="shared" si="2"/>
        <v>Baby Boomer</v>
      </c>
      <c r="O1606" s="6" t="str">
        <f t="shared" si="3"/>
        <v>Low Income</v>
      </c>
    </row>
    <row r="1607" hidden="1">
      <c r="A1607" s="1">
        <v>101605.0</v>
      </c>
      <c r="B1607" s="1">
        <v>57.0</v>
      </c>
      <c r="C1607" s="1">
        <v>32000.0</v>
      </c>
      <c r="D1607" s="1" t="s">
        <v>23</v>
      </c>
      <c r="E1607" s="1">
        <v>9802.22</v>
      </c>
      <c r="F1607" s="1">
        <v>1.0</v>
      </c>
      <c r="G1607" s="1">
        <v>24.0</v>
      </c>
      <c r="H1607" s="1">
        <v>4.0</v>
      </c>
      <c r="I1607" s="1" t="s">
        <v>22</v>
      </c>
      <c r="J1607" s="1">
        <v>0.903</v>
      </c>
      <c r="K1607" s="1">
        <v>0.062</v>
      </c>
      <c r="L1607" s="6" t="str">
        <f>if(J1607&gt;QUARTILE!$B$3, "TOP", if(J1607&lt;QUARTILE!$B$4, "BOTTOM", 0))</f>
        <v>TOP</v>
      </c>
      <c r="M1607" s="6">
        <f t="shared" si="1"/>
        <v>2</v>
      </c>
      <c r="N1607" s="6" t="str">
        <f t="shared" si="2"/>
        <v>Gen X</v>
      </c>
      <c r="O1607" s="6" t="str">
        <f t="shared" si="3"/>
        <v>Low Income</v>
      </c>
    </row>
    <row r="1608" hidden="1">
      <c r="A1608" s="1">
        <v>101606.0</v>
      </c>
      <c r="B1608" s="1">
        <v>32.0</v>
      </c>
      <c r="C1608" s="1">
        <v>9000.0</v>
      </c>
      <c r="D1608" s="1" t="s">
        <v>25</v>
      </c>
      <c r="E1608" s="1">
        <v>1984.61</v>
      </c>
      <c r="F1608" s="1">
        <v>2.0</v>
      </c>
      <c r="G1608" s="1">
        <v>17.0</v>
      </c>
      <c r="H1608" s="1">
        <v>8.0</v>
      </c>
      <c r="I1608" s="1" t="s">
        <v>22</v>
      </c>
      <c r="J1608" s="1">
        <v>0.356</v>
      </c>
      <c r="K1608" s="1">
        <v>0.966</v>
      </c>
      <c r="L1608" s="6">
        <f>if(J1608&gt;QUARTILE!$B$3, "TOP", if(J1608&lt;QUARTILE!$B$4, "BOTTOM", 0))</f>
        <v>0</v>
      </c>
      <c r="M1608" s="6">
        <f t="shared" si="1"/>
        <v>2</v>
      </c>
      <c r="N1608" s="6" t="str">
        <f t="shared" si="2"/>
        <v>Gen X</v>
      </c>
      <c r="O1608" s="6" t="str">
        <f t="shared" si="3"/>
        <v>Low Income</v>
      </c>
    </row>
    <row r="1609" hidden="1">
      <c r="A1609" s="1">
        <v>101607.0</v>
      </c>
      <c r="B1609" s="1">
        <v>38.0</v>
      </c>
      <c r="C1609" s="1">
        <v>10000.0</v>
      </c>
      <c r="D1609" s="1" t="s">
        <v>23</v>
      </c>
      <c r="E1609" s="1">
        <v>4232.96</v>
      </c>
      <c r="F1609" s="1">
        <v>5.0</v>
      </c>
      <c r="G1609" s="1">
        <v>23.0</v>
      </c>
      <c r="H1609" s="1">
        <v>9.0</v>
      </c>
      <c r="I1609" s="1" t="s">
        <v>22</v>
      </c>
      <c r="J1609" s="1">
        <v>0.486</v>
      </c>
      <c r="K1609" s="1">
        <v>0.837</v>
      </c>
      <c r="L1609" s="6">
        <f>if(J1609&gt;QUARTILE!$B$3, "TOP", if(J1609&lt;QUARTILE!$B$4, "BOTTOM", 0))</f>
        <v>0</v>
      </c>
      <c r="M1609" s="6">
        <f t="shared" si="1"/>
        <v>2</v>
      </c>
      <c r="N1609" s="6" t="str">
        <f t="shared" si="2"/>
        <v>Gen X</v>
      </c>
      <c r="O1609" s="6" t="str">
        <f t="shared" si="3"/>
        <v>Low Income</v>
      </c>
    </row>
    <row r="1610" hidden="1">
      <c r="A1610" s="1">
        <v>101608.0</v>
      </c>
      <c r="B1610" s="1">
        <v>64.0</v>
      </c>
      <c r="C1610" s="1">
        <v>17000.0</v>
      </c>
      <c r="D1610" s="1" t="s">
        <v>27</v>
      </c>
      <c r="E1610" s="1">
        <v>144.01</v>
      </c>
      <c r="F1610" s="1">
        <v>1.0</v>
      </c>
      <c r="G1610" s="1">
        <v>24.0</v>
      </c>
      <c r="H1610" s="1">
        <v>8.0</v>
      </c>
      <c r="I1610" s="1" t="s">
        <v>22</v>
      </c>
      <c r="J1610" s="1">
        <v>0.107</v>
      </c>
      <c r="K1610" s="1">
        <v>0.831</v>
      </c>
      <c r="L1610" s="6" t="str">
        <f>if(J1610&gt;QUARTILE!$B$3, "TOP", if(J1610&lt;QUARTILE!$B$4, "BOTTOM", 0))</f>
        <v>BOTTOM</v>
      </c>
      <c r="M1610" s="6">
        <f t="shared" si="1"/>
        <v>2</v>
      </c>
      <c r="N1610" s="6" t="str">
        <f t="shared" si="2"/>
        <v>Baby Boomer</v>
      </c>
      <c r="O1610" s="6" t="str">
        <f t="shared" si="3"/>
        <v>Low Income</v>
      </c>
    </row>
    <row r="1611" hidden="1">
      <c r="A1611" s="1">
        <v>101609.0</v>
      </c>
      <c r="B1611" s="1">
        <v>26.0</v>
      </c>
      <c r="C1611" s="1">
        <v>13000.0</v>
      </c>
      <c r="D1611" s="1" t="s">
        <v>23</v>
      </c>
      <c r="E1611" s="1">
        <v>4001.07</v>
      </c>
      <c r="F1611" s="1">
        <v>5.0</v>
      </c>
      <c r="G1611" s="1">
        <v>16.0</v>
      </c>
      <c r="H1611" s="1">
        <v>18.0</v>
      </c>
      <c r="I1611" s="1" t="s">
        <v>22</v>
      </c>
      <c r="J1611" s="1">
        <v>0.908</v>
      </c>
      <c r="K1611" s="1">
        <v>0.318</v>
      </c>
      <c r="L1611" s="6" t="str">
        <f>if(J1611&gt;QUARTILE!$B$3, "TOP", if(J1611&lt;QUARTILE!$B$4, "BOTTOM", 0))</f>
        <v>TOP</v>
      </c>
      <c r="M1611" s="6">
        <f t="shared" si="1"/>
        <v>2</v>
      </c>
      <c r="N1611" s="6" t="str">
        <f t="shared" si="2"/>
        <v>Millenial</v>
      </c>
      <c r="O1611" s="6" t="str">
        <f t="shared" si="3"/>
        <v>Low Income</v>
      </c>
    </row>
    <row r="1612" hidden="1">
      <c r="A1612" s="1">
        <v>101610.0</v>
      </c>
      <c r="B1612" s="1">
        <v>70.0</v>
      </c>
      <c r="C1612" s="1">
        <v>21000.0</v>
      </c>
      <c r="D1612" s="1" t="s">
        <v>17</v>
      </c>
      <c r="E1612" s="1">
        <v>8022.91</v>
      </c>
      <c r="F1612" s="1">
        <v>5.0</v>
      </c>
      <c r="G1612" s="1">
        <v>19.0</v>
      </c>
      <c r="H1612" s="1">
        <v>4.0</v>
      </c>
      <c r="I1612" s="1" t="s">
        <v>22</v>
      </c>
      <c r="J1612" s="1">
        <v>0.098</v>
      </c>
      <c r="K1612" s="1">
        <v>0.695</v>
      </c>
      <c r="L1612" s="6" t="str">
        <f>if(J1612&gt;QUARTILE!$B$3, "TOP", if(J1612&lt;QUARTILE!$B$4, "BOTTOM", 0))</f>
        <v>BOTTOM</v>
      </c>
      <c r="M1612" s="6">
        <f t="shared" si="1"/>
        <v>2</v>
      </c>
      <c r="N1612" s="6" t="str">
        <f t="shared" si="2"/>
        <v>Baby Boomer</v>
      </c>
      <c r="O1612" s="6" t="str">
        <f t="shared" si="3"/>
        <v>Low Income</v>
      </c>
    </row>
    <row r="1613" hidden="1">
      <c r="A1613" s="1">
        <v>101611.0</v>
      </c>
      <c r="B1613" s="1">
        <v>26.0</v>
      </c>
      <c r="C1613" s="1">
        <v>29000.0</v>
      </c>
      <c r="D1613" s="1" t="s">
        <v>17</v>
      </c>
      <c r="E1613" s="1">
        <v>15453.27</v>
      </c>
      <c r="F1613" s="1">
        <v>5.0</v>
      </c>
      <c r="G1613" s="1">
        <v>22.0</v>
      </c>
      <c r="H1613" s="1">
        <v>11.0</v>
      </c>
      <c r="I1613" s="1" t="s">
        <v>18</v>
      </c>
      <c r="J1613" s="1">
        <v>0.704</v>
      </c>
      <c r="K1613" s="1">
        <v>0.0</v>
      </c>
      <c r="L1613" s="6">
        <f>if(J1613&gt;QUARTILE!$B$3, "TOP", if(J1613&lt;QUARTILE!$B$4, "BOTTOM", 0))</f>
        <v>0</v>
      </c>
      <c r="M1613" s="6">
        <f t="shared" si="1"/>
        <v>1</v>
      </c>
      <c r="N1613" s="6" t="str">
        <f t="shared" si="2"/>
        <v>Millenial</v>
      </c>
      <c r="O1613" s="6" t="str">
        <f t="shared" si="3"/>
        <v>Low Income</v>
      </c>
    </row>
    <row r="1614" hidden="1">
      <c r="A1614" s="1">
        <v>101612.0</v>
      </c>
      <c r="B1614" s="1">
        <v>27.0</v>
      </c>
      <c r="C1614" s="1">
        <v>51000.0</v>
      </c>
      <c r="D1614" s="1" t="s">
        <v>25</v>
      </c>
      <c r="E1614" s="1">
        <v>50334.69</v>
      </c>
      <c r="F1614" s="1">
        <v>1.0</v>
      </c>
      <c r="G1614" s="1">
        <v>25.0</v>
      </c>
      <c r="H1614" s="1">
        <v>15.0</v>
      </c>
      <c r="I1614" s="1" t="s">
        <v>18</v>
      </c>
      <c r="J1614" s="1">
        <v>0.437</v>
      </c>
      <c r="K1614" s="1">
        <v>0.0</v>
      </c>
      <c r="L1614" s="6">
        <f>if(J1614&gt;QUARTILE!$B$3, "TOP", if(J1614&lt;QUARTILE!$B$4, "BOTTOM", 0))</f>
        <v>0</v>
      </c>
      <c r="M1614" s="6">
        <f t="shared" si="1"/>
        <v>1</v>
      </c>
      <c r="N1614" s="6" t="str">
        <f t="shared" si="2"/>
        <v>Millenial</v>
      </c>
      <c r="O1614" s="6" t="str">
        <f t="shared" si="3"/>
        <v>Medium Income</v>
      </c>
    </row>
    <row r="1615" hidden="1">
      <c r="A1615" s="1">
        <v>101613.0</v>
      </c>
      <c r="B1615" s="1">
        <v>69.0</v>
      </c>
      <c r="C1615" s="1">
        <v>36000.0</v>
      </c>
      <c r="D1615" s="1" t="s">
        <v>23</v>
      </c>
      <c r="E1615" s="1">
        <v>15544.79</v>
      </c>
      <c r="F1615" s="1">
        <v>4.0</v>
      </c>
      <c r="G1615" s="1">
        <v>24.0</v>
      </c>
      <c r="H1615" s="1">
        <v>2.0</v>
      </c>
      <c r="I1615" s="1" t="s">
        <v>22</v>
      </c>
      <c r="J1615" s="1">
        <v>0.784</v>
      </c>
      <c r="K1615" s="1">
        <v>0.445</v>
      </c>
      <c r="L1615" s="6">
        <f>if(J1615&gt;QUARTILE!$B$3, "TOP", if(J1615&lt;QUARTILE!$B$4, "BOTTOM", 0))</f>
        <v>0</v>
      </c>
      <c r="M1615" s="6">
        <f t="shared" si="1"/>
        <v>2</v>
      </c>
      <c r="N1615" s="6" t="str">
        <f t="shared" si="2"/>
        <v>Baby Boomer</v>
      </c>
      <c r="O1615" s="6" t="str">
        <f t="shared" si="3"/>
        <v>Low Income</v>
      </c>
    </row>
    <row r="1616" hidden="1">
      <c r="A1616" s="1">
        <v>101614.0</v>
      </c>
      <c r="B1616" s="1">
        <v>74.0</v>
      </c>
      <c r="C1616" s="1">
        <v>12000.0</v>
      </c>
      <c r="D1616" s="1" t="s">
        <v>23</v>
      </c>
      <c r="E1616" s="1">
        <v>24456.56</v>
      </c>
      <c r="F1616" s="1">
        <v>5.0</v>
      </c>
      <c r="G1616" s="1">
        <v>15.0</v>
      </c>
      <c r="H1616" s="1">
        <v>4.0</v>
      </c>
      <c r="I1616" s="1" t="s">
        <v>22</v>
      </c>
      <c r="J1616" s="1">
        <v>0.693</v>
      </c>
      <c r="K1616" s="1">
        <v>0.537</v>
      </c>
      <c r="L1616" s="6">
        <f>if(J1616&gt;QUARTILE!$B$3, "TOP", if(J1616&lt;QUARTILE!$B$4, "BOTTOM", 0))</f>
        <v>0</v>
      </c>
      <c r="M1616" s="6">
        <f t="shared" si="1"/>
        <v>2</v>
      </c>
      <c r="N1616" s="6" t="str">
        <f t="shared" si="2"/>
        <v>Baby Boomer</v>
      </c>
      <c r="O1616" s="6" t="str">
        <f t="shared" si="3"/>
        <v>Low Income</v>
      </c>
    </row>
    <row r="1617" hidden="1">
      <c r="A1617" s="1">
        <v>101615.0</v>
      </c>
      <c r="B1617" s="1">
        <v>70.0</v>
      </c>
      <c r="C1617" s="1">
        <v>18000.0</v>
      </c>
      <c r="D1617" s="1" t="s">
        <v>17</v>
      </c>
      <c r="E1617" s="1">
        <v>8853.28</v>
      </c>
      <c r="F1617" s="1">
        <v>3.0</v>
      </c>
      <c r="G1617" s="1">
        <v>20.0</v>
      </c>
      <c r="H1617" s="1">
        <v>3.0</v>
      </c>
      <c r="I1617" s="1" t="s">
        <v>22</v>
      </c>
      <c r="J1617" s="1">
        <v>0.69</v>
      </c>
      <c r="K1617" s="1">
        <v>0.767</v>
      </c>
      <c r="L1617" s="6">
        <f>if(J1617&gt;QUARTILE!$B$3, "TOP", if(J1617&lt;QUARTILE!$B$4, "BOTTOM", 0))</f>
        <v>0</v>
      </c>
      <c r="M1617" s="6">
        <f t="shared" si="1"/>
        <v>2</v>
      </c>
      <c r="N1617" s="6" t="str">
        <f t="shared" si="2"/>
        <v>Baby Boomer</v>
      </c>
      <c r="O1617" s="6" t="str">
        <f t="shared" si="3"/>
        <v>Low Income</v>
      </c>
    </row>
    <row r="1618" hidden="1">
      <c r="A1618" s="1">
        <v>101616.0</v>
      </c>
      <c r="B1618" s="1">
        <v>43.0</v>
      </c>
      <c r="C1618" s="1">
        <v>15000.0</v>
      </c>
      <c r="D1618" s="1" t="s">
        <v>27</v>
      </c>
      <c r="E1618" s="1">
        <v>27856.78</v>
      </c>
      <c r="F1618" s="1">
        <v>2.0</v>
      </c>
      <c r="G1618" s="1">
        <v>23.0</v>
      </c>
      <c r="H1618" s="1">
        <v>9.0</v>
      </c>
      <c r="I1618" s="1" t="s">
        <v>22</v>
      </c>
      <c r="J1618" s="1">
        <v>0.636</v>
      </c>
      <c r="K1618" s="1">
        <v>0.298</v>
      </c>
      <c r="L1618" s="6">
        <f>if(J1618&gt;QUARTILE!$B$3, "TOP", if(J1618&lt;QUARTILE!$B$4, "BOTTOM", 0))</f>
        <v>0</v>
      </c>
      <c r="M1618" s="6">
        <f t="shared" si="1"/>
        <v>2</v>
      </c>
      <c r="N1618" s="6" t="str">
        <f t="shared" si="2"/>
        <v>Gen X</v>
      </c>
      <c r="O1618" s="6" t="str">
        <f t="shared" si="3"/>
        <v>Low Income</v>
      </c>
    </row>
    <row r="1619" hidden="1">
      <c r="A1619" s="1">
        <v>101617.0</v>
      </c>
      <c r="B1619" s="1">
        <v>58.0</v>
      </c>
      <c r="C1619" s="1">
        <v>12000.0</v>
      </c>
      <c r="D1619" s="1" t="s">
        <v>27</v>
      </c>
      <c r="E1619" s="1">
        <v>19376.37</v>
      </c>
      <c r="F1619" s="1">
        <v>2.0</v>
      </c>
      <c r="G1619" s="1">
        <v>25.0</v>
      </c>
      <c r="H1619" s="1">
        <v>8.0</v>
      </c>
      <c r="I1619" s="1" t="s">
        <v>22</v>
      </c>
      <c r="J1619" s="1">
        <v>0.397</v>
      </c>
      <c r="K1619" s="1">
        <v>0.543</v>
      </c>
      <c r="L1619" s="6">
        <f>if(J1619&gt;QUARTILE!$B$3, "TOP", if(J1619&lt;QUARTILE!$B$4, "BOTTOM", 0))</f>
        <v>0</v>
      </c>
      <c r="M1619" s="6">
        <f t="shared" si="1"/>
        <v>2</v>
      </c>
      <c r="N1619" s="6" t="str">
        <f t="shared" si="2"/>
        <v>Gen X</v>
      </c>
      <c r="O1619" s="6" t="str">
        <f t="shared" si="3"/>
        <v>Low Income</v>
      </c>
    </row>
    <row r="1620" hidden="1">
      <c r="A1620" s="1">
        <v>101618.0</v>
      </c>
      <c r="B1620" s="1">
        <v>52.0</v>
      </c>
      <c r="C1620" s="1">
        <v>10000.0</v>
      </c>
      <c r="D1620" s="1" t="s">
        <v>23</v>
      </c>
      <c r="E1620" s="1">
        <v>12316.1</v>
      </c>
      <c r="F1620" s="1">
        <v>2.0</v>
      </c>
      <c r="G1620" s="1">
        <v>15.0</v>
      </c>
      <c r="H1620" s="1">
        <v>4.0</v>
      </c>
      <c r="I1620" s="1" t="s">
        <v>22</v>
      </c>
      <c r="J1620" s="1">
        <v>0.67</v>
      </c>
      <c r="K1620" s="1">
        <v>0.063</v>
      </c>
      <c r="L1620" s="6">
        <f>if(J1620&gt;QUARTILE!$B$3, "TOP", if(J1620&lt;QUARTILE!$B$4, "BOTTOM", 0))</f>
        <v>0</v>
      </c>
      <c r="M1620" s="6">
        <f t="shared" si="1"/>
        <v>2</v>
      </c>
      <c r="N1620" s="6" t="str">
        <f t="shared" si="2"/>
        <v>Gen X</v>
      </c>
      <c r="O1620" s="6" t="str">
        <f t="shared" si="3"/>
        <v>Low Income</v>
      </c>
    </row>
    <row r="1621" hidden="1">
      <c r="A1621" s="1">
        <v>101619.0</v>
      </c>
      <c r="B1621" s="1">
        <v>80.0</v>
      </c>
      <c r="C1621" s="1">
        <v>60000.0</v>
      </c>
      <c r="D1621" s="1" t="s">
        <v>25</v>
      </c>
      <c r="E1621" s="1">
        <v>4307.69</v>
      </c>
      <c r="F1621" s="1">
        <v>1.0</v>
      </c>
      <c r="G1621" s="1">
        <v>20.0</v>
      </c>
      <c r="H1621" s="1">
        <v>8.0</v>
      </c>
      <c r="I1621" s="1" t="s">
        <v>22</v>
      </c>
      <c r="J1621" s="1">
        <v>0.385</v>
      </c>
      <c r="K1621" s="1">
        <v>0.471</v>
      </c>
      <c r="L1621" s="6">
        <f>if(J1621&gt;QUARTILE!$B$3, "TOP", if(J1621&lt;QUARTILE!$B$4, "BOTTOM", 0))</f>
        <v>0</v>
      </c>
      <c r="M1621" s="6">
        <f t="shared" si="1"/>
        <v>2</v>
      </c>
      <c r="N1621" s="6" t="str">
        <f t="shared" si="2"/>
        <v>Silent</v>
      </c>
      <c r="O1621" s="6" t="str">
        <f t="shared" si="3"/>
        <v>Medium Income</v>
      </c>
    </row>
    <row r="1622" hidden="1">
      <c r="A1622" s="1">
        <v>101620.0</v>
      </c>
      <c r="B1622" s="1">
        <v>69.0</v>
      </c>
      <c r="C1622" s="1">
        <v>22000.0</v>
      </c>
      <c r="D1622" s="1" t="s">
        <v>27</v>
      </c>
      <c r="E1622" s="1">
        <v>7234.92</v>
      </c>
      <c r="F1622" s="1">
        <v>3.0</v>
      </c>
      <c r="G1622" s="1">
        <v>15.0</v>
      </c>
      <c r="H1622" s="1">
        <v>5.0</v>
      </c>
      <c r="I1622" s="1" t="s">
        <v>22</v>
      </c>
      <c r="J1622" s="1">
        <v>0.274</v>
      </c>
      <c r="K1622" s="1">
        <v>0.671</v>
      </c>
      <c r="L1622" s="6" t="str">
        <f>if(J1622&gt;QUARTILE!$B$3, "TOP", if(J1622&lt;QUARTILE!$B$4, "BOTTOM", 0))</f>
        <v>BOTTOM</v>
      </c>
      <c r="M1622" s="6">
        <f t="shared" si="1"/>
        <v>2</v>
      </c>
      <c r="N1622" s="6" t="str">
        <f t="shared" si="2"/>
        <v>Baby Boomer</v>
      </c>
      <c r="O1622" s="6" t="str">
        <f t="shared" si="3"/>
        <v>Low Income</v>
      </c>
    </row>
    <row r="1623" hidden="1">
      <c r="A1623" s="1">
        <v>101621.0</v>
      </c>
      <c r="B1623" s="1">
        <v>42.0</v>
      </c>
      <c r="C1623" s="1">
        <v>19000.0</v>
      </c>
      <c r="D1623" s="1" t="s">
        <v>25</v>
      </c>
      <c r="E1623" s="1">
        <v>19401.54</v>
      </c>
      <c r="F1623" s="1">
        <v>3.0</v>
      </c>
      <c r="G1623" s="1">
        <v>21.0</v>
      </c>
      <c r="H1623" s="1">
        <v>7.0</v>
      </c>
      <c r="I1623" s="1" t="s">
        <v>22</v>
      </c>
      <c r="J1623" s="1">
        <v>0.115</v>
      </c>
      <c r="K1623" s="1">
        <v>0.99</v>
      </c>
      <c r="L1623" s="6" t="str">
        <f>if(J1623&gt;QUARTILE!$B$3, "TOP", if(J1623&lt;QUARTILE!$B$4, "BOTTOM", 0))</f>
        <v>BOTTOM</v>
      </c>
      <c r="M1623" s="6">
        <f t="shared" si="1"/>
        <v>2</v>
      </c>
      <c r="N1623" s="6" t="str">
        <f t="shared" si="2"/>
        <v>Gen X</v>
      </c>
      <c r="O1623" s="6" t="str">
        <f t="shared" si="3"/>
        <v>Low Income</v>
      </c>
    </row>
    <row r="1624" hidden="1">
      <c r="A1624" s="1">
        <v>101622.0</v>
      </c>
      <c r="B1624" s="1">
        <v>43.0</v>
      </c>
      <c r="C1624" s="1">
        <v>29000.0</v>
      </c>
      <c r="D1624" s="1" t="s">
        <v>27</v>
      </c>
      <c r="E1624" s="1">
        <v>11104.48</v>
      </c>
      <c r="F1624" s="1">
        <v>3.0</v>
      </c>
      <c r="G1624" s="1">
        <v>20.0</v>
      </c>
      <c r="H1624" s="1">
        <v>8.0</v>
      </c>
      <c r="I1624" s="1" t="s">
        <v>22</v>
      </c>
      <c r="J1624" s="1">
        <v>0.613</v>
      </c>
      <c r="K1624" s="1">
        <v>0.768</v>
      </c>
      <c r="L1624" s="6">
        <f>if(J1624&gt;QUARTILE!$B$3, "TOP", if(J1624&lt;QUARTILE!$B$4, "BOTTOM", 0))</f>
        <v>0</v>
      </c>
      <c r="M1624" s="6">
        <f t="shared" si="1"/>
        <v>2</v>
      </c>
      <c r="N1624" s="6" t="str">
        <f t="shared" si="2"/>
        <v>Gen X</v>
      </c>
      <c r="O1624" s="6" t="str">
        <f t="shared" si="3"/>
        <v>Low Income</v>
      </c>
    </row>
    <row r="1625" hidden="1">
      <c r="A1625" s="1">
        <v>101623.0</v>
      </c>
      <c r="B1625" s="1">
        <v>28.0</v>
      </c>
      <c r="C1625" s="1">
        <v>30000.0</v>
      </c>
      <c r="D1625" s="1" t="s">
        <v>17</v>
      </c>
      <c r="E1625" s="1">
        <v>44034.27</v>
      </c>
      <c r="F1625" s="1">
        <v>3.0</v>
      </c>
      <c r="G1625" s="1">
        <v>26.0</v>
      </c>
      <c r="H1625" s="1">
        <v>14.0</v>
      </c>
      <c r="I1625" s="1" t="s">
        <v>18</v>
      </c>
      <c r="J1625" s="1">
        <v>0.941</v>
      </c>
      <c r="K1625" s="1">
        <v>0.895</v>
      </c>
      <c r="L1625" s="6" t="str">
        <f>if(J1625&gt;QUARTILE!$B$3, "TOP", if(J1625&lt;QUARTILE!$B$4, "BOTTOM", 0))</f>
        <v>TOP</v>
      </c>
      <c r="M1625" s="6">
        <f t="shared" si="1"/>
        <v>1</v>
      </c>
      <c r="N1625" s="6" t="str">
        <f t="shared" si="2"/>
        <v>Millenial</v>
      </c>
      <c r="O1625" s="6" t="str">
        <f t="shared" si="3"/>
        <v>Low Income</v>
      </c>
    </row>
    <row r="1626" hidden="1">
      <c r="A1626" s="1">
        <v>101624.0</v>
      </c>
      <c r="B1626" s="1">
        <v>55.0</v>
      </c>
      <c r="C1626" s="1">
        <v>43000.0</v>
      </c>
      <c r="D1626" s="1" t="s">
        <v>23</v>
      </c>
      <c r="E1626" s="1">
        <v>5353.41</v>
      </c>
      <c r="F1626" s="1">
        <v>3.0</v>
      </c>
      <c r="G1626" s="1">
        <v>23.0</v>
      </c>
      <c r="H1626" s="1">
        <v>6.0</v>
      </c>
      <c r="I1626" s="1" t="s">
        <v>22</v>
      </c>
      <c r="J1626" s="1">
        <v>0.428</v>
      </c>
      <c r="K1626" s="1">
        <v>0.498</v>
      </c>
      <c r="L1626" s="6">
        <f>if(J1626&gt;QUARTILE!$B$3, "TOP", if(J1626&lt;QUARTILE!$B$4, "BOTTOM", 0))</f>
        <v>0</v>
      </c>
      <c r="M1626" s="6">
        <f t="shared" si="1"/>
        <v>2</v>
      </c>
      <c r="N1626" s="6" t="str">
        <f t="shared" si="2"/>
        <v>Gen X</v>
      </c>
      <c r="O1626" s="6" t="str">
        <f t="shared" si="3"/>
        <v>Low Income</v>
      </c>
    </row>
    <row r="1627" hidden="1">
      <c r="A1627" s="1">
        <v>101625.0</v>
      </c>
      <c r="B1627" s="1">
        <v>19.0</v>
      </c>
      <c r="C1627" s="1">
        <v>14000.0</v>
      </c>
      <c r="D1627" s="1" t="s">
        <v>23</v>
      </c>
      <c r="E1627" s="1">
        <v>1517.6</v>
      </c>
      <c r="F1627" s="1">
        <v>4.0</v>
      </c>
      <c r="G1627" s="1">
        <v>16.0</v>
      </c>
      <c r="H1627" s="1">
        <v>10.0</v>
      </c>
      <c r="I1627" s="1" t="s">
        <v>22</v>
      </c>
      <c r="J1627" s="1">
        <v>0.259</v>
      </c>
      <c r="K1627" s="1">
        <v>0.383</v>
      </c>
      <c r="L1627" s="6" t="str">
        <f>if(J1627&gt;QUARTILE!$B$3, "TOP", if(J1627&lt;QUARTILE!$B$4, "BOTTOM", 0))</f>
        <v>BOTTOM</v>
      </c>
      <c r="M1627" s="6">
        <f t="shared" si="1"/>
        <v>2</v>
      </c>
      <c r="N1627" s="6" t="str">
        <f t="shared" si="2"/>
        <v>Millenial</v>
      </c>
      <c r="O1627" s="6" t="str">
        <f t="shared" si="3"/>
        <v>Low Income</v>
      </c>
    </row>
    <row r="1628" hidden="1">
      <c r="A1628" s="1">
        <v>101626.0</v>
      </c>
      <c r="B1628" s="1">
        <v>24.0</v>
      </c>
      <c r="C1628" s="1">
        <v>28000.0</v>
      </c>
      <c r="D1628" s="1" t="s">
        <v>25</v>
      </c>
      <c r="E1628" s="1">
        <v>17800.21</v>
      </c>
      <c r="F1628" s="1">
        <v>3.0</v>
      </c>
      <c r="G1628" s="1">
        <v>23.0</v>
      </c>
      <c r="H1628" s="1">
        <v>13.0</v>
      </c>
      <c r="I1628" s="1" t="s">
        <v>22</v>
      </c>
      <c r="J1628" s="1">
        <v>0.874</v>
      </c>
      <c r="K1628" s="1">
        <v>0.834</v>
      </c>
      <c r="L1628" s="6" t="str">
        <f>if(J1628&gt;QUARTILE!$B$3, "TOP", if(J1628&lt;QUARTILE!$B$4, "BOTTOM", 0))</f>
        <v>TOP</v>
      </c>
      <c r="M1628" s="6">
        <f t="shared" si="1"/>
        <v>2</v>
      </c>
      <c r="N1628" s="6" t="str">
        <f t="shared" si="2"/>
        <v>Millenial</v>
      </c>
      <c r="O1628" s="6" t="str">
        <f t="shared" si="3"/>
        <v>Low Income</v>
      </c>
    </row>
    <row r="1629" hidden="1">
      <c r="A1629" s="1">
        <v>101627.0</v>
      </c>
      <c r="B1629" s="1">
        <v>35.0</v>
      </c>
      <c r="C1629" s="1">
        <v>13000.0</v>
      </c>
      <c r="D1629" s="1" t="s">
        <v>23</v>
      </c>
      <c r="E1629" s="1">
        <v>43440.06</v>
      </c>
      <c r="F1629" s="1">
        <v>3.0</v>
      </c>
      <c r="G1629" s="1">
        <v>21.0</v>
      </c>
      <c r="H1629" s="1">
        <v>8.0</v>
      </c>
      <c r="I1629" s="1" t="s">
        <v>18</v>
      </c>
      <c r="J1629" s="1">
        <v>0.794</v>
      </c>
      <c r="K1629" s="1">
        <v>0.362</v>
      </c>
      <c r="L1629" s="6">
        <f>if(J1629&gt;QUARTILE!$B$3, "TOP", if(J1629&lt;QUARTILE!$B$4, "BOTTOM", 0))</f>
        <v>0</v>
      </c>
      <c r="M1629" s="6">
        <f t="shared" si="1"/>
        <v>1</v>
      </c>
      <c r="N1629" s="6" t="str">
        <f t="shared" si="2"/>
        <v>Gen X</v>
      </c>
      <c r="O1629" s="6" t="str">
        <f t="shared" si="3"/>
        <v>Low Income</v>
      </c>
    </row>
    <row r="1630" hidden="1">
      <c r="A1630" s="1">
        <v>101628.0</v>
      </c>
      <c r="B1630" s="1">
        <v>44.0</v>
      </c>
      <c r="C1630" s="1">
        <v>20000.0</v>
      </c>
      <c r="D1630" s="1" t="s">
        <v>27</v>
      </c>
      <c r="E1630" s="1">
        <v>9074.39</v>
      </c>
      <c r="F1630" s="1">
        <v>1.0</v>
      </c>
      <c r="G1630" s="1">
        <v>23.0</v>
      </c>
      <c r="H1630" s="1">
        <v>15.0</v>
      </c>
      <c r="I1630" s="1" t="s">
        <v>18</v>
      </c>
      <c r="J1630" s="1">
        <v>0.894</v>
      </c>
      <c r="K1630" s="1">
        <v>0.756</v>
      </c>
      <c r="L1630" s="6" t="str">
        <f>if(J1630&gt;QUARTILE!$B$3, "TOP", if(J1630&lt;QUARTILE!$B$4, "BOTTOM", 0))</f>
        <v>TOP</v>
      </c>
      <c r="M1630" s="6">
        <f t="shared" si="1"/>
        <v>1</v>
      </c>
      <c r="N1630" s="6" t="str">
        <f t="shared" si="2"/>
        <v>Gen X</v>
      </c>
      <c r="O1630" s="6" t="str">
        <f t="shared" si="3"/>
        <v>Low Income</v>
      </c>
    </row>
    <row r="1631" hidden="1">
      <c r="A1631" s="1">
        <v>101629.0</v>
      </c>
      <c r="B1631" s="1">
        <v>51.0</v>
      </c>
      <c r="C1631" s="1">
        <v>23000.0</v>
      </c>
      <c r="D1631" s="1" t="s">
        <v>27</v>
      </c>
      <c r="E1631" s="1">
        <v>20866.09</v>
      </c>
      <c r="F1631" s="1">
        <v>1.0</v>
      </c>
      <c r="G1631" s="1">
        <v>21.0</v>
      </c>
      <c r="H1631" s="1">
        <v>2.0</v>
      </c>
      <c r="I1631" s="1" t="s">
        <v>22</v>
      </c>
      <c r="J1631" s="1">
        <v>0.006</v>
      </c>
      <c r="K1631" s="1">
        <v>0.995</v>
      </c>
      <c r="L1631" s="6" t="str">
        <f>if(J1631&gt;QUARTILE!$B$3, "TOP", if(J1631&lt;QUARTILE!$B$4, "BOTTOM", 0))</f>
        <v>BOTTOM</v>
      </c>
      <c r="M1631" s="6">
        <f t="shared" si="1"/>
        <v>2</v>
      </c>
      <c r="N1631" s="6" t="str">
        <f t="shared" si="2"/>
        <v>Gen X</v>
      </c>
      <c r="O1631" s="6" t="str">
        <f t="shared" si="3"/>
        <v>Low Income</v>
      </c>
    </row>
    <row r="1632" hidden="1">
      <c r="A1632" s="1">
        <v>101630.0</v>
      </c>
      <c r="B1632" s="1">
        <v>44.0</v>
      </c>
      <c r="C1632" s="1">
        <v>24000.0</v>
      </c>
      <c r="D1632" s="1" t="s">
        <v>21</v>
      </c>
      <c r="E1632" s="1">
        <v>5264.02</v>
      </c>
      <c r="F1632" s="1">
        <v>3.0</v>
      </c>
      <c r="G1632" s="1">
        <v>21.0</v>
      </c>
      <c r="H1632" s="1">
        <v>6.0</v>
      </c>
      <c r="I1632" s="1" t="s">
        <v>22</v>
      </c>
      <c r="J1632" s="1">
        <v>0.401</v>
      </c>
      <c r="K1632" s="1">
        <v>0.725</v>
      </c>
      <c r="L1632" s="6">
        <f>if(J1632&gt;QUARTILE!$B$3, "TOP", if(J1632&lt;QUARTILE!$B$4, "BOTTOM", 0))</f>
        <v>0</v>
      </c>
      <c r="M1632" s="6">
        <f t="shared" si="1"/>
        <v>2</v>
      </c>
      <c r="N1632" s="6" t="str">
        <f t="shared" si="2"/>
        <v>Gen X</v>
      </c>
      <c r="O1632" s="6" t="str">
        <f t="shared" si="3"/>
        <v>Low Income</v>
      </c>
    </row>
    <row r="1633" hidden="1">
      <c r="A1633" s="1">
        <v>101631.0</v>
      </c>
      <c r="B1633" s="1">
        <v>34.0</v>
      </c>
      <c r="C1633" s="1">
        <v>24000.0</v>
      </c>
      <c r="D1633" s="1" t="s">
        <v>27</v>
      </c>
      <c r="E1633" s="1">
        <v>16350.27</v>
      </c>
      <c r="F1633" s="1">
        <v>4.0</v>
      </c>
      <c r="G1633" s="1">
        <v>17.0</v>
      </c>
      <c r="H1633" s="1">
        <v>11.0</v>
      </c>
      <c r="I1633" s="1" t="s">
        <v>18</v>
      </c>
      <c r="J1633" s="1">
        <v>0.901</v>
      </c>
      <c r="K1633" s="1">
        <v>0.0</v>
      </c>
      <c r="L1633" s="6" t="str">
        <f>if(J1633&gt;QUARTILE!$B$3, "TOP", if(J1633&lt;QUARTILE!$B$4, "BOTTOM", 0))</f>
        <v>TOP</v>
      </c>
      <c r="M1633" s="6">
        <f t="shared" si="1"/>
        <v>1</v>
      </c>
      <c r="N1633" s="6" t="str">
        <f t="shared" si="2"/>
        <v>Gen X</v>
      </c>
      <c r="O1633" s="6" t="str">
        <f t="shared" si="3"/>
        <v>Low Income</v>
      </c>
    </row>
    <row r="1634" hidden="1">
      <c r="A1634" s="1">
        <v>101632.0</v>
      </c>
      <c r="B1634" s="1">
        <v>60.0</v>
      </c>
      <c r="C1634" s="1">
        <v>36000.0</v>
      </c>
      <c r="D1634" s="1" t="s">
        <v>23</v>
      </c>
      <c r="E1634" s="1">
        <v>30909.75</v>
      </c>
      <c r="F1634" s="1">
        <v>3.0</v>
      </c>
      <c r="G1634" s="1">
        <v>20.0</v>
      </c>
      <c r="H1634" s="1">
        <v>0.0</v>
      </c>
      <c r="I1634" s="1" t="s">
        <v>18</v>
      </c>
      <c r="J1634" s="1">
        <v>0.825</v>
      </c>
      <c r="K1634" s="1">
        <v>0.08</v>
      </c>
      <c r="L1634" s="6" t="str">
        <f>if(J1634&gt;QUARTILE!$B$3, "TOP", if(J1634&lt;QUARTILE!$B$4, "BOTTOM", 0))</f>
        <v>TOP</v>
      </c>
      <c r="M1634" s="6">
        <f t="shared" si="1"/>
        <v>1</v>
      </c>
      <c r="N1634" s="6" t="str">
        <f t="shared" si="2"/>
        <v>Gen X</v>
      </c>
      <c r="O1634" s="6" t="str">
        <f t="shared" si="3"/>
        <v>Low Income</v>
      </c>
    </row>
    <row r="1635" hidden="1">
      <c r="A1635" s="1">
        <v>101633.0</v>
      </c>
      <c r="B1635" s="1">
        <v>76.0</v>
      </c>
      <c r="C1635" s="1">
        <v>15000.0</v>
      </c>
      <c r="D1635" s="1" t="s">
        <v>23</v>
      </c>
      <c r="E1635" s="1">
        <v>40352.88</v>
      </c>
      <c r="F1635" s="1">
        <v>3.0</v>
      </c>
      <c r="G1635" s="1">
        <v>20.0</v>
      </c>
      <c r="H1635" s="1">
        <v>5.0</v>
      </c>
      <c r="I1635" s="1" t="s">
        <v>18</v>
      </c>
      <c r="J1635" s="1">
        <v>0.619</v>
      </c>
      <c r="K1635" s="1">
        <v>0.176</v>
      </c>
      <c r="L1635" s="6">
        <f>if(J1635&gt;QUARTILE!$B$3, "TOP", if(J1635&lt;QUARTILE!$B$4, "BOTTOM", 0))</f>
        <v>0</v>
      </c>
      <c r="M1635" s="6">
        <f t="shared" si="1"/>
        <v>1</v>
      </c>
      <c r="N1635" s="6" t="str">
        <f t="shared" si="2"/>
        <v>Baby Boomer</v>
      </c>
      <c r="O1635" s="6" t="str">
        <f t="shared" si="3"/>
        <v>Low Income</v>
      </c>
    </row>
    <row r="1636" hidden="1">
      <c r="A1636" s="1">
        <v>101634.0</v>
      </c>
      <c r="B1636" s="1">
        <v>61.0</v>
      </c>
      <c r="C1636" s="1">
        <v>25000.0</v>
      </c>
      <c r="D1636" s="1" t="s">
        <v>17</v>
      </c>
      <c r="E1636" s="1">
        <v>2221.29</v>
      </c>
      <c r="F1636" s="1">
        <v>3.0</v>
      </c>
      <c r="G1636" s="1">
        <v>20.0</v>
      </c>
      <c r="H1636" s="1">
        <v>8.0</v>
      </c>
      <c r="I1636" s="1" t="s">
        <v>22</v>
      </c>
      <c r="J1636" s="1">
        <v>0.415</v>
      </c>
      <c r="K1636" s="1">
        <v>0.822</v>
      </c>
      <c r="L1636" s="6">
        <f>if(J1636&gt;QUARTILE!$B$3, "TOP", if(J1636&lt;QUARTILE!$B$4, "BOTTOM", 0))</f>
        <v>0</v>
      </c>
      <c r="M1636" s="6">
        <f t="shared" si="1"/>
        <v>2</v>
      </c>
      <c r="N1636" s="6" t="str">
        <f t="shared" si="2"/>
        <v>Baby Boomer</v>
      </c>
      <c r="O1636" s="6" t="str">
        <f t="shared" si="3"/>
        <v>Low Income</v>
      </c>
    </row>
    <row r="1637" hidden="1">
      <c r="A1637" s="1">
        <v>101635.0</v>
      </c>
      <c r="B1637" s="1">
        <v>76.0</v>
      </c>
      <c r="C1637" s="1">
        <v>14000.0</v>
      </c>
      <c r="D1637" s="1" t="s">
        <v>23</v>
      </c>
      <c r="E1637" s="1">
        <v>8812.77</v>
      </c>
      <c r="F1637" s="1">
        <v>5.0</v>
      </c>
      <c r="G1637" s="1">
        <v>18.0</v>
      </c>
      <c r="H1637" s="1">
        <v>5.0</v>
      </c>
      <c r="I1637" s="1" t="s">
        <v>22</v>
      </c>
      <c r="J1637" s="1">
        <v>0.945</v>
      </c>
      <c r="K1637" s="1">
        <v>0.882</v>
      </c>
      <c r="L1637" s="6" t="str">
        <f>if(J1637&gt;QUARTILE!$B$3, "TOP", if(J1637&lt;QUARTILE!$B$4, "BOTTOM", 0))</f>
        <v>TOP</v>
      </c>
      <c r="M1637" s="6">
        <f t="shared" si="1"/>
        <v>2</v>
      </c>
      <c r="N1637" s="6" t="str">
        <f t="shared" si="2"/>
        <v>Baby Boomer</v>
      </c>
      <c r="O1637" s="6" t="str">
        <f t="shared" si="3"/>
        <v>Low Income</v>
      </c>
    </row>
    <row r="1638" hidden="1">
      <c r="A1638" s="1">
        <v>101636.0</v>
      </c>
      <c r="B1638" s="1">
        <v>68.0</v>
      </c>
      <c r="C1638" s="1">
        <v>127000.0</v>
      </c>
      <c r="D1638" s="1" t="s">
        <v>27</v>
      </c>
      <c r="E1638" s="1">
        <v>20413.28</v>
      </c>
      <c r="F1638" s="1">
        <v>4.0</v>
      </c>
      <c r="G1638" s="1">
        <v>11.0</v>
      </c>
      <c r="H1638" s="1">
        <v>5.0</v>
      </c>
      <c r="I1638" s="1" t="s">
        <v>22</v>
      </c>
      <c r="J1638" s="1">
        <v>0.932</v>
      </c>
      <c r="K1638" s="1">
        <v>0.6</v>
      </c>
      <c r="L1638" s="6" t="str">
        <f>if(J1638&gt;QUARTILE!$B$3, "TOP", if(J1638&lt;QUARTILE!$B$4, "BOTTOM", 0))</f>
        <v>TOP</v>
      </c>
      <c r="M1638" s="6">
        <f t="shared" si="1"/>
        <v>2</v>
      </c>
      <c r="N1638" s="6" t="str">
        <f t="shared" si="2"/>
        <v>Baby Boomer</v>
      </c>
      <c r="O1638" s="6" t="str">
        <f t="shared" si="3"/>
        <v>Medium Income</v>
      </c>
    </row>
    <row r="1639" hidden="1">
      <c r="A1639" s="1">
        <v>101637.0</v>
      </c>
      <c r="B1639" s="1">
        <v>71.0</v>
      </c>
      <c r="C1639" s="1">
        <v>13000.0</v>
      </c>
      <c r="D1639" s="1" t="s">
        <v>17</v>
      </c>
      <c r="E1639" s="1">
        <v>706.8</v>
      </c>
      <c r="F1639" s="1">
        <v>2.0</v>
      </c>
      <c r="G1639" s="1">
        <v>13.0</v>
      </c>
      <c r="H1639" s="1">
        <v>5.0</v>
      </c>
      <c r="I1639" s="1" t="s">
        <v>22</v>
      </c>
      <c r="J1639" s="1">
        <v>0.012</v>
      </c>
      <c r="K1639" s="1">
        <v>0.088</v>
      </c>
      <c r="L1639" s="6" t="str">
        <f>if(J1639&gt;QUARTILE!$B$3, "TOP", if(J1639&lt;QUARTILE!$B$4, "BOTTOM", 0))</f>
        <v>BOTTOM</v>
      </c>
      <c r="M1639" s="6">
        <f t="shared" si="1"/>
        <v>2</v>
      </c>
      <c r="N1639" s="6" t="str">
        <f t="shared" si="2"/>
        <v>Baby Boomer</v>
      </c>
      <c r="O1639" s="6" t="str">
        <f t="shared" si="3"/>
        <v>Low Income</v>
      </c>
    </row>
    <row r="1640" hidden="1">
      <c r="A1640" s="1">
        <v>101638.0</v>
      </c>
      <c r="B1640" s="1">
        <v>41.0</v>
      </c>
      <c r="C1640" s="1">
        <v>14000.0</v>
      </c>
      <c r="D1640" s="1" t="s">
        <v>25</v>
      </c>
      <c r="E1640" s="1">
        <v>23463.39</v>
      </c>
      <c r="F1640" s="1">
        <v>3.0</v>
      </c>
      <c r="G1640" s="1">
        <v>22.0</v>
      </c>
      <c r="H1640" s="1">
        <v>8.0</v>
      </c>
      <c r="I1640" s="1" t="s">
        <v>22</v>
      </c>
      <c r="J1640" s="1">
        <v>0.171</v>
      </c>
      <c r="K1640" s="1">
        <v>0.5</v>
      </c>
      <c r="L1640" s="6" t="str">
        <f>if(J1640&gt;QUARTILE!$B$3, "TOP", if(J1640&lt;QUARTILE!$B$4, "BOTTOM", 0))</f>
        <v>BOTTOM</v>
      </c>
      <c r="M1640" s="6">
        <f t="shared" si="1"/>
        <v>2</v>
      </c>
      <c r="N1640" s="6" t="str">
        <f t="shared" si="2"/>
        <v>Gen X</v>
      </c>
      <c r="O1640" s="6" t="str">
        <f t="shared" si="3"/>
        <v>Low Income</v>
      </c>
    </row>
    <row r="1641" hidden="1">
      <c r="A1641" s="1">
        <v>101639.0</v>
      </c>
      <c r="B1641" s="1">
        <v>42.0</v>
      </c>
      <c r="C1641" s="1">
        <v>37000.0</v>
      </c>
      <c r="D1641" s="1" t="s">
        <v>25</v>
      </c>
      <c r="E1641" s="1">
        <v>15016.96</v>
      </c>
      <c r="F1641" s="1">
        <v>2.0</v>
      </c>
      <c r="G1641" s="1">
        <v>24.0</v>
      </c>
      <c r="H1641" s="1">
        <v>11.0</v>
      </c>
      <c r="I1641" s="1" t="s">
        <v>18</v>
      </c>
      <c r="J1641" s="1">
        <v>0.562</v>
      </c>
      <c r="K1641" s="1">
        <v>0.859</v>
      </c>
      <c r="L1641" s="6">
        <f>if(J1641&gt;QUARTILE!$B$3, "TOP", if(J1641&lt;QUARTILE!$B$4, "BOTTOM", 0))</f>
        <v>0</v>
      </c>
      <c r="M1641" s="6">
        <f t="shared" si="1"/>
        <v>1</v>
      </c>
      <c r="N1641" s="6" t="str">
        <f t="shared" si="2"/>
        <v>Gen X</v>
      </c>
      <c r="O1641" s="6" t="str">
        <f t="shared" si="3"/>
        <v>Low Income</v>
      </c>
    </row>
    <row r="1642" hidden="1">
      <c r="A1642" s="1">
        <v>101640.0</v>
      </c>
      <c r="B1642" s="1">
        <v>24.0</v>
      </c>
      <c r="C1642" s="1">
        <v>17000.0</v>
      </c>
      <c r="D1642" s="1" t="s">
        <v>25</v>
      </c>
      <c r="E1642" s="1">
        <v>6809.46</v>
      </c>
      <c r="F1642" s="1">
        <v>4.0</v>
      </c>
      <c r="G1642" s="1">
        <v>19.0</v>
      </c>
      <c r="H1642" s="1">
        <v>11.0</v>
      </c>
      <c r="I1642" s="1" t="s">
        <v>22</v>
      </c>
      <c r="J1642" s="1">
        <v>0.165</v>
      </c>
      <c r="K1642" s="1">
        <v>0.312</v>
      </c>
      <c r="L1642" s="6" t="str">
        <f>if(J1642&gt;QUARTILE!$B$3, "TOP", if(J1642&lt;QUARTILE!$B$4, "BOTTOM", 0))</f>
        <v>BOTTOM</v>
      </c>
      <c r="M1642" s="6">
        <f t="shared" si="1"/>
        <v>2</v>
      </c>
      <c r="N1642" s="6" t="str">
        <f t="shared" si="2"/>
        <v>Millenial</v>
      </c>
      <c r="O1642" s="6" t="str">
        <f t="shared" si="3"/>
        <v>Low Income</v>
      </c>
    </row>
    <row r="1643" hidden="1">
      <c r="A1643" s="1">
        <v>101641.0</v>
      </c>
      <c r="B1643" s="1">
        <v>69.0</v>
      </c>
      <c r="C1643" s="1">
        <v>37000.0</v>
      </c>
      <c r="D1643" s="1" t="s">
        <v>17</v>
      </c>
      <c r="E1643" s="1">
        <v>33710.67</v>
      </c>
      <c r="F1643" s="1">
        <v>3.0</v>
      </c>
      <c r="G1643" s="1">
        <v>21.0</v>
      </c>
      <c r="H1643" s="1">
        <v>9.0</v>
      </c>
      <c r="I1643" s="1" t="s">
        <v>18</v>
      </c>
      <c r="J1643" s="1">
        <v>0.375</v>
      </c>
      <c r="K1643" s="1">
        <v>0.0</v>
      </c>
      <c r="L1643" s="6">
        <f>if(J1643&gt;QUARTILE!$B$3, "TOP", if(J1643&lt;QUARTILE!$B$4, "BOTTOM", 0))</f>
        <v>0</v>
      </c>
      <c r="M1643" s="6">
        <f t="shared" si="1"/>
        <v>1</v>
      </c>
      <c r="N1643" s="6" t="str">
        <f t="shared" si="2"/>
        <v>Baby Boomer</v>
      </c>
      <c r="O1643" s="6" t="str">
        <f t="shared" si="3"/>
        <v>Low Income</v>
      </c>
    </row>
    <row r="1644" hidden="1">
      <c r="A1644" s="1">
        <v>101642.0</v>
      </c>
      <c r="B1644" s="1">
        <v>23.0</v>
      </c>
      <c r="C1644" s="1">
        <v>24000.0</v>
      </c>
      <c r="D1644" s="1" t="s">
        <v>23</v>
      </c>
      <c r="E1644" s="1">
        <v>6851.23</v>
      </c>
      <c r="F1644" s="1">
        <v>2.0</v>
      </c>
      <c r="G1644" s="1">
        <v>28.0</v>
      </c>
      <c r="H1644" s="1">
        <v>13.0</v>
      </c>
      <c r="I1644" s="1" t="s">
        <v>18</v>
      </c>
      <c r="J1644" s="1">
        <v>0.885</v>
      </c>
      <c r="K1644" s="1">
        <v>0.78</v>
      </c>
      <c r="L1644" s="6" t="str">
        <f>if(J1644&gt;QUARTILE!$B$3, "TOP", if(J1644&lt;QUARTILE!$B$4, "BOTTOM", 0))</f>
        <v>TOP</v>
      </c>
      <c r="M1644" s="6">
        <f t="shared" si="1"/>
        <v>1</v>
      </c>
      <c r="N1644" s="6" t="str">
        <f t="shared" si="2"/>
        <v>Millenial</v>
      </c>
      <c r="O1644" s="6" t="str">
        <f t="shared" si="3"/>
        <v>Low Income</v>
      </c>
    </row>
    <row r="1645" hidden="1">
      <c r="A1645" s="1">
        <v>101643.0</v>
      </c>
      <c r="B1645" s="1">
        <v>70.0</v>
      </c>
      <c r="C1645" s="1">
        <v>17000.0</v>
      </c>
      <c r="D1645" s="1" t="s">
        <v>24</v>
      </c>
      <c r="E1645" s="1">
        <v>95154.88</v>
      </c>
      <c r="F1645" s="1">
        <v>2.0</v>
      </c>
      <c r="G1645" s="1">
        <v>24.0</v>
      </c>
      <c r="H1645" s="1">
        <v>5.0</v>
      </c>
      <c r="I1645" s="1" t="s">
        <v>18</v>
      </c>
      <c r="J1645" s="1">
        <v>0.486</v>
      </c>
      <c r="K1645" s="1">
        <v>0.557</v>
      </c>
      <c r="L1645" s="6">
        <f>if(J1645&gt;QUARTILE!$B$3, "TOP", if(J1645&lt;QUARTILE!$B$4, "BOTTOM", 0))</f>
        <v>0</v>
      </c>
      <c r="M1645" s="6">
        <f t="shared" si="1"/>
        <v>1</v>
      </c>
      <c r="N1645" s="6" t="str">
        <f t="shared" si="2"/>
        <v>Baby Boomer</v>
      </c>
      <c r="O1645" s="6" t="str">
        <f t="shared" si="3"/>
        <v>Low Income</v>
      </c>
    </row>
    <row r="1646" hidden="1">
      <c r="A1646" s="1">
        <v>101644.0</v>
      </c>
      <c r="B1646" s="1">
        <v>41.0</v>
      </c>
      <c r="C1646" s="1">
        <v>14000.0</v>
      </c>
      <c r="D1646" s="1" t="s">
        <v>27</v>
      </c>
      <c r="E1646" s="1">
        <v>33896.67</v>
      </c>
      <c r="F1646" s="1">
        <v>4.0</v>
      </c>
      <c r="G1646" s="1">
        <v>20.0</v>
      </c>
      <c r="H1646" s="1">
        <v>10.0</v>
      </c>
      <c r="I1646" s="1" t="s">
        <v>18</v>
      </c>
      <c r="J1646" s="1">
        <v>0.551</v>
      </c>
      <c r="K1646" s="1">
        <v>0.317</v>
      </c>
      <c r="L1646" s="6">
        <f>if(J1646&gt;QUARTILE!$B$3, "TOP", if(J1646&lt;QUARTILE!$B$4, "BOTTOM", 0))</f>
        <v>0</v>
      </c>
      <c r="M1646" s="6">
        <f t="shared" si="1"/>
        <v>1</v>
      </c>
      <c r="N1646" s="6" t="str">
        <f t="shared" si="2"/>
        <v>Gen X</v>
      </c>
      <c r="O1646" s="6" t="str">
        <f t="shared" si="3"/>
        <v>Low Income</v>
      </c>
    </row>
    <row r="1647" hidden="1">
      <c r="A1647" s="1">
        <v>101645.0</v>
      </c>
      <c r="B1647" s="1">
        <v>50.0</v>
      </c>
      <c r="C1647" s="1">
        <v>14000.0</v>
      </c>
      <c r="D1647" s="1" t="s">
        <v>31</v>
      </c>
      <c r="E1647" s="1">
        <v>24618.69</v>
      </c>
      <c r="F1647" s="1">
        <v>3.0</v>
      </c>
      <c r="G1647" s="1">
        <v>22.0</v>
      </c>
      <c r="H1647" s="1">
        <v>6.0</v>
      </c>
      <c r="I1647" s="1" t="s">
        <v>22</v>
      </c>
      <c r="J1647" s="1">
        <v>0.174</v>
      </c>
      <c r="K1647" s="1">
        <v>0.85</v>
      </c>
      <c r="L1647" s="6" t="str">
        <f>if(J1647&gt;QUARTILE!$B$3, "TOP", if(J1647&lt;QUARTILE!$B$4, "BOTTOM", 0))</f>
        <v>BOTTOM</v>
      </c>
      <c r="M1647" s="6">
        <f t="shared" si="1"/>
        <v>2</v>
      </c>
      <c r="N1647" s="6" t="str">
        <f t="shared" si="2"/>
        <v>Gen X</v>
      </c>
      <c r="O1647" s="6" t="str">
        <f t="shared" si="3"/>
        <v>Low Income</v>
      </c>
    </row>
    <row r="1648" hidden="1">
      <c r="A1648" s="1">
        <v>101646.0</v>
      </c>
      <c r="B1648" s="1">
        <v>66.0</v>
      </c>
      <c r="C1648" s="1">
        <v>17000.0</v>
      </c>
      <c r="D1648" s="1" t="s">
        <v>23</v>
      </c>
      <c r="E1648" s="1">
        <v>1266.2</v>
      </c>
      <c r="F1648" s="1">
        <v>5.0</v>
      </c>
      <c r="G1648" s="1">
        <v>14.0</v>
      </c>
      <c r="H1648" s="1">
        <v>6.0</v>
      </c>
      <c r="I1648" s="1" t="s">
        <v>22</v>
      </c>
      <c r="J1648" s="1">
        <v>0.652</v>
      </c>
      <c r="K1648" s="1">
        <v>0.8</v>
      </c>
      <c r="L1648" s="6">
        <f>if(J1648&gt;QUARTILE!$B$3, "TOP", if(J1648&lt;QUARTILE!$B$4, "BOTTOM", 0))</f>
        <v>0</v>
      </c>
      <c r="M1648" s="6">
        <f t="shared" si="1"/>
        <v>2</v>
      </c>
      <c r="N1648" s="6" t="str">
        <f t="shared" si="2"/>
        <v>Baby Boomer</v>
      </c>
      <c r="O1648" s="6" t="str">
        <f t="shared" si="3"/>
        <v>Low Income</v>
      </c>
    </row>
    <row r="1649" hidden="1">
      <c r="A1649" s="1">
        <v>101647.0</v>
      </c>
      <c r="B1649" s="1">
        <v>46.0</v>
      </c>
      <c r="C1649" s="1">
        <v>20000.0</v>
      </c>
      <c r="D1649" s="1" t="s">
        <v>23</v>
      </c>
      <c r="E1649" s="1">
        <v>46932.91</v>
      </c>
      <c r="F1649" s="1">
        <v>4.0</v>
      </c>
      <c r="G1649" s="1">
        <v>18.0</v>
      </c>
      <c r="H1649" s="1">
        <v>14.0</v>
      </c>
      <c r="I1649" s="1" t="s">
        <v>18</v>
      </c>
      <c r="J1649" s="1">
        <v>0.27</v>
      </c>
      <c r="K1649" s="1">
        <v>0.551</v>
      </c>
      <c r="L1649" s="6" t="str">
        <f>if(J1649&gt;QUARTILE!$B$3, "TOP", if(J1649&lt;QUARTILE!$B$4, "BOTTOM", 0))</f>
        <v>BOTTOM</v>
      </c>
      <c r="M1649" s="6">
        <f t="shared" si="1"/>
        <v>1</v>
      </c>
      <c r="N1649" s="6" t="str">
        <f t="shared" si="2"/>
        <v>Gen X</v>
      </c>
      <c r="O1649" s="6" t="str">
        <f t="shared" si="3"/>
        <v>Low Income</v>
      </c>
    </row>
    <row r="1650" hidden="1">
      <c r="A1650" s="1">
        <v>101648.0</v>
      </c>
      <c r="B1650" s="1">
        <v>80.0</v>
      </c>
      <c r="C1650" s="1">
        <v>13000.0</v>
      </c>
      <c r="D1650" s="1" t="s">
        <v>17</v>
      </c>
      <c r="E1650" s="1">
        <v>31218.22</v>
      </c>
      <c r="F1650" s="1">
        <v>5.0</v>
      </c>
      <c r="G1650" s="1">
        <v>27.0</v>
      </c>
      <c r="H1650" s="1">
        <v>1.0</v>
      </c>
      <c r="I1650" s="1" t="s">
        <v>18</v>
      </c>
      <c r="J1650" s="1">
        <v>0.73</v>
      </c>
      <c r="K1650" s="1">
        <v>0.792</v>
      </c>
      <c r="L1650" s="6">
        <f>if(J1650&gt;QUARTILE!$B$3, "TOP", if(J1650&lt;QUARTILE!$B$4, "BOTTOM", 0))</f>
        <v>0</v>
      </c>
      <c r="M1650" s="6">
        <f t="shared" si="1"/>
        <v>1</v>
      </c>
      <c r="N1650" s="6" t="str">
        <f t="shared" si="2"/>
        <v>Silent</v>
      </c>
      <c r="O1650" s="6" t="str">
        <f t="shared" si="3"/>
        <v>Low Income</v>
      </c>
    </row>
    <row r="1651" hidden="1">
      <c r="A1651" s="1">
        <v>101649.0</v>
      </c>
      <c r="B1651" s="1">
        <v>60.0</v>
      </c>
      <c r="C1651" s="1">
        <v>21000.0</v>
      </c>
      <c r="D1651" s="1" t="s">
        <v>17</v>
      </c>
      <c r="E1651" s="1">
        <v>5201.99</v>
      </c>
      <c r="F1651" s="1">
        <v>3.0</v>
      </c>
      <c r="G1651" s="1">
        <v>21.0</v>
      </c>
      <c r="H1651" s="1">
        <v>4.0</v>
      </c>
      <c r="I1651" s="1" t="s">
        <v>22</v>
      </c>
      <c r="J1651" s="1">
        <v>0.747</v>
      </c>
      <c r="K1651" s="1">
        <v>0.454</v>
      </c>
      <c r="L1651" s="6">
        <f>if(J1651&gt;QUARTILE!$B$3, "TOP", if(J1651&lt;QUARTILE!$B$4, "BOTTOM", 0))</f>
        <v>0</v>
      </c>
      <c r="M1651" s="6">
        <f t="shared" si="1"/>
        <v>2</v>
      </c>
      <c r="N1651" s="6" t="str">
        <f t="shared" si="2"/>
        <v>Gen X</v>
      </c>
      <c r="O1651" s="6" t="str">
        <f t="shared" si="3"/>
        <v>Low Income</v>
      </c>
    </row>
    <row r="1652" hidden="1">
      <c r="A1652" s="1">
        <v>101650.0</v>
      </c>
      <c r="B1652" s="1">
        <v>39.0</v>
      </c>
      <c r="C1652" s="1">
        <v>11000.0</v>
      </c>
      <c r="D1652" s="1" t="s">
        <v>25</v>
      </c>
      <c r="E1652" s="1">
        <v>9959.77</v>
      </c>
      <c r="F1652" s="1">
        <v>2.0</v>
      </c>
      <c r="G1652" s="1">
        <v>15.0</v>
      </c>
      <c r="H1652" s="1">
        <v>9.0</v>
      </c>
      <c r="I1652" s="1" t="s">
        <v>22</v>
      </c>
      <c r="J1652" s="1">
        <v>0.924</v>
      </c>
      <c r="K1652" s="1">
        <v>0.729</v>
      </c>
      <c r="L1652" s="6" t="str">
        <f>if(J1652&gt;QUARTILE!$B$3, "TOP", if(J1652&lt;QUARTILE!$B$4, "BOTTOM", 0))</f>
        <v>TOP</v>
      </c>
      <c r="M1652" s="6">
        <f t="shared" si="1"/>
        <v>2</v>
      </c>
      <c r="N1652" s="6" t="str">
        <f t="shared" si="2"/>
        <v>Gen X</v>
      </c>
      <c r="O1652" s="6" t="str">
        <f t="shared" si="3"/>
        <v>Low Income</v>
      </c>
    </row>
    <row r="1653" hidden="1">
      <c r="A1653" s="1">
        <v>101651.0</v>
      </c>
      <c r="B1653" s="1">
        <v>43.0</v>
      </c>
      <c r="C1653" s="1">
        <v>35000.0</v>
      </c>
      <c r="D1653" s="1" t="s">
        <v>27</v>
      </c>
      <c r="E1653" s="1">
        <v>6256.76</v>
      </c>
      <c r="F1653" s="1">
        <v>4.0</v>
      </c>
      <c r="G1653" s="1">
        <v>31.0</v>
      </c>
      <c r="H1653" s="1">
        <v>9.0</v>
      </c>
      <c r="I1653" s="1" t="s">
        <v>22</v>
      </c>
      <c r="J1653" s="1">
        <v>0.582</v>
      </c>
      <c r="K1653" s="1">
        <v>0.781</v>
      </c>
      <c r="L1653" s="6">
        <f>if(J1653&gt;QUARTILE!$B$3, "TOP", if(J1653&lt;QUARTILE!$B$4, "BOTTOM", 0))</f>
        <v>0</v>
      </c>
      <c r="M1653" s="6">
        <f t="shared" si="1"/>
        <v>2</v>
      </c>
      <c r="N1653" s="6" t="str">
        <f t="shared" si="2"/>
        <v>Gen X</v>
      </c>
      <c r="O1653" s="6" t="str">
        <f t="shared" si="3"/>
        <v>Low Income</v>
      </c>
    </row>
    <row r="1654" hidden="1">
      <c r="A1654" s="1">
        <v>101652.0</v>
      </c>
      <c r="B1654" s="1">
        <v>45.0</v>
      </c>
      <c r="C1654" s="1">
        <v>39000.0</v>
      </c>
      <c r="D1654" s="1" t="s">
        <v>17</v>
      </c>
      <c r="E1654" s="1">
        <v>83230.25</v>
      </c>
      <c r="F1654" s="1">
        <v>4.0</v>
      </c>
      <c r="G1654" s="1">
        <v>18.0</v>
      </c>
      <c r="H1654" s="1">
        <v>8.0</v>
      </c>
      <c r="I1654" s="1" t="s">
        <v>18</v>
      </c>
      <c r="J1654" s="1">
        <v>0.432</v>
      </c>
      <c r="K1654" s="1">
        <v>0.486</v>
      </c>
      <c r="L1654" s="6">
        <f>if(J1654&gt;QUARTILE!$B$3, "TOP", if(J1654&lt;QUARTILE!$B$4, "BOTTOM", 0))</f>
        <v>0</v>
      </c>
      <c r="M1654" s="6">
        <f t="shared" si="1"/>
        <v>1</v>
      </c>
      <c r="N1654" s="6" t="str">
        <f t="shared" si="2"/>
        <v>Gen X</v>
      </c>
      <c r="O1654" s="6" t="str">
        <f t="shared" si="3"/>
        <v>Low Income</v>
      </c>
    </row>
    <row r="1655" hidden="1">
      <c r="A1655" s="1">
        <v>101653.0</v>
      </c>
      <c r="B1655" s="1">
        <v>67.0</v>
      </c>
      <c r="C1655" s="1">
        <v>14000.0</v>
      </c>
      <c r="D1655" s="1" t="s">
        <v>23</v>
      </c>
      <c r="E1655" s="1">
        <v>38509.9</v>
      </c>
      <c r="F1655" s="1">
        <v>4.0</v>
      </c>
      <c r="G1655" s="1">
        <v>18.0</v>
      </c>
      <c r="H1655" s="1">
        <v>3.0</v>
      </c>
      <c r="I1655" s="1" t="s">
        <v>18</v>
      </c>
      <c r="J1655" s="1">
        <v>1.0</v>
      </c>
      <c r="K1655" s="1">
        <v>0.403</v>
      </c>
      <c r="L1655" s="6" t="str">
        <f>if(J1655&gt;QUARTILE!$B$3, "TOP", if(J1655&lt;QUARTILE!$B$4, "BOTTOM", 0))</f>
        <v>TOP</v>
      </c>
      <c r="M1655" s="6">
        <f t="shared" si="1"/>
        <v>1</v>
      </c>
      <c r="N1655" s="6" t="str">
        <f t="shared" si="2"/>
        <v>Baby Boomer</v>
      </c>
      <c r="O1655" s="6" t="str">
        <f t="shared" si="3"/>
        <v>Low Income</v>
      </c>
    </row>
    <row r="1656" hidden="1">
      <c r="A1656" s="1">
        <v>101654.0</v>
      </c>
      <c r="B1656" s="1">
        <v>38.0</v>
      </c>
      <c r="C1656" s="1">
        <v>14000.0</v>
      </c>
      <c r="D1656" s="1" t="s">
        <v>25</v>
      </c>
      <c r="E1656" s="1">
        <v>53249.68</v>
      </c>
      <c r="F1656" s="1">
        <v>1.0</v>
      </c>
      <c r="G1656" s="1">
        <v>16.0</v>
      </c>
      <c r="H1656" s="1">
        <v>9.0</v>
      </c>
      <c r="I1656" s="1" t="s">
        <v>18</v>
      </c>
      <c r="J1656" s="1">
        <v>0.747</v>
      </c>
      <c r="K1656" s="1">
        <v>0.632</v>
      </c>
      <c r="L1656" s="6">
        <f>if(J1656&gt;QUARTILE!$B$3, "TOP", if(J1656&lt;QUARTILE!$B$4, "BOTTOM", 0))</f>
        <v>0</v>
      </c>
      <c r="M1656" s="6">
        <f t="shared" si="1"/>
        <v>1</v>
      </c>
      <c r="N1656" s="6" t="str">
        <f t="shared" si="2"/>
        <v>Gen X</v>
      </c>
      <c r="O1656" s="6" t="str">
        <f t="shared" si="3"/>
        <v>Low Income</v>
      </c>
    </row>
    <row r="1657" hidden="1">
      <c r="A1657" s="1">
        <v>101655.0</v>
      </c>
      <c r="B1657" s="1">
        <v>66.0</v>
      </c>
      <c r="C1657" s="1">
        <v>25000.0</v>
      </c>
      <c r="D1657" s="1" t="s">
        <v>17</v>
      </c>
      <c r="E1657" s="1">
        <v>31096.55</v>
      </c>
      <c r="F1657" s="1">
        <v>3.0</v>
      </c>
      <c r="G1657" s="1">
        <v>24.0</v>
      </c>
      <c r="H1657" s="1">
        <v>6.0</v>
      </c>
      <c r="I1657" s="1" t="s">
        <v>18</v>
      </c>
      <c r="J1657" s="1">
        <v>0.458</v>
      </c>
      <c r="K1657" s="1">
        <v>0.255</v>
      </c>
      <c r="L1657" s="6">
        <f>if(J1657&gt;QUARTILE!$B$3, "TOP", if(J1657&lt;QUARTILE!$B$4, "BOTTOM", 0))</f>
        <v>0</v>
      </c>
      <c r="M1657" s="6">
        <f t="shared" si="1"/>
        <v>1</v>
      </c>
      <c r="N1657" s="6" t="str">
        <f t="shared" si="2"/>
        <v>Baby Boomer</v>
      </c>
      <c r="O1657" s="6" t="str">
        <f t="shared" si="3"/>
        <v>Low Income</v>
      </c>
    </row>
    <row r="1658" hidden="1">
      <c r="A1658" s="1">
        <v>101656.0</v>
      </c>
      <c r="B1658" s="1">
        <v>24.0</v>
      </c>
      <c r="C1658" s="1">
        <v>47000.0</v>
      </c>
      <c r="D1658" s="1" t="s">
        <v>25</v>
      </c>
      <c r="E1658" s="1">
        <v>12188.93</v>
      </c>
      <c r="F1658" s="1">
        <v>1.0</v>
      </c>
      <c r="G1658" s="1">
        <v>23.0</v>
      </c>
      <c r="H1658" s="1">
        <v>12.0</v>
      </c>
      <c r="I1658" s="1" t="s">
        <v>18</v>
      </c>
      <c r="J1658" s="1">
        <v>0.373</v>
      </c>
      <c r="K1658" s="1">
        <v>0.366</v>
      </c>
      <c r="L1658" s="6">
        <f>if(J1658&gt;QUARTILE!$B$3, "TOP", if(J1658&lt;QUARTILE!$B$4, "BOTTOM", 0))</f>
        <v>0</v>
      </c>
      <c r="M1658" s="6">
        <f t="shared" si="1"/>
        <v>1</v>
      </c>
      <c r="N1658" s="6" t="str">
        <f t="shared" si="2"/>
        <v>Millenial</v>
      </c>
      <c r="O1658" s="6" t="str">
        <f t="shared" si="3"/>
        <v>Medium Income</v>
      </c>
    </row>
    <row r="1659" hidden="1">
      <c r="A1659" s="1">
        <v>101657.0</v>
      </c>
      <c r="B1659" s="1">
        <v>34.0</v>
      </c>
      <c r="C1659" s="1">
        <v>54000.0</v>
      </c>
      <c r="D1659" s="1" t="s">
        <v>23</v>
      </c>
      <c r="E1659" s="1">
        <v>4599.19</v>
      </c>
      <c r="F1659" s="1">
        <v>4.0</v>
      </c>
      <c r="G1659" s="1">
        <v>12.0</v>
      </c>
      <c r="H1659" s="1">
        <v>7.0</v>
      </c>
      <c r="I1659" s="1" t="s">
        <v>22</v>
      </c>
      <c r="J1659" s="1">
        <v>0.471</v>
      </c>
      <c r="K1659" s="1">
        <v>0.927</v>
      </c>
      <c r="L1659" s="6">
        <f>if(J1659&gt;QUARTILE!$B$3, "TOP", if(J1659&lt;QUARTILE!$B$4, "BOTTOM", 0))</f>
        <v>0</v>
      </c>
      <c r="M1659" s="6">
        <f t="shared" si="1"/>
        <v>2</v>
      </c>
      <c r="N1659" s="6" t="str">
        <f t="shared" si="2"/>
        <v>Gen X</v>
      </c>
      <c r="O1659" s="6" t="str">
        <f t="shared" si="3"/>
        <v>Medium Income</v>
      </c>
    </row>
    <row r="1660" hidden="1">
      <c r="A1660" s="1">
        <v>101658.0</v>
      </c>
      <c r="B1660" s="1">
        <v>37.0</v>
      </c>
      <c r="C1660" s="1">
        <v>9000.0</v>
      </c>
      <c r="D1660" s="1" t="s">
        <v>17</v>
      </c>
      <c r="E1660" s="1">
        <v>4665.9</v>
      </c>
      <c r="F1660" s="1">
        <v>4.0</v>
      </c>
      <c r="G1660" s="1">
        <v>19.0</v>
      </c>
      <c r="H1660" s="1">
        <v>7.0</v>
      </c>
      <c r="I1660" s="1" t="s">
        <v>22</v>
      </c>
      <c r="J1660" s="1">
        <v>0.056</v>
      </c>
      <c r="K1660" s="1">
        <v>0.069</v>
      </c>
      <c r="L1660" s="6" t="str">
        <f>if(J1660&gt;QUARTILE!$B$3, "TOP", if(J1660&lt;QUARTILE!$B$4, "BOTTOM", 0))</f>
        <v>BOTTOM</v>
      </c>
      <c r="M1660" s="6">
        <f t="shared" si="1"/>
        <v>2</v>
      </c>
      <c r="N1660" s="6" t="str">
        <f t="shared" si="2"/>
        <v>Gen X</v>
      </c>
      <c r="O1660" s="6" t="str">
        <f t="shared" si="3"/>
        <v>Low Income</v>
      </c>
    </row>
    <row r="1661" hidden="1">
      <c r="A1661" s="1">
        <v>101659.0</v>
      </c>
      <c r="B1661" s="1">
        <v>58.0</v>
      </c>
      <c r="C1661" s="1">
        <v>40000.0</v>
      </c>
      <c r="D1661" s="1" t="s">
        <v>25</v>
      </c>
      <c r="E1661" s="1">
        <v>3290.01</v>
      </c>
      <c r="F1661" s="1">
        <v>5.0</v>
      </c>
      <c r="G1661" s="1">
        <v>23.0</v>
      </c>
      <c r="H1661" s="1">
        <v>6.0</v>
      </c>
      <c r="I1661" s="1" t="s">
        <v>22</v>
      </c>
      <c r="J1661" s="1">
        <v>0.151</v>
      </c>
      <c r="K1661" s="1">
        <v>0.792</v>
      </c>
      <c r="L1661" s="6" t="str">
        <f>if(J1661&gt;QUARTILE!$B$3, "TOP", if(J1661&lt;QUARTILE!$B$4, "BOTTOM", 0))</f>
        <v>BOTTOM</v>
      </c>
      <c r="M1661" s="6">
        <f t="shared" si="1"/>
        <v>2</v>
      </c>
      <c r="N1661" s="6" t="str">
        <f t="shared" si="2"/>
        <v>Gen X</v>
      </c>
      <c r="O1661" s="6" t="str">
        <f t="shared" si="3"/>
        <v>Low Income</v>
      </c>
    </row>
    <row r="1662" hidden="1">
      <c r="A1662" s="1">
        <v>101660.0</v>
      </c>
      <c r="B1662" s="1">
        <v>66.0</v>
      </c>
      <c r="C1662" s="1">
        <v>21000.0</v>
      </c>
      <c r="D1662" s="1" t="s">
        <v>23</v>
      </c>
      <c r="E1662" s="1">
        <v>15821.8</v>
      </c>
      <c r="F1662" s="1">
        <v>1.0</v>
      </c>
      <c r="G1662" s="1">
        <v>25.0</v>
      </c>
      <c r="H1662" s="1">
        <v>5.0</v>
      </c>
      <c r="I1662" s="1" t="s">
        <v>22</v>
      </c>
      <c r="J1662" s="1">
        <v>0.14</v>
      </c>
      <c r="K1662" s="1">
        <v>0.789</v>
      </c>
      <c r="L1662" s="6" t="str">
        <f>if(J1662&gt;QUARTILE!$B$3, "TOP", if(J1662&lt;QUARTILE!$B$4, "BOTTOM", 0))</f>
        <v>BOTTOM</v>
      </c>
      <c r="M1662" s="6">
        <f t="shared" si="1"/>
        <v>2</v>
      </c>
      <c r="N1662" s="6" t="str">
        <f t="shared" si="2"/>
        <v>Baby Boomer</v>
      </c>
      <c r="O1662" s="6" t="str">
        <f t="shared" si="3"/>
        <v>Low Income</v>
      </c>
    </row>
    <row r="1663" hidden="1">
      <c r="A1663" s="1">
        <v>101661.0</v>
      </c>
      <c r="B1663" s="1">
        <v>37.0</v>
      </c>
      <c r="C1663" s="1">
        <v>21000.0</v>
      </c>
      <c r="D1663" s="1" t="s">
        <v>24</v>
      </c>
      <c r="E1663" s="1">
        <v>50506.21</v>
      </c>
      <c r="F1663" s="1">
        <v>2.0</v>
      </c>
      <c r="G1663" s="1">
        <v>21.0</v>
      </c>
      <c r="H1663" s="1">
        <v>13.0</v>
      </c>
      <c r="I1663" s="1" t="s">
        <v>22</v>
      </c>
      <c r="J1663" s="1">
        <v>0.412</v>
      </c>
      <c r="K1663" s="1">
        <v>0.0</v>
      </c>
      <c r="L1663" s="6">
        <f>if(J1663&gt;QUARTILE!$B$3, "TOP", if(J1663&lt;QUARTILE!$B$4, "BOTTOM", 0))</f>
        <v>0</v>
      </c>
      <c r="M1663" s="6">
        <f t="shared" si="1"/>
        <v>2</v>
      </c>
      <c r="N1663" s="6" t="str">
        <f t="shared" si="2"/>
        <v>Gen X</v>
      </c>
      <c r="O1663" s="6" t="str">
        <f t="shared" si="3"/>
        <v>Low Income</v>
      </c>
    </row>
    <row r="1664" hidden="1">
      <c r="A1664" s="1">
        <v>101662.0</v>
      </c>
      <c r="B1664" s="1">
        <v>71.0</v>
      </c>
      <c r="C1664" s="1">
        <v>30000.0</v>
      </c>
      <c r="D1664" s="1" t="s">
        <v>27</v>
      </c>
      <c r="E1664" s="1">
        <v>96067.72</v>
      </c>
      <c r="F1664" s="1">
        <v>3.0</v>
      </c>
      <c r="G1664" s="1">
        <v>14.0</v>
      </c>
      <c r="H1664" s="1">
        <v>5.0</v>
      </c>
      <c r="I1664" s="1" t="s">
        <v>18</v>
      </c>
      <c r="J1664" s="1">
        <v>0.574</v>
      </c>
      <c r="K1664" s="1">
        <v>0.604</v>
      </c>
      <c r="L1664" s="6">
        <f>if(J1664&gt;QUARTILE!$B$3, "TOP", if(J1664&lt;QUARTILE!$B$4, "BOTTOM", 0))</f>
        <v>0</v>
      </c>
      <c r="M1664" s="6">
        <f t="shared" si="1"/>
        <v>1</v>
      </c>
      <c r="N1664" s="6" t="str">
        <f t="shared" si="2"/>
        <v>Baby Boomer</v>
      </c>
      <c r="O1664" s="6" t="str">
        <f t="shared" si="3"/>
        <v>Low Income</v>
      </c>
    </row>
    <row r="1665" hidden="1">
      <c r="A1665" s="1">
        <v>101663.0</v>
      </c>
      <c r="B1665" s="1">
        <v>39.0</v>
      </c>
      <c r="C1665" s="1">
        <v>17000.0</v>
      </c>
      <c r="D1665" s="1" t="s">
        <v>17</v>
      </c>
      <c r="E1665" s="1">
        <v>6773.89</v>
      </c>
      <c r="F1665" s="1">
        <v>2.0</v>
      </c>
      <c r="G1665" s="1">
        <v>28.0</v>
      </c>
      <c r="H1665" s="1">
        <v>16.0</v>
      </c>
      <c r="I1665" s="1" t="s">
        <v>18</v>
      </c>
      <c r="J1665" s="1">
        <v>0.148</v>
      </c>
      <c r="K1665" s="1">
        <v>0.094</v>
      </c>
      <c r="L1665" s="6" t="str">
        <f>if(J1665&gt;QUARTILE!$B$3, "TOP", if(J1665&lt;QUARTILE!$B$4, "BOTTOM", 0))</f>
        <v>BOTTOM</v>
      </c>
      <c r="M1665" s="6">
        <f t="shared" si="1"/>
        <v>1</v>
      </c>
      <c r="N1665" s="6" t="str">
        <f t="shared" si="2"/>
        <v>Gen X</v>
      </c>
      <c r="O1665" s="6" t="str">
        <f t="shared" si="3"/>
        <v>Low Income</v>
      </c>
    </row>
    <row r="1666" hidden="1">
      <c r="A1666" s="1">
        <v>101664.0</v>
      </c>
      <c r="B1666" s="1">
        <v>45.0</v>
      </c>
      <c r="C1666" s="1">
        <v>43000.0</v>
      </c>
      <c r="D1666" s="1" t="s">
        <v>17</v>
      </c>
      <c r="E1666" s="1">
        <v>23901.22</v>
      </c>
      <c r="F1666" s="1">
        <v>2.0</v>
      </c>
      <c r="G1666" s="1">
        <v>14.0</v>
      </c>
      <c r="H1666" s="1">
        <v>15.0</v>
      </c>
      <c r="I1666" s="1" t="s">
        <v>18</v>
      </c>
      <c r="J1666" s="1">
        <v>0.828</v>
      </c>
      <c r="K1666" s="1">
        <v>0.211</v>
      </c>
      <c r="L1666" s="6" t="str">
        <f>if(J1666&gt;QUARTILE!$B$3, "TOP", if(J1666&lt;QUARTILE!$B$4, "BOTTOM", 0))</f>
        <v>TOP</v>
      </c>
      <c r="M1666" s="6">
        <f t="shared" si="1"/>
        <v>1</v>
      </c>
      <c r="N1666" s="6" t="str">
        <f t="shared" si="2"/>
        <v>Gen X</v>
      </c>
      <c r="O1666" s="6" t="str">
        <f t="shared" si="3"/>
        <v>Low Income</v>
      </c>
    </row>
    <row r="1667" hidden="1">
      <c r="A1667" s="1">
        <v>101665.0</v>
      </c>
      <c r="B1667" s="1">
        <v>80.0</v>
      </c>
      <c r="C1667" s="1">
        <v>52000.0</v>
      </c>
      <c r="D1667" s="1" t="s">
        <v>23</v>
      </c>
      <c r="E1667" s="1">
        <v>18181.24</v>
      </c>
      <c r="F1667" s="1">
        <v>3.0</v>
      </c>
      <c r="G1667" s="1">
        <v>24.0</v>
      </c>
      <c r="H1667" s="1">
        <v>8.0</v>
      </c>
      <c r="I1667" s="1" t="s">
        <v>22</v>
      </c>
      <c r="J1667" s="1">
        <v>0.216</v>
      </c>
      <c r="K1667" s="1">
        <v>0.958</v>
      </c>
      <c r="L1667" s="6" t="str">
        <f>if(J1667&gt;QUARTILE!$B$3, "TOP", if(J1667&lt;QUARTILE!$B$4, "BOTTOM", 0))</f>
        <v>BOTTOM</v>
      </c>
      <c r="M1667" s="6">
        <f t="shared" si="1"/>
        <v>2</v>
      </c>
      <c r="N1667" s="6" t="str">
        <f t="shared" si="2"/>
        <v>Silent</v>
      </c>
      <c r="O1667" s="6" t="str">
        <f t="shared" si="3"/>
        <v>Medium Income</v>
      </c>
    </row>
    <row r="1668" hidden="1">
      <c r="A1668" s="1">
        <v>101666.0</v>
      </c>
      <c r="B1668" s="1">
        <v>78.0</v>
      </c>
      <c r="C1668" s="1">
        <v>53000.0</v>
      </c>
      <c r="D1668" s="1" t="s">
        <v>23</v>
      </c>
      <c r="E1668" s="1">
        <v>13425.21</v>
      </c>
      <c r="F1668" s="1">
        <v>4.0</v>
      </c>
      <c r="G1668" s="1">
        <v>23.0</v>
      </c>
      <c r="H1668" s="1">
        <v>4.0</v>
      </c>
      <c r="I1668" s="1" t="s">
        <v>22</v>
      </c>
      <c r="J1668" s="1">
        <v>1.0</v>
      </c>
      <c r="K1668" s="1">
        <v>0.312</v>
      </c>
      <c r="L1668" s="6" t="str">
        <f>if(J1668&gt;QUARTILE!$B$3, "TOP", if(J1668&lt;QUARTILE!$B$4, "BOTTOM", 0))</f>
        <v>TOP</v>
      </c>
      <c r="M1668" s="6">
        <f t="shared" si="1"/>
        <v>2</v>
      </c>
      <c r="N1668" s="6" t="str">
        <f t="shared" si="2"/>
        <v>Baby Boomer</v>
      </c>
      <c r="O1668" s="6" t="str">
        <f t="shared" si="3"/>
        <v>Medium Income</v>
      </c>
    </row>
    <row r="1669" hidden="1">
      <c r="A1669" s="1">
        <v>101667.0</v>
      </c>
      <c r="B1669" s="1">
        <v>57.0</v>
      </c>
      <c r="C1669" s="1">
        <v>7000.0</v>
      </c>
      <c r="D1669" s="1" t="s">
        <v>23</v>
      </c>
      <c r="E1669" s="1">
        <v>21918.44</v>
      </c>
      <c r="F1669" s="1">
        <v>5.0</v>
      </c>
      <c r="G1669" s="1">
        <v>12.0</v>
      </c>
      <c r="H1669" s="1">
        <v>5.0</v>
      </c>
      <c r="I1669" s="1" t="s">
        <v>22</v>
      </c>
      <c r="J1669" s="1">
        <v>0.124</v>
      </c>
      <c r="K1669" s="1">
        <v>0.007</v>
      </c>
      <c r="L1669" s="6" t="str">
        <f>if(J1669&gt;QUARTILE!$B$3, "TOP", if(J1669&lt;QUARTILE!$B$4, "BOTTOM", 0))</f>
        <v>BOTTOM</v>
      </c>
      <c r="M1669" s="6">
        <f t="shared" si="1"/>
        <v>2</v>
      </c>
      <c r="N1669" s="6" t="str">
        <f t="shared" si="2"/>
        <v>Gen X</v>
      </c>
      <c r="O1669" s="6" t="str">
        <f t="shared" si="3"/>
        <v>Low Income</v>
      </c>
    </row>
    <row r="1670" hidden="1">
      <c r="A1670" s="1">
        <v>101668.0</v>
      </c>
      <c r="B1670" s="1">
        <v>66.0</v>
      </c>
      <c r="C1670" s="1">
        <v>19000.0</v>
      </c>
      <c r="D1670" s="1" t="s">
        <v>25</v>
      </c>
      <c r="E1670" s="1">
        <v>9284.03</v>
      </c>
      <c r="F1670" s="1">
        <v>4.0</v>
      </c>
      <c r="G1670" s="1">
        <v>25.0</v>
      </c>
      <c r="H1670" s="1">
        <v>6.0</v>
      </c>
      <c r="I1670" s="1" t="s">
        <v>22</v>
      </c>
      <c r="J1670" s="1">
        <v>0.945</v>
      </c>
      <c r="K1670" s="1">
        <v>0.471</v>
      </c>
      <c r="L1670" s="6" t="str">
        <f>if(J1670&gt;QUARTILE!$B$3, "TOP", if(J1670&lt;QUARTILE!$B$4, "BOTTOM", 0))</f>
        <v>TOP</v>
      </c>
      <c r="M1670" s="6">
        <f t="shared" si="1"/>
        <v>2</v>
      </c>
      <c r="N1670" s="6" t="str">
        <f t="shared" si="2"/>
        <v>Baby Boomer</v>
      </c>
      <c r="O1670" s="6" t="str">
        <f t="shared" si="3"/>
        <v>Low Income</v>
      </c>
    </row>
    <row r="1671" hidden="1">
      <c r="A1671" s="1">
        <v>101669.0</v>
      </c>
      <c r="B1671" s="1">
        <v>24.0</v>
      </c>
      <c r="C1671" s="1">
        <v>7000.0</v>
      </c>
      <c r="D1671" s="1" t="s">
        <v>27</v>
      </c>
      <c r="E1671" s="1">
        <v>57821.96</v>
      </c>
      <c r="F1671" s="1">
        <v>4.0</v>
      </c>
      <c r="G1671" s="1">
        <v>26.0</v>
      </c>
      <c r="H1671" s="1">
        <v>13.0</v>
      </c>
      <c r="I1671" s="1" t="s">
        <v>18</v>
      </c>
      <c r="J1671" s="1">
        <v>0.361</v>
      </c>
      <c r="K1671" s="1">
        <v>0.056</v>
      </c>
      <c r="L1671" s="6">
        <f>if(J1671&gt;QUARTILE!$B$3, "TOP", if(J1671&lt;QUARTILE!$B$4, "BOTTOM", 0))</f>
        <v>0</v>
      </c>
      <c r="M1671" s="6">
        <f t="shared" si="1"/>
        <v>1</v>
      </c>
      <c r="N1671" s="6" t="str">
        <f t="shared" si="2"/>
        <v>Millenial</v>
      </c>
      <c r="O1671" s="6" t="str">
        <f t="shared" si="3"/>
        <v>Low Income</v>
      </c>
    </row>
    <row r="1672" hidden="1">
      <c r="A1672" s="1">
        <v>101670.0</v>
      </c>
      <c r="B1672" s="1">
        <v>18.0</v>
      </c>
      <c r="C1672" s="1">
        <v>14000.0</v>
      </c>
      <c r="D1672" s="1" t="s">
        <v>27</v>
      </c>
      <c r="E1672" s="1">
        <v>24446.05</v>
      </c>
      <c r="F1672" s="1">
        <v>1.0</v>
      </c>
      <c r="G1672" s="1">
        <v>13.0</v>
      </c>
      <c r="H1672" s="1">
        <v>14.0</v>
      </c>
      <c r="I1672" s="1" t="s">
        <v>18</v>
      </c>
      <c r="J1672" s="1">
        <v>0.987</v>
      </c>
      <c r="K1672" s="1">
        <v>0.426</v>
      </c>
      <c r="L1672" s="6" t="str">
        <f>if(J1672&gt;QUARTILE!$B$3, "TOP", if(J1672&lt;QUARTILE!$B$4, "BOTTOM", 0))</f>
        <v>TOP</v>
      </c>
      <c r="M1672" s="6">
        <f t="shared" si="1"/>
        <v>1</v>
      </c>
      <c r="N1672" s="6" t="str">
        <f t="shared" si="2"/>
        <v>Millenial</v>
      </c>
      <c r="O1672" s="6" t="str">
        <f t="shared" si="3"/>
        <v>Low Income</v>
      </c>
    </row>
    <row r="1673" hidden="1">
      <c r="A1673" s="1">
        <v>101671.0</v>
      </c>
      <c r="B1673" s="1">
        <v>49.0</v>
      </c>
      <c r="C1673" s="1">
        <v>5000.0</v>
      </c>
      <c r="D1673" s="1" t="s">
        <v>25</v>
      </c>
      <c r="E1673" s="1">
        <v>28064.83</v>
      </c>
      <c r="F1673" s="1">
        <v>2.0</v>
      </c>
      <c r="G1673" s="1">
        <v>25.0</v>
      </c>
      <c r="H1673" s="1">
        <v>12.0</v>
      </c>
      <c r="I1673" s="1" t="s">
        <v>18</v>
      </c>
      <c r="J1673" s="1">
        <v>0.571</v>
      </c>
      <c r="K1673" s="1">
        <v>0.102</v>
      </c>
      <c r="L1673" s="6">
        <f>if(J1673&gt;QUARTILE!$B$3, "TOP", if(J1673&lt;QUARTILE!$B$4, "BOTTOM", 0))</f>
        <v>0</v>
      </c>
      <c r="M1673" s="6">
        <f t="shared" si="1"/>
        <v>1</v>
      </c>
      <c r="N1673" s="6" t="str">
        <f t="shared" si="2"/>
        <v>Gen X</v>
      </c>
      <c r="O1673" s="6" t="str">
        <f t="shared" si="3"/>
        <v>Low Income</v>
      </c>
    </row>
    <row r="1674" hidden="1">
      <c r="A1674" s="1">
        <v>101672.0</v>
      </c>
      <c r="B1674" s="1">
        <v>30.0</v>
      </c>
      <c r="C1674" s="1">
        <v>29000.0</v>
      </c>
      <c r="D1674" s="1" t="s">
        <v>23</v>
      </c>
      <c r="E1674" s="1">
        <v>5552.58</v>
      </c>
      <c r="F1674" s="1">
        <v>2.0</v>
      </c>
      <c r="G1674" s="1">
        <v>22.0</v>
      </c>
      <c r="H1674" s="1">
        <v>11.0</v>
      </c>
      <c r="I1674" s="1" t="s">
        <v>22</v>
      </c>
      <c r="J1674" s="1">
        <v>0.068</v>
      </c>
      <c r="K1674" s="1">
        <v>0.096</v>
      </c>
      <c r="L1674" s="6" t="str">
        <f>if(J1674&gt;QUARTILE!$B$3, "TOP", if(J1674&lt;QUARTILE!$B$4, "BOTTOM", 0))</f>
        <v>BOTTOM</v>
      </c>
      <c r="M1674" s="6">
        <f t="shared" si="1"/>
        <v>2</v>
      </c>
      <c r="N1674" s="6" t="str">
        <f t="shared" si="2"/>
        <v>Millenial</v>
      </c>
      <c r="O1674" s="6" t="str">
        <f t="shared" si="3"/>
        <v>Low Income</v>
      </c>
    </row>
    <row r="1675" hidden="1">
      <c r="A1675" s="1">
        <v>101673.0</v>
      </c>
      <c r="B1675" s="1">
        <v>47.0</v>
      </c>
      <c r="C1675" s="1">
        <v>25000.0</v>
      </c>
      <c r="D1675" s="1" t="s">
        <v>25</v>
      </c>
      <c r="E1675" s="1">
        <v>3692.45</v>
      </c>
      <c r="F1675" s="1">
        <v>2.0</v>
      </c>
      <c r="G1675" s="1">
        <v>14.0</v>
      </c>
      <c r="H1675" s="1">
        <v>12.0</v>
      </c>
      <c r="I1675" s="1" t="s">
        <v>22</v>
      </c>
      <c r="J1675" s="1">
        <v>0.333</v>
      </c>
      <c r="K1675" s="1">
        <v>0.504</v>
      </c>
      <c r="L1675" s="6">
        <f>if(J1675&gt;QUARTILE!$B$3, "TOP", if(J1675&lt;QUARTILE!$B$4, "BOTTOM", 0))</f>
        <v>0</v>
      </c>
      <c r="M1675" s="6">
        <f t="shared" si="1"/>
        <v>2</v>
      </c>
      <c r="N1675" s="6" t="str">
        <f t="shared" si="2"/>
        <v>Gen X</v>
      </c>
      <c r="O1675" s="6" t="str">
        <f t="shared" si="3"/>
        <v>Low Income</v>
      </c>
    </row>
    <row r="1676" hidden="1">
      <c r="A1676" s="1">
        <v>101674.0</v>
      </c>
      <c r="B1676" s="1">
        <v>40.0</v>
      </c>
      <c r="C1676" s="1">
        <v>17000.0</v>
      </c>
      <c r="D1676" s="1" t="s">
        <v>25</v>
      </c>
      <c r="E1676" s="1">
        <v>10028.76</v>
      </c>
      <c r="F1676" s="1">
        <v>5.0</v>
      </c>
      <c r="G1676" s="1">
        <v>24.0</v>
      </c>
      <c r="H1676" s="1">
        <v>13.0</v>
      </c>
      <c r="I1676" s="1" t="s">
        <v>18</v>
      </c>
      <c r="J1676" s="1">
        <v>0.99</v>
      </c>
      <c r="K1676" s="1">
        <v>0.286</v>
      </c>
      <c r="L1676" s="6" t="str">
        <f>if(J1676&gt;QUARTILE!$B$3, "TOP", if(J1676&lt;QUARTILE!$B$4, "BOTTOM", 0))</f>
        <v>TOP</v>
      </c>
      <c r="M1676" s="6">
        <f t="shared" si="1"/>
        <v>1</v>
      </c>
      <c r="N1676" s="6" t="str">
        <f t="shared" si="2"/>
        <v>Gen X</v>
      </c>
      <c r="O1676" s="6" t="str">
        <f t="shared" si="3"/>
        <v>Low Income</v>
      </c>
    </row>
    <row r="1677" hidden="1">
      <c r="A1677" s="1">
        <v>101675.0</v>
      </c>
      <c r="B1677" s="1">
        <v>68.0</v>
      </c>
      <c r="C1677" s="1">
        <v>14000.0</v>
      </c>
      <c r="D1677" s="1" t="s">
        <v>25</v>
      </c>
      <c r="E1677" s="1">
        <v>29106.24</v>
      </c>
      <c r="F1677" s="1">
        <v>5.0</v>
      </c>
      <c r="G1677" s="1">
        <v>22.0</v>
      </c>
      <c r="H1677" s="1">
        <v>5.0</v>
      </c>
      <c r="I1677" s="1" t="s">
        <v>22</v>
      </c>
      <c r="J1677" s="1">
        <v>0.35</v>
      </c>
      <c r="K1677" s="1">
        <v>0.105</v>
      </c>
      <c r="L1677" s="6">
        <f>if(J1677&gt;QUARTILE!$B$3, "TOP", if(J1677&lt;QUARTILE!$B$4, "BOTTOM", 0))</f>
        <v>0</v>
      </c>
      <c r="M1677" s="6">
        <f t="shared" si="1"/>
        <v>2</v>
      </c>
      <c r="N1677" s="6" t="str">
        <f t="shared" si="2"/>
        <v>Baby Boomer</v>
      </c>
      <c r="O1677" s="6" t="str">
        <f t="shared" si="3"/>
        <v>Low Income</v>
      </c>
    </row>
    <row r="1678" hidden="1">
      <c r="A1678" s="1">
        <v>101676.0</v>
      </c>
      <c r="B1678" s="1">
        <v>76.0</v>
      </c>
      <c r="C1678" s="1">
        <v>27000.0</v>
      </c>
      <c r="D1678" s="1" t="s">
        <v>23</v>
      </c>
      <c r="E1678" s="1">
        <v>55870.83</v>
      </c>
      <c r="F1678" s="1">
        <v>5.0</v>
      </c>
      <c r="G1678" s="1">
        <v>19.0</v>
      </c>
      <c r="H1678" s="1">
        <v>1.0</v>
      </c>
      <c r="I1678" s="1" t="s">
        <v>18</v>
      </c>
      <c r="J1678" s="1">
        <v>0.51</v>
      </c>
      <c r="K1678" s="1">
        <v>0.43</v>
      </c>
      <c r="L1678" s="6">
        <f>if(J1678&gt;QUARTILE!$B$3, "TOP", if(J1678&lt;QUARTILE!$B$4, "BOTTOM", 0))</f>
        <v>0</v>
      </c>
      <c r="M1678" s="6">
        <f t="shared" si="1"/>
        <v>1</v>
      </c>
      <c r="N1678" s="6" t="str">
        <f t="shared" si="2"/>
        <v>Baby Boomer</v>
      </c>
      <c r="O1678" s="6" t="str">
        <f t="shared" si="3"/>
        <v>Low Income</v>
      </c>
    </row>
    <row r="1679" hidden="1">
      <c r="A1679" s="1">
        <v>101677.0</v>
      </c>
      <c r="B1679" s="1">
        <v>73.0</v>
      </c>
      <c r="C1679" s="1">
        <v>12000.0</v>
      </c>
      <c r="D1679" s="1" t="s">
        <v>27</v>
      </c>
      <c r="E1679" s="1">
        <v>11148.91</v>
      </c>
      <c r="F1679" s="1">
        <v>3.0</v>
      </c>
      <c r="G1679" s="1">
        <v>23.0</v>
      </c>
      <c r="H1679" s="1">
        <v>1.0</v>
      </c>
      <c r="I1679" s="1" t="s">
        <v>22</v>
      </c>
      <c r="J1679" s="1">
        <v>0.044</v>
      </c>
      <c r="K1679" s="1">
        <v>0.062</v>
      </c>
      <c r="L1679" s="6" t="str">
        <f>if(J1679&gt;QUARTILE!$B$3, "TOP", if(J1679&lt;QUARTILE!$B$4, "BOTTOM", 0))</f>
        <v>BOTTOM</v>
      </c>
      <c r="M1679" s="6">
        <f t="shared" si="1"/>
        <v>2</v>
      </c>
      <c r="N1679" s="6" t="str">
        <f t="shared" si="2"/>
        <v>Baby Boomer</v>
      </c>
      <c r="O1679" s="6" t="str">
        <f t="shared" si="3"/>
        <v>Low Income</v>
      </c>
    </row>
    <row r="1680" hidden="1">
      <c r="A1680" s="1">
        <v>101678.0</v>
      </c>
      <c r="B1680" s="1">
        <v>36.0</v>
      </c>
      <c r="C1680" s="1">
        <v>12000.0</v>
      </c>
      <c r="D1680" s="1" t="s">
        <v>23</v>
      </c>
      <c r="E1680" s="1">
        <v>29758.29</v>
      </c>
      <c r="F1680" s="1">
        <v>5.0</v>
      </c>
      <c r="G1680" s="1">
        <v>14.0</v>
      </c>
      <c r="H1680" s="1">
        <v>15.0</v>
      </c>
      <c r="I1680" s="1" t="s">
        <v>18</v>
      </c>
      <c r="J1680" s="1">
        <v>0.303</v>
      </c>
      <c r="K1680" s="1">
        <v>0.703</v>
      </c>
      <c r="L1680" s="6" t="str">
        <f>if(J1680&gt;QUARTILE!$B$3, "TOP", if(J1680&lt;QUARTILE!$B$4, "BOTTOM", 0))</f>
        <v>BOTTOM</v>
      </c>
      <c r="M1680" s="6">
        <f t="shared" si="1"/>
        <v>1</v>
      </c>
      <c r="N1680" s="6" t="str">
        <f t="shared" si="2"/>
        <v>Gen X</v>
      </c>
      <c r="O1680" s="6" t="str">
        <f t="shared" si="3"/>
        <v>Low Income</v>
      </c>
    </row>
    <row r="1681" hidden="1">
      <c r="A1681" s="1">
        <v>101679.0</v>
      </c>
      <c r="B1681" s="1">
        <v>79.0</v>
      </c>
      <c r="C1681" s="1">
        <v>11000.0</v>
      </c>
      <c r="D1681" s="1" t="s">
        <v>25</v>
      </c>
      <c r="E1681" s="1">
        <v>12712.95</v>
      </c>
      <c r="F1681" s="1">
        <v>1.0</v>
      </c>
      <c r="G1681" s="1">
        <v>22.0</v>
      </c>
      <c r="H1681" s="1">
        <v>1.0</v>
      </c>
      <c r="I1681" s="1" t="s">
        <v>22</v>
      </c>
      <c r="J1681" s="1">
        <v>0.309</v>
      </c>
      <c r="K1681" s="1">
        <v>0.051</v>
      </c>
      <c r="L1681" s="6" t="str">
        <f>if(J1681&gt;QUARTILE!$B$3, "TOP", if(J1681&lt;QUARTILE!$B$4, "BOTTOM", 0))</f>
        <v>BOTTOM</v>
      </c>
      <c r="M1681" s="6">
        <f t="shared" si="1"/>
        <v>2</v>
      </c>
      <c r="N1681" s="6" t="str">
        <f t="shared" si="2"/>
        <v>Baby Boomer</v>
      </c>
      <c r="O1681" s="6" t="str">
        <f t="shared" si="3"/>
        <v>Low Income</v>
      </c>
    </row>
    <row r="1682" hidden="1">
      <c r="A1682" s="1">
        <v>101680.0</v>
      </c>
      <c r="B1682" s="1">
        <v>49.0</v>
      </c>
      <c r="C1682" s="1">
        <v>19000.0</v>
      </c>
      <c r="D1682" s="1" t="s">
        <v>27</v>
      </c>
      <c r="E1682" s="1">
        <v>6997.63</v>
      </c>
      <c r="F1682" s="1">
        <v>1.0</v>
      </c>
      <c r="G1682" s="1">
        <v>20.0</v>
      </c>
      <c r="H1682" s="1">
        <v>10.0</v>
      </c>
      <c r="I1682" s="1" t="s">
        <v>22</v>
      </c>
      <c r="J1682" s="1">
        <v>0.716</v>
      </c>
      <c r="K1682" s="1">
        <v>0.97</v>
      </c>
      <c r="L1682" s="6">
        <f>if(J1682&gt;QUARTILE!$B$3, "TOP", if(J1682&lt;QUARTILE!$B$4, "BOTTOM", 0))</f>
        <v>0</v>
      </c>
      <c r="M1682" s="6">
        <f t="shared" si="1"/>
        <v>2</v>
      </c>
      <c r="N1682" s="6" t="str">
        <f t="shared" si="2"/>
        <v>Gen X</v>
      </c>
      <c r="O1682" s="6" t="str">
        <f t="shared" si="3"/>
        <v>Low Income</v>
      </c>
    </row>
    <row r="1683" hidden="1">
      <c r="A1683" s="1">
        <v>101681.0</v>
      </c>
      <c r="B1683" s="1">
        <v>47.0</v>
      </c>
      <c r="C1683" s="1">
        <v>16000.0</v>
      </c>
      <c r="D1683" s="1" t="s">
        <v>23</v>
      </c>
      <c r="E1683" s="1">
        <v>26885.03</v>
      </c>
      <c r="F1683" s="1">
        <v>4.0</v>
      </c>
      <c r="G1683" s="1">
        <v>16.0</v>
      </c>
      <c r="H1683" s="1">
        <v>11.0</v>
      </c>
      <c r="I1683" s="1" t="s">
        <v>22</v>
      </c>
      <c r="J1683" s="1">
        <v>0.556</v>
      </c>
      <c r="K1683" s="1">
        <v>0.686</v>
      </c>
      <c r="L1683" s="6">
        <f>if(J1683&gt;QUARTILE!$B$3, "TOP", if(J1683&lt;QUARTILE!$B$4, "BOTTOM", 0))</f>
        <v>0</v>
      </c>
      <c r="M1683" s="6">
        <f t="shared" si="1"/>
        <v>2</v>
      </c>
      <c r="N1683" s="6" t="str">
        <f t="shared" si="2"/>
        <v>Gen X</v>
      </c>
      <c r="O1683" s="6" t="str">
        <f t="shared" si="3"/>
        <v>Low Income</v>
      </c>
    </row>
    <row r="1684" hidden="1">
      <c r="A1684" s="1">
        <v>101682.0</v>
      </c>
      <c r="B1684" s="1">
        <v>46.0</v>
      </c>
      <c r="C1684" s="1">
        <v>17000.0</v>
      </c>
      <c r="D1684" s="1" t="s">
        <v>25</v>
      </c>
      <c r="E1684" s="1">
        <v>32009.77</v>
      </c>
      <c r="F1684" s="1">
        <v>4.0</v>
      </c>
      <c r="G1684" s="1">
        <v>22.0</v>
      </c>
      <c r="H1684" s="1">
        <v>5.0</v>
      </c>
      <c r="I1684" s="1" t="s">
        <v>18</v>
      </c>
      <c r="J1684" s="1">
        <v>0.311</v>
      </c>
      <c r="K1684" s="1">
        <v>0.747</v>
      </c>
      <c r="L1684" s="6" t="str">
        <f>if(J1684&gt;QUARTILE!$B$3, "TOP", if(J1684&lt;QUARTILE!$B$4, "BOTTOM", 0))</f>
        <v>BOTTOM</v>
      </c>
      <c r="M1684" s="6">
        <f t="shared" si="1"/>
        <v>1</v>
      </c>
      <c r="N1684" s="6" t="str">
        <f t="shared" si="2"/>
        <v>Gen X</v>
      </c>
      <c r="O1684" s="6" t="str">
        <f t="shared" si="3"/>
        <v>Low Income</v>
      </c>
    </row>
    <row r="1685" hidden="1">
      <c r="A1685" s="1">
        <v>101683.0</v>
      </c>
      <c r="B1685" s="1">
        <v>66.0</v>
      </c>
      <c r="C1685" s="1">
        <v>30000.0</v>
      </c>
      <c r="D1685" s="1" t="s">
        <v>25</v>
      </c>
      <c r="E1685" s="1">
        <v>4534.02</v>
      </c>
      <c r="F1685" s="1">
        <v>4.0</v>
      </c>
      <c r="G1685" s="1">
        <v>16.0</v>
      </c>
      <c r="H1685" s="1">
        <v>1.0</v>
      </c>
      <c r="I1685" s="1" t="s">
        <v>22</v>
      </c>
      <c r="J1685" s="1">
        <v>0.846</v>
      </c>
      <c r="K1685" s="1">
        <v>0.39</v>
      </c>
      <c r="L1685" s="6" t="str">
        <f>if(J1685&gt;QUARTILE!$B$3, "TOP", if(J1685&lt;QUARTILE!$B$4, "BOTTOM", 0))</f>
        <v>TOP</v>
      </c>
      <c r="M1685" s="6">
        <f t="shared" si="1"/>
        <v>2</v>
      </c>
      <c r="N1685" s="6" t="str">
        <f t="shared" si="2"/>
        <v>Baby Boomer</v>
      </c>
      <c r="O1685" s="6" t="str">
        <f t="shared" si="3"/>
        <v>Low Income</v>
      </c>
    </row>
    <row r="1686" hidden="1">
      <c r="A1686" s="1">
        <v>101684.0</v>
      </c>
      <c r="B1686" s="1">
        <v>62.0</v>
      </c>
      <c r="C1686" s="1">
        <v>39000.0</v>
      </c>
      <c r="D1686" s="1" t="s">
        <v>23</v>
      </c>
      <c r="E1686" s="1">
        <v>7281.75</v>
      </c>
      <c r="F1686" s="1">
        <v>4.0</v>
      </c>
      <c r="G1686" s="1">
        <v>21.0</v>
      </c>
      <c r="H1686" s="1">
        <v>2.0</v>
      </c>
      <c r="I1686" s="1" t="s">
        <v>22</v>
      </c>
      <c r="J1686" s="1">
        <v>0.662</v>
      </c>
      <c r="K1686" s="1">
        <v>0.008</v>
      </c>
      <c r="L1686" s="6">
        <f>if(J1686&gt;QUARTILE!$B$3, "TOP", if(J1686&lt;QUARTILE!$B$4, "BOTTOM", 0))</f>
        <v>0</v>
      </c>
      <c r="M1686" s="6">
        <f t="shared" si="1"/>
        <v>2</v>
      </c>
      <c r="N1686" s="6" t="str">
        <f t="shared" si="2"/>
        <v>Baby Boomer</v>
      </c>
      <c r="O1686" s="6" t="str">
        <f t="shared" si="3"/>
        <v>Low Income</v>
      </c>
    </row>
    <row r="1687" hidden="1">
      <c r="A1687" s="1">
        <v>101685.0</v>
      </c>
      <c r="B1687" s="1">
        <v>46.0</v>
      </c>
      <c r="C1687" s="1">
        <v>53000.0</v>
      </c>
      <c r="D1687" s="1" t="s">
        <v>23</v>
      </c>
      <c r="E1687" s="1">
        <v>13655.1</v>
      </c>
      <c r="F1687" s="1">
        <v>1.0</v>
      </c>
      <c r="G1687" s="1">
        <v>25.0</v>
      </c>
      <c r="H1687" s="1">
        <v>7.0</v>
      </c>
      <c r="I1687" s="1" t="s">
        <v>22</v>
      </c>
      <c r="J1687" s="1">
        <v>0.418</v>
      </c>
      <c r="K1687" s="1">
        <v>0.229</v>
      </c>
      <c r="L1687" s="6">
        <f>if(J1687&gt;QUARTILE!$B$3, "TOP", if(J1687&lt;QUARTILE!$B$4, "BOTTOM", 0))</f>
        <v>0</v>
      </c>
      <c r="M1687" s="6">
        <f t="shared" si="1"/>
        <v>2</v>
      </c>
      <c r="N1687" s="6" t="str">
        <f t="shared" si="2"/>
        <v>Gen X</v>
      </c>
      <c r="O1687" s="6" t="str">
        <f t="shared" si="3"/>
        <v>Medium Income</v>
      </c>
    </row>
    <row r="1688" hidden="1">
      <c r="A1688" s="1">
        <v>101686.0</v>
      </c>
      <c r="B1688" s="1">
        <v>47.0</v>
      </c>
      <c r="C1688" s="1">
        <v>23000.0</v>
      </c>
      <c r="D1688" s="1" t="s">
        <v>24</v>
      </c>
      <c r="E1688" s="1">
        <v>4128.72</v>
      </c>
      <c r="F1688" s="1">
        <v>4.0</v>
      </c>
      <c r="G1688" s="1">
        <v>22.0</v>
      </c>
      <c r="H1688" s="1">
        <v>6.0</v>
      </c>
      <c r="I1688" s="1" t="s">
        <v>22</v>
      </c>
      <c r="J1688" s="1">
        <v>0.224</v>
      </c>
      <c r="K1688" s="1">
        <v>0.921</v>
      </c>
      <c r="L1688" s="6" t="str">
        <f>if(J1688&gt;QUARTILE!$B$3, "TOP", if(J1688&lt;QUARTILE!$B$4, "BOTTOM", 0))</f>
        <v>BOTTOM</v>
      </c>
      <c r="M1688" s="6">
        <f t="shared" si="1"/>
        <v>2</v>
      </c>
      <c r="N1688" s="6" t="str">
        <f t="shared" si="2"/>
        <v>Gen X</v>
      </c>
      <c r="O1688" s="6" t="str">
        <f t="shared" si="3"/>
        <v>Low Income</v>
      </c>
    </row>
    <row r="1689" hidden="1">
      <c r="A1689" s="1">
        <v>101687.0</v>
      </c>
      <c r="B1689" s="1">
        <v>33.0</v>
      </c>
      <c r="C1689" s="1">
        <v>27000.0</v>
      </c>
      <c r="D1689" s="1" t="s">
        <v>25</v>
      </c>
      <c r="E1689" s="1">
        <v>52854.89</v>
      </c>
      <c r="F1689" s="1">
        <v>1.0</v>
      </c>
      <c r="G1689" s="1">
        <v>11.0</v>
      </c>
      <c r="H1689" s="1">
        <v>11.0</v>
      </c>
      <c r="I1689" s="1" t="s">
        <v>22</v>
      </c>
      <c r="J1689" s="1">
        <v>1.0</v>
      </c>
      <c r="K1689" s="1">
        <v>0.519</v>
      </c>
      <c r="L1689" s="6" t="str">
        <f>if(J1689&gt;QUARTILE!$B$3, "TOP", if(J1689&lt;QUARTILE!$B$4, "BOTTOM", 0))</f>
        <v>TOP</v>
      </c>
      <c r="M1689" s="6">
        <f t="shared" si="1"/>
        <v>2</v>
      </c>
      <c r="N1689" s="6" t="str">
        <f t="shared" si="2"/>
        <v>Gen X</v>
      </c>
      <c r="O1689" s="6" t="str">
        <f t="shared" si="3"/>
        <v>Low Income</v>
      </c>
    </row>
    <row r="1690" hidden="1">
      <c r="A1690" s="1">
        <v>101688.0</v>
      </c>
      <c r="B1690" s="1">
        <v>57.0</v>
      </c>
      <c r="C1690" s="1">
        <v>25000.0</v>
      </c>
      <c r="D1690" s="1" t="s">
        <v>31</v>
      </c>
      <c r="E1690" s="1">
        <v>17897.14</v>
      </c>
      <c r="F1690" s="1">
        <v>5.0</v>
      </c>
      <c r="G1690" s="1">
        <v>12.0</v>
      </c>
      <c r="H1690" s="1">
        <v>5.0</v>
      </c>
      <c r="I1690" s="1" t="s">
        <v>22</v>
      </c>
      <c r="J1690" s="1">
        <v>0.637</v>
      </c>
      <c r="K1690" s="1">
        <v>0.178</v>
      </c>
      <c r="L1690" s="6">
        <f>if(J1690&gt;QUARTILE!$B$3, "TOP", if(J1690&lt;QUARTILE!$B$4, "BOTTOM", 0))</f>
        <v>0</v>
      </c>
      <c r="M1690" s="6">
        <f t="shared" si="1"/>
        <v>2</v>
      </c>
      <c r="N1690" s="6" t="str">
        <f t="shared" si="2"/>
        <v>Gen X</v>
      </c>
      <c r="O1690" s="6" t="str">
        <f t="shared" si="3"/>
        <v>Low Income</v>
      </c>
    </row>
    <row r="1691" hidden="1">
      <c r="A1691" s="1">
        <v>101689.0</v>
      </c>
      <c r="B1691" s="1">
        <v>36.0</v>
      </c>
      <c r="C1691" s="1">
        <v>8000.0</v>
      </c>
      <c r="D1691" s="1" t="s">
        <v>25</v>
      </c>
      <c r="E1691" s="1">
        <v>2584.03</v>
      </c>
      <c r="F1691" s="1">
        <v>5.0</v>
      </c>
      <c r="G1691" s="1">
        <v>18.0</v>
      </c>
      <c r="H1691" s="1">
        <v>8.0</v>
      </c>
      <c r="I1691" s="1" t="s">
        <v>22</v>
      </c>
      <c r="J1691" s="1">
        <v>0.857</v>
      </c>
      <c r="K1691" s="1">
        <v>0.433</v>
      </c>
      <c r="L1691" s="6" t="str">
        <f>if(J1691&gt;QUARTILE!$B$3, "TOP", if(J1691&lt;QUARTILE!$B$4, "BOTTOM", 0))</f>
        <v>TOP</v>
      </c>
      <c r="M1691" s="6">
        <f t="shared" si="1"/>
        <v>2</v>
      </c>
      <c r="N1691" s="6" t="str">
        <f t="shared" si="2"/>
        <v>Gen X</v>
      </c>
      <c r="O1691" s="6" t="str">
        <f t="shared" si="3"/>
        <v>Low Income</v>
      </c>
    </row>
    <row r="1692" hidden="1">
      <c r="A1692" s="1">
        <v>101690.0</v>
      </c>
      <c r="B1692" s="1">
        <v>35.0</v>
      </c>
      <c r="C1692" s="1">
        <v>18000.0</v>
      </c>
      <c r="D1692" s="1" t="s">
        <v>25</v>
      </c>
      <c r="E1692" s="1">
        <v>4067.55</v>
      </c>
      <c r="F1692" s="1">
        <v>3.0</v>
      </c>
      <c r="G1692" s="1">
        <v>17.0</v>
      </c>
      <c r="H1692" s="1">
        <v>10.0</v>
      </c>
      <c r="I1692" s="1" t="s">
        <v>22</v>
      </c>
      <c r="J1692" s="1">
        <v>0.276</v>
      </c>
      <c r="K1692" s="1">
        <v>0.317</v>
      </c>
      <c r="L1692" s="6" t="str">
        <f>if(J1692&gt;QUARTILE!$B$3, "TOP", if(J1692&lt;QUARTILE!$B$4, "BOTTOM", 0))</f>
        <v>BOTTOM</v>
      </c>
      <c r="M1692" s="6">
        <f t="shared" si="1"/>
        <v>2</v>
      </c>
      <c r="N1692" s="6" t="str">
        <f t="shared" si="2"/>
        <v>Gen X</v>
      </c>
      <c r="O1692" s="6" t="str">
        <f t="shared" si="3"/>
        <v>Low Income</v>
      </c>
    </row>
    <row r="1693" hidden="1">
      <c r="A1693" s="1">
        <v>101691.0</v>
      </c>
      <c r="B1693" s="1">
        <v>18.0</v>
      </c>
      <c r="C1693" s="1">
        <v>18000.0</v>
      </c>
      <c r="D1693" s="1" t="s">
        <v>25</v>
      </c>
      <c r="E1693" s="1">
        <v>61737.38</v>
      </c>
      <c r="F1693" s="1">
        <v>4.0</v>
      </c>
      <c r="G1693" s="1">
        <v>23.0</v>
      </c>
      <c r="H1693" s="1">
        <v>15.0</v>
      </c>
      <c r="I1693" s="1" t="s">
        <v>18</v>
      </c>
      <c r="J1693" s="1">
        <v>0.739</v>
      </c>
      <c r="K1693" s="1">
        <v>0.34</v>
      </c>
      <c r="L1693" s="6">
        <f>if(J1693&gt;QUARTILE!$B$3, "TOP", if(J1693&lt;QUARTILE!$B$4, "BOTTOM", 0))</f>
        <v>0</v>
      </c>
      <c r="M1693" s="6">
        <f t="shared" si="1"/>
        <v>1</v>
      </c>
      <c r="N1693" s="6" t="str">
        <f t="shared" si="2"/>
        <v>Millenial</v>
      </c>
      <c r="O1693" s="6" t="str">
        <f t="shared" si="3"/>
        <v>Low Income</v>
      </c>
    </row>
    <row r="1694" hidden="1">
      <c r="A1694" s="1">
        <v>101692.0</v>
      </c>
      <c r="B1694" s="1">
        <v>31.0</v>
      </c>
      <c r="C1694" s="1">
        <v>16000.0</v>
      </c>
      <c r="D1694" s="1" t="s">
        <v>23</v>
      </c>
      <c r="E1694" s="1">
        <v>26801.09</v>
      </c>
      <c r="F1694" s="1">
        <v>5.0</v>
      </c>
      <c r="G1694" s="1">
        <v>24.0</v>
      </c>
      <c r="H1694" s="1">
        <v>5.0</v>
      </c>
      <c r="I1694" s="1" t="s">
        <v>22</v>
      </c>
      <c r="J1694" s="1">
        <v>0.103</v>
      </c>
      <c r="K1694" s="1">
        <v>0.787</v>
      </c>
      <c r="L1694" s="6" t="str">
        <f>if(J1694&gt;QUARTILE!$B$3, "TOP", if(J1694&lt;QUARTILE!$B$4, "BOTTOM", 0))</f>
        <v>BOTTOM</v>
      </c>
      <c r="M1694" s="6">
        <f t="shared" si="1"/>
        <v>2</v>
      </c>
      <c r="N1694" s="6" t="str">
        <f t="shared" si="2"/>
        <v>Gen X</v>
      </c>
      <c r="O1694" s="6" t="str">
        <f t="shared" si="3"/>
        <v>Low Income</v>
      </c>
    </row>
    <row r="1695" hidden="1">
      <c r="A1695" s="1">
        <v>101693.0</v>
      </c>
      <c r="B1695" s="1">
        <v>68.0</v>
      </c>
      <c r="C1695" s="1">
        <v>21000.0</v>
      </c>
      <c r="D1695" s="1" t="s">
        <v>23</v>
      </c>
      <c r="E1695" s="1">
        <v>26515.66</v>
      </c>
      <c r="F1695" s="1">
        <v>5.0</v>
      </c>
      <c r="G1695" s="1">
        <v>22.0</v>
      </c>
      <c r="H1695" s="1">
        <v>4.0</v>
      </c>
      <c r="I1695" s="1" t="s">
        <v>22</v>
      </c>
      <c r="J1695" s="1">
        <v>0.645</v>
      </c>
      <c r="K1695" s="1">
        <v>0.173</v>
      </c>
      <c r="L1695" s="6">
        <f>if(J1695&gt;QUARTILE!$B$3, "TOP", if(J1695&lt;QUARTILE!$B$4, "BOTTOM", 0))</f>
        <v>0</v>
      </c>
      <c r="M1695" s="6">
        <f t="shared" si="1"/>
        <v>2</v>
      </c>
      <c r="N1695" s="6" t="str">
        <f t="shared" si="2"/>
        <v>Baby Boomer</v>
      </c>
      <c r="O1695" s="6" t="str">
        <f t="shared" si="3"/>
        <v>Low Income</v>
      </c>
    </row>
    <row r="1696" hidden="1">
      <c r="A1696" s="1">
        <v>101694.0</v>
      </c>
      <c r="B1696" s="1">
        <v>64.0</v>
      </c>
      <c r="C1696" s="1">
        <v>19000.0</v>
      </c>
      <c r="D1696" s="1" t="s">
        <v>25</v>
      </c>
      <c r="E1696" s="1">
        <v>1505.22</v>
      </c>
      <c r="F1696" s="1">
        <v>2.0</v>
      </c>
      <c r="G1696" s="1">
        <v>24.0</v>
      </c>
      <c r="H1696" s="1">
        <v>2.0</v>
      </c>
      <c r="I1696" s="1" t="s">
        <v>22</v>
      </c>
      <c r="J1696" s="1">
        <v>0.254</v>
      </c>
      <c r="K1696" s="1">
        <v>0.399</v>
      </c>
      <c r="L1696" s="6" t="str">
        <f>if(J1696&gt;QUARTILE!$B$3, "TOP", if(J1696&lt;QUARTILE!$B$4, "BOTTOM", 0))</f>
        <v>BOTTOM</v>
      </c>
      <c r="M1696" s="6">
        <f t="shared" si="1"/>
        <v>2</v>
      </c>
      <c r="N1696" s="6" t="str">
        <f t="shared" si="2"/>
        <v>Baby Boomer</v>
      </c>
      <c r="O1696" s="6" t="str">
        <f t="shared" si="3"/>
        <v>Low Income</v>
      </c>
    </row>
    <row r="1697" hidden="1">
      <c r="A1697" s="1">
        <v>101695.0</v>
      </c>
      <c r="B1697" s="1">
        <v>67.0</v>
      </c>
      <c r="C1697" s="1">
        <v>12000.0</v>
      </c>
      <c r="D1697" s="1" t="s">
        <v>25</v>
      </c>
      <c r="E1697" s="1">
        <v>45132.9</v>
      </c>
      <c r="F1697" s="1">
        <v>2.0</v>
      </c>
      <c r="G1697" s="1">
        <v>16.0</v>
      </c>
      <c r="H1697" s="1">
        <v>2.0</v>
      </c>
      <c r="I1697" s="1" t="s">
        <v>18</v>
      </c>
      <c r="J1697" s="1">
        <v>0.819</v>
      </c>
      <c r="K1697" s="1">
        <v>0.346</v>
      </c>
      <c r="L1697" s="6" t="str">
        <f>if(J1697&gt;QUARTILE!$B$3, "TOP", if(J1697&lt;QUARTILE!$B$4, "BOTTOM", 0))</f>
        <v>TOP</v>
      </c>
      <c r="M1697" s="6">
        <f t="shared" si="1"/>
        <v>1</v>
      </c>
      <c r="N1697" s="6" t="str">
        <f t="shared" si="2"/>
        <v>Baby Boomer</v>
      </c>
      <c r="O1697" s="6" t="str">
        <f t="shared" si="3"/>
        <v>Low Income</v>
      </c>
    </row>
    <row r="1698" hidden="1">
      <c r="A1698" s="1">
        <v>101696.0</v>
      </c>
      <c r="B1698" s="1">
        <v>19.0</v>
      </c>
      <c r="C1698" s="1">
        <v>20000.0</v>
      </c>
      <c r="D1698" s="1" t="s">
        <v>23</v>
      </c>
      <c r="E1698" s="1">
        <v>11730.22</v>
      </c>
      <c r="F1698" s="1">
        <v>1.0</v>
      </c>
      <c r="G1698" s="1">
        <v>15.0</v>
      </c>
      <c r="H1698" s="1">
        <v>24.0</v>
      </c>
      <c r="I1698" s="1" t="s">
        <v>26</v>
      </c>
      <c r="J1698" s="1">
        <v>1.0</v>
      </c>
      <c r="K1698" s="1">
        <v>0.487</v>
      </c>
      <c r="L1698" s="6" t="str">
        <f>if(J1698&gt;QUARTILE!$B$3, "TOP", if(J1698&lt;QUARTILE!$B$4, "BOTTOM", 0))</f>
        <v>TOP</v>
      </c>
      <c r="M1698" s="6">
        <f t="shared" si="1"/>
        <v>3</v>
      </c>
      <c r="N1698" s="6" t="str">
        <f t="shared" si="2"/>
        <v>Millenial</v>
      </c>
      <c r="O1698" s="6" t="str">
        <f t="shared" si="3"/>
        <v>Low Income</v>
      </c>
    </row>
    <row r="1699" hidden="1">
      <c r="A1699" s="1">
        <v>101697.0</v>
      </c>
      <c r="B1699" s="1">
        <v>71.0</v>
      </c>
      <c r="C1699" s="1">
        <v>15000.0</v>
      </c>
      <c r="D1699" s="1" t="s">
        <v>23</v>
      </c>
      <c r="E1699" s="1">
        <v>21559.57</v>
      </c>
      <c r="F1699" s="1">
        <v>3.0</v>
      </c>
      <c r="G1699" s="1">
        <v>21.0</v>
      </c>
      <c r="H1699" s="1">
        <v>6.0</v>
      </c>
      <c r="I1699" s="1" t="s">
        <v>22</v>
      </c>
      <c r="J1699" s="1">
        <v>0.509</v>
      </c>
      <c r="K1699" s="1">
        <v>0.078</v>
      </c>
      <c r="L1699" s="6">
        <f>if(J1699&gt;QUARTILE!$B$3, "TOP", if(J1699&lt;QUARTILE!$B$4, "BOTTOM", 0))</f>
        <v>0</v>
      </c>
      <c r="M1699" s="6">
        <f t="shared" si="1"/>
        <v>2</v>
      </c>
      <c r="N1699" s="6" t="str">
        <f t="shared" si="2"/>
        <v>Baby Boomer</v>
      </c>
      <c r="O1699" s="6" t="str">
        <f t="shared" si="3"/>
        <v>Low Income</v>
      </c>
    </row>
    <row r="1700" hidden="1">
      <c r="A1700" s="1">
        <v>101698.0</v>
      </c>
      <c r="B1700" s="1">
        <v>45.0</v>
      </c>
      <c r="C1700" s="1">
        <v>5000.0</v>
      </c>
      <c r="D1700" s="1" t="s">
        <v>23</v>
      </c>
      <c r="E1700" s="1">
        <v>64222.73</v>
      </c>
      <c r="F1700" s="1">
        <v>2.0</v>
      </c>
      <c r="G1700" s="1">
        <v>18.0</v>
      </c>
      <c r="H1700" s="1">
        <v>6.0</v>
      </c>
      <c r="I1700" s="1" t="s">
        <v>18</v>
      </c>
      <c r="J1700" s="1">
        <v>0.455</v>
      </c>
      <c r="K1700" s="1">
        <v>0.107</v>
      </c>
      <c r="L1700" s="6">
        <f>if(J1700&gt;QUARTILE!$B$3, "TOP", if(J1700&lt;QUARTILE!$B$4, "BOTTOM", 0))</f>
        <v>0</v>
      </c>
      <c r="M1700" s="6">
        <f t="shared" si="1"/>
        <v>1</v>
      </c>
      <c r="N1700" s="6" t="str">
        <f t="shared" si="2"/>
        <v>Gen X</v>
      </c>
      <c r="O1700" s="6" t="str">
        <f t="shared" si="3"/>
        <v>Low Income</v>
      </c>
    </row>
    <row r="1701" hidden="1">
      <c r="A1701" s="1">
        <v>101699.0</v>
      </c>
      <c r="B1701" s="1">
        <v>66.0</v>
      </c>
      <c r="C1701" s="1">
        <v>10000.0</v>
      </c>
      <c r="D1701" s="1" t="s">
        <v>25</v>
      </c>
      <c r="E1701" s="1">
        <v>2107.49</v>
      </c>
      <c r="F1701" s="1">
        <v>3.0</v>
      </c>
      <c r="G1701" s="1">
        <v>23.0</v>
      </c>
      <c r="H1701" s="1">
        <v>6.0</v>
      </c>
      <c r="I1701" s="1" t="s">
        <v>22</v>
      </c>
      <c r="J1701" s="1">
        <v>0.173</v>
      </c>
      <c r="K1701" s="1">
        <v>0.398</v>
      </c>
      <c r="L1701" s="6" t="str">
        <f>if(J1701&gt;QUARTILE!$B$3, "TOP", if(J1701&lt;QUARTILE!$B$4, "BOTTOM", 0))</f>
        <v>BOTTOM</v>
      </c>
      <c r="M1701" s="6">
        <f t="shared" si="1"/>
        <v>2</v>
      </c>
      <c r="N1701" s="6" t="str">
        <f t="shared" si="2"/>
        <v>Baby Boomer</v>
      </c>
      <c r="O1701" s="6" t="str">
        <f t="shared" si="3"/>
        <v>Low Income</v>
      </c>
    </row>
    <row r="1702" hidden="1">
      <c r="A1702" s="1">
        <v>101700.0</v>
      </c>
      <c r="B1702" s="1">
        <v>67.0</v>
      </c>
      <c r="C1702" s="1">
        <v>23000.0</v>
      </c>
      <c r="D1702" s="1" t="s">
        <v>27</v>
      </c>
      <c r="E1702" s="1">
        <v>13166.28</v>
      </c>
      <c r="F1702" s="1">
        <v>5.0</v>
      </c>
      <c r="G1702" s="1">
        <v>19.0</v>
      </c>
      <c r="H1702" s="1">
        <v>8.0</v>
      </c>
      <c r="I1702" s="1" t="s">
        <v>22</v>
      </c>
      <c r="J1702" s="1">
        <v>0.671</v>
      </c>
      <c r="K1702" s="1">
        <v>0.759</v>
      </c>
      <c r="L1702" s="6">
        <f>if(J1702&gt;QUARTILE!$B$3, "TOP", if(J1702&lt;QUARTILE!$B$4, "BOTTOM", 0))</f>
        <v>0</v>
      </c>
      <c r="M1702" s="6">
        <f t="shared" si="1"/>
        <v>2</v>
      </c>
      <c r="N1702" s="6" t="str">
        <f t="shared" si="2"/>
        <v>Baby Boomer</v>
      </c>
      <c r="O1702" s="6" t="str">
        <f t="shared" si="3"/>
        <v>Low Income</v>
      </c>
    </row>
    <row r="1703" hidden="1">
      <c r="A1703" s="1">
        <v>101701.0</v>
      </c>
      <c r="B1703" s="1">
        <v>47.0</v>
      </c>
      <c r="C1703" s="1">
        <v>42000.0</v>
      </c>
      <c r="D1703" s="1" t="s">
        <v>17</v>
      </c>
      <c r="E1703" s="1">
        <v>1017.71</v>
      </c>
      <c r="F1703" s="1">
        <v>1.0</v>
      </c>
      <c r="G1703" s="1">
        <v>19.0</v>
      </c>
      <c r="H1703" s="1">
        <v>10.0</v>
      </c>
      <c r="I1703" s="1" t="s">
        <v>22</v>
      </c>
      <c r="J1703" s="1">
        <v>0.584</v>
      </c>
      <c r="K1703" s="1">
        <v>0.187</v>
      </c>
      <c r="L1703" s="6">
        <f>if(J1703&gt;QUARTILE!$B$3, "TOP", if(J1703&lt;QUARTILE!$B$4, "BOTTOM", 0))</f>
        <v>0</v>
      </c>
      <c r="M1703" s="6">
        <f t="shared" si="1"/>
        <v>2</v>
      </c>
      <c r="N1703" s="6" t="str">
        <f t="shared" si="2"/>
        <v>Gen X</v>
      </c>
      <c r="O1703" s="6" t="str">
        <f t="shared" si="3"/>
        <v>Low Income</v>
      </c>
    </row>
    <row r="1704" hidden="1">
      <c r="A1704" s="1">
        <v>101702.0</v>
      </c>
      <c r="B1704" s="1">
        <v>55.0</v>
      </c>
      <c r="C1704" s="1">
        <v>5000.0</v>
      </c>
      <c r="D1704" s="1" t="s">
        <v>23</v>
      </c>
      <c r="E1704" s="1">
        <v>13844.77</v>
      </c>
      <c r="F1704" s="1">
        <v>3.0</v>
      </c>
      <c r="G1704" s="1">
        <v>24.0</v>
      </c>
      <c r="H1704" s="1">
        <v>4.0</v>
      </c>
      <c r="I1704" s="1" t="s">
        <v>22</v>
      </c>
      <c r="J1704" s="1">
        <v>0.595</v>
      </c>
      <c r="K1704" s="1">
        <v>0.882</v>
      </c>
      <c r="L1704" s="6">
        <f>if(J1704&gt;QUARTILE!$B$3, "TOP", if(J1704&lt;QUARTILE!$B$4, "BOTTOM", 0))</f>
        <v>0</v>
      </c>
      <c r="M1704" s="6">
        <f t="shared" si="1"/>
        <v>2</v>
      </c>
      <c r="N1704" s="6" t="str">
        <f t="shared" si="2"/>
        <v>Gen X</v>
      </c>
      <c r="O1704" s="6" t="str">
        <f t="shared" si="3"/>
        <v>Low Income</v>
      </c>
    </row>
    <row r="1705" hidden="1">
      <c r="A1705" s="1">
        <v>101703.0</v>
      </c>
      <c r="B1705" s="1">
        <v>68.0</v>
      </c>
      <c r="C1705" s="1">
        <v>13000.0</v>
      </c>
      <c r="D1705" s="1" t="s">
        <v>23</v>
      </c>
      <c r="E1705" s="1">
        <v>5813.98</v>
      </c>
      <c r="F1705" s="1">
        <v>2.0</v>
      </c>
      <c r="G1705" s="1">
        <v>14.0</v>
      </c>
      <c r="H1705" s="1">
        <v>6.0</v>
      </c>
      <c r="I1705" s="1" t="s">
        <v>22</v>
      </c>
      <c r="J1705" s="1">
        <v>0.986</v>
      </c>
      <c r="K1705" s="1">
        <v>0.339</v>
      </c>
      <c r="L1705" s="6" t="str">
        <f>if(J1705&gt;QUARTILE!$B$3, "TOP", if(J1705&lt;QUARTILE!$B$4, "BOTTOM", 0))</f>
        <v>TOP</v>
      </c>
      <c r="M1705" s="6">
        <f t="shared" si="1"/>
        <v>2</v>
      </c>
      <c r="N1705" s="6" t="str">
        <f t="shared" si="2"/>
        <v>Baby Boomer</v>
      </c>
      <c r="O1705" s="6" t="str">
        <f t="shared" si="3"/>
        <v>Low Income</v>
      </c>
    </row>
    <row r="1706" hidden="1">
      <c r="A1706" s="1">
        <v>101704.0</v>
      </c>
      <c r="B1706" s="1">
        <v>80.0</v>
      </c>
      <c r="C1706" s="1">
        <v>29000.0</v>
      </c>
      <c r="D1706" s="1" t="s">
        <v>25</v>
      </c>
      <c r="E1706" s="1">
        <v>48397.11</v>
      </c>
      <c r="F1706" s="1">
        <v>5.0</v>
      </c>
      <c r="G1706" s="1">
        <v>21.0</v>
      </c>
      <c r="H1706" s="1">
        <v>4.0</v>
      </c>
      <c r="I1706" s="1" t="s">
        <v>18</v>
      </c>
      <c r="J1706" s="1">
        <v>1.0</v>
      </c>
      <c r="K1706" s="1">
        <v>0.104</v>
      </c>
      <c r="L1706" s="6" t="str">
        <f>if(J1706&gt;QUARTILE!$B$3, "TOP", if(J1706&lt;QUARTILE!$B$4, "BOTTOM", 0))</f>
        <v>TOP</v>
      </c>
      <c r="M1706" s="6">
        <f t="shared" si="1"/>
        <v>1</v>
      </c>
      <c r="N1706" s="6" t="str">
        <f t="shared" si="2"/>
        <v>Silent</v>
      </c>
      <c r="O1706" s="6" t="str">
        <f t="shared" si="3"/>
        <v>Low Income</v>
      </c>
    </row>
    <row r="1707" hidden="1">
      <c r="A1707" s="1">
        <v>101705.0</v>
      </c>
      <c r="B1707" s="1">
        <v>21.0</v>
      </c>
      <c r="C1707" s="1">
        <v>37000.0</v>
      </c>
      <c r="D1707" s="1" t="s">
        <v>21</v>
      </c>
      <c r="E1707" s="1">
        <v>10166.33</v>
      </c>
      <c r="F1707" s="1">
        <v>4.0</v>
      </c>
      <c r="G1707" s="1">
        <v>16.0</v>
      </c>
      <c r="H1707" s="1">
        <v>12.0</v>
      </c>
      <c r="I1707" s="1" t="s">
        <v>22</v>
      </c>
      <c r="J1707" s="1">
        <v>0.717</v>
      </c>
      <c r="K1707" s="1">
        <v>0.359</v>
      </c>
      <c r="L1707" s="6">
        <f>if(J1707&gt;QUARTILE!$B$3, "TOP", if(J1707&lt;QUARTILE!$B$4, "BOTTOM", 0))</f>
        <v>0</v>
      </c>
      <c r="M1707" s="6">
        <f t="shared" si="1"/>
        <v>2</v>
      </c>
      <c r="N1707" s="6" t="str">
        <f t="shared" si="2"/>
        <v>Millenial</v>
      </c>
      <c r="O1707" s="6" t="str">
        <f t="shared" si="3"/>
        <v>Low Income</v>
      </c>
    </row>
    <row r="1708" hidden="1">
      <c r="A1708" s="1">
        <v>101706.0</v>
      </c>
      <c r="B1708" s="1">
        <v>18.0</v>
      </c>
      <c r="C1708" s="1">
        <v>17000.0</v>
      </c>
      <c r="D1708" s="1" t="s">
        <v>23</v>
      </c>
      <c r="E1708" s="1">
        <v>20095.47</v>
      </c>
      <c r="F1708" s="1">
        <v>5.0</v>
      </c>
      <c r="G1708" s="1">
        <v>19.0</v>
      </c>
      <c r="H1708" s="1">
        <v>18.0</v>
      </c>
      <c r="I1708" s="1" t="s">
        <v>18</v>
      </c>
      <c r="J1708" s="1">
        <v>0.246</v>
      </c>
      <c r="K1708" s="1">
        <v>0.504</v>
      </c>
      <c r="L1708" s="6" t="str">
        <f>if(J1708&gt;QUARTILE!$B$3, "TOP", if(J1708&lt;QUARTILE!$B$4, "BOTTOM", 0))</f>
        <v>BOTTOM</v>
      </c>
      <c r="M1708" s="6">
        <f t="shared" si="1"/>
        <v>1</v>
      </c>
      <c r="N1708" s="6" t="str">
        <f t="shared" si="2"/>
        <v>Millenial</v>
      </c>
      <c r="O1708" s="6" t="str">
        <f t="shared" si="3"/>
        <v>Low Income</v>
      </c>
    </row>
    <row r="1709" hidden="1">
      <c r="A1709" s="1">
        <v>101707.0</v>
      </c>
      <c r="B1709" s="1">
        <v>25.0</v>
      </c>
      <c r="C1709" s="1">
        <v>15000.0</v>
      </c>
      <c r="D1709" s="1" t="s">
        <v>27</v>
      </c>
      <c r="E1709" s="1">
        <v>39363.34</v>
      </c>
      <c r="F1709" s="1">
        <v>2.0</v>
      </c>
      <c r="G1709" s="1">
        <v>24.0</v>
      </c>
      <c r="H1709" s="1">
        <v>10.0</v>
      </c>
      <c r="I1709" s="1" t="s">
        <v>18</v>
      </c>
      <c r="J1709" s="1">
        <v>1.0</v>
      </c>
      <c r="K1709" s="1">
        <v>0.634</v>
      </c>
      <c r="L1709" s="6" t="str">
        <f>if(J1709&gt;QUARTILE!$B$3, "TOP", if(J1709&lt;QUARTILE!$B$4, "BOTTOM", 0))</f>
        <v>TOP</v>
      </c>
      <c r="M1709" s="6">
        <f t="shared" si="1"/>
        <v>1</v>
      </c>
      <c r="N1709" s="6" t="str">
        <f t="shared" si="2"/>
        <v>Millenial</v>
      </c>
      <c r="O1709" s="6" t="str">
        <f t="shared" si="3"/>
        <v>Low Income</v>
      </c>
    </row>
    <row r="1710" hidden="1">
      <c r="A1710" s="1">
        <v>101708.0</v>
      </c>
      <c r="B1710" s="1">
        <v>46.0</v>
      </c>
      <c r="C1710" s="1">
        <v>46000.0</v>
      </c>
      <c r="D1710" s="1" t="s">
        <v>25</v>
      </c>
      <c r="E1710" s="1">
        <v>82321.82</v>
      </c>
      <c r="F1710" s="1">
        <v>2.0</v>
      </c>
      <c r="G1710" s="1">
        <v>17.0</v>
      </c>
      <c r="H1710" s="1">
        <v>14.0</v>
      </c>
      <c r="I1710" s="1" t="s">
        <v>18</v>
      </c>
      <c r="J1710" s="1">
        <v>0.495</v>
      </c>
      <c r="K1710" s="1">
        <v>0.377</v>
      </c>
      <c r="L1710" s="6">
        <f>if(J1710&gt;QUARTILE!$B$3, "TOP", if(J1710&lt;QUARTILE!$B$4, "BOTTOM", 0))</f>
        <v>0</v>
      </c>
      <c r="M1710" s="6">
        <f t="shared" si="1"/>
        <v>1</v>
      </c>
      <c r="N1710" s="6" t="str">
        <f t="shared" si="2"/>
        <v>Gen X</v>
      </c>
      <c r="O1710" s="6" t="str">
        <f t="shared" si="3"/>
        <v>Medium Income</v>
      </c>
    </row>
    <row r="1711" hidden="1">
      <c r="A1711" s="1">
        <v>101709.0</v>
      </c>
      <c r="B1711" s="1">
        <v>72.0</v>
      </c>
      <c r="C1711" s="1">
        <v>36000.0</v>
      </c>
      <c r="D1711" s="1" t="s">
        <v>23</v>
      </c>
      <c r="E1711" s="1">
        <v>14016.3</v>
      </c>
      <c r="F1711" s="1">
        <v>4.0</v>
      </c>
      <c r="G1711" s="1">
        <v>23.0</v>
      </c>
      <c r="H1711" s="1">
        <v>1.0</v>
      </c>
      <c r="I1711" s="1" t="s">
        <v>22</v>
      </c>
      <c r="J1711" s="1">
        <v>0.129</v>
      </c>
      <c r="K1711" s="1">
        <v>0.768</v>
      </c>
      <c r="L1711" s="6" t="str">
        <f>if(J1711&gt;QUARTILE!$B$3, "TOP", if(J1711&lt;QUARTILE!$B$4, "BOTTOM", 0))</f>
        <v>BOTTOM</v>
      </c>
      <c r="M1711" s="6">
        <f t="shared" si="1"/>
        <v>2</v>
      </c>
      <c r="N1711" s="6" t="str">
        <f t="shared" si="2"/>
        <v>Baby Boomer</v>
      </c>
      <c r="O1711" s="6" t="str">
        <f t="shared" si="3"/>
        <v>Low Income</v>
      </c>
    </row>
    <row r="1712" hidden="1">
      <c r="A1712" s="1">
        <v>101710.0</v>
      </c>
      <c r="B1712" s="1">
        <v>56.0</v>
      </c>
      <c r="C1712" s="1">
        <v>37000.0</v>
      </c>
      <c r="D1712" s="1" t="s">
        <v>25</v>
      </c>
      <c r="E1712" s="1">
        <v>12167.21</v>
      </c>
      <c r="F1712" s="1">
        <v>5.0</v>
      </c>
      <c r="G1712" s="1">
        <v>16.0</v>
      </c>
      <c r="H1712" s="1">
        <v>7.0</v>
      </c>
      <c r="I1712" s="1" t="s">
        <v>22</v>
      </c>
      <c r="J1712" s="1">
        <v>0.291</v>
      </c>
      <c r="K1712" s="1">
        <v>0.769</v>
      </c>
      <c r="L1712" s="6" t="str">
        <f>if(J1712&gt;QUARTILE!$B$3, "TOP", if(J1712&lt;QUARTILE!$B$4, "BOTTOM", 0))</f>
        <v>BOTTOM</v>
      </c>
      <c r="M1712" s="6">
        <f t="shared" si="1"/>
        <v>2</v>
      </c>
      <c r="N1712" s="6" t="str">
        <f t="shared" si="2"/>
        <v>Gen X</v>
      </c>
      <c r="O1712" s="6" t="str">
        <f t="shared" si="3"/>
        <v>Low Income</v>
      </c>
    </row>
    <row r="1713" hidden="1">
      <c r="A1713" s="1">
        <v>101711.0</v>
      </c>
      <c r="B1713" s="1">
        <v>20.0</v>
      </c>
      <c r="C1713" s="1">
        <v>17000.0</v>
      </c>
      <c r="D1713" s="1" t="s">
        <v>23</v>
      </c>
      <c r="E1713" s="1">
        <v>1575.23</v>
      </c>
      <c r="F1713" s="1">
        <v>3.0</v>
      </c>
      <c r="G1713" s="1">
        <v>26.0</v>
      </c>
      <c r="H1713" s="1">
        <v>18.0</v>
      </c>
      <c r="I1713" s="1" t="s">
        <v>18</v>
      </c>
      <c r="J1713" s="1">
        <v>0.88</v>
      </c>
      <c r="K1713" s="1">
        <v>0.002</v>
      </c>
      <c r="L1713" s="6" t="str">
        <f>if(J1713&gt;QUARTILE!$B$3, "TOP", if(J1713&lt;QUARTILE!$B$4, "BOTTOM", 0))</f>
        <v>TOP</v>
      </c>
      <c r="M1713" s="6">
        <f t="shared" si="1"/>
        <v>1</v>
      </c>
      <c r="N1713" s="6" t="str">
        <f t="shared" si="2"/>
        <v>Millenial</v>
      </c>
      <c r="O1713" s="6" t="str">
        <f t="shared" si="3"/>
        <v>Low Income</v>
      </c>
    </row>
    <row r="1714" hidden="1">
      <c r="A1714" s="1">
        <v>101712.0</v>
      </c>
      <c r="B1714" s="1">
        <v>49.0</v>
      </c>
      <c r="C1714" s="1">
        <v>43000.0</v>
      </c>
      <c r="D1714" s="1" t="s">
        <v>17</v>
      </c>
      <c r="E1714" s="1">
        <v>256.42</v>
      </c>
      <c r="F1714" s="1">
        <v>3.0</v>
      </c>
      <c r="G1714" s="1">
        <v>15.0</v>
      </c>
      <c r="H1714" s="1">
        <v>11.0</v>
      </c>
      <c r="I1714" s="1" t="s">
        <v>22</v>
      </c>
      <c r="J1714" s="1">
        <v>0.204</v>
      </c>
      <c r="K1714" s="1">
        <v>0.792</v>
      </c>
      <c r="L1714" s="6" t="str">
        <f>if(J1714&gt;QUARTILE!$B$3, "TOP", if(J1714&lt;QUARTILE!$B$4, "BOTTOM", 0))</f>
        <v>BOTTOM</v>
      </c>
      <c r="M1714" s="6">
        <f t="shared" si="1"/>
        <v>2</v>
      </c>
      <c r="N1714" s="6" t="str">
        <f t="shared" si="2"/>
        <v>Gen X</v>
      </c>
      <c r="O1714" s="6" t="str">
        <f t="shared" si="3"/>
        <v>Low Income</v>
      </c>
    </row>
    <row r="1715" hidden="1">
      <c r="A1715" s="1">
        <v>101713.0</v>
      </c>
      <c r="B1715" s="1">
        <v>27.0</v>
      </c>
      <c r="C1715" s="1">
        <v>7000.0</v>
      </c>
      <c r="D1715" s="1" t="s">
        <v>25</v>
      </c>
      <c r="E1715" s="1">
        <v>18770.83</v>
      </c>
      <c r="F1715" s="1">
        <v>5.0</v>
      </c>
      <c r="G1715" s="1">
        <v>16.0</v>
      </c>
      <c r="H1715" s="1">
        <v>17.0</v>
      </c>
      <c r="I1715" s="1" t="s">
        <v>18</v>
      </c>
      <c r="J1715" s="1">
        <v>0.445</v>
      </c>
      <c r="K1715" s="1">
        <v>0.393</v>
      </c>
      <c r="L1715" s="6">
        <f>if(J1715&gt;QUARTILE!$B$3, "TOP", if(J1715&lt;QUARTILE!$B$4, "BOTTOM", 0))</f>
        <v>0</v>
      </c>
      <c r="M1715" s="6">
        <f t="shared" si="1"/>
        <v>1</v>
      </c>
      <c r="N1715" s="6" t="str">
        <f t="shared" si="2"/>
        <v>Millenial</v>
      </c>
      <c r="O1715" s="6" t="str">
        <f t="shared" si="3"/>
        <v>Low Income</v>
      </c>
    </row>
    <row r="1716" hidden="1">
      <c r="A1716" s="1">
        <v>101714.0</v>
      </c>
      <c r="B1716" s="1">
        <v>27.0</v>
      </c>
      <c r="C1716" s="1">
        <v>43000.0</v>
      </c>
      <c r="D1716" s="1" t="s">
        <v>25</v>
      </c>
      <c r="E1716" s="1">
        <v>1354.11</v>
      </c>
      <c r="F1716" s="1">
        <v>3.0</v>
      </c>
      <c r="G1716" s="1">
        <v>21.0</v>
      </c>
      <c r="H1716" s="1">
        <v>17.0</v>
      </c>
      <c r="I1716" s="1" t="s">
        <v>22</v>
      </c>
      <c r="J1716" s="1">
        <v>0.324</v>
      </c>
      <c r="K1716" s="1">
        <v>0.967</v>
      </c>
      <c r="L1716" s="6">
        <f>if(J1716&gt;QUARTILE!$B$3, "TOP", if(J1716&lt;QUARTILE!$B$4, "BOTTOM", 0))</f>
        <v>0</v>
      </c>
      <c r="M1716" s="6">
        <f t="shared" si="1"/>
        <v>2</v>
      </c>
      <c r="N1716" s="6" t="str">
        <f t="shared" si="2"/>
        <v>Millenial</v>
      </c>
      <c r="O1716" s="6" t="str">
        <f t="shared" si="3"/>
        <v>Low Income</v>
      </c>
    </row>
    <row r="1717" hidden="1">
      <c r="A1717" s="1">
        <v>101715.0</v>
      </c>
      <c r="B1717" s="1">
        <v>36.0</v>
      </c>
      <c r="C1717" s="1">
        <v>21000.0</v>
      </c>
      <c r="D1717" s="1" t="s">
        <v>27</v>
      </c>
      <c r="E1717" s="1">
        <v>9572.94</v>
      </c>
      <c r="F1717" s="1">
        <v>5.0</v>
      </c>
      <c r="G1717" s="1">
        <v>12.0</v>
      </c>
      <c r="H1717" s="1">
        <v>11.0</v>
      </c>
      <c r="I1717" s="1" t="s">
        <v>22</v>
      </c>
      <c r="J1717" s="1">
        <v>0.048</v>
      </c>
      <c r="K1717" s="1">
        <v>0.77</v>
      </c>
      <c r="L1717" s="6" t="str">
        <f>if(J1717&gt;QUARTILE!$B$3, "TOP", if(J1717&lt;QUARTILE!$B$4, "BOTTOM", 0))</f>
        <v>BOTTOM</v>
      </c>
      <c r="M1717" s="6">
        <f t="shared" si="1"/>
        <v>2</v>
      </c>
      <c r="N1717" s="6" t="str">
        <f t="shared" si="2"/>
        <v>Gen X</v>
      </c>
      <c r="O1717" s="6" t="str">
        <f t="shared" si="3"/>
        <v>Low Income</v>
      </c>
    </row>
    <row r="1718" hidden="1">
      <c r="A1718" s="1">
        <v>101716.0</v>
      </c>
      <c r="B1718" s="1">
        <v>63.0</v>
      </c>
      <c r="C1718" s="1">
        <v>24000.0</v>
      </c>
      <c r="D1718" s="1" t="s">
        <v>27</v>
      </c>
      <c r="E1718" s="1">
        <v>72.26</v>
      </c>
      <c r="F1718" s="1">
        <v>5.0</v>
      </c>
      <c r="G1718" s="1">
        <v>19.0</v>
      </c>
      <c r="H1718" s="1">
        <v>1.0</v>
      </c>
      <c r="I1718" s="1" t="s">
        <v>22</v>
      </c>
      <c r="J1718" s="1">
        <v>0.562</v>
      </c>
      <c r="K1718" s="1">
        <v>0.334</v>
      </c>
      <c r="L1718" s="6">
        <f>if(J1718&gt;QUARTILE!$B$3, "TOP", if(J1718&lt;QUARTILE!$B$4, "BOTTOM", 0))</f>
        <v>0</v>
      </c>
      <c r="M1718" s="6">
        <f t="shared" si="1"/>
        <v>2</v>
      </c>
      <c r="N1718" s="6" t="str">
        <f t="shared" si="2"/>
        <v>Baby Boomer</v>
      </c>
      <c r="O1718" s="6" t="str">
        <f t="shared" si="3"/>
        <v>Low Income</v>
      </c>
    </row>
    <row r="1719" hidden="1">
      <c r="A1719" s="1">
        <v>101717.0</v>
      </c>
      <c r="B1719" s="1">
        <v>51.0</v>
      </c>
      <c r="C1719" s="1">
        <v>12000.0</v>
      </c>
      <c r="D1719" s="1" t="s">
        <v>25</v>
      </c>
      <c r="E1719" s="1">
        <v>19102.06</v>
      </c>
      <c r="F1719" s="1">
        <v>2.0</v>
      </c>
      <c r="G1719" s="1">
        <v>23.0</v>
      </c>
      <c r="H1719" s="1">
        <v>6.0</v>
      </c>
      <c r="I1719" s="1" t="s">
        <v>22</v>
      </c>
      <c r="J1719" s="1">
        <v>0.679</v>
      </c>
      <c r="K1719" s="1">
        <v>0.635</v>
      </c>
      <c r="L1719" s="6">
        <f>if(J1719&gt;QUARTILE!$B$3, "TOP", if(J1719&lt;QUARTILE!$B$4, "BOTTOM", 0))</f>
        <v>0</v>
      </c>
      <c r="M1719" s="6">
        <f t="shared" si="1"/>
        <v>2</v>
      </c>
      <c r="N1719" s="6" t="str">
        <f t="shared" si="2"/>
        <v>Gen X</v>
      </c>
      <c r="O1719" s="6" t="str">
        <f t="shared" si="3"/>
        <v>Low Income</v>
      </c>
    </row>
    <row r="1720" hidden="1">
      <c r="A1720" s="1">
        <v>101718.0</v>
      </c>
      <c r="B1720" s="1">
        <v>77.0</v>
      </c>
      <c r="C1720" s="1">
        <v>7000.0</v>
      </c>
      <c r="D1720" s="1" t="s">
        <v>23</v>
      </c>
      <c r="E1720" s="1">
        <v>11082.15</v>
      </c>
      <c r="F1720" s="1">
        <v>1.0</v>
      </c>
      <c r="G1720" s="1">
        <v>25.0</v>
      </c>
      <c r="H1720" s="1">
        <v>6.0</v>
      </c>
      <c r="I1720" s="1" t="s">
        <v>22</v>
      </c>
      <c r="J1720" s="1">
        <v>0.841</v>
      </c>
      <c r="K1720" s="1">
        <v>0.194</v>
      </c>
      <c r="L1720" s="6" t="str">
        <f>if(J1720&gt;QUARTILE!$B$3, "TOP", if(J1720&lt;QUARTILE!$B$4, "BOTTOM", 0))</f>
        <v>TOP</v>
      </c>
      <c r="M1720" s="6">
        <f t="shared" si="1"/>
        <v>2</v>
      </c>
      <c r="N1720" s="6" t="str">
        <f t="shared" si="2"/>
        <v>Baby Boomer</v>
      </c>
      <c r="O1720" s="6" t="str">
        <f t="shared" si="3"/>
        <v>Low Income</v>
      </c>
    </row>
    <row r="1721" hidden="1">
      <c r="A1721" s="1">
        <v>101719.0</v>
      </c>
      <c r="B1721" s="1">
        <v>50.0</v>
      </c>
      <c r="C1721" s="1">
        <v>23000.0</v>
      </c>
      <c r="D1721" s="1" t="s">
        <v>25</v>
      </c>
      <c r="E1721" s="1">
        <v>2716.87</v>
      </c>
      <c r="F1721" s="1">
        <v>2.0</v>
      </c>
      <c r="G1721" s="1">
        <v>20.0</v>
      </c>
      <c r="H1721" s="1">
        <v>3.0</v>
      </c>
      <c r="I1721" s="1" t="s">
        <v>22</v>
      </c>
      <c r="J1721" s="1">
        <v>0.465</v>
      </c>
      <c r="K1721" s="1">
        <v>0.29</v>
      </c>
      <c r="L1721" s="6">
        <f>if(J1721&gt;QUARTILE!$B$3, "TOP", if(J1721&lt;QUARTILE!$B$4, "BOTTOM", 0))</f>
        <v>0</v>
      </c>
      <c r="M1721" s="6">
        <f t="shared" si="1"/>
        <v>2</v>
      </c>
      <c r="N1721" s="6" t="str">
        <f t="shared" si="2"/>
        <v>Gen X</v>
      </c>
      <c r="O1721" s="6" t="str">
        <f t="shared" si="3"/>
        <v>Low Income</v>
      </c>
    </row>
    <row r="1722" hidden="1">
      <c r="A1722" s="1">
        <v>101720.0</v>
      </c>
      <c r="B1722" s="1">
        <v>40.0</v>
      </c>
      <c r="C1722" s="1">
        <v>31000.0</v>
      </c>
      <c r="D1722" s="1" t="s">
        <v>23</v>
      </c>
      <c r="E1722" s="1">
        <v>7029.98</v>
      </c>
      <c r="F1722" s="1">
        <v>3.0</v>
      </c>
      <c r="G1722" s="1">
        <v>26.0</v>
      </c>
      <c r="H1722" s="1">
        <v>11.0</v>
      </c>
      <c r="I1722" s="1" t="s">
        <v>18</v>
      </c>
      <c r="J1722" s="1">
        <v>0.191</v>
      </c>
      <c r="K1722" s="1">
        <v>0.202</v>
      </c>
      <c r="L1722" s="6" t="str">
        <f>if(J1722&gt;QUARTILE!$B$3, "TOP", if(J1722&lt;QUARTILE!$B$4, "BOTTOM", 0))</f>
        <v>BOTTOM</v>
      </c>
      <c r="M1722" s="6">
        <f t="shared" si="1"/>
        <v>1</v>
      </c>
      <c r="N1722" s="6" t="str">
        <f t="shared" si="2"/>
        <v>Gen X</v>
      </c>
      <c r="O1722" s="6" t="str">
        <f t="shared" si="3"/>
        <v>Low Income</v>
      </c>
    </row>
    <row r="1723" hidden="1">
      <c r="A1723" s="1">
        <v>101721.0</v>
      </c>
      <c r="B1723" s="1">
        <v>72.0</v>
      </c>
      <c r="C1723" s="1">
        <v>34000.0</v>
      </c>
      <c r="D1723" s="1" t="s">
        <v>27</v>
      </c>
      <c r="E1723" s="1">
        <v>16863.63</v>
      </c>
      <c r="F1723" s="1">
        <v>1.0</v>
      </c>
      <c r="G1723" s="1">
        <v>22.0</v>
      </c>
      <c r="H1723" s="1">
        <v>3.0</v>
      </c>
      <c r="I1723" s="1" t="s">
        <v>22</v>
      </c>
      <c r="J1723" s="1">
        <v>0.652</v>
      </c>
      <c r="K1723" s="1">
        <v>0.751</v>
      </c>
      <c r="L1723" s="6">
        <f>if(J1723&gt;QUARTILE!$B$3, "TOP", if(J1723&lt;QUARTILE!$B$4, "BOTTOM", 0))</f>
        <v>0</v>
      </c>
      <c r="M1723" s="6">
        <f t="shared" si="1"/>
        <v>2</v>
      </c>
      <c r="N1723" s="6" t="str">
        <f t="shared" si="2"/>
        <v>Baby Boomer</v>
      </c>
      <c r="O1723" s="6" t="str">
        <f t="shared" si="3"/>
        <v>Low Income</v>
      </c>
    </row>
    <row r="1724" hidden="1">
      <c r="A1724" s="1">
        <v>101722.0</v>
      </c>
      <c r="B1724" s="1">
        <v>45.0</v>
      </c>
      <c r="C1724" s="1">
        <v>31000.0</v>
      </c>
      <c r="D1724" s="1" t="s">
        <v>23</v>
      </c>
      <c r="E1724" s="1">
        <v>21383.79</v>
      </c>
      <c r="F1724" s="1">
        <v>5.0</v>
      </c>
      <c r="G1724" s="1">
        <v>19.0</v>
      </c>
      <c r="H1724" s="1">
        <v>9.0</v>
      </c>
      <c r="I1724" s="1" t="s">
        <v>22</v>
      </c>
      <c r="J1724" s="1">
        <v>0.94</v>
      </c>
      <c r="K1724" s="1">
        <v>0.0</v>
      </c>
      <c r="L1724" s="6" t="str">
        <f>if(J1724&gt;QUARTILE!$B$3, "TOP", if(J1724&lt;QUARTILE!$B$4, "BOTTOM", 0))</f>
        <v>TOP</v>
      </c>
      <c r="M1724" s="6">
        <f t="shared" si="1"/>
        <v>2</v>
      </c>
      <c r="N1724" s="6" t="str">
        <f t="shared" si="2"/>
        <v>Gen X</v>
      </c>
      <c r="O1724" s="6" t="str">
        <f t="shared" si="3"/>
        <v>Low Income</v>
      </c>
    </row>
    <row r="1725" hidden="1">
      <c r="A1725" s="1">
        <v>101723.0</v>
      </c>
      <c r="B1725" s="1">
        <v>49.0</v>
      </c>
      <c r="C1725" s="1">
        <v>27000.0</v>
      </c>
      <c r="D1725" s="1" t="s">
        <v>25</v>
      </c>
      <c r="E1725" s="1">
        <v>12410.42</v>
      </c>
      <c r="F1725" s="1">
        <v>3.0</v>
      </c>
      <c r="G1725" s="1">
        <v>26.0</v>
      </c>
      <c r="H1725" s="1">
        <v>18.0</v>
      </c>
      <c r="I1725" s="1" t="s">
        <v>22</v>
      </c>
      <c r="J1725" s="1">
        <v>0.17</v>
      </c>
      <c r="K1725" s="1">
        <v>0.407</v>
      </c>
      <c r="L1725" s="6" t="str">
        <f>if(J1725&gt;QUARTILE!$B$3, "TOP", if(J1725&lt;QUARTILE!$B$4, "BOTTOM", 0))</f>
        <v>BOTTOM</v>
      </c>
      <c r="M1725" s="6">
        <f t="shared" si="1"/>
        <v>2</v>
      </c>
      <c r="N1725" s="6" t="str">
        <f t="shared" si="2"/>
        <v>Gen X</v>
      </c>
      <c r="O1725" s="6" t="str">
        <f t="shared" si="3"/>
        <v>Low Income</v>
      </c>
    </row>
    <row r="1726" hidden="1">
      <c r="A1726" s="1">
        <v>101724.0</v>
      </c>
      <c r="B1726" s="1">
        <v>67.0</v>
      </c>
      <c r="C1726" s="1">
        <v>13000.0</v>
      </c>
      <c r="D1726" s="1" t="s">
        <v>23</v>
      </c>
      <c r="E1726" s="1">
        <v>32588.64</v>
      </c>
      <c r="F1726" s="1">
        <v>4.0</v>
      </c>
      <c r="G1726" s="1">
        <v>25.0</v>
      </c>
      <c r="H1726" s="1">
        <v>9.0</v>
      </c>
      <c r="I1726" s="1" t="s">
        <v>18</v>
      </c>
      <c r="J1726" s="1">
        <v>0.333</v>
      </c>
      <c r="K1726" s="1">
        <v>0.688</v>
      </c>
      <c r="L1726" s="6">
        <f>if(J1726&gt;QUARTILE!$B$3, "TOP", if(J1726&lt;QUARTILE!$B$4, "BOTTOM", 0))</f>
        <v>0</v>
      </c>
      <c r="M1726" s="6">
        <f t="shared" si="1"/>
        <v>1</v>
      </c>
      <c r="N1726" s="6" t="str">
        <f t="shared" si="2"/>
        <v>Baby Boomer</v>
      </c>
      <c r="O1726" s="6" t="str">
        <f t="shared" si="3"/>
        <v>Low Income</v>
      </c>
    </row>
    <row r="1727" hidden="1">
      <c r="A1727" s="1">
        <v>101725.0</v>
      </c>
      <c r="B1727" s="1">
        <v>24.0</v>
      </c>
      <c r="C1727" s="1">
        <v>35000.0</v>
      </c>
      <c r="D1727" s="1" t="s">
        <v>24</v>
      </c>
      <c r="E1727" s="1">
        <v>2385.59</v>
      </c>
      <c r="F1727" s="1">
        <v>3.0</v>
      </c>
      <c r="G1727" s="1">
        <v>25.0</v>
      </c>
      <c r="H1727" s="1">
        <v>19.0</v>
      </c>
      <c r="I1727" s="1" t="s">
        <v>18</v>
      </c>
      <c r="J1727" s="1">
        <v>0.329</v>
      </c>
      <c r="K1727" s="1">
        <v>0.709</v>
      </c>
      <c r="L1727" s="6">
        <f>if(J1727&gt;QUARTILE!$B$3, "TOP", if(J1727&lt;QUARTILE!$B$4, "BOTTOM", 0))</f>
        <v>0</v>
      </c>
      <c r="M1727" s="6">
        <f t="shared" si="1"/>
        <v>1</v>
      </c>
      <c r="N1727" s="6" t="str">
        <f t="shared" si="2"/>
        <v>Millenial</v>
      </c>
      <c r="O1727" s="6" t="str">
        <f t="shared" si="3"/>
        <v>Low Income</v>
      </c>
    </row>
    <row r="1728" hidden="1">
      <c r="A1728" s="1">
        <v>101726.0</v>
      </c>
      <c r="B1728" s="1">
        <v>46.0</v>
      </c>
      <c r="C1728" s="1">
        <v>12000.0</v>
      </c>
      <c r="D1728" s="1" t="s">
        <v>25</v>
      </c>
      <c r="E1728" s="1">
        <v>1766.7</v>
      </c>
      <c r="F1728" s="1">
        <v>1.0</v>
      </c>
      <c r="G1728" s="1">
        <v>18.0</v>
      </c>
      <c r="H1728" s="1">
        <v>11.0</v>
      </c>
      <c r="I1728" s="1" t="s">
        <v>22</v>
      </c>
      <c r="J1728" s="1">
        <v>0.7</v>
      </c>
      <c r="K1728" s="1">
        <v>0.422</v>
      </c>
      <c r="L1728" s="6">
        <f>if(J1728&gt;QUARTILE!$B$3, "TOP", if(J1728&lt;QUARTILE!$B$4, "BOTTOM", 0))</f>
        <v>0</v>
      </c>
      <c r="M1728" s="6">
        <f t="shared" si="1"/>
        <v>2</v>
      </c>
      <c r="N1728" s="6" t="str">
        <f t="shared" si="2"/>
        <v>Gen X</v>
      </c>
      <c r="O1728" s="6" t="str">
        <f t="shared" si="3"/>
        <v>Low Income</v>
      </c>
    </row>
    <row r="1729" hidden="1">
      <c r="A1729" s="1">
        <v>101727.0</v>
      </c>
      <c r="B1729" s="1">
        <v>25.0</v>
      </c>
      <c r="C1729" s="1">
        <v>43000.0</v>
      </c>
      <c r="D1729" s="1" t="s">
        <v>25</v>
      </c>
      <c r="E1729" s="1">
        <v>905.06</v>
      </c>
      <c r="F1729" s="1">
        <v>1.0</v>
      </c>
      <c r="G1729" s="1">
        <v>19.0</v>
      </c>
      <c r="H1729" s="1">
        <v>13.0</v>
      </c>
      <c r="I1729" s="1" t="s">
        <v>22</v>
      </c>
      <c r="J1729" s="1">
        <v>0.574</v>
      </c>
      <c r="K1729" s="1">
        <v>0.633</v>
      </c>
      <c r="L1729" s="6">
        <f>if(J1729&gt;QUARTILE!$B$3, "TOP", if(J1729&lt;QUARTILE!$B$4, "BOTTOM", 0))</f>
        <v>0</v>
      </c>
      <c r="M1729" s="6">
        <f t="shared" si="1"/>
        <v>2</v>
      </c>
      <c r="N1729" s="6" t="str">
        <f t="shared" si="2"/>
        <v>Millenial</v>
      </c>
      <c r="O1729" s="6" t="str">
        <f t="shared" si="3"/>
        <v>Low Income</v>
      </c>
    </row>
    <row r="1730" hidden="1">
      <c r="A1730" s="1">
        <v>101728.0</v>
      </c>
      <c r="B1730" s="1">
        <v>18.0</v>
      </c>
      <c r="C1730" s="1">
        <v>21000.0</v>
      </c>
      <c r="D1730" s="1" t="s">
        <v>21</v>
      </c>
      <c r="E1730" s="1">
        <v>15350.0</v>
      </c>
      <c r="F1730" s="1">
        <v>5.0</v>
      </c>
      <c r="G1730" s="1">
        <v>22.0</v>
      </c>
      <c r="H1730" s="1">
        <v>14.0</v>
      </c>
      <c r="I1730" s="1" t="s">
        <v>22</v>
      </c>
      <c r="J1730" s="1">
        <v>0.712</v>
      </c>
      <c r="K1730" s="1">
        <v>0.382</v>
      </c>
      <c r="L1730" s="6">
        <f>if(J1730&gt;QUARTILE!$B$3, "TOP", if(J1730&lt;QUARTILE!$B$4, "BOTTOM", 0))</f>
        <v>0</v>
      </c>
      <c r="M1730" s="6">
        <f t="shared" si="1"/>
        <v>2</v>
      </c>
      <c r="N1730" s="6" t="str">
        <f t="shared" si="2"/>
        <v>Millenial</v>
      </c>
      <c r="O1730" s="6" t="str">
        <f t="shared" si="3"/>
        <v>Low Income</v>
      </c>
    </row>
    <row r="1731" hidden="1">
      <c r="A1731" s="1">
        <v>101729.0</v>
      </c>
      <c r="B1731" s="1">
        <v>74.0</v>
      </c>
      <c r="C1731" s="1">
        <v>21000.0</v>
      </c>
      <c r="D1731" s="1" t="s">
        <v>25</v>
      </c>
      <c r="E1731" s="1">
        <v>24499.28</v>
      </c>
      <c r="F1731" s="1">
        <v>4.0</v>
      </c>
      <c r="G1731" s="1">
        <v>24.0</v>
      </c>
      <c r="H1731" s="1">
        <v>5.0</v>
      </c>
      <c r="I1731" s="1" t="s">
        <v>22</v>
      </c>
      <c r="J1731" s="1">
        <v>0.081</v>
      </c>
      <c r="K1731" s="1">
        <v>0.794</v>
      </c>
      <c r="L1731" s="6" t="str">
        <f>if(J1731&gt;QUARTILE!$B$3, "TOP", if(J1731&lt;QUARTILE!$B$4, "BOTTOM", 0))</f>
        <v>BOTTOM</v>
      </c>
      <c r="M1731" s="6">
        <f t="shared" si="1"/>
        <v>2</v>
      </c>
      <c r="N1731" s="6" t="str">
        <f t="shared" si="2"/>
        <v>Baby Boomer</v>
      </c>
      <c r="O1731" s="6" t="str">
        <f t="shared" si="3"/>
        <v>Low Income</v>
      </c>
    </row>
    <row r="1732" hidden="1">
      <c r="A1732" s="1">
        <v>101730.0</v>
      </c>
      <c r="B1732" s="1">
        <v>72.0</v>
      </c>
      <c r="C1732" s="1">
        <v>37000.0</v>
      </c>
      <c r="D1732" s="1" t="s">
        <v>30</v>
      </c>
      <c r="E1732" s="1">
        <v>2797.23</v>
      </c>
      <c r="F1732" s="1">
        <v>5.0</v>
      </c>
      <c r="G1732" s="1">
        <v>24.0</v>
      </c>
      <c r="H1732" s="1">
        <v>7.0</v>
      </c>
      <c r="I1732" s="1" t="s">
        <v>22</v>
      </c>
      <c r="J1732" s="1">
        <v>0.81</v>
      </c>
      <c r="K1732" s="1">
        <v>0.523</v>
      </c>
      <c r="L1732" s="6">
        <f>if(J1732&gt;QUARTILE!$B$3, "TOP", if(J1732&lt;QUARTILE!$B$4, "BOTTOM", 0))</f>
        <v>0</v>
      </c>
      <c r="M1732" s="6">
        <f t="shared" si="1"/>
        <v>2</v>
      </c>
      <c r="N1732" s="6" t="str">
        <f t="shared" si="2"/>
        <v>Baby Boomer</v>
      </c>
      <c r="O1732" s="6" t="str">
        <f t="shared" si="3"/>
        <v>Low Income</v>
      </c>
    </row>
    <row r="1733" hidden="1">
      <c r="A1733" s="1">
        <v>101731.0</v>
      </c>
      <c r="B1733" s="1">
        <v>20.0</v>
      </c>
      <c r="C1733" s="1">
        <v>40000.0</v>
      </c>
      <c r="D1733" s="1" t="s">
        <v>23</v>
      </c>
      <c r="E1733" s="1">
        <v>20374.53</v>
      </c>
      <c r="F1733" s="1">
        <v>4.0</v>
      </c>
      <c r="G1733" s="1">
        <v>25.0</v>
      </c>
      <c r="H1733" s="1">
        <v>17.0</v>
      </c>
      <c r="I1733" s="1" t="s">
        <v>18</v>
      </c>
      <c r="J1733" s="1">
        <v>1.0</v>
      </c>
      <c r="K1733" s="1">
        <v>0.583</v>
      </c>
      <c r="L1733" s="6" t="str">
        <f>if(J1733&gt;QUARTILE!$B$3, "TOP", if(J1733&lt;QUARTILE!$B$4, "BOTTOM", 0))</f>
        <v>TOP</v>
      </c>
      <c r="M1733" s="6">
        <f t="shared" si="1"/>
        <v>1</v>
      </c>
      <c r="N1733" s="6" t="str">
        <f t="shared" si="2"/>
        <v>Millenial</v>
      </c>
      <c r="O1733" s="6" t="str">
        <f t="shared" si="3"/>
        <v>Low Income</v>
      </c>
    </row>
    <row r="1734" hidden="1">
      <c r="A1734" s="1">
        <v>101732.0</v>
      </c>
      <c r="B1734" s="1">
        <v>41.0</v>
      </c>
      <c r="C1734" s="1">
        <v>35000.0</v>
      </c>
      <c r="D1734" s="1" t="s">
        <v>23</v>
      </c>
      <c r="E1734" s="1">
        <v>12961.48</v>
      </c>
      <c r="F1734" s="1">
        <v>4.0</v>
      </c>
      <c r="G1734" s="1">
        <v>20.0</v>
      </c>
      <c r="H1734" s="1">
        <v>8.0</v>
      </c>
      <c r="I1734" s="1" t="s">
        <v>22</v>
      </c>
      <c r="J1734" s="1">
        <v>0.097</v>
      </c>
      <c r="K1734" s="1">
        <v>0.939</v>
      </c>
      <c r="L1734" s="6" t="str">
        <f>if(J1734&gt;QUARTILE!$B$3, "TOP", if(J1734&lt;QUARTILE!$B$4, "BOTTOM", 0))</f>
        <v>BOTTOM</v>
      </c>
      <c r="M1734" s="6">
        <f t="shared" si="1"/>
        <v>2</v>
      </c>
      <c r="N1734" s="6" t="str">
        <f t="shared" si="2"/>
        <v>Gen X</v>
      </c>
      <c r="O1734" s="6" t="str">
        <f t="shared" si="3"/>
        <v>Low Income</v>
      </c>
    </row>
    <row r="1735" hidden="1">
      <c r="A1735" s="1">
        <v>101733.0</v>
      </c>
      <c r="B1735" s="1">
        <v>40.0</v>
      </c>
      <c r="C1735" s="1">
        <v>13000.0</v>
      </c>
      <c r="D1735" s="1" t="s">
        <v>27</v>
      </c>
      <c r="E1735" s="1">
        <v>87393.27</v>
      </c>
      <c r="F1735" s="1">
        <v>5.0</v>
      </c>
      <c r="G1735" s="1">
        <v>20.0</v>
      </c>
      <c r="H1735" s="1">
        <v>9.0</v>
      </c>
      <c r="I1735" s="1" t="s">
        <v>18</v>
      </c>
      <c r="J1735" s="1">
        <v>0.595</v>
      </c>
      <c r="K1735" s="1">
        <v>0.62</v>
      </c>
      <c r="L1735" s="6">
        <f>if(J1735&gt;QUARTILE!$B$3, "TOP", if(J1735&lt;QUARTILE!$B$4, "BOTTOM", 0))</f>
        <v>0</v>
      </c>
      <c r="M1735" s="6">
        <f t="shared" si="1"/>
        <v>1</v>
      </c>
      <c r="N1735" s="6" t="str">
        <f t="shared" si="2"/>
        <v>Gen X</v>
      </c>
      <c r="O1735" s="6" t="str">
        <f t="shared" si="3"/>
        <v>Low Income</v>
      </c>
    </row>
    <row r="1736" hidden="1">
      <c r="A1736" s="1">
        <v>101734.0</v>
      </c>
      <c r="B1736" s="1">
        <v>76.0</v>
      </c>
      <c r="C1736" s="1">
        <v>35000.0</v>
      </c>
      <c r="D1736" s="1" t="s">
        <v>21</v>
      </c>
      <c r="E1736" s="1">
        <v>25279.67</v>
      </c>
      <c r="F1736" s="1">
        <v>3.0</v>
      </c>
      <c r="G1736" s="1">
        <v>15.0</v>
      </c>
      <c r="H1736" s="1">
        <v>1.0</v>
      </c>
      <c r="I1736" s="1" t="s">
        <v>22</v>
      </c>
      <c r="J1736" s="1">
        <v>0.74</v>
      </c>
      <c r="K1736" s="1">
        <v>0.286</v>
      </c>
      <c r="L1736" s="6">
        <f>if(J1736&gt;QUARTILE!$B$3, "TOP", if(J1736&lt;QUARTILE!$B$4, "BOTTOM", 0))</f>
        <v>0</v>
      </c>
      <c r="M1736" s="6">
        <f t="shared" si="1"/>
        <v>2</v>
      </c>
      <c r="N1736" s="6" t="str">
        <f t="shared" si="2"/>
        <v>Baby Boomer</v>
      </c>
      <c r="O1736" s="6" t="str">
        <f t="shared" si="3"/>
        <v>Low Income</v>
      </c>
    </row>
    <row r="1737" hidden="1">
      <c r="A1737" s="1">
        <v>101735.0</v>
      </c>
      <c r="B1737" s="1">
        <v>80.0</v>
      </c>
      <c r="C1737" s="1">
        <v>14000.0</v>
      </c>
      <c r="D1737" s="1" t="s">
        <v>23</v>
      </c>
      <c r="E1737" s="1">
        <v>21428.12</v>
      </c>
      <c r="F1737" s="1">
        <v>2.0</v>
      </c>
      <c r="G1737" s="1">
        <v>19.0</v>
      </c>
      <c r="H1737" s="1">
        <v>9.0</v>
      </c>
      <c r="I1737" s="1" t="s">
        <v>22</v>
      </c>
      <c r="J1737" s="1">
        <v>0.526</v>
      </c>
      <c r="K1737" s="1">
        <v>0.773</v>
      </c>
      <c r="L1737" s="6">
        <f>if(J1737&gt;QUARTILE!$B$3, "TOP", if(J1737&lt;QUARTILE!$B$4, "BOTTOM", 0))</f>
        <v>0</v>
      </c>
      <c r="M1737" s="6">
        <f t="shared" si="1"/>
        <v>2</v>
      </c>
      <c r="N1737" s="6" t="str">
        <f t="shared" si="2"/>
        <v>Silent</v>
      </c>
      <c r="O1737" s="6" t="str">
        <f t="shared" si="3"/>
        <v>Low Income</v>
      </c>
    </row>
    <row r="1738" hidden="1">
      <c r="A1738" s="1">
        <v>101736.0</v>
      </c>
      <c r="B1738" s="1">
        <v>78.0</v>
      </c>
      <c r="C1738" s="1">
        <v>35000.0</v>
      </c>
      <c r="D1738" s="1" t="s">
        <v>24</v>
      </c>
      <c r="E1738" s="1">
        <v>16900.33</v>
      </c>
      <c r="F1738" s="1">
        <v>4.0</v>
      </c>
      <c r="G1738" s="1">
        <v>16.0</v>
      </c>
      <c r="H1738" s="1">
        <v>8.0</v>
      </c>
      <c r="I1738" s="1" t="s">
        <v>22</v>
      </c>
      <c r="J1738" s="1">
        <v>0.593</v>
      </c>
      <c r="K1738" s="1">
        <v>0.878</v>
      </c>
      <c r="L1738" s="6">
        <f>if(J1738&gt;QUARTILE!$B$3, "TOP", if(J1738&lt;QUARTILE!$B$4, "BOTTOM", 0))</f>
        <v>0</v>
      </c>
      <c r="M1738" s="6">
        <f t="shared" si="1"/>
        <v>2</v>
      </c>
      <c r="N1738" s="6" t="str">
        <f t="shared" si="2"/>
        <v>Baby Boomer</v>
      </c>
      <c r="O1738" s="6" t="str">
        <f t="shared" si="3"/>
        <v>Low Income</v>
      </c>
    </row>
    <row r="1739" hidden="1">
      <c r="A1739" s="1">
        <v>101737.0</v>
      </c>
      <c r="B1739" s="1">
        <v>25.0</v>
      </c>
      <c r="C1739" s="1">
        <v>9000.0</v>
      </c>
      <c r="D1739" s="1" t="s">
        <v>27</v>
      </c>
      <c r="E1739" s="1">
        <v>100000.0</v>
      </c>
      <c r="F1739" s="1">
        <v>1.0</v>
      </c>
      <c r="G1739" s="1">
        <v>22.0</v>
      </c>
      <c r="H1739" s="1">
        <v>9.0</v>
      </c>
      <c r="I1739" s="1" t="s">
        <v>18</v>
      </c>
      <c r="J1739" s="1">
        <v>1.0</v>
      </c>
      <c r="K1739" s="1">
        <v>0.195</v>
      </c>
      <c r="L1739" s="6" t="str">
        <f>if(J1739&gt;QUARTILE!$B$3, "TOP", if(J1739&lt;QUARTILE!$B$4, "BOTTOM", 0))</f>
        <v>TOP</v>
      </c>
      <c r="M1739" s="6">
        <f t="shared" si="1"/>
        <v>1</v>
      </c>
      <c r="N1739" s="6" t="str">
        <f t="shared" si="2"/>
        <v>Millenial</v>
      </c>
      <c r="O1739" s="6" t="str">
        <f t="shared" si="3"/>
        <v>Low Income</v>
      </c>
    </row>
    <row r="1740" hidden="1">
      <c r="A1740" s="1">
        <v>101738.0</v>
      </c>
      <c r="B1740" s="1">
        <v>71.0</v>
      </c>
      <c r="C1740" s="1">
        <v>21000.0</v>
      </c>
      <c r="D1740" s="1" t="s">
        <v>17</v>
      </c>
      <c r="E1740" s="1">
        <v>78704.98</v>
      </c>
      <c r="F1740" s="1">
        <v>5.0</v>
      </c>
      <c r="G1740" s="1">
        <v>21.0</v>
      </c>
      <c r="H1740" s="1">
        <v>7.0</v>
      </c>
      <c r="I1740" s="1" t="s">
        <v>18</v>
      </c>
      <c r="J1740" s="1">
        <v>0.64</v>
      </c>
      <c r="K1740" s="1">
        <v>0.667</v>
      </c>
      <c r="L1740" s="6">
        <f>if(J1740&gt;QUARTILE!$B$3, "TOP", if(J1740&lt;QUARTILE!$B$4, "BOTTOM", 0))</f>
        <v>0</v>
      </c>
      <c r="M1740" s="6">
        <f t="shared" si="1"/>
        <v>1</v>
      </c>
      <c r="N1740" s="6" t="str">
        <f t="shared" si="2"/>
        <v>Baby Boomer</v>
      </c>
      <c r="O1740" s="6" t="str">
        <f t="shared" si="3"/>
        <v>Low Income</v>
      </c>
    </row>
    <row r="1741" hidden="1">
      <c r="A1741" s="1">
        <v>101739.0</v>
      </c>
      <c r="B1741" s="1">
        <v>74.0</v>
      </c>
      <c r="C1741" s="1">
        <v>13000.0</v>
      </c>
      <c r="D1741" s="1" t="s">
        <v>25</v>
      </c>
      <c r="E1741" s="1">
        <v>15448.79</v>
      </c>
      <c r="F1741" s="1">
        <v>3.0</v>
      </c>
      <c r="G1741" s="1">
        <v>20.0</v>
      </c>
      <c r="H1741" s="1">
        <v>7.0</v>
      </c>
      <c r="I1741" s="1" t="s">
        <v>22</v>
      </c>
      <c r="J1741" s="1">
        <v>0.287</v>
      </c>
      <c r="K1741" s="1">
        <v>0.238</v>
      </c>
      <c r="L1741" s="6" t="str">
        <f>if(J1741&gt;QUARTILE!$B$3, "TOP", if(J1741&lt;QUARTILE!$B$4, "BOTTOM", 0))</f>
        <v>BOTTOM</v>
      </c>
      <c r="M1741" s="6">
        <f t="shared" si="1"/>
        <v>2</v>
      </c>
      <c r="N1741" s="6" t="str">
        <f t="shared" si="2"/>
        <v>Baby Boomer</v>
      </c>
      <c r="O1741" s="6" t="str">
        <f t="shared" si="3"/>
        <v>Low Income</v>
      </c>
    </row>
    <row r="1742" hidden="1">
      <c r="A1742" s="1">
        <v>101740.0</v>
      </c>
      <c r="B1742" s="1">
        <v>64.0</v>
      </c>
      <c r="C1742" s="1">
        <v>37000.0</v>
      </c>
      <c r="D1742" s="1" t="s">
        <v>23</v>
      </c>
      <c r="E1742" s="1">
        <v>12146.12</v>
      </c>
      <c r="F1742" s="1">
        <v>4.0</v>
      </c>
      <c r="G1742" s="1">
        <v>24.0</v>
      </c>
      <c r="H1742" s="1">
        <v>4.0</v>
      </c>
      <c r="I1742" s="1" t="s">
        <v>22</v>
      </c>
      <c r="J1742" s="1">
        <v>0.789</v>
      </c>
      <c r="K1742" s="1">
        <v>0.384</v>
      </c>
      <c r="L1742" s="6">
        <f>if(J1742&gt;QUARTILE!$B$3, "TOP", if(J1742&lt;QUARTILE!$B$4, "BOTTOM", 0))</f>
        <v>0</v>
      </c>
      <c r="M1742" s="6">
        <f t="shared" si="1"/>
        <v>2</v>
      </c>
      <c r="N1742" s="6" t="str">
        <f t="shared" si="2"/>
        <v>Baby Boomer</v>
      </c>
      <c r="O1742" s="6" t="str">
        <f t="shared" si="3"/>
        <v>Low Income</v>
      </c>
    </row>
    <row r="1743" hidden="1">
      <c r="A1743" s="1">
        <v>101741.0</v>
      </c>
      <c r="B1743" s="1">
        <v>54.0</v>
      </c>
      <c r="C1743" s="1">
        <v>43000.0</v>
      </c>
      <c r="D1743" s="1" t="s">
        <v>21</v>
      </c>
      <c r="E1743" s="1">
        <v>12402.21</v>
      </c>
      <c r="F1743" s="1">
        <v>3.0</v>
      </c>
      <c r="G1743" s="1">
        <v>20.0</v>
      </c>
      <c r="H1743" s="1">
        <v>6.0</v>
      </c>
      <c r="I1743" s="1" t="s">
        <v>22</v>
      </c>
      <c r="J1743" s="1">
        <v>0.375</v>
      </c>
      <c r="K1743" s="1">
        <v>0.69</v>
      </c>
      <c r="L1743" s="6">
        <f>if(J1743&gt;QUARTILE!$B$3, "TOP", if(J1743&lt;QUARTILE!$B$4, "BOTTOM", 0))</f>
        <v>0</v>
      </c>
      <c r="M1743" s="6">
        <f t="shared" si="1"/>
        <v>2</v>
      </c>
      <c r="N1743" s="6" t="str">
        <f t="shared" si="2"/>
        <v>Gen X</v>
      </c>
      <c r="O1743" s="6" t="str">
        <f t="shared" si="3"/>
        <v>Low Income</v>
      </c>
    </row>
    <row r="1744" hidden="1">
      <c r="A1744" s="1">
        <v>101742.0</v>
      </c>
      <c r="B1744" s="1">
        <v>20.0</v>
      </c>
      <c r="C1744" s="1">
        <v>25000.0</v>
      </c>
      <c r="D1744" s="1" t="s">
        <v>24</v>
      </c>
      <c r="E1744" s="1">
        <v>11184.3</v>
      </c>
      <c r="F1744" s="1">
        <v>5.0</v>
      </c>
      <c r="G1744" s="1">
        <v>12.0</v>
      </c>
      <c r="H1744" s="1">
        <v>16.0</v>
      </c>
      <c r="I1744" s="1" t="s">
        <v>22</v>
      </c>
      <c r="J1744" s="1">
        <v>0.285</v>
      </c>
      <c r="K1744" s="1">
        <v>0.194</v>
      </c>
      <c r="L1744" s="6" t="str">
        <f>if(J1744&gt;QUARTILE!$B$3, "TOP", if(J1744&lt;QUARTILE!$B$4, "BOTTOM", 0))</f>
        <v>BOTTOM</v>
      </c>
      <c r="M1744" s="6">
        <f t="shared" si="1"/>
        <v>2</v>
      </c>
      <c r="N1744" s="6" t="str">
        <f t="shared" si="2"/>
        <v>Millenial</v>
      </c>
      <c r="O1744" s="6" t="str">
        <f t="shared" si="3"/>
        <v>Low Income</v>
      </c>
    </row>
    <row r="1745" hidden="1">
      <c r="A1745" s="1">
        <v>101743.0</v>
      </c>
      <c r="B1745" s="1">
        <v>68.0</v>
      </c>
      <c r="C1745" s="1">
        <v>24000.0</v>
      </c>
      <c r="D1745" s="1" t="s">
        <v>25</v>
      </c>
      <c r="E1745" s="1">
        <v>15160.04</v>
      </c>
      <c r="F1745" s="1">
        <v>1.0</v>
      </c>
      <c r="G1745" s="1">
        <v>14.0</v>
      </c>
      <c r="H1745" s="1">
        <v>6.0</v>
      </c>
      <c r="I1745" s="1" t="s">
        <v>22</v>
      </c>
      <c r="J1745" s="1">
        <v>0.298</v>
      </c>
      <c r="K1745" s="1">
        <v>0.187</v>
      </c>
      <c r="L1745" s="6" t="str">
        <f>if(J1745&gt;QUARTILE!$B$3, "TOP", if(J1745&lt;QUARTILE!$B$4, "BOTTOM", 0))</f>
        <v>BOTTOM</v>
      </c>
      <c r="M1745" s="6">
        <f t="shared" si="1"/>
        <v>2</v>
      </c>
      <c r="N1745" s="6" t="str">
        <f t="shared" si="2"/>
        <v>Baby Boomer</v>
      </c>
      <c r="O1745" s="6" t="str">
        <f t="shared" si="3"/>
        <v>Low Income</v>
      </c>
    </row>
    <row r="1746" hidden="1">
      <c r="A1746" s="1">
        <v>101744.0</v>
      </c>
      <c r="B1746" s="1">
        <v>50.0</v>
      </c>
      <c r="C1746" s="1">
        <v>34000.0</v>
      </c>
      <c r="D1746" s="1" t="s">
        <v>23</v>
      </c>
      <c r="E1746" s="1">
        <v>6392.66</v>
      </c>
      <c r="F1746" s="1">
        <v>4.0</v>
      </c>
      <c r="G1746" s="1">
        <v>19.0</v>
      </c>
      <c r="H1746" s="1">
        <v>3.0</v>
      </c>
      <c r="I1746" s="1" t="s">
        <v>22</v>
      </c>
      <c r="J1746" s="1">
        <v>0.129</v>
      </c>
      <c r="K1746" s="1">
        <v>0.413</v>
      </c>
      <c r="L1746" s="6" t="str">
        <f>if(J1746&gt;QUARTILE!$B$3, "TOP", if(J1746&lt;QUARTILE!$B$4, "BOTTOM", 0))</f>
        <v>BOTTOM</v>
      </c>
      <c r="M1746" s="6">
        <f t="shared" si="1"/>
        <v>2</v>
      </c>
      <c r="N1746" s="6" t="str">
        <f t="shared" si="2"/>
        <v>Gen X</v>
      </c>
      <c r="O1746" s="6" t="str">
        <f t="shared" si="3"/>
        <v>Low Income</v>
      </c>
    </row>
    <row r="1747" hidden="1">
      <c r="A1747" s="1">
        <v>101745.0</v>
      </c>
      <c r="B1747" s="1">
        <v>45.0</v>
      </c>
      <c r="C1747" s="1">
        <v>43000.0</v>
      </c>
      <c r="D1747" s="1" t="s">
        <v>23</v>
      </c>
      <c r="E1747" s="1">
        <v>52288.13</v>
      </c>
      <c r="F1747" s="1">
        <v>4.0</v>
      </c>
      <c r="G1747" s="1">
        <v>20.0</v>
      </c>
      <c r="H1747" s="1">
        <v>11.0</v>
      </c>
      <c r="I1747" s="1" t="s">
        <v>18</v>
      </c>
      <c r="J1747" s="1">
        <v>1.0</v>
      </c>
      <c r="K1747" s="1">
        <v>0.633</v>
      </c>
      <c r="L1747" s="6" t="str">
        <f>if(J1747&gt;QUARTILE!$B$3, "TOP", if(J1747&lt;QUARTILE!$B$4, "BOTTOM", 0))</f>
        <v>TOP</v>
      </c>
      <c r="M1747" s="6">
        <f t="shared" si="1"/>
        <v>1</v>
      </c>
      <c r="N1747" s="6" t="str">
        <f t="shared" si="2"/>
        <v>Gen X</v>
      </c>
      <c r="O1747" s="6" t="str">
        <f t="shared" si="3"/>
        <v>Low Income</v>
      </c>
    </row>
    <row r="1748" hidden="1">
      <c r="A1748" s="1">
        <v>101746.0</v>
      </c>
      <c r="B1748" s="1">
        <v>64.0</v>
      </c>
      <c r="C1748" s="1">
        <v>23000.0</v>
      </c>
      <c r="D1748" s="1" t="s">
        <v>25</v>
      </c>
      <c r="E1748" s="1">
        <v>13475.92</v>
      </c>
      <c r="F1748" s="1">
        <v>3.0</v>
      </c>
      <c r="G1748" s="1">
        <v>17.0</v>
      </c>
      <c r="H1748" s="1">
        <v>6.0</v>
      </c>
      <c r="I1748" s="1" t="s">
        <v>22</v>
      </c>
      <c r="J1748" s="1">
        <v>0.613</v>
      </c>
      <c r="K1748" s="1">
        <v>0.596</v>
      </c>
      <c r="L1748" s="6">
        <f>if(J1748&gt;QUARTILE!$B$3, "TOP", if(J1748&lt;QUARTILE!$B$4, "BOTTOM", 0))</f>
        <v>0</v>
      </c>
      <c r="M1748" s="6">
        <f t="shared" si="1"/>
        <v>2</v>
      </c>
      <c r="N1748" s="6" t="str">
        <f t="shared" si="2"/>
        <v>Baby Boomer</v>
      </c>
      <c r="O1748" s="6" t="str">
        <f t="shared" si="3"/>
        <v>Low Income</v>
      </c>
    </row>
    <row r="1749" hidden="1">
      <c r="A1749" s="1">
        <v>101747.0</v>
      </c>
      <c r="B1749" s="1">
        <v>25.0</v>
      </c>
      <c r="C1749" s="1">
        <v>16000.0</v>
      </c>
      <c r="D1749" s="1" t="s">
        <v>23</v>
      </c>
      <c r="E1749" s="1">
        <v>36904.19</v>
      </c>
      <c r="F1749" s="1">
        <v>5.0</v>
      </c>
      <c r="G1749" s="1">
        <v>20.0</v>
      </c>
      <c r="H1749" s="1">
        <v>9.0</v>
      </c>
      <c r="I1749" s="1" t="s">
        <v>18</v>
      </c>
      <c r="J1749" s="1">
        <v>1.0</v>
      </c>
      <c r="K1749" s="1">
        <v>0.551</v>
      </c>
      <c r="L1749" s="6" t="str">
        <f>if(J1749&gt;QUARTILE!$B$3, "TOP", if(J1749&lt;QUARTILE!$B$4, "BOTTOM", 0))</f>
        <v>TOP</v>
      </c>
      <c r="M1749" s="6">
        <f t="shared" si="1"/>
        <v>1</v>
      </c>
      <c r="N1749" s="6" t="str">
        <f t="shared" si="2"/>
        <v>Millenial</v>
      </c>
      <c r="O1749" s="6" t="str">
        <f t="shared" si="3"/>
        <v>Low Income</v>
      </c>
    </row>
    <row r="1750" hidden="1">
      <c r="A1750" s="1">
        <v>101748.0</v>
      </c>
      <c r="B1750" s="1">
        <v>51.0</v>
      </c>
      <c r="C1750" s="1">
        <v>32000.0</v>
      </c>
      <c r="D1750" s="1" t="s">
        <v>25</v>
      </c>
      <c r="E1750" s="1">
        <v>12898.71</v>
      </c>
      <c r="F1750" s="1">
        <v>2.0</v>
      </c>
      <c r="G1750" s="1">
        <v>19.0</v>
      </c>
      <c r="H1750" s="1">
        <v>9.0</v>
      </c>
      <c r="I1750" s="1" t="s">
        <v>22</v>
      </c>
      <c r="J1750" s="1">
        <v>0.912</v>
      </c>
      <c r="K1750" s="1">
        <v>0.689</v>
      </c>
      <c r="L1750" s="6" t="str">
        <f>if(J1750&gt;QUARTILE!$B$3, "TOP", if(J1750&lt;QUARTILE!$B$4, "BOTTOM", 0))</f>
        <v>TOP</v>
      </c>
      <c r="M1750" s="6">
        <f t="shared" si="1"/>
        <v>2</v>
      </c>
      <c r="N1750" s="6" t="str">
        <f t="shared" si="2"/>
        <v>Gen X</v>
      </c>
      <c r="O1750" s="6" t="str">
        <f t="shared" si="3"/>
        <v>Low Income</v>
      </c>
    </row>
    <row r="1751" hidden="1">
      <c r="A1751" s="1">
        <v>101749.0</v>
      </c>
      <c r="B1751" s="1">
        <v>52.0</v>
      </c>
      <c r="C1751" s="1">
        <v>7000.0</v>
      </c>
      <c r="D1751" s="1" t="s">
        <v>23</v>
      </c>
      <c r="E1751" s="1">
        <v>25337.56</v>
      </c>
      <c r="F1751" s="1">
        <v>4.0</v>
      </c>
      <c r="G1751" s="1">
        <v>22.0</v>
      </c>
      <c r="H1751" s="1">
        <v>3.0</v>
      </c>
      <c r="I1751" s="1" t="s">
        <v>22</v>
      </c>
      <c r="J1751" s="1">
        <v>0.08</v>
      </c>
      <c r="K1751" s="1">
        <v>0.494</v>
      </c>
      <c r="L1751" s="6" t="str">
        <f>if(J1751&gt;QUARTILE!$B$3, "TOP", if(J1751&lt;QUARTILE!$B$4, "BOTTOM", 0))</f>
        <v>BOTTOM</v>
      </c>
      <c r="M1751" s="6">
        <f t="shared" si="1"/>
        <v>2</v>
      </c>
      <c r="N1751" s="6" t="str">
        <f t="shared" si="2"/>
        <v>Gen X</v>
      </c>
      <c r="O1751" s="6" t="str">
        <f t="shared" si="3"/>
        <v>Low Income</v>
      </c>
    </row>
    <row r="1752" hidden="1">
      <c r="A1752" s="1">
        <v>101750.0</v>
      </c>
      <c r="B1752" s="1">
        <v>49.0</v>
      </c>
      <c r="C1752" s="1">
        <v>38000.0</v>
      </c>
      <c r="D1752" s="1" t="s">
        <v>27</v>
      </c>
      <c r="E1752" s="1">
        <v>8216.05</v>
      </c>
      <c r="F1752" s="1">
        <v>1.0</v>
      </c>
      <c r="G1752" s="1">
        <v>19.0</v>
      </c>
      <c r="H1752" s="1">
        <v>12.0</v>
      </c>
      <c r="I1752" s="1" t="s">
        <v>18</v>
      </c>
      <c r="J1752" s="1">
        <v>0.247</v>
      </c>
      <c r="K1752" s="1">
        <v>0.316</v>
      </c>
      <c r="L1752" s="6" t="str">
        <f>if(J1752&gt;QUARTILE!$B$3, "TOP", if(J1752&lt;QUARTILE!$B$4, "BOTTOM", 0))</f>
        <v>BOTTOM</v>
      </c>
      <c r="M1752" s="6">
        <f t="shared" si="1"/>
        <v>1</v>
      </c>
      <c r="N1752" s="6" t="str">
        <f t="shared" si="2"/>
        <v>Gen X</v>
      </c>
      <c r="O1752" s="6" t="str">
        <f t="shared" si="3"/>
        <v>Low Income</v>
      </c>
    </row>
    <row r="1753" hidden="1">
      <c r="A1753" s="1">
        <v>101751.0</v>
      </c>
      <c r="B1753" s="1">
        <v>41.0</v>
      </c>
      <c r="C1753" s="1">
        <v>14000.0</v>
      </c>
      <c r="D1753" s="1" t="s">
        <v>23</v>
      </c>
      <c r="E1753" s="1">
        <v>19606.29</v>
      </c>
      <c r="F1753" s="1">
        <v>4.0</v>
      </c>
      <c r="G1753" s="1">
        <v>25.0</v>
      </c>
      <c r="H1753" s="1">
        <v>6.0</v>
      </c>
      <c r="I1753" s="1" t="s">
        <v>22</v>
      </c>
      <c r="J1753" s="1">
        <v>0.365</v>
      </c>
      <c r="K1753" s="1">
        <v>0.372</v>
      </c>
      <c r="L1753" s="6">
        <f>if(J1753&gt;QUARTILE!$B$3, "TOP", if(J1753&lt;QUARTILE!$B$4, "BOTTOM", 0))</f>
        <v>0</v>
      </c>
      <c r="M1753" s="6">
        <f t="shared" si="1"/>
        <v>2</v>
      </c>
      <c r="N1753" s="6" t="str">
        <f t="shared" si="2"/>
        <v>Gen X</v>
      </c>
      <c r="O1753" s="6" t="str">
        <f t="shared" si="3"/>
        <v>Low Income</v>
      </c>
    </row>
    <row r="1754" hidden="1">
      <c r="A1754" s="1">
        <v>101752.0</v>
      </c>
      <c r="B1754" s="1">
        <v>31.0</v>
      </c>
      <c r="C1754" s="1">
        <v>19000.0</v>
      </c>
      <c r="D1754" s="1" t="s">
        <v>25</v>
      </c>
      <c r="E1754" s="1">
        <v>13797.91</v>
      </c>
      <c r="F1754" s="1">
        <v>4.0</v>
      </c>
      <c r="G1754" s="1">
        <v>22.0</v>
      </c>
      <c r="H1754" s="1">
        <v>11.0</v>
      </c>
      <c r="I1754" s="1" t="s">
        <v>18</v>
      </c>
      <c r="J1754" s="1">
        <v>0.54</v>
      </c>
      <c r="K1754" s="1">
        <v>0.331</v>
      </c>
      <c r="L1754" s="6">
        <f>if(J1754&gt;QUARTILE!$B$3, "TOP", if(J1754&lt;QUARTILE!$B$4, "BOTTOM", 0))</f>
        <v>0</v>
      </c>
      <c r="M1754" s="6">
        <f t="shared" si="1"/>
        <v>1</v>
      </c>
      <c r="N1754" s="6" t="str">
        <f t="shared" si="2"/>
        <v>Gen X</v>
      </c>
      <c r="O1754" s="6" t="str">
        <f t="shared" si="3"/>
        <v>Low Income</v>
      </c>
    </row>
    <row r="1755" hidden="1">
      <c r="A1755" s="1">
        <v>101753.0</v>
      </c>
      <c r="B1755" s="1">
        <v>49.0</v>
      </c>
      <c r="C1755" s="1">
        <v>38000.0</v>
      </c>
      <c r="D1755" s="1" t="s">
        <v>25</v>
      </c>
      <c r="E1755" s="1">
        <v>9149.31</v>
      </c>
      <c r="F1755" s="1">
        <v>2.0</v>
      </c>
      <c r="G1755" s="1">
        <v>20.0</v>
      </c>
      <c r="H1755" s="1">
        <v>8.0</v>
      </c>
      <c r="I1755" s="1" t="s">
        <v>22</v>
      </c>
      <c r="J1755" s="1">
        <v>0.766</v>
      </c>
      <c r="K1755" s="1">
        <v>0.079</v>
      </c>
      <c r="L1755" s="6">
        <f>if(J1755&gt;QUARTILE!$B$3, "TOP", if(J1755&lt;QUARTILE!$B$4, "BOTTOM", 0))</f>
        <v>0</v>
      </c>
      <c r="M1755" s="6">
        <f t="shared" si="1"/>
        <v>2</v>
      </c>
      <c r="N1755" s="6" t="str">
        <f t="shared" si="2"/>
        <v>Gen X</v>
      </c>
      <c r="O1755" s="6" t="str">
        <f t="shared" si="3"/>
        <v>Low Income</v>
      </c>
    </row>
    <row r="1756" hidden="1">
      <c r="A1756" s="1">
        <v>101754.0</v>
      </c>
      <c r="B1756" s="1">
        <v>73.0</v>
      </c>
      <c r="C1756" s="1">
        <v>17000.0</v>
      </c>
      <c r="D1756" s="1" t="s">
        <v>27</v>
      </c>
      <c r="E1756" s="1">
        <v>42666.34</v>
      </c>
      <c r="F1756" s="1">
        <v>2.0</v>
      </c>
      <c r="G1756" s="1">
        <v>22.0</v>
      </c>
      <c r="H1756" s="1">
        <v>5.0</v>
      </c>
      <c r="I1756" s="1" t="s">
        <v>18</v>
      </c>
      <c r="J1756" s="1">
        <v>0.781</v>
      </c>
      <c r="K1756" s="1">
        <v>0.798</v>
      </c>
      <c r="L1756" s="6">
        <f>if(J1756&gt;QUARTILE!$B$3, "TOP", if(J1756&lt;QUARTILE!$B$4, "BOTTOM", 0))</f>
        <v>0</v>
      </c>
      <c r="M1756" s="6">
        <f t="shared" si="1"/>
        <v>1</v>
      </c>
      <c r="N1756" s="6" t="str">
        <f t="shared" si="2"/>
        <v>Baby Boomer</v>
      </c>
      <c r="O1756" s="6" t="str">
        <f t="shared" si="3"/>
        <v>Low Income</v>
      </c>
    </row>
    <row r="1757" hidden="1">
      <c r="A1757" s="1">
        <v>101755.0</v>
      </c>
      <c r="B1757" s="1">
        <v>63.0</v>
      </c>
      <c r="C1757" s="1">
        <v>32000.0</v>
      </c>
      <c r="D1757" s="1" t="s">
        <v>25</v>
      </c>
      <c r="E1757" s="1">
        <v>2391.71</v>
      </c>
      <c r="F1757" s="1">
        <v>5.0</v>
      </c>
      <c r="G1757" s="1">
        <v>20.0</v>
      </c>
      <c r="H1757" s="1">
        <v>5.0</v>
      </c>
      <c r="I1757" s="1" t="s">
        <v>22</v>
      </c>
      <c r="J1757" s="1">
        <v>1.0</v>
      </c>
      <c r="K1757" s="1">
        <v>0.592</v>
      </c>
      <c r="L1757" s="6" t="str">
        <f>if(J1757&gt;QUARTILE!$B$3, "TOP", if(J1757&lt;QUARTILE!$B$4, "BOTTOM", 0))</f>
        <v>TOP</v>
      </c>
      <c r="M1757" s="6">
        <f t="shared" si="1"/>
        <v>2</v>
      </c>
      <c r="N1757" s="6" t="str">
        <f t="shared" si="2"/>
        <v>Baby Boomer</v>
      </c>
      <c r="O1757" s="6" t="str">
        <f t="shared" si="3"/>
        <v>Low Income</v>
      </c>
    </row>
    <row r="1758" hidden="1">
      <c r="A1758" s="1">
        <v>101756.0</v>
      </c>
      <c r="B1758" s="1">
        <v>60.0</v>
      </c>
      <c r="C1758" s="1">
        <v>44000.0</v>
      </c>
      <c r="D1758" s="1" t="s">
        <v>23</v>
      </c>
      <c r="E1758" s="1">
        <v>13346.59</v>
      </c>
      <c r="F1758" s="1">
        <v>4.0</v>
      </c>
      <c r="G1758" s="1">
        <v>13.0</v>
      </c>
      <c r="H1758" s="1">
        <v>6.0</v>
      </c>
      <c r="I1758" s="1" t="s">
        <v>22</v>
      </c>
      <c r="J1758" s="1">
        <v>0.973</v>
      </c>
      <c r="K1758" s="1">
        <v>0.807</v>
      </c>
      <c r="L1758" s="6" t="str">
        <f>if(J1758&gt;QUARTILE!$B$3, "TOP", if(J1758&lt;QUARTILE!$B$4, "BOTTOM", 0))</f>
        <v>TOP</v>
      </c>
      <c r="M1758" s="6">
        <f t="shared" si="1"/>
        <v>2</v>
      </c>
      <c r="N1758" s="6" t="str">
        <f t="shared" si="2"/>
        <v>Gen X</v>
      </c>
      <c r="O1758" s="6" t="str">
        <f t="shared" si="3"/>
        <v>Low Income</v>
      </c>
    </row>
    <row r="1759" hidden="1">
      <c r="A1759" s="1">
        <v>101757.0</v>
      </c>
      <c r="B1759" s="1">
        <v>33.0</v>
      </c>
      <c r="C1759" s="1">
        <v>24000.0</v>
      </c>
      <c r="D1759" s="1" t="s">
        <v>27</v>
      </c>
      <c r="E1759" s="1">
        <v>4322.59</v>
      </c>
      <c r="F1759" s="1">
        <v>4.0</v>
      </c>
      <c r="G1759" s="1">
        <v>22.0</v>
      </c>
      <c r="H1759" s="1">
        <v>12.0</v>
      </c>
      <c r="I1759" s="1" t="s">
        <v>18</v>
      </c>
      <c r="J1759" s="1">
        <v>0.186</v>
      </c>
      <c r="K1759" s="1">
        <v>0.726</v>
      </c>
      <c r="L1759" s="6" t="str">
        <f>if(J1759&gt;QUARTILE!$B$3, "TOP", if(J1759&lt;QUARTILE!$B$4, "BOTTOM", 0))</f>
        <v>BOTTOM</v>
      </c>
      <c r="M1759" s="6">
        <f t="shared" si="1"/>
        <v>1</v>
      </c>
      <c r="N1759" s="6" t="str">
        <f t="shared" si="2"/>
        <v>Gen X</v>
      </c>
      <c r="O1759" s="6" t="str">
        <f t="shared" si="3"/>
        <v>Low Income</v>
      </c>
    </row>
    <row r="1760" hidden="1">
      <c r="A1760" s="1">
        <v>101758.0</v>
      </c>
      <c r="B1760" s="1">
        <v>21.0</v>
      </c>
      <c r="C1760" s="1">
        <v>27000.0</v>
      </c>
      <c r="D1760" s="1" t="s">
        <v>17</v>
      </c>
      <c r="E1760" s="1">
        <v>39473.56</v>
      </c>
      <c r="F1760" s="1">
        <v>3.0</v>
      </c>
      <c r="G1760" s="1">
        <v>22.0</v>
      </c>
      <c r="H1760" s="1">
        <v>13.0</v>
      </c>
      <c r="I1760" s="1" t="s">
        <v>22</v>
      </c>
      <c r="J1760" s="1">
        <v>0.96</v>
      </c>
      <c r="K1760" s="1">
        <v>0.0</v>
      </c>
      <c r="L1760" s="6" t="str">
        <f>if(J1760&gt;QUARTILE!$B$3, "TOP", if(J1760&lt;QUARTILE!$B$4, "BOTTOM", 0))</f>
        <v>TOP</v>
      </c>
      <c r="M1760" s="6">
        <f t="shared" si="1"/>
        <v>2</v>
      </c>
      <c r="N1760" s="6" t="str">
        <f t="shared" si="2"/>
        <v>Millenial</v>
      </c>
      <c r="O1760" s="6" t="str">
        <f t="shared" si="3"/>
        <v>Low Income</v>
      </c>
    </row>
    <row r="1761" hidden="1">
      <c r="A1761" s="1">
        <v>101759.0</v>
      </c>
      <c r="B1761" s="1">
        <v>69.0</v>
      </c>
      <c r="C1761" s="1">
        <v>21000.0</v>
      </c>
      <c r="D1761" s="1" t="s">
        <v>27</v>
      </c>
      <c r="E1761" s="1">
        <v>5846.37</v>
      </c>
      <c r="F1761" s="1">
        <v>3.0</v>
      </c>
      <c r="G1761" s="1">
        <v>31.0</v>
      </c>
      <c r="H1761" s="1">
        <v>8.0</v>
      </c>
      <c r="I1761" s="1" t="s">
        <v>22</v>
      </c>
      <c r="J1761" s="1">
        <v>0.843</v>
      </c>
      <c r="K1761" s="1">
        <v>0.216</v>
      </c>
      <c r="L1761" s="6" t="str">
        <f>if(J1761&gt;QUARTILE!$B$3, "TOP", if(J1761&lt;QUARTILE!$B$4, "BOTTOM", 0))</f>
        <v>TOP</v>
      </c>
      <c r="M1761" s="6">
        <f t="shared" si="1"/>
        <v>2</v>
      </c>
      <c r="N1761" s="6" t="str">
        <f t="shared" si="2"/>
        <v>Baby Boomer</v>
      </c>
      <c r="O1761" s="6" t="str">
        <f t="shared" si="3"/>
        <v>Low Income</v>
      </c>
    </row>
    <row r="1762" hidden="1">
      <c r="A1762" s="1">
        <v>101760.0</v>
      </c>
      <c r="B1762" s="1">
        <v>54.0</v>
      </c>
      <c r="C1762" s="1">
        <v>24000.0</v>
      </c>
      <c r="D1762" s="1" t="s">
        <v>24</v>
      </c>
      <c r="E1762" s="1">
        <v>20071.33</v>
      </c>
      <c r="F1762" s="1">
        <v>1.0</v>
      </c>
      <c r="G1762" s="1">
        <v>16.0</v>
      </c>
      <c r="H1762" s="1">
        <v>10.0</v>
      </c>
      <c r="I1762" s="1" t="s">
        <v>22</v>
      </c>
      <c r="J1762" s="1">
        <v>0.575</v>
      </c>
      <c r="K1762" s="1">
        <v>0.951</v>
      </c>
      <c r="L1762" s="6">
        <f>if(J1762&gt;QUARTILE!$B$3, "TOP", if(J1762&lt;QUARTILE!$B$4, "BOTTOM", 0))</f>
        <v>0</v>
      </c>
      <c r="M1762" s="6">
        <f t="shared" si="1"/>
        <v>2</v>
      </c>
      <c r="N1762" s="6" t="str">
        <f t="shared" si="2"/>
        <v>Gen X</v>
      </c>
      <c r="O1762" s="6" t="str">
        <f t="shared" si="3"/>
        <v>Low Income</v>
      </c>
    </row>
    <row r="1763" hidden="1">
      <c r="A1763" s="1">
        <v>101761.0</v>
      </c>
      <c r="B1763" s="1">
        <v>71.0</v>
      </c>
      <c r="C1763" s="1">
        <v>11000.0</v>
      </c>
      <c r="D1763" s="1" t="s">
        <v>27</v>
      </c>
      <c r="E1763" s="1">
        <v>3619.97</v>
      </c>
      <c r="F1763" s="1">
        <v>1.0</v>
      </c>
      <c r="G1763" s="1">
        <v>17.0</v>
      </c>
      <c r="H1763" s="1">
        <v>4.0</v>
      </c>
      <c r="I1763" s="1" t="s">
        <v>22</v>
      </c>
      <c r="J1763" s="1">
        <v>0.338</v>
      </c>
      <c r="K1763" s="1">
        <v>0.462</v>
      </c>
      <c r="L1763" s="6">
        <f>if(J1763&gt;QUARTILE!$B$3, "TOP", if(J1763&lt;QUARTILE!$B$4, "BOTTOM", 0))</f>
        <v>0</v>
      </c>
      <c r="M1763" s="6">
        <f t="shared" si="1"/>
        <v>2</v>
      </c>
      <c r="N1763" s="6" t="str">
        <f t="shared" si="2"/>
        <v>Baby Boomer</v>
      </c>
      <c r="O1763" s="6" t="str">
        <f t="shared" si="3"/>
        <v>Low Income</v>
      </c>
    </row>
    <row r="1764" hidden="1">
      <c r="A1764" s="1">
        <v>101762.0</v>
      </c>
      <c r="B1764" s="1">
        <v>38.0</v>
      </c>
      <c r="C1764" s="1">
        <v>18000.0</v>
      </c>
      <c r="D1764" s="1" t="s">
        <v>27</v>
      </c>
      <c r="E1764" s="1">
        <v>10380.98</v>
      </c>
      <c r="F1764" s="1">
        <v>3.0</v>
      </c>
      <c r="G1764" s="1">
        <v>21.0</v>
      </c>
      <c r="H1764" s="1">
        <v>11.0</v>
      </c>
      <c r="I1764" s="1" t="s">
        <v>18</v>
      </c>
      <c r="J1764" s="1">
        <v>0.209</v>
      </c>
      <c r="K1764" s="1">
        <v>0.812</v>
      </c>
      <c r="L1764" s="6" t="str">
        <f>if(J1764&gt;QUARTILE!$B$3, "TOP", if(J1764&lt;QUARTILE!$B$4, "BOTTOM", 0))</f>
        <v>BOTTOM</v>
      </c>
      <c r="M1764" s="6">
        <f t="shared" si="1"/>
        <v>1</v>
      </c>
      <c r="N1764" s="6" t="str">
        <f t="shared" si="2"/>
        <v>Gen X</v>
      </c>
      <c r="O1764" s="6" t="str">
        <f t="shared" si="3"/>
        <v>Low Income</v>
      </c>
    </row>
    <row r="1765" hidden="1">
      <c r="A1765" s="1">
        <v>101763.0</v>
      </c>
      <c r="B1765" s="1">
        <v>31.0</v>
      </c>
      <c r="C1765" s="1">
        <v>10000.0</v>
      </c>
      <c r="D1765" s="1" t="s">
        <v>23</v>
      </c>
      <c r="E1765" s="1">
        <v>45923.55</v>
      </c>
      <c r="F1765" s="1">
        <v>1.0</v>
      </c>
      <c r="G1765" s="1">
        <v>29.0</v>
      </c>
      <c r="H1765" s="1">
        <v>9.0</v>
      </c>
      <c r="I1765" s="1" t="s">
        <v>18</v>
      </c>
      <c r="J1765" s="1">
        <v>0.362</v>
      </c>
      <c r="K1765" s="1">
        <v>0.475</v>
      </c>
      <c r="L1765" s="6">
        <f>if(J1765&gt;QUARTILE!$B$3, "TOP", if(J1765&lt;QUARTILE!$B$4, "BOTTOM", 0))</f>
        <v>0</v>
      </c>
      <c r="M1765" s="6">
        <f t="shared" si="1"/>
        <v>1</v>
      </c>
      <c r="N1765" s="6" t="str">
        <f t="shared" si="2"/>
        <v>Gen X</v>
      </c>
      <c r="O1765" s="6" t="str">
        <f t="shared" si="3"/>
        <v>Low Income</v>
      </c>
    </row>
    <row r="1766" hidden="1">
      <c r="A1766" s="1">
        <v>101764.0</v>
      </c>
      <c r="B1766" s="1">
        <v>48.0</v>
      </c>
      <c r="C1766" s="1">
        <v>13000.0</v>
      </c>
      <c r="D1766" s="1" t="s">
        <v>25</v>
      </c>
      <c r="E1766" s="1">
        <v>3631.98</v>
      </c>
      <c r="F1766" s="1">
        <v>4.0</v>
      </c>
      <c r="G1766" s="1">
        <v>17.0</v>
      </c>
      <c r="H1766" s="1">
        <v>7.0</v>
      </c>
      <c r="I1766" s="1" t="s">
        <v>22</v>
      </c>
      <c r="J1766" s="1">
        <v>0.388</v>
      </c>
      <c r="K1766" s="1">
        <v>0.774</v>
      </c>
      <c r="L1766" s="6">
        <f>if(J1766&gt;QUARTILE!$B$3, "TOP", if(J1766&lt;QUARTILE!$B$4, "BOTTOM", 0))</f>
        <v>0</v>
      </c>
      <c r="M1766" s="6">
        <f t="shared" si="1"/>
        <v>2</v>
      </c>
      <c r="N1766" s="6" t="str">
        <f t="shared" si="2"/>
        <v>Gen X</v>
      </c>
      <c r="O1766" s="6" t="str">
        <f t="shared" si="3"/>
        <v>Low Income</v>
      </c>
    </row>
    <row r="1767" hidden="1">
      <c r="A1767" s="1">
        <v>101765.0</v>
      </c>
      <c r="B1767" s="1">
        <v>72.0</v>
      </c>
      <c r="C1767" s="1">
        <v>7000.0</v>
      </c>
      <c r="D1767" s="1" t="s">
        <v>25</v>
      </c>
      <c r="E1767" s="1">
        <v>21765.07</v>
      </c>
      <c r="F1767" s="1">
        <v>2.0</v>
      </c>
      <c r="G1767" s="1">
        <v>18.0</v>
      </c>
      <c r="H1767" s="1">
        <v>4.0</v>
      </c>
      <c r="I1767" s="1" t="s">
        <v>22</v>
      </c>
      <c r="J1767" s="1">
        <v>0.554</v>
      </c>
      <c r="K1767" s="1">
        <v>0.735</v>
      </c>
      <c r="L1767" s="6">
        <f>if(J1767&gt;QUARTILE!$B$3, "TOP", if(J1767&lt;QUARTILE!$B$4, "BOTTOM", 0))</f>
        <v>0</v>
      </c>
      <c r="M1767" s="6">
        <f t="shared" si="1"/>
        <v>2</v>
      </c>
      <c r="N1767" s="6" t="str">
        <f t="shared" si="2"/>
        <v>Baby Boomer</v>
      </c>
      <c r="O1767" s="6" t="str">
        <f t="shared" si="3"/>
        <v>Low Income</v>
      </c>
    </row>
    <row r="1768" hidden="1">
      <c r="A1768" s="1">
        <v>101766.0</v>
      </c>
      <c r="B1768" s="1">
        <v>65.0</v>
      </c>
      <c r="C1768" s="1">
        <v>26000.0</v>
      </c>
      <c r="D1768" s="1" t="s">
        <v>23</v>
      </c>
      <c r="E1768" s="1">
        <v>4575.95</v>
      </c>
      <c r="F1768" s="1">
        <v>4.0</v>
      </c>
      <c r="G1768" s="1">
        <v>19.0</v>
      </c>
      <c r="H1768" s="1">
        <v>6.0</v>
      </c>
      <c r="I1768" s="1" t="s">
        <v>22</v>
      </c>
      <c r="J1768" s="1">
        <v>0.634</v>
      </c>
      <c r="K1768" s="1">
        <v>0.23</v>
      </c>
      <c r="L1768" s="6">
        <f>if(J1768&gt;QUARTILE!$B$3, "TOP", if(J1768&lt;QUARTILE!$B$4, "BOTTOM", 0))</f>
        <v>0</v>
      </c>
      <c r="M1768" s="6">
        <f t="shared" si="1"/>
        <v>2</v>
      </c>
      <c r="N1768" s="6" t="str">
        <f t="shared" si="2"/>
        <v>Baby Boomer</v>
      </c>
      <c r="O1768" s="6" t="str">
        <f t="shared" si="3"/>
        <v>Low Income</v>
      </c>
    </row>
    <row r="1769" hidden="1">
      <c r="A1769" s="1">
        <v>101767.0</v>
      </c>
      <c r="B1769" s="1">
        <v>35.0</v>
      </c>
      <c r="C1769" s="1">
        <v>61000.0</v>
      </c>
      <c r="D1769" s="1" t="s">
        <v>25</v>
      </c>
      <c r="E1769" s="1">
        <v>10748.49</v>
      </c>
      <c r="F1769" s="1">
        <v>3.0</v>
      </c>
      <c r="G1769" s="1">
        <v>23.0</v>
      </c>
      <c r="H1769" s="1">
        <v>11.0</v>
      </c>
      <c r="I1769" s="1" t="s">
        <v>22</v>
      </c>
      <c r="J1769" s="1">
        <v>0.475</v>
      </c>
      <c r="K1769" s="1">
        <v>0.991</v>
      </c>
      <c r="L1769" s="6">
        <f>if(J1769&gt;QUARTILE!$B$3, "TOP", if(J1769&lt;QUARTILE!$B$4, "BOTTOM", 0))</f>
        <v>0</v>
      </c>
      <c r="M1769" s="6">
        <f t="shared" si="1"/>
        <v>2</v>
      </c>
      <c r="N1769" s="6" t="str">
        <f t="shared" si="2"/>
        <v>Gen X</v>
      </c>
      <c r="O1769" s="6" t="str">
        <f t="shared" si="3"/>
        <v>Medium Income</v>
      </c>
    </row>
    <row r="1770" hidden="1">
      <c r="A1770" s="1">
        <v>101768.0</v>
      </c>
      <c r="B1770" s="1">
        <v>24.0</v>
      </c>
      <c r="C1770" s="1">
        <v>17000.0</v>
      </c>
      <c r="D1770" s="1" t="s">
        <v>23</v>
      </c>
      <c r="E1770" s="1">
        <v>15557.41</v>
      </c>
      <c r="F1770" s="1">
        <v>5.0</v>
      </c>
      <c r="G1770" s="1">
        <v>21.0</v>
      </c>
      <c r="H1770" s="1">
        <v>13.0</v>
      </c>
      <c r="I1770" s="1" t="s">
        <v>18</v>
      </c>
      <c r="J1770" s="1">
        <v>0.407</v>
      </c>
      <c r="K1770" s="1">
        <v>0.441</v>
      </c>
      <c r="L1770" s="6">
        <f>if(J1770&gt;QUARTILE!$B$3, "TOP", if(J1770&lt;QUARTILE!$B$4, "BOTTOM", 0))</f>
        <v>0</v>
      </c>
      <c r="M1770" s="6">
        <f t="shared" si="1"/>
        <v>1</v>
      </c>
      <c r="N1770" s="6" t="str">
        <f t="shared" si="2"/>
        <v>Millenial</v>
      </c>
      <c r="O1770" s="6" t="str">
        <f t="shared" si="3"/>
        <v>Low Income</v>
      </c>
    </row>
    <row r="1771" hidden="1">
      <c r="A1771" s="1">
        <v>101769.0</v>
      </c>
      <c r="B1771" s="1">
        <v>27.0</v>
      </c>
      <c r="C1771" s="1">
        <v>39000.0</v>
      </c>
      <c r="D1771" s="1" t="s">
        <v>27</v>
      </c>
      <c r="E1771" s="1">
        <v>17222.16</v>
      </c>
      <c r="F1771" s="1">
        <v>5.0</v>
      </c>
      <c r="G1771" s="1">
        <v>17.0</v>
      </c>
      <c r="H1771" s="1">
        <v>12.0</v>
      </c>
      <c r="I1771" s="1" t="s">
        <v>22</v>
      </c>
      <c r="J1771" s="1">
        <v>0.014</v>
      </c>
      <c r="K1771" s="1">
        <v>0.535</v>
      </c>
      <c r="L1771" s="6" t="str">
        <f>if(J1771&gt;QUARTILE!$B$3, "TOP", if(J1771&lt;QUARTILE!$B$4, "BOTTOM", 0))</f>
        <v>BOTTOM</v>
      </c>
      <c r="M1771" s="6">
        <f t="shared" si="1"/>
        <v>2</v>
      </c>
      <c r="N1771" s="6" t="str">
        <f t="shared" si="2"/>
        <v>Millenial</v>
      </c>
      <c r="O1771" s="6" t="str">
        <f t="shared" si="3"/>
        <v>Low Income</v>
      </c>
    </row>
    <row r="1772" hidden="1">
      <c r="A1772" s="1">
        <v>101770.0</v>
      </c>
      <c r="B1772" s="1">
        <v>24.0</v>
      </c>
      <c r="C1772" s="1">
        <v>43000.0</v>
      </c>
      <c r="D1772" s="1" t="s">
        <v>25</v>
      </c>
      <c r="E1772" s="1">
        <v>18451.78</v>
      </c>
      <c r="F1772" s="1">
        <v>3.0</v>
      </c>
      <c r="G1772" s="1">
        <v>25.0</v>
      </c>
      <c r="H1772" s="1">
        <v>10.0</v>
      </c>
      <c r="I1772" s="1" t="s">
        <v>22</v>
      </c>
      <c r="J1772" s="1">
        <v>0.052</v>
      </c>
      <c r="K1772" s="1">
        <v>0.54</v>
      </c>
      <c r="L1772" s="6" t="str">
        <f>if(J1772&gt;QUARTILE!$B$3, "TOP", if(J1772&lt;QUARTILE!$B$4, "BOTTOM", 0))</f>
        <v>BOTTOM</v>
      </c>
      <c r="M1772" s="6">
        <f t="shared" si="1"/>
        <v>2</v>
      </c>
      <c r="N1772" s="6" t="str">
        <f t="shared" si="2"/>
        <v>Millenial</v>
      </c>
      <c r="O1772" s="6" t="str">
        <f t="shared" si="3"/>
        <v>Low Income</v>
      </c>
    </row>
    <row r="1773" hidden="1">
      <c r="A1773" s="1">
        <v>101771.0</v>
      </c>
      <c r="B1773" s="1">
        <v>50.0</v>
      </c>
      <c r="C1773" s="1">
        <v>11000.0</v>
      </c>
      <c r="D1773" s="1" t="s">
        <v>25</v>
      </c>
      <c r="E1773" s="1">
        <v>20440.33</v>
      </c>
      <c r="F1773" s="1">
        <v>4.0</v>
      </c>
      <c r="G1773" s="1">
        <v>22.0</v>
      </c>
      <c r="H1773" s="1">
        <v>3.0</v>
      </c>
      <c r="I1773" s="1" t="s">
        <v>22</v>
      </c>
      <c r="J1773" s="1">
        <v>0.957</v>
      </c>
      <c r="K1773" s="1">
        <v>0.835</v>
      </c>
      <c r="L1773" s="6" t="str">
        <f>if(J1773&gt;QUARTILE!$B$3, "TOP", if(J1773&lt;QUARTILE!$B$4, "BOTTOM", 0))</f>
        <v>TOP</v>
      </c>
      <c r="M1773" s="6">
        <f t="shared" si="1"/>
        <v>2</v>
      </c>
      <c r="N1773" s="6" t="str">
        <f t="shared" si="2"/>
        <v>Gen X</v>
      </c>
      <c r="O1773" s="6" t="str">
        <f t="shared" si="3"/>
        <v>Low Income</v>
      </c>
    </row>
    <row r="1774" hidden="1">
      <c r="A1774" s="1">
        <v>101772.0</v>
      </c>
      <c r="B1774" s="1">
        <v>40.0</v>
      </c>
      <c r="C1774" s="1">
        <v>12000.0</v>
      </c>
      <c r="D1774" s="1" t="s">
        <v>30</v>
      </c>
      <c r="E1774" s="1">
        <v>6342.73</v>
      </c>
      <c r="F1774" s="1">
        <v>1.0</v>
      </c>
      <c r="G1774" s="1">
        <v>18.0</v>
      </c>
      <c r="H1774" s="1">
        <v>9.0</v>
      </c>
      <c r="I1774" s="1" t="s">
        <v>22</v>
      </c>
      <c r="J1774" s="1">
        <v>0.014</v>
      </c>
      <c r="K1774" s="1">
        <v>0.28</v>
      </c>
      <c r="L1774" s="6" t="str">
        <f>if(J1774&gt;QUARTILE!$B$3, "TOP", if(J1774&lt;QUARTILE!$B$4, "BOTTOM", 0))</f>
        <v>BOTTOM</v>
      </c>
      <c r="M1774" s="6">
        <f t="shared" si="1"/>
        <v>2</v>
      </c>
      <c r="N1774" s="6" t="str">
        <f t="shared" si="2"/>
        <v>Gen X</v>
      </c>
      <c r="O1774" s="6" t="str">
        <f t="shared" si="3"/>
        <v>Low Income</v>
      </c>
    </row>
    <row r="1775" hidden="1">
      <c r="A1775" s="1">
        <v>101773.0</v>
      </c>
      <c r="B1775" s="1">
        <v>38.0</v>
      </c>
      <c r="C1775" s="1">
        <v>40000.0</v>
      </c>
      <c r="D1775" s="1" t="s">
        <v>25</v>
      </c>
      <c r="E1775" s="1">
        <v>10262.15</v>
      </c>
      <c r="F1775" s="1">
        <v>1.0</v>
      </c>
      <c r="G1775" s="1">
        <v>23.0</v>
      </c>
      <c r="H1775" s="1">
        <v>7.0</v>
      </c>
      <c r="I1775" s="1" t="s">
        <v>22</v>
      </c>
      <c r="J1775" s="1">
        <v>0.083</v>
      </c>
      <c r="K1775" s="1">
        <v>0.062</v>
      </c>
      <c r="L1775" s="6" t="str">
        <f>if(J1775&gt;QUARTILE!$B$3, "TOP", if(J1775&lt;QUARTILE!$B$4, "BOTTOM", 0))</f>
        <v>BOTTOM</v>
      </c>
      <c r="M1775" s="6">
        <f t="shared" si="1"/>
        <v>2</v>
      </c>
      <c r="N1775" s="6" t="str">
        <f t="shared" si="2"/>
        <v>Gen X</v>
      </c>
      <c r="O1775" s="6" t="str">
        <f t="shared" si="3"/>
        <v>Low Income</v>
      </c>
    </row>
    <row r="1776" hidden="1">
      <c r="A1776" s="1">
        <v>101774.0</v>
      </c>
      <c r="B1776" s="1">
        <v>36.0</v>
      </c>
      <c r="C1776" s="1">
        <v>21000.0</v>
      </c>
      <c r="D1776" s="1" t="s">
        <v>25</v>
      </c>
      <c r="E1776" s="1">
        <v>760.66</v>
      </c>
      <c r="F1776" s="1">
        <v>5.0</v>
      </c>
      <c r="G1776" s="1">
        <v>18.0</v>
      </c>
      <c r="H1776" s="1">
        <v>9.0</v>
      </c>
      <c r="I1776" s="1" t="s">
        <v>22</v>
      </c>
      <c r="J1776" s="1">
        <v>0.256</v>
      </c>
      <c r="K1776" s="1">
        <v>0.378</v>
      </c>
      <c r="L1776" s="6" t="str">
        <f>if(J1776&gt;QUARTILE!$B$3, "TOP", if(J1776&lt;QUARTILE!$B$4, "BOTTOM", 0))</f>
        <v>BOTTOM</v>
      </c>
      <c r="M1776" s="6">
        <f t="shared" si="1"/>
        <v>2</v>
      </c>
      <c r="N1776" s="6" t="str">
        <f t="shared" si="2"/>
        <v>Gen X</v>
      </c>
      <c r="O1776" s="6" t="str">
        <f t="shared" si="3"/>
        <v>Low Income</v>
      </c>
    </row>
    <row r="1777" hidden="1">
      <c r="A1777" s="1">
        <v>101775.0</v>
      </c>
      <c r="B1777" s="1">
        <v>65.0</v>
      </c>
      <c r="C1777" s="1">
        <v>10000.0</v>
      </c>
      <c r="D1777" s="1" t="s">
        <v>23</v>
      </c>
      <c r="E1777" s="1">
        <v>29285.72</v>
      </c>
      <c r="F1777" s="1">
        <v>3.0</v>
      </c>
      <c r="G1777" s="1">
        <v>19.0</v>
      </c>
      <c r="H1777" s="1">
        <v>7.0</v>
      </c>
      <c r="I1777" s="1" t="s">
        <v>22</v>
      </c>
      <c r="J1777" s="1">
        <v>0.793</v>
      </c>
      <c r="K1777" s="1">
        <v>0.918</v>
      </c>
      <c r="L1777" s="6">
        <f>if(J1777&gt;QUARTILE!$B$3, "TOP", if(J1777&lt;QUARTILE!$B$4, "BOTTOM", 0))</f>
        <v>0</v>
      </c>
      <c r="M1777" s="6">
        <f t="shared" si="1"/>
        <v>2</v>
      </c>
      <c r="N1777" s="6" t="str">
        <f t="shared" si="2"/>
        <v>Baby Boomer</v>
      </c>
      <c r="O1777" s="6" t="str">
        <f t="shared" si="3"/>
        <v>Low Income</v>
      </c>
    </row>
    <row r="1778" hidden="1">
      <c r="A1778" s="1">
        <v>101776.0</v>
      </c>
      <c r="B1778" s="1">
        <v>78.0</v>
      </c>
      <c r="C1778" s="1">
        <v>15000.0</v>
      </c>
      <c r="D1778" s="1" t="s">
        <v>21</v>
      </c>
      <c r="E1778" s="1">
        <v>36292.31</v>
      </c>
      <c r="F1778" s="1">
        <v>3.0</v>
      </c>
      <c r="G1778" s="1">
        <v>22.0</v>
      </c>
      <c r="H1778" s="1">
        <v>5.0</v>
      </c>
      <c r="I1778" s="1" t="s">
        <v>18</v>
      </c>
      <c r="J1778" s="1">
        <v>0.779</v>
      </c>
      <c r="K1778" s="1">
        <v>0.339</v>
      </c>
      <c r="L1778" s="6">
        <f>if(J1778&gt;QUARTILE!$B$3, "TOP", if(J1778&lt;QUARTILE!$B$4, "BOTTOM", 0))</f>
        <v>0</v>
      </c>
      <c r="M1778" s="6">
        <f t="shared" si="1"/>
        <v>1</v>
      </c>
      <c r="N1778" s="6" t="str">
        <f t="shared" si="2"/>
        <v>Baby Boomer</v>
      </c>
      <c r="O1778" s="6" t="str">
        <f t="shared" si="3"/>
        <v>Low Income</v>
      </c>
    </row>
    <row r="1779" hidden="1">
      <c r="A1779" s="1">
        <v>101777.0</v>
      </c>
      <c r="B1779" s="1">
        <v>36.0</v>
      </c>
      <c r="C1779" s="1">
        <v>28000.0</v>
      </c>
      <c r="D1779" s="1" t="s">
        <v>25</v>
      </c>
      <c r="E1779" s="1">
        <v>4443.8</v>
      </c>
      <c r="F1779" s="1">
        <v>2.0</v>
      </c>
      <c r="G1779" s="1">
        <v>22.0</v>
      </c>
      <c r="H1779" s="1">
        <v>11.0</v>
      </c>
      <c r="I1779" s="1" t="s">
        <v>22</v>
      </c>
      <c r="J1779" s="1">
        <v>0.697</v>
      </c>
      <c r="K1779" s="1">
        <v>0.278</v>
      </c>
      <c r="L1779" s="6">
        <f>if(J1779&gt;QUARTILE!$B$3, "TOP", if(J1779&lt;QUARTILE!$B$4, "BOTTOM", 0))</f>
        <v>0</v>
      </c>
      <c r="M1779" s="6">
        <f t="shared" si="1"/>
        <v>2</v>
      </c>
      <c r="N1779" s="6" t="str">
        <f t="shared" si="2"/>
        <v>Gen X</v>
      </c>
      <c r="O1779" s="6" t="str">
        <f t="shared" si="3"/>
        <v>Low Income</v>
      </c>
    </row>
    <row r="1780" hidden="1">
      <c r="A1780" s="1">
        <v>101778.0</v>
      </c>
      <c r="B1780" s="1">
        <v>53.0</v>
      </c>
      <c r="C1780" s="1">
        <v>14000.0</v>
      </c>
      <c r="D1780" s="1" t="s">
        <v>27</v>
      </c>
      <c r="E1780" s="1">
        <v>4499.0</v>
      </c>
      <c r="F1780" s="1">
        <v>5.0</v>
      </c>
      <c r="G1780" s="1">
        <v>12.0</v>
      </c>
      <c r="H1780" s="1">
        <v>3.0</v>
      </c>
      <c r="I1780" s="1" t="s">
        <v>22</v>
      </c>
      <c r="J1780" s="1">
        <v>0.575</v>
      </c>
      <c r="K1780" s="1">
        <v>0.568</v>
      </c>
      <c r="L1780" s="6">
        <f>if(J1780&gt;QUARTILE!$B$3, "TOP", if(J1780&lt;QUARTILE!$B$4, "BOTTOM", 0))</f>
        <v>0</v>
      </c>
      <c r="M1780" s="6">
        <f t="shared" si="1"/>
        <v>2</v>
      </c>
      <c r="N1780" s="6" t="str">
        <f t="shared" si="2"/>
        <v>Gen X</v>
      </c>
      <c r="O1780" s="6" t="str">
        <f t="shared" si="3"/>
        <v>Low Income</v>
      </c>
    </row>
    <row r="1781" hidden="1">
      <c r="A1781" s="1">
        <v>101779.0</v>
      </c>
      <c r="B1781" s="1">
        <v>46.0</v>
      </c>
      <c r="C1781" s="1">
        <v>5000.0</v>
      </c>
      <c r="D1781" s="1" t="s">
        <v>23</v>
      </c>
      <c r="E1781" s="1">
        <v>858.91</v>
      </c>
      <c r="F1781" s="1">
        <v>3.0</v>
      </c>
      <c r="G1781" s="1">
        <v>13.0</v>
      </c>
      <c r="H1781" s="1">
        <v>13.0</v>
      </c>
      <c r="I1781" s="1" t="s">
        <v>18</v>
      </c>
      <c r="J1781" s="1">
        <v>0.252</v>
      </c>
      <c r="K1781" s="1">
        <v>0.738</v>
      </c>
      <c r="L1781" s="6" t="str">
        <f>if(J1781&gt;QUARTILE!$B$3, "TOP", if(J1781&lt;QUARTILE!$B$4, "BOTTOM", 0))</f>
        <v>BOTTOM</v>
      </c>
      <c r="M1781" s="6">
        <f t="shared" si="1"/>
        <v>1</v>
      </c>
      <c r="N1781" s="6" t="str">
        <f t="shared" si="2"/>
        <v>Gen X</v>
      </c>
      <c r="O1781" s="6" t="str">
        <f t="shared" si="3"/>
        <v>Low Income</v>
      </c>
    </row>
    <row r="1782" hidden="1">
      <c r="A1782" s="1">
        <v>101780.0</v>
      </c>
      <c r="B1782" s="1">
        <v>77.0</v>
      </c>
      <c r="C1782" s="1">
        <v>18000.0</v>
      </c>
      <c r="D1782" s="1" t="s">
        <v>25</v>
      </c>
      <c r="E1782" s="1">
        <v>70388.69</v>
      </c>
      <c r="F1782" s="1">
        <v>2.0</v>
      </c>
      <c r="G1782" s="1">
        <v>15.0</v>
      </c>
      <c r="H1782" s="1">
        <v>7.0</v>
      </c>
      <c r="I1782" s="1" t="s">
        <v>18</v>
      </c>
      <c r="J1782" s="1">
        <v>0.548</v>
      </c>
      <c r="K1782" s="1">
        <v>0.363</v>
      </c>
      <c r="L1782" s="6">
        <f>if(J1782&gt;QUARTILE!$B$3, "TOP", if(J1782&lt;QUARTILE!$B$4, "BOTTOM", 0))</f>
        <v>0</v>
      </c>
      <c r="M1782" s="6">
        <f t="shared" si="1"/>
        <v>1</v>
      </c>
      <c r="N1782" s="6" t="str">
        <f t="shared" si="2"/>
        <v>Baby Boomer</v>
      </c>
      <c r="O1782" s="6" t="str">
        <f t="shared" si="3"/>
        <v>Low Income</v>
      </c>
    </row>
    <row r="1783" hidden="1">
      <c r="A1783" s="1">
        <v>101781.0</v>
      </c>
      <c r="B1783" s="1">
        <v>35.0</v>
      </c>
      <c r="C1783" s="1">
        <v>19000.0</v>
      </c>
      <c r="D1783" s="1" t="s">
        <v>23</v>
      </c>
      <c r="E1783" s="1">
        <v>32920.64</v>
      </c>
      <c r="F1783" s="1">
        <v>1.0</v>
      </c>
      <c r="G1783" s="1">
        <v>26.0</v>
      </c>
      <c r="H1783" s="1">
        <v>5.0</v>
      </c>
      <c r="I1783" s="1" t="s">
        <v>18</v>
      </c>
      <c r="J1783" s="1">
        <v>0.628</v>
      </c>
      <c r="K1783" s="1">
        <v>0.28</v>
      </c>
      <c r="L1783" s="6">
        <f>if(J1783&gt;QUARTILE!$B$3, "TOP", if(J1783&lt;QUARTILE!$B$4, "BOTTOM", 0))</f>
        <v>0</v>
      </c>
      <c r="M1783" s="6">
        <f t="shared" si="1"/>
        <v>1</v>
      </c>
      <c r="N1783" s="6" t="str">
        <f t="shared" si="2"/>
        <v>Gen X</v>
      </c>
      <c r="O1783" s="6" t="str">
        <f t="shared" si="3"/>
        <v>Low Income</v>
      </c>
    </row>
    <row r="1784" hidden="1">
      <c r="A1784" s="1">
        <v>101782.0</v>
      </c>
      <c r="B1784" s="1">
        <v>19.0</v>
      </c>
      <c r="C1784" s="1">
        <v>22000.0</v>
      </c>
      <c r="D1784" s="1" t="s">
        <v>27</v>
      </c>
      <c r="E1784" s="1">
        <v>8947.73</v>
      </c>
      <c r="F1784" s="1">
        <v>5.0</v>
      </c>
      <c r="G1784" s="1">
        <v>19.0</v>
      </c>
      <c r="H1784" s="1">
        <v>15.0</v>
      </c>
      <c r="I1784" s="1" t="s">
        <v>22</v>
      </c>
      <c r="J1784" s="1">
        <v>0.582</v>
      </c>
      <c r="K1784" s="1">
        <v>0.315</v>
      </c>
      <c r="L1784" s="6">
        <f>if(J1784&gt;QUARTILE!$B$3, "TOP", if(J1784&lt;QUARTILE!$B$4, "BOTTOM", 0))</f>
        <v>0</v>
      </c>
      <c r="M1784" s="6">
        <f t="shared" si="1"/>
        <v>2</v>
      </c>
      <c r="N1784" s="6" t="str">
        <f t="shared" si="2"/>
        <v>Millenial</v>
      </c>
      <c r="O1784" s="6" t="str">
        <f t="shared" si="3"/>
        <v>Low Income</v>
      </c>
    </row>
    <row r="1785" hidden="1">
      <c r="A1785" s="1">
        <v>101783.0</v>
      </c>
      <c r="B1785" s="1">
        <v>18.0</v>
      </c>
      <c r="C1785" s="1">
        <v>47000.0</v>
      </c>
      <c r="D1785" s="1" t="s">
        <v>17</v>
      </c>
      <c r="E1785" s="1">
        <v>13152.06</v>
      </c>
      <c r="F1785" s="1">
        <v>5.0</v>
      </c>
      <c r="G1785" s="1">
        <v>22.0</v>
      </c>
      <c r="H1785" s="1">
        <v>16.0</v>
      </c>
      <c r="I1785" s="1" t="s">
        <v>18</v>
      </c>
      <c r="J1785" s="1">
        <v>0.198</v>
      </c>
      <c r="K1785" s="1">
        <v>0.371</v>
      </c>
      <c r="L1785" s="6" t="str">
        <f>if(J1785&gt;QUARTILE!$B$3, "TOP", if(J1785&lt;QUARTILE!$B$4, "BOTTOM", 0))</f>
        <v>BOTTOM</v>
      </c>
      <c r="M1785" s="6">
        <f t="shared" si="1"/>
        <v>1</v>
      </c>
      <c r="N1785" s="6" t="str">
        <f t="shared" si="2"/>
        <v>Millenial</v>
      </c>
      <c r="O1785" s="6" t="str">
        <f t="shared" si="3"/>
        <v>Medium Income</v>
      </c>
    </row>
    <row r="1786" hidden="1">
      <c r="A1786" s="1">
        <v>101784.0</v>
      </c>
      <c r="B1786" s="1">
        <v>64.0</v>
      </c>
      <c r="C1786" s="1">
        <v>23000.0</v>
      </c>
      <c r="D1786" s="1" t="s">
        <v>27</v>
      </c>
      <c r="E1786" s="1">
        <v>6905.29</v>
      </c>
      <c r="F1786" s="1">
        <v>3.0</v>
      </c>
      <c r="G1786" s="1">
        <v>18.0</v>
      </c>
      <c r="H1786" s="1">
        <v>7.0</v>
      </c>
      <c r="I1786" s="1" t="s">
        <v>22</v>
      </c>
      <c r="J1786" s="1">
        <v>0.729</v>
      </c>
      <c r="K1786" s="1">
        <v>0.843</v>
      </c>
      <c r="L1786" s="6">
        <f>if(J1786&gt;QUARTILE!$B$3, "TOP", if(J1786&lt;QUARTILE!$B$4, "BOTTOM", 0))</f>
        <v>0</v>
      </c>
      <c r="M1786" s="6">
        <f t="shared" si="1"/>
        <v>2</v>
      </c>
      <c r="N1786" s="6" t="str">
        <f t="shared" si="2"/>
        <v>Baby Boomer</v>
      </c>
      <c r="O1786" s="6" t="str">
        <f t="shared" si="3"/>
        <v>Low Income</v>
      </c>
    </row>
    <row r="1787" hidden="1">
      <c r="A1787" s="1">
        <v>101785.0</v>
      </c>
      <c r="B1787" s="1">
        <v>22.0</v>
      </c>
      <c r="C1787" s="1">
        <v>25000.0</v>
      </c>
      <c r="D1787" s="1" t="s">
        <v>27</v>
      </c>
      <c r="E1787" s="1">
        <v>18188.49</v>
      </c>
      <c r="F1787" s="1">
        <v>3.0</v>
      </c>
      <c r="G1787" s="1">
        <v>21.0</v>
      </c>
      <c r="H1787" s="1">
        <v>23.0</v>
      </c>
      <c r="I1787" s="1" t="s">
        <v>26</v>
      </c>
      <c r="J1787" s="1">
        <v>0.509</v>
      </c>
      <c r="K1787" s="1">
        <v>0.383</v>
      </c>
      <c r="L1787" s="6">
        <f>if(J1787&gt;QUARTILE!$B$3, "TOP", if(J1787&lt;QUARTILE!$B$4, "BOTTOM", 0))</f>
        <v>0</v>
      </c>
      <c r="M1787" s="6">
        <f t="shared" si="1"/>
        <v>3</v>
      </c>
      <c r="N1787" s="6" t="str">
        <f t="shared" si="2"/>
        <v>Millenial</v>
      </c>
      <c r="O1787" s="6" t="str">
        <f t="shared" si="3"/>
        <v>Low Income</v>
      </c>
    </row>
    <row r="1788" hidden="1">
      <c r="A1788" s="1">
        <v>101786.0</v>
      </c>
      <c r="B1788" s="1">
        <v>37.0</v>
      </c>
      <c r="C1788" s="1">
        <v>41000.0</v>
      </c>
      <c r="D1788" s="1" t="s">
        <v>25</v>
      </c>
      <c r="E1788" s="1">
        <v>25267.98</v>
      </c>
      <c r="F1788" s="1">
        <v>4.0</v>
      </c>
      <c r="G1788" s="1">
        <v>17.0</v>
      </c>
      <c r="H1788" s="1">
        <v>10.0</v>
      </c>
      <c r="I1788" s="1" t="s">
        <v>22</v>
      </c>
      <c r="J1788" s="1">
        <v>0.71</v>
      </c>
      <c r="K1788" s="1">
        <v>0.264</v>
      </c>
      <c r="L1788" s="6">
        <f>if(J1788&gt;QUARTILE!$B$3, "TOP", if(J1788&lt;QUARTILE!$B$4, "BOTTOM", 0))</f>
        <v>0</v>
      </c>
      <c r="M1788" s="6">
        <f t="shared" si="1"/>
        <v>2</v>
      </c>
      <c r="N1788" s="6" t="str">
        <f t="shared" si="2"/>
        <v>Gen X</v>
      </c>
      <c r="O1788" s="6" t="str">
        <f t="shared" si="3"/>
        <v>Low Income</v>
      </c>
    </row>
    <row r="1789" hidden="1">
      <c r="A1789" s="1">
        <v>101787.0</v>
      </c>
      <c r="B1789" s="1">
        <v>28.0</v>
      </c>
      <c r="C1789" s="1">
        <v>22000.0</v>
      </c>
      <c r="D1789" s="1" t="s">
        <v>27</v>
      </c>
      <c r="E1789" s="1">
        <v>11861.28</v>
      </c>
      <c r="F1789" s="1">
        <v>1.0</v>
      </c>
      <c r="G1789" s="1">
        <v>20.0</v>
      </c>
      <c r="H1789" s="1">
        <v>15.0</v>
      </c>
      <c r="I1789" s="1" t="s">
        <v>18</v>
      </c>
      <c r="J1789" s="1">
        <v>0.514</v>
      </c>
      <c r="K1789" s="1">
        <v>0.182</v>
      </c>
      <c r="L1789" s="6">
        <f>if(J1789&gt;QUARTILE!$B$3, "TOP", if(J1789&lt;QUARTILE!$B$4, "BOTTOM", 0))</f>
        <v>0</v>
      </c>
      <c r="M1789" s="6">
        <f t="shared" si="1"/>
        <v>1</v>
      </c>
      <c r="N1789" s="6" t="str">
        <f t="shared" si="2"/>
        <v>Millenial</v>
      </c>
      <c r="O1789" s="6" t="str">
        <f t="shared" si="3"/>
        <v>Low Income</v>
      </c>
    </row>
    <row r="1790">
      <c r="A1790" s="1">
        <v>101788.0</v>
      </c>
      <c r="B1790" s="1">
        <v>59.0</v>
      </c>
      <c r="C1790" s="1">
        <v>79000.0</v>
      </c>
      <c r="D1790" s="1" t="s">
        <v>25</v>
      </c>
      <c r="E1790" s="1">
        <v>41365.16</v>
      </c>
      <c r="F1790" s="1">
        <v>1.0</v>
      </c>
      <c r="G1790" s="1">
        <v>16.0</v>
      </c>
      <c r="H1790" s="1">
        <v>13.0</v>
      </c>
      <c r="I1790" s="1" t="s">
        <v>18</v>
      </c>
      <c r="J1790" s="1">
        <v>0.842</v>
      </c>
      <c r="K1790" s="1">
        <v>0.183</v>
      </c>
      <c r="L1790" s="6" t="str">
        <f>if(J1790&gt;QUARTILE!$B$3, "TOP", if(J1790&lt;QUARTILE!$B$4, "BOTTOM", 0))</f>
        <v>TOP</v>
      </c>
      <c r="M1790" s="6">
        <f t="shared" si="1"/>
        <v>1</v>
      </c>
      <c r="N1790" s="6" t="str">
        <f t="shared" si="2"/>
        <v>Gen X</v>
      </c>
      <c r="O1790" s="6" t="str">
        <f t="shared" si="3"/>
        <v>Medium Income</v>
      </c>
    </row>
    <row r="1791" hidden="1">
      <c r="A1791" s="1">
        <v>101789.0</v>
      </c>
      <c r="B1791" s="1">
        <v>80.0</v>
      </c>
      <c r="C1791" s="1">
        <v>10000.0</v>
      </c>
      <c r="D1791" s="1" t="s">
        <v>27</v>
      </c>
      <c r="E1791" s="1">
        <v>14555.84</v>
      </c>
      <c r="F1791" s="1">
        <v>2.0</v>
      </c>
      <c r="G1791" s="1">
        <v>25.0</v>
      </c>
      <c r="H1791" s="1">
        <v>3.0</v>
      </c>
      <c r="I1791" s="1" t="s">
        <v>22</v>
      </c>
      <c r="J1791" s="1">
        <v>0.413</v>
      </c>
      <c r="K1791" s="1">
        <v>0.463</v>
      </c>
      <c r="L1791" s="6">
        <f>if(J1791&gt;QUARTILE!$B$3, "TOP", if(J1791&lt;QUARTILE!$B$4, "BOTTOM", 0))</f>
        <v>0</v>
      </c>
      <c r="M1791" s="6">
        <f t="shared" si="1"/>
        <v>2</v>
      </c>
      <c r="N1791" s="6" t="str">
        <f t="shared" si="2"/>
        <v>Silent</v>
      </c>
      <c r="O1791" s="6" t="str">
        <f t="shared" si="3"/>
        <v>Low Income</v>
      </c>
    </row>
    <row r="1792" hidden="1">
      <c r="A1792" s="1">
        <v>101790.0</v>
      </c>
      <c r="B1792" s="1">
        <v>19.0</v>
      </c>
      <c r="C1792" s="1">
        <v>13000.0</v>
      </c>
      <c r="D1792" s="1" t="s">
        <v>23</v>
      </c>
      <c r="E1792" s="1">
        <v>3115.62</v>
      </c>
      <c r="F1792" s="1">
        <v>2.0</v>
      </c>
      <c r="G1792" s="1">
        <v>14.0</v>
      </c>
      <c r="H1792" s="1">
        <v>18.0</v>
      </c>
      <c r="I1792" s="1" t="s">
        <v>22</v>
      </c>
      <c r="J1792" s="1">
        <v>0.495</v>
      </c>
      <c r="K1792" s="1">
        <v>0.548</v>
      </c>
      <c r="L1792" s="6">
        <f>if(J1792&gt;QUARTILE!$B$3, "TOP", if(J1792&lt;QUARTILE!$B$4, "BOTTOM", 0))</f>
        <v>0</v>
      </c>
      <c r="M1792" s="6">
        <f t="shared" si="1"/>
        <v>2</v>
      </c>
      <c r="N1792" s="6" t="str">
        <f t="shared" si="2"/>
        <v>Millenial</v>
      </c>
      <c r="O1792" s="6" t="str">
        <f t="shared" si="3"/>
        <v>Low Income</v>
      </c>
    </row>
    <row r="1793" hidden="1">
      <c r="A1793" s="1">
        <v>101791.0</v>
      </c>
      <c r="B1793" s="1">
        <v>20.0</v>
      </c>
      <c r="C1793" s="1">
        <v>32000.0</v>
      </c>
      <c r="D1793" s="1" t="s">
        <v>23</v>
      </c>
      <c r="E1793" s="1">
        <v>19472.64</v>
      </c>
      <c r="F1793" s="1">
        <v>4.0</v>
      </c>
      <c r="G1793" s="1">
        <v>20.0</v>
      </c>
      <c r="H1793" s="1">
        <v>13.0</v>
      </c>
      <c r="I1793" s="1" t="s">
        <v>22</v>
      </c>
      <c r="J1793" s="1">
        <v>0.918</v>
      </c>
      <c r="K1793" s="1">
        <v>0.571</v>
      </c>
      <c r="L1793" s="6" t="str">
        <f>if(J1793&gt;QUARTILE!$B$3, "TOP", if(J1793&lt;QUARTILE!$B$4, "BOTTOM", 0))</f>
        <v>TOP</v>
      </c>
      <c r="M1793" s="6">
        <f t="shared" si="1"/>
        <v>2</v>
      </c>
      <c r="N1793" s="6" t="str">
        <f t="shared" si="2"/>
        <v>Millenial</v>
      </c>
      <c r="O1793" s="6" t="str">
        <f t="shared" si="3"/>
        <v>Low Income</v>
      </c>
    </row>
    <row r="1794" hidden="1">
      <c r="A1794" s="1">
        <v>101792.0</v>
      </c>
      <c r="B1794" s="1">
        <v>40.0</v>
      </c>
      <c r="C1794" s="1">
        <v>47000.0</v>
      </c>
      <c r="D1794" s="1" t="s">
        <v>25</v>
      </c>
      <c r="E1794" s="1">
        <v>12406.52</v>
      </c>
      <c r="F1794" s="1">
        <v>1.0</v>
      </c>
      <c r="G1794" s="1">
        <v>17.0</v>
      </c>
      <c r="H1794" s="1">
        <v>16.0</v>
      </c>
      <c r="I1794" s="1" t="s">
        <v>18</v>
      </c>
      <c r="J1794" s="1">
        <v>0.526</v>
      </c>
      <c r="K1794" s="1">
        <v>0.071</v>
      </c>
      <c r="L1794" s="6">
        <f>if(J1794&gt;QUARTILE!$B$3, "TOP", if(J1794&lt;QUARTILE!$B$4, "BOTTOM", 0))</f>
        <v>0</v>
      </c>
      <c r="M1794" s="6">
        <f t="shared" si="1"/>
        <v>1</v>
      </c>
      <c r="N1794" s="6" t="str">
        <f t="shared" si="2"/>
        <v>Gen X</v>
      </c>
      <c r="O1794" s="6" t="str">
        <f t="shared" si="3"/>
        <v>Medium Income</v>
      </c>
    </row>
    <row r="1795" hidden="1">
      <c r="A1795" s="1">
        <v>101793.0</v>
      </c>
      <c r="B1795" s="1">
        <v>72.0</v>
      </c>
      <c r="C1795" s="1">
        <v>20000.0</v>
      </c>
      <c r="D1795" s="1" t="s">
        <v>25</v>
      </c>
      <c r="E1795" s="1">
        <v>54875.16</v>
      </c>
      <c r="F1795" s="1">
        <v>2.0</v>
      </c>
      <c r="G1795" s="1">
        <v>18.0</v>
      </c>
      <c r="H1795" s="1">
        <v>3.0</v>
      </c>
      <c r="I1795" s="1" t="s">
        <v>18</v>
      </c>
      <c r="J1795" s="1">
        <v>0.944</v>
      </c>
      <c r="K1795" s="1">
        <v>0.513</v>
      </c>
      <c r="L1795" s="6" t="str">
        <f>if(J1795&gt;QUARTILE!$B$3, "TOP", if(J1795&lt;QUARTILE!$B$4, "BOTTOM", 0))</f>
        <v>TOP</v>
      </c>
      <c r="M1795" s="6">
        <f t="shared" si="1"/>
        <v>1</v>
      </c>
      <c r="N1795" s="6" t="str">
        <f t="shared" si="2"/>
        <v>Baby Boomer</v>
      </c>
      <c r="O1795" s="6" t="str">
        <f t="shared" si="3"/>
        <v>Low Income</v>
      </c>
    </row>
    <row r="1796" hidden="1">
      <c r="A1796" s="1">
        <v>101794.0</v>
      </c>
      <c r="B1796" s="1">
        <v>29.0</v>
      </c>
      <c r="C1796" s="1">
        <v>12000.0</v>
      </c>
      <c r="D1796" s="1" t="s">
        <v>23</v>
      </c>
      <c r="E1796" s="1">
        <v>9948.12</v>
      </c>
      <c r="F1796" s="1">
        <v>1.0</v>
      </c>
      <c r="G1796" s="1">
        <v>24.0</v>
      </c>
      <c r="H1796" s="1">
        <v>13.0</v>
      </c>
      <c r="I1796" s="1" t="s">
        <v>22</v>
      </c>
      <c r="J1796" s="1">
        <v>0.445</v>
      </c>
      <c r="K1796" s="1">
        <v>0.352</v>
      </c>
      <c r="L1796" s="6">
        <f>if(J1796&gt;QUARTILE!$B$3, "TOP", if(J1796&lt;QUARTILE!$B$4, "BOTTOM", 0))</f>
        <v>0</v>
      </c>
      <c r="M1796" s="6">
        <f t="shared" si="1"/>
        <v>2</v>
      </c>
      <c r="N1796" s="6" t="str">
        <f t="shared" si="2"/>
        <v>Millenial</v>
      </c>
      <c r="O1796" s="6" t="str">
        <f t="shared" si="3"/>
        <v>Low Income</v>
      </c>
    </row>
    <row r="1797" hidden="1">
      <c r="A1797" s="1">
        <v>101795.0</v>
      </c>
      <c r="B1797" s="1">
        <v>37.0</v>
      </c>
      <c r="C1797" s="1">
        <v>63000.0</v>
      </c>
      <c r="D1797" s="1" t="s">
        <v>27</v>
      </c>
      <c r="E1797" s="1">
        <v>10312.27</v>
      </c>
      <c r="F1797" s="1">
        <v>1.0</v>
      </c>
      <c r="G1797" s="1">
        <v>24.0</v>
      </c>
      <c r="H1797" s="1">
        <v>10.0</v>
      </c>
      <c r="I1797" s="1" t="s">
        <v>22</v>
      </c>
      <c r="J1797" s="1">
        <v>0.801</v>
      </c>
      <c r="K1797" s="1">
        <v>0.257</v>
      </c>
      <c r="L1797" s="6">
        <f>if(J1797&gt;QUARTILE!$B$3, "TOP", if(J1797&lt;QUARTILE!$B$4, "BOTTOM", 0))</f>
        <v>0</v>
      </c>
      <c r="M1797" s="6">
        <f t="shared" si="1"/>
        <v>2</v>
      </c>
      <c r="N1797" s="6" t="str">
        <f t="shared" si="2"/>
        <v>Gen X</v>
      </c>
      <c r="O1797" s="6" t="str">
        <f t="shared" si="3"/>
        <v>Medium Income</v>
      </c>
    </row>
    <row r="1798" hidden="1">
      <c r="A1798" s="1">
        <v>101796.0</v>
      </c>
      <c r="B1798" s="1">
        <v>22.0</v>
      </c>
      <c r="C1798" s="1">
        <v>14000.0</v>
      </c>
      <c r="D1798" s="1" t="s">
        <v>23</v>
      </c>
      <c r="E1798" s="1">
        <v>21040.69</v>
      </c>
      <c r="F1798" s="1">
        <v>2.0</v>
      </c>
      <c r="G1798" s="1">
        <v>24.0</v>
      </c>
      <c r="H1798" s="1">
        <v>18.0</v>
      </c>
      <c r="I1798" s="1" t="s">
        <v>22</v>
      </c>
      <c r="J1798" s="1">
        <v>0.283</v>
      </c>
      <c r="K1798" s="1">
        <v>0.331</v>
      </c>
      <c r="L1798" s="6" t="str">
        <f>if(J1798&gt;QUARTILE!$B$3, "TOP", if(J1798&lt;QUARTILE!$B$4, "BOTTOM", 0))</f>
        <v>BOTTOM</v>
      </c>
      <c r="M1798" s="6">
        <f t="shared" si="1"/>
        <v>2</v>
      </c>
      <c r="N1798" s="6" t="str">
        <f t="shared" si="2"/>
        <v>Millenial</v>
      </c>
      <c r="O1798" s="6" t="str">
        <f t="shared" si="3"/>
        <v>Low Income</v>
      </c>
    </row>
    <row r="1799" hidden="1">
      <c r="A1799" s="1">
        <v>101797.0</v>
      </c>
      <c r="B1799" s="1">
        <v>54.0</v>
      </c>
      <c r="C1799" s="1">
        <v>27000.0</v>
      </c>
      <c r="D1799" s="1" t="s">
        <v>23</v>
      </c>
      <c r="E1799" s="1">
        <v>14972.62</v>
      </c>
      <c r="F1799" s="1">
        <v>3.0</v>
      </c>
      <c r="G1799" s="1">
        <v>15.0</v>
      </c>
      <c r="H1799" s="1">
        <v>6.0</v>
      </c>
      <c r="I1799" s="1" t="s">
        <v>22</v>
      </c>
      <c r="J1799" s="1">
        <v>0.967</v>
      </c>
      <c r="K1799" s="1">
        <v>0.784</v>
      </c>
      <c r="L1799" s="6" t="str">
        <f>if(J1799&gt;QUARTILE!$B$3, "TOP", if(J1799&lt;QUARTILE!$B$4, "BOTTOM", 0))</f>
        <v>TOP</v>
      </c>
      <c r="M1799" s="6">
        <f t="shared" si="1"/>
        <v>2</v>
      </c>
      <c r="N1799" s="6" t="str">
        <f t="shared" si="2"/>
        <v>Gen X</v>
      </c>
      <c r="O1799" s="6" t="str">
        <f t="shared" si="3"/>
        <v>Low Income</v>
      </c>
    </row>
    <row r="1800" hidden="1">
      <c r="A1800" s="1">
        <v>101798.0</v>
      </c>
      <c r="B1800" s="1">
        <v>55.0</v>
      </c>
      <c r="C1800" s="1">
        <v>48000.0</v>
      </c>
      <c r="D1800" s="1" t="s">
        <v>27</v>
      </c>
      <c r="E1800" s="1">
        <v>9382.48</v>
      </c>
      <c r="F1800" s="1">
        <v>3.0</v>
      </c>
      <c r="G1800" s="1">
        <v>29.0</v>
      </c>
      <c r="H1800" s="1">
        <v>10.0</v>
      </c>
      <c r="I1800" s="1" t="s">
        <v>22</v>
      </c>
      <c r="J1800" s="1">
        <v>0.967</v>
      </c>
      <c r="K1800" s="1">
        <v>0.803</v>
      </c>
      <c r="L1800" s="6" t="str">
        <f>if(J1800&gt;QUARTILE!$B$3, "TOP", if(J1800&lt;QUARTILE!$B$4, "BOTTOM", 0))</f>
        <v>TOP</v>
      </c>
      <c r="M1800" s="6">
        <f t="shared" si="1"/>
        <v>2</v>
      </c>
      <c r="N1800" s="6" t="str">
        <f t="shared" si="2"/>
        <v>Gen X</v>
      </c>
      <c r="O1800" s="6" t="str">
        <f t="shared" si="3"/>
        <v>Medium Income</v>
      </c>
    </row>
    <row r="1801" hidden="1">
      <c r="A1801" s="1">
        <v>101799.0</v>
      </c>
      <c r="B1801" s="1">
        <v>47.0</v>
      </c>
      <c r="C1801" s="1">
        <v>17000.0</v>
      </c>
      <c r="D1801" s="1" t="s">
        <v>25</v>
      </c>
      <c r="E1801" s="1">
        <v>91657.25</v>
      </c>
      <c r="F1801" s="1">
        <v>2.0</v>
      </c>
      <c r="G1801" s="1">
        <v>23.0</v>
      </c>
      <c r="H1801" s="1">
        <v>12.0</v>
      </c>
      <c r="I1801" s="1" t="s">
        <v>22</v>
      </c>
      <c r="J1801" s="1">
        <v>1.0</v>
      </c>
      <c r="K1801" s="1">
        <v>0.004</v>
      </c>
      <c r="L1801" s="6" t="str">
        <f>if(J1801&gt;QUARTILE!$B$3, "TOP", if(J1801&lt;QUARTILE!$B$4, "BOTTOM", 0))</f>
        <v>TOP</v>
      </c>
      <c r="M1801" s="6">
        <f t="shared" si="1"/>
        <v>2</v>
      </c>
      <c r="N1801" s="6" t="str">
        <f t="shared" si="2"/>
        <v>Gen X</v>
      </c>
      <c r="O1801" s="6" t="str">
        <f t="shared" si="3"/>
        <v>Low Income</v>
      </c>
    </row>
    <row r="1802" hidden="1">
      <c r="A1802" s="1">
        <v>101800.0</v>
      </c>
      <c r="B1802" s="1">
        <v>26.0</v>
      </c>
      <c r="C1802" s="1">
        <v>15000.0</v>
      </c>
      <c r="D1802" s="1" t="s">
        <v>27</v>
      </c>
      <c r="E1802" s="1">
        <v>7196.04</v>
      </c>
      <c r="F1802" s="1">
        <v>4.0</v>
      </c>
      <c r="G1802" s="1">
        <v>24.0</v>
      </c>
      <c r="H1802" s="1">
        <v>18.0</v>
      </c>
      <c r="I1802" s="1" t="s">
        <v>18</v>
      </c>
      <c r="J1802" s="1">
        <v>0.346</v>
      </c>
      <c r="K1802" s="1">
        <v>0.445</v>
      </c>
      <c r="L1802" s="6">
        <f>if(J1802&gt;QUARTILE!$B$3, "TOP", if(J1802&lt;QUARTILE!$B$4, "BOTTOM", 0))</f>
        <v>0</v>
      </c>
      <c r="M1802" s="6">
        <f t="shared" si="1"/>
        <v>1</v>
      </c>
      <c r="N1802" s="6" t="str">
        <f t="shared" si="2"/>
        <v>Millenial</v>
      </c>
      <c r="O1802" s="6" t="str">
        <f t="shared" si="3"/>
        <v>Low Income</v>
      </c>
    </row>
    <row r="1803" hidden="1">
      <c r="A1803" s="1">
        <v>101801.0</v>
      </c>
      <c r="B1803" s="1">
        <v>51.0</v>
      </c>
      <c r="C1803" s="1">
        <v>16000.0</v>
      </c>
      <c r="D1803" s="1" t="s">
        <v>25</v>
      </c>
      <c r="E1803" s="1">
        <v>6501.55</v>
      </c>
      <c r="F1803" s="1">
        <v>5.0</v>
      </c>
      <c r="G1803" s="1">
        <v>16.0</v>
      </c>
      <c r="H1803" s="1">
        <v>5.0</v>
      </c>
      <c r="I1803" s="1" t="s">
        <v>22</v>
      </c>
      <c r="J1803" s="1">
        <v>0.326</v>
      </c>
      <c r="K1803" s="1">
        <v>0.479</v>
      </c>
      <c r="L1803" s="6">
        <f>if(J1803&gt;QUARTILE!$B$3, "TOP", if(J1803&lt;QUARTILE!$B$4, "BOTTOM", 0))</f>
        <v>0</v>
      </c>
      <c r="M1803" s="6">
        <f t="shared" si="1"/>
        <v>2</v>
      </c>
      <c r="N1803" s="6" t="str">
        <f t="shared" si="2"/>
        <v>Gen X</v>
      </c>
      <c r="O1803" s="6" t="str">
        <f t="shared" si="3"/>
        <v>Low Income</v>
      </c>
    </row>
    <row r="1804" hidden="1">
      <c r="A1804" s="1">
        <v>101802.0</v>
      </c>
      <c r="B1804" s="1">
        <v>70.0</v>
      </c>
      <c r="C1804" s="1">
        <v>38000.0</v>
      </c>
      <c r="D1804" s="1" t="s">
        <v>24</v>
      </c>
      <c r="E1804" s="1">
        <v>39964.99</v>
      </c>
      <c r="F1804" s="1">
        <v>1.0</v>
      </c>
      <c r="G1804" s="1">
        <v>20.0</v>
      </c>
      <c r="H1804" s="1">
        <v>2.0</v>
      </c>
      <c r="I1804" s="1" t="s">
        <v>18</v>
      </c>
      <c r="J1804" s="1">
        <v>0.282</v>
      </c>
      <c r="K1804" s="1">
        <v>0.0</v>
      </c>
      <c r="L1804" s="6" t="str">
        <f>if(J1804&gt;QUARTILE!$B$3, "TOP", if(J1804&lt;QUARTILE!$B$4, "BOTTOM", 0))</f>
        <v>BOTTOM</v>
      </c>
      <c r="M1804" s="6">
        <f t="shared" si="1"/>
        <v>1</v>
      </c>
      <c r="N1804" s="6" t="str">
        <f t="shared" si="2"/>
        <v>Baby Boomer</v>
      </c>
      <c r="O1804" s="6" t="str">
        <f t="shared" si="3"/>
        <v>Low Income</v>
      </c>
    </row>
    <row r="1805" hidden="1">
      <c r="A1805" s="1">
        <v>101803.0</v>
      </c>
      <c r="B1805" s="1">
        <v>61.0</v>
      </c>
      <c r="C1805" s="1">
        <v>42000.0</v>
      </c>
      <c r="D1805" s="1" t="s">
        <v>27</v>
      </c>
      <c r="E1805" s="1">
        <v>67.57</v>
      </c>
      <c r="F1805" s="1">
        <v>5.0</v>
      </c>
      <c r="G1805" s="1">
        <v>24.0</v>
      </c>
      <c r="H1805" s="1">
        <v>8.0</v>
      </c>
      <c r="I1805" s="1" t="s">
        <v>22</v>
      </c>
      <c r="J1805" s="1">
        <v>0.873</v>
      </c>
      <c r="K1805" s="1">
        <v>0.667</v>
      </c>
      <c r="L1805" s="6" t="str">
        <f>if(J1805&gt;QUARTILE!$B$3, "TOP", if(J1805&lt;QUARTILE!$B$4, "BOTTOM", 0))</f>
        <v>TOP</v>
      </c>
      <c r="M1805" s="6">
        <f t="shared" si="1"/>
        <v>2</v>
      </c>
      <c r="N1805" s="6" t="str">
        <f t="shared" si="2"/>
        <v>Baby Boomer</v>
      </c>
      <c r="O1805" s="6" t="str">
        <f t="shared" si="3"/>
        <v>Low Income</v>
      </c>
    </row>
    <row r="1806" hidden="1">
      <c r="A1806" s="1">
        <v>101804.0</v>
      </c>
      <c r="B1806" s="1">
        <v>52.0</v>
      </c>
      <c r="C1806" s="1">
        <v>22000.0</v>
      </c>
      <c r="D1806" s="1" t="s">
        <v>23</v>
      </c>
      <c r="E1806" s="1">
        <v>4494.22</v>
      </c>
      <c r="F1806" s="1">
        <v>2.0</v>
      </c>
      <c r="G1806" s="1">
        <v>25.0</v>
      </c>
      <c r="H1806" s="1">
        <v>2.0</v>
      </c>
      <c r="I1806" s="1" t="s">
        <v>22</v>
      </c>
      <c r="J1806" s="1">
        <v>0.169</v>
      </c>
      <c r="K1806" s="1">
        <v>0.367</v>
      </c>
      <c r="L1806" s="6" t="str">
        <f>if(J1806&gt;QUARTILE!$B$3, "TOP", if(J1806&lt;QUARTILE!$B$4, "BOTTOM", 0))</f>
        <v>BOTTOM</v>
      </c>
      <c r="M1806" s="6">
        <f t="shared" si="1"/>
        <v>2</v>
      </c>
      <c r="N1806" s="6" t="str">
        <f t="shared" si="2"/>
        <v>Gen X</v>
      </c>
      <c r="O1806" s="6" t="str">
        <f t="shared" si="3"/>
        <v>Low Income</v>
      </c>
    </row>
    <row r="1807" hidden="1">
      <c r="A1807" s="1">
        <v>101805.0</v>
      </c>
      <c r="B1807" s="1">
        <v>69.0</v>
      </c>
      <c r="C1807" s="1">
        <v>68000.0</v>
      </c>
      <c r="D1807" s="1" t="s">
        <v>25</v>
      </c>
      <c r="E1807" s="1">
        <v>17853.76</v>
      </c>
      <c r="F1807" s="1">
        <v>1.0</v>
      </c>
      <c r="G1807" s="1">
        <v>22.0</v>
      </c>
      <c r="H1807" s="1">
        <v>5.0</v>
      </c>
      <c r="I1807" s="1" t="s">
        <v>22</v>
      </c>
      <c r="J1807" s="1">
        <v>0.792</v>
      </c>
      <c r="K1807" s="1">
        <v>0.418</v>
      </c>
      <c r="L1807" s="6">
        <f>if(J1807&gt;QUARTILE!$B$3, "TOP", if(J1807&lt;QUARTILE!$B$4, "BOTTOM", 0))</f>
        <v>0</v>
      </c>
      <c r="M1807" s="6">
        <f t="shared" si="1"/>
        <v>2</v>
      </c>
      <c r="N1807" s="6" t="str">
        <f t="shared" si="2"/>
        <v>Baby Boomer</v>
      </c>
      <c r="O1807" s="6" t="str">
        <f t="shared" si="3"/>
        <v>Medium Income</v>
      </c>
    </row>
    <row r="1808" hidden="1">
      <c r="A1808" s="1">
        <v>101806.0</v>
      </c>
      <c r="B1808" s="1">
        <v>75.0</v>
      </c>
      <c r="C1808" s="1">
        <v>22000.0</v>
      </c>
      <c r="D1808" s="1" t="s">
        <v>23</v>
      </c>
      <c r="E1808" s="1">
        <v>3545.5</v>
      </c>
      <c r="F1808" s="1">
        <v>5.0</v>
      </c>
      <c r="G1808" s="1">
        <v>15.0</v>
      </c>
      <c r="H1808" s="1">
        <v>0.0</v>
      </c>
      <c r="I1808" s="1" t="s">
        <v>22</v>
      </c>
      <c r="J1808" s="1">
        <v>0.381</v>
      </c>
      <c r="K1808" s="1">
        <v>0.56</v>
      </c>
      <c r="L1808" s="6">
        <f>if(J1808&gt;QUARTILE!$B$3, "TOP", if(J1808&lt;QUARTILE!$B$4, "BOTTOM", 0))</f>
        <v>0</v>
      </c>
      <c r="M1808" s="6">
        <f t="shared" si="1"/>
        <v>2</v>
      </c>
      <c r="N1808" s="6" t="str">
        <f t="shared" si="2"/>
        <v>Baby Boomer</v>
      </c>
      <c r="O1808" s="6" t="str">
        <f t="shared" si="3"/>
        <v>Low Income</v>
      </c>
    </row>
    <row r="1809" hidden="1">
      <c r="A1809" s="1">
        <v>101807.0</v>
      </c>
      <c r="B1809" s="1">
        <v>39.0</v>
      </c>
      <c r="C1809" s="1">
        <v>48000.0</v>
      </c>
      <c r="D1809" s="1" t="s">
        <v>21</v>
      </c>
      <c r="E1809" s="1">
        <v>85095.79</v>
      </c>
      <c r="F1809" s="1">
        <v>3.0</v>
      </c>
      <c r="G1809" s="1">
        <v>17.0</v>
      </c>
      <c r="H1809" s="1">
        <v>15.0</v>
      </c>
      <c r="I1809" s="1" t="s">
        <v>22</v>
      </c>
      <c r="J1809" s="1">
        <v>0.288</v>
      </c>
      <c r="K1809" s="1">
        <v>0.369</v>
      </c>
      <c r="L1809" s="6" t="str">
        <f>if(J1809&gt;QUARTILE!$B$3, "TOP", if(J1809&lt;QUARTILE!$B$4, "BOTTOM", 0))</f>
        <v>BOTTOM</v>
      </c>
      <c r="M1809" s="6">
        <f t="shared" si="1"/>
        <v>2</v>
      </c>
      <c r="N1809" s="6" t="str">
        <f t="shared" si="2"/>
        <v>Gen X</v>
      </c>
      <c r="O1809" s="6" t="str">
        <f t="shared" si="3"/>
        <v>Medium Income</v>
      </c>
    </row>
    <row r="1810" hidden="1">
      <c r="A1810" s="1">
        <v>101808.0</v>
      </c>
      <c r="B1810" s="1">
        <v>61.0</v>
      </c>
      <c r="C1810" s="1">
        <v>17000.0</v>
      </c>
      <c r="D1810" s="1" t="s">
        <v>23</v>
      </c>
      <c r="E1810" s="1">
        <v>12479.72</v>
      </c>
      <c r="F1810" s="1">
        <v>4.0</v>
      </c>
      <c r="G1810" s="1">
        <v>16.0</v>
      </c>
      <c r="H1810" s="1">
        <v>4.0</v>
      </c>
      <c r="I1810" s="1" t="s">
        <v>22</v>
      </c>
      <c r="J1810" s="1">
        <v>0.234</v>
      </c>
      <c r="K1810" s="1">
        <v>0.698</v>
      </c>
      <c r="L1810" s="6" t="str">
        <f>if(J1810&gt;QUARTILE!$B$3, "TOP", if(J1810&lt;QUARTILE!$B$4, "BOTTOM", 0))</f>
        <v>BOTTOM</v>
      </c>
      <c r="M1810" s="6">
        <f t="shared" si="1"/>
        <v>2</v>
      </c>
      <c r="N1810" s="6" t="str">
        <f t="shared" si="2"/>
        <v>Baby Boomer</v>
      </c>
      <c r="O1810" s="6" t="str">
        <f t="shared" si="3"/>
        <v>Low Income</v>
      </c>
    </row>
    <row r="1811" hidden="1">
      <c r="A1811" s="1">
        <v>101809.0</v>
      </c>
      <c r="B1811" s="1">
        <v>41.0</v>
      </c>
      <c r="C1811" s="1">
        <v>89000.0</v>
      </c>
      <c r="D1811" s="1" t="s">
        <v>25</v>
      </c>
      <c r="E1811" s="1">
        <v>18194.45</v>
      </c>
      <c r="F1811" s="1">
        <v>5.0</v>
      </c>
      <c r="G1811" s="1">
        <v>19.0</v>
      </c>
      <c r="H1811" s="1">
        <v>10.0</v>
      </c>
      <c r="I1811" s="1" t="s">
        <v>22</v>
      </c>
      <c r="J1811" s="1">
        <v>1.0</v>
      </c>
      <c r="K1811" s="1">
        <v>0.546</v>
      </c>
      <c r="L1811" s="6" t="str">
        <f>if(J1811&gt;QUARTILE!$B$3, "TOP", if(J1811&lt;QUARTILE!$B$4, "BOTTOM", 0))</f>
        <v>TOP</v>
      </c>
      <c r="M1811" s="6">
        <f t="shared" si="1"/>
        <v>2</v>
      </c>
      <c r="N1811" s="6" t="str">
        <f t="shared" si="2"/>
        <v>Gen X</v>
      </c>
      <c r="O1811" s="6" t="str">
        <f t="shared" si="3"/>
        <v>Medium Income</v>
      </c>
    </row>
    <row r="1812" hidden="1">
      <c r="A1812" s="1">
        <v>101810.0</v>
      </c>
      <c r="B1812" s="1">
        <v>34.0</v>
      </c>
      <c r="C1812" s="1">
        <v>57000.0</v>
      </c>
      <c r="D1812" s="1" t="s">
        <v>23</v>
      </c>
      <c r="E1812" s="1">
        <v>3495.96</v>
      </c>
      <c r="F1812" s="1">
        <v>4.0</v>
      </c>
      <c r="G1812" s="1">
        <v>17.0</v>
      </c>
      <c r="H1812" s="1">
        <v>12.0</v>
      </c>
      <c r="I1812" s="1" t="s">
        <v>22</v>
      </c>
      <c r="J1812" s="1">
        <v>1.0</v>
      </c>
      <c r="K1812" s="1">
        <v>0.176</v>
      </c>
      <c r="L1812" s="6" t="str">
        <f>if(J1812&gt;QUARTILE!$B$3, "TOP", if(J1812&lt;QUARTILE!$B$4, "BOTTOM", 0))</f>
        <v>TOP</v>
      </c>
      <c r="M1812" s="6">
        <f t="shared" si="1"/>
        <v>2</v>
      </c>
      <c r="N1812" s="6" t="str">
        <f t="shared" si="2"/>
        <v>Gen X</v>
      </c>
      <c r="O1812" s="6" t="str">
        <f t="shared" si="3"/>
        <v>Medium Income</v>
      </c>
    </row>
    <row r="1813" hidden="1">
      <c r="A1813" s="1">
        <v>101811.0</v>
      </c>
      <c r="B1813" s="1">
        <v>27.0</v>
      </c>
      <c r="C1813" s="1">
        <v>20000.0</v>
      </c>
      <c r="D1813" s="1" t="s">
        <v>17</v>
      </c>
      <c r="E1813" s="1">
        <v>6832.3</v>
      </c>
      <c r="F1813" s="1">
        <v>3.0</v>
      </c>
      <c r="G1813" s="1">
        <v>17.0</v>
      </c>
      <c r="H1813" s="1">
        <v>11.0</v>
      </c>
      <c r="I1813" s="1" t="s">
        <v>22</v>
      </c>
      <c r="J1813" s="1">
        <v>0.272</v>
      </c>
      <c r="K1813" s="1">
        <v>0.87</v>
      </c>
      <c r="L1813" s="6" t="str">
        <f>if(J1813&gt;QUARTILE!$B$3, "TOP", if(J1813&lt;QUARTILE!$B$4, "BOTTOM", 0))</f>
        <v>BOTTOM</v>
      </c>
      <c r="M1813" s="6">
        <f t="shared" si="1"/>
        <v>2</v>
      </c>
      <c r="N1813" s="6" t="str">
        <f t="shared" si="2"/>
        <v>Millenial</v>
      </c>
      <c r="O1813" s="6" t="str">
        <f t="shared" si="3"/>
        <v>Low Income</v>
      </c>
    </row>
    <row r="1814" hidden="1">
      <c r="A1814" s="1">
        <v>101812.0</v>
      </c>
      <c r="B1814" s="1">
        <v>47.0</v>
      </c>
      <c r="C1814" s="1">
        <v>52000.0</v>
      </c>
      <c r="D1814" s="1" t="s">
        <v>23</v>
      </c>
      <c r="E1814" s="1">
        <v>19070.76</v>
      </c>
      <c r="F1814" s="1">
        <v>5.0</v>
      </c>
      <c r="G1814" s="1">
        <v>15.0</v>
      </c>
      <c r="H1814" s="1">
        <v>10.0</v>
      </c>
      <c r="I1814" s="1" t="s">
        <v>22</v>
      </c>
      <c r="J1814" s="1">
        <v>0.184</v>
      </c>
      <c r="K1814" s="1">
        <v>0.166</v>
      </c>
      <c r="L1814" s="6" t="str">
        <f>if(J1814&gt;QUARTILE!$B$3, "TOP", if(J1814&lt;QUARTILE!$B$4, "BOTTOM", 0))</f>
        <v>BOTTOM</v>
      </c>
      <c r="M1814" s="6">
        <f t="shared" si="1"/>
        <v>2</v>
      </c>
      <c r="N1814" s="6" t="str">
        <f t="shared" si="2"/>
        <v>Gen X</v>
      </c>
      <c r="O1814" s="6" t="str">
        <f t="shared" si="3"/>
        <v>Medium Income</v>
      </c>
    </row>
    <row r="1815" hidden="1">
      <c r="A1815" s="1">
        <v>101813.0</v>
      </c>
      <c r="B1815" s="1">
        <v>73.0</v>
      </c>
      <c r="C1815" s="1">
        <v>51000.0</v>
      </c>
      <c r="D1815" s="1" t="s">
        <v>31</v>
      </c>
      <c r="E1815" s="1">
        <v>15950.31</v>
      </c>
      <c r="F1815" s="1">
        <v>2.0</v>
      </c>
      <c r="G1815" s="1">
        <v>20.0</v>
      </c>
      <c r="H1815" s="1">
        <v>6.0</v>
      </c>
      <c r="I1815" s="1" t="s">
        <v>22</v>
      </c>
      <c r="J1815" s="1">
        <v>0.969</v>
      </c>
      <c r="K1815" s="1">
        <v>0.714</v>
      </c>
      <c r="L1815" s="6" t="str">
        <f>if(J1815&gt;QUARTILE!$B$3, "TOP", if(J1815&lt;QUARTILE!$B$4, "BOTTOM", 0))</f>
        <v>TOP</v>
      </c>
      <c r="M1815" s="6">
        <f t="shared" si="1"/>
        <v>2</v>
      </c>
      <c r="N1815" s="6" t="str">
        <f t="shared" si="2"/>
        <v>Baby Boomer</v>
      </c>
      <c r="O1815" s="6" t="str">
        <f t="shared" si="3"/>
        <v>Medium Income</v>
      </c>
    </row>
    <row r="1816" hidden="1">
      <c r="A1816" s="1">
        <v>101814.0</v>
      </c>
      <c r="B1816" s="1">
        <v>76.0</v>
      </c>
      <c r="C1816" s="1">
        <v>56000.0</v>
      </c>
      <c r="D1816" s="1" t="s">
        <v>23</v>
      </c>
      <c r="E1816" s="1">
        <v>30683.26</v>
      </c>
      <c r="F1816" s="1">
        <v>1.0</v>
      </c>
      <c r="G1816" s="1">
        <v>19.0</v>
      </c>
      <c r="H1816" s="1">
        <v>5.0</v>
      </c>
      <c r="I1816" s="1" t="s">
        <v>18</v>
      </c>
      <c r="J1816" s="1">
        <v>0.307</v>
      </c>
      <c r="K1816" s="1">
        <v>0.692</v>
      </c>
      <c r="L1816" s="6" t="str">
        <f>if(J1816&gt;QUARTILE!$B$3, "TOP", if(J1816&lt;QUARTILE!$B$4, "BOTTOM", 0))</f>
        <v>BOTTOM</v>
      </c>
      <c r="M1816" s="6">
        <f t="shared" si="1"/>
        <v>1</v>
      </c>
      <c r="N1816" s="6" t="str">
        <f t="shared" si="2"/>
        <v>Baby Boomer</v>
      </c>
      <c r="O1816" s="6" t="str">
        <f t="shared" si="3"/>
        <v>Medium Income</v>
      </c>
    </row>
    <row r="1817" hidden="1">
      <c r="A1817" s="1">
        <v>101815.0</v>
      </c>
      <c r="B1817" s="1">
        <v>63.0</v>
      </c>
      <c r="C1817" s="1">
        <v>5000.0</v>
      </c>
      <c r="D1817" s="1" t="s">
        <v>23</v>
      </c>
      <c r="E1817" s="1">
        <v>6273.22</v>
      </c>
      <c r="F1817" s="1">
        <v>3.0</v>
      </c>
      <c r="G1817" s="1">
        <v>22.0</v>
      </c>
      <c r="H1817" s="1">
        <v>6.0</v>
      </c>
      <c r="I1817" s="1" t="s">
        <v>22</v>
      </c>
      <c r="J1817" s="1">
        <v>0.135</v>
      </c>
      <c r="K1817" s="1">
        <v>0.688</v>
      </c>
      <c r="L1817" s="6" t="str">
        <f>if(J1817&gt;QUARTILE!$B$3, "TOP", if(J1817&lt;QUARTILE!$B$4, "BOTTOM", 0))</f>
        <v>BOTTOM</v>
      </c>
      <c r="M1817" s="6">
        <f t="shared" si="1"/>
        <v>2</v>
      </c>
      <c r="N1817" s="6" t="str">
        <f t="shared" si="2"/>
        <v>Baby Boomer</v>
      </c>
      <c r="O1817" s="6" t="str">
        <f t="shared" si="3"/>
        <v>Low Income</v>
      </c>
    </row>
    <row r="1818" hidden="1">
      <c r="A1818" s="1">
        <v>101816.0</v>
      </c>
      <c r="B1818" s="1">
        <v>40.0</v>
      </c>
      <c r="C1818" s="1">
        <v>34000.0</v>
      </c>
      <c r="D1818" s="1" t="s">
        <v>23</v>
      </c>
      <c r="E1818" s="1">
        <v>21199.88</v>
      </c>
      <c r="F1818" s="1">
        <v>4.0</v>
      </c>
      <c r="G1818" s="1">
        <v>18.0</v>
      </c>
      <c r="H1818" s="1">
        <v>6.0</v>
      </c>
      <c r="I1818" s="1" t="s">
        <v>22</v>
      </c>
      <c r="J1818" s="1">
        <v>0.872</v>
      </c>
      <c r="K1818" s="1">
        <v>0.372</v>
      </c>
      <c r="L1818" s="6" t="str">
        <f>if(J1818&gt;QUARTILE!$B$3, "TOP", if(J1818&lt;QUARTILE!$B$4, "BOTTOM", 0))</f>
        <v>TOP</v>
      </c>
      <c r="M1818" s="6">
        <f t="shared" si="1"/>
        <v>2</v>
      </c>
      <c r="N1818" s="6" t="str">
        <f t="shared" si="2"/>
        <v>Gen X</v>
      </c>
      <c r="O1818" s="6" t="str">
        <f t="shared" si="3"/>
        <v>Low Income</v>
      </c>
    </row>
    <row r="1819" hidden="1">
      <c r="A1819" s="1">
        <v>101817.0</v>
      </c>
      <c r="B1819" s="1">
        <v>49.0</v>
      </c>
      <c r="C1819" s="1">
        <v>30000.0</v>
      </c>
      <c r="D1819" s="1" t="s">
        <v>17</v>
      </c>
      <c r="E1819" s="1">
        <v>6877.3</v>
      </c>
      <c r="F1819" s="1">
        <v>4.0</v>
      </c>
      <c r="G1819" s="1">
        <v>15.0</v>
      </c>
      <c r="H1819" s="1">
        <v>10.0</v>
      </c>
      <c r="I1819" s="1" t="s">
        <v>22</v>
      </c>
      <c r="J1819" s="1">
        <v>0.817</v>
      </c>
      <c r="K1819" s="1">
        <v>0.828</v>
      </c>
      <c r="L1819" s="6" t="str">
        <f>if(J1819&gt;QUARTILE!$B$3, "TOP", if(J1819&lt;QUARTILE!$B$4, "BOTTOM", 0))</f>
        <v>TOP</v>
      </c>
      <c r="M1819" s="6">
        <f t="shared" si="1"/>
        <v>2</v>
      </c>
      <c r="N1819" s="6" t="str">
        <f t="shared" si="2"/>
        <v>Gen X</v>
      </c>
      <c r="O1819" s="6" t="str">
        <f t="shared" si="3"/>
        <v>Low Income</v>
      </c>
    </row>
    <row r="1820" hidden="1">
      <c r="A1820" s="1">
        <v>101818.0</v>
      </c>
      <c r="B1820" s="1">
        <v>34.0</v>
      </c>
      <c r="C1820" s="1">
        <v>29000.0</v>
      </c>
      <c r="D1820" s="1" t="s">
        <v>17</v>
      </c>
      <c r="E1820" s="1">
        <v>17674.18</v>
      </c>
      <c r="F1820" s="1">
        <v>3.0</v>
      </c>
      <c r="G1820" s="1">
        <v>18.0</v>
      </c>
      <c r="H1820" s="1">
        <v>3.0</v>
      </c>
      <c r="I1820" s="1" t="s">
        <v>22</v>
      </c>
      <c r="J1820" s="1">
        <v>0.202</v>
      </c>
      <c r="K1820" s="1">
        <v>0.328</v>
      </c>
      <c r="L1820" s="6" t="str">
        <f>if(J1820&gt;QUARTILE!$B$3, "TOP", if(J1820&lt;QUARTILE!$B$4, "BOTTOM", 0))</f>
        <v>BOTTOM</v>
      </c>
      <c r="M1820" s="6">
        <f t="shared" si="1"/>
        <v>2</v>
      </c>
      <c r="N1820" s="6" t="str">
        <f t="shared" si="2"/>
        <v>Gen X</v>
      </c>
      <c r="O1820" s="6" t="str">
        <f t="shared" si="3"/>
        <v>Low Income</v>
      </c>
    </row>
    <row r="1821" hidden="1">
      <c r="A1821" s="1">
        <v>101819.0</v>
      </c>
      <c r="B1821" s="1">
        <v>67.0</v>
      </c>
      <c r="C1821" s="1">
        <v>25000.0</v>
      </c>
      <c r="D1821" s="1" t="s">
        <v>23</v>
      </c>
      <c r="E1821" s="1">
        <v>18578.96</v>
      </c>
      <c r="F1821" s="1">
        <v>2.0</v>
      </c>
      <c r="G1821" s="1">
        <v>19.0</v>
      </c>
      <c r="H1821" s="1">
        <v>5.0</v>
      </c>
      <c r="I1821" s="1" t="s">
        <v>22</v>
      </c>
      <c r="J1821" s="1">
        <v>0.088</v>
      </c>
      <c r="K1821" s="1">
        <v>0.687</v>
      </c>
      <c r="L1821" s="6" t="str">
        <f>if(J1821&gt;QUARTILE!$B$3, "TOP", if(J1821&lt;QUARTILE!$B$4, "BOTTOM", 0))</f>
        <v>BOTTOM</v>
      </c>
      <c r="M1821" s="6">
        <f t="shared" si="1"/>
        <v>2</v>
      </c>
      <c r="N1821" s="6" t="str">
        <f t="shared" si="2"/>
        <v>Baby Boomer</v>
      </c>
      <c r="O1821" s="6" t="str">
        <f t="shared" si="3"/>
        <v>Low Income</v>
      </c>
    </row>
    <row r="1822" hidden="1">
      <c r="A1822" s="1">
        <v>101820.0</v>
      </c>
      <c r="B1822" s="1">
        <v>68.0</v>
      </c>
      <c r="C1822" s="1">
        <v>26000.0</v>
      </c>
      <c r="D1822" s="1" t="s">
        <v>23</v>
      </c>
      <c r="E1822" s="1">
        <v>2598.51</v>
      </c>
      <c r="F1822" s="1">
        <v>2.0</v>
      </c>
      <c r="G1822" s="1">
        <v>29.0</v>
      </c>
      <c r="H1822" s="1">
        <v>5.0</v>
      </c>
      <c r="I1822" s="1" t="s">
        <v>22</v>
      </c>
      <c r="J1822" s="1">
        <v>0.113</v>
      </c>
      <c r="K1822" s="1">
        <v>0.878</v>
      </c>
      <c r="L1822" s="6" t="str">
        <f>if(J1822&gt;QUARTILE!$B$3, "TOP", if(J1822&lt;QUARTILE!$B$4, "BOTTOM", 0))</f>
        <v>BOTTOM</v>
      </c>
      <c r="M1822" s="6">
        <f t="shared" si="1"/>
        <v>2</v>
      </c>
      <c r="N1822" s="6" t="str">
        <f t="shared" si="2"/>
        <v>Baby Boomer</v>
      </c>
      <c r="O1822" s="6" t="str">
        <f t="shared" si="3"/>
        <v>Low Income</v>
      </c>
    </row>
    <row r="1823" hidden="1">
      <c r="A1823" s="1">
        <v>101821.0</v>
      </c>
      <c r="B1823" s="1">
        <v>34.0</v>
      </c>
      <c r="C1823" s="1">
        <v>48000.0</v>
      </c>
      <c r="D1823" s="1" t="s">
        <v>27</v>
      </c>
      <c r="E1823" s="1">
        <v>15909.5</v>
      </c>
      <c r="F1823" s="1">
        <v>4.0</v>
      </c>
      <c r="G1823" s="1">
        <v>22.0</v>
      </c>
      <c r="H1823" s="1">
        <v>12.0</v>
      </c>
      <c r="I1823" s="1" t="s">
        <v>22</v>
      </c>
      <c r="J1823" s="1">
        <v>0.453</v>
      </c>
      <c r="K1823" s="1">
        <v>0.105</v>
      </c>
      <c r="L1823" s="6">
        <f>if(J1823&gt;QUARTILE!$B$3, "TOP", if(J1823&lt;QUARTILE!$B$4, "BOTTOM", 0))</f>
        <v>0</v>
      </c>
      <c r="M1823" s="6">
        <f t="shared" si="1"/>
        <v>2</v>
      </c>
      <c r="N1823" s="6" t="str">
        <f t="shared" si="2"/>
        <v>Gen X</v>
      </c>
      <c r="O1823" s="6" t="str">
        <f t="shared" si="3"/>
        <v>Medium Income</v>
      </c>
    </row>
    <row r="1824" hidden="1">
      <c r="A1824" s="1">
        <v>101822.0</v>
      </c>
      <c r="B1824" s="1">
        <v>31.0</v>
      </c>
      <c r="C1824" s="1">
        <v>30000.0</v>
      </c>
      <c r="D1824" s="1" t="s">
        <v>23</v>
      </c>
      <c r="E1824" s="1">
        <v>240.2</v>
      </c>
      <c r="F1824" s="1">
        <v>3.0</v>
      </c>
      <c r="G1824" s="1">
        <v>14.0</v>
      </c>
      <c r="H1824" s="1">
        <v>9.0</v>
      </c>
      <c r="I1824" s="1" t="s">
        <v>22</v>
      </c>
      <c r="J1824" s="1">
        <v>0.468</v>
      </c>
      <c r="K1824" s="1">
        <v>0.653</v>
      </c>
      <c r="L1824" s="6">
        <f>if(J1824&gt;QUARTILE!$B$3, "TOP", if(J1824&lt;QUARTILE!$B$4, "BOTTOM", 0))</f>
        <v>0</v>
      </c>
      <c r="M1824" s="6">
        <f t="shared" si="1"/>
        <v>2</v>
      </c>
      <c r="N1824" s="6" t="str">
        <f t="shared" si="2"/>
        <v>Gen X</v>
      </c>
      <c r="O1824" s="6" t="str">
        <f t="shared" si="3"/>
        <v>Low Income</v>
      </c>
    </row>
    <row r="1825" hidden="1">
      <c r="A1825" s="1">
        <v>101823.0</v>
      </c>
      <c r="B1825" s="1">
        <v>26.0</v>
      </c>
      <c r="C1825" s="1">
        <v>25000.0</v>
      </c>
      <c r="D1825" s="1" t="s">
        <v>23</v>
      </c>
      <c r="E1825" s="1">
        <v>13911.43</v>
      </c>
      <c r="F1825" s="1">
        <v>3.0</v>
      </c>
      <c r="G1825" s="1">
        <v>21.0</v>
      </c>
      <c r="H1825" s="1">
        <v>13.0</v>
      </c>
      <c r="I1825" s="1" t="s">
        <v>18</v>
      </c>
      <c r="J1825" s="1">
        <v>0.232</v>
      </c>
      <c r="K1825" s="1">
        <v>0.901</v>
      </c>
      <c r="L1825" s="6" t="str">
        <f>if(J1825&gt;QUARTILE!$B$3, "TOP", if(J1825&lt;QUARTILE!$B$4, "BOTTOM", 0))</f>
        <v>BOTTOM</v>
      </c>
      <c r="M1825" s="6">
        <f t="shared" si="1"/>
        <v>1</v>
      </c>
      <c r="N1825" s="6" t="str">
        <f t="shared" si="2"/>
        <v>Millenial</v>
      </c>
      <c r="O1825" s="6" t="str">
        <f t="shared" si="3"/>
        <v>Low Income</v>
      </c>
    </row>
    <row r="1826" hidden="1">
      <c r="A1826" s="1">
        <v>101824.0</v>
      </c>
      <c r="B1826" s="1">
        <v>57.0</v>
      </c>
      <c r="C1826" s="1">
        <v>44000.0</v>
      </c>
      <c r="D1826" s="1" t="s">
        <v>23</v>
      </c>
      <c r="E1826" s="1">
        <v>23914.93</v>
      </c>
      <c r="F1826" s="1">
        <v>1.0</v>
      </c>
      <c r="G1826" s="1">
        <v>25.0</v>
      </c>
      <c r="H1826" s="1">
        <v>7.0</v>
      </c>
      <c r="I1826" s="1" t="s">
        <v>22</v>
      </c>
      <c r="J1826" s="1">
        <v>0.959</v>
      </c>
      <c r="K1826" s="1">
        <v>0.103</v>
      </c>
      <c r="L1826" s="6" t="str">
        <f>if(J1826&gt;QUARTILE!$B$3, "TOP", if(J1826&lt;QUARTILE!$B$4, "BOTTOM", 0))</f>
        <v>TOP</v>
      </c>
      <c r="M1826" s="6">
        <f t="shared" si="1"/>
        <v>2</v>
      </c>
      <c r="N1826" s="6" t="str">
        <f t="shared" si="2"/>
        <v>Gen X</v>
      </c>
      <c r="O1826" s="6" t="str">
        <f t="shared" si="3"/>
        <v>Low Income</v>
      </c>
    </row>
    <row r="1827" hidden="1">
      <c r="A1827" s="1">
        <v>101825.0</v>
      </c>
      <c r="B1827" s="1">
        <v>19.0</v>
      </c>
      <c r="C1827" s="1">
        <v>28000.0</v>
      </c>
      <c r="D1827" s="1" t="s">
        <v>23</v>
      </c>
      <c r="E1827" s="1">
        <v>1512.43</v>
      </c>
      <c r="F1827" s="1">
        <v>4.0</v>
      </c>
      <c r="G1827" s="1">
        <v>16.0</v>
      </c>
      <c r="H1827" s="1">
        <v>13.0</v>
      </c>
      <c r="I1827" s="1" t="s">
        <v>18</v>
      </c>
      <c r="J1827" s="1">
        <v>0.602</v>
      </c>
      <c r="K1827" s="1">
        <v>0.096</v>
      </c>
      <c r="L1827" s="6">
        <f>if(J1827&gt;QUARTILE!$B$3, "TOP", if(J1827&lt;QUARTILE!$B$4, "BOTTOM", 0))</f>
        <v>0</v>
      </c>
      <c r="M1827" s="6">
        <f t="shared" si="1"/>
        <v>1</v>
      </c>
      <c r="N1827" s="6" t="str">
        <f t="shared" si="2"/>
        <v>Millenial</v>
      </c>
      <c r="O1827" s="6" t="str">
        <f t="shared" si="3"/>
        <v>Low Income</v>
      </c>
    </row>
    <row r="1828" hidden="1">
      <c r="A1828" s="1">
        <v>101826.0</v>
      </c>
      <c r="B1828" s="1">
        <v>62.0</v>
      </c>
      <c r="C1828" s="1">
        <v>30000.0</v>
      </c>
      <c r="D1828" s="1" t="s">
        <v>23</v>
      </c>
      <c r="E1828" s="1">
        <v>55843.04</v>
      </c>
      <c r="F1828" s="1">
        <v>2.0</v>
      </c>
      <c r="G1828" s="1">
        <v>21.0</v>
      </c>
      <c r="H1828" s="1">
        <v>6.0</v>
      </c>
      <c r="I1828" s="1" t="s">
        <v>18</v>
      </c>
      <c r="J1828" s="1">
        <v>0.957</v>
      </c>
      <c r="K1828" s="1">
        <v>0.278</v>
      </c>
      <c r="L1828" s="6" t="str">
        <f>if(J1828&gt;QUARTILE!$B$3, "TOP", if(J1828&lt;QUARTILE!$B$4, "BOTTOM", 0))</f>
        <v>TOP</v>
      </c>
      <c r="M1828" s="6">
        <f t="shared" si="1"/>
        <v>1</v>
      </c>
      <c r="N1828" s="6" t="str">
        <f t="shared" si="2"/>
        <v>Baby Boomer</v>
      </c>
      <c r="O1828" s="6" t="str">
        <f t="shared" si="3"/>
        <v>Low Income</v>
      </c>
    </row>
    <row r="1829" hidden="1">
      <c r="A1829" s="1">
        <v>101827.0</v>
      </c>
      <c r="B1829" s="1">
        <v>42.0</v>
      </c>
      <c r="C1829" s="1">
        <v>68000.0</v>
      </c>
      <c r="D1829" s="1" t="s">
        <v>23</v>
      </c>
      <c r="E1829" s="1">
        <v>12277.68</v>
      </c>
      <c r="F1829" s="1">
        <v>5.0</v>
      </c>
      <c r="G1829" s="1">
        <v>21.0</v>
      </c>
      <c r="H1829" s="1">
        <v>7.0</v>
      </c>
      <c r="I1829" s="1" t="s">
        <v>22</v>
      </c>
      <c r="J1829" s="1">
        <v>0.254</v>
      </c>
      <c r="K1829" s="1">
        <v>0.944</v>
      </c>
      <c r="L1829" s="6" t="str">
        <f>if(J1829&gt;QUARTILE!$B$3, "TOP", if(J1829&lt;QUARTILE!$B$4, "BOTTOM", 0))</f>
        <v>BOTTOM</v>
      </c>
      <c r="M1829" s="6">
        <f t="shared" si="1"/>
        <v>2</v>
      </c>
      <c r="N1829" s="6" t="str">
        <f t="shared" si="2"/>
        <v>Gen X</v>
      </c>
      <c r="O1829" s="6" t="str">
        <f t="shared" si="3"/>
        <v>Medium Income</v>
      </c>
    </row>
    <row r="1830" hidden="1">
      <c r="A1830" s="1">
        <v>101828.0</v>
      </c>
      <c r="B1830" s="1">
        <v>56.0</v>
      </c>
      <c r="C1830" s="1">
        <v>17000.0</v>
      </c>
      <c r="D1830" s="1" t="s">
        <v>25</v>
      </c>
      <c r="E1830" s="1">
        <v>55747.15</v>
      </c>
      <c r="F1830" s="1">
        <v>2.0</v>
      </c>
      <c r="G1830" s="1">
        <v>22.0</v>
      </c>
      <c r="H1830" s="1">
        <v>6.0</v>
      </c>
      <c r="I1830" s="1" t="s">
        <v>18</v>
      </c>
      <c r="J1830" s="1">
        <v>1.0</v>
      </c>
      <c r="K1830" s="1">
        <v>0.124</v>
      </c>
      <c r="L1830" s="6" t="str">
        <f>if(J1830&gt;QUARTILE!$B$3, "TOP", if(J1830&lt;QUARTILE!$B$4, "BOTTOM", 0))</f>
        <v>TOP</v>
      </c>
      <c r="M1830" s="6">
        <f t="shared" si="1"/>
        <v>1</v>
      </c>
      <c r="N1830" s="6" t="str">
        <f t="shared" si="2"/>
        <v>Gen X</v>
      </c>
      <c r="O1830" s="6" t="str">
        <f t="shared" si="3"/>
        <v>Low Income</v>
      </c>
    </row>
    <row r="1831" hidden="1">
      <c r="A1831" s="1">
        <v>101829.0</v>
      </c>
      <c r="B1831" s="1">
        <v>26.0</v>
      </c>
      <c r="C1831" s="1">
        <v>9000.0</v>
      </c>
      <c r="D1831" s="1" t="s">
        <v>17</v>
      </c>
      <c r="E1831" s="1">
        <v>2272.3</v>
      </c>
      <c r="F1831" s="1">
        <v>2.0</v>
      </c>
      <c r="G1831" s="1">
        <v>21.0</v>
      </c>
      <c r="H1831" s="1">
        <v>16.0</v>
      </c>
      <c r="I1831" s="1" t="s">
        <v>22</v>
      </c>
      <c r="J1831" s="1">
        <v>0.81</v>
      </c>
      <c r="K1831" s="1">
        <v>0.325</v>
      </c>
      <c r="L1831" s="6">
        <f>if(J1831&gt;QUARTILE!$B$3, "TOP", if(J1831&lt;QUARTILE!$B$4, "BOTTOM", 0))</f>
        <v>0</v>
      </c>
      <c r="M1831" s="6">
        <f t="shared" si="1"/>
        <v>2</v>
      </c>
      <c r="N1831" s="6" t="str">
        <f t="shared" si="2"/>
        <v>Millenial</v>
      </c>
      <c r="O1831" s="6" t="str">
        <f t="shared" si="3"/>
        <v>Low Income</v>
      </c>
    </row>
    <row r="1832" hidden="1">
      <c r="A1832" s="1">
        <v>101830.0</v>
      </c>
      <c r="B1832" s="1">
        <v>71.0</v>
      </c>
      <c r="C1832" s="1">
        <v>23000.0</v>
      </c>
      <c r="D1832" s="1" t="s">
        <v>25</v>
      </c>
      <c r="E1832" s="1">
        <v>59875.72</v>
      </c>
      <c r="F1832" s="1">
        <v>5.0</v>
      </c>
      <c r="G1832" s="1">
        <v>20.0</v>
      </c>
      <c r="H1832" s="1">
        <v>4.0</v>
      </c>
      <c r="I1832" s="1" t="s">
        <v>18</v>
      </c>
      <c r="J1832" s="1">
        <v>0.438</v>
      </c>
      <c r="K1832" s="1">
        <v>0.685</v>
      </c>
      <c r="L1832" s="6">
        <f>if(J1832&gt;QUARTILE!$B$3, "TOP", if(J1832&lt;QUARTILE!$B$4, "BOTTOM", 0))</f>
        <v>0</v>
      </c>
      <c r="M1832" s="6">
        <f t="shared" si="1"/>
        <v>1</v>
      </c>
      <c r="N1832" s="6" t="str">
        <f t="shared" si="2"/>
        <v>Baby Boomer</v>
      </c>
      <c r="O1832" s="6" t="str">
        <f t="shared" si="3"/>
        <v>Low Income</v>
      </c>
    </row>
    <row r="1833" hidden="1">
      <c r="A1833" s="1">
        <v>101831.0</v>
      </c>
      <c r="B1833" s="1">
        <v>39.0</v>
      </c>
      <c r="C1833" s="1">
        <v>25000.0</v>
      </c>
      <c r="D1833" s="1" t="s">
        <v>27</v>
      </c>
      <c r="E1833" s="1">
        <v>2312.64</v>
      </c>
      <c r="F1833" s="1">
        <v>4.0</v>
      </c>
      <c r="G1833" s="1">
        <v>19.0</v>
      </c>
      <c r="H1833" s="1">
        <v>9.0</v>
      </c>
      <c r="I1833" s="1" t="s">
        <v>22</v>
      </c>
      <c r="J1833" s="1">
        <v>0.021</v>
      </c>
      <c r="K1833" s="1">
        <v>0.081</v>
      </c>
      <c r="L1833" s="6" t="str">
        <f>if(J1833&gt;QUARTILE!$B$3, "TOP", if(J1833&lt;QUARTILE!$B$4, "BOTTOM", 0))</f>
        <v>BOTTOM</v>
      </c>
      <c r="M1833" s="6">
        <f t="shared" si="1"/>
        <v>2</v>
      </c>
      <c r="N1833" s="6" t="str">
        <f t="shared" si="2"/>
        <v>Gen X</v>
      </c>
      <c r="O1833" s="6" t="str">
        <f t="shared" si="3"/>
        <v>Low Income</v>
      </c>
    </row>
    <row r="1834" hidden="1">
      <c r="A1834" s="1">
        <v>101832.0</v>
      </c>
      <c r="B1834" s="1">
        <v>60.0</v>
      </c>
      <c r="C1834" s="1">
        <v>34000.0</v>
      </c>
      <c r="D1834" s="1" t="s">
        <v>23</v>
      </c>
      <c r="E1834" s="1">
        <v>12379.2</v>
      </c>
      <c r="F1834" s="1">
        <v>1.0</v>
      </c>
      <c r="G1834" s="1">
        <v>15.0</v>
      </c>
      <c r="H1834" s="1">
        <v>4.0</v>
      </c>
      <c r="I1834" s="1" t="s">
        <v>22</v>
      </c>
      <c r="J1834" s="1">
        <v>0.215</v>
      </c>
      <c r="K1834" s="1">
        <v>0.996</v>
      </c>
      <c r="L1834" s="6" t="str">
        <f>if(J1834&gt;QUARTILE!$B$3, "TOP", if(J1834&lt;QUARTILE!$B$4, "BOTTOM", 0))</f>
        <v>BOTTOM</v>
      </c>
      <c r="M1834" s="6">
        <f t="shared" si="1"/>
        <v>2</v>
      </c>
      <c r="N1834" s="6" t="str">
        <f t="shared" si="2"/>
        <v>Gen X</v>
      </c>
      <c r="O1834" s="6" t="str">
        <f t="shared" si="3"/>
        <v>Low Income</v>
      </c>
    </row>
    <row r="1835" hidden="1">
      <c r="A1835" s="1">
        <v>101833.0</v>
      </c>
      <c r="B1835" s="1">
        <v>63.0</v>
      </c>
      <c r="C1835" s="1">
        <v>23000.0</v>
      </c>
      <c r="D1835" s="1" t="s">
        <v>27</v>
      </c>
      <c r="E1835" s="1">
        <v>55609.86</v>
      </c>
      <c r="F1835" s="1">
        <v>2.0</v>
      </c>
      <c r="G1835" s="1">
        <v>23.0</v>
      </c>
      <c r="H1835" s="1">
        <v>3.0</v>
      </c>
      <c r="I1835" s="1" t="s">
        <v>18</v>
      </c>
      <c r="J1835" s="1">
        <v>0.519</v>
      </c>
      <c r="K1835" s="1">
        <v>0.639</v>
      </c>
      <c r="L1835" s="6">
        <f>if(J1835&gt;QUARTILE!$B$3, "TOP", if(J1835&lt;QUARTILE!$B$4, "BOTTOM", 0))</f>
        <v>0</v>
      </c>
      <c r="M1835" s="6">
        <f t="shared" si="1"/>
        <v>1</v>
      </c>
      <c r="N1835" s="6" t="str">
        <f t="shared" si="2"/>
        <v>Baby Boomer</v>
      </c>
      <c r="O1835" s="6" t="str">
        <f t="shared" si="3"/>
        <v>Low Income</v>
      </c>
    </row>
    <row r="1836" hidden="1">
      <c r="A1836" s="1">
        <v>101834.0</v>
      </c>
      <c r="B1836" s="1">
        <v>21.0</v>
      </c>
      <c r="C1836" s="1">
        <v>35000.0</v>
      </c>
      <c r="D1836" s="1" t="s">
        <v>23</v>
      </c>
      <c r="E1836" s="1">
        <v>5297.76</v>
      </c>
      <c r="F1836" s="1">
        <v>2.0</v>
      </c>
      <c r="G1836" s="1">
        <v>22.0</v>
      </c>
      <c r="H1836" s="1">
        <v>10.0</v>
      </c>
      <c r="I1836" s="1" t="s">
        <v>22</v>
      </c>
      <c r="J1836" s="1">
        <v>0.053</v>
      </c>
      <c r="K1836" s="1">
        <v>0.959</v>
      </c>
      <c r="L1836" s="6" t="str">
        <f>if(J1836&gt;QUARTILE!$B$3, "TOP", if(J1836&lt;QUARTILE!$B$4, "BOTTOM", 0))</f>
        <v>BOTTOM</v>
      </c>
      <c r="M1836" s="6">
        <f t="shared" si="1"/>
        <v>2</v>
      </c>
      <c r="N1836" s="6" t="str">
        <f t="shared" si="2"/>
        <v>Millenial</v>
      </c>
      <c r="O1836" s="6" t="str">
        <f t="shared" si="3"/>
        <v>Low Income</v>
      </c>
    </row>
    <row r="1837" hidden="1">
      <c r="A1837" s="1">
        <v>101835.0</v>
      </c>
      <c r="B1837" s="1">
        <v>43.0</v>
      </c>
      <c r="C1837" s="1">
        <v>99000.0</v>
      </c>
      <c r="D1837" s="1" t="s">
        <v>27</v>
      </c>
      <c r="E1837" s="1">
        <v>708.09</v>
      </c>
      <c r="F1837" s="1">
        <v>4.0</v>
      </c>
      <c r="G1837" s="1">
        <v>21.0</v>
      </c>
      <c r="H1837" s="1">
        <v>10.0</v>
      </c>
      <c r="I1837" s="1" t="s">
        <v>22</v>
      </c>
      <c r="J1837" s="1">
        <v>0.141</v>
      </c>
      <c r="K1837" s="1">
        <v>0.094</v>
      </c>
      <c r="L1837" s="6" t="str">
        <f>if(J1837&gt;QUARTILE!$B$3, "TOP", if(J1837&lt;QUARTILE!$B$4, "BOTTOM", 0))</f>
        <v>BOTTOM</v>
      </c>
      <c r="M1837" s="6">
        <f t="shared" si="1"/>
        <v>2</v>
      </c>
      <c r="N1837" s="6" t="str">
        <f t="shared" si="2"/>
        <v>Gen X</v>
      </c>
      <c r="O1837" s="6" t="str">
        <f t="shared" si="3"/>
        <v>Medium Income</v>
      </c>
    </row>
    <row r="1838" hidden="1">
      <c r="A1838" s="1">
        <v>101836.0</v>
      </c>
      <c r="B1838" s="1">
        <v>75.0</v>
      </c>
      <c r="C1838" s="1">
        <v>36000.0</v>
      </c>
      <c r="D1838" s="1" t="s">
        <v>23</v>
      </c>
      <c r="E1838" s="1">
        <v>31511.43</v>
      </c>
      <c r="F1838" s="1">
        <v>4.0</v>
      </c>
      <c r="G1838" s="1">
        <v>16.0</v>
      </c>
      <c r="H1838" s="1">
        <v>1.0</v>
      </c>
      <c r="I1838" s="1" t="s">
        <v>18</v>
      </c>
      <c r="J1838" s="1">
        <v>0.249</v>
      </c>
      <c r="K1838" s="1">
        <v>0.082</v>
      </c>
      <c r="L1838" s="6" t="str">
        <f>if(J1838&gt;QUARTILE!$B$3, "TOP", if(J1838&lt;QUARTILE!$B$4, "BOTTOM", 0))</f>
        <v>BOTTOM</v>
      </c>
      <c r="M1838" s="6">
        <f t="shared" si="1"/>
        <v>1</v>
      </c>
      <c r="N1838" s="6" t="str">
        <f t="shared" si="2"/>
        <v>Baby Boomer</v>
      </c>
      <c r="O1838" s="6" t="str">
        <f t="shared" si="3"/>
        <v>Low Income</v>
      </c>
    </row>
    <row r="1839" hidden="1">
      <c r="A1839" s="1">
        <v>101837.0</v>
      </c>
      <c r="B1839" s="1">
        <v>46.0</v>
      </c>
      <c r="C1839" s="1">
        <v>40000.0</v>
      </c>
      <c r="D1839" s="1" t="s">
        <v>21</v>
      </c>
      <c r="E1839" s="1">
        <v>18121.05</v>
      </c>
      <c r="F1839" s="1">
        <v>3.0</v>
      </c>
      <c r="G1839" s="1">
        <v>20.0</v>
      </c>
      <c r="H1839" s="1">
        <v>10.0</v>
      </c>
      <c r="I1839" s="1" t="s">
        <v>22</v>
      </c>
      <c r="J1839" s="1">
        <v>0.81</v>
      </c>
      <c r="K1839" s="1">
        <v>0.371</v>
      </c>
      <c r="L1839" s="6">
        <f>if(J1839&gt;QUARTILE!$B$3, "TOP", if(J1839&lt;QUARTILE!$B$4, "BOTTOM", 0))</f>
        <v>0</v>
      </c>
      <c r="M1839" s="6">
        <f t="shared" si="1"/>
        <v>2</v>
      </c>
      <c r="N1839" s="6" t="str">
        <f t="shared" si="2"/>
        <v>Gen X</v>
      </c>
      <c r="O1839" s="6" t="str">
        <f t="shared" si="3"/>
        <v>Low Income</v>
      </c>
    </row>
    <row r="1840" hidden="1">
      <c r="A1840" s="1">
        <v>101838.0</v>
      </c>
      <c r="B1840" s="1">
        <v>62.0</v>
      </c>
      <c r="C1840" s="1">
        <v>20000.0</v>
      </c>
      <c r="D1840" s="1" t="s">
        <v>23</v>
      </c>
      <c r="E1840" s="1">
        <v>14427.69</v>
      </c>
      <c r="F1840" s="1">
        <v>4.0</v>
      </c>
      <c r="G1840" s="1">
        <v>21.0</v>
      </c>
      <c r="H1840" s="1">
        <v>4.0</v>
      </c>
      <c r="I1840" s="1" t="s">
        <v>22</v>
      </c>
      <c r="J1840" s="1">
        <v>0.597</v>
      </c>
      <c r="K1840" s="1">
        <v>0.001</v>
      </c>
      <c r="L1840" s="6">
        <f>if(J1840&gt;QUARTILE!$B$3, "TOP", if(J1840&lt;QUARTILE!$B$4, "BOTTOM", 0))</f>
        <v>0</v>
      </c>
      <c r="M1840" s="6">
        <f t="shared" si="1"/>
        <v>2</v>
      </c>
      <c r="N1840" s="6" t="str">
        <f t="shared" si="2"/>
        <v>Baby Boomer</v>
      </c>
      <c r="O1840" s="6" t="str">
        <f t="shared" si="3"/>
        <v>Low Income</v>
      </c>
    </row>
    <row r="1841" hidden="1">
      <c r="A1841" s="1">
        <v>101839.0</v>
      </c>
      <c r="B1841" s="1">
        <v>51.0</v>
      </c>
      <c r="C1841" s="1">
        <v>10000.0</v>
      </c>
      <c r="D1841" s="1" t="s">
        <v>25</v>
      </c>
      <c r="E1841" s="1">
        <v>698.94</v>
      </c>
      <c r="F1841" s="1">
        <v>4.0</v>
      </c>
      <c r="G1841" s="1">
        <v>21.0</v>
      </c>
      <c r="H1841" s="1">
        <v>2.0</v>
      </c>
      <c r="I1841" s="1" t="s">
        <v>22</v>
      </c>
      <c r="J1841" s="1">
        <v>0.241</v>
      </c>
      <c r="K1841" s="1">
        <v>0.011</v>
      </c>
      <c r="L1841" s="6" t="str">
        <f>if(J1841&gt;QUARTILE!$B$3, "TOP", if(J1841&lt;QUARTILE!$B$4, "BOTTOM", 0))</f>
        <v>BOTTOM</v>
      </c>
      <c r="M1841" s="6">
        <f t="shared" si="1"/>
        <v>2</v>
      </c>
      <c r="N1841" s="6" t="str">
        <f t="shared" si="2"/>
        <v>Gen X</v>
      </c>
      <c r="O1841" s="6" t="str">
        <f t="shared" si="3"/>
        <v>Low Income</v>
      </c>
    </row>
    <row r="1842" hidden="1">
      <c r="A1842" s="1">
        <v>101840.0</v>
      </c>
      <c r="B1842" s="1">
        <v>40.0</v>
      </c>
      <c r="C1842" s="1">
        <v>6000.0</v>
      </c>
      <c r="D1842" s="1" t="s">
        <v>24</v>
      </c>
      <c r="E1842" s="1">
        <v>21181.94</v>
      </c>
      <c r="F1842" s="1">
        <v>2.0</v>
      </c>
      <c r="G1842" s="1">
        <v>21.0</v>
      </c>
      <c r="H1842" s="1">
        <v>15.0</v>
      </c>
      <c r="I1842" s="1" t="s">
        <v>22</v>
      </c>
      <c r="J1842" s="1">
        <v>0.264</v>
      </c>
      <c r="K1842" s="1">
        <v>0.904</v>
      </c>
      <c r="L1842" s="6" t="str">
        <f>if(J1842&gt;QUARTILE!$B$3, "TOP", if(J1842&lt;QUARTILE!$B$4, "BOTTOM", 0))</f>
        <v>BOTTOM</v>
      </c>
      <c r="M1842" s="6">
        <f t="shared" si="1"/>
        <v>2</v>
      </c>
      <c r="N1842" s="6" t="str">
        <f t="shared" si="2"/>
        <v>Gen X</v>
      </c>
      <c r="O1842" s="6" t="str">
        <f t="shared" si="3"/>
        <v>Low Income</v>
      </c>
    </row>
    <row r="1843" hidden="1">
      <c r="A1843" s="1">
        <v>101841.0</v>
      </c>
      <c r="B1843" s="1">
        <v>54.0</v>
      </c>
      <c r="C1843" s="1">
        <v>16000.0</v>
      </c>
      <c r="D1843" s="1" t="s">
        <v>25</v>
      </c>
      <c r="E1843" s="1">
        <v>3765.75</v>
      </c>
      <c r="F1843" s="1">
        <v>1.0</v>
      </c>
      <c r="G1843" s="1">
        <v>24.0</v>
      </c>
      <c r="H1843" s="1">
        <v>3.0</v>
      </c>
      <c r="I1843" s="1" t="s">
        <v>22</v>
      </c>
      <c r="J1843" s="1">
        <v>0.692</v>
      </c>
      <c r="K1843" s="1">
        <v>0.043</v>
      </c>
      <c r="L1843" s="6">
        <f>if(J1843&gt;QUARTILE!$B$3, "TOP", if(J1843&lt;QUARTILE!$B$4, "BOTTOM", 0))</f>
        <v>0</v>
      </c>
      <c r="M1843" s="6">
        <f t="shared" si="1"/>
        <v>2</v>
      </c>
      <c r="N1843" s="6" t="str">
        <f t="shared" si="2"/>
        <v>Gen X</v>
      </c>
      <c r="O1843" s="6" t="str">
        <f t="shared" si="3"/>
        <v>Low Income</v>
      </c>
    </row>
    <row r="1844" hidden="1">
      <c r="A1844" s="1">
        <v>101842.0</v>
      </c>
      <c r="B1844" s="1">
        <v>28.0</v>
      </c>
      <c r="C1844" s="1">
        <v>5000.0</v>
      </c>
      <c r="D1844" s="1" t="s">
        <v>25</v>
      </c>
      <c r="E1844" s="1">
        <v>53530.07</v>
      </c>
      <c r="F1844" s="1">
        <v>2.0</v>
      </c>
      <c r="G1844" s="1">
        <v>22.0</v>
      </c>
      <c r="H1844" s="1">
        <v>13.0</v>
      </c>
      <c r="I1844" s="1" t="s">
        <v>18</v>
      </c>
      <c r="J1844" s="1">
        <v>0.469</v>
      </c>
      <c r="K1844" s="1">
        <v>0.65</v>
      </c>
      <c r="L1844" s="6">
        <f>if(J1844&gt;QUARTILE!$B$3, "TOP", if(J1844&lt;QUARTILE!$B$4, "BOTTOM", 0))</f>
        <v>0</v>
      </c>
      <c r="M1844" s="6">
        <f t="shared" si="1"/>
        <v>1</v>
      </c>
      <c r="N1844" s="6" t="str">
        <f t="shared" si="2"/>
        <v>Millenial</v>
      </c>
      <c r="O1844" s="6" t="str">
        <f t="shared" si="3"/>
        <v>Low Income</v>
      </c>
    </row>
    <row r="1845" hidden="1">
      <c r="A1845" s="1">
        <v>101843.0</v>
      </c>
      <c r="B1845" s="1">
        <v>23.0</v>
      </c>
      <c r="C1845" s="1">
        <v>30000.0</v>
      </c>
      <c r="D1845" s="1" t="s">
        <v>24</v>
      </c>
      <c r="E1845" s="1">
        <v>23149.86</v>
      </c>
      <c r="F1845" s="1">
        <v>4.0</v>
      </c>
      <c r="G1845" s="1">
        <v>22.0</v>
      </c>
      <c r="H1845" s="1">
        <v>18.0</v>
      </c>
      <c r="I1845" s="1" t="s">
        <v>22</v>
      </c>
      <c r="J1845" s="1">
        <v>0.682</v>
      </c>
      <c r="K1845" s="1">
        <v>0.668</v>
      </c>
      <c r="L1845" s="6">
        <f>if(J1845&gt;QUARTILE!$B$3, "TOP", if(J1845&lt;QUARTILE!$B$4, "BOTTOM", 0))</f>
        <v>0</v>
      </c>
      <c r="M1845" s="6">
        <f t="shared" si="1"/>
        <v>2</v>
      </c>
      <c r="N1845" s="6" t="str">
        <f t="shared" si="2"/>
        <v>Millenial</v>
      </c>
      <c r="O1845" s="6" t="str">
        <f t="shared" si="3"/>
        <v>Low Income</v>
      </c>
    </row>
    <row r="1846" hidden="1">
      <c r="A1846" s="1">
        <v>101844.0</v>
      </c>
      <c r="B1846" s="1">
        <v>35.0</v>
      </c>
      <c r="C1846" s="1">
        <v>18000.0</v>
      </c>
      <c r="D1846" s="1" t="s">
        <v>25</v>
      </c>
      <c r="E1846" s="1">
        <v>24553.97</v>
      </c>
      <c r="F1846" s="1">
        <v>3.0</v>
      </c>
      <c r="G1846" s="1">
        <v>18.0</v>
      </c>
      <c r="H1846" s="1">
        <v>10.0</v>
      </c>
      <c r="I1846" s="1" t="s">
        <v>22</v>
      </c>
      <c r="J1846" s="1">
        <v>0.828</v>
      </c>
      <c r="K1846" s="1">
        <v>0.073</v>
      </c>
      <c r="L1846" s="6" t="str">
        <f>if(J1846&gt;QUARTILE!$B$3, "TOP", if(J1846&lt;QUARTILE!$B$4, "BOTTOM", 0))</f>
        <v>TOP</v>
      </c>
      <c r="M1846" s="6">
        <f t="shared" si="1"/>
        <v>2</v>
      </c>
      <c r="N1846" s="6" t="str">
        <f t="shared" si="2"/>
        <v>Gen X</v>
      </c>
      <c r="O1846" s="6" t="str">
        <f t="shared" si="3"/>
        <v>Low Income</v>
      </c>
    </row>
    <row r="1847" hidden="1">
      <c r="A1847" s="1">
        <v>101845.0</v>
      </c>
      <c r="B1847" s="1">
        <v>38.0</v>
      </c>
      <c r="C1847" s="1">
        <v>10000.0</v>
      </c>
      <c r="D1847" s="1" t="s">
        <v>23</v>
      </c>
      <c r="E1847" s="1">
        <v>5294.43</v>
      </c>
      <c r="F1847" s="1">
        <v>1.0</v>
      </c>
      <c r="G1847" s="1">
        <v>25.0</v>
      </c>
      <c r="H1847" s="1">
        <v>11.0</v>
      </c>
      <c r="I1847" s="1" t="s">
        <v>22</v>
      </c>
      <c r="J1847" s="1">
        <v>0.357</v>
      </c>
      <c r="K1847" s="1">
        <v>0.188</v>
      </c>
      <c r="L1847" s="6">
        <f>if(J1847&gt;QUARTILE!$B$3, "TOP", if(J1847&lt;QUARTILE!$B$4, "BOTTOM", 0))</f>
        <v>0</v>
      </c>
      <c r="M1847" s="6">
        <f t="shared" si="1"/>
        <v>2</v>
      </c>
      <c r="N1847" s="6" t="str">
        <f t="shared" si="2"/>
        <v>Gen X</v>
      </c>
      <c r="O1847" s="6" t="str">
        <f t="shared" si="3"/>
        <v>Low Income</v>
      </c>
    </row>
    <row r="1848" hidden="1">
      <c r="A1848" s="1">
        <v>101846.0</v>
      </c>
      <c r="B1848" s="1">
        <v>59.0</v>
      </c>
      <c r="C1848" s="1">
        <v>24000.0</v>
      </c>
      <c r="D1848" s="1" t="s">
        <v>31</v>
      </c>
      <c r="E1848" s="1">
        <v>42531.31</v>
      </c>
      <c r="F1848" s="1">
        <v>3.0</v>
      </c>
      <c r="G1848" s="1">
        <v>19.0</v>
      </c>
      <c r="H1848" s="1">
        <v>3.0</v>
      </c>
      <c r="I1848" s="1" t="s">
        <v>18</v>
      </c>
      <c r="J1848" s="1">
        <v>0.467</v>
      </c>
      <c r="K1848" s="1">
        <v>0.355</v>
      </c>
      <c r="L1848" s="6">
        <f>if(J1848&gt;QUARTILE!$B$3, "TOP", if(J1848&lt;QUARTILE!$B$4, "BOTTOM", 0))</f>
        <v>0</v>
      </c>
      <c r="M1848" s="6">
        <f t="shared" si="1"/>
        <v>1</v>
      </c>
      <c r="N1848" s="6" t="str">
        <f t="shared" si="2"/>
        <v>Gen X</v>
      </c>
      <c r="O1848" s="6" t="str">
        <f t="shared" si="3"/>
        <v>Low Income</v>
      </c>
    </row>
    <row r="1849" hidden="1">
      <c r="A1849" s="1">
        <v>101847.0</v>
      </c>
      <c r="B1849" s="1">
        <v>53.0</v>
      </c>
      <c r="C1849" s="1">
        <v>14000.0</v>
      </c>
      <c r="D1849" s="1" t="s">
        <v>23</v>
      </c>
      <c r="E1849" s="1">
        <v>15432.23</v>
      </c>
      <c r="F1849" s="1">
        <v>5.0</v>
      </c>
      <c r="G1849" s="1">
        <v>16.0</v>
      </c>
      <c r="H1849" s="1">
        <v>1.0</v>
      </c>
      <c r="I1849" s="1" t="s">
        <v>22</v>
      </c>
      <c r="J1849" s="1">
        <v>0.1</v>
      </c>
      <c r="K1849" s="1">
        <v>0.592</v>
      </c>
      <c r="L1849" s="6" t="str">
        <f>if(J1849&gt;QUARTILE!$B$3, "TOP", if(J1849&lt;QUARTILE!$B$4, "BOTTOM", 0))</f>
        <v>BOTTOM</v>
      </c>
      <c r="M1849" s="6">
        <f t="shared" si="1"/>
        <v>2</v>
      </c>
      <c r="N1849" s="6" t="str">
        <f t="shared" si="2"/>
        <v>Gen X</v>
      </c>
      <c r="O1849" s="6" t="str">
        <f t="shared" si="3"/>
        <v>Low Income</v>
      </c>
    </row>
    <row r="1850" hidden="1">
      <c r="A1850" s="1">
        <v>101848.0</v>
      </c>
      <c r="B1850" s="1">
        <v>58.0</v>
      </c>
      <c r="C1850" s="1">
        <v>29000.0</v>
      </c>
      <c r="D1850" s="1" t="s">
        <v>17</v>
      </c>
      <c r="E1850" s="1">
        <v>38909.99</v>
      </c>
      <c r="F1850" s="1">
        <v>3.0</v>
      </c>
      <c r="G1850" s="1">
        <v>28.0</v>
      </c>
      <c r="H1850" s="1">
        <v>6.0</v>
      </c>
      <c r="I1850" s="1" t="s">
        <v>18</v>
      </c>
      <c r="J1850" s="1">
        <v>0.92</v>
      </c>
      <c r="K1850" s="1">
        <v>0.796</v>
      </c>
      <c r="L1850" s="6" t="str">
        <f>if(J1850&gt;QUARTILE!$B$3, "TOP", if(J1850&lt;QUARTILE!$B$4, "BOTTOM", 0))</f>
        <v>TOP</v>
      </c>
      <c r="M1850" s="6">
        <f t="shared" si="1"/>
        <v>1</v>
      </c>
      <c r="N1850" s="6" t="str">
        <f t="shared" si="2"/>
        <v>Gen X</v>
      </c>
      <c r="O1850" s="6" t="str">
        <f t="shared" si="3"/>
        <v>Low Income</v>
      </c>
    </row>
    <row r="1851" hidden="1">
      <c r="A1851" s="1">
        <v>101849.0</v>
      </c>
      <c r="B1851" s="1">
        <v>55.0</v>
      </c>
      <c r="C1851" s="1">
        <v>34000.0</v>
      </c>
      <c r="D1851" s="1" t="s">
        <v>23</v>
      </c>
      <c r="E1851" s="1">
        <v>6320.19</v>
      </c>
      <c r="F1851" s="1">
        <v>3.0</v>
      </c>
      <c r="G1851" s="1">
        <v>20.0</v>
      </c>
      <c r="H1851" s="1">
        <v>6.0</v>
      </c>
      <c r="I1851" s="1" t="s">
        <v>22</v>
      </c>
      <c r="J1851" s="1">
        <v>0.656</v>
      </c>
      <c r="K1851" s="1">
        <v>0.527</v>
      </c>
      <c r="L1851" s="6">
        <f>if(J1851&gt;QUARTILE!$B$3, "TOP", if(J1851&lt;QUARTILE!$B$4, "BOTTOM", 0))</f>
        <v>0</v>
      </c>
      <c r="M1851" s="6">
        <f t="shared" si="1"/>
        <v>2</v>
      </c>
      <c r="N1851" s="6" t="str">
        <f t="shared" si="2"/>
        <v>Gen X</v>
      </c>
      <c r="O1851" s="6" t="str">
        <f t="shared" si="3"/>
        <v>Low Income</v>
      </c>
    </row>
    <row r="1852" hidden="1">
      <c r="A1852" s="1">
        <v>101850.0</v>
      </c>
      <c r="B1852" s="1">
        <v>51.0</v>
      </c>
      <c r="C1852" s="1">
        <v>14000.0</v>
      </c>
      <c r="D1852" s="1" t="s">
        <v>27</v>
      </c>
      <c r="E1852" s="1">
        <v>28167.67</v>
      </c>
      <c r="F1852" s="1">
        <v>4.0</v>
      </c>
      <c r="G1852" s="1">
        <v>21.0</v>
      </c>
      <c r="H1852" s="1">
        <v>6.0</v>
      </c>
      <c r="I1852" s="1" t="s">
        <v>22</v>
      </c>
      <c r="J1852" s="1">
        <v>0.888</v>
      </c>
      <c r="K1852" s="1">
        <v>0.886</v>
      </c>
      <c r="L1852" s="6" t="str">
        <f>if(J1852&gt;QUARTILE!$B$3, "TOP", if(J1852&lt;QUARTILE!$B$4, "BOTTOM", 0))</f>
        <v>TOP</v>
      </c>
      <c r="M1852" s="6">
        <f t="shared" si="1"/>
        <v>2</v>
      </c>
      <c r="N1852" s="6" t="str">
        <f t="shared" si="2"/>
        <v>Gen X</v>
      </c>
      <c r="O1852" s="6" t="str">
        <f t="shared" si="3"/>
        <v>Low Income</v>
      </c>
    </row>
    <row r="1853" hidden="1">
      <c r="A1853" s="1">
        <v>101851.0</v>
      </c>
      <c r="B1853" s="1">
        <v>34.0</v>
      </c>
      <c r="C1853" s="1">
        <v>19000.0</v>
      </c>
      <c r="D1853" s="1" t="s">
        <v>25</v>
      </c>
      <c r="E1853" s="1">
        <v>17092.95</v>
      </c>
      <c r="F1853" s="1">
        <v>4.0</v>
      </c>
      <c r="G1853" s="1">
        <v>16.0</v>
      </c>
      <c r="H1853" s="1">
        <v>11.0</v>
      </c>
      <c r="I1853" s="1" t="s">
        <v>18</v>
      </c>
      <c r="J1853" s="1">
        <v>0.239</v>
      </c>
      <c r="K1853" s="1">
        <v>0.14</v>
      </c>
      <c r="L1853" s="6" t="str">
        <f>if(J1853&gt;QUARTILE!$B$3, "TOP", if(J1853&lt;QUARTILE!$B$4, "BOTTOM", 0))</f>
        <v>BOTTOM</v>
      </c>
      <c r="M1853" s="6">
        <f t="shared" si="1"/>
        <v>1</v>
      </c>
      <c r="N1853" s="6" t="str">
        <f t="shared" si="2"/>
        <v>Gen X</v>
      </c>
      <c r="O1853" s="6" t="str">
        <f t="shared" si="3"/>
        <v>Low Income</v>
      </c>
    </row>
    <row r="1854" hidden="1">
      <c r="A1854" s="1">
        <v>101852.0</v>
      </c>
      <c r="B1854" s="1">
        <v>54.0</v>
      </c>
      <c r="C1854" s="1">
        <v>25000.0</v>
      </c>
      <c r="D1854" s="1" t="s">
        <v>30</v>
      </c>
      <c r="E1854" s="1">
        <v>992.62</v>
      </c>
      <c r="F1854" s="1">
        <v>4.0</v>
      </c>
      <c r="G1854" s="1">
        <v>23.0</v>
      </c>
      <c r="H1854" s="1">
        <v>4.0</v>
      </c>
      <c r="I1854" s="1" t="s">
        <v>22</v>
      </c>
      <c r="J1854" s="1">
        <v>0.961</v>
      </c>
      <c r="K1854" s="1">
        <v>0.573</v>
      </c>
      <c r="L1854" s="6" t="str">
        <f>if(J1854&gt;QUARTILE!$B$3, "TOP", if(J1854&lt;QUARTILE!$B$4, "BOTTOM", 0))</f>
        <v>TOP</v>
      </c>
      <c r="M1854" s="6">
        <f t="shared" si="1"/>
        <v>2</v>
      </c>
      <c r="N1854" s="6" t="str">
        <f t="shared" si="2"/>
        <v>Gen X</v>
      </c>
      <c r="O1854" s="6" t="str">
        <f t="shared" si="3"/>
        <v>Low Income</v>
      </c>
    </row>
    <row r="1855" hidden="1">
      <c r="A1855" s="1">
        <v>101853.0</v>
      </c>
      <c r="B1855" s="1">
        <v>42.0</v>
      </c>
      <c r="C1855" s="1">
        <v>9000.0</v>
      </c>
      <c r="D1855" s="1" t="s">
        <v>25</v>
      </c>
      <c r="E1855" s="1">
        <v>10395.39</v>
      </c>
      <c r="F1855" s="1">
        <v>4.0</v>
      </c>
      <c r="G1855" s="1">
        <v>20.0</v>
      </c>
      <c r="H1855" s="1">
        <v>6.0</v>
      </c>
      <c r="I1855" s="1" t="s">
        <v>22</v>
      </c>
      <c r="J1855" s="1">
        <v>0.757</v>
      </c>
      <c r="K1855" s="1">
        <v>0.795</v>
      </c>
      <c r="L1855" s="6">
        <f>if(J1855&gt;QUARTILE!$B$3, "TOP", if(J1855&lt;QUARTILE!$B$4, "BOTTOM", 0))</f>
        <v>0</v>
      </c>
      <c r="M1855" s="6">
        <f t="shared" si="1"/>
        <v>2</v>
      </c>
      <c r="N1855" s="6" t="str">
        <f t="shared" si="2"/>
        <v>Gen X</v>
      </c>
      <c r="O1855" s="6" t="str">
        <f t="shared" si="3"/>
        <v>Low Income</v>
      </c>
    </row>
    <row r="1856" hidden="1">
      <c r="A1856" s="1">
        <v>101854.0</v>
      </c>
      <c r="B1856" s="1">
        <v>55.0</v>
      </c>
      <c r="C1856" s="1">
        <v>25000.0</v>
      </c>
      <c r="D1856" s="1" t="s">
        <v>23</v>
      </c>
      <c r="E1856" s="1">
        <v>4064.62</v>
      </c>
      <c r="F1856" s="1">
        <v>4.0</v>
      </c>
      <c r="G1856" s="1">
        <v>20.0</v>
      </c>
      <c r="H1856" s="1">
        <v>3.0</v>
      </c>
      <c r="I1856" s="1" t="s">
        <v>22</v>
      </c>
      <c r="J1856" s="1">
        <v>0.247</v>
      </c>
      <c r="K1856" s="1">
        <v>0.183</v>
      </c>
      <c r="L1856" s="6" t="str">
        <f>if(J1856&gt;QUARTILE!$B$3, "TOP", if(J1856&lt;QUARTILE!$B$4, "BOTTOM", 0))</f>
        <v>BOTTOM</v>
      </c>
      <c r="M1856" s="6">
        <f t="shared" si="1"/>
        <v>2</v>
      </c>
      <c r="N1856" s="6" t="str">
        <f t="shared" si="2"/>
        <v>Gen X</v>
      </c>
      <c r="O1856" s="6" t="str">
        <f t="shared" si="3"/>
        <v>Low Income</v>
      </c>
    </row>
    <row r="1857" hidden="1">
      <c r="A1857" s="1">
        <v>101855.0</v>
      </c>
      <c r="B1857" s="1">
        <v>75.0</v>
      </c>
      <c r="C1857" s="1">
        <v>9000.0</v>
      </c>
      <c r="D1857" s="1" t="s">
        <v>27</v>
      </c>
      <c r="E1857" s="1">
        <v>8899.93</v>
      </c>
      <c r="F1857" s="1">
        <v>3.0</v>
      </c>
      <c r="G1857" s="1">
        <v>24.0</v>
      </c>
      <c r="H1857" s="1">
        <v>7.0</v>
      </c>
      <c r="I1857" s="1" t="s">
        <v>22</v>
      </c>
      <c r="J1857" s="1">
        <v>0.463</v>
      </c>
      <c r="K1857" s="1">
        <v>0.789</v>
      </c>
      <c r="L1857" s="6">
        <f>if(J1857&gt;QUARTILE!$B$3, "TOP", if(J1857&lt;QUARTILE!$B$4, "BOTTOM", 0))</f>
        <v>0</v>
      </c>
      <c r="M1857" s="6">
        <f t="shared" si="1"/>
        <v>2</v>
      </c>
      <c r="N1857" s="6" t="str">
        <f t="shared" si="2"/>
        <v>Baby Boomer</v>
      </c>
      <c r="O1857" s="6" t="str">
        <f t="shared" si="3"/>
        <v>Low Income</v>
      </c>
    </row>
    <row r="1858" hidden="1">
      <c r="A1858" s="1">
        <v>101856.0</v>
      </c>
      <c r="B1858" s="1">
        <v>29.0</v>
      </c>
      <c r="C1858" s="1">
        <v>31000.0</v>
      </c>
      <c r="D1858" s="1" t="s">
        <v>23</v>
      </c>
      <c r="E1858" s="1">
        <v>9669.13</v>
      </c>
      <c r="F1858" s="1">
        <v>5.0</v>
      </c>
      <c r="G1858" s="1">
        <v>15.0</v>
      </c>
      <c r="H1858" s="1">
        <v>14.0</v>
      </c>
      <c r="I1858" s="1" t="s">
        <v>22</v>
      </c>
      <c r="J1858" s="1">
        <v>0.749</v>
      </c>
      <c r="K1858" s="1">
        <v>0.35</v>
      </c>
      <c r="L1858" s="6">
        <f>if(J1858&gt;QUARTILE!$B$3, "TOP", if(J1858&lt;QUARTILE!$B$4, "BOTTOM", 0))</f>
        <v>0</v>
      </c>
      <c r="M1858" s="6">
        <f t="shared" si="1"/>
        <v>2</v>
      </c>
      <c r="N1858" s="6" t="str">
        <f t="shared" si="2"/>
        <v>Millenial</v>
      </c>
      <c r="O1858" s="6" t="str">
        <f t="shared" si="3"/>
        <v>Low Income</v>
      </c>
    </row>
    <row r="1859" hidden="1">
      <c r="A1859" s="1">
        <v>101857.0</v>
      </c>
      <c r="B1859" s="1">
        <v>40.0</v>
      </c>
      <c r="C1859" s="1">
        <v>17000.0</v>
      </c>
      <c r="D1859" s="1" t="s">
        <v>17</v>
      </c>
      <c r="E1859" s="1">
        <v>12884.41</v>
      </c>
      <c r="F1859" s="1">
        <v>4.0</v>
      </c>
      <c r="G1859" s="1">
        <v>31.0</v>
      </c>
      <c r="H1859" s="1">
        <v>10.0</v>
      </c>
      <c r="I1859" s="1" t="s">
        <v>22</v>
      </c>
      <c r="J1859" s="1">
        <v>0.017</v>
      </c>
      <c r="K1859" s="1">
        <v>0.95</v>
      </c>
      <c r="L1859" s="6" t="str">
        <f>if(J1859&gt;QUARTILE!$B$3, "TOP", if(J1859&lt;QUARTILE!$B$4, "BOTTOM", 0))</f>
        <v>BOTTOM</v>
      </c>
      <c r="M1859" s="6">
        <f t="shared" si="1"/>
        <v>2</v>
      </c>
      <c r="N1859" s="6" t="str">
        <f t="shared" si="2"/>
        <v>Gen X</v>
      </c>
      <c r="O1859" s="6" t="str">
        <f t="shared" si="3"/>
        <v>Low Income</v>
      </c>
    </row>
    <row r="1860" hidden="1">
      <c r="A1860" s="1">
        <v>101858.0</v>
      </c>
      <c r="B1860" s="1">
        <v>70.0</v>
      </c>
      <c r="C1860" s="1">
        <v>9000.0</v>
      </c>
      <c r="D1860" s="1" t="s">
        <v>17</v>
      </c>
      <c r="E1860" s="1">
        <v>18340.34</v>
      </c>
      <c r="F1860" s="1">
        <v>5.0</v>
      </c>
      <c r="G1860" s="1">
        <v>20.0</v>
      </c>
      <c r="H1860" s="1">
        <v>6.0</v>
      </c>
      <c r="I1860" s="1" t="s">
        <v>22</v>
      </c>
      <c r="J1860" s="1">
        <v>0.78</v>
      </c>
      <c r="K1860" s="1">
        <v>0.042</v>
      </c>
      <c r="L1860" s="6">
        <f>if(J1860&gt;QUARTILE!$B$3, "TOP", if(J1860&lt;QUARTILE!$B$4, "BOTTOM", 0))</f>
        <v>0</v>
      </c>
      <c r="M1860" s="6">
        <f t="shared" si="1"/>
        <v>2</v>
      </c>
      <c r="N1860" s="6" t="str">
        <f t="shared" si="2"/>
        <v>Baby Boomer</v>
      </c>
      <c r="O1860" s="6" t="str">
        <f t="shared" si="3"/>
        <v>Low Income</v>
      </c>
    </row>
    <row r="1861" hidden="1">
      <c r="A1861" s="1">
        <v>101859.0</v>
      </c>
      <c r="B1861" s="1">
        <v>59.0</v>
      </c>
      <c r="C1861" s="1">
        <v>16000.0</v>
      </c>
      <c r="D1861" s="1" t="s">
        <v>25</v>
      </c>
      <c r="E1861" s="1">
        <v>16924.93</v>
      </c>
      <c r="F1861" s="1">
        <v>5.0</v>
      </c>
      <c r="G1861" s="1">
        <v>20.0</v>
      </c>
      <c r="H1861" s="1">
        <v>5.0</v>
      </c>
      <c r="I1861" s="1" t="s">
        <v>22</v>
      </c>
      <c r="J1861" s="1">
        <v>0.998</v>
      </c>
      <c r="K1861" s="1">
        <v>0.503</v>
      </c>
      <c r="L1861" s="6" t="str">
        <f>if(J1861&gt;QUARTILE!$B$3, "TOP", if(J1861&lt;QUARTILE!$B$4, "BOTTOM", 0))</f>
        <v>TOP</v>
      </c>
      <c r="M1861" s="6">
        <f t="shared" si="1"/>
        <v>2</v>
      </c>
      <c r="N1861" s="6" t="str">
        <f t="shared" si="2"/>
        <v>Gen X</v>
      </c>
      <c r="O1861" s="6" t="str">
        <f t="shared" si="3"/>
        <v>Low Income</v>
      </c>
    </row>
    <row r="1862" hidden="1">
      <c r="A1862" s="1">
        <v>101860.0</v>
      </c>
      <c r="B1862" s="1">
        <v>39.0</v>
      </c>
      <c r="C1862" s="1">
        <v>16000.0</v>
      </c>
      <c r="D1862" s="1" t="s">
        <v>17</v>
      </c>
      <c r="E1862" s="1">
        <v>795.44</v>
      </c>
      <c r="F1862" s="1">
        <v>2.0</v>
      </c>
      <c r="G1862" s="1">
        <v>20.0</v>
      </c>
      <c r="H1862" s="1">
        <v>11.0</v>
      </c>
      <c r="I1862" s="1" t="s">
        <v>22</v>
      </c>
      <c r="J1862" s="1">
        <v>0.081</v>
      </c>
      <c r="K1862" s="1">
        <v>0.783</v>
      </c>
      <c r="L1862" s="6" t="str">
        <f>if(J1862&gt;QUARTILE!$B$3, "TOP", if(J1862&lt;QUARTILE!$B$4, "BOTTOM", 0))</f>
        <v>BOTTOM</v>
      </c>
      <c r="M1862" s="6">
        <f t="shared" si="1"/>
        <v>2</v>
      </c>
      <c r="N1862" s="6" t="str">
        <f t="shared" si="2"/>
        <v>Gen X</v>
      </c>
      <c r="O1862" s="6" t="str">
        <f t="shared" si="3"/>
        <v>Low Income</v>
      </c>
    </row>
    <row r="1863" hidden="1">
      <c r="A1863" s="1">
        <v>101861.0</v>
      </c>
      <c r="B1863" s="1">
        <v>38.0</v>
      </c>
      <c r="C1863" s="1">
        <v>42000.0</v>
      </c>
      <c r="D1863" s="1" t="s">
        <v>23</v>
      </c>
      <c r="E1863" s="1">
        <v>27781.1</v>
      </c>
      <c r="F1863" s="1">
        <v>2.0</v>
      </c>
      <c r="G1863" s="1">
        <v>23.0</v>
      </c>
      <c r="H1863" s="1">
        <v>13.0</v>
      </c>
      <c r="I1863" s="1" t="s">
        <v>18</v>
      </c>
      <c r="J1863" s="1">
        <v>0.948</v>
      </c>
      <c r="K1863" s="1">
        <v>0.676</v>
      </c>
      <c r="L1863" s="6" t="str">
        <f>if(J1863&gt;QUARTILE!$B$3, "TOP", if(J1863&lt;QUARTILE!$B$4, "BOTTOM", 0))</f>
        <v>TOP</v>
      </c>
      <c r="M1863" s="6">
        <f t="shared" si="1"/>
        <v>1</v>
      </c>
      <c r="N1863" s="6" t="str">
        <f t="shared" si="2"/>
        <v>Gen X</v>
      </c>
      <c r="O1863" s="6" t="str">
        <f t="shared" si="3"/>
        <v>Low Income</v>
      </c>
    </row>
    <row r="1864" hidden="1">
      <c r="A1864" s="1">
        <v>101862.0</v>
      </c>
      <c r="B1864" s="1">
        <v>44.0</v>
      </c>
      <c r="C1864" s="1">
        <v>24000.0</v>
      </c>
      <c r="D1864" s="1" t="s">
        <v>25</v>
      </c>
      <c r="E1864" s="1">
        <v>59590.83</v>
      </c>
      <c r="F1864" s="1">
        <v>1.0</v>
      </c>
      <c r="G1864" s="1">
        <v>25.0</v>
      </c>
      <c r="H1864" s="1">
        <v>11.0</v>
      </c>
      <c r="I1864" s="1" t="s">
        <v>22</v>
      </c>
      <c r="J1864" s="1">
        <v>0.614</v>
      </c>
      <c r="K1864" s="1">
        <v>0.406</v>
      </c>
      <c r="L1864" s="6">
        <f>if(J1864&gt;QUARTILE!$B$3, "TOP", if(J1864&lt;QUARTILE!$B$4, "BOTTOM", 0))</f>
        <v>0</v>
      </c>
      <c r="M1864" s="6">
        <f t="shared" si="1"/>
        <v>2</v>
      </c>
      <c r="N1864" s="6" t="str">
        <f t="shared" si="2"/>
        <v>Gen X</v>
      </c>
      <c r="O1864" s="6" t="str">
        <f t="shared" si="3"/>
        <v>Low Income</v>
      </c>
    </row>
    <row r="1865" hidden="1">
      <c r="A1865" s="1">
        <v>101863.0</v>
      </c>
      <c r="B1865" s="1">
        <v>74.0</v>
      </c>
      <c r="C1865" s="1">
        <v>12000.0</v>
      </c>
      <c r="D1865" s="1" t="s">
        <v>25</v>
      </c>
      <c r="E1865" s="1">
        <v>8575.12</v>
      </c>
      <c r="F1865" s="1">
        <v>2.0</v>
      </c>
      <c r="G1865" s="1">
        <v>19.0</v>
      </c>
      <c r="H1865" s="1">
        <v>4.0</v>
      </c>
      <c r="I1865" s="1" t="s">
        <v>22</v>
      </c>
      <c r="J1865" s="1">
        <v>0.566</v>
      </c>
      <c r="K1865" s="1">
        <v>0.513</v>
      </c>
      <c r="L1865" s="6">
        <f>if(J1865&gt;QUARTILE!$B$3, "TOP", if(J1865&lt;QUARTILE!$B$4, "BOTTOM", 0))</f>
        <v>0</v>
      </c>
      <c r="M1865" s="6">
        <f t="shared" si="1"/>
        <v>2</v>
      </c>
      <c r="N1865" s="6" t="str">
        <f t="shared" si="2"/>
        <v>Baby Boomer</v>
      </c>
      <c r="O1865" s="6" t="str">
        <f t="shared" si="3"/>
        <v>Low Income</v>
      </c>
    </row>
    <row r="1866" hidden="1">
      <c r="A1866" s="1">
        <v>101864.0</v>
      </c>
      <c r="B1866" s="1">
        <v>48.0</v>
      </c>
      <c r="C1866" s="1">
        <v>59000.0</v>
      </c>
      <c r="D1866" s="1" t="s">
        <v>27</v>
      </c>
      <c r="E1866" s="1">
        <v>3962.85</v>
      </c>
      <c r="F1866" s="1">
        <v>4.0</v>
      </c>
      <c r="G1866" s="1">
        <v>18.0</v>
      </c>
      <c r="H1866" s="1">
        <v>11.0</v>
      </c>
      <c r="I1866" s="1" t="s">
        <v>22</v>
      </c>
      <c r="J1866" s="1">
        <v>0.94</v>
      </c>
      <c r="K1866" s="1">
        <v>0.355</v>
      </c>
      <c r="L1866" s="6" t="str">
        <f>if(J1866&gt;QUARTILE!$B$3, "TOP", if(J1866&lt;QUARTILE!$B$4, "BOTTOM", 0))</f>
        <v>TOP</v>
      </c>
      <c r="M1866" s="6">
        <f t="shared" si="1"/>
        <v>2</v>
      </c>
      <c r="N1866" s="6" t="str">
        <f t="shared" si="2"/>
        <v>Gen X</v>
      </c>
      <c r="O1866" s="6" t="str">
        <f t="shared" si="3"/>
        <v>Medium Income</v>
      </c>
    </row>
    <row r="1867" hidden="1">
      <c r="A1867" s="1">
        <v>101865.0</v>
      </c>
      <c r="B1867" s="1">
        <v>23.0</v>
      </c>
      <c r="C1867" s="1">
        <v>32000.0</v>
      </c>
      <c r="D1867" s="1" t="s">
        <v>23</v>
      </c>
      <c r="E1867" s="1">
        <v>15530.64</v>
      </c>
      <c r="F1867" s="1">
        <v>5.0</v>
      </c>
      <c r="G1867" s="1">
        <v>22.0</v>
      </c>
      <c r="H1867" s="1">
        <v>18.0</v>
      </c>
      <c r="I1867" s="1" t="s">
        <v>22</v>
      </c>
      <c r="J1867" s="1">
        <v>0.64</v>
      </c>
      <c r="K1867" s="1">
        <v>0.292</v>
      </c>
      <c r="L1867" s="6">
        <f>if(J1867&gt;QUARTILE!$B$3, "TOP", if(J1867&lt;QUARTILE!$B$4, "BOTTOM", 0))</f>
        <v>0</v>
      </c>
      <c r="M1867" s="6">
        <f t="shared" si="1"/>
        <v>2</v>
      </c>
      <c r="N1867" s="6" t="str">
        <f t="shared" si="2"/>
        <v>Millenial</v>
      </c>
      <c r="O1867" s="6" t="str">
        <f t="shared" si="3"/>
        <v>Low Income</v>
      </c>
    </row>
    <row r="1868" hidden="1">
      <c r="A1868" s="1">
        <v>101866.0</v>
      </c>
      <c r="B1868" s="1">
        <v>44.0</v>
      </c>
      <c r="C1868" s="1">
        <v>18000.0</v>
      </c>
      <c r="D1868" s="1" t="s">
        <v>27</v>
      </c>
      <c r="E1868" s="1">
        <v>24409.7</v>
      </c>
      <c r="F1868" s="1">
        <v>1.0</v>
      </c>
      <c r="G1868" s="1">
        <v>24.0</v>
      </c>
      <c r="H1868" s="1">
        <v>11.0</v>
      </c>
      <c r="I1868" s="1" t="s">
        <v>22</v>
      </c>
      <c r="J1868" s="1">
        <v>0.351</v>
      </c>
      <c r="K1868" s="1">
        <v>0.594</v>
      </c>
      <c r="L1868" s="6">
        <f>if(J1868&gt;QUARTILE!$B$3, "TOP", if(J1868&lt;QUARTILE!$B$4, "BOTTOM", 0))</f>
        <v>0</v>
      </c>
      <c r="M1868" s="6">
        <f t="shared" si="1"/>
        <v>2</v>
      </c>
      <c r="N1868" s="6" t="str">
        <f t="shared" si="2"/>
        <v>Gen X</v>
      </c>
      <c r="O1868" s="6" t="str">
        <f t="shared" si="3"/>
        <v>Low Income</v>
      </c>
    </row>
    <row r="1869" hidden="1">
      <c r="A1869" s="1">
        <v>101867.0</v>
      </c>
      <c r="B1869" s="1">
        <v>57.0</v>
      </c>
      <c r="C1869" s="1">
        <v>9000.0</v>
      </c>
      <c r="D1869" s="1" t="s">
        <v>23</v>
      </c>
      <c r="E1869" s="1">
        <v>22720.36</v>
      </c>
      <c r="F1869" s="1">
        <v>2.0</v>
      </c>
      <c r="G1869" s="1">
        <v>23.0</v>
      </c>
      <c r="H1869" s="1">
        <v>3.0</v>
      </c>
      <c r="I1869" s="1" t="s">
        <v>22</v>
      </c>
      <c r="J1869" s="1">
        <v>0.783</v>
      </c>
      <c r="K1869" s="1">
        <v>0.748</v>
      </c>
      <c r="L1869" s="6">
        <f>if(J1869&gt;QUARTILE!$B$3, "TOP", if(J1869&lt;QUARTILE!$B$4, "BOTTOM", 0))</f>
        <v>0</v>
      </c>
      <c r="M1869" s="6">
        <f t="shared" si="1"/>
        <v>2</v>
      </c>
      <c r="N1869" s="6" t="str">
        <f t="shared" si="2"/>
        <v>Gen X</v>
      </c>
      <c r="O1869" s="6" t="str">
        <f t="shared" si="3"/>
        <v>Low Income</v>
      </c>
    </row>
    <row r="1870" hidden="1">
      <c r="A1870" s="1">
        <v>101868.0</v>
      </c>
      <c r="B1870" s="1">
        <v>51.0</v>
      </c>
      <c r="C1870" s="1">
        <v>17000.0</v>
      </c>
      <c r="D1870" s="1" t="s">
        <v>27</v>
      </c>
      <c r="E1870" s="1">
        <v>18940.65</v>
      </c>
      <c r="F1870" s="1">
        <v>3.0</v>
      </c>
      <c r="G1870" s="1">
        <v>29.0</v>
      </c>
      <c r="H1870" s="1">
        <v>4.0</v>
      </c>
      <c r="I1870" s="1" t="s">
        <v>22</v>
      </c>
      <c r="J1870" s="1">
        <v>0.138</v>
      </c>
      <c r="K1870" s="1">
        <v>0.279</v>
      </c>
      <c r="L1870" s="6" t="str">
        <f>if(J1870&gt;QUARTILE!$B$3, "TOP", if(J1870&lt;QUARTILE!$B$4, "BOTTOM", 0))</f>
        <v>BOTTOM</v>
      </c>
      <c r="M1870" s="6">
        <f t="shared" si="1"/>
        <v>2</v>
      </c>
      <c r="N1870" s="6" t="str">
        <f t="shared" si="2"/>
        <v>Gen X</v>
      </c>
      <c r="O1870" s="6" t="str">
        <f t="shared" si="3"/>
        <v>Low Income</v>
      </c>
    </row>
    <row r="1871" hidden="1">
      <c r="A1871" s="1">
        <v>101869.0</v>
      </c>
      <c r="B1871" s="1">
        <v>29.0</v>
      </c>
      <c r="C1871" s="1">
        <v>19000.0</v>
      </c>
      <c r="D1871" s="1" t="s">
        <v>23</v>
      </c>
      <c r="E1871" s="1">
        <v>3161.92</v>
      </c>
      <c r="F1871" s="1">
        <v>1.0</v>
      </c>
      <c r="G1871" s="1">
        <v>24.0</v>
      </c>
      <c r="H1871" s="1">
        <v>9.0</v>
      </c>
      <c r="I1871" s="1" t="s">
        <v>22</v>
      </c>
      <c r="J1871" s="1">
        <v>0.716</v>
      </c>
      <c r="K1871" s="1">
        <v>0.947</v>
      </c>
      <c r="L1871" s="6">
        <f>if(J1871&gt;QUARTILE!$B$3, "TOP", if(J1871&lt;QUARTILE!$B$4, "BOTTOM", 0))</f>
        <v>0</v>
      </c>
      <c r="M1871" s="6">
        <f t="shared" si="1"/>
        <v>2</v>
      </c>
      <c r="N1871" s="6" t="str">
        <f t="shared" si="2"/>
        <v>Millenial</v>
      </c>
      <c r="O1871" s="6" t="str">
        <f t="shared" si="3"/>
        <v>Low Income</v>
      </c>
    </row>
    <row r="1872" hidden="1">
      <c r="A1872" s="1">
        <v>101870.0</v>
      </c>
      <c r="B1872" s="1">
        <v>62.0</v>
      </c>
      <c r="C1872" s="1">
        <v>27000.0</v>
      </c>
      <c r="D1872" s="1" t="s">
        <v>17</v>
      </c>
      <c r="E1872" s="1">
        <v>36258.63</v>
      </c>
      <c r="F1872" s="1">
        <v>4.0</v>
      </c>
      <c r="G1872" s="1">
        <v>13.0</v>
      </c>
      <c r="H1872" s="1">
        <v>8.0</v>
      </c>
      <c r="I1872" s="1" t="s">
        <v>18</v>
      </c>
      <c r="J1872" s="1">
        <v>0.875</v>
      </c>
      <c r="K1872" s="1">
        <v>0.215</v>
      </c>
      <c r="L1872" s="6" t="str">
        <f>if(J1872&gt;QUARTILE!$B$3, "TOP", if(J1872&lt;QUARTILE!$B$4, "BOTTOM", 0))</f>
        <v>TOP</v>
      </c>
      <c r="M1872" s="6">
        <f t="shared" si="1"/>
        <v>1</v>
      </c>
      <c r="N1872" s="6" t="str">
        <f t="shared" si="2"/>
        <v>Baby Boomer</v>
      </c>
      <c r="O1872" s="6" t="str">
        <f t="shared" si="3"/>
        <v>Low Income</v>
      </c>
    </row>
    <row r="1873" hidden="1">
      <c r="A1873" s="1">
        <v>101871.0</v>
      </c>
      <c r="B1873" s="1">
        <v>74.0</v>
      </c>
      <c r="C1873" s="1">
        <v>32000.0</v>
      </c>
      <c r="D1873" s="1" t="s">
        <v>23</v>
      </c>
      <c r="E1873" s="1">
        <v>11089.34</v>
      </c>
      <c r="F1873" s="1">
        <v>5.0</v>
      </c>
      <c r="G1873" s="1">
        <v>27.0</v>
      </c>
      <c r="H1873" s="1">
        <v>3.0</v>
      </c>
      <c r="I1873" s="1" t="s">
        <v>22</v>
      </c>
      <c r="J1873" s="1">
        <v>0.385</v>
      </c>
      <c r="K1873" s="1">
        <v>0.384</v>
      </c>
      <c r="L1873" s="6">
        <f>if(J1873&gt;QUARTILE!$B$3, "TOP", if(J1873&lt;QUARTILE!$B$4, "BOTTOM", 0))</f>
        <v>0</v>
      </c>
      <c r="M1873" s="6">
        <f t="shared" si="1"/>
        <v>2</v>
      </c>
      <c r="N1873" s="6" t="str">
        <f t="shared" si="2"/>
        <v>Baby Boomer</v>
      </c>
      <c r="O1873" s="6" t="str">
        <f t="shared" si="3"/>
        <v>Low Income</v>
      </c>
    </row>
    <row r="1874" hidden="1">
      <c r="A1874" s="1">
        <v>101872.0</v>
      </c>
      <c r="B1874" s="1">
        <v>70.0</v>
      </c>
      <c r="C1874" s="1">
        <v>36000.0</v>
      </c>
      <c r="D1874" s="1" t="s">
        <v>25</v>
      </c>
      <c r="E1874" s="1">
        <v>5006.92</v>
      </c>
      <c r="F1874" s="1">
        <v>4.0</v>
      </c>
      <c r="G1874" s="1">
        <v>17.0</v>
      </c>
      <c r="H1874" s="1">
        <v>4.0</v>
      </c>
      <c r="I1874" s="1" t="s">
        <v>22</v>
      </c>
      <c r="J1874" s="1">
        <v>1.0</v>
      </c>
      <c r="K1874" s="1">
        <v>0.361</v>
      </c>
      <c r="L1874" s="6" t="str">
        <f>if(J1874&gt;QUARTILE!$B$3, "TOP", if(J1874&lt;QUARTILE!$B$4, "BOTTOM", 0))</f>
        <v>TOP</v>
      </c>
      <c r="M1874" s="6">
        <f t="shared" si="1"/>
        <v>2</v>
      </c>
      <c r="N1874" s="6" t="str">
        <f t="shared" si="2"/>
        <v>Baby Boomer</v>
      </c>
      <c r="O1874" s="6" t="str">
        <f t="shared" si="3"/>
        <v>Low Income</v>
      </c>
    </row>
    <row r="1875" hidden="1">
      <c r="A1875" s="1">
        <v>101873.0</v>
      </c>
      <c r="B1875" s="1">
        <v>24.0</v>
      </c>
      <c r="C1875" s="1">
        <v>8000.0</v>
      </c>
      <c r="D1875" s="1" t="s">
        <v>23</v>
      </c>
      <c r="E1875" s="1">
        <v>1804.32</v>
      </c>
      <c r="F1875" s="1">
        <v>4.0</v>
      </c>
      <c r="G1875" s="1">
        <v>18.0</v>
      </c>
      <c r="H1875" s="1">
        <v>21.0</v>
      </c>
      <c r="I1875" s="1" t="s">
        <v>26</v>
      </c>
      <c r="J1875" s="1">
        <v>0.891</v>
      </c>
      <c r="K1875" s="1">
        <v>0.0</v>
      </c>
      <c r="L1875" s="6" t="str">
        <f>if(J1875&gt;QUARTILE!$B$3, "TOP", if(J1875&lt;QUARTILE!$B$4, "BOTTOM", 0))</f>
        <v>TOP</v>
      </c>
      <c r="M1875" s="6">
        <f t="shared" si="1"/>
        <v>3</v>
      </c>
      <c r="N1875" s="6" t="str">
        <f t="shared" si="2"/>
        <v>Millenial</v>
      </c>
      <c r="O1875" s="6" t="str">
        <f t="shared" si="3"/>
        <v>Low Income</v>
      </c>
    </row>
    <row r="1876" hidden="1">
      <c r="A1876" s="1">
        <v>101874.0</v>
      </c>
      <c r="B1876" s="1">
        <v>27.0</v>
      </c>
      <c r="C1876" s="1">
        <v>25000.0</v>
      </c>
      <c r="D1876" s="1" t="s">
        <v>27</v>
      </c>
      <c r="E1876" s="1">
        <v>10781.73</v>
      </c>
      <c r="F1876" s="1">
        <v>3.0</v>
      </c>
      <c r="G1876" s="1">
        <v>16.0</v>
      </c>
      <c r="H1876" s="1">
        <v>19.0</v>
      </c>
      <c r="I1876" s="1" t="s">
        <v>18</v>
      </c>
      <c r="J1876" s="1">
        <v>0.096</v>
      </c>
      <c r="K1876" s="1">
        <v>0.116</v>
      </c>
      <c r="L1876" s="6" t="str">
        <f>if(J1876&gt;QUARTILE!$B$3, "TOP", if(J1876&lt;QUARTILE!$B$4, "BOTTOM", 0))</f>
        <v>BOTTOM</v>
      </c>
      <c r="M1876" s="6">
        <f t="shared" si="1"/>
        <v>1</v>
      </c>
      <c r="N1876" s="6" t="str">
        <f t="shared" si="2"/>
        <v>Millenial</v>
      </c>
      <c r="O1876" s="6" t="str">
        <f t="shared" si="3"/>
        <v>Low Income</v>
      </c>
    </row>
    <row r="1877" hidden="1">
      <c r="A1877" s="1">
        <v>101875.0</v>
      </c>
      <c r="B1877" s="1">
        <v>62.0</v>
      </c>
      <c r="C1877" s="1">
        <v>20000.0</v>
      </c>
      <c r="D1877" s="1" t="s">
        <v>25</v>
      </c>
      <c r="E1877" s="1">
        <v>19245.28</v>
      </c>
      <c r="F1877" s="1">
        <v>3.0</v>
      </c>
      <c r="G1877" s="1">
        <v>15.0</v>
      </c>
      <c r="H1877" s="1">
        <v>3.0</v>
      </c>
      <c r="I1877" s="1" t="s">
        <v>22</v>
      </c>
      <c r="J1877" s="1">
        <v>1.0</v>
      </c>
      <c r="K1877" s="1">
        <v>0.795</v>
      </c>
      <c r="L1877" s="6" t="str">
        <f>if(J1877&gt;QUARTILE!$B$3, "TOP", if(J1877&lt;QUARTILE!$B$4, "BOTTOM", 0))</f>
        <v>TOP</v>
      </c>
      <c r="M1877" s="6">
        <f t="shared" si="1"/>
        <v>2</v>
      </c>
      <c r="N1877" s="6" t="str">
        <f t="shared" si="2"/>
        <v>Baby Boomer</v>
      </c>
      <c r="O1877" s="6" t="str">
        <f t="shared" si="3"/>
        <v>Low Income</v>
      </c>
    </row>
    <row r="1878" hidden="1">
      <c r="A1878" s="1">
        <v>101876.0</v>
      </c>
      <c r="B1878" s="1">
        <v>34.0</v>
      </c>
      <c r="C1878" s="1">
        <v>110000.0</v>
      </c>
      <c r="D1878" s="1" t="s">
        <v>27</v>
      </c>
      <c r="E1878" s="1">
        <v>21895.06</v>
      </c>
      <c r="F1878" s="1">
        <v>5.0</v>
      </c>
      <c r="G1878" s="1">
        <v>20.0</v>
      </c>
      <c r="H1878" s="1">
        <v>8.0</v>
      </c>
      <c r="I1878" s="1" t="s">
        <v>22</v>
      </c>
      <c r="J1878" s="1">
        <v>0.844</v>
      </c>
      <c r="K1878" s="1">
        <v>0.331</v>
      </c>
      <c r="L1878" s="6" t="str">
        <f>if(J1878&gt;QUARTILE!$B$3, "TOP", if(J1878&lt;QUARTILE!$B$4, "BOTTOM", 0))</f>
        <v>TOP</v>
      </c>
      <c r="M1878" s="6">
        <f t="shared" si="1"/>
        <v>2</v>
      </c>
      <c r="N1878" s="6" t="str">
        <f t="shared" si="2"/>
        <v>Gen X</v>
      </c>
      <c r="O1878" s="6" t="str">
        <f t="shared" si="3"/>
        <v>Medium Income</v>
      </c>
    </row>
    <row r="1879" hidden="1">
      <c r="A1879" s="1">
        <v>101877.0</v>
      </c>
      <c r="B1879" s="1">
        <v>43.0</v>
      </c>
      <c r="C1879" s="1">
        <v>23000.0</v>
      </c>
      <c r="D1879" s="1" t="s">
        <v>23</v>
      </c>
      <c r="E1879" s="1">
        <v>65795.04</v>
      </c>
      <c r="F1879" s="1">
        <v>2.0</v>
      </c>
      <c r="G1879" s="1">
        <v>25.0</v>
      </c>
      <c r="H1879" s="1">
        <v>14.0</v>
      </c>
      <c r="I1879" s="1" t="s">
        <v>18</v>
      </c>
      <c r="J1879" s="1">
        <v>0.846</v>
      </c>
      <c r="K1879" s="1">
        <v>0.116</v>
      </c>
      <c r="L1879" s="6" t="str">
        <f>if(J1879&gt;QUARTILE!$B$3, "TOP", if(J1879&lt;QUARTILE!$B$4, "BOTTOM", 0))</f>
        <v>TOP</v>
      </c>
      <c r="M1879" s="6">
        <f t="shared" si="1"/>
        <v>1</v>
      </c>
      <c r="N1879" s="6" t="str">
        <f t="shared" si="2"/>
        <v>Gen X</v>
      </c>
      <c r="O1879" s="6" t="str">
        <f t="shared" si="3"/>
        <v>Low Income</v>
      </c>
    </row>
    <row r="1880" hidden="1">
      <c r="A1880" s="1">
        <v>101878.0</v>
      </c>
      <c r="B1880" s="1">
        <v>38.0</v>
      </c>
      <c r="C1880" s="1">
        <v>15000.0</v>
      </c>
      <c r="D1880" s="1" t="s">
        <v>27</v>
      </c>
      <c r="E1880" s="1">
        <v>3324.59</v>
      </c>
      <c r="F1880" s="1">
        <v>4.0</v>
      </c>
      <c r="G1880" s="1">
        <v>15.0</v>
      </c>
      <c r="H1880" s="1">
        <v>6.0</v>
      </c>
      <c r="I1880" s="1" t="s">
        <v>22</v>
      </c>
      <c r="J1880" s="1">
        <v>0.253</v>
      </c>
      <c r="K1880" s="1">
        <v>0.658</v>
      </c>
      <c r="L1880" s="6" t="str">
        <f>if(J1880&gt;QUARTILE!$B$3, "TOP", if(J1880&lt;QUARTILE!$B$4, "BOTTOM", 0))</f>
        <v>BOTTOM</v>
      </c>
      <c r="M1880" s="6">
        <f t="shared" si="1"/>
        <v>2</v>
      </c>
      <c r="N1880" s="6" t="str">
        <f t="shared" si="2"/>
        <v>Gen X</v>
      </c>
      <c r="O1880" s="6" t="str">
        <f t="shared" si="3"/>
        <v>Low Income</v>
      </c>
    </row>
    <row r="1881" hidden="1">
      <c r="A1881" s="1">
        <v>101879.0</v>
      </c>
      <c r="B1881" s="1">
        <v>45.0</v>
      </c>
      <c r="C1881" s="1">
        <v>24000.0</v>
      </c>
      <c r="D1881" s="1" t="s">
        <v>23</v>
      </c>
      <c r="E1881" s="1">
        <v>85053.21</v>
      </c>
      <c r="F1881" s="1">
        <v>2.0</v>
      </c>
      <c r="G1881" s="1">
        <v>11.0</v>
      </c>
      <c r="H1881" s="1">
        <v>5.0</v>
      </c>
      <c r="I1881" s="1" t="s">
        <v>18</v>
      </c>
      <c r="J1881" s="1">
        <v>0.623</v>
      </c>
      <c r="K1881" s="1">
        <v>0.86</v>
      </c>
      <c r="L1881" s="6">
        <f>if(J1881&gt;QUARTILE!$B$3, "TOP", if(J1881&lt;QUARTILE!$B$4, "BOTTOM", 0))</f>
        <v>0</v>
      </c>
      <c r="M1881" s="6">
        <f t="shared" si="1"/>
        <v>1</v>
      </c>
      <c r="N1881" s="6" t="str">
        <f t="shared" si="2"/>
        <v>Gen X</v>
      </c>
      <c r="O1881" s="6" t="str">
        <f t="shared" si="3"/>
        <v>Low Income</v>
      </c>
    </row>
    <row r="1882" hidden="1">
      <c r="A1882" s="1">
        <v>101880.0</v>
      </c>
      <c r="B1882" s="1">
        <v>79.0</v>
      </c>
      <c r="C1882" s="1">
        <v>22000.0</v>
      </c>
      <c r="D1882" s="1" t="s">
        <v>23</v>
      </c>
      <c r="E1882" s="1">
        <v>21265.44</v>
      </c>
      <c r="F1882" s="1">
        <v>5.0</v>
      </c>
      <c r="G1882" s="1">
        <v>20.0</v>
      </c>
      <c r="H1882" s="1">
        <v>2.0</v>
      </c>
      <c r="I1882" s="1" t="s">
        <v>22</v>
      </c>
      <c r="J1882" s="1">
        <v>0.951</v>
      </c>
      <c r="K1882" s="1">
        <v>0.887</v>
      </c>
      <c r="L1882" s="6" t="str">
        <f>if(J1882&gt;QUARTILE!$B$3, "TOP", if(J1882&lt;QUARTILE!$B$4, "BOTTOM", 0))</f>
        <v>TOP</v>
      </c>
      <c r="M1882" s="6">
        <f t="shared" si="1"/>
        <v>2</v>
      </c>
      <c r="N1882" s="6" t="str">
        <f t="shared" si="2"/>
        <v>Baby Boomer</v>
      </c>
      <c r="O1882" s="6" t="str">
        <f t="shared" si="3"/>
        <v>Low Income</v>
      </c>
    </row>
    <row r="1883" hidden="1">
      <c r="A1883" s="1">
        <v>101881.0</v>
      </c>
      <c r="B1883" s="1">
        <v>75.0</v>
      </c>
      <c r="C1883" s="1">
        <v>7000.0</v>
      </c>
      <c r="D1883" s="1" t="s">
        <v>25</v>
      </c>
      <c r="E1883" s="1">
        <v>12111.12</v>
      </c>
      <c r="F1883" s="1">
        <v>4.0</v>
      </c>
      <c r="G1883" s="1">
        <v>18.0</v>
      </c>
      <c r="H1883" s="1">
        <v>2.0</v>
      </c>
      <c r="I1883" s="1" t="s">
        <v>22</v>
      </c>
      <c r="J1883" s="1">
        <v>0.358</v>
      </c>
      <c r="K1883" s="1">
        <v>0.673</v>
      </c>
      <c r="L1883" s="6">
        <f>if(J1883&gt;QUARTILE!$B$3, "TOP", if(J1883&lt;QUARTILE!$B$4, "BOTTOM", 0))</f>
        <v>0</v>
      </c>
      <c r="M1883" s="6">
        <f t="shared" si="1"/>
        <v>2</v>
      </c>
      <c r="N1883" s="6" t="str">
        <f t="shared" si="2"/>
        <v>Baby Boomer</v>
      </c>
      <c r="O1883" s="6" t="str">
        <f t="shared" si="3"/>
        <v>Low Income</v>
      </c>
    </row>
    <row r="1884" hidden="1">
      <c r="A1884" s="1">
        <v>101882.0</v>
      </c>
      <c r="B1884" s="1">
        <v>63.0</v>
      </c>
      <c r="C1884" s="1">
        <v>28000.0</v>
      </c>
      <c r="D1884" s="1" t="s">
        <v>23</v>
      </c>
      <c r="E1884" s="1">
        <v>43819.84</v>
      </c>
      <c r="F1884" s="1">
        <v>2.0</v>
      </c>
      <c r="G1884" s="1">
        <v>17.0</v>
      </c>
      <c r="H1884" s="1">
        <v>3.0</v>
      </c>
      <c r="I1884" s="1" t="s">
        <v>18</v>
      </c>
      <c r="J1884" s="1">
        <v>0.573</v>
      </c>
      <c r="K1884" s="1">
        <v>0.092</v>
      </c>
      <c r="L1884" s="6">
        <f>if(J1884&gt;QUARTILE!$B$3, "TOP", if(J1884&lt;QUARTILE!$B$4, "BOTTOM", 0))</f>
        <v>0</v>
      </c>
      <c r="M1884" s="6">
        <f t="shared" si="1"/>
        <v>1</v>
      </c>
      <c r="N1884" s="6" t="str">
        <f t="shared" si="2"/>
        <v>Baby Boomer</v>
      </c>
      <c r="O1884" s="6" t="str">
        <f t="shared" si="3"/>
        <v>Low Income</v>
      </c>
    </row>
    <row r="1885" hidden="1">
      <c r="A1885" s="1">
        <v>101883.0</v>
      </c>
      <c r="B1885" s="1">
        <v>19.0</v>
      </c>
      <c r="C1885" s="1">
        <v>18000.0</v>
      </c>
      <c r="D1885" s="1" t="s">
        <v>23</v>
      </c>
      <c r="E1885" s="1">
        <v>23714.78</v>
      </c>
      <c r="F1885" s="1">
        <v>4.0</v>
      </c>
      <c r="G1885" s="1">
        <v>19.0</v>
      </c>
      <c r="H1885" s="1">
        <v>9.0</v>
      </c>
      <c r="I1885" s="1" t="s">
        <v>22</v>
      </c>
      <c r="J1885" s="1">
        <v>0.307</v>
      </c>
      <c r="K1885" s="1">
        <v>0.104</v>
      </c>
      <c r="L1885" s="6" t="str">
        <f>if(J1885&gt;QUARTILE!$B$3, "TOP", if(J1885&lt;QUARTILE!$B$4, "BOTTOM", 0))</f>
        <v>BOTTOM</v>
      </c>
      <c r="M1885" s="6">
        <f t="shared" si="1"/>
        <v>2</v>
      </c>
      <c r="N1885" s="6" t="str">
        <f t="shared" si="2"/>
        <v>Millenial</v>
      </c>
      <c r="O1885" s="6" t="str">
        <f t="shared" si="3"/>
        <v>Low Income</v>
      </c>
    </row>
    <row r="1886" hidden="1">
      <c r="A1886" s="1">
        <v>101884.0</v>
      </c>
      <c r="B1886" s="1">
        <v>77.0</v>
      </c>
      <c r="C1886" s="1">
        <v>22000.0</v>
      </c>
      <c r="D1886" s="1" t="s">
        <v>24</v>
      </c>
      <c r="E1886" s="1">
        <v>8576.23</v>
      </c>
      <c r="F1886" s="1">
        <v>3.0</v>
      </c>
      <c r="G1886" s="1">
        <v>27.0</v>
      </c>
      <c r="H1886" s="1">
        <v>7.0</v>
      </c>
      <c r="I1886" s="1" t="s">
        <v>22</v>
      </c>
      <c r="J1886" s="1">
        <v>0.216</v>
      </c>
      <c r="K1886" s="1">
        <v>0.871</v>
      </c>
      <c r="L1886" s="6" t="str">
        <f>if(J1886&gt;QUARTILE!$B$3, "TOP", if(J1886&lt;QUARTILE!$B$4, "BOTTOM", 0))</f>
        <v>BOTTOM</v>
      </c>
      <c r="M1886" s="6">
        <f t="shared" si="1"/>
        <v>2</v>
      </c>
      <c r="N1886" s="6" t="str">
        <f t="shared" si="2"/>
        <v>Baby Boomer</v>
      </c>
      <c r="O1886" s="6" t="str">
        <f t="shared" si="3"/>
        <v>Low Income</v>
      </c>
    </row>
    <row r="1887" hidden="1">
      <c r="A1887" s="1">
        <v>101885.0</v>
      </c>
      <c r="B1887" s="1">
        <v>71.0</v>
      </c>
      <c r="C1887" s="1">
        <v>13000.0</v>
      </c>
      <c r="D1887" s="1" t="s">
        <v>30</v>
      </c>
      <c r="E1887" s="1">
        <v>43098.08</v>
      </c>
      <c r="F1887" s="1">
        <v>3.0</v>
      </c>
      <c r="G1887" s="1">
        <v>12.0</v>
      </c>
      <c r="H1887" s="1">
        <v>5.0</v>
      </c>
      <c r="I1887" s="1" t="s">
        <v>18</v>
      </c>
      <c r="J1887" s="1">
        <v>0.144</v>
      </c>
      <c r="K1887" s="1">
        <v>0.863</v>
      </c>
      <c r="L1887" s="6" t="str">
        <f>if(J1887&gt;QUARTILE!$B$3, "TOP", if(J1887&lt;QUARTILE!$B$4, "BOTTOM", 0))</f>
        <v>BOTTOM</v>
      </c>
      <c r="M1887" s="6">
        <f t="shared" si="1"/>
        <v>1</v>
      </c>
      <c r="N1887" s="6" t="str">
        <f t="shared" si="2"/>
        <v>Baby Boomer</v>
      </c>
      <c r="O1887" s="6" t="str">
        <f t="shared" si="3"/>
        <v>Low Income</v>
      </c>
    </row>
    <row r="1888" hidden="1">
      <c r="A1888" s="1">
        <v>101886.0</v>
      </c>
      <c r="B1888" s="1">
        <v>60.0</v>
      </c>
      <c r="C1888" s="1">
        <v>11000.0</v>
      </c>
      <c r="D1888" s="1" t="s">
        <v>27</v>
      </c>
      <c r="E1888" s="1">
        <v>21969.17</v>
      </c>
      <c r="F1888" s="1">
        <v>1.0</v>
      </c>
      <c r="G1888" s="1">
        <v>16.0</v>
      </c>
      <c r="H1888" s="1">
        <v>5.0</v>
      </c>
      <c r="I1888" s="1" t="s">
        <v>22</v>
      </c>
      <c r="J1888" s="1">
        <v>0.737</v>
      </c>
      <c r="K1888" s="1">
        <v>0.622</v>
      </c>
      <c r="L1888" s="6">
        <f>if(J1888&gt;QUARTILE!$B$3, "TOP", if(J1888&lt;QUARTILE!$B$4, "BOTTOM", 0))</f>
        <v>0</v>
      </c>
      <c r="M1888" s="6">
        <f t="shared" si="1"/>
        <v>2</v>
      </c>
      <c r="N1888" s="6" t="str">
        <f t="shared" si="2"/>
        <v>Gen X</v>
      </c>
      <c r="O1888" s="6" t="str">
        <f t="shared" si="3"/>
        <v>Low Income</v>
      </c>
    </row>
    <row r="1889" hidden="1">
      <c r="A1889" s="1">
        <v>101887.0</v>
      </c>
      <c r="B1889" s="1">
        <v>18.0</v>
      </c>
      <c r="C1889" s="1">
        <v>37000.0</v>
      </c>
      <c r="D1889" s="1" t="s">
        <v>23</v>
      </c>
      <c r="E1889" s="1">
        <v>24002.1</v>
      </c>
      <c r="F1889" s="1">
        <v>5.0</v>
      </c>
      <c r="G1889" s="1">
        <v>23.0</v>
      </c>
      <c r="H1889" s="1">
        <v>12.0</v>
      </c>
      <c r="I1889" s="1" t="s">
        <v>22</v>
      </c>
      <c r="J1889" s="1">
        <v>0.141</v>
      </c>
      <c r="K1889" s="1">
        <v>0.851</v>
      </c>
      <c r="L1889" s="6" t="str">
        <f>if(J1889&gt;QUARTILE!$B$3, "TOP", if(J1889&lt;QUARTILE!$B$4, "BOTTOM", 0))</f>
        <v>BOTTOM</v>
      </c>
      <c r="M1889" s="6">
        <f t="shared" si="1"/>
        <v>2</v>
      </c>
      <c r="N1889" s="6" t="str">
        <f t="shared" si="2"/>
        <v>Millenial</v>
      </c>
      <c r="O1889" s="6" t="str">
        <f t="shared" si="3"/>
        <v>Low Income</v>
      </c>
    </row>
    <row r="1890" hidden="1">
      <c r="A1890" s="1">
        <v>101888.0</v>
      </c>
      <c r="B1890" s="1">
        <v>68.0</v>
      </c>
      <c r="C1890" s="1">
        <v>43000.0</v>
      </c>
      <c r="D1890" s="1" t="s">
        <v>23</v>
      </c>
      <c r="E1890" s="1">
        <v>45342.41</v>
      </c>
      <c r="F1890" s="1">
        <v>2.0</v>
      </c>
      <c r="G1890" s="1">
        <v>22.0</v>
      </c>
      <c r="H1890" s="1">
        <v>6.0</v>
      </c>
      <c r="I1890" s="1" t="s">
        <v>18</v>
      </c>
      <c r="J1890" s="1">
        <v>0.681</v>
      </c>
      <c r="K1890" s="1">
        <v>0.715</v>
      </c>
      <c r="L1890" s="6">
        <f>if(J1890&gt;QUARTILE!$B$3, "TOP", if(J1890&lt;QUARTILE!$B$4, "BOTTOM", 0))</f>
        <v>0</v>
      </c>
      <c r="M1890" s="6">
        <f t="shared" si="1"/>
        <v>1</v>
      </c>
      <c r="N1890" s="6" t="str">
        <f t="shared" si="2"/>
        <v>Baby Boomer</v>
      </c>
      <c r="O1890" s="6" t="str">
        <f t="shared" si="3"/>
        <v>Low Income</v>
      </c>
    </row>
    <row r="1891" hidden="1">
      <c r="A1891" s="1">
        <v>101889.0</v>
      </c>
      <c r="B1891" s="1">
        <v>70.0</v>
      </c>
      <c r="C1891" s="1">
        <v>28000.0</v>
      </c>
      <c r="D1891" s="1" t="s">
        <v>27</v>
      </c>
      <c r="E1891" s="1">
        <v>11899.23</v>
      </c>
      <c r="F1891" s="1">
        <v>4.0</v>
      </c>
      <c r="G1891" s="1">
        <v>22.0</v>
      </c>
      <c r="H1891" s="1">
        <v>6.0</v>
      </c>
      <c r="I1891" s="1" t="s">
        <v>22</v>
      </c>
      <c r="J1891" s="1">
        <v>0.05</v>
      </c>
      <c r="K1891" s="1">
        <v>0.104</v>
      </c>
      <c r="L1891" s="6" t="str">
        <f>if(J1891&gt;QUARTILE!$B$3, "TOP", if(J1891&lt;QUARTILE!$B$4, "BOTTOM", 0))</f>
        <v>BOTTOM</v>
      </c>
      <c r="M1891" s="6">
        <f t="shared" si="1"/>
        <v>2</v>
      </c>
      <c r="N1891" s="6" t="str">
        <f t="shared" si="2"/>
        <v>Baby Boomer</v>
      </c>
      <c r="O1891" s="6" t="str">
        <f t="shared" si="3"/>
        <v>Low Income</v>
      </c>
    </row>
    <row r="1892" hidden="1">
      <c r="A1892" s="1">
        <v>101890.0</v>
      </c>
      <c r="B1892" s="1">
        <v>53.0</v>
      </c>
      <c r="C1892" s="1">
        <v>7000.0</v>
      </c>
      <c r="D1892" s="1" t="s">
        <v>23</v>
      </c>
      <c r="E1892" s="1">
        <v>21394.91</v>
      </c>
      <c r="F1892" s="1">
        <v>1.0</v>
      </c>
      <c r="G1892" s="1">
        <v>17.0</v>
      </c>
      <c r="H1892" s="1">
        <v>5.0</v>
      </c>
      <c r="I1892" s="1" t="s">
        <v>22</v>
      </c>
      <c r="J1892" s="1">
        <v>1.0</v>
      </c>
      <c r="K1892" s="1">
        <v>0.223</v>
      </c>
      <c r="L1892" s="6" t="str">
        <f>if(J1892&gt;QUARTILE!$B$3, "TOP", if(J1892&lt;QUARTILE!$B$4, "BOTTOM", 0))</f>
        <v>TOP</v>
      </c>
      <c r="M1892" s="6">
        <f t="shared" si="1"/>
        <v>2</v>
      </c>
      <c r="N1892" s="6" t="str">
        <f t="shared" si="2"/>
        <v>Gen X</v>
      </c>
      <c r="O1892" s="6" t="str">
        <f t="shared" si="3"/>
        <v>Low Income</v>
      </c>
    </row>
    <row r="1893" hidden="1">
      <c r="A1893" s="1">
        <v>101891.0</v>
      </c>
      <c r="B1893" s="1">
        <v>68.0</v>
      </c>
      <c r="C1893" s="1">
        <v>29000.0</v>
      </c>
      <c r="D1893" s="1" t="s">
        <v>24</v>
      </c>
      <c r="E1893" s="1">
        <v>27305.46</v>
      </c>
      <c r="F1893" s="1">
        <v>5.0</v>
      </c>
      <c r="G1893" s="1">
        <v>18.0</v>
      </c>
      <c r="H1893" s="1">
        <v>6.0</v>
      </c>
      <c r="I1893" s="1" t="s">
        <v>22</v>
      </c>
      <c r="J1893" s="1">
        <v>0.709</v>
      </c>
      <c r="K1893" s="1">
        <v>0.018</v>
      </c>
      <c r="L1893" s="6">
        <f>if(J1893&gt;QUARTILE!$B$3, "TOP", if(J1893&lt;QUARTILE!$B$4, "BOTTOM", 0))</f>
        <v>0</v>
      </c>
      <c r="M1893" s="6">
        <f t="shared" si="1"/>
        <v>2</v>
      </c>
      <c r="N1893" s="6" t="str">
        <f t="shared" si="2"/>
        <v>Baby Boomer</v>
      </c>
      <c r="O1893" s="6" t="str">
        <f t="shared" si="3"/>
        <v>Low Income</v>
      </c>
    </row>
    <row r="1894" hidden="1">
      <c r="A1894" s="1">
        <v>101892.0</v>
      </c>
      <c r="B1894" s="1">
        <v>43.0</v>
      </c>
      <c r="C1894" s="1">
        <v>7000.0</v>
      </c>
      <c r="D1894" s="1" t="s">
        <v>23</v>
      </c>
      <c r="E1894" s="1">
        <v>12100.53</v>
      </c>
      <c r="F1894" s="1">
        <v>5.0</v>
      </c>
      <c r="G1894" s="1">
        <v>17.0</v>
      </c>
      <c r="H1894" s="1">
        <v>12.0</v>
      </c>
      <c r="I1894" s="1" t="s">
        <v>22</v>
      </c>
      <c r="J1894" s="1">
        <v>0.68</v>
      </c>
      <c r="K1894" s="1">
        <v>0.424</v>
      </c>
      <c r="L1894" s="6">
        <f>if(J1894&gt;QUARTILE!$B$3, "TOP", if(J1894&lt;QUARTILE!$B$4, "BOTTOM", 0))</f>
        <v>0</v>
      </c>
      <c r="M1894" s="6">
        <f t="shared" si="1"/>
        <v>2</v>
      </c>
      <c r="N1894" s="6" t="str">
        <f t="shared" si="2"/>
        <v>Gen X</v>
      </c>
      <c r="O1894" s="6" t="str">
        <f t="shared" si="3"/>
        <v>Low Income</v>
      </c>
    </row>
    <row r="1895" hidden="1">
      <c r="A1895" s="1">
        <v>101893.0</v>
      </c>
      <c r="B1895" s="1">
        <v>46.0</v>
      </c>
      <c r="C1895" s="1">
        <v>15000.0</v>
      </c>
      <c r="D1895" s="1" t="s">
        <v>31</v>
      </c>
      <c r="E1895" s="1">
        <v>1742.82</v>
      </c>
      <c r="F1895" s="1">
        <v>5.0</v>
      </c>
      <c r="G1895" s="1">
        <v>24.0</v>
      </c>
      <c r="H1895" s="1">
        <v>14.0</v>
      </c>
      <c r="I1895" s="1" t="s">
        <v>18</v>
      </c>
      <c r="J1895" s="1">
        <v>0.186</v>
      </c>
      <c r="K1895" s="1">
        <v>0.274</v>
      </c>
      <c r="L1895" s="6" t="str">
        <f>if(J1895&gt;QUARTILE!$B$3, "TOP", if(J1895&lt;QUARTILE!$B$4, "BOTTOM", 0))</f>
        <v>BOTTOM</v>
      </c>
      <c r="M1895" s="6">
        <f t="shared" si="1"/>
        <v>1</v>
      </c>
      <c r="N1895" s="6" t="str">
        <f t="shared" si="2"/>
        <v>Gen X</v>
      </c>
      <c r="O1895" s="6" t="str">
        <f t="shared" si="3"/>
        <v>Low Income</v>
      </c>
    </row>
    <row r="1896" hidden="1">
      <c r="A1896" s="1">
        <v>101894.0</v>
      </c>
      <c r="B1896" s="1">
        <v>38.0</v>
      </c>
      <c r="C1896" s="1">
        <v>37000.0</v>
      </c>
      <c r="D1896" s="1" t="s">
        <v>25</v>
      </c>
      <c r="E1896" s="1">
        <v>29519.11</v>
      </c>
      <c r="F1896" s="1">
        <v>2.0</v>
      </c>
      <c r="G1896" s="1">
        <v>22.0</v>
      </c>
      <c r="H1896" s="1">
        <v>15.0</v>
      </c>
      <c r="I1896" s="1" t="s">
        <v>18</v>
      </c>
      <c r="J1896" s="1">
        <v>0.578</v>
      </c>
      <c r="K1896" s="1">
        <v>0.426</v>
      </c>
      <c r="L1896" s="6">
        <f>if(J1896&gt;QUARTILE!$B$3, "TOP", if(J1896&lt;QUARTILE!$B$4, "BOTTOM", 0))</f>
        <v>0</v>
      </c>
      <c r="M1896" s="6">
        <f t="shared" si="1"/>
        <v>1</v>
      </c>
      <c r="N1896" s="6" t="str">
        <f t="shared" si="2"/>
        <v>Gen X</v>
      </c>
      <c r="O1896" s="6" t="str">
        <f t="shared" si="3"/>
        <v>Low Income</v>
      </c>
    </row>
    <row r="1897" hidden="1">
      <c r="A1897" s="1">
        <v>101895.0</v>
      </c>
      <c r="B1897" s="1">
        <v>28.0</v>
      </c>
      <c r="C1897" s="1">
        <v>33000.0</v>
      </c>
      <c r="D1897" s="1" t="s">
        <v>27</v>
      </c>
      <c r="E1897" s="1">
        <v>979.95</v>
      </c>
      <c r="F1897" s="1">
        <v>3.0</v>
      </c>
      <c r="G1897" s="1">
        <v>18.0</v>
      </c>
      <c r="H1897" s="1">
        <v>12.0</v>
      </c>
      <c r="I1897" s="1" t="s">
        <v>22</v>
      </c>
      <c r="J1897" s="1">
        <v>0.504</v>
      </c>
      <c r="K1897" s="1">
        <v>0.009</v>
      </c>
      <c r="L1897" s="6">
        <f>if(J1897&gt;QUARTILE!$B$3, "TOP", if(J1897&lt;QUARTILE!$B$4, "BOTTOM", 0))</f>
        <v>0</v>
      </c>
      <c r="M1897" s="6">
        <f t="shared" si="1"/>
        <v>2</v>
      </c>
      <c r="N1897" s="6" t="str">
        <f t="shared" si="2"/>
        <v>Millenial</v>
      </c>
      <c r="O1897" s="6" t="str">
        <f t="shared" si="3"/>
        <v>Low Income</v>
      </c>
    </row>
    <row r="1898" hidden="1">
      <c r="A1898" s="1">
        <v>101896.0</v>
      </c>
      <c r="B1898" s="1">
        <v>57.0</v>
      </c>
      <c r="C1898" s="1">
        <v>29000.0</v>
      </c>
      <c r="D1898" s="1" t="s">
        <v>23</v>
      </c>
      <c r="E1898" s="1">
        <v>25310.89</v>
      </c>
      <c r="F1898" s="1">
        <v>1.0</v>
      </c>
      <c r="G1898" s="1">
        <v>17.0</v>
      </c>
      <c r="H1898" s="1">
        <v>6.0</v>
      </c>
      <c r="I1898" s="1" t="s">
        <v>22</v>
      </c>
      <c r="J1898" s="1">
        <v>0.409</v>
      </c>
      <c r="K1898" s="1">
        <v>0.721</v>
      </c>
      <c r="L1898" s="6">
        <f>if(J1898&gt;QUARTILE!$B$3, "TOP", if(J1898&lt;QUARTILE!$B$4, "BOTTOM", 0))</f>
        <v>0</v>
      </c>
      <c r="M1898" s="6">
        <f t="shared" si="1"/>
        <v>2</v>
      </c>
      <c r="N1898" s="6" t="str">
        <f t="shared" si="2"/>
        <v>Gen X</v>
      </c>
      <c r="O1898" s="6" t="str">
        <f t="shared" si="3"/>
        <v>Low Income</v>
      </c>
    </row>
    <row r="1899" hidden="1">
      <c r="A1899" s="1">
        <v>101897.0</v>
      </c>
      <c r="B1899" s="1">
        <v>28.0</v>
      </c>
      <c r="C1899" s="1">
        <v>48000.0</v>
      </c>
      <c r="D1899" s="1" t="s">
        <v>21</v>
      </c>
      <c r="E1899" s="1">
        <v>48354.35</v>
      </c>
      <c r="F1899" s="1">
        <v>2.0</v>
      </c>
      <c r="G1899" s="1">
        <v>9.0</v>
      </c>
      <c r="H1899" s="1">
        <v>12.0</v>
      </c>
      <c r="I1899" s="1" t="s">
        <v>18</v>
      </c>
      <c r="J1899" s="1">
        <v>0.256</v>
      </c>
      <c r="K1899" s="1">
        <v>0.101</v>
      </c>
      <c r="L1899" s="6" t="str">
        <f>if(J1899&gt;QUARTILE!$B$3, "TOP", if(J1899&lt;QUARTILE!$B$4, "BOTTOM", 0))</f>
        <v>BOTTOM</v>
      </c>
      <c r="M1899" s="6">
        <f t="shared" si="1"/>
        <v>1</v>
      </c>
      <c r="N1899" s="6" t="str">
        <f t="shared" si="2"/>
        <v>Millenial</v>
      </c>
      <c r="O1899" s="6" t="str">
        <f t="shared" si="3"/>
        <v>Medium Income</v>
      </c>
    </row>
    <row r="1900" hidden="1">
      <c r="A1900" s="1">
        <v>101898.0</v>
      </c>
      <c r="B1900" s="1">
        <v>53.0</v>
      </c>
      <c r="C1900" s="1">
        <v>31000.0</v>
      </c>
      <c r="D1900" s="1" t="s">
        <v>23</v>
      </c>
      <c r="E1900" s="1">
        <v>8522.61</v>
      </c>
      <c r="F1900" s="1">
        <v>4.0</v>
      </c>
      <c r="G1900" s="1">
        <v>16.0</v>
      </c>
      <c r="H1900" s="1">
        <v>3.0</v>
      </c>
      <c r="I1900" s="1" t="s">
        <v>22</v>
      </c>
      <c r="J1900" s="1">
        <v>0.417</v>
      </c>
      <c r="K1900" s="1">
        <v>0.318</v>
      </c>
      <c r="L1900" s="6">
        <f>if(J1900&gt;QUARTILE!$B$3, "TOP", if(J1900&lt;QUARTILE!$B$4, "BOTTOM", 0))</f>
        <v>0</v>
      </c>
      <c r="M1900" s="6">
        <f t="shared" si="1"/>
        <v>2</v>
      </c>
      <c r="N1900" s="6" t="str">
        <f t="shared" si="2"/>
        <v>Gen X</v>
      </c>
      <c r="O1900" s="6" t="str">
        <f t="shared" si="3"/>
        <v>Low Income</v>
      </c>
    </row>
    <row r="1901" hidden="1">
      <c r="A1901" s="1">
        <v>101899.0</v>
      </c>
      <c r="B1901" s="1">
        <v>66.0</v>
      </c>
      <c r="C1901" s="1">
        <v>7000.0</v>
      </c>
      <c r="D1901" s="1" t="s">
        <v>27</v>
      </c>
      <c r="E1901" s="1">
        <v>2153.08</v>
      </c>
      <c r="F1901" s="1">
        <v>2.0</v>
      </c>
      <c r="G1901" s="1">
        <v>15.0</v>
      </c>
      <c r="H1901" s="1">
        <v>7.0</v>
      </c>
      <c r="I1901" s="1" t="s">
        <v>22</v>
      </c>
      <c r="J1901" s="1">
        <v>0.609</v>
      </c>
      <c r="K1901" s="1">
        <v>0.402</v>
      </c>
      <c r="L1901" s="6">
        <f>if(J1901&gt;QUARTILE!$B$3, "TOP", if(J1901&lt;QUARTILE!$B$4, "BOTTOM", 0))</f>
        <v>0</v>
      </c>
      <c r="M1901" s="6">
        <f t="shared" si="1"/>
        <v>2</v>
      </c>
      <c r="N1901" s="6" t="str">
        <f t="shared" si="2"/>
        <v>Baby Boomer</v>
      </c>
      <c r="O1901" s="6" t="str">
        <f t="shared" si="3"/>
        <v>Low Income</v>
      </c>
    </row>
    <row r="1902" hidden="1">
      <c r="A1902" s="1">
        <v>101900.0</v>
      </c>
      <c r="B1902" s="1">
        <v>76.0</v>
      </c>
      <c r="C1902" s="1">
        <v>18000.0</v>
      </c>
      <c r="D1902" s="1" t="s">
        <v>17</v>
      </c>
      <c r="E1902" s="1">
        <v>5301.82</v>
      </c>
      <c r="F1902" s="1">
        <v>4.0</v>
      </c>
      <c r="G1902" s="1">
        <v>22.0</v>
      </c>
      <c r="H1902" s="1">
        <v>7.0</v>
      </c>
      <c r="I1902" s="1" t="s">
        <v>22</v>
      </c>
      <c r="J1902" s="1">
        <v>0.487</v>
      </c>
      <c r="K1902" s="1">
        <v>0.016</v>
      </c>
      <c r="L1902" s="6">
        <f>if(J1902&gt;QUARTILE!$B$3, "TOP", if(J1902&lt;QUARTILE!$B$4, "BOTTOM", 0))</f>
        <v>0</v>
      </c>
      <c r="M1902" s="6">
        <f t="shared" si="1"/>
        <v>2</v>
      </c>
      <c r="N1902" s="6" t="str">
        <f t="shared" si="2"/>
        <v>Baby Boomer</v>
      </c>
      <c r="O1902" s="6" t="str">
        <f t="shared" si="3"/>
        <v>Low Income</v>
      </c>
    </row>
    <row r="1903" hidden="1">
      <c r="A1903" s="1">
        <v>101901.0</v>
      </c>
      <c r="B1903" s="1">
        <v>56.0</v>
      </c>
      <c r="C1903" s="1">
        <v>21000.0</v>
      </c>
      <c r="D1903" s="1" t="s">
        <v>23</v>
      </c>
      <c r="E1903" s="1">
        <v>16523.59</v>
      </c>
      <c r="F1903" s="1">
        <v>4.0</v>
      </c>
      <c r="G1903" s="1">
        <v>23.0</v>
      </c>
      <c r="H1903" s="1">
        <v>6.0</v>
      </c>
      <c r="I1903" s="1" t="s">
        <v>22</v>
      </c>
      <c r="J1903" s="1">
        <v>0.62</v>
      </c>
      <c r="K1903" s="1">
        <v>0.316</v>
      </c>
      <c r="L1903" s="6">
        <f>if(J1903&gt;QUARTILE!$B$3, "TOP", if(J1903&lt;QUARTILE!$B$4, "BOTTOM", 0))</f>
        <v>0</v>
      </c>
      <c r="M1903" s="6">
        <f t="shared" si="1"/>
        <v>2</v>
      </c>
      <c r="N1903" s="6" t="str">
        <f t="shared" si="2"/>
        <v>Gen X</v>
      </c>
      <c r="O1903" s="6" t="str">
        <f t="shared" si="3"/>
        <v>Low Income</v>
      </c>
    </row>
    <row r="1904" hidden="1">
      <c r="A1904" s="1">
        <v>101902.0</v>
      </c>
      <c r="B1904" s="1">
        <v>57.0</v>
      </c>
      <c r="C1904" s="1">
        <v>20000.0</v>
      </c>
      <c r="D1904" s="1" t="s">
        <v>25</v>
      </c>
      <c r="E1904" s="1">
        <v>57175.05</v>
      </c>
      <c r="F1904" s="1">
        <v>5.0</v>
      </c>
      <c r="G1904" s="1">
        <v>17.0</v>
      </c>
      <c r="H1904" s="1">
        <v>4.0</v>
      </c>
      <c r="I1904" s="1" t="s">
        <v>18</v>
      </c>
      <c r="J1904" s="1">
        <v>0.722</v>
      </c>
      <c r="K1904" s="1">
        <v>0.75</v>
      </c>
      <c r="L1904" s="6">
        <f>if(J1904&gt;QUARTILE!$B$3, "TOP", if(J1904&lt;QUARTILE!$B$4, "BOTTOM", 0))</f>
        <v>0</v>
      </c>
      <c r="M1904" s="6">
        <f t="shared" si="1"/>
        <v>1</v>
      </c>
      <c r="N1904" s="6" t="str">
        <f t="shared" si="2"/>
        <v>Gen X</v>
      </c>
      <c r="O1904" s="6" t="str">
        <f t="shared" si="3"/>
        <v>Low Income</v>
      </c>
    </row>
    <row r="1905" hidden="1">
      <c r="A1905" s="1">
        <v>101903.0</v>
      </c>
      <c r="B1905" s="1">
        <v>52.0</v>
      </c>
      <c r="C1905" s="1">
        <v>15000.0</v>
      </c>
      <c r="D1905" s="1" t="s">
        <v>25</v>
      </c>
      <c r="E1905" s="1">
        <v>14360.39</v>
      </c>
      <c r="F1905" s="1">
        <v>2.0</v>
      </c>
      <c r="G1905" s="1">
        <v>22.0</v>
      </c>
      <c r="H1905" s="1">
        <v>5.0</v>
      </c>
      <c r="I1905" s="1" t="s">
        <v>22</v>
      </c>
      <c r="J1905" s="1">
        <v>0.295</v>
      </c>
      <c r="K1905" s="1">
        <v>0.893</v>
      </c>
      <c r="L1905" s="6" t="str">
        <f>if(J1905&gt;QUARTILE!$B$3, "TOP", if(J1905&lt;QUARTILE!$B$4, "BOTTOM", 0))</f>
        <v>BOTTOM</v>
      </c>
      <c r="M1905" s="6">
        <f t="shared" si="1"/>
        <v>2</v>
      </c>
      <c r="N1905" s="6" t="str">
        <f t="shared" si="2"/>
        <v>Gen X</v>
      </c>
      <c r="O1905" s="6" t="str">
        <f t="shared" si="3"/>
        <v>Low Income</v>
      </c>
    </row>
    <row r="1906" hidden="1">
      <c r="A1906" s="1">
        <v>101904.0</v>
      </c>
      <c r="B1906" s="1">
        <v>71.0</v>
      </c>
      <c r="C1906" s="1">
        <v>12000.0</v>
      </c>
      <c r="D1906" s="1" t="s">
        <v>23</v>
      </c>
      <c r="E1906" s="1">
        <v>2392.28</v>
      </c>
      <c r="F1906" s="1">
        <v>3.0</v>
      </c>
      <c r="G1906" s="1">
        <v>30.0</v>
      </c>
      <c r="H1906" s="1">
        <v>8.0</v>
      </c>
      <c r="I1906" s="1" t="s">
        <v>22</v>
      </c>
      <c r="J1906" s="1">
        <v>0.161</v>
      </c>
      <c r="K1906" s="1">
        <v>0.025</v>
      </c>
      <c r="L1906" s="6" t="str">
        <f>if(J1906&gt;QUARTILE!$B$3, "TOP", if(J1906&lt;QUARTILE!$B$4, "BOTTOM", 0))</f>
        <v>BOTTOM</v>
      </c>
      <c r="M1906" s="6">
        <f t="shared" si="1"/>
        <v>2</v>
      </c>
      <c r="N1906" s="6" t="str">
        <f t="shared" si="2"/>
        <v>Baby Boomer</v>
      </c>
      <c r="O1906" s="6" t="str">
        <f t="shared" si="3"/>
        <v>Low Income</v>
      </c>
    </row>
    <row r="1907" hidden="1">
      <c r="A1907" s="1">
        <v>101905.0</v>
      </c>
      <c r="B1907" s="1">
        <v>51.0</v>
      </c>
      <c r="C1907" s="1">
        <v>93000.0</v>
      </c>
      <c r="D1907" s="1" t="s">
        <v>25</v>
      </c>
      <c r="E1907" s="1">
        <v>19765.57</v>
      </c>
      <c r="F1907" s="1">
        <v>4.0</v>
      </c>
      <c r="G1907" s="1">
        <v>18.0</v>
      </c>
      <c r="H1907" s="1">
        <v>6.0</v>
      </c>
      <c r="I1907" s="1" t="s">
        <v>22</v>
      </c>
      <c r="J1907" s="1">
        <v>0.672</v>
      </c>
      <c r="K1907" s="1">
        <v>0.0</v>
      </c>
      <c r="L1907" s="6">
        <f>if(J1907&gt;QUARTILE!$B$3, "TOP", if(J1907&lt;QUARTILE!$B$4, "BOTTOM", 0))</f>
        <v>0</v>
      </c>
      <c r="M1907" s="6">
        <f t="shared" si="1"/>
        <v>2</v>
      </c>
      <c r="N1907" s="6" t="str">
        <f t="shared" si="2"/>
        <v>Gen X</v>
      </c>
      <c r="O1907" s="6" t="str">
        <f t="shared" si="3"/>
        <v>Medium Income</v>
      </c>
    </row>
    <row r="1908" hidden="1">
      <c r="A1908" s="1">
        <v>101906.0</v>
      </c>
      <c r="B1908" s="1">
        <v>72.0</v>
      </c>
      <c r="C1908" s="1">
        <v>17000.0</v>
      </c>
      <c r="D1908" s="1" t="s">
        <v>23</v>
      </c>
      <c r="E1908" s="1">
        <v>26398.52</v>
      </c>
      <c r="F1908" s="1">
        <v>5.0</v>
      </c>
      <c r="G1908" s="1">
        <v>21.0</v>
      </c>
      <c r="H1908" s="1">
        <v>5.0</v>
      </c>
      <c r="I1908" s="1" t="s">
        <v>22</v>
      </c>
      <c r="J1908" s="1">
        <v>0.942</v>
      </c>
      <c r="K1908" s="1">
        <v>0.544</v>
      </c>
      <c r="L1908" s="6" t="str">
        <f>if(J1908&gt;QUARTILE!$B$3, "TOP", if(J1908&lt;QUARTILE!$B$4, "BOTTOM", 0))</f>
        <v>TOP</v>
      </c>
      <c r="M1908" s="6">
        <f t="shared" si="1"/>
        <v>2</v>
      </c>
      <c r="N1908" s="6" t="str">
        <f t="shared" si="2"/>
        <v>Baby Boomer</v>
      </c>
      <c r="O1908" s="6" t="str">
        <f t="shared" si="3"/>
        <v>Low Income</v>
      </c>
    </row>
    <row r="1909" hidden="1">
      <c r="A1909" s="1">
        <v>101907.0</v>
      </c>
      <c r="B1909" s="1">
        <v>64.0</v>
      </c>
      <c r="C1909" s="1">
        <v>90000.0</v>
      </c>
      <c r="D1909" s="1" t="s">
        <v>25</v>
      </c>
      <c r="E1909" s="1">
        <v>9993.88</v>
      </c>
      <c r="F1909" s="1">
        <v>3.0</v>
      </c>
      <c r="G1909" s="1">
        <v>19.0</v>
      </c>
      <c r="H1909" s="1">
        <v>4.0</v>
      </c>
      <c r="I1909" s="1" t="s">
        <v>22</v>
      </c>
      <c r="J1909" s="1">
        <v>1.0</v>
      </c>
      <c r="K1909" s="1">
        <v>0.205</v>
      </c>
      <c r="L1909" s="6" t="str">
        <f>if(J1909&gt;QUARTILE!$B$3, "TOP", if(J1909&lt;QUARTILE!$B$4, "BOTTOM", 0))</f>
        <v>TOP</v>
      </c>
      <c r="M1909" s="6">
        <f t="shared" si="1"/>
        <v>2</v>
      </c>
      <c r="N1909" s="6" t="str">
        <f t="shared" si="2"/>
        <v>Baby Boomer</v>
      </c>
      <c r="O1909" s="6" t="str">
        <f t="shared" si="3"/>
        <v>Medium Income</v>
      </c>
    </row>
    <row r="1910" hidden="1">
      <c r="A1910" s="1">
        <v>101908.0</v>
      </c>
      <c r="B1910" s="1">
        <v>41.0</v>
      </c>
      <c r="C1910" s="1">
        <v>11000.0</v>
      </c>
      <c r="D1910" s="1" t="s">
        <v>27</v>
      </c>
      <c r="E1910" s="1">
        <v>25567.75</v>
      </c>
      <c r="F1910" s="1">
        <v>2.0</v>
      </c>
      <c r="G1910" s="1">
        <v>18.0</v>
      </c>
      <c r="H1910" s="1">
        <v>9.0</v>
      </c>
      <c r="I1910" s="1" t="s">
        <v>22</v>
      </c>
      <c r="J1910" s="1">
        <v>0.786</v>
      </c>
      <c r="K1910" s="1">
        <v>0.899</v>
      </c>
      <c r="L1910" s="6">
        <f>if(J1910&gt;QUARTILE!$B$3, "TOP", if(J1910&lt;QUARTILE!$B$4, "BOTTOM", 0))</f>
        <v>0</v>
      </c>
      <c r="M1910" s="6">
        <f t="shared" si="1"/>
        <v>2</v>
      </c>
      <c r="N1910" s="6" t="str">
        <f t="shared" si="2"/>
        <v>Gen X</v>
      </c>
      <c r="O1910" s="6" t="str">
        <f t="shared" si="3"/>
        <v>Low Income</v>
      </c>
    </row>
    <row r="1911" hidden="1">
      <c r="A1911" s="1">
        <v>101909.0</v>
      </c>
      <c r="B1911" s="1">
        <v>71.0</v>
      </c>
      <c r="C1911" s="1">
        <v>33000.0</v>
      </c>
      <c r="D1911" s="1" t="s">
        <v>27</v>
      </c>
      <c r="E1911" s="1">
        <v>7855.6</v>
      </c>
      <c r="F1911" s="1">
        <v>3.0</v>
      </c>
      <c r="G1911" s="1">
        <v>24.0</v>
      </c>
      <c r="H1911" s="1">
        <v>5.0</v>
      </c>
      <c r="I1911" s="1" t="s">
        <v>22</v>
      </c>
      <c r="J1911" s="1">
        <v>0.221</v>
      </c>
      <c r="K1911" s="1">
        <v>0.483</v>
      </c>
      <c r="L1911" s="6" t="str">
        <f>if(J1911&gt;QUARTILE!$B$3, "TOP", if(J1911&lt;QUARTILE!$B$4, "BOTTOM", 0))</f>
        <v>BOTTOM</v>
      </c>
      <c r="M1911" s="6">
        <f t="shared" si="1"/>
        <v>2</v>
      </c>
      <c r="N1911" s="6" t="str">
        <f t="shared" si="2"/>
        <v>Baby Boomer</v>
      </c>
      <c r="O1911" s="6" t="str">
        <f t="shared" si="3"/>
        <v>Low Income</v>
      </c>
    </row>
    <row r="1912" hidden="1">
      <c r="A1912" s="1">
        <v>101910.0</v>
      </c>
      <c r="B1912" s="1">
        <v>39.0</v>
      </c>
      <c r="C1912" s="1">
        <v>25000.0</v>
      </c>
      <c r="D1912" s="1" t="s">
        <v>23</v>
      </c>
      <c r="E1912" s="1">
        <v>31126.49</v>
      </c>
      <c r="F1912" s="1">
        <v>2.0</v>
      </c>
      <c r="G1912" s="1">
        <v>18.0</v>
      </c>
      <c r="H1912" s="1">
        <v>11.0</v>
      </c>
      <c r="I1912" s="1" t="s">
        <v>18</v>
      </c>
      <c r="J1912" s="1">
        <v>0.78</v>
      </c>
      <c r="K1912" s="1">
        <v>0.226</v>
      </c>
      <c r="L1912" s="6">
        <f>if(J1912&gt;QUARTILE!$B$3, "TOP", if(J1912&lt;QUARTILE!$B$4, "BOTTOM", 0))</f>
        <v>0</v>
      </c>
      <c r="M1912" s="6">
        <f t="shared" si="1"/>
        <v>1</v>
      </c>
      <c r="N1912" s="6" t="str">
        <f t="shared" si="2"/>
        <v>Gen X</v>
      </c>
      <c r="O1912" s="6" t="str">
        <f t="shared" si="3"/>
        <v>Low Income</v>
      </c>
    </row>
    <row r="1913" hidden="1">
      <c r="A1913" s="1">
        <v>101911.0</v>
      </c>
      <c r="B1913" s="1">
        <v>22.0</v>
      </c>
      <c r="C1913" s="1">
        <v>13000.0</v>
      </c>
      <c r="D1913" s="1" t="s">
        <v>21</v>
      </c>
      <c r="E1913" s="1">
        <v>8342.82</v>
      </c>
      <c r="F1913" s="1">
        <v>4.0</v>
      </c>
      <c r="G1913" s="1">
        <v>18.0</v>
      </c>
      <c r="H1913" s="1">
        <v>16.0</v>
      </c>
      <c r="I1913" s="1" t="s">
        <v>18</v>
      </c>
      <c r="J1913" s="1">
        <v>0.239</v>
      </c>
      <c r="K1913" s="1">
        <v>0.903</v>
      </c>
      <c r="L1913" s="6" t="str">
        <f>if(J1913&gt;QUARTILE!$B$3, "TOP", if(J1913&lt;QUARTILE!$B$4, "BOTTOM", 0))</f>
        <v>BOTTOM</v>
      </c>
      <c r="M1913" s="6">
        <f t="shared" si="1"/>
        <v>1</v>
      </c>
      <c r="N1913" s="6" t="str">
        <f t="shared" si="2"/>
        <v>Millenial</v>
      </c>
      <c r="O1913" s="6" t="str">
        <f t="shared" si="3"/>
        <v>Low Income</v>
      </c>
    </row>
    <row r="1914" hidden="1">
      <c r="A1914" s="1">
        <v>101912.0</v>
      </c>
      <c r="B1914" s="1">
        <v>73.0</v>
      </c>
      <c r="C1914" s="1">
        <v>17000.0</v>
      </c>
      <c r="D1914" s="1" t="s">
        <v>17</v>
      </c>
      <c r="E1914" s="1">
        <v>5917.16</v>
      </c>
      <c r="F1914" s="1">
        <v>1.0</v>
      </c>
      <c r="G1914" s="1">
        <v>17.0</v>
      </c>
      <c r="H1914" s="1">
        <v>0.0</v>
      </c>
      <c r="I1914" s="1" t="s">
        <v>22</v>
      </c>
      <c r="J1914" s="1">
        <v>0.576</v>
      </c>
      <c r="K1914" s="1">
        <v>0.318</v>
      </c>
      <c r="L1914" s="6">
        <f>if(J1914&gt;QUARTILE!$B$3, "TOP", if(J1914&lt;QUARTILE!$B$4, "BOTTOM", 0))</f>
        <v>0</v>
      </c>
      <c r="M1914" s="6">
        <f t="shared" si="1"/>
        <v>2</v>
      </c>
      <c r="N1914" s="6" t="str">
        <f t="shared" si="2"/>
        <v>Baby Boomer</v>
      </c>
      <c r="O1914" s="6" t="str">
        <f t="shared" si="3"/>
        <v>Low Income</v>
      </c>
    </row>
    <row r="1915" hidden="1">
      <c r="A1915" s="1">
        <v>101913.0</v>
      </c>
      <c r="B1915" s="1">
        <v>50.0</v>
      </c>
      <c r="C1915" s="1">
        <v>22000.0</v>
      </c>
      <c r="D1915" s="1" t="s">
        <v>25</v>
      </c>
      <c r="E1915" s="1">
        <v>42269.3</v>
      </c>
      <c r="F1915" s="1">
        <v>1.0</v>
      </c>
      <c r="G1915" s="1">
        <v>23.0</v>
      </c>
      <c r="H1915" s="1">
        <v>1.0</v>
      </c>
      <c r="I1915" s="1" t="s">
        <v>18</v>
      </c>
      <c r="J1915" s="1">
        <v>0.631</v>
      </c>
      <c r="K1915" s="1">
        <v>0.221</v>
      </c>
      <c r="L1915" s="6">
        <f>if(J1915&gt;QUARTILE!$B$3, "TOP", if(J1915&lt;QUARTILE!$B$4, "BOTTOM", 0))</f>
        <v>0</v>
      </c>
      <c r="M1915" s="6">
        <f t="shared" si="1"/>
        <v>1</v>
      </c>
      <c r="N1915" s="6" t="str">
        <f t="shared" si="2"/>
        <v>Gen X</v>
      </c>
      <c r="O1915" s="6" t="str">
        <f t="shared" si="3"/>
        <v>Low Income</v>
      </c>
    </row>
    <row r="1916" hidden="1">
      <c r="A1916" s="1">
        <v>101914.0</v>
      </c>
      <c r="B1916" s="1">
        <v>75.0</v>
      </c>
      <c r="C1916" s="1">
        <v>13000.0</v>
      </c>
      <c r="D1916" s="1" t="s">
        <v>25</v>
      </c>
      <c r="E1916" s="1">
        <v>15902.42</v>
      </c>
      <c r="F1916" s="1">
        <v>4.0</v>
      </c>
      <c r="G1916" s="1">
        <v>24.0</v>
      </c>
      <c r="H1916" s="1">
        <v>5.0</v>
      </c>
      <c r="I1916" s="1" t="s">
        <v>22</v>
      </c>
      <c r="J1916" s="1">
        <v>0.432</v>
      </c>
      <c r="K1916" s="1">
        <v>0.083</v>
      </c>
      <c r="L1916" s="6">
        <f>if(J1916&gt;QUARTILE!$B$3, "TOP", if(J1916&lt;QUARTILE!$B$4, "BOTTOM", 0))</f>
        <v>0</v>
      </c>
      <c r="M1916" s="6">
        <f t="shared" si="1"/>
        <v>2</v>
      </c>
      <c r="N1916" s="6" t="str">
        <f t="shared" si="2"/>
        <v>Baby Boomer</v>
      </c>
      <c r="O1916" s="6" t="str">
        <f t="shared" si="3"/>
        <v>Low Income</v>
      </c>
    </row>
    <row r="1917" hidden="1">
      <c r="A1917" s="1">
        <v>101915.0</v>
      </c>
      <c r="B1917" s="1">
        <v>53.0</v>
      </c>
      <c r="C1917" s="1">
        <v>19000.0</v>
      </c>
      <c r="D1917" s="1" t="s">
        <v>25</v>
      </c>
      <c r="E1917" s="1">
        <v>6713.83</v>
      </c>
      <c r="F1917" s="1">
        <v>3.0</v>
      </c>
      <c r="G1917" s="1">
        <v>24.0</v>
      </c>
      <c r="H1917" s="1">
        <v>2.0</v>
      </c>
      <c r="I1917" s="1" t="s">
        <v>22</v>
      </c>
      <c r="J1917" s="1">
        <v>0.692</v>
      </c>
      <c r="K1917" s="1">
        <v>0.222</v>
      </c>
      <c r="L1917" s="6">
        <f>if(J1917&gt;QUARTILE!$B$3, "TOP", if(J1917&lt;QUARTILE!$B$4, "BOTTOM", 0))</f>
        <v>0</v>
      </c>
      <c r="M1917" s="6">
        <f t="shared" si="1"/>
        <v>2</v>
      </c>
      <c r="N1917" s="6" t="str">
        <f t="shared" si="2"/>
        <v>Gen X</v>
      </c>
      <c r="O1917" s="6" t="str">
        <f t="shared" si="3"/>
        <v>Low Income</v>
      </c>
    </row>
    <row r="1918" hidden="1">
      <c r="A1918" s="1">
        <v>101916.0</v>
      </c>
      <c r="B1918" s="1">
        <v>64.0</v>
      </c>
      <c r="C1918" s="1">
        <v>5000.0</v>
      </c>
      <c r="D1918" s="1" t="s">
        <v>27</v>
      </c>
      <c r="E1918" s="1">
        <v>54694.11</v>
      </c>
      <c r="F1918" s="1">
        <v>2.0</v>
      </c>
      <c r="G1918" s="1">
        <v>19.0</v>
      </c>
      <c r="H1918" s="1">
        <v>10.0</v>
      </c>
      <c r="I1918" s="1" t="s">
        <v>18</v>
      </c>
      <c r="J1918" s="1">
        <v>0.958</v>
      </c>
      <c r="K1918" s="1">
        <v>0.66</v>
      </c>
      <c r="L1918" s="6" t="str">
        <f>if(J1918&gt;QUARTILE!$B$3, "TOP", if(J1918&lt;QUARTILE!$B$4, "BOTTOM", 0))</f>
        <v>TOP</v>
      </c>
      <c r="M1918" s="6">
        <f t="shared" si="1"/>
        <v>1</v>
      </c>
      <c r="N1918" s="6" t="str">
        <f t="shared" si="2"/>
        <v>Baby Boomer</v>
      </c>
      <c r="O1918" s="6" t="str">
        <f t="shared" si="3"/>
        <v>Low Income</v>
      </c>
    </row>
    <row r="1919" hidden="1">
      <c r="A1919" s="1">
        <v>101917.0</v>
      </c>
      <c r="B1919" s="1">
        <v>37.0</v>
      </c>
      <c r="C1919" s="1">
        <v>34000.0</v>
      </c>
      <c r="D1919" s="1" t="s">
        <v>27</v>
      </c>
      <c r="E1919" s="1">
        <v>23478.65</v>
      </c>
      <c r="F1919" s="1">
        <v>1.0</v>
      </c>
      <c r="G1919" s="1">
        <v>23.0</v>
      </c>
      <c r="H1919" s="1">
        <v>10.0</v>
      </c>
      <c r="I1919" s="1" t="s">
        <v>22</v>
      </c>
      <c r="J1919" s="1">
        <v>0.337</v>
      </c>
      <c r="K1919" s="1">
        <v>0.76</v>
      </c>
      <c r="L1919" s="6">
        <f>if(J1919&gt;QUARTILE!$B$3, "TOP", if(J1919&lt;QUARTILE!$B$4, "BOTTOM", 0))</f>
        <v>0</v>
      </c>
      <c r="M1919" s="6">
        <f t="shared" si="1"/>
        <v>2</v>
      </c>
      <c r="N1919" s="6" t="str">
        <f t="shared" si="2"/>
        <v>Gen X</v>
      </c>
      <c r="O1919" s="6" t="str">
        <f t="shared" si="3"/>
        <v>Low Income</v>
      </c>
    </row>
    <row r="1920" hidden="1">
      <c r="A1920" s="1">
        <v>101918.0</v>
      </c>
      <c r="B1920" s="1">
        <v>36.0</v>
      </c>
      <c r="C1920" s="1">
        <v>46000.0</v>
      </c>
      <c r="D1920" s="1" t="s">
        <v>23</v>
      </c>
      <c r="E1920" s="1">
        <v>4987.19</v>
      </c>
      <c r="F1920" s="1">
        <v>2.0</v>
      </c>
      <c r="G1920" s="1">
        <v>23.0</v>
      </c>
      <c r="H1920" s="1">
        <v>11.0</v>
      </c>
      <c r="I1920" s="1" t="s">
        <v>18</v>
      </c>
      <c r="J1920" s="1">
        <v>0.536</v>
      </c>
      <c r="K1920" s="1">
        <v>0.387</v>
      </c>
      <c r="L1920" s="6">
        <f>if(J1920&gt;QUARTILE!$B$3, "TOP", if(J1920&lt;QUARTILE!$B$4, "BOTTOM", 0))</f>
        <v>0</v>
      </c>
      <c r="M1920" s="6">
        <f t="shared" si="1"/>
        <v>1</v>
      </c>
      <c r="N1920" s="6" t="str">
        <f t="shared" si="2"/>
        <v>Gen X</v>
      </c>
      <c r="O1920" s="6" t="str">
        <f t="shared" si="3"/>
        <v>Medium Income</v>
      </c>
    </row>
    <row r="1921" hidden="1">
      <c r="A1921" s="1">
        <v>101919.0</v>
      </c>
      <c r="B1921" s="1">
        <v>52.0</v>
      </c>
      <c r="C1921" s="1">
        <v>29000.0</v>
      </c>
      <c r="D1921" s="1" t="s">
        <v>27</v>
      </c>
      <c r="E1921" s="1">
        <v>19071.67</v>
      </c>
      <c r="F1921" s="1">
        <v>4.0</v>
      </c>
      <c r="G1921" s="1">
        <v>16.0</v>
      </c>
      <c r="H1921" s="1">
        <v>7.0</v>
      </c>
      <c r="I1921" s="1" t="s">
        <v>22</v>
      </c>
      <c r="J1921" s="1">
        <v>0.456</v>
      </c>
      <c r="K1921" s="1">
        <v>0.299</v>
      </c>
      <c r="L1921" s="6">
        <f>if(J1921&gt;QUARTILE!$B$3, "TOP", if(J1921&lt;QUARTILE!$B$4, "BOTTOM", 0))</f>
        <v>0</v>
      </c>
      <c r="M1921" s="6">
        <f t="shared" si="1"/>
        <v>2</v>
      </c>
      <c r="N1921" s="6" t="str">
        <f t="shared" si="2"/>
        <v>Gen X</v>
      </c>
      <c r="O1921" s="6" t="str">
        <f t="shared" si="3"/>
        <v>Low Income</v>
      </c>
    </row>
    <row r="1922" hidden="1">
      <c r="A1922" s="1">
        <v>101920.0</v>
      </c>
      <c r="B1922" s="1">
        <v>69.0</v>
      </c>
      <c r="C1922" s="1">
        <v>86000.0</v>
      </c>
      <c r="D1922" s="1" t="s">
        <v>23</v>
      </c>
      <c r="E1922" s="1">
        <v>40859.7</v>
      </c>
      <c r="F1922" s="1">
        <v>3.0</v>
      </c>
      <c r="G1922" s="1">
        <v>16.0</v>
      </c>
      <c r="H1922" s="1">
        <v>10.0</v>
      </c>
      <c r="I1922" s="1" t="s">
        <v>18</v>
      </c>
      <c r="J1922" s="1">
        <v>0.499</v>
      </c>
      <c r="K1922" s="1">
        <v>0.318</v>
      </c>
      <c r="L1922" s="6">
        <f>if(J1922&gt;QUARTILE!$B$3, "TOP", if(J1922&lt;QUARTILE!$B$4, "BOTTOM", 0))</f>
        <v>0</v>
      </c>
      <c r="M1922" s="6">
        <f t="shared" si="1"/>
        <v>1</v>
      </c>
      <c r="N1922" s="6" t="str">
        <f t="shared" si="2"/>
        <v>Baby Boomer</v>
      </c>
      <c r="O1922" s="6" t="str">
        <f t="shared" si="3"/>
        <v>Medium Income</v>
      </c>
    </row>
    <row r="1923" hidden="1">
      <c r="A1923" s="1">
        <v>101921.0</v>
      </c>
      <c r="B1923" s="1">
        <v>60.0</v>
      </c>
      <c r="C1923" s="1">
        <v>33000.0</v>
      </c>
      <c r="D1923" s="1" t="s">
        <v>23</v>
      </c>
      <c r="E1923" s="1">
        <v>23824.63</v>
      </c>
      <c r="F1923" s="1">
        <v>2.0</v>
      </c>
      <c r="G1923" s="1">
        <v>16.0</v>
      </c>
      <c r="H1923" s="1">
        <v>4.0</v>
      </c>
      <c r="I1923" s="1" t="s">
        <v>22</v>
      </c>
      <c r="J1923" s="1">
        <v>0.471</v>
      </c>
      <c r="K1923" s="1">
        <v>0.301</v>
      </c>
      <c r="L1923" s="6">
        <f>if(J1923&gt;QUARTILE!$B$3, "TOP", if(J1923&lt;QUARTILE!$B$4, "BOTTOM", 0))</f>
        <v>0</v>
      </c>
      <c r="M1923" s="6">
        <f t="shared" si="1"/>
        <v>2</v>
      </c>
      <c r="N1923" s="6" t="str">
        <f t="shared" si="2"/>
        <v>Gen X</v>
      </c>
      <c r="O1923" s="6" t="str">
        <f t="shared" si="3"/>
        <v>Low Income</v>
      </c>
    </row>
    <row r="1924" hidden="1">
      <c r="A1924" s="1">
        <v>101922.0</v>
      </c>
      <c r="B1924" s="1">
        <v>34.0</v>
      </c>
      <c r="C1924" s="1">
        <v>44000.0</v>
      </c>
      <c r="D1924" s="1" t="s">
        <v>27</v>
      </c>
      <c r="E1924" s="1">
        <v>5614.37</v>
      </c>
      <c r="F1924" s="1">
        <v>3.0</v>
      </c>
      <c r="G1924" s="1">
        <v>12.0</v>
      </c>
      <c r="H1924" s="1">
        <v>10.0</v>
      </c>
      <c r="I1924" s="1" t="s">
        <v>22</v>
      </c>
      <c r="J1924" s="1">
        <v>0.022</v>
      </c>
      <c r="K1924" s="1">
        <v>0.608</v>
      </c>
      <c r="L1924" s="6" t="str">
        <f>if(J1924&gt;QUARTILE!$B$3, "TOP", if(J1924&lt;QUARTILE!$B$4, "BOTTOM", 0))</f>
        <v>BOTTOM</v>
      </c>
      <c r="M1924" s="6">
        <f t="shared" si="1"/>
        <v>2</v>
      </c>
      <c r="N1924" s="6" t="str">
        <f t="shared" si="2"/>
        <v>Gen X</v>
      </c>
      <c r="O1924" s="6" t="str">
        <f t="shared" si="3"/>
        <v>Low Income</v>
      </c>
    </row>
    <row r="1925" hidden="1">
      <c r="A1925" s="1">
        <v>101923.0</v>
      </c>
      <c r="B1925" s="1">
        <v>79.0</v>
      </c>
      <c r="C1925" s="1">
        <v>46000.0</v>
      </c>
      <c r="D1925" s="1" t="s">
        <v>27</v>
      </c>
      <c r="E1925" s="1">
        <v>20930.74</v>
      </c>
      <c r="F1925" s="1">
        <v>1.0</v>
      </c>
      <c r="G1925" s="1">
        <v>19.0</v>
      </c>
      <c r="H1925" s="1">
        <v>4.0</v>
      </c>
      <c r="I1925" s="1" t="s">
        <v>22</v>
      </c>
      <c r="J1925" s="1">
        <v>0.517</v>
      </c>
      <c r="K1925" s="1">
        <v>0.837</v>
      </c>
      <c r="L1925" s="6">
        <f>if(J1925&gt;QUARTILE!$B$3, "TOP", if(J1925&lt;QUARTILE!$B$4, "BOTTOM", 0))</f>
        <v>0</v>
      </c>
      <c r="M1925" s="6">
        <f t="shared" si="1"/>
        <v>2</v>
      </c>
      <c r="N1925" s="6" t="str">
        <f t="shared" si="2"/>
        <v>Baby Boomer</v>
      </c>
      <c r="O1925" s="6" t="str">
        <f t="shared" si="3"/>
        <v>Medium Income</v>
      </c>
    </row>
    <row r="1926" hidden="1">
      <c r="A1926" s="1">
        <v>101924.0</v>
      </c>
      <c r="B1926" s="1">
        <v>76.0</v>
      </c>
      <c r="C1926" s="1">
        <v>5000.0</v>
      </c>
      <c r="D1926" s="1" t="s">
        <v>25</v>
      </c>
      <c r="E1926" s="1">
        <v>19307.49</v>
      </c>
      <c r="F1926" s="1">
        <v>2.0</v>
      </c>
      <c r="G1926" s="1">
        <v>25.0</v>
      </c>
      <c r="H1926" s="1">
        <v>6.0</v>
      </c>
      <c r="I1926" s="1" t="s">
        <v>22</v>
      </c>
      <c r="J1926" s="1">
        <v>0.771</v>
      </c>
      <c r="K1926" s="1">
        <v>0.009</v>
      </c>
      <c r="L1926" s="6">
        <f>if(J1926&gt;QUARTILE!$B$3, "TOP", if(J1926&lt;QUARTILE!$B$4, "BOTTOM", 0))</f>
        <v>0</v>
      </c>
      <c r="M1926" s="6">
        <f t="shared" si="1"/>
        <v>2</v>
      </c>
      <c r="N1926" s="6" t="str">
        <f t="shared" si="2"/>
        <v>Baby Boomer</v>
      </c>
      <c r="O1926" s="6" t="str">
        <f t="shared" si="3"/>
        <v>Low Income</v>
      </c>
    </row>
    <row r="1927" hidden="1">
      <c r="A1927" s="1">
        <v>101925.0</v>
      </c>
      <c r="B1927" s="1">
        <v>62.0</v>
      </c>
      <c r="C1927" s="1">
        <v>28000.0</v>
      </c>
      <c r="D1927" s="1" t="s">
        <v>25</v>
      </c>
      <c r="E1927" s="1">
        <v>34389.93</v>
      </c>
      <c r="F1927" s="1">
        <v>5.0</v>
      </c>
      <c r="G1927" s="1">
        <v>18.0</v>
      </c>
      <c r="H1927" s="1">
        <v>7.0</v>
      </c>
      <c r="I1927" s="1" t="s">
        <v>18</v>
      </c>
      <c r="J1927" s="1">
        <v>0.518</v>
      </c>
      <c r="K1927" s="1">
        <v>0.786</v>
      </c>
      <c r="L1927" s="6">
        <f>if(J1927&gt;QUARTILE!$B$3, "TOP", if(J1927&lt;QUARTILE!$B$4, "BOTTOM", 0))</f>
        <v>0</v>
      </c>
      <c r="M1927" s="6">
        <f t="shared" si="1"/>
        <v>1</v>
      </c>
      <c r="N1927" s="6" t="str">
        <f t="shared" si="2"/>
        <v>Baby Boomer</v>
      </c>
      <c r="O1927" s="6" t="str">
        <f t="shared" si="3"/>
        <v>Low Income</v>
      </c>
    </row>
    <row r="1928" hidden="1">
      <c r="A1928" s="1">
        <v>101926.0</v>
      </c>
      <c r="B1928" s="1">
        <v>60.0</v>
      </c>
      <c r="C1928" s="1">
        <v>10000.0</v>
      </c>
      <c r="D1928" s="1" t="s">
        <v>24</v>
      </c>
      <c r="E1928" s="1">
        <v>3923.52</v>
      </c>
      <c r="F1928" s="1">
        <v>1.0</v>
      </c>
      <c r="G1928" s="1">
        <v>16.0</v>
      </c>
      <c r="H1928" s="1">
        <v>6.0</v>
      </c>
      <c r="I1928" s="1" t="s">
        <v>22</v>
      </c>
      <c r="J1928" s="1">
        <v>0.747</v>
      </c>
      <c r="K1928" s="1">
        <v>0.118</v>
      </c>
      <c r="L1928" s="6">
        <f>if(J1928&gt;QUARTILE!$B$3, "TOP", if(J1928&lt;QUARTILE!$B$4, "BOTTOM", 0))</f>
        <v>0</v>
      </c>
      <c r="M1928" s="6">
        <f t="shared" si="1"/>
        <v>2</v>
      </c>
      <c r="N1928" s="6" t="str">
        <f t="shared" si="2"/>
        <v>Gen X</v>
      </c>
      <c r="O1928" s="6" t="str">
        <f t="shared" si="3"/>
        <v>Low Income</v>
      </c>
    </row>
    <row r="1929" hidden="1">
      <c r="A1929" s="1">
        <v>101927.0</v>
      </c>
      <c r="B1929" s="1">
        <v>51.0</v>
      </c>
      <c r="C1929" s="1">
        <v>11000.0</v>
      </c>
      <c r="D1929" s="1" t="s">
        <v>27</v>
      </c>
      <c r="E1929" s="1">
        <v>24055.12</v>
      </c>
      <c r="F1929" s="1">
        <v>3.0</v>
      </c>
      <c r="G1929" s="1">
        <v>21.0</v>
      </c>
      <c r="H1929" s="1">
        <v>7.0</v>
      </c>
      <c r="I1929" s="1" t="s">
        <v>22</v>
      </c>
      <c r="J1929" s="1">
        <v>0.751</v>
      </c>
      <c r="K1929" s="1">
        <v>0.9</v>
      </c>
      <c r="L1929" s="6">
        <f>if(J1929&gt;QUARTILE!$B$3, "TOP", if(J1929&lt;QUARTILE!$B$4, "BOTTOM", 0))</f>
        <v>0</v>
      </c>
      <c r="M1929" s="6">
        <f t="shared" si="1"/>
        <v>2</v>
      </c>
      <c r="N1929" s="6" t="str">
        <f t="shared" si="2"/>
        <v>Gen X</v>
      </c>
      <c r="O1929" s="6" t="str">
        <f t="shared" si="3"/>
        <v>Low Income</v>
      </c>
    </row>
    <row r="1930" hidden="1">
      <c r="A1930" s="1">
        <v>101928.0</v>
      </c>
      <c r="B1930" s="1">
        <v>26.0</v>
      </c>
      <c r="C1930" s="1">
        <v>12000.0</v>
      </c>
      <c r="D1930" s="1" t="s">
        <v>27</v>
      </c>
      <c r="E1930" s="1">
        <v>555.04</v>
      </c>
      <c r="F1930" s="1">
        <v>4.0</v>
      </c>
      <c r="G1930" s="1">
        <v>27.0</v>
      </c>
      <c r="H1930" s="1">
        <v>21.0</v>
      </c>
      <c r="I1930" s="1" t="s">
        <v>26</v>
      </c>
      <c r="J1930" s="1">
        <v>1.0</v>
      </c>
      <c r="K1930" s="1">
        <v>0.084</v>
      </c>
      <c r="L1930" s="6" t="str">
        <f>if(J1930&gt;QUARTILE!$B$3, "TOP", if(J1930&lt;QUARTILE!$B$4, "BOTTOM", 0))</f>
        <v>TOP</v>
      </c>
      <c r="M1930" s="6">
        <f t="shared" si="1"/>
        <v>3</v>
      </c>
      <c r="N1930" s="6" t="str">
        <f t="shared" si="2"/>
        <v>Millenial</v>
      </c>
      <c r="O1930" s="6" t="str">
        <f t="shared" si="3"/>
        <v>Low Income</v>
      </c>
    </row>
    <row r="1931" hidden="1">
      <c r="A1931" s="1">
        <v>101929.0</v>
      </c>
      <c r="B1931" s="1">
        <v>43.0</v>
      </c>
      <c r="C1931" s="1">
        <v>18000.0</v>
      </c>
      <c r="D1931" s="1" t="s">
        <v>23</v>
      </c>
      <c r="E1931" s="1">
        <v>23826.09</v>
      </c>
      <c r="F1931" s="1">
        <v>5.0</v>
      </c>
      <c r="G1931" s="1">
        <v>22.0</v>
      </c>
      <c r="H1931" s="1">
        <v>10.0</v>
      </c>
      <c r="I1931" s="1" t="s">
        <v>22</v>
      </c>
      <c r="J1931" s="1">
        <v>0.596</v>
      </c>
      <c r="K1931" s="1">
        <v>0.867</v>
      </c>
      <c r="L1931" s="6">
        <f>if(J1931&gt;QUARTILE!$B$3, "TOP", if(J1931&lt;QUARTILE!$B$4, "BOTTOM", 0))</f>
        <v>0</v>
      </c>
      <c r="M1931" s="6">
        <f t="shared" si="1"/>
        <v>2</v>
      </c>
      <c r="N1931" s="6" t="str">
        <f t="shared" si="2"/>
        <v>Gen X</v>
      </c>
      <c r="O1931" s="6" t="str">
        <f t="shared" si="3"/>
        <v>Low Income</v>
      </c>
    </row>
    <row r="1932" hidden="1">
      <c r="A1932" s="1">
        <v>101930.0</v>
      </c>
      <c r="B1932" s="1">
        <v>19.0</v>
      </c>
      <c r="C1932" s="1">
        <v>33000.0</v>
      </c>
      <c r="D1932" s="1" t="s">
        <v>23</v>
      </c>
      <c r="E1932" s="1">
        <v>64597.37</v>
      </c>
      <c r="F1932" s="1">
        <v>2.0</v>
      </c>
      <c r="G1932" s="1">
        <v>19.0</v>
      </c>
      <c r="H1932" s="1">
        <v>17.0</v>
      </c>
      <c r="I1932" s="1" t="s">
        <v>18</v>
      </c>
      <c r="J1932" s="1">
        <v>0.554</v>
      </c>
      <c r="K1932" s="1">
        <v>0.687</v>
      </c>
      <c r="L1932" s="6">
        <f>if(J1932&gt;QUARTILE!$B$3, "TOP", if(J1932&lt;QUARTILE!$B$4, "BOTTOM", 0))</f>
        <v>0</v>
      </c>
      <c r="M1932" s="6">
        <f t="shared" si="1"/>
        <v>1</v>
      </c>
      <c r="N1932" s="6" t="str">
        <f t="shared" si="2"/>
        <v>Millenial</v>
      </c>
      <c r="O1932" s="6" t="str">
        <f t="shared" si="3"/>
        <v>Low Income</v>
      </c>
    </row>
    <row r="1933" hidden="1">
      <c r="A1933" s="1">
        <v>101931.0</v>
      </c>
      <c r="B1933" s="1">
        <v>70.0</v>
      </c>
      <c r="C1933" s="1">
        <v>29000.0</v>
      </c>
      <c r="D1933" s="1" t="s">
        <v>23</v>
      </c>
      <c r="E1933" s="1">
        <v>3832.61</v>
      </c>
      <c r="F1933" s="1">
        <v>1.0</v>
      </c>
      <c r="G1933" s="1">
        <v>15.0</v>
      </c>
      <c r="H1933" s="1">
        <v>6.0</v>
      </c>
      <c r="I1933" s="1" t="s">
        <v>22</v>
      </c>
      <c r="J1933" s="1">
        <v>0.69</v>
      </c>
      <c r="K1933" s="1">
        <v>0.269</v>
      </c>
      <c r="L1933" s="6">
        <f>if(J1933&gt;QUARTILE!$B$3, "TOP", if(J1933&lt;QUARTILE!$B$4, "BOTTOM", 0))</f>
        <v>0</v>
      </c>
      <c r="M1933" s="6">
        <f t="shared" si="1"/>
        <v>2</v>
      </c>
      <c r="N1933" s="6" t="str">
        <f t="shared" si="2"/>
        <v>Baby Boomer</v>
      </c>
      <c r="O1933" s="6" t="str">
        <f t="shared" si="3"/>
        <v>Low Income</v>
      </c>
    </row>
    <row r="1934" hidden="1">
      <c r="A1934" s="1">
        <v>101932.0</v>
      </c>
      <c r="B1934" s="1">
        <v>26.0</v>
      </c>
      <c r="C1934" s="1">
        <v>22000.0</v>
      </c>
      <c r="D1934" s="1" t="s">
        <v>25</v>
      </c>
      <c r="E1934" s="1">
        <v>7458.98</v>
      </c>
      <c r="F1934" s="1">
        <v>2.0</v>
      </c>
      <c r="G1934" s="1">
        <v>24.0</v>
      </c>
      <c r="H1934" s="1">
        <v>9.0</v>
      </c>
      <c r="I1934" s="1" t="s">
        <v>22</v>
      </c>
      <c r="J1934" s="1">
        <v>0.677</v>
      </c>
      <c r="K1934" s="1">
        <v>0.028</v>
      </c>
      <c r="L1934" s="6">
        <f>if(J1934&gt;QUARTILE!$B$3, "TOP", if(J1934&lt;QUARTILE!$B$4, "BOTTOM", 0))</f>
        <v>0</v>
      </c>
      <c r="M1934" s="6">
        <f t="shared" si="1"/>
        <v>2</v>
      </c>
      <c r="N1934" s="6" t="str">
        <f t="shared" si="2"/>
        <v>Millenial</v>
      </c>
      <c r="O1934" s="6" t="str">
        <f t="shared" si="3"/>
        <v>Low Income</v>
      </c>
    </row>
    <row r="1935" hidden="1">
      <c r="A1935" s="1">
        <v>101933.0</v>
      </c>
      <c r="B1935" s="1">
        <v>26.0</v>
      </c>
      <c r="C1935" s="1">
        <v>34000.0</v>
      </c>
      <c r="D1935" s="1" t="s">
        <v>27</v>
      </c>
      <c r="E1935" s="1">
        <v>17487.22</v>
      </c>
      <c r="F1935" s="1">
        <v>2.0</v>
      </c>
      <c r="G1935" s="1">
        <v>19.0</v>
      </c>
      <c r="H1935" s="1">
        <v>17.0</v>
      </c>
      <c r="I1935" s="1" t="s">
        <v>18</v>
      </c>
      <c r="J1935" s="1">
        <v>0.987</v>
      </c>
      <c r="K1935" s="1">
        <v>0.716</v>
      </c>
      <c r="L1935" s="6" t="str">
        <f>if(J1935&gt;QUARTILE!$B$3, "TOP", if(J1935&lt;QUARTILE!$B$4, "BOTTOM", 0))</f>
        <v>TOP</v>
      </c>
      <c r="M1935" s="6">
        <f t="shared" si="1"/>
        <v>1</v>
      </c>
      <c r="N1935" s="6" t="str">
        <f t="shared" si="2"/>
        <v>Millenial</v>
      </c>
      <c r="O1935" s="6" t="str">
        <f t="shared" si="3"/>
        <v>Low Income</v>
      </c>
    </row>
    <row r="1936" hidden="1">
      <c r="A1936" s="1">
        <v>101934.0</v>
      </c>
      <c r="B1936" s="1">
        <v>57.0</v>
      </c>
      <c r="C1936" s="1">
        <v>35000.0</v>
      </c>
      <c r="D1936" s="1" t="s">
        <v>25</v>
      </c>
      <c r="E1936" s="1">
        <v>26364.87</v>
      </c>
      <c r="F1936" s="1">
        <v>5.0</v>
      </c>
      <c r="G1936" s="1">
        <v>20.0</v>
      </c>
      <c r="H1936" s="1">
        <v>7.0</v>
      </c>
      <c r="I1936" s="1" t="s">
        <v>22</v>
      </c>
      <c r="J1936" s="1">
        <v>0.758</v>
      </c>
      <c r="K1936" s="1">
        <v>0.772</v>
      </c>
      <c r="L1936" s="6">
        <f>if(J1936&gt;QUARTILE!$B$3, "TOP", if(J1936&lt;QUARTILE!$B$4, "BOTTOM", 0))</f>
        <v>0</v>
      </c>
      <c r="M1936" s="6">
        <f t="shared" si="1"/>
        <v>2</v>
      </c>
      <c r="N1936" s="6" t="str">
        <f t="shared" si="2"/>
        <v>Gen X</v>
      </c>
      <c r="O1936" s="6" t="str">
        <f t="shared" si="3"/>
        <v>Low Income</v>
      </c>
    </row>
    <row r="1937" hidden="1">
      <c r="A1937" s="1">
        <v>101935.0</v>
      </c>
      <c r="B1937" s="1">
        <v>34.0</v>
      </c>
      <c r="C1937" s="1">
        <v>29000.0</v>
      </c>
      <c r="D1937" s="1" t="s">
        <v>25</v>
      </c>
      <c r="E1937" s="1">
        <v>8443.22</v>
      </c>
      <c r="F1937" s="1">
        <v>5.0</v>
      </c>
      <c r="G1937" s="1">
        <v>21.0</v>
      </c>
      <c r="H1937" s="1">
        <v>8.0</v>
      </c>
      <c r="I1937" s="1" t="s">
        <v>22</v>
      </c>
      <c r="J1937" s="1">
        <v>0.357</v>
      </c>
      <c r="K1937" s="1">
        <v>0.63</v>
      </c>
      <c r="L1937" s="6">
        <f>if(J1937&gt;QUARTILE!$B$3, "TOP", if(J1937&lt;QUARTILE!$B$4, "BOTTOM", 0))</f>
        <v>0</v>
      </c>
      <c r="M1937" s="6">
        <f t="shared" si="1"/>
        <v>2</v>
      </c>
      <c r="N1937" s="6" t="str">
        <f t="shared" si="2"/>
        <v>Gen X</v>
      </c>
      <c r="O1937" s="6" t="str">
        <f t="shared" si="3"/>
        <v>Low Income</v>
      </c>
    </row>
    <row r="1938" hidden="1">
      <c r="A1938" s="1">
        <v>101936.0</v>
      </c>
      <c r="B1938" s="1">
        <v>18.0</v>
      </c>
      <c r="C1938" s="1">
        <v>8000.0</v>
      </c>
      <c r="D1938" s="1" t="s">
        <v>23</v>
      </c>
      <c r="E1938" s="1">
        <v>21828.3</v>
      </c>
      <c r="F1938" s="1">
        <v>5.0</v>
      </c>
      <c r="G1938" s="1">
        <v>24.0</v>
      </c>
      <c r="H1938" s="1">
        <v>16.0</v>
      </c>
      <c r="I1938" s="1" t="s">
        <v>22</v>
      </c>
      <c r="J1938" s="1">
        <v>0.238</v>
      </c>
      <c r="K1938" s="1">
        <v>0.332</v>
      </c>
      <c r="L1938" s="6" t="str">
        <f>if(J1938&gt;QUARTILE!$B$3, "TOP", if(J1938&lt;QUARTILE!$B$4, "BOTTOM", 0))</f>
        <v>BOTTOM</v>
      </c>
      <c r="M1938" s="6">
        <f t="shared" si="1"/>
        <v>2</v>
      </c>
      <c r="N1938" s="6" t="str">
        <f t="shared" si="2"/>
        <v>Millenial</v>
      </c>
      <c r="O1938" s="6" t="str">
        <f t="shared" si="3"/>
        <v>Low Income</v>
      </c>
    </row>
    <row r="1939" hidden="1">
      <c r="A1939" s="1">
        <v>101937.0</v>
      </c>
      <c r="B1939" s="1">
        <v>42.0</v>
      </c>
      <c r="C1939" s="1">
        <v>14000.0</v>
      </c>
      <c r="D1939" s="1" t="s">
        <v>23</v>
      </c>
      <c r="E1939" s="1">
        <v>45907.98</v>
      </c>
      <c r="F1939" s="1">
        <v>5.0</v>
      </c>
      <c r="G1939" s="1">
        <v>28.0</v>
      </c>
      <c r="H1939" s="1">
        <v>10.0</v>
      </c>
      <c r="I1939" s="1" t="s">
        <v>18</v>
      </c>
      <c r="J1939" s="1">
        <v>0.943</v>
      </c>
      <c r="K1939" s="1">
        <v>0.0</v>
      </c>
      <c r="L1939" s="6" t="str">
        <f>if(J1939&gt;QUARTILE!$B$3, "TOP", if(J1939&lt;QUARTILE!$B$4, "BOTTOM", 0))</f>
        <v>TOP</v>
      </c>
      <c r="M1939" s="6">
        <f t="shared" si="1"/>
        <v>1</v>
      </c>
      <c r="N1939" s="6" t="str">
        <f t="shared" si="2"/>
        <v>Gen X</v>
      </c>
      <c r="O1939" s="6" t="str">
        <f t="shared" si="3"/>
        <v>Low Income</v>
      </c>
    </row>
    <row r="1940" hidden="1">
      <c r="A1940" s="1">
        <v>101938.0</v>
      </c>
      <c r="B1940" s="1">
        <v>78.0</v>
      </c>
      <c r="C1940" s="1">
        <v>22000.0</v>
      </c>
      <c r="D1940" s="1" t="s">
        <v>24</v>
      </c>
      <c r="E1940" s="1">
        <v>25933.37</v>
      </c>
      <c r="F1940" s="1">
        <v>4.0</v>
      </c>
      <c r="G1940" s="1">
        <v>14.0</v>
      </c>
      <c r="H1940" s="1">
        <v>11.0</v>
      </c>
      <c r="I1940" s="1" t="s">
        <v>22</v>
      </c>
      <c r="J1940" s="1">
        <v>0.18</v>
      </c>
      <c r="K1940" s="1">
        <v>0.297</v>
      </c>
      <c r="L1940" s="6" t="str">
        <f>if(J1940&gt;QUARTILE!$B$3, "TOP", if(J1940&lt;QUARTILE!$B$4, "BOTTOM", 0))</f>
        <v>BOTTOM</v>
      </c>
      <c r="M1940" s="6">
        <f t="shared" si="1"/>
        <v>2</v>
      </c>
      <c r="N1940" s="6" t="str">
        <f t="shared" si="2"/>
        <v>Baby Boomer</v>
      </c>
      <c r="O1940" s="6" t="str">
        <f t="shared" si="3"/>
        <v>Low Income</v>
      </c>
    </row>
    <row r="1941" hidden="1">
      <c r="A1941" s="1">
        <v>101939.0</v>
      </c>
      <c r="B1941" s="1">
        <v>60.0</v>
      </c>
      <c r="C1941" s="1">
        <v>34000.0</v>
      </c>
      <c r="D1941" s="1" t="s">
        <v>27</v>
      </c>
      <c r="E1941" s="1">
        <v>24828.14</v>
      </c>
      <c r="F1941" s="1">
        <v>3.0</v>
      </c>
      <c r="G1941" s="1">
        <v>20.0</v>
      </c>
      <c r="H1941" s="1">
        <v>5.0</v>
      </c>
      <c r="I1941" s="1" t="s">
        <v>22</v>
      </c>
      <c r="J1941" s="1">
        <v>0.627</v>
      </c>
      <c r="K1941" s="1">
        <v>0.269</v>
      </c>
      <c r="L1941" s="6">
        <f>if(J1941&gt;QUARTILE!$B$3, "TOP", if(J1941&lt;QUARTILE!$B$4, "BOTTOM", 0))</f>
        <v>0</v>
      </c>
      <c r="M1941" s="6">
        <f t="shared" si="1"/>
        <v>2</v>
      </c>
      <c r="N1941" s="6" t="str">
        <f t="shared" si="2"/>
        <v>Gen X</v>
      </c>
      <c r="O1941" s="6" t="str">
        <f t="shared" si="3"/>
        <v>Low Income</v>
      </c>
    </row>
    <row r="1942" hidden="1">
      <c r="A1942" s="1">
        <v>101940.0</v>
      </c>
      <c r="B1942" s="1">
        <v>57.0</v>
      </c>
      <c r="C1942" s="1">
        <v>10000.0</v>
      </c>
      <c r="D1942" s="1" t="s">
        <v>23</v>
      </c>
      <c r="E1942" s="1">
        <v>9624.39</v>
      </c>
      <c r="F1942" s="1">
        <v>5.0</v>
      </c>
      <c r="G1942" s="1">
        <v>17.0</v>
      </c>
      <c r="H1942" s="1">
        <v>6.0</v>
      </c>
      <c r="I1942" s="1" t="s">
        <v>22</v>
      </c>
      <c r="J1942" s="1">
        <v>0.182</v>
      </c>
      <c r="K1942" s="1">
        <v>0.673</v>
      </c>
      <c r="L1942" s="6" t="str">
        <f>if(J1942&gt;QUARTILE!$B$3, "TOP", if(J1942&lt;QUARTILE!$B$4, "BOTTOM", 0))</f>
        <v>BOTTOM</v>
      </c>
      <c r="M1942" s="6">
        <f t="shared" si="1"/>
        <v>2</v>
      </c>
      <c r="N1942" s="6" t="str">
        <f t="shared" si="2"/>
        <v>Gen X</v>
      </c>
      <c r="O1942" s="6" t="str">
        <f t="shared" si="3"/>
        <v>Low Income</v>
      </c>
    </row>
    <row r="1943" hidden="1">
      <c r="A1943" s="1">
        <v>101941.0</v>
      </c>
      <c r="B1943" s="1">
        <v>59.0</v>
      </c>
      <c r="C1943" s="1">
        <v>22000.0</v>
      </c>
      <c r="D1943" s="1" t="s">
        <v>27</v>
      </c>
      <c r="E1943" s="1">
        <v>48479.09</v>
      </c>
      <c r="F1943" s="1">
        <v>1.0</v>
      </c>
      <c r="G1943" s="1">
        <v>25.0</v>
      </c>
      <c r="H1943" s="1">
        <v>3.0</v>
      </c>
      <c r="I1943" s="1" t="s">
        <v>18</v>
      </c>
      <c r="J1943" s="1">
        <v>0.819</v>
      </c>
      <c r="K1943" s="1">
        <v>0.059</v>
      </c>
      <c r="L1943" s="6" t="str">
        <f>if(J1943&gt;QUARTILE!$B$3, "TOP", if(J1943&lt;QUARTILE!$B$4, "BOTTOM", 0))</f>
        <v>TOP</v>
      </c>
      <c r="M1943" s="6">
        <f t="shared" si="1"/>
        <v>1</v>
      </c>
      <c r="N1943" s="6" t="str">
        <f t="shared" si="2"/>
        <v>Gen X</v>
      </c>
      <c r="O1943" s="6" t="str">
        <f t="shared" si="3"/>
        <v>Low Income</v>
      </c>
    </row>
    <row r="1944" hidden="1">
      <c r="A1944" s="1">
        <v>101942.0</v>
      </c>
      <c r="B1944" s="1">
        <v>42.0</v>
      </c>
      <c r="C1944" s="1">
        <v>9000.0</v>
      </c>
      <c r="D1944" s="1" t="s">
        <v>27</v>
      </c>
      <c r="E1944" s="1">
        <v>6495.86</v>
      </c>
      <c r="F1944" s="1">
        <v>2.0</v>
      </c>
      <c r="G1944" s="1">
        <v>26.0</v>
      </c>
      <c r="H1944" s="1">
        <v>8.0</v>
      </c>
      <c r="I1944" s="1" t="s">
        <v>22</v>
      </c>
      <c r="J1944" s="1">
        <v>0.783</v>
      </c>
      <c r="K1944" s="1">
        <v>0.82</v>
      </c>
      <c r="L1944" s="6">
        <f>if(J1944&gt;QUARTILE!$B$3, "TOP", if(J1944&lt;QUARTILE!$B$4, "BOTTOM", 0))</f>
        <v>0</v>
      </c>
      <c r="M1944" s="6">
        <f t="shared" si="1"/>
        <v>2</v>
      </c>
      <c r="N1944" s="6" t="str">
        <f t="shared" si="2"/>
        <v>Gen X</v>
      </c>
      <c r="O1944" s="6" t="str">
        <f t="shared" si="3"/>
        <v>Low Income</v>
      </c>
    </row>
    <row r="1945" hidden="1">
      <c r="A1945" s="1">
        <v>101943.0</v>
      </c>
      <c r="B1945" s="1">
        <v>56.0</v>
      </c>
      <c r="C1945" s="1">
        <v>41000.0</v>
      </c>
      <c r="D1945" s="1" t="s">
        <v>27</v>
      </c>
      <c r="E1945" s="1">
        <v>4595.32</v>
      </c>
      <c r="F1945" s="1">
        <v>5.0</v>
      </c>
      <c r="G1945" s="1">
        <v>25.0</v>
      </c>
      <c r="H1945" s="1">
        <v>7.0</v>
      </c>
      <c r="I1945" s="1" t="s">
        <v>22</v>
      </c>
      <c r="J1945" s="1">
        <v>0.991</v>
      </c>
      <c r="K1945" s="1">
        <v>0.562</v>
      </c>
      <c r="L1945" s="6" t="str">
        <f>if(J1945&gt;QUARTILE!$B$3, "TOP", if(J1945&lt;QUARTILE!$B$4, "BOTTOM", 0))</f>
        <v>TOP</v>
      </c>
      <c r="M1945" s="6">
        <f t="shared" si="1"/>
        <v>2</v>
      </c>
      <c r="N1945" s="6" t="str">
        <f t="shared" si="2"/>
        <v>Gen X</v>
      </c>
      <c r="O1945" s="6" t="str">
        <f t="shared" si="3"/>
        <v>Low Income</v>
      </c>
    </row>
    <row r="1946" hidden="1">
      <c r="A1946" s="1">
        <v>101944.0</v>
      </c>
      <c r="B1946" s="1">
        <v>52.0</v>
      </c>
      <c r="C1946" s="1">
        <v>25000.0</v>
      </c>
      <c r="D1946" s="1" t="s">
        <v>23</v>
      </c>
      <c r="E1946" s="1">
        <v>9058.18</v>
      </c>
      <c r="F1946" s="1">
        <v>1.0</v>
      </c>
      <c r="G1946" s="1">
        <v>21.0</v>
      </c>
      <c r="H1946" s="1">
        <v>5.0</v>
      </c>
      <c r="I1946" s="1" t="s">
        <v>22</v>
      </c>
      <c r="J1946" s="1">
        <v>1.0</v>
      </c>
      <c r="K1946" s="1">
        <v>0.483</v>
      </c>
      <c r="L1946" s="6" t="str">
        <f>if(J1946&gt;QUARTILE!$B$3, "TOP", if(J1946&lt;QUARTILE!$B$4, "BOTTOM", 0))</f>
        <v>TOP</v>
      </c>
      <c r="M1946" s="6">
        <f t="shared" si="1"/>
        <v>2</v>
      </c>
      <c r="N1946" s="6" t="str">
        <f t="shared" si="2"/>
        <v>Gen X</v>
      </c>
      <c r="O1946" s="6" t="str">
        <f t="shared" si="3"/>
        <v>Low Income</v>
      </c>
    </row>
    <row r="1947" hidden="1">
      <c r="A1947" s="1">
        <v>101945.0</v>
      </c>
      <c r="B1947" s="1">
        <v>20.0</v>
      </c>
      <c r="C1947" s="1">
        <v>10000.0</v>
      </c>
      <c r="D1947" s="1" t="s">
        <v>25</v>
      </c>
      <c r="E1947" s="1">
        <v>21005.37</v>
      </c>
      <c r="F1947" s="1">
        <v>4.0</v>
      </c>
      <c r="G1947" s="1">
        <v>18.0</v>
      </c>
      <c r="H1947" s="1">
        <v>20.0</v>
      </c>
      <c r="I1947" s="1" t="s">
        <v>22</v>
      </c>
      <c r="J1947" s="1">
        <v>0.764</v>
      </c>
      <c r="K1947" s="1">
        <v>0.31</v>
      </c>
      <c r="L1947" s="6">
        <f>if(J1947&gt;QUARTILE!$B$3, "TOP", if(J1947&lt;QUARTILE!$B$4, "BOTTOM", 0))</f>
        <v>0</v>
      </c>
      <c r="M1947" s="6">
        <f t="shared" si="1"/>
        <v>2</v>
      </c>
      <c r="N1947" s="6" t="str">
        <f t="shared" si="2"/>
        <v>Millenial</v>
      </c>
      <c r="O1947" s="6" t="str">
        <f t="shared" si="3"/>
        <v>Low Income</v>
      </c>
    </row>
    <row r="1948" hidden="1">
      <c r="A1948" s="1">
        <v>101946.0</v>
      </c>
      <c r="B1948" s="1">
        <v>67.0</v>
      </c>
      <c r="C1948" s="1">
        <v>10000.0</v>
      </c>
      <c r="D1948" s="1" t="s">
        <v>23</v>
      </c>
      <c r="E1948" s="1">
        <v>39563.42</v>
      </c>
      <c r="F1948" s="1">
        <v>1.0</v>
      </c>
      <c r="G1948" s="1">
        <v>15.0</v>
      </c>
      <c r="H1948" s="1">
        <v>5.0</v>
      </c>
      <c r="I1948" s="1" t="s">
        <v>18</v>
      </c>
      <c r="J1948" s="1">
        <v>0.428</v>
      </c>
      <c r="K1948" s="1">
        <v>0.407</v>
      </c>
      <c r="L1948" s="6">
        <f>if(J1948&gt;QUARTILE!$B$3, "TOP", if(J1948&lt;QUARTILE!$B$4, "BOTTOM", 0))</f>
        <v>0</v>
      </c>
      <c r="M1948" s="6">
        <f t="shared" si="1"/>
        <v>1</v>
      </c>
      <c r="N1948" s="6" t="str">
        <f t="shared" si="2"/>
        <v>Baby Boomer</v>
      </c>
      <c r="O1948" s="6" t="str">
        <f t="shared" si="3"/>
        <v>Low Income</v>
      </c>
    </row>
    <row r="1949" hidden="1">
      <c r="A1949" s="1">
        <v>101947.0</v>
      </c>
      <c r="B1949" s="1">
        <v>54.0</v>
      </c>
      <c r="C1949" s="1">
        <v>28000.0</v>
      </c>
      <c r="D1949" s="1" t="s">
        <v>17</v>
      </c>
      <c r="E1949" s="1">
        <v>2833.09</v>
      </c>
      <c r="F1949" s="1">
        <v>1.0</v>
      </c>
      <c r="G1949" s="1">
        <v>19.0</v>
      </c>
      <c r="H1949" s="1">
        <v>7.0</v>
      </c>
      <c r="I1949" s="1" t="s">
        <v>22</v>
      </c>
      <c r="J1949" s="1">
        <v>0.044</v>
      </c>
      <c r="K1949" s="1">
        <v>0.54</v>
      </c>
      <c r="L1949" s="6" t="str">
        <f>if(J1949&gt;QUARTILE!$B$3, "TOP", if(J1949&lt;QUARTILE!$B$4, "BOTTOM", 0))</f>
        <v>BOTTOM</v>
      </c>
      <c r="M1949" s="6">
        <f t="shared" si="1"/>
        <v>2</v>
      </c>
      <c r="N1949" s="6" t="str">
        <f t="shared" si="2"/>
        <v>Gen X</v>
      </c>
      <c r="O1949" s="6" t="str">
        <f t="shared" si="3"/>
        <v>Low Income</v>
      </c>
    </row>
    <row r="1950" hidden="1">
      <c r="A1950" s="1">
        <v>101948.0</v>
      </c>
      <c r="B1950" s="1">
        <v>61.0</v>
      </c>
      <c r="C1950" s="1">
        <v>50000.0</v>
      </c>
      <c r="D1950" s="1" t="s">
        <v>27</v>
      </c>
      <c r="E1950" s="1">
        <v>33618.91</v>
      </c>
      <c r="F1950" s="1">
        <v>4.0</v>
      </c>
      <c r="G1950" s="1">
        <v>13.0</v>
      </c>
      <c r="H1950" s="1">
        <v>8.0</v>
      </c>
      <c r="I1950" s="1" t="s">
        <v>18</v>
      </c>
      <c r="J1950" s="1">
        <v>0.655</v>
      </c>
      <c r="K1950" s="1">
        <v>0.087</v>
      </c>
      <c r="L1950" s="6">
        <f>if(J1950&gt;QUARTILE!$B$3, "TOP", if(J1950&lt;QUARTILE!$B$4, "BOTTOM", 0))</f>
        <v>0</v>
      </c>
      <c r="M1950" s="6">
        <f t="shared" si="1"/>
        <v>1</v>
      </c>
      <c r="N1950" s="6" t="str">
        <f t="shared" si="2"/>
        <v>Baby Boomer</v>
      </c>
      <c r="O1950" s="6" t="str">
        <f t="shared" si="3"/>
        <v>Medium Income</v>
      </c>
    </row>
    <row r="1951" hidden="1">
      <c r="A1951" s="1">
        <v>101949.0</v>
      </c>
      <c r="B1951" s="1">
        <v>61.0</v>
      </c>
      <c r="C1951" s="1">
        <v>11000.0</v>
      </c>
      <c r="D1951" s="1" t="s">
        <v>25</v>
      </c>
      <c r="E1951" s="1">
        <v>33514.05</v>
      </c>
      <c r="F1951" s="1">
        <v>4.0</v>
      </c>
      <c r="G1951" s="1">
        <v>28.0</v>
      </c>
      <c r="H1951" s="1">
        <v>5.0</v>
      </c>
      <c r="I1951" s="1" t="s">
        <v>18</v>
      </c>
      <c r="J1951" s="1">
        <v>0.916</v>
      </c>
      <c r="K1951" s="1">
        <v>0.839</v>
      </c>
      <c r="L1951" s="6" t="str">
        <f>if(J1951&gt;QUARTILE!$B$3, "TOP", if(J1951&lt;QUARTILE!$B$4, "BOTTOM", 0))</f>
        <v>TOP</v>
      </c>
      <c r="M1951" s="6">
        <f t="shared" si="1"/>
        <v>1</v>
      </c>
      <c r="N1951" s="6" t="str">
        <f t="shared" si="2"/>
        <v>Baby Boomer</v>
      </c>
      <c r="O1951" s="6" t="str">
        <f t="shared" si="3"/>
        <v>Low Income</v>
      </c>
    </row>
    <row r="1952" hidden="1">
      <c r="A1952" s="1">
        <v>101950.0</v>
      </c>
      <c r="B1952" s="1">
        <v>68.0</v>
      </c>
      <c r="C1952" s="1">
        <v>35000.0</v>
      </c>
      <c r="D1952" s="1" t="s">
        <v>25</v>
      </c>
      <c r="E1952" s="1">
        <v>17682.25</v>
      </c>
      <c r="F1952" s="1">
        <v>2.0</v>
      </c>
      <c r="G1952" s="1">
        <v>20.0</v>
      </c>
      <c r="H1952" s="1">
        <v>7.0</v>
      </c>
      <c r="I1952" s="1" t="s">
        <v>22</v>
      </c>
      <c r="J1952" s="1">
        <v>0.061</v>
      </c>
      <c r="K1952" s="1">
        <v>0.91</v>
      </c>
      <c r="L1952" s="6" t="str">
        <f>if(J1952&gt;QUARTILE!$B$3, "TOP", if(J1952&lt;QUARTILE!$B$4, "BOTTOM", 0))</f>
        <v>BOTTOM</v>
      </c>
      <c r="M1952" s="6">
        <f t="shared" si="1"/>
        <v>2</v>
      </c>
      <c r="N1952" s="6" t="str">
        <f t="shared" si="2"/>
        <v>Baby Boomer</v>
      </c>
      <c r="O1952" s="6" t="str">
        <f t="shared" si="3"/>
        <v>Low Income</v>
      </c>
    </row>
    <row r="1953" hidden="1">
      <c r="A1953" s="1">
        <v>101951.0</v>
      </c>
      <c r="B1953" s="1">
        <v>47.0</v>
      </c>
      <c r="C1953" s="1">
        <v>16000.0</v>
      </c>
      <c r="D1953" s="1" t="s">
        <v>23</v>
      </c>
      <c r="E1953" s="1">
        <v>28596.4</v>
      </c>
      <c r="F1953" s="1">
        <v>5.0</v>
      </c>
      <c r="G1953" s="1">
        <v>22.0</v>
      </c>
      <c r="H1953" s="1">
        <v>10.0</v>
      </c>
      <c r="I1953" s="1" t="s">
        <v>22</v>
      </c>
      <c r="J1953" s="1">
        <v>0.575</v>
      </c>
      <c r="K1953" s="1">
        <v>0.341</v>
      </c>
      <c r="L1953" s="6">
        <f>if(J1953&gt;QUARTILE!$B$3, "TOP", if(J1953&lt;QUARTILE!$B$4, "BOTTOM", 0))</f>
        <v>0</v>
      </c>
      <c r="M1953" s="6">
        <f t="shared" si="1"/>
        <v>2</v>
      </c>
      <c r="N1953" s="6" t="str">
        <f t="shared" si="2"/>
        <v>Gen X</v>
      </c>
      <c r="O1953" s="6" t="str">
        <f t="shared" si="3"/>
        <v>Low Income</v>
      </c>
    </row>
    <row r="1954" hidden="1">
      <c r="A1954" s="1">
        <v>101952.0</v>
      </c>
      <c r="B1954" s="1">
        <v>55.0</v>
      </c>
      <c r="C1954" s="1">
        <v>36000.0</v>
      </c>
      <c r="D1954" s="1" t="s">
        <v>23</v>
      </c>
      <c r="E1954" s="1">
        <v>4014.94</v>
      </c>
      <c r="F1954" s="1">
        <v>1.0</v>
      </c>
      <c r="G1954" s="1">
        <v>15.0</v>
      </c>
      <c r="H1954" s="1">
        <v>7.0</v>
      </c>
      <c r="I1954" s="1" t="s">
        <v>22</v>
      </c>
      <c r="J1954" s="1">
        <v>0.933</v>
      </c>
      <c r="K1954" s="1">
        <v>0.254</v>
      </c>
      <c r="L1954" s="6" t="str">
        <f>if(J1954&gt;QUARTILE!$B$3, "TOP", if(J1954&lt;QUARTILE!$B$4, "BOTTOM", 0))</f>
        <v>TOP</v>
      </c>
      <c r="M1954" s="6">
        <f t="shared" si="1"/>
        <v>2</v>
      </c>
      <c r="N1954" s="6" t="str">
        <f t="shared" si="2"/>
        <v>Gen X</v>
      </c>
      <c r="O1954" s="6" t="str">
        <f t="shared" si="3"/>
        <v>Low Income</v>
      </c>
    </row>
    <row r="1955" hidden="1">
      <c r="A1955" s="1">
        <v>101953.0</v>
      </c>
      <c r="B1955" s="1">
        <v>51.0</v>
      </c>
      <c r="C1955" s="1">
        <v>33000.0</v>
      </c>
      <c r="D1955" s="1" t="s">
        <v>30</v>
      </c>
      <c r="E1955" s="1">
        <v>3716.62</v>
      </c>
      <c r="F1955" s="1">
        <v>3.0</v>
      </c>
      <c r="G1955" s="1">
        <v>20.0</v>
      </c>
      <c r="H1955" s="1">
        <v>4.0</v>
      </c>
      <c r="I1955" s="1" t="s">
        <v>22</v>
      </c>
      <c r="J1955" s="1">
        <v>0.637</v>
      </c>
      <c r="K1955" s="1">
        <v>0.307</v>
      </c>
      <c r="L1955" s="6">
        <f>if(J1955&gt;QUARTILE!$B$3, "TOP", if(J1955&lt;QUARTILE!$B$4, "BOTTOM", 0))</f>
        <v>0</v>
      </c>
      <c r="M1955" s="6">
        <f t="shared" si="1"/>
        <v>2</v>
      </c>
      <c r="N1955" s="6" t="str">
        <f t="shared" si="2"/>
        <v>Gen X</v>
      </c>
      <c r="O1955" s="6" t="str">
        <f t="shared" si="3"/>
        <v>Low Income</v>
      </c>
    </row>
    <row r="1956" hidden="1">
      <c r="A1956" s="1">
        <v>101954.0</v>
      </c>
      <c r="B1956" s="1">
        <v>29.0</v>
      </c>
      <c r="C1956" s="1">
        <v>24000.0</v>
      </c>
      <c r="D1956" s="1" t="s">
        <v>23</v>
      </c>
      <c r="E1956" s="1">
        <v>39726.32</v>
      </c>
      <c r="F1956" s="1">
        <v>3.0</v>
      </c>
      <c r="G1956" s="1">
        <v>15.0</v>
      </c>
      <c r="H1956" s="1">
        <v>16.0</v>
      </c>
      <c r="I1956" s="1" t="s">
        <v>18</v>
      </c>
      <c r="J1956" s="1">
        <v>0.834</v>
      </c>
      <c r="K1956" s="1">
        <v>0.88</v>
      </c>
      <c r="L1956" s="6" t="str">
        <f>if(J1956&gt;QUARTILE!$B$3, "TOP", if(J1956&lt;QUARTILE!$B$4, "BOTTOM", 0))</f>
        <v>TOP</v>
      </c>
      <c r="M1956" s="6">
        <f t="shared" si="1"/>
        <v>1</v>
      </c>
      <c r="N1956" s="6" t="str">
        <f t="shared" si="2"/>
        <v>Millenial</v>
      </c>
      <c r="O1956" s="6" t="str">
        <f t="shared" si="3"/>
        <v>Low Income</v>
      </c>
    </row>
    <row r="1957" hidden="1">
      <c r="A1957" s="1">
        <v>101955.0</v>
      </c>
      <c r="B1957" s="1">
        <v>36.0</v>
      </c>
      <c r="C1957" s="1">
        <v>7000.0</v>
      </c>
      <c r="D1957" s="1" t="s">
        <v>23</v>
      </c>
      <c r="E1957" s="1">
        <v>13789.02</v>
      </c>
      <c r="F1957" s="1">
        <v>2.0</v>
      </c>
      <c r="G1957" s="1">
        <v>17.0</v>
      </c>
      <c r="H1957" s="1">
        <v>17.0</v>
      </c>
      <c r="I1957" s="1" t="s">
        <v>22</v>
      </c>
      <c r="J1957" s="1">
        <v>0.524</v>
      </c>
      <c r="K1957" s="1">
        <v>0.407</v>
      </c>
      <c r="L1957" s="6">
        <f>if(J1957&gt;QUARTILE!$B$3, "TOP", if(J1957&lt;QUARTILE!$B$4, "BOTTOM", 0))</f>
        <v>0</v>
      </c>
      <c r="M1957" s="6">
        <f t="shared" si="1"/>
        <v>2</v>
      </c>
      <c r="N1957" s="6" t="str">
        <f t="shared" si="2"/>
        <v>Gen X</v>
      </c>
      <c r="O1957" s="6" t="str">
        <f t="shared" si="3"/>
        <v>Low Income</v>
      </c>
    </row>
    <row r="1958" hidden="1">
      <c r="A1958" s="1">
        <v>101956.0</v>
      </c>
      <c r="B1958" s="1">
        <v>54.0</v>
      </c>
      <c r="C1958" s="1">
        <v>33000.0</v>
      </c>
      <c r="D1958" s="1" t="s">
        <v>30</v>
      </c>
      <c r="E1958" s="1">
        <v>5645.59</v>
      </c>
      <c r="F1958" s="1">
        <v>3.0</v>
      </c>
      <c r="G1958" s="1">
        <v>33.0</v>
      </c>
      <c r="H1958" s="1">
        <v>6.0</v>
      </c>
      <c r="I1958" s="1" t="s">
        <v>22</v>
      </c>
      <c r="J1958" s="1">
        <v>0.943</v>
      </c>
      <c r="K1958" s="1">
        <v>0.912</v>
      </c>
      <c r="L1958" s="6" t="str">
        <f>if(J1958&gt;QUARTILE!$B$3, "TOP", if(J1958&lt;QUARTILE!$B$4, "BOTTOM", 0))</f>
        <v>TOP</v>
      </c>
      <c r="M1958" s="6">
        <f t="shared" si="1"/>
        <v>2</v>
      </c>
      <c r="N1958" s="6" t="str">
        <f t="shared" si="2"/>
        <v>Gen X</v>
      </c>
      <c r="O1958" s="6" t="str">
        <f t="shared" si="3"/>
        <v>Low Income</v>
      </c>
    </row>
    <row r="1959" hidden="1">
      <c r="A1959" s="1">
        <v>101957.0</v>
      </c>
      <c r="B1959" s="1">
        <v>61.0</v>
      </c>
      <c r="C1959" s="1">
        <v>30000.0</v>
      </c>
      <c r="D1959" s="1" t="s">
        <v>25</v>
      </c>
      <c r="E1959" s="1">
        <v>23341.91</v>
      </c>
      <c r="F1959" s="1">
        <v>2.0</v>
      </c>
      <c r="G1959" s="1">
        <v>23.0</v>
      </c>
      <c r="H1959" s="1">
        <v>0.0</v>
      </c>
      <c r="I1959" s="1" t="s">
        <v>22</v>
      </c>
      <c r="J1959" s="1">
        <v>0.425</v>
      </c>
      <c r="K1959" s="1">
        <v>0.059</v>
      </c>
      <c r="L1959" s="6">
        <f>if(J1959&gt;QUARTILE!$B$3, "TOP", if(J1959&lt;QUARTILE!$B$4, "BOTTOM", 0))</f>
        <v>0</v>
      </c>
      <c r="M1959" s="6">
        <f t="shared" si="1"/>
        <v>2</v>
      </c>
      <c r="N1959" s="6" t="str">
        <f t="shared" si="2"/>
        <v>Baby Boomer</v>
      </c>
      <c r="O1959" s="6" t="str">
        <f t="shared" si="3"/>
        <v>Low Income</v>
      </c>
    </row>
    <row r="1960" hidden="1">
      <c r="A1960" s="1">
        <v>101958.0</v>
      </c>
      <c r="B1960" s="1">
        <v>76.0</v>
      </c>
      <c r="C1960" s="1">
        <v>28000.0</v>
      </c>
      <c r="D1960" s="1" t="s">
        <v>17</v>
      </c>
      <c r="E1960" s="1">
        <v>44489.38</v>
      </c>
      <c r="F1960" s="1">
        <v>5.0</v>
      </c>
      <c r="G1960" s="1">
        <v>27.0</v>
      </c>
      <c r="H1960" s="1">
        <v>7.0</v>
      </c>
      <c r="I1960" s="1" t="s">
        <v>18</v>
      </c>
      <c r="J1960" s="1">
        <v>0.479</v>
      </c>
      <c r="K1960" s="1">
        <v>0.627</v>
      </c>
      <c r="L1960" s="6">
        <f>if(J1960&gt;QUARTILE!$B$3, "TOP", if(J1960&lt;QUARTILE!$B$4, "BOTTOM", 0))</f>
        <v>0</v>
      </c>
      <c r="M1960" s="6">
        <f t="shared" si="1"/>
        <v>1</v>
      </c>
      <c r="N1960" s="6" t="str">
        <f t="shared" si="2"/>
        <v>Baby Boomer</v>
      </c>
      <c r="O1960" s="6" t="str">
        <f t="shared" si="3"/>
        <v>Low Income</v>
      </c>
    </row>
    <row r="1961" hidden="1">
      <c r="A1961" s="1">
        <v>101959.0</v>
      </c>
      <c r="B1961" s="1">
        <v>76.0</v>
      </c>
      <c r="C1961" s="1">
        <v>25000.0</v>
      </c>
      <c r="D1961" s="1" t="s">
        <v>23</v>
      </c>
      <c r="E1961" s="1">
        <v>20010.99</v>
      </c>
      <c r="F1961" s="1">
        <v>2.0</v>
      </c>
      <c r="G1961" s="1">
        <v>22.0</v>
      </c>
      <c r="H1961" s="1">
        <v>8.0</v>
      </c>
      <c r="I1961" s="1" t="s">
        <v>22</v>
      </c>
      <c r="J1961" s="1">
        <v>0.568</v>
      </c>
      <c r="K1961" s="1">
        <v>0.762</v>
      </c>
      <c r="L1961" s="6">
        <f>if(J1961&gt;QUARTILE!$B$3, "TOP", if(J1961&lt;QUARTILE!$B$4, "BOTTOM", 0))</f>
        <v>0</v>
      </c>
      <c r="M1961" s="6">
        <f t="shared" si="1"/>
        <v>2</v>
      </c>
      <c r="N1961" s="6" t="str">
        <f t="shared" si="2"/>
        <v>Baby Boomer</v>
      </c>
      <c r="O1961" s="6" t="str">
        <f t="shared" si="3"/>
        <v>Low Income</v>
      </c>
    </row>
    <row r="1962" hidden="1">
      <c r="A1962" s="1">
        <v>101960.0</v>
      </c>
      <c r="B1962" s="1">
        <v>66.0</v>
      </c>
      <c r="C1962" s="1">
        <v>13000.0</v>
      </c>
      <c r="D1962" s="1" t="s">
        <v>25</v>
      </c>
      <c r="E1962" s="1">
        <v>8534.13</v>
      </c>
      <c r="F1962" s="1">
        <v>4.0</v>
      </c>
      <c r="G1962" s="1">
        <v>21.0</v>
      </c>
      <c r="H1962" s="1">
        <v>4.0</v>
      </c>
      <c r="I1962" s="1" t="s">
        <v>22</v>
      </c>
      <c r="J1962" s="1">
        <v>0.636</v>
      </c>
      <c r="K1962" s="1">
        <v>0.601</v>
      </c>
      <c r="L1962" s="6">
        <f>if(J1962&gt;QUARTILE!$B$3, "TOP", if(J1962&lt;QUARTILE!$B$4, "BOTTOM", 0))</f>
        <v>0</v>
      </c>
      <c r="M1962" s="6">
        <f t="shared" si="1"/>
        <v>2</v>
      </c>
      <c r="N1962" s="6" t="str">
        <f t="shared" si="2"/>
        <v>Baby Boomer</v>
      </c>
      <c r="O1962" s="6" t="str">
        <f t="shared" si="3"/>
        <v>Low Income</v>
      </c>
    </row>
    <row r="1963" hidden="1">
      <c r="A1963" s="1">
        <v>101961.0</v>
      </c>
      <c r="B1963" s="1">
        <v>78.0</v>
      </c>
      <c r="C1963" s="1">
        <v>42000.0</v>
      </c>
      <c r="D1963" s="1" t="s">
        <v>25</v>
      </c>
      <c r="E1963" s="1">
        <v>13203.45</v>
      </c>
      <c r="F1963" s="1">
        <v>4.0</v>
      </c>
      <c r="G1963" s="1">
        <v>19.0</v>
      </c>
      <c r="H1963" s="1">
        <v>4.0</v>
      </c>
      <c r="I1963" s="1" t="s">
        <v>22</v>
      </c>
      <c r="J1963" s="1">
        <v>0.587</v>
      </c>
      <c r="K1963" s="1">
        <v>0.071</v>
      </c>
      <c r="L1963" s="6">
        <f>if(J1963&gt;QUARTILE!$B$3, "TOP", if(J1963&lt;QUARTILE!$B$4, "BOTTOM", 0))</f>
        <v>0</v>
      </c>
      <c r="M1963" s="6">
        <f t="shared" si="1"/>
        <v>2</v>
      </c>
      <c r="N1963" s="6" t="str">
        <f t="shared" si="2"/>
        <v>Baby Boomer</v>
      </c>
      <c r="O1963" s="6" t="str">
        <f t="shared" si="3"/>
        <v>Low Income</v>
      </c>
    </row>
    <row r="1964" hidden="1">
      <c r="A1964" s="1">
        <v>101962.0</v>
      </c>
      <c r="B1964" s="1">
        <v>34.0</v>
      </c>
      <c r="C1964" s="1">
        <v>38000.0</v>
      </c>
      <c r="D1964" s="1" t="s">
        <v>27</v>
      </c>
      <c r="E1964" s="1">
        <v>27908.27</v>
      </c>
      <c r="F1964" s="1">
        <v>4.0</v>
      </c>
      <c r="G1964" s="1">
        <v>20.0</v>
      </c>
      <c r="H1964" s="1">
        <v>12.0</v>
      </c>
      <c r="I1964" s="1" t="s">
        <v>18</v>
      </c>
      <c r="J1964" s="1">
        <v>0.819</v>
      </c>
      <c r="K1964" s="1">
        <v>0.931</v>
      </c>
      <c r="L1964" s="6" t="str">
        <f>if(J1964&gt;QUARTILE!$B$3, "TOP", if(J1964&lt;QUARTILE!$B$4, "BOTTOM", 0))</f>
        <v>TOP</v>
      </c>
      <c r="M1964" s="6">
        <f t="shared" si="1"/>
        <v>1</v>
      </c>
      <c r="N1964" s="6" t="str">
        <f t="shared" si="2"/>
        <v>Gen X</v>
      </c>
      <c r="O1964" s="6" t="str">
        <f t="shared" si="3"/>
        <v>Low Income</v>
      </c>
    </row>
    <row r="1965" hidden="1">
      <c r="A1965" s="1">
        <v>101963.0</v>
      </c>
      <c r="B1965" s="1">
        <v>27.0</v>
      </c>
      <c r="C1965" s="1">
        <v>12000.0</v>
      </c>
      <c r="D1965" s="1" t="s">
        <v>23</v>
      </c>
      <c r="E1965" s="1">
        <v>1397.75</v>
      </c>
      <c r="F1965" s="1">
        <v>4.0</v>
      </c>
      <c r="G1965" s="1">
        <v>25.0</v>
      </c>
      <c r="H1965" s="1">
        <v>10.0</v>
      </c>
      <c r="I1965" s="1" t="s">
        <v>22</v>
      </c>
      <c r="J1965" s="1">
        <v>0.885</v>
      </c>
      <c r="K1965" s="1">
        <v>0.163</v>
      </c>
      <c r="L1965" s="6" t="str">
        <f>if(J1965&gt;QUARTILE!$B$3, "TOP", if(J1965&lt;QUARTILE!$B$4, "BOTTOM", 0))</f>
        <v>TOP</v>
      </c>
      <c r="M1965" s="6">
        <f t="shared" si="1"/>
        <v>2</v>
      </c>
      <c r="N1965" s="6" t="str">
        <f t="shared" si="2"/>
        <v>Millenial</v>
      </c>
      <c r="O1965" s="6" t="str">
        <f t="shared" si="3"/>
        <v>Low Income</v>
      </c>
    </row>
    <row r="1966" hidden="1">
      <c r="A1966" s="1">
        <v>101964.0</v>
      </c>
      <c r="B1966" s="1">
        <v>74.0</v>
      </c>
      <c r="C1966" s="1">
        <v>48000.0</v>
      </c>
      <c r="D1966" s="1" t="s">
        <v>25</v>
      </c>
      <c r="E1966" s="1">
        <v>4896.65</v>
      </c>
      <c r="F1966" s="1">
        <v>4.0</v>
      </c>
      <c r="G1966" s="1">
        <v>21.0</v>
      </c>
      <c r="H1966" s="1">
        <v>6.0</v>
      </c>
      <c r="I1966" s="1" t="s">
        <v>22</v>
      </c>
      <c r="J1966" s="1">
        <v>0.182</v>
      </c>
      <c r="K1966" s="1">
        <v>0.66</v>
      </c>
      <c r="L1966" s="6" t="str">
        <f>if(J1966&gt;QUARTILE!$B$3, "TOP", if(J1966&lt;QUARTILE!$B$4, "BOTTOM", 0))</f>
        <v>BOTTOM</v>
      </c>
      <c r="M1966" s="6">
        <f t="shared" si="1"/>
        <v>2</v>
      </c>
      <c r="N1966" s="6" t="str">
        <f t="shared" si="2"/>
        <v>Baby Boomer</v>
      </c>
      <c r="O1966" s="6" t="str">
        <f t="shared" si="3"/>
        <v>Medium Income</v>
      </c>
    </row>
    <row r="1967" hidden="1">
      <c r="A1967" s="1">
        <v>101965.0</v>
      </c>
      <c r="B1967" s="1">
        <v>72.0</v>
      </c>
      <c r="C1967" s="1">
        <v>24000.0</v>
      </c>
      <c r="D1967" s="1" t="s">
        <v>17</v>
      </c>
      <c r="E1967" s="1">
        <v>12419.63</v>
      </c>
      <c r="F1967" s="1">
        <v>4.0</v>
      </c>
      <c r="G1967" s="1">
        <v>26.0</v>
      </c>
      <c r="H1967" s="1">
        <v>3.0</v>
      </c>
      <c r="I1967" s="1" t="s">
        <v>22</v>
      </c>
      <c r="J1967" s="1">
        <v>0.596</v>
      </c>
      <c r="K1967" s="1">
        <v>0.701</v>
      </c>
      <c r="L1967" s="6">
        <f>if(J1967&gt;QUARTILE!$B$3, "TOP", if(J1967&lt;QUARTILE!$B$4, "BOTTOM", 0))</f>
        <v>0</v>
      </c>
      <c r="M1967" s="6">
        <f t="shared" si="1"/>
        <v>2</v>
      </c>
      <c r="N1967" s="6" t="str">
        <f t="shared" si="2"/>
        <v>Baby Boomer</v>
      </c>
      <c r="O1967" s="6" t="str">
        <f t="shared" si="3"/>
        <v>Low Income</v>
      </c>
    </row>
    <row r="1968" hidden="1">
      <c r="A1968" s="1">
        <v>101966.0</v>
      </c>
      <c r="B1968" s="1">
        <v>66.0</v>
      </c>
      <c r="C1968" s="1">
        <v>24000.0</v>
      </c>
      <c r="D1968" s="1" t="s">
        <v>25</v>
      </c>
      <c r="E1968" s="1">
        <v>18538.99</v>
      </c>
      <c r="F1968" s="1">
        <v>4.0</v>
      </c>
      <c r="G1968" s="1">
        <v>15.0</v>
      </c>
      <c r="H1968" s="1">
        <v>4.0</v>
      </c>
      <c r="I1968" s="1" t="s">
        <v>22</v>
      </c>
      <c r="J1968" s="1">
        <v>1.0</v>
      </c>
      <c r="K1968" s="1">
        <v>0.71</v>
      </c>
      <c r="L1968" s="6" t="str">
        <f>if(J1968&gt;QUARTILE!$B$3, "TOP", if(J1968&lt;QUARTILE!$B$4, "BOTTOM", 0))</f>
        <v>TOP</v>
      </c>
      <c r="M1968" s="6">
        <f t="shared" si="1"/>
        <v>2</v>
      </c>
      <c r="N1968" s="6" t="str">
        <f t="shared" si="2"/>
        <v>Baby Boomer</v>
      </c>
      <c r="O1968" s="6" t="str">
        <f t="shared" si="3"/>
        <v>Low Income</v>
      </c>
    </row>
    <row r="1969" hidden="1">
      <c r="A1969" s="1">
        <v>101967.0</v>
      </c>
      <c r="B1969" s="1">
        <v>64.0</v>
      </c>
      <c r="C1969" s="1">
        <v>20000.0</v>
      </c>
      <c r="D1969" s="1" t="s">
        <v>25</v>
      </c>
      <c r="E1969" s="1">
        <v>8285.04</v>
      </c>
      <c r="F1969" s="1">
        <v>4.0</v>
      </c>
      <c r="G1969" s="1">
        <v>22.0</v>
      </c>
      <c r="H1969" s="1">
        <v>5.0</v>
      </c>
      <c r="I1969" s="1" t="s">
        <v>22</v>
      </c>
      <c r="J1969" s="1">
        <v>0.65</v>
      </c>
      <c r="K1969" s="1">
        <v>0.776</v>
      </c>
      <c r="L1969" s="6">
        <f>if(J1969&gt;QUARTILE!$B$3, "TOP", if(J1969&lt;QUARTILE!$B$4, "BOTTOM", 0))</f>
        <v>0</v>
      </c>
      <c r="M1969" s="6">
        <f t="shared" si="1"/>
        <v>2</v>
      </c>
      <c r="N1969" s="6" t="str">
        <f t="shared" si="2"/>
        <v>Baby Boomer</v>
      </c>
      <c r="O1969" s="6" t="str">
        <f t="shared" si="3"/>
        <v>Low Income</v>
      </c>
    </row>
    <row r="1970" hidden="1">
      <c r="A1970" s="1">
        <v>101968.0</v>
      </c>
      <c r="B1970" s="1">
        <v>29.0</v>
      </c>
      <c r="C1970" s="1">
        <v>21000.0</v>
      </c>
      <c r="D1970" s="1" t="s">
        <v>23</v>
      </c>
      <c r="E1970" s="1">
        <v>7087.58</v>
      </c>
      <c r="F1970" s="1">
        <v>4.0</v>
      </c>
      <c r="G1970" s="1">
        <v>24.0</v>
      </c>
      <c r="H1970" s="1">
        <v>19.0</v>
      </c>
      <c r="I1970" s="1" t="s">
        <v>18</v>
      </c>
      <c r="J1970" s="1">
        <v>0.738</v>
      </c>
      <c r="K1970" s="1">
        <v>0.939</v>
      </c>
      <c r="L1970" s="6">
        <f>if(J1970&gt;QUARTILE!$B$3, "TOP", if(J1970&lt;QUARTILE!$B$4, "BOTTOM", 0))</f>
        <v>0</v>
      </c>
      <c r="M1970" s="6">
        <f t="shared" si="1"/>
        <v>1</v>
      </c>
      <c r="N1970" s="6" t="str">
        <f t="shared" si="2"/>
        <v>Millenial</v>
      </c>
      <c r="O1970" s="6" t="str">
        <f t="shared" si="3"/>
        <v>Low Income</v>
      </c>
    </row>
    <row r="1971" hidden="1">
      <c r="A1971" s="1">
        <v>101969.0</v>
      </c>
      <c r="B1971" s="1">
        <v>79.0</v>
      </c>
      <c r="C1971" s="1">
        <v>50000.0</v>
      </c>
      <c r="D1971" s="1" t="s">
        <v>23</v>
      </c>
      <c r="E1971" s="1">
        <v>845.3</v>
      </c>
      <c r="F1971" s="1">
        <v>5.0</v>
      </c>
      <c r="G1971" s="1">
        <v>13.0</v>
      </c>
      <c r="H1971" s="1">
        <v>5.0</v>
      </c>
      <c r="I1971" s="1" t="s">
        <v>22</v>
      </c>
      <c r="J1971" s="1">
        <v>0.911</v>
      </c>
      <c r="K1971" s="1">
        <v>0.046</v>
      </c>
      <c r="L1971" s="6" t="str">
        <f>if(J1971&gt;QUARTILE!$B$3, "TOP", if(J1971&lt;QUARTILE!$B$4, "BOTTOM", 0))</f>
        <v>TOP</v>
      </c>
      <c r="M1971" s="6">
        <f t="shared" si="1"/>
        <v>2</v>
      </c>
      <c r="N1971" s="6" t="str">
        <f t="shared" si="2"/>
        <v>Baby Boomer</v>
      </c>
      <c r="O1971" s="6" t="str">
        <f t="shared" si="3"/>
        <v>Medium Income</v>
      </c>
    </row>
    <row r="1972" hidden="1">
      <c r="A1972" s="1">
        <v>101970.0</v>
      </c>
      <c r="B1972" s="1">
        <v>33.0</v>
      </c>
      <c r="C1972" s="1">
        <v>41000.0</v>
      </c>
      <c r="D1972" s="1" t="s">
        <v>27</v>
      </c>
      <c r="E1972" s="1">
        <v>662.9</v>
      </c>
      <c r="F1972" s="1">
        <v>4.0</v>
      </c>
      <c r="G1972" s="1">
        <v>33.0</v>
      </c>
      <c r="H1972" s="1">
        <v>11.0</v>
      </c>
      <c r="I1972" s="1" t="s">
        <v>22</v>
      </c>
      <c r="J1972" s="1">
        <v>0.867</v>
      </c>
      <c r="K1972" s="1">
        <v>0.422</v>
      </c>
      <c r="L1972" s="6" t="str">
        <f>if(J1972&gt;QUARTILE!$B$3, "TOP", if(J1972&lt;QUARTILE!$B$4, "BOTTOM", 0))</f>
        <v>TOP</v>
      </c>
      <c r="M1972" s="6">
        <f t="shared" si="1"/>
        <v>2</v>
      </c>
      <c r="N1972" s="6" t="str">
        <f t="shared" si="2"/>
        <v>Gen X</v>
      </c>
      <c r="O1972" s="6" t="str">
        <f t="shared" si="3"/>
        <v>Low Income</v>
      </c>
    </row>
    <row r="1973" hidden="1">
      <c r="A1973" s="1">
        <v>101971.0</v>
      </c>
      <c r="B1973" s="1">
        <v>41.0</v>
      </c>
      <c r="C1973" s="1">
        <v>40000.0</v>
      </c>
      <c r="D1973" s="1" t="s">
        <v>27</v>
      </c>
      <c r="E1973" s="1">
        <v>6533.86</v>
      </c>
      <c r="F1973" s="1">
        <v>2.0</v>
      </c>
      <c r="G1973" s="1">
        <v>19.0</v>
      </c>
      <c r="H1973" s="1">
        <v>12.0</v>
      </c>
      <c r="I1973" s="1" t="s">
        <v>18</v>
      </c>
      <c r="J1973" s="1">
        <v>0.017</v>
      </c>
      <c r="K1973" s="1">
        <v>0.975</v>
      </c>
      <c r="L1973" s="6" t="str">
        <f>if(J1973&gt;QUARTILE!$B$3, "TOP", if(J1973&lt;QUARTILE!$B$4, "BOTTOM", 0))</f>
        <v>BOTTOM</v>
      </c>
      <c r="M1973" s="6">
        <f t="shared" si="1"/>
        <v>1</v>
      </c>
      <c r="N1973" s="6" t="str">
        <f t="shared" si="2"/>
        <v>Gen X</v>
      </c>
      <c r="O1973" s="6" t="str">
        <f t="shared" si="3"/>
        <v>Low Income</v>
      </c>
    </row>
    <row r="1974" hidden="1">
      <c r="A1974" s="1">
        <v>101972.0</v>
      </c>
      <c r="B1974" s="1">
        <v>36.0</v>
      </c>
      <c r="C1974" s="1">
        <v>25000.0</v>
      </c>
      <c r="D1974" s="1" t="s">
        <v>30</v>
      </c>
      <c r="E1974" s="1">
        <v>15122.0</v>
      </c>
      <c r="F1974" s="1">
        <v>5.0</v>
      </c>
      <c r="G1974" s="1">
        <v>27.0</v>
      </c>
      <c r="H1974" s="1">
        <v>16.0</v>
      </c>
      <c r="I1974" s="1" t="s">
        <v>22</v>
      </c>
      <c r="J1974" s="1">
        <v>0.239</v>
      </c>
      <c r="K1974" s="1">
        <v>0.832</v>
      </c>
      <c r="L1974" s="6" t="str">
        <f>if(J1974&gt;QUARTILE!$B$3, "TOP", if(J1974&lt;QUARTILE!$B$4, "BOTTOM", 0))</f>
        <v>BOTTOM</v>
      </c>
      <c r="M1974" s="6">
        <f t="shared" si="1"/>
        <v>2</v>
      </c>
      <c r="N1974" s="6" t="str">
        <f t="shared" si="2"/>
        <v>Gen X</v>
      </c>
      <c r="O1974" s="6" t="str">
        <f t="shared" si="3"/>
        <v>Low Income</v>
      </c>
    </row>
    <row r="1975" hidden="1">
      <c r="A1975" s="1">
        <v>101973.0</v>
      </c>
      <c r="B1975" s="1">
        <v>25.0</v>
      </c>
      <c r="C1975" s="1">
        <v>38000.0</v>
      </c>
      <c r="D1975" s="1" t="s">
        <v>27</v>
      </c>
      <c r="E1975" s="1">
        <v>16255.36</v>
      </c>
      <c r="F1975" s="1">
        <v>3.0</v>
      </c>
      <c r="G1975" s="1">
        <v>15.0</v>
      </c>
      <c r="H1975" s="1">
        <v>10.0</v>
      </c>
      <c r="I1975" s="1" t="s">
        <v>22</v>
      </c>
      <c r="J1975" s="1">
        <v>0.863</v>
      </c>
      <c r="K1975" s="1">
        <v>0.991</v>
      </c>
      <c r="L1975" s="6" t="str">
        <f>if(J1975&gt;QUARTILE!$B$3, "TOP", if(J1975&lt;QUARTILE!$B$4, "BOTTOM", 0))</f>
        <v>TOP</v>
      </c>
      <c r="M1975" s="6">
        <f t="shared" si="1"/>
        <v>2</v>
      </c>
      <c r="N1975" s="6" t="str">
        <f t="shared" si="2"/>
        <v>Millenial</v>
      </c>
      <c r="O1975" s="6" t="str">
        <f t="shared" si="3"/>
        <v>Low Income</v>
      </c>
    </row>
    <row r="1976" hidden="1">
      <c r="A1976" s="1">
        <v>101974.0</v>
      </c>
      <c r="B1976" s="1">
        <v>48.0</v>
      </c>
      <c r="C1976" s="1">
        <v>13000.0</v>
      </c>
      <c r="D1976" s="1" t="s">
        <v>25</v>
      </c>
      <c r="E1976" s="1">
        <v>13625.46</v>
      </c>
      <c r="F1976" s="1">
        <v>1.0</v>
      </c>
      <c r="G1976" s="1">
        <v>15.0</v>
      </c>
      <c r="H1976" s="1">
        <v>17.0</v>
      </c>
      <c r="I1976" s="1" t="s">
        <v>22</v>
      </c>
      <c r="J1976" s="1">
        <v>0.717</v>
      </c>
      <c r="K1976" s="1">
        <v>0.582</v>
      </c>
      <c r="L1976" s="6">
        <f>if(J1976&gt;QUARTILE!$B$3, "TOP", if(J1976&lt;QUARTILE!$B$4, "BOTTOM", 0))</f>
        <v>0</v>
      </c>
      <c r="M1976" s="6">
        <f t="shared" si="1"/>
        <v>2</v>
      </c>
      <c r="N1976" s="6" t="str">
        <f t="shared" si="2"/>
        <v>Gen X</v>
      </c>
      <c r="O1976" s="6" t="str">
        <f t="shared" si="3"/>
        <v>Low Income</v>
      </c>
    </row>
    <row r="1977" hidden="1">
      <c r="A1977" s="1">
        <v>101975.0</v>
      </c>
      <c r="B1977" s="1">
        <v>38.0</v>
      </c>
      <c r="C1977" s="1">
        <v>31000.0</v>
      </c>
      <c r="D1977" s="1" t="s">
        <v>17</v>
      </c>
      <c r="E1977" s="1">
        <v>10548.61</v>
      </c>
      <c r="F1977" s="1">
        <v>5.0</v>
      </c>
      <c r="G1977" s="1">
        <v>22.0</v>
      </c>
      <c r="H1977" s="1">
        <v>13.0</v>
      </c>
      <c r="I1977" s="1" t="s">
        <v>18</v>
      </c>
      <c r="J1977" s="1">
        <v>0.632</v>
      </c>
      <c r="K1977" s="1">
        <v>0.623</v>
      </c>
      <c r="L1977" s="6">
        <f>if(J1977&gt;QUARTILE!$B$3, "TOP", if(J1977&lt;QUARTILE!$B$4, "BOTTOM", 0))</f>
        <v>0</v>
      </c>
      <c r="M1977" s="6">
        <f t="shared" si="1"/>
        <v>1</v>
      </c>
      <c r="N1977" s="6" t="str">
        <f t="shared" si="2"/>
        <v>Gen X</v>
      </c>
      <c r="O1977" s="6" t="str">
        <f t="shared" si="3"/>
        <v>Low Income</v>
      </c>
    </row>
    <row r="1978" hidden="1">
      <c r="A1978" s="1">
        <v>101976.0</v>
      </c>
      <c r="B1978" s="1">
        <v>34.0</v>
      </c>
      <c r="C1978" s="1">
        <v>20000.0</v>
      </c>
      <c r="D1978" s="1" t="s">
        <v>23</v>
      </c>
      <c r="E1978" s="1">
        <v>5814.84</v>
      </c>
      <c r="F1978" s="1">
        <v>4.0</v>
      </c>
      <c r="G1978" s="1">
        <v>17.0</v>
      </c>
      <c r="H1978" s="1">
        <v>9.0</v>
      </c>
      <c r="I1978" s="1" t="s">
        <v>22</v>
      </c>
      <c r="J1978" s="1">
        <v>0.91</v>
      </c>
      <c r="K1978" s="1">
        <v>0.214</v>
      </c>
      <c r="L1978" s="6" t="str">
        <f>if(J1978&gt;QUARTILE!$B$3, "TOP", if(J1978&lt;QUARTILE!$B$4, "BOTTOM", 0))</f>
        <v>TOP</v>
      </c>
      <c r="M1978" s="6">
        <f t="shared" si="1"/>
        <v>2</v>
      </c>
      <c r="N1978" s="6" t="str">
        <f t="shared" si="2"/>
        <v>Gen X</v>
      </c>
      <c r="O1978" s="6" t="str">
        <f t="shared" si="3"/>
        <v>Low Income</v>
      </c>
    </row>
    <row r="1979" hidden="1">
      <c r="A1979" s="1">
        <v>101977.0</v>
      </c>
      <c r="B1979" s="1">
        <v>40.0</v>
      </c>
      <c r="C1979" s="1">
        <v>6000.0</v>
      </c>
      <c r="D1979" s="1" t="s">
        <v>25</v>
      </c>
      <c r="E1979" s="1">
        <v>10239.67</v>
      </c>
      <c r="F1979" s="1">
        <v>5.0</v>
      </c>
      <c r="G1979" s="1">
        <v>24.0</v>
      </c>
      <c r="H1979" s="1">
        <v>14.0</v>
      </c>
      <c r="I1979" s="1" t="s">
        <v>18</v>
      </c>
      <c r="J1979" s="1">
        <v>0.857</v>
      </c>
      <c r="K1979" s="1">
        <v>0.408</v>
      </c>
      <c r="L1979" s="6" t="str">
        <f>if(J1979&gt;QUARTILE!$B$3, "TOP", if(J1979&lt;QUARTILE!$B$4, "BOTTOM", 0))</f>
        <v>TOP</v>
      </c>
      <c r="M1979" s="6">
        <f t="shared" si="1"/>
        <v>1</v>
      </c>
      <c r="N1979" s="6" t="str">
        <f t="shared" si="2"/>
        <v>Gen X</v>
      </c>
      <c r="O1979" s="6" t="str">
        <f t="shared" si="3"/>
        <v>Low Income</v>
      </c>
    </row>
    <row r="1980" hidden="1">
      <c r="A1980" s="1">
        <v>101978.0</v>
      </c>
      <c r="B1980" s="1">
        <v>54.0</v>
      </c>
      <c r="C1980" s="1">
        <v>9000.0</v>
      </c>
      <c r="D1980" s="1" t="s">
        <v>23</v>
      </c>
      <c r="E1980" s="1">
        <v>2987.64</v>
      </c>
      <c r="F1980" s="1">
        <v>1.0</v>
      </c>
      <c r="G1980" s="1">
        <v>18.0</v>
      </c>
      <c r="H1980" s="1">
        <v>2.0</v>
      </c>
      <c r="I1980" s="1" t="s">
        <v>22</v>
      </c>
      <c r="J1980" s="1">
        <v>0.801</v>
      </c>
      <c r="K1980" s="1">
        <v>0.021</v>
      </c>
      <c r="L1980" s="6">
        <f>if(J1980&gt;QUARTILE!$B$3, "TOP", if(J1980&lt;QUARTILE!$B$4, "BOTTOM", 0))</f>
        <v>0</v>
      </c>
      <c r="M1980" s="6">
        <f t="shared" si="1"/>
        <v>2</v>
      </c>
      <c r="N1980" s="6" t="str">
        <f t="shared" si="2"/>
        <v>Gen X</v>
      </c>
      <c r="O1980" s="6" t="str">
        <f t="shared" si="3"/>
        <v>Low Income</v>
      </c>
    </row>
    <row r="1981" hidden="1">
      <c r="A1981" s="1">
        <v>101979.0</v>
      </c>
      <c r="B1981" s="1">
        <v>71.0</v>
      </c>
      <c r="C1981" s="1">
        <v>15000.0</v>
      </c>
      <c r="D1981" s="1" t="s">
        <v>23</v>
      </c>
      <c r="E1981" s="1">
        <v>2449.21</v>
      </c>
      <c r="F1981" s="1">
        <v>1.0</v>
      </c>
      <c r="G1981" s="1">
        <v>12.0</v>
      </c>
      <c r="H1981" s="1">
        <v>3.0</v>
      </c>
      <c r="I1981" s="1" t="s">
        <v>22</v>
      </c>
      <c r="J1981" s="1">
        <v>0.097</v>
      </c>
      <c r="K1981" s="1">
        <v>0.72</v>
      </c>
      <c r="L1981" s="6" t="str">
        <f>if(J1981&gt;QUARTILE!$B$3, "TOP", if(J1981&lt;QUARTILE!$B$4, "BOTTOM", 0))</f>
        <v>BOTTOM</v>
      </c>
      <c r="M1981" s="6">
        <f t="shared" si="1"/>
        <v>2</v>
      </c>
      <c r="N1981" s="6" t="str">
        <f t="shared" si="2"/>
        <v>Baby Boomer</v>
      </c>
      <c r="O1981" s="6" t="str">
        <f t="shared" si="3"/>
        <v>Low Income</v>
      </c>
    </row>
    <row r="1982" hidden="1">
      <c r="A1982" s="1">
        <v>101980.0</v>
      </c>
      <c r="B1982" s="1">
        <v>33.0</v>
      </c>
      <c r="C1982" s="1">
        <v>28000.0</v>
      </c>
      <c r="D1982" s="1" t="s">
        <v>27</v>
      </c>
      <c r="E1982" s="1">
        <v>7131.88</v>
      </c>
      <c r="F1982" s="1">
        <v>4.0</v>
      </c>
      <c r="G1982" s="1">
        <v>25.0</v>
      </c>
      <c r="H1982" s="1">
        <v>7.0</v>
      </c>
      <c r="I1982" s="1" t="s">
        <v>22</v>
      </c>
      <c r="J1982" s="1">
        <v>0.782</v>
      </c>
      <c r="K1982" s="1">
        <v>0.876</v>
      </c>
      <c r="L1982" s="6">
        <f>if(J1982&gt;QUARTILE!$B$3, "TOP", if(J1982&lt;QUARTILE!$B$4, "BOTTOM", 0))</f>
        <v>0</v>
      </c>
      <c r="M1982" s="6">
        <f t="shared" si="1"/>
        <v>2</v>
      </c>
      <c r="N1982" s="6" t="str">
        <f t="shared" si="2"/>
        <v>Gen X</v>
      </c>
      <c r="O1982" s="6" t="str">
        <f t="shared" si="3"/>
        <v>Low Income</v>
      </c>
    </row>
    <row r="1983" hidden="1">
      <c r="A1983" s="1">
        <v>101981.0</v>
      </c>
      <c r="B1983" s="1">
        <v>23.0</v>
      </c>
      <c r="C1983" s="1">
        <v>15000.0</v>
      </c>
      <c r="D1983" s="1" t="s">
        <v>25</v>
      </c>
      <c r="E1983" s="1">
        <v>100000.0</v>
      </c>
      <c r="F1983" s="1">
        <v>4.0</v>
      </c>
      <c r="G1983" s="1">
        <v>12.0</v>
      </c>
      <c r="H1983" s="1">
        <v>20.0</v>
      </c>
      <c r="I1983" s="1" t="s">
        <v>22</v>
      </c>
      <c r="J1983" s="1">
        <v>0.351</v>
      </c>
      <c r="K1983" s="1">
        <v>0.0</v>
      </c>
      <c r="L1983" s="6">
        <f>if(J1983&gt;QUARTILE!$B$3, "TOP", if(J1983&lt;QUARTILE!$B$4, "BOTTOM", 0))</f>
        <v>0</v>
      </c>
      <c r="M1983" s="6">
        <f t="shared" si="1"/>
        <v>2</v>
      </c>
      <c r="N1983" s="6" t="str">
        <f t="shared" si="2"/>
        <v>Millenial</v>
      </c>
      <c r="O1983" s="6" t="str">
        <f t="shared" si="3"/>
        <v>Low Income</v>
      </c>
    </row>
    <row r="1984" hidden="1">
      <c r="A1984" s="1">
        <v>101982.0</v>
      </c>
      <c r="B1984" s="1">
        <v>25.0</v>
      </c>
      <c r="C1984" s="1">
        <v>15000.0</v>
      </c>
      <c r="D1984" s="1" t="s">
        <v>25</v>
      </c>
      <c r="E1984" s="1">
        <v>7905.26</v>
      </c>
      <c r="F1984" s="1">
        <v>2.0</v>
      </c>
      <c r="G1984" s="1">
        <v>21.0</v>
      </c>
      <c r="H1984" s="1">
        <v>20.0</v>
      </c>
      <c r="I1984" s="1" t="s">
        <v>18</v>
      </c>
      <c r="J1984" s="1">
        <v>0.076</v>
      </c>
      <c r="K1984" s="1">
        <v>0.454</v>
      </c>
      <c r="L1984" s="6" t="str">
        <f>if(J1984&gt;QUARTILE!$B$3, "TOP", if(J1984&lt;QUARTILE!$B$4, "BOTTOM", 0))</f>
        <v>BOTTOM</v>
      </c>
      <c r="M1984" s="6">
        <f t="shared" si="1"/>
        <v>1</v>
      </c>
      <c r="N1984" s="6" t="str">
        <f t="shared" si="2"/>
        <v>Millenial</v>
      </c>
      <c r="O1984" s="6" t="str">
        <f t="shared" si="3"/>
        <v>Low Income</v>
      </c>
    </row>
    <row r="1985" hidden="1">
      <c r="A1985" s="1">
        <v>101983.0</v>
      </c>
      <c r="B1985" s="1">
        <v>42.0</v>
      </c>
      <c r="C1985" s="1">
        <v>35000.0</v>
      </c>
      <c r="D1985" s="1" t="s">
        <v>25</v>
      </c>
      <c r="E1985" s="1">
        <v>55120.58</v>
      </c>
      <c r="F1985" s="1">
        <v>1.0</v>
      </c>
      <c r="G1985" s="1">
        <v>19.0</v>
      </c>
      <c r="H1985" s="1">
        <v>8.0</v>
      </c>
      <c r="I1985" s="1" t="s">
        <v>18</v>
      </c>
      <c r="J1985" s="1">
        <v>0.642</v>
      </c>
      <c r="K1985" s="1">
        <v>0.523</v>
      </c>
      <c r="L1985" s="6">
        <f>if(J1985&gt;QUARTILE!$B$3, "TOP", if(J1985&lt;QUARTILE!$B$4, "BOTTOM", 0))</f>
        <v>0</v>
      </c>
      <c r="M1985" s="6">
        <f t="shared" si="1"/>
        <v>1</v>
      </c>
      <c r="N1985" s="6" t="str">
        <f t="shared" si="2"/>
        <v>Gen X</v>
      </c>
      <c r="O1985" s="6" t="str">
        <f t="shared" si="3"/>
        <v>Low Income</v>
      </c>
    </row>
    <row r="1986" hidden="1">
      <c r="A1986" s="1">
        <v>101984.0</v>
      </c>
      <c r="B1986" s="1">
        <v>35.0</v>
      </c>
      <c r="C1986" s="1">
        <v>16000.0</v>
      </c>
      <c r="D1986" s="1" t="s">
        <v>25</v>
      </c>
      <c r="E1986" s="1">
        <v>9960.23</v>
      </c>
      <c r="F1986" s="1">
        <v>4.0</v>
      </c>
      <c r="G1986" s="1">
        <v>22.0</v>
      </c>
      <c r="H1986" s="1">
        <v>11.0</v>
      </c>
      <c r="I1986" s="1" t="s">
        <v>22</v>
      </c>
      <c r="J1986" s="1">
        <v>0.992</v>
      </c>
      <c r="K1986" s="1">
        <v>0.582</v>
      </c>
      <c r="L1986" s="6" t="str">
        <f>if(J1986&gt;QUARTILE!$B$3, "TOP", if(J1986&lt;QUARTILE!$B$4, "BOTTOM", 0))</f>
        <v>TOP</v>
      </c>
      <c r="M1986" s="6">
        <f t="shared" si="1"/>
        <v>2</v>
      </c>
      <c r="N1986" s="6" t="str">
        <f t="shared" si="2"/>
        <v>Gen X</v>
      </c>
      <c r="O1986" s="6" t="str">
        <f t="shared" si="3"/>
        <v>Low Income</v>
      </c>
    </row>
    <row r="1987" hidden="1">
      <c r="A1987" s="1">
        <v>101985.0</v>
      </c>
      <c r="B1987" s="1">
        <v>42.0</v>
      </c>
      <c r="C1987" s="1">
        <v>49000.0</v>
      </c>
      <c r="D1987" s="1" t="s">
        <v>23</v>
      </c>
      <c r="E1987" s="1">
        <v>11561.04</v>
      </c>
      <c r="F1987" s="1">
        <v>1.0</v>
      </c>
      <c r="G1987" s="1">
        <v>21.0</v>
      </c>
      <c r="H1987" s="1">
        <v>11.0</v>
      </c>
      <c r="I1987" s="1" t="s">
        <v>22</v>
      </c>
      <c r="J1987" s="1">
        <v>0.936</v>
      </c>
      <c r="K1987" s="1">
        <v>0.307</v>
      </c>
      <c r="L1987" s="6" t="str">
        <f>if(J1987&gt;QUARTILE!$B$3, "TOP", if(J1987&lt;QUARTILE!$B$4, "BOTTOM", 0))</f>
        <v>TOP</v>
      </c>
      <c r="M1987" s="6">
        <f t="shared" si="1"/>
        <v>2</v>
      </c>
      <c r="N1987" s="6" t="str">
        <f t="shared" si="2"/>
        <v>Gen X</v>
      </c>
      <c r="O1987" s="6" t="str">
        <f t="shared" si="3"/>
        <v>Medium Income</v>
      </c>
    </row>
    <row r="1988" hidden="1">
      <c r="A1988" s="1">
        <v>101986.0</v>
      </c>
      <c r="B1988" s="1">
        <v>29.0</v>
      </c>
      <c r="C1988" s="1">
        <v>44000.0</v>
      </c>
      <c r="D1988" s="1" t="s">
        <v>27</v>
      </c>
      <c r="E1988" s="1">
        <v>31897.18</v>
      </c>
      <c r="F1988" s="1">
        <v>2.0</v>
      </c>
      <c r="G1988" s="1">
        <v>24.0</v>
      </c>
      <c r="H1988" s="1">
        <v>15.0</v>
      </c>
      <c r="I1988" s="1" t="s">
        <v>22</v>
      </c>
      <c r="J1988" s="1">
        <v>1.0</v>
      </c>
      <c r="K1988" s="1">
        <v>0.0</v>
      </c>
      <c r="L1988" s="6" t="str">
        <f>if(J1988&gt;QUARTILE!$B$3, "TOP", if(J1988&lt;QUARTILE!$B$4, "BOTTOM", 0))</f>
        <v>TOP</v>
      </c>
      <c r="M1988" s="6">
        <f t="shared" si="1"/>
        <v>2</v>
      </c>
      <c r="N1988" s="6" t="str">
        <f t="shared" si="2"/>
        <v>Millenial</v>
      </c>
      <c r="O1988" s="6" t="str">
        <f t="shared" si="3"/>
        <v>Low Income</v>
      </c>
    </row>
    <row r="1989" hidden="1">
      <c r="A1989" s="1">
        <v>101987.0</v>
      </c>
      <c r="B1989" s="1">
        <v>32.0</v>
      </c>
      <c r="C1989" s="1">
        <v>22000.0</v>
      </c>
      <c r="D1989" s="1" t="s">
        <v>25</v>
      </c>
      <c r="E1989" s="1">
        <v>1966.34</v>
      </c>
      <c r="F1989" s="1">
        <v>3.0</v>
      </c>
      <c r="G1989" s="1">
        <v>20.0</v>
      </c>
      <c r="H1989" s="1">
        <v>10.0</v>
      </c>
      <c r="I1989" s="1" t="s">
        <v>22</v>
      </c>
      <c r="J1989" s="1">
        <v>0.297</v>
      </c>
      <c r="K1989" s="1">
        <v>0.888</v>
      </c>
      <c r="L1989" s="6" t="str">
        <f>if(J1989&gt;QUARTILE!$B$3, "TOP", if(J1989&lt;QUARTILE!$B$4, "BOTTOM", 0))</f>
        <v>BOTTOM</v>
      </c>
      <c r="M1989" s="6">
        <f t="shared" si="1"/>
        <v>2</v>
      </c>
      <c r="N1989" s="6" t="str">
        <f t="shared" si="2"/>
        <v>Gen X</v>
      </c>
      <c r="O1989" s="6" t="str">
        <f t="shared" si="3"/>
        <v>Low Income</v>
      </c>
    </row>
    <row r="1990" hidden="1">
      <c r="A1990" s="1">
        <v>101988.0</v>
      </c>
      <c r="B1990" s="1">
        <v>76.0</v>
      </c>
      <c r="C1990" s="1">
        <v>35000.0</v>
      </c>
      <c r="D1990" s="1" t="s">
        <v>17</v>
      </c>
      <c r="E1990" s="1">
        <v>4025.52</v>
      </c>
      <c r="F1990" s="1">
        <v>1.0</v>
      </c>
      <c r="G1990" s="1">
        <v>21.0</v>
      </c>
      <c r="H1990" s="1">
        <v>5.0</v>
      </c>
      <c r="I1990" s="1" t="s">
        <v>22</v>
      </c>
      <c r="J1990" s="1">
        <v>0.695</v>
      </c>
      <c r="K1990" s="1">
        <v>0.092</v>
      </c>
      <c r="L1990" s="6">
        <f>if(J1990&gt;QUARTILE!$B$3, "TOP", if(J1990&lt;QUARTILE!$B$4, "BOTTOM", 0))</f>
        <v>0</v>
      </c>
      <c r="M1990" s="6">
        <f t="shared" si="1"/>
        <v>2</v>
      </c>
      <c r="N1990" s="6" t="str">
        <f t="shared" si="2"/>
        <v>Baby Boomer</v>
      </c>
      <c r="O1990" s="6" t="str">
        <f t="shared" si="3"/>
        <v>Low Income</v>
      </c>
    </row>
    <row r="1991" hidden="1">
      <c r="A1991" s="1">
        <v>101989.0</v>
      </c>
      <c r="B1991" s="1">
        <v>43.0</v>
      </c>
      <c r="C1991" s="1">
        <v>32000.0</v>
      </c>
      <c r="D1991" s="1" t="s">
        <v>23</v>
      </c>
      <c r="E1991" s="1">
        <v>72870.68</v>
      </c>
      <c r="F1991" s="1">
        <v>2.0</v>
      </c>
      <c r="G1991" s="1">
        <v>16.0</v>
      </c>
      <c r="H1991" s="1">
        <v>15.0</v>
      </c>
      <c r="I1991" s="1" t="s">
        <v>22</v>
      </c>
      <c r="J1991" s="1">
        <v>0.206</v>
      </c>
      <c r="K1991" s="1">
        <v>0.078</v>
      </c>
      <c r="L1991" s="6" t="str">
        <f>if(J1991&gt;QUARTILE!$B$3, "TOP", if(J1991&lt;QUARTILE!$B$4, "BOTTOM", 0))</f>
        <v>BOTTOM</v>
      </c>
      <c r="M1991" s="6">
        <f t="shared" si="1"/>
        <v>2</v>
      </c>
      <c r="N1991" s="6" t="str">
        <f t="shared" si="2"/>
        <v>Gen X</v>
      </c>
      <c r="O1991" s="6" t="str">
        <f t="shared" si="3"/>
        <v>Low Income</v>
      </c>
    </row>
    <row r="1992" hidden="1">
      <c r="A1992" s="1">
        <v>101990.0</v>
      </c>
      <c r="B1992" s="1">
        <v>58.0</v>
      </c>
      <c r="C1992" s="1">
        <v>19000.0</v>
      </c>
      <c r="D1992" s="1" t="s">
        <v>23</v>
      </c>
      <c r="E1992" s="1">
        <v>14101.05</v>
      </c>
      <c r="F1992" s="1">
        <v>2.0</v>
      </c>
      <c r="G1992" s="1">
        <v>24.0</v>
      </c>
      <c r="H1992" s="1">
        <v>13.0</v>
      </c>
      <c r="I1992" s="1" t="s">
        <v>18</v>
      </c>
      <c r="J1992" s="1">
        <v>0.853</v>
      </c>
      <c r="K1992" s="1">
        <v>0.963</v>
      </c>
      <c r="L1992" s="6" t="str">
        <f>if(J1992&gt;QUARTILE!$B$3, "TOP", if(J1992&lt;QUARTILE!$B$4, "BOTTOM", 0))</f>
        <v>TOP</v>
      </c>
      <c r="M1992" s="6">
        <f t="shared" si="1"/>
        <v>1</v>
      </c>
      <c r="N1992" s="6" t="str">
        <f t="shared" si="2"/>
        <v>Gen X</v>
      </c>
      <c r="O1992" s="6" t="str">
        <f t="shared" si="3"/>
        <v>Low Income</v>
      </c>
    </row>
    <row r="1993" hidden="1">
      <c r="A1993" s="1">
        <v>101991.0</v>
      </c>
      <c r="B1993" s="1">
        <v>62.0</v>
      </c>
      <c r="C1993" s="1">
        <v>37000.0</v>
      </c>
      <c r="D1993" s="1" t="s">
        <v>27</v>
      </c>
      <c r="E1993" s="1">
        <v>906.43</v>
      </c>
      <c r="F1993" s="1">
        <v>2.0</v>
      </c>
      <c r="G1993" s="1">
        <v>11.0</v>
      </c>
      <c r="H1993" s="1">
        <v>6.0</v>
      </c>
      <c r="I1993" s="1" t="s">
        <v>22</v>
      </c>
      <c r="J1993" s="1">
        <v>0.524</v>
      </c>
      <c r="K1993" s="1">
        <v>0.5</v>
      </c>
      <c r="L1993" s="6">
        <f>if(J1993&gt;QUARTILE!$B$3, "TOP", if(J1993&lt;QUARTILE!$B$4, "BOTTOM", 0))</f>
        <v>0</v>
      </c>
      <c r="M1993" s="6">
        <f t="shared" si="1"/>
        <v>2</v>
      </c>
      <c r="N1993" s="6" t="str">
        <f t="shared" si="2"/>
        <v>Baby Boomer</v>
      </c>
      <c r="O1993" s="6" t="str">
        <f t="shared" si="3"/>
        <v>Low Income</v>
      </c>
    </row>
    <row r="1994" hidden="1">
      <c r="A1994" s="1">
        <v>101992.0</v>
      </c>
      <c r="B1994" s="1">
        <v>43.0</v>
      </c>
      <c r="C1994" s="1">
        <v>40000.0</v>
      </c>
      <c r="D1994" s="1" t="s">
        <v>17</v>
      </c>
      <c r="E1994" s="1">
        <v>970.8</v>
      </c>
      <c r="F1994" s="1">
        <v>5.0</v>
      </c>
      <c r="G1994" s="1">
        <v>22.0</v>
      </c>
      <c r="H1994" s="1">
        <v>13.0</v>
      </c>
      <c r="I1994" s="1" t="s">
        <v>18</v>
      </c>
      <c r="J1994" s="1">
        <v>0.996</v>
      </c>
      <c r="K1994" s="1">
        <v>0.824</v>
      </c>
      <c r="L1994" s="6" t="str">
        <f>if(J1994&gt;QUARTILE!$B$3, "TOP", if(J1994&lt;QUARTILE!$B$4, "BOTTOM", 0))</f>
        <v>TOP</v>
      </c>
      <c r="M1994" s="6">
        <f t="shared" si="1"/>
        <v>1</v>
      </c>
      <c r="N1994" s="6" t="str">
        <f t="shared" si="2"/>
        <v>Gen X</v>
      </c>
      <c r="O1994" s="6" t="str">
        <f t="shared" si="3"/>
        <v>Low Income</v>
      </c>
    </row>
    <row r="1995" hidden="1">
      <c r="A1995" s="1">
        <v>101993.0</v>
      </c>
      <c r="B1995" s="1">
        <v>64.0</v>
      </c>
      <c r="C1995" s="1">
        <v>12000.0</v>
      </c>
      <c r="D1995" s="1" t="s">
        <v>25</v>
      </c>
      <c r="E1995" s="1">
        <v>47554.94</v>
      </c>
      <c r="F1995" s="1">
        <v>4.0</v>
      </c>
      <c r="G1995" s="1">
        <v>20.0</v>
      </c>
      <c r="H1995" s="1">
        <v>5.0</v>
      </c>
      <c r="I1995" s="1" t="s">
        <v>18</v>
      </c>
      <c r="J1995" s="1">
        <v>0.39</v>
      </c>
      <c r="K1995" s="1">
        <v>0.747</v>
      </c>
      <c r="L1995" s="6">
        <f>if(J1995&gt;QUARTILE!$B$3, "TOP", if(J1995&lt;QUARTILE!$B$4, "BOTTOM", 0))</f>
        <v>0</v>
      </c>
      <c r="M1995" s="6">
        <f t="shared" si="1"/>
        <v>1</v>
      </c>
      <c r="N1995" s="6" t="str">
        <f t="shared" si="2"/>
        <v>Baby Boomer</v>
      </c>
      <c r="O1995" s="6" t="str">
        <f t="shared" si="3"/>
        <v>Low Income</v>
      </c>
    </row>
    <row r="1996" hidden="1">
      <c r="A1996" s="1">
        <v>101994.0</v>
      </c>
      <c r="B1996" s="1">
        <v>49.0</v>
      </c>
      <c r="C1996" s="1">
        <v>24000.0</v>
      </c>
      <c r="D1996" s="1" t="s">
        <v>27</v>
      </c>
      <c r="E1996" s="1">
        <v>41328.94</v>
      </c>
      <c r="F1996" s="1">
        <v>1.0</v>
      </c>
      <c r="G1996" s="1">
        <v>28.0</v>
      </c>
      <c r="H1996" s="1">
        <v>6.0</v>
      </c>
      <c r="I1996" s="1" t="s">
        <v>18</v>
      </c>
      <c r="J1996" s="1">
        <v>0.885</v>
      </c>
      <c r="K1996" s="1">
        <v>0.889</v>
      </c>
      <c r="L1996" s="6" t="str">
        <f>if(J1996&gt;QUARTILE!$B$3, "TOP", if(J1996&lt;QUARTILE!$B$4, "BOTTOM", 0))</f>
        <v>TOP</v>
      </c>
      <c r="M1996" s="6">
        <f t="shared" si="1"/>
        <v>1</v>
      </c>
      <c r="N1996" s="6" t="str">
        <f t="shared" si="2"/>
        <v>Gen X</v>
      </c>
      <c r="O1996" s="6" t="str">
        <f t="shared" si="3"/>
        <v>Low Income</v>
      </c>
    </row>
    <row r="1997" hidden="1">
      <c r="A1997" s="1">
        <v>101995.0</v>
      </c>
      <c r="B1997" s="1">
        <v>27.0</v>
      </c>
      <c r="C1997" s="1">
        <v>24000.0</v>
      </c>
      <c r="D1997" s="1" t="s">
        <v>31</v>
      </c>
      <c r="E1997" s="1">
        <v>12264.52</v>
      </c>
      <c r="F1997" s="1">
        <v>5.0</v>
      </c>
      <c r="G1997" s="1">
        <v>25.0</v>
      </c>
      <c r="H1997" s="1">
        <v>19.0</v>
      </c>
      <c r="I1997" s="1" t="s">
        <v>18</v>
      </c>
      <c r="J1997" s="1">
        <v>0.171</v>
      </c>
      <c r="K1997" s="1">
        <v>0.0</v>
      </c>
      <c r="L1997" s="6" t="str">
        <f>if(J1997&gt;QUARTILE!$B$3, "TOP", if(J1997&lt;QUARTILE!$B$4, "BOTTOM", 0))</f>
        <v>BOTTOM</v>
      </c>
      <c r="M1997" s="6">
        <f t="shared" si="1"/>
        <v>1</v>
      </c>
      <c r="N1997" s="6" t="str">
        <f t="shared" si="2"/>
        <v>Millenial</v>
      </c>
      <c r="O1997" s="6" t="str">
        <f t="shared" si="3"/>
        <v>Low Income</v>
      </c>
    </row>
    <row r="1998" hidden="1">
      <c r="A1998" s="1">
        <v>101996.0</v>
      </c>
      <c r="B1998" s="1">
        <v>33.0</v>
      </c>
      <c r="C1998" s="1">
        <v>37000.0</v>
      </c>
      <c r="D1998" s="1" t="s">
        <v>31</v>
      </c>
      <c r="E1998" s="1">
        <v>3563.93</v>
      </c>
      <c r="F1998" s="1">
        <v>1.0</v>
      </c>
      <c r="G1998" s="1">
        <v>14.0</v>
      </c>
      <c r="H1998" s="1">
        <v>14.0</v>
      </c>
      <c r="I1998" s="1" t="s">
        <v>18</v>
      </c>
      <c r="J1998" s="1">
        <v>0.287</v>
      </c>
      <c r="K1998" s="1">
        <v>0.053</v>
      </c>
      <c r="L1998" s="6" t="str">
        <f>if(J1998&gt;QUARTILE!$B$3, "TOP", if(J1998&lt;QUARTILE!$B$4, "BOTTOM", 0))</f>
        <v>BOTTOM</v>
      </c>
      <c r="M1998" s="6">
        <f t="shared" si="1"/>
        <v>1</v>
      </c>
      <c r="N1998" s="6" t="str">
        <f t="shared" si="2"/>
        <v>Gen X</v>
      </c>
      <c r="O1998" s="6" t="str">
        <f t="shared" si="3"/>
        <v>Low Income</v>
      </c>
    </row>
    <row r="1999" hidden="1">
      <c r="A1999" s="1">
        <v>101997.0</v>
      </c>
      <c r="B1999" s="1">
        <v>24.0</v>
      </c>
      <c r="C1999" s="1">
        <v>17000.0</v>
      </c>
      <c r="D1999" s="1" t="s">
        <v>27</v>
      </c>
      <c r="E1999" s="1">
        <v>35472.65</v>
      </c>
      <c r="F1999" s="1">
        <v>5.0</v>
      </c>
      <c r="G1999" s="1">
        <v>20.0</v>
      </c>
      <c r="H1999" s="1">
        <v>20.0</v>
      </c>
      <c r="I1999" s="1" t="s">
        <v>22</v>
      </c>
      <c r="J1999" s="1">
        <v>0.396</v>
      </c>
      <c r="K1999" s="1">
        <v>0.041</v>
      </c>
      <c r="L1999" s="6">
        <f>if(J1999&gt;QUARTILE!$B$3, "TOP", if(J1999&lt;QUARTILE!$B$4, "BOTTOM", 0))</f>
        <v>0</v>
      </c>
      <c r="M1999" s="6">
        <f t="shared" si="1"/>
        <v>2</v>
      </c>
      <c r="N1999" s="6" t="str">
        <f t="shared" si="2"/>
        <v>Millenial</v>
      </c>
      <c r="O1999" s="6" t="str">
        <f t="shared" si="3"/>
        <v>Low Income</v>
      </c>
    </row>
    <row r="2000" hidden="1">
      <c r="A2000" s="1">
        <v>101998.0</v>
      </c>
      <c r="B2000" s="1">
        <v>34.0</v>
      </c>
      <c r="C2000" s="1">
        <v>15000.0</v>
      </c>
      <c r="D2000" s="1" t="s">
        <v>27</v>
      </c>
      <c r="E2000" s="1">
        <v>7849.01</v>
      </c>
      <c r="F2000" s="1">
        <v>4.0</v>
      </c>
      <c r="G2000" s="1">
        <v>22.0</v>
      </c>
      <c r="H2000" s="1">
        <v>16.0</v>
      </c>
      <c r="I2000" s="1" t="s">
        <v>18</v>
      </c>
      <c r="J2000" s="1">
        <v>0.578</v>
      </c>
      <c r="K2000" s="1">
        <v>0.606</v>
      </c>
      <c r="L2000" s="6">
        <f>if(J2000&gt;QUARTILE!$B$3, "TOP", if(J2000&lt;QUARTILE!$B$4, "BOTTOM", 0))</f>
        <v>0</v>
      </c>
      <c r="M2000" s="6">
        <f t="shared" si="1"/>
        <v>1</v>
      </c>
      <c r="N2000" s="6" t="str">
        <f t="shared" si="2"/>
        <v>Gen X</v>
      </c>
      <c r="O2000" s="6" t="str">
        <f t="shared" si="3"/>
        <v>Low Income</v>
      </c>
    </row>
    <row r="2001" hidden="1">
      <c r="A2001" s="1">
        <v>101999.0</v>
      </c>
      <c r="B2001" s="1">
        <v>40.0</v>
      </c>
      <c r="C2001" s="1">
        <v>24000.0</v>
      </c>
      <c r="D2001" s="1" t="s">
        <v>23</v>
      </c>
      <c r="E2001" s="1">
        <v>10862.1</v>
      </c>
      <c r="F2001" s="1">
        <v>2.0</v>
      </c>
      <c r="G2001" s="1">
        <v>28.0</v>
      </c>
      <c r="H2001" s="1">
        <v>9.0</v>
      </c>
      <c r="I2001" s="1" t="s">
        <v>22</v>
      </c>
      <c r="J2001" s="1">
        <v>0.415</v>
      </c>
      <c r="K2001" s="1">
        <v>0.262</v>
      </c>
      <c r="L2001" s="6">
        <f>if(J2001&gt;QUARTILE!$B$3, "TOP", if(J2001&lt;QUARTILE!$B$4, "BOTTOM", 0))</f>
        <v>0</v>
      </c>
      <c r="M2001" s="6">
        <f t="shared" si="1"/>
        <v>2</v>
      </c>
      <c r="N2001" s="6" t="str">
        <f t="shared" si="2"/>
        <v>Gen X</v>
      </c>
      <c r="O2001" s="6" t="str">
        <f t="shared" si="3"/>
        <v>Low Income</v>
      </c>
    </row>
    <row r="2002" hidden="1">
      <c r="A2002" s="1">
        <v>102000.0</v>
      </c>
      <c r="B2002" s="1">
        <v>43.0</v>
      </c>
      <c r="C2002" s="1">
        <v>45000.0</v>
      </c>
      <c r="D2002" s="1" t="s">
        <v>17</v>
      </c>
      <c r="E2002" s="1">
        <v>22944.06</v>
      </c>
      <c r="F2002" s="1">
        <v>1.0</v>
      </c>
      <c r="G2002" s="1">
        <v>24.0</v>
      </c>
      <c r="H2002" s="1">
        <v>16.0</v>
      </c>
      <c r="I2002" s="1" t="s">
        <v>22</v>
      </c>
      <c r="J2002" s="1">
        <v>0.439</v>
      </c>
      <c r="K2002" s="1">
        <v>0.496</v>
      </c>
      <c r="L2002" s="6">
        <f>if(J2002&gt;QUARTILE!$B$3, "TOP", if(J2002&lt;QUARTILE!$B$4, "BOTTOM", 0))</f>
        <v>0</v>
      </c>
      <c r="M2002" s="6">
        <f t="shared" si="1"/>
        <v>2</v>
      </c>
      <c r="N2002" s="6" t="str">
        <f t="shared" si="2"/>
        <v>Gen X</v>
      </c>
      <c r="O2002" s="6" t="str">
        <f t="shared" si="3"/>
        <v>Medium Income</v>
      </c>
    </row>
    <row r="2003" hidden="1">
      <c r="A2003" s="1">
        <v>102001.0</v>
      </c>
      <c r="B2003" s="1">
        <v>38.0</v>
      </c>
      <c r="C2003" s="1">
        <v>11000.0</v>
      </c>
      <c r="D2003" s="1" t="s">
        <v>25</v>
      </c>
      <c r="E2003" s="1">
        <v>8720.5</v>
      </c>
      <c r="F2003" s="1">
        <v>2.0</v>
      </c>
      <c r="G2003" s="1">
        <v>20.0</v>
      </c>
      <c r="H2003" s="1">
        <v>7.0</v>
      </c>
      <c r="I2003" s="1" t="s">
        <v>22</v>
      </c>
      <c r="J2003" s="1">
        <v>0.572</v>
      </c>
      <c r="K2003" s="1">
        <v>0.786</v>
      </c>
      <c r="L2003" s="6">
        <f>if(J2003&gt;QUARTILE!$B$3, "TOP", if(J2003&lt;QUARTILE!$B$4, "BOTTOM", 0))</f>
        <v>0</v>
      </c>
      <c r="M2003" s="6">
        <f t="shared" si="1"/>
        <v>2</v>
      </c>
      <c r="N2003" s="6" t="str">
        <f t="shared" si="2"/>
        <v>Gen X</v>
      </c>
      <c r="O2003" s="6" t="str">
        <f t="shared" si="3"/>
        <v>Low Income</v>
      </c>
    </row>
    <row r="2004" hidden="1">
      <c r="A2004" s="1">
        <v>102002.0</v>
      </c>
      <c r="B2004" s="1">
        <v>39.0</v>
      </c>
      <c r="C2004" s="1">
        <v>12000.0</v>
      </c>
      <c r="D2004" s="1" t="s">
        <v>30</v>
      </c>
      <c r="E2004" s="1">
        <v>19813.28</v>
      </c>
      <c r="F2004" s="1">
        <v>4.0</v>
      </c>
      <c r="G2004" s="1">
        <v>20.0</v>
      </c>
      <c r="H2004" s="1">
        <v>11.0</v>
      </c>
      <c r="I2004" s="1" t="s">
        <v>22</v>
      </c>
      <c r="J2004" s="1">
        <v>0.056</v>
      </c>
      <c r="K2004" s="1">
        <v>0.136</v>
      </c>
      <c r="L2004" s="6" t="str">
        <f>if(J2004&gt;QUARTILE!$B$3, "TOP", if(J2004&lt;QUARTILE!$B$4, "BOTTOM", 0))</f>
        <v>BOTTOM</v>
      </c>
      <c r="M2004" s="6">
        <f t="shared" si="1"/>
        <v>2</v>
      </c>
      <c r="N2004" s="6" t="str">
        <f t="shared" si="2"/>
        <v>Gen X</v>
      </c>
      <c r="O2004" s="6" t="str">
        <f t="shared" si="3"/>
        <v>Low Income</v>
      </c>
    </row>
    <row r="2005" hidden="1">
      <c r="A2005" s="1">
        <v>102003.0</v>
      </c>
      <c r="B2005" s="1">
        <v>75.0</v>
      </c>
      <c r="C2005" s="1">
        <v>16000.0</v>
      </c>
      <c r="D2005" s="1" t="s">
        <v>23</v>
      </c>
      <c r="E2005" s="1">
        <v>43305.69</v>
      </c>
      <c r="F2005" s="1">
        <v>1.0</v>
      </c>
      <c r="G2005" s="1">
        <v>23.0</v>
      </c>
      <c r="H2005" s="1">
        <v>8.0</v>
      </c>
      <c r="I2005" s="1" t="s">
        <v>18</v>
      </c>
      <c r="J2005" s="1">
        <v>0.815</v>
      </c>
      <c r="K2005" s="1">
        <v>0.186</v>
      </c>
      <c r="L2005" s="6">
        <f>if(J2005&gt;QUARTILE!$B$3, "TOP", if(J2005&lt;QUARTILE!$B$4, "BOTTOM", 0))</f>
        <v>0</v>
      </c>
      <c r="M2005" s="6">
        <f t="shared" si="1"/>
        <v>1</v>
      </c>
      <c r="N2005" s="6" t="str">
        <f t="shared" si="2"/>
        <v>Baby Boomer</v>
      </c>
      <c r="O2005" s="6" t="str">
        <f t="shared" si="3"/>
        <v>Low Income</v>
      </c>
    </row>
    <row r="2006" hidden="1">
      <c r="A2006" s="1">
        <v>102004.0</v>
      </c>
      <c r="B2006" s="1">
        <v>24.0</v>
      </c>
      <c r="C2006" s="1">
        <v>18000.0</v>
      </c>
      <c r="D2006" s="1" t="s">
        <v>25</v>
      </c>
      <c r="E2006" s="1">
        <v>31927.8</v>
      </c>
      <c r="F2006" s="1">
        <v>3.0</v>
      </c>
      <c r="G2006" s="1">
        <v>22.0</v>
      </c>
      <c r="H2006" s="1">
        <v>13.0</v>
      </c>
      <c r="I2006" s="1" t="s">
        <v>18</v>
      </c>
      <c r="J2006" s="1">
        <v>0.799</v>
      </c>
      <c r="K2006" s="1">
        <v>0.628</v>
      </c>
      <c r="L2006" s="6">
        <f>if(J2006&gt;QUARTILE!$B$3, "TOP", if(J2006&lt;QUARTILE!$B$4, "BOTTOM", 0))</f>
        <v>0</v>
      </c>
      <c r="M2006" s="6">
        <f t="shared" si="1"/>
        <v>1</v>
      </c>
      <c r="N2006" s="6" t="str">
        <f t="shared" si="2"/>
        <v>Millenial</v>
      </c>
      <c r="O2006" s="6" t="str">
        <f t="shared" si="3"/>
        <v>Low Income</v>
      </c>
    </row>
    <row r="2007" hidden="1">
      <c r="A2007" s="1">
        <v>102005.0</v>
      </c>
      <c r="B2007" s="1">
        <v>31.0</v>
      </c>
      <c r="C2007" s="1">
        <v>8000.0</v>
      </c>
      <c r="D2007" s="1" t="s">
        <v>25</v>
      </c>
      <c r="E2007" s="1">
        <v>9612.75</v>
      </c>
      <c r="F2007" s="1">
        <v>3.0</v>
      </c>
      <c r="G2007" s="1">
        <v>27.0</v>
      </c>
      <c r="H2007" s="1">
        <v>5.0</v>
      </c>
      <c r="I2007" s="1" t="s">
        <v>22</v>
      </c>
      <c r="J2007" s="1">
        <v>1.0</v>
      </c>
      <c r="K2007" s="1">
        <v>0.008</v>
      </c>
      <c r="L2007" s="6" t="str">
        <f>if(J2007&gt;QUARTILE!$B$3, "TOP", if(J2007&lt;QUARTILE!$B$4, "BOTTOM", 0))</f>
        <v>TOP</v>
      </c>
      <c r="M2007" s="6">
        <f t="shared" si="1"/>
        <v>2</v>
      </c>
      <c r="N2007" s="6" t="str">
        <f t="shared" si="2"/>
        <v>Gen X</v>
      </c>
      <c r="O2007" s="6" t="str">
        <f t="shared" si="3"/>
        <v>Low Income</v>
      </c>
    </row>
    <row r="2008" hidden="1">
      <c r="A2008" s="1">
        <v>102006.0</v>
      </c>
      <c r="B2008" s="1">
        <v>32.0</v>
      </c>
      <c r="C2008" s="1">
        <v>54000.0</v>
      </c>
      <c r="D2008" s="1" t="s">
        <v>25</v>
      </c>
      <c r="E2008" s="1">
        <v>6791.77</v>
      </c>
      <c r="F2008" s="1">
        <v>3.0</v>
      </c>
      <c r="G2008" s="1">
        <v>22.0</v>
      </c>
      <c r="H2008" s="1">
        <v>10.0</v>
      </c>
      <c r="I2008" s="1" t="s">
        <v>22</v>
      </c>
      <c r="J2008" s="1">
        <v>0.283</v>
      </c>
      <c r="K2008" s="1">
        <v>0.757</v>
      </c>
      <c r="L2008" s="6" t="str">
        <f>if(J2008&gt;QUARTILE!$B$3, "TOP", if(J2008&lt;QUARTILE!$B$4, "BOTTOM", 0))</f>
        <v>BOTTOM</v>
      </c>
      <c r="M2008" s="6">
        <f t="shared" si="1"/>
        <v>2</v>
      </c>
      <c r="N2008" s="6" t="str">
        <f t="shared" si="2"/>
        <v>Gen X</v>
      </c>
      <c r="O2008" s="6" t="str">
        <f t="shared" si="3"/>
        <v>Medium Income</v>
      </c>
    </row>
    <row r="2009" hidden="1">
      <c r="A2009" s="1">
        <v>102007.0</v>
      </c>
      <c r="B2009" s="1">
        <v>70.0</v>
      </c>
      <c r="C2009" s="1">
        <v>20000.0</v>
      </c>
      <c r="D2009" s="1" t="s">
        <v>23</v>
      </c>
      <c r="E2009" s="1">
        <v>6723.74</v>
      </c>
      <c r="F2009" s="1">
        <v>4.0</v>
      </c>
      <c r="G2009" s="1">
        <v>19.0</v>
      </c>
      <c r="H2009" s="1">
        <v>3.0</v>
      </c>
      <c r="I2009" s="1" t="s">
        <v>22</v>
      </c>
      <c r="J2009" s="1">
        <v>0.081</v>
      </c>
      <c r="K2009" s="1">
        <v>0.626</v>
      </c>
      <c r="L2009" s="6" t="str">
        <f>if(J2009&gt;QUARTILE!$B$3, "TOP", if(J2009&lt;QUARTILE!$B$4, "BOTTOM", 0))</f>
        <v>BOTTOM</v>
      </c>
      <c r="M2009" s="6">
        <f t="shared" si="1"/>
        <v>2</v>
      </c>
      <c r="N2009" s="6" t="str">
        <f t="shared" si="2"/>
        <v>Baby Boomer</v>
      </c>
      <c r="O2009" s="6" t="str">
        <f t="shared" si="3"/>
        <v>Low Income</v>
      </c>
    </row>
    <row r="2010" hidden="1">
      <c r="A2010" s="1">
        <v>102008.0</v>
      </c>
      <c r="B2010" s="1">
        <v>24.0</v>
      </c>
      <c r="C2010" s="1">
        <v>19000.0</v>
      </c>
      <c r="D2010" s="1" t="s">
        <v>27</v>
      </c>
      <c r="E2010" s="1">
        <v>8572.36</v>
      </c>
      <c r="F2010" s="1">
        <v>3.0</v>
      </c>
      <c r="G2010" s="1">
        <v>22.0</v>
      </c>
      <c r="H2010" s="1">
        <v>18.0</v>
      </c>
      <c r="I2010" s="1" t="s">
        <v>18</v>
      </c>
      <c r="J2010" s="1">
        <v>0.133</v>
      </c>
      <c r="K2010" s="1">
        <v>0.13</v>
      </c>
      <c r="L2010" s="6" t="str">
        <f>if(J2010&gt;QUARTILE!$B$3, "TOP", if(J2010&lt;QUARTILE!$B$4, "BOTTOM", 0))</f>
        <v>BOTTOM</v>
      </c>
      <c r="M2010" s="6">
        <f t="shared" si="1"/>
        <v>1</v>
      </c>
      <c r="N2010" s="6" t="str">
        <f t="shared" si="2"/>
        <v>Millenial</v>
      </c>
      <c r="O2010" s="6" t="str">
        <f t="shared" si="3"/>
        <v>Low Income</v>
      </c>
    </row>
    <row r="2011" hidden="1">
      <c r="A2011" s="1">
        <v>102009.0</v>
      </c>
      <c r="B2011" s="1">
        <v>26.0</v>
      </c>
      <c r="C2011" s="1">
        <v>58000.0</v>
      </c>
      <c r="D2011" s="1" t="s">
        <v>27</v>
      </c>
      <c r="E2011" s="1">
        <v>13605.29</v>
      </c>
      <c r="F2011" s="1">
        <v>1.0</v>
      </c>
      <c r="G2011" s="1">
        <v>19.0</v>
      </c>
      <c r="H2011" s="1">
        <v>18.0</v>
      </c>
      <c r="I2011" s="1" t="s">
        <v>22</v>
      </c>
      <c r="J2011" s="1">
        <v>0.522</v>
      </c>
      <c r="K2011" s="1">
        <v>0.244</v>
      </c>
      <c r="L2011" s="6">
        <f>if(J2011&gt;QUARTILE!$B$3, "TOP", if(J2011&lt;QUARTILE!$B$4, "BOTTOM", 0))</f>
        <v>0</v>
      </c>
      <c r="M2011" s="6">
        <f t="shared" si="1"/>
        <v>2</v>
      </c>
      <c r="N2011" s="6" t="str">
        <f t="shared" si="2"/>
        <v>Millenial</v>
      </c>
      <c r="O2011" s="6" t="str">
        <f t="shared" si="3"/>
        <v>Medium Income</v>
      </c>
    </row>
    <row r="2012" hidden="1">
      <c r="A2012" s="1">
        <v>102010.0</v>
      </c>
      <c r="B2012" s="1">
        <v>68.0</v>
      </c>
      <c r="C2012" s="1">
        <v>34000.0</v>
      </c>
      <c r="D2012" s="1" t="s">
        <v>27</v>
      </c>
      <c r="E2012" s="1">
        <v>10777.56</v>
      </c>
      <c r="F2012" s="1">
        <v>3.0</v>
      </c>
      <c r="G2012" s="1">
        <v>16.0</v>
      </c>
      <c r="H2012" s="1">
        <v>4.0</v>
      </c>
      <c r="I2012" s="1" t="s">
        <v>22</v>
      </c>
      <c r="J2012" s="1">
        <v>0.214</v>
      </c>
      <c r="K2012" s="1">
        <v>0.015</v>
      </c>
      <c r="L2012" s="6" t="str">
        <f>if(J2012&gt;QUARTILE!$B$3, "TOP", if(J2012&lt;QUARTILE!$B$4, "BOTTOM", 0))</f>
        <v>BOTTOM</v>
      </c>
      <c r="M2012" s="6">
        <f t="shared" si="1"/>
        <v>2</v>
      </c>
      <c r="N2012" s="6" t="str">
        <f t="shared" si="2"/>
        <v>Baby Boomer</v>
      </c>
      <c r="O2012" s="6" t="str">
        <f t="shared" si="3"/>
        <v>Low Income</v>
      </c>
    </row>
    <row r="2013" hidden="1">
      <c r="A2013" s="1">
        <v>102011.0</v>
      </c>
      <c r="B2013" s="1">
        <v>65.0</v>
      </c>
      <c r="C2013" s="1">
        <v>16000.0</v>
      </c>
      <c r="D2013" s="1" t="s">
        <v>23</v>
      </c>
      <c r="E2013" s="1">
        <v>2854.42</v>
      </c>
      <c r="F2013" s="1">
        <v>1.0</v>
      </c>
      <c r="G2013" s="1">
        <v>16.0</v>
      </c>
      <c r="H2013" s="1">
        <v>4.0</v>
      </c>
      <c r="I2013" s="1" t="s">
        <v>22</v>
      </c>
      <c r="J2013" s="1">
        <v>0.266</v>
      </c>
      <c r="K2013" s="1">
        <v>0.581</v>
      </c>
      <c r="L2013" s="6" t="str">
        <f>if(J2013&gt;QUARTILE!$B$3, "TOP", if(J2013&lt;QUARTILE!$B$4, "BOTTOM", 0))</f>
        <v>BOTTOM</v>
      </c>
      <c r="M2013" s="6">
        <f t="shared" si="1"/>
        <v>2</v>
      </c>
      <c r="N2013" s="6" t="str">
        <f t="shared" si="2"/>
        <v>Baby Boomer</v>
      </c>
      <c r="O2013" s="6" t="str">
        <f t="shared" si="3"/>
        <v>Low Income</v>
      </c>
    </row>
    <row r="2014" hidden="1">
      <c r="A2014" s="1">
        <v>102012.0</v>
      </c>
      <c r="B2014" s="1">
        <v>25.0</v>
      </c>
      <c r="C2014" s="1">
        <v>24000.0</v>
      </c>
      <c r="D2014" s="1" t="s">
        <v>27</v>
      </c>
      <c r="E2014" s="1">
        <v>3569.52</v>
      </c>
      <c r="F2014" s="1">
        <v>4.0</v>
      </c>
      <c r="G2014" s="1">
        <v>23.0</v>
      </c>
      <c r="H2014" s="1">
        <v>10.0</v>
      </c>
      <c r="I2014" s="1" t="s">
        <v>22</v>
      </c>
      <c r="J2014" s="1">
        <v>0.869</v>
      </c>
      <c r="K2014" s="1">
        <v>0.347</v>
      </c>
      <c r="L2014" s="6" t="str">
        <f>if(J2014&gt;QUARTILE!$B$3, "TOP", if(J2014&lt;QUARTILE!$B$4, "BOTTOM", 0))</f>
        <v>TOP</v>
      </c>
      <c r="M2014" s="6">
        <f t="shared" si="1"/>
        <v>2</v>
      </c>
      <c r="N2014" s="6" t="str">
        <f t="shared" si="2"/>
        <v>Millenial</v>
      </c>
      <c r="O2014" s="6" t="str">
        <f t="shared" si="3"/>
        <v>Low Income</v>
      </c>
    </row>
    <row r="2015" hidden="1">
      <c r="A2015" s="1">
        <v>102013.0</v>
      </c>
      <c r="B2015" s="1">
        <v>67.0</v>
      </c>
      <c r="C2015" s="1">
        <v>21000.0</v>
      </c>
      <c r="D2015" s="1" t="s">
        <v>23</v>
      </c>
      <c r="E2015" s="1">
        <v>8399.28</v>
      </c>
      <c r="F2015" s="1">
        <v>2.0</v>
      </c>
      <c r="G2015" s="1">
        <v>27.0</v>
      </c>
      <c r="H2015" s="1">
        <v>2.0</v>
      </c>
      <c r="I2015" s="1" t="s">
        <v>22</v>
      </c>
      <c r="J2015" s="1">
        <v>0.374</v>
      </c>
      <c r="K2015" s="1">
        <v>0.423</v>
      </c>
      <c r="L2015" s="6">
        <f>if(J2015&gt;QUARTILE!$B$3, "TOP", if(J2015&lt;QUARTILE!$B$4, "BOTTOM", 0))</f>
        <v>0</v>
      </c>
      <c r="M2015" s="6">
        <f t="shared" si="1"/>
        <v>2</v>
      </c>
      <c r="N2015" s="6" t="str">
        <f t="shared" si="2"/>
        <v>Baby Boomer</v>
      </c>
      <c r="O2015" s="6" t="str">
        <f t="shared" si="3"/>
        <v>Low Income</v>
      </c>
    </row>
    <row r="2016" hidden="1">
      <c r="A2016" s="1">
        <v>102014.0</v>
      </c>
      <c r="B2016" s="1">
        <v>76.0</v>
      </c>
      <c r="C2016" s="1">
        <v>53000.0</v>
      </c>
      <c r="D2016" s="1" t="s">
        <v>23</v>
      </c>
      <c r="E2016" s="1">
        <v>16513.65</v>
      </c>
      <c r="F2016" s="1">
        <v>5.0</v>
      </c>
      <c r="G2016" s="1">
        <v>25.0</v>
      </c>
      <c r="H2016" s="1">
        <v>4.0</v>
      </c>
      <c r="I2016" s="1" t="s">
        <v>22</v>
      </c>
      <c r="J2016" s="1">
        <v>0.567</v>
      </c>
      <c r="K2016" s="1">
        <v>0.053</v>
      </c>
      <c r="L2016" s="6">
        <f>if(J2016&gt;QUARTILE!$B$3, "TOP", if(J2016&lt;QUARTILE!$B$4, "BOTTOM", 0))</f>
        <v>0</v>
      </c>
      <c r="M2016" s="6">
        <f t="shared" si="1"/>
        <v>2</v>
      </c>
      <c r="N2016" s="6" t="str">
        <f t="shared" si="2"/>
        <v>Baby Boomer</v>
      </c>
      <c r="O2016" s="6" t="str">
        <f t="shared" si="3"/>
        <v>Medium Income</v>
      </c>
    </row>
    <row r="2017" hidden="1">
      <c r="A2017" s="1">
        <v>102015.0</v>
      </c>
      <c r="B2017" s="1">
        <v>40.0</v>
      </c>
      <c r="C2017" s="1">
        <v>20000.0</v>
      </c>
      <c r="D2017" s="1" t="s">
        <v>27</v>
      </c>
      <c r="E2017" s="1">
        <v>17962.34</v>
      </c>
      <c r="F2017" s="1">
        <v>3.0</v>
      </c>
      <c r="G2017" s="1">
        <v>25.0</v>
      </c>
      <c r="H2017" s="1">
        <v>8.0</v>
      </c>
      <c r="I2017" s="1" t="s">
        <v>22</v>
      </c>
      <c r="J2017" s="1">
        <v>0.684</v>
      </c>
      <c r="K2017" s="1">
        <v>0.352</v>
      </c>
      <c r="L2017" s="6">
        <f>if(J2017&gt;QUARTILE!$B$3, "TOP", if(J2017&lt;QUARTILE!$B$4, "BOTTOM", 0))</f>
        <v>0</v>
      </c>
      <c r="M2017" s="6">
        <f t="shared" si="1"/>
        <v>2</v>
      </c>
      <c r="N2017" s="6" t="str">
        <f t="shared" si="2"/>
        <v>Gen X</v>
      </c>
      <c r="O2017" s="6" t="str">
        <f t="shared" si="3"/>
        <v>Low Income</v>
      </c>
    </row>
    <row r="2018" hidden="1">
      <c r="A2018" s="1">
        <v>102016.0</v>
      </c>
      <c r="B2018" s="1">
        <v>46.0</v>
      </c>
      <c r="C2018" s="1">
        <v>9000.0</v>
      </c>
      <c r="D2018" s="1" t="s">
        <v>17</v>
      </c>
      <c r="E2018" s="1">
        <v>13318.7</v>
      </c>
      <c r="F2018" s="1">
        <v>5.0</v>
      </c>
      <c r="G2018" s="1">
        <v>29.0</v>
      </c>
      <c r="H2018" s="1">
        <v>8.0</v>
      </c>
      <c r="I2018" s="1" t="s">
        <v>22</v>
      </c>
      <c r="J2018" s="1">
        <v>0.34</v>
      </c>
      <c r="K2018" s="1">
        <v>0.869</v>
      </c>
      <c r="L2018" s="6">
        <f>if(J2018&gt;QUARTILE!$B$3, "TOP", if(J2018&lt;QUARTILE!$B$4, "BOTTOM", 0))</f>
        <v>0</v>
      </c>
      <c r="M2018" s="6">
        <f t="shared" si="1"/>
        <v>2</v>
      </c>
      <c r="N2018" s="6" t="str">
        <f t="shared" si="2"/>
        <v>Gen X</v>
      </c>
      <c r="O2018" s="6" t="str">
        <f t="shared" si="3"/>
        <v>Low Income</v>
      </c>
    </row>
    <row r="2019" hidden="1">
      <c r="A2019" s="1">
        <v>102017.0</v>
      </c>
      <c r="B2019" s="1">
        <v>35.0</v>
      </c>
      <c r="C2019" s="1">
        <v>7000.0</v>
      </c>
      <c r="D2019" s="1" t="s">
        <v>25</v>
      </c>
      <c r="E2019" s="1">
        <v>26847.53</v>
      </c>
      <c r="F2019" s="1">
        <v>2.0</v>
      </c>
      <c r="G2019" s="1">
        <v>15.0</v>
      </c>
      <c r="H2019" s="1">
        <v>6.0</v>
      </c>
      <c r="I2019" s="1" t="s">
        <v>22</v>
      </c>
      <c r="J2019" s="1">
        <v>0.604</v>
      </c>
      <c r="K2019" s="1">
        <v>0.065</v>
      </c>
      <c r="L2019" s="6">
        <f>if(J2019&gt;QUARTILE!$B$3, "TOP", if(J2019&lt;QUARTILE!$B$4, "BOTTOM", 0))</f>
        <v>0</v>
      </c>
      <c r="M2019" s="6">
        <f t="shared" si="1"/>
        <v>2</v>
      </c>
      <c r="N2019" s="6" t="str">
        <f t="shared" si="2"/>
        <v>Gen X</v>
      </c>
      <c r="O2019" s="6" t="str">
        <f t="shared" si="3"/>
        <v>Low Income</v>
      </c>
    </row>
    <row r="2020" hidden="1">
      <c r="A2020" s="1">
        <v>102018.0</v>
      </c>
      <c r="B2020" s="1">
        <v>48.0</v>
      </c>
      <c r="C2020" s="1">
        <v>53000.0</v>
      </c>
      <c r="D2020" s="1" t="s">
        <v>25</v>
      </c>
      <c r="E2020" s="1">
        <v>26730.95</v>
      </c>
      <c r="F2020" s="1">
        <v>4.0</v>
      </c>
      <c r="G2020" s="1">
        <v>15.0</v>
      </c>
      <c r="H2020" s="1">
        <v>4.0</v>
      </c>
      <c r="I2020" s="1" t="s">
        <v>22</v>
      </c>
      <c r="J2020" s="1">
        <v>0.673</v>
      </c>
      <c r="K2020" s="1">
        <v>0.925</v>
      </c>
      <c r="L2020" s="6">
        <f>if(J2020&gt;QUARTILE!$B$3, "TOP", if(J2020&lt;QUARTILE!$B$4, "BOTTOM", 0))</f>
        <v>0</v>
      </c>
      <c r="M2020" s="6">
        <f t="shared" si="1"/>
        <v>2</v>
      </c>
      <c r="N2020" s="6" t="str">
        <f t="shared" si="2"/>
        <v>Gen X</v>
      </c>
      <c r="O2020" s="6" t="str">
        <f t="shared" si="3"/>
        <v>Medium Income</v>
      </c>
    </row>
    <row r="2021" hidden="1">
      <c r="A2021" s="1">
        <v>102019.0</v>
      </c>
      <c r="B2021" s="1">
        <v>47.0</v>
      </c>
      <c r="C2021" s="1">
        <v>14000.0</v>
      </c>
      <c r="D2021" s="1" t="s">
        <v>23</v>
      </c>
      <c r="E2021" s="1">
        <v>11159.3</v>
      </c>
      <c r="F2021" s="1">
        <v>4.0</v>
      </c>
      <c r="G2021" s="1">
        <v>20.0</v>
      </c>
      <c r="H2021" s="1">
        <v>9.0</v>
      </c>
      <c r="I2021" s="1" t="s">
        <v>22</v>
      </c>
      <c r="J2021" s="1">
        <v>0.312</v>
      </c>
      <c r="K2021" s="1">
        <v>0.798</v>
      </c>
      <c r="L2021" s="6" t="str">
        <f>if(J2021&gt;QUARTILE!$B$3, "TOP", if(J2021&lt;QUARTILE!$B$4, "BOTTOM", 0))</f>
        <v>BOTTOM</v>
      </c>
      <c r="M2021" s="6">
        <f t="shared" si="1"/>
        <v>2</v>
      </c>
      <c r="N2021" s="6" t="str">
        <f t="shared" si="2"/>
        <v>Gen X</v>
      </c>
      <c r="O2021" s="6" t="str">
        <f t="shared" si="3"/>
        <v>Low Income</v>
      </c>
    </row>
    <row r="2022" hidden="1">
      <c r="A2022" s="1">
        <v>102020.0</v>
      </c>
      <c r="B2022" s="1">
        <v>69.0</v>
      </c>
      <c r="C2022" s="1">
        <v>33000.0</v>
      </c>
      <c r="D2022" s="1" t="s">
        <v>25</v>
      </c>
      <c r="E2022" s="1">
        <v>2657.85</v>
      </c>
      <c r="F2022" s="1">
        <v>2.0</v>
      </c>
      <c r="G2022" s="1">
        <v>18.0</v>
      </c>
      <c r="H2022" s="1">
        <v>4.0</v>
      </c>
      <c r="I2022" s="1" t="s">
        <v>22</v>
      </c>
      <c r="J2022" s="1">
        <v>0.767</v>
      </c>
      <c r="K2022" s="1">
        <v>0.203</v>
      </c>
      <c r="L2022" s="6">
        <f>if(J2022&gt;QUARTILE!$B$3, "TOP", if(J2022&lt;QUARTILE!$B$4, "BOTTOM", 0))</f>
        <v>0</v>
      </c>
      <c r="M2022" s="6">
        <f t="shared" si="1"/>
        <v>2</v>
      </c>
      <c r="N2022" s="6" t="str">
        <f t="shared" si="2"/>
        <v>Baby Boomer</v>
      </c>
      <c r="O2022" s="6" t="str">
        <f t="shared" si="3"/>
        <v>Low Income</v>
      </c>
    </row>
    <row r="2023" hidden="1">
      <c r="A2023" s="1">
        <v>102021.0</v>
      </c>
      <c r="B2023" s="1">
        <v>56.0</v>
      </c>
      <c r="C2023" s="1">
        <v>23000.0</v>
      </c>
      <c r="D2023" s="1" t="s">
        <v>23</v>
      </c>
      <c r="E2023" s="1">
        <v>15107.89</v>
      </c>
      <c r="F2023" s="1">
        <v>5.0</v>
      </c>
      <c r="G2023" s="1">
        <v>23.0</v>
      </c>
      <c r="H2023" s="1">
        <v>5.0</v>
      </c>
      <c r="I2023" s="1" t="s">
        <v>22</v>
      </c>
      <c r="J2023" s="1">
        <v>0.884</v>
      </c>
      <c r="K2023" s="1">
        <v>0.655</v>
      </c>
      <c r="L2023" s="6" t="str">
        <f>if(J2023&gt;QUARTILE!$B$3, "TOP", if(J2023&lt;QUARTILE!$B$4, "BOTTOM", 0))</f>
        <v>TOP</v>
      </c>
      <c r="M2023" s="6">
        <f t="shared" si="1"/>
        <v>2</v>
      </c>
      <c r="N2023" s="6" t="str">
        <f t="shared" si="2"/>
        <v>Gen X</v>
      </c>
      <c r="O2023" s="6" t="str">
        <f t="shared" si="3"/>
        <v>Low Income</v>
      </c>
    </row>
    <row r="2024" hidden="1">
      <c r="A2024" s="1">
        <v>102022.0</v>
      </c>
      <c r="B2024" s="1">
        <v>52.0</v>
      </c>
      <c r="C2024" s="1">
        <v>17000.0</v>
      </c>
      <c r="D2024" s="1" t="s">
        <v>24</v>
      </c>
      <c r="E2024" s="1">
        <v>9608.16</v>
      </c>
      <c r="F2024" s="1">
        <v>3.0</v>
      </c>
      <c r="G2024" s="1">
        <v>27.0</v>
      </c>
      <c r="H2024" s="1">
        <v>7.0</v>
      </c>
      <c r="I2024" s="1" t="s">
        <v>22</v>
      </c>
      <c r="J2024" s="1">
        <v>0.783</v>
      </c>
      <c r="K2024" s="1">
        <v>0.091</v>
      </c>
      <c r="L2024" s="6">
        <f>if(J2024&gt;QUARTILE!$B$3, "TOP", if(J2024&lt;QUARTILE!$B$4, "BOTTOM", 0))</f>
        <v>0</v>
      </c>
      <c r="M2024" s="6">
        <f t="shared" si="1"/>
        <v>2</v>
      </c>
      <c r="N2024" s="6" t="str">
        <f t="shared" si="2"/>
        <v>Gen X</v>
      </c>
      <c r="O2024" s="6" t="str">
        <f t="shared" si="3"/>
        <v>Low Income</v>
      </c>
    </row>
    <row r="2025" hidden="1">
      <c r="A2025" s="1">
        <v>102023.0</v>
      </c>
      <c r="B2025" s="1">
        <v>35.0</v>
      </c>
      <c r="C2025" s="1">
        <v>19000.0</v>
      </c>
      <c r="D2025" s="1" t="s">
        <v>17</v>
      </c>
      <c r="E2025" s="1">
        <v>2968.21</v>
      </c>
      <c r="F2025" s="1">
        <v>1.0</v>
      </c>
      <c r="G2025" s="1">
        <v>21.0</v>
      </c>
      <c r="H2025" s="1">
        <v>13.0</v>
      </c>
      <c r="I2025" s="1" t="s">
        <v>18</v>
      </c>
      <c r="J2025" s="1">
        <v>0.395</v>
      </c>
      <c r="K2025" s="1">
        <v>0.16</v>
      </c>
      <c r="L2025" s="6">
        <f>if(J2025&gt;QUARTILE!$B$3, "TOP", if(J2025&lt;QUARTILE!$B$4, "BOTTOM", 0))</f>
        <v>0</v>
      </c>
      <c r="M2025" s="6">
        <f t="shared" si="1"/>
        <v>1</v>
      </c>
      <c r="N2025" s="6" t="str">
        <f t="shared" si="2"/>
        <v>Gen X</v>
      </c>
      <c r="O2025" s="6" t="str">
        <f t="shared" si="3"/>
        <v>Low Income</v>
      </c>
    </row>
    <row r="2026" hidden="1">
      <c r="A2026" s="1">
        <v>102024.0</v>
      </c>
      <c r="B2026" s="1">
        <v>76.0</v>
      </c>
      <c r="C2026" s="1">
        <v>57000.0</v>
      </c>
      <c r="D2026" s="1" t="s">
        <v>27</v>
      </c>
      <c r="E2026" s="1">
        <v>80145.59</v>
      </c>
      <c r="F2026" s="1">
        <v>4.0</v>
      </c>
      <c r="G2026" s="1">
        <v>20.0</v>
      </c>
      <c r="H2026" s="1">
        <v>4.0</v>
      </c>
      <c r="I2026" s="1" t="s">
        <v>18</v>
      </c>
      <c r="J2026" s="1">
        <v>1.0</v>
      </c>
      <c r="K2026" s="1">
        <v>0.338</v>
      </c>
      <c r="L2026" s="6" t="str">
        <f>if(J2026&gt;QUARTILE!$B$3, "TOP", if(J2026&lt;QUARTILE!$B$4, "BOTTOM", 0))</f>
        <v>TOP</v>
      </c>
      <c r="M2026" s="6">
        <f t="shared" si="1"/>
        <v>1</v>
      </c>
      <c r="N2026" s="6" t="str">
        <f t="shared" si="2"/>
        <v>Baby Boomer</v>
      </c>
      <c r="O2026" s="6" t="str">
        <f t="shared" si="3"/>
        <v>Medium Income</v>
      </c>
    </row>
    <row r="2027" hidden="1">
      <c r="A2027" s="1">
        <v>102025.0</v>
      </c>
      <c r="B2027" s="1">
        <v>59.0</v>
      </c>
      <c r="C2027" s="1">
        <v>9000.0</v>
      </c>
      <c r="D2027" s="1" t="s">
        <v>25</v>
      </c>
      <c r="E2027" s="1">
        <v>9232.95</v>
      </c>
      <c r="F2027" s="1">
        <v>2.0</v>
      </c>
      <c r="G2027" s="1">
        <v>24.0</v>
      </c>
      <c r="H2027" s="1">
        <v>4.0</v>
      </c>
      <c r="I2027" s="1" t="s">
        <v>22</v>
      </c>
      <c r="J2027" s="1">
        <v>0.949</v>
      </c>
      <c r="K2027" s="1">
        <v>0.4</v>
      </c>
      <c r="L2027" s="6" t="str">
        <f>if(J2027&gt;QUARTILE!$B$3, "TOP", if(J2027&lt;QUARTILE!$B$4, "BOTTOM", 0))</f>
        <v>TOP</v>
      </c>
      <c r="M2027" s="6">
        <f t="shared" si="1"/>
        <v>2</v>
      </c>
      <c r="N2027" s="6" t="str">
        <f t="shared" si="2"/>
        <v>Gen X</v>
      </c>
      <c r="O2027" s="6" t="str">
        <f t="shared" si="3"/>
        <v>Low Income</v>
      </c>
    </row>
    <row r="2028" hidden="1">
      <c r="A2028" s="1">
        <v>102026.0</v>
      </c>
      <c r="B2028" s="1">
        <v>56.0</v>
      </c>
      <c r="C2028" s="1">
        <v>17000.0</v>
      </c>
      <c r="D2028" s="1" t="s">
        <v>17</v>
      </c>
      <c r="E2028" s="1">
        <v>19659.18</v>
      </c>
      <c r="F2028" s="1">
        <v>5.0</v>
      </c>
      <c r="G2028" s="1">
        <v>22.0</v>
      </c>
      <c r="H2028" s="1">
        <v>2.0</v>
      </c>
      <c r="I2028" s="1" t="s">
        <v>22</v>
      </c>
      <c r="J2028" s="1">
        <v>0.267</v>
      </c>
      <c r="K2028" s="1">
        <v>0.765</v>
      </c>
      <c r="L2028" s="6" t="str">
        <f>if(J2028&gt;QUARTILE!$B$3, "TOP", if(J2028&lt;QUARTILE!$B$4, "BOTTOM", 0))</f>
        <v>BOTTOM</v>
      </c>
      <c r="M2028" s="6">
        <f t="shared" si="1"/>
        <v>2</v>
      </c>
      <c r="N2028" s="6" t="str">
        <f t="shared" si="2"/>
        <v>Gen X</v>
      </c>
      <c r="O2028" s="6" t="str">
        <f t="shared" si="3"/>
        <v>Low Income</v>
      </c>
    </row>
    <row r="2029" hidden="1">
      <c r="A2029" s="1">
        <v>102027.0</v>
      </c>
      <c r="B2029" s="1">
        <v>34.0</v>
      </c>
      <c r="C2029" s="1">
        <v>38000.0</v>
      </c>
      <c r="D2029" s="1" t="s">
        <v>25</v>
      </c>
      <c r="E2029" s="1">
        <v>13471.95</v>
      </c>
      <c r="F2029" s="1">
        <v>3.0</v>
      </c>
      <c r="G2029" s="1">
        <v>20.0</v>
      </c>
      <c r="H2029" s="1">
        <v>10.0</v>
      </c>
      <c r="I2029" s="1" t="s">
        <v>22</v>
      </c>
      <c r="J2029" s="1">
        <v>0.174</v>
      </c>
      <c r="K2029" s="1">
        <v>0.939</v>
      </c>
      <c r="L2029" s="6" t="str">
        <f>if(J2029&gt;QUARTILE!$B$3, "TOP", if(J2029&lt;QUARTILE!$B$4, "BOTTOM", 0))</f>
        <v>BOTTOM</v>
      </c>
      <c r="M2029" s="6">
        <f t="shared" si="1"/>
        <v>2</v>
      </c>
      <c r="N2029" s="6" t="str">
        <f t="shared" si="2"/>
        <v>Gen X</v>
      </c>
      <c r="O2029" s="6" t="str">
        <f t="shared" si="3"/>
        <v>Low Income</v>
      </c>
    </row>
    <row r="2030" hidden="1">
      <c r="A2030" s="1">
        <v>102028.0</v>
      </c>
      <c r="B2030" s="1">
        <v>31.0</v>
      </c>
      <c r="C2030" s="1">
        <v>10000.0</v>
      </c>
      <c r="D2030" s="1" t="s">
        <v>23</v>
      </c>
      <c r="E2030" s="1">
        <v>3082.34</v>
      </c>
      <c r="F2030" s="1">
        <v>5.0</v>
      </c>
      <c r="G2030" s="1">
        <v>28.0</v>
      </c>
      <c r="H2030" s="1">
        <v>9.0</v>
      </c>
      <c r="I2030" s="1" t="s">
        <v>22</v>
      </c>
      <c r="J2030" s="1">
        <v>0.944</v>
      </c>
      <c r="K2030" s="1">
        <v>0.893</v>
      </c>
      <c r="L2030" s="6" t="str">
        <f>if(J2030&gt;QUARTILE!$B$3, "TOP", if(J2030&lt;QUARTILE!$B$4, "BOTTOM", 0))</f>
        <v>TOP</v>
      </c>
      <c r="M2030" s="6">
        <f t="shared" si="1"/>
        <v>2</v>
      </c>
      <c r="N2030" s="6" t="str">
        <f t="shared" si="2"/>
        <v>Gen X</v>
      </c>
      <c r="O2030" s="6" t="str">
        <f t="shared" si="3"/>
        <v>Low Income</v>
      </c>
    </row>
    <row r="2031" hidden="1">
      <c r="A2031" s="1">
        <v>102029.0</v>
      </c>
      <c r="B2031" s="1">
        <v>48.0</v>
      </c>
      <c r="C2031" s="1">
        <v>49000.0</v>
      </c>
      <c r="D2031" s="1" t="s">
        <v>23</v>
      </c>
      <c r="E2031" s="1">
        <v>1142.92</v>
      </c>
      <c r="F2031" s="1">
        <v>3.0</v>
      </c>
      <c r="G2031" s="1">
        <v>17.0</v>
      </c>
      <c r="H2031" s="1">
        <v>10.0</v>
      </c>
      <c r="I2031" s="1" t="s">
        <v>22</v>
      </c>
      <c r="J2031" s="1">
        <v>0.795</v>
      </c>
      <c r="K2031" s="1">
        <v>0.147</v>
      </c>
      <c r="L2031" s="6">
        <f>if(J2031&gt;QUARTILE!$B$3, "TOP", if(J2031&lt;QUARTILE!$B$4, "BOTTOM", 0))</f>
        <v>0</v>
      </c>
      <c r="M2031" s="6">
        <f t="shared" si="1"/>
        <v>2</v>
      </c>
      <c r="N2031" s="6" t="str">
        <f t="shared" si="2"/>
        <v>Gen X</v>
      </c>
      <c r="O2031" s="6" t="str">
        <f t="shared" si="3"/>
        <v>Medium Income</v>
      </c>
    </row>
    <row r="2032" hidden="1">
      <c r="A2032" s="1">
        <v>102030.0</v>
      </c>
      <c r="B2032" s="1">
        <v>41.0</v>
      </c>
      <c r="C2032" s="1">
        <v>38000.0</v>
      </c>
      <c r="D2032" s="1" t="s">
        <v>27</v>
      </c>
      <c r="E2032" s="1">
        <v>19657.66</v>
      </c>
      <c r="F2032" s="1">
        <v>1.0</v>
      </c>
      <c r="G2032" s="1">
        <v>26.0</v>
      </c>
      <c r="H2032" s="1">
        <v>10.0</v>
      </c>
      <c r="I2032" s="1" t="s">
        <v>22</v>
      </c>
      <c r="J2032" s="1">
        <v>0.311</v>
      </c>
      <c r="K2032" s="1">
        <v>0.686</v>
      </c>
      <c r="L2032" s="6" t="str">
        <f>if(J2032&gt;QUARTILE!$B$3, "TOP", if(J2032&lt;QUARTILE!$B$4, "BOTTOM", 0))</f>
        <v>BOTTOM</v>
      </c>
      <c r="M2032" s="6">
        <f t="shared" si="1"/>
        <v>2</v>
      </c>
      <c r="N2032" s="6" t="str">
        <f t="shared" si="2"/>
        <v>Gen X</v>
      </c>
      <c r="O2032" s="6" t="str">
        <f t="shared" si="3"/>
        <v>Low Income</v>
      </c>
    </row>
    <row r="2033" hidden="1">
      <c r="A2033" s="1">
        <v>102031.0</v>
      </c>
      <c r="B2033" s="1">
        <v>52.0</v>
      </c>
      <c r="C2033" s="1">
        <v>26000.0</v>
      </c>
      <c r="D2033" s="1" t="s">
        <v>21</v>
      </c>
      <c r="E2033" s="1">
        <v>5674.38</v>
      </c>
      <c r="F2033" s="1">
        <v>1.0</v>
      </c>
      <c r="G2033" s="1">
        <v>26.0</v>
      </c>
      <c r="H2033" s="1">
        <v>5.0</v>
      </c>
      <c r="I2033" s="1" t="s">
        <v>22</v>
      </c>
      <c r="J2033" s="1">
        <v>0.305</v>
      </c>
      <c r="K2033" s="1">
        <v>0.571</v>
      </c>
      <c r="L2033" s="6" t="str">
        <f>if(J2033&gt;QUARTILE!$B$3, "TOP", if(J2033&lt;QUARTILE!$B$4, "BOTTOM", 0))</f>
        <v>BOTTOM</v>
      </c>
      <c r="M2033" s="6">
        <f t="shared" si="1"/>
        <v>2</v>
      </c>
      <c r="N2033" s="6" t="str">
        <f t="shared" si="2"/>
        <v>Gen X</v>
      </c>
      <c r="O2033" s="6" t="str">
        <f t="shared" si="3"/>
        <v>Low Income</v>
      </c>
    </row>
    <row r="2034" hidden="1">
      <c r="A2034" s="1">
        <v>102032.0</v>
      </c>
      <c r="B2034" s="1">
        <v>61.0</v>
      </c>
      <c r="C2034" s="1">
        <v>16000.0</v>
      </c>
      <c r="D2034" s="1" t="s">
        <v>23</v>
      </c>
      <c r="E2034" s="1">
        <v>5585.13</v>
      </c>
      <c r="F2034" s="1">
        <v>2.0</v>
      </c>
      <c r="G2034" s="1">
        <v>20.0</v>
      </c>
      <c r="H2034" s="1">
        <v>5.0</v>
      </c>
      <c r="I2034" s="1" t="s">
        <v>22</v>
      </c>
      <c r="J2034" s="1">
        <v>0.372</v>
      </c>
      <c r="K2034" s="1">
        <v>0.37</v>
      </c>
      <c r="L2034" s="6">
        <f>if(J2034&gt;QUARTILE!$B$3, "TOP", if(J2034&lt;QUARTILE!$B$4, "BOTTOM", 0))</f>
        <v>0</v>
      </c>
      <c r="M2034" s="6">
        <f t="shared" si="1"/>
        <v>2</v>
      </c>
      <c r="N2034" s="6" t="str">
        <f t="shared" si="2"/>
        <v>Baby Boomer</v>
      </c>
      <c r="O2034" s="6" t="str">
        <f t="shared" si="3"/>
        <v>Low Income</v>
      </c>
    </row>
    <row r="2035" hidden="1">
      <c r="A2035" s="1">
        <v>102033.0</v>
      </c>
      <c r="B2035" s="1">
        <v>77.0</v>
      </c>
      <c r="C2035" s="1">
        <v>9000.0</v>
      </c>
      <c r="D2035" s="1" t="s">
        <v>23</v>
      </c>
      <c r="E2035" s="1">
        <v>62920.03</v>
      </c>
      <c r="F2035" s="1">
        <v>2.0</v>
      </c>
      <c r="G2035" s="1">
        <v>27.0</v>
      </c>
      <c r="H2035" s="1">
        <v>2.0</v>
      </c>
      <c r="I2035" s="1" t="s">
        <v>18</v>
      </c>
      <c r="J2035" s="1">
        <v>1.0</v>
      </c>
      <c r="K2035" s="1">
        <v>0.895</v>
      </c>
      <c r="L2035" s="6" t="str">
        <f>if(J2035&gt;QUARTILE!$B$3, "TOP", if(J2035&lt;QUARTILE!$B$4, "BOTTOM", 0))</f>
        <v>TOP</v>
      </c>
      <c r="M2035" s="6">
        <f t="shared" si="1"/>
        <v>1</v>
      </c>
      <c r="N2035" s="6" t="str">
        <f t="shared" si="2"/>
        <v>Baby Boomer</v>
      </c>
      <c r="O2035" s="6" t="str">
        <f t="shared" si="3"/>
        <v>Low Income</v>
      </c>
    </row>
    <row r="2036" hidden="1">
      <c r="A2036" s="1">
        <v>102034.0</v>
      </c>
      <c r="B2036" s="1">
        <v>62.0</v>
      </c>
      <c r="C2036" s="1">
        <v>34000.0</v>
      </c>
      <c r="D2036" s="1" t="s">
        <v>25</v>
      </c>
      <c r="E2036" s="1">
        <v>12389.51</v>
      </c>
      <c r="F2036" s="1">
        <v>3.0</v>
      </c>
      <c r="G2036" s="1">
        <v>25.0</v>
      </c>
      <c r="H2036" s="1">
        <v>4.0</v>
      </c>
      <c r="I2036" s="1" t="s">
        <v>22</v>
      </c>
      <c r="J2036" s="1">
        <v>0.29</v>
      </c>
      <c r="K2036" s="1">
        <v>0.456</v>
      </c>
      <c r="L2036" s="6" t="str">
        <f>if(J2036&gt;QUARTILE!$B$3, "TOP", if(J2036&lt;QUARTILE!$B$4, "BOTTOM", 0))</f>
        <v>BOTTOM</v>
      </c>
      <c r="M2036" s="6">
        <f t="shared" si="1"/>
        <v>2</v>
      </c>
      <c r="N2036" s="6" t="str">
        <f t="shared" si="2"/>
        <v>Baby Boomer</v>
      </c>
      <c r="O2036" s="6" t="str">
        <f t="shared" si="3"/>
        <v>Low Income</v>
      </c>
    </row>
    <row r="2037" hidden="1">
      <c r="A2037" s="1">
        <v>102035.0</v>
      </c>
      <c r="B2037" s="1">
        <v>51.0</v>
      </c>
      <c r="C2037" s="1">
        <v>115000.0</v>
      </c>
      <c r="D2037" s="1" t="s">
        <v>17</v>
      </c>
      <c r="E2037" s="1">
        <v>597.35</v>
      </c>
      <c r="F2037" s="1">
        <v>3.0</v>
      </c>
      <c r="G2037" s="1">
        <v>24.0</v>
      </c>
      <c r="H2037" s="1">
        <v>9.0</v>
      </c>
      <c r="I2037" s="1" t="s">
        <v>22</v>
      </c>
      <c r="J2037" s="1">
        <v>0.751</v>
      </c>
      <c r="K2037" s="1">
        <v>0.665</v>
      </c>
      <c r="L2037" s="6">
        <f>if(J2037&gt;QUARTILE!$B$3, "TOP", if(J2037&lt;QUARTILE!$B$4, "BOTTOM", 0))</f>
        <v>0</v>
      </c>
      <c r="M2037" s="6">
        <f t="shared" si="1"/>
        <v>2</v>
      </c>
      <c r="N2037" s="6" t="str">
        <f t="shared" si="2"/>
        <v>Gen X</v>
      </c>
      <c r="O2037" s="6" t="str">
        <f t="shared" si="3"/>
        <v>Medium Income</v>
      </c>
    </row>
    <row r="2038" hidden="1">
      <c r="A2038" s="1">
        <v>102036.0</v>
      </c>
      <c r="B2038" s="1">
        <v>20.0</v>
      </c>
      <c r="C2038" s="1">
        <v>24000.0</v>
      </c>
      <c r="D2038" s="1" t="s">
        <v>23</v>
      </c>
      <c r="E2038" s="1">
        <v>8305.54</v>
      </c>
      <c r="F2038" s="1">
        <v>3.0</v>
      </c>
      <c r="G2038" s="1">
        <v>15.0</v>
      </c>
      <c r="H2038" s="1">
        <v>15.0</v>
      </c>
      <c r="I2038" s="1" t="s">
        <v>18</v>
      </c>
      <c r="J2038" s="1">
        <v>0.884</v>
      </c>
      <c r="K2038" s="1">
        <v>0.503</v>
      </c>
      <c r="L2038" s="6" t="str">
        <f>if(J2038&gt;QUARTILE!$B$3, "TOP", if(J2038&lt;QUARTILE!$B$4, "BOTTOM", 0))</f>
        <v>TOP</v>
      </c>
      <c r="M2038" s="6">
        <f t="shared" si="1"/>
        <v>1</v>
      </c>
      <c r="N2038" s="6" t="str">
        <f t="shared" si="2"/>
        <v>Millenial</v>
      </c>
      <c r="O2038" s="6" t="str">
        <f t="shared" si="3"/>
        <v>Low Income</v>
      </c>
    </row>
    <row r="2039" hidden="1">
      <c r="A2039" s="1">
        <v>102037.0</v>
      </c>
      <c r="B2039" s="1">
        <v>54.0</v>
      </c>
      <c r="C2039" s="1">
        <v>7000.0</v>
      </c>
      <c r="D2039" s="1" t="s">
        <v>23</v>
      </c>
      <c r="E2039" s="1">
        <v>17565.05</v>
      </c>
      <c r="F2039" s="1">
        <v>3.0</v>
      </c>
      <c r="G2039" s="1">
        <v>20.0</v>
      </c>
      <c r="H2039" s="1">
        <v>5.0</v>
      </c>
      <c r="I2039" s="1" t="s">
        <v>22</v>
      </c>
      <c r="J2039" s="1">
        <v>0.437</v>
      </c>
      <c r="K2039" s="1">
        <v>0.103</v>
      </c>
      <c r="L2039" s="6">
        <f>if(J2039&gt;QUARTILE!$B$3, "TOP", if(J2039&lt;QUARTILE!$B$4, "BOTTOM", 0))</f>
        <v>0</v>
      </c>
      <c r="M2039" s="6">
        <f t="shared" si="1"/>
        <v>2</v>
      </c>
      <c r="N2039" s="6" t="str">
        <f t="shared" si="2"/>
        <v>Gen X</v>
      </c>
      <c r="O2039" s="6" t="str">
        <f t="shared" si="3"/>
        <v>Low Income</v>
      </c>
    </row>
    <row r="2040" hidden="1">
      <c r="A2040" s="1">
        <v>102038.0</v>
      </c>
      <c r="B2040" s="1">
        <v>60.0</v>
      </c>
      <c r="C2040" s="1">
        <v>29000.0</v>
      </c>
      <c r="D2040" s="1" t="s">
        <v>27</v>
      </c>
      <c r="E2040" s="1">
        <v>7966.83</v>
      </c>
      <c r="F2040" s="1">
        <v>1.0</v>
      </c>
      <c r="G2040" s="1">
        <v>16.0</v>
      </c>
      <c r="H2040" s="1">
        <v>4.0</v>
      </c>
      <c r="I2040" s="1" t="s">
        <v>22</v>
      </c>
      <c r="J2040" s="1">
        <v>0.061</v>
      </c>
      <c r="K2040" s="1">
        <v>0.141</v>
      </c>
      <c r="L2040" s="6" t="str">
        <f>if(J2040&gt;QUARTILE!$B$3, "TOP", if(J2040&lt;QUARTILE!$B$4, "BOTTOM", 0))</f>
        <v>BOTTOM</v>
      </c>
      <c r="M2040" s="6">
        <f t="shared" si="1"/>
        <v>2</v>
      </c>
      <c r="N2040" s="6" t="str">
        <f t="shared" si="2"/>
        <v>Gen X</v>
      </c>
      <c r="O2040" s="6" t="str">
        <f t="shared" si="3"/>
        <v>Low Income</v>
      </c>
    </row>
    <row r="2041" hidden="1">
      <c r="A2041" s="1">
        <v>102039.0</v>
      </c>
      <c r="B2041" s="1">
        <v>57.0</v>
      </c>
      <c r="C2041" s="1">
        <v>37000.0</v>
      </c>
      <c r="D2041" s="1" t="s">
        <v>25</v>
      </c>
      <c r="E2041" s="1">
        <v>544.38</v>
      </c>
      <c r="F2041" s="1">
        <v>2.0</v>
      </c>
      <c r="G2041" s="1">
        <v>22.0</v>
      </c>
      <c r="H2041" s="1">
        <v>3.0</v>
      </c>
      <c r="I2041" s="1" t="s">
        <v>22</v>
      </c>
      <c r="J2041" s="1">
        <v>0.809</v>
      </c>
      <c r="K2041" s="1">
        <v>0.75</v>
      </c>
      <c r="L2041" s="6">
        <f>if(J2041&gt;QUARTILE!$B$3, "TOP", if(J2041&lt;QUARTILE!$B$4, "BOTTOM", 0))</f>
        <v>0</v>
      </c>
      <c r="M2041" s="6">
        <f t="shared" si="1"/>
        <v>2</v>
      </c>
      <c r="N2041" s="6" t="str">
        <f t="shared" si="2"/>
        <v>Gen X</v>
      </c>
      <c r="O2041" s="6" t="str">
        <f t="shared" si="3"/>
        <v>Low Income</v>
      </c>
    </row>
    <row r="2042" hidden="1">
      <c r="A2042" s="1">
        <v>102040.0</v>
      </c>
      <c r="B2042" s="1">
        <v>43.0</v>
      </c>
      <c r="C2042" s="1">
        <v>13000.0</v>
      </c>
      <c r="D2042" s="1" t="s">
        <v>23</v>
      </c>
      <c r="E2042" s="1">
        <v>11750.94</v>
      </c>
      <c r="F2042" s="1">
        <v>2.0</v>
      </c>
      <c r="G2042" s="1">
        <v>21.0</v>
      </c>
      <c r="H2042" s="1">
        <v>3.0</v>
      </c>
      <c r="I2042" s="1" t="s">
        <v>22</v>
      </c>
      <c r="J2042" s="1">
        <v>0.07</v>
      </c>
      <c r="K2042" s="1">
        <v>0.802</v>
      </c>
      <c r="L2042" s="6" t="str">
        <f>if(J2042&gt;QUARTILE!$B$3, "TOP", if(J2042&lt;QUARTILE!$B$4, "BOTTOM", 0))</f>
        <v>BOTTOM</v>
      </c>
      <c r="M2042" s="6">
        <f t="shared" si="1"/>
        <v>2</v>
      </c>
      <c r="N2042" s="6" t="str">
        <f t="shared" si="2"/>
        <v>Gen X</v>
      </c>
      <c r="O2042" s="6" t="str">
        <f t="shared" si="3"/>
        <v>Low Income</v>
      </c>
    </row>
    <row r="2043" hidden="1">
      <c r="A2043" s="1">
        <v>102041.0</v>
      </c>
      <c r="B2043" s="1">
        <v>72.0</v>
      </c>
      <c r="C2043" s="1">
        <v>15000.0</v>
      </c>
      <c r="D2043" s="1" t="s">
        <v>23</v>
      </c>
      <c r="E2043" s="1">
        <v>2238.89</v>
      </c>
      <c r="F2043" s="1">
        <v>4.0</v>
      </c>
      <c r="G2043" s="1">
        <v>27.0</v>
      </c>
      <c r="H2043" s="1">
        <v>4.0</v>
      </c>
      <c r="I2043" s="1" t="s">
        <v>22</v>
      </c>
      <c r="J2043" s="1">
        <v>0.881</v>
      </c>
      <c r="K2043" s="1">
        <v>0.314</v>
      </c>
      <c r="L2043" s="6" t="str">
        <f>if(J2043&gt;QUARTILE!$B$3, "TOP", if(J2043&lt;QUARTILE!$B$4, "BOTTOM", 0))</f>
        <v>TOP</v>
      </c>
      <c r="M2043" s="6">
        <f t="shared" si="1"/>
        <v>2</v>
      </c>
      <c r="N2043" s="6" t="str">
        <f t="shared" si="2"/>
        <v>Baby Boomer</v>
      </c>
      <c r="O2043" s="6" t="str">
        <f t="shared" si="3"/>
        <v>Low Income</v>
      </c>
    </row>
    <row r="2044" hidden="1">
      <c r="A2044" s="1">
        <v>102042.0</v>
      </c>
      <c r="B2044" s="1">
        <v>40.0</v>
      </c>
      <c r="C2044" s="1">
        <v>14000.0</v>
      </c>
      <c r="D2044" s="1" t="s">
        <v>27</v>
      </c>
      <c r="E2044" s="1">
        <v>19307.52</v>
      </c>
      <c r="F2044" s="1">
        <v>2.0</v>
      </c>
      <c r="G2044" s="1">
        <v>17.0</v>
      </c>
      <c r="H2044" s="1">
        <v>9.0</v>
      </c>
      <c r="I2044" s="1" t="s">
        <v>22</v>
      </c>
      <c r="J2044" s="1">
        <v>0.361</v>
      </c>
      <c r="K2044" s="1">
        <v>0.067</v>
      </c>
      <c r="L2044" s="6">
        <f>if(J2044&gt;QUARTILE!$B$3, "TOP", if(J2044&lt;QUARTILE!$B$4, "BOTTOM", 0))</f>
        <v>0</v>
      </c>
      <c r="M2044" s="6">
        <f t="shared" si="1"/>
        <v>2</v>
      </c>
      <c r="N2044" s="6" t="str">
        <f t="shared" si="2"/>
        <v>Gen X</v>
      </c>
      <c r="O2044" s="6" t="str">
        <f t="shared" si="3"/>
        <v>Low Income</v>
      </c>
    </row>
    <row r="2045" hidden="1">
      <c r="A2045" s="1">
        <v>102043.0</v>
      </c>
      <c r="B2045" s="1">
        <v>61.0</v>
      </c>
      <c r="C2045" s="1">
        <v>16000.0</v>
      </c>
      <c r="D2045" s="1" t="s">
        <v>25</v>
      </c>
      <c r="E2045" s="1">
        <v>19329.96</v>
      </c>
      <c r="F2045" s="1">
        <v>2.0</v>
      </c>
      <c r="G2045" s="1">
        <v>26.0</v>
      </c>
      <c r="H2045" s="1">
        <v>3.0</v>
      </c>
      <c r="I2045" s="1" t="s">
        <v>22</v>
      </c>
      <c r="J2045" s="1">
        <v>0.851</v>
      </c>
      <c r="K2045" s="1">
        <v>0.957</v>
      </c>
      <c r="L2045" s="6" t="str">
        <f>if(J2045&gt;QUARTILE!$B$3, "TOP", if(J2045&lt;QUARTILE!$B$4, "BOTTOM", 0))</f>
        <v>TOP</v>
      </c>
      <c r="M2045" s="6">
        <f t="shared" si="1"/>
        <v>2</v>
      </c>
      <c r="N2045" s="6" t="str">
        <f t="shared" si="2"/>
        <v>Baby Boomer</v>
      </c>
      <c r="O2045" s="6" t="str">
        <f t="shared" si="3"/>
        <v>Low Income</v>
      </c>
    </row>
    <row r="2046" hidden="1">
      <c r="A2046" s="1">
        <v>102044.0</v>
      </c>
      <c r="B2046" s="1">
        <v>56.0</v>
      </c>
      <c r="C2046" s="1">
        <v>20000.0</v>
      </c>
      <c r="D2046" s="1" t="s">
        <v>30</v>
      </c>
      <c r="E2046" s="1">
        <v>769.81</v>
      </c>
      <c r="F2046" s="1">
        <v>5.0</v>
      </c>
      <c r="G2046" s="1">
        <v>26.0</v>
      </c>
      <c r="H2046" s="1">
        <v>7.0</v>
      </c>
      <c r="I2046" s="1" t="s">
        <v>22</v>
      </c>
      <c r="J2046" s="1">
        <v>0.545</v>
      </c>
      <c r="K2046" s="1">
        <v>0.447</v>
      </c>
      <c r="L2046" s="6">
        <f>if(J2046&gt;QUARTILE!$B$3, "TOP", if(J2046&lt;QUARTILE!$B$4, "BOTTOM", 0))</f>
        <v>0</v>
      </c>
      <c r="M2046" s="6">
        <f t="shared" si="1"/>
        <v>2</v>
      </c>
      <c r="N2046" s="6" t="str">
        <f t="shared" si="2"/>
        <v>Gen X</v>
      </c>
      <c r="O2046" s="6" t="str">
        <f t="shared" si="3"/>
        <v>Low Income</v>
      </c>
    </row>
    <row r="2047" hidden="1">
      <c r="A2047" s="1">
        <v>102045.0</v>
      </c>
      <c r="B2047" s="1">
        <v>32.0</v>
      </c>
      <c r="C2047" s="1">
        <v>13000.0</v>
      </c>
      <c r="D2047" s="1" t="s">
        <v>27</v>
      </c>
      <c r="E2047" s="1">
        <v>6868.58</v>
      </c>
      <c r="F2047" s="1">
        <v>5.0</v>
      </c>
      <c r="G2047" s="1">
        <v>23.0</v>
      </c>
      <c r="H2047" s="1">
        <v>10.0</v>
      </c>
      <c r="I2047" s="1" t="s">
        <v>22</v>
      </c>
      <c r="J2047" s="1">
        <v>0.359</v>
      </c>
      <c r="K2047" s="1">
        <v>0.084</v>
      </c>
      <c r="L2047" s="6">
        <f>if(J2047&gt;QUARTILE!$B$3, "TOP", if(J2047&lt;QUARTILE!$B$4, "BOTTOM", 0))</f>
        <v>0</v>
      </c>
      <c r="M2047" s="6">
        <f t="shared" si="1"/>
        <v>2</v>
      </c>
      <c r="N2047" s="6" t="str">
        <f t="shared" si="2"/>
        <v>Gen X</v>
      </c>
      <c r="O2047" s="6" t="str">
        <f t="shared" si="3"/>
        <v>Low Income</v>
      </c>
    </row>
    <row r="2048" hidden="1">
      <c r="A2048" s="1">
        <v>102046.0</v>
      </c>
      <c r="B2048" s="1">
        <v>73.0</v>
      </c>
      <c r="C2048" s="1">
        <v>10000.0</v>
      </c>
      <c r="D2048" s="1" t="s">
        <v>23</v>
      </c>
      <c r="E2048" s="1">
        <v>10678.0</v>
      </c>
      <c r="F2048" s="1">
        <v>4.0</v>
      </c>
      <c r="G2048" s="1">
        <v>21.0</v>
      </c>
      <c r="H2048" s="1">
        <v>3.0</v>
      </c>
      <c r="I2048" s="1" t="s">
        <v>22</v>
      </c>
      <c r="J2048" s="1">
        <v>0.949</v>
      </c>
      <c r="K2048" s="1">
        <v>0.148</v>
      </c>
      <c r="L2048" s="6" t="str">
        <f>if(J2048&gt;QUARTILE!$B$3, "TOP", if(J2048&lt;QUARTILE!$B$4, "BOTTOM", 0))</f>
        <v>TOP</v>
      </c>
      <c r="M2048" s="6">
        <f t="shared" si="1"/>
        <v>2</v>
      </c>
      <c r="N2048" s="6" t="str">
        <f t="shared" si="2"/>
        <v>Baby Boomer</v>
      </c>
      <c r="O2048" s="6" t="str">
        <f t="shared" si="3"/>
        <v>Low Income</v>
      </c>
    </row>
    <row r="2049" hidden="1">
      <c r="A2049" s="1">
        <v>102047.0</v>
      </c>
      <c r="B2049" s="1">
        <v>66.0</v>
      </c>
      <c r="C2049" s="1">
        <v>24000.0</v>
      </c>
      <c r="D2049" s="1" t="s">
        <v>25</v>
      </c>
      <c r="E2049" s="1">
        <v>15981.9</v>
      </c>
      <c r="F2049" s="1">
        <v>3.0</v>
      </c>
      <c r="G2049" s="1">
        <v>21.0</v>
      </c>
      <c r="H2049" s="1">
        <v>4.0</v>
      </c>
      <c r="I2049" s="1" t="s">
        <v>22</v>
      </c>
      <c r="J2049" s="1">
        <v>0.817</v>
      </c>
      <c r="K2049" s="1">
        <v>0.045</v>
      </c>
      <c r="L2049" s="6" t="str">
        <f>if(J2049&gt;QUARTILE!$B$3, "TOP", if(J2049&lt;QUARTILE!$B$4, "BOTTOM", 0))</f>
        <v>TOP</v>
      </c>
      <c r="M2049" s="6">
        <f t="shared" si="1"/>
        <v>2</v>
      </c>
      <c r="N2049" s="6" t="str">
        <f t="shared" si="2"/>
        <v>Baby Boomer</v>
      </c>
      <c r="O2049" s="6" t="str">
        <f t="shared" si="3"/>
        <v>Low Income</v>
      </c>
    </row>
    <row r="2050" hidden="1">
      <c r="A2050" s="1">
        <v>102048.0</v>
      </c>
      <c r="B2050" s="1">
        <v>21.0</v>
      </c>
      <c r="C2050" s="1">
        <v>20000.0</v>
      </c>
      <c r="D2050" s="1" t="s">
        <v>25</v>
      </c>
      <c r="E2050" s="1">
        <v>7021.34</v>
      </c>
      <c r="F2050" s="1">
        <v>4.0</v>
      </c>
      <c r="G2050" s="1">
        <v>27.0</v>
      </c>
      <c r="H2050" s="1">
        <v>17.0</v>
      </c>
      <c r="I2050" s="1" t="s">
        <v>18</v>
      </c>
      <c r="J2050" s="1">
        <v>0.131</v>
      </c>
      <c r="K2050" s="1">
        <v>0.66</v>
      </c>
      <c r="L2050" s="6" t="str">
        <f>if(J2050&gt;QUARTILE!$B$3, "TOP", if(J2050&lt;QUARTILE!$B$4, "BOTTOM", 0))</f>
        <v>BOTTOM</v>
      </c>
      <c r="M2050" s="6">
        <f t="shared" si="1"/>
        <v>1</v>
      </c>
      <c r="N2050" s="6" t="str">
        <f t="shared" si="2"/>
        <v>Millenial</v>
      </c>
      <c r="O2050" s="6" t="str">
        <f t="shared" si="3"/>
        <v>Low Income</v>
      </c>
    </row>
    <row r="2051" hidden="1">
      <c r="A2051" s="1">
        <v>102049.0</v>
      </c>
      <c r="B2051" s="1">
        <v>46.0</v>
      </c>
      <c r="C2051" s="1">
        <v>17000.0</v>
      </c>
      <c r="D2051" s="1" t="s">
        <v>23</v>
      </c>
      <c r="E2051" s="1">
        <v>6786.43</v>
      </c>
      <c r="F2051" s="1">
        <v>4.0</v>
      </c>
      <c r="G2051" s="1">
        <v>14.0</v>
      </c>
      <c r="H2051" s="1">
        <v>9.0</v>
      </c>
      <c r="I2051" s="1" t="s">
        <v>22</v>
      </c>
      <c r="J2051" s="1">
        <v>0.981</v>
      </c>
      <c r="K2051" s="1">
        <v>0.654</v>
      </c>
      <c r="L2051" s="6" t="str">
        <f>if(J2051&gt;QUARTILE!$B$3, "TOP", if(J2051&lt;QUARTILE!$B$4, "BOTTOM", 0))</f>
        <v>TOP</v>
      </c>
      <c r="M2051" s="6">
        <f t="shared" si="1"/>
        <v>2</v>
      </c>
      <c r="N2051" s="6" t="str">
        <f t="shared" si="2"/>
        <v>Gen X</v>
      </c>
      <c r="O2051" s="6" t="str">
        <f t="shared" si="3"/>
        <v>Low Income</v>
      </c>
    </row>
    <row r="2052" hidden="1">
      <c r="A2052" s="1">
        <v>102050.0</v>
      </c>
      <c r="B2052" s="1">
        <v>39.0</v>
      </c>
      <c r="C2052" s="1">
        <v>23000.0</v>
      </c>
      <c r="D2052" s="1" t="s">
        <v>21</v>
      </c>
      <c r="E2052" s="1">
        <v>81508.68</v>
      </c>
      <c r="F2052" s="1">
        <v>1.0</v>
      </c>
      <c r="G2052" s="1">
        <v>13.0</v>
      </c>
      <c r="H2052" s="1">
        <v>9.0</v>
      </c>
      <c r="I2052" s="1" t="s">
        <v>18</v>
      </c>
      <c r="J2052" s="1">
        <v>0.567</v>
      </c>
      <c r="K2052" s="1">
        <v>0.503</v>
      </c>
      <c r="L2052" s="6">
        <f>if(J2052&gt;QUARTILE!$B$3, "TOP", if(J2052&lt;QUARTILE!$B$4, "BOTTOM", 0))</f>
        <v>0</v>
      </c>
      <c r="M2052" s="6">
        <f t="shared" si="1"/>
        <v>1</v>
      </c>
      <c r="N2052" s="6" t="str">
        <f t="shared" si="2"/>
        <v>Gen X</v>
      </c>
      <c r="O2052" s="6" t="str">
        <f t="shared" si="3"/>
        <v>Low Income</v>
      </c>
    </row>
    <row r="2053" hidden="1">
      <c r="A2053" s="1">
        <v>102051.0</v>
      </c>
      <c r="B2053" s="1">
        <v>42.0</v>
      </c>
      <c r="C2053" s="1">
        <v>9000.0</v>
      </c>
      <c r="D2053" s="1" t="s">
        <v>17</v>
      </c>
      <c r="E2053" s="1">
        <v>855.29</v>
      </c>
      <c r="F2053" s="1">
        <v>2.0</v>
      </c>
      <c r="G2053" s="1">
        <v>27.0</v>
      </c>
      <c r="H2053" s="1">
        <v>14.0</v>
      </c>
      <c r="I2053" s="1" t="s">
        <v>22</v>
      </c>
      <c r="J2053" s="1">
        <v>0.149</v>
      </c>
      <c r="K2053" s="1">
        <v>0.546</v>
      </c>
      <c r="L2053" s="6" t="str">
        <f>if(J2053&gt;QUARTILE!$B$3, "TOP", if(J2053&lt;QUARTILE!$B$4, "BOTTOM", 0))</f>
        <v>BOTTOM</v>
      </c>
      <c r="M2053" s="6">
        <f t="shared" si="1"/>
        <v>2</v>
      </c>
      <c r="N2053" s="6" t="str">
        <f t="shared" si="2"/>
        <v>Gen X</v>
      </c>
      <c r="O2053" s="6" t="str">
        <f t="shared" si="3"/>
        <v>Low Income</v>
      </c>
    </row>
    <row r="2054" hidden="1">
      <c r="A2054" s="1">
        <v>102052.0</v>
      </c>
      <c r="B2054" s="1">
        <v>30.0</v>
      </c>
      <c r="C2054" s="1">
        <v>26000.0</v>
      </c>
      <c r="D2054" s="1" t="s">
        <v>23</v>
      </c>
      <c r="E2054" s="1">
        <v>90279.94</v>
      </c>
      <c r="F2054" s="1">
        <v>1.0</v>
      </c>
      <c r="G2054" s="1">
        <v>23.0</v>
      </c>
      <c r="H2054" s="1">
        <v>6.0</v>
      </c>
      <c r="I2054" s="1" t="s">
        <v>18</v>
      </c>
      <c r="J2054" s="1">
        <v>0.921</v>
      </c>
      <c r="K2054" s="1">
        <v>0.281</v>
      </c>
      <c r="L2054" s="6" t="str">
        <f>if(J2054&gt;QUARTILE!$B$3, "TOP", if(J2054&lt;QUARTILE!$B$4, "BOTTOM", 0))</f>
        <v>TOP</v>
      </c>
      <c r="M2054" s="6">
        <f t="shared" si="1"/>
        <v>1</v>
      </c>
      <c r="N2054" s="6" t="str">
        <f t="shared" si="2"/>
        <v>Millenial</v>
      </c>
      <c r="O2054" s="6" t="str">
        <f t="shared" si="3"/>
        <v>Low Income</v>
      </c>
    </row>
    <row r="2055" hidden="1">
      <c r="A2055" s="1">
        <v>102053.0</v>
      </c>
      <c r="B2055" s="1">
        <v>35.0</v>
      </c>
      <c r="C2055" s="1">
        <v>17000.0</v>
      </c>
      <c r="D2055" s="1" t="s">
        <v>23</v>
      </c>
      <c r="E2055" s="1">
        <v>978.59</v>
      </c>
      <c r="F2055" s="1">
        <v>2.0</v>
      </c>
      <c r="G2055" s="1">
        <v>21.0</v>
      </c>
      <c r="H2055" s="1">
        <v>11.0</v>
      </c>
      <c r="I2055" s="1" t="s">
        <v>18</v>
      </c>
      <c r="J2055" s="1">
        <v>0.568</v>
      </c>
      <c r="K2055" s="1">
        <v>0.951</v>
      </c>
      <c r="L2055" s="6">
        <f>if(J2055&gt;QUARTILE!$B$3, "TOP", if(J2055&lt;QUARTILE!$B$4, "BOTTOM", 0))</f>
        <v>0</v>
      </c>
      <c r="M2055" s="6">
        <f t="shared" si="1"/>
        <v>1</v>
      </c>
      <c r="N2055" s="6" t="str">
        <f t="shared" si="2"/>
        <v>Gen X</v>
      </c>
      <c r="O2055" s="6" t="str">
        <f t="shared" si="3"/>
        <v>Low Income</v>
      </c>
    </row>
    <row r="2056" hidden="1">
      <c r="A2056" s="1">
        <v>102054.0</v>
      </c>
      <c r="B2056" s="1">
        <v>50.0</v>
      </c>
      <c r="C2056" s="1">
        <v>25000.0</v>
      </c>
      <c r="D2056" s="1" t="s">
        <v>23</v>
      </c>
      <c r="E2056" s="1">
        <v>6803.14</v>
      </c>
      <c r="F2056" s="1">
        <v>4.0</v>
      </c>
      <c r="G2056" s="1">
        <v>20.0</v>
      </c>
      <c r="H2056" s="1">
        <v>3.0</v>
      </c>
      <c r="I2056" s="1" t="s">
        <v>22</v>
      </c>
      <c r="J2056" s="1">
        <v>0.723</v>
      </c>
      <c r="K2056" s="1">
        <v>0.751</v>
      </c>
      <c r="L2056" s="6">
        <f>if(J2056&gt;QUARTILE!$B$3, "TOP", if(J2056&lt;QUARTILE!$B$4, "BOTTOM", 0))</f>
        <v>0</v>
      </c>
      <c r="M2056" s="6">
        <f t="shared" si="1"/>
        <v>2</v>
      </c>
      <c r="N2056" s="6" t="str">
        <f t="shared" si="2"/>
        <v>Gen X</v>
      </c>
      <c r="O2056" s="6" t="str">
        <f t="shared" si="3"/>
        <v>Low Income</v>
      </c>
    </row>
    <row r="2057" hidden="1">
      <c r="A2057" s="1">
        <v>102055.0</v>
      </c>
      <c r="B2057" s="1">
        <v>33.0</v>
      </c>
      <c r="C2057" s="1">
        <v>28000.0</v>
      </c>
      <c r="D2057" s="1" t="s">
        <v>23</v>
      </c>
      <c r="E2057" s="1">
        <v>13612.16</v>
      </c>
      <c r="F2057" s="1">
        <v>2.0</v>
      </c>
      <c r="G2057" s="1">
        <v>22.0</v>
      </c>
      <c r="H2057" s="1">
        <v>8.0</v>
      </c>
      <c r="I2057" s="1" t="s">
        <v>22</v>
      </c>
      <c r="J2057" s="1">
        <v>0.744</v>
      </c>
      <c r="K2057" s="1">
        <v>0.908</v>
      </c>
      <c r="L2057" s="6">
        <f>if(J2057&gt;QUARTILE!$B$3, "TOP", if(J2057&lt;QUARTILE!$B$4, "BOTTOM", 0))</f>
        <v>0</v>
      </c>
      <c r="M2057" s="6">
        <f t="shared" si="1"/>
        <v>2</v>
      </c>
      <c r="N2057" s="6" t="str">
        <f t="shared" si="2"/>
        <v>Gen X</v>
      </c>
      <c r="O2057" s="6" t="str">
        <f t="shared" si="3"/>
        <v>Low Income</v>
      </c>
    </row>
    <row r="2058" hidden="1">
      <c r="A2058" s="1">
        <v>102056.0</v>
      </c>
      <c r="B2058" s="1">
        <v>62.0</v>
      </c>
      <c r="C2058" s="1">
        <v>43000.0</v>
      </c>
      <c r="D2058" s="1" t="s">
        <v>27</v>
      </c>
      <c r="E2058" s="1">
        <v>3093.31</v>
      </c>
      <c r="F2058" s="1">
        <v>3.0</v>
      </c>
      <c r="G2058" s="1">
        <v>23.0</v>
      </c>
      <c r="H2058" s="1">
        <v>7.0</v>
      </c>
      <c r="I2058" s="1" t="s">
        <v>22</v>
      </c>
      <c r="J2058" s="1">
        <v>0.197</v>
      </c>
      <c r="K2058" s="1">
        <v>0.312</v>
      </c>
      <c r="L2058" s="6" t="str">
        <f>if(J2058&gt;QUARTILE!$B$3, "TOP", if(J2058&lt;QUARTILE!$B$4, "BOTTOM", 0))</f>
        <v>BOTTOM</v>
      </c>
      <c r="M2058" s="6">
        <f t="shared" si="1"/>
        <v>2</v>
      </c>
      <c r="N2058" s="6" t="str">
        <f t="shared" si="2"/>
        <v>Baby Boomer</v>
      </c>
      <c r="O2058" s="6" t="str">
        <f t="shared" si="3"/>
        <v>Low Income</v>
      </c>
    </row>
    <row r="2059" hidden="1">
      <c r="A2059" s="1">
        <v>102057.0</v>
      </c>
      <c r="B2059" s="1">
        <v>59.0</v>
      </c>
      <c r="C2059" s="1">
        <v>23000.0</v>
      </c>
      <c r="D2059" s="1" t="s">
        <v>25</v>
      </c>
      <c r="E2059" s="1">
        <v>2896.96</v>
      </c>
      <c r="F2059" s="1">
        <v>3.0</v>
      </c>
      <c r="G2059" s="1">
        <v>23.0</v>
      </c>
      <c r="H2059" s="1">
        <v>7.0</v>
      </c>
      <c r="I2059" s="1" t="s">
        <v>22</v>
      </c>
      <c r="J2059" s="1">
        <v>1.0</v>
      </c>
      <c r="K2059" s="1">
        <v>0.978</v>
      </c>
      <c r="L2059" s="6" t="str">
        <f>if(J2059&gt;QUARTILE!$B$3, "TOP", if(J2059&lt;QUARTILE!$B$4, "BOTTOM", 0))</f>
        <v>TOP</v>
      </c>
      <c r="M2059" s="6">
        <f t="shared" si="1"/>
        <v>2</v>
      </c>
      <c r="N2059" s="6" t="str">
        <f t="shared" si="2"/>
        <v>Gen X</v>
      </c>
      <c r="O2059" s="6" t="str">
        <f t="shared" si="3"/>
        <v>Low Income</v>
      </c>
    </row>
    <row r="2060" hidden="1">
      <c r="A2060" s="1">
        <v>102058.0</v>
      </c>
      <c r="B2060" s="1">
        <v>61.0</v>
      </c>
      <c r="C2060" s="1">
        <v>42000.0</v>
      </c>
      <c r="D2060" s="1" t="s">
        <v>30</v>
      </c>
      <c r="E2060" s="1">
        <v>5922.69</v>
      </c>
      <c r="F2060" s="1">
        <v>4.0</v>
      </c>
      <c r="G2060" s="1">
        <v>27.0</v>
      </c>
      <c r="H2060" s="1">
        <v>2.0</v>
      </c>
      <c r="I2060" s="1" t="s">
        <v>22</v>
      </c>
      <c r="J2060" s="1">
        <v>0.106</v>
      </c>
      <c r="K2060" s="1">
        <v>0.115</v>
      </c>
      <c r="L2060" s="6" t="str">
        <f>if(J2060&gt;QUARTILE!$B$3, "TOP", if(J2060&lt;QUARTILE!$B$4, "BOTTOM", 0))</f>
        <v>BOTTOM</v>
      </c>
      <c r="M2060" s="6">
        <f t="shared" si="1"/>
        <v>2</v>
      </c>
      <c r="N2060" s="6" t="str">
        <f t="shared" si="2"/>
        <v>Baby Boomer</v>
      </c>
      <c r="O2060" s="6" t="str">
        <f t="shared" si="3"/>
        <v>Low Income</v>
      </c>
    </row>
    <row r="2061" hidden="1">
      <c r="A2061" s="1">
        <v>102059.0</v>
      </c>
      <c r="B2061" s="1">
        <v>79.0</v>
      </c>
      <c r="C2061" s="1">
        <v>18000.0</v>
      </c>
      <c r="D2061" s="1" t="s">
        <v>23</v>
      </c>
      <c r="E2061" s="1">
        <v>72617.63</v>
      </c>
      <c r="F2061" s="1">
        <v>5.0</v>
      </c>
      <c r="G2061" s="1">
        <v>15.0</v>
      </c>
      <c r="H2061" s="1">
        <v>12.0</v>
      </c>
      <c r="I2061" s="1" t="s">
        <v>18</v>
      </c>
      <c r="J2061" s="1">
        <v>0.756</v>
      </c>
      <c r="K2061" s="1">
        <v>0.0</v>
      </c>
      <c r="L2061" s="6">
        <f>if(J2061&gt;QUARTILE!$B$3, "TOP", if(J2061&lt;QUARTILE!$B$4, "BOTTOM", 0))</f>
        <v>0</v>
      </c>
      <c r="M2061" s="6">
        <f t="shared" si="1"/>
        <v>1</v>
      </c>
      <c r="N2061" s="6" t="str">
        <f t="shared" si="2"/>
        <v>Baby Boomer</v>
      </c>
      <c r="O2061" s="6" t="str">
        <f t="shared" si="3"/>
        <v>Low Income</v>
      </c>
    </row>
    <row r="2062" hidden="1">
      <c r="A2062" s="1">
        <v>102060.0</v>
      </c>
      <c r="B2062" s="1">
        <v>19.0</v>
      </c>
      <c r="C2062" s="1">
        <v>19000.0</v>
      </c>
      <c r="D2062" s="1" t="s">
        <v>27</v>
      </c>
      <c r="E2062" s="1">
        <v>9564.49</v>
      </c>
      <c r="F2062" s="1">
        <v>3.0</v>
      </c>
      <c r="G2062" s="1">
        <v>21.0</v>
      </c>
      <c r="H2062" s="1">
        <v>11.0</v>
      </c>
      <c r="I2062" s="1" t="s">
        <v>18</v>
      </c>
      <c r="J2062" s="1">
        <v>0.146</v>
      </c>
      <c r="K2062" s="1">
        <v>0.32</v>
      </c>
      <c r="L2062" s="6" t="str">
        <f>if(J2062&gt;QUARTILE!$B$3, "TOP", if(J2062&lt;QUARTILE!$B$4, "BOTTOM", 0))</f>
        <v>BOTTOM</v>
      </c>
      <c r="M2062" s="6">
        <f t="shared" si="1"/>
        <v>1</v>
      </c>
      <c r="N2062" s="6" t="str">
        <f t="shared" si="2"/>
        <v>Millenial</v>
      </c>
      <c r="O2062" s="6" t="str">
        <f t="shared" si="3"/>
        <v>Low Income</v>
      </c>
    </row>
    <row r="2063" hidden="1">
      <c r="A2063" s="1">
        <v>102061.0</v>
      </c>
      <c r="B2063" s="1">
        <v>72.0</v>
      </c>
      <c r="C2063" s="1">
        <v>21000.0</v>
      </c>
      <c r="D2063" s="1" t="s">
        <v>17</v>
      </c>
      <c r="E2063" s="1">
        <v>16693.98</v>
      </c>
      <c r="F2063" s="1">
        <v>4.0</v>
      </c>
      <c r="G2063" s="1">
        <v>25.0</v>
      </c>
      <c r="H2063" s="1">
        <v>6.0</v>
      </c>
      <c r="I2063" s="1" t="s">
        <v>22</v>
      </c>
      <c r="J2063" s="1">
        <v>0.877</v>
      </c>
      <c r="K2063" s="1">
        <v>0.151</v>
      </c>
      <c r="L2063" s="6" t="str">
        <f>if(J2063&gt;QUARTILE!$B$3, "TOP", if(J2063&lt;QUARTILE!$B$4, "BOTTOM", 0))</f>
        <v>TOP</v>
      </c>
      <c r="M2063" s="6">
        <f t="shared" si="1"/>
        <v>2</v>
      </c>
      <c r="N2063" s="6" t="str">
        <f t="shared" si="2"/>
        <v>Baby Boomer</v>
      </c>
      <c r="O2063" s="6" t="str">
        <f t="shared" si="3"/>
        <v>Low Income</v>
      </c>
    </row>
    <row r="2064" hidden="1">
      <c r="A2064" s="1">
        <v>102062.0</v>
      </c>
      <c r="B2064" s="1">
        <v>52.0</v>
      </c>
      <c r="C2064" s="1">
        <v>35000.0</v>
      </c>
      <c r="D2064" s="1" t="s">
        <v>25</v>
      </c>
      <c r="E2064" s="1">
        <v>24367.62</v>
      </c>
      <c r="F2064" s="1">
        <v>1.0</v>
      </c>
      <c r="G2064" s="1">
        <v>15.0</v>
      </c>
      <c r="H2064" s="1">
        <v>4.0</v>
      </c>
      <c r="I2064" s="1" t="s">
        <v>22</v>
      </c>
      <c r="J2064" s="1">
        <v>0.223</v>
      </c>
      <c r="K2064" s="1">
        <v>0.518</v>
      </c>
      <c r="L2064" s="6" t="str">
        <f>if(J2064&gt;QUARTILE!$B$3, "TOP", if(J2064&lt;QUARTILE!$B$4, "BOTTOM", 0))</f>
        <v>BOTTOM</v>
      </c>
      <c r="M2064" s="6">
        <f t="shared" si="1"/>
        <v>2</v>
      </c>
      <c r="N2064" s="6" t="str">
        <f t="shared" si="2"/>
        <v>Gen X</v>
      </c>
      <c r="O2064" s="6" t="str">
        <f t="shared" si="3"/>
        <v>Low Income</v>
      </c>
    </row>
    <row r="2065" hidden="1">
      <c r="A2065" s="1">
        <v>102063.0</v>
      </c>
      <c r="B2065" s="1">
        <v>59.0</v>
      </c>
      <c r="C2065" s="1">
        <v>32000.0</v>
      </c>
      <c r="D2065" s="1" t="s">
        <v>23</v>
      </c>
      <c r="E2065" s="1">
        <v>27113.12</v>
      </c>
      <c r="F2065" s="1">
        <v>5.0</v>
      </c>
      <c r="G2065" s="1">
        <v>20.0</v>
      </c>
      <c r="H2065" s="1">
        <v>6.0</v>
      </c>
      <c r="I2065" s="1" t="s">
        <v>22</v>
      </c>
      <c r="J2065" s="1">
        <v>0.491</v>
      </c>
      <c r="K2065" s="1">
        <v>0.3</v>
      </c>
      <c r="L2065" s="6">
        <f>if(J2065&gt;QUARTILE!$B$3, "TOP", if(J2065&lt;QUARTILE!$B$4, "BOTTOM", 0))</f>
        <v>0</v>
      </c>
      <c r="M2065" s="6">
        <f t="shared" si="1"/>
        <v>2</v>
      </c>
      <c r="N2065" s="6" t="str">
        <f t="shared" si="2"/>
        <v>Gen X</v>
      </c>
      <c r="O2065" s="6" t="str">
        <f t="shared" si="3"/>
        <v>Low Income</v>
      </c>
    </row>
    <row r="2066" hidden="1">
      <c r="A2066" s="1">
        <v>102064.0</v>
      </c>
      <c r="B2066" s="1">
        <v>51.0</v>
      </c>
      <c r="C2066" s="1">
        <v>24000.0</v>
      </c>
      <c r="D2066" s="1" t="s">
        <v>23</v>
      </c>
      <c r="E2066" s="1">
        <v>23297.67</v>
      </c>
      <c r="F2066" s="1">
        <v>3.0</v>
      </c>
      <c r="G2066" s="1">
        <v>20.0</v>
      </c>
      <c r="H2066" s="1">
        <v>9.0</v>
      </c>
      <c r="I2066" s="1" t="s">
        <v>22</v>
      </c>
      <c r="J2066" s="1">
        <v>0.137</v>
      </c>
      <c r="K2066" s="1">
        <v>0.172</v>
      </c>
      <c r="L2066" s="6" t="str">
        <f>if(J2066&gt;QUARTILE!$B$3, "TOP", if(J2066&lt;QUARTILE!$B$4, "BOTTOM", 0))</f>
        <v>BOTTOM</v>
      </c>
      <c r="M2066" s="6">
        <f t="shared" si="1"/>
        <v>2</v>
      </c>
      <c r="N2066" s="6" t="str">
        <f t="shared" si="2"/>
        <v>Gen X</v>
      </c>
      <c r="O2066" s="6" t="str">
        <f t="shared" si="3"/>
        <v>Low Income</v>
      </c>
    </row>
    <row r="2067" hidden="1">
      <c r="A2067" s="1">
        <v>102065.0</v>
      </c>
      <c r="B2067" s="1">
        <v>47.0</v>
      </c>
      <c r="C2067" s="1">
        <v>11000.0</v>
      </c>
      <c r="D2067" s="1" t="s">
        <v>25</v>
      </c>
      <c r="E2067" s="1">
        <v>8217.44</v>
      </c>
      <c r="F2067" s="1">
        <v>4.0</v>
      </c>
      <c r="G2067" s="1">
        <v>22.0</v>
      </c>
      <c r="H2067" s="1">
        <v>13.0</v>
      </c>
      <c r="I2067" s="1" t="s">
        <v>18</v>
      </c>
      <c r="J2067" s="1">
        <v>0.498</v>
      </c>
      <c r="K2067" s="1">
        <v>0.794</v>
      </c>
      <c r="L2067" s="6">
        <f>if(J2067&gt;QUARTILE!$B$3, "TOP", if(J2067&lt;QUARTILE!$B$4, "BOTTOM", 0))</f>
        <v>0</v>
      </c>
      <c r="M2067" s="6">
        <f t="shared" si="1"/>
        <v>1</v>
      </c>
      <c r="N2067" s="6" t="str">
        <f t="shared" si="2"/>
        <v>Gen X</v>
      </c>
      <c r="O2067" s="6" t="str">
        <f t="shared" si="3"/>
        <v>Low Income</v>
      </c>
    </row>
    <row r="2068" hidden="1">
      <c r="A2068" s="1">
        <v>102066.0</v>
      </c>
      <c r="B2068" s="1">
        <v>76.0</v>
      </c>
      <c r="C2068" s="1">
        <v>32000.0</v>
      </c>
      <c r="D2068" s="1" t="s">
        <v>30</v>
      </c>
      <c r="E2068" s="1">
        <v>2369.54</v>
      </c>
      <c r="F2068" s="1">
        <v>4.0</v>
      </c>
      <c r="G2068" s="1">
        <v>18.0</v>
      </c>
      <c r="H2068" s="1">
        <v>7.0</v>
      </c>
      <c r="I2068" s="1" t="s">
        <v>22</v>
      </c>
      <c r="J2068" s="1">
        <v>0.004</v>
      </c>
      <c r="K2068" s="1">
        <v>0.458</v>
      </c>
      <c r="L2068" s="6" t="str">
        <f>if(J2068&gt;QUARTILE!$B$3, "TOP", if(J2068&lt;QUARTILE!$B$4, "BOTTOM", 0))</f>
        <v>BOTTOM</v>
      </c>
      <c r="M2068" s="6">
        <f t="shared" si="1"/>
        <v>2</v>
      </c>
      <c r="N2068" s="6" t="str">
        <f t="shared" si="2"/>
        <v>Baby Boomer</v>
      </c>
      <c r="O2068" s="6" t="str">
        <f t="shared" si="3"/>
        <v>Low Income</v>
      </c>
    </row>
    <row r="2069" hidden="1">
      <c r="A2069" s="1">
        <v>102067.0</v>
      </c>
      <c r="B2069" s="1">
        <v>72.0</v>
      </c>
      <c r="C2069" s="1">
        <v>13000.0</v>
      </c>
      <c r="D2069" s="1" t="s">
        <v>21</v>
      </c>
      <c r="E2069" s="1">
        <v>6617.82</v>
      </c>
      <c r="F2069" s="1">
        <v>1.0</v>
      </c>
      <c r="G2069" s="1">
        <v>21.0</v>
      </c>
      <c r="H2069" s="1">
        <v>4.0</v>
      </c>
      <c r="I2069" s="1" t="s">
        <v>22</v>
      </c>
      <c r="J2069" s="1">
        <v>0.443</v>
      </c>
      <c r="K2069" s="1">
        <v>0.11</v>
      </c>
      <c r="L2069" s="6">
        <f>if(J2069&gt;QUARTILE!$B$3, "TOP", if(J2069&lt;QUARTILE!$B$4, "BOTTOM", 0))</f>
        <v>0</v>
      </c>
      <c r="M2069" s="6">
        <f t="shared" si="1"/>
        <v>2</v>
      </c>
      <c r="N2069" s="6" t="str">
        <f t="shared" si="2"/>
        <v>Baby Boomer</v>
      </c>
      <c r="O2069" s="6" t="str">
        <f t="shared" si="3"/>
        <v>Low Income</v>
      </c>
    </row>
    <row r="2070" hidden="1">
      <c r="A2070" s="1">
        <v>102068.0</v>
      </c>
      <c r="B2070" s="1">
        <v>30.0</v>
      </c>
      <c r="C2070" s="1">
        <v>13000.0</v>
      </c>
      <c r="D2070" s="1" t="s">
        <v>24</v>
      </c>
      <c r="E2070" s="1">
        <v>4721.92</v>
      </c>
      <c r="F2070" s="1">
        <v>1.0</v>
      </c>
      <c r="G2070" s="1">
        <v>17.0</v>
      </c>
      <c r="H2070" s="1">
        <v>12.0</v>
      </c>
      <c r="I2070" s="1" t="s">
        <v>22</v>
      </c>
      <c r="J2070" s="1">
        <v>0.688</v>
      </c>
      <c r="K2070" s="1">
        <v>0.075</v>
      </c>
      <c r="L2070" s="6">
        <f>if(J2070&gt;QUARTILE!$B$3, "TOP", if(J2070&lt;QUARTILE!$B$4, "BOTTOM", 0))</f>
        <v>0</v>
      </c>
      <c r="M2070" s="6">
        <f t="shared" si="1"/>
        <v>2</v>
      </c>
      <c r="N2070" s="6" t="str">
        <f t="shared" si="2"/>
        <v>Millenial</v>
      </c>
      <c r="O2070" s="6" t="str">
        <f t="shared" si="3"/>
        <v>Low Income</v>
      </c>
    </row>
    <row r="2071" hidden="1">
      <c r="A2071" s="1">
        <v>102069.0</v>
      </c>
      <c r="B2071" s="1">
        <v>30.0</v>
      </c>
      <c r="C2071" s="1">
        <v>11000.0</v>
      </c>
      <c r="D2071" s="1" t="s">
        <v>17</v>
      </c>
      <c r="E2071" s="1">
        <v>2930.07</v>
      </c>
      <c r="F2071" s="1">
        <v>5.0</v>
      </c>
      <c r="G2071" s="1">
        <v>21.0</v>
      </c>
      <c r="H2071" s="1">
        <v>7.0</v>
      </c>
      <c r="I2071" s="1" t="s">
        <v>22</v>
      </c>
      <c r="J2071" s="1">
        <v>0.183</v>
      </c>
      <c r="K2071" s="1">
        <v>0.333</v>
      </c>
      <c r="L2071" s="6" t="str">
        <f>if(J2071&gt;QUARTILE!$B$3, "TOP", if(J2071&lt;QUARTILE!$B$4, "BOTTOM", 0))</f>
        <v>BOTTOM</v>
      </c>
      <c r="M2071" s="6">
        <f t="shared" si="1"/>
        <v>2</v>
      </c>
      <c r="N2071" s="6" t="str">
        <f t="shared" si="2"/>
        <v>Millenial</v>
      </c>
      <c r="O2071" s="6" t="str">
        <f t="shared" si="3"/>
        <v>Low Income</v>
      </c>
    </row>
    <row r="2072" hidden="1">
      <c r="A2072" s="1">
        <v>102070.0</v>
      </c>
      <c r="B2072" s="1">
        <v>35.0</v>
      </c>
      <c r="C2072" s="1">
        <v>21000.0</v>
      </c>
      <c r="D2072" s="1" t="s">
        <v>25</v>
      </c>
      <c r="E2072" s="1">
        <v>496.04</v>
      </c>
      <c r="F2072" s="1">
        <v>3.0</v>
      </c>
      <c r="G2072" s="1">
        <v>22.0</v>
      </c>
      <c r="H2072" s="1">
        <v>8.0</v>
      </c>
      <c r="I2072" s="1" t="s">
        <v>22</v>
      </c>
      <c r="J2072" s="1">
        <v>0.603</v>
      </c>
      <c r="K2072" s="1">
        <v>0.908</v>
      </c>
      <c r="L2072" s="6">
        <f>if(J2072&gt;QUARTILE!$B$3, "TOP", if(J2072&lt;QUARTILE!$B$4, "BOTTOM", 0))</f>
        <v>0</v>
      </c>
      <c r="M2072" s="6">
        <f t="shared" si="1"/>
        <v>2</v>
      </c>
      <c r="N2072" s="6" t="str">
        <f t="shared" si="2"/>
        <v>Gen X</v>
      </c>
      <c r="O2072" s="6" t="str">
        <f t="shared" si="3"/>
        <v>Low Income</v>
      </c>
    </row>
    <row r="2073" hidden="1">
      <c r="A2073" s="1">
        <v>102071.0</v>
      </c>
      <c r="B2073" s="1">
        <v>49.0</v>
      </c>
      <c r="C2073" s="1">
        <v>46000.0</v>
      </c>
      <c r="D2073" s="1" t="s">
        <v>21</v>
      </c>
      <c r="E2073" s="1">
        <v>54891.95</v>
      </c>
      <c r="F2073" s="1">
        <v>4.0</v>
      </c>
      <c r="G2073" s="1">
        <v>16.0</v>
      </c>
      <c r="H2073" s="1">
        <v>8.0</v>
      </c>
      <c r="I2073" s="1" t="s">
        <v>18</v>
      </c>
      <c r="J2073" s="1">
        <v>0.574</v>
      </c>
      <c r="K2073" s="1">
        <v>0.358</v>
      </c>
      <c r="L2073" s="6">
        <f>if(J2073&gt;QUARTILE!$B$3, "TOP", if(J2073&lt;QUARTILE!$B$4, "BOTTOM", 0))</f>
        <v>0</v>
      </c>
      <c r="M2073" s="6">
        <f t="shared" si="1"/>
        <v>1</v>
      </c>
      <c r="N2073" s="6" t="str">
        <f t="shared" si="2"/>
        <v>Gen X</v>
      </c>
      <c r="O2073" s="6" t="str">
        <f t="shared" si="3"/>
        <v>Medium Income</v>
      </c>
    </row>
    <row r="2074" hidden="1">
      <c r="A2074" s="1">
        <v>102072.0</v>
      </c>
      <c r="B2074" s="1">
        <v>49.0</v>
      </c>
      <c r="C2074" s="1">
        <v>12000.0</v>
      </c>
      <c r="D2074" s="1" t="s">
        <v>30</v>
      </c>
      <c r="E2074" s="1">
        <v>50774.86</v>
      </c>
      <c r="F2074" s="1">
        <v>5.0</v>
      </c>
      <c r="G2074" s="1">
        <v>14.0</v>
      </c>
      <c r="H2074" s="1">
        <v>5.0</v>
      </c>
      <c r="I2074" s="1" t="s">
        <v>18</v>
      </c>
      <c r="J2074" s="1">
        <v>0.435</v>
      </c>
      <c r="K2074" s="1">
        <v>0.0</v>
      </c>
      <c r="L2074" s="6">
        <f>if(J2074&gt;QUARTILE!$B$3, "TOP", if(J2074&lt;QUARTILE!$B$4, "BOTTOM", 0))</f>
        <v>0</v>
      </c>
      <c r="M2074" s="6">
        <f t="shared" si="1"/>
        <v>1</v>
      </c>
      <c r="N2074" s="6" t="str">
        <f t="shared" si="2"/>
        <v>Gen X</v>
      </c>
      <c r="O2074" s="6" t="str">
        <f t="shared" si="3"/>
        <v>Low Income</v>
      </c>
    </row>
    <row r="2075">
      <c r="A2075" s="1">
        <v>102073.0</v>
      </c>
      <c r="B2075" s="1">
        <v>52.0</v>
      </c>
      <c r="C2075" s="1">
        <v>60000.0</v>
      </c>
      <c r="D2075" s="1" t="s">
        <v>25</v>
      </c>
      <c r="E2075" s="1">
        <v>1034.65</v>
      </c>
      <c r="F2075" s="1">
        <v>5.0</v>
      </c>
      <c r="G2075" s="1">
        <v>20.0</v>
      </c>
      <c r="H2075" s="1">
        <v>11.0</v>
      </c>
      <c r="I2075" s="1" t="s">
        <v>18</v>
      </c>
      <c r="J2075" s="1">
        <v>0.821</v>
      </c>
      <c r="K2075" s="1">
        <v>0.197</v>
      </c>
      <c r="L2075" s="6" t="str">
        <f>if(J2075&gt;QUARTILE!$B$3, "TOP", if(J2075&lt;QUARTILE!$B$4, "BOTTOM", 0))</f>
        <v>TOP</v>
      </c>
      <c r="M2075" s="6">
        <f t="shared" si="1"/>
        <v>1</v>
      </c>
      <c r="N2075" s="6" t="str">
        <f t="shared" si="2"/>
        <v>Gen X</v>
      </c>
      <c r="O2075" s="6" t="str">
        <f t="shared" si="3"/>
        <v>Medium Income</v>
      </c>
    </row>
    <row r="2076" hidden="1">
      <c r="A2076" s="1">
        <v>102074.0</v>
      </c>
      <c r="B2076" s="1">
        <v>76.0</v>
      </c>
      <c r="C2076" s="1">
        <v>38000.0</v>
      </c>
      <c r="D2076" s="1" t="s">
        <v>23</v>
      </c>
      <c r="E2076" s="1">
        <v>3801.06</v>
      </c>
      <c r="F2076" s="1">
        <v>1.0</v>
      </c>
      <c r="G2076" s="1">
        <v>18.0</v>
      </c>
      <c r="H2076" s="1">
        <v>3.0</v>
      </c>
      <c r="I2076" s="1" t="s">
        <v>22</v>
      </c>
      <c r="J2076" s="1">
        <v>1.0</v>
      </c>
      <c r="K2076" s="1">
        <v>0.049</v>
      </c>
      <c r="L2076" s="6" t="str">
        <f>if(J2076&gt;QUARTILE!$B$3, "TOP", if(J2076&lt;QUARTILE!$B$4, "BOTTOM", 0))</f>
        <v>TOP</v>
      </c>
      <c r="M2076" s="6">
        <f t="shared" si="1"/>
        <v>2</v>
      </c>
      <c r="N2076" s="6" t="str">
        <f t="shared" si="2"/>
        <v>Baby Boomer</v>
      </c>
      <c r="O2076" s="6" t="str">
        <f t="shared" si="3"/>
        <v>Low Income</v>
      </c>
    </row>
    <row r="2077" hidden="1">
      <c r="A2077" s="1">
        <v>102075.0</v>
      </c>
      <c r="B2077" s="1">
        <v>56.0</v>
      </c>
      <c r="C2077" s="1">
        <v>9000.0</v>
      </c>
      <c r="D2077" s="1" t="s">
        <v>25</v>
      </c>
      <c r="E2077" s="1">
        <v>3004.84</v>
      </c>
      <c r="F2077" s="1">
        <v>4.0</v>
      </c>
      <c r="G2077" s="1">
        <v>15.0</v>
      </c>
      <c r="H2077" s="1">
        <v>4.0</v>
      </c>
      <c r="I2077" s="1" t="s">
        <v>22</v>
      </c>
      <c r="J2077" s="1">
        <v>0.988</v>
      </c>
      <c r="K2077" s="1">
        <v>0.782</v>
      </c>
      <c r="L2077" s="6" t="str">
        <f>if(J2077&gt;QUARTILE!$B$3, "TOP", if(J2077&lt;QUARTILE!$B$4, "BOTTOM", 0))</f>
        <v>TOP</v>
      </c>
      <c r="M2077" s="6">
        <f t="shared" si="1"/>
        <v>2</v>
      </c>
      <c r="N2077" s="6" t="str">
        <f t="shared" si="2"/>
        <v>Gen X</v>
      </c>
      <c r="O2077" s="6" t="str">
        <f t="shared" si="3"/>
        <v>Low Income</v>
      </c>
    </row>
    <row r="2078" hidden="1">
      <c r="A2078" s="1">
        <v>102076.0</v>
      </c>
      <c r="B2078" s="1">
        <v>63.0</v>
      </c>
      <c r="C2078" s="1">
        <v>18000.0</v>
      </c>
      <c r="D2078" s="1" t="s">
        <v>23</v>
      </c>
      <c r="E2078" s="1">
        <v>6604.08</v>
      </c>
      <c r="F2078" s="1">
        <v>2.0</v>
      </c>
      <c r="G2078" s="1">
        <v>17.0</v>
      </c>
      <c r="H2078" s="1">
        <v>5.0</v>
      </c>
      <c r="I2078" s="1" t="s">
        <v>22</v>
      </c>
      <c r="J2078" s="1">
        <v>1.0</v>
      </c>
      <c r="K2078" s="1">
        <v>0.946</v>
      </c>
      <c r="L2078" s="6" t="str">
        <f>if(J2078&gt;QUARTILE!$B$3, "TOP", if(J2078&lt;QUARTILE!$B$4, "BOTTOM", 0))</f>
        <v>TOP</v>
      </c>
      <c r="M2078" s="6">
        <f t="shared" si="1"/>
        <v>2</v>
      </c>
      <c r="N2078" s="6" t="str">
        <f t="shared" si="2"/>
        <v>Baby Boomer</v>
      </c>
      <c r="O2078" s="6" t="str">
        <f t="shared" si="3"/>
        <v>Low Income</v>
      </c>
    </row>
    <row r="2079" hidden="1">
      <c r="A2079" s="1">
        <v>102077.0</v>
      </c>
      <c r="B2079" s="1">
        <v>69.0</v>
      </c>
      <c r="C2079" s="1">
        <v>12000.0</v>
      </c>
      <c r="D2079" s="1" t="s">
        <v>23</v>
      </c>
      <c r="E2079" s="1">
        <v>4564.85</v>
      </c>
      <c r="F2079" s="1">
        <v>1.0</v>
      </c>
      <c r="G2079" s="1">
        <v>17.0</v>
      </c>
      <c r="H2079" s="1">
        <v>6.0</v>
      </c>
      <c r="I2079" s="1" t="s">
        <v>22</v>
      </c>
      <c r="J2079" s="1">
        <v>0.07</v>
      </c>
      <c r="K2079" s="1">
        <v>0.078</v>
      </c>
      <c r="L2079" s="6" t="str">
        <f>if(J2079&gt;QUARTILE!$B$3, "TOP", if(J2079&lt;QUARTILE!$B$4, "BOTTOM", 0))</f>
        <v>BOTTOM</v>
      </c>
      <c r="M2079" s="6">
        <f t="shared" si="1"/>
        <v>2</v>
      </c>
      <c r="N2079" s="6" t="str">
        <f t="shared" si="2"/>
        <v>Baby Boomer</v>
      </c>
      <c r="O2079" s="6" t="str">
        <f t="shared" si="3"/>
        <v>Low Income</v>
      </c>
    </row>
    <row r="2080" hidden="1">
      <c r="A2080" s="1">
        <v>102078.0</v>
      </c>
      <c r="B2080" s="1">
        <v>46.0</v>
      </c>
      <c r="C2080" s="1">
        <v>33000.0</v>
      </c>
      <c r="D2080" s="1" t="s">
        <v>24</v>
      </c>
      <c r="E2080" s="1">
        <v>58321.25</v>
      </c>
      <c r="F2080" s="1">
        <v>4.0</v>
      </c>
      <c r="G2080" s="1">
        <v>26.0</v>
      </c>
      <c r="H2080" s="1">
        <v>12.0</v>
      </c>
      <c r="I2080" s="1" t="s">
        <v>22</v>
      </c>
      <c r="J2080" s="1">
        <v>0.356</v>
      </c>
      <c r="K2080" s="1">
        <v>0.023</v>
      </c>
      <c r="L2080" s="6">
        <f>if(J2080&gt;QUARTILE!$B$3, "TOP", if(J2080&lt;QUARTILE!$B$4, "BOTTOM", 0))</f>
        <v>0</v>
      </c>
      <c r="M2080" s="6">
        <f t="shared" si="1"/>
        <v>2</v>
      </c>
      <c r="N2080" s="6" t="str">
        <f t="shared" si="2"/>
        <v>Gen X</v>
      </c>
      <c r="O2080" s="6" t="str">
        <f t="shared" si="3"/>
        <v>Low Income</v>
      </c>
    </row>
    <row r="2081" hidden="1">
      <c r="A2081" s="1">
        <v>102079.0</v>
      </c>
      <c r="B2081" s="1">
        <v>79.0</v>
      </c>
      <c r="C2081" s="1">
        <v>12000.0</v>
      </c>
      <c r="D2081" s="1" t="s">
        <v>21</v>
      </c>
      <c r="E2081" s="1">
        <v>1758.5</v>
      </c>
      <c r="F2081" s="1">
        <v>5.0</v>
      </c>
      <c r="G2081" s="1">
        <v>18.0</v>
      </c>
      <c r="H2081" s="1">
        <v>2.0</v>
      </c>
      <c r="I2081" s="1" t="s">
        <v>22</v>
      </c>
      <c r="J2081" s="1">
        <v>0.923</v>
      </c>
      <c r="K2081" s="1">
        <v>0.121</v>
      </c>
      <c r="L2081" s="6" t="str">
        <f>if(J2081&gt;QUARTILE!$B$3, "TOP", if(J2081&lt;QUARTILE!$B$4, "BOTTOM", 0))</f>
        <v>TOP</v>
      </c>
      <c r="M2081" s="6">
        <f t="shared" si="1"/>
        <v>2</v>
      </c>
      <c r="N2081" s="6" t="str">
        <f t="shared" si="2"/>
        <v>Baby Boomer</v>
      </c>
      <c r="O2081" s="6" t="str">
        <f t="shared" si="3"/>
        <v>Low Income</v>
      </c>
    </row>
    <row r="2082" hidden="1">
      <c r="A2082" s="1">
        <v>102080.0</v>
      </c>
      <c r="B2082" s="1">
        <v>66.0</v>
      </c>
      <c r="C2082" s="1">
        <v>8000.0</v>
      </c>
      <c r="D2082" s="1" t="s">
        <v>23</v>
      </c>
      <c r="E2082" s="1">
        <v>4756.79</v>
      </c>
      <c r="F2082" s="1">
        <v>5.0</v>
      </c>
      <c r="G2082" s="1">
        <v>28.0</v>
      </c>
      <c r="H2082" s="1">
        <v>4.0</v>
      </c>
      <c r="I2082" s="1" t="s">
        <v>22</v>
      </c>
      <c r="J2082" s="1">
        <v>0.098</v>
      </c>
      <c r="K2082" s="1">
        <v>0.754</v>
      </c>
      <c r="L2082" s="6" t="str">
        <f>if(J2082&gt;QUARTILE!$B$3, "TOP", if(J2082&lt;QUARTILE!$B$4, "BOTTOM", 0))</f>
        <v>BOTTOM</v>
      </c>
      <c r="M2082" s="6">
        <f t="shared" si="1"/>
        <v>2</v>
      </c>
      <c r="N2082" s="6" t="str">
        <f t="shared" si="2"/>
        <v>Baby Boomer</v>
      </c>
      <c r="O2082" s="6" t="str">
        <f t="shared" si="3"/>
        <v>Low Income</v>
      </c>
    </row>
    <row r="2083" hidden="1">
      <c r="A2083" s="1">
        <v>102081.0</v>
      </c>
      <c r="B2083" s="1">
        <v>46.0</v>
      </c>
      <c r="C2083" s="1">
        <v>18000.0</v>
      </c>
      <c r="D2083" s="1" t="s">
        <v>25</v>
      </c>
      <c r="E2083" s="1">
        <v>1683.36</v>
      </c>
      <c r="F2083" s="1">
        <v>3.0</v>
      </c>
      <c r="G2083" s="1">
        <v>22.0</v>
      </c>
      <c r="H2083" s="1">
        <v>5.0</v>
      </c>
      <c r="I2083" s="1" t="s">
        <v>22</v>
      </c>
      <c r="J2083" s="1">
        <v>0.415</v>
      </c>
      <c r="K2083" s="1">
        <v>0.839</v>
      </c>
      <c r="L2083" s="6">
        <f>if(J2083&gt;QUARTILE!$B$3, "TOP", if(J2083&lt;QUARTILE!$B$4, "BOTTOM", 0))</f>
        <v>0</v>
      </c>
      <c r="M2083" s="6">
        <f t="shared" si="1"/>
        <v>2</v>
      </c>
      <c r="N2083" s="6" t="str">
        <f t="shared" si="2"/>
        <v>Gen X</v>
      </c>
      <c r="O2083" s="6" t="str">
        <f t="shared" si="3"/>
        <v>Low Income</v>
      </c>
    </row>
    <row r="2084" hidden="1">
      <c r="A2084" s="1">
        <v>102082.0</v>
      </c>
      <c r="B2084" s="1">
        <v>79.0</v>
      </c>
      <c r="C2084" s="1">
        <v>44000.0</v>
      </c>
      <c r="D2084" s="1" t="s">
        <v>17</v>
      </c>
      <c r="E2084" s="1">
        <v>78629.57</v>
      </c>
      <c r="F2084" s="1">
        <v>2.0</v>
      </c>
      <c r="G2084" s="1">
        <v>13.0</v>
      </c>
      <c r="H2084" s="1">
        <v>4.0</v>
      </c>
      <c r="I2084" s="1" t="s">
        <v>18</v>
      </c>
      <c r="J2084" s="1">
        <v>0.752</v>
      </c>
      <c r="K2084" s="1">
        <v>0.319</v>
      </c>
      <c r="L2084" s="6">
        <f>if(J2084&gt;QUARTILE!$B$3, "TOP", if(J2084&lt;QUARTILE!$B$4, "BOTTOM", 0))</f>
        <v>0</v>
      </c>
      <c r="M2084" s="6">
        <f t="shared" si="1"/>
        <v>1</v>
      </c>
      <c r="N2084" s="6" t="str">
        <f t="shared" si="2"/>
        <v>Baby Boomer</v>
      </c>
      <c r="O2084" s="6" t="str">
        <f t="shared" si="3"/>
        <v>Low Income</v>
      </c>
    </row>
    <row r="2085" hidden="1">
      <c r="A2085" s="1">
        <v>102083.0</v>
      </c>
      <c r="B2085" s="1">
        <v>70.0</v>
      </c>
      <c r="C2085" s="1">
        <v>20000.0</v>
      </c>
      <c r="D2085" s="1" t="s">
        <v>27</v>
      </c>
      <c r="E2085" s="1">
        <v>50121.83</v>
      </c>
      <c r="F2085" s="1">
        <v>1.0</v>
      </c>
      <c r="G2085" s="1">
        <v>18.0</v>
      </c>
      <c r="H2085" s="1">
        <v>3.0</v>
      </c>
      <c r="I2085" s="1" t="s">
        <v>18</v>
      </c>
      <c r="J2085" s="1">
        <v>1.0</v>
      </c>
      <c r="K2085" s="1">
        <v>0.869</v>
      </c>
      <c r="L2085" s="6" t="str">
        <f>if(J2085&gt;QUARTILE!$B$3, "TOP", if(J2085&lt;QUARTILE!$B$4, "BOTTOM", 0))</f>
        <v>TOP</v>
      </c>
      <c r="M2085" s="6">
        <f t="shared" si="1"/>
        <v>1</v>
      </c>
      <c r="N2085" s="6" t="str">
        <f t="shared" si="2"/>
        <v>Baby Boomer</v>
      </c>
      <c r="O2085" s="6" t="str">
        <f t="shared" si="3"/>
        <v>Low Income</v>
      </c>
    </row>
    <row r="2086" hidden="1">
      <c r="A2086" s="1">
        <v>102084.0</v>
      </c>
      <c r="B2086" s="1">
        <v>61.0</v>
      </c>
      <c r="C2086" s="1">
        <v>28000.0</v>
      </c>
      <c r="D2086" s="1" t="s">
        <v>25</v>
      </c>
      <c r="E2086" s="1">
        <v>25220.15</v>
      </c>
      <c r="F2086" s="1">
        <v>3.0</v>
      </c>
      <c r="G2086" s="1">
        <v>18.0</v>
      </c>
      <c r="H2086" s="1">
        <v>2.0</v>
      </c>
      <c r="I2086" s="1" t="s">
        <v>22</v>
      </c>
      <c r="J2086" s="1">
        <v>0.326</v>
      </c>
      <c r="K2086" s="1">
        <v>0.259</v>
      </c>
      <c r="L2086" s="6">
        <f>if(J2086&gt;QUARTILE!$B$3, "TOP", if(J2086&lt;QUARTILE!$B$4, "BOTTOM", 0))</f>
        <v>0</v>
      </c>
      <c r="M2086" s="6">
        <f t="shared" si="1"/>
        <v>2</v>
      </c>
      <c r="N2086" s="6" t="str">
        <f t="shared" si="2"/>
        <v>Baby Boomer</v>
      </c>
      <c r="O2086" s="6" t="str">
        <f t="shared" si="3"/>
        <v>Low Income</v>
      </c>
    </row>
    <row r="2087" hidden="1">
      <c r="A2087" s="1">
        <v>102085.0</v>
      </c>
      <c r="B2087" s="1">
        <v>74.0</v>
      </c>
      <c r="C2087" s="1">
        <v>29000.0</v>
      </c>
      <c r="D2087" s="1" t="s">
        <v>27</v>
      </c>
      <c r="E2087" s="1">
        <v>11101.58</v>
      </c>
      <c r="F2087" s="1">
        <v>3.0</v>
      </c>
      <c r="G2087" s="1">
        <v>18.0</v>
      </c>
      <c r="H2087" s="1">
        <v>5.0</v>
      </c>
      <c r="I2087" s="1" t="s">
        <v>22</v>
      </c>
      <c r="J2087" s="1">
        <v>0.764</v>
      </c>
      <c r="K2087" s="1">
        <v>0.525</v>
      </c>
      <c r="L2087" s="6">
        <f>if(J2087&gt;QUARTILE!$B$3, "TOP", if(J2087&lt;QUARTILE!$B$4, "BOTTOM", 0))</f>
        <v>0</v>
      </c>
      <c r="M2087" s="6">
        <f t="shared" si="1"/>
        <v>2</v>
      </c>
      <c r="N2087" s="6" t="str">
        <f t="shared" si="2"/>
        <v>Baby Boomer</v>
      </c>
      <c r="O2087" s="6" t="str">
        <f t="shared" si="3"/>
        <v>Low Income</v>
      </c>
    </row>
    <row r="2088" hidden="1">
      <c r="A2088" s="1">
        <v>102086.0</v>
      </c>
      <c r="B2088" s="1">
        <v>33.0</v>
      </c>
      <c r="C2088" s="1">
        <v>9000.0</v>
      </c>
      <c r="D2088" s="1" t="s">
        <v>21</v>
      </c>
      <c r="E2088" s="1">
        <v>4218.82</v>
      </c>
      <c r="F2088" s="1">
        <v>2.0</v>
      </c>
      <c r="G2088" s="1">
        <v>20.0</v>
      </c>
      <c r="H2088" s="1">
        <v>10.0</v>
      </c>
      <c r="I2088" s="1" t="s">
        <v>22</v>
      </c>
      <c r="J2088" s="1">
        <v>0.66</v>
      </c>
      <c r="K2088" s="1">
        <v>0.996</v>
      </c>
      <c r="L2088" s="6">
        <f>if(J2088&gt;QUARTILE!$B$3, "TOP", if(J2088&lt;QUARTILE!$B$4, "BOTTOM", 0))</f>
        <v>0</v>
      </c>
      <c r="M2088" s="6">
        <f t="shared" si="1"/>
        <v>2</v>
      </c>
      <c r="N2088" s="6" t="str">
        <f t="shared" si="2"/>
        <v>Gen X</v>
      </c>
      <c r="O2088" s="6" t="str">
        <f t="shared" si="3"/>
        <v>Low Income</v>
      </c>
    </row>
    <row r="2089" hidden="1">
      <c r="A2089" s="1">
        <v>102087.0</v>
      </c>
      <c r="B2089" s="1">
        <v>73.0</v>
      </c>
      <c r="C2089" s="1">
        <v>13000.0</v>
      </c>
      <c r="D2089" s="1" t="s">
        <v>21</v>
      </c>
      <c r="E2089" s="1">
        <v>5007.46</v>
      </c>
      <c r="F2089" s="1">
        <v>1.0</v>
      </c>
      <c r="G2089" s="1">
        <v>20.0</v>
      </c>
      <c r="H2089" s="1">
        <v>4.0</v>
      </c>
      <c r="I2089" s="1" t="s">
        <v>22</v>
      </c>
      <c r="J2089" s="1">
        <v>0.613</v>
      </c>
      <c r="K2089" s="1">
        <v>0.827</v>
      </c>
      <c r="L2089" s="6">
        <f>if(J2089&gt;QUARTILE!$B$3, "TOP", if(J2089&lt;QUARTILE!$B$4, "BOTTOM", 0))</f>
        <v>0</v>
      </c>
      <c r="M2089" s="6">
        <f t="shared" si="1"/>
        <v>2</v>
      </c>
      <c r="N2089" s="6" t="str">
        <f t="shared" si="2"/>
        <v>Baby Boomer</v>
      </c>
      <c r="O2089" s="6" t="str">
        <f t="shared" si="3"/>
        <v>Low Income</v>
      </c>
    </row>
    <row r="2090" hidden="1">
      <c r="A2090" s="1">
        <v>102088.0</v>
      </c>
      <c r="B2090" s="1">
        <v>61.0</v>
      </c>
      <c r="C2090" s="1">
        <v>22000.0</v>
      </c>
      <c r="D2090" s="1" t="s">
        <v>25</v>
      </c>
      <c r="E2090" s="1">
        <v>11705.24</v>
      </c>
      <c r="F2090" s="1">
        <v>1.0</v>
      </c>
      <c r="G2090" s="1">
        <v>17.0</v>
      </c>
      <c r="H2090" s="1">
        <v>6.0</v>
      </c>
      <c r="I2090" s="1" t="s">
        <v>22</v>
      </c>
      <c r="J2090" s="1">
        <v>0.793</v>
      </c>
      <c r="K2090" s="1">
        <v>0.487</v>
      </c>
      <c r="L2090" s="6">
        <f>if(J2090&gt;QUARTILE!$B$3, "TOP", if(J2090&lt;QUARTILE!$B$4, "BOTTOM", 0))</f>
        <v>0</v>
      </c>
      <c r="M2090" s="6">
        <f t="shared" si="1"/>
        <v>2</v>
      </c>
      <c r="N2090" s="6" t="str">
        <f t="shared" si="2"/>
        <v>Baby Boomer</v>
      </c>
      <c r="O2090" s="6" t="str">
        <f t="shared" si="3"/>
        <v>Low Income</v>
      </c>
    </row>
    <row r="2091" hidden="1">
      <c r="A2091" s="1">
        <v>102089.0</v>
      </c>
      <c r="B2091" s="1">
        <v>64.0</v>
      </c>
      <c r="C2091" s="1">
        <v>16000.0</v>
      </c>
      <c r="D2091" s="1" t="s">
        <v>23</v>
      </c>
      <c r="E2091" s="1">
        <v>29239.56</v>
      </c>
      <c r="F2091" s="1">
        <v>5.0</v>
      </c>
      <c r="G2091" s="1">
        <v>24.0</v>
      </c>
      <c r="H2091" s="1">
        <v>5.0</v>
      </c>
      <c r="I2091" s="1" t="s">
        <v>22</v>
      </c>
      <c r="J2091" s="1">
        <v>0.304</v>
      </c>
      <c r="K2091" s="1">
        <v>0.059</v>
      </c>
      <c r="L2091" s="6" t="str">
        <f>if(J2091&gt;QUARTILE!$B$3, "TOP", if(J2091&lt;QUARTILE!$B$4, "BOTTOM", 0))</f>
        <v>BOTTOM</v>
      </c>
      <c r="M2091" s="6">
        <f t="shared" si="1"/>
        <v>2</v>
      </c>
      <c r="N2091" s="6" t="str">
        <f t="shared" si="2"/>
        <v>Baby Boomer</v>
      </c>
      <c r="O2091" s="6" t="str">
        <f t="shared" si="3"/>
        <v>Low Income</v>
      </c>
    </row>
    <row r="2092" hidden="1">
      <c r="A2092" s="1">
        <v>102090.0</v>
      </c>
      <c r="B2092" s="1">
        <v>74.0</v>
      </c>
      <c r="C2092" s="1">
        <v>61000.0</v>
      </c>
      <c r="D2092" s="1" t="s">
        <v>21</v>
      </c>
      <c r="E2092" s="1">
        <v>6150.34</v>
      </c>
      <c r="F2092" s="1">
        <v>1.0</v>
      </c>
      <c r="G2092" s="1">
        <v>26.0</v>
      </c>
      <c r="H2092" s="1">
        <v>9.0</v>
      </c>
      <c r="I2092" s="1" t="s">
        <v>22</v>
      </c>
      <c r="J2092" s="1">
        <v>0.439</v>
      </c>
      <c r="K2092" s="1">
        <v>0.904</v>
      </c>
      <c r="L2092" s="6">
        <f>if(J2092&gt;QUARTILE!$B$3, "TOP", if(J2092&lt;QUARTILE!$B$4, "BOTTOM", 0))</f>
        <v>0</v>
      </c>
      <c r="M2092" s="6">
        <f t="shared" si="1"/>
        <v>2</v>
      </c>
      <c r="N2092" s="6" t="str">
        <f t="shared" si="2"/>
        <v>Baby Boomer</v>
      </c>
      <c r="O2092" s="6" t="str">
        <f t="shared" si="3"/>
        <v>Medium Income</v>
      </c>
    </row>
    <row r="2093" hidden="1">
      <c r="A2093" s="1">
        <v>102091.0</v>
      </c>
      <c r="B2093" s="1">
        <v>27.0</v>
      </c>
      <c r="C2093" s="1">
        <v>11000.0</v>
      </c>
      <c r="D2093" s="1" t="s">
        <v>23</v>
      </c>
      <c r="E2093" s="1">
        <v>7444.24</v>
      </c>
      <c r="F2093" s="1">
        <v>3.0</v>
      </c>
      <c r="G2093" s="1">
        <v>11.0</v>
      </c>
      <c r="H2093" s="1">
        <v>16.0</v>
      </c>
      <c r="I2093" s="1" t="s">
        <v>18</v>
      </c>
      <c r="J2093" s="1">
        <v>0.61</v>
      </c>
      <c r="K2093" s="1">
        <v>0.542</v>
      </c>
      <c r="L2093" s="6">
        <f>if(J2093&gt;QUARTILE!$B$3, "TOP", if(J2093&lt;QUARTILE!$B$4, "BOTTOM", 0))</f>
        <v>0</v>
      </c>
      <c r="M2093" s="6">
        <f t="shared" si="1"/>
        <v>1</v>
      </c>
      <c r="N2093" s="6" t="str">
        <f t="shared" si="2"/>
        <v>Millenial</v>
      </c>
      <c r="O2093" s="6" t="str">
        <f t="shared" si="3"/>
        <v>Low Income</v>
      </c>
    </row>
    <row r="2094" hidden="1">
      <c r="A2094" s="1">
        <v>102092.0</v>
      </c>
      <c r="B2094" s="1">
        <v>47.0</v>
      </c>
      <c r="C2094" s="1">
        <v>13000.0</v>
      </c>
      <c r="D2094" s="1" t="s">
        <v>27</v>
      </c>
      <c r="E2094" s="1">
        <v>18323.03</v>
      </c>
      <c r="F2094" s="1">
        <v>5.0</v>
      </c>
      <c r="G2094" s="1">
        <v>22.0</v>
      </c>
      <c r="H2094" s="1">
        <v>8.0</v>
      </c>
      <c r="I2094" s="1" t="s">
        <v>22</v>
      </c>
      <c r="J2094" s="1">
        <v>0.439</v>
      </c>
      <c r="K2094" s="1">
        <v>0.258</v>
      </c>
      <c r="L2094" s="6">
        <f>if(J2094&gt;QUARTILE!$B$3, "TOP", if(J2094&lt;QUARTILE!$B$4, "BOTTOM", 0))</f>
        <v>0</v>
      </c>
      <c r="M2094" s="6">
        <f t="shared" si="1"/>
        <v>2</v>
      </c>
      <c r="N2094" s="6" t="str">
        <f t="shared" si="2"/>
        <v>Gen X</v>
      </c>
      <c r="O2094" s="6" t="str">
        <f t="shared" si="3"/>
        <v>Low Income</v>
      </c>
    </row>
    <row r="2095" hidden="1">
      <c r="A2095" s="1">
        <v>102093.0</v>
      </c>
      <c r="B2095" s="1">
        <v>42.0</v>
      </c>
      <c r="C2095" s="1">
        <v>26000.0</v>
      </c>
      <c r="D2095" s="1" t="s">
        <v>23</v>
      </c>
      <c r="E2095" s="1">
        <v>5429.07</v>
      </c>
      <c r="F2095" s="1">
        <v>1.0</v>
      </c>
      <c r="G2095" s="1">
        <v>17.0</v>
      </c>
      <c r="H2095" s="1">
        <v>15.0</v>
      </c>
      <c r="I2095" s="1" t="s">
        <v>22</v>
      </c>
      <c r="J2095" s="1">
        <v>0.772</v>
      </c>
      <c r="K2095" s="1">
        <v>0.451</v>
      </c>
      <c r="L2095" s="6">
        <f>if(J2095&gt;QUARTILE!$B$3, "TOP", if(J2095&lt;QUARTILE!$B$4, "BOTTOM", 0))</f>
        <v>0</v>
      </c>
      <c r="M2095" s="6">
        <f t="shared" si="1"/>
        <v>2</v>
      </c>
      <c r="N2095" s="6" t="str">
        <f t="shared" si="2"/>
        <v>Gen X</v>
      </c>
      <c r="O2095" s="6" t="str">
        <f t="shared" si="3"/>
        <v>Low Income</v>
      </c>
    </row>
    <row r="2096" hidden="1">
      <c r="A2096" s="1">
        <v>102094.0</v>
      </c>
      <c r="B2096" s="1">
        <v>80.0</v>
      </c>
      <c r="C2096" s="1">
        <v>15000.0</v>
      </c>
      <c r="D2096" s="1" t="s">
        <v>25</v>
      </c>
      <c r="E2096" s="1">
        <v>17551.91</v>
      </c>
      <c r="F2096" s="1">
        <v>2.0</v>
      </c>
      <c r="G2096" s="1">
        <v>18.0</v>
      </c>
      <c r="H2096" s="1">
        <v>9.0</v>
      </c>
      <c r="I2096" s="1" t="s">
        <v>22</v>
      </c>
      <c r="J2096" s="1">
        <v>0.851</v>
      </c>
      <c r="K2096" s="1">
        <v>0.311</v>
      </c>
      <c r="L2096" s="6" t="str">
        <f>if(J2096&gt;QUARTILE!$B$3, "TOP", if(J2096&lt;QUARTILE!$B$4, "BOTTOM", 0))</f>
        <v>TOP</v>
      </c>
      <c r="M2096" s="6">
        <f t="shared" si="1"/>
        <v>2</v>
      </c>
      <c r="N2096" s="6" t="str">
        <f t="shared" si="2"/>
        <v>Silent</v>
      </c>
      <c r="O2096" s="6" t="str">
        <f t="shared" si="3"/>
        <v>Low Income</v>
      </c>
    </row>
    <row r="2097" hidden="1">
      <c r="A2097" s="1">
        <v>102095.0</v>
      </c>
      <c r="B2097" s="1">
        <v>56.0</v>
      </c>
      <c r="C2097" s="1">
        <v>5000.0</v>
      </c>
      <c r="D2097" s="1" t="s">
        <v>25</v>
      </c>
      <c r="E2097" s="1">
        <v>9792.08</v>
      </c>
      <c r="F2097" s="1">
        <v>3.0</v>
      </c>
      <c r="G2097" s="1">
        <v>20.0</v>
      </c>
      <c r="H2097" s="1">
        <v>8.0</v>
      </c>
      <c r="I2097" s="1" t="s">
        <v>22</v>
      </c>
      <c r="J2097" s="1">
        <v>0.578</v>
      </c>
      <c r="K2097" s="1">
        <v>0.551</v>
      </c>
      <c r="L2097" s="6">
        <f>if(J2097&gt;QUARTILE!$B$3, "TOP", if(J2097&lt;QUARTILE!$B$4, "BOTTOM", 0))</f>
        <v>0</v>
      </c>
      <c r="M2097" s="6">
        <f t="shared" si="1"/>
        <v>2</v>
      </c>
      <c r="N2097" s="6" t="str">
        <f t="shared" si="2"/>
        <v>Gen X</v>
      </c>
      <c r="O2097" s="6" t="str">
        <f t="shared" si="3"/>
        <v>Low Income</v>
      </c>
    </row>
    <row r="2098" hidden="1">
      <c r="A2098" s="1">
        <v>102096.0</v>
      </c>
      <c r="B2098" s="1">
        <v>37.0</v>
      </c>
      <c r="C2098" s="1">
        <v>70000.0</v>
      </c>
      <c r="D2098" s="1" t="s">
        <v>23</v>
      </c>
      <c r="E2098" s="1">
        <v>699.45</v>
      </c>
      <c r="F2098" s="1">
        <v>4.0</v>
      </c>
      <c r="G2098" s="1">
        <v>15.0</v>
      </c>
      <c r="H2098" s="1">
        <v>12.0</v>
      </c>
      <c r="I2098" s="1" t="s">
        <v>18</v>
      </c>
      <c r="J2098" s="1">
        <v>0.544</v>
      </c>
      <c r="K2098" s="1">
        <v>0.223</v>
      </c>
      <c r="L2098" s="6">
        <f>if(J2098&gt;QUARTILE!$B$3, "TOP", if(J2098&lt;QUARTILE!$B$4, "BOTTOM", 0))</f>
        <v>0</v>
      </c>
      <c r="M2098" s="6">
        <f t="shared" si="1"/>
        <v>1</v>
      </c>
      <c r="N2098" s="6" t="str">
        <f t="shared" si="2"/>
        <v>Gen X</v>
      </c>
      <c r="O2098" s="6" t="str">
        <f t="shared" si="3"/>
        <v>Medium Income</v>
      </c>
    </row>
    <row r="2099" hidden="1">
      <c r="A2099" s="1">
        <v>102097.0</v>
      </c>
      <c r="B2099" s="1">
        <v>22.0</v>
      </c>
      <c r="C2099" s="1">
        <v>12000.0</v>
      </c>
      <c r="D2099" s="1" t="s">
        <v>21</v>
      </c>
      <c r="E2099" s="1">
        <v>10306.76</v>
      </c>
      <c r="F2099" s="1">
        <v>2.0</v>
      </c>
      <c r="G2099" s="1">
        <v>17.0</v>
      </c>
      <c r="H2099" s="1">
        <v>16.0</v>
      </c>
      <c r="I2099" s="1" t="s">
        <v>18</v>
      </c>
      <c r="J2099" s="1">
        <v>0.912</v>
      </c>
      <c r="K2099" s="1">
        <v>0.446</v>
      </c>
      <c r="L2099" s="6" t="str">
        <f>if(J2099&gt;QUARTILE!$B$3, "TOP", if(J2099&lt;QUARTILE!$B$4, "BOTTOM", 0))</f>
        <v>TOP</v>
      </c>
      <c r="M2099" s="6">
        <f t="shared" si="1"/>
        <v>1</v>
      </c>
      <c r="N2099" s="6" t="str">
        <f t="shared" si="2"/>
        <v>Millenial</v>
      </c>
      <c r="O2099" s="6" t="str">
        <f t="shared" si="3"/>
        <v>Low Income</v>
      </c>
    </row>
    <row r="2100" hidden="1">
      <c r="A2100" s="1">
        <v>102098.0</v>
      </c>
      <c r="B2100" s="1">
        <v>18.0</v>
      </c>
      <c r="C2100" s="1">
        <v>31000.0</v>
      </c>
      <c r="D2100" s="1" t="s">
        <v>23</v>
      </c>
      <c r="E2100" s="1">
        <v>50396.24</v>
      </c>
      <c r="F2100" s="1">
        <v>2.0</v>
      </c>
      <c r="G2100" s="1">
        <v>25.0</v>
      </c>
      <c r="H2100" s="1">
        <v>15.0</v>
      </c>
      <c r="I2100" s="1" t="s">
        <v>18</v>
      </c>
      <c r="J2100" s="1">
        <v>0.9</v>
      </c>
      <c r="K2100" s="1">
        <v>0.326</v>
      </c>
      <c r="L2100" s="6" t="str">
        <f>if(J2100&gt;QUARTILE!$B$3, "TOP", if(J2100&lt;QUARTILE!$B$4, "BOTTOM", 0))</f>
        <v>TOP</v>
      </c>
      <c r="M2100" s="6">
        <f t="shared" si="1"/>
        <v>1</v>
      </c>
      <c r="N2100" s="6" t="str">
        <f t="shared" si="2"/>
        <v>Millenial</v>
      </c>
      <c r="O2100" s="6" t="str">
        <f t="shared" si="3"/>
        <v>Low Income</v>
      </c>
    </row>
    <row r="2101" hidden="1">
      <c r="A2101" s="1">
        <v>102099.0</v>
      </c>
      <c r="B2101" s="1">
        <v>47.0</v>
      </c>
      <c r="C2101" s="1">
        <v>10000.0</v>
      </c>
      <c r="D2101" s="1" t="s">
        <v>21</v>
      </c>
      <c r="E2101" s="1">
        <v>6937.66</v>
      </c>
      <c r="F2101" s="1">
        <v>1.0</v>
      </c>
      <c r="G2101" s="1">
        <v>21.0</v>
      </c>
      <c r="H2101" s="1">
        <v>7.0</v>
      </c>
      <c r="I2101" s="1" t="s">
        <v>22</v>
      </c>
      <c r="J2101" s="1">
        <v>0.673</v>
      </c>
      <c r="K2101" s="1">
        <v>0.616</v>
      </c>
      <c r="L2101" s="6">
        <f>if(J2101&gt;QUARTILE!$B$3, "TOP", if(J2101&lt;QUARTILE!$B$4, "BOTTOM", 0))</f>
        <v>0</v>
      </c>
      <c r="M2101" s="6">
        <f t="shared" si="1"/>
        <v>2</v>
      </c>
      <c r="N2101" s="6" t="str">
        <f t="shared" si="2"/>
        <v>Gen X</v>
      </c>
      <c r="O2101" s="6" t="str">
        <f t="shared" si="3"/>
        <v>Low Income</v>
      </c>
    </row>
    <row r="2102" hidden="1">
      <c r="A2102" s="1">
        <v>102100.0</v>
      </c>
      <c r="B2102" s="1">
        <v>66.0</v>
      </c>
      <c r="C2102" s="1">
        <v>13000.0</v>
      </c>
      <c r="D2102" s="1" t="s">
        <v>21</v>
      </c>
      <c r="E2102" s="1">
        <v>7796.73</v>
      </c>
      <c r="F2102" s="1">
        <v>5.0</v>
      </c>
      <c r="G2102" s="1">
        <v>10.0</v>
      </c>
      <c r="H2102" s="1">
        <v>4.0</v>
      </c>
      <c r="I2102" s="1" t="s">
        <v>22</v>
      </c>
      <c r="J2102" s="1">
        <v>0.057</v>
      </c>
      <c r="K2102" s="1">
        <v>0.0</v>
      </c>
      <c r="L2102" s="6" t="str">
        <f>if(J2102&gt;QUARTILE!$B$3, "TOP", if(J2102&lt;QUARTILE!$B$4, "BOTTOM", 0))</f>
        <v>BOTTOM</v>
      </c>
      <c r="M2102" s="6">
        <f t="shared" si="1"/>
        <v>2</v>
      </c>
      <c r="N2102" s="6" t="str">
        <f t="shared" si="2"/>
        <v>Baby Boomer</v>
      </c>
      <c r="O2102" s="6" t="str">
        <f t="shared" si="3"/>
        <v>Low Income</v>
      </c>
    </row>
    <row r="2103" hidden="1">
      <c r="A2103" s="1">
        <v>102101.0</v>
      </c>
      <c r="B2103" s="1">
        <v>20.0</v>
      </c>
      <c r="C2103" s="1">
        <v>8000.0</v>
      </c>
      <c r="D2103" s="1" t="s">
        <v>23</v>
      </c>
      <c r="E2103" s="1">
        <v>1364.31</v>
      </c>
      <c r="F2103" s="1">
        <v>5.0</v>
      </c>
      <c r="G2103" s="1">
        <v>20.0</v>
      </c>
      <c r="H2103" s="1">
        <v>16.0</v>
      </c>
      <c r="I2103" s="1" t="s">
        <v>18</v>
      </c>
      <c r="J2103" s="1">
        <v>0.578</v>
      </c>
      <c r="K2103" s="1">
        <v>0.549</v>
      </c>
      <c r="L2103" s="6">
        <f>if(J2103&gt;QUARTILE!$B$3, "TOP", if(J2103&lt;QUARTILE!$B$4, "BOTTOM", 0))</f>
        <v>0</v>
      </c>
      <c r="M2103" s="6">
        <f t="shared" si="1"/>
        <v>1</v>
      </c>
      <c r="N2103" s="6" t="str">
        <f t="shared" si="2"/>
        <v>Millenial</v>
      </c>
      <c r="O2103" s="6" t="str">
        <f t="shared" si="3"/>
        <v>Low Income</v>
      </c>
    </row>
    <row r="2104" hidden="1">
      <c r="A2104" s="1">
        <v>102102.0</v>
      </c>
      <c r="B2104" s="1">
        <v>62.0</v>
      </c>
      <c r="C2104" s="1">
        <v>14000.0</v>
      </c>
      <c r="D2104" s="1" t="s">
        <v>27</v>
      </c>
      <c r="E2104" s="1">
        <v>19092.7</v>
      </c>
      <c r="F2104" s="1">
        <v>3.0</v>
      </c>
      <c r="G2104" s="1">
        <v>21.0</v>
      </c>
      <c r="H2104" s="1">
        <v>4.0</v>
      </c>
      <c r="I2104" s="1" t="s">
        <v>22</v>
      </c>
      <c r="J2104" s="1">
        <v>0.122</v>
      </c>
      <c r="K2104" s="1">
        <v>0.593</v>
      </c>
      <c r="L2104" s="6" t="str">
        <f>if(J2104&gt;QUARTILE!$B$3, "TOP", if(J2104&lt;QUARTILE!$B$4, "BOTTOM", 0))</f>
        <v>BOTTOM</v>
      </c>
      <c r="M2104" s="6">
        <f t="shared" si="1"/>
        <v>2</v>
      </c>
      <c r="N2104" s="6" t="str">
        <f t="shared" si="2"/>
        <v>Baby Boomer</v>
      </c>
      <c r="O2104" s="6" t="str">
        <f t="shared" si="3"/>
        <v>Low Income</v>
      </c>
    </row>
    <row r="2105" hidden="1">
      <c r="A2105" s="1">
        <v>102103.0</v>
      </c>
      <c r="B2105" s="1">
        <v>31.0</v>
      </c>
      <c r="C2105" s="1">
        <v>15000.0</v>
      </c>
      <c r="D2105" s="1" t="s">
        <v>23</v>
      </c>
      <c r="E2105" s="1">
        <v>37841.64</v>
      </c>
      <c r="F2105" s="1">
        <v>1.0</v>
      </c>
      <c r="G2105" s="1">
        <v>25.0</v>
      </c>
      <c r="H2105" s="1">
        <v>11.0</v>
      </c>
      <c r="I2105" s="1" t="s">
        <v>22</v>
      </c>
      <c r="J2105" s="1">
        <v>0.811</v>
      </c>
      <c r="K2105" s="1">
        <v>0.292</v>
      </c>
      <c r="L2105" s="6">
        <f>if(J2105&gt;QUARTILE!$B$3, "TOP", if(J2105&lt;QUARTILE!$B$4, "BOTTOM", 0))</f>
        <v>0</v>
      </c>
      <c r="M2105" s="6">
        <f t="shared" si="1"/>
        <v>2</v>
      </c>
      <c r="N2105" s="6" t="str">
        <f t="shared" si="2"/>
        <v>Gen X</v>
      </c>
      <c r="O2105" s="6" t="str">
        <f t="shared" si="3"/>
        <v>Low Income</v>
      </c>
    </row>
    <row r="2106" hidden="1">
      <c r="A2106" s="1">
        <v>102104.0</v>
      </c>
      <c r="B2106" s="1">
        <v>73.0</v>
      </c>
      <c r="C2106" s="1">
        <v>20000.0</v>
      </c>
      <c r="D2106" s="1" t="s">
        <v>27</v>
      </c>
      <c r="E2106" s="1">
        <v>8705.8</v>
      </c>
      <c r="F2106" s="1">
        <v>5.0</v>
      </c>
      <c r="G2106" s="1">
        <v>31.0</v>
      </c>
      <c r="H2106" s="1">
        <v>2.0</v>
      </c>
      <c r="I2106" s="1" t="s">
        <v>22</v>
      </c>
      <c r="J2106" s="1">
        <v>0.3</v>
      </c>
      <c r="K2106" s="1">
        <v>0.197</v>
      </c>
      <c r="L2106" s="6" t="str">
        <f>if(J2106&gt;QUARTILE!$B$3, "TOP", if(J2106&lt;QUARTILE!$B$4, "BOTTOM", 0))</f>
        <v>BOTTOM</v>
      </c>
      <c r="M2106" s="6">
        <f t="shared" si="1"/>
        <v>2</v>
      </c>
      <c r="N2106" s="6" t="str">
        <f t="shared" si="2"/>
        <v>Baby Boomer</v>
      </c>
      <c r="O2106" s="6" t="str">
        <f t="shared" si="3"/>
        <v>Low Income</v>
      </c>
    </row>
    <row r="2107" hidden="1">
      <c r="A2107" s="1">
        <v>102105.0</v>
      </c>
      <c r="B2107" s="1">
        <v>47.0</v>
      </c>
      <c r="C2107" s="1">
        <v>18000.0</v>
      </c>
      <c r="D2107" s="1" t="s">
        <v>25</v>
      </c>
      <c r="E2107" s="1">
        <v>5495.2</v>
      </c>
      <c r="F2107" s="1">
        <v>4.0</v>
      </c>
      <c r="G2107" s="1">
        <v>14.0</v>
      </c>
      <c r="H2107" s="1">
        <v>11.0</v>
      </c>
      <c r="I2107" s="1" t="s">
        <v>18</v>
      </c>
      <c r="J2107" s="1">
        <v>0.789</v>
      </c>
      <c r="K2107" s="1">
        <v>0.789</v>
      </c>
      <c r="L2107" s="6">
        <f>if(J2107&gt;QUARTILE!$B$3, "TOP", if(J2107&lt;QUARTILE!$B$4, "BOTTOM", 0))</f>
        <v>0</v>
      </c>
      <c r="M2107" s="6">
        <f t="shared" si="1"/>
        <v>1</v>
      </c>
      <c r="N2107" s="6" t="str">
        <f t="shared" si="2"/>
        <v>Gen X</v>
      </c>
      <c r="O2107" s="6" t="str">
        <f t="shared" si="3"/>
        <v>Low Income</v>
      </c>
    </row>
    <row r="2108" hidden="1">
      <c r="A2108" s="1">
        <v>102106.0</v>
      </c>
      <c r="B2108" s="1">
        <v>67.0</v>
      </c>
      <c r="C2108" s="1">
        <v>9000.0</v>
      </c>
      <c r="D2108" s="1" t="s">
        <v>23</v>
      </c>
      <c r="E2108" s="1">
        <v>62751.38</v>
      </c>
      <c r="F2108" s="1">
        <v>1.0</v>
      </c>
      <c r="G2108" s="1">
        <v>17.0</v>
      </c>
      <c r="H2108" s="1">
        <v>10.0</v>
      </c>
      <c r="I2108" s="1" t="s">
        <v>18</v>
      </c>
      <c r="J2108" s="1">
        <v>0.928</v>
      </c>
      <c r="K2108" s="1">
        <v>0.245</v>
      </c>
      <c r="L2108" s="6" t="str">
        <f>if(J2108&gt;QUARTILE!$B$3, "TOP", if(J2108&lt;QUARTILE!$B$4, "BOTTOM", 0))</f>
        <v>TOP</v>
      </c>
      <c r="M2108" s="6">
        <f t="shared" si="1"/>
        <v>1</v>
      </c>
      <c r="N2108" s="6" t="str">
        <f t="shared" si="2"/>
        <v>Baby Boomer</v>
      </c>
      <c r="O2108" s="6" t="str">
        <f t="shared" si="3"/>
        <v>Low Income</v>
      </c>
    </row>
    <row r="2109" hidden="1">
      <c r="A2109" s="1">
        <v>102107.0</v>
      </c>
      <c r="B2109" s="1">
        <v>21.0</v>
      </c>
      <c r="C2109" s="1">
        <v>16000.0</v>
      </c>
      <c r="D2109" s="1" t="s">
        <v>25</v>
      </c>
      <c r="E2109" s="1">
        <v>27335.53</v>
      </c>
      <c r="F2109" s="1">
        <v>1.0</v>
      </c>
      <c r="G2109" s="1">
        <v>14.0</v>
      </c>
      <c r="H2109" s="1">
        <v>17.0</v>
      </c>
      <c r="I2109" s="1" t="s">
        <v>18</v>
      </c>
      <c r="J2109" s="1">
        <v>0.35</v>
      </c>
      <c r="K2109" s="1">
        <v>0.312</v>
      </c>
      <c r="L2109" s="6">
        <f>if(J2109&gt;QUARTILE!$B$3, "TOP", if(J2109&lt;QUARTILE!$B$4, "BOTTOM", 0))</f>
        <v>0</v>
      </c>
      <c r="M2109" s="6">
        <f t="shared" si="1"/>
        <v>1</v>
      </c>
      <c r="N2109" s="6" t="str">
        <f t="shared" si="2"/>
        <v>Millenial</v>
      </c>
      <c r="O2109" s="6" t="str">
        <f t="shared" si="3"/>
        <v>Low Income</v>
      </c>
    </row>
    <row r="2110" hidden="1">
      <c r="A2110" s="1">
        <v>102108.0</v>
      </c>
      <c r="B2110" s="1">
        <v>35.0</v>
      </c>
      <c r="C2110" s="1">
        <v>52000.0</v>
      </c>
      <c r="D2110" s="1" t="s">
        <v>27</v>
      </c>
      <c r="E2110" s="1">
        <v>16747.91</v>
      </c>
      <c r="F2110" s="1">
        <v>5.0</v>
      </c>
      <c r="G2110" s="1">
        <v>20.0</v>
      </c>
      <c r="H2110" s="1">
        <v>8.0</v>
      </c>
      <c r="I2110" s="1" t="s">
        <v>22</v>
      </c>
      <c r="J2110" s="1">
        <v>1.0</v>
      </c>
      <c r="K2110" s="1">
        <v>0.413</v>
      </c>
      <c r="L2110" s="6" t="str">
        <f>if(J2110&gt;QUARTILE!$B$3, "TOP", if(J2110&lt;QUARTILE!$B$4, "BOTTOM", 0))</f>
        <v>TOP</v>
      </c>
      <c r="M2110" s="6">
        <f t="shared" si="1"/>
        <v>2</v>
      </c>
      <c r="N2110" s="6" t="str">
        <f t="shared" si="2"/>
        <v>Gen X</v>
      </c>
      <c r="O2110" s="6" t="str">
        <f t="shared" si="3"/>
        <v>Medium Income</v>
      </c>
    </row>
    <row r="2111" hidden="1">
      <c r="A2111" s="1">
        <v>102109.0</v>
      </c>
      <c r="B2111" s="1">
        <v>79.0</v>
      </c>
      <c r="C2111" s="1">
        <v>49000.0</v>
      </c>
      <c r="D2111" s="1" t="s">
        <v>21</v>
      </c>
      <c r="E2111" s="1">
        <v>7292.16</v>
      </c>
      <c r="F2111" s="1">
        <v>2.0</v>
      </c>
      <c r="G2111" s="1">
        <v>20.0</v>
      </c>
      <c r="H2111" s="1">
        <v>3.0</v>
      </c>
      <c r="I2111" s="1" t="s">
        <v>22</v>
      </c>
      <c r="J2111" s="1">
        <v>0.517</v>
      </c>
      <c r="K2111" s="1">
        <v>0.278</v>
      </c>
      <c r="L2111" s="6">
        <f>if(J2111&gt;QUARTILE!$B$3, "TOP", if(J2111&lt;QUARTILE!$B$4, "BOTTOM", 0))</f>
        <v>0</v>
      </c>
      <c r="M2111" s="6">
        <f t="shared" si="1"/>
        <v>2</v>
      </c>
      <c r="N2111" s="6" t="str">
        <f t="shared" si="2"/>
        <v>Baby Boomer</v>
      </c>
      <c r="O2111" s="6" t="str">
        <f t="shared" si="3"/>
        <v>Medium Income</v>
      </c>
    </row>
    <row r="2112" hidden="1">
      <c r="A2112" s="1">
        <v>102110.0</v>
      </c>
      <c r="B2112" s="1">
        <v>54.0</v>
      </c>
      <c r="C2112" s="1">
        <v>29000.0</v>
      </c>
      <c r="D2112" s="1" t="s">
        <v>23</v>
      </c>
      <c r="E2112" s="1">
        <v>4989.7</v>
      </c>
      <c r="F2112" s="1">
        <v>1.0</v>
      </c>
      <c r="G2112" s="1">
        <v>20.0</v>
      </c>
      <c r="H2112" s="1">
        <v>4.0</v>
      </c>
      <c r="I2112" s="1" t="s">
        <v>22</v>
      </c>
      <c r="J2112" s="1">
        <v>0.268</v>
      </c>
      <c r="K2112" s="1">
        <v>0.831</v>
      </c>
      <c r="L2112" s="6" t="str">
        <f>if(J2112&gt;QUARTILE!$B$3, "TOP", if(J2112&lt;QUARTILE!$B$4, "BOTTOM", 0))</f>
        <v>BOTTOM</v>
      </c>
      <c r="M2112" s="6">
        <f t="shared" si="1"/>
        <v>2</v>
      </c>
      <c r="N2112" s="6" t="str">
        <f t="shared" si="2"/>
        <v>Gen X</v>
      </c>
      <c r="O2112" s="6" t="str">
        <f t="shared" si="3"/>
        <v>Low Income</v>
      </c>
    </row>
    <row r="2113" hidden="1">
      <c r="A2113" s="1">
        <v>102111.0</v>
      </c>
      <c r="B2113" s="1">
        <v>42.0</v>
      </c>
      <c r="C2113" s="1">
        <v>33000.0</v>
      </c>
      <c r="D2113" s="1" t="s">
        <v>25</v>
      </c>
      <c r="E2113" s="1">
        <v>25157.6</v>
      </c>
      <c r="F2113" s="1">
        <v>2.0</v>
      </c>
      <c r="G2113" s="1">
        <v>13.0</v>
      </c>
      <c r="H2113" s="1">
        <v>10.0</v>
      </c>
      <c r="I2113" s="1" t="s">
        <v>22</v>
      </c>
      <c r="J2113" s="1">
        <v>0.825</v>
      </c>
      <c r="K2113" s="1">
        <v>0.565</v>
      </c>
      <c r="L2113" s="6" t="str">
        <f>if(J2113&gt;QUARTILE!$B$3, "TOP", if(J2113&lt;QUARTILE!$B$4, "BOTTOM", 0))</f>
        <v>TOP</v>
      </c>
      <c r="M2113" s="6">
        <f t="shared" si="1"/>
        <v>2</v>
      </c>
      <c r="N2113" s="6" t="str">
        <f t="shared" si="2"/>
        <v>Gen X</v>
      </c>
      <c r="O2113" s="6" t="str">
        <f t="shared" si="3"/>
        <v>Low Income</v>
      </c>
    </row>
    <row r="2114" hidden="1">
      <c r="A2114" s="1">
        <v>102112.0</v>
      </c>
      <c r="B2114" s="1">
        <v>65.0</v>
      </c>
      <c r="C2114" s="1">
        <v>76000.0</v>
      </c>
      <c r="D2114" s="1" t="s">
        <v>23</v>
      </c>
      <c r="E2114" s="1">
        <v>14754.06</v>
      </c>
      <c r="F2114" s="1">
        <v>3.0</v>
      </c>
      <c r="G2114" s="1">
        <v>15.0</v>
      </c>
      <c r="H2114" s="1">
        <v>4.0</v>
      </c>
      <c r="I2114" s="1" t="s">
        <v>22</v>
      </c>
      <c r="J2114" s="1">
        <v>0.911</v>
      </c>
      <c r="K2114" s="1">
        <v>0.754</v>
      </c>
      <c r="L2114" s="6" t="str">
        <f>if(J2114&gt;QUARTILE!$B$3, "TOP", if(J2114&lt;QUARTILE!$B$4, "BOTTOM", 0))</f>
        <v>TOP</v>
      </c>
      <c r="M2114" s="6">
        <f t="shared" si="1"/>
        <v>2</v>
      </c>
      <c r="N2114" s="6" t="str">
        <f t="shared" si="2"/>
        <v>Baby Boomer</v>
      </c>
      <c r="O2114" s="6" t="str">
        <f t="shared" si="3"/>
        <v>Medium Income</v>
      </c>
    </row>
    <row r="2115" hidden="1">
      <c r="A2115" s="1">
        <v>102113.0</v>
      </c>
      <c r="B2115" s="1">
        <v>18.0</v>
      </c>
      <c r="C2115" s="1">
        <v>31000.0</v>
      </c>
      <c r="D2115" s="1" t="s">
        <v>17</v>
      </c>
      <c r="E2115" s="1">
        <v>14704.39</v>
      </c>
      <c r="F2115" s="1">
        <v>3.0</v>
      </c>
      <c r="G2115" s="1">
        <v>22.0</v>
      </c>
      <c r="H2115" s="1">
        <v>18.0</v>
      </c>
      <c r="I2115" s="1" t="s">
        <v>18</v>
      </c>
      <c r="J2115" s="1">
        <v>0.414</v>
      </c>
      <c r="K2115" s="1">
        <v>0.745</v>
      </c>
      <c r="L2115" s="6">
        <f>if(J2115&gt;QUARTILE!$B$3, "TOP", if(J2115&lt;QUARTILE!$B$4, "BOTTOM", 0))</f>
        <v>0</v>
      </c>
      <c r="M2115" s="6">
        <f t="shared" si="1"/>
        <v>1</v>
      </c>
      <c r="N2115" s="6" t="str">
        <f t="shared" si="2"/>
        <v>Millenial</v>
      </c>
      <c r="O2115" s="6" t="str">
        <f t="shared" si="3"/>
        <v>Low Income</v>
      </c>
    </row>
    <row r="2116" hidden="1">
      <c r="A2116" s="1">
        <v>102114.0</v>
      </c>
      <c r="B2116" s="1">
        <v>70.0</v>
      </c>
      <c r="C2116" s="1">
        <v>32000.0</v>
      </c>
      <c r="D2116" s="1" t="s">
        <v>23</v>
      </c>
      <c r="E2116" s="1">
        <v>1531.35</v>
      </c>
      <c r="F2116" s="1">
        <v>5.0</v>
      </c>
      <c r="G2116" s="1">
        <v>22.0</v>
      </c>
      <c r="H2116" s="1">
        <v>6.0</v>
      </c>
      <c r="I2116" s="1" t="s">
        <v>22</v>
      </c>
      <c r="J2116" s="1">
        <v>0.709</v>
      </c>
      <c r="K2116" s="1">
        <v>0.738</v>
      </c>
      <c r="L2116" s="6">
        <f>if(J2116&gt;QUARTILE!$B$3, "TOP", if(J2116&lt;QUARTILE!$B$4, "BOTTOM", 0))</f>
        <v>0</v>
      </c>
      <c r="M2116" s="6">
        <f t="shared" si="1"/>
        <v>2</v>
      </c>
      <c r="N2116" s="6" t="str">
        <f t="shared" si="2"/>
        <v>Baby Boomer</v>
      </c>
      <c r="O2116" s="6" t="str">
        <f t="shared" si="3"/>
        <v>Low Income</v>
      </c>
    </row>
    <row r="2117" hidden="1">
      <c r="A2117" s="1">
        <v>102115.0</v>
      </c>
      <c r="B2117" s="1">
        <v>63.0</v>
      </c>
      <c r="C2117" s="1">
        <v>9000.0</v>
      </c>
      <c r="D2117" s="1" t="s">
        <v>27</v>
      </c>
      <c r="E2117" s="1">
        <v>14356.77</v>
      </c>
      <c r="F2117" s="1">
        <v>3.0</v>
      </c>
      <c r="G2117" s="1">
        <v>18.0</v>
      </c>
      <c r="H2117" s="1">
        <v>3.0</v>
      </c>
      <c r="I2117" s="1" t="s">
        <v>22</v>
      </c>
      <c r="J2117" s="1">
        <v>0.022</v>
      </c>
      <c r="K2117" s="1">
        <v>0.869</v>
      </c>
      <c r="L2117" s="6" t="str">
        <f>if(J2117&gt;QUARTILE!$B$3, "TOP", if(J2117&lt;QUARTILE!$B$4, "BOTTOM", 0))</f>
        <v>BOTTOM</v>
      </c>
      <c r="M2117" s="6">
        <f t="shared" si="1"/>
        <v>2</v>
      </c>
      <c r="N2117" s="6" t="str">
        <f t="shared" si="2"/>
        <v>Baby Boomer</v>
      </c>
      <c r="O2117" s="6" t="str">
        <f t="shared" si="3"/>
        <v>Low Income</v>
      </c>
    </row>
    <row r="2118" hidden="1">
      <c r="A2118" s="1">
        <v>102116.0</v>
      </c>
      <c r="B2118" s="1">
        <v>32.0</v>
      </c>
      <c r="C2118" s="1">
        <v>11000.0</v>
      </c>
      <c r="D2118" s="1" t="s">
        <v>23</v>
      </c>
      <c r="E2118" s="1">
        <v>34603.21</v>
      </c>
      <c r="F2118" s="1">
        <v>5.0</v>
      </c>
      <c r="G2118" s="1">
        <v>20.0</v>
      </c>
      <c r="H2118" s="1">
        <v>12.0</v>
      </c>
      <c r="I2118" s="1" t="s">
        <v>22</v>
      </c>
      <c r="J2118" s="1">
        <v>0.441</v>
      </c>
      <c r="K2118" s="1">
        <v>0.769</v>
      </c>
      <c r="L2118" s="6">
        <f>if(J2118&gt;QUARTILE!$B$3, "TOP", if(J2118&lt;QUARTILE!$B$4, "BOTTOM", 0))</f>
        <v>0</v>
      </c>
      <c r="M2118" s="6">
        <f t="shared" si="1"/>
        <v>2</v>
      </c>
      <c r="N2118" s="6" t="str">
        <f t="shared" si="2"/>
        <v>Gen X</v>
      </c>
      <c r="O2118" s="6" t="str">
        <f t="shared" si="3"/>
        <v>Low Income</v>
      </c>
    </row>
    <row r="2119" hidden="1">
      <c r="A2119" s="1">
        <v>102117.0</v>
      </c>
      <c r="B2119" s="1">
        <v>26.0</v>
      </c>
      <c r="C2119" s="1">
        <v>22000.0</v>
      </c>
      <c r="D2119" s="1" t="s">
        <v>27</v>
      </c>
      <c r="E2119" s="1">
        <v>58673.67</v>
      </c>
      <c r="F2119" s="1">
        <v>5.0</v>
      </c>
      <c r="G2119" s="1">
        <v>18.0</v>
      </c>
      <c r="H2119" s="1">
        <v>16.0</v>
      </c>
      <c r="I2119" s="1" t="s">
        <v>22</v>
      </c>
      <c r="J2119" s="1">
        <v>0.981</v>
      </c>
      <c r="K2119" s="1">
        <v>0.234</v>
      </c>
      <c r="L2119" s="6" t="str">
        <f>if(J2119&gt;QUARTILE!$B$3, "TOP", if(J2119&lt;QUARTILE!$B$4, "BOTTOM", 0))</f>
        <v>TOP</v>
      </c>
      <c r="M2119" s="6">
        <f t="shared" si="1"/>
        <v>2</v>
      </c>
      <c r="N2119" s="6" t="str">
        <f t="shared" si="2"/>
        <v>Millenial</v>
      </c>
      <c r="O2119" s="6" t="str">
        <f t="shared" si="3"/>
        <v>Low Income</v>
      </c>
    </row>
    <row r="2120" hidden="1">
      <c r="A2120" s="1">
        <v>102118.0</v>
      </c>
      <c r="B2120" s="1">
        <v>32.0</v>
      </c>
      <c r="C2120" s="1">
        <v>14000.0</v>
      </c>
      <c r="D2120" s="1" t="s">
        <v>17</v>
      </c>
      <c r="E2120" s="1">
        <v>2256.26</v>
      </c>
      <c r="F2120" s="1">
        <v>2.0</v>
      </c>
      <c r="G2120" s="1">
        <v>19.0</v>
      </c>
      <c r="H2120" s="1">
        <v>15.0</v>
      </c>
      <c r="I2120" s="1" t="s">
        <v>22</v>
      </c>
      <c r="J2120" s="1">
        <v>0.232</v>
      </c>
      <c r="K2120" s="1">
        <v>0.444</v>
      </c>
      <c r="L2120" s="6" t="str">
        <f>if(J2120&gt;QUARTILE!$B$3, "TOP", if(J2120&lt;QUARTILE!$B$4, "BOTTOM", 0))</f>
        <v>BOTTOM</v>
      </c>
      <c r="M2120" s="6">
        <f t="shared" si="1"/>
        <v>2</v>
      </c>
      <c r="N2120" s="6" t="str">
        <f t="shared" si="2"/>
        <v>Gen X</v>
      </c>
      <c r="O2120" s="6" t="str">
        <f t="shared" si="3"/>
        <v>Low Income</v>
      </c>
    </row>
    <row r="2121" hidden="1">
      <c r="A2121" s="1">
        <v>102119.0</v>
      </c>
      <c r="B2121" s="1">
        <v>66.0</v>
      </c>
      <c r="C2121" s="1">
        <v>12000.0</v>
      </c>
      <c r="D2121" s="1" t="s">
        <v>27</v>
      </c>
      <c r="E2121" s="1">
        <v>19948.13</v>
      </c>
      <c r="F2121" s="1">
        <v>2.0</v>
      </c>
      <c r="G2121" s="1">
        <v>26.0</v>
      </c>
      <c r="H2121" s="1">
        <v>5.0</v>
      </c>
      <c r="I2121" s="1" t="s">
        <v>22</v>
      </c>
      <c r="J2121" s="1">
        <v>0.906</v>
      </c>
      <c r="K2121" s="1">
        <v>0.05</v>
      </c>
      <c r="L2121" s="6" t="str">
        <f>if(J2121&gt;QUARTILE!$B$3, "TOP", if(J2121&lt;QUARTILE!$B$4, "BOTTOM", 0))</f>
        <v>TOP</v>
      </c>
      <c r="M2121" s="6">
        <f t="shared" si="1"/>
        <v>2</v>
      </c>
      <c r="N2121" s="6" t="str">
        <f t="shared" si="2"/>
        <v>Baby Boomer</v>
      </c>
      <c r="O2121" s="6" t="str">
        <f t="shared" si="3"/>
        <v>Low Income</v>
      </c>
    </row>
    <row r="2122" hidden="1">
      <c r="A2122" s="1">
        <v>102120.0</v>
      </c>
      <c r="B2122" s="1">
        <v>74.0</v>
      </c>
      <c r="C2122" s="1">
        <v>13000.0</v>
      </c>
      <c r="D2122" s="1" t="s">
        <v>27</v>
      </c>
      <c r="E2122" s="1">
        <v>16802.68</v>
      </c>
      <c r="F2122" s="1">
        <v>3.0</v>
      </c>
      <c r="G2122" s="1">
        <v>20.0</v>
      </c>
      <c r="H2122" s="1">
        <v>7.0</v>
      </c>
      <c r="I2122" s="1" t="s">
        <v>22</v>
      </c>
      <c r="J2122" s="1">
        <v>0.58</v>
      </c>
      <c r="K2122" s="1">
        <v>0.926</v>
      </c>
      <c r="L2122" s="6">
        <f>if(J2122&gt;QUARTILE!$B$3, "TOP", if(J2122&lt;QUARTILE!$B$4, "BOTTOM", 0))</f>
        <v>0</v>
      </c>
      <c r="M2122" s="6">
        <f t="shared" si="1"/>
        <v>2</v>
      </c>
      <c r="N2122" s="6" t="str">
        <f t="shared" si="2"/>
        <v>Baby Boomer</v>
      </c>
      <c r="O2122" s="6" t="str">
        <f t="shared" si="3"/>
        <v>Low Income</v>
      </c>
    </row>
    <row r="2123" hidden="1">
      <c r="A2123" s="1">
        <v>102121.0</v>
      </c>
      <c r="B2123" s="1">
        <v>41.0</v>
      </c>
      <c r="C2123" s="1">
        <v>9000.0</v>
      </c>
      <c r="D2123" s="1" t="s">
        <v>25</v>
      </c>
      <c r="E2123" s="1">
        <v>44202.4</v>
      </c>
      <c r="F2123" s="1">
        <v>2.0</v>
      </c>
      <c r="G2123" s="1">
        <v>22.0</v>
      </c>
      <c r="H2123" s="1">
        <v>7.0</v>
      </c>
      <c r="I2123" s="1" t="s">
        <v>18</v>
      </c>
      <c r="J2123" s="1">
        <v>1.0</v>
      </c>
      <c r="K2123" s="1">
        <v>0.487</v>
      </c>
      <c r="L2123" s="6" t="str">
        <f>if(J2123&gt;QUARTILE!$B$3, "TOP", if(J2123&lt;QUARTILE!$B$4, "BOTTOM", 0))</f>
        <v>TOP</v>
      </c>
      <c r="M2123" s="6">
        <f t="shared" si="1"/>
        <v>1</v>
      </c>
      <c r="N2123" s="6" t="str">
        <f t="shared" si="2"/>
        <v>Gen X</v>
      </c>
      <c r="O2123" s="6" t="str">
        <f t="shared" si="3"/>
        <v>Low Income</v>
      </c>
    </row>
    <row r="2124" hidden="1">
      <c r="A2124" s="1">
        <v>102122.0</v>
      </c>
      <c r="B2124" s="1">
        <v>21.0</v>
      </c>
      <c r="C2124" s="1">
        <v>14000.0</v>
      </c>
      <c r="D2124" s="1" t="s">
        <v>21</v>
      </c>
      <c r="E2124" s="1">
        <v>27825.66</v>
      </c>
      <c r="F2124" s="1">
        <v>1.0</v>
      </c>
      <c r="G2124" s="1">
        <v>22.0</v>
      </c>
      <c r="H2124" s="1">
        <v>13.0</v>
      </c>
      <c r="I2124" s="1" t="s">
        <v>18</v>
      </c>
      <c r="J2124" s="1">
        <v>0.131</v>
      </c>
      <c r="K2124" s="1">
        <v>0.712</v>
      </c>
      <c r="L2124" s="6" t="str">
        <f>if(J2124&gt;QUARTILE!$B$3, "TOP", if(J2124&lt;QUARTILE!$B$4, "BOTTOM", 0))</f>
        <v>BOTTOM</v>
      </c>
      <c r="M2124" s="6">
        <f t="shared" si="1"/>
        <v>1</v>
      </c>
      <c r="N2124" s="6" t="str">
        <f t="shared" si="2"/>
        <v>Millenial</v>
      </c>
      <c r="O2124" s="6" t="str">
        <f t="shared" si="3"/>
        <v>Low Income</v>
      </c>
    </row>
    <row r="2125" hidden="1">
      <c r="A2125" s="1">
        <v>102123.0</v>
      </c>
      <c r="B2125" s="1">
        <v>29.0</v>
      </c>
      <c r="C2125" s="1">
        <v>27000.0</v>
      </c>
      <c r="D2125" s="1" t="s">
        <v>27</v>
      </c>
      <c r="E2125" s="1">
        <v>67198.35</v>
      </c>
      <c r="F2125" s="1">
        <v>4.0</v>
      </c>
      <c r="G2125" s="1">
        <v>23.0</v>
      </c>
      <c r="H2125" s="1">
        <v>12.0</v>
      </c>
      <c r="I2125" s="1" t="s">
        <v>22</v>
      </c>
      <c r="J2125" s="1">
        <v>0.564</v>
      </c>
      <c r="K2125" s="1">
        <v>0.286</v>
      </c>
      <c r="L2125" s="6">
        <f>if(J2125&gt;QUARTILE!$B$3, "TOP", if(J2125&lt;QUARTILE!$B$4, "BOTTOM", 0))</f>
        <v>0</v>
      </c>
      <c r="M2125" s="6">
        <f t="shared" si="1"/>
        <v>2</v>
      </c>
      <c r="N2125" s="6" t="str">
        <f t="shared" si="2"/>
        <v>Millenial</v>
      </c>
      <c r="O2125" s="6" t="str">
        <f t="shared" si="3"/>
        <v>Low Income</v>
      </c>
    </row>
    <row r="2126" hidden="1">
      <c r="A2126" s="1">
        <v>102124.0</v>
      </c>
      <c r="B2126" s="1">
        <v>76.0</v>
      </c>
      <c r="C2126" s="1">
        <v>65000.0</v>
      </c>
      <c r="D2126" s="1" t="s">
        <v>21</v>
      </c>
      <c r="E2126" s="1">
        <v>64393.79</v>
      </c>
      <c r="F2126" s="1">
        <v>1.0</v>
      </c>
      <c r="G2126" s="1">
        <v>19.0</v>
      </c>
      <c r="H2126" s="1">
        <v>9.0</v>
      </c>
      <c r="I2126" s="1" t="s">
        <v>18</v>
      </c>
      <c r="J2126" s="1">
        <v>0.496</v>
      </c>
      <c r="K2126" s="1">
        <v>0.374</v>
      </c>
      <c r="L2126" s="6">
        <f>if(J2126&gt;QUARTILE!$B$3, "TOP", if(J2126&lt;QUARTILE!$B$4, "BOTTOM", 0))</f>
        <v>0</v>
      </c>
      <c r="M2126" s="6">
        <f t="shared" si="1"/>
        <v>1</v>
      </c>
      <c r="N2126" s="6" t="str">
        <f t="shared" si="2"/>
        <v>Baby Boomer</v>
      </c>
      <c r="O2126" s="6" t="str">
        <f t="shared" si="3"/>
        <v>Medium Income</v>
      </c>
    </row>
    <row r="2127" hidden="1">
      <c r="A2127" s="1">
        <v>102125.0</v>
      </c>
      <c r="B2127" s="1">
        <v>75.0</v>
      </c>
      <c r="C2127" s="1">
        <v>36000.0</v>
      </c>
      <c r="D2127" s="1" t="s">
        <v>25</v>
      </c>
      <c r="E2127" s="1">
        <v>5115.53</v>
      </c>
      <c r="F2127" s="1">
        <v>1.0</v>
      </c>
      <c r="G2127" s="1">
        <v>17.0</v>
      </c>
      <c r="H2127" s="1">
        <v>3.0</v>
      </c>
      <c r="I2127" s="1" t="s">
        <v>22</v>
      </c>
      <c r="J2127" s="1">
        <v>0.937</v>
      </c>
      <c r="K2127" s="1">
        <v>0.543</v>
      </c>
      <c r="L2127" s="6" t="str">
        <f>if(J2127&gt;QUARTILE!$B$3, "TOP", if(J2127&lt;QUARTILE!$B$4, "BOTTOM", 0))</f>
        <v>TOP</v>
      </c>
      <c r="M2127" s="6">
        <f t="shared" si="1"/>
        <v>2</v>
      </c>
      <c r="N2127" s="6" t="str">
        <f t="shared" si="2"/>
        <v>Baby Boomer</v>
      </c>
      <c r="O2127" s="6" t="str">
        <f t="shared" si="3"/>
        <v>Low Income</v>
      </c>
    </row>
    <row r="2128" hidden="1">
      <c r="A2128" s="1">
        <v>102126.0</v>
      </c>
      <c r="B2128" s="1">
        <v>54.0</v>
      </c>
      <c r="C2128" s="1">
        <v>32000.0</v>
      </c>
      <c r="D2128" s="1" t="s">
        <v>25</v>
      </c>
      <c r="E2128" s="1">
        <v>25845.22</v>
      </c>
      <c r="F2128" s="1">
        <v>5.0</v>
      </c>
      <c r="G2128" s="1">
        <v>24.0</v>
      </c>
      <c r="H2128" s="1">
        <v>4.0</v>
      </c>
      <c r="I2128" s="1" t="s">
        <v>22</v>
      </c>
      <c r="J2128" s="1">
        <v>0.392</v>
      </c>
      <c r="K2128" s="1">
        <v>0.745</v>
      </c>
      <c r="L2128" s="6">
        <f>if(J2128&gt;QUARTILE!$B$3, "TOP", if(J2128&lt;QUARTILE!$B$4, "BOTTOM", 0))</f>
        <v>0</v>
      </c>
      <c r="M2128" s="6">
        <f t="shared" si="1"/>
        <v>2</v>
      </c>
      <c r="N2128" s="6" t="str">
        <f t="shared" si="2"/>
        <v>Gen X</v>
      </c>
      <c r="O2128" s="6" t="str">
        <f t="shared" si="3"/>
        <v>Low Income</v>
      </c>
    </row>
    <row r="2129" hidden="1">
      <c r="A2129" s="1">
        <v>102127.0</v>
      </c>
      <c r="B2129" s="1">
        <v>78.0</v>
      </c>
      <c r="C2129" s="1">
        <v>8000.0</v>
      </c>
      <c r="D2129" s="1" t="s">
        <v>23</v>
      </c>
      <c r="E2129" s="1">
        <v>15122.72</v>
      </c>
      <c r="F2129" s="1">
        <v>4.0</v>
      </c>
      <c r="G2129" s="1">
        <v>17.0</v>
      </c>
      <c r="H2129" s="1">
        <v>3.0</v>
      </c>
      <c r="I2129" s="1" t="s">
        <v>22</v>
      </c>
      <c r="J2129" s="1">
        <v>0.638</v>
      </c>
      <c r="K2129" s="1">
        <v>0.563</v>
      </c>
      <c r="L2129" s="6">
        <f>if(J2129&gt;QUARTILE!$B$3, "TOP", if(J2129&lt;QUARTILE!$B$4, "BOTTOM", 0))</f>
        <v>0</v>
      </c>
      <c r="M2129" s="6">
        <f t="shared" si="1"/>
        <v>2</v>
      </c>
      <c r="N2129" s="6" t="str">
        <f t="shared" si="2"/>
        <v>Baby Boomer</v>
      </c>
      <c r="O2129" s="6" t="str">
        <f t="shared" si="3"/>
        <v>Low Income</v>
      </c>
    </row>
    <row r="2130" hidden="1">
      <c r="A2130" s="1">
        <v>102128.0</v>
      </c>
      <c r="B2130" s="1">
        <v>54.0</v>
      </c>
      <c r="C2130" s="1">
        <v>24000.0</v>
      </c>
      <c r="D2130" s="1" t="s">
        <v>25</v>
      </c>
      <c r="E2130" s="1">
        <v>4831.29</v>
      </c>
      <c r="F2130" s="1">
        <v>5.0</v>
      </c>
      <c r="G2130" s="1">
        <v>31.0</v>
      </c>
      <c r="H2130" s="1">
        <v>2.0</v>
      </c>
      <c r="I2130" s="1" t="s">
        <v>22</v>
      </c>
      <c r="J2130" s="1">
        <v>0.878</v>
      </c>
      <c r="K2130" s="1">
        <v>0.761</v>
      </c>
      <c r="L2130" s="6" t="str">
        <f>if(J2130&gt;QUARTILE!$B$3, "TOP", if(J2130&lt;QUARTILE!$B$4, "BOTTOM", 0))</f>
        <v>TOP</v>
      </c>
      <c r="M2130" s="6">
        <f t="shared" si="1"/>
        <v>2</v>
      </c>
      <c r="N2130" s="6" t="str">
        <f t="shared" si="2"/>
        <v>Gen X</v>
      </c>
      <c r="O2130" s="6" t="str">
        <f t="shared" si="3"/>
        <v>Low Income</v>
      </c>
    </row>
    <row r="2131" hidden="1">
      <c r="A2131" s="1">
        <v>102129.0</v>
      </c>
      <c r="B2131" s="1">
        <v>60.0</v>
      </c>
      <c r="C2131" s="1">
        <v>21000.0</v>
      </c>
      <c r="D2131" s="1" t="s">
        <v>23</v>
      </c>
      <c r="E2131" s="1">
        <v>4335.01</v>
      </c>
      <c r="F2131" s="1">
        <v>2.0</v>
      </c>
      <c r="G2131" s="1">
        <v>21.0</v>
      </c>
      <c r="H2131" s="1">
        <v>4.0</v>
      </c>
      <c r="I2131" s="1" t="s">
        <v>22</v>
      </c>
      <c r="J2131" s="1">
        <v>0.279</v>
      </c>
      <c r="K2131" s="1">
        <v>0.217</v>
      </c>
      <c r="L2131" s="6" t="str">
        <f>if(J2131&gt;QUARTILE!$B$3, "TOP", if(J2131&lt;QUARTILE!$B$4, "BOTTOM", 0))</f>
        <v>BOTTOM</v>
      </c>
      <c r="M2131" s="6">
        <f t="shared" si="1"/>
        <v>2</v>
      </c>
      <c r="N2131" s="6" t="str">
        <f t="shared" si="2"/>
        <v>Gen X</v>
      </c>
      <c r="O2131" s="6" t="str">
        <f t="shared" si="3"/>
        <v>Low Income</v>
      </c>
    </row>
    <row r="2132" hidden="1">
      <c r="A2132" s="1">
        <v>102130.0</v>
      </c>
      <c r="B2132" s="1">
        <v>77.0</v>
      </c>
      <c r="C2132" s="1">
        <v>26000.0</v>
      </c>
      <c r="D2132" s="1" t="s">
        <v>17</v>
      </c>
      <c r="E2132" s="1">
        <v>1691.22</v>
      </c>
      <c r="F2132" s="1">
        <v>2.0</v>
      </c>
      <c r="G2132" s="1">
        <v>16.0</v>
      </c>
      <c r="H2132" s="1">
        <v>2.0</v>
      </c>
      <c r="I2132" s="1" t="s">
        <v>22</v>
      </c>
      <c r="J2132" s="1">
        <v>0.046</v>
      </c>
      <c r="K2132" s="1">
        <v>0.206</v>
      </c>
      <c r="L2132" s="6" t="str">
        <f>if(J2132&gt;QUARTILE!$B$3, "TOP", if(J2132&lt;QUARTILE!$B$4, "BOTTOM", 0))</f>
        <v>BOTTOM</v>
      </c>
      <c r="M2132" s="6">
        <f t="shared" si="1"/>
        <v>2</v>
      </c>
      <c r="N2132" s="6" t="str">
        <f t="shared" si="2"/>
        <v>Baby Boomer</v>
      </c>
      <c r="O2132" s="6" t="str">
        <f t="shared" si="3"/>
        <v>Low Income</v>
      </c>
    </row>
    <row r="2133" hidden="1">
      <c r="A2133" s="1">
        <v>102131.0</v>
      </c>
      <c r="B2133" s="1">
        <v>23.0</v>
      </c>
      <c r="C2133" s="1">
        <v>18000.0</v>
      </c>
      <c r="D2133" s="1" t="s">
        <v>27</v>
      </c>
      <c r="E2133" s="1">
        <v>31748.17</v>
      </c>
      <c r="F2133" s="1">
        <v>4.0</v>
      </c>
      <c r="G2133" s="1">
        <v>22.0</v>
      </c>
      <c r="H2133" s="1">
        <v>14.0</v>
      </c>
      <c r="I2133" s="1" t="s">
        <v>22</v>
      </c>
      <c r="J2133" s="1">
        <v>0.594</v>
      </c>
      <c r="K2133" s="1">
        <v>0.057</v>
      </c>
      <c r="L2133" s="6">
        <f>if(J2133&gt;QUARTILE!$B$3, "TOP", if(J2133&lt;QUARTILE!$B$4, "BOTTOM", 0))</f>
        <v>0</v>
      </c>
      <c r="M2133" s="6">
        <f t="shared" si="1"/>
        <v>2</v>
      </c>
      <c r="N2133" s="6" t="str">
        <f t="shared" si="2"/>
        <v>Millenial</v>
      </c>
      <c r="O2133" s="6" t="str">
        <f t="shared" si="3"/>
        <v>Low Income</v>
      </c>
    </row>
    <row r="2134" hidden="1">
      <c r="A2134" s="1">
        <v>102132.0</v>
      </c>
      <c r="B2134" s="1">
        <v>56.0</v>
      </c>
      <c r="C2134" s="1">
        <v>60000.0</v>
      </c>
      <c r="D2134" s="1" t="s">
        <v>31</v>
      </c>
      <c r="E2134" s="1">
        <v>7846.18</v>
      </c>
      <c r="F2134" s="1">
        <v>3.0</v>
      </c>
      <c r="G2134" s="1">
        <v>15.0</v>
      </c>
      <c r="H2134" s="1">
        <v>4.0</v>
      </c>
      <c r="I2134" s="1" t="s">
        <v>22</v>
      </c>
      <c r="J2134" s="1">
        <v>0.784</v>
      </c>
      <c r="K2134" s="1">
        <v>0.005</v>
      </c>
      <c r="L2134" s="6">
        <f>if(J2134&gt;QUARTILE!$B$3, "TOP", if(J2134&lt;QUARTILE!$B$4, "BOTTOM", 0))</f>
        <v>0</v>
      </c>
      <c r="M2134" s="6">
        <f t="shared" si="1"/>
        <v>2</v>
      </c>
      <c r="N2134" s="6" t="str">
        <f t="shared" si="2"/>
        <v>Gen X</v>
      </c>
      <c r="O2134" s="6" t="str">
        <f t="shared" si="3"/>
        <v>Medium Income</v>
      </c>
    </row>
    <row r="2135" hidden="1">
      <c r="A2135" s="1">
        <v>102133.0</v>
      </c>
      <c r="B2135" s="1">
        <v>73.0</v>
      </c>
      <c r="C2135" s="1">
        <v>23000.0</v>
      </c>
      <c r="D2135" s="1" t="s">
        <v>23</v>
      </c>
      <c r="E2135" s="1">
        <v>38893.85</v>
      </c>
      <c r="F2135" s="1">
        <v>2.0</v>
      </c>
      <c r="G2135" s="1">
        <v>26.0</v>
      </c>
      <c r="H2135" s="1">
        <v>3.0</v>
      </c>
      <c r="I2135" s="1" t="s">
        <v>18</v>
      </c>
      <c r="J2135" s="1">
        <v>0.869</v>
      </c>
      <c r="K2135" s="1">
        <v>0.079</v>
      </c>
      <c r="L2135" s="6" t="str">
        <f>if(J2135&gt;QUARTILE!$B$3, "TOP", if(J2135&lt;QUARTILE!$B$4, "BOTTOM", 0))</f>
        <v>TOP</v>
      </c>
      <c r="M2135" s="6">
        <f t="shared" si="1"/>
        <v>1</v>
      </c>
      <c r="N2135" s="6" t="str">
        <f t="shared" si="2"/>
        <v>Baby Boomer</v>
      </c>
      <c r="O2135" s="6" t="str">
        <f t="shared" si="3"/>
        <v>Low Income</v>
      </c>
    </row>
    <row r="2136" hidden="1">
      <c r="A2136" s="1">
        <v>102134.0</v>
      </c>
      <c r="B2136" s="1">
        <v>80.0</v>
      </c>
      <c r="C2136" s="1">
        <v>24000.0</v>
      </c>
      <c r="D2136" s="1" t="s">
        <v>23</v>
      </c>
      <c r="E2136" s="1">
        <v>18745.97</v>
      </c>
      <c r="F2136" s="1">
        <v>1.0</v>
      </c>
      <c r="G2136" s="1">
        <v>22.0</v>
      </c>
      <c r="H2136" s="1">
        <v>8.0</v>
      </c>
      <c r="I2136" s="1" t="s">
        <v>22</v>
      </c>
      <c r="J2136" s="1">
        <v>0.467</v>
      </c>
      <c r="K2136" s="1">
        <v>0.119</v>
      </c>
      <c r="L2136" s="6">
        <f>if(J2136&gt;QUARTILE!$B$3, "TOP", if(J2136&lt;QUARTILE!$B$4, "BOTTOM", 0))</f>
        <v>0</v>
      </c>
      <c r="M2136" s="6">
        <f t="shared" si="1"/>
        <v>2</v>
      </c>
      <c r="N2136" s="6" t="str">
        <f t="shared" si="2"/>
        <v>Silent</v>
      </c>
      <c r="O2136" s="6" t="str">
        <f t="shared" si="3"/>
        <v>Low Income</v>
      </c>
    </row>
    <row r="2137" hidden="1">
      <c r="A2137" s="1">
        <v>102135.0</v>
      </c>
      <c r="B2137" s="1">
        <v>63.0</v>
      </c>
      <c r="C2137" s="1">
        <v>7000.0</v>
      </c>
      <c r="D2137" s="1" t="s">
        <v>17</v>
      </c>
      <c r="E2137" s="1">
        <v>22394.68</v>
      </c>
      <c r="F2137" s="1">
        <v>4.0</v>
      </c>
      <c r="G2137" s="1">
        <v>18.0</v>
      </c>
      <c r="H2137" s="1">
        <v>7.0</v>
      </c>
      <c r="I2137" s="1" t="s">
        <v>22</v>
      </c>
      <c r="J2137" s="1">
        <v>0.079</v>
      </c>
      <c r="K2137" s="1">
        <v>0.404</v>
      </c>
      <c r="L2137" s="6" t="str">
        <f>if(J2137&gt;QUARTILE!$B$3, "TOP", if(J2137&lt;QUARTILE!$B$4, "BOTTOM", 0))</f>
        <v>BOTTOM</v>
      </c>
      <c r="M2137" s="6">
        <f t="shared" si="1"/>
        <v>2</v>
      </c>
      <c r="N2137" s="6" t="str">
        <f t="shared" si="2"/>
        <v>Baby Boomer</v>
      </c>
      <c r="O2137" s="6" t="str">
        <f t="shared" si="3"/>
        <v>Low Income</v>
      </c>
    </row>
    <row r="2138" hidden="1">
      <c r="A2138" s="1">
        <v>102136.0</v>
      </c>
      <c r="B2138" s="1">
        <v>41.0</v>
      </c>
      <c r="C2138" s="1">
        <v>21000.0</v>
      </c>
      <c r="D2138" s="1" t="s">
        <v>25</v>
      </c>
      <c r="E2138" s="1">
        <v>6897.01</v>
      </c>
      <c r="F2138" s="1">
        <v>4.0</v>
      </c>
      <c r="G2138" s="1">
        <v>16.0</v>
      </c>
      <c r="H2138" s="1">
        <v>7.0</v>
      </c>
      <c r="I2138" s="1" t="s">
        <v>22</v>
      </c>
      <c r="J2138" s="1">
        <v>0.453</v>
      </c>
      <c r="K2138" s="1">
        <v>0.077</v>
      </c>
      <c r="L2138" s="6">
        <f>if(J2138&gt;QUARTILE!$B$3, "TOP", if(J2138&lt;QUARTILE!$B$4, "BOTTOM", 0))</f>
        <v>0</v>
      </c>
      <c r="M2138" s="6">
        <f t="shared" si="1"/>
        <v>2</v>
      </c>
      <c r="N2138" s="6" t="str">
        <f t="shared" si="2"/>
        <v>Gen X</v>
      </c>
      <c r="O2138" s="6" t="str">
        <f t="shared" si="3"/>
        <v>Low Income</v>
      </c>
    </row>
    <row r="2139" hidden="1">
      <c r="A2139" s="1">
        <v>102137.0</v>
      </c>
      <c r="B2139" s="1">
        <v>28.0</v>
      </c>
      <c r="C2139" s="1">
        <v>44000.0</v>
      </c>
      <c r="D2139" s="1" t="s">
        <v>25</v>
      </c>
      <c r="E2139" s="1">
        <v>12223.76</v>
      </c>
      <c r="F2139" s="1">
        <v>2.0</v>
      </c>
      <c r="G2139" s="1">
        <v>24.0</v>
      </c>
      <c r="H2139" s="1">
        <v>9.0</v>
      </c>
      <c r="I2139" s="1" t="s">
        <v>22</v>
      </c>
      <c r="J2139" s="1">
        <v>0.172</v>
      </c>
      <c r="K2139" s="1">
        <v>0.416</v>
      </c>
      <c r="L2139" s="6" t="str">
        <f>if(J2139&gt;QUARTILE!$B$3, "TOP", if(J2139&lt;QUARTILE!$B$4, "BOTTOM", 0))</f>
        <v>BOTTOM</v>
      </c>
      <c r="M2139" s="6">
        <f t="shared" si="1"/>
        <v>2</v>
      </c>
      <c r="N2139" s="6" t="str">
        <f t="shared" si="2"/>
        <v>Millenial</v>
      </c>
      <c r="O2139" s="6" t="str">
        <f t="shared" si="3"/>
        <v>Low Income</v>
      </c>
    </row>
    <row r="2140" hidden="1">
      <c r="A2140" s="1">
        <v>102138.0</v>
      </c>
      <c r="B2140" s="1">
        <v>79.0</v>
      </c>
      <c r="C2140" s="1">
        <v>31000.0</v>
      </c>
      <c r="D2140" s="1" t="s">
        <v>17</v>
      </c>
      <c r="E2140" s="1">
        <v>10631.37</v>
      </c>
      <c r="F2140" s="1">
        <v>2.0</v>
      </c>
      <c r="G2140" s="1">
        <v>18.0</v>
      </c>
      <c r="H2140" s="1">
        <v>1.0</v>
      </c>
      <c r="I2140" s="1" t="s">
        <v>22</v>
      </c>
      <c r="J2140" s="1">
        <v>0.072</v>
      </c>
      <c r="K2140" s="1">
        <v>1.0</v>
      </c>
      <c r="L2140" s="6" t="str">
        <f>if(J2140&gt;QUARTILE!$B$3, "TOP", if(J2140&lt;QUARTILE!$B$4, "BOTTOM", 0))</f>
        <v>BOTTOM</v>
      </c>
      <c r="M2140" s="6">
        <f t="shared" si="1"/>
        <v>2</v>
      </c>
      <c r="N2140" s="6" t="str">
        <f t="shared" si="2"/>
        <v>Baby Boomer</v>
      </c>
      <c r="O2140" s="6" t="str">
        <f t="shared" si="3"/>
        <v>Low Income</v>
      </c>
    </row>
    <row r="2141" hidden="1">
      <c r="A2141" s="1">
        <v>102139.0</v>
      </c>
      <c r="B2141" s="1">
        <v>30.0</v>
      </c>
      <c r="C2141" s="1">
        <v>6000.0</v>
      </c>
      <c r="D2141" s="1" t="s">
        <v>25</v>
      </c>
      <c r="E2141" s="1">
        <v>5375.6</v>
      </c>
      <c r="F2141" s="1">
        <v>5.0</v>
      </c>
      <c r="G2141" s="1">
        <v>24.0</v>
      </c>
      <c r="H2141" s="1">
        <v>11.0</v>
      </c>
      <c r="I2141" s="1" t="s">
        <v>22</v>
      </c>
      <c r="J2141" s="1">
        <v>0.353</v>
      </c>
      <c r="K2141" s="1">
        <v>0.453</v>
      </c>
      <c r="L2141" s="6">
        <f>if(J2141&gt;QUARTILE!$B$3, "TOP", if(J2141&lt;QUARTILE!$B$4, "BOTTOM", 0))</f>
        <v>0</v>
      </c>
      <c r="M2141" s="6">
        <f t="shared" si="1"/>
        <v>2</v>
      </c>
      <c r="N2141" s="6" t="str">
        <f t="shared" si="2"/>
        <v>Millenial</v>
      </c>
      <c r="O2141" s="6" t="str">
        <f t="shared" si="3"/>
        <v>Low Income</v>
      </c>
    </row>
    <row r="2142" hidden="1">
      <c r="A2142" s="1">
        <v>102140.0</v>
      </c>
      <c r="B2142" s="1">
        <v>51.0</v>
      </c>
      <c r="C2142" s="1">
        <v>17000.0</v>
      </c>
      <c r="D2142" s="1" t="s">
        <v>23</v>
      </c>
      <c r="E2142" s="1">
        <v>35736.89</v>
      </c>
      <c r="F2142" s="1">
        <v>5.0</v>
      </c>
      <c r="G2142" s="1">
        <v>10.0</v>
      </c>
      <c r="H2142" s="1">
        <v>5.0</v>
      </c>
      <c r="I2142" s="1" t="s">
        <v>18</v>
      </c>
      <c r="J2142" s="1">
        <v>0.927</v>
      </c>
      <c r="K2142" s="1">
        <v>0.775</v>
      </c>
      <c r="L2142" s="6" t="str">
        <f>if(J2142&gt;QUARTILE!$B$3, "TOP", if(J2142&lt;QUARTILE!$B$4, "BOTTOM", 0))</f>
        <v>TOP</v>
      </c>
      <c r="M2142" s="6">
        <f t="shared" si="1"/>
        <v>1</v>
      </c>
      <c r="N2142" s="6" t="str">
        <f t="shared" si="2"/>
        <v>Gen X</v>
      </c>
      <c r="O2142" s="6" t="str">
        <f t="shared" si="3"/>
        <v>Low Income</v>
      </c>
    </row>
    <row r="2143" hidden="1">
      <c r="A2143" s="1">
        <v>102141.0</v>
      </c>
      <c r="B2143" s="1">
        <v>42.0</v>
      </c>
      <c r="C2143" s="1">
        <v>62000.0</v>
      </c>
      <c r="D2143" s="1" t="s">
        <v>21</v>
      </c>
      <c r="E2143" s="1">
        <v>19461.69</v>
      </c>
      <c r="F2143" s="1">
        <v>1.0</v>
      </c>
      <c r="G2143" s="1">
        <v>23.0</v>
      </c>
      <c r="H2143" s="1">
        <v>10.0</v>
      </c>
      <c r="I2143" s="1" t="s">
        <v>22</v>
      </c>
      <c r="J2143" s="1">
        <v>0.868</v>
      </c>
      <c r="K2143" s="1">
        <v>0.702</v>
      </c>
      <c r="L2143" s="6" t="str">
        <f>if(J2143&gt;QUARTILE!$B$3, "TOP", if(J2143&lt;QUARTILE!$B$4, "BOTTOM", 0))</f>
        <v>TOP</v>
      </c>
      <c r="M2143" s="6">
        <f t="shared" si="1"/>
        <v>2</v>
      </c>
      <c r="N2143" s="6" t="str">
        <f t="shared" si="2"/>
        <v>Gen X</v>
      </c>
      <c r="O2143" s="6" t="str">
        <f t="shared" si="3"/>
        <v>Medium Income</v>
      </c>
    </row>
    <row r="2144" hidden="1">
      <c r="A2144" s="1">
        <v>102142.0</v>
      </c>
      <c r="B2144" s="1">
        <v>24.0</v>
      </c>
      <c r="C2144" s="1">
        <v>20000.0</v>
      </c>
      <c r="D2144" s="1" t="s">
        <v>23</v>
      </c>
      <c r="E2144" s="1">
        <v>763.01</v>
      </c>
      <c r="F2144" s="1">
        <v>4.0</v>
      </c>
      <c r="G2144" s="1">
        <v>17.0</v>
      </c>
      <c r="H2144" s="1">
        <v>17.0</v>
      </c>
      <c r="I2144" s="1" t="s">
        <v>22</v>
      </c>
      <c r="J2144" s="1">
        <v>0.658</v>
      </c>
      <c r="K2144" s="1">
        <v>0.844</v>
      </c>
      <c r="L2144" s="6">
        <f>if(J2144&gt;QUARTILE!$B$3, "TOP", if(J2144&lt;QUARTILE!$B$4, "BOTTOM", 0))</f>
        <v>0</v>
      </c>
      <c r="M2144" s="6">
        <f t="shared" si="1"/>
        <v>2</v>
      </c>
      <c r="N2144" s="6" t="str">
        <f t="shared" si="2"/>
        <v>Millenial</v>
      </c>
      <c r="O2144" s="6" t="str">
        <f t="shared" si="3"/>
        <v>Low Income</v>
      </c>
    </row>
    <row r="2145" hidden="1">
      <c r="A2145" s="1">
        <v>102143.0</v>
      </c>
      <c r="B2145" s="1">
        <v>69.0</v>
      </c>
      <c r="C2145" s="1">
        <v>27000.0</v>
      </c>
      <c r="D2145" s="1" t="s">
        <v>21</v>
      </c>
      <c r="E2145" s="1">
        <v>34286.75</v>
      </c>
      <c r="F2145" s="1">
        <v>3.0</v>
      </c>
      <c r="G2145" s="1">
        <v>25.0</v>
      </c>
      <c r="H2145" s="1">
        <v>9.0</v>
      </c>
      <c r="I2145" s="1" t="s">
        <v>18</v>
      </c>
      <c r="J2145" s="1">
        <v>0.926</v>
      </c>
      <c r="K2145" s="1">
        <v>0.526</v>
      </c>
      <c r="L2145" s="6" t="str">
        <f>if(J2145&gt;QUARTILE!$B$3, "TOP", if(J2145&lt;QUARTILE!$B$4, "BOTTOM", 0))</f>
        <v>TOP</v>
      </c>
      <c r="M2145" s="6">
        <f t="shared" si="1"/>
        <v>1</v>
      </c>
      <c r="N2145" s="6" t="str">
        <f t="shared" si="2"/>
        <v>Baby Boomer</v>
      </c>
      <c r="O2145" s="6" t="str">
        <f t="shared" si="3"/>
        <v>Low Income</v>
      </c>
    </row>
    <row r="2146" hidden="1">
      <c r="A2146" s="1">
        <v>102144.0</v>
      </c>
      <c r="B2146" s="1">
        <v>21.0</v>
      </c>
      <c r="C2146" s="1">
        <v>58000.0</v>
      </c>
      <c r="D2146" s="1" t="s">
        <v>23</v>
      </c>
      <c r="E2146" s="1">
        <v>2241.83</v>
      </c>
      <c r="F2146" s="1">
        <v>3.0</v>
      </c>
      <c r="G2146" s="1">
        <v>19.0</v>
      </c>
      <c r="H2146" s="1">
        <v>9.0</v>
      </c>
      <c r="I2146" s="1" t="s">
        <v>22</v>
      </c>
      <c r="J2146" s="1">
        <v>0.651</v>
      </c>
      <c r="K2146" s="1">
        <v>0.81</v>
      </c>
      <c r="L2146" s="6">
        <f>if(J2146&gt;QUARTILE!$B$3, "TOP", if(J2146&lt;QUARTILE!$B$4, "BOTTOM", 0))</f>
        <v>0</v>
      </c>
      <c r="M2146" s="6">
        <f t="shared" si="1"/>
        <v>2</v>
      </c>
      <c r="N2146" s="6" t="str">
        <f t="shared" si="2"/>
        <v>Millenial</v>
      </c>
      <c r="O2146" s="6" t="str">
        <f t="shared" si="3"/>
        <v>Medium Income</v>
      </c>
    </row>
    <row r="2147" hidden="1">
      <c r="A2147" s="1">
        <v>102145.0</v>
      </c>
      <c r="B2147" s="1">
        <v>76.0</v>
      </c>
      <c r="C2147" s="1">
        <v>20000.0</v>
      </c>
      <c r="D2147" s="1" t="s">
        <v>27</v>
      </c>
      <c r="E2147" s="1">
        <v>10340.11</v>
      </c>
      <c r="F2147" s="1">
        <v>4.0</v>
      </c>
      <c r="G2147" s="1">
        <v>24.0</v>
      </c>
      <c r="H2147" s="1">
        <v>9.0</v>
      </c>
      <c r="I2147" s="1" t="s">
        <v>22</v>
      </c>
      <c r="J2147" s="1">
        <v>0.243</v>
      </c>
      <c r="K2147" s="1">
        <v>0.253</v>
      </c>
      <c r="L2147" s="6" t="str">
        <f>if(J2147&gt;QUARTILE!$B$3, "TOP", if(J2147&lt;QUARTILE!$B$4, "BOTTOM", 0))</f>
        <v>BOTTOM</v>
      </c>
      <c r="M2147" s="6">
        <f t="shared" si="1"/>
        <v>2</v>
      </c>
      <c r="N2147" s="6" t="str">
        <f t="shared" si="2"/>
        <v>Baby Boomer</v>
      </c>
      <c r="O2147" s="6" t="str">
        <f t="shared" si="3"/>
        <v>Low Income</v>
      </c>
    </row>
    <row r="2148" hidden="1">
      <c r="A2148" s="1">
        <v>102146.0</v>
      </c>
      <c r="B2148" s="1">
        <v>25.0</v>
      </c>
      <c r="C2148" s="1">
        <v>35000.0</v>
      </c>
      <c r="D2148" s="1" t="s">
        <v>23</v>
      </c>
      <c r="E2148" s="1">
        <v>16937.95</v>
      </c>
      <c r="F2148" s="1">
        <v>1.0</v>
      </c>
      <c r="G2148" s="1">
        <v>17.0</v>
      </c>
      <c r="H2148" s="1">
        <v>19.0</v>
      </c>
      <c r="I2148" s="1" t="s">
        <v>18</v>
      </c>
      <c r="J2148" s="1">
        <v>0.62</v>
      </c>
      <c r="K2148" s="1">
        <v>0.372</v>
      </c>
      <c r="L2148" s="6">
        <f>if(J2148&gt;QUARTILE!$B$3, "TOP", if(J2148&lt;QUARTILE!$B$4, "BOTTOM", 0))</f>
        <v>0</v>
      </c>
      <c r="M2148" s="6">
        <f t="shared" si="1"/>
        <v>1</v>
      </c>
      <c r="N2148" s="6" t="str">
        <f t="shared" si="2"/>
        <v>Millenial</v>
      </c>
      <c r="O2148" s="6" t="str">
        <f t="shared" si="3"/>
        <v>Low Income</v>
      </c>
    </row>
    <row r="2149" hidden="1">
      <c r="A2149" s="1">
        <v>102147.0</v>
      </c>
      <c r="B2149" s="1">
        <v>37.0</v>
      </c>
      <c r="C2149" s="1">
        <v>28000.0</v>
      </c>
      <c r="D2149" s="1" t="s">
        <v>27</v>
      </c>
      <c r="E2149" s="1">
        <v>153.61</v>
      </c>
      <c r="F2149" s="1">
        <v>5.0</v>
      </c>
      <c r="G2149" s="1">
        <v>24.0</v>
      </c>
      <c r="H2149" s="1">
        <v>13.0</v>
      </c>
      <c r="I2149" s="1" t="s">
        <v>22</v>
      </c>
      <c r="J2149" s="1">
        <v>0.923</v>
      </c>
      <c r="K2149" s="1">
        <v>0.91</v>
      </c>
      <c r="L2149" s="6" t="str">
        <f>if(J2149&gt;QUARTILE!$B$3, "TOP", if(J2149&lt;QUARTILE!$B$4, "BOTTOM", 0))</f>
        <v>TOP</v>
      </c>
      <c r="M2149" s="6">
        <f t="shared" si="1"/>
        <v>2</v>
      </c>
      <c r="N2149" s="6" t="str">
        <f t="shared" si="2"/>
        <v>Gen X</v>
      </c>
      <c r="O2149" s="6" t="str">
        <f t="shared" si="3"/>
        <v>Low Income</v>
      </c>
    </row>
    <row r="2150" hidden="1">
      <c r="A2150" s="1">
        <v>102148.0</v>
      </c>
      <c r="B2150" s="1">
        <v>46.0</v>
      </c>
      <c r="C2150" s="1">
        <v>32000.0</v>
      </c>
      <c r="D2150" s="1" t="s">
        <v>23</v>
      </c>
      <c r="E2150" s="1">
        <v>21163.31</v>
      </c>
      <c r="F2150" s="1">
        <v>5.0</v>
      </c>
      <c r="G2150" s="1">
        <v>21.0</v>
      </c>
      <c r="H2150" s="1">
        <v>13.0</v>
      </c>
      <c r="I2150" s="1" t="s">
        <v>22</v>
      </c>
      <c r="J2150" s="1">
        <v>0.086</v>
      </c>
      <c r="K2150" s="1">
        <v>0.218</v>
      </c>
      <c r="L2150" s="6" t="str">
        <f>if(J2150&gt;QUARTILE!$B$3, "TOP", if(J2150&lt;QUARTILE!$B$4, "BOTTOM", 0))</f>
        <v>BOTTOM</v>
      </c>
      <c r="M2150" s="6">
        <f t="shared" si="1"/>
        <v>2</v>
      </c>
      <c r="N2150" s="6" t="str">
        <f t="shared" si="2"/>
        <v>Gen X</v>
      </c>
      <c r="O2150" s="6" t="str">
        <f t="shared" si="3"/>
        <v>Low Income</v>
      </c>
    </row>
    <row r="2151" hidden="1">
      <c r="A2151" s="1">
        <v>102149.0</v>
      </c>
      <c r="B2151" s="1">
        <v>80.0</v>
      </c>
      <c r="C2151" s="1">
        <v>28000.0</v>
      </c>
      <c r="D2151" s="1" t="s">
        <v>17</v>
      </c>
      <c r="E2151" s="1">
        <v>21558.73</v>
      </c>
      <c r="F2151" s="1">
        <v>5.0</v>
      </c>
      <c r="G2151" s="1">
        <v>18.0</v>
      </c>
      <c r="H2151" s="1">
        <v>3.0</v>
      </c>
      <c r="I2151" s="1" t="s">
        <v>22</v>
      </c>
      <c r="J2151" s="1">
        <v>0.965</v>
      </c>
      <c r="K2151" s="1">
        <v>0.371</v>
      </c>
      <c r="L2151" s="6" t="str">
        <f>if(J2151&gt;QUARTILE!$B$3, "TOP", if(J2151&lt;QUARTILE!$B$4, "BOTTOM", 0))</f>
        <v>TOP</v>
      </c>
      <c r="M2151" s="6">
        <f t="shared" si="1"/>
        <v>2</v>
      </c>
      <c r="N2151" s="6" t="str">
        <f t="shared" si="2"/>
        <v>Silent</v>
      </c>
      <c r="O2151" s="6" t="str">
        <f t="shared" si="3"/>
        <v>Low Income</v>
      </c>
    </row>
    <row r="2152" hidden="1">
      <c r="A2152" s="1">
        <v>102150.0</v>
      </c>
      <c r="B2152" s="1">
        <v>71.0</v>
      </c>
      <c r="C2152" s="1">
        <v>16000.0</v>
      </c>
      <c r="D2152" s="1" t="s">
        <v>25</v>
      </c>
      <c r="E2152" s="1">
        <v>21141.33</v>
      </c>
      <c r="F2152" s="1">
        <v>3.0</v>
      </c>
      <c r="G2152" s="1">
        <v>18.0</v>
      </c>
      <c r="H2152" s="1">
        <v>7.0</v>
      </c>
      <c r="I2152" s="1" t="s">
        <v>22</v>
      </c>
      <c r="J2152" s="1">
        <v>0.794</v>
      </c>
      <c r="K2152" s="1">
        <v>0.651</v>
      </c>
      <c r="L2152" s="6">
        <f>if(J2152&gt;QUARTILE!$B$3, "TOP", if(J2152&lt;QUARTILE!$B$4, "BOTTOM", 0))</f>
        <v>0</v>
      </c>
      <c r="M2152" s="6">
        <f t="shared" si="1"/>
        <v>2</v>
      </c>
      <c r="N2152" s="6" t="str">
        <f t="shared" si="2"/>
        <v>Baby Boomer</v>
      </c>
      <c r="O2152" s="6" t="str">
        <f t="shared" si="3"/>
        <v>Low Income</v>
      </c>
    </row>
    <row r="2153" hidden="1">
      <c r="A2153" s="1">
        <v>102151.0</v>
      </c>
      <c r="B2153" s="1">
        <v>70.0</v>
      </c>
      <c r="C2153" s="1">
        <v>17000.0</v>
      </c>
      <c r="D2153" s="1" t="s">
        <v>23</v>
      </c>
      <c r="E2153" s="1">
        <v>3569.81</v>
      </c>
      <c r="F2153" s="1">
        <v>3.0</v>
      </c>
      <c r="G2153" s="1">
        <v>20.0</v>
      </c>
      <c r="H2153" s="1">
        <v>7.0</v>
      </c>
      <c r="I2153" s="1" t="s">
        <v>22</v>
      </c>
      <c r="J2153" s="1">
        <v>0.736</v>
      </c>
      <c r="K2153" s="1">
        <v>0.392</v>
      </c>
      <c r="L2153" s="6">
        <f>if(J2153&gt;QUARTILE!$B$3, "TOP", if(J2153&lt;QUARTILE!$B$4, "BOTTOM", 0))</f>
        <v>0</v>
      </c>
      <c r="M2153" s="6">
        <f t="shared" si="1"/>
        <v>2</v>
      </c>
      <c r="N2153" s="6" t="str">
        <f t="shared" si="2"/>
        <v>Baby Boomer</v>
      </c>
      <c r="O2153" s="6" t="str">
        <f t="shared" si="3"/>
        <v>Low Income</v>
      </c>
    </row>
    <row r="2154" hidden="1">
      <c r="A2154" s="1">
        <v>102152.0</v>
      </c>
      <c r="B2154" s="1">
        <v>68.0</v>
      </c>
      <c r="C2154" s="1">
        <v>13000.0</v>
      </c>
      <c r="D2154" s="1" t="s">
        <v>27</v>
      </c>
      <c r="E2154" s="1">
        <v>5907.09</v>
      </c>
      <c r="F2154" s="1">
        <v>1.0</v>
      </c>
      <c r="G2154" s="1">
        <v>19.0</v>
      </c>
      <c r="H2154" s="1">
        <v>7.0</v>
      </c>
      <c r="I2154" s="1" t="s">
        <v>22</v>
      </c>
      <c r="J2154" s="1">
        <v>0.614</v>
      </c>
      <c r="K2154" s="1">
        <v>0.021</v>
      </c>
      <c r="L2154" s="6">
        <f>if(J2154&gt;QUARTILE!$B$3, "TOP", if(J2154&lt;QUARTILE!$B$4, "BOTTOM", 0))</f>
        <v>0</v>
      </c>
      <c r="M2154" s="6">
        <f t="shared" si="1"/>
        <v>2</v>
      </c>
      <c r="N2154" s="6" t="str">
        <f t="shared" si="2"/>
        <v>Baby Boomer</v>
      </c>
      <c r="O2154" s="6" t="str">
        <f t="shared" si="3"/>
        <v>Low Income</v>
      </c>
    </row>
    <row r="2155" hidden="1">
      <c r="A2155" s="1">
        <v>102153.0</v>
      </c>
      <c r="B2155" s="1">
        <v>62.0</v>
      </c>
      <c r="C2155" s="1">
        <v>8000.0</v>
      </c>
      <c r="D2155" s="1" t="s">
        <v>25</v>
      </c>
      <c r="E2155" s="1">
        <v>5683.79</v>
      </c>
      <c r="F2155" s="1">
        <v>3.0</v>
      </c>
      <c r="G2155" s="1">
        <v>24.0</v>
      </c>
      <c r="H2155" s="1">
        <v>6.0</v>
      </c>
      <c r="I2155" s="1" t="s">
        <v>22</v>
      </c>
      <c r="J2155" s="1">
        <v>0.308</v>
      </c>
      <c r="K2155" s="1">
        <v>0.792</v>
      </c>
      <c r="L2155" s="6" t="str">
        <f>if(J2155&gt;QUARTILE!$B$3, "TOP", if(J2155&lt;QUARTILE!$B$4, "BOTTOM", 0))</f>
        <v>BOTTOM</v>
      </c>
      <c r="M2155" s="6">
        <f t="shared" si="1"/>
        <v>2</v>
      </c>
      <c r="N2155" s="6" t="str">
        <f t="shared" si="2"/>
        <v>Baby Boomer</v>
      </c>
      <c r="O2155" s="6" t="str">
        <f t="shared" si="3"/>
        <v>Low Income</v>
      </c>
    </row>
    <row r="2156" hidden="1">
      <c r="A2156" s="1">
        <v>102154.0</v>
      </c>
      <c r="B2156" s="1">
        <v>63.0</v>
      </c>
      <c r="C2156" s="1">
        <v>46000.0</v>
      </c>
      <c r="D2156" s="1" t="s">
        <v>23</v>
      </c>
      <c r="E2156" s="1">
        <v>64411.04</v>
      </c>
      <c r="F2156" s="1">
        <v>2.0</v>
      </c>
      <c r="G2156" s="1">
        <v>17.0</v>
      </c>
      <c r="H2156" s="1">
        <v>3.0</v>
      </c>
      <c r="I2156" s="1" t="s">
        <v>18</v>
      </c>
      <c r="J2156" s="1">
        <v>1.0</v>
      </c>
      <c r="K2156" s="1">
        <v>0.236</v>
      </c>
      <c r="L2156" s="6" t="str">
        <f>if(J2156&gt;QUARTILE!$B$3, "TOP", if(J2156&lt;QUARTILE!$B$4, "BOTTOM", 0))</f>
        <v>TOP</v>
      </c>
      <c r="M2156" s="6">
        <f t="shared" si="1"/>
        <v>1</v>
      </c>
      <c r="N2156" s="6" t="str">
        <f t="shared" si="2"/>
        <v>Baby Boomer</v>
      </c>
      <c r="O2156" s="6" t="str">
        <f t="shared" si="3"/>
        <v>Medium Income</v>
      </c>
    </row>
    <row r="2157" hidden="1">
      <c r="A2157" s="1">
        <v>102155.0</v>
      </c>
      <c r="B2157" s="1">
        <v>27.0</v>
      </c>
      <c r="C2157" s="1">
        <v>22000.0</v>
      </c>
      <c r="D2157" s="1" t="s">
        <v>23</v>
      </c>
      <c r="E2157" s="1">
        <v>1398.33</v>
      </c>
      <c r="F2157" s="1">
        <v>3.0</v>
      </c>
      <c r="G2157" s="1">
        <v>29.0</v>
      </c>
      <c r="H2157" s="1">
        <v>16.0</v>
      </c>
      <c r="I2157" s="1" t="s">
        <v>22</v>
      </c>
      <c r="J2157" s="1">
        <v>1.0</v>
      </c>
      <c r="K2157" s="1">
        <v>0.228</v>
      </c>
      <c r="L2157" s="6" t="str">
        <f>if(J2157&gt;QUARTILE!$B$3, "TOP", if(J2157&lt;QUARTILE!$B$4, "BOTTOM", 0))</f>
        <v>TOP</v>
      </c>
      <c r="M2157" s="6">
        <f t="shared" si="1"/>
        <v>2</v>
      </c>
      <c r="N2157" s="6" t="str">
        <f t="shared" si="2"/>
        <v>Millenial</v>
      </c>
      <c r="O2157" s="6" t="str">
        <f t="shared" si="3"/>
        <v>Low Income</v>
      </c>
    </row>
    <row r="2158" hidden="1">
      <c r="A2158" s="1">
        <v>102156.0</v>
      </c>
      <c r="B2158" s="1">
        <v>60.0</v>
      </c>
      <c r="C2158" s="1">
        <v>45000.0</v>
      </c>
      <c r="D2158" s="1" t="s">
        <v>25</v>
      </c>
      <c r="E2158" s="1">
        <v>11198.97</v>
      </c>
      <c r="F2158" s="1">
        <v>5.0</v>
      </c>
      <c r="G2158" s="1">
        <v>28.0</v>
      </c>
      <c r="H2158" s="1">
        <v>8.0</v>
      </c>
      <c r="I2158" s="1" t="s">
        <v>22</v>
      </c>
      <c r="J2158" s="1">
        <v>0.974</v>
      </c>
      <c r="K2158" s="1">
        <v>0.456</v>
      </c>
      <c r="L2158" s="6" t="str">
        <f>if(J2158&gt;QUARTILE!$B$3, "TOP", if(J2158&lt;QUARTILE!$B$4, "BOTTOM", 0))</f>
        <v>TOP</v>
      </c>
      <c r="M2158" s="6">
        <f t="shared" si="1"/>
        <v>2</v>
      </c>
      <c r="N2158" s="6" t="str">
        <f t="shared" si="2"/>
        <v>Gen X</v>
      </c>
      <c r="O2158" s="6" t="str">
        <f t="shared" si="3"/>
        <v>Medium Income</v>
      </c>
    </row>
    <row r="2159" hidden="1">
      <c r="A2159" s="1">
        <v>102157.0</v>
      </c>
      <c r="B2159" s="1">
        <v>51.0</v>
      </c>
      <c r="C2159" s="1">
        <v>56000.0</v>
      </c>
      <c r="D2159" s="1" t="s">
        <v>23</v>
      </c>
      <c r="E2159" s="1">
        <v>40998.26</v>
      </c>
      <c r="F2159" s="1">
        <v>1.0</v>
      </c>
      <c r="G2159" s="1">
        <v>22.0</v>
      </c>
      <c r="H2159" s="1">
        <v>5.0</v>
      </c>
      <c r="I2159" s="1" t="s">
        <v>18</v>
      </c>
      <c r="J2159" s="1">
        <v>0.359</v>
      </c>
      <c r="K2159" s="1">
        <v>0.0</v>
      </c>
      <c r="L2159" s="6">
        <f>if(J2159&gt;QUARTILE!$B$3, "TOP", if(J2159&lt;QUARTILE!$B$4, "BOTTOM", 0))</f>
        <v>0</v>
      </c>
      <c r="M2159" s="6">
        <f t="shared" si="1"/>
        <v>1</v>
      </c>
      <c r="N2159" s="6" t="str">
        <f t="shared" si="2"/>
        <v>Gen X</v>
      </c>
      <c r="O2159" s="6" t="str">
        <f t="shared" si="3"/>
        <v>Medium Income</v>
      </c>
    </row>
    <row r="2160" hidden="1">
      <c r="A2160" s="1">
        <v>102158.0</v>
      </c>
      <c r="B2160" s="1">
        <v>74.0</v>
      </c>
      <c r="C2160" s="1">
        <v>23000.0</v>
      </c>
      <c r="D2160" s="1" t="s">
        <v>23</v>
      </c>
      <c r="E2160" s="1">
        <v>29347.14</v>
      </c>
      <c r="F2160" s="1">
        <v>4.0</v>
      </c>
      <c r="G2160" s="1">
        <v>7.0</v>
      </c>
      <c r="H2160" s="1">
        <v>4.0</v>
      </c>
      <c r="I2160" s="1" t="s">
        <v>22</v>
      </c>
      <c r="J2160" s="1">
        <v>0.787</v>
      </c>
      <c r="K2160" s="1">
        <v>0.814</v>
      </c>
      <c r="L2160" s="6">
        <f>if(J2160&gt;QUARTILE!$B$3, "TOP", if(J2160&lt;QUARTILE!$B$4, "BOTTOM", 0))</f>
        <v>0</v>
      </c>
      <c r="M2160" s="6">
        <f t="shared" si="1"/>
        <v>2</v>
      </c>
      <c r="N2160" s="6" t="str">
        <f t="shared" si="2"/>
        <v>Baby Boomer</v>
      </c>
      <c r="O2160" s="6" t="str">
        <f t="shared" si="3"/>
        <v>Low Income</v>
      </c>
    </row>
    <row r="2161" hidden="1">
      <c r="A2161" s="1">
        <v>102159.0</v>
      </c>
      <c r="B2161" s="1">
        <v>43.0</v>
      </c>
      <c r="C2161" s="1">
        <v>10000.0</v>
      </c>
      <c r="D2161" s="1" t="s">
        <v>23</v>
      </c>
      <c r="E2161" s="1">
        <v>34569.17</v>
      </c>
      <c r="F2161" s="1">
        <v>4.0</v>
      </c>
      <c r="G2161" s="1">
        <v>18.0</v>
      </c>
      <c r="H2161" s="1">
        <v>9.0</v>
      </c>
      <c r="I2161" s="1" t="s">
        <v>18</v>
      </c>
      <c r="J2161" s="1">
        <v>0.707</v>
      </c>
      <c r="K2161" s="1">
        <v>0.111</v>
      </c>
      <c r="L2161" s="6">
        <f>if(J2161&gt;QUARTILE!$B$3, "TOP", if(J2161&lt;QUARTILE!$B$4, "BOTTOM", 0))</f>
        <v>0</v>
      </c>
      <c r="M2161" s="6">
        <f t="shared" si="1"/>
        <v>1</v>
      </c>
      <c r="N2161" s="6" t="str">
        <f t="shared" si="2"/>
        <v>Gen X</v>
      </c>
      <c r="O2161" s="6" t="str">
        <f t="shared" si="3"/>
        <v>Low Income</v>
      </c>
    </row>
    <row r="2162" hidden="1">
      <c r="A2162" s="1">
        <v>102160.0</v>
      </c>
      <c r="B2162" s="1">
        <v>58.0</v>
      </c>
      <c r="C2162" s="1">
        <v>20000.0</v>
      </c>
      <c r="D2162" s="1" t="s">
        <v>27</v>
      </c>
      <c r="E2162" s="1">
        <v>71721.83</v>
      </c>
      <c r="F2162" s="1">
        <v>1.0</v>
      </c>
      <c r="G2162" s="1">
        <v>20.0</v>
      </c>
      <c r="H2162" s="1">
        <v>1.0</v>
      </c>
      <c r="I2162" s="1" t="s">
        <v>18</v>
      </c>
      <c r="J2162" s="1">
        <v>0.888</v>
      </c>
      <c r="K2162" s="1">
        <v>0.823</v>
      </c>
      <c r="L2162" s="6" t="str">
        <f>if(J2162&gt;QUARTILE!$B$3, "TOP", if(J2162&lt;QUARTILE!$B$4, "BOTTOM", 0))</f>
        <v>TOP</v>
      </c>
      <c r="M2162" s="6">
        <f t="shared" si="1"/>
        <v>1</v>
      </c>
      <c r="N2162" s="6" t="str">
        <f t="shared" si="2"/>
        <v>Gen X</v>
      </c>
      <c r="O2162" s="6" t="str">
        <f t="shared" si="3"/>
        <v>Low Income</v>
      </c>
    </row>
    <row r="2163" hidden="1">
      <c r="A2163" s="1">
        <v>102161.0</v>
      </c>
      <c r="B2163" s="1">
        <v>66.0</v>
      </c>
      <c r="C2163" s="1">
        <v>15000.0</v>
      </c>
      <c r="D2163" s="1" t="s">
        <v>25</v>
      </c>
      <c r="E2163" s="1">
        <v>9796.35</v>
      </c>
      <c r="F2163" s="1">
        <v>2.0</v>
      </c>
      <c r="G2163" s="1">
        <v>24.0</v>
      </c>
      <c r="H2163" s="1">
        <v>4.0</v>
      </c>
      <c r="I2163" s="1" t="s">
        <v>22</v>
      </c>
      <c r="J2163" s="1">
        <v>0.402</v>
      </c>
      <c r="K2163" s="1">
        <v>0.678</v>
      </c>
      <c r="L2163" s="6">
        <f>if(J2163&gt;QUARTILE!$B$3, "TOP", if(J2163&lt;QUARTILE!$B$4, "BOTTOM", 0))</f>
        <v>0</v>
      </c>
      <c r="M2163" s="6">
        <f t="shared" si="1"/>
        <v>2</v>
      </c>
      <c r="N2163" s="6" t="str">
        <f t="shared" si="2"/>
        <v>Baby Boomer</v>
      </c>
      <c r="O2163" s="6" t="str">
        <f t="shared" si="3"/>
        <v>Low Income</v>
      </c>
    </row>
    <row r="2164" hidden="1">
      <c r="A2164" s="1">
        <v>102162.0</v>
      </c>
      <c r="B2164" s="1">
        <v>75.0</v>
      </c>
      <c r="C2164" s="1">
        <v>7000.0</v>
      </c>
      <c r="D2164" s="1" t="s">
        <v>23</v>
      </c>
      <c r="E2164" s="1">
        <v>7411.28</v>
      </c>
      <c r="F2164" s="1">
        <v>4.0</v>
      </c>
      <c r="G2164" s="1">
        <v>11.0</v>
      </c>
      <c r="H2164" s="1">
        <v>6.0</v>
      </c>
      <c r="I2164" s="1" t="s">
        <v>22</v>
      </c>
      <c r="J2164" s="1">
        <v>1.0</v>
      </c>
      <c r="K2164" s="1">
        <v>0.499</v>
      </c>
      <c r="L2164" s="6" t="str">
        <f>if(J2164&gt;QUARTILE!$B$3, "TOP", if(J2164&lt;QUARTILE!$B$4, "BOTTOM", 0))</f>
        <v>TOP</v>
      </c>
      <c r="M2164" s="6">
        <f t="shared" si="1"/>
        <v>2</v>
      </c>
      <c r="N2164" s="6" t="str">
        <f t="shared" si="2"/>
        <v>Baby Boomer</v>
      </c>
      <c r="O2164" s="6" t="str">
        <f t="shared" si="3"/>
        <v>Low Income</v>
      </c>
    </row>
    <row r="2165" hidden="1">
      <c r="A2165" s="1">
        <v>102163.0</v>
      </c>
      <c r="B2165" s="1">
        <v>20.0</v>
      </c>
      <c r="C2165" s="1">
        <v>16000.0</v>
      </c>
      <c r="D2165" s="1" t="s">
        <v>30</v>
      </c>
      <c r="E2165" s="1">
        <v>622.79</v>
      </c>
      <c r="F2165" s="1">
        <v>5.0</v>
      </c>
      <c r="G2165" s="1">
        <v>22.0</v>
      </c>
      <c r="H2165" s="1">
        <v>16.0</v>
      </c>
      <c r="I2165" s="1" t="s">
        <v>18</v>
      </c>
      <c r="J2165" s="1">
        <v>0.313</v>
      </c>
      <c r="K2165" s="1">
        <v>0.756</v>
      </c>
      <c r="L2165" s="6" t="str">
        <f>if(J2165&gt;QUARTILE!$B$3, "TOP", if(J2165&lt;QUARTILE!$B$4, "BOTTOM", 0))</f>
        <v>BOTTOM</v>
      </c>
      <c r="M2165" s="6">
        <f t="shared" si="1"/>
        <v>1</v>
      </c>
      <c r="N2165" s="6" t="str">
        <f t="shared" si="2"/>
        <v>Millenial</v>
      </c>
      <c r="O2165" s="6" t="str">
        <f t="shared" si="3"/>
        <v>Low Income</v>
      </c>
    </row>
    <row r="2166" hidden="1">
      <c r="A2166" s="1">
        <v>102164.0</v>
      </c>
      <c r="B2166" s="1">
        <v>73.0</v>
      </c>
      <c r="C2166" s="1">
        <v>21000.0</v>
      </c>
      <c r="D2166" s="1" t="s">
        <v>21</v>
      </c>
      <c r="E2166" s="1">
        <v>3250.83</v>
      </c>
      <c r="F2166" s="1">
        <v>4.0</v>
      </c>
      <c r="G2166" s="1">
        <v>20.0</v>
      </c>
      <c r="H2166" s="1">
        <v>3.0</v>
      </c>
      <c r="I2166" s="1" t="s">
        <v>22</v>
      </c>
      <c r="J2166" s="1">
        <v>0.738</v>
      </c>
      <c r="K2166" s="1">
        <v>0.943</v>
      </c>
      <c r="L2166" s="6">
        <f>if(J2166&gt;QUARTILE!$B$3, "TOP", if(J2166&lt;QUARTILE!$B$4, "BOTTOM", 0))</f>
        <v>0</v>
      </c>
      <c r="M2166" s="6">
        <f t="shared" si="1"/>
        <v>2</v>
      </c>
      <c r="N2166" s="6" t="str">
        <f t="shared" si="2"/>
        <v>Baby Boomer</v>
      </c>
      <c r="O2166" s="6" t="str">
        <f t="shared" si="3"/>
        <v>Low Income</v>
      </c>
    </row>
    <row r="2167" hidden="1">
      <c r="A2167" s="1">
        <v>102165.0</v>
      </c>
      <c r="B2167" s="1">
        <v>23.0</v>
      </c>
      <c r="C2167" s="1">
        <v>15000.0</v>
      </c>
      <c r="D2167" s="1" t="s">
        <v>23</v>
      </c>
      <c r="E2167" s="1">
        <v>16511.4</v>
      </c>
      <c r="F2167" s="1">
        <v>4.0</v>
      </c>
      <c r="G2167" s="1">
        <v>27.0</v>
      </c>
      <c r="H2167" s="1">
        <v>13.0</v>
      </c>
      <c r="I2167" s="1" t="s">
        <v>22</v>
      </c>
      <c r="J2167" s="1">
        <v>0.554</v>
      </c>
      <c r="K2167" s="1">
        <v>0.201</v>
      </c>
      <c r="L2167" s="6">
        <f>if(J2167&gt;QUARTILE!$B$3, "TOP", if(J2167&lt;QUARTILE!$B$4, "BOTTOM", 0))</f>
        <v>0</v>
      </c>
      <c r="M2167" s="6">
        <f t="shared" si="1"/>
        <v>2</v>
      </c>
      <c r="N2167" s="6" t="str">
        <f t="shared" si="2"/>
        <v>Millenial</v>
      </c>
      <c r="O2167" s="6" t="str">
        <f t="shared" si="3"/>
        <v>Low Income</v>
      </c>
    </row>
    <row r="2168" hidden="1">
      <c r="A2168" s="1">
        <v>102166.0</v>
      </c>
      <c r="B2168" s="1">
        <v>22.0</v>
      </c>
      <c r="C2168" s="1">
        <v>14000.0</v>
      </c>
      <c r="D2168" s="1" t="s">
        <v>23</v>
      </c>
      <c r="E2168" s="1">
        <v>3431.45</v>
      </c>
      <c r="F2168" s="1">
        <v>5.0</v>
      </c>
      <c r="G2168" s="1">
        <v>23.0</v>
      </c>
      <c r="H2168" s="1">
        <v>15.0</v>
      </c>
      <c r="I2168" s="1" t="s">
        <v>22</v>
      </c>
      <c r="J2168" s="1">
        <v>0.667</v>
      </c>
      <c r="K2168" s="1">
        <v>0.305</v>
      </c>
      <c r="L2168" s="6">
        <f>if(J2168&gt;QUARTILE!$B$3, "TOP", if(J2168&lt;QUARTILE!$B$4, "BOTTOM", 0))</f>
        <v>0</v>
      </c>
      <c r="M2168" s="6">
        <f t="shared" si="1"/>
        <v>2</v>
      </c>
      <c r="N2168" s="6" t="str">
        <f t="shared" si="2"/>
        <v>Millenial</v>
      </c>
      <c r="O2168" s="6" t="str">
        <f t="shared" si="3"/>
        <v>Low Income</v>
      </c>
    </row>
    <row r="2169" hidden="1">
      <c r="A2169" s="1">
        <v>102167.0</v>
      </c>
      <c r="B2169" s="1">
        <v>22.0</v>
      </c>
      <c r="C2169" s="1">
        <v>10000.0</v>
      </c>
      <c r="D2169" s="1" t="s">
        <v>24</v>
      </c>
      <c r="E2169" s="1">
        <v>26659.24</v>
      </c>
      <c r="F2169" s="1">
        <v>3.0</v>
      </c>
      <c r="G2169" s="1">
        <v>26.0</v>
      </c>
      <c r="H2169" s="1">
        <v>14.0</v>
      </c>
      <c r="I2169" s="1" t="s">
        <v>22</v>
      </c>
      <c r="J2169" s="1">
        <v>0.116</v>
      </c>
      <c r="K2169" s="1">
        <v>0.484</v>
      </c>
      <c r="L2169" s="6" t="str">
        <f>if(J2169&gt;QUARTILE!$B$3, "TOP", if(J2169&lt;QUARTILE!$B$4, "BOTTOM", 0))</f>
        <v>BOTTOM</v>
      </c>
      <c r="M2169" s="6">
        <f t="shared" si="1"/>
        <v>2</v>
      </c>
      <c r="N2169" s="6" t="str">
        <f t="shared" si="2"/>
        <v>Millenial</v>
      </c>
      <c r="O2169" s="6" t="str">
        <f t="shared" si="3"/>
        <v>Low Income</v>
      </c>
    </row>
    <row r="2170" hidden="1">
      <c r="A2170" s="1">
        <v>102168.0</v>
      </c>
      <c r="B2170" s="1">
        <v>71.0</v>
      </c>
      <c r="C2170" s="1">
        <v>25000.0</v>
      </c>
      <c r="D2170" s="1" t="s">
        <v>25</v>
      </c>
      <c r="E2170" s="1">
        <v>758.87</v>
      </c>
      <c r="F2170" s="1">
        <v>2.0</v>
      </c>
      <c r="G2170" s="1">
        <v>22.0</v>
      </c>
      <c r="H2170" s="1">
        <v>3.0</v>
      </c>
      <c r="I2170" s="1" t="s">
        <v>22</v>
      </c>
      <c r="J2170" s="1">
        <v>0.661</v>
      </c>
      <c r="K2170" s="1">
        <v>0.539</v>
      </c>
      <c r="L2170" s="6">
        <f>if(J2170&gt;QUARTILE!$B$3, "TOP", if(J2170&lt;QUARTILE!$B$4, "BOTTOM", 0))</f>
        <v>0</v>
      </c>
      <c r="M2170" s="6">
        <f t="shared" si="1"/>
        <v>2</v>
      </c>
      <c r="N2170" s="6" t="str">
        <f t="shared" si="2"/>
        <v>Baby Boomer</v>
      </c>
      <c r="O2170" s="6" t="str">
        <f t="shared" si="3"/>
        <v>Low Income</v>
      </c>
    </row>
    <row r="2171" hidden="1">
      <c r="A2171" s="1">
        <v>102169.0</v>
      </c>
      <c r="B2171" s="1">
        <v>64.0</v>
      </c>
      <c r="C2171" s="1">
        <v>68000.0</v>
      </c>
      <c r="D2171" s="1" t="s">
        <v>23</v>
      </c>
      <c r="E2171" s="1">
        <v>6008.27</v>
      </c>
      <c r="F2171" s="1">
        <v>5.0</v>
      </c>
      <c r="G2171" s="1">
        <v>19.0</v>
      </c>
      <c r="H2171" s="1">
        <v>6.0</v>
      </c>
      <c r="I2171" s="1" t="s">
        <v>22</v>
      </c>
      <c r="J2171" s="1">
        <v>0.714</v>
      </c>
      <c r="K2171" s="1">
        <v>0.503</v>
      </c>
      <c r="L2171" s="6">
        <f>if(J2171&gt;QUARTILE!$B$3, "TOP", if(J2171&lt;QUARTILE!$B$4, "BOTTOM", 0))</f>
        <v>0</v>
      </c>
      <c r="M2171" s="6">
        <f t="shared" si="1"/>
        <v>2</v>
      </c>
      <c r="N2171" s="6" t="str">
        <f t="shared" si="2"/>
        <v>Baby Boomer</v>
      </c>
      <c r="O2171" s="6" t="str">
        <f t="shared" si="3"/>
        <v>Medium Income</v>
      </c>
    </row>
    <row r="2172" hidden="1">
      <c r="A2172" s="1">
        <v>102170.0</v>
      </c>
      <c r="B2172" s="1">
        <v>40.0</v>
      </c>
      <c r="C2172" s="1">
        <v>47000.0</v>
      </c>
      <c r="D2172" s="1" t="s">
        <v>25</v>
      </c>
      <c r="E2172" s="1">
        <v>23778.61</v>
      </c>
      <c r="F2172" s="1">
        <v>5.0</v>
      </c>
      <c r="G2172" s="1">
        <v>17.0</v>
      </c>
      <c r="H2172" s="1">
        <v>8.0</v>
      </c>
      <c r="I2172" s="1" t="s">
        <v>22</v>
      </c>
      <c r="J2172" s="1">
        <v>0.769</v>
      </c>
      <c r="K2172" s="1">
        <v>0.499</v>
      </c>
      <c r="L2172" s="6">
        <f>if(J2172&gt;QUARTILE!$B$3, "TOP", if(J2172&lt;QUARTILE!$B$4, "BOTTOM", 0))</f>
        <v>0</v>
      </c>
      <c r="M2172" s="6">
        <f t="shared" si="1"/>
        <v>2</v>
      </c>
      <c r="N2172" s="6" t="str">
        <f t="shared" si="2"/>
        <v>Gen X</v>
      </c>
      <c r="O2172" s="6" t="str">
        <f t="shared" si="3"/>
        <v>Medium Income</v>
      </c>
    </row>
    <row r="2173" hidden="1">
      <c r="A2173" s="1">
        <v>102171.0</v>
      </c>
      <c r="B2173" s="1">
        <v>66.0</v>
      </c>
      <c r="C2173" s="1">
        <v>33000.0</v>
      </c>
      <c r="D2173" s="1" t="s">
        <v>27</v>
      </c>
      <c r="E2173" s="1">
        <v>5900.92</v>
      </c>
      <c r="F2173" s="1">
        <v>1.0</v>
      </c>
      <c r="G2173" s="1">
        <v>25.0</v>
      </c>
      <c r="H2173" s="1">
        <v>4.0</v>
      </c>
      <c r="I2173" s="1" t="s">
        <v>22</v>
      </c>
      <c r="J2173" s="1">
        <v>0.288</v>
      </c>
      <c r="K2173" s="1">
        <v>0.828</v>
      </c>
      <c r="L2173" s="6" t="str">
        <f>if(J2173&gt;QUARTILE!$B$3, "TOP", if(J2173&lt;QUARTILE!$B$4, "BOTTOM", 0))</f>
        <v>BOTTOM</v>
      </c>
      <c r="M2173" s="6">
        <f t="shared" si="1"/>
        <v>2</v>
      </c>
      <c r="N2173" s="6" t="str">
        <f t="shared" si="2"/>
        <v>Baby Boomer</v>
      </c>
      <c r="O2173" s="6" t="str">
        <f t="shared" si="3"/>
        <v>Low Income</v>
      </c>
    </row>
    <row r="2174" hidden="1">
      <c r="A2174" s="1">
        <v>102172.0</v>
      </c>
      <c r="B2174" s="1">
        <v>26.0</v>
      </c>
      <c r="C2174" s="1">
        <v>33000.0</v>
      </c>
      <c r="D2174" s="1" t="s">
        <v>23</v>
      </c>
      <c r="E2174" s="1">
        <v>26095.06</v>
      </c>
      <c r="F2174" s="1">
        <v>2.0</v>
      </c>
      <c r="G2174" s="1">
        <v>18.0</v>
      </c>
      <c r="H2174" s="1">
        <v>12.0</v>
      </c>
      <c r="I2174" s="1" t="s">
        <v>18</v>
      </c>
      <c r="J2174" s="1">
        <v>0.882</v>
      </c>
      <c r="K2174" s="1">
        <v>0.405</v>
      </c>
      <c r="L2174" s="6" t="str">
        <f>if(J2174&gt;QUARTILE!$B$3, "TOP", if(J2174&lt;QUARTILE!$B$4, "BOTTOM", 0))</f>
        <v>TOP</v>
      </c>
      <c r="M2174" s="6">
        <f t="shared" si="1"/>
        <v>1</v>
      </c>
      <c r="N2174" s="6" t="str">
        <f t="shared" si="2"/>
        <v>Millenial</v>
      </c>
      <c r="O2174" s="6" t="str">
        <f t="shared" si="3"/>
        <v>Low Income</v>
      </c>
    </row>
    <row r="2175" hidden="1">
      <c r="A2175" s="1">
        <v>102173.0</v>
      </c>
      <c r="B2175" s="1">
        <v>52.0</v>
      </c>
      <c r="C2175" s="1">
        <v>20000.0</v>
      </c>
      <c r="D2175" s="1" t="s">
        <v>27</v>
      </c>
      <c r="E2175" s="1">
        <v>100000.0</v>
      </c>
      <c r="F2175" s="1">
        <v>3.0</v>
      </c>
      <c r="G2175" s="1">
        <v>15.0</v>
      </c>
      <c r="H2175" s="1">
        <v>5.0</v>
      </c>
      <c r="I2175" s="1" t="s">
        <v>18</v>
      </c>
      <c r="J2175" s="1">
        <v>1.0</v>
      </c>
      <c r="K2175" s="1">
        <v>0.0</v>
      </c>
      <c r="L2175" s="6" t="str">
        <f>if(J2175&gt;QUARTILE!$B$3, "TOP", if(J2175&lt;QUARTILE!$B$4, "BOTTOM", 0))</f>
        <v>TOP</v>
      </c>
      <c r="M2175" s="6">
        <f t="shared" si="1"/>
        <v>1</v>
      </c>
      <c r="N2175" s="6" t="str">
        <f t="shared" si="2"/>
        <v>Gen X</v>
      </c>
      <c r="O2175" s="6" t="str">
        <f t="shared" si="3"/>
        <v>Low Income</v>
      </c>
    </row>
    <row r="2176" hidden="1">
      <c r="A2176" s="1">
        <v>102174.0</v>
      </c>
      <c r="B2176" s="1">
        <v>37.0</v>
      </c>
      <c r="C2176" s="1">
        <v>7000.0</v>
      </c>
      <c r="D2176" s="1" t="s">
        <v>27</v>
      </c>
      <c r="E2176" s="1">
        <v>31899.26</v>
      </c>
      <c r="F2176" s="1">
        <v>5.0</v>
      </c>
      <c r="G2176" s="1">
        <v>9.0</v>
      </c>
      <c r="H2176" s="1">
        <v>13.0</v>
      </c>
      <c r="I2176" s="1" t="s">
        <v>18</v>
      </c>
      <c r="J2176" s="1">
        <v>0.982</v>
      </c>
      <c r="K2176" s="1">
        <v>0.726</v>
      </c>
      <c r="L2176" s="6" t="str">
        <f>if(J2176&gt;QUARTILE!$B$3, "TOP", if(J2176&lt;QUARTILE!$B$4, "BOTTOM", 0))</f>
        <v>TOP</v>
      </c>
      <c r="M2176" s="6">
        <f t="shared" si="1"/>
        <v>1</v>
      </c>
      <c r="N2176" s="6" t="str">
        <f t="shared" si="2"/>
        <v>Gen X</v>
      </c>
      <c r="O2176" s="6" t="str">
        <f t="shared" si="3"/>
        <v>Low Income</v>
      </c>
    </row>
    <row r="2177" hidden="1">
      <c r="A2177" s="1">
        <v>102175.0</v>
      </c>
      <c r="B2177" s="1">
        <v>75.0</v>
      </c>
      <c r="C2177" s="1">
        <v>18000.0</v>
      </c>
      <c r="D2177" s="1" t="s">
        <v>25</v>
      </c>
      <c r="E2177" s="1">
        <v>8366.01</v>
      </c>
      <c r="F2177" s="1">
        <v>3.0</v>
      </c>
      <c r="G2177" s="1">
        <v>20.0</v>
      </c>
      <c r="H2177" s="1">
        <v>6.0</v>
      </c>
      <c r="I2177" s="1" t="s">
        <v>22</v>
      </c>
      <c r="J2177" s="1">
        <v>0.441</v>
      </c>
      <c r="K2177" s="1">
        <v>0.662</v>
      </c>
      <c r="L2177" s="6">
        <f>if(J2177&gt;QUARTILE!$B$3, "TOP", if(J2177&lt;QUARTILE!$B$4, "BOTTOM", 0))</f>
        <v>0</v>
      </c>
      <c r="M2177" s="6">
        <f t="shared" si="1"/>
        <v>2</v>
      </c>
      <c r="N2177" s="6" t="str">
        <f t="shared" si="2"/>
        <v>Baby Boomer</v>
      </c>
      <c r="O2177" s="6" t="str">
        <f t="shared" si="3"/>
        <v>Low Income</v>
      </c>
    </row>
    <row r="2178" hidden="1">
      <c r="A2178" s="1">
        <v>102176.0</v>
      </c>
      <c r="B2178" s="1">
        <v>66.0</v>
      </c>
      <c r="C2178" s="1">
        <v>12000.0</v>
      </c>
      <c r="D2178" s="1" t="s">
        <v>17</v>
      </c>
      <c r="E2178" s="1">
        <v>46170.43</v>
      </c>
      <c r="F2178" s="1">
        <v>5.0</v>
      </c>
      <c r="G2178" s="1">
        <v>23.0</v>
      </c>
      <c r="H2178" s="1">
        <v>3.0</v>
      </c>
      <c r="I2178" s="1" t="s">
        <v>18</v>
      </c>
      <c r="J2178" s="1">
        <v>0.862</v>
      </c>
      <c r="K2178" s="1">
        <v>0.039</v>
      </c>
      <c r="L2178" s="6" t="str">
        <f>if(J2178&gt;QUARTILE!$B$3, "TOP", if(J2178&lt;QUARTILE!$B$4, "BOTTOM", 0))</f>
        <v>TOP</v>
      </c>
      <c r="M2178" s="6">
        <f t="shared" si="1"/>
        <v>1</v>
      </c>
      <c r="N2178" s="6" t="str">
        <f t="shared" si="2"/>
        <v>Baby Boomer</v>
      </c>
      <c r="O2178" s="6" t="str">
        <f t="shared" si="3"/>
        <v>Low Income</v>
      </c>
    </row>
    <row r="2179" hidden="1">
      <c r="A2179" s="1">
        <v>102177.0</v>
      </c>
      <c r="B2179" s="1">
        <v>78.0</v>
      </c>
      <c r="C2179" s="1">
        <v>24000.0</v>
      </c>
      <c r="D2179" s="1" t="s">
        <v>23</v>
      </c>
      <c r="E2179" s="1">
        <v>1050.72</v>
      </c>
      <c r="F2179" s="1">
        <v>5.0</v>
      </c>
      <c r="G2179" s="1">
        <v>20.0</v>
      </c>
      <c r="H2179" s="1">
        <v>1.0</v>
      </c>
      <c r="I2179" s="1" t="s">
        <v>22</v>
      </c>
      <c r="J2179" s="1">
        <v>0.415</v>
      </c>
      <c r="K2179" s="1">
        <v>0.0</v>
      </c>
      <c r="L2179" s="6">
        <f>if(J2179&gt;QUARTILE!$B$3, "TOP", if(J2179&lt;QUARTILE!$B$4, "BOTTOM", 0))</f>
        <v>0</v>
      </c>
      <c r="M2179" s="6">
        <f t="shared" si="1"/>
        <v>2</v>
      </c>
      <c r="N2179" s="6" t="str">
        <f t="shared" si="2"/>
        <v>Baby Boomer</v>
      </c>
      <c r="O2179" s="6" t="str">
        <f t="shared" si="3"/>
        <v>Low Income</v>
      </c>
    </row>
    <row r="2180" hidden="1">
      <c r="A2180" s="1">
        <v>102178.0</v>
      </c>
      <c r="B2180" s="1">
        <v>76.0</v>
      </c>
      <c r="C2180" s="1">
        <v>46000.0</v>
      </c>
      <c r="D2180" s="1" t="s">
        <v>27</v>
      </c>
      <c r="E2180" s="1">
        <v>25820.18</v>
      </c>
      <c r="F2180" s="1">
        <v>1.0</v>
      </c>
      <c r="G2180" s="1">
        <v>25.0</v>
      </c>
      <c r="H2180" s="1">
        <v>4.0</v>
      </c>
      <c r="I2180" s="1" t="s">
        <v>22</v>
      </c>
      <c r="J2180" s="1">
        <v>0.863</v>
      </c>
      <c r="K2180" s="1">
        <v>0.316</v>
      </c>
      <c r="L2180" s="6" t="str">
        <f>if(J2180&gt;QUARTILE!$B$3, "TOP", if(J2180&lt;QUARTILE!$B$4, "BOTTOM", 0))</f>
        <v>TOP</v>
      </c>
      <c r="M2180" s="6">
        <f t="shared" si="1"/>
        <v>2</v>
      </c>
      <c r="N2180" s="6" t="str">
        <f t="shared" si="2"/>
        <v>Baby Boomer</v>
      </c>
      <c r="O2180" s="6" t="str">
        <f t="shared" si="3"/>
        <v>Medium Income</v>
      </c>
    </row>
    <row r="2181" hidden="1">
      <c r="A2181" s="1">
        <v>102179.0</v>
      </c>
      <c r="B2181" s="1">
        <v>59.0</v>
      </c>
      <c r="C2181" s="1">
        <v>72000.0</v>
      </c>
      <c r="D2181" s="1" t="s">
        <v>25</v>
      </c>
      <c r="E2181" s="1">
        <v>471.97</v>
      </c>
      <c r="F2181" s="1">
        <v>4.0</v>
      </c>
      <c r="G2181" s="1">
        <v>17.0</v>
      </c>
      <c r="H2181" s="1">
        <v>4.0</v>
      </c>
      <c r="I2181" s="1" t="s">
        <v>22</v>
      </c>
      <c r="J2181" s="1">
        <v>0.525</v>
      </c>
      <c r="K2181" s="1">
        <v>0.074</v>
      </c>
      <c r="L2181" s="6">
        <f>if(J2181&gt;QUARTILE!$B$3, "TOP", if(J2181&lt;QUARTILE!$B$4, "BOTTOM", 0))</f>
        <v>0</v>
      </c>
      <c r="M2181" s="6">
        <f t="shared" si="1"/>
        <v>2</v>
      </c>
      <c r="N2181" s="6" t="str">
        <f t="shared" si="2"/>
        <v>Gen X</v>
      </c>
      <c r="O2181" s="6" t="str">
        <f t="shared" si="3"/>
        <v>Medium Income</v>
      </c>
    </row>
    <row r="2182" hidden="1">
      <c r="A2182" s="1">
        <v>102180.0</v>
      </c>
      <c r="B2182" s="1">
        <v>52.0</v>
      </c>
      <c r="C2182" s="1">
        <v>23000.0</v>
      </c>
      <c r="D2182" s="1" t="s">
        <v>25</v>
      </c>
      <c r="E2182" s="1">
        <v>3836.66</v>
      </c>
      <c r="F2182" s="1">
        <v>2.0</v>
      </c>
      <c r="G2182" s="1">
        <v>15.0</v>
      </c>
      <c r="H2182" s="1">
        <v>7.0</v>
      </c>
      <c r="I2182" s="1" t="s">
        <v>22</v>
      </c>
      <c r="J2182" s="1">
        <v>0.236</v>
      </c>
      <c r="K2182" s="1">
        <v>0.897</v>
      </c>
      <c r="L2182" s="6" t="str">
        <f>if(J2182&gt;QUARTILE!$B$3, "TOP", if(J2182&lt;QUARTILE!$B$4, "BOTTOM", 0))</f>
        <v>BOTTOM</v>
      </c>
      <c r="M2182" s="6">
        <f t="shared" si="1"/>
        <v>2</v>
      </c>
      <c r="N2182" s="6" t="str">
        <f t="shared" si="2"/>
        <v>Gen X</v>
      </c>
      <c r="O2182" s="6" t="str">
        <f t="shared" si="3"/>
        <v>Low Income</v>
      </c>
    </row>
    <row r="2183" hidden="1">
      <c r="A2183" s="1">
        <v>102181.0</v>
      </c>
      <c r="B2183" s="1">
        <v>67.0</v>
      </c>
      <c r="C2183" s="1">
        <v>8000.0</v>
      </c>
      <c r="D2183" s="1" t="s">
        <v>23</v>
      </c>
      <c r="E2183" s="1">
        <v>87778.19</v>
      </c>
      <c r="F2183" s="1">
        <v>1.0</v>
      </c>
      <c r="G2183" s="1">
        <v>23.0</v>
      </c>
      <c r="H2183" s="1">
        <v>2.0</v>
      </c>
      <c r="I2183" s="1" t="s">
        <v>18</v>
      </c>
      <c r="J2183" s="1">
        <v>0.639</v>
      </c>
      <c r="K2183" s="1">
        <v>0.178</v>
      </c>
      <c r="L2183" s="6">
        <f>if(J2183&gt;QUARTILE!$B$3, "TOP", if(J2183&lt;QUARTILE!$B$4, "BOTTOM", 0))</f>
        <v>0</v>
      </c>
      <c r="M2183" s="6">
        <f t="shared" si="1"/>
        <v>1</v>
      </c>
      <c r="N2183" s="6" t="str">
        <f t="shared" si="2"/>
        <v>Baby Boomer</v>
      </c>
      <c r="O2183" s="6" t="str">
        <f t="shared" si="3"/>
        <v>Low Income</v>
      </c>
    </row>
    <row r="2184" hidden="1">
      <c r="A2184" s="1">
        <v>102182.0</v>
      </c>
      <c r="B2184" s="1">
        <v>35.0</v>
      </c>
      <c r="C2184" s="1">
        <v>23000.0</v>
      </c>
      <c r="D2184" s="1" t="s">
        <v>25</v>
      </c>
      <c r="E2184" s="1">
        <v>8953.41</v>
      </c>
      <c r="F2184" s="1">
        <v>3.0</v>
      </c>
      <c r="G2184" s="1">
        <v>29.0</v>
      </c>
      <c r="H2184" s="1">
        <v>9.0</v>
      </c>
      <c r="I2184" s="1" t="s">
        <v>22</v>
      </c>
      <c r="J2184" s="1">
        <v>0.185</v>
      </c>
      <c r="K2184" s="1">
        <v>0.706</v>
      </c>
      <c r="L2184" s="6" t="str">
        <f>if(J2184&gt;QUARTILE!$B$3, "TOP", if(J2184&lt;QUARTILE!$B$4, "BOTTOM", 0))</f>
        <v>BOTTOM</v>
      </c>
      <c r="M2184" s="6">
        <f t="shared" si="1"/>
        <v>2</v>
      </c>
      <c r="N2184" s="6" t="str">
        <f t="shared" si="2"/>
        <v>Gen X</v>
      </c>
      <c r="O2184" s="6" t="str">
        <f t="shared" si="3"/>
        <v>Low Income</v>
      </c>
    </row>
    <row r="2185" hidden="1">
      <c r="A2185" s="1">
        <v>102183.0</v>
      </c>
      <c r="B2185" s="1">
        <v>79.0</v>
      </c>
      <c r="C2185" s="1">
        <v>23000.0</v>
      </c>
      <c r="D2185" s="1" t="s">
        <v>23</v>
      </c>
      <c r="E2185" s="1">
        <v>34351.53</v>
      </c>
      <c r="F2185" s="1">
        <v>5.0</v>
      </c>
      <c r="G2185" s="1">
        <v>18.0</v>
      </c>
      <c r="H2185" s="1">
        <v>8.0</v>
      </c>
      <c r="I2185" s="1" t="s">
        <v>18</v>
      </c>
      <c r="J2185" s="1">
        <v>0.737</v>
      </c>
      <c r="K2185" s="1">
        <v>0.508</v>
      </c>
      <c r="L2185" s="6">
        <f>if(J2185&gt;QUARTILE!$B$3, "TOP", if(J2185&lt;QUARTILE!$B$4, "BOTTOM", 0))</f>
        <v>0</v>
      </c>
      <c r="M2185" s="6">
        <f t="shared" si="1"/>
        <v>1</v>
      </c>
      <c r="N2185" s="6" t="str">
        <f t="shared" si="2"/>
        <v>Baby Boomer</v>
      </c>
      <c r="O2185" s="6" t="str">
        <f t="shared" si="3"/>
        <v>Low Income</v>
      </c>
    </row>
    <row r="2186" hidden="1">
      <c r="A2186" s="1">
        <v>102184.0</v>
      </c>
      <c r="B2186" s="1">
        <v>34.0</v>
      </c>
      <c r="C2186" s="1">
        <v>33000.0</v>
      </c>
      <c r="D2186" s="1" t="s">
        <v>23</v>
      </c>
      <c r="E2186" s="1">
        <v>9434.88</v>
      </c>
      <c r="F2186" s="1">
        <v>5.0</v>
      </c>
      <c r="G2186" s="1">
        <v>21.0</v>
      </c>
      <c r="H2186" s="1">
        <v>9.0</v>
      </c>
      <c r="I2186" s="1" t="s">
        <v>22</v>
      </c>
      <c r="J2186" s="1">
        <v>0.627</v>
      </c>
      <c r="K2186" s="1">
        <v>0.664</v>
      </c>
      <c r="L2186" s="6">
        <f>if(J2186&gt;QUARTILE!$B$3, "TOP", if(J2186&lt;QUARTILE!$B$4, "BOTTOM", 0))</f>
        <v>0</v>
      </c>
      <c r="M2186" s="6">
        <f t="shared" si="1"/>
        <v>2</v>
      </c>
      <c r="N2186" s="6" t="str">
        <f t="shared" si="2"/>
        <v>Gen X</v>
      </c>
      <c r="O2186" s="6" t="str">
        <f t="shared" si="3"/>
        <v>Low Income</v>
      </c>
    </row>
    <row r="2187" hidden="1">
      <c r="A2187" s="1">
        <v>102185.0</v>
      </c>
      <c r="B2187" s="1">
        <v>41.0</v>
      </c>
      <c r="C2187" s="1">
        <v>22000.0</v>
      </c>
      <c r="D2187" s="1" t="s">
        <v>23</v>
      </c>
      <c r="E2187" s="1">
        <v>36655.19</v>
      </c>
      <c r="F2187" s="1">
        <v>2.0</v>
      </c>
      <c r="G2187" s="1">
        <v>21.0</v>
      </c>
      <c r="H2187" s="1">
        <v>7.0</v>
      </c>
      <c r="I2187" s="1" t="s">
        <v>18</v>
      </c>
      <c r="J2187" s="1">
        <v>0.641</v>
      </c>
      <c r="K2187" s="1">
        <v>0.43</v>
      </c>
      <c r="L2187" s="6">
        <f>if(J2187&gt;QUARTILE!$B$3, "TOP", if(J2187&lt;QUARTILE!$B$4, "BOTTOM", 0))</f>
        <v>0</v>
      </c>
      <c r="M2187" s="6">
        <f t="shared" si="1"/>
        <v>1</v>
      </c>
      <c r="N2187" s="6" t="str">
        <f t="shared" si="2"/>
        <v>Gen X</v>
      </c>
      <c r="O2187" s="6" t="str">
        <f t="shared" si="3"/>
        <v>Low Income</v>
      </c>
    </row>
    <row r="2188" hidden="1">
      <c r="A2188" s="1">
        <v>102186.0</v>
      </c>
      <c r="B2188" s="1">
        <v>20.0</v>
      </c>
      <c r="C2188" s="1">
        <v>23000.0</v>
      </c>
      <c r="D2188" s="1" t="s">
        <v>27</v>
      </c>
      <c r="E2188" s="1">
        <v>67300.91</v>
      </c>
      <c r="F2188" s="1">
        <v>1.0</v>
      </c>
      <c r="G2188" s="1">
        <v>19.0</v>
      </c>
      <c r="H2188" s="1">
        <v>18.0</v>
      </c>
      <c r="I2188" s="1" t="s">
        <v>18</v>
      </c>
      <c r="J2188" s="1">
        <v>0.704</v>
      </c>
      <c r="K2188" s="1">
        <v>0.63</v>
      </c>
      <c r="L2188" s="6">
        <f>if(J2188&gt;QUARTILE!$B$3, "TOP", if(J2188&lt;QUARTILE!$B$4, "BOTTOM", 0))</f>
        <v>0</v>
      </c>
      <c r="M2188" s="6">
        <f t="shared" si="1"/>
        <v>1</v>
      </c>
      <c r="N2188" s="6" t="str">
        <f t="shared" si="2"/>
        <v>Millenial</v>
      </c>
      <c r="O2188" s="6" t="str">
        <f t="shared" si="3"/>
        <v>Low Income</v>
      </c>
    </row>
    <row r="2189" hidden="1">
      <c r="A2189" s="1">
        <v>102187.0</v>
      </c>
      <c r="B2189" s="1">
        <v>49.0</v>
      </c>
      <c r="C2189" s="1">
        <v>15000.0</v>
      </c>
      <c r="D2189" s="1" t="s">
        <v>23</v>
      </c>
      <c r="E2189" s="1">
        <v>11437.58</v>
      </c>
      <c r="F2189" s="1">
        <v>1.0</v>
      </c>
      <c r="G2189" s="1">
        <v>22.0</v>
      </c>
      <c r="H2189" s="1">
        <v>13.0</v>
      </c>
      <c r="I2189" s="1" t="s">
        <v>18</v>
      </c>
      <c r="J2189" s="1">
        <v>1.0</v>
      </c>
      <c r="K2189" s="1">
        <v>0.512</v>
      </c>
      <c r="L2189" s="6" t="str">
        <f>if(J2189&gt;QUARTILE!$B$3, "TOP", if(J2189&lt;QUARTILE!$B$4, "BOTTOM", 0))</f>
        <v>TOP</v>
      </c>
      <c r="M2189" s="6">
        <f t="shared" si="1"/>
        <v>1</v>
      </c>
      <c r="N2189" s="6" t="str">
        <f t="shared" si="2"/>
        <v>Gen X</v>
      </c>
      <c r="O2189" s="6" t="str">
        <f t="shared" si="3"/>
        <v>Low Income</v>
      </c>
    </row>
    <row r="2190" hidden="1">
      <c r="A2190" s="1">
        <v>102188.0</v>
      </c>
      <c r="B2190" s="1">
        <v>52.0</v>
      </c>
      <c r="C2190" s="1">
        <v>18000.0</v>
      </c>
      <c r="D2190" s="1" t="s">
        <v>27</v>
      </c>
      <c r="E2190" s="1">
        <v>16390.05</v>
      </c>
      <c r="F2190" s="1">
        <v>3.0</v>
      </c>
      <c r="G2190" s="1">
        <v>24.0</v>
      </c>
      <c r="H2190" s="1">
        <v>4.0</v>
      </c>
      <c r="I2190" s="1" t="s">
        <v>22</v>
      </c>
      <c r="J2190" s="1">
        <v>0.383</v>
      </c>
      <c r="K2190" s="1">
        <v>0.378</v>
      </c>
      <c r="L2190" s="6">
        <f>if(J2190&gt;QUARTILE!$B$3, "TOP", if(J2190&lt;QUARTILE!$B$4, "BOTTOM", 0))</f>
        <v>0</v>
      </c>
      <c r="M2190" s="6">
        <f t="shared" si="1"/>
        <v>2</v>
      </c>
      <c r="N2190" s="6" t="str">
        <f t="shared" si="2"/>
        <v>Gen X</v>
      </c>
      <c r="O2190" s="6" t="str">
        <f t="shared" si="3"/>
        <v>Low Income</v>
      </c>
    </row>
    <row r="2191" hidden="1">
      <c r="A2191" s="1">
        <v>102189.0</v>
      </c>
      <c r="B2191" s="1">
        <v>55.0</v>
      </c>
      <c r="C2191" s="1">
        <v>30000.0</v>
      </c>
      <c r="D2191" s="1" t="s">
        <v>23</v>
      </c>
      <c r="E2191" s="1">
        <v>19811.64</v>
      </c>
      <c r="F2191" s="1">
        <v>1.0</v>
      </c>
      <c r="G2191" s="1">
        <v>20.0</v>
      </c>
      <c r="H2191" s="1">
        <v>6.0</v>
      </c>
      <c r="I2191" s="1" t="s">
        <v>22</v>
      </c>
      <c r="J2191" s="1">
        <v>0.473</v>
      </c>
      <c r="K2191" s="1">
        <v>0.858</v>
      </c>
      <c r="L2191" s="6">
        <f>if(J2191&gt;QUARTILE!$B$3, "TOP", if(J2191&lt;QUARTILE!$B$4, "BOTTOM", 0))</f>
        <v>0</v>
      </c>
      <c r="M2191" s="6">
        <f t="shared" si="1"/>
        <v>2</v>
      </c>
      <c r="N2191" s="6" t="str">
        <f t="shared" si="2"/>
        <v>Gen X</v>
      </c>
      <c r="O2191" s="6" t="str">
        <f t="shared" si="3"/>
        <v>Low Income</v>
      </c>
    </row>
    <row r="2192" hidden="1">
      <c r="A2192" s="1">
        <v>102190.0</v>
      </c>
      <c r="B2192" s="1">
        <v>30.0</v>
      </c>
      <c r="C2192" s="1">
        <v>7000.0</v>
      </c>
      <c r="D2192" s="1" t="s">
        <v>23</v>
      </c>
      <c r="E2192" s="1">
        <v>54616.59</v>
      </c>
      <c r="F2192" s="1">
        <v>1.0</v>
      </c>
      <c r="G2192" s="1">
        <v>18.0</v>
      </c>
      <c r="H2192" s="1">
        <v>10.0</v>
      </c>
      <c r="I2192" s="1" t="s">
        <v>18</v>
      </c>
      <c r="J2192" s="1">
        <v>0.424</v>
      </c>
      <c r="K2192" s="1">
        <v>0.359</v>
      </c>
      <c r="L2192" s="6">
        <f>if(J2192&gt;QUARTILE!$B$3, "TOP", if(J2192&lt;QUARTILE!$B$4, "BOTTOM", 0))</f>
        <v>0</v>
      </c>
      <c r="M2192" s="6">
        <f t="shared" si="1"/>
        <v>1</v>
      </c>
      <c r="N2192" s="6" t="str">
        <f t="shared" si="2"/>
        <v>Millenial</v>
      </c>
      <c r="O2192" s="6" t="str">
        <f t="shared" si="3"/>
        <v>Low Income</v>
      </c>
    </row>
    <row r="2193" hidden="1">
      <c r="A2193" s="1">
        <v>102191.0</v>
      </c>
      <c r="B2193" s="1">
        <v>73.0</v>
      </c>
      <c r="C2193" s="1">
        <v>18000.0</v>
      </c>
      <c r="D2193" s="1" t="s">
        <v>23</v>
      </c>
      <c r="E2193" s="1">
        <v>5934.3</v>
      </c>
      <c r="F2193" s="1">
        <v>4.0</v>
      </c>
      <c r="G2193" s="1">
        <v>19.0</v>
      </c>
      <c r="H2193" s="1">
        <v>3.0</v>
      </c>
      <c r="I2193" s="1" t="s">
        <v>22</v>
      </c>
      <c r="J2193" s="1">
        <v>0.234</v>
      </c>
      <c r="K2193" s="1">
        <v>0.518</v>
      </c>
      <c r="L2193" s="6" t="str">
        <f>if(J2193&gt;QUARTILE!$B$3, "TOP", if(J2193&lt;QUARTILE!$B$4, "BOTTOM", 0))</f>
        <v>BOTTOM</v>
      </c>
      <c r="M2193" s="6">
        <f t="shared" si="1"/>
        <v>2</v>
      </c>
      <c r="N2193" s="6" t="str">
        <f t="shared" si="2"/>
        <v>Baby Boomer</v>
      </c>
      <c r="O2193" s="6" t="str">
        <f t="shared" si="3"/>
        <v>Low Income</v>
      </c>
    </row>
    <row r="2194" hidden="1">
      <c r="A2194" s="1">
        <v>102192.0</v>
      </c>
      <c r="B2194" s="1">
        <v>78.0</v>
      </c>
      <c r="C2194" s="1">
        <v>33000.0</v>
      </c>
      <c r="D2194" s="1" t="s">
        <v>23</v>
      </c>
      <c r="E2194" s="1">
        <v>18896.34</v>
      </c>
      <c r="F2194" s="1">
        <v>2.0</v>
      </c>
      <c r="G2194" s="1">
        <v>16.0</v>
      </c>
      <c r="H2194" s="1">
        <v>4.0</v>
      </c>
      <c r="I2194" s="1" t="s">
        <v>22</v>
      </c>
      <c r="J2194" s="1">
        <v>0.339</v>
      </c>
      <c r="K2194" s="1">
        <v>0.465</v>
      </c>
      <c r="L2194" s="6">
        <f>if(J2194&gt;QUARTILE!$B$3, "TOP", if(J2194&lt;QUARTILE!$B$4, "BOTTOM", 0))</f>
        <v>0</v>
      </c>
      <c r="M2194" s="6">
        <f t="shared" si="1"/>
        <v>2</v>
      </c>
      <c r="N2194" s="6" t="str">
        <f t="shared" si="2"/>
        <v>Baby Boomer</v>
      </c>
      <c r="O2194" s="6" t="str">
        <f t="shared" si="3"/>
        <v>Low Income</v>
      </c>
    </row>
    <row r="2195" hidden="1">
      <c r="A2195" s="1">
        <v>102193.0</v>
      </c>
      <c r="B2195" s="1">
        <v>64.0</v>
      </c>
      <c r="C2195" s="1">
        <v>59000.0</v>
      </c>
      <c r="D2195" s="1" t="s">
        <v>25</v>
      </c>
      <c r="E2195" s="1">
        <v>7852.56</v>
      </c>
      <c r="F2195" s="1">
        <v>1.0</v>
      </c>
      <c r="G2195" s="1">
        <v>18.0</v>
      </c>
      <c r="H2195" s="1">
        <v>1.0</v>
      </c>
      <c r="I2195" s="1" t="s">
        <v>22</v>
      </c>
      <c r="J2195" s="1">
        <v>0.363</v>
      </c>
      <c r="K2195" s="1">
        <v>0.775</v>
      </c>
      <c r="L2195" s="6">
        <f>if(J2195&gt;QUARTILE!$B$3, "TOP", if(J2195&lt;QUARTILE!$B$4, "BOTTOM", 0))</f>
        <v>0</v>
      </c>
      <c r="M2195" s="6">
        <f t="shared" si="1"/>
        <v>2</v>
      </c>
      <c r="N2195" s="6" t="str">
        <f t="shared" si="2"/>
        <v>Baby Boomer</v>
      </c>
      <c r="O2195" s="6" t="str">
        <f t="shared" si="3"/>
        <v>Medium Income</v>
      </c>
    </row>
    <row r="2196" hidden="1">
      <c r="A2196" s="1">
        <v>102194.0</v>
      </c>
      <c r="B2196" s="1">
        <v>42.0</v>
      </c>
      <c r="C2196" s="1">
        <v>17000.0</v>
      </c>
      <c r="D2196" s="1" t="s">
        <v>25</v>
      </c>
      <c r="E2196" s="1">
        <v>4890.74</v>
      </c>
      <c r="F2196" s="1">
        <v>3.0</v>
      </c>
      <c r="G2196" s="1">
        <v>12.0</v>
      </c>
      <c r="H2196" s="1">
        <v>11.0</v>
      </c>
      <c r="I2196" s="1" t="s">
        <v>22</v>
      </c>
      <c r="J2196" s="1">
        <v>0.482</v>
      </c>
      <c r="K2196" s="1">
        <v>0.54</v>
      </c>
      <c r="L2196" s="6">
        <f>if(J2196&gt;QUARTILE!$B$3, "TOP", if(J2196&lt;QUARTILE!$B$4, "BOTTOM", 0))</f>
        <v>0</v>
      </c>
      <c r="M2196" s="6">
        <f t="shared" si="1"/>
        <v>2</v>
      </c>
      <c r="N2196" s="6" t="str">
        <f t="shared" si="2"/>
        <v>Gen X</v>
      </c>
      <c r="O2196" s="6" t="str">
        <f t="shared" si="3"/>
        <v>Low Income</v>
      </c>
    </row>
    <row r="2197" hidden="1">
      <c r="A2197" s="1">
        <v>102195.0</v>
      </c>
      <c r="B2197" s="1">
        <v>26.0</v>
      </c>
      <c r="C2197" s="1">
        <v>45000.0</v>
      </c>
      <c r="D2197" s="1" t="s">
        <v>30</v>
      </c>
      <c r="E2197" s="1">
        <v>1774.88</v>
      </c>
      <c r="F2197" s="1">
        <v>5.0</v>
      </c>
      <c r="G2197" s="1">
        <v>25.0</v>
      </c>
      <c r="H2197" s="1">
        <v>18.0</v>
      </c>
      <c r="I2197" s="1" t="s">
        <v>18</v>
      </c>
      <c r="J2197" s="1">
        <v>0.233</v>
      </c>
      <c r="K2197" s="1">
        <v>0.421</v>
      </c>
      <c r="L2197" s="6" t="str">
        <f>if(J2197&gt;QUARTILE!$B$3, "TOP", if(J2197&lt;QUARTILE!$B$4, "BOTTOM", 0))</f>
        <v>BOTTOM</v>
      </c>
      <c r="M2197" s="6">
        <f t="shared" si="1"/>
        <v>1</v>
      </c>
      <c r="N2197" s="6" t="str">
        <f t="shared" si="2"/>
        <v>Millenial</v>
      </c>
      <c r="O2197" s="6" t="str">
        <f t="shared" si="3"/>
        <v>Medium Income</v>
      </c>
    </row>
    <row r="2198" hidden="1">
      <c r="A2198" s="1">
        <v>102196.0</v>
      </c>
      <c r="B2198" s="1">
        <v>21.0</v>
      </c>
      <c r="C2198" s="1">
        <v>61000.0</v>
      </c>
      <c r="D2198" s="1" t="s">
        <v>30</v>
      </c>
      <c r="E2198" s="1">
        <v>19389.13</v>
      </c>
      <c r="F2198" s="1">
        <v>1.0</v>
      </c>
      <c r="G2198" s="1">
        <v>19.0</v>
      </c>
      <c r="H2198" s="1">
        <v>9.0</v>
      </c>
      <c r="I2198" s="1" t="s">
        <v>22</v>
      </c>
      <c r="J2198" s="1">
        <v>0.617</v>
      </c>
      <c r="K2198" s="1">
        <v>0.258</v>
      </c>
      <c r="L2198" s="6">
        <f>if(J2198&gt;QUARTILE!$B$3, "TOP", if(J2198&lt;QUARTILE!$B$4, "BOTTOM", 0))</f>
        <v>0</v>
      </c>
      <c r="M2198" s="6">
        <f t="shared" si="1"/>
        <v>2</v>
      </c>
      <c r="N2198" s="6" t="str">
        <f t="shared" si="2"/>
        <v>Millenial</v>
      </c>
      <c r="O2198" s="6" t="str">
        <f t="shared" si="3"/>
        <v>Medium Income</v>
      </c>
    </row>
    <row r="2199" hidden="1">
      <c r="A2199" s="1">
        <v>102197.0</v>
      </c>
      <c r="B2199" s="1">
        <v>31.0</v>
      </c>
      <c r="C2199" s="1">
        <v>17000.0</v>
      </c>
      <c r="D2199" s="1" t="s">
        <v>25</v>
      </c>
      <c r="E2199" s="1">
        <v>42755.91</v>
      </c>
      <c r="F2199" s="1">
        <v>1.0</v>
      </c>
      <c r="G2199" s="1">
        <v>16.0</v>
      </c>
      <c r="H2199" s="1">
        <v>10.0</v>
      </c>
      <c r="I2199" s="1" t="s">
        <v>18</v>
      </c>
      <c r="J2199" s="1">
        <v>0.436</v>
      </c>
      <c r="K2199" s="1">
        <v>0.812</v>
      </c>
      <c r="L2199" s="6">
        <f>if(J2199&gt;QUARTILE!$B$3, "TOP", if(J2199&lt;QUARTILE!$B$4, "BOTTOM", 0))</f>
        <v>0</v>
      </c>
      <c r="M2199" s="6">
        <f t="shared" si="1"/>
        <v>1</v>
      </c>
      <c r="N2199" s="6" t="str">
        <f t="shared" si="2"/>
        <v>Gen X</v>
      </c>
      <c r="O2199" s="6" t="str">
        <f t="shared" si="3"/>
        <v>Low Income</v>
      </c>
    </row>
    <row r="2200" hidden="1">
      <c r="A2200" s="1">
        <v>102198.0</v>
      </c>
      <c r="B2200" s="1">
        <v>54.0</v>
      </c>
      <c r="C2200" s="1">
        <v>16000.0</v>
      </c>
      <c r="D2200" s="1" t="s">
        <v>17</v>
      </c>
      <c r="E2200" s="1">
        <v>8658.56</v>
      </c>
      <c r="F2200" s="1">
        <v>5.0</v>
      </c>
      <c r="G2200" s="1">
        <v>14.0</v>
      </c>
      <c r="H2200" s="1">
        <v>4.0</v>
      </c>
      <c r="I2200" s="1" t="s">
        <v>22</v>
      </c>
      <c r="J2200" s="1">
        <v>0.425</v>
      </c>
      <c r="K2200" s="1">
        <v>0.813</v>
      </c>
      <c r="L2200" s="6">
        <f>if(J2200&gt;QUARTILE!$B$3, "TOP", if(J2200&lt;QUARTILE!$B$4, "BOTTOM", 0))</f>
        <v>0</v>
      </c>
      <c r="M2200" s="6">
        <f t="shared" si="1"/>
        <v>2</v>
      </c>
      <c r="N2200" s="6" t="str">
        <f t="shared" si="2"/>
        <v>Gen X</v>
      </c>
      <c r="O2200" s="6" t="str">
        <f t="shared" si="3"/>
        <v>Low Income</v>
      </c>
    </row>
    <row r="2201" hidden="1">
      <c r="A2201" s="1">
        <v>102199.0</v>
      </c>
      <c r="B2201" s="1">
        <v>51.0</v>
      </c>
      <c r="C2201" s="1">
        <v>20000.0</v>
      </c>
      <c r="D2201" s="1" t="s">
        <v>23</v>
      </c>
      <c r="E2201" s="1">
        <v>16089.11</v>
      </c>
      <c r="F2201" s="1">
        <v>4.0</v>
      </c>
      <c r="G2201" s="1">
        <v>17.0</v>
      </c>
      <c r="H2201" s="1">
        <v>8.0</v>
      </c>
      <c r="I2201" s="1" t="s">
        <v>22</v>
      </c>
      <c r="J2201" s="1">
        <v>0.179</v>
      </c>
      <c r="K2201" s="1">
        <v>0.381</v>
      </c>
      <c r="L2201" s="6" t="str">
        <f>if(J2201&gt;QUARTILE!$B$3, "TOP", if(J2201&lt;QUARTILE!$B$4, "BOTTOM", 0))</f>
        <v>BOTTOM</v>
      </c>
      <c r="M2201" s="6">
        <f t="shared" si="1"/>
        <v>2</v>
      </c>
      <c r="N2201" s="6" t="str">
        <f t="shared" si="2"/>
        <v>Gen X</v>
      </c>
      <c r="O2201" s="6" t="str">
        <f t="shared" si="3"/>
        <v>Low Income</v>
      </c>
    </row>
    <row r="2202" hidden="1">
      <c r="A2202" s="1">
        <v>102200.0</v>
      </c>
      <c r="B2202" s="1">
        <v>28.0</v>
      </c>
      <c r="C2202" s="1">
        <v>21000.0</v>
      </c>
      <c r="D2202" s="1" t="s">
        <v>25</v>
      </c>
      <c r="E2202" s="1">
        <v>20551.92</v>
      </c>
      <c r="F2202" s="1">
        <v>2.0</v>
      </c>
      <c r="G2202" s="1">
        <v>14.0</v>
      </c>
      <c r="H2202" s="1">
        <v>17.0</v>
      </c>
      <c r="I2202" s="1" t="s">
        <v>22</v>
      </c>
      <c r="J2202" s="1">
        <v>0.214</v>
      </c>
      <c r="K2202" s="1">
        <v>0.66</v>
      </c>
      <c r="L2202" s="6" t="str">
        <f>if(J2202&gt;QUARTILE!$B$3, "TOP", if(J2202&lt;QUARTILE!$B$4, "BOTTOM", 0))</f>
        <v>BOTTOM</v>
      </c>
      <c r="M2202" s="6">
        <f t="shared" si="1"/>
        <v>2</v>
      </c>
      <c r="N2202" s="6" t="str">
        <f t="shared" si="2"/>
        <v>Millenial</v>
      </c>
      <c r="O2202" s="6" t="str">
        <f t="shared" si="3"/>
        <v>Low Income</v>
      </c>
    </row>
    <row r="2203" hidden="1">
      <c r="A2203" s="1">
        <v>102201.0</v>
      </c>
      <c r="B2203" s="1">
        <v>58.0</v>
      </c>
      <c r="C2203" s="1">
        <v>42000.0</v>
      </c>
      <c r="D2203" s="1" t="s">
        <v>27</v>
      </c>
      <c r="E2203" s="1">
        <v>10710.91</v>
      </c>
      <c r="F2203" s="1">
        <v>4.0</v>
      </c>
      <c r="G2203" s="1">
        <v>17.0</v>
      </c>
      <c r="H2203" s="1">
        <v>5.0</v>
      </c>
      <c r="I2203" s="1" t="s">
        <v>22</v>
      </c>
      <c r="J2203" s="1">
        <v>0.614</v>
      </c>
      <c r="K2203" s="1">
        <v>0.458</v>
      </c>
      <c r="L2203" s="6">
        <f>if(J2203&gt;QUARTILE!$B$3, "TOP", if(J2203&lt;QUARTILE!$B$4, "BOTTOM", 0))</f>
        <v>0</v>
      </c>
      <c r="M2203" s="6">
        <f t="shared" si="1"/>
        <v>2</v>
      </c>
      <c r="N2203" s="6" t="str">
        <f t="shared" si="2"/>
        <v>Gen X</v>
      </c>
      <c r="O2203" s="6" t="str">
        <f t="shared" si="3"/>
        <v>Low Income</v>
      </c>
    </row>
    <row r="2204" hidden="1">
      <c r="A2204" s="1">
        <v>102202.0</v>
      </c>
      <c r="B2204" s="1">
        <v>73.0</v>
      </c>
      <c r="C2204" s="1">
        <v>14000.0</v>
      </c>
      <c r="D2204" s="1" t="s">
        <v>23</v>
      </c>
      <c r="E2204" s="1">
        <v>46732.74</v>
      </c>
      <c r="F2204" s="1">
        <v>3.0</v>
      </c>
      <c r="G2204" s="1">
        <v>19.0</v>
      </c>
      <c r="H2204" s="1">
        <v>5.0</v>
      </c>
      <c r="I2204" s="1" t="s">
        <v>18</v>
      </c>
      <c r="J2204" s="1">
        <v>0.715</v>
      </c>
      <c r="K2204" s="1">
        <v>0.076</v>
      </c>
      <c r="L2204" s="6">
        <f>if(J2204&gt;QUARTILE!$B$3, "TOP", if(J2204&lt;QUARTILE!$B$4, "BOTTOM", 0))</f>
        <v>0</v>
      </c>
      <c r="M2204" s="6">
        <f t="shared" si="1"/>
        <v>1</v>
      </c>
      <c r="N2204" s="6" t="str">
        <f t="shared" si="2"/>
        <v>Baby Boomer</v>
      </c>
      <c r="O2204" s="6" t="str">
        <f t="shared" si="3"/>
        <v>Low Income</v>
      </c>
    </row>
    <row r="2205" hidden="1">
      <c r="A2205" s="1">
        <v>102203.0</v>
      </c>
      <c r="B2205" s="1">
        <v>20.0</v>
      </c>
      <c r="C2205" s="1">
        <v>55000.0</v>
      </c>
      <c r="D2205" s="1" t="s">
        <v>23</v>
      </c>
      <c r="E2205" s="1">
        <v>9012.03</v>
      </c>
      <c r="F2205" s="1">
        <v>1.0</v>
      </c>
      <c r="G2205" s="1">
        <v>19.0</v>
      </c>
      <c r="H2205" s="1">
        <v>8.0</v>
      </c>
      <c r="I2205" s="1" t="s">
        <v>22</v>
      </c>
      <c r="J2205" s="1">
        <v>0.321</v>
      </c>
      <c r="K2205" s="1">
        <v>0.376</v>
      </c>
      <c r="L2205" s="6">
        <f>if(J2205&gt;QUARTILE!$B$3, "TOP", if(J2205&lt;QUARTILE!$B$4, "BOTTOM", 0))</f>
        <v>0</v>
      </c>
      <c r="M2205" s="6">
        <f t="shared" si="1"/>
        <v>2</v>
      </c>
      <c r="N2205" s="6" t="str">
        <f t="shared" si="2"/>
        <v>Millenial</v>
      </c>
      <c r="O2205" s="6" t="str">
        <f t="shared" si="3"/>
        <v>Medium Income</v>
      </c>
    </row>
    <row r="2206" hidden="1">
      <c r="A2206" s="1">
        <v>102204.0</v>
      </c>
      <c r="B2206" s="1">
        <v>76.0</v>
      </c>
      <c r="C2206" s="1">
        <v>14000.0</v>
      </c>
      <c r="D2206" s="1" t="s">
        <v>23</v>
      </c>
      <c r="E2206" s="1">
        <v>2670.88</v>
      </c>
      <c r="F2206" s="1">
        <v>4.0</v>
      </c>
      <c r="G2206" s="1">
        <v>11.0</v>
      </c>
      <c r="H2206" s="1">
        <v>4.0</v>
      </c>
      <c r="I2206" s="1" t="s">
        <v>22</v>
      </c>
      <c r="J2206" s="1">
        <v>0.345</v>
      </c>
      <c r="K2206" s="1">
        <v>0.803</v>
      </c>
      <c r="L2206" s="6">
        <f>if(J2206&gt;QUARTILE!$B$3, "TOP", if(J2206&lt;QUARTILE!$B$4, "BOTTOM", 0))</f>
        <v>0</v>
      </c>
      <c r="M2206" s="6">
        <f t="shared" si="1"/>
        <v>2</v>
      </c>
      <c r="N2206" s="6" t="str">
        <f t="shared" si="2"/>
        <v>Baby Boomer</v>
      </c>
      <c r="O2206" s="6" t="str">
        <f t="shared" si="3"/>
        <v>Low Income</v>
      </c>
    </row>
    <row r="2207" hidden="1">
      <c r="A2207" s="1">
        <v>102205.0</v>
      </c>
      <c r="B2207" s="1">
        <v>45.0</v>
      </c>
      <c r="C2207" s="1">
        <v>10000.0</v>
      </c>
      <c r="D2207" s="1" t="s">
        <v>25</v>
      </c>
      <c r="E2207" s="1">
        <v>3110.17</v>
      </c>
      <c r="F2207" s="1">
        <v>2.0</v>
      </c>
      <c r="G2207" s="1">
        <v>25.0</v>
      </c>
      <c r="H2207" s="1">
        <v>8.0</v>
      </c>
      <c r="I2207" s="1" t="s">
        <v>22</v>
      </c>
      <c r="J2207" s="1">
        <v>0.271</v>
      </c>
      <c r="K2207" s="1">
        <v>0.797</v>
      </c>
      <c r="L2207" s="6" t="str">
        <f>if(J2207&gt;QUARTILE!$B$3, "TOP", if(J2207&lt;QUARTILE!$B$4, "BOTTOM", 0))</f>
        <v>BOTTOM</v>
      </c>
      <c r="M2207" s="6">
        <f t="shared" si="1"/>
        <v>2</v>
      </c>
      <c r="N2207" s="6" t="str">
        <f t="shared" si="2"/>
        <v>Gen X</v>
      </c>
      <c r="O2207" s="6" t="str">
        <f t="shared" si="3"/>
        <v>Low Income</v>
      </c>
    </row>
    <row r="2208" hidden="1">
      <c r="A2208" s="1">
        <v>102206.0</v>
      </c>
      <c r="B2208" s="1">
        <v>46.0</v>
      </c>
      <c r="C2208" s="1">
        <v>30000.0</v>
      </c>
      <c r="D2208" s="1" t="s">
        <v>25</v>
      </c>
      <c r="E2208" s="1">
        <v>44302.04</v>
      </c>
      <c r="F2208" s="1">
        <v>3.0</v>
      </c>
      <c r="G2208" s="1">
        <v>19.0</v>
      </c>
      <c r="H2208" s="1">
        <v>13.0</v>
      </c>
      <c r="I2208" s="1" t="s">
        <v>18</v>
      </c>
      <c r="J2208" s="1">
        <v>0.947</v>
      </c>
      <c r="K2208" s="1">
        <v>0.002</v>
      </c>
      <c r="L2208" s="6" t="str">
        <f>if(J2208&gt;QUARTILE!$B$3, "TOP", if(J2208&lt;QUARTILE!$B$4, "BOTTOM", 0))</f>
        <v>TOP</v>
      </c>
      <c r="M2208" s="6">
        <f t="shared" si="1"/>
        <v>1</v>
      </c>
      <c r="N2208" s="6" t="str">
        <f t="shared" si="2"/>
        <v>Gen X</v>
      </c>
      <c r="O2208" s="6" t="str">
        <f t="shared" si="3"/>
        <v>Low Income</v>
      </c>
    </row>
    <row r="2209" hidden="1">
      <c r="A2209" s="1">
        <v>102207.0</v>
      </c>
      <c r="B2209" s="1">
        <v>26.0</v>
      </c>
      <c r="C2209" s="1">
        <v>46000.0</v>
      </c>
      <c r="D2209" s="1" t="s">
        <v>25</v>
      </c>
      <c r="E2209" s="1">
        <v>88470.38</v>
      </c>
      <c r="F2209" s="1">
        <v>4.0</v>
      </c>
      <c r="G2209" s="1">
        <v>24.0</v>
      </c>
      <c r="H2209" s="1">
        <v>18.0</v>
      </c>
      <c r="I2209" s="1" t="s">
        <v>18</v>
      </c>
      <c r="J2209" s="1">
        <v>0.515</v>
      </c>
      <c r="K2209" s="1">
        <v>0.0</v>
      </c>
      <c r="L2209" s="6">
        <f>if(J2209&gt;QUARTILE!$B$3, "TOP", if(J2209&lt;QUARTILE!$B$4, "BOTTOM", 0))</f>
        <v>0</v>
      </c>
      <c r="M2209" s="6">
        <f t="shared" si="1"/>
        <v>1</v>
      </c>
      <c r="N2209" s="6" t="str">
        <f t="shared" si="2"/>
        <v>Millenial</v>
      </c>
      <c r="O2209" s="6" t="str">
        <f t="shared" si="3"/>
        <v>Medium Income</v>
      </c>
    </row>
    <row r="2210" hidden="1">
      <c r="A2210" s="1">
        <v>102208.0</v>
      </c>
      <c r="B2210" s="1">
        <v>20.0</v>
      </c>
      <c r="C2210" s="1">
        <v>25000.0</v>
      </c>
      <c r="D2210" s="1" t="s">
        <v>25</v>
      </c>
      <c r="E2210" s="1">
        <v>6819.91</v>
      </c>
      <c r="F2210" s="1">
        <v>1.0</v>
      </c>
      <c r="G2210" s="1">
        <v>11.0</v>
      </c>
      <c r="H2210" s="1">
        <v>19.0</v>
      </c>
      <c r="I2210" s="1" t="s">
        <v>22</v>
      </c>
      <c r="J2210" s="1">
        <v>0.456</v>
      </c>
      <c r="K2210" s="1">
        <v>0.854</v>
      </c>
      <c r="L2210" s="6">
        <f>if(J2210&gt;QUARTILE!$B$3, "TOP", if(J2210&lt;QUARTILE!$B$4, "BOTTOM", 0))</f>
        <v>0</v>
      </c>
      <c r="M2210" s="6">
        <f t="shared" si="1"/>
        <v>2</v>
      </c>
      <c r="N2210" s="6" t="str">
        <f t="shared" si="2"/>
        <v>Millenial</v>
      </c>
      <c r="O2210" s="6" t="str">
        <f t="shared" si="3"/>
        <v>Low Income</v>
      </c>
    </row>
    <row r="2211" hidden="1">
      <c r="A2211" s="1">
        <v>102209.0</v>
      </c>
      <c r="B2211" s="1">
        <v>42.0</v>
      </c>
      <c r="C2211" s="1">
        <v>29000.0</v>
      </c>
      <c r="D2211" s="1" t="s">
        <v>25</v>
      </c>
      <c r="E2211" s="1">
        <v>3100.42</v>
      </c>
      <c r="F2211" s="1">
        <v>2.0</v>
      </c>
      <c r="G2211" s="1">
        <v>14.0</v>
      </c>
      <c r="H2211" s="1">
        <v>10.0</v>
      </c>
      <c r="I2211" s="1" t="s">
        <v>22</v>
      </c>
      <c r="J2211" s="1">
        <v>0.715</v>
      </c>
      <c r="K2211" s="1">
        <v>0.899</v>
      </c>
      <c r="L2211" s="6">
        <f>if(J2211&gt;QUARTILE!$B$3, "TOP", if(J2211&lt;QUARTILE!$B$4, "BOTTOM", 0))</f>
        <v>0</v>
      </c>
      <c r="M2211" s="6">
        <f t="shared" si="1"/>
        <v>2</v>
      </c>
      <c r="N2211" s="6" t="str">
        <f t="shared" si="2"/>
        <v>Gen X</v>
      </c>
      <c r="O2211" s="6" t="str">
        <f t="shared" si="3"/>
        <v>Low Income</v>
      </c>
    </row>
    <row r="2212" hidden="1">
      <c r="A2212" s="1">
        <v>102210.0</v>
      </c>
      <c r="B2212" s="1">
        <v>51.0</v>
      </c>
      <c r="C2212" s="1">
        <v>71000.0</v>
      </c>
      <c r="D2212" s="1" t="s">
        <v>27</v>
      </c>
      <c r="E2212" s="1">
        <v>13163.8</v>
      </c>
      <c r="F2212" s="1">
        <v>1.0</v>
      </c>
      <c r="G2212" s="1">
        <v>21.0</v>
      </c>
      <c r="H2212" s="1">
        <v>6.0</v>
      </c>
      <c r="I2212" s="1" t="s">
        <v>22</v>
      </c>
      <c r="J2212" s="1">
        <v>0.426</v>
      </c>
      <c r="K2212" s="1">
        <v>0.294</v>
      </c>
      <c r="L2212" s="6">
        <f>if(J2212&gt;QUARTILE!$B$3, "TOP", if(J2212&lt;QUARTILE!$B$4, "BOTTOM", 0))</f>
        <v>0</v>
      </c>
      <c r="M2212" s="6">
        <f t="shared" si="1"/>
        <v>2</v>
      </c>
      <c r="N2212" s="6" t="str">
        <f t="shared" si="2"/>
        <v>Gen X</v>
      </c>
      <c r="O2212" s="6" t="str">
        <f t="shared" si="3"/>
        <v>Medium Income</v>
      </c>
    </row>
    <row r="2213" hidden="1">
      <c r="A2213" s="1">
        <v>102211.0</v>
      </c>
      <c r="B2213" s="1">
        <v>29.0</v>
      </c>
      <c r="C2213" s="1">
        <v>46000.0</v>
      </c>
      <c r="D2213" s="1" t="s">
        <v>23</v>
      </c>
      <c r="E2213" s="1">
        <v>24724.97</v>
      </c>
      <c r="F2213" s="1">
        <v>1.0</v>
      </c>
      <c r="G2213" s="1">
        <v>17.0</v>
      </c>
      <c r="H2213" s="1">
        <v>19.0</v>
      </c>
      <c r="I2213" s="1" t="s">
        <v>22</v>
      </c>
      <c r="J2213" s="1">
        <v>0.428</v>
      </c>
      <c r="K2213" s="1">
        <v>0.349</v>
      </c>
      <c r="L2213" s="6">
        <f>if(J2213&gt;QUARTILE!$B$3, "TOP", if(J2213&lt;QUARTILE!$B$4, "BOTTOM", 0))</f>
        <v>0</v>
      </c>
      <c r="M2213" s="6">
        <f t="shared" si="1"/>
        <v>2</v>
      </c>
      <c r="N2213" s="6" t="str">
        <f t="shared" si="2"/>
        <v>Millenial</v>
      </c>
      <c r="O2213" s="6" t="str">
        <f t="shared" si="3"/>
        <v>Medium Income</v>
      </c>
    </row>
    <row r="2214" hidden="1">
      <c r="A2214" s="1">
        <v>102212.0</v>
      </c>
      <c r="B2214" s="1">
        <v>59.0</v>
      </c>
      <c r="C2214" s="1">
        <v>22000.0</v>
      </c>
      <c r="D2214" s="1" t="s">
        <v>27</v>
      </c>
      <c r="E2214" s="1">
        <v>18955.78</v>
      </c>
      <c r="F2214" s="1">
        <v>3.0</v>
      </c>
      <c r="G2214" s="1">
        <v>20.0</v>
      </c>
      <c r="H2214" s="1">
        <v>2.0</v>
      </c>
      <c r="I2214" s="1" t="s">
        <v>22</v>
      </c>
      <c r="J2214" s="1">
        <v>0.798</v>
      </c>
      <c r="K2214" s="1">
        <v>0.336</v>
      </c>
      <c r="L2214" s="6">
        <f>if(J2214&gt;QUARTILE!$B$3, "TOP", if(J2214&lt;QUARTILE!$B$4, "BOTTOM", 0))</f>
        <v>0</v>
      </c>
      <c r="M2214" s="6">
        <f t="shared" si="1"/>
        <v>2</v>
      </c>
      <c r="N2214" s="6" t="str">
        <f t="shared" si="2"/>
        <v>Gen X</v>
      </c>
      <c r="O2214" s="6" t="str">
        <f t="shared" si="3"/>
        <v>Low Income</v>
      </c>
    </row>
    <row r="2215" hidden="1">
      <c r="A2215" s="1">
        <v>102213.0</v>
      </c>
      <c r="B2215" s="1">
        <v>26.0</v>
      </c>
      <c r="C2215" s="1">
        <v>17000.0</v>
      </c>
      <c r="D2215" s="1" t="s">
        <v>27</v>
      </c>
      <c r="E2215" s="1">
        <v>60362.9</v>
      </c>
      <c r="F2215" s="1">
        <v>2.0</v>
      </c>
      <c r="G2215" s="1">
        <v>28.0</v>
      </c>
      <c r="H2215" s="1">
        <v>12.0</v>
      </c>
      <c r="I2215" s="1" t="s">
        <v>18</v>
      </c>
      <c r="J2215" s="1">
        <v>0.895</v>
      </c>
      <c r="K2215" s="1">
        <v>0.027</v>
      </c>
      <c r="L2215" s="6" t="str">
        <f>if(J2215&gt;QUARTILE!$B$3, "TOP", if(J2215&lt;QUARTILE!$B$4, "BOTTOM", 0))</f>
        <v>TOP</v>
      </c>
      <c r="M2215" s="6">
        <f t="shared" si="1"/>
        <v>1</v>
      </c>
      <c r="N2215" s="6" t="str">
        <f t="shared" si="2"/>
        <v>Millenial</v>
      </c>
      <c r="O2215" s="6" t="str">
        <f t="shared" si="3"/>
        <v>Low Income</v>
      </c>
    </row>
    <row r="2216" hidden="1">
      <c r="A2216" s="1">
        <v>102214.0</v>
      </c>
      <c r="B2216" s="1">
        <v>32.0</v>
      </c>
      <c r="C2216" s="1">
        <v>42000.0</v>
      </c>
      <c r="D2216" s="1" t="s">
        <v>27</v>
      </c>
      <c r="E2216" s="1">
        <v>34050.58</v>
      </c>
      <c r="F2216" s="1">
        <v>5.0</v>
      </c>
      <c r="G2216" s="1">
        <v>16.0</v>
      </c>
      <c r="H2216" s="1">
        <v>6.0</v>
      </c>
      <c r="I2216" s="1" t="s">
        <v>18</v>
      </c>
      <c r="J2216" s="1">
        <v>0.705</v>
      </c>
      <c r="K2216" s="1">
        <v>0.595</v>
      </c>
      <c r="L2216" s="6">
        <f>if(J2216&gt;QUARTILE!$B$3, "TOP", if(J2216&lt;QUARTILE!$B$4, "BOTTOM", 0))</f>
        <v>0</v>
      </c>
      <c r="M2216" s="6">
        <f t="shared" si="1"/>
        <v>1</v>
      </c>
      <c r="N2216" s="6" t="str">
        <f t="shared" si="2"/>
        <v>Gen X</v>
      </c>
      <c r="O2216" s="6" t="str">
        <f t="shared" si="3"/>
        <v>Low Income</v>
      </c>
    </row>
    <row r="2217" hidden="1">
      <c r="A2217" s="1">
        <v>102215.0</v>
      </c>
      <c r="B2217" s="1">
        <v>57.0</v>
      </c>
      <c r="C2217" s="1">
        <v>36000.0</v>
      </c>
      <c r="D2217" s="1" t="s">
        <v>27</v>
      </c>
      <c r="E2217" s="1">
        <v>40646.91</v>
      </c>
      <c r="F2217" s="1">
        <v>1.0</v>
      </c>
      <c r="G2217" s="1">
        <v>19.0</v>
      </c>
      <c r="H2217" s="1">
        <v>3.0</v>
      </c>
      <c r="I2217" s="1" t="s">
        <v>18</v>
      </c>
      <c r="J2217" s="1">
        <v>0.659</v>
      </c>
      <c r="K2217" s="1">
        <v>0.27</v>
      </c>
      <c r="L2217" s="6">
        <f>if(J2217&gt;QUARTILE!$B$3, "TOP", if(J2217&lt;QUARTILE!$B$4, "BOTTOM", 0))</f>
        <v>0</v>
      </c>
      <c r="M2217" s="6">
        <f t="shared" si="1"/>
        <v>1</v>
      </c>
      <c r="N2217" s="6" t="str">
        <f t="shared" si="2"/>
        <v>Gen X</v>
      </c>
      <c r="O2217" s="6" t="str">
        <f t="shared" si="3"/>
        <v>Low Income</v>
      </c>
    </row>
    <row r="2218" hidden="1">
      <c r="A2218" s="1">
        <v>102216.0</v>
      </c>
      <c r="B2218" s="1">
        <v>42.0</v>
      </c>
      <c r="C2218" s="1">
        <v>28000.0</v>
      </c>
      <c r="D2218" s="1" t="s">
        <v>25</v>
      </c>
      <c r="E2218" s="1">
        <v>15603.19</v>
      </c>
      <c r="F2218" s="1">
        <v>2.0</v>
      </c>
      <c r="G2218" s="1">
        <v>23.0</v>
      </c>
      <c r="H2218" s="1">
        <v>15.0</v>
      </c>
      <c r="I2218" s="1" t="s">
        <v>18</v>
      </c>
      <c r="J2218" s="1">
        <v>0.231</v>
      </c>
      <c r="K2218" s="1">
        <v>0.836</v>
      </c>
      <c r="L2218" s="6" t="str">
        <f>if(J2218&gt;QUARTILE!$B$3, "TOP", if(J2218&lt;QUARTILE!$B$4, "BOTTOM", 0))</f>
        <v>BOTTOM</v>
      </c>
      <c r="M2218" s="6">
        <f t="shared" si="1"/>
        <v>1</v>
      </c>
      <c r="N2218" s="6" t="str">
        <f t="shared" si="2"/>
        <v>Gen X</v>
      </c>
      <c r="O2218" s="6" t="str">
        <f t="shared" si="3"/>
        <v>Low Income</v>
      </c>
    </row>
    <row r="2219" hidden="1">
      <c r="A2219" s="1">
        <v>102217.0</v>
      </c>
      <c r="B2219" s="1">
        <v>22.0</v>
      </c>
      <c r="C2219" s="1">
        <v>18000.0</v>
      </c>
      <c r="D2219" s="1" t="s">
        <v>23</v>
      </c>
      <c r="E2219" s="1">
        <v>7928.38</v>
      </c>
      <c r="F2219" s="1">
        <v>1.0</v>
      </c>
      <c r="G2219" s="1">
        <v>15.0</v>
      </c>
      <c r="H2219" s="1">
        <v>21.0</v>
      </c>
      <c r="I2219" s="1" t="s">
        <v>26</v>
      </c>
      <c r="J2219" s="1">
        <v>0.723</v>
      </c>
      <c r="K2219" s="1">
        <v>0.779</v>
      </c>
      <c r="L2219" s="6">
        <f>if(J2219&gt;QUARTILE!$B$3, "TOP", if(J2219&lt;QUARTILE!$B$4, "BOTTOM", 0))</f>
        <v>0</v>
      </c>
      <c r="M2219" s="6">
        <f t="shared" si="1"/>
        <v>3</v>
      </c>
      <c r="N2219" s="6" t="str">
        <f t="shared" si="2"/>
        <v>Millenial</v>
      </c>
      <c r="O2219" s="6" t="str">
        <f t="shared" si="3"/>
        <v>Low Income</v>
      </c>
    </row>
    <row r="2220" hidden="1">
      <c r="A2220" s="1">
        <v>102218.0</v>
      </c>
      <c r="B2220" s="1">
        <v>28.0</v>
      </c>
      <c r="C2220" s="1">
        <v>21000.0</v>
      </c>
      <c r="D2220" s="1" t="s">
        <v>25</v>
      </c>
      <c r="E2220" s="1">
        <v>24195.53</v>
      </c>
      <c r="F2220" s="1">
        <v>4.0</v>
      </c>
      <c r="G2220" s="1">
        <v>19.0</v>
      </c>
      <c r="H2220" s="1">
        <v>9.0</v>
      </c>
      <c r="I2220" s="1" t="s">
        <v>22</v>
      </c>
      <c r="J2220" s="1">
        <v>0.324</v>
      </c>
      <c r="K2220" s="1">
        <v>0.863</v>
      </c>
      <c r="L2220" s="6">
        <f>if(J2220&gt;QUARTILE!$B$3, "TOP", if(J2220&lt;QUARTILE!$B$4, "BOTTOM", 0))</f>
        <v>0</v>
      </c>
      <c r="M2220" s="6">
        <f t="shared" si="1"/>
        <v>2</v>
      </c>
      <c r="N2220" s="6" t="str">
        <f t="shared" si="2"/>
        <v>Millenial</v>
      </c>
      <c r="O2220" s="6" t="str">
        <f t="shared" si="3"/>
        <v>Low Income</v>
      </c>
    </row>
    <row r="2221" hidden="1">
      <c r="A2221" s="1">
        <v>102219.0</v>
      </c>
      <c r="B2221" s="1">
        <v>76.0</v>
      </c>
      <c r="C2221" s="1">
        <v>20000.0</v>
      </c>
      <c r="D2221" s="1" t="s">
        <v>24</v>
      </c>
      <c r="E2221" s="1">
        <v>11562.58</v>
      </c>
      <c r="F2221" s="1">
        <v>4.0</v>
      </c>
      <c r="G2221" s="1">
        <v>20.0</v>
      </c>
      <c r="H2221" s="1">
        <v>12.0</v>
      </c>
      <c r="I2221" s="1" t="s">
        <v>22</v>
      </c>
      <c r="J2221" s="1">
        <v>0.73</v>
      </c>
      <c r="K2221" s="1">
        <v>0.768</v>
      </c>
      <c r="L2221" s="6">
        <f>if(J2221&gt;QUARTILE!$B$3, "TOP", if(J2221&lt;QUARTILE!$B$4, "BOTTOM", 0))</f>
        <v>0</v>
      </c>
      <c r="M2221" s="6">
        <f t="shared" si="1"/>
        <v>2</v>
      </c>
      <c r="N2221" s="6" t="str">
        <f t="shared" si="2"/>
        <v>Baby Boomer</v>
      </c>
      <c r="O2221" s="6" t="str">
        <f t="shared" si="3"/>
        <v>Low Income</v>
      </c>
    </row>
    <row r="2222" hidden="1">
      <c r="A2222" s="1">
        <v>102220.0</v>
      </c>
      <c r="B2222" s="1">
        <v>51.0</v>
      </c>
      <c r="C2222" s="1">
        <v>18000.0</v>
      </c>
      <c r="D2222" s="1" t="s">
        <v>27</v>
      </c>
      <c r="E2222" s="1">
        <v>6786.65</v>
      </c>
      <c r="F2222" s="1">
        <v>2.0</v>
      </c>
      <c r="G2222" s="1">
        <v>13.0</v>
      </c>
      <c r="H2222" s="1">
        <v>6.0</v>
      </c>
      <c r="I2222" s="1" t="s">
        <v>22</v>
      </c>
      <c r="J2222" s="1">
        <v>0.628</v>
      </c>
      <c r="K2222" s="1">
        <v>0.789</v>
      </c>
      <c r="L2222" s="6">
        <f>if(J2222&gt;QUARTILE!$B$3, "TOP", if(J2222&lt;QUARTILE!$B$4, "BOTTOM", 0))</f>
        <v>0</v>
      </c>
      <c r="M2222" s="6">
        <f t="shared" si="1"/>
        <v>2</v>
      </c>
      <c r="N2222" s="6" t="str">
        <f t="shared" si="2"/>
        <v>Gen X</v>
      </c>
      <c r="O2222" s="6" t="str">
        <f t="shared" si="3"/>
        <v>Low Income</v>
      </c>
    </row>
    <row r="2223" hidden="1">
      <c r="A2223" s="1">
        <v>102221.0</v>
      </c>
      <c r="B2223" s="1">
        <v>41.0</v>
      </c>
      <c r="C2223" s="1">
        <v>15000.0</v>
      </c>
      <c r="D2223" s="1" t="s">
        <v>23</v>
      </c>
      <c r="E2223" s="1">
        <v>3303.88</v>
      </c>
      <c r="F2223" s="1">
        <v>3.0</v>
      </c>
      <c r="G2223" s="1">
        <v>19.0</v>
      </c>
      <c r="H2223" s="1">
        <v>11.0</v>
      </c>
      <c r="I2223" s="1" t="s">
        <v>22</v>
      </c>
      <c r="J2223" s="1">
        <v>0.428</v>
      </c>
      <c r="K2223" s="1">
        <v>0.449</v>
      </c>
      <c r="L2223" s="6">
        <f>if(J2223&gt;QUARTILE!$B$3, "TOP", if(J2223&lt;QUARTILE!$B$4, "BOTTOM", 0))</f>
        <v>0</v>
      </c>
      <c r="M2223" s="6">
        <f t="shared" si="1"/>
        <v>2</v>
      </c>
      <c r="N2223" s="6" t="str">
        <f t="shared" si="2"/>
        <v>Gen X</v>
      </c>
      <c r="O2223" s="6" t="str">
        <f t="shared" si="3"/>
        <v>Low Income</v>
      </c>
    </row>
    <row r="2224" hidden="1">
      <c r="A2224" s="1">
        <v>102222.0</v>
      </c>
      <c r="B2224" s="1">
        <v>77.0</v>
      </c>
      <c r="C2224" s="1">
        <v>26000.0</v>
      </c>
      <c r="D2224" s="1" t="s">
        <v>23</v>
      </c>
      <c r="E2224" s="1">
        <v>15010.2</v>
      </c>
      <c r="F2224" s="1">
        <v>5.0</v>
      </c>
      <c r="G2224" s="1">
        <v>13.0</v>
      </c>
      <c r="H2224" s="1">
        <v>6.0</v>
      </c>
      <c r="I2224" s="1" t="s">
        <v>22</v>
      </c>
      <c r="J2224" s="1">
        <v>0.585</v>
      </c>
      <c r="K2224" s="1">
        <v>0.0</v>
      </c>
      <c r="L2224" s="6">
        <f>if(J2224&gt;QUARTILE!$B$3, "TOP", if(J2224&lt;QUARTILE!$B$4, "BOTTOM", 0))</f>
        <v>0</v>
      </c>
      <c r="M2224" s="6">
        <f t="shared" si="1"/>
        <v>2</v>
      </c>
      <c r="N2224" s="6" t="str">
        <f t="shared" si="2"/>
        <v>Baby Boomer</v>
      </c>
      <c r="O2224" s="6" t="str">
        <f t="shared" si="3"/>
        <v>Low Income</v>
      </c>
    </row>
    <row r="2225" hidden="1">
      <c r="A2225" s="1">
        <v>102223.0</v>
      </c>
      <c r="B2225" s="1">
        <v>32.0</v>
      </c>
      <c r="C2225" s="1">
        <v>15000.0</v>
      </c>
      <c r="D2225" s="1" t="s">
        <v>31</v>
      </c>
      <c r="E2225" s="1">
        <v>18040.54</v>
      </c>
      <c r="F2225" s="1">
        <v>4.0</v>
      </c>
      <c r="G2225" s="1">
        <v>20.0</v>
      </c>
      <c r="H2225" s="1">
        <v>18.0</v>
      </c>
      <c r="I2225" s="1" t="s">
        <v>18</v>
      </c>
      <c r="J2225" s="1">
        <v>0.421</v>
      </c>
      <c r="K2225" s="1">
        <v>0.062</v>
      </c>
      <c r="L2225" s="6">
        <f>if(J2225&gt;QUARTILE!$B$3, "TOP", if(J2225&lt;QUARTILE!$B$4, "BOTTOM", 0))</f>
        <v>0</v>
      </c>
      <c r="M2225" s="6">
        <f t="shared" si="1"/>
        <v>1</v>
      </c>
      <c r="N2225" s="6" t="str">
        <f t="shared" si="2"/>
        <v>Gen X</v>
      </c>
      <c r="O2225" s="6" t="str">
        <f t="shared" si="3"/>
        <v>Low Income</v>
      </c>
    </row>
    <row r="2226" hidden="1">
      <c r="A2226" s="1">
        <v>102224.0</v>
      </c>
      <c r="B2226" s="1">
        <v>55.0</v>
      </c>
      <c r="C2226" s="1">
        <v>24000.0</v>
      </c>
      <c r="D2226" s="1" t="s">
        <v>23</v>
      </c>
      <c r="E2226" s="1">
        <v>16823.0</v>
      </c>
      <c r="F2226" s="1">
        <v>3.0</v>
      </c>
      <c r="G2226" s="1">
        <v>22.0</v>
      </c>
      <c r="H2226" s="1">
        <v>7.0</v>
      </c>
      <c r="I2226" s="1" t="s">
        <v>22</v>
      </c>
      <c r="J2226" s="1">
        <v>0.196</v>
      </c>
      <c r="K2226" s="1">
        <v>0.531</v>
      </c>
      <c r="L2226" s="6" t="str">
        <f>if(J2226&gt;QUARTILE!$B$3, "TOP", if(J2226&lt;QUARTILE!$B$4, "BOTTOM", 0))</f>
        <v>BOTTOM</v>
      </c>
      <c r="M2226" s="6">
        <f t="shared" si="1"/>
        <v>2</v>
      </c>
      <c r="N2226" s="6" t="str">
        <f t="shared" si="2"/>
        <v>Gen X</v>
      </c>
      <c r="O2226" s="6" t="str">
        <f t="shared" si="3"/>
        <v>Low Income</v>
      </c>
    </row>
    <row r="2227" hidden="1">
      <c r="A2227" s="1">
        <v>102225.0</v>
      </c>
      <c r="B2227" s="1">
        <v>25.0</v>
      </c>
      <c r="C2227" s="1">
        <v>6000.0</v>
      </c>
      <c r="D2227" s="1" t="s">
        <v>23</v>
      </c>
      <c r="E2227" s="1">
        <v>2478.37</v>
      </c>
      <c r="F2227" s="1">
        <v>5.0</v>
      </c>
      <c r="G2227" s="1">
        <v>13.0</v>
      </c>
      <c r="H2227" s="1">
        <v>10.0</v>
      </c>
      <c r="I2227" s="1" t="s">
        <v>22</v>
      </c>
      <c r="J2227" s="1">
        <v>0.831</v>
      </c>
      <c r="K2227" s="1">
        <v>0.31</v>
      </c>
      <c r="L2227" s="6" t="str">
        <f>if(J2227&gt;QUARTILE!$B$3, "TOP", if(J2227&lt;QUARTILE!$B$4, "BOTTOM", 0))</f>
        <v>TOP</v>
      </c>
      <c r="M2227" s="6">
        <f t="shared" si="1"/>
        <v>2</v>
      </c>
      <c r="N2227" s="6" t="str">
        <f t="shared" si="2"/>
        <v>Millenial</v>
      </c>
      <c r="O2227" s="6" t="str">
        <f t="shared" si="3"/>
        <v>Low Income</v>
      </c>
    </row>
    <row r="2228" hidden="1">
      <c r="A2228" s="1">
        <v>102226.0</v>
      </c>
      <c r="B2228" s="1">
        <v>76.0</v>
      </c>
      <c r="C2228" s="1">
        <v>15000.0</v>
      </c>
      <c r="D2228" s="1" t="s">
        <v>25</v>
      </c>
      <c r="E2228" s="1">
        <v>16878.81</v>
      </c>
      <c r="F2228" s="1">
        <v>4.0</v>
      </c>
      <c r="G2228" s="1">
        <v>18.0</v>
      </c>
      <c r="H2228" s="1">
        <v>6.0</v>
      </c>
      <c r="I2228" s="1" t="s">
        <v>22</v>
      </c>
      <c r="J2228" s="1">
        <v>0.948</v>
      </c>
      <c r="K2228" s="1">
        <v>0.779</v>
      </c>
      <c r="L2228" s="6" t="str">
        <f>if(J2228&gt;QUARTILE!$B$3, "TOP", if(J2228&lt;QUARTILE!$B$4, "BOTTOM", 0))</f>
        <v>TOP</v>
      </c>
      <c r="M2228" s="6">
        <f t="shared" si="1"/>
        <v>2</v>
      </c>
      <c r="N2228" s="6" t="str">
        <f t="shared" si="2"/>
        <v>Baby Boomer</v>
      </c>
      <c r="O2228" s="6" t="str">
        <f t="shared" si="3"/>
        <v>Low Income</v>
      </c>
    </row>
    <row r="2229" hidden="1">
      <c r="A2229" s="1">
        <v>102227.0</v>
      </c>
      <c r="B2229" s="1">
        <v>22.0</v>
      </c>
      <c r="C2229" s="1">
        <v>43000.0</v>
      </c>
      <c r="D2229" s="1" t="s">
        <v>30</v>
      </c>
      <c r="E2229" s="1">
        <v>3688.41</v>
      </c>
      <c r="F2229" s="1">
        <v>5.0</v>
      </c>
      <c r="G2229" s="1">
        <v>30.0</v>
      </c>
      <c r="H2229" s="1">
        <v>15.0</v>
      </c>
      <c r="I2229" s="1" t="s">
        <v>22</v>
      </c>
      <c r="J2229" s="1">
        <v>0.93</v>
      </c>
      <c r="K2229" s="1">
        <v>0.513</v>
      </c>
      <c r="L2229" s="6" t="str">
        <f>if(J2229&gt;QUARTILE!$B$3, "TOP", if(J2229&lt;QUARTILE!$B$4, "BOTTOM", 0))</f>
        <v>TOP</v>
      </c>
      <c r="M2229" s="6">
        <f t="shared" si="1"/>
        <v>2</v>
      </c>
      <c r="N2229" s="6" t="str">
        <f t="shared" si="2"/>
        <v>Millenial</v>
      </c>
      <c r="O2229" s="6" t="str">
        <f t="shared" si="3"/>
        <v>Low Income</v>
      </c>
    </row>
    <row r="2230" hidden="1">
      <c r="A2230" s="1">
        <v>102228.0</v>
      </c>
      <c r="B2230" s="1">
        <v>65.0</v>
      </c>
      <c r="C2230" s="1">
        <v>13000.0</v>
      </c>
      <c r="D2230" s="1" t="s">
        <v>23</v>
      </c>
      <c r="E2230" s="1">
        <v>21795.88</v>
      </c>
      <c r="F2230" s="1">
        <v>1.0</v>
      </c>
      <c r="G2230" s="1">
        <v>20.0</v>
      </c>
      <c r="H2230" s="1">
        <v>3.0</v>
      </c>
      <c r="I2230" s="1" t="s">
        <v>22</v>
      </c>
      <c r="J2230" s="1">
        <v>0.839</v>
      </c>
      <c r="K2230" s="1">
        <v>0.099</v>
      </c>
      <c r="L2230" s="6" t="str">
        <f>if(J2230&gt;QUARTILE!$B$3, "TOP", if(J2230&lt;QUARTILE!$B$4, "BOTTOM", 0))</f>
        <v>TOP</v>
      </c>
      <c r="M2230" s="6">
        <f t="shared" si="1"/>
        <v>2</v>
      </c>
      <c r="N2230" s="6" t="str">
        <f t="shared" si="2"/>
        <v>Baby Boomer</v>
      </c>
      <c r="O2230" s="6" t="str">
        <f t="shared" si="3"/>
        <v>Low Income</v>
      </c>
    </row>
    <row r="2231" hidden="1">
      <c r="A2231" s="1">
        <v>102229.0</v>
      </c>
      <c r="B2231" s="1">
        <v>43.0</v>
      </c>
      <c r="C2231" s="1">
        <v>31000.0</v>
      </c>
      <c r="D2231" s="1" t="s">
        <v>25</v>
      </c>
      <c r="E2231" s="1">
        <v>11220.78</v>
      </c>
      <c r="F2231" s="1">
        <v>2.0</v>
      </c>
      <c r="G2231" s="1">
        <v>29.0</v>
      </c>
      <c r="H2231" s="1">
        <v>11.0</v>
      </c>
      <c r="I2231" s="1" t="s">
        <v>18</v>
      </c>
      <c r="J2231" s="1">
        <v>0.872</v>
      </c>
      <c r="K2231" s="1">
        <v>0.479</v>
      </c>
      <c r="L2231" s="6" t="str">
        <f>if(J2231&gt;QUARTILE!$B$3, "TOP", if(J2231&lt;QUARTILE!$B$4, "BOTTOM", 0))</f>
        <v>TOP</v>
      </c>
      <c r="M2231" s="6">
        <f t="shared" si="1"/>
        <v>1</v>
      </c>
      <c r="N2231" s="6" t="str">
        <f t="shared" si="2"/>
        <v>Gen X</v>
      </c>
      <c r="O2231" s="6" t="str">
        <f t="shared" si="3"/>
        <v>Low Income</v>
      </c>
    </row>
    <row r="2232" hidden="1">
      <c r="A2232" s="1">
        <v>102230.0</v>
      </c>
      <c r="B2232" s="1">
        <v>35.0</v>
      </c>
      <c r="C2232" s="1">
        <v>13000.0</v>
      </c>
      <c r="D2232" s="1" t="s">
        <v>27</v>
      </c>
      <c r="E2232" s="1">
        <v>37781.53</v>
      </c>
      <c r="F2232" s="1">
        <v>4.0</v>
      </c>
      <c r="G2232" s="1">
        <v>11.0</v>
      </c>
      <c r="H2232" s="1">
        <v>8.0</v>
      </c>
      <c r="I2232" s="1" t="s">
        <v>18</v>
      </c>
      <c r="J2232" s="1">
        <v>0.156</v>
      </c>
      <c r="K2232" s="1">
        <v>0.672</v>
      </c>
      <c r="L2232" s="6" t="str">
        <f>if(J2232&gt;QUARTILE!$B$3, "TOP", if(J2232&lt;QUARTILE!$B$4, "BOTTOM", 0))</f>
        <v>BOTTOM</v>
      </c>
      <c r="M2232" s="6">
        <f t="shared" si="1"/>
        <v>1</v>
      </c>
      <c r="N2232" s="6" t="str">
        <f t="shared" si="2"/>
        <v>Gen X</v>
      </c>
      <c r="O2232" s="6" t="str">
        <f t="shared" si="3"/>
        <v>Low Income</v>
      </c>
    </row>
    <row r="2233" hidden="1">
      <c r="A2233" s="1">
        <v>102231.0</v>
      </c>
      <c r="B2233" s="1">
        <v>23.0</v>
      </c>
      <c r="C2233" s="1">
        <v>35000.0</v>
      </c>
      <c r="D2233" s="1" t="s">
        <v>23</v>
      </c>
      <c r="E2233" s="1">
        <v>30125.51</v>
      </c>
      <c r="F2233" s="1">
        <v>4.0</v>
      </c>
      <c r="G2233" s="1">
        <v>22.0</v>
      </c>
      <c r="H2233" s="1">
        <v>20.0</v>
      </c>
      <c r="I2233" s="1" t="s">
        <v>18</v>
      </c>
      <c r="J2233" s="1">
        <v>0.932</v>
      </c>
      <c r="K2233" s="1">
        <v>0.713</v>
      </c>
      <c r="L2233" s="6" t="str">
        <f>if(J2233&gt;QUARTILE!$B$3, "TOP", if(J2233&lt;QUARTILE!$B$4, "BOTTOM", 0))</f>
        <v>TOP</v>
      </c>
      <c r="M2233" s="6">
        <f t="shared" si="1"/>
        <v>1</v>
      </c>
      <c r="N2233" s="6" t="str">
        <f t="shared" si="2"/>
        <v>Millenial</v>
      </c>
      <c r="O2233" s="6" t="str">
        <f t="shared" si="3"/>
        <v>Low Income</v>
      </c>
    </row>
    <row r="2234" hidden="1">
      <c r="A2234" s="1">
        <v>102232.0</v>
      </c>
      <c r="B2234" s="1">
        <v>54.0</v>
      </c>
      <c r="C2234" s="1">
        <v>18000.0</v>
      </c>
      <c r="D2234" s="1" t="s">
        <v>21</v>
      </c>
      <c r="E2234" s="1">
        <v>25774.79</v>
      </c>
      <c r="F2234" s="1">
        <v>1.0</v>
      </c>
      <c r="G2234" s="1">
        <v>26.0</v>
      </c>
      <c r="H2234" s="1">
        <v>7.0</v>
      </c>
      <c r="I2234" s="1" t="s">
        <v>22</v>
      </c>
      <c r="J2234" s="1">
        <v>0.303</v>
      </c>
      <c r="K2234" s="1">
        <v>0.166</v>
      </c>
      <c r="L2234" s="6" t="str">
        <f>if(J2234&gt;QUARTILE!$B$3, "TOP", if(J2234&lt;QUARTILE!$B$4, "BOTTOM", 0))</f>
        <v>BOTTOM</v>
      </c>
      <c r="M2234" s="6">
        <f t="shared" si="1"/>
        <v>2</v>
      </c>
      <c r="N2234" s="6" t="str">
        <f t="shared" si="2"/>
        <v>Gen X</v>
      </c>
      <c r="O2234" s="6" t="str">
        <f t="shared" si="3"/>
        <v>Low Income</v>
      </c>
    </row>
    <row r="2235" hidden="1">
      <c r="A2235" s="1">
        <v>102233.0</v>
      </c>
      <c r="B2235" s="1">
        <v>77.0</v>
      </c>
      <c r="C2235" s="1">
        <v>18000.0</v>
      </c>
      <c r="D2235" s="1" t="s">
        <v>25</v>
      </c>
      <c r="E2235" s="1">
        <v>24128.66</v>
      </c>
      <c r="F2235" s="1">
        <v>4.0</v>
      </c>
      <c r="G2235" s="1">
        <v>28.0</v>
      </c>
      <c r="H2235" s="1">
        <v>2.0</v>
      </c>
      <c r="I2235" s="1" t="s">
        <v>22</v>
      </c>
      <c r="J2235" s="1">
        <v>0.188</v>
      </c>
      <c r="K2235" s="1">
        <v>0.05</v>
      </c>
      <c r="L2235" s="6" t="str">
        <f>if(J2235&gt;QUARTILE!$B$3, "TOP", if(J2235&lt;QUARTILE!$B$4, "BOTTOM", 0))</f>
        <v>BOTTOM</v>
      </c>
      <c r="M2235" s="6">
        <f t="shared" si="1"/>
        <v>2</v>
      </c>
      <c r="N2235" s="6" t="str">
        <f t="shared" si="2"/>
        <v>Baby Boomer</v>
      </c>
      <c r="O2235" s="6" t="str">
        <f t="shared" si="3"/>
        <v>Low Income</v>
      </c>
    </row>
    <row r="2236" hidden="1">
      <c r="A2236" s="1">
        <v>102234.0</v>
      </c>
      <c r="B2236" s="1">
        <v>65.0</v>
      </c>
      <c r="C2236" s="1">
        <v>23000.0</v>
      </c>
      <c r="D2236" s="1" t="s">
        <v>25</v>
      </c>
      <c r="E2236" s="1">
        <v>16441.81</v>
      </c>
      <c r="F2236" s="1">
        <v>4.0</v>
      </c>
      <c r="G2236" s="1">
        <v>16.0</v>
      </c>
      <c r="H2236" s="1">
        <v>7.0</v>
      </c>
      <c r="I2236" s="1" t="s">
        <v>22</v>
      </c>
      <c r="J2236" s="1">
        <v>0.572</v>
      </c>
      <c r="K2236" s="1">
        <v>0.337</v>
      </c>
      <c r="L2236" s="6">
        <f>if(J2236&gt;QUARTILE!$B$3, "TOP", if(J2236&lt;QUARTILE!$B$4, "BOTTOM", 0))</f>
        <v>0</v>
      </c>
      <c r="M2236" s="6">
        <f t="shared" si="1"/>
        <v>2</v>
      </c>
      <c r="N2236" s="6" t="str">
        <f t="shared" si="2"/>
        <v>Baby Boomer</v>
      </c>
      <c r="O2236" s="6" t="str">
        <f t="shared" si="3"/>
        <v>Low Income</v>
      </c>
    </row>
    <row r="2237" hidden="1">
      <c r="A2237" s="1">
        <v>102235.0</v>
      </c>
      <c r="B2237" s="1">
        <v>30.0</v>
      </c>
      <c r="C2237" s="1">
        <v>10000.0</v>
      </c>
      <c r="D2237" s="1" t="s">
        <v>17</v>
      </c>
      <c r="E2237" s="1">
        <v>1261.22</v>
      </c>
      <c r="F2237" s="1">
        <v>4.0</v>
      </c>
      <c r="G2237" s="1">
        <v>25.0</v>
      </c>
      <c r="H2237" s="1">
        <v>6.0</v>
      </c>
      <c r="I2237" s="1" t="s">
        <v>22</v>
      </c>
      <c r="J2237" s="1">
        <v>0.57</v>
      </c>
      <c r="K2237" s="1">
        <v>0.016</v>
      </c>
      <c r="L2237" s="6">
        <f>if(J2237&gt;QUARTILE!$B$3, "TOP", if(J2237&lt;QUARTILE!$B$4, "BOTTOM", 0))</f>
        <v>0</v>
      </c>
      <c r="M2237" s="6">
        <f t="shared" si="1"/>
        <v>2</v>
      </c>
      <c r="N2237" s="6" t="str">
        <f t="shared" si="2"/>
        <v>Millenial</v>
      </c>
      <c r="O2237" s="6" t="str">
        <f t="shared" si="3"/>
        <v>Low Income</v>
      </c>
    </row>
    <row r="2238" hidden="1">
      <c r="A2238" s="1">
        <v>102236.0</v>
      </c>
      <c r="B2238" s="1">
        <v>45.0</v>
      </c>
      <c r="C2238" s="1">
        <v>39000.0</v>
      </c>
      <c r="D2238" s="1" t="s">
        <v>24</v>
      </c>
      <c r="E2238" s="1">
        <v>21312.62</v>
      </c>
      <c r="F2238" s="1">
        <v>4.0</v>
      </c>
      <c r="G2238" s="1">
        <v>17.0</v>
      </c>
      <c r="H2238" s="1">
        <v>8.0</v>
      </c>
      <c r="I2238" s="1" t="s">
        <v>22</v>
      </c>
      <c r="J2238" s="1">
        <v>0.485</v>
      </c>
      <c r="K2238" s="1">
        <v>0.676</v>
      </c>
      <c r="L2238" s="6">
        <f>if(J2238&gt;QUARTILE!$B$3, "TOP", if(J2238&lt;QUARTILE!$B$4, "BOTTOM", 0))</f>
        <v>0</v>
      </c>
      <c r="M2238" s="6">
        <f t="shared" si="1"/>
        <v>2</v>
      </c>
      <c r="N2238" s="6" t="str">
        <f t="shared" si="2"/>
        <v>Gen X</v>
      </c>
      <c r="O2238" s="6" t="str">
        <f t="shared" si="3"/>
        <v>Low Income</v>
      </c>
    </row>
    <row r="2239" hidden="1">
      <c r="A2239" s="1">
        <v>102237.0</v>
      </c>
      <c r="B2239" s="1">
        <v>22.0</v>
      </c>
      <c r="C2239" s="1">
        <v>48000.0</v>
      </c>
      <c r="D2239" s="1" t="s">
        <v>25</v>
      </c>
      <c r="E2239" s="1">
        <v>12581.76</v>
      </c>
      <c r="F2239" s="1">
        <v>4.0</v>
      </c>
      <c r="G2239" s="1">
        <v>17.0</v>
      </c>
      <c r="H2239" s="1">
        <v>12.0</v>
      </c>
      <c r="I2239" s="1" t="s">
        <v>18</v>
      </c>
      <c r="J2239" s="1">
        <v>0.703</v>
      </c>
      <c r="K2239" s="1">
        <v>0.398</v>
      </c>
      <c r="L2239" s="6">
        <f>if(J2239&gt;QUARTILE!$B$3, "TOP", if(J2239&lt;QUARTILE!$B$4, "BOTTOM", 0))</f>
        <v>0</v>
      </c>
      <c r="M2239" s="6">
        <f t="shared" si="1"/>
        <v>1</v>
      </c>
      <c r="N2239" s="6" t="str">
        <f t="shared" si="2"/>
        <v>Millenial</v>
      </c>
      <c r="O2239" s="6" t="str">
        <f t="shared" si="3"/>
        <v>Medium Income</v>
      </c>
    </row>
    <row r="2240" hidden="1">
      <c r="A2240" s="1">
        <v>102238.0</v>
      </c>
      <c r="B2240" s="1">
        <v>30.0</v>
      </c>
      <c r="C2240" s="1">
        <v>18000.0</v>
      </c>
      <c r="D2240" s="1" t="s">
        <v>23</v>
      </c>
      <c r="E2240" s="1">
        <v>12680.77</v>
      </c>
      <c r="F2240" s="1">
        <v>3.0</v>
      </c>
      <c r="G2240" s="1">
        <v>25.0</v>
      </c>
      <c r="H2240" s="1">
        <v>10.0</v>
      </c>
      <c r="I2240" s="1" t="s">
        <v>22</v>
      </c>
      <c r="J2240" s="1">
        <v>0.764</v>
      </c>
      <c r="K2240" s="1">
        <v>0.198</v>
      </c>
      <c r="L2240" s="6">
        <f>if(J2240&gt;QUARTILE!$B$3, "TOP", if(J2240&lt;QUARTILE!$B$4, "BOTTOM", 0))</f>
        <v>0</v>
      </c>
      <c r="M2240" s="6">
        <f t="shared" si="1"/>
        <v>2</v>
      </c>
      <c r="N2240" s="6" t="str">
        <f t="shared" si="2"/>
        <v>Millenial</v>
      </c>
      <c r="O2240" s="6" t="str">
        <f t="shared" si="3"/>
        <v>Low Income</v>
      </c>
    </row>
    <row r="2241" hidden="1">
      <c r="A2241" s="1">
        <v>102239.0</v>
      </c>
      <c r="B2241" s="1">
        <v>34.0</v>
      </c>
      <c r="C2241" s="1">
        <v>30000.0</v>
      </c>
      <c r="D2241" s="1" t="s">
        <v>17</v>
      </c>
      <c r="E2241" s="1">
        <v>9529.2</v>
      </c>
      <c r="F2241" s="1">
        <v>4.0</v>
      </c>
      <c r="G2241" s="1">
        <v>22.0</v>
      </c>
      <c r="H2241" s="1">
        <v>8.0</v>
      </c>
      <c r="I2241" s="1" t="s">
        <v>22</v>
      </c>
      <c r="J2241" s="1">
        <v>0.137</v>
      </c>
      <c r="K2241" s="1">
        <v>0.052</v>
      </c>
      <c r="L2241" s="6" t="str">
        <f>if(J2241&gt;QUARTILE!$B$3, "TOP", if(J2241&lt;QUARTILE!$B$4, "BOTTOM", 0))</f>
        <v>BOTTOM</v>
      </c>
      <c r="M2241" s="6">
        <f t="shared" si="1"/>
        <v>2</v>
      </c>
      <c r="N2241" s="6" t="str">
        <f t="shared" si="2"/>
        <v>Gen X</v>
      </c>
      <c r="O2241" s="6" t="str">
        <f t="shared" si="3"/>
        <v>Low Income</v>
      </c>
    </row>
    <row r="2242" hidden="1">
      <c r="A2242" s="1">
        <v>102240.0</v>
      </c>
      <c r="B2242" s="1">
        <v>67.0</v>
      </c>
      <c r="C2242" s="1">
        <v>35000.0</v>
      </c>
      <c r="D2242" s="1" t="s">
        <v>25</v>
      </c>
      <c r="E2242" s="1">
        <v>52921.49</v>
      </c>
      <c r="F2242" s="1">
        <v>1.0</v>
      </c>
      <c r="G2242" s="1">
        <v>21.0</v>
      </c>
      <c r="H2242" s="1">
        <v>7.0</v>
      </c>
      <c r="I2242" s="1" t="s">
        <v>18</v>
      </c>
      <c r="J2242" s="1">
        <v>0.767</v>
      </c>
      <c r="K2242" s="1">
        <v>0.827</v>
      </c>
      <c r="L2242" s="6">
        <f>if(J2242&gt;QUARTILE!$B$3, "TOP", if(J2242&lt;QUARTILE!$B$4, "BOTTOM", 0))</f>
        <v>0</v>
      </c>
      <c r="M2242" s="6">
        <f t="shared" si="1"/>
        <v>1</v>
      </c>
      <c r="N2242" s="6" t="str">
        <f t="shared" si="2"/>
        <v>Baby Boomer</v>
      </c>
      <c r="O2242" s="6" t="str">
        <f t="shared" si="3"/>
        <v>Low Income</v>
      </c>
    </row>
    <row r="2243" hidden="1">
      <c r="A2243" s="1">
        <v>102241.0</v>
      </c>
      <c r="B2243" s="1">
        <v>57.0</v>
      </c>
      <c r="C2243" s="1">
        <v>21000.0</v>
      </c>
      <c r="D2243" s="1" t="s">
        <v>24</v>
      </c>
      <c r="E2243" s="1">
        <v>5739.01</v>
      </c>
      <c r="F2243" s="1">
        <v>4.0</v>
      </c>
      <c r="G2243" s="1">
        <v>13.0</v>
      </c>
      <c r="H2243" s="1">
        <v>5.0</v>
      </c>
      <c r="I2243" s="1" t="s">
        <v>22</v>
      </c>
      <c r="J2243" s="1">
        <v>0.054</v>
      </c>
      <c r="K2243" s="1">
        <v>0.0</v>
      </c>
      <c r="L2243" s="6" t="str">
        <f>if(J2243&gt;QUARTILE!$B$3, "TOP", if(J2243&lt;QUARTILE!$B$4, "BOTTOM", 0))</f>
        <v>BOTTOM</v>
      </c>
      <c r="M2243" s="6">
        <f t="shared" si="1"/>
        <v>2</v>
      </c>
      <c r="N2243" s="6" t="str">
        <f t="shared" si="2"/>
        <v>Gen X</v>
      </c>
      <c r="O2243" s="6" t="str">
        <f t="shared" si="3"/>
        <v>Low Income</v>
      </c>
    </row>
    <row r="2244" hidden="1">
      <c r="A2244" s="1">
        <v>102242.0</v>
      </c>
      <c r="B2244" s="1">
        <v>62.0</v>
      </c>
      <c r="C2244" s="1">
        <v>11000.0</v>
      </c>
      <c r="D2244" s="1" t="s">
        <v>24</v>
      </c>
      <c r="E2244" s="1">
        <v>7613.34</v>
      </c>
      <c r="F2244" s="1">
        <v>5.0</v>
      </c>
      <c r="G2244" s="1">
        <v>20.0</v>
      </c>
      <c r="H2244" s="1">
        <v>5.0</v>
      </c>
      <c r="I2244" s="1" t="s">
        <v>22</v>
      </c>
      <c r="J2244" s="1">
        <v>0.449</v>
      </c>
      <c r="K2244" s="1">
        <v>0.048</v>
      </c>
      <c r="L2244" s="6">
        <f>if(J2244&gt;QUARTILE!$B$3, "TOP", if(J2244&lt;QUARTILE!$B$4, "BOTTOM", 0))</f>
        <v>0</v>
      </c>
      <c r="M2244" s="6">
        <f t="shared" si="1"/>
        <v>2</v>
      </c>
      <c r="N2244" s="6" t="str">
        <f t="shared" si="2"/>
        <v>Baby Boomer</v>
      </c>
      <c r="O2244" s="6" t="str">
        <f t="shared" si="3"/>
        <v>Low Income</v>
      </c>
    </row>
    <row r="2245" hidden="1">
      <c r="A2245" s="1">
        <v>102243.0</v>
      </c>
      <c r="B2245" s="1">
        <v>49.0</v>
      </c>
      <c r="C2245" s="1">
        <v>57000.0</v>
      </c>
      <c r="D2245" s="1" t="s">
        <v>23</v>
      </c>
      <c r="E2245" s="1">
        <v>65958.8</v>
      </c>
      <c r="F2245" s="1">
        <v>5.0</v>
      </c>
      <c r="G2245" s="1">
        <v>14.0</v>
      </c>
      <c r="H2245" s="1">
        <v>10.0</v>
      </c>
      <c r="I2245" s="1" t="s">
        <v>18</v>
      </c>
      <c r="J2245" s="1">
        <v>0.35</v>
      </c>
      <c r="K2245" s="1">
        <v>0.084</v>
      </c>
      <c r="L2245" s="6">
        <f>if(J2245&gt;QUARTILE!$B$3, "TOP", if(J2245&lt;QUARTILE!$B$4, "BOTTOM", 0))</f>
        <v>0</v>
      </c>
      <c r="M2245" s="6">
        <f t="shared" si="1"/>
        <v>1</v>
      </c>
      <c r="N2245" s="6" t="str">
        <f t="shared" si="2"/>
        <v>Gen X</v>
      </c>
      <c r="O2245" s="6" t="str">
        <f t="shared" si="3"/>
        <v>Medium Income</v>
      </c>
    </row>
    <row r="2246" hidden="1">
      <c r="A2246" s="1">
        <v>102244.0</v>
      </c>
      <c r="B2246" s="1">
        <v>79.0</v>
      </c>
      <c r="C2246" s="1">
        <v>17000.0</v>
      </c>
      <c r="D2246" s="1" t="s">
        <v>24</v>
      </c>
      <c r="E2246" s="1">
        <v>33230.81</v>
      </c>
      <c r="F2246" s="1">
        <v>1.0</v>
      </c>
      <c r="G2246" s="1">
        <v>16.0</v>
      </c>
      <c r="H2246" s="1">
        <v>4.0</v>
      </c>
      <c r="I2246" s="1" t="s">
        <v>18</v>
      </c>
      <c r="J2246" s="1">
        <v>0.55</v>
      </c>
      <c r="K2246" s="1">
        <v>0.0</v>
      </c>
      <c r="L2246" s="6">
        <f>if(J2246&gt;QUARTILE!$B$3, "TOP", if(J2246&lt;QUARTILE!$B$4, "BOTTOM", 0))</f>
        <v>0</v>
      </c>
      <c r="M2246" s="6">
        <f t="shared" si="1"/>
        <v>1</v>
      </c>
      <c r="N2246" s="6" t="str">
        <f t="shared" si="2"/>
        <v>Baby Boomer</v>
      </c>
      <c r="O2246" s="6" t="str">
        <f t="shared" si="3"/>
        <v>Low Income</v>
      </c>
    </row>
    <row r="2247" hidden="1">
      <c r="A2247" s="1">
        <v>102245.0</v>
      </c>
      <c r="B2247" s="1">
        <v>46.0</v>
      </c>
      <c r="C2247" s="1">
        <v>15000.0</v>
      </c>
      <c r="D2247" s="1" t="s">
        <v>25</v>
      </c>
      <c r="E2247" s="1">
        <v>283.73</v>
      </c>
      <c r="F2247" s="1">
        <v>3.0</v>
      </c>
      <c r="G2247" s="1">
        <v>13.0</v>
      </c>
      <c r="H2247" s="1">
        <v>19.0</v>
      </c>
      <c r="I2247" s="1" t="s">
        <v>18</v>
      </c>
      <c r="J2247" s="1">
        <v>0.225</v>
      </c>
      <c r="K2247" s="1">
        <v>0.644</v>
      </c>
      <c r="L2247" s="6" t="str">
        <f>if(J2247&gt;QUARTILE!$B$3, "TOP", if(J2247&lt;QUARTILE!$B$4, "BOTTOM", 0))</f>
        <v>BOTTOM</v>
      </c>
      <c r="M2247" s="6">
        <f t="shared" si="1"/>
        <v>1</v>
      </c>
      <c r="N2247" s="6" t="str">
        <f t="shared" si="2"/>
        <v>Gen X</v>
      </c>
      <c r="O2247" s="6" t="str">
        <f t="shared" si="3"/>
        <v>Low Income</v>
      </c>
    </row>
    <row r="2248" hidden="1">
      <c r="A2248" s="1">
        <v>102246.0</v>
      </c>
      <c r="B2248" s="1">
        <v>68.0</v>
      </c>
      <c r="C2248" s="1">
        <v>59000.0</v>
      </c>
      <c r="D2248" s="1" t="s">
        <v>27</v>
      </c>
      <c r="E2248" s="1">
        <v>47312.12</v>
      </c>
      <c r="F2248" s="1">
        <v>1.0</v>
      </c>
      <c r="G2248" s="1">
        <v>24.0</v>
      </c>
      <c r="H2248" s="1">
        <v>9.0</v>
      </c>
      <c r="I2248" s="1" t="s">
        <v>18</v>
      </c>
      <c r="J2248" s="1">
        <v>0.934</v>
      </c>
      <c r="K2248" s="1">
        <v>0.118</v>
      </c>
      <c r="L2248" s="6" t="str">
        <f>if(J2248&gt;QUARTILE!$B$3, "TOP", if(J2248&lt;QUARTILE!$B$4, "BOTTOM", 0))</f>
        <v>TOP</v>
      </c>
      <c r="M2248" s="6">
        <f t="shared" si="1"/>
        <v>1</v>
      </c>
      <c r="N2248" s="6" t="str">
        <f t="shared" si="2"/>
        <v>Baby Boomer</v>
      </c>
      <c r="O2248" s="6" t="str">
        <f t="shared" si="3"/>
        <v>Medium Income</v>
      </c>
    </row>
    <row r="2249" hidden="1">
      <c r="A2249" s="1">
        <v>102247.0</v>
      </c>
      <c r="B2249" s="1">
        <v>75.0</v>
      </c>
      <c r="C2249" s="1">
        <v>32000.0</v>
      </c>
      <c r="D2249" s="1" t="s">
        <v>23</v>
      </c>
      <c r="E2249" s="1">
        <v>5140.4</v>
      </c>
      <c r="F2249" s="1">
        <v>3.0</v>
      </c>
      <c r="G2249" s="1">
        <v>22.0</v>
      </c>
      <c r="H2249" s="1">
        <v>4.0</v>
      </c>
      <c r="I2249" s="1" t="s">
        <v>22</v>
      </c>
      <c r="J2249" s="1">
        <v>0.95</v>
      </c>
      <c r="K2249" s="1">
        <v>0.48</v>
      </c>
      <c r="L2249" s="6" t="str">
        <f>if(J2249&gt;QUARTILE!$B$3, "TOP", if(J2249&lt;QUARTILE!$B$4, "BOTTOM", 0))</f>
        <v>TOP</v>
      </c>
      <c r="M2249" s="6">
        <f t="shared" si="1"/>
        <v>2</v>
      </c>
      <c r="N2249" s="6" t="str">
        <f t="shared" si="2"/>
        <v>Baby Boomer</v>
      </c>
      <c r="O2249" s="6" t="str">
        <f t="shared" si="3"/>
        <v>Low Income</v>
      </c>
    </row>
    <row r="2250" hidden="1">
      <c r="A2250" s="1">
        <v>102248.0</v>
      </c>
      <c r="B2250" s="1">
        <v>20.0</v>
      </c>
      <c r="C2250" s="1">
        <v>26000.0</v>
      </c>
      <c r="D2250" s="1" t="s">
        <v>21</v>
      </c>
      <c r="E2250" s="1">
        <v>24478.92</v>
      </c>
      <c r="F2250" s="1">
        <v>2.0</v>
      </c>
      <c r="G2250" s="1">
        <v>16.0</v>
      </c>
      <c r="H2250" s="1">
        <v>14.0</v>
      </c>
      <c r="I2250" s="1" t="s">
        <v>18</v>
      </c>
      <c r="J2250" s="1">
        <v>0.17</v>
      </c>
      <c r="K2250" s="1">
        <v>0.86</v>
      </c>
      <c r="L2250" s="6" t="str">
        <f>if(J2250&gt;QUARTILE!$B$3, "TOP", if(J2250&lt;QUARTILE!$B$4, "BOTTOM", 0))</f>
        <v>BOTTOM</v>
      </c>
      <c r="M2250" s="6">
        <f t="shared" si="1"/>
        <v>1</v>
      </c>
      <c r="N2250" s="6" t="str">
        <f t="shared" si="2"/>
        <v>Millenial</v>
      </c>
      <c r="O2250" s="6" t="str">
        <f t="shared" si="3"/>
        <v>Low Income</v>
      </c>
    </row>
    <row r="2251" hidden="1">
      <c r="A2251" s="1">
        <v>102249.0</v>
      </c>
      <c r="B2251" s="1">
        <v>73.0</v>
      </c>
      <c r="C2251" s="1">
        <v>12000.0</v>
      </c>
      <c r="D2251" s="1" t="s">
        <v>27</v>
      </c>
      <c r="E2251" s="1">
        <v>16107.2</v>
      </c>
      <c r="F2251" s="1">
        <v>5.0</v>
      </c>
      <c r="G2251" s="1">
        <v>18.0</v>
      </c>
      <c r="H2251" s="1">
        <v>7.0</v>
      </c>
      <c r="I2251" s="1" t="s">
        <v>22</v>
      </c>
      <c r="J2251" s="1">
        <v>0.737</v>
      </c>
      <c r="K2251" s="1">
        <v>0.775</v>
      </c>
      <c r="L2251" s="6">
        <f>if(J2251&gt;QUARTILE!$B$3, "TOP", if(J2251&lt;QUARTILE!$B$4, "BOTTOM", 0))</f>
        <v>0</v>
      </c>
      <c r="M2251" s="6">
        <f t="shared" si="1"/>
        <v>2</v>
      </c>
      <c r="N2251" s="6" t="str">
        <f t="shared" si="2"/>
        <v>Baby Boomer</v>
      </c>
      <c r="O2251" s="6" t="str">
        <f t="shared" si="3"/>
        <v>Low Income</v>
      </c>
    </row>
    <row r="2252" hidden="1">
      <c r="A2252" s="1">
        <v>102250.0</v>
      </c>
      <c r="B2252" s="1">
        <v>57.0</v>
      </c>
      <c r="C2252" s="1">
        <v>36000.0</v>
      </c>
      <c r="D2252" s="1" t="s">
        <v>27</v>
      </c>
      <c r="E2252" s="1">
        <v>15392.44</v>
      </c>
      <c r="F2252" s="1">
        <v>5.0</v>
      </c>
      <c r="G2252" s="1">
        <v>21.0</v>
      </c>
      <c r="H2252" s="1">
        <v>4.0</v>
      </c>
      <c r="I2252" s="1" t="s">
        <v>22</v>
      </c>
      <c r="J2252" s="1">
        <v>0.146</v>
      </c>
      <c r="K2252" s="1">
        <v>0.096</v>
      </c>
      <c r="L2252" s="6" t="str">
        <f>if(J2252&gt;QUARTILE!$B$3, "TOP", if(J2252&lt;QUARTILE!$B$4, "BOTTOM", 0))</f>
        <v>BOTTOM</v>
      </c>
      <c r="M2252" s="6">
        <f t="shared" si="1"/>
        <v>2</v>
      </c>
      <c r="N2252" s="6" t="str">
        <f t="shared" si="2"/>
        <v>Gen X</v>
      </c>
      <c r="O2252" s="6" t="str">
        <f t="shared" si="3"/>
        <v>Low Income</v>
      </c>
    </row>
    <row r="2253" hidden="1">
      <c r="A2253" s="1">
        <v>102251.0</v>
      </c>
      <c r="B2253" s="1">
        <v>51.0</v>
      </c>
      <c r="C2253" s="1">
        <v>125000.0</v>
      </c>
      <c r="D2253" s="1" t="s">
        <v>21</v>
      </c>
      <c r="E2253" s="1">
        <v>25311.39</v>
      </c>
      <c r="F2253" s="1">
        <v>5.0</v>
      </c>
      <c r="G2253" s="1">
        <v>19.0</v>
      </c>
      <c r="H2253" s="1">
        <v>6.0</v>
      </c>
      <c r="I2253" s="1" t="s">
        <v>22</v>
      </c>
      <c r="J2253" s="1">
        <v>0.534</v>
      </c>
      <c r="K2253" s="1">
        <v>0.039</v>
      </c>
      <c r="L2253" s="6">
        <f>if(J2253&gt;QUARTILE!$B$3, "TOP", if(J2253&lt;QUARTILE!$B$4, "BOTTOM", 0))</f>
        <v>0</v>
      </c>
      <c r="M2253" s="6">
        <f t="shared" si="1"/>
        <v>2</v>
      </c>
      <c r="N2253" s="6" t="str">
        <f t="shared" si="2"/>
        <v>Gen X</v>
      </c>
      <c r="O2253" s="6" t="str">
        <f t="shared" si="3"/>
        <v>Medium Income</v>
      </c>
    </row>
    <row r="2254" hidden="1">
      <c r="A2254" s="1">
        <v>102252.0</v>
      </c>
      <c r="B2254" s="1">
        <v>57.0</v>
      </c>
      <c r="C2254" s="1">
        <v>37000.0</v>
      </c>
      <c r="D2254" s="1" t="s">
        <v>25</v>
      </c>
      <c r="E2254" s="1">
        <v>4643.22</v>
      </c>
      <c r="F2254" s="1">
        <v>3.0</v>
      </c>
      <c r="G2254" s="1">
        <v>22.0</v>
      </c>
      <c r="H2254" s="1">
        <v>9.0</v>
      </c>
      <c r="I2254" s="1" t="s">
        <v>22</v>
      </c>
      <c r="J2254" s="1">
        <v>0.676</v>
      </c>
      <c r="K2254" s="1">
        <v>0.664</v>
      </c>
      <c r="L2254" s="6">
        <f>if(J2254&gt;QUARTILE!$B$3, "TOP", if(J2254&lt;QUARTILE!$B$4, "BOTTOM", 0))</f>
        <v>0</v>
      </c>
      <c r="M2254" s="6">
        <f t="shared" si="1"/>
        <v>2</v>
      </c>
      <c r="N2254" s="6" t="str">
        <f t="shared" si="2"/>
        <v>Gen X</v>
      </c>
      <c r="O2254" s="6" t="str">
        <f t="shared" si="3"/>
        <v>Low Income</v>
      </c>
    </row>
    <row r="2255" hidden="1">
      <c r="A2255" s="1">
        <v>102253.0</v>
      </c>
      <c r="B2255" s="1">
        <v>44.0</v>
      </c>
      <c r="C2255" s="1">
        <v>30000.0</v>
      </c>
      <c r="D2255" s="1" t="s">
        <v>25</v>
      </c>
      <c r="E2255" s="1">
        <v>3463.87</v>
      </c>
      <c r="F2255" s="1">
        <v>1.0</v>
      </c>
      <c r="G2255" s="1">
        <v>23.0</v>
      </c>
      <c r="H2255" s="1">
        <v>15.0</v>
      </c>
      <c r="I2255" s="1" t="s">
        <v>18</v>
      </c>
      <c r="J2255" s="1">
        <v>0.588</v>
      </c>
      <c r="K2255" s="1">
        <v>0.21</v>
      </c>
      <c r="L2255" s="6">
        <f>if(J2255&gt;QUARTILE!$B$3, "TOP", if(J2255&lt;QUARTILE!$B$4, "BOTTOM", 0))</f>
        <v>0</v>
      </c>
      <c r="M2255" s="6">
        <f t="shared" si="1"/>
        <v>1</v>
      </c>
      <c r="N2255" s="6" t="str">
        <f t="shared" si="2"/>
        <v>Gen X</v>
      </c>
      <c r="O2255" s="6" t="str">
        <f t="shared" si="3"/>
        <v>Low Income</v>
      </c>
    </row>
    <row r="2256" hidden="1">
      <c r="A2256" s="1">
        <v>102254.0</v>
      </c>
      <c r="B2256" s="1">
        <v>30.0</v>
      </c>
      <c r="C2256" s="1">
        <v>34000.0</v>
      </c>
      <c r="D2256" s="1" t="s">
        <v>17</v>
      </c>
      <c r="E2256" s="1">
        <v>21106.03</v>
      </c>
      <c r="F2256" s="1">
        <v>3.0</v>
      </c>
      <c r="G2256" s="1">
        <v>18.0</v>
      </c>
      <c r="H2256" s="1">
        <v>6.0</v>
      </c>
      <c r="I2256" s="1" t="s">
        <v>22</v>
      </c>
      <c r="J2256" s="1">
        <v>0.057</v>
      </c>
      <c r="K2256" s="1">
        <v>0.781</v>
      </c>
      <c r="L2256" s="6" t="str">
        <f>if(J2256&gt;QUARTILE!$B$3, "TOP", if(J2256&lt;QUARTILE!$B$4, "BOTTOM", 0))</f>
        <v>BOTTOM</v>
      </c>
      <c r="M2256" s="6">
        <f t="shared" si="1"/>
        <v>2</v>
      </c>
      <c r="N2256" s="6" t="str">
        <f t="shared" si="2"/>
        <v>Millenial</v>
      </c>
      <c r="O2256" s="6" t="str">
        <f t="shared" si="3"/>
        <v>Low Income</v>
      </c>
    </row>
    <row r="2257" hidden="1">
      <c r="A2257" s="1">
        <v>102255.0</v>
      </c>
      <c r="B2257" s="1">
        <v>62.0</v>
      </c>
      <c r="C2257" s="1">
        <v>18000.0</v>
      </c>
      <c r="D2257" s="1" t="s">
        <v>27</v>
      </c>
      <c r="E2257" s="1">
        <v>6866.13</v>
      </c>
      <c r="F2257" s="1">
        <v>5.0</v>
      </c>
      <c r="G2257" s="1">
        <v>20.0</v>
      </c>
      <c r="H2257" s="1">
        <v>2.0</v>
      </c>
      <c r="I2257" s="1" t="s">
        <v>22</v>
      </c>
      <c r="J2257" s="1">
        <v>0.363</v>
      </c>
      <c r="K2257" s="1">
        <v>0.384</v>
      </c>
      <c r="L2257" s="6">
        <f>if(J2257&gt;QUARTILE!$B$3, "TOP", if(J2257&lt;QUARTILE!$B$4, "BOTTOM", 0))</f>
        <v>0</v>
      </c>
      <c r="M2257" s="6">
        <f t="shared" si="1"/>
        <v>2</v>
      </c>
      <c r="N2257" s="6" t="str">
        <f t="shared" si="2"/>
        <v>Baby Boomer</v>
      </c>
      <c r="O2257" s="6" t="str">
        <f t="shared" si="3"/>
        <v>Low Income</v>
      </c>
    </row>
    <row r="2258" hidden="1">
      <c r="A2258" s="1">
        <v>102256.0</v>
      </c>
      <c r="B2258" s="1">
        <v>50.0</v>
      </c>
      <c r="C2258" s="1">
        <v>18000.0</v>
      </c>
      <c r="D2258" s="1" t="s">
        <v>24</v>
      </c>
      <c r="E2258" s="1">
        <v>72954.91</v>
      </c>
      <c r="F2258" s="1">
        <v>5.0</v>
      </c>
      <c r="G2258" s="1">
        <v>26.0</v>
      </c>
      <c r="H2258" s="1">
        <v>5.0</v>
      </c>
      <c r="I2258" s="1" t="s">
        <v>18</v>
      </c>
      <c r="J2258" s="1">
        <v>0.57</v>
      </c>
      <c r="K2258" s="1">
        <v>0.005</v>
      </c>
      <c r="L2258" s="6">
        <f>if(J2258&gt;QUARTILE!$B$3, "TOP", if(J2258&lt;QUARTILE!$B$4, "BOTTOM", 0))</f>
        <v>0</v>
      </c>
      <c r="M2258" s="6">
        <f t="shared" si="1"/>
        <v>1</v>
      </c>
      <c r="N2258" s="6" t="str">
        <f t="shared" si="2"/>
        <v>Gen X</v>
      </c>
      <c r="O2258" s="6" t="str">
        <f t="shared" si="3"/>
        <v>Low Income</v>
      </c>
    </row>
    <row r="2259" hidden="1">
      <c r="A2259" s="1">
        <v>102257.0</v>
      </c>
      <c r="B2259" s="1">
        <v>23.0</v>
      </c>
      <c r="C2259" s="1">
        <v>18000.0</v>
      </c>
      <c r="D2259" s="1" t="s">
        <v>24</v>
      </c>
      <c r="E2259" s="1">
        <v>12011.79</v>
      </c>
      <c r="F2259" s="1">
        <v>5.0</v>
      </c>
      <c r="G2259" s="1">
        <v>29.0</v>
      </c>
      <c r="H2259" s="1">
        <v>9.0</v>
      </c>
      <c r="I2259" s="1" t="s">
        <v>22</v>
      </c>
      <c r="J2259" s="1">
        <v>0.391</v>
      </c>
      <c r="K2259" s="1">
        <v>0.924</v>
      </c>
      <c r="L2259" s="6">
        <f>if(J2259&gt;QUARTILE!$B$3, "TOP", if(J2259&lt;QUARTILE!$B$4, "BOTTOM", 0))</f>
        <v>0</v>
      </c>
      <c r="M2259" s="6">
        <f t="shared" si="1"/>
        <v>2</v>
      </c>
      <c r="N2259" s="6" t="str">
        <f t="shared" si="2"/>
        <v>Millenial</v>
      </c>
      <c r="O2259" s="6" t="str">
        <f t="shared" si="3"/>
        <v>Low Income</v>
      </c>
    </row>
    <row r="2260" hidden="1">
      <c r="A2260" s="1">
        <v>102258.0</v>
      </c>
      <c r="B2260" s="1">
        <v>41.0</v>
      </c>
      <c r="C2260" s="1">
        <v>16000.0</v>
      </c>
      <c r="D2260" s="1" t="s">
        <v>25</v>
      </c>
      <c r="E2260" s="1">
        <v>2366.6</v>
      </c>
      <c r="F2260" s="1">
        <v>5.0</v>
      </c>
      <c r="G2260" s="1">
        <v>32.0</v>
      </c>
      <c r="H2260" s="1">
        <v>7.0</v>
      </c>
      <c r="I2260" s="1" t="s">
        <v>22</v>
      </c>
      <c r="J2260" s="1">
        <v>0.715</v>
      </c>
      <c r="K2260" s="1">
        <v>0.006</v>
      </c>
      <c r="L2260" s="6">
        <f>if(J2260&gt;QUARTILE!$B$3, "TOP", if(J2260&lt;QUARTILE!$B$4, "BOTTOM", 0))</f>
        <v>0</v>
      </c>
      <c r="M2260" s="6">
        <f t="shared" si="1"/>
        <v>2</v>
      </c>
      <c r="N2260" s="6" t="str">
        <f t="shared" si="2"/>
        <v>Gen X</v>
      </c>
      <c r="O2260" s="6" t="str">
        <f t="shared" si="3"/>
        <v>Low Income</v>
      </c>
    </row>
    <row r="2261" hidden="1">
      <c r="A2261" s="1">
        <v>102259.0</v>
      </c>
      <c r="B2261" s="1">
        <v>36.0</v>
      </c>
      <c r="C2261" s="1">
        <v>18000.0</v>
      </c>
      <c r="D2261" s="1" t="s">
        <v>25</v>
      </c>
      <c r="E2261" s="1">
        <v>23155.48</v>
      </c>
      <c r="F2261" s="1">
        <v>2.0</v>
      </c>
      <c r="G2261" s="1">
        <v>24.0</v>
      </c>
      <c r="H2261" s="1">
        <v>8.0</v>
      </c>
      <c r="I2261" s="1" t="s">
        <v>22</v>
      </c>
      <c r="J2261" s="1">
        <v>0.938</v>
      </c>
      <c r="K2261" s="1">
        <v>0.124</v>
      </c>
      <c r="L2261" s="6" t="str">
        <f>if(J2261&gt;QUARTILE!$B$3, "TOP", if(J2261&lt;QUARTILE!$B$4, "BOTTOM", 0))</f>
        <v>TOP</v>
      </c>
      <c r="M2261" s="6">
        <f t="shared" si="1"/>
        <v>2</v>
      </c>
      <c r="N2261" s="6" t="str">
        <f t="shared" si="2"/>
        <v>Gen X</v>
      </c>
      <c r="O2261" s="6" t="str">
        <f t="shared" si="3"/>
        <v>Low Income</v>
      </c>
    </row>
    <row r="2262" hidden="1">
      <c r="A2262" s="1">
        <v>102260.0</v>
      </c>
      <c r="B2262" s="1">
        <v>33.0</v>
      </c>
      <c r="C2262" s="1">
        <v>18000.0</v>
      </c>
      <c r="D2262" s="1" t="s">
        <v>23</v>
      </c>
      <c r="E2262" s="1">
        <v>7310.26</v>
      </c>
      <c r="F2262" s="1">
        <v>5.0</v>
      </c>
      <c r="G2262" s="1">
        <v>20.0</v>
      </c>
      <c r="H2262" s="1">
        <v>15.0</v>
      </c>
      <c r="I2262" s="1" t="s">
        <v>18</v>
      </c>
      <c r="J2262" s="1">
        <v>0.718</v>
      </c>
      <c r="K2262" s="1">
        <v>0.762</v>
      </c>
      <c r="L2262" s="6">
        <f>if(J2262&gt;QUARTILE!$B$3, "TOP", if(J2262&lt;QUARTILE!$B$4, "BOTTOM", 0))</f>
        <v>0</v>
      </c>
      <c r="M2262" s="6">
        <f t="shared" si="1"/>
        <v>1</v>
      </c>
      <c r="N2262" s="6" t="str">
        <f t="shared" si="2"/>
        <v>Gen X</v>
      </c>
      <c r="O2262" s="6" t="str">
        <f t="shared" si="3"/>
        <v>Low Income</v>
      </c>
    </row>
    <row r="2263" hidden="1">
      <c r="A2263" s="1">
        <v>102261.0</v>
      </c>
      <c r="B2263" s="1">
        <v>57.0</v>
      </c>
      <c r="C2263" s="1">
        <v>19000.0</v>
      </c>
      <c r="D2263" s="1" t="s">
        <v>27</v>
      </c>
      <c r="E2263" s="1">
        <v>3217.17</v>
      </c>
      <c r="F2263" s="1">
        <v>3.0</v>
      </c>
      <c r="G2263" s="1">
        <v>22.0</v>
      </c>
      <c r="H2263" s="1">
        <v>2.0</v>
      </c>
      <c r="I2263" s="1" t="s">
        <v>22</v>
      </c>
      <c r="J2263" s="1">
        <v>0.59</v>
      </c>
      <c r="K2263" s="1">
        <v>0.453</v>
      </c>
      <c r="L2263" s="6">
        <f>if(J2263&gt;QUARTILE!$B$3, "TOP", if(J2263&lt;QUARTILE!$B$4, "BOTTOM", 0))</f>
        <v>0</v>
      </c>
      <c r="M2263" s="6">
        <f t="shared" si="1"/>
        <v>2</v>
      </c>
      <c r="N2263" s="6" t="str">
        <f t="shared" si="2"/>
        <v>Gen X</v>
      </c>
      <c r="O2263" s="6" t="str">
        <f t="shared" si="3"/>
        <v>Low Income</v>
      </c>
    </row>
    <row r="2264" hidden="1">
      <c r="A2264" s="1">
        <v>102262.0</v>
      </c>
      <c r="B2264" s="1">
        <v>45.0</v>
      </c>
      <c r="C2264" s="1">
        <v>19000.0</v>
      </c>
      <c r="D2264" s="1" t="s">
        <v>25</v>
      </c>
      <c r="E2264" s="1">
        <v>10992.14</v>
      </c>
      <c r="F2264" s="1">
        <v>5.0</v>
      </c>
      <c r="G2264" s="1">
        <v>16.0</v>
      </c>
      <c r="H2264" s="1">
        <v>11.0</v>
      </c>
      <c r="I2264" s="1" t="s">
        <v>18</v>
      </c>
      <c r="J2264" s="1">
        <v>0.199</v>
      </c>
      <c r="K2264" s="1">
        <v>0.888</v>
      </c>
      <c r="L2264" s="6" t="str">
        <f>if(J2264&gt;QUARTILE!$B$3, "TOP", if(J2264&lt;QUARTILE!$B$4, "BOTTOM", 0))</f>
        <v>BOTTOM</v>
      </c>
      <c r="M2264" s="6">
        <f t="shared" si="1"/>
        <v>1</v>
      </c>
      <c r="N2264" s="6" t="str">
        <f t="shared" si="2"/>
        <v>Gen X</v>
      </c>
      <c r="O2264" s="6" t="str">
        <f t="shared" si="3"/>
        <v>Low Income</v>
      </c>
    </row>
    <row r="2265" hidden="1">
      <c r="A2265" s="1">
        <v>102263.0</v>
      </c>
      <c r="B2265" s="1">
        <v>50.0</v>
      </c>
      <c r="C2265" s="1">
        <v>25000.0</v>
      </c>
      <c r="D2265" s="1" t="s">
        <v>17</v>
      </c>
      <c r="E2265" s="1">
        <v>66608.6</v>
      </c>
      <c r="F2265" s="1">
        <v>4.0</v>
      </c>
      <c r="G2265" s="1">
        <v>22.0</v>
      </c>
      <c r="H2265" s="1">
        <v>3.0</v>
      </c>
      <c r="I2265" s="1" t="s">
        <v>18</v>
      </c>
      <c r="J2265" s="1">
        <v>0.449</v>
      </c>
      <c r="K2265" s="1">
        <v>0.0</v>
      </c>
      <c r="L2265" s="6">
        <f>if(J2265&gt;QUARTILE!$B$3, "TOP", if(J2265&lt;QUARTILE!$B$4, "BOTTOM", 0))</f>
        <v>0</v>
      </c>
      <c r="M2265" s="6">
        <f t="shared" si="1"/>
        <v>1</v>
      </c>
      <c r="N2265" s="6" t="str">
        <f t="shared" si="2"/>
        <v>Gen X</v>
      </c>
      <c r="O2265" s="6" t="str">
        <f t="shared" si="3"/>
        <v>Low Income</v>
      </c>
    </row>
    <row r="2266" hidden="1">
      <c r="A2266" s="1">
        <v>102264.0</v>
      </c>
      <c r="B2266" s="1">
        <v>76.0</v>
      </c>
      <c r="C2266" s="1">
        <v>23000.0</v>
      </c>
      <c r="D2266" s="1" t="s">
        <v>23</v>
      </c>
      <c r="E2266" s="1">
        <v>10601.21</v>
      </c>
      <c r="F2266" s="1">
        <v>2.0</v>
      </c>
      <c r="G2266" s="1">
        <v>22.0</v>
      </c>
      <c r="H2266" s="1">
        <v>4.0</v>
      </c>
      <c r="I2266" s="1" t="s">
        <v>22</v>
      </c>
      <c r="J2266" s="1">
        <v>0.598</v>
      </c>
      <c r="K2266" s="1">
        <v>0.157</v>
      </c>
      <c r="L2266" s="6">
        <f>if(J2266&gt;QUARTILE!$B$3, "TOP", if(J2266&lt;QUARTILE!$B$4, "BOTTOM", 0))</f>
        <v>0</v>
      </c>
      <c r="M2266" s="6">
        <f t="shared" si="1"/>
        <v>2</v>
      </c>
      <c r="N2266" s="6" t="str">
        <f t="shared" si="2"/>
        <v>Baby Boomer</v>
      </c>
      <c r="O2266" s="6" t="str">
        <f t="shared" si="3"/>
        <v>Low Income</v>
      </c>
    </row>
    <row r="2267" hidden="1">
      <c r="A2267" s="1">
        <v>102265.0</v>
      </c>
      <c r="B2267" s="1">
        <v>76.0</v>
      </c>
      <c r="C2267" s="1">
        <v>24000.0</v>
      </c>
      <c r="D2267" s="1" t="s">
        <v>23</v>
      </c>
      <c r="E2267" s="1">
        <v>8533.79</v>
      </c>
      <c r="F2267" s="1">
        <v>5.0</v>
      </c>
      <c r="G2267" s="1">
        <v>15.0</v>
      </c>
      <c r="H2267" s="1">
        <v>7.0</v>
      </c>
      <c r="I2267" s="1" t="s">
        <v>22</v>
      </c>
      <c r="J2267" s="1">
        <v>0.984</v>
      </c>
      <c r="K2267" s="1">
        <v>0.0</v>
      </c>
      <c r="L2267" s="6" t="str">
        <f>if(J2267&gt;QUARTILE!$B$3, "TOP", if(J2267&lt;QUARTILE!$B$4, "BOTTOM", 0))</f>
        <v>TOP</v>
      </c>
      <c r="M2267" s="6">
        <f t="shared" si="1"/>
        <v>2</v>
      </c>
      <c r="N2267" s="6" t="str">
        <f t="shared" si="2"/>
        <v>Baby Boomer</v>
      </c>
      <c r="O2267" s="6" t="str">
        <f t="shared" si="3"/>
        <v>Low Income</v>
      </c>
    </row>
    <row r="2268" hidden="1">
      <c r="A2268" s="1">
        <v>102266.0</v>
      </c>
      <c r="B2268" s="1">
        <v>65.0</v>
      </c>
      <c r="C2268" s="1">
        <v>55000.0</v>
      </c>
      <c r="D2268" s="1" t="s">
        <v>23</v>
      </c>
      <c r="E2268" s="1">
        <v>11758.06</v>
      </c>
      <c r="F2268" s="1">
        <v>4.0</v>
      </c>
      <c r="G2268" s="1">
        <v>21.0</v>
      </c>
      <c r="H2268" s="1">
        <v>2.0</v>
      </c>
      <c r="I2268" s="1" t="s">
        <v>22</v>
      </c>
      <c r="J2268" s="1">
        <v>0.455</v>
      </c>
      <c r="K2268" s="1">
        <v>0.167</v>
      </c>
      <c r="L2268" s="6">
        <f>if(J2268&gt;QUARTILE!$B$3, "TOP", if(J2268&lt;QUARTILE!$B$4, "BOTTOM", 0))</f>
        <v>0</v>
      </c>
      <c r="M2268" s="6">
        <f t="shared" si="1"/>
        <v>2</v>
      </c>
      <c r="N2268" s="6" t="str">
        <f t="shared" si="2"/>
        <v>Baby Boomer</v>
      </c>
      <c r="O2268" s="6" t="str">
        <f t="shared" si="3"/>
        <v>Medium Income</v>
      </c>
    </row>
    <row r="2269" hidden="1">
      <c r="A2269" s="1">
        <v>102267.0</v>
      </c>
      <c r="B2269" s="1">
        <v>58.0</v>
      </c>
      <c r="C2269" s="1">
        <v>23000.0</v>
      </c>
      <c r="D2269" s="1" t="s">
        <v>23</v>
      </c>
      <c r="E2269" s="1">
        <v>243.79</v>
      </c>
      <c r="F2269" s="1">
        <v>3.0</v>
      </c>
      <c r="G2269" s="1">
        <v>22.0</v>
      </c>
      <c r="H2269" s="1">
        <v>3.0</v>
      </c>
      <c r="I2269" s="1" t="s">
        <v>22</v>
      </c>
      <c r="J2269" s="1">
        <v>0.388</v>
      </c>
      <c r="K2269" s="1">
        <v>0.657</v>
      </c>
      <c r="L2269" s="6">
        <f>if(J2269&gt;QUARTILE!$B$3, "TOP", if(J2269&lt;QUARTILE!$B$4, "BOTTOM", 0))</f>
        <v>0</v>
      </c>
      <c r="M2269" s="6">
        <f t="shared" si="1"/>
        <v>2</v>
      </c>
      <c r="N2269" s="6" t="str">
        <f t="shared" si="2"/>
        <v>Gen X</v>
      </c>
      <c r="O2269" s="6" t="str">
        <f t="shared" si="3"/>
        <v>Low Income</v>
      </c>
    </row>
    <row r="2270" hidden="1">
      <c r="A2270" s="1">
        <v>102268.0</v>
      </c>
      <c r="B2270" s="1">
        <v>30.0</v>
      </c>
      <c r="C2270" s="1">
        <v>83000.0</v>
      </c>
      <c r="D2270" s="1" t="s">
        <v>27</v>
      </c>
      <c r="E2270" s="1">
        <v>2856.67</v>
      </c>
      <c r="F2270" s="1">
        <v>2.0</v>
      </c>
      <c r="G2270" s="1">
        <v>18.0</v>
      </c>
      <c r="H2270" s="1">
        <v>13.0</v>
      </c>
      <c r="I2270" s="1" t="s">
        <v>22</v>
      </c>
      <c r="J2270" s="1">
        <v>0.69</v>
      </c>
      <c r="K2270" s="1">
        <v>0.723</v>
      </c>
      <c r="L2270" s="6">
        <f>if(J2270&gt;QUARTILE!$B$3, "TOP", if(J2270&lt;QUARTILE!$B$4, "BOTTOM", 0))</f>
        <v>0</v>
      </c>
      <c r="M2270" s="6">
        <f t="shared" si="1"/>
        <v>2</v>
      </c>
      <c r="N2270" s="6" t="str">
        <f t="shared" si="2"/>
        <v>Millenial</v>
      </c>
      <c r="O2270" s="6" t="str">
        <f t="shared" si="3"/>
        <v>Medium Income</v>
      </c>
    </row>
    <row r="2271" hidden="1">
      <c r="A2271" s="1">
        <v>102269.0</v>
      </c>
      <c r="B2271" s="1">
        <v>60.0</v>
      </c>
      <c r="C2271" s="1">
        <v>27000.0</v>
      </c>
      <c r="D2271" s="1" t="s">
        <v>23</v>
      </c>
      <c r="E2271" s="1">
        <v>37899.06</v>
      </c>
      <c r="F2271" s="1">
        <v>5.0</v>
      </c>
      <c r="G2271" s="1">
        <v>18.0</v>
      </c>
      <c r="H2271" s="1">
        <v>4.0</v>
      </c>
      <c r="I2271" s="1" t="s">
        <v>18</v>
      </c>
      <c r="J2271" s="1">
        <v>1.0</v>
      </c>
      <c r="K2271" s="1">
        <v>0.28</v>
      </c>
      <c r="L2271" s="6" t="str">
        <f>if(J2271&gt;QUARTILE!$B$3, "TOP", if(J2271&lt;QUARTILE!$B$4, "BOTTOM", 0))</f>
        <v>TOP</v>
      </c>
      <c r="M2271" s="6">
        <f t="shared" si="1"/>
        <v>1</v>
      </c>
      <c r="N2271" s="6" t="str">
        <f t="shared" si="2"/>
        <v>Gen X</v>
      </c>
      <c r="O2271" s="6" t="str">
        <f t="shared" si="3"/>
        <v>Low Income</v>
      </c>
    </row>
    <row r="2272" hidden="1">
      <c r="A2272" s="1">
        <v>102270.0</v>
      </c>
      <c r="B2272" s="1">
        <v>62.0</v>
      </c>
      <c r="C2272" s="1">
        <v>17000.0</v>
      </c>
      <c r="D2272" s="1" t="s">
        <v>23</v>
      </c>
      <c r="E2272" s="1">
        <v>76365.56</v>
      </c>
      <c r="F2272" s="1">
        <v>3.0</v>
      </c>
      <c r="G2272" s="1">
        <v>23.0</v>
      </c>
      <c r="H2272" s="1">
        <v>2.0</v>
      </c>
      <c r="I2272" s="1" t="s">
        <v>18</v>
      </c>
      <c r="J2272" s="1">
        <v>0.693</v>
      </c>
      <c r="K2272" s="1">
        <v>0.157</v>
      </c>
      <c r="L2272" s="6">
        <f>if(J2272&gt;QUARTILE!$B$3, "TOP", if(J2272&lt;QUARTILE!$B$4, "BOTTOM", 0))</f>
        <v>0</v>
      </c>
      <c r="M2272" s="6">
        <f t="shared" si="1"/>
        <v>1</v>
      </c>
      <c r="N2272" s="6" t="str">
        <f t="shared" si="2"/>
        <v>Baby Boomer</v>
      </c>
      <c r="O2272" s="6" t="str">
        <f t="shared" si="3"/>
        <v>Low Income</v>
      </c>
    </row>
    <row r="2273" hidden="1">
      <c r="A2273" s="1">
        <v>102271.0</v>
      </c>
      <c r="B2273" s="1">
        <v>42.0</v>
      </c>
      <c r="C2273" s="1">
        <v>50000.0</v>
      </c>
      <c r="D2273" s="1" t="s">
        <v>23</v>
      </c>
      <c r="E2273" s="1">
        <v>3438.12</v>
      </c>
      <c r="F2273" s="1">
        <v>4.0</v>
      </c>
      <c r="G2273" s="1">
        <v>32.0</v>
      </c>
      <c r="H2273" s="1">
        <v>7.0</v>
      </c>
      <c r="I2273" s="1" t="s">
        <v>22</v>
      </c>
      <c r="J2273" s="1">
        <v>0.224</v>
      </c>
      <c r="K2273" s="1">
        <v>0.666</v>
      </c>
      <c r="L2273" s="6" t="str">
        <f>if(J2273&gt;QUARTILE!$B$3, "TOP", if(J2273&lt;QUARTILE!$B$4, "BOTTOM", 0))</f>
        <v>BOTTOM</v>
      </c>
      <c r="M2273" s="6">
        <f t="shared" si="1"/>
        <v>2</v>
      </c>
      <c r="N2273" s="6" t="str">
        <f t="shared" si="2"/>
        <v>Gen X</v>
      </c>
      <c r="O2273" s="6" t="str">
        <f t="shared" si="3"/>
        <v>Medium Income</v>
      </c>
    </row>
    <row r="2274" hidden="1">
      <c r="A2274" s="1">
        <v>102272.0</v>
      </c>
      <c r="B2274" s="1">
        <v>70.0</v>
      </c>
      <c r="C2274" s="1">
        <v>21000.0</v>
      </c>
      <c r="D2274" s="1" t="s">
        <v>17</v>
      </c>
      <c r="E2274" s="1">
        <v>15336.64</v>
      </c>
      <c r="F2274" s="1">
        <v>2.0</v>
      </c>
      <c r="G2274" s="1">
        <v>20.0</v>
      </c>
      <c r="H2274" s="1">
        <v>7.0</v>
      </c>
      <c r="I2274" s="1" t="s">
        <v>22</v>
      </c>
      <c r="J2274" s="1">
        <v>0.075</v>
      </c>
      <c r="K2274" s="1">
        <v>0.173</v>
      </c>
      <c r="L2274" s="6" t="str">
        <f>if(J2274&gt;QUARTILE!$B$3, "TOP", if(J2274&lt;QUARTILE!$B$4, "BOTTOM", 0))</f>
        <v>BOTTOM</v>
      </c>
      <c r="M2274" s="6">
        <f t="shared" si="1"/>
        <v>2</v>
      </c>
      <c r="N2274" s="6" t="str">
        <f t="shared" si="2"/>
        <v>Baby Boomer</v>
      </c>
      <c r="O2274" s="6" t="str">
        <f t="shared" si="3"/>
        <v>Low Income</v>
      </c>
    </row>
    <row r="2275" hidden="1">
      <c r="A2275" s="1">
        <v>102273.0</v>
      </c>
      <c r="B2275" s="1">
        <v>59.0</v>
      </c>
      <c r="C2275" s="1">
        <v>5000.0</v>
      </c>
      <c r="D2275" s="1" t="s">
        <v>17</v>
      </c>
      <c r="E2275" s="1">
        <v>67825.0</v>
      </c>
      <c r="F2275" s="1">
        <v>5.0</v>
      </c>
      <c r="G2275" s="1">
        <v>19.0</v>
      </c>
      <c r="H2275" s="1">
        <v>7.0</v>
      </c>
      <c r="I2275" s="1" t="s">
        <v>18</v>
      </c>
      <c r="J2275" s="1">
        <v>0.989</v>
      </c>
      <c r="K2275" s="1">
        <v>0.617</v>
      </c>
      <c r="L2275" s="6" t="str">
        <f>if(J2275&gt;QUARTILE!$B$3, "TOP", if(J2275&lt;QUARTILE!$B$4, "BOTTOM", 0))</f>
        <v>TOP</v>
      </c>
      <c r="M2275" s="6">
        <f t="shared" si="1"/>
        <v>1</v>
      </c>
      <c r="N2275" s="6" t="str">
        <f t="shared" si="2"/>
        <v>Gen X</v>
      </c>
      <c r="O2275" s="6" t="str">
        <f t="shared" si="3"/>
        <v>Low Income</v>
      </c>
    </row>
    <row r="2276" hidden="1">
      <c r="A2276" s="1">
        <v>102274.0</v>
      </c>
      <c r="B2276" s="1">
        <v>53.0</v>
      </c>
      <c r="C2276" s="1">
        <v>22000.0</v>
      </c>
      <c r="D2276" s="1" t="s">
        <v>23</v>
      </c>
      <c r="E2276" s="1">
        <v>3405.84</v>
      </c>
      <c r="F2276" s="1">
        <v>3.0</v>
      </c>
      <c r="G2276" s="1">
        <v>15.0</v>
      </c>
      <c r="H2276" s="1">
        <v>2.0</v>
      </c>
      <c r="I2276" s="1" t="s">
        <v>22</v>
      </c>
      <c r="J2276" s="1">
        <v>0.72</v>
      </c>
      <c r="K2276" s="1">
        <v>0.787</v>
      </c>
      <c r="L2276" s="6">
        <f>if(J2276&gt;QUARTILE!$B$3, "TOP", if(J2276&lt;QUARTILE!$B$4, "BOTTOM", 0))</f>
        <v>0</v>
      </c>
      <c r="M2276" s="6">
        <f t="shared" si="1"/>
        <v>2</v>
      </c>
      <c r="N2276" s="6" t="str">
        <f t="shared" si="2"/>
        <v>Gen X</v>
      </c>
      <c r="O2276" s="6" t="str">
        <f t="shared" si="3"/>
        <v>Low Income</v>
      </c>
    </row>
    <row r="2277" hidden="1">
      <c r="A2277" s="1">
        <v>102275.0</v>
      </c>
      <c r="B2277" s="1">
        <v>80.0</v>
      </c>
      <c r="C2277" s="1">
        <v>19000.0</v>
      </c>
      <c r="D2277" s="1" t="s">
        <v>27</v>
      </c>
      <c r="E2277" s="1">
        <v>4123.51</v>
      </c>
      <c r="F2277" s="1">
        <v>2.0</v>
      </c>
      <c r="G2277" s="1">
        <v>25.0</v>
      </c>
      <c r="H2277" s="1">
        <v>6.0</v>
      </c>
      <c r="I2277" s="1" t="s">
        <v>22</v>
      </c>
      <c r="J2277" s="1">
        <v>0.221</v>
      </c>
      <c r="K2277" s="1">
        <v>0.441</v>
      </c>
      <c r="L2277" s="6" t="str">
        <f>if(J2277&gt;QUARTILE!$B$3, "TOP", if(J2277&lt;QUARTILE!$B$4, "BOTTOM", 0))</f>
        <v>BOTTOM</v>
      </c>
      <c r="M2277" s="6">
        <f t="shared" si="1"/>
        <v>2</v>
      </c>
      <c r="N2277" s="6" t="str">
        <f t="shared" si="2"/>
        <v>Silent</v>
      </c>
      <c r="O2277" s="6" t="str">
        <f t="shared" si="3"/>
        <v>Low Income</v>
      </c>
    </row>
    <row r="2278">
      <c r="A2278" s="1">
        <v>102276.0</v>
      </c>
      <c r="B2278" s="1">
        <v>44.0</v>
      </c>
      <c r="C2278" s="1">
        <v>58000.0</v>
      </c>
      <c r="D2278" s="1" t="s">
        <v>25</v>
      </c>
      <c r="E2278" s="1">
        <v>52295.67</v>
      </c>
      <c r="F2278" s="1">
        <v>4.0</v>
      </c>
      <c r="G2278" s="1">
        <v>23.0</v>
      </c>
      <c r="H2278" s="1">
        <v>14.0</v>
      </c>
      <c r="I2278" s="1" t="s">
        <v>18</v>
      </c>
      <c r="J2278" s="1">
        <v>0.975</v>
      </c>
      <c r="K2278" s="1">
        <v>0.044</v>
      </c>
      <c r="L2278" s="6" t="str">
        <f>if(J2278&gt;QUARTILE!$B$3, "TOP", if(J2278&lt;QUARTILE!$B$4, "BOTTOM", 0))</f>
        <v>TOP</v>
      </c>
      <c r="M2278" s="6">
        <f t="shared" si="1"/>
        <v>1</v>
      </c>
      <c r="N2278" s="6" t="str">
        <f t="shared" si="2"/>
        <v>Gen X</v>
      </c>
      <c r="O2278" s="6" t="str">
        <f t="shared" si="3"/>
        <v>Medium Income</v>
      </c>
    </row>
    <row r="2279" hidden="1">
      <c r="A2279" s="1">
        <v>102277.0</v>
      </c>
      <c r="B2279" s="1">
        <v>55.0</v>
      </c>
      <c r="C2279" s="1">
        <v>13000.0</v>
      </c>
      <c r="D2279" s="1" t="s">
        <v>23</v>
      </c>
      <c r="E2279" s="1">
        <v>24462.27</v>
      </c>
      <c r="F2279" s="1">
        <v>5.0</v>
      </c>
      <c r="G2279" s="1">
        <v>11.0</v>
      </c>
      <c r="H2279" s="1">
        <v>2.0</v>
      </c>
      <c r="I2279" s="1" t="s">
        <v>22</v>
      </c>
      <c r="J2279" s="1">
        <v>0.77</v>
      </c>
      <c r="K2279" s="1">
        <v>0.58</v>
      </c>
      <c r="L2279" s="6">
        <f>if(J2279&gt;QUARTILE!$B$3, "TOP", if(J2279&lt;QUARTILE!$B$4, "BOTTOM", 0))</f>
        <v>0</v>
      </c>
      <c r="M2279" s="6">
        <f t="shared" si="1"/>
        <v>2</v>
      </c>
      <c r="N2279" s="6" t="str">
        <f t="shared" si="2"/>
        <v>Gen X</v>
      </c>
      <c r="O2279" s="6" t="str">
        <f t="shared" si="3"/>
        <v>Low Income</v>
      </c>
    </row>
    <row r="2280" hidden="1">
      <c r="A2280" s="1">
        <v>102278.0</v>
      </c>
      <c r="B2280" s="1">
        <v>77.0</v>
      </c>
      <c r="C2280" s="1">
        <v>18000.0</v>
      </c>
      <c r="D2280" s="1" t="s">
        <v>27</v>
      </c>
      <c r="E2280" s="1">
        <v>3296.71</v>
      </c>
      <c r="F2280" s="1">
        <v>2.0</v>
      </c>
      <c r="G2280" s="1">
        <v>18.0</v>
      </c>
      <c r="H2280" s="1">
        <v>7.0</v>
      </c>
      <c r="I2280" s="1" t="s">
        <v>22</v>
      </c>
      <c r="J2280" s="1">
        <v>0.772</v>
      </c>
      <c r="K2280" s="1">
        <v>0.853</v>
      </c>
      <c r="L2280" s="6">
        <f>if(J2280&gt;QUARTILE!$B$3, "TOP", if(J2280&lt;QUARTILE!$B$4, "BOTTOM", 0))</f>
        <v>0</v>
      </c>
      <c r="M2280" s="6">
        <f t="shared" si="1"/>
        <v>2</v>
      </c>
      <c r="N2280" s="6" t="str">
        <f t="shared" si="2"/>
        <v>Baby Boomer</v>
      </c>
      <c r="O2280" s="6" t="str">
        <f t="shared" si="3"/>
        <v>Low Income</v>
      </c>
    </row>
    <row r="2281" hidden="1">
      <c r="A2281" s="1">
        <v>102279.0</v>
      </c>
      <c r="B2281" s="1">
        <v>24.0</v>
      </c>
      <c r="C2281" s="1">
        <v>47000.0</v>
      </c>
      <c r="D2281" s="1" t="s">
        <v>23</v>
      </c>
      <c r="E2281" s="1">
        <v>10000.77</v>
      </c>
      <c r="F2281" s="1">
        <v>4.0</v>
      </c>
      <c r="G2281" s="1">
        <v>18.0</v>
      </c>
      <c r="H2281" s="1">
        <v>9.0</v>
      </c>
      <c r="I2281" s="1" t="s">
        <v>22</v>
      </c>
      <c r="J2281" s="1">
        <v>0.942</v>
      </c>
      <c r="K2281" s="1">
        <v>0.48</v>
      </c>
      <c r="L2281" s="6" t="str">
        <f>if(J2281&gt;QUARTILE!$B$3, "TOP", if(J2281&lt;QUARTILE!$B$4, "BOTTOM", 0))</f>
        <v>TOP</v>
      </c>
      <c r="M2281" s="6">
        <f t="shared" si="1"/>
        <v>2</v>
      </c>
      <c r="N2281" s="6" t="str">
        <f t="shared" si="2"/>
        <v>Millenial</v>
      </c>
      <c r="O2281" s="6" t="str">
        <f t="shared" si="3"/>
        <v>Medium Income</v>
      </c>
    </row>
    <row r="2282" hidden="1">
      <c r="A2282" s="1">
        <v>102280.0</v>
      </c>
      <c r="B2282" s="1">
        <v>22.0</v>
      </c>
      <c r="C2282" s="1">
        <v>28000.0</v>
      </c>
      <c r="D2282" s="1" t="s">
        <v>27</v>
      </c>
      <c r="E2282" s="1">
        <v>1158.3</v>
      </c>
      <c r="F2282" s="1">
        <v>4.0</v>
      </c>
      <c r="G2282" s="1">
        <v>22.0</v>
      </c>
      <c r="H2282" s="1">
        <v>16.0</v>
      </c>
      <c r="I2282" s="1" t="s">
        <v>18</v>
      </c>
      <c r="J2282" s="1">
        <v>0.152</v>
      </c>
      <c r="K2282" s="1">
        <v>0.411</v>
      </c>
      <c r="L2282" s="6" t="str">
        <f>if(J2282&gt;QUARTILE!$B$3, "TOP", if(J2282&lt;QUARTILE!$B$4, "BOTTOM", 0))</f>
        <v>BOTTOM</v>
      </c>
      <c r="M2282" s="6">
        <f t="shared" si="1"/>
        <v>1</v>
      </c>
      <c r="N2282" s="6" t="str">
        <f t="shared" si="2"/>
        <v>Millenial</v>
      </c>
      <c r="O2282" s="6" t="str">
        <f t="shared" si="3"/>
        <v>Low Income</v>
      </c>
    </row>
    <row r="2283" hidden="1">
      <c r="A2283" s="1">
        <v>102281.0</v>
      </c>
      <c r="B2283" s="1">
        <v>60.0</v>
      </c>
      <c r="C2283" s="1">
        <v>20000.0</v>
      </c>
      <c r="D2283" s="1" t="s">
        <v>23</v>
      </c>
      <c r="E2283" s="1">
        <v>11336.34</v>
      </c>
      <c r="F2283" s="1">
        <v>3.0</v>
      </c>
      <c r="G2283" s="1">
        <v>13.0</v>
      </c>
      <c r="H2283" s="1">
        <v>6.0</v>
      </c>
      <c r="I2283" s="1" t="s">
        <v>22</v>
      </c>
      <c r="J2283" s="1">
        <v>1.0</v>
      </c>
      <c r="K2283" s="1">
        <v>0.979</v>
      </c>
      <c r="L2283" s="6" t="str">
        <f>if(J2283&gt;QUARTILE!$B$3, "TOP", if(J2283&lt;QUARTILE!$B$4, "BOTTOM", 0))</f>
        <v>TOP</v>
      </c>
      <c r="M2283" s="6">
        <f t="shared" si="1"/>
        <v>2</v>
      </c>
      <c r="N2283" s="6" t="str">
        <f t="shared" si="2"/>
        <v>Gen X</v>
      </c>
      <c r="O2283" s="6" t="str">
        <f t="shared" si="3"/>
        <v>Low Income</v>
      </c>
    </row>
    <row r="2284" hidden="1">
      <c r="A2284" s="1">
        <v>102282.0</v>
      </c>
      <c r="B2284" s="1">
        <v>62.0</v>
      </c>
      <c r="C2284" s="1">
        <v>14000.0</v>
      </c>
      <c r="D2284" s="1" t="s">
        <v>24</v>
      </c>
      <c r="E2284" s="1">
        <v>30092.69</v>
      </c>
      <c r="F2284" s="1">
        <v>4.0</v>
      </c>
      <c r="G2284" s="1">
        <v>11.0</v>
      </c>
      <c r="H2284" s="1">
        <v>2.0</v>
      </c>
      <c r="I2284" s="1" t="s">
        <v>18</v>
      </c>
      <c r="J2284" s="1">
        <v>1.0</v>
      </c>
      <c r="K2284" s="1">
        <v>0.387</v>
      </c>
      <c r="L2284" s="6" t="str">
        <f>if(J2284&gt;QUARTILE!$B$3, "TOP", if(J2284&lt;QUARTILE!$B$4, "BOTTOM", 0))</f>
        <v>TOP</v>
      </c>
      <c r="M2284" s="6">
        <f t="shared" si="1"/>
        <v>1</v>
      </c>
      <c r="N2284" s="6" t="str">
        <f t="shared" si="2"/>
        <v>Baby Boomer</v>
      </c>
      <c r="O2284" s="6" t="str">
        <f t="shared" si="3"/>
        <v>Low Income</v>
      </c>
    </row>
    <row r="2285" hidden="1">
      <c r="A2285" s="1">
        <v>102283.0</v>
      </c>
      <c r="B2285" s="1">
        <v>75.0</v>
      </c>
      <c r="C2285" s="1">
        <v>27000.0</v>
      </c>
      <c r="D2285" s="1" t="s">
        <v>23</v>
      </c>
      <c r="E2285" s="1">
        <v>16147.47</v>
      </c>
      <c r="F2285" s="1">
        <v>4.0</v>
      </c>
      <c r="G2285" s="1">
        <v>18.0</v>
      </c>
      <c r="H2285" s="1">
        <v>4.0</v>
      </c>
      <c r="I2285" s="1" t="s">
        <v>22</v>
      </c>
      <c r="J2285" s="1">
        <v>0.064</v>
      </c>
      <c r="K2285" s="1">
        <v>0.0</v>
      </c>
      <c r="L2285" s="6" t="str">
        <f>if(J2285&gt;QUARTILE!$B$3, "TOP", if(J2285&lt;QUARTILE!$B$4, "BOTTOM", 0))</f>
        <v>BOTTOM</v>
      </c>
      <c r="M2285" s="6">
        <f t="shared" si="1"/>
        <v>2</v>
      </c>
      <c r="N2285" s="6" t="str">
        <f t="shared" si="2"/>
        <v>Baby Boomer</v>
      </c>
      <c r="O2285" s="6" t="str">
        <f t="shared" si="3"/>
        <v>Low Income</v>
      </c>
    </row>
    <row r="2286" hidden="1">
      <c r="A2286" s="1">
        <v>102284.0</v>
      </c>
      <c r="B2286" s="1">
        <v>74.0</v>
      </c>
      <c r="C2286" s="1">
        <v>22000.0</v>
      </c>
      <c r="D2286" s="1" t="s">
        <v>25</v>
      </c>
      <c r="E2286" s="1">
        <v>20850.81</v>
      </c>
      <c r="F2286" s="1">
        <v>1.0</v>
      </c>
      <c r="G2286" s="1">
        <v>20.0</v>
      </c>
      <c r="H2286" s="1">
        <v>3.0</v>
      </c>
      <c r="I2286" s="1" t="s">
        <v>22</v>
      </c>
      <c r="J2286" s="1">
        <v>0.141</v>
      </c>
      <c r="K2286" s="1">
        <v>0.502</v>
      </c>
      <c r="L2286" s="6" t="str">
        <f>if(J2286&gt;QUARTILE!$B$3, "TOP", if(J2286&lt;QUARTILE!$B$4, "BOTTOM", 0))</f>
        <v>BOTTOM</v>
      </c>
      <c r="M2286" s="6">
        <f t="shared" si="1"/>
        <v>2</v>
      </c>
      <c r="N2286" s="6" t="str">
        <f t="shared" si="2"/>
        <v>Baby Boomer</v>
      </c>
      <c r="O2286" s="6" t="str">
        <f t="shared" si="3"/>
        <v>Low Income</v>
      </c>
    </row>
    <row r="2287" hidden="1">
      <c r="A2287" s="1">
        <v>102285.0</v>
      </c>
      <c r="B2287" s="1">
        <v>68.0</v>
      </c>
      <c r="C2287" s="1">
        <v>14000.0</v>
      </c>
      <c r="D2287" s="1" t="s">
        <v>21</v>
      </c>
      <c r="E2287" s="1">
        <v>7914.85</v>
      </c>
      <c r="F2287" s="1">
        <v>4.0</v>
      </c>
      <c r="G2287" s="1">
        <v>22.0</v>
      </c>
      <c r="H2287" s="1">
        <v>4.0</v>
      </c>
      <c r="I2287" s="1" t="s">
        <v>22</v>
      </c>
      <c r="J2287" s="1">
        <v>0.434</v>
      </c>
      <c r="K2287" s="1">
        <v>0.395</v>
      </c>
      <c r="L2287" s="6">
        <f>if(J2287&gt;QUARTILE!$B$3, "TOP", if(J2287&lt;QUARTILE!$B$4, "BOTTOM", 0))</f>
        <v>0</v>
      </c>
      <c r="M2287" s="6">
        <f t="shared" si="1"/>
        <v>2</v>
      </c>
      <c r="N2287" s="6" t="str">
        <f t="shared" si="2"/>
        <v>Baby Boomer</v>
      </c>
      <c r="O2287" s="6" t="str">
        <f t="shared" si="3"/>
        <v>Low Income</v>
      </c>
    </row>
    <row r="2288" hidden="1">
      <c r="A2288" s="1">
        <v>102286.0</v>
      </c>
      <c r="B2288" s="1">
        <v>48.0</v>
      </c>
      <c r="C2288" s="1">
        <v>14000.0</v>
      </c>
      <c r="D2288" s="1" t="s">
        <v>23</v>
      </c>
      <c r="E2288" s="1">
        <v>3520.33</v>
      </c>
      <c r="F2288" s="1">
        <v>5.0</v>
      </c>
      <c r="G2288" s="1">
        <v>20.0</v>
      </c>
      <c r="H2288" s="1">
        <v>5.0</v>
      </c>
      <c r="I2288" s="1" t="s">
        <v>22</v>
      </c>
      <c r="J2288" s="1">
        <v>0.084</v>
      </c>
      <c r="K2288" s="1">
        <v>0.242</v>
      </c>
      <c r="L2288" s="6" t="str">
        <f>if(J2288&gt;QUARTILE!$B$3, "TOP", if(J2288&lt;QUARTILE!$B$4, "BOTTOM", 0))</f>
        <v>BOTTOM</v>
      </c>
      <c r="M2288" s="6">
        <f t="shared" si="1"/>
        <v>2</v>
      </c>
      <c r="N2288" s="6" t="str">
        <f t="shared" si="2"/>
        <v>Gen X</v>
      </c>
      <c r="O2288" s="6" t="str">
        <f t="shared" si="3"/>
        <v>Low Income</v>
      </c>
    </row>
    <row r="2289" hidden="1">
      <c r="A2289" s="1">
        <v>102287.0</v>
      </c>
      <c r="B2289" s="1">
        <v>40.0</v>
      </c>
      <c r="C2289" s="1">
        <v>14000.0</v>
      </c>
      <c r="D2289" s="1" t="s">
        <v>25</v>
      </c>
      <c r="E2289" s="1">
        <v>264.07</v>
      </c>
      <c r="F2289" s="1">
        <v>2.0</v>
      </c>
      <c r="G2289" s="1">
        <v>23.0</v>
      </c>
      <c r="H2289" s="1">
        <v>7.0</v>
      </c>
      <c r="I2289" s="1" t="s">
        <v>22</v>
      </c>
      <c r="J2289" s="1">
        <v>0.785</v>
      </c>
      <c r="K2289" s="1">
        <v>0.317</v>
      </c>
      <c r="L2289" s="6">
        <f>if(J2289&gt;QUARTILE!$B$3, "TOP", if(J2289&lt;QUARTILE!$B$4, "BOTTOM", 0))</f>
        <v>0</v>
      </c>
      <c r="M2289" s="6">
        <f t="shared" si="1"/>
        <v>2</v>
      </c>
      <c r="N2289" s="6" t="str">
        <f t="shared" si="2"/>
        <v>Gen X</v>
      </c>
      <c r="O2289" s="6" t="str">
        <f t="shared" si="3"/>
        <v>Low Income</v>
      </c>
    </row>
    <row r="2290" hidden="1">
      <c r="A2290" s="1">
        <v>102288.0</v>
      </c>
      <c r="B2290" s="1">
        <v>59.0</v>
      </c>
      <c r="C2290" s="1">
        <v>12000.0</v>
      </c>
      <c r="D2290" s="1" t="s">
        <v>25</v>
      </c>
      <c r="E2290" s="1">
        <v>34442.32</v>
      </c>
      <c r="F2290" s="1">
        <v>5.0</v>
      </c>
      <c r="G2290" s="1">
        <v>21.0</v>
      </c>
      <c r="H2290" s="1">
        <v>8.0</v>
      </c>
      <c r="I2290" s="1" t="s">
        <v>18</v>
      </c>
      <c r="J2290" s="1">
        <v>0.801</v>
      </c>
      <c r="K2290" s="1">
        <v>0.781</v>
      </c>
      <c r="L2290" s="6">
        <f>if(J2290&gt;QUARTILE!$B$3, "TOP", if(J2290&lt;QUARTILE!$B$4, "BOTTOM", 0))</f>
        <v>0</v>
      </c>
      <c r="M2290" s="6">
        <f t="shared" si="1"/>
        <v>1</v>
      </c>
      <c r="N2290" s="6" t="str">
        <f t="shared" si="2"/>
        <v>Gen X</v>
      </c>
      <c r="O2290" s="6" t="str">
        <f t="shared" si="3"/>
        <v>Low Income</v>
      </c>
    </row>
    <row r="2291" hidden="1">
      <c r="A2291" s="1">
        <v>102289.0</v>
      </c>
      <c r="B2291" s="1">
        <v>27.0</v>
      </c>
      <c r="C2291" s="1">
        <v>39000.0</v>
      </c>
      <c r="D2291" s="1" t="s">
        <v>27</v>
      </c>
      <c r="E2291" s="1">
        <v>20248.03</v>
      </c>
      <c r="F2291" s="1">
        <v>5.0</v>
      </c>
      <c r="G2291" s="1">
        <v>14.0</v>
      </c>
      <c r="H2291" s="1">
        <v>13.0</v>
      </c>
      <c r="I2291" s="1" t="s">
        <v>18</v>
      </c>
      <c r="J2291" s="1">
        <v>0.776</v>
      </c>
      <c r="K2291" s="1">
        <v>0.084</v>
      </c>
      <c r="L2291" s="6">
        <f>if(J2291&gt;QUARTILE!$B$3, "TOP", if(J2291&lt;QUARTILE!$B$4, "BOTTOM", 0))</f>
        <v>0</v>
      </c>
      <c r="M2291" s="6">
        <f t="shared" si="1"/>
        <v>1</v>
      </c>
      <c r="N2291" s="6" t="str">
        <f t="shared" si="2"/>
        <v>Millenial</v>
      </c>
      <c r="O2291" s="6" t="str">
        <f t="shared" si="3"/>
        <v>Low Income</v>
      </c>
    </row>
    <row r="2292" hidden="1">
      <c r="A2292" s="1">
        <v>102290.0</v>
      </c>
      <c r="B2292" s="1">
        <v>49.0</v>
      </c>
      <c r="C2292" s="1">
        <v>36000.0</v>
      </c>
      <c r="D2292" s="1" t="s">
        <v>23</v>
      </c>
      <c r="E2292" s="1">
        <v>5209.67</v>
      </c>
      <c r="F2292" s="1">
        <v>3.0</v>
      </c>
      <c r="G2292" s="1">
        <v>27.0</v>
      </c>
      <c r="H2292" s="1">
        <v>10.0</v>
      </c>
      <c r="I2292" s="1" t="s">
        <v>22</v>
      </c>
      <c r="J2292" s="1">
        <v>1.0</v>
      </c>
      <c r="K2292" s="1">
        <v>0.764</v>
      </c>
      <c r="L2292" s="6" t="str">
        <f>if(J2292&gt;QUARTILE!$B$3, "TOP", if(J2292&lt;QUARTILE!$B$4, "BOTTOM", 0))</f>
        <v>TOP</v>
      </c>
      <c r="M2292" s="6">
        <f t="shared" si="1"/>
        <v>2</v>
      </c>
      <c r="N2292" s="6" t="str">
        <f t="shared" si="2"/>
        <v>Gen X</v>
      </c>
      <c r="O2292" s="6" t="str">
        <f t="shared" si="3"/>
        <v>Low Income</v>
      </c>
    </row>
    <row r="2293" hidden="1">
      <c r="A2293" s="1">
        <v>102291.0</v>
      </c>
      <c r="B2293" s="1">
        <v>60.0</v>
      </c>
      <c r="C2293" s="1">
        <v>39000.0</v>
      </c>
      <c r="D2293" s="1" t="s">
        <v>23</v>
      </c>
      <c r="E2293" s="1">
        <v>10840.61</v>
      </c>
      <c r="F2293" s="1">
        <v>1.0</v>
      </c>
      <c r="G2293" s="1">
        <v>14.0</v>
      </c>
      <c r="H2293" s="1">
        <v>7.0</v>
      </c>
      <c r="I2293" s="1" t="s">
        <v>22</v>
      </c>
      <c r="J2293" s="1">
        <v>0.983</v>
      </c>
      <c r="K2293" s="1">
        <v>0.902</v>
      </c>
      <c r="L2293" s="6" t="str">
        <f>if(J2293&gt;QUARTILE!$B$3, "TOP", if(J2293&lt;QUARTILE!$B$4, "BOTTOM", 0))</f>
        <v>TOP</v>
      </c>
      <c r="M2293" s="6">
        <f t="shared" si="1"/>
        <v>2</v>
      </c>
      <c r="N2293" s="6" t="str">
        <f t="shared" si="2"/>
        <v>Gen X</v>
      </c>
      <c r="O2293" s="6" t="str">
        <f t="shared" si="3"/>
        <v>Low Income</v>
      </c>
    </row>
    <row r="2294" hidden="1">
      <c r="A2294" s="1">
        <v>102292.0</v>
      </c>
      <c r="B2294" s="1">
        <v>70.0</v>
      </c>
      <c r="C2294" s="1">
        <v>22000.0</v>
      </c>
      <c r="D2294" s="1" t="s">
        <v>27</v>
      </c>
      <c r="E2294" s="1">
        <v>32333.61</v>
      </c>
      <c r="F2294" s="1">
        <v>1.0</v>
      </c>
      <c r="G2294" s="1">
        <v>18.0</v>
      </c>
      <c r="H2294" s="1">
        <v>5.0</v>
      </c>
      <c r="I2294" s="1" t="s">
        <v>18</v>
      </c>
      <c r="J2294" s="1">
        <v>0.4</v>
      </c>
      <c r="K2294" s="1">
        <v>0.159</v>
      </c>
      <c r="L2294" s="6">
        <f>if(J2294&gt;QUARTILE!$B$3, "TOP", if(J2294&lt;QUARTILE!$B$4, "BOTTOM", 0))</f>
        <v>0</v>
      </c>
      <c r="M2294" s="6">
        <f t="shared" si="1"/>
        <v>1</v>
      </c>
      <c r="N2294" s="6" t="str">
        <f t="shared" si="2"/>
        <v>Baby Boomer</v>
      </c>
      <c r="O2294" s="6" t="str">
        <f t="shared" si="3"/>
        <v>Low Income</v>
      </c>
    </row>
    <row r="2295" hidden="1">
      <c r="A2295" s="1">
        <v>102293.0</v>
      </c>
      <c r="B2295" s="1">
        <v>47.0</v>
      </c>
      <c r="C2295" s="1">
        <v>19000.0</v>
      </c>
      <c r="D2295" s="1" t="s">
        <v>25</v>
      </c>
      <c r="E2295" s="1">
        <v>15474.14</v>
      </c>
      <c r="F2295" s="1">
        <v>5.0</v>
      </c>
      <c r="G2295" s="1">
        <v>22.0</v>
      </c>
      <c r="H2295" s="1">
        <v>9.0</v>
      </c>
      <c r="I2295" s="1" t="s">
        <v>22</v>
      </c>
      <c r="J2295" s="1">
        <v>0.446</v>
      </c>
      <c r="K2295" s="1">
        <v>0.017</v>
      </c>
      <c r="L2295" s="6">
        <f>if(J2295&gt;QUARTILE!$B$3, "TOP", if(J2295&lt;QUARTILE!$B$4, "BOTTOM", 0))</f>
        <v>0</v>
      </c>
      <c r="M2295" s="6">
        <f t="shared" si="1"/>
        <v>2</v>
      </c>
      <c r="N2295" s="6" t="str">
        <f t="shared" si="2"/>
        <v>Gen X</v>
      </c>
      <c r="O2295" s="6" t="str">
        <f t="shared" si="3"/>
        <v>Low Income</v>
      </c>
    </row>
    <row r="2296" hidden="1">
      <c r="A2296" s="1">
        <v>102294.0</v>
      </c>
      <c r="B2296" s="1">
        <v>56.0</v>
      </c>
      <c r="C2296" s="1">
        <v>19000.0</v>
      </c>
      <c r="D2296" s="1" t="s">
        <v>27</v>
      </c>
      <c r="E2296" s="1">
        <v>7138.07</v>
      </c>
      <c r="F2296" s="1">
        <v>2.0</v>
      </c>
      <c r="G2296" s="1">
        <v>21.0</v>
      </c>
      <c r="H2296" s="1">
        <v>2.0</v>
      </c>
      <c r="I2296" s="1" t="s">
        <v>22</v>
      </c>
      <c r="J2296" s="1">
        <v>0.776</v>
      </c>
      <c r="K2296" s="1">
        <v>0.307</v>
      </c>
      <c r="L2296" s="6">
        <f>if(J2296&gt;QUARTILE!$B$3, "TOP", if(J2296&lt;QUARTILE!$B$4, "BOTTOM", 0))</f>
        <v>0</v>
      </c>
      <c r="M2296" s="6">
        <f t="shared" si="1"/>
        <v>2</v>
      </c>
      <c r="N2296" s="6" t="str">
        <f t="shared" si="2"/>
        <v>Gen X</v>
      </c>
      <c r="O2296" s="6" t="str">
        <f t="shared" si="3"/>
        <v>Low Income</v>
      </c>
    </row>
    <row r="2297" hidden="1">
      <c r="A2297" s="1">
        <v>102295.0</v>
      </c>
      <c r="B2297" s="1">
        <v>48.0</v>
      </c>
      <c r="C2297" s="1">
        <v>41000.0</v>
      </c>
      <c r="D2297" s="1" t="s">
        <v>23</v>
      </c>
      <c r="E2297" s="1">
        <v>6217.23</v>
      </c>
      <c r="F2297" s="1">
        <v>1.0</v>
      </c>
      <c r="G2297" s="1">
        <v>22.0</v>
      </c>
      <c r="H2297" s="1">
        <v>5.0</v>
      </c>
      <c r="I2297" s="1" t="s">
        <v>22</v>
      </c>
      <c r="J2297" s="1">
        <v>0.438</v>
      </c>
      <c r="K2297" s="1">
        <v>0.433</v>
      </c>
      <c r="L2297" s="6">
        <f>if(J2297&gt;QUARTILE!$B$3, "TOP", if(J2297&lt;QUARTILE!$B$4, "BOTTOM", 0))</f>
        <v>0</v>
      </c>
      <c r="M2297" s="6">
        <f t="shared" si="1"/>
        <v>2</v>
      </c>
      <c r="N2297" s="6" t="str">
        <f t="shared" si="2"/>
        <v>Gen X</v>
      </c>
      <c r="O2297" s="6" t="str">
        <f t="shared" si="3"/>
        <v>Low Income</v>
      </c>
    </row>
    <row r="2298" hidden="1">
      <c r="A2298" s="1">
        <v>102296.0</v>
      </c>
      <c r="B2298" s="1">
        <v>35.0</v>
      </c>
      <c r="C2298" s="1">
        <v>7000.0</v>
      </c>
      <c r="D2298" s="1" t="s">
        <v>25</v>
      </c>
      <c r="E2298" s="1">
        <v>4908.14</v>
      </c>
      <c r="F2298" s="1">
        <v>1.0</v>
      </c>
      <c r="G2298" s="1">
        <v>24.0</v>
      </c>
      <c r="H2298" s="1">
        <v>12.0</v>
      </c>
      <c r="I2298" s="1" t="s">
        <v>18</v>
      </c>
      <c r="J2298" s="1">
        <v>0.749</v>
      </c>
      <c r="K2298" s="1">
        <v>0.951</v>
      </c>
      <c r="L2298" s="6">
        <f>if(J2298&gt;QUARTILE!$B$3, "TOP", if(J2298&lt;QUARTILE!$B$4, "BOTTOM", 0))</f>
        <v>0</v>
      </c>
      <c r="M2298" s="6">
        <f t="shared" si="1"/>
        <v>1</v>
      </c>
      <c r="N2298" s="6" t="str">
        <f t="shared" si="2"/>
        <v>Gen X</v>
      </c>
      <c r="O2298" s="6" t="str">
        <f t="shared" si="3"/>
        <v>Low Income</v>
      </c>
    </row>
    <row r="2299" hidden="1">
      <c r="A2299" s="1">
        <v>102297.0</v>
      </c>
      <c r="B2299" s="1">
        <v>53.0</v>
      </c>
      <c r="C2299" s="1">
        <v>16000.0</v>
      </c>
      <c r="D2299" s="1" t="s">
        <v>25</v>
      </c>
      <c r="E2299" s="1">
        <v>34714.75</v>
      </c>
      <c r="F2299" s="1">
        <v>5.0</v>
      </c>
      <c r="G2299" s="1">
        <v>24.0</v>
      </c>
      <c r="H2299" s="1">
        <v>5.0</v>
      </c>
      <c r="I2299" s="1" t="s">
        <v>18</v>
      </c>
      <c r="J2299" s="1">
        <v>1.0</v>
      </c>
      <c r="K2299" s="1">
        <v>0.28</v>
      </c>
      <c r="L2299" s="6" t="str">
        <f>if(J2299&gt;QUARTILE!$B$3, "TOP", if(J2299&lt;QUARTILE!$B$4, "BOTTOM", 0))</f>
        <v>TOP</v>
      </c>
      <c r="M2299" s="6">
        <f t="shared" si="1"/>
        <v>1</v>
      </c>
      <c r="N2299" s="6" t="str">
        <f t="shared" si="2"/>
        <v>Gen X</v>
      </c>
      <c r="O2299" s="6" t="str">
        <f t="shared" si="3"/>
        <v>Low Income</v>
      </c>
    </row>
    <row r="2300" hidden="1">
      <c r="A2300" s="1">
        <v>102298.0</v>
      </c>
      <c r="B2300" s="1">
        <v>19.0</v>
      </c>
      <c r="C2300" s="1">
        <v>13000.0</v>
      </c>
      <c r="D2300" s="1" t="s">
        <v>27</v>
      </c>
      <c r="E2300" s="1">
        <v>17438.8</v>
      </c>
      <c r="F2300" s="1">
        <v>1.0</v>
      </c>
      <c r="G2300" s="1">
        <v>25.0</v>
      </c>
      <c r="H2300" s="1">
        <v>10.0</v>
      </c>
      <c r="I2300" s="1" t="s">
        <v>22</v>
      </c>
      <c r="J2300" s="1">
        <v>0.406</v>
      </c>
      <c r="K2300" s="1">
        <v>0.092</v>
      </c>
      <c r="L2300" s="6">
        <f>if(J2300&gt;QUARTILE!$B$3, "TOP", if(J2300&lt;QUARTILE!$B$4, "BOTTOM", 0))</f>
        <v>0</v>
      </c>
      <c r="M2300" s="6">
        <f t="shared" si="1"/>
        <v>2</v>
      </c>
      <c r="N2300" s="6" t="str">
        <f t="shared" si="2"/>
        <v>Millenial</v>
      </c>
      <c r="O2300" s="6" t="str">
        <f t="shared" si="3"/>
        <v>Low Income</v>
      </c>
    </row>
    <row r="2301" hidden="1">
      <c r="A2301" s="1">
        <v>102299.0</v>
      </c>
      <c r="B2301" s="1">
        <v>31.0</v>
      </c>
      <c r="C2301" s="1">
        <v>50000.0</v>
      </c>
      <c r="D2301" s="1" t="s">
        <v>25</v>
      </c>
      <c r="E2301" s="1">
        <v>24699.44</v>
      </c>
      <c r="F2301" s="1">
        <v>3.0</v>
      </c>
      <c r="G2301" s="1">
        <v>17.0</v>
      </c>
      <c r="H2301" s="1">
        <v>9.0</v>
      </c>
      <c r="I2301" s="1" t="s">
        <v>22</v>
      </c>
      <c r="J2301" s="1">
        <v>0.611</v>
      </c>
      <c r="K2301" s="1">
        <v>0.147</v>
      </c>
      <c r="L2301" s="6">
        <f>if(J2301&gt;QUARTILE!$B$3, "TOP", if(J2301&lt;QUARTILE!$B$4, "BOTTOM", 0))</f>
        <v>0</v>
      </c>
      <c r="M2301" s="6">
        <f t="shared" si="1"/>
        <v>2</v>
      </c>
      <c r="N2301" s="6" t="str">
        <f t="shared" si="2"/>
        <v>Gen X</v>
      </c>
      <c r="O2301" s="6" t="str">
        <f t="shared" si="3"/>
        <v>Medium Income</v>
      </c>
    </row>
    <row r="2302" hidden="1">
      <c r="A2302" s="1">
        <v>102300.0</v>
      </c>
      <c r="B2302" s="1">
        <v>30.0</v>
      </c>
      <c r="C2302" s="1">
        <v>17000.0</v>
      </c>
      <c r="D2302" s="1" t="s">
        <v>23</v>
      </c>
      <c r="E2302" s="1">
        <v>39339.47</v>
      </c>
      <c r="F2302" s="1">
        <v>5.0</v>
      </c>
      <c r="G2302" s="1">
        <v>26.0</v>
      </c>
      <c r="H2302" s="1">
        <v>12.0</v>
      </c>
      <c r="I2302" s="1" t="s">
        <v>18</v>
      </c>
      <c r="J2302" s="1">
        <v>0.991</v>
      </c>
      <c r="K2302" s="1">
        <v>0.203</v>
      </c>
      <c r="L2302" s="6" t="str">
        <f>if(J2302&gt;QUARTILE!$B$3, "TOP", if(J2302&lt;QUARTILE!$B$4, "BOTTOM", 0))</f>
        <v>TOP</v>
      </c>
      <c r="M2302" s="6">
        <f t="shared" si="1"/>
        <v>1</v>
      </c>
      <c r="N2302" s="6" t="str">
        <f t="shared" si="2"/>
        <v>Millenial</v>
      </c>
      <c r="O2302" s="6" t="str">
        <f t="shared" si="3"/>
        <v>Low Income</v>
      </c>
    </row>
    <row r="2303" hidden="1">
      <c r="A2303" s="1">
        <v>102301.0</v>
      </c>
      <c r="B2303" s="1">
        <v>46.0</v>
      </c>
      <c r="C2303" s="1">
        <v>8000.0</v>
      </c>
      <c r="D2303" s="1" t="s">
        <v>23</v>
      </c>
      <c r="E2303" s="1">
        <v>86644.48</v>
      </c>
      <c r="F2303" s="1">
        <v>1.0</v>
      </c>
      <c r="G2303" s="1">
        <v>12.0</v>
      </c>
      <c r="H2303" s="1">
        <v>17.0</v>
      </c>
      <c r="I2303" s="1" t="s">
        <v>18</v>
      </c>
      <c r="J2303" s="1">
        <v>0.628</v>
      </c>
      <c r="K2303" s="1">
        <v>0.084</v>
      </c>
      <c r="L2303" s="6">
        <f>if(J2303&gt;QUARTILE!$B$3, "TOP", if(J2303&lt;QUARTILE!$B$4, "BOTTOM", 0))</f>
        <v>0</v>
      </c>
      <c r="M2303" s="6">
        <f t="shared" si="1"/>
        <v>1</v>
      </c>
      <c r="N2303" s="6" t="str">
        <f t="shared" si="2"/>
        <v>Gen X</v>
      </c>
      <c r="O2303" s="6" t="str">
        <f t="shared" si="3"/>
        <v>Low Income</v>
      </c>
    </row>
    <row r="2304" hidden="1">
      <c r="A2304" s="1">
        <v>102302.0</v>
      </c>
      <c r="B2304" s="1">
        <v>29.0</v>
      </c>
      <c r="C2304" s="1">
        <v>25000.0</v>
      </c>
      <c r="D2304" s="1" t="s">
        <v>23</v>
      </c>
      <c r="E2304" s="1">
        <v>5739.88</v>
      </c>
      <c r="F2304" s="1">
        <v>1.0</v>
      </c>
      <c r="G2304" s="1">
        <v>18.0</v>
      </c>
      <c r="H2304" s="1">
        <v>16.0</v>
      </c>
      <c r="I2304" s="1" t="s">
        <v>22</v>
      </c>
      <c r="J2304" s="1">
        <v>0.339</v>
      </c>
      <c r="K2304" s="1">
        <v>0.061</v>
      </c>
      <c r="L2304" s="6">
        <f>if(J2304&gt;QUARTILE!$B$3, "TOP", if(J2304&lt;QUARTILE!$B$4, "BOTTOM", 0))</f>
        <v>0</v>
      </c>
      <c r="M2304" s="6">
        <f t="shared" si="1"/>
        <v>2</v>
      </c>
      <c r="N2304" s="6" t="str">
        <f t="shared" si="2"/>
        <v>Millenial</v>
      </c>
      <c r="O2304" s="6" t="str">
        <f t="shared" si="3"/>
        <v>Low Income</v>
      </c>
    </row>
    <row r="2305" hidden="1">
      <c r="A2305" s="1">
        <v>102303.0</v>
      </c>
      <c r="B2305" s="1">
        <v>56.0</v>
      </c>
      <c r="C2305" s="1">
        <v>18000.0</v>
      </c>
      <c r="D2305" s="1" t="s">
        <v>25</v>
      </c>
      <c r="E2305" s="1">
        <v>3991.04</v>
      </c>
      <c r="F2305" s="1">
        <v>1.0</v>
      </c>
      <c r="G2305" s="1">
        <v>20.0</v>
      </c>
      <c r="H2305" s="1">
        <v>5.0</v>
      </c>
      <c r="I2305" s="1" t="s">
        <v>22</v>
      </c>
      <c r="J2305" s="1">
        <v>0.308</v>
      </c>
      <c r="K2305" s="1">
        <v>0.175</v>
      </c>
      <c r="L2305" s="6" t="str">
        <f>if(J2305&gt;QUARTILE!$B$3, "TOP", if(J2305&lt;QUARTILE!$B$4, "BOTTOM", 0))</f>
        <v>BOTTOM</v>
      </c>
      <c r="M2305" s="6">
        <f t="shared" si="1"/>
        <v>2</v>
      </c>
      <c r="N2305" s="6" t="str">
        <f t="shared" si="2"/>
        <v>Gen X</v>
      </c>
      <c r="O2305" s="6" t="str">
        <f t="shared" si="3"/>
        <v>Low Income</v>
      </c>
    </row>
    <row r="2306" hidden="1">
      <c r="A2306" s="1">
        <v>102304.0</v>
      </c>
      <c r="B2306" s="1">
        <v>19.0</v>
      </c>
      <c r="C2306" s="1">
        <v>16000.0</v>
      </c>
      <c r="D2306" s="1" t="s">
        <v>23</v>
      </c>
      <c r="E2306" s="1">
        <v>12397.87</v>
      </c>
      <c r="F2306" s="1">
        <v>5.0</v>
      </c>
      <c r="G2306" s="1">
        <v>15.0</v>
      </c>
      <c r="H2306" s="1">
        <v>7.0</v>
      </c>
      <c r="I2306" s="1" t="s">
        <v>22</v>
      </c>
      <c r="J2306" s="1">
        <v>0.122</v>
      </c>
      <c r="K2306" s="1">
        <v>0.055</v>
      </c>
      <c r="L2306" s="6" t="str">
        <f>if(J2306&gt;QUARTILE!$B$3, "TOP", if(J2306&lt;QUARTILE!$B$4, "BOTTOM", 0))</f>
        <v>BOTTOM</v>
      </c>
      <c r="M2306" s="6">
        <f t="shared" si="1"/>
        <v>2</v>
      </c>
      <c r="N2306" s="6" t="str">
        <f t="shared" si="2"/>
        <v>Millenial</v>
      </c>
      <c r="O2306" s="6" t="str">
        <f t="shared" si="3"/>
        <v>Low Income</v>
      </c>
    </row>
    <row r="2307" hidden="1">
      <c r="A2307" s="1">
        <v>102305.0</v>
      </c>
      <c r="B2307" s="1">
        <v>49.0</v>
      </c>
      <c r="C2307" s="1">
        <v>15000.0</v>
      </c>
      <c r="D2307" s="1" t="s">
        <v>27</v>
      </c>
      <c r="E2307" s="1">
        <v>714.02</v>
      </c>
      <c r="F2307" s="1">
        <v>2.0</v>
      </c>
      <c r="G2307" s="1">
        <v>23.0</v>
      </c>
      <c r="H2307" s="1">
        <v>8.0</v>
      </c>
      <c r="I2307" s="1" t="s">
        <v>22</v>
      </c>
      <c r="J2307" s="1">
        <v>0.33</v>
      </c>
      <c r="K2307" s="1">
        <v>0.203</v>
      </c>
      <c r="L2307" s="6">
        <f>if(J2307&gt;QUARTILE!$B$3, "TOP", if(J2307&lt;QUARTILE!$B$4, "BOTTOM", 0))</f>
        <v>0</v>
      </c>
      <c r="M2307" s="6">
        <f t="shared" si="1"/>
        <v>2</v>
      </c>
      <c r="N2307" s="6" t="str">
        <f t="shared" si="2"/>
        <v>Gen X</v>
      </c>
      <c r="O2307" s="6" t="str">
        <f t="shared" si="3"/>
        <v>Low Income</v>
      </c>
    </row>
    <row r="2308" hidden="1">
      <c r="A2308" s="1">
        <v>102306.0</v>
      </c>
      <c r="B2308" s="1">
        <v>30.0</v>
      </c>
      <c r="C2308" s="1">
        <v>14000.0</v>
      </c>
      <c r="D2308" s="1" t="s">
        <v>25</v>
      </c>
      <c r="E2308" s="1">
        <v>31377.24</v>
      </c>
      <c r="F2308" s="1">
        <v>4.0</v>
      </c>
      <c r="G2308" s="1">
        <v>18.0</v>
      </c>
      <c r="H2308" s="1">
        <v>7.0</v>
      </c>
      <c r="I2308" s="1" t="s">
        <v>18</v>
      </c>
      <c r="J2308" s="1">
        <v>0.836</v>
      </c>
      <c r="K2308" s="1">
        <v>0.846</v>
      </c>
      <c r="L2308" s="6" t="str">
        <f>if(J2308&gt;QUARTILE!$B$3, "TOP", if(J2308&lt;QUARTILE!$B$4, "BOTTOM", 0))</f>
        <v>TOP</v>
      </c>
      <c r="M2308" s="6">
        <f t="shared" si="1"/>
        <v>1</v>
      </c>
      <c r="N2308" s="6" t="str">
        <f t="shared" si="2"/>
        <v>Millenial</v>
      </c>
      <c r="O2308" s="6" t="str">
        <f t="shared" si="3"/>
        <v>Low Income</v>
      </c>
    </row>
    <row r="2309" hidden="1">
      <c r="A2309" s="1">
        <v>102307.0</v>
      </c>
      <c r="B2309" s="1">
        <v>63.0</v>
      </c>
      <c r="C2309" s="1">
        <v>34000.0</v>
      </c>
      <c r="D2309" s="1" t="s">
        <v>25</v>
      </c>
      <c r="E2309" s="1">
        <v>43041.96</v>
      </c>
      <c r="F2309" s="1">
        <v>1.0</v>
      </c>
      <c r="G2309" s="1">
        <v>24.0</v>
      </c>
      <c r="H2309" s="1">
        <v>3.0</v>
      </c>
      <c r="I2309" s="1" t="s">
        <v>18</v>
      </c>
      <c r="J2309" s="1">
        <v>0.209</v>
      </c>
      <c r="K2309" s="1">
        <v>0.345</v>
      </c>
      <c r="L2309" s="6" t="str">
        <f>if(J2309&gt;QUARTILE!$B$3, "TOP", if(J2309&lt;QUARTILE!$B$4, "BOTTOM", 0))</f>
        <v>BOTTOM</v>
      </c>
      <c r="M2309" s="6">
        <f t="shared" si="1"/>
        <v>1</v>
      </c>
      <c r="N2309" s="6" t="str">
        <f t="shared" si="2"/>
        <v>Baby Boomer</v>
      </c>
      <c r="O2309" s="6" t="str">
        <f t="shared" si="3"/>
        <v>Low Income</v>
      </c>
    </row>
    <row r="2310" hidden="1">
      <c r="A2310" s="1">
        <v>102308.0</v>
      </c>
      <c r="B2310" s="1">
        <v>44.0</v>
      </c>
      <c r="C2310" s="1">
        <v>25000.0</v>
      </c>
      <c r="D2310" s="1" t="s">
        <v>25</v>
      </c>
      <c r="E2310" s="1">
        <v>23169.77</v>
      </c>
      <c r="F2310" s="1">
        <v>4.0</v>
      </c>
      <c r="G2310" s="1">
        <v>20.0</v>
      </c>
      <c r="H2310" s="1">
        <v>7.0</v>
      </c>
      <c r="I2310" s="1" t="s">
        <v>22</v>
      </c>
      <c r="J2310" s="1">
        <v>0.324</v>
      </c>
      <c r="K2310" s="1">
        <v>0.609</v>
      </c>
      <c r="L2310" s="6">
        <f>if(J2310&gt;QUARTILE!$B$3, "TOP", if(J2310&lt;QUARTILE!$B$4, "BOTTOM", 0))</f>
        <v>0</v>
      </c>
      <c r="M2310" s="6">
        <f t="shared" si="1"/>
        <v>2</v>
      </c>
      <c r="N2310" s="6" t="str">
        <f t="shared" si="2"/>
        <v>Gen X</v>
      </c>
      <c r="O2310" s="6" t="str">
        <f t="shared" si="3"/>
        <v>Low Income</v>
      </c>
    </row>
    <row r="2311" hidden="1">
      <c r="A2311" s="1">
        <v>102309.0</v>
      </c>
      <c r="B2311" s="1">
        <v>66.0</v>
      </c>
      <c r="C2311" s="1">
        <v>20000.0</v>
      </c>
      <c r="D2311" s="1" t="s">
        <v>23</v>
      </c>
      <c r="E2311" s="1">
        <v>6239.36</v>
      </c>
      <c r="F2311" s="1">
        <v>4.0</v>
      </c>
      <c r="G2311" s="1">
        <v>17.0</v>
      </c>
      <c r="H2311" s="1">
        <v>6.0</v>
      </c>
      <c r="I2311" s="1" t="s">
        <v>22</v>
      </c>
      <c r="J2311" s="1">
        <v>0.162</v>
      </c>
      <c r="K2311" s="1">
        <v>0.115</v>
      </c>
      <c r="L2311" s="6" t="str">
        <f>if(J2311&gt;QUARTILE!$B$3, "TOP", if(J2311&lt;QUARTILE!$B$4, "BOTTOM", 0))</f>
        <v>BOTTOM</v>
      </c>
      <c r="M2311" s="6">
        <f t="shared" si="1"/>
        <v>2</v>
      </c>
      <c r="N2311" s="6" t="str">
        <f t="shared" si="2"/>
        <v>Baby Boomer</v>
      </c>
      <c r="O2311" s="6" t="str">
        <f t="shared" si="3"/>
        <v>Low Income</v>
      </c>
    </row>
    <row r="2312" hidden="1">
      <c r="A2312" s="1">
        <v>102310.0</v>
      </c>
      <c r="B2312" s="1">
        <v>58.0</v>
      </c>
      <c r="C2312" s="1">
        <v>11000.0</v>
      </c>
      <c r="D2312" s="1" t="s">
        <v>25</v>
      </c>
      <c r="E2312" s="1">
        <v>2628.51</v>
      </c>
      <c r="F2312" s="1">
        <v>1.0</v>
      </c>
      <c r="G2312" s="1">
        <v>18.0</v>
      </c>
      <c r="H2312" s="1">
        <v>3.0</v>
      </c>
      <c r="I2312" s="1" t="s">
        <v>22</v>
      </c>
      <c r="J2312" s="1">
        <v>0.454</v>
      </c>
      <c r="K2312" s="1">
        <v>0.849</v>
      </c>
      <c r="L2312" s="6">
        <f>if(J2312&gt;QUARTILE!$B$3, "TOP", if(J2312&lt;QUARTILE!$B$4, "BOTTOM", 0))</f>
        <v>0</v>
      </c>
      <c r="M2312" s="6">
        <f t="shared" si="1"/>
        <v>2</v>
      </c>
      <c r="N2312" s="6" t="str">
        <f t="shared" si="2"/>
        <v>Gen X</v>
      </c>
      <c r="O2312" s="6" t="str">
        <f t="shared" si="3"/>
        <v>Low Income</v>
      </c>
    </row>
    <row r="2313" hidden="1">
      <c r="A2313" s="1">
        <v>102311.0</v>
      </c>
      <c r="B2313" s="1">
        <v>34.0</v>
      </c>
      <c r="C2313" s="1">
        <v>20000.0</v>
      </c>
      <c r="D2313" s="1" t="s">
        <v>21</v>
      </c>
      <c r="E2313" s="1">
        <v>9630.0</v>
      </c>
      <c r="F2313" s="1">
        <v>1.0</v>
      </c>
      <c r="G2313" s="1">
        <v>32.0</v>
      </c>
      <c r="H2313" s="1">
        <v>7.0</v>
      </c>
      <c r="I2313" s="1" t="s">
        <v>22</v>
      </c>
      <c r="J2313" s="1">
        <v>0.093</v>
      </c>
      <c r="K2313" s="1">
        <v>0.267</v>
      </c>
      <c r="L2313" s="6" t="str">
        <f>if(J2313&gt;QUARTILE!$B$3, "TOP", if(J2313&lt;QUARTILE!$B$4, "BOTTOM", 0))</f>
        <v>BOTTOM</v>
      </c>
      <c r="M2313" s="6">
        <f t="shared" si="1"/>
        <v>2</v>
      </c>
      <c r="N2313" s="6" t="str">
        <f t="shared" si="2"/>
        <v>Gen X</v>
      </c>
      <c r="O2313" s="6" t="str">
        <f t="shared" si="3"/>
        <v>Low Income</v>
      </c>
    </row>
    <row r="2314" hidden="1">
      <c r="A2314" s="1">
        <v>102312.0</v>
      </c>
      <c r="B2314" s="1">
        <v>57.0</v>
      </c>
      <c r="C2314" s="1">
        <v>26000.0</v>
      </c>
      <c r="D2314" s="1" t="s">
        <v>27</v>
      </c>
      <c r="E2314" s="1">
        <v>35835.46</v>
      </c>
      <c r="F2314" s="1">
        <v>4.0</v>
      </c>
      <c r="G2314" s="1">
        <v>19.0</v>
      </c>
      <c r="H2314" s="1">
        <v>6.0</v>
      </c>
      <c r="I2314" s="1" t="s">
        <v>18</v>
      </c>
      <c r="J2314" s="1">
        <v>0.846</v>
      </c>
      <c r="K2314" s="1">
        <v>0.832</v>
      </c>
      <c r="L2314" s="6" t="str">
        <f>if(J2314&gt;QUARTILE!$B$3, "TOP", if(J2314&lt;QUARTILE!$B$4, "BOTTOM", 0))</f>
        <v>TOP</v>
      </c>
      <c r="M2314" s="6">
        <f t="shared" si="1"/>
        <v>1</v>
      </c>
      <c r="N2314" s="6" t="str">
        <f t="shared" si="2"/>
        <v>Gen X</v>
      </c>
      <c r="O2314" s="6" t="str">
        <f t="shared" si="3"/>
        <v>Low Income</v>
      </c>
    </row>
    <row r="2315" hidden="1">
      <c r="A2315" s="1">
        <v>102313.0</v>
      </c>
      <c r="B2315" s="1">
        <v>48.0</v>
      </c>
      <c r="C2315" s="1">
        <v>26000.0</v>
      </c>
      <c r="D2315" s="1" t="s">
        <v>27</v>
      </c>
      <c r="E2315" s="1">
        <v>8548.93</v>
      </c>
      <c r="F2315" s="1">
        <v>2.0</v>
      </c>
      <c r="G2315" s="1">
        <v>27.0</v>
      </c>
      <c r="H2315" s="1">
        <v>6.0</v>
      </c>
      <c r="I2315" s="1" t="s">
        <v>22</v>
      </c>
      <c r="J2315" s="1">
        <v>0.928</v>
      </c>
      <c r="K2315" s="1">
        <v>0.837</v>
      </c>
      <c r="L2315" s="6" t="str">
        <f>if(J2315&gt;QUARTILE!$B$3, "TOP", if(J2315&lt;QUARTILE!$B$4, "BOTTOM", 0))</f>
        <v>TOP</v>
      </c>
      <c r="M2315" s="6">
        <f t="shared" si="1"/>
        <v>2</v>
      </c>
      <c r="N2315" s="6" t="str">
        <f t="shared" si="2"/>
        <v>Gen X</v>
      </c>
      <c r="O2315" s="6" t="str">
        <f t="shared" si="3"/>
        <v>Low Income</v>
      </c>
    </row>
    <row r="2316" hidden="1">
      <c r="A2316" s="1">
        <v>102314.0</v>
      </c>
      <c r="B2316" s="1">
        <v>51.0</v>
      </c>
      <c r="C2316" s="1">
        <v>24000.0</v>
      </c>
      <c r="D2316" s="1" t="s">
        <v>17</v>
      </c>
      <c r="E2316" s="1">
        <v>697.1</v>
      </c>
      <c r="F2316" s="1">
        <v>4.0</v>
      </c>
      <c r="G2316" s="1">
        <v>26.0</v>
      </c>
      <c r="H2316" s="1">
        <v>4.0</v>
      </c>
      <c r="I2316" s="1" t="s">
        <v>22</v>
      </c>
      <c r="J2316" s="1">
        <v>0.192</v>
      </c>
      <c r="K2316" s="1">
        <v>0.901</v>
      </c>
      <c r="L2316" s="6" t="str">
        <f>if(J2316&gt;QUARTILE!$B$3, "TOP", if(J2316&lt;QUARTILE!$B$4, "BOTTOM", 0))</f>
        <v>BOTTOM</v>
      </c>
      <c r="M2316" s="6">
        <f t="shared" si="1"/>
        <v>2</v>
      </c>
      <c r="N2316" s="6" t="str">
        <f t="shared" si="2"/>
        <v>Gen X</v>
      </c>
      <c r="O2316" s="6" t="str">
        <f t="shared" si="3"/>
        <v>Low Income</v>
      </c>
    </row>
    <row r="2317" hidden="1">
      <c r="A2317" s="1">
        <v>102315.0</v>
      </c>
      <c r="B2317" s="1">
        <v>77.0</v>
      </c>
      <c r="C2317" s="1">
        <v>13000.0</v>
      </c>
      <c r="D2317" s="1" t="s">
        <v>25</v>
      </c>
      <c r="E2317" s="1">
        <v>6411.83</v>
      </c>
      <c r="F2317" s="1">
        <v>2.0</v>
      </c>
      <c r="G2317" s="1">
        <v>26.0</v>
      </c>
      <c r="H2317" s="1">
        <v>4.0</v>
      </c>
      <c r="I2317" s="1" t="s">
        <v>22</v>
      </c>
      <c r="J2317" s="1">
        <v>0.301</v>
      </c>
      <c r="K2317" s="1">
        <v>0.668</v>
      </c>
      <c r="L2317" s="6" t="str">
        <f>if(J2317&gt;QUARTILE!$B$3, "TOP", if(J2317&lt;QUARTILE!$B$4, "BOTTOM", 0))</f>
        <v>BOTTOM</v>
      </c>
      <c r="M2317" s="6">
        <f t="shared" si="1"/>
        <v>2</v>
      </c>
      <c r="N2317" s="6" t="str">
        <f t="shared" si="2"/>
        <v>Baby Boomer</v>
      </c>
      <c r="O2317" s="6" t="str">
        <f t="shared" si="3"/>
        <v>Low Income</v>
      </c>
    </row>
    <row r="2318" hidden="1">
      <c r="A2318" s="1">
        <v>102316.0</v>
      </c>
      <c r="B2318" s="1">
        <v>41.0</v>
      </c>
      <c r="C2318" s="1">
        <v>5000.0</v>
      </c>
      <c r="D2318" s="1" t="s">
        <v>23</v>
      </c>
      <c r="E2318" s="1">
        <v>91994.92</v>
      </c>
      <c r="F2318" s="1">
        <v>3.0</v>
      </c>
      <c r="G2318" s="1">
        <v>21.0</v>
      </c>
      <c r="H2318" s="1">
        <v>6.0</v>
      </c>
      <c r="I2318" s="1" t="s">
        <v>18</v>
      </c>
      <c r="J2318" s="1">
        <v>0.31</v>
      </c>
      <c r="K2318" s="1">
        <v>0.558</v>
      </c>
      <c r="L2318" s="6" t="str">
        <f>if(J2318&gt;QUARTILE!$B$3, "TOP", if(J2318&lt;QUARTILE!$B$4, "BOTTOM", 0))</f>
        <v>BOTTOM</v>
      </c>
      <c r="M2318" s="6">
        <f t="shared" si="1"/>
        <v>1</v>
      </c>
      <c r="N2318" s="6" t="str">
        <f t="shared" si="2"/>
        <v>Gen X</v>
      </c>
      <c r="O2318" s="6" t="str">
        <f t="shared" si="3"/>
        <v>Low Income</v>
      </c>
    </row>
    <row r="2319" hidden="1">
      <c r="A2319" s="1">
        <v>102317.0</v>
      </c>
      <c r="B2319" s="1">
        <v>62.0</v>
      </c>
      <c r="C2319" s="1">
        <v>65000.0</v>
      </c>
      <c r="D2319" s="1" t="s">
        <v>27</v>
      </c>
      <c r="E2319" s="1">
        <v>22581.56</v>
      </c>
      <c r="F2319" s="1">
        <v>2.0</v>
      </c>
      <c r="G2319" s="1">
        <v>19.0</v>
      </c>
      <c r="H2319" s="1">
        <v>3.0</v>
      </c>
      <c r="I2319" s="1" t="s">
        <v>22</v>
      </c>
      <c r="J2319" s="1">
        <v>0.287</v>
      </c>
      <c r="K2319" s="1">
        <v>0.841</v>
      </c>
      <c r="L2319" s="6" t="str">
        <f>if(J2319&gt;QUARTILE!$B$3, "TOP", if(J2319&lt;QUARTILE!$B$4, "BOTTOM", 0))</f>
        <v>BOTTOM</v>
      </c>
      <c r="M2319" s="6">
        <f t="shared" si="1"/>
        <v>2</v>
      </c>
      <c r="N2319" s="6" t="str">
        <f t="shared" si="2"/>
        <v>Baby Boomer</v>
      </c>
      <c r="O2319" s="6" t="str">
        <f t="shared" si="3"/>
        <v>Medium Income</v>
      </c>
    </row>
    <row r="2320" hidden="1">
      <c r="A2320" s="1">
        <v>102318.0</v>
      </c>
      <c r="B2320" s="1">
        <v>52.0</v>
      </c>
      <c r="C2320" s="1">
        <v>10000.0</v>
      </c>
      <c r="D2320" s="1" t="s">
        <v>23</v>
      </c>
      <c r="E2320" s="1">
        <v>46223.4</v>
      </c>
      <c r="F2320" s="1">
        <v>5.0</v>
      </c>
      <c r="G2320" s="1">
        <v>21.0</v>
      </c>
      <c r="H2320" s="1">
        <v>4.0</v>
      </c>
      <c r="I2320" s="1" t="s">
        <v>18</v>
      </c>
      <c r="J2320" s="1">
        <v>0.462</v>
      </c>
      <c r="K2320" s="1">
        <v>0.565</v>
      </c>
      <c r="L2320" s="6">
        <f>if(J2320&gt;QUARTILE!$B$3, "TOP", if(J2320&lt;QUARTILE!$B$4, "BOTTOM", 0))</f>
        <v>0</v>
      </c>
      <c r="M2320" s="6">
        <f t="shared" si="1"/>
        <v>1</v>
      </c>
      <c r="N2320" s="6" t="str">
        <f t="shared" si="2"/>
        <v>Gen X</v>
      </c>
      <c r="O2320" s="6" t="str">
        <f t="shared" si="3"/>
        <v>Low Income</v>
      </c>
    </row>
    <row r="2321" hidden="1">
      <c r="A2321" s="1">
        <v>102319.0</v>
      </c>
      <c r="B2321" s="1">
        <v>65.0</v>
      </c>
      <c r="C2321" s="1">
        <v>7000.0</v>
      </c>
      <c r="D2321" s="1" t="s">
        <v>25</v>
      </c>
      <c r="E2321" s="1">
        <v>29821.12</v>
      </c>
      <c r="F2321" s="1">
        <v>1.0</v>
      </c>
      <c r="G2321" s="1">
        <v>23.0</v>
      </c>
      <c r="H2321" s="1">
        <v>5.0</v>
      </c>
      <c r="I2321" s="1" t="s">
        <v>22</v>
      </c>
      <c r="J2321" s="1">
        <v>0.331</v>
      </c>
      <c r="K2321" s="1">
        <v>0.606</v>
      </c>
      <c r="L2321" s="6">
        <f>if(J2321&gt;QUARTILE!$B$3, "TOP", if(J2321&lt;QUARTILE!$B$4, "BOTTOM", 0))</f>
        <v>0</v>
      </c>
      <c r="M2321" s="6">
        <f t="shared" si="1"/>
        <v>2</v>
      </c>
      <c r="N2321" s="6" t="str">
        <f t="shared" si="2"/>
        <v>Baby Boomer</v>
      </c>
      <c r="O2321" s="6" t="str">
        <f t="shared" si="3"/>
        <v>Low Income</v>
      </c>
    </row>
    <row r="2322" hidden="1">
      <c r="A2322" s="1">
        <v>102320.0</v>
      </c>
      <c r="B2322" s="1">
        <v>23.0</v>
      </c>
      <c r="C2322" s="1">
        <v>24000.0</v>
      </c>
      <c r="D2322" s="1" t="s">
        <v>27</v>
      </c>
      <c r="E2322" s="1">
        <v>15517.78</v>
      </c>
      <c r="F2322" s="1">
        <v>3.0</v>
      </c>
      <c r="G2322" s="1">
        <v>16.0</v>
      </c>
      <c r="H2322" s="1">
        <v>12.0</v>
      </c>
      <c r="I2322" s="1" t="s">
        <v>22</v>
      </c>
      <c r="J2322" s="1">
        <v>0.385</v>
      </c>
      <c r="K2322" s="1">
        <v>0.358</v>
      </c>
      <c r="L2322" s="6">
        <f>if(J2322&gt;QUARTILE!$B$3, "TOP", if(J2322&lt;QUARTILE!$B$4, "BOTTOM", 0))</f>
        <v>0</v>
      </c>
      <c r="M2322" s="6">
        <f t="shared" si="1"/>
        <v>2</v>
      </c>
      <c r="N2322" s="6" t="str">
        <f t="shared" si="2"/>
        <v>Millenial</v>
      </c>
      <c r="O2322" s="6" t="str">
        <f t="shared" si="3"/>
        <v>Low Income</v>
      </c>
    </row>
    <row r="2323" hidden="1">
      <c r="A2323" s="1">
        <v>102321.0</v>
      </c>
      <c r="B2323" s="1">
        <v>36.0</v>
      </c>
      <c r="C2323" s="1">
        <v>8000.0</v>
      </c>
      <c r="D2323" s="1" t="s">
        <v>17</v>
      </c>
      <c r="E2323" s="1">
        <v>3219.55</v>
      </c>
      <c r="F2323" s="1">
        <v>4.0</v>
      </c>
      <c r="G2323" s="1">
        <v>19.0</v>
      </c>
      <c r="H2323" s="1">
        <v>9.0</v>
      </c>
      <c r="I2323" s="1" t="s">
        <v>22</v>
      </c>
      <c r="J2323" s="1">
        <v>0.525</v>
      </c>
      <c r="K2323" s="1">
        <v>0.173</v>
      </c>
      <c r="L2323" s="6">
        <f>if(J2323&gt;QUARTILE!$B$3, "TOP", if(J2323&lt;QUARTILE!$B$4, "BOTTOM", 0))</f>
        <v>0</v>
      </c>
      <c r="M2323" s="6">
        <f t="shared" si="1"/>
        <v>2</v>
      </c>
      <c r="N2323" s="6" t="str">
        <f t="shared" si="2"/>
        <v>Gen X</v>
      </c>
      <c r="O2323" s="6" t="str">
        <f t="shared" si="3"/>
        <v>Low Income</v>
      </c>
    </row>
    <row r="2324" hidden="1">
      <c r="A2324" s="1">
        <v>102322.0</v>
      </c>
      <c r="B2324" s="1">
        <v>47.0</v>
      </c>
      <c r="C2324" s="1">
        <v>14000.0</v>
      </c>
      <c r="D2324" s="1" t="s">
        <v>23</v>
      </c>
      <c r="E2324" s="1">
        <v>8573.99</v>
      </c>
      <c r="F2324" s="1">
        <v>2.0</v>
      </c>
      <c r="G2324" s="1">
        <v>22.0</v>
      </c>
      <c r="H2324" s="1">
        <v>11.0</v>
      </c>
      <c r="I2324" s="1" t="s">
        <v>22</v>
      </c>
      <c r="J2324" s="1">
        <v>0.778</v>
      </c>
      <c r="K2324" s="1">
        <v>0.782</v>
      </c>
      <c r="L2324" s="6">
        <f>if(J2324&gt;QUARTILE!$B$3, "TOP", if(J2324&lt;QUARTILE!$B$4, "BOTTOM", 0))</f>
        <v>0</v>
      </c>
      <c r="M2324" s="6">
        <f t="shared" si="1"/>
        <v>2</v>
      </c>
      <c r="N2324" s="6" t="str">
        <f t="shared" si="2"/>
        <v>Gen X</v>
      </c>
      <c r="O2324" s="6" t="str">
        <f t="shared" si="3"/>
        <v>Low Income</v>
      </c>
    </row>
    <row r="2325" hidden="1">
      <c r="A2325" s="1">
        <v>102323.0</v>
      </c>
      <c r="B2325" s="1">
        <v>24.0</v>
      </c>
      <c r="C2325" s="1">
        <v>31000.0</v>
      </c>
      <c r="D2325" s="1" t="s">
        <v>25</v>
      </c>
      <c r="E2325" s="1">
        <v>17528.92</v>
      </c>
      <c r="F2325" s="1">
        <v>3.0</v>
      </c>
      <c r="G2325" s="1">
        <v>16.0</v>
      </c>
      <c r="H2325" s="1">
        <v>15.0</v>
      </c>
      <c r="I2325" s="1" t="s">
        <v>18</v>
      </c>
      <c r="J2325" s="1">
        <v>0.934</v>
      </c>
      <c r="K2325" s="1">
        <v>0.386</v>
      </c>
      <c r="L2325" s="6" t="str">
        <f>if(J2325&gt;QUARTILE!$B$3, "TOP", if(J2325&lt;QUARTILE!$B$4, "BOTTOM", 0))</f>
        <v>TOP</v>
      </c>
      <c r="M2325" s="6">
        <f t="shared" si="1"/>
        <v>1</v>
      </c>
      <c r="N2325" s="6" t="str">
        <f t="shared" si="2"/>
        <v>Millenial</v>
      </c>
      <c r="O2325" s="6" t="str">
        <f t="shared" si="3"/>
        <v>Low Income</v>
      </c>
    </row>
    <row r="2326" hidden="1">
      <c r="A2326" s="1">
        <v>102324.0</v>
      </c>
      <c r="B2326" s="1">
        <v>27.0</v>
      </c>
      <c r="C2326" s="1">
        <v>64000.0</v>
      </c>
      <c r="D2326" s="1" t="s">
        <v>27</v>
      </c>
      <c r="E2326" s="1">
        <v>40901.94</v>
      </c>
      <c r="F2326" s="1">
        <v>5.0</v>
      </c>
      <c r="G2326" s="1">
        <v>15.0</v>
      </c>
      <c r="H2326" s="1">
        <v>15.0</v>
      </c>
      <c r="I2326" s="1" t="s">
        <v>22</v>
      </c>
      <c r="J2326" s="1">
        <v>0.659</v>
      </c>
      <c r="K2326" s="1">
        <v>0.0</v>
      </c>
      <c r="L2326" s="6">
        <f>if(J2326&gt;QUARTILE!$B$3, "TOP", if(J2326&lt;QUARTILE!$B$4, "BOTTOM", 0))</f>
        <v>0</v>
      </c>
      <c r="M2326" s="6">
        <f t="shared" si="1"/>
        <v>2</v>
      </c>
      <c r="N2326" s="6" t="str">
        <f t="shared" si="2"/>
        <v>Millenial</v>
      </c>
      <c r="O2326" s="6" t="str">
        <f t="shared" si="3"/>
        <v>Medium Income</v>
      </c>
    </row>
    <row r="2327" hidden="1">
      <c r="A2327" s="1">
        <v>102325.0</v>
      </c>
      <c r="B2327" s="1">
        <v>58.0</v>
      </c>
      <c r="C2327" s="1">
        <v>28000.0</v>
      </c>
      <c r="D2327" s="1" t="s">
        <v>17</v>
      </c>
      <c r="E2327" s="1">
        <v>6257.95</v>
      </c>
      <c r="F2327" s="1">
        <v>2.0</v>
      </c>
      <c r="G2327" s="1">
        <v>19.0</v>
      </c>
      <c r="H2327" s="1">
        <v>6.0</v>
      </c>
      <c r="I2327" s="1" t="s">
        <v>22</v>
      </c>
      <c r="J2327" s="1">
        <v>0.909</v>
      </c>
      <c r="K2327" s="1">
        <v>0.48</v>
      </c>
      <c r="L2327" s="6" t="str">
        <f>if(J2327&gt;QUARTILE!$B$3, "TOP", if(J2327&lt;QUARTILE!$B$4, "BOTTOM", 0))</f>
        <v>TOP</v>
      </c>
      <c r="M2327" s="6">
        <f t="shared" si="1"/>
        <v>2</v>
      </c>
      <c r="N2327" s="6" t="str">
        <f t="shared" si="2"/>
        <v>Gen X</v>
      </c>
      <c r="O2327" s="6" t="str">
        <f t="shared" si="3"/>
        <v>Low Income</v>
      </c>
    </row>
    <row r="2328" hidden="1">
      <c r="A2328" s="1">
        <v>102326.0</v>
      </c>
      <c r="B2328" s="1">
        <v>49.0</v>
      </c>
      <c r="C2328" s="1">
        <v>17000.0</v>
      </c>
      <c r="D2328" s="1" t="s">
        <v>27</v>
      </c>
      <c r="E2328" s="1">
        <v>2584.57</v>
      </c>
      <c r="F2328" s="1">
        <v>4.0</v>
      </c>
      <c r="G2328" s="1">
        <v>29.0</v>
      </c>
      <c r="H2328" s="1">
        <v>11.0</v>
      </c>
      <c r="I2328" s="1" t="s">
        <v>22</v>
      </c>
      <c r="J2328" s="1">
        <v>0.68</v>
      </c>
      <c r="K2328" s="1">
        <v>0.608</v>
      </c>
      <c r="L2328" s="6">
        <f>if(J2328&gt;QUARTILE!$B$3, "TOP", if(J2328&lt;QUARTILE!$B$4, "BOTTOM", 0))</f>
        <v>0</v>
      </c>
      <c r="M2328" s="6">
        <f t="shared" si="1"/>
        <v>2</v>
      </c>
      <c r="N2328" s="6" t="str">
        <f t="shared" si="2"/>
        <v>Gen X</v>
      </c>
      <c r="O2328" s="6" t="str">
        <f t="shared" si="3"/>
        <v>Low Income</v>
      </c>
    </row>
    <row r="2329" hidden="1">
      <c r="A2329" s="1">
        <v>102327.0</v>
      </c>
      <c r="B2329" s="1">
        <v>51.0</v>
      </c>
      <c r="C2329" s="1">
        <v>21000.0</v>
      </c>
      <c r="D2329" s="1" t="s">
        <v>30</v>
      </c>
      <c r="E2329" s="1">
        <v>16366.6</v>
      </c>
      <c r="F2329" s="1">
        <v>4.0</v>
      </c>
      <c r="G2329" s="1">
        <v>18.0</v>
      </c>
      <c r="H2329" s="1">
        <v>4.0</v>
      </c>
      <c r="I2329" s="1" t="s">
        <v>22</v>
      </c>
      <c r="J2329" s="1">
        <v>0.729</v>
      </c>
      <c r="K2329" s="1">
        <v>0.0</v>
      </c>
      <c r="L2329" s="6">
        <f>if(J2329&gt;QUARTILE!$B$3, "TOP", if(J2329&lt;QUARTILE!$B$4, "BOTTOM", 0))</f>
        <v>0</v>
      </c>
      <c r="M2329" s="6">
        <f t="shared" si="1"/>
        <v>2</v>
      </c>
      <c r="N2329" s="6" t="str">
        <f t="shared" si="2"/>
        <v>Gen X</v>
      </c>
      <c r="O2329" s="6" t="str">
        <f t="shared" si="3"/>
        <v>Low Income</v>
      </c>
    </row>
    <row r="2330" hidden="1">
      <c r="A2330" s="1">
        <v>102328.0</v>
      </c>
      <c r="B2330" s="1">
        <v>80.0</v>
      </c>
      <c r="C2330" s="1">
        <v>7000.0</v>
      </c>
      <c r="D2330" s="1" t="s">
        <v>23</v>
      </c>
      <c r="E2330" s="1">
        <v>3883.86</v>
      </c>
      <c r="F2330" s="1">
        <v>2.0</v>
      </c>
      <c r="G2330" s="1">
        <v>14.0</v>
      </c>
      <c r="H2330" s="1">
        <v>8.0</v>
      </c>
      <c r="I2330" s="1" t="s">
        <v>22</v>
      </c>
      <c r="J2330" s="1">
        <v>0.572</v>
      </c>
      <c r="K2330" s="1">
        <v>0.705</v>
      </c>
      <c r="L2330" s="6">
        <f>if(J2330&gt;QUARTILE!$B$3, "TOP", if(J2330&lt;QUARTILE!$B$4, "BOTTOM", 0))</f>
        <v>0</v>
      </c>
      <c r="M2330" s="6">
        <f t="shared" si="1"/>
        <v>2</v>
      </c>
      <c r="N2330" s="6" t="str">
        <f t="shared" si="2"/>
        <v>Silent</v>
      </c>
      <c r="O2330" s="6" t="str">
        <f t="shared" si="3"/>
        <v>Low Income</v>
      </c>
    </row>
    <row r="2331" hidden="1">
      <c r="A2331" s="1">
        <v>102329.0</v>
      </c>
      <c r="B2331" s="1">
        <v>45.0</v>
      </c>
      <c r="C2331" s="1">
        <v>17000.0</v>
      </c>
      <c r="D2331" s="1" t="s">
        <v>25</v>
      </c>
      <c r="E2331" s="1">
        <v>18850.73</v>
      </c>
      <c r="F2331" s="1">
        <v>5.0</v>
      </c>
      <c r="G2331" s="1">
        <v>17.0</v>
      </c>
      <c r="H2331" s="1">
        <v>14.0</v>
      </c>
      <c r="I2331" s="1" t="s">
        <v>22</v>
      </c>
      <c r="J2331" s="1">
        <v>0.573</v>
      </c>
      <c r="K2331" s="1">
        <v>0.175</v>
      </c>
      <c r="L2331" s="6">
        <f>if(J2331&gt;QUARTILE!$B$3, "TOP", if(J2331&lt;QUARTILE!$B$4, "BOTTOM", 0))</f>
        <v>0</v>
      </c>
      <c r="M2331" s="6">
        <f t="shared" si="1"/>
        <v>2</v>
      </c>
      <c r="N2331" s="6" t="str">
        <f t="shared" si="2"/>
        <v>Gen X</v>
      </c>
      <c r="O2331" s="6" t="str">
        <f t="shared" si="3"/>
        <v>Low Income</v>
      </c>
    </row>
    <row r="2332" hidden="1">
      <c r="A2332" s="1">
        <v>102330.0</v>
      </c>
      <c r="B2332" s="1">
        <v>77.0</v>
      </c>
      <c r="C2332" s="1">
        <v>17000.0</v>
      </c>
      <c r="D2332" s="1" t="s">
        <v>23</v>
      </c>
      <c r="E2332" s="1">
        <v>6117.5</v>
      </c>
      <c r="F2332" s="1">
        <v>1.0</v>
      </c>
      <c r="G2332" s="1">
        <v>18.0</v>
      </c>
      <c r="H2332" s="1">
        <v>3.0</v>
      </c>
      <c r="I2332" s="1" t="s">
        <v>22</v>
      </c>
      <c r="J2332" s="1">
        <v>0.582</v>
      </c>
      <c r="K2332" s="1">
        <v>0.222</v>
      </c>
      <c r="L2332" s="6">
        <f>if(J2332&gt;QUARTILE!$B$3, "TOP", if(J2332&lt;QUARTILE!$B$4, "BOTTOM", 0))</f>
        <v>0</v>
      </c>
      <c r="M2332" s="6">
        <f t="shared" si="1"/>
        <v>2</v>
      </c>
      <c r="N2332" s="6" t="str">
        <f t="shared" si="2"/>
        <v>Baby Boomer</v>
      </c>
      <c r="O2332" s="6" t="str">
        <f t="shared" si="3"/>
        <v>Low Income</v>
      </c>
    </row>
    <row r="2333" hidden="1">
      <c r="A2333" s="1">
        <v>102331.0</v>
      </c>
      <c r="B2333" s="1">
        <v>32.0</v>
      </c>
      <c r="C2333" s="1">
        <v>24000.0</v>
      </c>
      <c r="D2333" s="1" t="s">
        <v>23</v>
      </c>
      <c r="E2333" s="1">
        <v>5252.32</v>
      </c>
      <c r="F2333" s="1">
        <v>1.0</v>
      </c>
      <c r="G2333" s="1">
        <v>15.0</v>
      </c>
      <c r="H2333" s="1">
        <v>15.0</v>
      </c>
      <c r="I2333" s="1" t="s">
        <v>22</v>
      </c>
      <c r="J2333" s="1">
        <v>0.542</v>
      </c>
      <c r="K2333" s="1">
        <v>0.563</v>
      </c>
      <c r="L2333" s="6">
        <f>if(J2333&gt;QUARTILE!$B$3, "TOP", if(J2333&lt;QUARTILE!$B$4, "BOTTOM", 0))</f>
        <v>0</v>
      </c>
      <c r="M2333" s="6">
        <f t="shared" si="1"/>
        <v>2</v>
      </c>
      <c r="N2333" s="6" t="str">
        <f t="shared" si="2"/>
        <v>Gen X</v>
      </c>
      <c r="O2333" s="6" t="str">
        <f t="shared" si="3"/>
        <v>Low Income</v>
      </c>
    </row>
    <row r="2334" hidden="1">
      <c r="A2334" s="1">
        <v>102332.0</v>
      </c>
      <c r="B2334" s="1">
        <v>47.0</v>
      </c>
      <c r="C2334" s="1">
        <v>71000.0</v>
      </c>
      <c r="D2334" s="1" t="s">
        <v>21</v>
      </c>
      <c r="E2334" s="1">
        <v>10189.22</v>
      </c>
      <c r="F2334" s="1">
        <v>4.0</v>
      </c>
      <c r="G2334" s="1">
        <v>21.0</v>
      </c>
      <c r="H2334" s="1">
        <v>12.0</v>
      </c>
      <c r="I2334" s="1" t="s">
        <v>18</v>
      </c>
      <c r="J2334" s="1">
        <v>0.559</v>
      </c>
      <c r="K2334" s="1">
        <v>0.287</v>
      </c>
      <c r="L2334" s="6">
        <f>if(J2334&gt;QUARTILE!$B$3, "TOP", if(J2334&lt;QUARTILE!$B$4, "BOTTOM", 0))</f>
        <v>0</v>
      </c>
      <c r="M2334" s="6">
        <f t="shared" si="1"/>
        <v>1</v>
      </c>
      <c r="N2334" s="6" t="str">
        <f t="shared" si="2"/>
        <v>Gen X</v>
      </c>
      <c r="O2334" s="6" t="str">
        <f t="shared" si="3"/>
        <v>Medium Income</v>
      </c>
    </row>
    <row r="2335" hidden="1">
      <c r="A2335" s="1">
        <v>102333.0</v>
      </c>
      <c r="B2335" s="1">
        <v>54.0</v>
      </c>
      <c r="C2335" s="1">
        <v>7000.0</v>
      </c>
      <c r="D2335" s="1" t="s">
        <v>31</v>
      </c>
      <c r="E2335" s="1">
        <v>17988.27</v>
      </c>
      <c r="F2335" s="1">
        <v>5.0</v>
      </c>
      <c r="G2335" s="1">
        <v>19.0</v>
      </c>
      <c r="H2335" s="1">
        <v>3.0</v>
      </c>
      <c r="I2335" s="1" t="s">
        <v>22</v>
      </c>
      <c r="J2335" s="1">
        <v>0.775</v>
      </c>
      <c r="K2335" s="1">
        <v>0.401</v>
      </c>
      <c r="L2335" s="6">
        <f>if(J2335&gt;QUARTILE!$B$3, "TOP", if(J2335&lt;QUARTILE!$B$4, "BOTTOM", 0))</f>
        <v>0</v>
      </c>
      <c r="M2335" s="6">
        <f t="shared" si="1"/>
        <v>2</v>
      </c>
      <c r="N2335" s="6" t="str">
        <f t="shared" si="2"/>
        <v>Gen X</v>
      </c>
      <c r="O2335" s="6" t="str">
        <f t="shared" si="3"/>
        <v>Low Income</v>
      </c>
    </row>
    <row r="2336" hidden="1">
      <c r="A2336" s="1">
        <v>102334.0</v>
      </c>
      <c r="B2336" s="1">
        <v>46.0</v>
      </c>
      <c r="C2336" s="1">
        <v>17000.0</v>
      </c>
      <c r="D2336" s="1" t="s">
        <v>23</v>
      </c>
      <c r="E2336" s="1">
        <v>15763.13</v>
      </c>
      <c r="F2336" s="1">
        <v>4.0</v>
      </c>
      <c r="G2336" s="1">
        <v>35.0</v>
      </c>
      <c r="H2336" s="1">
        <v>10.0</v>
      </c>
      <c r="I2336" s="1" t="s">
        <v>22</v>
      </c>
      <c r="J2336" s="1">
        <v>0.438</v>
      </c>
      <c r="K2336" s="1">
        <v>0.463</v>
      </c>
      <c r="L2336" s="6">
        <f>if(J2336&gt;QUARTILE!$B$3, "TOP", if(J2336&lt;QUARTILE!$B$4, "BOTTOM", 0))</f>
        <v>0</v>
      </c>
      <c r="M2336" s="6">
        <f t="shared" si="1"/>
        <v>2</v>
      </c>
      <c r="N2336" s="6" t="str">
        <f t="shared" si="2"/>
        <v>Gen X</v>
      </c>
      <c r="O2336" s="6" t="str">
        <f t="shared" si="3"/>
        <v>Low Income</v>
      </c>
    </row>
    <row r="2337" hidden="1">
      <c r="A2337" s="1">
        <v>102335.0</v>
      </c>
      <c r="B2337" s="1">
        <v>39.0</v>
      </c>
      <c r="C2337" s="1">
        <v>7000.0</v>
      </c>
      <c r="D2337" s="1" t="s">
        <v>23</v>
      </c>
      <c r="E2337" s="1">
        <v>5613.72</v>
      </c>
      <c r="F2337" s="1">
        <v>1.0</v>
      </c>
      <c r="G2337" s="1">
        <v>19.0</v>
      </c>
      <c r="H2337" s="1">
        <v>9.0</v>
      </c>
      <c r="I2337" s="1" t="s">
        <v>22</v>
      </c>
      <c r="J2337" s="1">
        <v>0.257</v>
      </c>
      <c r="K2337" s="1">
        <v>0.921</v>
      </c>
      <c r="L2337" s="6" t="str">
        <f>if(J2337&gt;QUARTILE!$B$3, "TOP", if(J2337&lt;QUARTILE!$B$4, "BOTTOM", 0))</f>
        <v>BOTTOM</v>
      </c>
      <c r="M2337" s="6">
        <f t="shared" si="1"/>
        <v>2</v>
      </c>
      <c r="N2337" s="6" t="str">
        <f t="shared" si="2"/>
        <v>Gen X</v>
      </c>
      <c r="O2337" s="6" t="str">
        <f t="shared" si="3"/>
        <v>Low Income</v>
      </c>
    </row>
    <row r="2338" hidden="1">
      <c r="A2338" s="1">
        <v>102336.0</v>
      </c>
      <c r="B2338" s="1">
        <v>21.0</v>
      </c>
      <c r="C2338" s="1">
        <v>16000.0</v>
      </c>
      <c r="D2338" s="1" t="s">
        <v>23</v>
      </c>
      <c r="E2338" s="1">
        <v>44349.57</v>
      </c>
      <c r="F2338" s="1">
        <v>4.0</v>
      </c>
      <c r="G2338" s="1">
        <v>27.0</v>
      </c>
      <c r="H2338" s="1">
        <v>10.0</v>
      </c>
      <c r="I2338" s="1" t="s">
        <v>18</v>
      </c>
      <c r="J2338" s="1">
        <v>0.286</v>
      </c>
      <c r="K2338" s="1">
        <v>0.055</v>
      </c>
      <c r="L2338" s="6" t="str">
        <f>if(J2338&gt;QUARTILE!$B$3, "TOP", if(J2338&lt;QUARTILE!$B$4, "BOTTOM", 0))</f>
        <v>BOTTOM</v>
      </c>
      <c r="M2338" s="6">
        <f t="shared" si="1"/>
        <v>1</v>
      </c>
      <c r="N2338" s="6" t="str">
        <f t="shared" si="2"/>
        <v>Millenial</v>
      </c>
      <c r="O2338" s="6" t="str">
        <f t="shared" si="3"/>
        <v>Low Income</v>
      </c>
    </row>
    <row r="2339" hidden="1">
      <c r="A2339" s="1">
        <v>102337.0</v>
      </c>
      <c r="B2339" s="1">
        <v>37.0</v>
      </c>
      <c r="C2339" s="1">
        <v>13000.0</v>
      </c>
      <c r="D2339" s="1" t="s">
        <v>17</v>
      </c>
      <c r="E2339" s="1">
        <v>2328.02</v>
      </c>
      <c r="F2339" s="1">
        <v>2.0</v>
      </c>
      <c r="G2339" s="1">
        <v>17.0</v>
      </c>
      <c r="H2339" s="1">
        <v>8.0</v>
      </c>
      <c r="I2339" s="1" t="s">
        <v>22</v>
      </c>
      <c r="J2339" s="1">
        <v>0.88</v>
      </c>
      <c r="K2339" s="1">
        <v>0.464</v>
      </c>
      <c r="L2339" s="6" t="str">
        <f>if(J2339&gt;QUARTILE!$B$3, "TOP", if(J2339&lt;QUARTILE!$B$4, "BOTTOM", 0))</f>
        <v>TOP</v>
      </c>
      <c r="M2339" s="6">
        <f t="shared" si="1"/>
        <v>2</v>
      </c>
      <c r="N2339" s="6" t="str">
        <f t="shared" si="2"/>
        <v>Gen X</v>
      </c>
      <c r="O2339" s="6" t="str">
        <f t="shared" si="3"/>
        <v>Low Income</v>
      </c>
    </row>
    <row r="2340" hidden="1">
      <c r="A2340" s="1">
        <v>102338.0</v>
      </c>
      <c r="B2340" s="1">
        <v>49.0</v>
      </c>
      <c r="C2340" s="1">
        <v>9000.0</v>
      </c>
      <c r="D2340" s="1" t="s">
        <v>23</v>
      </c>
      <c r="E2340" s="1">
        <v>805.35</v>
      </c>
      <c r="F2340" s="1">
        <v>2.0</v>
      </c>
      <c r="G2340" s="1">
        <v>18.0</v>
      </c>
      <c r="H2340" s="1">
        <v>13.0</v>
      </c>
      <c r="I2340" s="1" t="s">
        <v>22</v>
      </c>
      <c r="J2340" s="1">
        <v>0.913</v>
      </c>
      <c r="K2340" s="1">
        <v>0.786</v>
      </c>
      <c r="L2340" s="6" t="str">
        <f>if(J2340&gt;QUARTILE!$B$3, "TOP", if(J2340&lt;QUARTILE!$B$4, "BOTTOM", 0))</f>
        <v>TOP</v>
      </c>
      <c r="M2340" s="6">
        <f t="shared" si="1"/>
        <v>2</v>
      </c>
      <c r="N2340" s="6" t="str">
        <f t="shared" si="2"/>
        <v>Gen X</v>
      </c>
      <c r="O2340" s="6" t="str">
        <f t="shared" si="3"/>
        <v>Low Income</v>
      </c>
    </row>
    <row r="2341" hidden="1">
      <c r="A2341" s="1">
        <v>102339.0</v>
      </c>
      <c r="B2341" s="1">
        <v>53.0</v>
      </c>
      <c r="C2341" s="1">
        <v>38000.0</v>
      </c>
      <c r="D2341" s="1" t="s">
        <v>23</v>
      </c>
      <c r="E2341" s="1">
        <v>18461.59</v>
      </c>
      <c r="F2341" s="1">
        <v>5.0</v>
      </c>
      <c r="G2341" s="1">
        <v>16.0</v>
      </c>
      <c r="H2341" s="1">
        <v>5.0</v>
      </c>
      <c r="I2341" s="1" t="s">
        <v>22</v>
      </c>
      <c r="J2341" s="1">
        <v>0.294</v>
      </c>
      <c r="K2341" s="1">
        <v>0.155</v>
      </c>
      <c r="L2341" s="6" t="str">
        <f>if(J2341&gt;QUARTILE!$B$3, "TOP", if(J2341&lt;QUARTILE!$B$4, "BOTTOM", 0))</f>
        <v>BOTTOM</v>
      </c>
      <c r="M2341" s="6">
        <f t="shared" si="1"/>
        <v>2</v>
      </c>
      <c r="N2341" s="6" t="str">
        <f t="shared" si="2"/>
        <v>Gen X</v>
      </c>
      <c r="O2341" s="6" t="str">
        <f t="shared" si="3"/>
        <v>Low Income</v>
      </c>
    </row>
    <row r="2342" hidden="1">
      <c r="A2342" s="1">
        <v>102340.0</v>
      </c>
      <c r="B2342" s="1">
        <v>67.0</v>
      </c>
      <c r="C2342" s="1">
        <v>26000.0</v>
      </c>
      <c r="D2342" s="1" t="s">
        <v>23</v>
      </c>
      <c r="E2342" s="1">
        <v>2634.25</v>
      </c>
      <c r="F2342" s="1">
        <v>1.0</v>
      </c>
      <c r="G2342" s="1">
        <v>28.0</v>
      </c>
      <c r="H2342" s="1">
        <v>4.0</v>
      </c>
      <c r="I2342" s="1" t="s">
        <v>22</v>
      </c>
      <c r="J2342" s="1">
        <v>0.168</v>
      </c>
      <c r="K2342" s="1">
        <v>0.082</v>
      </c>
      <c r="L2342" s="6" t="str">
        <f>if(J2342&gt;QUARTILE!$B$3, "TOP", if(J2342&lt;QUARTILE!$B$4, "BOTTOM", 0))</f>
        <v>BOTTOM</v>
      </c>
      <c r="M2342" s="6">
        <f t="shared" si="1"/>
        <v>2</v>
      </c>
      <c r="N2342" s="6" t="str">
        <f t="shared" si="2"/>
        <v>Baby Boomer</v>
      </c>
      <c r="O2342" s="6" t="str">
        <f t="shared" si="3"/>
        <v>Low Income</v>
      </c>
    </row>
    <row r="2343" hidden="1">
      <c r="A2343" s="1">
        <v>102341.0</v>
      </c>
      <c r="B2343" s="1">
        <v>21.0</v>
      </c>
      <c r="C2343" s="1">
        <v>36000.0</v>
      </c>
      <c r="D2343" s="1" t="s">
        <v>25</v>
      </c>
      <c r="E2343" s="1">
        <v>14059.54</v>
      </c>
      <c r="F2343" s="1">
        <v>5.0</v>
      </c>
      <c r="G2343" s="1">
        <v>22.0</v>
      </c>
      <c r="H2343" s="1">
        <v>16.0</v>
      </c>
      <c r="I2343" s="1" t="s">
        <v>22</v>
      </c>
      <c r="J2343" s="1">
        <v>1.0</v>
      </c>
      <c r="K2343" s="1">
        <v>0.0</v>
      </c>
      <c r="L2343" s="6" t="str">
        <f>if(J2343&gt;QUARTILE!$B$3, "TOP", if(J2343&lt;QUARTILE!$B$4, "BOTTOM", 0))</f>
        <v>TOP</v>
      </c>
      <c r="M2343" s="6">
        <f t="shared" si="1"/>
        <v>2</v>
      </c>
      <c r="N2343" s="6" t="str">
        <f t="shared" si="2"/>
        <v>Millenial</v>
      </c>
      <c r="O2343" s="6" t="str">
        <f t="shared" si="3"/>
        <v>Low Income</v>
      </c>
    </row>
    <row r="2344" hidden="1">
      <c r="A2344" s="1">
        <v>102342.0</v>
      </c>
      <c r="B2344" s="1">
        <v>44.0</v>
      </c>
      <c r="C2344" s="1">
        <v>16000.0</v>
      </c>
      <c r="D2344" s="1" t="s">
        <v>24</v>
      </c>
      <c r="E2344" s="1">
        <v>60636.84</v>
      </c>
      <c r="F2344" s="1">
        <v>5.0</v>
      </c>
      <c r="G2344" s="1">
        <v>14.0</v>
      </c>
      <c r="H2344" s="1">
        <v>10.0</v>
      </c>
      <c r="I2344" s="1" t="s">
        <v>18</v>
      </c>
      <c r="J2344" s="1">
        <v>0.582</v>
      </c>
      <c r="K2344" s="1">
        <v>0.0</v>
      </c>
      <c r="L2344" s="6">
        <f>if(J2344&gt;QUARTILE!$B$3, "TOP", if(J2344&lt;QUARTILE!$B$4, "BOTTOM", 0))</f>
        <v>0</v>
      </c>
      <c r="M2344" s="6">
        <f t="shared" si="1"/>
        <v>1</v>
      </c>
      <c r="N2344" s="6" t="str">
        <f t="shared" si="2"/>
        <v>Gen X</v>
      </c>
      <c r="O2344" s="6" t="str">
        <f t="shared" si="3"/>
        <v>Low Income</v>
      </c>
    </row>
    <row r="2345" hidden="1">
      <c r="A2345" s="1">
        <v>102343.0</v>
      </c>
      <c r="B2345" s="1">
        <v>34.0</v>
      </c>
      <c r="C2345" s="1">
        <v>21000.0</v>
      </c>
      <c r="D2345" s="1" t="s">
        <v>23</v>
      </c>
      <c r="E2345" s="1">
        <v>23985.03</v>
      </c>
      <c r="F2345" s="1">
        <v>1.0</v>
      </c>
      <c r="G2345" s="1">
        <v>14.0</v>
      </c>
      <c r="H2345" s="1">
        <v>8.0</v>
      </c>
      <c r="I2345" s="1" t="s">
        <v>22</v>
      </c>
      <c r="J2345" s="1">
        <v>0.143</v>
      </c>
      <c r="K2345" s="1">
        <v>0.275</v>
      </c>
      <c r="L2345" s="6" t="str">
        <f>if(J2345&gt;QUARTILE!$B$3, "TOP", if(J2345&lt;QUARTILE!$B$4, "BOTTOM", 0))</f>
        <v>BOTTOM</v>
      </c>
      <c r="M2345" s="6">
        <f t="shared" si="1"/>
        <v>2</v>
      </c>
      <c r="N2345" s="6" t="str">
        <f t="shared" si="2"/>
        <v>Gen X</v>
      </c>
      <c r="O2345" s="6" t="str">
        <f t="shared" si="3"/>
        <v>Low Income</v>
      </c>
    </row>
    <row r="2346" hidden="1">
      <c r="A2346" s="1">
        <v>102344.0</v>
      </c>
      <c r="B2346" s="1">
        <v>29.0</v>
      </c>
      <c r="C2346" s="1">
        <v>57000.0</v>
      </c>
      <c r="D2346" s="1" t="s">
        <v>25</v>
      </c>
      <c r="E2346" s="1">
        <v>19218.26</v>
      </c>
      <c r="F2346" s="1">
        <v>3.0</v>
      </c>
      <c r="G2346" s="1">
        <v>21.0</v>
      </c>
      <c r="H2346" s="1">
        <v>20.0</v>
      </c>
      <c r="I2346" s="1" t="s">
        <v>18</v>
      </c>
      <c r="J2346" s="1">
        <v>0.365</v>
      </c>
      <c r="K2346" s="1">
        <v>0.409</v>
      </c>
      <c r="L2346" s="6">
        <f>if(J2346&gt;QUARTILE!$B$3, "TOP", if(J2346&lt;QUARTILE!$B$4, "BOTTOM", 0))</f>
        <v>0</v>
      </c>
      <c r="M2346" s="6">
        <f t="shared" si="1"/>
        <v>1</v>
      </c>
      <c r="N2346" s="6" t="str">
        <f t="shared" si="2"/>
        <v>Millenial</v>
      </c>
      <c r="O2346" s="6" t="str">
        <f t="shared" si="3"/>
        <v>Medium Income</v>
      </c>
    </row>
    <row r="2347" hidden="1">
      <c r="A2347" s="1">
        <v>102345.0</v>
      </c>
      <c r="B2347" s="1">
        <v>39.0</v>
      </c>
      <c r="C2347" s="1">
        <v>22000.0</v>
      </c>
      <c r="D2347" s="1" t="s">
        <v>23</v>
      </c>
      <c r="E2347" s="1">
        <v>17104.16</v>
      </c>
      <c r="F2347" s="1">
        <v>3.0</v>
      </c>
      <c r="G2347" s="1">
        <v>25.0</v>
      </c>
      <c r="H2347" s="1">
        <v>17.0</v>
      </c>
      <c r="I2347" s="1" t="s">
        <v>18</v>
      </c>
      <c r="J2347" s="1">
        <v>0.754</v>
      </c>
      <c r="K2347" s="1">
        <v>0.594</v>
      </c>
      <c r="L2347" s="6">
        <f>if(J2347&gt;QUARTILE!$B$3, "TOP", if(J2347&lt;QUARTILE!$B$4, "BOTTOM", 0))</f>
        <v>0</v>
      </c>
      <c r="M2347" s="6">
        <f t="shared" si="1"/>
        <v>1</v>
      </c>
      <c r="N2347" s="6" t="str">
        <f t="shared" si="2"/>
        <v>Gen X</v>
      </c>
      <c r="O2347" s="6" t="str">
        <f t="shared" si="3"/>
        <v>Low Income</v>
      </c>
    </row>
    <row r="2348" hidden="1">
      <c r="A2348" s="1">
        <v>102346.0</v>
      </c>
      <c r="B2348" s="1">
        <v>34.0</v>
      </c>
      <c r="C2348" s="1">
        <v>36000.0</v>
      </c>
      <c r="D2348" s="1" t="s">
        <v>25</v>
      </c>
      <c r="E2348" s="1">
        <v>3957.78</v>
      </c>
      <c r="F2348" s="1">
        <v>4.0</v>
      </c>
      <c r="G2348" s="1">
        <v>19.0</v>
      </c>
      <c r="H2348" s="1">
        <v>7.0</v>
      </c>
      <c r="I2348" s="1" t="s">
        <v>22</v>
      </c>
      <c r="J2348" s="1">
        <v>0.131</v>
      </c>
      <c r="K2348" s="1">
        <v>0.15</v>
      </c>
      <c r="L2348" s="6" t="str">
        <f>if(J2348&gt;QUARTILE!$B$3, "TOP", if(J2348&lt;QUARTILE!$B$4, "BOTTOM", 0))</f>
        <v>BOTTOM</v>
      </c>
      <c r="M2348" s="6">
        <f t="shared" si="1"/>
        <v>2</v>
      </c>
      <c r="N2348" s="6" t="str">
        <f t="shared" si="2"/>
        <v>Gen X</v>
      </c>
      <c r="O2348" s="6" t="str">
        <f t="shared" si="3"/>
        <v>Low Income</v>
      </c>
    </row>
    <row r="2349" hidden="1">
      <c r="A2349" s="1">
        <v>102347.0</v>
      </c>
      <c r="B2349" s="1">
        <v>27.0</v>
      </c>
      <c r="C2349" s="1">
        <v>15000.0</v>
      </c>
      <c r="D2349" s="1" t="s">
        <v>27</v>
      </c>
      <c r="E2349" s="1">
        <v>11335.5</v>
      </c>
      <c r="F2349" s="1">
        <v>3.0</v>
      </c>
      <c r="G2349" s="1">
        <v>18.0</v>
      </c>
      <c r="H2349" s="1">
        <v>16.0</v>
      </c>
      <c r="I2349" s="1" t="s">
        <v>22</v>
      </c>
      <c r="J2349" s="1">
        <v>0.433</v>
      </c>
      <c r="K2349" s="1">
        <v>0.27</v>
      </c>
      <c r="L2349" s="6">
        <f>if(J2349&gt;QUARTILE!$B$3, "TOP", if(J2349&lt;QUARTILE!$B$4, "BOTTOM", 0))</f>
        <v>0</v>
      </c>
      <c r="M2349" s="6">
        <f t="shared" si="1"/>
        <v>2</v>
      </c>
      <c r="N2349" s="6" t="str">
        <f t="shared" si="2"/>
        <v>Millenial</v>
      </c>
      <c r="O2349" s="6" t="str">
        <f t="shared" si="3"/>
        <v>Low Income</v>
      </c>
    </row>
    <row r="2350" hidden="1">
      <c r="A2350" s="1">
        <v>102348.0</v>
      </c>
      <c r="B2350" s="1">
        <v>71.0</v>
      </c>
      <c r="C2350" s="1">
        <v>34000.0</v>
      </c>
      <c r="D2350" s="1" t="s">
        <v>23</v>
      </c>
      <c r="E2350" s="1">
        <v>8386.93</v>
      </c>
      <c r="F2350" s="1">
        <v>2.0</v>
      </c>
      <c r="G2350" s="1">
        <v>12.0</v>
      </c>
      <c r="H2350" s="1">
        <v>6.0</v>
      </c>
      <c r="I2350" s="1" t="s">
        <v>22</v>
      </c>
      <c r="J2350" s="1">
        <v>0.478</v>
      </c>
      <c r="K2350" s="1">
        <v>0.699</v>
      </c>
      <c r="L2350" s="6">
        <f>if(J2350&gt;QUARTILE!$B$3, "TOP", if(J2350&lt;QUARTILE!$B$4, "BOTTOM", 0))</f>
        <v>0</v>
      </c>
      <c r="M2350" s="6">
        <f t="shared" si="1"/>
        <v>2</v>
      </c>
      <c r="N2350" s="6" t="str">
        <f t="shared" si="2"/>
        <v>Baby Boomer</v>
      </c>
      <c r="O2350" s="6" t="str">
        <f t="shared" si="3"/>
        <v>Low Income</v>
      </c>
    </row>
    <row r="2351" hidden="1">
      <c r="A2351" s="1">
        <v>102349.0</v>
      </c>
      <c r="B2351" s="1">
        <v>18.0</v>
      </c>
      <c r="C2351" s="1">
        <v>16000.0</v>
      </c>
      <c r="D2351" s="1" t="s">
        <v>23</v>
      </c>
      <c r="E2351" s="1">
        <v>61183.81</v>
      </c>
      <c r="F2351" s="1">
        <v>5.0</v>
      </c>
      <c r="G2351" s="1">
        <v>21.0</v>
      </c>
      <c r="H2351" s="1">
        <v>17.0</v>
      </c>
      <c r="I2351" s="1" t="s">
        <v>18</v>
      </c>
      <c r="J2351" s="1">
        <v>0.836</v>
      </c>
      <c r="K2351" s="1">
        <v>0.759</v>
      </c>
      <c r="L2351" s="6" t="str">
        <f>if(J2351&gt;QUARTILE!$B$3, "TOP", if(J2351&lt;QUARTILE!$B$4, "BOTTOM", 0))</f>
        <v>TOP</v>
      </c>
      <c r="M2351" s="6">
        <f t="shared" si="1"/>
        <v>1</v>
      </c>
      <c r="N2351" s="6" t="str">
        <f t="shared" si="2"/>
        <v>Millenial</v>
      </c>
      <c r="O2351" s="6" t="str">
        <f t="shared" si="3"/>
        <v>Low Income</v>
      </c>
    </row>
    <row r="2352" hidden="1">
      <c r="A2352" s="1">
        <v>102350.0</v>
      </c>
      <c r="B2352" s="1">
        <v>39.0</v>
      </c>
      <c r="C2352" s="1">
        <v>7000.0</v>
      </c>
      <c r="D2352" s="1" t="s">
        <v>17</v>
      </c>
      <c r="E2352" s="1">
        <v>5549.89</v>
      </c>
      <c r="F2352" s="1">
        <v>4.0</v>
      </c>
      <c r="G2352" s="1">
        <v>20.0</v>
      </c>
      <c r="H2352" s="1">
        <v>4.0</v>
      </c>
      <c r="I2352" s="1" t="s">
        <v>22</v>
      </c>
      <c r="J2352" s="1">
        <v>0.199</v>
      </c>
      <c r="K2352" s="1">
        <v>0.086</v>
      </c>
      <c r="L2352" s="6" t="str">
        <f>if(J2352&gt;QUARTILE!$B$3, "TOP", if(J2352&lt;QUARTILE!$B$4, "BOTTOM", 0))</f>
        <v>BOTTOM</v>
      </c>
      <c r="M2352" s="6">
        <f t="shared" si="1"/>
        <v>2</v>
      </c>
      <c r="N2352" s="6" t="str">
        <f t="shared" si="2"/>
        <v>Gen X</v>
      </c>
      <c r="O2352" s="6" t="str">
        <f t="shared" si="3"/>
        <v>Low Income</v>
      </c>
    </row>
    <row r="2353" hidden="1">
      <c r="A2353" s="1">
        <v>102351.0</v>
      </c>
      <c r="B2353" s="1">
        <v>43.0</v>
      </c>
      <c r="C2353" s="1">
        <v>22000.0</v>
      </c>
      <c r="D2353" s="1" t="s">
        <v>23</v>
      </c>
      <c r="E2353" s="1">
        <v>12754.87</v>
      </c>
      <c r="F2353" s="1">
        <v>5.0</v>
      </c>
      <c r="G2353" s="1">
        <v>21.0</v>
      </c>
      <c r="H2353" s="1">
        <v>13.0</v>
      </c>
      <c r="I2353" s="1" t="s">
        <v>22</v>
      </c>
      <c r="J2353" s="1">
        <v>1.0</v>
      </c>
      <c r="K2353" s="1">
        <v>0.423</v>
      </c>
      <c r="L2353" s="6" t="str">
        <f>if(J2353&gt;QUARTILE!$B$3, "TOP", if(J2353&lt;QUARTILE!$B$4, "BOTTOM", 0))</f>
        <v>TOP</v>
      </c>
      <c r="M2353" s="6">
        <f t="shared" si="1"/>
        <v>2</v>
      </c>
      <c r="N2353" s="6" t="str">
        <f t="shared" si="2"/>
        <v>Gen X</v>
      </c>
      <c r="O2353" s="6" t="str">
        <f t="shared" si="3"/>
        <v>Low Income</v>
      </c>
    </row>
    <row r="2354" hidden="1">
      <c r="A2354" s="1">
        <v>102352.0</v>
      </c>
      <c r="B2354" s="1">
        <v>73.0</v>
      </c>
      <c r="C2354" s="1">
        <v>17000.0</v>
      </c>
      <c r="D2354" s="1" t="s">
        <v>27</v>
      </c>
      <c r="E2354" s="1">
        <v>55638.04</v>
      </c>
      <c r="F2354" s="1">
        <v>1.0</v>
      </c>
      <c r="G2354" s="1">
        <v>16.0</v>
      </c>
      <c r="H2354" s="1">
        <v>6.0</v>
      </c>
      <c r="I2354" s="1" t="s">
        <v>18</v>
      </c>
      <c r="J2354" s="1">
        <v>0.255</v>
      </c>
      <c r="K2354" s="1">
        <v>0.195</v>
      </c>
      <c r="L2354" s="6" t="str">
        <f>if(J2354&gt;QUARTILE!$B$3, "TOP", if(J2354&lt;QUARTILE!$B$4, "BOTTOM", 0))</f>
        <v>BOTTOM</v>
      </c>
      <c r="M2354" s="6">
        <f t="shared" si="1"/>
        <v>1</v>
      </c>
      <c r="N2354" s="6" t="str">
        <f t="shared" si="2"/>
        <v>Baby Boomer</v>
      </c>
      <c r="O2354" s="6" t="str">
        <f t="shared" si="3"/>
        <v>Low Income</v>
      </c>
    </row>
    <row r="2355" hidden="1">
      <c r="A2355" s="1">
        <v>102353.0</v>
      </c>
      <c r="B2355" s="1">
        <v>76.0</v>
      </c>
      <c r="C2355" s="1">
        <v>8000.0</v>
      </c>
      <c r="D2355" s="1" t="s">
        <v>25</v>
      </c>
      <c r="E2355" s="1">
        <v>31135.07</v>
      </c>
      <c r="F2355" s="1">
        <v>3.0</v>
      </c>
      <c r="G2355" s="1">
        <v>11.0</v>
      </c>
      <c r="H2355" s="1">
        <v>4.0</v>
      </c>
      <c r="I2355" s="1" t="s">
        <v>18</v>
      </c>
      <c r="J2355" s="1">
        <v>0.748</v>
      </c>
      <c r="K2355" s="1">
        <v>0.428</v>
      </c>
      <c r="L2355" s="6">
        <f>if(J2355&gt;QUARTILE!$B$3, "TOP", if(J2355&lt;QUARTILE!$B$4, "BOTTOM", 0))</f>
        <v>0</v>
      </c>
      <c r="M2355" s="6">
        <f t="shared" si="1"/>
        <v>1</v>
      </c>
      <c r="N2355" s="6" t="str">
        <f t="shared" si="2"/>
        <v>Baby Boomer</v>
      </c>
      <c r="O2355" s="6" t="str">
        <f t="shared" si="3"/>
        <v>Low Income</v>
      </c>
    </row>
    <row r="2356" hidden="1">
      <c r="A2356" s="1">
        <v>102354.0</v>
      </c>
      <c r="B2356" s="1">
        <v>35.0</v>
      </c>
      <c r="C2356" s="1">
        <v>25000.0</v>
      </c>
      <c r="D2356" s="1" t="s">
        <v>23</v>
      </c>
      <c r="E2356" s="1">
        <v>66773.04</v>
      </c>
      <c r="F2356" s="1">
        <v>1.0</v>
      </c>
      <c r="G2356" s="1">
        <v>20.0</v>
      </c>
      <c r="H2356" s="1">
        <v>11.0</v>
      </c>
      <c r="I2356" s="1" t="s">
        <v>18</v>
      </c>
      <c r="J2356" s="1">
        <v>0.478</v>
      </c>
      <c r="K2356" s="1">
        <v>0.019</v>
      </c>
      <c r="L2356" s="6">
        <f>if(J2356&gt;QUARTILE!$B$3, "TOP", if(J2356&lt;QUARTILE!$B$4, "BOTTOM", 0))</f>
        <v>0</v>
      </c>
      <c r="M2356" s="6">
        <f t="shared" si="1"/>
        <v>1</v>
      </c>
      <c r="N2356" s="6" t="str">
        <f t="shared" si="2"/>
        <v>Gen X</v>
      </c>
      <c r="O2356" s="6" t="str">
        <f t="shared" si="3"/>
        <v>Low Income</v>
      </c>
    </row>
    <row r="2357" hidden="1">
      <c r="A2357" s="1">
        <v>102355.0</v>
      </c>
      <c r="B2357" s="1">
        <v>67.0</v>
      </c>
      <c r="C2357" s="1">
        <v>13000.0</v>
      </c>
      <c r="D2357" s="1" t="s">
        <v>27</v>
      </c>
      <c r="E2357" s="1">
        <v>18746.73</v>
      </c>
      <c r="F2357" s="1">
        <v>4.0</v>
      </c>
      <c r="G2357" s="1">
        <v>25.0</v>
      </c>
      <c r="H2357" s="1">
        <v>6.0</v>
      </c>
      <c r="I2357" s="1" t="s">
        <v>22</v>
      </c>
      <c r="J2357" s="1">
        <v>0.133</v>
      </c>
      <c r="K2357" s="1">
        <v>0.221</v>
      </c>
      <c r="L2357" s="6" t="str">
        <f>if(J2357&gt;QUARTILE!$B$3, "TOP", if(J2357&lt;QUARTILE!$B$4, "BOTTOM", 0))</f>
        <v>BOTTOM</v>
      </c>
      <c r="M2357" s="6">
        <f t="shared" si="1"/>
        <v>2</v>
      </c>
      <c r="N2357" s="6" t="str">
        <f t="shared" si="2"/>
        <v>Baby Boomer</v>
      </c>
      <c r="O2357" s="6" t="str">
        <f t="shared" si="3"/>
        <v>Low Income</v>
      </c>
    </row>
    <row r="2358" hidden="1">
      <c r="A2358" s="1">
        <v>102356.0</v>
      </c>
      <c r="B2358" s="1">
        <v>31.0</v>
      </c>
      <c r="C2358" s="1">
        <v>141000.0</v>
      </c>
      <c r="D2358" s="1" t="s">
        <v>17</v>
      </c>
      <c r="E2358" s="1">
        <v>8122.91</v>
      </c>
      <c r="F2358" s="1">
        <v>2.0</v>
      </c>
      <c r="G2358" s="1">
        <v>18.0</v>
      </c>
      <c r="H2358" s="1">
        <v>13.0</v>
      </c>
      <c r="I2358" s="1" t="s">
        <v>22</v>
      </c>
      <c r="J2358" s="1">
        <v>0.639</v>
      </c>
      <c r="K2358" s="1">
        <v>0.709</v>
      </c>
      <c r="L2358" s="6">
        <f>if(J2358&gt;QUARTILE!$B$3, "TOP", if(J2358&lt;QUARTILE!$B$4, "BOTTOM", 0))</f>
        <v>0</v>
      </c>
      <c r="M2358" s="6">
        <f t="shared" si="1"/>
        <v>2</v>
      </c>
      <c r="N2358" s="6" t="str">
        <f t="shared" si="2"/>
        <v>Gen X</v>
      </c>
      <c r="O2358" s="6" t="str">
        <f t="shared" si="3"/>
        <v>High Income</v>
      </c>
    </row>
    <row r="2359" hidden="1">
      <c r="A2359" s="1">
        <v>102357.0</v>
      </c>
      <c r="B2359" s="1">
        <v>64.0</v>
      </c>
      <c r="C2359" s="1">
        <v>9000.0</v>
      </c>
      <c r="D2359" s="1" t="s">
        <v>25</v>
      </c>
      <c r="E2359" s="1">
        <v>35048.83</v>
      </c>
      <c r="F2359" s="1">
        <v>3.0</v>
      </c>
      <c r="G2359" s="1">
        <v>19.0</v>
      </c>
      <c r="H2359" s="1">
        <v>8.0</v>
      </c>
      <c r="I2359" s="1" t="s">
        <v>18</v>
      </c>
      <c r="J2359" s="1">
        <v>0.32</v>
      </c>
      <c r="K2359" s="1">
        <v>0.719</v>
      </c>
      <c r="L2359" s="6">
        <f>if(J2359&gt;QUARTILE!$B$3, "TOP", if(J2359&lt;QUARTILE!$B$4, "BOTTOM", 0))</f>
        <v>0</v>
      </c>
      <c r="M2359" s="6">
        <f t="shared" si="1"/>
        <v>1</v>
      </c>
      <c r="N2359" s="6" t="str">
        <f t="shared" si="2"/>
        <v>Baby Boomer</v>
      </c>
      <c r="O2359" s="6" t="str">
        <f t="shared" si="3"/>
        <v>Low Income</v>
      </c>
    </row>
    <row r="2360" hidden="1">
      <c r="A2360" s="1">
        <v>102358.0</v>
      </c>
      <c r="B2360" s="1">
        <v>46.0</v>
      </c>
      <c r="C2360" s="1">
        <v>11000.0</v>
      </c>
      <c r="D2360" s="1" t="s">
        <v>23</v>
      </c>
      <c r="E2360" s="1">
        <v>6890.87</v>
      </c>
      <c r="F2360" s="1">
        <v>1.0</v>
      </c>
      <c r="G2360" s="1">
        <v>17.0</v>
      </c>
      <c r="H2360" s="1">
        <v>13.0</v>
      </c>
      <c r="I2360" s="1" t="s">
        <v>22</v>
      </c>
      <c r="J2360" s="1">
        <v>0.73</v>
      </c>
      <c r="K2360" s="1">
        <v>0.622</v>
      </c>
      <c r="L2360" s="6">
        <f>if(J2360&gt;QUARTILE!$B$3, "TOP", if(J2360&lt;QUARTILE!$B$4, "BOTTOM", 0))</f>
        <v>0</v>
      </c>
      <c r="M2360" s="6">
        <f t="shared" si="1"/>
        <v>2</v>
      </c>
      <c r="N2360" s="6" t="str">
        <f t="shared" si="2"/>
        <v>Gen X</v>
      </c>
      <c r="O2360" s="6" t="str">
        <f t="shared" si="3"/>
        <v>Low Income</v>
      </c>
    </row>
    <row r="2361" hidden="1">
      <c r="A2361" s="1">
        <v>102359.0</v>
      </c>
      <c r="B2361" s="1">
        <v>29.0</v>
      </c>
      <c r="C2361" s="1">
        <v>37000.0</v>
      </c>
      <c r="D2361" s="1" t="s">
        <v>25</v>
      </c>
      <c r="E2361" s="1">
        <v>3601.03</v>
      </c>
      <c r="F2361" s="1">
        <v>3.0</v>
      </c>
      <c r="G2361" s="1">
        <v>21.0</v>
      </c>
      <c r="H2361" s="1">
        <v>20.0</v>
      </c>
      <c r="I2361" s="1" t="s">
        <v>22</v>
      </c>
      <c r="J2361" s="1">
        <v>0.082</v>
      </c>
      <c r="K2361" s="1">
        <v>0.944</v>
      </c>
      <c r="L2361" s="6" t="str">
        <f>if(J2361&gt;QUARTILE!$B$3, "TOP", if(J2361&lt;QUARTILE!$B$4, "BOTTOM", 0))</f>
        <v>BOTTOM</v>
      </c>
      <c r="M2361" s="6">
        <f t="shared" si="1"/>
        <v>2</v>
      </c>
      <c r="N2361" s="6" t="str">
        <f t="shared" si="2"/>
        <v>Millenial</v>
      </c>
      <c r="O2361" s="6" t="str">
        <f t="shared" si="3"/>
        <v>Low Income</v>
      </c>
    </row>
    <row r="2362" hidden="1">
      <c r="A2362" s="1">
        <v>102360.0</v>
      </c>
      <c r="B2362" s="1">
        <v>53.0</v>
      </c>
      <c r="C2362" s="1">
        <v>20000.0</v>
      </c>
      <c r="D2362" s="1" t="s">
        <v>25</v>
      </c>
      <c r="E2362" s="1">
        <v>24503.17</v>
      </c>
      <c r="F2362" s="1">
        <v>5.0</v>
      </c>
      <c r="G2362" s="1">
        <v>17.0</v>
      </c>
      <c r="H2362" s="1">
        <v>6.0</v>
      </c>
      <c r="I2362" s="1" t="s">
        <v>22</v>
      </c>
      <c r="J2362" s="1">
        <v>0.56</v>
      </c>
      <c r="K2362" s="1">
        <v>0.603</v>
      </c>
      <c r="L2362" s="6">
        <f>if(J2362&gt;QUARTILE!$B$3, "TOP", if(J2362&lt;QUARTILE!$B$4, "BOTTOM", 0))</f>
        <v>0</v>
      </c>
      <c r="M2362" s="6">
        <f t="shared" si="1"/>
        <v>2</v>
      </c>
      <c r="N2362" s="6" t="str">
        <f t="shared" si="2"/>
        <v>Gen X</v>
      </c>
      <c r="O2362" s="6" t="str">
        <f t="shared" si="3"/>
        <v>Low Income</v>
      </c>
    </row>
    <row r="2363" hidden="1">
      <c r="A2363" s="1">
        <v>102361.0</v>
      </c>
      <c r="B2363" s="1">
        <v>76.0</v>
      </c>
      <c r="C2363" s="1">
        <v>37000.0</v>
      </c>
      <c r="D2363" s="1" t="s">
        <v>25</v>
      </c>
      <c r="E2363" s="1">
        <v>20375.09</v>
      </c>
      <c r="F2363" s="1">
        <v>2.0</v>
      </c>
      <c r="G2363" s="1">
        <v>24.0</v>
      </c>
      <c r="H2363" s="1">
        <v>5.0</v>
      </c>
      <c r="I2363" s="1" t="s">
        <v>22</v>
      </c>
      <c r="J2363" s="1">
        <v>0.269</v>
      </c>
      <c r="K2363" s="1">
        <v>0.747</v>
      </c>
      <c r="L2363" s="6" t="str">
        <f>if(J2363&gt;QUARTILE!$B$3, "TOP", if(J2363&lt;QUARTILE!$B$4, "BOTTOM", 0))</f>
        <v>BOTTOM</v>
      </c>
      <c r="M2363" s="6">
        <f t="shared" si="1"/>
        <v>2</v>
      </c>
      <c r="N2363" s="6" t="str">
        <f t="shared" si="2"/>
        <v>Baby Boomer</v>
      </c>
      <c r="O2363" s="6" t="str">
        <f t="shared" si="3"/>
        <v>Low Income</v>
      </c>
    </row>
    <row r="2364" hidden="1">
      <c r="A2364" s="1">
        <v>102362.0</v>
      </c>
      <c r="B2364" s="1">
        <v>52.0</v>
      </c>
      <c r="C2364" s="1">
        <v>28000.0</v>
      </c>
      <c r="D2364" s="1" t="s">
        <v>27</v>
      </c>
      <c r="E2364" s="1">
        <v>42230.85</v>
      </c>
      <c r="F2364" s="1">
        <v>3.0</v>
      </c>
      <c r="G2364" s="1">
        <v>15.0</v>
      </c>
      <c r="H2364" s="1">
        <v>6.0</v>
      </c>
      <c r="I2364" s="1" t="s">
        <v>18</v>
      </c>
      <c r="J2364" s="1">
        <v>1.0</v>
      </c>
      <c r="K2364" s="1">
        <v>0.257</v>
      </c>
      <c r="L2364" s="6" t="str">
        <f>if(J2364&gt;QUARTILE!$B$3, "TOP", if(J2364&lt;QUARTILE!$B$4, "BOTTOM", 0))</f>
        <v>TOP</v>
      </c>
      <c r="M2364" s="6">
        <f t="shared" si="1"/>
        <v>1</v>
      </c>
      <c r="N2364" s="6" t="str">
        <f t="shared" si="2"/>
        <v>Gen X</v>
      </c>
      <c r="O2364" s="6" t="str">
        <f t="shared" si="3"/>
        <v>Low Income</v>
      </c>
    </row>
    <row r="2365" hidden="1">
      <c r="A2365" s="1">
        <v>102363.0</v>
      </c>
      <c r="B2365" s="1">
        <v>69.0</v>
      </c>
      <c r="C2365" s="1">
        <v>16000.0</v>
      </c>
      <c r="D2365" s="1" t="s">
        <v>23</v>
      </c>
      <c r="E2365" s="1">
        <v>65363.82</v>
      </c>
      <c r="F2365" s="1">
        <v>2.0</v>
      </c>
      <c r="G2365" s="1">
        <v>12.0</v>
      </c>
      <c r="H2365" s="1">
        <v>2.0</v>
      </c>
      <c r="I2365" s="1" t="s">
        <v>18</v>
      </c>
      <c r="J2365" s="1">
        <v>0.861</v>
      </c>
      <c r="K2365" s="1">
        <v>0.07</v>
      </c>
      <c r="L2365" s="6" t="str">
        <f>if(J2365&gt;QUARTILE!$B$3, "TOP", if(J2365&lt;QUARTILE!$B$4, "BOTTOM", 0))</f>
        <v>TOP</v>
      </c>
      <c r="M2365" s="6">
        <f t="shared" si="1"/>
        <v>1</v>
      </c>
      <c r="N2365" s="6" t="str">
        <f t="shared" si="2"/>
        <v>Baby Boomer</v>
      </c>
      <c r="O2365" s="6" t="str">
        <f t="shared" si="3"/>
        <v>Low Income</v>
      </c>
    </row>
    <row r="2366" hidden="1">
      <c r="A2366" s="1">
        <v>102364.0</v>
      </c>
      <c r="B2366" s="1">
        <v>78.0</v>
      </c>
      <c r="C2366" s="1">
        <v>10000.0</v>
      </c>
      <c r="D2366" s="1" t="s">
        <v>25</v>
      </c>
      <c r="E2366" s="1">
        <v>38925.87</v>
      </c>
      <c r="F2366" s="1">
        <v>5.0</v>
      </c>
      <c r="G2366" s="1">
        <v>14.0</v>
      </c>
      <c r="H2366" s="1">
        <v>5.0</v>
      </c>
      <c r="I2366" s="1" t="s">
        <v>18</v>
      </c>
      <c r="J2366" s="1">
        <v>0.905</v>
      </c>
      <c r="K2366" s="1">
        <v>0.508</v>
      </c>
      <c r="L2366" s="6" t="str">
        <f>if(J2366&gt;QUARTILE!$B$3, "TOP", if(J2366&lt;QUARTILE!$B$4, "BOTTOM", 0))</f>
        <v>TOP</v>
      </c>
      <c r="M2366" s="6">
        <f t="shared" si="1"/>
        <v>1</v>
      </c>
      <c r="N2366" s="6" t="str">
        <f t="shared" si="2"/>
        <v>Baby Boomer</v>
      </c>
      <c r="O2366" s="6" t="str">
        <f t="shared" si="3"/>
        <v>Low Income</v>
      </c>
    </row>
    <row r="2367" hidden="1">
      <c r="A2367" s="1">
        <v>102365.0</v>
      </c>
      <c r="B2367" s="1">
        <v>29.0</v>
      </c>
      <c r="C2367" s="1">
        <v>42000.0</v>
      </c>
      <c r="D2367" s="1" t="s">
        <v>27</v>
      </c>
      <c r="E2367" s="1">
        <v>1237.97</v>
      </c>
      <c r="F2367" s="1">
        <v>5.0</v>
      </c>
      <c r="G2367" s="1">
        <v>26.0</v>
      </c>
      <c r="H2367" s="1">
        <v>8.0</v>
      </c>
      <c r="I2367" s="1" t="s">
        <v>22</v>
      </c>
      <c r="J2367" s="1">
        <v>0.705</v>
      </c>
      <c r="K2367" s="1">
        <v>0.869</v>
      </c>
      <c r="L2367" s="6">
        <f>if(J2367&gt;QUARTILE!$B$3, "TOP", if(J2367&lt;QUARTILE!$B$4, "BOTTOM", 0))</f>
        <v>0</v>
      </c>
      <c r="M2367" s="6">
        <f t="shared" si="1"/>
        <v>2</v>
      </c>
      <c r="N2367" s="6" t="str">
        <f t="shared" si="2"/>
        <v>Millenial</v>
      </c>
      <c r="O2367" s="6" t="str">
        <f t="shared" si="3"/>
        <v>Low Income</v>
      </c>
    </row>
    <row r="2368" hidden="1">
      <c r="A2368" s="1">
        <v>102366.0</v>
      </c>
      <c r="B2368" s="1">
        <v>24.0</v>
      </c>
      <c r="C2368" s="1">
        <v>10000.0</v>
      </c>
      <c r="D2368" s="1" t="s">
        <v>25</v>
      </c>
      <c r="E2368" s="1">
        <v>21843.47</v>
      </c>
      <c r="F2368" s="1">
        <v>1.0</v>
      </c>
      <c r="G2368" s="1">
        <v>17.0</v>
      </c>
      <c r="H2368" s="1">
        <v>15.0</v>
      </c>
      <c r="I2368" s="1" t="s">
        <v>22</v>
      </c>
      <c r="J2368" s="1">
        <v>0.716</v>
      </c>
      <c r="K2368" s="1">
        <v>0.982</v>
      </c>
      <c r="L2368" s="6">
        <f>if(J2368&gt;QUARTILE!$B$3, "TOP", if(J2368&lt;QUARTILE!$B$4, "BOTTOM", 0))</f>
        <v>0</v>
      </c>
      <c r="M2368" s="6">
        <f t="shared" si="1"/>
        <v>2</v>
      </c>
      <c r="N2368" s="6" t="str">
        <f t="shared" si="2"/>
        <v>Millenial</v>
      </c>
      <c r="O2368" s="6" t="str">
        <f t="shared" si="3"/>
        <v>Low Income</v>
      </c>
    </row>
    <row r="2369" hidden="1">
      <c r="A2369" s="1">
        <v>102367.0</v>
      </c>
      <c r="B2369" s="1">
        <v>46.0</v>
      </c>
      <c r="C2369" s="1">
        <v>31000.0</v>
      </c>
      <c r="D2369" s="1" t="s">
        <v>27</v>
      </c>
      <c r="E2369" s="1">
        <v>30717.47</v>
      </c>
      <c r="F2369" s="1">
        <v>4.0</v>
      </c>
      <c r="G2369" s="1">
        <v>16.0</v>
      </c>
      <c r="H2369" s="1">
        <v>8.0</v>
      </c>
      <c r="I2369" s="1" t="s">
        <v>18</v>
      </c>
      <c r="J2369" s="1">
        <v>0.238</v>
      </c>
      <c r="K2369" s="1">
        <v>0.3</v>
      </c>
      <c r="L2369" s="6" t="str">
        <f>if(J2369&gt;QUARTILE!$B$3, "TOP", if(J2369&lt;QUARTILE!$B$4, "BOTTOM", 0))</f>
        <v>BOTTOM</v>
      </c>
      <c r="M2369" s="6">
        <f t="shared" si="1"/>
        <v>1</v>
      </c>
      <c r="N2369" s="6" t="str">
        <f t="shared" si="2"/>
        <v>Gen X</v>
      </c>
      <c r="O2369" s="6" t="str">
        <f t="shared" si="3"/>
        <v>Low Income</v>
      </c>
    </row>
    <row r="2370" hidden="1">
      <c r="A2370" s="1">
        <v>102368.0</v>
      </c>
      <c r="B2370" s="1">
        <v>28.0</v>
      </c>
      <c r="C2370" s="1">
        <v>38000.0</v>
      </c>
      <c r="D2370" s="1" t="s">
        <v>23</v>
      </c>
      <c r="E2370" s="1">
        <v>80268.63</v>
      </c>
      <c r="F2370" s="1">
        <v>1.0</v>
      </c>
      <c r="G2370" s="1">
        <v>21.0</v>
      </c>
      <c r="H2370" s="1">
        <v>18.0</v>
      </c>
      <c r="I2370" s="1" t="s">
        <v>22</v>
      </c>
      <c r="J2370" s="1">
        <v>1.0</v>
      </c>
      <c r="K2370" s="1">
        <v>0.44</v>
      </c>
      <c r="L2370" s="6" t="str">
        <f>if(J2370&gt;QUARTILE!$B$3, "TOP", if(J2370&lt;QUARTILE!$B$4, "BOTTOM", 0))</f>
        <v>TOP</v>
      </c>
      <c r="M2370" s="6">
        <f t="shared" si="1"/>
        <v>2</v>
      </c>
      <c r="N2370" s="6" t="str">
        <f t="shared" si="2"/>
        <v>Millenial</v>
      </c>
      <c r="O2370" s="6" t="str">
        <f t="shared" si="3"/>
        <v>Low Income</v>
      </c>
    </row>
    <row r="2371" hidden="1">
      <c r="A2371" s="1">
        <v>102369.0</v>
      </c>
      <c r="B2371" s="1">
        <v>50.0</v>
      </c>
      <c r="C2371" s="1">
        <v>20000.0</v>
      </c>
      <c r="D2371" s="1" t="s">
        <v>23</v>
      </c>
      <c r="E2371" s="1">
        <v>9389.24</v>
      </c>
      <c r="F2371" s="1">
        <v>2.0</v>
      </c>
      <c r="G2371" s="1">
        <v>26.0</v>
      </c>
      <c r="H2371" s="1">
        <v>4.0</v>
      </c>
      <c r="I2371" s="1" t="s">
        <v>22</v>
      </c>
      <c r="J2371" s="1">
        <v>0.707</v>
      </c>
      <c r="K2371" s="1">
        <v>0.311</v>
      </c>
      <c r="L2371" s="6">
        <f>if(J2371&gt;QUARTILE!$B$3, "TOP", if(J2371&lt;QUARTILE!$B$4, "BOTTOM", 0))</f>
        <v>0</v>
      </c>
      <c r="M2371" s="6">
        <f t="shared" si="1"/>
        <v>2</v>
      </c>
      <c r="N2371" s="6" t="str">
        <f t="shared" si="2"/>
        <v>Gen X</v>
      </c>
      <c r="O2371" s="6" t="str">
        <f t="shared" si="3"/>
        <v>Low Income</v>
      </c>
    </row>
    <row r="2372" hidden="1">
      <c r="A2372" s="1">
        <v>102370.0</v>
      </c>
      <c r="B2372" s="1">
        <v>23.0</v>
      </c>
      <c r="C2372" s="1">
        <v>18000.0</v>
      </c>
      <c r="D2372" s="1" t="s">
        <v>30</v>
      </c>
      <c r="E2372" s="1">
        <v>3723.74</v>
      </c>
      <c r="F2372" s="1">
        <v>1.0</v>
      </c>
      <c r="G2372" s="1">
        <v>22.0</v>
      </c>
      <c r="H2372" s="1">
        <v>16.0</v>
      </c>
      <c r="I2372" s="1" t="s">
        <v>22</v>
      </c>
      <c r="J2372" s="1">
        <v>0.897</v>
      </c>
      <c r="K2372" s="1">
        <v>0.673</v>
      </c>
      <c r="L2372" s="6" t="str">
        <f>if(J2372&gt;QUARTILE!$B$3, "TOP", if(J2372&lt;QUARTILE!$B$4, "BOTTOM", 0))</f>
        <v>TOP</v>
      </c>
      <c r="M2372" s="6">
        <f t="shared" si="1"/>
        <v>2</v>
      </c>
      <c r="N2372" s="6" t="str">
        <f t="shared" si="2"/>
        <v>Millenial</v>
      </c>
      <c r="O2372" s="6" t="str">
        <f t="shared" si="3"/>
        <v>Low Income</v>
      </c>
    </row>
    <row r="2373" hidden="1">
      <c r="A2373" s="1">
        <v>102371.0</v>
      </c>
      <c r="B2373" s="1">
        <v>64.0</v>
      </c>
      <c r="C2373" s="1">
        <v>12000.0</v>
      </c>
      <c r="D2373" s="1" t="s">
        <v>25</v>
      </c>
      <c r="E2373" s="1">
        <v>38337.35</v>
      </c>
      <c r="F2373" s="1">
        <v>3.0</v>
      </c>
      <c r="G2373" s="1">
        <v>15.0</v>
      </c>
      <c r="H2373" s="1">
        <v>3.0</v>
      </c>
      <c r="I2373" s="1" t="s">
        <v>18</v>
      </c>
      <c r="J2373" s="1">
        <v>0.654</v>
      </c>
      <c r="K2373" s="1">
        <v>0.665</v>
      </c>
      <c r="L2373" s="6">
        <f>if(J2373&gt;QUARTILE!$B$3, "TOP", if(J2373&lt;QUARTILE!$B$4, "BOTTOM", 0))</f>
        <v>0</v>
      </c>
      <c r="M2373" s="6">
        <f t="shared" si="1"/>
        <v>1</v>
      </c>
      <c r="N2373" s="6" t="str">
        <f t="shared" si="2"/>
        <v>Baby Boomer</v>
      </c>
      <c r="O2373" s="6" t="str">
        <f t="shared" si="3"/>
        <v>Low Income</v>
      </c>
    </row>
    <row r="2374" hidden="1">
      <c r="A2374" s="1">
        <v>102372.0</v>
      </c>
      <c r="B2374" s="1">
        <v>32.0</v>
      </c>
      <c r="C2374" s="1">
        <v>29000.0</v>
      </c>
      <c r="D2374" s="1" t="s">
        <v>25</v>
      </c>
      <c r="E2374" s="1">
        <v>7638.88</v>
      </c>
      <c r="F2374" s="1">
        <v>1.0</v>
      </c>
      <c r="G2374" s="1">
        <v>29.0</v>
      </c>
      <c r="H2374" s="1">
        <v>13.0</v>
      </c>
      <c r="I2374" s="1" t="s">
        <v>18</v>
      </c>
      <c r="J2374" s="1">
        <v>0.336</v>
      </c>
      <c r="K2374" s="1">
        <v>0.041</v>
      </c>
      <c r="L2374" s="6">
        <f>if(J2374&gt;QUARTILE!$B$3, "TOP", if(J2374&lt;QUARTILE!$B$4, "BOTTOM", 0))</f>
        <v>0</v>
      </c>
      <c r="M2374" s="6">
        <f t="shared" si="1"/>
        <v>1</v>
      </c>
      <c r="N2374" s="6" t="str">
        <f t="shared" si="2"/>
        <v>Gen X</v>
      </c>
      <c r="O2374" s="6" t="str">
        <f t="shared" si="3"/>
        <v>Low Income</v>
      </c>
    </row>
    <row r="2375" hidden="1">
      <c r="A2375" s="1">
        <v>102373.0</v>
      </c>
      <c r="B2375" s="1">
        <v>49.0</v>
      </c>
      <c r="C2375" s="1">
        <v>5000.0</v>
      </c>
      <c r="D2375" s="1" t="s">
        <v>27</v>
      </c>
      <c r="E2375" s="1">
        <v>18236.11</v>
      </c>
      <c r="F2375" s="1">
        <v>4.0</v>
      </c>
      <c r="G2375" s="1">
        <v>24.0</v>
      </c>
      <c r="H2375" s="1">
        <v>5.0</v>
      </c>
      <c r="I2375" s="1" t="s">
        <v>22</v>
      </c>
      <c r="J2375" s="1">
        <v>0.437</v>
      </c>
      <c r="K2375" s="1">
        <v>0.797</v>
      </c>
      <c r="L2375" s="6">
        <f>if(J2375&gt;QUARTILE!$B$3, "TOP", if(J2375&lt;QUARTILE!$B$4, "BOTTOM", 0))</f>
        <v>0</v>
      </c>
      <c r="M2375" s="6">
        <f t="shared" si="1"/>
        <v>2</v>
      </c>
      <c r="N2375" s="6" t="str">
        <f t="shared" si="2"/>
        <v>Gen X</v>
      </c>
      <c r="O2375" s="6" t="str">
        <f t="shared" si="3"/>
        <v>Low Income</v>
      </c>
    </row>
    <row r="2376" hidden="1">
      <c r="A2376" s="1">
        <v>102374.0</v>
      </c>
      <c r="B2376" s="1">
        <v>68.0</v>
      </c>
      <c r="C2376" s="1">
        <v>34000.0</v>
      </c>
      <c r="D2376" s="1" t="s">
        <v>30</v>
      </c>
      <c r="E2376" s="1">
        <v>9882.48</v>
      </c>
      <c r="F2376" s="1">
        <v>4.0</v>
      </c>
      <c r="G2376" s="1">
        <v>19.0</v>
      </c>
      <c r="H2376" s="1">
        <v>6.0</v>
      </c>
      <c r="I2376" s="1" t="s">
        <v>22</v>
      </c>
      <c r="J2376" s="1">
        <v>0.399</v>
      </c>
      <c r="K2376" s="1">
        <v>0.464</v>
      </c>
      <c r="L2376" s="6">
        <f>if(J2376&gt;QUARTILE!$B$3, "TOP", if(J2376&lt;QUARTILE!$B$4, "BOTTOM", 0))</f>
        <v>0</v>
      </c>
      <c r="M2376" s="6">
        <f t="shared" si="1"/>
        <v>2</v>
      </c>
      <c r="N2376" s="6" t="str">
        <f t="shared" si="2"/>
        <v>Baby Boomer</v>
      </c>
      <c r="O2376" s="6" t="str">
        <f t="shared" si="3"/>
        <v>Low Income</v>
      </c>
    </row>
    <row r="2377" hidden="1">
      <c r="A2377" s="1">
        <v>102375.0</v>
      </c>
      <c r="B2377" s="1">
        <v>28.0</v>
      </c>
      <c r="C2377" s="1">
        <v>24000.0</v>
      </c>
      <c r="D2377" s="1" t="s">
        <v>30</v>
      </c>
      <c r="E2377" s="1">
        <v>10294.21</v>
      </c>
      <c r="F2377" s="1">
        <v>2.0</v>
      </c>
      <c r="G2377" s="1">
        <v>26.0</v>
      </c>
      <c r="H2377" s="1">
        <v>13.0</v>
      </c>
      <c r="I2377" s="1" t="s">
        <v>22</v>
      </c>
      <c r="J2377" s="1">
        <v>0.016</v>
      </c>
      <c r="K2377" s="1">
        <v>0.58</v>
      </c>
      <c r="L2377" s="6" t="str">
        <f>if(J2377&gt;QUARTILE!$B$3, "TOP", if(J2377&lt;QUARTILE!$B$4, "BOTTOM", 0))</f>
        <v>BOTTOM</v>
      </c>
      <c r="M2377" s="6">
        <f t="shared" si="1"/>
        <v>2</v>
      </c>
      <c r="N2377" s="6" t="str">
        <f t="shared" si="2"/>
        <v>Millenial</v>
      </c>
      <c r="O2377" s="6" t="str">
        <f t="shared" si="3"/>
        <v>Low Income</v>
      </c>
    </row>
    <row r="2378" hidden="1">
      <c r="A2378" s="1">
        <v>102376.0</v>
      </c>
      <c r="B2378" s="1">
        <v>75.0</v>
      </c>
      <c r="C2378" s="1">
        <v>19000.0</v>
      </c>
      <c r="D2378" s="1" t="s">
        <v>25</v>
      </c>
      <c r="E2378" s="1">
        <v>26370.06</v>
      </c>
      <c r="F2378" s="1">
        <v>5.0</v>
      </c>
      <c r="G2378" s="1">
        <v>24.0</v>
      </c>
      <c r="H2378" s="1">
        <v>4.0</v>
      </c>
      <c r="I2378" s="1" t="s">
        <v>22</v>
      </c>
      <c r="J2378" s="1">
        <v>0.725</v>
      </c>
      <c r="K2378" s="1">
        <v>0.156</v>
      </c>
      <c r="L2378" s="6">
        <f>if(J2378&gt;QUARTILE!$B$3, "TOP", if(J2378&lt;QUARTILE!$B$4, "BOTTOM", 0))</f>
        <v>0</v>
      </c>
      <c r="M2378" s="6">
        <f t="shared" si="1"/>
        <v>2</v>
      </c>
      <c r="N2378" s="6" t="str">
        <f t="shared" si="2"/>
        <v>Baby Boomer</v>
      </c>
      <c r="O2378" s="6" t="str">
        <f t="shared" si="3"/>
        <v>Low Income</v>
      </c>
    </row>
    <row r="2379" hidden="1">
      <c r="A2379" s="1">
        <v>102377.0</v>
      </c>
      <c r="B2379" s="1">
        <v>40.0</v>
      </c>
      <c r="C2379" s="1">
        <v>25000.0</v>
      </c>
      <c r="D2379" s="1" t="s">
        <v>23</v>
      </c>
      <c r="E2379" s="1">
        <v>8971.89</v>
      </c>
      <c r="F2379" s="1">
        <v>4.0</v>
      </c>
      <c r="G2379" s="1">
        <v>15.0</v>
      </c>
      <c r="H2379" s="1">
        <v>10.0</v>
      </c>
      <c r="I2379" s="1" t="s">
        <v>22</v>
      </c>
      <c r="J2379" s="1">
        <v>0.788</v>
      </c>
      <c r="K2379" s="1">
        <v>0.0</v>
      </c>
      <c r="L2379" s="6">
        <f>if(J2379&gt;QUARTILE!$B$3, "TOP", if(J2379&lt;QUARTILE!$B$4, "BOTTOM", 0))</f>
        <v>0</v>
      </c>
      <c r="M2379" s="6">
        <f t="shared" si="1"/>
        <v>2</v>
      </c>
      <c r="N2379" s="6" t="str">
        <f t="shared" si="2"/>
        <v>Gen X</v>
      </c>
      <c r="O2379" s="6" t="str">
        <f t="shared" si="3"/>
        <v>Low Income</v>
      </c>
    </row>
    <row r="2380" hidden="1">
      <c r="A2380" s="1">
        <v>102378.0</v>
      </c>
      <c r="B2380" s="1">
        <v>43.0</v>
      </c>
      <c r="C2380" s="1">
        <v>10000.0</v>
      </c>
      <c r="D2380" s="1" t="s">
        <v>21</v>
      </c>
      <c r="E2380" s="1">
        <v>23623.04</v>
      </c>
      <c r="F2380" s="1">
        <v>2.0</v>
      </c>
      <c r="G2380" s="1">
        <v>17.0</v>
      </c>
      <c r="H2380" s="1">
        <v>11.0</v>
      </c>
      <c r="I2380" s="1" t="s">
        <v>18</v>
      </c>
      <c r="J2380" s="1">
        <v>0.041</v>
      </c>
      <c r="K2380" s="1">
        <v>0.952</v>
      </c>
      <c r="L2380" s="6" t="str">
        <f>if(J2380&gt;QUARTILE!$B$3, "TOP", if(J2380&lt;QUARTILE!$B$4, "BOTTOM", 0))</f>
        <v>BOTTOM</v>
      </c>
      <c r="M2380" s="6">
        <f t="shared" si="1"/>
        <v>1</v>
      </c>
      <c r="N2380" s="6" t="str">
        <f t="shared" si="2"/>
        <v>Gen X</v>
      </c>
      <c r="O2380" s="6" t="str">
        <f t="shared" si="3"/>
        <v>Low Income</v>
      </c>
    </row>
    <row r="2381" hidden="1">
      <c r="A2381" s="1">
        <v>102379.0</v>
      </c>
      <c r="B2381" s="1">
        <v>51.0</v>
      </c>
      <c r="C2381" s="1">
        <v>5000.0</v>
      </c>
      <c r="D2381" s="1" t="s">
        <v>25</v>
      </c>
      <c r="E2381" s="1">
        <v>288.64</v>
      </c>
      <c r="F2381" s="1">
        <v>4.0</v>
      </c>
      <c r="G2381" s="1">
        <v>15.0</v>
      </c>
      <c r="H2381" s="1">
        <v>6.0</v>
      </c>
      <c r="I2381" s="1" t="s">
        <v>22</v>
      </c>
      <c r="J2381" s="1">
        <v>0.296</v>
      </c>
      <c r="K2381" s="1">
        <v>0.878</v>
      </c>
      <c r="L2381" s="6" t="str">
        <f>if(J2381&gt;QUARTILE!$B$3, "TOP", if(J2381&lt;QUARTILE!$B$4, "BOTTOM", 0))</f>
        <v>BOTTOM</v>
      </c>
      <c r="M2381" s="6">
        <f t="shared" si="1"/>
        <v>2</v>
      </c>
      <c r="N2381" s="6" t="str">
        <f t="shared" si="2"/>
        <v>Gen X</v>
      </c>
      <c r="O2381" s="6" t="str">
        <f t="shared" si="3"/>
        <v>Low Income</v>
      </c>
    </row>
    <row r="2382" hidden="1">
      <c r="A2382" s="1">
        <v>102380.0</v>
      </c>
      <c r="B2382" s="1">
        <v>63.0</v>
      </c>
      <c r="C2382" s="1">
        <v>29000.0</v>
      </c>
      <c r="D2382" s="1" t="s">
        <v>25</v>
      </c>
      <c r="E2382" s="1">
        <v>7850.41</v>
      </c>
      <c r="F2382" s="1">
        <v>4.0</v>
      </c>
      <c r="G2382" s="1">
        <v>21.0</v>
      </c>
      <c r="H2382" s="1">
        <v>9.0</v>
      </c>
      <c r="I2382" s="1" t="s">
        <v>22</v>
      </c>
      <c r="J2382" s="1">
        <v>0.714</v>
      </c>
      <c r="K2382" s="1">
        <v>0.724</v>
      </c>
      <c r="L2382" s="6">
        <f>if(J2382&gt;QUARTILE!$B$3, "TOP", if(J2382&lt;QUARTILE!$B$4, "BOTTOM", 0))</f>
        <v>0</v>
      </c>
      <c r="M2382" s="6">
        <f t="shared" si="1"/>
        <v>2</v>
      </c>
      <c r="N2382" s="6" t="str">
        <f t="shared" si="2"/>
        <v>Baby Boomer</v>
      </c>
      <c r="O2382" s="6" t="str">
        <f t="shared" si="3"/>
        <v>Low Income</v>
      </c>
    </row>
    <row r="2383" hidden="1">
      <c r="A2383" s="1">
        <v>102381.0</v>
      </c>
      <c r="B2383" s="1">
        <v>51.0</v>
      </c>
      <c r="C2383" s="1">
        <v>49000.0</v>
      </c>
      <c r="D2383" s="1" t="s">
        <v>17</v>
      </c>
      <c r="E2383" s="1">
        <v>7685.15</v>
      </c>
      <c r="F2383" s="1">
        <v>5.0</v>
      </c>
      <c r="G2383" s="1">
        <v>19.0</v>
      </c>
      <c r="H2383" s="1">
        <v>6.0</v>
      </c>
      <c r="I2383" s="1" t="s">
        <v>22</v>
      </c>
      <c r="J2383" s="1">
        <v>0.322</v>
      </c>
      <c r="K2383" s="1">
        <v>0.424</v>
      </c>
      <c r="L2383" s="6">
        <f>if(J2383&gt;QUARTILE!$B$3, "TOP", if(J2383&lt;QUARTILE!$B$4, "BOTTOM", 0))</f>
        <v>0</v>
      </c>
      <c r="M2383" s="6">
        <f t="shared" si="1"/>
        <v>2</v>
      </c>
      <c r="N2383" s="6" t="str">
        <f t="shared" si="2"/>
        <v>Gen X</v>
      </c>
      <c r="O2383" s="6" t="str">
        <f t="shared" si="3"/>
        <v>Medium Income</v>
      </c>
    </row>
    <row r="2384" hidden="1">
      <c r="A2384" s="1">
        <v>102382.0</v>
      </c>
      <c r="B2384" s="1">
        <v>46.0</v>
      </c>
      <c r="C2384" s="1">
        <v>8000.0</v>
      </c>
      <c r="D2384" s="1" t="s">
        <v>25</v>
      </c>
      <c r="E2384" s="1">
        <v>27632.93</v>
      </c>
      <c r="F2384" s="1">
        <v>3.0</v>
      </c>
      <c r="G2384" s="1">
        <v>16.0</v>
      </c>
      <c r="H2384" s="1">
        <v>13.0</v>
      </c>
      <c r="I2384" s="1" t="s">
        <v>18</v>
      </c>
      <c r="J2384" s="1">
        <v>0.984</v>
      </c>
      <c r="K2384" s="1">
        <v>0.318</v>
      </c>
      <c r="L2384" s="6" t="str">
        <f>if(J2384&gt;QUARTILE!$B$3, "TOP", if(J2384&lt;QUARTILE!$B$4, "BOTTOM", 0))</f>
        <v>TOP</v>
      </c>
      <c r="M2384" s="6">
        <f t="shared" si="1"/>
        <v>1</v>
      </c>
      <c r="N2384" s="6" t="str">
        <f t="shared" si="2"/>
        <v>Gen X</v>
      </c>
      <c r="O2384" s="6" t="str">
        <f t="shared" si="3"/>
        <v>Low Income</v>
      </c>
    </row>
    <row r="2385" hidden="1">
      <c r="A2385" s="1">
        <v>102383.0</v>
      </c>
      <c r="B2385" s="1">
        <v>21.0</v>
      </c>
      <c r="C2385" s="1">
        <v>12000.0</v>
      </c>
      <c r="D2385" s="1" t="s">
        <v>23</v>
      </c>
      <c r="E2385" s="1">
        <v>7553.8</v>
      </c>
      <c r="F2385" s="1">
        <v>2.0</v>
      </c>
      <c r="G2385" s="1">
        <v>20.0</v>
      </c>
      <c r="H2385" s="1">
        <v>25.0</v>
      </c>
      <c r="I2385" s="1" t="s">
        <v>26</v>
      </c>
      <c r="J2385" s="1">
        <v>0.363</v>
      </c>
      <c r="K2385" s="1">
        <v>0.056</v>
      </c>
      <c r="L2385" s="6">
        <f>if(J2385&gt;QUARTILE!$B$3, "TOP", if(J2385&lt;QUARTILE!$B$4, "BOTTOM", 0))</f>
        <v>0</v>
      </c>
      <c r="M2385" s="6">
        <f t="shared" si="1"/>
        <v>3</v>
      </c>
      <c r="N2385" s="6" t="str">
        <f t="shared" si="2"/>
        <v>Millenial</v>
      </c>
      <c r="O2385" s="6" t="str">
        <f t="shared" si="3"/>
        <v>Low Income</v>
      </c>
    </row>
    <row r="2386" hidden="1">
      <c r="A2386" s="1">
        <v>102384.0</v>
      </c>
      <c r="B2386" s="1">
        <v>34.0</v>
      </c>
      <c r="C2386" s="1">
        <v>35000.0</v>
      </c>
      <c r="D2386" s="1" t="s">
        <v>17</v>
      </c>
      <c r="E2386" s="1">
        <v>20065.7</v>
      </c>
      <c r="F2386" s="1">
        <v>4.0</v>
      </c>
      <c r="G2386" s="1">
        <v>14.0</v>
      </c>
      <c r="H2386" s="1">
        <v>12.0</v>
      </c>
      <c r="I2386" s="1" t="s">
        <v>22</v>
      </c>
      <c r="J2386" s="1">
        <v>0.928</v>
      </c>
      <c r="K2386" s="1">
        <v>0.031</v>
      </c>
      <c r="L2386" s="6" t="str">
        <f>if(J2386&gt;QUARTILE!$B$3, "TOP", if(J2386&lt;QUARTILE!$B$4, "BOTTOM", 0))</f>
        <v>TOP</v>
      </c>
      <c r="M2386" s="6">
        <f t="shared" si="1"/>
        <v>2</v>
      </c>
      <c r="N2386" s="6" t="str">
        <f t="shared" si="2"/>
        <v>Gen X</v>
      </c>
      <c r="O2386" s="6" t="str">
        <f t="shared" si="3"/>
        <v>Low Income</v>
      </c>
    </row>
    <row r="2387" hidden="1">
      <c r="A2387" s="1">
        <v>102385.0</v>
      </c>
      <c r="B2387" s="1">
        <v>52.0</v>
      </c>
      <c r="C2387" s="1">
        <v>27000.0</v>
      </c>
      <c r="D2387" s="1" t="s">
        <v>25</v>
      </c>
      <c r="E2387" s="1">
        <v>23328.69</v>
      </c>
      <c r="F2387" s="1">
        <v>4.0</v>
      </c>
      <c r="G2387" s="1">
        <v>22.0</v>
      </c>
      <c r="H2387" s="1">
        <v>5.0</v>
      </c>
      <c r="I2387" s="1" t="s">
        <v>22</v>
      </c>
      <c r="J2387" s="1">
        <v>0.964</v>
      </c>
      <c r="K2387" s="1">
        <v>0.407</v>
      </c>
      <c r="L2387" s="6" t="str">
        <f>if(J2387&gt;QUARTILE!$B$3, "TOP", if(J2387&lt;QUARTILE!$B$4, "BOTTOM", 0))</f>
        <v>TOP</v>
      </c>
      <c r="M2387" s="6">
        <f t="shared" si="1"/>
        <v>2</v>
      </c>
      <c r="N2387" s="6" t="str">
        <f t="shared" si="2"/>
        <v>Gen X</v>
      </c>
      <c r="O2387" s="6" t="str">
        <f t="shared" si="3"/>
        <v>Low Income</v>
      </c>
    </row>
    <row r="2388">
      <c r="A2388" s="1">
        <v>102386.0</v>
      </c>
      <c r="B2388" s="1">
        <v>30.0</v>
      </c>
      <c r="C2388" s="1">
        <v>130000.0</v>
      </c>
      <c r="D2388" s="1" t="s">
        <v>25</v>
      </c>
      <c r="E2388" s="1">
        <v>21483.79</v>
      </c>
      <c r="F2388" s="1">
        <v>1.0</v>
      </c>
      <c r="G2388" s="1">
        <v>15.0</v>
      </c>
      <c r="H2388" s="1">
        <v>16.0</v>
      </c>
      <c r="I2388" s="1" t="s">
        <v>18</v>
      </c>
      <c r="J2388" s="1">
        <v>1.0</v>
      </c>
      <c r="K2388" s="1">
        <v>0.792</v>
      </c>
      <c r="L2388" s="6" t="str">
        <f>if(J2388&gt;QUARTILE!$B$3, "TOP", if(J2388&lt;QUARTILE!$B$4, "BOTTOM", 0))</f>
        <v>TOP</v>
      </c>
      <c r="M2388" s="6">
        <f t="shared" si="1"/>
        <v>1</v>
      </c>
      <c r="N2388" s="6" t="str">
        <f t="shared" si="2"/>
        <v>Millenial</v>
      </c>
      <c r="O2388" s="6" t="str">
        <f t="shared" si="3"/>
        <v>Medium Income</v>
      </c>
    </row>
    <row r="2389" hidden="1">
      <c r="A2389" s="1">
        <v>102387.0</v>
      </c>
      <c r="B2389" s="1">
        <v>58.0</v>
      </c>
      <c r="C2389" s="1">
        <v>42000.0</v>
      </c>
      <c r="D2389" s="1" t="s">
        <v>23</v>
      </c>
      <c r="E2389" s="1">
        <v>18491.18</v>
      </c>
      <c r="F2389" s="1">
        <v>3.0</v>
      </c>
      <c r="G2389" s="1">
        <v>21.0</v>
      </c>
      <c r="H2389" s="1">
        <v>4.0</v>
      </c>
      <c r="I2389" s="1" t="s">
        <v>22</v>
      </c>
      <c r="J2389" s="1">
        <v>0.127</v>
      </c>
      <c r="K2389" s="1">
        <v>0.726</v>
      </c>
      <c r="L2389" s="6" t="str">
        <f>if(J2389&gt;QUARTILE!$B$3, "TOP", if(J2389&lt;QUARTILE!$B$4, "BOTTOM", 0))</f>
        <v>BOTTOM</v>
      </c>
      <c r="M2389" s="6">
        <f t="shared" si="1"/>
        <v>2</v>
      </c>
      <c r="N2389" s="6" t="str">
        <f t="shared" si="2"/>
        <v>Gen X</v>
      </c>
      <c r="O2389" s="6" t="str">
        <f t="shared" si="3"/>
        <v>Low Income</v>
      </c>
    </row>
    <row r="2390" hidden="1">
      <c r="A2390" s="1">
        <v>102388.0</v>
      </c>
      <c r="B2390" s="1">
        <v>56.0</v>
      </c>
      <c r="C2390" s="1">
        <v>36000.0</v>
      </c>
      <c r="D2390" s="1" t="s">
        <v>27</v>
      </c>
      <c r="E2390" s="1">
        <v>10675.64</v>
      </c>
      <c r="F2390" s="1">
        <v>5.0</v>
      </c>
      <c r="G2390" s="1">
        <v>26.0</v>
      </c>
      <c r="H2390" s="1">
        <v>5.0</v>
      </c>
      <c r="I2390" s="1" t="s">
        <v>22</v>
      </c>
      <c r="J2390" s="1">
        <v>0.272</v>
      </c>
      <c r="K2390" s="1">
        <v>0.706</v>
      </c>
      <c r="L2390" s="6" t="str">
        <f>if(J2390&gt;QUARTILE!$B$3, "TOP", if(J2390&lt;QUARTILE!$B$4, "BOTTOM", 0))</f>
        <v>BOTTOM</v>
      </c>
      <c r="M2390" s="6">
        <f t="shared" si="1"/>
        <v>2</v>
      </c>
      <c r="N2390" s="6" t="str">
        <f t="shared" si="2"/>
        <v>Gen X</v>
      </c>
      <c r="O2390" s="6" t="str">
        <f t="shared" si="3"/>
        <v>Low Income</v>
      </c>
    </row>
    <row r="2391" hidden="1">
      <c r="A2391" s="1">
        <v>102389.0</v>
      </c>
      <c r="B2391" s="1">
        <v>32.0</v>
      </c>
      <c r="C2391" s="1">
        <v>14000.0</v>
      </c>
      <c r="D2391" s="1" t="s">
        <v>23</v>
      </c>
      <c r="E2391" s="1">
        <v>9345.91</v>
      </c>
      <c r="F2391" s="1">
        <v>2.0</v>
      </c>
      <c r="G2391" s="1">
        <v>25.0</v>
      </c>
      <c r="H2391" s="1">
        <v>5.0</v>
      </c>
      <c r="I2391" s="1" t="s">
        <v>22</v>
      </c>
      <c r="J2391" s="1">
        <v>0.301</v>
      </c>
      <c r="K2391" s="1">
        <v>0.119</v>
      </c>
      <c r="L2391" s="6" t="str">
        <f>if(J2391&gt;QUARTILE!$B$3, "TOP", if(J2391&lt;QUARTILE!$B$4, "BOTTOM", 0))</f>
        <v>BOTTOM</v>
      </c>
      <c r="M2391" s="6">
        <f t="shared" si="1"/>
        <v>2</v>
      </c>
      <c r="N2391" s="6" t="str">
        <f t="shared" si="2"/>
        <v>Gen X</v>
      </c>
      <c r="O2391" s="6" t="str">
        <f t="shared" si="3"/>
        <v>Low Income</v>
      </c>
    </row>
    <row r="2392" hidden="1">
      <c r="A2392" s="1">
        <v>102390.0</v>
      </c>
      <c r="B2392" s="1">
        <v>72.0</v>
      </c>
      <c r="C2392" s="1">
        <v>30000.0</v>
      </c>
      <c r="D2392" s="1" t="s">
        <v>25</v>
      </c>
      <c r="E2392" s="1">
        <v>16629.07</v>
      </c>
      <c r="F2392" s="1">
        <v>4.0</v>
      </c>
      <c r="G2392" s="1">
        <v>22.0</v>
      </c>
      <c r="H2392" s="1">
        <v>4.0</v>
      </c>
      <c r="I2392" s="1" t="s">
        <v>22</v>
      </c>
      <c r="J2392" s="1">
        <v>0.935</v>
      </c>
      <c r="K2392" s="1">
        <v>0.813</v>
      </c>
      <c r="L2392" s="6" t="str">
        <f>if(J2392&gt;QUARTILE!$B$3, "TOP", if(J2392&lt;QUARTILE!$B$4, "BOTTOM", 0))</f>
        <v>TOP</v>
      </c>
      <c r="M2392" s="6">
        <f t="shared" si="1"/>
        <v>2</v>
      </c>
      <c r="N2392" s="6" t="str">
        <f t="shared" si="2"/>
        <v>Baby Boomer</v>
      </c>
      <c r="O2392" s="6" t="str">
        <f t="shared" si="3"/>
        <v>Low Income</v>
      </c>
    </row>
    <row r="2393" hidden="1">
      <c r="A2393" s="1">
        <v>102391.0</v>
      </c>
      <c r="B2393" s="1">
        <v>46.0</v>
      </c>
      <c r="C2393" s="1">
        <v>54000.0</v>
      </c>
      <c r="D2393" s="1" t="s">
        <v>27</v>
      </c>
      <c r="E2393" s="1">
        <v>1316.45</v>
      </c>
      <c r="F2393" s="1">
        <v>2.0</v>
      </c>
      <c r="G2393" s="1">
        <v>16.0</v>
      </c>
      <c r="H2393" s="1">
        <v>14.0</v>
      </c>
      <c r="I2393" s="1" t="s">
        <v>22</v>
      </c>
      <c r="J2393" s="1">
        <v>0.907</v>
      </c>
      <c r="K2393" s="1">
        <v>0.804</v>
      </c>
      <c r="L2393" s="6" t="str">
        <f>if(J2393&gt;QUARTILE!$B$3, "TOP", if(J2393&lt;QUARTILE!$B$4, "BOTTOM", 0))</f>
        <v>TOP</v>
      </c>
      <c r="M2393" s="6">
        <f t="shared" si="1"/>
        <v>2</v>
      </c>
      <c r="N2393" s="6" t="str">
        <f t="shared" si="2"/>
        <v>Gen X</v>
      </c>
      <c r="O2393" s="6" t="str">
        <f t="shared" si="3"/>
        <v>Medium Income</v>
      </c>
    </row>
    <row r="2394" hidden="1">
      <c r="A2394" s="1">
        <v>102392.0</v>
      </c>
      <c r="B2394" s="1">
        <v>46.0</v>
      </c>
      <c r="C2394" s="1">
        <v>20000.0</v>
      </c>
      <c r="D2394" s="1" t="s">
        <v>21</v>
      </c>
      <c r="E2394" s="1">
        <v>41720.44</v>
      </c>
      <c r="F2394" s="1">
        <v>5.0</v>
      </c>
      <c r="G2394" s="1">
        <v>24.0</v>
      </c>
      <c r="H2394" s="1">
        <v>5.0</v>
      </c>
      <c r="I2394" s="1" t="s">
        <v>18</v>
      </c>
      <c r="J2394" s="1">
        <v>0.259</v>
      </c>
      <c r="K2394" s="1">
        <v>0.0</v>
      </c>
      <c r="L2394" s="6" t="str">
        <f>if(J2394&gt;QUARTILE!$B$3, "TOP", if(J2394&lt;QUARTILE!$B$4, "BOTTOM", 0))</f>
        <v>BOTTOM</v>
      </c>
      <c r="M2394" s="6">
        <f t="shared" si="1"/>
        <v>1</v>
      </c>
      <c r="N2394" s="6" t="str">
        <f t="shared" si="2"/>
        <v>Gen X</v>
      </c>
      <c r="O2394" s="6" t="str">
        <f t="shared" si="3"/>
        <v>Low Income</v>
      </c>
    </row>
    <row r="2395" hidden="1">
      <c r="A2395" s="1">
        <v>102393.0</v>
      </c>
      <c r="B2395" s="1">
        <v>28.0</v>
      </c>
      <c r="C2395" s="1">
        <v>21000.0</v>
      </c>
      <c r="D2395" s="1" t="s">
        <v>25</v>
      </c>
      <c r="E2395" s="1">
        <v>34895.43</v>
      </c>
      <c r="F2395" s="1">
        <v>3.0</v>
      </c>
      <c r="G2395" s="1">
        <v>24.0</v>
      </c>
      <c r="H2395" s="1">
        <v>21.0</v>
      </c>
      <c r="I2395" s="1" t="s">
        <v>26</v>
      </c>
      <c r="J2395" s="1">
        <v>0.491</v>
      </c>
      <c r="K2395" s="1">
        <v>0.157</v>
      </c>
      <c r="L2395" s="6">
        <f>if(J2395&gt;QUARTILE!$B$3, "TOP", if(J2395&lt;QUARTILE!$B$4, "BOTTOM", 0))</f>
        <v>0</v>
      </c>
      <c r="M2395" s="6">
        <f t="shared" si="1"/>
        <v>3</v>
      </c>
      <c r="N2395" s="6" t="str">
        <f t="shared" si="2"/>
        <v>Millenial</v>
      </c>
      <c r="O2395" s="6" t="str">
        <f t="shared" si="3"/>
        <v>Low Income</v>
      </c>
    </row>
    <row r="2396" hidden="1">
      <c r="A2396" s="1">
        <v>102394.0</v>
      </c>
      <c r="B2396" s="1">
        <v>69.0</v>
      </c>
      <c r="C2396" s="1">
        <v>24000.0</v>
      </c>
      <c r="D2396" s="1" t="s">
        <v>27</v>
      </c>
      <c r="E2396" s="1">
        <v>8504.73</v>
      </c>
      <c r="F2396" s="1">
        <v>1.0</v>
      </c>
      <c r="G2396" s="1">
        <v>26.0</v>
      </c>
      <c r="H2396" s="1">
        <v>2.0</v>
      </c>
      <c r="I2396" s="1" t="s">
        <v>22</v>
      </c>
      <c r="J2396" s="1">
        <v>0.474</v>
      </c>
      <c r="K2396" s="1">
        <v>0.375</v>
      </c>
      <c r="L2396" s="6">
        <f>if(J2396&gt;QUARTILE!$B$3, "TOP", if(J2396&lt;QUARTILE!$B$4, "BOTTOM", 0))</f>
        <v>0</v>
      </c>
      <c r="M2396" s="6">
        <f t="shared" si="1"/>
        <v>2</v>
      </c>
      <c r="N2396" s="6" t="str">
        <f t="shared" si="2"/>
        <v>Baby Boomer</v>
      </c>
      <c r="O2396" s="6" t="str">
        <f t="shared" si="3"/>
        <v>Low Income</v>
      </c>
    </row>
    <row r="2397" hidden="1">
      <c r="A2397" s="1">
        <v>102395.0</v>
      </c>
      <c r="B2397" s="1">
        <v>49.0</v>
      </c>
      <c r="C2397" s="1">
        <v>15000.0</v>
      </c>
      <c r="D2397" s="1" t="s">
        <v>27</v>
      </c>
      <c r="E2397" s="1">
        <v>16732.0</v>
      </c>
      <c r="F2397" s="1">
        <v>3.0</v>
      </c>
      <c r="G2397" s="1">
        <v>22.0</v>
      </c>
      <c r="H2397" s="1">
        <v>14.0</v>
      </c>
      <c r="I2397" s="1" t="s">
        <v>18</v>
      </c>
      <c r="J2397" s="1">
        <v>0.173</v>
      </c>
      <c r="K2397" s="1">
        <v>0.735</v>
      </c>
      <c r="L2397" s="6" t="str">
        <f>if(J2397&gt;QUARTILE!$B$3, "TOP", if(J2397&lt;QUARTILE!$B$4, "BOTTOM", 0))</f>
        <v>BOTTOM</v>
      </c>
      <c r="M2397" s="6">
        <f t="shared" si="1"/>
        <v>1</v>
      </c>
      <c r="N2397" s="6" t="str">
        <f t="shared" si="2"/>
        <v>Gen X</v>
      </c>
      <c r="O2397" s="6" t="str">
        <f t="shared" si="3"/>
        <v>Low Income</v>
      </c>
    </row>
    <row r="2398" hidden="1">
      <c r="A2398" s="1">
        <v>102396.0</v>
      </c>
      <c r="B2398" s="1">
        <v>19.0</v>
      </c>
      <c r="C2398" s="1">
        <v>26000.0</v>
      </c>
      <c r="D2398" s="1" t="s">
        <v>27</v>
      </c>
      <c r="E2398" s="1">
        <v>53832.03</v>
      </c>
      <c r="F2398" s="1">
        <v>1.0</v>
      </c>
      <c r="G2398" s="1">
        <v>21.0</v>
      </c>
      <c r="H2398" s="1">
        <v>15.0</v>
      </c>
      <c r="I2398" s="1" t="s">
        <v>18</v>
      </c>
      <c r="J2398" s="1">
        <v>0.576</v>
      </c>
      <c r="K2398" s="1">
        <v>0.76</v>
      </c>
      <c r="L2398" s="6">
        <f>if(J2398&gt;QUARTILE!$B$3, "TOP", if(J2398&lt;QUARTILE!$B$4, "BOTTOM", 0))</f>
        <v>0</v>
      </c>
      <c r="M2398" s="6">
        <f t="shared" si="1"/>
        <v>1</v>
      </c>
      <c r="N2398" s="6" t="str">
        <f t="shared" si="2"/>
        <v>Millenial</v>
      </c>
      <c r="O2398" s="6" t="str">
        <f t="shared" si="3"/>
        <v>Low Income</v>
      </c>
    </row>
    <row r="2399" hidden="1">
      <c r="A2399" s="1">
        <v>102397.0</v>
      </c>
      <c r="B2399" s="1">
        <v>64.0</v>
      </c>
      <c r="C2399" s="1">
        <v>25000.0</v>
      </c>
      <c r="D2399" s="1" t="s">
        <v>23</v>
      </c>
      <c r="E2399" s="1">
        <v>6339.11</v>
      </c>
      <c r="F2399" s="1">
        <v>2.0</v>
      </c>
      <c r="G2399" s="1">
        <v>22.0</v>
      </c>
      <c r="H2399" s="1">
        <v>4.0</v>
      </c>
      <c r="I2399" s="1" t="s">
        <v>22</v>
      </c>
      <c r="J2399" s="1">
        <v>0.895</v>
      </c>
      <c r="K2399" s="1">
        <v>0.376</v>
      </c>
      <c r="L2399" s="6" t="str">
        <f>if(J2399&gt;QUARTILE!$B$3, "TOP", if(J2399&lt;QUARTILE!$B$4, "BOTTOM", 0))</f>
        <v>TOP</v>
      </c>
      <c r="M2399" s="6">
        <f t="shared" si="1"/>
        <v>2</v>
      </c>
      <c r="N2399" s="6" t="str">
        <f t="shared" si="2"/>
        <v>Baby Boomer</v>
      </c>
      <c r="O2399" s="6" t="str">
        <f t="shared" si="3"/>
        <v>Low Income</v>
      </c>
    </row>
    <row r="2400" hidden="1">
      <c r="A2400" s="1">
        <v>102398.0</v>
      </c>
      <c r="B2400" s="1">
        <v>31.0</v>
      </c>
      <c r="C2400" s="1">
        <v>54000.0</v>
      </c>
      <c r="D2400" s="1" t="s">
        <v>17</v>
      </c>
      <c r="E2400" s="1">
        <v>27131.24</v>
      </c>
      <c r="F2400" s="1">
        <v>3.0</v>
      </c>
      <c r="G2400" s="1">
        <v>17.0</v>
      </c>
      <c r="H2400" s="1">
        <v>2.0</v>
      </c>
      <c r="I2400" s="1" t="s">
        <v>22</v>
      </c>
      <c r="J2400" s="1">
        <v>0.6</v>
      </c>
      <c r="K2400" s="1">
        <v>0.131</v>
      </c>
      <c r="L2400" s="6">
        <f>if(J2400&gt;QUARTILE!$B$3, "TOP", if(J2400&lt;QUARTILE!$B$4, "BOTTOM", 0))</f>
        <v>0</v>
      </c>
      <c r="M2400" s="6">
        <f t="shared" si="1"/>
        <v>2</v>
      </c>
      <c r="N2400" s="6" t="str">
        <f t="shared" si="2"/>
        <v>Gen X</v>
      </c>
      <c r="O2400" s="6" t="str">
        <f t="shared" si="3"/>
        <v>Medium Income</v>
      </c>
    </row>
    <row r="2401" hidden="1">
      <c r="A2401" s="1">
        <v>102399.0</v>
      </c>
      <c r="B2401" s="1">
        <v>37.0</v>
      </c>
      <c r="C2401" s="1">
        <v>20000.0</v>
      </c>
      <c r="D2401" s="1" t="s">
        <v>25</v>
      </c>
      <c r="E2401" s="1">
        <v>1727.11</v>
      </c>
      <c r="F2401" s="1">
        <v>3.0</v>
      </c>
      <c r="G2401" s="1">
        <v>21.0</v>
      </c>
      <c r="H2401" s="1">
        <v>17.0</v>
      </c>
      <c r="I2401" s="1" t="s">
        <v>18</v>
      </c>
      <c r="J2401" s="1">
        <v>0.774</v>
      </c>
      <c r="K2401" s="1">
        <v>0.083</v>
      </c>
      <c r="L2401" s="6">
        <f>if(J2401&gt;QUARTILE!$B$3, "TOP", if(J2401&lt;QUARTILE!$B$4, "BOTTOM", 0))</f>
        <v>0</v>
      </c>
      <c r="M2401" s="6">
        <f t="shared" si="1"/>
        <v>1</v>
      </c>
      <c r="N2401" s="6" t="str">
        <f t="shared" si="2"/>
        <v>Gen X</v>
      </c>
      <c r="O2401" s="6" t="str">
        <f t="shared" si="3"/>
        <v>Low Income</v>
      </c>
    </row>
    <row r="2402" hidden="1">
      <c r="A2402" s="1">
        <v>102400.0</v>
      </c>
      <c r="B2402" s="1">
        <v>39.0</v>
      </c>
      <c r="C2402" s="1">
        <v>33000.0</v>
      </c>
      <c r="D2402" s="1" t="s">
        <v>23</v>
      </c>
      <c r="E2402" s="1">
        <v>14820.39</v>
      </c>
      <c r="F2402" s="1">
        <v>3.0</v>
      </c>
      <c r="G2402" s="1">
        <v>20.0</v>
      </c>
      <c r="H2402" s="1">
        <v>11.0</v>
      </c>
      <c r="I2402" s="1" t="s">
        <v>18</v>
      </c>
      <c r="J2402" s="1">
        <v>0.3</v>
      </c>
      <c r="K2402" s="1">
        <v>0.639</v>
      </c>
      <c r="L2402" s="6" t="str">
        <f>if(J2402&gt;QUARTILE!$B$3, "TOP", if(J2402&lt;QUARTILE!$B$4, "BOTTOM", 0))</f>
        <v>BOTTOM</v>
      </c>
      <c r="M2402" s="6">
        <f t="shared" si="1"/>
        <v>1</v>
      </c>
      <c r="N2402" s="6" t="str">
        <f t="shared" si="2"/>
        <v>Gen X</v>
      </c>
      <c r="O2402" s="6" t="str">
        <f t="shared" si="3"/>
        <v>Low Income</v>
      </c>
    </row>
    <row r="2403" hidden="1">
      <c r="A2403" s="1">
        <v>102401.0</v>
      </c>
      <c r="B2403" s="1">
        <v>28.0</v>
      </c>
      <c r="C2403" s="1">
        <v>20000.0</v>
      </c>
      <c r="D2403" s="1" t="s">
        <v>23</v>
      </c>
      <c r="E2403" s="1">
        <v>43077.98</v>
      </c>
      <c r="F2403" s="1">
        <v>5.0</v>
      </c>
      <c r="G2403" s="1">
        <v>14.0</v>
      </c>
      <c r="H2403" s="1">
        <v>11.0</v>
      </c>
      <c r="I2403" s="1" t="s">
        <v>22</v>
      </c>
      <c r="J2403" s="1">
        <v>0.416</v>
      </c>
      <c r="K2403" s="1">
        <v>0.348</v>
      </c>
      <c r="L2403" s="6">
        <f>if(J2403&gt;QUARTILE!$B$3, "TOP", if(J2403&lt;QUARTILE!$B$4, "BOTTOM", 0))</f>
        <v>0</v>
      </c>
      <c r="M2403" s="6">
        <f t="shared" si="1"/>
        <v>2</v>
      </c>
      <c r="N2403" s="6" t="str">
        <f t="shared" si="2"/>
        <v>Millenial</v>
      </c>
      <c r="O2403" s="6" t="str">
        <f t="shared" si="3"/>
        <v>Low Income</v>
      </c>
    </row>
    <row r="2404" hidden="1">
      <c r="A2404" s="1">
        <v>102402.0</v>
      </c>
      <c r="B2404" s="1">
        <v>44.0</v>
      </c>
      <c r="C2404" s="1">
        <v>32000.0</v>
      </c>
      <c r="D2404" s="1" t="s">
        <v>27</v>
      </c>
      <c r="E2404" s="1">
        <v>16046.27</v>
      </c>
      <c r="F2404" s="1">
        <v>2.0</v>
      </c>
      <c r="G2404" s="1">
        <v>18.0</v>
      </c>
      <c r="H2404" s="1">
        <v>5.0</v>
      </c>
      <c r="I2404" s="1" t="s">
        <v>22</v>
      </c>
      <c r="J2404" s="1">
        <v>0.594</v>
      </c>
      <c r="K2404" s="1">
        <v>0.902</v>
      </c>
      <c r="L2404" s="6">
        <f>if(J2404&gt;QUARTILE!$B$3, "TOP", if(J2404&lt;QUARTILE!$B$4, "BOTTOM", 0))</f>
        <v>0</v>
      </c>
      <c r="M2404" s="6">
        <f t="shared" si="1"/>
        <v>2</v>
      </c>
      <c r="N2404" s="6" t="str">
        <f t="shared" si="2"/>
        <v>Gen X</v>
      </c>
      <c r="O2404" s="6" t="str">
        <f t="shared" si="3"/>
        <v>Low Income</v>
      </c>
    </row>
    <row r="2405" hidden="1">
      <c r="A2405" s="1">
        <v>102403.0</v>
      </c>
      <c r="B2405" s="1">
        <v>20.0</v>
      </c>
      <c r="C2405" s="1">
        <v>19000.0</v>
      </c>
      <c r="D2405" s="1" t="s">
        <v>23</v>
      </c>
      <c r="E2405" s="1">
        <v>19155.43</v>
      </c>
      <c r="F2405" s="1">
        <v>1.0</v>
      </c>
      <c r="G2405" s="1">
        <v>16.0</v>
      </c>
      <c r="H2405" s="1">
        <v>12.0</v>
      </c>
      <c r="I2405" s="1" t="s">
        <v>22</v>
      </c>
      <c r="J2405" s="1">
        <v>0.902</v>
      </c>
      <c r="K2405" s="1">
        <v>0.954</v>
      </c>
      <c r="L2405" s="6" t="str">
        <f>if(J2405&gt;QUARTILE!$B$3, "TOP", if(J2405&lt;QUARTILE!$B$4, "BOTTOM", 0))</f>
        <v>TOP</v>
      </c>
      <c r="M2405" s="6">
        <f t="shared" si="1"/>
        <v>2</v>
      </c>
      <c r="N2405" s="6" t="str">
        <f t="shared" si="2"/>
        <v>Millenial</v>
      </c>
      <c r="O2405" s="6" t="str">
        <f t="shared" si="3"/>
        <v>Low Income</v>
      </c>
    </row>
    <row r="2406" hidden="1">
      <c r="A2406" s="1">
        <v>102404.0</v>
      </c>
      <c r="B2406" s="1">
        <v>34.0</v>
      </c>
      <c r="C2406" s="1">
        <v>31000.0</v>
      </c>
      <c r="D2406" s="1" t="s">
        <v>23</v>
      </c>
      <c r="E2406" s="1">
        <v>47641.07</v>
      </c>
      <c r="F2406" s="1">
        <v>3.0</v>
      </c>
      <c r="G2406" s="1">
        <v>26.0</v>
      </c>
      <c r="H2406" s="1">
        <v>9.0</v>
      </c>
      <c r="I2406" s="1" t="s">
        <v>18</v>
      </c>
      <c r="J2406" s="1">
        <v>0.681</v>
      </c>
      <c r="K2406" s="1">
        <v>0.798</v>
      </c>
      <c r="L2406" s="6">
        <f>if(J2406&gt;QUARTILE!$B$3, "TOP", if(J2406&lt;QUARTILE!$B$4, "BOTTOM", 0))</f>
        <v>0</v>
      </c>
      <c r="M2406" s="6">
        <f t="shared" si="1"/>
        <v>1</v>
      </c>
      <c r="N2406" s="6" t="str">
        <f t="shared" si="2"/>
        <v>Gen X</v>
      </c>
      <c r="O2406" s="6" t="str">
        <f t="shared" si="3"/>
        <v>Low Income</v>
      </c>
    </row>
    <row r="2407" hidden="1">
      <c r="A2407" s="1">
        <v>102405.0</v>
      </c>
      <c r="B2407" s="1">
        <v>79.0</v>
      </c>
      <c r="C2407" s="1">
        <v>34000.0</v>
      </c>
      <c r="D2407" s="1" t="s">
        <v>27</v>
      </c>
      <c r="E2407" s="1">
        <v>25130.65</v>
      </c>
      <c r="F2407" s="1">
        <v>2.0</v>
      </c>
      <c r="G2407" s="1">
        <v>18.0</v>
      </c>
      <c r="H2407" s="1">
        <v>5.0</v>
      </c>
      <c r="I2407" s="1" t="s">
        <v>22</v>
      </c>
      <c r="J2407" s="1">
        <v>0.198</v>
      </c>
      <c r="K2407" s="1">
        <v>0.076</v>
      </c>
      <c r="L2407" s="6" t="str">
        <f>if(J2407&gt;QUARTILE!$B$3, "TOP", if(J2407&lt;QUARTILE!$B$4, "BOTTOM", 0))</f>
        <v>BOTTOM</v>
      </c>
      <c r="M2407" s="6">
        <f t="shared" si="1"/>
        <v>2</v>
      </c>
      <c r="N2407" s="6" t="str">
        <f t="shared" si="2"/>
        <v>Baby Boomer</v>
      </c>
      <c r="O2407" s="6" t="str">
        <f t="shared" si="3"/>
        <v>Low Income</v>
      </c>
    </row>
    <row r="2408" hidden="1">
      <c r="A2408" s="1">
        <v>102406.0</v>
      </c>
      <c r="B2408" s="1">
        <v>61.0</v>
      </c>
      <c r="C2408" s="1">
        <v>12000.0</v>
      </c>
      <c r="D2408" s="1" t="s">
        <v>21</v>
      </c>
      <c r="E2408" s="1">
        <v>23805.98</v>
      </c>
      <c r="F2408" s="1">
        <v>5.0</v>
      </c>
      <c r="G2408" s="1">
        <v>13.0</v>
      </c>
      <c r="H2408" s="1">
        <v>6.0</v>
      </c>
      <c r="I2408" s="1" t="s">
        <v>22</v>
      </c>
      <c r="J2408" s="1">
        <v>0.218</v>
      </c>
      <c r="K2408" s="1">
        <v>0.234</v>
      </c>
      <c r="L2408" s="6" t="str">
        <f>if(J2408&gt;QUARTILE!$B$3, "TOP", if(J2408&lt;QUARTILE!$B$4, "BOTTOM", 0))</f>
        <v>BOTTOM</v>
      </c>
      <c r="M2408" s="6">
        <f t="shared" si="1"/>
        <v>2</v>
      </c>
      <c r="N2408" s="6" t="str">
        <f t="shared" si="2"/>
        <v>Baby Boomer</v>
      </c>
      <c r="O2408" s="6" t="str">
        <f t="shared" si="3"/>
        <v>Low Income</v>
      </c>
    </row>
    <row r="2409" hidden="1">
      <c r="A2409" s="1">
        <v>102407.0</v>
      </c>
      <c r="B2409" s="1">
        <v>73.0</v>
      </c>
      <c r="C2409" s="1">
        <v>43000.0</v>
      </c>
      <c r="D2409" s="1" t="s">
        <v>27</v>
      </c>
      <c r="E2409" s="1">
        <v>17656.35</v>
      </c>
      <c r="F2409" s="1">
        <v>5.0</v>
      </c>
      <c r="G2409" s="1">
        <v>25.0</v>
      </c>
      <c r="H2409" s="1">
        <v>4.0</v>
      </c>
      <c r="I2409" s="1" t="s">
        <v>22</v>
      </c>
      <c r="J2409" s="1">
        <v>0.617</v>
      </c>
      <c r="K2409" s="1">
        <v>0.189</v>
      </c>
      <c r="L2409" s="6">
        <f>if(J2409&gt;QUARTILE!$B$3, "TOP", if(J2409&lt;QUARTILE!$B$4, "BOTTOM", 0))</f>
        <v>0</v>
      </c>
      <c r="M2409" s="6">
        <f t="shared" si="1"/>
        <v>2</v>
      </c>
      <c r="N2409" s="6" t="str">
        <f t="shared" si="2"/>
        <v>Baby Boomer</v>
      </c>
      <c r="O2409" s="6" t="str">
        <f t="shared" si="3"/>
        <v>Low Income</v>
      </c>
    </row>
    <row r="2410" hidden="1">
      <c r="A2410" s="1">
        <v>102408.0</v>
      </c>
      <c r="B2410" s="1">
        <v>45.0</v>
      </c>
      <c r="C2410" s="1">
        <v>20000.0</v>
      </c>
      <c r="D2410" s="1" t="s">
        <v>23</v>
      </c>
      <c r="E2410" s="1">
        <v>20047.25</v>
      </c>
      <c r="F2410" s="1">
        <v>2.0</v>
      </c>
      <c r="G2410" s="1">
        <v>21.0</v>
      </c>
      <c r="H2410" s="1">
        <v>9.0</v>
      </c>
      <c r="I2410" s="1" t="s">
        <v>22</v>
      </c>
      <c r="J2410" s="1">
        <v>0.153</v>
      </c>
      <c r="K2410" s="1">
        <v>0.069</v>
      </c>
      <c r="L2410" s="6" t="str">
        <f>if(J2410&gt;QUARTILE!$B$3, "TOP", if(J2410&lt;QUARTILE!$B$4, "BOTTOM", 0))</f>
        <v>BOTTOM</v>
      </c>
      <c r="M2410" s="6">
        <f t="shared" si="1"/>
        <v>2</v>
      </c>
      <c r="N2410" s="6" t="str">
        <f t="shared" si="2"/>
        <v>Gen X</v>
      </c>
      <c r="O2410" s="6" t="str">
        <f t="shared" si="3"/>
        <v>Low Income</v>
      </c>
    </row>
    <row r="2411" hidden="1">
      <c r="A2411" s="1">
        <v>102409.0</v>
      </c>
      <c r="B2411" s="1">
        <v>46.0</v>
      </c>
      <c r="C2411" s="1">
        <v>17000.0</v>
      </c>
      <c r="D2411" s="1" t="s">
        <v>23</v>
      </c>
      <c r="E2411" s="1">
        <v>32562.78</v>
      </c>
      <c r="F2411" s="1">
        <v>1.0</v>
      </c>
      <c r="G2411" s="1">
        <v>26.0</v>
      </c>
      <c r="H2411" s="1">
        <v>13.0</v>
      </c>
      <c r="I2411" s="1" t="s">
        <v>22</v>
      </c>
      <c r="J2411" s="1">
        <v>0.215</v>
      </c>
      <c r="K2411" s="1">
        <v>0.818</v>
      </c>
      <c r="L2411" s="6" t="str">
        <f>if(J2411&gt;QUARTILE!$B$3, "TOP", if(J2411&lt;QUARTILE!$B$4, "BOTTOM", 0))</f>
        <v>BOTTOM</v>
      </c>
      <c r="M2411" s="6">
        <f t="shared" si="1"/>
        <v>2</v>
      </c>
      <c r="N2411" s="6" t="str">
        <f t="shared" si="2"/>
        <v>Gen X</v>
      </c>
      <c r="O2411" s="6" t="str">
        <f t="shared" si="3"/>
        <v>Low Income</v>
      </c>
    </row>
    <row r="2412" hidden="1">
      <c r="A2412" s="1">
        <v>102410.0</v>
      </c>
      <c r="B2412" s="1">
        <v>38.0</v>
      </c>
      <c r="C2412" s="1">
        <v>14000.0</v>
      </c>
      <c r="D2412" s="1" t="s">
        <v>27</v>
      </c>
      <c r="E2412" s="1">
        <v>77487.88</v>
      </c>
      <c r="F2412" s="1">
        <v>2.0</v>
      </c>
      <c r="G2412" s="1">
        <v>35.0</v>
      </c>
      <c r="H2412" s="1">
        <v>6.0</v>
      </c>
      <c r="I2412" s="1" t="s">
        <v>18</v>
      </c>
      <c r="J2412" s="1">
        <v>0.203</v>
      </c>
      <c r="K2412" s="1">
        <v>0.795</v>
      </c>
      <c r="L2412" s="6" t="str">
        <f>if(J2412&gt;QUARTILE!$B$3, "TOP", if(J2412&lt;QUARTILE!$B$4, "BOTTOM", 0))</f>
        <v>BOTTOM</v>
      </c>
      <c r="M2412" s="6">
        <f t="shared" si="1"/>
        <v>1</v>
      </c>
      <c r="N2412" s="6" t="str">
        <f t="shared" si="2"/>
        <v>Gen X</v>
      </c>
      <c r="O2412" s="6" t="str">
        <f t="shared" si="3"/>
        <v>Low Income</v>
      </c>
    </row>
    <row r="2413" hidden="1">
      <c r="A2413" s="1">
        <v>102411.0</v>
      </c>
      <c r="B2413" s="1">
        <v>64.0</v>
      </c>
      <c r="C2413" s="1">
        <v>26000.0</v>
      </c>
      <c r="D2413" s="1" t="s">
        <v>23</v>
      </c>
      <c r="E2413" s="1">
        <v>31726.67</v>
      </c>
      <c r="F2413" s="1">
        <v>2.0</v>
      </c>
      <c r="G2413" s="1">
        <v>29.0</v>
      </c>
      <c r="H2413" s="1">
        <v>3.0</v>
      </c>
      <c r="I2413" s="1" t="s">
        <v>18</v>
      </c>
      <c r="J2413" s="1">
        <v>0.542</v>
      </c>
      <c r="K2413" s="1">
        <v>0.291</v>
      </c>
      <c r="L2413" s="6">
        <f>if(J2413&gt;QUARTILE!$B$3, "TOP", if(J2413&lt;QUARTILE!$B$4, "BOTTOM", 0))</f>
        <v>0</v>
      </c>
      <c r="M2413" s="6">
        <f t="shared" si="1"/>
        <v>1</v>
      </c>
      <c r="N2413" s="6" t="str">
        <f t="shared" si="2"/>
        <v>Baby Boomer</v>
      </c>
      <c r="O2413" s="6" t="str">
        <f t="shared" si="3"/>
        <v>Low Income</v>
      </c>
    </row>
    <row r="2414" hidden="1">
      <c r="A2414" s="1">
        <v>102412.0</v>
      </c>
      <c r="B2414" s="1">
        <v>33.0</v>
      </c>
      <c r="C2414" s="1">
        <v>22000.0</v>
      </c>
      <c r="D2414" s="1" t="s">
        <v>27</v>
      </c>
      <c r="E2414" s="1">
        <v>24588.33</v>
      </c>
      <c r="F2414" s="1">
        <v>4.0</v>
      </c>
      <c r="G2414" s="1">
        <v>26.0</v>
      </c>
      <c r="H2414" s="1">
        <v>8.0</v>
      </c>
      <c r="I2414" s="1" t="s">
        <v>22</v>
      </c>
      <c r="J2414" s="1">
        <v>0.354</v>
      </c>
      <c r="K2414" s="1">
        <v>0.909</v>
      </c>
      <c r="L2414" s="6">
        <f>if(J2414&gt;QUARTILE!$B$3, "TOP", if(J2414&lt;QUARTILE!$B$4, "BOTTOM", 0))</f>
        <v>0</v>
      </c>
      <c r="M2414" s="6">
        <f t="shared" si="1"/>
        <v>2</v>
      </c>
      <c r="N2414" s="6" t="str">
        <f t="shared" si="2"/>
        <v>Gen X</v>
      </c>
      <c r="O2414" s="6" t="str">
        <f t="shared" si="3"/>
        <v>Low Income</v>
      </c>
    </row>
    <row r="2415" hidden="1">
      <c r="A2415" s="1">
        <v>102413.0</v>
      </c>
      <c r="B2415" s="1">
        <v>54.0</v>
      </c>
      <c r="C2415" s="1">
        <v>28000.0</v>
      </c>
      <c r="D2415" s="1" t="s">
        <v>23</v>
      </c>
      <c r="E2415" s="1">
        <v>2913.12</v>
      </c>
      <c r="F2415" s="1">
        <v>5.0</v>
      </c>
      <c r="G2415" s="1">
        <v>18.0</v>
      </c>
      <c r="H2415" s="1">
        <v>3.0</v>
      </c>
      <c r="I2415" s="1" t="s">
        <v>22</v>
      </c>
      <c r="J2415" s="1">
        <v>0.052</v>
      </c>
      <c r="K2415" s="1">
        <v>0.513</v>
      </c>
      <c r="L2415" s="6" t="str">
        <f>if(J2415&gt;QUARTILE!$B$3, "TOP", if(J2415&lt;QUARTILE!$B$4, "BOTTOM", 0))</f>
        <v>BOTTOM</v>
      </c>
      <c r="M2415" s="6">
        <f t="shared" si="1"/>
        <v>2</v>
      </c>
      <c r="N2415" s="6" t="str">
        <f t="shared" si="2"/>
        <v>Gen X</v>
      </c>
      <c r="O2415" s="6" t="str">
        <f t="shared" si="3"/>
        <v>Low Income</v>
      </c>
    </row>
    <row r="2416" hidden="1">
      <c r="A2416" s="1">
        <v>102414.0</v>
      </c>
      <c r="B2416" s="1">
        <v>76.0</v>
      </c>
      <c r="C2416" s="1">
        <v>28000.0</v>
      </c>
      <c r="D2416" s="1" t="s">
        <v>21</v>
      </c>
      <c r="E2416" s="1">
        <v>33974.17</v>
      </c>
      <c r="F2416" s="1">
        <v>1.0</v>
      </c>
      <c r="G2416" s="1">
        <v>22.0</v>
      </c>
      <c r="H2416" s="1">
        <v>3.0</v>
      </c>
      <c r="I2416" s="1" t="s">
        <v>18</v>
      </c>
      <c r="J2416" s="1">
        <v>0.262</v>
      </c>
      <c r="K2416" s="1">
        <v>0.334</v>
      </c>
      <c r="L2416" s="6" t="str">
        <f>if(J2416&gt;QUARTILE!$B$3, "TOP", if(J2416&lt;QUARTILE!$B$4, "BOTTOM", 0))</f>
        <v>BOTTOM</v>
      </c>
      <c r="M2416" s="6">
        <f t="shared" si="1"/>
        <v>1</v>
      </c>
      <c r="N2416" s="6" t="str">
        <f t="shared" si="2"/>
        <v>Baby Boomer</v>
      </c>
      <c r="O2416" s="6" t="str">
        <f t="shared" si="3"/>
        <v>Low Income</v>
      </c>
    </row>
    <row r="2417" hidden="1">
      <c r="A2417" s="1">
        <v>102415.0</v>
      </c>
      <c r="B2417" s="1">
        <v>37.0</v>
      </c>
      <c r="C2417" s="1">
        <v>32000.0</v>
      </c>
      <c r="D2417" s="1" t="s">
        <v>25</v>
      </c>
      <c r="E2417" s="1">
        <v>26635.7</v>
      </c>
      <c r="F2417" s="1">
        <v>4.0</v>
      </c>
      <c r="G2417" s="1">
        <v>24.0</v>
      </c>
      <c r="H2417" s="1">
        <v>8.0</v>
      </c>
      <c r="I2417" s="1" t="s">
        <v>22</v>
      </c>
      <c r="J2417" s="1">
        <v>0.398</v>
      </c>
      <c r="K2417" s="1">
        <v>0.5</v>
      </c>
      <c r="L2417" s="6">
        <f>if(J2417&gt;QUARTILE!$B$3, "TOP", if(J2417&lt;QUARTILE!$B$4, "BOTTOM", 0))</f>
        <v>0</v>
      </c>
      <c r="M2417" s="6">
        <f t="shared" si="1"/>
        <v>2</v>
      </c>
      <c r="N2417" s="6" t="str">
        <f t="shared" si="2"/>
        <v>Gen X</v>
      </c>
      <c r="O2417" s="6" t="str">
        <f t="shared" si="3"/>
        <v>Low Income</v>
      </c>
    </row>
    <row r="2418" hidden="1">
      <c r="A2418" s="1">
        <v>102416.0</v>
      </c>
      <c r="B2418" s="1">
        <v>23.0</v>
      </c>
      <c r="C2418" s="1">
        <v>117000.0</v>
      </c>
      <c r="D2418" s="1" t="s">
        <v>23</v>
      </c>
      <c r="E2418" s="1">
        <v>29431.14</v>
      </c>
      <c r="F2418" s="1">
        <v>2.0</v>
      </c>
      <c r="G2418" s="1">
        <v>16.0</v>
      </c>
      <c r="H2418" s="1">
        <v>19.0</v>
      </c>
      <c r="I2418" s="1" t="s">
        <v>22</v>
      </c>
      <c r="J2418" s="1">
        <v>0.58</v>
      </c>
      <c r="K2418" s="1">
        <v>0.422</v>
      </c>
      <c r="L2418" s="6">
        <f>if(J2418&gt;QUARTILE!$B$3, "TOP", if(J2418&lt;QUARTILE!$B$4, "BOTTOM", 0))</f>
        <v>0</v>
      </c>
      <c r="M2418" s="6">
        <f t="shared" si="1"/>
        <v>2</v>
      </c>
      <c r="N2418" s="6" t="str">
        <f t="shared" si="2"/>
        <v>Millenial</v>
      </c>
      <c r="O2418" s="6" t="str">
        <f t="shared" si="3"/>
        <v>Medium Income</v>
      </c>
    </row>
    <row r="2419" hidden="1">
      <c r="A2419" s="1">
        <v>102417.0</v>
      </c>
      <c r="B2419" s="1">
        <v>36.0</v>
      </c>
      <c r="C2419" s="1">
        <v>23000.0</v>
      </c>
      <c r="D2419" s="1" t="s">
        <v>17</v>
      </c>
      <c r="E2419" s="1">
        <v>5255.8</v>
      </c>
      <c r="F2419" s="1">
        <v>5.0</v>
      </c>
      <c r="G2419" s="1">
        <v>19.0</v>
      </c>
      <c r="H2419" s="1">
        <v>11.0</v>
      </c>
      <c r="I2419" s="1" t="s">
        <v>18</v>
      </c>
      <c r="J2419" s="1">
        <v>0.402</v>
      </c>
      <c r="K2419" s="1">
        <v>0.242</v>
      </c>
      <c r="L2419" s="6">
        <f>if(J2419&gt;QUARTILE!$B$3, "TOP", if(J2419&lt;QUARTILE!$B$4, "BOTTOM", 0))</f>
        <v>0</v>
      </c>
      <c r="M2419" s="6">
        <f t="shared" si="1"/>
        <v>1</v>
      </c>
      <c r="N2419" s="6" t="str">
        <f t="shared" si="2"/>
        <v>Gen X</v>
      </c>
      <c r="O2419" s="6" t="str">
        <f t="shared" si="3"/>
        <v>Low Income</v>
      </c>
    </row>
    <row r="2420" hidden="1">
      <c r="A2420" s="1">
        <v>102418.0</v>
      </c>
      <c r="B2420" s="1">
        <v>74.0</v>
      </c>
      <c r="C2420" s="1">
        <v>14000.0</v>
      </c>
      <c r="D2420" s="1" t="s">
        <v>23</v>
      </c>
      <c r="E2420" s="1">
        <v>46752.58</v>
      </c>
      <c r="F2420" s="1">
        <v>4.0</v>
      </c>
      <c r="G2420" s="1">
        <v>15.0</v>
      </c>
      <c r="H2420" s="1">
        <v>1.0</v>
      </c>
      <c r="I2420" s="1" t="s">
        <v>18</v>
      </c>
      <c r="J2420" s="1">
        <v>0.47</v>
      </c>
      <c r="K2420" s="1">
        <v>0.031</v>
      </c>
      <c r="L2420" s="6">
        <f>if(J2420&gt;QUARTILE!$B$3, "TOP", if(J2420&lt;QUARTILE!$B$4, "BOTTOM", 0))</f>
        <v>0</v>
      </c>
      <c r="M2420" s="6">
        <f t="shared" si="1"/>
        <v>1</v>
      </c>
      <c r="N2420" s="6" t="str">
        <f t="shared" si="2"/>
        <v>Baby Boomer</v>
      </c>
      <c r="O2420" s="6" t="str">
        <f t="shared" si="3"/>
        <v>Low Income</v>
      </c>
    </row>
    <row r="2421" hidden="1">
      <c r="A2421" s="1">
        <v>102419.0</v>
      </c>
      <c r="B2421" s="1">
        <v>22.0</v>
      </c>
      <c r="C2421" s="1">
        <v>7000.0</v>
      </c>
      <c r="D2421" s="1" t="s">
        <v>23</v>
      </c>
      <c r="E2421" s="1">
        <v>2046.89</v>
      </c>
      <c r="F2421" s="1">
        <v>4.0</v>
      </c>
      <c r="G2421" s="1">
        <v>20.0</v>
      </c>
      <c r="H2421" s="1">
        <v>12.0</v>
      </c>
      <c r="I2421" s="1" t="s">
        <v>22</v>
      </c>
      <c r="J2421" s="1">
        <v>0.862</v>
      </c>
      <c r="K2421" s="1">
        <v>0.411</v>
      </c>
      <c r="L2421" s="6" t="str">
        <f>if(J2421&gt;QUARTILE!$B$3, "TOP", if(J2421&lt;QUARTILE!$B$4, "BOTTOM", 0))</f>
        <v>TOP</v>
      </c>
      <c r="M2421" s="6">
        <f t="shared" si="1"/>
        <v>2</v>
      </c>
      <c r="N2421" s="6" t="str">
        <f t="shared" si="2"/>
        <v>Millenial</v>
      </c>
      <c r="O2421" s="6" t="str">
        <f t="shared" si="3"/>
        <v>Low Income</v>
      </c>
    </row>
    <row r="2422" hidden="1">
      <c r="A2422" s="1">
        <v>102420.0</v>
      </c>
      <c r="B2422" s="1">
        <v>20.0</v>
      </c>
      <c r="C2422" s="1">
        <v>11000.0</v>
      </c>
      <c r="D2422" s="1" t="s">
        <v>17</v>
      </c>
      <c r="E2422" s="1">
        <v>5850.2</v>
      </c>
      <c r="F2422" s="1">
        <v>1.0</v>
      </c>
      <c r="G2422" s="1">
        <v>18.0</v>
      </c>
      <c r="H2422" s="1">
        <v>15.0</v>
      </c>
      <c r="I2422" s="1" t="s">
        <v>22</v>
      </c>
      <c r="J2422" s="1">
        <v>0.416</v>
      </c>
      <c r="K2422" s="1">
        <v>0.531</v>
      </c>
      <c r="L2422" s="6">
        <f>if(J2422&gt;QUARTILE!$B$3, "TOP", if(J2422&lt;QUARTILE!$B$4, "BOTTOM", 0))</f>
        <v>0</v>
      </c>
      <c r="M2422" s="6">
        <f t="shared" si="1"/>
        <v>2</v>
      </c>
      <c r="N2422" s="6" t="str">
        <f t="shared" si="2"/>
        <v>Millenial</v>
      </c>
      <c r="O2422" s="6" t="str">
        <f t="shared" si="3"/>
        <v>Low Income</v>
      </c>
    </row>
    <row r="2423" hidden="1">
      <c r="A2423" s="1">
        <v>102421.0</v>
      </c>
      <c r="B2423" s="1">
        <v>76.0</v>
      </c>
      <c r="C2423" s="1">
        <v>46000.0</v>
      </c>
      <c r="D2423" s="1" t="s">
        <v>23</v>
      </c>
      <c r="E2423" s="1">
        <v>21754.84</v>
      </c>
      <c r="F2423" s="1">
        <v>2.0</v>
      </c>
      <c r="G2423" s="1">
        <v>23.0</v>
      </c>
      <c r="H2423" s="1">
        <v>10.0</v>
      </c>
      <c r="I2423" s="1" t="s">
        <v>22</v>
      </c>
      <c r="J2423" s="1">
        <v>0.694</v>
      </c>
      <c r="K2423" s="1">
        <v>0.822</v>
      </c>
      <c r="L2423" s="6">
        <f>if(J2423&gt;QUARTILE!$B$3, "TOP", if(J2423&lt;QUARTILE!$B$4, "BOTTOM", 0))</f>
        <v>0</v>
      </c>
      <c r="M2423" s="6">
        <f t="shared" si="1"/>
        <v>2</v>
      </c>
      <c r="N2423" s="6" t="str">
        <f t="shared" si="2"/>
        <v>Baby Boomer</v>
      </c>
      <c r="O2423" s="6" t="str">
        <f t="shared" si="3"/>
        <v>Medium Income</v>
      </c>
    </row>
    <row r="2424" hidden="1">
      <c r="A2424" s="1">
        <v>102422.0</v>
      </c>
      <c r="B2424" s="1">
        <v>18.0</v>
      </c>
      <c r="C2424" s="1">
        <v>34000.0</v>
      </c>
      <c r="D2424" s="1" t="s">
        <v>25</v>
      </c>
      <c r="E2424" s="1">
        <v>22399.65</v>
      </c>
      <c r="F2424" s="1">
        <v>1.0</v>
      </c>
      <c r="G2424" s="1">
        <v>31.0</v>
      </c>
      <c r="H2424" s="1">
        <v>18.0</v>
      </c>
      <c r="I2424" s="1" t="s">
        <v>18</v>
      </c>
      <c r="J2424" s="1">
        <v>0.882</v>
      </c>
      <c r="K2424" s="1">
        <v>0.473</v>
      </c>
      <c r="L2424" s="6" t="str">
        <f>if(J2424&gt;QUARTILE!$B$3, "TOP", if(J2424&lt;QUARTILE!$B$4, "BOTTOM", 0))</f>
        <v>TOP</v>
      </c>
      <c r="M2424" s="6">
        <f t="shared" si="1"/>
        <v>1</v>
      </c>
      <c r="N2424" s="6" t="str">
        <f t="shared" si="2"/>
        <v>Millenial</v>
      </c>
      <c r="O2424" s="6" t="str">
        <f t="shared" si="3"/>
        <v>Low Income</v>
      </c>
    </row>
    <row r="2425" hidden="1">
      <c r="A2425" s="1">
        <v>102423.0</v>
      </c>
      <c r="B2425" s="1">
        <v>75.0</v>
      </c>
      <c r="C2425" s="1">
        <v>10000.0</v>
      </c>
      <c r="D2425" s="1" t="s">
        <v>25</v>
      </c>
      <c r="E2425" s="1">
        <v>7517.87</v>
      </c>
      <c r="F2425" s="1">
        <v>4.0</v>
      </c>
      <c r="G2425" s="1">
        <v>20.0</v>
      </c>
      <c r="H2425" s="1">
        <v>8.0</v>
      </c>
      <c r="I2425" s="1" t="s">
        <v>22</v>
      </c>
      <c r="J2425" s="1">
        <v>0.904</v>
      </c>
      <c r="K2425" s="1">
        <v>0.779</v>
      </c>
      <c r="L2425" s="6" t="str">
        <f>if(J2425&gt;QUARTILE!$B$3, "TOP", if(J2425&lt;QUARTILE!$B$4, "BOTTOM", 0))</f>
        <v>TOP</v>
      </c>
      <c r="M2425" s="6">
        <f t="shared" si="1"/>
        <v>2</v>
      </c>
      <c r="N2425" s="6" t="str">
        <f t="shared" si="2"/>
        <v>Baby Boomer</v>
      </c>
      <c r="O2425" s="6" t="str">
        <f t="shared" si="3"/>
        <v>Low Income</v>
      </c>
    </row>
    <row r="2426" hidden="1">
      <c r="A2426" s="1">
        <v>102424.0</v>
      </c>
      <c r="B2426" s="1">
        <v>77.0</v>
      </c>
      <c r="C2426" s="1">
        <v>97000.0</v>
      </c>
      <c r="D2426" s="1" t="s">
        <v>23</v>
      </c>
      <c r="E2426" s="1">
        <v>24181.03</v>
      </c>
      <c r="F2426" s="1">
        <v>4.0</v>
      </c>
      <c r="G2426" s="1">
        <v>18.0</v>
      </c>
      <c r="H2426" s="1">
        <v>6.0</v>
      </c>
      <c r="I2426" s="1" t="s">
        <v>22</v>
      </c>
      <c r="J2426" s="1">
        <v>1.0</v>
      </c>
      <c r="K2426" s="1">
        <v>0.905</v>
      </c>
      <c r="L2426" s="6" t="str">
        <f>if(J2426&gt;QUARTILE!$B$3, "TOP", if(J2426&lt;QUARTILE!$B$4, "BOTTOM", 0))</f>
        <v>TOP</v>
      </c>
      <c r="M2426" s="6">
        <f t="shared" si="1"/>
        <v>2</v>
      </c>
      <c r="N2426" s="6" t="str">
        <f t="shared" si="2"/>
        <v>Baby Boomer</v>
      </c>
      <c r="O2426" s="6" t="str">
        <f t="shared" si="3"/>
        <v>Medium Income</v>
      </c>
    </row>
    <row r="2427" hidden="1">
      <c r="A2427" s="1">
        <v>102425.0</v>
      </c>
      <c r="B2427" s="1">
        <v>55.0</v>
      </c>
      <c r="C2427" s="1">
        <v>27000.0</v>
      </c>
      <c r="D2427" s="1" t="s">
        <v>23</v>
      </c>
      <c r="E2427" s="1">
        <v>9818.19</v>
      </c>
      <c r="F2427" s="1">
        <v>1.0</v>
      </c>
      <c r="G2427" s="1">
        <v>22.0</v>
      </c>
      <c r="H2427" s="1">
        <v>5.0</v>
      </c>
      <c r="I2427" s="1" t="s">
        <v>22</v>
      </c>
      <c r="J2427" s="1">
        <v>0.545</v>
      </c>
      <c r="K2427" s="1">
        <v>0.721</v>
      </c>
      <c r="L2427" s="6">
        <f>if(J2427&gt;QUARTILE!$B$3, "TOP", if(J2427&lt;QUARTILE!$B$4, "BOTTOM", 0))</f>
        <v>0</v>
      </c>
      <c r="M2427" s="6">
        <f t="shared" si="1"/>
        <v>2</v>
      </c>
      <c r="N2427" s="6" t="str">
        <f t="shared" si="2"/>
        <v>Gen X</v>
      </c>
      <c r="O2427" s="6" t="str">
        <f t="shared" si="3"/>
        <v>Low Income</v>
      </c>
    </row>
    <row r="2428" hidden="1">
      <c r="A2428" s="1">
        <v>102426.0</v>
      </c>
      <c r="B2428" s="1">
        <v>32.0</v>
      </c>
      <c r="C2428" s="1">
        <v>29000.0</v>
      </c>
      <c r="D2428" s="1" t="s">
        <v>27</v>
      </c>
      <c r="E2428" s="1">
        <v>3.51</v>
      </c>
      <c r="F2428" s="1">
        <v>4.0</v>
      </c>
      <c r="G2428" s="1">
        <v>19.0</v>
      </c>
      <c r="H2428" s="1">
        <v>8.0</v>
      </c>
      <c r="I2428" s="1" t="s">
        <v>22</v>
      </c>
      <c r="J2428" s="1">
        <v>0.661</v>
      </c>
      <c r="K2428" s="1">
        <v>0.07</v>
      </c>
      <c r="L2428" s="6">
        <f>if(J2428&gt;QUARTILE!$B$3, "TOP", if(J2428&lt;QUARTILE!$B$4, "BOTTOM", 0))</f>
        <v>0</v>
      </c>
      <c r="M2428" s="6">
        <f t="shared" si="1"/>
        <v>2</v>
      </c>
      <c r="N2428" s="6" t="str">
        <f t="shared" si="2"/>
        <v>Gen X</v>
      </c>
      <c r="O2428" s="6" t="str">
        <f t="shared" si="3"/>
        <v>Low Income</v>
      </c>
    </row>
    <row r="2429" hidden="1">
      <c r="A2429" s="1">
        <v>102427.0</v>
      </c>
      <c r="B2429" s="1">
        <v>51.0</v>
      </c>
      <c r="C2429" s="1">
        <v>85000.0</v>
      </c>
      <c r="D2429" s="1" t="s">
        <v>27</v>
      </c>
      <c r="E2429" s="1">
        <v>3549.21</v>
      </c>
      <c r="F2429" s="1">
        <v>3.0</v>
      </c>
      <c r="G2429" s="1">
        <v>35.0</v>
      </c>
      <c r="H2429" s="1">
        <v>6.0</v>
      </c>
      <c r="I2429" s="1" t="s">
        <v>22</v>
      </c>
      <c r="J2429" s="1">
        <v>0.415</v>
      </c>
      <c r="K2429" s="1">
        <v>0.461</v>
      </c>
      <c r="L2429" s="6">
        <f>if(J2429&gt;QUARTILE!$B$3, "TOP", if(J2429&lt;QUARTILE!$B$4, "BOTTOM", 0))</f>
        <v>0</v>
      </c>
      <c r="M2429" s="6">
        <f t="shared" si="1"/>
        <v>2</v>
      </c>
      <c r="N2429" s="6" t="str">
        <f t="shared" si="2"/>
        <v>Gen X</v>
      </c>
      <c r="O2429" s="6" t="str">
        <f t="shared" si="3"/>
        <v>Medium Income</v>
      </c>
    </row>
    <row r="2430" hidden="1">
      <c r="A2430" s="1">
        <v>102428.0</v>
      </c>
      <c r="B2430" s="1">
        <v>78.0</v>
      </c>
      <c r="C2430" s="1">
        <v>63000.0</v>
      </c>
      <c r="D2430" s="1" t="s">
        <v>23</v>
      </c>
      <c r="E2430" s="1">
        <v>42846.48</v>
      </c>
      <c r="F2430" s="1">
        <v>5.0</v>
      </c>
      <c r="G2430" s="1">
        <v>19.0</v>
      </c>
      <c r="H2430" s="1">
        <v>4.0</v>
      </c>
      <c r="I2430" s="1" t="s">
        <v>18</v>
      </c>
      <c r="J2430" s="1">
        <v>1.0</v>
      </c>
      <c r="K2430" s="1">
        <v>0.707</v>
      </c>
      <c r="L2430" s="6" t="str">
        <f>if(J2430&gt;QUARTILE!$B$3, "TOP", if(J2430&lt;QUARTILE!$B$4, "BOTTOM", 0))</f>
        <v>TOP</v>
      </c>
      <c r="M2430" s="6">
        <f t="shared" si="1"/>
        <v>1</v>
      </c>
      <c r="N2430" s="6" t="str">
        <f t="shared" si="2"/>
        <v>Baby Boomer</v>
      </c>
      <c r="O2430" s="6" t="str">
        <f t="shared" si="3"/>
        <v>Medium Income</v>
      </c>
    </row>
    <row r="2431" hidden="1">
      <c r="A2431" s="1">
        <v>102429.0</v>
      </c>
      <c r="B2431" s="1">
        <v>52.0</v>
      </c>
      <c r="C2431" s="1">
        <v>35000.0</v>
      </c>
      <c r="D2431" s="1" t="s">
        <v>23</v>
      </c>
      <c r="E2431" s="1">
        <v>5038.42</v>
      </c>
      <c r="F2431" s="1">
        <v>2.0</v>
      </c>
      <c r="G2431" s="1">
        <v>24.0</v>
      </c>
      <c r="H2431" s="1">
        <v>6.0</v>
      </c>
      <c r="I2431" s="1" t="s">
        <v>22</v>
      </c>
      <c r="J2431" s="1">
        <v>0.263</v>
      </c>
      <c r="K2431" s="1">
        <v>0.492</v>
      </c>
      <c r="L2431" s="6" t="str">
        <f>if(J2431&gt;QUARTILE!$B$3, "TOP", if(J2431&lt;QUARTILE!$B$4, "BOTTOM", 0))</f>
        <v>BOTTOM</v>
      </c>
      <c r="M2431" s="6">
        <f t="shared" si="1"/>
        <v>2</v>
      </c>
      <c r="N2431" s="6" t="str">
        <f t="shared" si="2"/>
        <v>Gen X</v>
      </c>
      <c r="O2431" s="6" t="str">
        <f t="shared" si="3"/>
        <v>Low Income</v>
      </c>
    </row>
    <row r="2432" hidden="1">
      <c r="A2432" s="1">
        <v>102430.0</v>
      </c>
      <c r="B2432" s="1">
        <v>66.0</v>
      </c>
      <c r="C2432" s="1">
        <v>36000.0</v>
      </c>
      <c r="D2432" s="1" t="s">
        <v>24</v>
      </c>
      <c r="E2432" s="1">
        <v>2396.18</v>
      </c>
      <c r="F2432" s="1">
        <v>5.0</v>
      </c>
      <c r="G2432" s="1">
        <v>18.0</v>
      </c>
      <c r="H2432" s="1">
        <v>5.0</v>
      </c>
      <c r="I2432" s="1" t="s">
        <v>22</v>
      </c>
      <c r="J2432" s="1">
        <v>0.788</v>
      </c>
      <c r="K2432" s="1">
        <v>0.761</v>
      </c>
      <c r="L2432" s="6">
        <f>if(J2432&gt;QUARTILE!$B$3, "TOP", if(J2432&lt;QUARTILE!$B$4, "BOTTOM", 0))</f>
        <v>0</v>
      </c>
      <c r="M2432" s="6">
        <f t="shared" si="1"/>
        <v>2</v>
      </c>
      <c r="N2432" s="6" t="str">
        <f t="shared" si="2"/>
        <v>Baby Boomer</v>
      </c>
      <c r="O2432" s="6" t="str">
        <f t="shared" si="3"/>
        <v>Low Income</v>
      </c>
    </row>
    <row r="2433" hidden="1">
      <c r="A2433" s="1">
        <v>102431.0</v>
      </c>
      <c r="B2433" s="1">
        <v>42.0</v>
      </c>
      <c r="C2433" s="1">
        <v>38000.0</v>
      </c>
      <c r="D2433" s="1" t="s">
        <v>30</v>
      </c>
      <c r="E2433" s="1">
        <v>22926.7</v>
      </c>
      <c r="F2433" s="1">
        <v>2.0</v>
      </c>
      <c r="G2433" s="1">
        <v>17.0</v>
      </c>
      <c r="H2433" s="1">
        <v>19.0</v>
      </c>
      <c r="I2433" s="1" t="s">
        <v>22</v>
      </c>
      <c r="J2433" s="1">
        <v>0.47</v>
      </c>
      <c r="K2433" s="1">
        <v>0.776</v>
      </c>
      <c r="L2433" s="6">
        <f>if(J2433&gt;QUARTILE!$B$3, "TOP", if(J2433&lt;QUARTILE!$B$4, "BOTTOM", 0))</f>
        <v>0</v>
      </c>
      <c r="M2433" s="6">
        <f t="shared" si="1"/>
        <v>2</v>
      </c>
      <c r="N2433" s="6" t="str">
        <f t="shared" si="2"/>
        <v>Gen X</v>
      </c>
      <c r="O2433" s="6" t="str">
        <f t="shared" si="3"/>
        <v>Low Income</v>
      </c>
    </row>
    <row r="2434" hidden="1">
      <c r="A2434" s="1">
        <v>102432.0</v>
      </c>
      <c r="B2434" s="1">
        <v>41.0</v>
      </c>
      <c r="C2434" s="1">
        <v>19000.0</v>
      </c>
      <c r="D2434" s="1" t="s">
        <v>25</v>
      </c>
      <c r="E2434" s="1">
        <v>11621.62</v>
      </c>
      <c r="F2434" s="1">
        <v>4.0</v>
      </c>
      <c r="G2434" s="1">
        <v>17.0</v>
      </c>
      <c r="H2434" s="1">
        <v>8.0</v>
      </c>
      <c r="I2434" s="1" t="s">
        <v>22</v>
      </c>
      <c r="J2434" s="1">
        <v>0.349</v>
      </c>
      <c r="K2434" s="1">
        <v>0.11</v>
      </c>
      <c r="L2434" s="6">
        <f>if(J2434&gt;QUARTILE!$B$3, "TOP", if(J2434&lt;QUARTILE!$B$4, "BOTTOM", 0))</f>
        <v>0</v>
      </c>
      <c r="M2434" s="6">
        <f t="shared" si="1"/>
        <v>2</v>
      </c>
      <c r="N2434" s="6" t="str">
        <f t="shared" si="2"/>
        <v>Gen X</v>
      </c>
      <c r="O2434" s="6" t="str">
        <f t="shared" si="3"/>
        <v>Low Income</v>
      </c>
    </row>
    <row r="2435" hidden="1">
      <c r="A2435" s="1">
        <v>102433.0</v>
      </c>
      <c r="B2435" s="1">
        <v>29.0</v>
      </c>
      <c r="C2435" s="1">
        <v>26000.0</v>
      </c>
      <c r="D2435" s="1" t="s">
        <v>17</v>
      </c>
      <c r="E2435" s="1">
        <v>31850.72</v>
      </c>
      <c r="F2435" s="1">
        <v>1.0</v>
      </c>
      <c r="G2435" s="1">
        <v>19.0</v>
      </c>
      <c r="H2435" s="1">
        <v>22.0</v>
      </c>
      <c r="I2435" s="1" t="s">
        <v>26</v>
      </c>
      <c r="J2435" s="1">
        <v>0.68</v>
      </c>
      <c r="K2435" s="1">
        <v>0.129</v>
      </c>
      <c r="L2435" s="6">
        <f>if(J2435&gt;QUARTILE!$B$3, "TOP", if(J2435&lt;QUARTILE!$B$4, "BOTTOM", 0))</f>
        <v>0</v>
      </c>
      <c r="M2435" s="6">
        <f t="shared" si="1"/>
        <v>3</v>
      </c>
      <c r="N2435" s="6" t="str">
        <f t="shared" si="2"/>
        <v>Millenial</v>
      </c>
      <c r="O2435" s="6" t="str">
        <f t="shared" si="3"/>
        <v>Low Income</v>
      </c>
    </row>
    <row r="2436" hidden="1">
      <c r="A2436" s="1">
        <v>102434.0</v>
      </c>
      <c r="B2436" s="1">
        <v>35.0</v>
      </c>
      <c r="C2436" s="1">
        <v>31000.0</v>
      </c>
      <c r="D2436" s="1" t="s">
        <v>27</v>
      </c>
      <c r="E2436" s="1">
        <v>39529.75</v>
      </c>
      <c r="F2436" s="1">
        <v>1.0</v>
      </c>
      <c r="G2436" s="1">
        <v>21.0</v>
      </c>
      <c r="H2436" s="1">
        <v>9.0</v>
      </c>
      <c r="I2436" s="1" t="s">
        <v>18</v>
      </c>
      <c r="J2436" s="1">
        <v>0.688</v>
      </c>
      <c r="K2436" s="1">
        <v>0.664</v>
      </c>
      <c r="L2436" s="6">
        <f>if(J2436&gt;QUARTILE!$B$3, "TOP", if(J2436&lt;QUARTILE!$B$4, "BOTTOM", 0))</f>
        <v>0</v>
      </c>
      <c r="M2436" s="6">
        <f t="shared" si="1"/>
        <v>1</v>
      </c>
      <c r="N2436" s="6" t="str">
        <f t="shared" si="2"/>
        <v>Gen X</v>
      </c>
      <c r="O2436" s="6" t="str">
        <f t="shared" si="3"/>
        <v>Low Income</v>
      </c>
    </row>
    <row r="2437" hidden="1">
      <c r="A2437" s="1">
        <v>102435.0</v>
      </c>
      <c r="B2437" s="1">
        <v>32.0</v>
      </c>
      <c r="C2437" s="1">
        <v>20000.0</v>
      </c>
      <c r="D2437" s="1" t="s">
        <v>23</v>
      </c>
      <c r="E2437" s="1">
        <v>37414.61</v>
      </c>
      <c r="F2437" s="1">
        <v>4.0</v>
      </c>
      <c r="G2437" s="1">
        <v>20.0</v>
      </c>
      <c r="H2437" s="1">
        <v>13.0</v>
      </c>
      <c r="I2437" s="1" t="s">
        <v>18</v>
      </c>
      <c r="J2437" s="1">
        <v>1.0</v>
      </c>
      <c r="K2437" s="1">
        <v>0.009</v>
      </c>
      <c r="L2437" s="6" t="str">
        <f>if(J2437&gt;QUARTILE!$B$3, "TOP", if(J2437&lt;QUARTILE!$B$4, "BOTTOM", 0))</f>
        <v>TOP</v>
      </c>
      <c r="M2437" s="6">
        <f t="shared" si="1"/>
        <v>1</v>
      </c>
      <c r="N2437" s="6" t="str">
        <f t="shared" si="2"/>
        <v>Gen X</v>
      </c>
      <c r="O2437" s="6" t="str">
        <f t="shared" si="3"/>
        <v>Low Income</v>
      </c>
    </row>
    <row r="2438" hidden="1">
      <c r="A2438" s="1">
        <v>102436.0</v>
      </c>
      <c r="B2438" s="1">
        <v>61.0</v>
      </c>
      <c r="C2438" s="1">
        <v>12000.0</v>
      </c>
      <c r="D2438" s="1" t="s">
        <v>23</v>
      </c>
      <c r="E2438" s="1">
        <v>7508.69</v>
      </c>
      <c r="F2438" s="1">
        <v>2.0</v>
      </c>
      <c r="G2438" s="1">
        <v>14.0</v>
      </c>
      <c r="H2438" s="1">
        <v>4.0</v>
      </c>
      <c r="I2438" s="1" t="s">
        <v>22</v>
      </c>
      <c r="J2438" s="1">
        <v>0.148</v>
      </c>
      <c r="K2438" s="1">
        <v>0.423</v>
      </c>
      <c r="L2438" s="6" t="str">
        <f>if(J2438&gt;QUARTILE!$B$3, "TOP", if(J2438&lt;QUARTILE!$B$4, "BOTTOM", 0))</f>
        <v>BOTTOM</v>
      </c>
      <c r="M2438" s="6">
        <f t="shared" si="1"/>
        <v>2</v>
      </c>
      <c r="N2438" s="6" t="str">
        <f t="shared" si="2"/>
        <v>Baby Boomer</v>
      </c>
      <c r="O2438" s="6" t="str">
        <f t="shared" si="3"/>
        <v>Low Income</v>
      </c>
    </row>
    <row r="2439" hidden="1">
      <c r="A2439" s="1">
        <v>102437.0</v>
      </c>
      <c r="B2439" s="1">
        <v>33.0</v>
      </c>
      <c r="C2439" s="1">
        <v>19000.0</v>
      </c>
      <c r="D2439" s="1" t="s">
        <v>23</v>
      </c>
      <c r="E2439" s="1">
        <v>14086.02</v>
      </c>
      <c r="F2439" s="1">
        <v>4.0</v>
      </c>
      <c r="G2439" s="1">
        <v>22.0</v>
      </c>
      <c r="H2439" s="1">
        <v>8.0</v>
      </c>
      <c r="I2439" s="1" t="s">
        <v>22</v>
      </c>
      <c r="J2439" s="1">
        <v>0.969</v>
      </c>
      <c r="K2439" s="1">
        <v>0.087</v>
      </c>
      <c r="L2439" s="6" t="str">
        <f>if(J2439&gt;QUARTILE!$B$3, "TOP", if(J2439&lt;QUARTILE!$B$4, "BOTTOM", 0))</f>
        <v>TOP</v>
      </c>
      <c r="M2439" s="6">
        <f t="shared" si="1"/>
        <v>2</v>
      </c>
      <c r="N2439" s="6" t="str">
        <f t="shared" si="2"/>
        <v>Gen X</v>
      </c>
      <c r="O2439" s="6" t="str">
        <f t="shared" si="3"/>
        <v>Low Income</v>
      </c>
    </row>
    <row r="2440" hidden="1">
      <c r="A2440" s="1">
        <v>102438.0</v>
      </c>
      <c r="B2440" s="1">
        <v>44.0</v>
      </c>
      <c r="C2440" s="1">
        <v>12000.0</v>
      </c>
      <c r="D2440" s="1" t="s">
        <v>17</v>
      </c>
      <c r="E2440" s="1">
        <v>21004.54</v>
      </c>
      <c r="F2440" s="1">
        <v>2.0</v>
      </c>
      <c r="G2440" s="1">
        <v>20.0</v>
      </c>
      <c r="H2440" s="1">
        <v>8.0</v>
      </c>
      <c r="I2440" s="1" t="s">
        <v>22</v>
      </c>
      <c r="J2440" s="1">
        <v>0.816</v>
      </c>
      <c r="K2440" s="1">
        <v>0.236</v>
      </c>
      <c r="L2440" s="6">
        <f>if(J2440&gt;QUARTILE!$B$3, "TOP", if(J2440&lt;QUARTILE!$B$4, "BOTTOM", 0))</f>
        <v>0</v>
      </c>
      <c r="M2440" s="6">
        <f t="shared" si="1"/>
        <v>2</v>
      </c>
      <c r="N2440" s="6" t="str">
        <f t="shared" si="2"/>
        <v>Gen X</v>
      </c>
      <c r="O2440" s="6" t="str">
        <f t="shared" si="3"/>
        <v>Low Income</v>
      </c>
    </row>
    <row r="2441" hidden="1">
      <c r="A2441" s="1">
        <v>102439.0</v>
      </c>
      <c r="B2441" s="1">
        <v>25.0</v>
      </c>
      <c r="C2441" s="1">
        <v>23000.0</v>
      </c>
      <c r="D2441" s="1" t="s">
        <v>27</v>
      </c>
      <c r="E2441" s="1">
        <v>7771.66</v>
      </c>
      <c r="F2441" s="1">
        <v>4.0</v>
      </c>
      <c r="G2441" s="1">
        <v>16.0</v>
      </c>
      <c r="H2441" s="1">
        <v>19.0</v>
      </c>
      <c r="I2441" s="1" t="s">
        <v>22</v>
      </c>
      <c r="J2441" s="1">
        <v>0.587</v>
      </c>
      <c r="K2441" s="1">
        <v>0.236</v>
      </c>
      <c r="L2441" s="6">
        <f>if(J2441&gt;QUARTILE!$B$3, "TOP", if(J2441&lt;QUARTILE!$B$4, "BOTTOM", 0))</f>
        <v>0</v>
      </c>
      <c r="M2441" s="6">
        <f t="shared" si="1"/>
        <v>2</v>
      </c>
      <c r="N2441" s="6" t="str">
        <f t="shared" si="2"/>
        <v>Millenial</v>
      </c>
      <c r="O2441" s="6" t="str">
        <f t="shared" si="3"/>
        <v>Low Income</v>
      </c>
    </row>
    <row r="2442" hidden="1">
      <c r="A2442" s="1">
        <v>102440.0</v>
      </c>
      <c r="B2442" s="1">
        <v>77.0</v>
      </c>
      <c r="C2442" s="1">
        <v>8000.0</v>
      </c>
      <c r="D2442" s="1" t="s">
        <v>27</v>
      </c>
      <c r="E2442" s="1">
        <v>839.36</v>
      </c>
      <c r="F2442" s="1">
        <v>4.0</v>
      </c>
      <c r="G2442" s="1">
        <v>26.0</v>
      </c>
      <c r="H2442" s="1">
        <v>5.0</v>
      </c>
      <c r="I2442" s="1" t="s">
        <v>22</v>
      </c>
      <c r="J2442" s="1">
        <v>0.13</v>
      </c>
      <c r="K2442" s="1">
        <v>0.48</v>
      </c>
      <c r="L2442" s="6" t="str">
        <f>if(J2442&gt;QUARTILE!$B$3, "TOP", if(J2442&lt;QUARTILE!$B$4, "BOTTOM", 0))</f>
        <v>BOTTOM</v>
      </c>
      <c r="M2442" s="6">
        <f t="shared" si="1"/>
        <v>2</v>
      </c>
      <c r="N2442" s="6" t="str">
        <f t="shared" si="2"/>
        <v>Baby Boomer</v>
      </c>
      <c r="O2442" s="6" t="str">
        <f t="shared" si="3"/>
        <v>Low Income</v>
      </c>
    </row>
    <row r="2443" hidden="1">
      <c r="A2443" s="1">
        <v>102441.0</v>
      </c>
      <c r="B2443" s="1">
        <v>63.0</v>
      </c>
      <c r="C2443" s="1">
        <v>27000.0</v>
      </c>
      <c r="D2443" s="1" t="s">
        <v>23</v>
      </c>
      <c r="E2443" s="1">
        <v>13690.27</v>
      </c>
      <c r="F2443" s="1">
        <v>4.0</v>
      </c>
      <c r="G2443" s="1">
        <v>21.0</v>
      </c>
      <c r="H2443" s="1">
        <v>4.0</v>
      </c>
      <c r="I2443" s="1" t="s">
        <v>22</v>
      </c>
      <c r="J2443" s="1">
        <v>0.862</v>
      </c>
      <c r="K2443" s="1">
        <v>0.862</v>
      </c>
      <c r="L2443" s="6" t="str">
        <f>if(J2443&gt;QUARTILE!$B$3, "TOP", if(J2443&lt;QUARTILE!$B$4, "BOTTOM", 0))</f>
        <v>TOP</v>
      </c>
      <c r="M2443" s="6">
        <f t="shared" si="1"/>
        <v>2</v>
      </c>
      <c r="N2443" s="6" t="str">
        <f t="shared" si="2"/>
        <v>Baby Boomer</v>
      </c>
      <c r="O2443" s="6" t="str">
        <f t="shared" si="3"/>
        <v>Low Income</v>
      </c>
    </row>
    <row r="2444" hidden="1">
      <c r="A2444" s="1">
        <v>102442.0</v>
      </c>
      <c r="B2444" s="1">
        <v>42.0</v>
      </c>
      <c r="C2444" s="1">
        <v>8000.0</v>
      </c>
      <c r="D2444" s="1" t="s">
        <v>27</v>
      </c>
      <c r="E2444" s="1">
        <v>258.02</v>
      </c>
      <c r="F2444" s="1">
        <v>1.0</v>
      </c>
      <c r="G2444" s="1">
        <v>20.0</v>
      </c>
      <c r="H2444" s="1">
        <v>4.0</v>
      </c>
      <c r="I2444" s="1" t="s">
        <v>22</v>
      </c>
      <c r="J2444" s="1">
        <v>0.691</v>
      </c>
      <c r="K2444" s="1">
        <v>0.386</v>
      </c>
      <c r="L2444" s="6">
        <f>if(J2444&gt;QUARTILE!$B$3, "TOP", if(J2444&lt;QUARTILE!$B$4, "BOTTOM", 0))</f>
        <v>0</v>
      </c>
      <c r="M2444" s="6">
        <f t="shared" si="1"/>
        <v>2</v>
      </c>
      <c r="N2444" s="6" t="str">
        <f t="shared" si="2"/>
        <v>Gen X</v>
      </c>
      <c r="O2444" s="6" t="str">
        <f t="shared" si="3"/>
        <v>Low Income</v>
      </c>
    </row>
    <row r="2445" hidden="1">
      <c r="A2445" s="1">
        <v>102443.0</v>
      </c>
      <c r="B2445" s="1">
        <v>34.0</v>
      </c>
      <c r="C2445" s="1">
        <v>17000.0</v>
      </c>
      <c r="D2445" s="1" t="s">
        <v>27</v>
      </c>
      <c r="E2445" s="1">
        <v>60174.58</v>
      </c>
      <c r="F2445" s="1">
        <v>2.0</v>
      </c>
      <c r="G2445" s="1">
        <v>23.0</v>
      </c>
      <c r="H2445" s="1">
        <v>5.0</v>
      </c>
      <c r="I2445" s="1" t="s">
        <v>18</v>
      </c>
      <c r="J2445" s="1">
        <v>0.597</v>
      </c>
      <c r="K2445" s="1">
        <v>0.75</v>
      </c>
      <c r="L2445" s="6">
        <f>if(J2445&gt;QUARTILE!$B$3, "TOP", if(J2445&lt;QUARTILE!$B$4, "BOTTOM", 0))</f>
        <v>0</v>
      </c>
      <c r="M2445" s="6">
        <f t="shared" si="1"/>
        <v>1</v>
      </c>
      <c r="N2445" s="6" t="str">
        <f t="shared" si="2"/>
        <v>Gen X</v>
      </c>
      <c r="O2445" s="6" t="str">
        <f t="shared" si="3"/>
        <v>Low Income</v>
      </c>
    </row>
    <row r="2446" hidden="1">
      <c r="A2446" s="1">
        <v>102444.0</v>
      </c>
      <c r="B2446" s="1">
        <v>46.0</v>
      </c>
      <c r="C2446" s="1">
        <v>30000.0</v>
      </c>
      <c r="D2446" s="1" t="s">
        <v>17</v>
      </c>
      <c r="E2446" s="1">
        <v>31859.84</v>
      </c>
      <c r="F2446" s="1">
        <v>4.0</v>
      </c>
      <c r="G2446" s="1">
        <v>20.0</v>
      </c>
      <c r="H2446" s="1">
        <v>8.0</v>
      </c>
      <c r="I2446" s="1" t="s">
        <v>18</v>
      </c>
      <c r="J2446" s="1">
        <v>0.986</v>
      </c>
      <c r="K2446" s="1">
        <v>0.545</v>
      </c>
      <c r="L2446" s="6" t="str">
        <f>if(J2446&gt;QUARTILE!$B$3, "TOP", if(J2446&lt;QUARTILE!$B$4, "BOTTOM", 0))</f>
        <v>TOP</v>
      </c>
      <c r="M2446" s="6">
        <f t="shared" si="1"/>
        <v>1</v>
      </c>
      <c r="N2446" s="6" t="str">
        <f t="shared" si="2"/>
        <v>Gen X</v>
      </c>
      <c r="O2446" s="6" t="str">
        <f t="shared" si="3"/>
        <v>Low Income</v>
      </c>
    </row>
    <row r="2447" hidden="1">
      <c r="A2447" s="1">
        <v>102445.0</v>
      </c>
      <c r="B2447" s="1">
        <v>70.0</v>
      </c>
      <c r="C2447" s="1">
        <v>35000.0</v>
      </c>
      <c r="D2447" s="1" t="s">
        <v>23</v>
      </c>
      <c r="E2447" s="1">
        <v>4264.11</v>
      </c>
      <c r="F2447" s="1">
        <v>5.0</v>
      </c>
      <c r="G2447" s="1">
        <v>13.0</v>
      </c>
      <c r="H2447" s="1">
        <v>7.0</v>
      </c>
      <c r="I2447" s="1" t="s">
        <v>22</v>
      </c>
      <c r="J2447" s="1">
        <v>0.714</v>
      </c>
      <c r="K2447" s="1">
        <v>0.73</v>
      </c>
      <c r="L2447" s="6">
        <f>if(J2447&gt;QUARTILE!$B$3, "TOP", if(J2447&lt;QUARTILE!$B$4, "BOTTOM", 0))</f>
        <v>0</v>
      </c>
      <c r="M2447" s="6">
        <f t="shared" si="1"/>
        <v>2</v>
      </c>
      <c r="N2447" s="6" t="str">
        <f t="shared" si="2"/>
        <v>Baby Boomer</v>
      </c>
      <c r="O2447" s="6" t="str">
        <f t="shared" si="3"/>
        <v>Low Income</v>
      </c>
    </row>
    <row r="2448" hidden="1">
      <c r="A2448" s="1">
        <v>102446.0</v>
      </c>
      <c r="B2448" s="1">
        <v>25.0</v>
      </c>
      <c r="C2448" s="1">
        <v>33000.0</v>
      </c>
      <c r="D2448" s="1" t="s">
        <v>27</v>
      </c>
      <c r="E2448" s="1">
        <v>6781.52</v>
      </c>
      <c r="F2448" s="1">
        <v>5.0</v>
      </c>
      <c r="G2448" s="1">
        <v>19.0</v>
      </c>
      <c r="H2448" s="1">
        <v>21.0</v>
      </c>
      <c r="I2448" s="1" t="s">
        <v>26</v>
      </c>
      <c r="J2448" s="1">
        <v>0.489</v>
      </c>
      <c r="K2448" s="1">
        <v>0.612</v>
      </c>
      <c r="L2448" s="6">
        <f>if(J2448&gt;QUARTILE!$B$3, "TOP", if(J2448&lt;QUARTILE!$B$4, "BOTTOM", 0))</f>
        <v>0</v>
      </c>
      <c r="M2448" s="6">
        <f t="shared" si="1"/>
        <v>3</v>
      </c>
      <c r="N2448" s="6" t="str">
        <f t="shared" si="2"/>
        <v>Millenial</v>
      </c>
      <c r="O2448" s="6" t="str">
        <f t="shared" si="3"/>
        <v>Low Income</v>
      </c>
    </row>
    <row r="2449" hidden="1">
      <c r="A2449" s="1">
        <v>102447.0</v>
      </c>
      <c r="B2449" s="1">
        <v>32.0</v>
      </c>
      <c r="C2449" s="1">
        <v>27000.0</v>
      </c>
      <c r="D2449" s="1" t="s">
        <v>23</v>
      </c>
      <c r="E2449" s="1">
        <v>81301.79</v>
      </c>
      <c r="F2449" s="1">
        <v>1.0</v>
      </c>
      <c r="G2449" s="1">
        <v>16.0</v>
      </c>
      <c r="H2449" s="1">
        <v>16.0</v>
      </c>
      <c r="I2449" s="1" t="s">
        <v>22</v>
      </c>
      <c r="J2449" s="1">
        <v>0.194</v>
      </c>
      <c r="K2449" s="1">
        <v>0.202</v>
      </c>
      <c r="L2449" s="6" t="str">
        <f>if(J2449&gt;QUARTILE!$B$3, "TOP", if(J2449&lt;QUARTILE!$B$4, "BOTTOM", 0))</f>
        <v>BOTTOM</v>
      </c>
      <c r="M2449" s="6">
        <f t="shared" si="1"/>
        <v>2</v>
      </c>
      <c r="N2449" s="6" t="str">
        <f t="shared" si="2"/>
        <v>Gen X</v>
      </c>
      <c r="O2449" s="6" t="str">
        <f t="shared" si="3"/>
        <v>Low Income</v>
      </c>
    </row>
    <row r="2450" hidden="1">
      <c r="A2450" s="1">
        <v>102448.0</v>
      </c>
      <c r="B2450" s="1">
        <v>44.0</v>
      </c>
      <c r="C2450" s="1">
        <v>11000.0</v>
      </c>
      <c r="D2450" s="1" t="s">
        <v>27</v>
      </c>
      <c r="E2450" s="1">
        <v>9353.68</v>
      </c>
      <c r="F2450" s="1">
        <v>3.0</v>
      </c>
      <c r="G2450" s="1">
        <v>26.0</v>
      </c>
      <c r="H2450" s="1">
        <v>6.0</v>
      </c>
      <c r="I2450" s="1" t="s">
        <v>22</v>
      </c>
      <c r="J2450" s="1">
        <v>0.759</v>
      </c>
      <c r="K2450" s="1">
        <v>0.236</v>
      </c>
      <c r="L2450" s="6">
        <f>if(J2450&gt;QUARTILE!$B$3, "TOP", if(J2450&lt;QUARTILE!$B$4, "BOTTOM", 0))</f>
        <v>0</v>
      </c>
      <c r="M2450" s="6">
        <f t="shared" si="1"/>
        <v>2</v>
      </c>
      <c r="N2450" s="6" t="str">
        <f t="shared" si="2"/>
        <v>Gen X</v>
      </c>
      <c r="O2450" s="6" t="str">
        <f t="shared" si="3"/>
        <v>Low Income</v>
      </c>
    </row>
    <row r="2451" hidden="1">
      <c r="A2451" s="1">
        <v>102449.0</v>
      </c>
      <c r="B2451" s="1">
        <v>63.0</v>
      </c>
      <c r="C2451" s="1">
        <v>40000.0</v>
      </c>
      <c r="D2451" s="1" t="s">
        <v>27</v>
      </c>
      <c r="E2451" s="1">
        <v>30623.85</v>
      </c>
      <c r="F2451" s="1">
        <v>1.0</v>
      </c>
      <c r="G2451" s="1">
        <v>17.0</v>
      </c>
      <c r="H2451" s="1">
        <v>3.0</v>
      </c>
      <c r="I2451" s="1" t="s">
        <v>18</v>
      </c>
      <c r="J2451" s="1">
        <v>0.355</v>
      </c>
      <c r="K2451" s="1">
        <v>0.878</v>
      </c>
      <c r="L2451" s="6">
        <f>if(J2451&gt;QUARTILE!$B$3, "TOP", if(J2451&lt;QUARTILE!$B$4, "BOTTOM", 0))</f>
        <v>0</v>
      </c>
      <c r="M2451" s="6">
        <f t="shared" si="1"/>
        <v>1</v>
      </c>
      <c r="N2451" s="6" t="str">
        <f t="shared" si="2"/>
        <v>Baby Boomer</v>
      </c>
      <c r="O2451" s="6" t="str">
        <f t="shared" si="3"/>
        <v>Low Income</v>
      </c>
    </row>
    <row r="2452" hidden="1">
      <c r="A2452" s="1">
        <v>102450.0</v>
      </c>
      <c r="B2452" s="1">
        <v>67.0</v>
      </c>
      <c r="C2452" s="1">
        <v>11000.0</v>
      </c>
      <c r="D2452" s="1" t="s">
        <v>23</v>
      </c>
      <c r="E2452" s="1">
        <v>11841.27</v>
      </c>
      <c r="F2452" s="1">
        <v>3.0</v>
      </c>
      <c r="G2452" s="1">
        <v>17.0</v>
      </c>
      <c r="H2452" s="1">
        <v>7.0</v>
      </c>
      <c r="I2452" s="1" t="s">
        <v>22</v>
      </c>
      <c r="J2452" s="1">
        <v>0.331</v>
      </c>
      <c r="K2452" s="1">
        <v>0.738</v>
      </c>
      <c r="L2452" s="6">
        <f>if(J2452&gt;QUARTILE!$B$3, "TOP", if(J2452&lt;QUARTILE!$B$4, "BOTTOM", 0))</f>
        <v>0</v>
      </c>
      <c r="M2452" s="6">
        <f t="shared" si="1"/>
        <v>2</v>
      </c>
      <c r="N2452" s="6" t="str">
        <f t="shared" si="2"/>
        <v>Baby Boomer</v>
      </c>
      <c r="O2452" s="6" t="str">
        <f t="shared" si="3"/>
        <v>Low Income</v>
      </c>
    </row>
    <row r="2453" hidden="1">
      <c r="A2453" s="1">
        <v>102451.0</v>
      </c>
      <c r="B2453" s="1">
        <v>69.0</v>
      </c>
      <c r="C2453" s="1">
        <v>42000.0</v>
      </c>
      <c r="D2453" s="1" t="s">
        <v>27</v>
      </c>
      <c r="E2453" s="1">
        <v>39916.12</v>
      </c>
      <c r="F2453" s="1">
        <v>1.0</v>
      </c>
      <c r="G2453" s="1">
        <v>23.0</v>
      </c>
      <c r="H2453" s="1">
        <v>3.0</v>
      </c>
      <c r="I2453" s="1" t="s">
        <v>18</v>
      </c>
      <c r="J2453" s="1">
        <v>0.55</v>
      </c>
      <c r="K2453" s="1">
        <v>0.266</v>
      </c>
      <c r="L2453" s="6">
        <f>if(J2453&gt;QUARTILE!$B$3, "TOP", if(J2453&lt;QUARTILE!$B$4, "BOTTOM", 0))</f>
        <v>0</v>
      </c>
      <c r="M2453" s="6">
        <f t="shared" si="1"/>
        <v>1</v>
      </c>
      <c r="N2453" s="6" t="str">
        <f t="shared" si="2"/>
        <v>Baby Boomer</v>
      </c>
      <c r="O2453" s="6" t="str">
        <f t="shared" si="3"/>
        <v>Low Income</v>
      </c>
    </row>
    <row r="2454" hidden="1">
      <c r="A2454" s="1">
        <v>102452.0</v>
      </c>
      <c r="B2454" s="1">
        <v>24.0</v>
      </c>
      <c r="C2454" s="1">
        <v>32000.0</v>
      </c>
      <c r="D2454" s="1" t="s">
        <v>23</v>
      </c>
      <c r="E2454" s="1">
        <v>24331.27</v>
      </c>
      <c r="F2454" s="1">
        <v>5.0</v>
      </c>
      <c r="G2454" s="1">
        <v>18.0</v>
      </c>
      <c r="H2454" s="1">
        <v>13.0</v>
      </c>
      <c r="I2454" s="1" t="s">
        <v>22</v>
      </c>
      <c r="J2454" s="1">
        <v>0.8</v>
      </c>
      <c r="K2454" s="1">
        <v>0.504</v>
      </c>
      <c r="L2454" s="6">
        <f>if(J2454&gt;QUARTILE!$B$3, "TOP", if(J2454&lt;QUARTILE!$B$4, "BOTTOM", 0))</f>
        <v>0</v>
      </c>
      <c r="M2454" s="6">
        <f t="shared" si="1"/>
        <v>2</v>
      </c>
      <c r="N2454" s="6" t="str">
        <f t="shared" si="2"/>
        <v>Millenial</v>
      </c>
      <c r="O2454" s="6" t="str">
        <f t="shared" si="3"/>
        <v>Low Income</v>
      </c>
    </row>
    <row r="2455" hidden="1">
      <c r="A2455" s="1">
        <v>102453.0</v>
      </c>
      <c r="B2455" s="1">
        <v>20.0</v>
      </c>
      <c r="C2455" s="1">
        <v>50000.0</v>
      </c>
      <c r="D2455" s="1" t="s">
        <v>17</v>
      </c>
      <c r="E2455" s="1">
        <v>463.53</v>
      </c>
      <c r="F2455" s="1">
        <v>4.0</v>
      </c>
      <c r="G2455" s="1">
        <v>26.0</v>
      </c>
      <c r="H2455" s="1">
        <v>9.0</v>
      </c>
      <c r="I2455" s="1" t="s">
        <v>22</v>
      </c>
      <c r="J2455" s="1">
        <v>0.924</v>
      </c>
      <c r="K2455" s="1">
        <v>0.726</v>
      </c>
      <c r="L2455" s="6" t="str">
        <f>if(J2455&gt;QUARTILE!$B$3, "TOP", if(J2455&lt;QUARTILE!$B$4, "BOTTOM", 0))</f>
        <v>TOP</v>
      </c>
      <c r="M2455" s="6">
        <f t="shared" si="1"/>
        <v>2</v>
      </c>
      <c r="N2455" s="6" t="str">
        <f t="shared" si="2"/>
        <v>Millenial</v>
      </c>
      <c r="O2455" s="6" t="str">
        <f t="shared" si="3"/>
        <v>Medium Income</v>
      </c>
    </row>
    <row r="2456" hidden="1">
      <c r="A2456" s="1">
        <v>102454.0</v>
      </c>
      <c r="B2456" s="1">
        <v>46.0</v>
      </c>
      <c r="C2456" s="1">
        <v>22000.0</v>
      </c>
      <c r="D2456" s="1" t="s">
        <v>23</v>
      </c>
      <c r="E2456" s="1">
        <v>6973.85</v>
      </c>
      <c r="F2456" s="1">
        <v>2.0</v>
      </c>
      <c r="G2456" s="1">
        <v>19.0</v>
      </c>
      <c r="H2456" s="1">
        <v>13.0</v>
      </c>
      <c r="I2456" s="1" t="s">
        <v>22</v>
      </c>
      <c r="J2456" s="1">
        <v>0.266</v>
      </c>
      <c r="K2456" s="1">
        <v>0.056</v>
      </c>
      <c r="L2456" s="6" t="str">
        <f>if(J2456&gt;QUARTILE!$B$3, "TOP", if(J2456&lt;QUARTILE!$B$4, "BOTTOM", 0))</f>
        <v>BOTTOM</v>
      </c>
      <c r="M2456" s="6">
        <f t="shared" si="1"/>
        <v>2</v>
      </c>
      <c r="N2456" s="6" t="str">
        <f t="shared" si="2"/>
        <v>Gen X</v>
      </c>
      <c r="O2456" s="6" t="str">
        <f t="shared" si="3"/>
        <v>Low Income</v>
      </c>
    </row>
    <row r="2457" hidden="1">
      <c r="A2457" s="1">
        <v>102455.0</v>
      </c>
      <c r="B2457" s="1">
        <v>61.0</v>
      </c>
      <c r="C2457" s="1">
        <v>13000.0</v>
      </c>
      <c r="D2457" s="1" t="s">
        <v>27</v>
      </c>
      <c r="E2457" s="1">
        <v>16328.56</v>
      </c>
      <c r="F2457" s="1">
        <v>4.0</v>
      </c>
      <c r="G2457" s="1">
        <v>25.0</v>
      </c>
      <c r="H2457" s="1">
        <v>4.0</v>
      </c>
      <c r="I2457" s="1" t="s">
        <v>22</v>
      </c>
      <c r="J2457" s="1">
        <v>0.882</v>
      </c>
      <c r="K2457" s="1">
        <v>0.049</v>
      </c>
      <c r="L2457" s="6" t="str">
        <f>if(J2457&gt;QUARTILE!$B$3, "TOP", if(J2457&lt;QUARTILE!$B$4, "BOTTOM", 0))</f>
        <v>TOP</v>
      </c>
      <c r="M2457" s="6">
        <f t="shared" si="1"/>
        <v>2</v>
      </c>
      <c r="N2457" s="6" t="str">
        <f t="shared" si="2"/>
        <v>Baby Boomer</v>
      </c>
      <c r="O2457" s="6" t="str">
        <f t="shared" si="3"/>
        <v>Low Income</v>
      </c>
    </row>
    <row r="2458" hidden="1">
      <c r="A2458" s="1">
        <v>102456.0</v>
      </c>
      <c r="B2458" s="1">
        <v>70.0</v>
      </c>
      <c r="C2458" s="1">
        <v>10000.0</v>
      </c>
      <c r="D2458" s="1" t="s">
        <v>21</v>
      </c>
      <c r="E2458" s="1">
        <v>52120.9</v>
      </c>
      <c r="F2458" s="1">
        <v>5.0</v>
      </c>
      <c r="G2458" s="1">
        <v>22.0</v>
      </c>
      <c r="H2458" s="1">
        <v>5.0</v>
      </c>
      <c r="I2458" s="1" t="s">
        <v>18</v>
      </c>
      <c r="J2458" s="1">
        <v>0.704</v>
      </c>
      <c r="K2458" s="1">
        <v>0.0</v>
      </c>
      <c r="L2458" s="6">
        <f>if(J2458&gt;QUARTILE!$B$3, "TOP", if(J2458&lt;QUARTILE!$B$4, "BOTTOM", 0))</f>
        <v>0</v>
      </c>
      <c r="M2458" s="6">
        <f t="shared" si="1"/>
        <v>1</v>
      </c>
      <c r="N2458" s="6" t="str">
        <f t="shared" si="2"/>
        <v>Baby Boomer</v>
      </c>
      <c r="O2458" s="6" t="str">
        <f t="shared" si="3"/>
        <v>Low Income</v>
      </c>
    </row>
    <row r="2459" hidden="1">
      <c r="A2459" s="1">
        <v>102457.0</v>
      </c>
      <c r="B2459" s="1">
        <v>41.0</v>
      </c>
      <c r="C2459" s="1">
        <v>11000.0</v>
      </c>
      <c r="D2459" s="1" t="s">
        <v>25</v>
      </c>
      <c r="E2459" s="1">
        <v>2152.37</v>
      </c>
      <c r="F2459" s="1">
        <v>2.0</v>
      </c>
      <c r="G2459" s="1">
        <v>25.0</v>
      </c>
      <c r="H2459" s="1">
        <v>11.0</v>
      </c>
      <c r="I2459" s="1" t="s">
        <v>22</v>
      </c>
      <c r="J2459" s="1">
        <v>0.906</v>
      </c>
      <c r="K2459" s="1">
        <v>0.164</v>
      </c>
      <c r="L2459" s="6" t="str">
        <f>if(J2459&gt;QUARTILE!$B$3, "TOP", if(J2459&lt;QUARTILE!$B$4, "BOTTOM", 0))</f>
        <v>TOP</v>
      </c>
      <c r="M2459" s="6">
        <f t="shared" si="1"/>
        <v>2</v>
      </c>
      <c r="N2459" s="6" t="str">
        <f t="shared" si="2"/>
        <v>Gen X</v>
      </c>
      <c r="O2459" s="6" t="str">
        <f t="shared" si="3"/>
        <v>Low Income</v>
      </c>
    </row>
    <row r="2460" hidden="1">
      <c r="A2460" s="1">
        <v>102458.0</v>
      </c>
      <c r="B2460" s="1">
        <v>77.0</v>
      </c>
      <c r="C2460" s="1">
        <v>8000.0</v>
      </c>
      <c r="D2460" s="1" t="s">
        <v>25</v>
      </c>
      <c r="E2460" s="1">
        <v>18384.03</v>
      </c>
      <c r="F2460" s="1">
        <v>3.0</v>
      </c>
      <c r="G2460" s="1">
        <v>18.0</v>
      </c>
      <c r="H2460" s="1">
        <v>5.0</v>
      </c>
      <c r="I2460" s="1" t="s">
        <v>22</v>
      </c>
      <c r="J2460" s="1">
        <v>0.898</v>
      </c>
      <c r="K2460" s="1">
        <v>0.119</v>
      </c>
      <c r="L2460" s="6" t="str">
        <f>if(J2460&gt;QUARTILE!$B$3, "TOP", if(J2460&lt;QUARTILE!$B$4, "BOTTOM", 0))</f>
        <v>TOP</v>
      </c>
      <c r="M2460" s="6">
        <f t="shared" si="1"/>
        <v>2</v>
      </c>
      <c r="N2460" s="6" t="str">
        <f t="shared" si="2"/>
        <v>Baby Boomer</v>
      </c>
      <c r="O2460" s="6" t="str">
        <f t="shared" si="3"/>
        <v>Low Income</v>
      </c>
    </row>
    <row r="2461" hidden="1">
      <c r="A2461" s="1">
        <v>102459.0</v>
      </c>
      <c r="B2461" s="1">
        <v>75.0</v>
      </c>
      <c r="C2461" s="1">
        <v>39000.0</v>
      </c>
      <c r="D2461" s="1" t="s">
        <v>25</v>
      </c>
      <c r="E2461" s="1">
        <v>7195.79</v>
      </c>
      <c r="F2461" s="1">
        <v>3.0</v>
      </c>
      <c r="G2461" s="1">
        <v>18.0</v>
      </c>
      <c r="H2461" s="1">
        <v>4.0</v>
      </c>
      <c r="I2461" s="1" t="s">
        <v>22</v>
      </c>
      <c r="J2461" s="1">
        <v>0.442</v>
      </c>
      <c r="K2461" s="1">
        <v>0.463</v>
      </c>
      <c r="L2461" s="6">
        <f>if(J2461&gt;QUARTILE!$B$3, "TOP", if(J2461&lt;QUARTILE!$B$4, "BOTTOM", 0))</f>
        <v>0</v>
      </c>
      <c r="M2461" s="6">
        <f t="shared" si="1"/>
        <v>2</v>
      </c>
      <c r="N2461" s="6" t="str">
        <f t="shared" si="2"/>
        <v>Baby Boomer</v>
      </c>
      <c r="O2461" s="6" t="str">
        <f t="shared" si="3"/>
        <v>Low Income</v>
      </c>
    </row>
    <row r="2462" hidden="1">
      <c r="A2462" s="1">
        <v>102460.0</v>
      </c>
      <c r="B2462" s="1">
        <v>20.0</v>
      </c>
      <c r="C2462" s="1">
        <v>42000.0</v>
      </c>
      <c r="D2462" s="1" t="s">
        <v>23</v>
      </c>
      <c r="E2462" s="1">
        <v>44023.65</v>
      </c>
      <c r="F2462" s="1">
        <v>5.0</v>
      </c>
      <c r="G2462" s="1">
        <v>23.0</v>
      </c>
      <c r="H2462" s="1">
        <v>9.0</v>
      </c>
      <c r="I2462" s="1" t="s">
        <v>18</v>
      </c>
      <c r="J2462" s="1">
        <v>0.828</v>
      </c>
      <c r="K2462" s="1">
        <v>0.137</v>
      </c>
      <c r="L2462" s="6" t="str">
        <f>if(J2462&gt;QUARTILE!$B$3, "TOP", if(J2462&lt;QUARTILE!$B$4, "BOTTOM", 0))</f>
        <v>TOP</v>
      </c>
      <c r="M2462" s="6">
        <f t="shared" si="1"/>
        <v>1</v>
      </c>
      <c r="N2462" s="6" t="str">
        <f t="shared" si="2"/>
        <v>Millenial</v>
      </c>
      <c r="O2462" s="6" t="str">
        <f t="shared" si="3"/>
        <v>Low Income</v>
      </c>
    </row>
    <row r="2463" hidden="1">
      <c r="A2463" s="1">
        <v>102461.0</v>
      </c>
      <c r="B2463" s="1">
        <v>37.0</v>
      </c>
      <c r="C2463" s="1">
        <v>31000.0</v>
      </c>
      <c r="D2463" s="1" t="s">
        <v>27</v>
      </c>
      <c r="E2463" s="1">
        <v>28977.84</v>
      </c>
      <c r="F2463" s="1">
        <v>2.0</v>
      </c>
      <c r="G2463" s="1">
        <v>20.0</v>
      </c>
      <c r="H2463" s="1">
        <v>7.0</v>
      </c>
      <c r="I2463" s="1" t="s">
        <v>22</v>
      </c>
      <c r="J2463" s="1">
        <v>0.947</v>
      </c>
      <c r="K2463" s="1">
        <v>0.046</v>
      </c>
      <c r="L2463" s="6" t="str">
        <f>if(J2463&gt;QUARTILE!$B$3, "TOP", if(J2463&lt;QUARTILE!$B$4, "BOTTOM", 0))</f>
        <v>TOP</v>
      </c>
      <c r="M2463" s="6">
        <f t="shared" si="1"/>
        <v>2</v>
      </c>
      <c r="N2463" s="6" t="str">
        <f t="shared" si="2"/>
        <v>Gen X</v>
      </c>
      <c r="O2463" s="6" t="str">
        <f t="shared" si="3"/>
        <v>Low Income</v>
      </c>
    </row>
    <row r="2464" hidden="1">
      <c r="A2464" s="1">
        <v>102462.0</v>
      </c>
      <c r="B2464" s="1">
        <v>63.0</v>
      </c>
      <c r="C2464" s="1">
        <v>22000.0</v>
      </c>
      <c r="D2464" s="1" t="s">
        <v>27</v>
      </c>
      <c r="E2464" s="1">
        <v>9231.27</v>
      </c>
      <c r="F2464" s="1">
        <v>4.0</v>
      </c>
      <c r="G2464" s="1">
        <v>25.0</v>
      </c>
      <c r="H2464" s="1">
        <v>3.0</v>
      </c>
      <c r="I2464" s="1" t="s">
        <v>22</v>
      </c>
      <c r="J2464" s="1">
        <v>0.672</v>
      </c>
      <c r="K2464" s="1">
        <v>0.399</v>
      </c>
      <c r="L2464" s="6">
        <f>if(J2464&gt;QUARTILE!$B$3, "TOP", if(J2464&lt;QUARTILE!$B$4, "BOTTOM", 0))</f>
        <v>0</v>
      </c>
      <c r="M2464" s="6">
        <f t="shared" si="1"/>
        <v>2</v>
      </c>
      <c r="N2464" s="6" t="str">
        <f t="shared" si="2"/>
        <v>Baby Boomer</v>
      </c>
      <c r="O2464" s="6" t="str">
        <f t="shared" si="3"/>
        <v>Low Income</v>
      </c>
    </row>
    <row r="2465" hidden="1">
      <c r="A2465" s="1">
        <v>102463.0</v>
      </c>
      <c r="B2465" s="1">
        <v>32.0</v>
      </c>
      <c r="C2465" s="1">
        <v>76000.0</v>
      </c>
      <c r="D2465" s="1" t="s">
        <v>21</v>
      </c>
      <c r="E2465" s="1">
        <v>3656.91</v>
      </c>
      <c r="F2465" s="1">
        <v>5.0</v>
      </c>
      <c r="G2465" s="1">
        <v>26.0</v>
      </c>
      <c r="H2465" s="1">
        <v>12.0</v>
      </c>
      <c r="I2465" s="1" t="s">
        <v>22</v>
      </c>
      <c r="J2465" s="1">
        <v>0.558</v>
      </c>
      <c r="K2465" s="1">
        <v>0.529</v>
      </c>
      <c r="L2465" s="6">
        <f>if(J2465&gt;QUARTILE!$B$3, "TOP", if(J2465&lt;QUARTILE!$B$4, "BOTTOM", 0))</f>
        <v>0</v>
      </c>
      <c r="M2465" s="6">
        <f t="shared" si="1"/>
        <v>2</v>
      </c>
      <c r="N2465" s="6" t="str">
        <f t="shared" si="2"/>
        <v>Gen X</v>
      </c>
      <c r="O2465" s="6" t="str">
        <f t="shared" si="3"/>
        <v>Medium Income</v>
      </c>
    </row>
    <row r="2466" hidden="1">
      <c r="A2466" s="1">
        <v>102464.0</v>
      </c>
      <c r="B2466" s="1">
        <v>42.0</v>
      </c>
      <c r="C2466" s="1">
        <v>21000.0</v>
      </c>
      <c r="D2466" s="1" t="s">
        <v>17</v>
      </c>
      <c r="E2466" s="1">
        <v>231.29</v>
      </c>
      <c r="F2466" s="1">
        <v>3.0</v>
      </c>
      <c r="G2466" s="1">
        <v>21.0</v>
      </c>
      <c r="H2466" s="1">
        <v>9.0</v>
      </c>
      <c r="I2466" s="1" t="s">
        <v>22</v>
      </c>
      <c r="J2466" s="1">
        <v>0.372</v>
      </c>
      <c r="K2466" s="1">
        <v>0.37</v>
      </c>
      <c r="L2466" s="6">
        <f>if(J2466&gt;QUARTILE!$B$3, "TOP", if(J2466&lt;QUARTILE!$B$4, "BOTTOM", 0))</f>
        <v>0</v>
      </c>
      <c r="M2466" s="6">
        <f t="shared" si="1"/>
        <v>2</v>
      </c>
      <c r="N2466" s="6" t="str">
        <f t="shared" si="2"/>
        <v>Gen X</v>
      </c>
      <c r="O2466" s="6" t="str">
        <f t="shared" si="3"/>
        <v>Low Income</v>
      </c>
    </row>
    <row r="2467" hidden="1">
      <c r="A2467" s="1">
        <v>102465.0</v>
      </c>
      <c r="B2467" s="1">
        <v>47.0</v>
      </c>
      <c r="C2467" s="1">
        <v>25000.0</v>
      </c>
      <c r="D2467" s="1" t="s">
        <v>25</v>
      </c>
      <c r="E2467" s="1">
        <v>19411.48</v>
      </c>
      <c r="F2467" s="1">
        <v>5.0</v>
      </c>
      <c r="G2467" s="1">
        <v>12.0</v>
      </c>
      <c r="H2467" s="1">
        <v>10.0</v>
      </c>
      <c r="I2467" s="1" t="s">
        <v>22</v>
      </c>
      <c r="J2467" s="1">
        <v>0.193</v>
      </c>
      <c r="K2467" s="1">
        <v>0.21</v>
      </c>
      <c r="L2467" s="6" t="str">
        <f>if(J2467&gt;QUARTILE!$B$3, "TOP", if(J2467&lt;QUARTILE!$B$4, "BOTTOM", 0))</f>
        <v>BOTTOM</v>
      </c>
      <c r="M2467" s="6">
        <f t="shared" si="1"/>
        <v>2</v>
      </c>
      <c r="N2467" s="6" t="str">
        <f t="shared" si="2"/>
        <v>Gen X</v>
      </c>
      <c r="O2467" s="6" t="str">
        <f t="shared" si="3"/>
        <v>Low Income</v>
      </c>
    </row>
    <row r="2468" hidden="1">
      <c r="A2468" s="1">
        <v>102466.0</v>
      </c>
      <c r="B2468" s="1">
        <v>31.0</v>
      </c>
      <c r="C2468" s="1">
        <v>21000.0</v>
      </c>
      <c r="D2468" s="1" t="s">
        <v>27</v>
      </c>
      <c r="E2468" s="1">
        <v>10421.69</v>
      </c>
      <c r="F2468" s="1">
        <v>4.0</v>
      </c>
      <c r="G2468" s="1">
        <v>20.0</v>
      </c>
      <c r="H2468" s="1">
        <v>11.0</v>
      </c>
      <c r="I2468" s="1" t="s">
        <v>18</v>
      </c>
      <c r="J2468" s="1">
        <v>0.999</v>
      </c>
      <c r="K2468" s="1">
        <v>0.34</v>
      </c>
      <c r="L2468" s="6" t="str">
        <f>if(J2468&gt;QUARTILE!$B$3, "TOP", if(J2468&lt;QUARTILE!$B$4, "BOTTOM", 0))</f>
        <v>TOP</v>
      </c>
      <c r="M2468" s="6">
        <f t="shared" si="1"/>
        <v>1</v>
      </c>
      <c r="N2468" s="6" t="str">
        <f t="shared" si="2"/>
        <v>Gen X</v>
      </c>
      <c r="O2468" s="6" t="str">
        <f t="shared" si="3"/>
        <v>Low Income</v>
      </c>
    </row>
    <row r="2469" hidden="1">
      <c r="A2469" s="1">
        <v>102467.0</v>
      </c>
      <c r="B2469" s="1">
        <v>24.0</v>
      </c>
      <c r="C2469" s="1">
        <v>18000.0</v>
      </c>
      <c r="D2469" s="1" t="s">
        <v>17</v>
      </c>
      <c r="E2469" s="1">
        <v>7559.62</v>
      </c>
      <c r="F2469" s="1">
        <v>1.0</v>
      </c>
      <c r="G2469" s="1">
        <v>25.0</v>
      </c>
      <c r="H2469" s="1">
        <v>15.0</v>
      </c>
      <c r="I2469" s="1" t="s">
        <v>18</v>
      </c>
      <c r="J2469" s="1">
        <v>0.658</v>
      </c>
      <c r="K2469" s="1">
        <v>0.52</v>
      </c>
      <c r="L2469" s="6">
        <f>if(J2469&gt;QUARTILE!$B$3, "TOP", if(J2469&lt;QUARTILE!$B$4, "BOTTOM", 0))</f>
        <v>0</v>
      </c>
      <c r="M2469" s="6">
        <f t="shared" si="1"/>
        <v>1</v>
      </c>
      <c r="N2469" s="6" t="str">
        <f t="shared" si="2"/>
        <v>Millenial</v>
      </c>
      <c r="O2469" s="6" t="str">
        <f t="shared" si="3"/>
        <v>Low Income</v>
      </c>
    </row>
    <row r="2470" hidden="1">
      <c r="A2470" s="1">
        <v>102468.0</v>
      </c>
      <c r="B2470" s="1">
        <v>34.0</v>
      </c>
      <c r="C2470" s="1">
        <v>32000.0</v>
      </c>
      <c r="D2470" s="1" t="s">
        <v>25</v>
      </c>
      <c r="E2470" s="1">
        <v>84675.29</v>
      </c>
      <c r="F2470" s="1">
        <v>1.0</v>
      </c>
      <c r="G2470" s="1">
        <v>17.0</v>
      </c>
      <c r="H2470" s="1">
        <v>7.0</v>
      </c>
      <c r="I2470" s="1" t="s">
        <v>18</v>
      </c>
      <c r="J2470" s="1">
        <v>0.427</v>
      </c>
      <c r="K2470" s="1">
        <v>0.336</v>
      </c>
      <c r="L2470" s="6">
        <f>if(J2470&gt;QUARTILE!$B$3, "TOP", if(J2470&lt;QUARTILE!$B$4, "BOTTOM", 0))</f>
        <v>0</v>
      </c>
      <c r="M2470" s="6">
        <f t="shared" si="1"/>
        <v>1</v>
      </c>
      <c r="N2470" s="6" t="str">
        <f t="shared" si="2"/>
        <v>Gen X</v>
      </c>
      <c r="O2470" s="6" t="str">
        <f t="shared" si="3"/>
        <v>Low Income</v>
      </c>
    </row>
    <row r="2471" hidden="1">
      <c r="A2471" s="1">
        <v>102469.0</v>
      </c>
      <c r="B2471" s="1">
        <v>79.0</v>
      </c>
      <c r="C2471" s="1">
        <v>15000.0</v>
      </c>
      <c r="D2471" s="1" t="s">
        <v>23</v>
      </c>
      <c r="E2471" s="1">
        <v>12552.51</v>
      </c>
      <c r="F2471" s="1">
        <v>4.0</v>
      </c>
      <c r="G2471" s="1">
        <v>27.0</v>
      </c>
      <c r="H2471" s="1">
        <v>4.0</v>
      </c>
      <c r="I2471" s="1" t="s">
        <v>22</v>
      </c>
      <c r="J2471" s="1">
        <v>0.124</v>
      </c>
      <c r="K2471" s="1">
        <v>0.043</v>
      </c>
      <c r="L2471" s="6" t="str">
        <f>if(J2471&gt;QUARTILE!$B$3, "TOP", if(J2471&lt;QUARTILE!$B$4, "BOTTOM", 0))</f>
        <v>BOTTOM</v>
      </c>
      <c r="M2471" s="6">
        <f t="shared" si="1"/>
        <v>2</v>
      </c>
      <c r="N2471" s="6" t="str">
        <f t="shared" si="2"/>
        <v>Baby Boomer</v>
      </c>
      <c r="O2471" s="6" t="str">
        <f t="shared" si="3"/>
        <v>Low Income</v>
      </c>
    </row>
    <row r="2472" hidden="1">
      <c r="A2472" s="1">
        <v>102470.0</v>
      </c>
      <c r="B2472" s="1">
        <v>61.0</v>
      </c>
      <c r="C2472" s="1">
        <v>14000.0</v>
      </c>
      <c r="D2472" s="1" t="s">
        <v>25</v>
      </c>
      <c r="E2472" s="1">
        <v>27713.03</v>
      </c>
      <c r="F2472" s="1">
        <v>2.0</v>
      </c>
      <c r="G2472" s="1">
        <v>24.0</v>
      </c>
      <c r="H2472" s="1">
        <v>6.0</v>
      </c>
      <c r="I2472" s="1" t="s">
        <v>22</v>
      </c>
      <c r="J2472" s="1">
        <v>0.804</v>
      </c>
      <c r="K2472" s="1">
        <v>0.457</v>
      </c>
      <c r="L2472" s="6">
        <f>if(J2472&gt;QUARTILE!$B$3, "TOP", if(J2472&lt;QUARTILE!$B$4, "BOTTOM", 0))</f>
        <v>0</v>
      </c>
      <c r="M2472" s="6">
        <f t="shared" si="1"/>
        <v>2</v>
      </c>
      <c r="N2472" s="6" t="str">
        <f t="shared" si="2"/>
        <v>Baby Boomer</v>
      </c>
      <c r="O2472" s="6" t="str">
        <f t="shared" si="3"/>
        <v>Low Income</v>
      </c>
    </row>
    <row r="2473" hidden="1">
      <c r="A2473" s="1">
        <v>102471.0</v>
      </c>
      <c r="B2473" s="1">
        <v>37.0</v>
      </c>
      <c r="C2473" s="1">
        <v>33000.0</v>
      </c>
      <c r="D2473" s="1" t="s">
        <v>17</v>
      </c>
      <c r="E2473" s="1">
        <v>3906.01</v>
      </c>
      <c r="F2473" s="1">
        <v>5.0</v>
      </c>
      <c r="G2473" s="1">
        <v>31.0</v>
      </c>
      <c r="H2473" s="1">
        <v>9.0</v>
      </c>
      <c r="I2473" s="1" t="s">
        <v>22</v>
      </c>
      <c r="J2473" s="1">
        <v>0.855</v>
      </c>
      <c r="K2473" s="1">
        <v>0.67</v>
      </c>
      <c r="L2473" s="6" t="str">
        <f>if(J2473&gt;QUARTILE!$B$3, "TOP", if(J2473&lt;QUARTILE!$B$4, "BOTTOM", 0))</f>
        <v>TOP</v>
      </c>
      <c r="M2473" s="6">
        <f t="shared" si="1"/>
        <v>2</v>
      </c>
      <c r="N2473" s="6" t="str">
        <f t="shared" si="2"/>
        <v>Gen X</v>
      </c>
      <c r="O2473" s="6" t="str">
        <f t="shared" si="3"/>
        <v>Low Income</v>
      </c>
    </row>
    <row r="2474" hidden="1">
      <c r="A2474" s="1">
        <v>102472.0</v>
      </c>
      <c r="B2474" s="1">
        <v>53.0</v>
      </c>
      <c r="C2474" s="1">
        <v>16000.0</v>
      </c>
      <c r="D2474" s="1" t="s">
        <v>27</v>
      </c>
      <c r="E2474" s="1">
        <v>270.93</v>
      </c>
      <c r="F2474" s="1">
        <v>4.0</v>
      </c>
      <c r="G2474" s="1">
        <v>19.0</v>
      </c>
      <c r="H2474" s="1">
        <v>3.0</v>
      </c>
      <c r="I2474" s="1" t="s">
        <v>22</v>
      </c>
      <c r="J2474" s="1">
        <v>0.428</v>
      </c>
      <c r="K2474" s="1">
        <v>0.77</v>
      </c>
      <c r="L2474" s="6">
        <f>if(J2474&gt;QUARTILE!$B$3, "TOP", if(J2474&lt;QUARTILE!$B$4, "BOTTOM", 0))</f>
        <v>0</v>
      </c>
      <c r="M2474" s="6">
        <f t="shared" si="1"/>
        <v>2</v>
      </c>
      <c r="N2474" s="6" t="str">
        <f t="shared" si="2"/>
        <v>Gen X</v>
      </c>
      <c r="O2474" s="6" t="str">
        <f t="shared" si="3"/>
        <v>Low Income</v>
      </c>
    </row>
    <row r="2475" hidden="1">
      <c r="A2475" s="1">
        <v>102473.0</v>
      </c>
      <c r="B2475" s="1">
        <v>26.0</v>
      </c>
      <c r="C2475" s="1">
        <v>24000.0</v>
      </c>
      <c r="D2475" s="1" t="s">
        <v>27</v>
      </c>
      <c r="E2475" s="1">
        <v>10810.67</v>
      </c>
      <c r="F2475" s="1">
        <v>1.0</v>
      </c>
      <c r="G2475" s="1">
        <v>17.0</v>
      </c>
      <c r="H2475" s="1">
        <v>17.0</v>
      </c>
      <c r="I2475" s="1" t="s">
        <v>18</v>
      </c>
      <c r="J2475" s="1">
        <v>0.956</v>
      </c>
      <c r="K2475" s="1">
        <v>0.44</v>
      </c>
      <c r="L2475" s="6" t="str">
        <f>if(J2475&gt;QUARTILE!$B$3, "TOP", if(J2475&lt;QUARTILE!$B$4, "BOTTOM", 0))</f>
        <v>TOP</v>
      </c>
      <c r="M2475" s="6">
        <f t="shared" si="1"/>
        <v>1</v>
      </c>
      <c r="N2475" s="6" t="str">
        <f t="shared" si="2"/>
        <v>Millenial</v>
      </c>
      <c r="O2475" s="6" t="str">
        <f t="shared" si="3"/>
        <v>Low Income</v>
      </c>
    </row>
    <row r="2476" hidden="1">
      <c r="A2476" s="1">
        <v>102474.0</v>
      </c>
      <c r="B2476" s="1">
        <v>55.0</v>
      </c>
      <c r="C2476" s="1">
        <v>18000.0</v>
      </c>
      <c r="D2476" s="1" t="s">
        <v>23</v>
      </c>
      <c r="E2476" s="1">
        <v>21912.23</v>
      </c>
      <c r="F2476" s="1">
        <v>3.0</v>
      </c>
      <c r="G2476" s="1">
        <v>21.0</v>
      </c>
      <c r="H2476" s="1">
        <v>8.0</v>
      </c>
      <c r="I2476" s="1" t="s">
        <v>22</v>
      </c>
      <c r="J2476" s="1">
        <v>0.378</v>
      </c>
      <c r="K2476" s="1">
        <v>0.994</v>
      </c>
      <c r="L2476" s="6">
        <f>if(J2476&gt;QUARTILE!$B$3, "TOP", if(J2476&lt;QUARTILE!$B$4, "BOTTOM", 0))</f>
        <v>0</v>
      </c>
      <c r="M2476" s="6">
        <f t="shared" si="1"/>
        <v>2</v>
      </c>
      <c r="N2476" s="6" t="str">
        <f t="shared" si="2"/>
        <v>Gen X</v>
      </c>
      <c r="O2476" s="6" t="str">
        <f t="shared" si="3"/>
        <v>Low Income</v>
      </c>
    </row>
    <row r="2477" hidden="1">
      <c r="A2477" s="1">
        <v>102475.0</v>
      </c>
      <c r="B2477" s="1">
        <v>65.0</v>
      </c>
      <c r="C2477" s="1">
        <v>22000.0</v>
      </c>
      <c r="D2477" s="1" t="s">
        <v>30</v>
      </c>
      <c r="E2477" s="1">
        <v>14128.65</v>
      </c>
      <c r="F2477" s="1">
        <v>4.0</v>
      </c>
      <c r="G2477" s="1">
        <v>14.0</v>
      </c>
      <c r="H2477" s="1">
        <v>6.0</v>
      </c>
      <c r="I2477" s="1" t="s">
        <v>22</v>
      </c>
      <c r="J2477" s="1">
        <v>0.756</v>
      </c>
      <c r="K2477" s="1">
        <v>0.793</v>
      </c>
      <c r="L2477" s="6">
        <f>if(J2477&gt;QUARTILE!$B$3, "TOP", if(J2477&lt;QUARTILE!$B$4, "BOTTOM", 0))</f>
        <v>0</v>
      </c>
      <c r="M2477" s="6">
        <f t="shared" si="1"/>
        <v>2</v>
      </c>
      <c r="N2477" s="6" t="str">
        <f t="shared" si="2"/>
        <v>Baby Boomer</v>
      </c>
      <c r="O2477" s="6" t="str">
        <f t="shared" si="3"/>
        <v>Low Income</v>
      </c>
    </row>
    <row r="2478" hidden="1">
      <c r="A2478" s="1">
        <v>102476.0</v>
      </c>
      <c r="B2478" s="1">
        <v>74.0</v>
      </c>
      <c r="C2478" s="1">
        <v>15000.0</v>
      </c>
      <c r="D2478" s="1" t="s">
        <v>25</v>
      </c>
      <c r="E2478" s="1">
        <v>44230.45</v>
      </c>
      <c r="F2478" s="1">
        <v>4.0</v>
      </c>
      <c r="G2478" s="1">
        <v>18.0</v>
      </c>
      <c r="H2478" s="1">
        <v>8.0</v>
      </c>
      <c r="I2478" s="1" t="s">
        <v>18</v>
      </c>
      <c r="J2478" s="1">
        <v>0.413</v>
      </c>
      <c r="K2478" s="1">
        <v>0.065</v>
      </c>
      <c r="L2478" s="6">
        <f>if(J2478&gt;QUARTILE!$B$3, "TOP", if(J2478&lt;QUARTILE!$B$4, "BOTTOM", 0))</f>
        <v>0</v>
      </c>
      <c r="M2478" s="6">
        <f t="shared" si="1"/>
        <v>1</v>
      </c>
      <c r="N2478" s="6" t="str">
        <f t="shared" si="2"/>
        <v>Baby Boomer</v>
      </c>
      <c r="O2478" s="6" t="str">
        <f t="shared" si="3"/>
        <v>Low Income</v>
      </c>
    </row>
    <row r="2479" hidden="1">
      <c r="A2479" s="1">
        <v>102477.0</v>
      </c>
      <c r="B2479" s="1">
        <v>77.0</v>
      </c>
      <c r="C2479" s="1">
        <v>15000.0</v>
      </c>
      <c r="D2479" s="1" t="s">
        <v>27</v>
      </c>
      <c r="E2479" s="1">
        <v>11382.49</v>
      </c>
      <c r="F2479" s="1">
        <v>4.0</v>
      </c>
      <c r="G2479" s="1">
        <v>18.0</v>
      </c>
      <c r="H2479" s="1">
        <v>6.0</v>
      </c>
      <c r="I2479" s="1" t="s">
        <v>22</v>
      </c>
      <c r="J2479" s="1">
        <v>0.336</v>
      </c>
      <c r="K2479" s="1">
        <v>0.407</v>
      </c>
      <c r="L2479" s="6">
        <f>if(J2479&gt;QUARTILE!$B$3, "TOP", if(J2479&lt;QUARTILE!$B$4, "BOTTOM", 0))</f>
        <v>0</v>
      </c>
      <c r="M2479" s="6">
        <f t="shared" si="1"/>
        <v>2</v>
      </c>
      <c r="N2479" s="6" t="str">
        <f t="shared" si="2"/>
        <v>Baby Boomer</v>
      </c>
      <c r="O2479" s="6" t="str">
        <f t="shared" si="3"/>
        <v>Low Income</v>
      </c>
    </row>
    <row r="2480" hidden="1">
      <c r="A2480" s="1">
        <v>102478.0</v>
      </c>
      <c r="B2480" s="1">
        <v>80.0</v>
      </c>
      <c r="C2480" s="1">
        <v>13000.0</v>
      </c>
      <c r="D2480" s="1" t="s">
        <v>23</v>
      </c>
      <c r="E2480" s="1">
        <v>7450.36</v>
      </c>
      <c r="F2480" s="1">
        <v>1.0</v>
      </c>
      <c r="G2480" s="1">
        <v>19.0</v>
      </c>
      <c r="H2480" s="1">
        <v>5.0</v>
      </c>
      <c r="I2480" s="1" t="s">
        <v>22</v>
      </c>
      <c r="J2480" s="1">
        <v>0.655</v>
      </c>
      <c r="K2480" s="1">
        <v>0.295</v>
      </c>
      <c r="L2480" s="6">
        <f>if(J2480&gt;QUARTILE!$B$3, "TOP", if(J2480&lt;QUARTILE!$B$4, "BOTTOM", 0))</f>
        <v>0</v>
      </c>
      <c r="M2480" s="6">
        <f t="shared" si="1"/>
        <v>2</v>
      </c>
      <c r="N2480" s="6" t="str">
        <f t="shared" si="2"/>
        <v>Silent</v>
      </c>
      <c r="O2480" s="6" t="str">
        <f t="shared" si="3"/>
        <v>Low Income</v>
      </c>
    </row>
    <row r="2481" hidden="1">
      <c r="A2481" s="1">
        <v>102479.0</v>
      </c>
      <c r="B2481" s="1">
        <v>39.0</v>
      </c>
      <c r="C2481" s="1">
        <v>37000.0</v>
      </c>
      <c r="D2481" s="1" t="s">
        <v>23</v>
      </c>
      <c r="E2481" s="1">
        <v>49550.36</v>
      </c>
      <c r="F2481" s="1">
        <v>1.0</v>
      </c>
      <c r="G2481" s="1">
        <v>15.0</v>
      </c>
      <c r="H2481" s="1">
        <v>7.0</v>
      </c>
      <c r="I2481" s="1" t="s">
        <v>18</v>
      </c>
      <c r="J2481" s="1">
        <v>0.187</v>
      </c>
      <c r="K2481" s="1">
        <v>0.45</v>
      </c>
      <c r="L2481" s="6" t="str">
        <f>if(J2481&gt;QUARTILE!$B$3, "TOP", if(J2481&lt;QUARTILE!$B$4, "BOTTOM", 0))</f>
        <v>BOTTOM</v>
      </c>
      <c r="M2481" s="6">
        <f t="shared" si="1"/>
        <v>1</v>
      </c>
      <c r="N2481" s="6" t="str">
        <f t="shared" si="2"/>
        <v>Gen X</v>
      </c>
      <c r="O2481" s="6" t="str">
        <f t="shared" si="3"/>
        <v>Low Income</v>
      </c>
    </row>
    <row r="2482" hidden="1">
      <c r="A2482" s="1">
        <v>102480.0</v>
      </c>
      <c r="B2482" s="1">
        <v>71.0</v>
      </c>
      <c r="C2482" s="1">
        <v>24000.0</v>
      </c>
      <c r="D2482" s="1" t="s">
        <v>17</v>
      </c>
      <c r="E2482" s="1">
        <v>10444.55</v>
      </c>
      <c r="F2482" s="1">
        <v>4.0</v>
      </c>
      <c r="G2482" s="1">
        <v>20.0</v>
      </c>
      <c r="H2482" s="1">
        <v>6.0</v>
      </c>
      <c r="I2482" s="1" t="s">
        <v>22</v>
      </c>
      <c r="J2482" s="1">
        <v>0.211</v>
      </c>
      <c r="K2482" s="1">
        <v>0.174</v>
      </c>
      <c r="L2482" s="6" t="str">
        <f>if(J2482&gt;QUARTILE!$B$3, "TOP", if(J2482&lt;QUARTILE!$B$4, "BOTTOM", 0))</f>
        <v>BOTTOM</v>
      </c>
      <c r="M2482" s="6">
        <f t="shared" si="1"/>
        <v>2</v>
      </c>
      <c r="N2482" s="6" t="str">
        <f t="shared" si="2"/>
        <v>Baby Boomer</v>
      </c>
      <c r="O2482" s="6" t="str">
        <f t="shared" si="3"/>
        <v>Low Income</v>
      </c>
    </row>
    <row r="2483" hidden="1">
      <c r="A2483" s="1">
        <v>102481.0</v>
      </c>
      <c r="B2483" s="1">
        <v>70.0</v>
      </c>
      <c r="C2483" s="1">
        <v>38000.0</v>
      </c>
      <c r="D2483" s="1" t="s">
        <v>30</v>
      </c>
      <c r="E2483" s="1">
        <v>6284.57</v>
      </c>
      <c r="F2483" s="1">
        <v>4.0</v>
      </c>
      <c r="G2483" s="1">
        <v>24.0</v>
      </c>
      <c r="H2483" s="1">
        <v>9.0</v>
      </c>
      <c r="I2483" s="1" t="s">
        <v>22</v>
      </c>
      <c r="J2483" s="1">
        <v>0.176</v>
      </c>
      <c r="K2483" s="1">
        <v>0.0</v>
      </c>
      <c r="L2483" s="6" t="str">
        <f>if(J2483&gt;QUARTILE!$B$3, "TOP", if(J2483&lt;QUARTILE!$B$4, "BOTTOM", 0))</f>
        <v>BOTTOM</v>
      </c>
      <c r="M2483" s="6">
        <f t="shared" si="1"/>
        <v>2</v>
      </c>
      <c r="N2483" s="6" t="str">
        <f t="shared" si="2"/>
        <v>Baby Boomer</v>
      </c>
      <c r="O2483" s="6" t="str">
        <f t="shared" si="3"/>
        <v>Low Income</v>
      </c>
    </row>
    <row r="2484" hidden="1">
      <c r="A2484" s="1">
        <v>102482.0</v>
      </c>
      <c r="B2484" s="1">
        <v>70.0</v>
      </c>
      <c r="C2484" s="1">
        <v>41000.0</v>
      </c>
      <c r="D2484" s="1" t="s">
        <v>25</v>
      </c>
      <c r="E2484" s="1">
        <v>2055.3</v>
      </c>
      <c r="F2484" s="1">
        <v>2.0</v>
      </c>
      <c r="G2484" s="1">
        <v>19.0</v>
      </c>
      <c r="H2484" s="1">
        <v>5.0</v>
      </c>
      <c r="I2484" s="1" t="s">
        <v>22</v>
      </c>
      <c r="J2484" s="1">
        <v>0.378</v>
      </c>
      <c r="K2484" s="1">
        <v>0.904</v>
      </c>
      <c r="L2484" s="6">
        <f>if(J2484&gt;QUARTILE!$B$3, "TOP", if(J2484&lt;QUARTILE!$B$4, "BOTTOM", 0))</f>
        <v>0</v>
      </c>
      <c r="M2484" s="6">
        <f t="shared" si="1"/>
        <v>2</v>
      </c>
      <c r="N2484" s="6" t="str">
        <f t="shared" si="2"/>
        <v>Baby Boomer</v>
      </c>
      <c r="O2484" s="6" t="str">
        <f t="shared" si="3"/>
        <v>Low Income</v>
      </c>
    </row>
    <row r="2485" hidden="1">
      <c r="A2485" s="1">
        <v>102483.0</v>
      </c>
      <c r="B2485" s="1">
        <v>19.0</v>
      </c>
      <c r="C2485" s="1">
        <v>17000.0</v>
      </c>
      <c r="D2485" s="1" t="s">
        <v>23</v>
      </c>
      <c r="E2485" s="1">
        <v>31530.68</v>
      </c>
      <c r="F2485" s="1">
        <v>3.0</v>
      </c>
      <c r="G2485" s="1">
        <v>20.0</v>
      </c>
      <c r="H2485" s="1">
        <v>15.0</v>
      </c>
      <c r="I2485" s="1" t="s">
        <v>22</v>
      </c>
      <c r="J2485" s="1">
        <v>0.927</v>
      </c>
      <c r="K2485" s="1">
        <v>0.42</v>
      </c>
      <c r="L2485" s="6" t="str">
        <f>if(J2485&gt;QUARTILE!$B$3, "TOP", if(J2485&lt;QUARTILE!$B$4, "BOTTOM", 0))</f>
        <v>TOP</v>
      </c>
      <c r="M2485" s="6">
        <f t="shared" si="1"/>
        <v>2</v>
      </c>
      <c r="N2485" s="6" t="str">
        <f t="shared" si="2"/>
        <v>Millenial</v>
      </c>
      <c r="O2485" s="6" t="str">
        <f t="shared" si="3"/>
        <v>Low Income</v>
      </c>
    </row>
    <row r="2486" hidden="1">
      <c r="A2486" s="1">
        <v>102484.0</v>
      </c>
      <c r="B2486" s="1">
        <v>41.0</v>
      </c>
      <c r="C2486" s="1">
        <v>37000.0</v>
      </c>
      <c r="D2486" s="1" t="s">
        <v>25</v>
      </c>
      <c r="E2486" s="1">
        <v>34869.84</v>
      </c>
      <c r="F2486" s="1">
        <v>5.0</v>
      </c>
      <c r="G2486" s="1">
        <v>26.0</v>
      </c>
      <c r="H2486" s="1">
        <v>7.0</v>
      </c>
      <c r="I2486" s="1" t="s">
        <v>18</v>
      </c>
      <c r="J2486" s="1">
        <v>1.0</v>
      </c>
      <c r="K2486" s="1">
        <v>0.765</v>
      </c>
      <c r="L2486" s="6" t="str">
        <f>if(J2486&gt;QUARTILE!$B$3, "TOP", if(J2486&lt;QUARTILE!$B$4, "BOTTOM", 0))</f>
        <v>TOP</v>
      </c>
      <c r="M2486" s="6">
        <f t="shared" si="1"/>
        <v>1</v>
      </c>
      <c r="N2486" s="6" t="str">
        <f t="shared" si="2"/>
        <v>Gen X</v>
      </c>
      <c r="O2486" s="6" t="str">
        <f t="shared" si="3"/>
        <v>Low Income</v>
      </c>
    </row>
    <row r="2487" hidden="1">
      <c r="A2487" s="1">
        <v>102485.0</v>
      </c>
      <c r="B2487" s="1">
        <v>25.0</v>
      </c>
      <c r="C2487" s="1">
        <v>22000.0</v>
      </c>
      <c r="D2487" s="1" t="s">
        <v>23</v>
      </c>
      <c r="E2487" s="1">
        <v>677.3</v>
      </c>
      <c r="F2487" s="1">
        <v>5.0</v>
      </c>
      <c r="G2487" s="1">
        <v>16.0</v>
      </c>
      <c r="H2487" s="1">
        <v>12.0</v>
      </c>
      <c r="I2487" s="1" t="s">
        <v>22</v>
      </c>
      <c r="J2487" s="1">
        <v>0.063</v>
      </c>
      <c r="K2487" s="1">
        <v>0.068</v>
      </c>
      <c r="L2487" s="6" t="str">
        <f>if(J2487&gt;QUARTILE!$B$3, "TOP", if(J2487&lt;QUARTILE!$B$4, "BOTTOM", 0))</f>
        <v>BOTTOM</v>
      </c>
      <c r="M2487" s="6">
        <f t="shared" si="1"/>
        <v>2</v>
      </c>
      <c r="N2487" s="6" t="str">
        <f t="shared" si="2"/>
        <v>Millenial</v>
      </c>
      <c r="O2487" s="6" t="str">
        <f t="shared" si="3"/>
        <v>Low Income</v>
      </c>
    </row>
    <row r="2488" hidden="1">
      <c r="A2488" s="1">
        <v>102486.0</v>
      </c>
      <c r="B2488" s="1">
        <v>28.0</v>
      </c>
      <c r="C2488" s="1">
        <v>20000.0</v>
      </c>
      <c r="D2488" s="1" t="s">
        <v>23</v>
      </c>
      <c r="E2488" s="1">
        <v>8883.46</v>
      </c>
      <c r="F2488" s="1">
        <v>5.0</v>
      </c>
      <c r="G2488" s="1">
        <v>17.0</v>
      </c>
      <c r="H2488" s="1">
        <v>12.0</v>
      </c>
      <c r="I2488" s="1" t="s">
        <v>22</v>
      </c>
      <c r="J2488" s="1">
        <v>0.307</v>
      </c>
      <c r="K2488" s="1">
        <v>0.101</v>
      </c>
      <c r="L2488" s="6" t="str">
        <f>if(J2488&gt;QUARTILE!$B$3, "TOP", if(J2488&lt;QUARTILE!$B$4, "BOTTOM", 0))</f>
        <v>BOTTOM</v>
      </c>
      <c r="M2488" s="6">
        <f t="shared" si="1"/>
        <v>2</v>
      </c>
      <c r="N2488" s="6" t="str">
        <f t="shared" si="2"/>
        <v>Millenial</v>
      </c>
      <c r="O2488" s="6" t="str">
        <f t="shared" si="3"/>
        <v>Low Income</v>
      </c>
    </row>
    <row r="2489" hidden="1">
      <c r="A2489" s="1">
        <v>102487.0</v>
      </c>
      <c r="B2489" s="1">
        <v>30.0</v>
      </c>
      <c r="C2489" s="1">
        <v>47000.0</v>
      </c>
      <c r="D2489" s="1" t="s">
        <v>27</v>
      </c>
      <c r="E2489" s="1">
        <v>27716.01</v>
      </c>
      <c r="F2489" s="1">
        <v>1.0</v>
      </c>
      <c r="G2489" s="1">
        <v>25.0</v>
      </c>
      <c r="H2489" s="1">
        <v>12.0</v>
      </c>
      <c r="I2489" s="1" t="s">
        <v>18</v>
      </c>
      <c r="J2489" s="1">
        <v>0.025</v>
      </c>
      <c r="K2489" s="1">
        <v>0.226</v>
      </c>
      <c r="L2489" s="6" t="str">
        <f>if(J2489&gt;QUARTILE!$B$3, "TOP", if(J2489&lt;QUARTILE!$B$4, "BOTTOM", 0))</f>
        <v>BOTTOM</v>
      </c>
      <c r="M2489" s="6">
        <f t="shared" si="1"/>
        <v>1</v>
      </c>
      <c r="N2489" s="6" t="str">
        <f t="shared" si="2"/>
        <v>Millenial</v>
      </c>
      <c r="O2489" s="6" t="str">
        <f t="shared" si="3"/>
        <v>Medium Income</v>
      </c>
    </row>
    <row r="2490" hidden="1">
      <c r="A2490" s="1">
        <v>102488.0</v>
      </c>
      <c r="B2490" s="1">
        <v>34.0</v>
      </c>
      <c r="C2490" s="1">
        <v>31000.0</v>
      </c>
      <c r="D2490" s="1" t="s">
        <v>24</v>
      </c>
      <c r="E2490" s="1">
        <v>58517.35</v>
      </c>
      <c r="F2490" s="1">
        <v>1.0</v>
      </c>
      <c r="G2490" s="1">
        <v>19.0</v>
      </c>
      <c r="H2490" s="1">
        <v>9.0</v>
      </c>
      <c r="I2490" s="1" t="s">
        <v>18</v>
      </c>
      <c r="J2490" s="1">
        <v>0.961</v>
      </c>
      <c r="K2490" s="1">
        <v>0.357</v>
      </c>
      <c r="L2490" s="6" t="str">
        <f>if(J2490&gt;QUARTILE!$B$3, "TOP", if(J2490&lt;QUARTILE!$B$4, "BOTTOM", 0))</f>
        <v>TOP</v>
      </c>
      <c r="M2490" s="6">
        <f t="shared" si="1"/>
        <v>1</v>
      </c>
      <c r="N2490" s="6" t="str">
        <f t="shared" si="2"/>
        <v>Gen X</v>
      </c>
      <c r="O2490" s="6" t="str">
        <f t="shared" si="3"/>
        <v>Low Income</v>
      </c>
    </row>
    <row r="2491" hidden="1">
      <c r="A2491" s="1">
        <v>102489.0</v>
      </c>
      <c r="B2491" s="1">
        <v>25.0</v>
      </c>
      <c r="C2491" s="1">
        <v>18000.0</v>
      </c>
      <c r="D2491" s="1" t="s">
        <v>23</v>
      </c>
      <c r="E2491" s="1">
        <v>9490.46</v>
      </c>
      <c r="F2491" s="1">
        <v>2.0</v>
      </c>
      <c r="G2491" s="1">
        <v>19.0</v>
      </c>
      <c r="H2491" s="1">
        <v>12.0</v>
      </c>
      <c r="I2491" s="1" t="s">
        <v>18</v>
      </c>
      <c r="J2491" s="1">
        <v>0.249</v>
      </c>
      <c r="K2491" s="1">
        <v>0.88</v>
      </c>
      <c r="L2491" s="6" t="str">
        <f>if(J2491&gt;QUARTILE!$B$3, "TOP", if(J2491&lt;QUARTILE!$B$4, "BOTTOM", 0))</f>
        <v>BOTTOM</v>
      </c>
      <c r="M2491" s="6">
        <f t="shared" si="1"/>
        <v>1</v>
      </c>
      <c r="N2491" s="6" t="str">
        <f t="shared" si="2"/>
        <v>Millenial</v>
      </c>
      <c r="O2491" s="6" t="str">
        <f t="shared" si="3"/>
        <v>Low Income</v>
      </c>
    </row>
    <row r="2492" hidden="1">
      <c r="A2492" s="1">
        <v>102490.0</v>
      </c>
      <c r="B2492" s="1">
        <v>38.0</v>
      </c>
      <c r="C2492" s="1">
        <v>30000.0</v>
      </c>
      <c r="D2492" s="1" t="s">
        <v>25</v>
      </c>
      <c r="E2492" s="1">
        <v>41122.85</v>
      </c>
      <c r="F2492" s="1">
        <v>1.0</v>
      </c>
      <c r="G2492" s="1">
        <v>20.0</v>
      </c>
      <c r="H2492" s="1">
        <v>9.0</v>
      </c>
      <c r="I2492" s="1" t="s">
        <v>18</v>
      </c>
      <c r="J2492" s="1">
        <v>0.921</v>
      </c>
      <c r="K2492" s="1">
        <v>0.55</v>
      </c>
      <c r="L2492" s="6" t="str">
        <f>if(J2492&gt;QUARTILE!$B$3, "TOP", if(J2492&lt;QUARTILE!$B$4, "BOTTOM", 0))</f>
        <v>TOP</v>
      </c>
      <c r="M2492" s="6">
        <f t="shared" si="1"/>
        <v>1</v>
      </c>
      <c r="N2492" s="6" t="str">
        <f t="shared" si="2"/>
        <v>Gen X</v>
      </c>
      <c r="O2492" s="6" t="str">
        <f t="shared" si="3"/>
        <v>Low Income</v>
      </c>
    </row>
    <row r="2493" hidden="1">
      <c r="A2493" s="1">
        <v>102491.0</v>
      </c>
      <c r="B2493" s="1">
        <v>35.0</v>
      </c>
      <c r="C2493" s="1">
        <v>10000.0</v>
      </c>
      <c r="D2493" s="1" t="s">
        <v>23</v>
      </c>
      <c r="E2493" s="1">
        <v>10008.28</v>
      </c>
      <c r="F2493" s="1">
        <v>4.0</v>
      </c>
      <c r="G2493" s="1">
        <v>22.0</v>
      </c>
      <c r="H2493" s="1">
        <v>9.0</v>
      </c>
      <c r="I2493" s="1" t="s">
        <v>22</v>
      </c>
      <c r="J2493" s="1">
        <v>0.083</v>
      </c>
      <c r="K2493" s="1">
        <v>0.005</v>
      </c>
      <c r="L2493" s="6" t="str">
        <f>if(J2493&gt;QUARTILE!$B$3, "TOP", if(J2493&lt;QUARTILE!$B$4, "BOTTOM", 0))</f>
        <v>BOTTOM</v>
      </c>
      <c r="M2493" s="6">
        <f t="shared" si="1"/>
        <v>2</v>
      </c>
      <c r="N2493" s="6" t="str">
        <f t="shared" si="2"/>
        <v>Gen X</v>
      </c>
      <c r="O2493" s="6" t="str">
        <f t="shared" si="3"/>
        <v>Low Income</v>
      </c>
    </row>
    <row r="2494" hidden="1">
      <c r="A2494" s="1">
        <v>102492.0</v>
      </c>
      <c r="B2494" s="1">
        <v>47.0</v>
      </c>
      <c r="C2494" s="1">
        <v>26000.0</v>
      </c>
      <c r="D2494" s="1" t="s">
        <v>23</v>
      </c>
      <c r="E2494" s="1">
        <v>3956.7</v>
      </c>
      <c r="F2494" s="1">
        <v>3.0</v>
      </c>
      <c r="G2494" s="1">
        <v>25.0</v>
      </c>
      <c r="H2494" s="1">
        <v>10.0</v>
      </c>
      <c r="I2494" s="1" t="s">
        <v>22</v>
      </c>
      <c r="J2494" s="1">
        <v>0.448</v>
      </c>
      <c r="K2494" s="1">
        <v>0.407</v>
      </c>
      <c r="L2494" s="6">
        <f>if(J2494&gt;QUARTILE!$B$3, "TOP", if(J2494&lt;QUARTILE!$B$4, "BOTTOM", 0))</f>
        <v>0</v>
      </c>
      <c r="M2494" s="6">
        <f t="shared" si="1"/>
        <v>2</v>
      </c>
      <c r="N2494" s="6" t="str">
        <f t="shared" si="2"/>
        <v>Gen X</v>
      </c>
      <c r="O2494" s="6" t="str">
        <f t="shared" si="3"/>
        <v>Low Income</v>
      </c>
    </row>
    <row r="2495" hidden="1">
      <c r="A2495" s="1">
        <v>102493.0</v>
      </c>
      <c r="B2495" s="1">
        <v>35.0</v>
      </c>
      <c r="C2495" s="1">
        <v>9000.0</v>
      </c>
      <c r="D2495" s="1" t="s">
        <v>23</v>
      </c>
      <c r="E2495" s="1">
        <v>69.04</v>
      </c>
      <c r="F2495" s="1">
        <v>3.0</v>
      </c>
      <c r="G2495" s="1">
        <v>25.0</v>
      </c>
      <c r="H2495" s="1">
        <v>18.0</v>
      </c>
      <c r="I2495" s="1" t="s">
        <v>22</v>
      </c>
      <c r="J2495" s="1">
        <v>0.409</v>
      </c>
      <c r="K2495" s="1">
        <v>0.723</v>
      </c>
      <c r="L2495" s="6">
        <f>if(J2495&gt;QUARTILE!$B$3, "TOP", if(J2495&lt;QUARTILE!$B$4, "BOTTOM", 0))</f>
        <v>0</v>
      </c>
      <c r="M2495" s="6">
        <f t="shared" si="1"/>
        <v>2</v>
      </c>
      <c r="N2495" s="6" t="str">
        <f t="shared" si="2"/>
        <v>Gen X</v>
      </c>
      <c r="O2495" s="6" t="str">
        <f t="shared" si="3"/>
        <v>Low Income</v>
      </c>
    </row>
    <row r="2496" hidden="1">
      <c r="A2496" s="1">
        <v>102494.0</v>
      </c>
      <c r="B2496" s="1">
        <v>63.0</v>
      </c>
      <c r="C2496" s="1">
        <v>12000.0</v>
      </c>
      <c r="D2496" s="1" t="s">
        <v>25</v>
      </c>
      <c r="E2496" s="1">
        <v>8014.96</v>
      </c>
      <c r="F2496" s="1">
        <v>3.0</v>
      </c>
      <c r="G2496" s="1">
        <v>18.0</v>
      </c>
      <c r="H2496" s="1">
        <v>2.0</v>
      </c>
      <c r="I2496" s="1" t="s">
        <v>22</v>
      </c>
      <c r="J2496" s="1">
        <v>0.379</v>
      </c>
      <c r="K2496" s="1">
        <v>0.322</v>
      </c>
      <c r="L2496" s="6">
        <f>if(J2496&gt;QUARTILE!$B$3, "TOP", if(J2496&lt;QUARTILE!$B$4, "BOTTOM", 0))</f>
        <v>0</v>
      </c>
      <c r="M2496" s="6">
        <f t="shared" si="1"/>
        <v>2</v>
      </c>
      <c r="N2496" s="6" t="str">
        <f t="shared" si="2"/>
        <v>Baby Boomer</v>
      </c>
      <c r="O2496" s="6" t="str">
        <f t="shared" si="3"/>
        <v>Low Income</v>
      </c>
    </row>
    <row r="2497" hidden="1">
      <c r="A2497" s="1">
        <v>102495.0</v>
      </c>
      <c r="B2497" s="1">
        <v>64.0</v>
      </c>
      <c r="C2497" s="1">
        <v>31000.0</v>
      </c>
      <c r="D2497" s="1" t="s">
        <v>23</v>
      </c>
      <c r="E2497" s="1">
        <v>9511.58</v>
      </c>
      <c r="F2497" s="1">
        <v>3.0</v>
      </c>
      <c r="G2497" s="1">
        <v>15.0</v>
      </c>
      <c r="H2497" s="1">
        <v>7.0</v>
      </c>
      <c r="I2497" s="1" t="s">
        <v>22</v>
      </c>
      <c r="J2497" s="1">
        <v>0.62</v>
      </c>
      <c r="K2497" s="1">
        <v>0.493</v>
      </c>
      <c r="L2497" s="6">
        <f>if(J2497&gt;QUARTILE!$B$3, "TOP", if(J2497&lt;QUARTILE!$B$4, "BOTTOM", 0))</f>
        <v>0</v>
      </c>
      <c r="M2497" s="6">
        <f t="shared" si="1"/>
        <v>2</v>
      </c>
      <c r="N2497" s="6" t="str">
        <f t="shared" si="2"/>
        <v>Baby Boomer</v>
      </c>
      <c r="O2497" s="6" t="str">
        <f t="shared" si="3"/>
        <v>Low Income</v>
      </c>
    </row>
    <row r="2498" hidden="1">
      <c r="A2498" s="1">
        <v>102496.0</v>
      </c>
      <c r="B2498" s="1">
        <v>48.0</v>
      </c>
      <c r="C2498" s="1">
        <v>5000.0</v>
      </c>
      <c r="D2498" s="1" t="s">
        <v>25</v>
      </c>
      <c r="E2498" s="1">
        <v>58051.23</v>
      </c>
      <c r="F2498" s="1">
        <v>5.0</v>
      </c>
      <c r="G2498" s="1">
        <v>20.0</v>
      </c>
      <c r="H2498" s="1">
        <v>11.0</v>
      </c>
      <c r="I2498" s="1" t="s">
        <v>18</v>
      </c>
      <c r="J2498" s="1">
        <v>0.541</v>
      </c>
      <c r="K2498" s="1">
        <v>0.561</v>
      </c>
      <c r="L2498" s="6">
        <f>if(J2498&gt;QUARTILE!$B$3, "TOP", if(J2498&lt;QUARTILE!$B$4, "BOTTOM", 0))</f>
        <v>0</v>
      </c>
      <c r="M2498" s="6">
        <f t="shared" si="1"/>
        <v>1</v>
      </c>
      <c r="N2498" s="6" t="str">
        <f t="shared" si="2"/>
        <v>Gen X</v>
      </c>
      <c r="O2498" s="6" t="str">
        <f t="shared" si="3"/>
        <v>Low Income</v>
      </c>
    </row>
    <row r="2499" hidden="1">
      <c r="A2499" s="1">
        <v>102497.0</v>
      </c>
      <c r="B2499" s="1">
        <v>55.0</v>
      </c>
      <c r="C2499" s="1">
        <v>65000.0</v>
      </c>
      <c r="D2499" s="1" t="s">
        <v>23</v>
      </c>
      <c r="E2499" s="1">
        <v>4615.21</v>
      </c>
      <c r="F2499" s="1">
        <v>5.0</v>
      </c>
      <c r="G2499" s="1">
        <v>18.0</v>
      </c>
      <c r="H2499" s="1">
        <v>0.0</v>
      </c>
      <c r="I2499" s="1" t="s">
        <v>22</v>
      </c>
      <c r="J2499" s="1">
        <v>0.553</v>
      </c>
      <c r="K2499" s="1">
        <v>0.915</v>
      </c>
      <c r="L2499" s="6">
        <f>if(J2499&gt;QUARTILE!$B$3, "TOP", if(J2499&lt;QUARTILE!$B$4, "BOTTOM", 0))</f>
        <v>0</v>
      </c>
      <c r="M2499" s="6">
        <f t="shared" si="1"/>
        <v>2</v>
      </c>
      <c r="N2499" s="6" t="str">
        <f t="shared" si="2"/>
        <v>Gen X</v>
      </c>
      <c r="O2499" s="6" t="str">
        <f t="shared" si="3"/>
        <v>Medium Income</v>
      </c>
    </row>
    <row r="2500" hidden="1">
      <c r="A2500" s="1">
        <v>102498.0</v>
      </c>
      <c r="B2500" s="1">
        <v>49.0</v>
      </c>
      <c r="C2500" s="1">
        <v>36000.0</v>
      </c>
      <c r="D2500" s="1" t="s">
        <v>23</v>
      </c>
      <c r="E2500" s="1">
        <v>9632.8</v>
      </c>
      <c r="F2500" s="1">
        <v>4.0</v>
      </c>
      <c r="G2500" s="1">
        <v>16.0</v>
      </c>
      <c r="H2500" s="1">
        <v>7.0</v>
      </c>
      <c r="I2500" s="1" t="s">
        <v>22</v>
      </c>
      <c r="J2500" s="1">
        <v>0.239</v>
      </c>
      <c r="K2500" s="1">
        <v>0.283</v>
      </c>
      <c r="L2500" s="6" t="str">
        <f>if(J2500&gt;QUARTILE!$B$3, "TOP", if(J2500&lt;QUARTILE!$B$4, "BOTTOM", 0))</f>
        <v>BOTTOM</v>
      </c>
      <c r="M2500" s="6">
        <f t="shared" si="1"/>
        <v>2</v>
      </c>
      <c r="N2500" s="6" t="str">
        <f t="shared" si="2"/>
        <v>Gen X</v>
      </c>
      <c r="O2500" s="6" t="str">
        <f t="shared" si="3"/>
        <v>Low Income</v>
      </c>
    </row>
    <row r="2501" hidden="1">
      <c r="A2501" s="1">
        <v>102499.0</v>
      </c>
      <c r="B2501" s="1">
        <v>28.0</v>
      </c>
      <c r="C2501" s="1">
        <v>7000.0</v>
      </c>
      <c r="D2501" s="1" t="s">
        <v>23</v>
      </c>
      <c r="E2501" s="1">
        <v>509.52</v>
      </c>
      <c r="F2501" s="1">
        <v>2.0</v>
      </c>
      <c r="G2501" s="1">
        <v>17.0</v>
      </c>
      <c r="H2501" s="1">
        <v>16.0</v>
      </c>
      <c r="I2501" s="1" t="s">
        <v>22</v>
      </c>
      <c r="J2501" s="1">
        <v>0.465</v>
      </c>
      <c r="K2501" s="1">
        <v>0.744</v>
      </c>
      <c r="L2501" s="6">
        <f>if(J2501&gt;QUARTILE!$B$3, "TOP", if(J2501&lt;QUARTILE!$B$4, "BOTTOM", 0))</f>
        <v>0</v>
      </c>
      <c r="M2501" s="6">
        <f t="shared" si="1"/>
        <v>2</v>
      </c>
      <c r="N2501" s="6" t="str">
        <f t="shared" si="2"/>
        <v>Millenial</v>
      </c>
      <c r="O2501" s="6" t="str">
        <f t="shared" si="3"/>
        <v>Low Income</v>
      </c>
    </row>
    <row r="2502" hidden="1">
      <c r="A2502" s="1">
        <v>102500.0</v>
      </c>
      <c r="B2502" s="1">
        <v>62.0</v>
      </c>
      <c r="C2502" s="1">
        <v>93000.0</v>
      </c>
      <c r="D2502" s="1" t="s">
        <v>21</v>
      </c>
      <c r="E2502" s="1">
        <v>28839.5</v>
      </c>
      <c r="F2502" s="1">
        <v>1.0</v>
      </c>
      <c r="G2502" s="1">
        <v>24.0</v>
      </c>
      <c r="H2502" s="1">
        <v>5.0</v>
      </c>
      <c r="I2502" s="1" t="s">
        <v>22</v>
      </c>
      <c r="J2502" s="1">
        <v>0.841</v>
      </c>
      <c r="K2502" s="1">
        <v>0.747</v>
      </c>
      <c r="L2502" s="6" t="str">
        <f>if(J2502&gt;QUARTILE!$B$3, "TOP", if(J2502&lt;QUARTILE!$B$4, "BOTTOM", 0))</f>
        <v>TOP</v>
      </c>
      <c r="M2502" s="6">
        <f t="shared" si="1"/>
        <v>2</v>
      </c>
      <c r="N2502" s="6" t="str">
        <f t="shared" si="2"/>
        <v>Baby Boomer</v>
      </c>
      <c r="O2502" s="6" t="str">
        <f t="shared" si="3"/>
        <v>Medium Income</v>
      </c>
    </row>
    <row r="2503" hidden="1">
      <c r="A2503" s="1">
        <v>102501.0</v>
      </c>
      <c r="B2503" s="1">
        <v>42.0</v>
      </c>
      <c r="C2503" s="1">
        <v>110000.0</v>
      </c>
      <c r="D2503" s="1" t="s">
        <v>27</v>
      </c>
      <c r="E2503" s="1">
        <v>49335.34</v>
      </c>
      <c r="F2503" s="1">
        <v>1.0</v>
      </c>
      <c r="G2503" s="1">
        <v>15.0</v>
      </c>
      <c r="H2503" s="1">
        <v>9.0</v>
      </c>
      <c r="I2503" s="1" t="s">
        <v>18</v>
      </c>
      <c r="J2503" s="1">
        <v>0.523</v>
      </c>
      <c r="K2503" s="1">
        <v>0.443</v>
      </c>
      <c r="L2503" s="6">
        <f>if(J2503&gt;QUARTILE!$B$3, "TOP", if(J2503&lt;QUARTILE!$B$4, "BOTTOM", 0))</f>
        <v>0</v>
      </c>
      <c r="M2503" s="6">
        <f t="shared" si="1"/>
        <v>1</v>
      </c>
      <c r="N2503" s="6" t="str">
        <f t="shared" si="2"/>
        <v>Gen X</v>
      </c>
      <c r="O2503" s="6" t="str">
        <f t="shared" si="3"/>
        <v>Medium Income</v>
      </c>
    </row>
    <row r="2504" hidden="1">
      <c r="A2504" s="1">
        <v>102502.0</v>
      </c>
      <c r="B2504" s="1">
        <v>50.0</v>
      </c>
      <c r="C2504" s="1">
        <v>20000.0</v>
      </c>
      <c r="D2504" s="1" t="s">
        <v>17</v>
      </c>
      <c r="E2504" s="1">
        <v>5431.47</v>
      </c>
      <c r="F2504" s="1">
        <v>5.0</v>
      </c>
      <c r="G2504" s="1">
        <v>23.0</v>
      </c>
      <c r="H2504" s="1">
        <v>4.0</v>
      </c>
      <c r="I2504" s="1" t="s">
        <v>22</v>
      </c>
      <c r="J2504" s="1">
        <v>0.857</v>
      </c>
      <c r="K2504" s="1">
        <v>0.763</v>
      </c>
      <c r="L2504" s="6" t="str">
        <f>if(J2504&gt;QUARTILE!$B$3, "TOP", if(J2504&lt;QUARTILE!$B$4, "BOTTOM", 0))</f>
        <v>TOP</v>
      </c>
      <c r="M2504" s="6">
        <f t="shared" si="1"/>
        <v>2</v>
      </c>
      <c r="N2504" s="6" t="str">
        <f t="shared" si="2"/>
        <v>Gen X</v>
      </c>
      <c r="O2504" s="6" t="str">
        <f t="shared" si="3"/>
        <v>Low Income</v>
      </c>
    </row>
    <row r="2505" hidden="1">
      <c r="A2505" s="1">
        <v>102503.0</v>
      </c>
      <c r="B2505" s="1">
        <v>77.0</v>
      </c>
      <c r="C2505" s="1">
        <v>13000.0</v>
      </c>
      <c r="D2505" s="1" t="s">
        <v>25</v>
      </c>
      <c r="E2505" s="1">
        <v>11207.15</v>
      </c>
      <c r="F2505" s="1">
        <v>3.0</v>
      </c>
      <c r="G2505" s="1">
        <v>16.0</v>
      </c>
      <c r="H2505" s="1">
        <v>7.0</v>
      </c>
      <c r="I2505" s="1" t="s">
        <v>22</v>
      </c>
      <c r="J2505" s="1">
        <v>0.216</v>
      </c>
      <c r="K2505" s="1">
        <v>0.536</v>
      </c>
      <c r="L2505" s="6" t="str">
        <f>if(J2505&gt;QUARTILE!$B$3, "TOP", if(J2505&lt;QUARTILE!$B$4, "BOTTOM", 0))</f>
        <v>BOTTOM</v>
      </c>
      <c r="M2505" s="6">
        <f t="shared" si="1"/>
        <v>2</v>
      </c>
      <c r="N2505" s="6" t="str">
        <f t="shared" si="2"/>
        <v>Baby Boomer</v>
      </c>
      <c r="O2505" s="6" t="str">
        <f t="shared" si="3"/>
        <v>Low Income</v>
      </c>
    </row>
    <row r="2506" hidden="1">
      <c r="A2506" s="1">
        <v>102504.0</v>
      </c>
      <c r="B2506" s="1">
        <v>55.0</v>
      </c>
      <c r="C2506" s="1">
        <v>61000.0</v>
      </c>
      <c r="D2506" s="1" t="s">
        <v>23</v>
      </c>
      <c r="E2506" s="1">
        <v>2604.74</v>
      </c>
      <c r="F2506" s="1">
        <v>4.0</v>
      </c>
      <c r="G2506" s="1">
        <v>19.0</v>
      </c>
      <c r="H2506" s="1">
        <v>3.0</v>
      </c>
      <c r="I2506" s="1" t="s">
        <v>22</v>
      </c>
      <c r="J2506" s="1">
        <v>0.997</v>
      </c>
      <c r="K2506" s="1">
        <v>0.575</v>
      </c>
      <c r="L2506" s="6" t="str">
        <f>if(J2506&gt;QUARTILE!$B$3, "TOP", if(J2506&lt;QUARTILE!$B$4, "BOTTOM", 0))</f>
        <v>TOP</v>
      </c>
      <c r="M2506" s="6">
        <f t="shared" si="1"/>
        <v>2</v>
      </c>
      <c r="N2506" s="6" t="str">
        <f t="shared" si="2"/>
        <v>Gen X</v>
      </c>
      <c r="O2506" s="6" t="str">
        <f t="shared" si="3"/>
        <v>Medium Income</v>
      </c>
    </row>
    <row r="2507" hidden="1">
      <c r="A2507" s="1">
        <v>102505.0</v>
      </c>
      <c r="B2507" s="1">
        <v>58.0</v>
      </c>
      <c r="C2507" s="1">
        <v>18000.0</v>
      </c>
      <c r="D2507" s="1" t="s">
        <v>25</v>
      </c>
      <c r="E2507" s="1">
        <v>12206.86</v>
      </c>
      <c r="F2507" s="1">
        <v>2.0</v>
      </c>
      <c r="G2507" s="1">
        <v>22.0</v>
      </c>
      <c r="H2507" s="1">
        <v>4.0</v>
      </c>
      <c r="I2507" s="1" t="s">
        <v>22</v>
      </c>
      <c r="J2507" s="1">
        <v>0.666</v>
      </c>
      <c r="K2507" s="1">
        <v>0.837</v>
      </c>
      <c r="L2507" s="6">
        <f>if(J2507&gt;QUARTILE!$B$3, "TOP", if(J2507&lt;QUARTILE!$B$4, "BOTTOM", 0))</f>
        <v>0</v>
      </c>
      <c r="M2507" s="6">
        <f t="shared" si="1"/>
        <v>2</v>
      </c>
      <c r="N2507" s="6" t="str">
        <f t="shared" si="2"/>
        <v>Gen X</v>
      </c>
      <c r="O2507" s="6" t="str">
        <f t="shared" si="3"/>
        <v>Low Income</v>
      </c>
    </row>
    <row r="2508" hidden="1">
      <c r="A2508" s="1">
        <v>102506.0</v>
      </c>
      <c r="B2508" s="1">
        <v>25.0</v>
      </c>
      <c r="C2508" s="1">
        <v>24000.0</v>
      </c>
      <c r="D2508" s="1" t="s">
        <v>23</v>
      </c>
      <c r="E2508" s="1">
        <v>2862.23</v>
      </c>
      <c r="F2508" s="1">
        <v>5.0</v>
      </c>
      <c r="G2508" s="1">
        <v>19.0</v>
      </c>
      <c r="H2508" s="1">
        <v>12.0</v>
      </c>
      <c r="I2508" s="1" t="s">
        <v>22</v>
      </c>
      <c r="J2508" s="1">
        <v>0.474</v>
      </c>
      <c r="K2508" s="1">
        <v>0.426</v>
      </c>
      <c r="L2508" s="6">
        <f>if(J2508&gt;QUARTILE!$B$3, "TOP", if(J2508&lt;QUARTILE!$B$4, "BOTTOM", 0))</f>
        <v>0</v>
      </c>
      <c r="M2508" s="6">
        <f t="shared" si="1"/>
        <v>2</v>
      </c>
      <c r="N2508" s="6" t="str">
        <f t="shared" si="2"/>
        <v>Millenial</v>
      </c>
      <c r="O2508" s="6" t="str">
        <f t="shared" si="3"/>
        <v>Low Income</v>
      </c>
    </row>
    <row r="2509" hidden="1">
      <c r="A2509" s="1">
        <v>102507.0</v>
      </c>
      <c r="B2509" s="1">
        <v>28.0</v>
      </c>
      <c r="C2509" s="1">
        <v>46000.0</v>
      </c>
      <c r="D2509" s="1" t="s">
        <v>27</v>
      </c>
      <c r="E2509" s="1">
        <v>14819.39</v>
      </c>
      <c r="F2509" s="1">
        <v>4.0</v>
      </c>
      <c r="G2509" s="1">
        <v>10.0</v>
      </c>
      <c r="H2509" s="1">
        <v>19.0</v>
      </c>
      <c r="I2509" s="1" t="s">
        <v>18</v>
      </c>
      <c r="J2509" s="1">
        <v>0.035</v>
      </c>
      <c r="K2509" s="1">
        <v>0.428</v>
      </c>
      <c r="L2509" s="6" t="str">
        <f>if(J2509&gt;QUARTILE!$B$3, "TOP", if(J2509&lt;QUARTILE!$B$4, "BOTTOM", 0))</f>
        <v>BOTTOM</v>
      </c>
      <c r="M2509" s="6">
        <f t="shared" si="1"/>
        <v>1</v>
      </c>
      <c r="N2509" s="6" t="str">
        <f t="shared" si="2"/>
        <v>Millenial</v>
      </c>
      <c r="O2509" s="6" t="str">
        <f t="shared" si="3"/>
        <v>Medium Income</v>
      </c>
    </row>
    <row r="2510" hidden="1">
      <c r="A2510" s="1">
        <v>102508.0</v>
      </c>
      <c r="B2510" s="1">
        <v>39.0</v>
      </c>
      <c r="C2510" s="1">
        <v>20000.0</v>
      </c>
      <c r="D2510" s="1" t="s">
        <v>25</v>
      </c>
      <c r="E2510" s="1">
        <v>26532.0</v>
      </c>
      <c r="F2510" s="1">
        <v>4.0</v>
      </c>
      <c r="G2510" s="1">
        <v>18.0</v>
      </c>
      <c r="H2510" s="1">
        <v>8.0</v>
      </c>
      <c r="I2510" s="1" t="s">
        <v>22</v>
      </c>
      <c r="J2510" s="1">
        <v>0.177</v>
      </c>
      <c r="K2510" s="1">
        <v>0.541</v>
      </c>
      <c r="L2510" s="6" t="str">
        <f>if(J2510&gt;QUARTILE!$B$3, "TOP", if(J2510&lt;QUARTILE!$B$4, "BOTTOM", 0))</f>
        <v>BOTTOM</v>
      </c>
      <c r="M2510" s="6">
        <f t="shared" si="1"/>
        <v>2</v>
      </c>
      <c r="N2510" s="6" t="str">
        <f t="shared" si="2"/>
        <v>Gen X</v>
      </c>
      <c r="O2510" s="6" t="str">
        <f t="shared" si="3"/>
        <v>Low Income</v>
      </c>
    </row>
    <row r="2511" hidden="1">
      <c r="A2511" s="1">
        <v>102509.0</v>
      </c>
      <c r="B2511" s="1">
        <v>68.0</v>
      </c>
      <c r="C2511" s="1">
        <v>19000.0</v>
      </c>
      <c r="D2511" s="1" t="s">
        <v>23</v>
      </c>
      <c r="E2511" s="1">
        <v>16119.28</v>
      </c>
      <c r="F2511" s="1">
        <v>5.0</v>
      </c>
      <c r="G2511" s="1">
        <v>19.0</v>
      </c>
      <c r="H2511" s="1">
        <v>2.0</v>
      </c>
      <c r="I2511" s="1" t="s">
        <v>22</v>
      </c>
      <c r="J2511" s="1">
        <v>0.464</v>
      </c>
      <c r="K2511" s="1">
        <v>0.754</v>
      </c>
      <c r="L2511" s="6">
        <f>if(J2511&gt;QUARTILE!$B$3, "TOP", if(J2511&lt;QUARTILE!$B$4, "BOTTOM", 0))</f>
        <v>0</v>
      </c>
      <c r="M2511" s="6">
        <f t="shared" si="1"/>
        <v>2</v>
      </c>
      <c r="N2511" s="6" t="str">
        <f t="shared" si="2"/>
        <v>Baby Boomer</v>
      </c>
      <c r="O2511" s="6" t="str">
        <f t="shared" si="3"/>
        <v>Low Income</v>
      </c>
    </row>
    <row r="2512" hidden="1">
      <c r="A2512" s="1">
        <v>102510.0</v>
      </c>
      <c r="B2512" s="1">
        <v>41.0</v>
      </c>
      <c r="C2512" s="1">
        <v>10000.0</v>
      </c>
      <c r="D2512" s="1" t="s">
        <v>27</v>
      </c>
      <c r="E2512" s="1">
        <v>5626.57</v>
      </c>
      <c r="F2512" s="1">
        <v>4.0</v>
      </c>
      <c r="G2512" s="1">
        <v>23.0</v>
      </c>
      <c r="H2512" s="1">
        <v>8.0</v>
      </c>
      <c r="I2512" s="1" t="s">
        <v>22</v>
      </c>
      <c r="J2512" s="1">
        <v>0.878</v>
      </c>
      <c r="K2512" s="1">
        <v>0.077</v>
      </c>
      <c r="L2512" s="6" t="str">
        <f>if(J2512&gt;QUARTILE!$B$3, "TOP", if(J2512&lt;QUARTILE!$B$4, "BOTTOM", 0))</f>
        <v>TOP</v>
      </c>
      <c r="M2512" s="6">
        <f t="shared" si="1"/>
        <v>2</v>
      </c>
      <c r="N2512" s="6" t="str">
        <f t="shared" si="2"/>
        <v>Gen X</v>
      </c>
      <c r="O2512" s="6" t="str">
        <f t="shared" si="3"/>
        <v>Low Income</v>
      </c>
    </row>
    <row r="2513" hidden="1">
      <c r="A2513" s="1">
        <v>102511.0</v>
      </c>
      <c r="B2513" s="1">
        <v>58.0</v>
      </c>
      <c r="C2513" s="1">
        <v>15000.0</v>
      </c>
      <c r="D2513" s="1" t="s">
        <v>25</v>
      </c>
      <c r="E2513" s="1">
        <v>8732.8</v>
      </c>
      <c r="F2513" s="1">
        <v>3.0</v>
      </c>
      <c r="G2513" s="1">
        <v>17.0</v>
      </c>
      <c r="H2513" s="1">
        <v>3.0</v>
      </c>
      <c r="I2513" s="1" t="s">
        <v>22</v>
      </c>
      <c r="J2513" s="1">
        <v>1.0</v>
      </c>
      <c r="K2513" s="1">
        <v>0.771</v>
      </c>
      <c r="L2513" s="6" t="str">
        <f>if(J2513&gt;QUARTILE!$B$3, "TOP", if(J2513&lt;QUARTILE!$B$4, "BOTTOM", 0))</f>
        <v>TOP</v>
      </c>
      <c r="M2513" s="6">
        <f t="shared" si="1"/>
        <v>2</v>
      </c>
      <c r="N2513" s="6" t="str">
        <f t="shared" si="2"/>
        <v>Gen X</v>
      </c>
      <c r="O2513" s="6" t="str">
        <f t="shared" si="3"/>
        <v>Low Income</v>
      </c>
    </row>
    <row r="2514" hidden="1">
      <c r="A2514" s="1">
        <v>102512.0</v>
      </c>
      <c r="B2514" s="1">
        <v>34.0</v>
      </c>
      <c r="C2514" s="1">
        <v>19000.0</v>
      </c>
      <c r="D2514" s="1" t="s">
        <v>30</v>
      </c>
      <c r="E2514" s="1">
        <v>20353.89</v>
      </c>
      <c r="F2514" s="1">
        <v>4.0</v>
      </c>
      <c r="G2514" s="1">
        <v>15.0</v>
      </c>
      <c r="H2514" s="1">
        <v>9.0</v>
      </c>
      <c r="I2514" s="1" t="s">
        <v>22</v>
      </c>
      <c r="J2514" s="1">
        <v>0.93</v>
      </c>
      <c r="K2514" s="1">
        <v>0.245</v>
      </c>
      <c r="L2514" s="6" t="str">
        <f>if(J2514&gt;QUARTILE!$B$3, "TOP", if(J2514&lt;QUARTILE!$B$4, "BOTTOM", 0))</f>
        <v>TOP</v>
      </c>
      <c r="M2514" s="6">
        <f t="shared" si="1"/>
        <v>2</v>
      </c>
      <c r="N2514" s="6" t="str">
        <f t="shared" si="2"/>
        <v>Gen X</v>
      </c>
      <c r="O2514" s="6" t="str">
        <f t="shared" si="3"/>
        <v>Low Income</v>
      </c>
    </row>
    <row r="2515" hidden="1">
      <c r="A2515" s="1">
        <v>102513.0</v>
      </c>
      <c r="B2515" s="1">
        <v>29.0</v>
      </c>
      <c r="C2515" s="1">
        <v>10000.0</v>
      </c>
      <c r="D2515" s="1" t="s">
        <v>25</v>
      </c>
      <c r="E2515" s="1">
        <v>17820.04</v>
      </c>
      <c r="F2515" s="1">
        <v>2.0</v>
      </c>
      <c r="G2515" s="1">
        <v>23.0</v>
      </c>
      <c r="H2515" s="1">
        <v>16.0</v>
      </c>
      <c r="I2515" s="1" t="s">
        <v>22</v>
      </c>
      <c r="J2515" s="1">
        <v>0.324</v>
      </c>
      <c r="K2515" s="1">
        <v>0.071</v>
      </c>
      <c r="L2515" s="6">
        <f>if(J2515&gt;QUARTILE!$B$3, "TOP", if(J2515&lt;QUARTILE!$B$4, "BOTTOM", 0))</f>
        <v>0</v>
      </c>
      <c r="M2515" s="6">
        <f t="shared" si="1"/>
        <v>2</v>
      </c>
      <c r="N2515" s="6" t="str">
        <f t="shared" si="2"/>
        <v>Millenial</v>
      </c>
      <c r="O2515" s="6" t="str">
        <f t="shared" si="3"/>
        <v>Low Income</v>
      </c>
    </row>
    <row r="2516" hidden="1">
      <c r="A2516" s="1">
        <v>102514.0</v>
      </c>
      <c r="B2516" s="1">
        <v>74.0</v>
      </c>
      <c r="C2516" s="1">
        <v>11000.0</v>
      </c>
      <c r="D2516" s="1" t="s">
        <v>27</v>
      </c>
      <c r="E2516" s="1">
        <v>2941.59</v>
      </c>
      <c r="F2516" s="1">
        <v>4.0</v>
      </c>
      <c r="G2516" s="1">
        <v>18.0</v>
      </c>
      <c r="H2516" s="1">
        <v>6.0</v>
      </c>
      <c r="I2516" s="1" t="s">
        <v>22</v>
      </c>
      <c r="J2516" s="1">
        <v>0.257</v>
      </c>
      <c r="K2516" s="1">
        <v>0.742</v>
      </c>
      <c r="L2516" s="6" t="str">
        <f>if(J2516&gt;QUARTILE!$B$3, "TOP", if(J2516&lt;QUARTILE!$B$4, "BOTTOM", 0))</f>
        <v>BOTTOM</v>
      </c>
      <c r="M2516" s="6">
        <f t="shared" si="1"/>
        <v>2</v>
      </c>
      <c r="N2516" s="6" t="str">
        <f t="shared" si="2"/>
        <v>Baby Boomer</v>
      </c>
      <c r="O2516" s="6" t="str">
        <f t="shared" si="3"/>
        <v>Low Income</v>
      </c>
    </row>
    <row r="2517" hidden="1">
      <c r="A2517" s="1">
        <v>102515.0</v>
      </c>
      <c r="B2517" s="1">
        <v>63.0</v>
      </c>
      <c r="C2517" s="1">
        <v>22000.0</v>
      </c>
      <c r="D2517" s="1" t="s">
        <v>23</v>
      </c>
      <c r="E2517" s="1">
        <v>37280.08</v>
      </c>
      <c r="F2517" s="1">
        <v>1.0</v>
      </c>
      <c r="G2517" s="1">
        <v>14.0</v>
      </c>
      <c r="H2517" s="1">
        <v>8.0</v>
      </c>
      <c r="I2517" s="1" t="s">
        <v>18</v>
      </c>
      <c r="J2517" s="1">
        <v>0.89</v>
      </c>
      <c r="K2517" s="1">
        <v>0.045</v>
      </c>
      <c r="L2517" s="6" t="str">
        <f>if(J2517&gt;QUARTILE!$B$3, "TOP", if(J2517&lt;QUARTILE!$B$4, "BOTTOM", 0))</f>
        <v>TOP</v>
      </c>
      <c r="M2517" s="6">
        <f t="shared" si="1"/>
        <v>1</v>
      </c>
      <c r="N2517" s="6" t="str">
        <f t="shared" si="2"/>
        <v>Baby Boomer</v>
      </c>
      <c r="O2517" s="6" t="str">
        <f t="shared" si="3"/>
        <v>Low Income</v>
      </c>
    </row>
    <row r="2518" hidden="1">
      <c r="A2518" s="1">
        <v>102516.0</v>
      </c>
      <c r="B2518" s="1">
        <v>49.0</v>
      </c>
      <c r="C2518" s="1">
        <v>7000.0</v>
      </c>
      <c r="D2518" s="1" t="s">
        <v>31</v>
      </c>
      <c r="E2518" s="1">
        <v>12894.34</v>
      </c>
      <c r="F2518" s="1">
        <v>4.0</v>
      </c>
      <c r="G2518" s="1">
        <v>15.0</v>
      </c>
      <c r="H2518" s="1">
        <v>11.0</v>
      </c>
      <c r="I2518" s="1" t="s">
        <v>18</v>
      </c>
      <c r="J2518" s="1">
        <v>0.941</v>
      </c>
      <c r="K2518" s="1">
        <v>0.163</v>
      </c>
      <c r="L2518" s="6" t="str">
        <f>if(J2518&gt;QUARTILE!$B$3, "TOP", if(J2518&lt;QUARTILE!$B$4, "BOTTOM", 0))</f>
        <v>TOP</v>
      </c>
      <c r="M2518" s="6">
        <f t="shared" si="1"/>
        <v>1</v>
      </c>
      <c r="N2518" s="6" t="str">
        <f t="shared" si="2"/>
        <v>Gen X</v>
      </c>
      <c r="O2518" s="6" t="str">
        <f t="shared" si="3"/>
        <v>Low Income</v>
      </c>
    </row>
    <row r="2519" hidden="1">
      <c r="A2519" s="1">
        <v>102517.0</v>
      </c>
      <c r="B2519" s="1">
        <v>32.0</v>
      </c>
      <c r="C2519" s="1">
        <v>13000.0</v>
      </c>
      <c r="D2519" s="1" t="s">
        <v>25</v>
      </c>
      <c r="E2519" s="1">
        <v>3543.56</v>
      </c>
      <c r="F2519" s="1">
        <v>5.0</v>
      </c>
      <c r="G2519" s="1">
        <v>19.0</v>
      </c>
      <c r="H2519" s="1">
        <v>12.0</v>
      </c>
      <c r="I2519" s="1" t="s">
        <v>18</v>
      </c>
      <c r="J2519" s="1">
        <v>0.183</v>
      </c>
      <c r="K2519" s="1">
        <v>0.656</v>
      </c>
      <c r="L2519" s="6" t="str">
        <f>if(J2519&gt;QUARTILE!$B$3, "TOP", if(J2519&lt;QUARTILE!$B$4, "BOTTOM", 0))</f>
        <v>BOTTOM</v>
      </c>
      <c r="M2519" s="6">
        <f t="shared" si="1"/>
        <v>1</v>
      </c>
      <c r="N2519" s="6" t="str">
        <f t="shared" si="2"/>
        <v>Gen X</v>
      </c>
      <c r="O2519" s="6" t="str">
        <f t="shared" si="3"/>
        <v>Low Income</v>
      </c>
    </row>
    <row r="2520" hidden="1">
      <c r="A2520" s="1">
        <v>102518.0</v>
      </c>
      <c r="B2520" s="1">
        <v>33.0</v>
      </c>
      <c r="C2520" s="1">
        <v>71000.0</v>
      </c>
      <c r="D2520" s="1" t="s">
        <v>27</v>
      </c>
      <c r="E2520" s="1">
        <v>2621.01</v>
      </c>
      <c r="F2520" s="1">
        <v>1.0</v>
      </c>
      <c r="G2520" s="1">
        <v>19.0</v>
      </c>
      <c r="H2520" s="1">
        <v>10.0</v>
      </c>
      <c r="I2520" s="1" t="s">
        <v>22</v>
      </c>
      <c r="J2520" s="1">
        <v>0.478</v>
      </c>
      <c r="K2520" s="1">
        <v>0.565</v>
      </c>
      <c r="L2520" s="6">
        <f>if(J2520&gt;QUARTILE!$B$3, "TOP", if(J2520&lt;QUARTILE!$B$4, "BOTTOM", 0))</f>
        <v>0</v>
      </c>
      <c r="M2520" s="6">
        <f t="shared" si="1"/>
        <v>2</v>
      </c>
      <c r="N2520" s="6" t="str">
        <f t="shared" si="2"/>
        <v>Gen X</v>
      </c>
      <c r="O2520" s="6" t="str">
        <f t="shared" si="3"/>
        <v>Medium Income</v>
      </c>
    </row>
    <row r="2521" hidden="1">
      <c r="A2521" s="1">
        <v>102519.0</v>
      </c>
      <c r="B2521" s="1">
        <v>71.0</v>
      </c>
      <c r="C2521" s="1">
        <v>18000.0</v>
      </c>
      <c r="D2521" s="1" t="s">
        <v>23</v>
      </c>
      <c r="E2521" s="1">
        <v>67365.96</v>
      </c>
      <c r="F2521" s="1">
        <v>5.0</v>
      </c>
      <c r="G2521" s="1">
        <v>20.0</v>
      </c>
      <c r="H2521" s="1">
        <v>4.0</v>
      </c>
      <c r="I2521" s="1" t="s">
        <v>18</v>
      </c>
      <c r="J2521" s="1">
        <v>0.986</v>
      </c>
      <c r="K2521" s="1">
        <v>0.77</v>
      </c>
      <c r="L2521" s="6" t="str">
        <f>if(J2521&gt;QUARTILE!$B$3, "TOP", if(J2521&lt;QUARTILE!$B$4, "BOTTOM", 0))</f>
        <v>TOP</v>
      </c>
      <c r="M2521" s="6">
        <f t="shared" si="1"/>
        <v>1</v>
      </c>
      <c r="N2521" s="6" t="str">
        <f t="shared" si="2"/>
        <v>Baby Boomer</v>
      </c>
      <c r="O2521" s="6" t="str">
        <f t="shared" si="3"/>
        <v>Low Income</v>
      </c>
    </row>
    <row r="2522" hidden="1">
      <c r="A2522" s="1">
        <v>102520.0</v>
      </c>
      <c r="B2522" s="1">
        <v>39.0</v>
      </c>
      <c r="C2522" s="1">
        <v>17000.0</v>
      </c>
      <c r="D2522" s="1" t="s">
        <v>27</v>
      </c>
      <c r="E2522" s="1">
        <v>6612.77</v>
      </c>
      <c r="F2522" s="1">
        <v>2.0</v>
      </c>
      <c r="G2522" s="1">
        <v>25.0</v>
      </c>
      <c r="H2522" s="1">
        <v>10.0</v>
      </c>
      <c r="I2522" s="1" t="s">
        <v>22</v>
      </c>
      <c r="J2522" s="1">
        <v>0.492</v>
      </c>
      <c r="K2522" s="1">
        <v>0.954</v>
      </c>
      <c r="L2522" s="6">
        <f>if(J2522&gt;QUARTILE!$B$3, "TOP", if(J2522&lt;QUARTILE!$B$4, "BOTTOM", 0))</f>
        <v>0</v>
      </c>
      <c r="M2522" s="6">
        <f t="shared" si="1"/>
        <v>2</v>
      </c>
      <c r="N2522" s="6" t="str">
        <f t="shared" si="2"/>
        <v>Gen X</v>
      </c>
      <c r="O2522" s="6" t="str">
        <f t="shared" si="3"/>
        <v>Low Income</v>
      </c>
    </row>
    <row r="2523" hidden="1">
      <c r="A2523" s="1">
        <v>102521.0</v>
      </c>
      <c r="B2523" s="1">
        <v>45.0</v>
      </c>
      <c r="C2523" s="1">
        <v>18000.0</v>
      </c>
      <c r="D2523" s="1" t="s">
        <v>23</v>
      </c>
      <c r="E2523" s="1">
        <v>47848.79</v>
      </c>
      <c r="F2523" s="1">
        <v>3.0</v>
      </c>
      <c r="G2523" s="1">
        <v>16.0</v>
      </c>
      <c r="H2523" s="1">
        <v>13.0</v>
      </c>
      <c r="I2523" s="1" t="s">
        <v>22</v>
      </c>
      <c r="J2523" s="1">
        <v>0.992</v>
      </c>
      <c r="K2523" s="1">
        <v>0.214</v>
      </c>
      <c r="L2523" s="6" t="str">
        <f>if(J2523&gt;QUARTILE!$B$3, "TOP", if(J2523&lt;QUARTILE!$B$4, "BOTTOM", 0))</f>
        <v>TOP</v>
      </c>
      <c r="M2523" s="6">
        <f t="shared" si="1"/>
        <v>2</v>
      </c>
      <c r="N2523" s="6" t="str">
        <f t="shared" si="2"/>
        <v>Gen X</v>
      </c>
      <c r="O2523" s="6" t="str">
        <f t="shared" si="3"/>
        <v>Low Income</v>
      </c>
    </row>
    <row r="2524" hidden="1">
      <c r="A2524" s="1">
        <v>102522.0</v>
      </c>
      <c r="B2524" s="1">
        <v>37.0</v>
      </c>
      <c r="C2524" s="1">
        <v>18000.0</v>
      </c>
      <c r="D2524" s="1" t="s">
        <v>25</v>
      </c>
      <c r="E2524" s="1">
        <v>10572.51</v>
      </c>
      <c r="F2524" s="1">
        <v>2.0</v>
      </c>
      <c r="G2524" s="1">
        <v>17.0</v>
      </c>
      <c r="H2524" s="1">
        <v>5.0</v>
      </c>
      <c r="I2524" s="1" t="s">
        <v>22</v>
      </c>
      <c r="J2524" s="1">
        <v>0.167</v>
      </c>
      <c r="K2524" s="1">
        <v>0.324</v>
      </c>
      <c r="L2524" s="6" t="str">
        <f>if(J2524&gt;QUARTILE!$B$3, "TOP", if(J2524&lt;QUARTILE!$B$4, "BOTTOM", 0))</f>
        <v>BOTTOM</v>
      </c>
      <c r="M2524" s="6">
        <f t="shared" si="1"/>
        <v>2</v>
      </c>
      <c r="N2524" s="6" t="str">
        <f t="shared" si="2"/>
        <v>Gen X</v>
      </c>
      <c r="O2524" s="6" t="str">
        <f t="shared" si="3"/>
        <v>Low Income</v>
      </c>
    </row>
    <row r="2525" hidden="1">
      <c r="A2525" s="1">
        <v>102523.0</v>
      </c>
      <c r="B2525" s="1">
        <v>50.0</v>
      </c>
      <c r="C2525" s="1">
        <v>31000.0</v>
      </c>
      <c r="D2525" s="1" t="s">
        <v>21</v>
      </c>
      <c r="E2525" s="1">
        <v>9752.65</v>
      </c>
      <c r="F2525" s="1">
        <v>1.0</v>
      </c>
      <c r="G2525" s="1">
        <v>23.0</v>
      </c>
      <c r="H2525" s="1">
        <v>5.0</v>
      </c>
      <c r="I2525" s="1" t="s">
        <v>22</v>
      </c>
      <c r="J2525" s="1">
        <v>0.777</v>
      </c>
      <c r="K2525" s="1">
        <v>0.21</v>
      </c>
      <c r="L2525" s="6">
        <f>if(J2525&gt;QUARTILE!$B$3, "TOP", if(J2525&lt;QUARTILE!$B$4, "BOTTOM", 0))</f>
        <v>0</v>
      </c>
      <c r="M2525" s="6">
        <f t="shared" si="1"/>
        <v>2</v>
      </c>
      <c r="N2525" s="6" t="str">
        <f t="shared" si="2"/>
        <v>Gen X</v>
      </c>
      <c r="O2525" s="6" t="str">
        <f t="shared" si="3"/>
        <v>Low Income</v>
      </c>
    </row>
    <row r="2526" hidden="1">
      <c r="A2526" s="1">
        <v>102524.0</v>
      </c>
      <c r="B2526" s="1">
        <v>27.0</v>
      </c>
      <c r="C2526" s="1">
        <v>30000.0</v>
      </c>
      <c r="D2526" s="1" t="s">
        <v>30</v>
      </c>
      <c r="E2526" s="1">
        <v>24141.48</v>
      </c>
      <c r="F2526" s="1">
        <v>3.0</v>
      </c>
      <c r="G2526" s="1">
        <v>25.0</v>
      </c>
      <c r="H2526" s="1">
        <v>14.0</v>
      </c>
      <c r="I2526" s="1" t="s">
        <v>18</v>
      </c>
      <c r="J2526" s="1">
        <v>0.39</v>
      </c>
      <c r="K2526" s="1">
        <v>0.518</v>
      </c>
      <c r="L2526" s="6">
        <f>if(J2526&gt;QUARTILE!$B$3, "TOP", if(J2526&lt;QUARTILE!$B$4, "BOTTOM", 0))</f>
        <v>0</v>
      </c>
      <c r="M2526" s="6">
        <f t="shared" si="1"/>
        <v>1</v>
      </c>
      <c r="N2526" s="6" t="str">
        <f t="shared" si="2"/>
        <v>Millenial</v>
      </c>
      <c r="O2526" s="6" t="str">
        <f t="shared" si="3"/>
        <v>Low Income</v>
      </c>
    </row>
    <row r="2527" hidden="1">
      <c r="A2527" s="1">
        <v>102525.0</v>
      </c>
      <c r="B2527" s="1">
        <v>57.0</v>
      </c>
      <c r="C2527" s="1">
        <v>17000.0</v>
      </c>
      <c r="D2527" s="1" t="s">
        <v>25</v>
      </c>
      <c r="E2527" s="1">
        <v>198.65</v>
      </c>
      <c r="F2527" s="1">
        <v>4.0</v>
      </c>
      <c r="G2527" s="1">
        <v>27.0</v>
      </c>
      <c r="H2527" s="1">
        <v>5.0</v>
      </c>
      <c r="I2527" s="1" t="s">
        <v>22</v>
      </c>
      <c r="J2527" s="1">
        <v>0.743</v>
      </c>
      <c r="K2527" s="1">
        <v>0.328</v>
      </c>
      <c r="L2527" s="6">
        <f>if(J2527&gt;QUARTILE!$B$3, "TOP", if(J2527&lt;QUARTILE!$B$4, "BOTTOM", 0))</f>
        <v>0</v>
      </c>
      <c r="M2527" s="6">
        <f t="shared" si="1"/>
        <v>2</v>
      </c>
      <c r="N2527" s="6" t="str">
        <f t="shared" si="2"/>
        <v>Gen X</v>
      </c>
      <c r="O2527" s="6" t="str">
        <f t="shared" si="3"/>
        <v>Low Income</v>
      </c>
    </row>
    <row r="2528" hidden="1">
      <c r="A2528" s="1">
        <v>102526.0</v>
      </c>
      <c r="B2528" s="1">
        <v>49.0</v>
      </c>
      <c r="C2528" s="1">
        <v>19000.0</v>
      </c>
      <c r="D2528" s="1" t="s">
        <v>17</v>
      </c>
      <c r="E2528" s="1">
        <v>8252.5</v>
      </c>
      <c r="F2528" s="1">
        <v>1.0</v>
      </c>
      <c r="G2528" s="1">
        <v>20.0</v>
      </c>
      <c r="H2528" s="1">
        <v>9.0</v>
      </c>
      <c r="I2528" s="1" t="s">
        <v>22</v>
      </c>
      <c r="J2528" s="1">
        <v>0.293</v>
      </c>
      <c r="K2528" s="1">
        <v>0.015</v>
      </c>
      <c r="L2528" s="6" t="str">
        <f>if(J2528&gt;QUARTILE!$B$3, "TOP", if(J2528&lt;QUARTILE!$B$4, "BOTTOM", 0))</f>
        <v>BOTTOM</v>
      </c>
      <c r="M2528" s="6">
        <f t="shared" si="1"/>
        <v>2</v>
      </c>
      <c r="N2528" s="6" t="str">
        <f t="shared" si="2"/>
        <v>Gen X</v>
      </c>
      <c r="O2528" s="6" t="str">
        <f t="shared" si="3"/>
        <v>Low Income</v>
      </c>
    </row>
    <row r="2529" hidden="1">
      <c r="A2529" s="1">
        <v>102527.0</v>
      </c>
      <c r="B2529" s="1">
        <v>67.0</v>
      </c>
      <c r="C2529" s="1">
        <v>48000.0</v>
      </c>
      <c r="D2529" s="1" t="s">
        <v>23</v>
      </c>
      <c r="E2529" s="1">
        <v>7209.23</v>
      </c>
      <c r="F2529" s="1">
        <v>3.0</v>
      </c>
      <c r="G2529" s="1">
        <v>20.0</v>
      </c>
      <c r="H2529" s="1">
        <v>3.0</v>
      </c>
      <c r="I2529" s="1" t="s">
        <v>22</v>
      </c>
      <c r="J2529" s="1">
        <v>0.742</v>
      </c>
      <c r="K2529" s="1">
        <v>0.395</v>
      </c>
      <c r="L2529" s="6">
        <f>if(J2529&gt;QUARTILE!$B$3, "TOP", if(J2529&lt;QUARTILE!$B$4, "BOTTOM", 0))</f>
        <v>0</v>
      </c>
      <c r="M2529" s="6">
        <f t="shared" si="1"/>
        <v>2</v>
      </c>
      <c r="N2529" s="6" t="str">
        <f t="shared" si="2"/>
        <v>Baby Boomer</v>
      </c>
      <c r="O2529" s="6" t="str">
        <f t="shared" si="3"/>
        <v>Medium Income</v>
      </c>
    </row>
    <row r="2530" hidden="1">
      <c r="A2530" s="1">
        <v>102528.0</v>
      </c>
      <c r="B2530" s="1">
        <v>77.0</v>
      </c>
      <c r="C2530" s="1">
        <v>9000.0</v>
      </c>
      <c r="D2530" s="1" t="s">
        <v>17</v>
      </c>
      <c r="E2530" s="1">
        <v>40513.94</v>
      </c>
      <c r="F2530" s="1">
        <v>5.0</v>
      </c>
      <c r="G2530" s="1">
        <v>23.0</v>
      </c>
      <c r="H2530" s="1">
        <v>3.0</v>
      </c>
      <c r="I2530" s="1" t="s">
        <v>18</v>
      </c>
      <c r="J2530" s="1">
        <v>0.802</v>
      </c>
      <c r="K2530" s="1">
        <v>0.0</v>
      </c>
      <c r="L2530" s="6">
        <f>if(J2530&gt;QUARTILE!$B$3, "TOP", if(J2530&lt;QUARTILE!$B$4, "BOTTOM", 0))</f>
        <v>0</v>
      </c>
      <c r="M2530" s="6">
        <f t="shared" si="1"/>
        <v>1</v>
      </c>
      <c r="N2530" s="6" t="str">
        <f t="shared" si="2"/>
        <v>Baby Boomer</v>
      </c>
      <c r="O2530" s="6" t="str">
        <f t="shared" si="3"/>
        <v>Low Income</v>
      </c>
    </row>
    <row r="2531" hidden="1">
      <c r="A2531" s="1">
        <v>102529.0</v>
      </c>
      <c r="B2531" s="1">
        <v>50.0</v>
      </c>
      <c r="C2531" s="1">
        <v>21000.0</v>
      </c>
      <c r="D2531" s="1" t="s">
        <v>27</v>
      </c>
      <c r="E2531" s="1">
        <v>15063.19</v>
      </c>
      <c r="F2531" s="1">
        <v>3.0</v>
      </c>
      <c r="G2531" s="1">
        <v>22.0</v>
      </c>
      <c r="H2531" s="1">
        <v>5.0</v>
      </c>
      <c r="I2531" s="1" t="s">
        <v>22</v>
      </c>
      <c r="J2531" s="1">
        <v>0.419</v>
      </c>
      <c r="K2531" s="1">
        <v>0.799</v>
      </c>
      <c r="L2531" s="6">
        <f>if(J2531&gt;QUARTILE!$B$3, "TOP", if(J2531&lt;QUARTILE!$B$4, "BOTTOM", 0))</f>
        <v>0</v>
      </c>
      <c r="M2531" s="6">
        <f t="shared" si="1"/>
        <v>2</v>
      </c>
      <c r="N2531" s="6" t="str">
        <f t="shared" si="2"/>
        <v>Gen X</v>
      </c>
      <c r="O2531" s="6" t="str">
        <f t="shared" si="3"/>
        <v>Low Income</v>
      </c>
    </row>
    <row r="2532" hidden="1">
      <c r="A2532" s="1">
        <v>102530.0</v>
      </c>
      <c r="B2532" s="1">
        <v>19.0</v>
      </c>
      <c r="C2532" s="1">
        <v>24000.0</v>
      </c>
      <c r="D2532" s="1" t="s">
        <v>25</v>
      </c>
      <c r="E2532" s="1">
        <v>9069.07</v>
      </c>
      <c r="F2532" s="1">
        <v>5.0</v>
      </c>
      <c r="G2532" s="1">
        <v>29.0</v>
      </c>
      <c r="H2532" s="1">
        <v>16.0</v>
      </c>
      <c r="I2532" s="1" t="s">
        <v>22</v>
      </c>
      <c r="J2532" s="1">
        <v>1.0</v>
      </c>
      <c r="K2532" s="1">
        <v>0.879</v>
      </c>
      <c r="L2532" s="6" t="str">
        <f>if(J2532&gt;QUARTILE!$B$3, "TOP", if(J2532&lt;QUARTILE!$B$4, "BOTTOM", 0))</f>
        <v>TOP</v>
      </c>
      <c r="M2532" s="6">
        <f t="shared" si="1"/>
        <v>2</v>
      </c>
      <c r="N2532" s="6" t="str">
        <f t="shared" si="2"/>
        <v>Millenial</v>
      </c>
      <c r="O2532" s="6" t="str">
        <f t="shared" si="3"/>
        <v>Low Income</v>
      </c>
    </row>
    <row r="2533" hidden="1">
      <c r="A2533" s="1">
        <v>102531.0</v>
      </c>
      <c r="B2533" s="1">
        <v>50.0</v>
      </c>
      <c r="C2533" s="1">
        <v>14000.0</v>
      </c>
      <c r="D2533" s="1" t="s">
        <v>21</v>
      </c>
      <c r="E2533" s="1">
        <v>6187.09</v>
      </c>
      <c r="F2533" s="1">
        <v>5.0</v>
      </c>
      <c r="G2533" s="1">
        <v>21.0</v>
      </c>
      <c r="H2533" s="1">
        <v>4.0</v>
      </c>
      <c r="I2533" s="1" t="s">
        <v>22</v>
      </c>
      <c r="J2533" s="1">
        <v>0.0</v>
      </c>
      <c r="K2533" s="1">
        <v>0.246</v>
      </c>
      <c r="L2533" s="6" t="str">
        <f>if(J2533&gt;QUARTILE!$B$3, "TOP", if(J2533&lt;QUARTILE!$B$4, "BOTTOM", 0))</f>
        <v>BOTTOM</v>
      </c>
      <c r="M2533" s="6">
        <f t="shared" si="1"/>
        <v>2</v>
      </c>
      <c r="N2533" s="6" t="str">
        <f t="shared" si="2"/>
        <v>Gen X</v>
      </c>
      <c r="O2533" s="6" t="str">
        <f t="shared" si="3"/>
        <v>Low Income</v>
      </c>
    </row>
    <row r="2534" hidden="1">
      <c r="A2534" s="1">
        <v>102532.0</v>
      </c>
      <c r="B2534" s="1">
        <v>50.0</v>
      </c>
      <c r="C2534" s="1">
        <v>21000.0</v>
      </c>
      <c r="D2534" s="1" t="s">
        <v>17</v>
      </c>
      <c r="E2534" s="1">
        <v>17856.85</v>
      </c>
      <c r="F2534" s="1">
        <v>3.0</v>
      </c>
      <c r="G2534" s="1">
        <v>19.0</v>
      </c>
      <c r="H2534" s="1">
        <v>5.0</v>
      </c>
      <c r="I2534" s="1" t="s">
        <v>22</v>
      </c>
      <c r="J2534" s="1">
        <v>0.674</v>
      </c>
      <c r="K2534" s="1">
        <v>0.651</v>
      </c>
      <c r="L2534" s="6">
        <f>if(J2534&gt;QUARTILE!$B$3, "TOP", if(J2534&lt;QUARTILE!$B$4, "BOTTOM", 0))</f>
        <v>0</v>
      </c>
      <c r="M2534" s="6">
        <f t="shared" si="1"/>
        <v>2</v>
      </c>
      <c r="N2534" s="6" t="str">
        <f t="shared" si="2"/>
        <v>Gen X</v>
      </c>
      <c r="O2534" s="6" t="str">
        <f t="shared" si="3"/>
        <v>Low Income</v>
      </c>
    </row>
    <row r="2535" hidden="1">
      <c r="A2535" s="1">
        <v>102533.0</v>
      </c>
      <c r="B2535" s="1">
        <v>58.0</v>
      </c>
      <c r="C2535" s="1">
        <v>13000.0</v>
      </c>
      <c r="D2535" s="1" t="s">
        <v>23</v>
      </c>
      <c r="E2535" s="1">
        <v>3289.79</v>
      </c>
      <c r="F2535" s="1">
        <v>2.0</v>
      </c>
      <c r="G2535" s="1">
        <v>29.0</v>
      </c>
      <c r="H2535" s="1">
        <v>1.0</v>
      </c>
      <c r="I2535" s="1" t="s">
        <v>22</v>
      </c>
      <c r="J2535" s="1">
        <v>0.959</v>
      </c>
      <c r="K2535" s="1">
        <v>0.089</v>
      </c>
      <c r="L2535" s="6" t="str">
        <f>if(J2535&gt;QUARTILE!$B$3, "TOP", if(J2535&lt;QUARTILE!$B$4, "BOTTOM", 0))</f>
        <v>TOP</v>
      </c>
      <c r="M2535" s="6">
        <f t="shared" si="1"/>
        <v>2</v>
      </c>
      <c r="N2535" s="6" t="str">
        <f t="shared" si="2"/>
        <v>Gen X</v>
      </c>
      <c r="O2535" s="6" t="str">
        <f t="shared" si="3"/>
        <v>Low Income</v>
      </c>
    </row>
    <row r="2536" hidden="1">
      <c r="A2536" s="1">
        <v>102534.0</v>
      </c>
      <c r="B2536" s="1">
        <v>30.0</v>
      </c>
      <c r="C2536" s="1">
        <v>32000.0</v>
      </c>
      <c r="D2536" s="1" t="s">
        <v>17</v>
      </c>
      <c r="E2536" s="1">
        <v>5652.69</v>
      </c>
      <c r="F2536" s="1">
        <v>2.0</v>
      </c>
      <c r="G2536" s="1">
        <v>18.0</v>
      </c>
      <c r="H2536" s="1">
        <v>5.0</v>
      </c>
      <c r="I2536" s="1" t="s">
        <v>22</v>
      </c>
      <c r="J2536" s="1">
        <v>0.857</v>
      </c>
      <c r="K2536" s="1">
        <v>0.364</v>
      </c>
      <c r="L2536" s="6" t="str">
        <f>if(J2536&gt;QUARTILE!$B$3, "TOP", if(J2536&lt;QUARTILE!$B$4, "BOTTOM", 0))</f>
        <v>TOP</v>
      </c>
      <c r="M2536" s="6">
        <f t="shared" si="1"/>
        <v>2</v>
      </c>
      <c r="N2536" s="6" t="str">
        <f t="shared" si="2"/>
        <v>Millenial</v>
      </c>
      <c r="O2536" s="6" t="str">
        <f t="shared" si="3"/>
        <v>Low Income</v>
      </c>
    </row>
    <row r="2537" hidden="1">
      <c r="A2537" s="1">
        <v>102535.0</v>
      </c>
      <c r="B2537" s="1">
        <v>47.0</v>
      </c>
      <c r="C2537" s="1">
        <v>10000.0</v>
      </c>
      <c r="D2537" s="1" t="s">
        <v>23</v>
      </c>
      <c r="E2537" s="1">
        <v>6951.82</v>
      </c>
      <c r="F2537" s="1">
        <v>5.0</v>
      </c>
      <c r="G2537" s="1">
        <v>16.0</v>
      </c>
      <c r="H2537" s="1">
        <v>12.0</v>
      </c>
      <c r="I2537" s="1" t="s">
        <v>22</v>
      </c>
      <c r="J2537" s="1">
        <v>0.615</v>
      </c>
      <c r="K2537" s="1">
        <v>0.526</v>
      </c>
      <c r="L2537" s="6">
        <f>if(J2537&gt;QUARTILE!$B$3, "TOP", if(J2537&lt;QUARTILE!$B$4, "BOTTOM", 0))</f>
        <v>0</v>
      </c>
      <c r="M2537" s="6">
        <f t="shared" si="1"/>
        <v>2</v>
      </c>
      <c r="N2537" s="6" t="str">
        <f t="shared" si="2"/>
        <v>Gen X</v>
      </c>
      <c r="O2537" s="6" t="str">
        <f t="shared" si="3"/>
        <v>Low Income</v>
      </c>
    </row>
    <row r="2538" hidden="1">
      <c r="A2538" s="1">
        <v>102536.0</v>
      </c>
      <c r="B2538" s="1">
        <v>50.0</v>
      </c>
      <c r="C2538" s="1">
        <v>42000.0</v>
      </c>
      <c r="D2538" s="1" t="s">
        <v>17</v>
      </c>
      <c r="E2538" s="1">
        <v>18725.22</v>
      </c>
      <c r="F2538" s="1">
        <v>1.0</v>
      </c>
      <c r="G2538" s="1">
        <v>15.0</v>
      </c>
      <c r="H2538" s="1">
        <v>4.0</v>
      </c>
      <c r="I2538" s="1" t="s">
        <v>22</v>
      </c>
      <c r="J2538" s="1">
        <v>0.896</v>
      </c>
      <c r="K2538" s="1">
        <v>0.104</v>
      </c>
      <c r="L2538" s="6" t="str">
        <f>if(J2538&gt;QUARTILE!$B$3, "TOP", if(J2538&lt;QUARTILE!$B$4, "BOTTOM", 0))</f>
        <v>TOP</v>
      </c>
      <c r="M2538" s="6">
        <f t="shared" si="1"/>
        <v>2</v>
      </c>
      <c r="N2538" s="6" t="str">
        <f t="shared" si="2"/>
        <v>Gen X</v>
      </c>
      <c r="O2538" s="6" t="str">
        <f t="shared" si="3"/>
        <v>Low Income</v>
      </c>
    </row>
    <row r="2539" hidden="1">
      <c r="A2539" s="1">
        <v>102537.0</v>
      </c>
      <c r="B2539" s="1">
        <v>30.0</v>
      </c>
      <c r="C2539" s="1">
        <v>21000.0</v>
      </c>
      <c r="D2539" s="1" t="s">
        <v>27</v>
      </c>
      <c r="E2539" s="1">
        <v>9344.31</v>
      </c>
      <c r="F2539" s="1">
        <v>3.0</v>
      </c>
      <c r="G2539" s="1">
        <v>20.0</v>
      </c>
      <c r="H2539" s="1">
        <v>10.0</v>
      </c>
      <c r="I2539" s="1" t="s">
        <v>22</v>
      </c>
      <c r="J2539" s="1">
        <v>0.108</v>
      </c>
      <c r="K2539" s="1">
        <v>0.377</v>
      </c>
      <c r="L2539" s="6" t="str">
        <f>if(J2539&gt;QUARTILE!$B$3, "TOP", if(J2539&lt;QUARTILE!$B$4, "BOTTOM", 0))</f>
        <v>BOTTOM</v>
      </c>
      <c r="M2539" s="6">
        <f t="shared" si="1"/>
        <v>2</v>
      </c>
      <c r="N2539" s="6" t="str">
        <f t="shared" si="2"/>
        <v>Millenial</v>
      </c>
      <c r="O2539" s="6" t="str">
        <f t="shared" si="3"/>
        <v>Low Income</v>
      </c>
    </row>
    <row r="2540" hidden="1">
      <c r="A2540" s="1">
        <v>102538.0</v>
      </c>
      <c r="B2540" s="1">
        <v>69.0</v>
      </c>
      <c r="C2540" s="1">
        <v>17000.0</v>
      </c>
      <c r="D2540" s="1" t="s">
        <v>23</v>
      </c>
      <c r="E2540" s="1">
        <v>14095.62</v>
      </c>
      <c r="F2540" s="1">
        <v>1.0</v>
      </c>
      <c r="G2540" s="1">
        <v>17.0</v>
      </c>
      <c r="H2540" s="1">
        <v>5.0</v>
      </c>
      <c r="I2540" s="1" t="s">
        <v>22</v>
      </c>
      <c r="J2540" s="1">
        <v>0.593</v>
      </c>
      <c r="K2540" s="1">
        <v>0.955</v>
      </c>
      <c r="L2540" s="6">
        <f>if(J2540&gt;QUARTILE!$B$3, "TOP", if(J2540&lt;QUARTILE!$B$4, "BOTTOM", 0))</f>
        <v>0</v>
      </c>
      <c r="M2540" s="6">
        <f t="shared" si="1"/>
        <v>2</v>
      </c>
      <c r="N2540" s="6" t="str">
        <f t="shared" si="2"/>
        <v>Baby Boomer</v>
      </c>
      <c r="O2540" s="6" t="str">
        <f t="shared" si="3"/>
        <v>Low Income</v>
      </c>
    </row>
    <row r="2541" hidden="1">
      <c r="A2541" s="1">
        <v>102539.0</v>
      </c>
      <c r="B2541" s="1">
        <v>43.0</v>
      </c>
      <c r="C2541" s="1">
        <v>12000.0</v>
      </c>
      <c r="D2541" s="1" t="s">
        <v>27</v>
      </c>
      <c r="E2541" s="1">
        <v>21021.5</v>
      </c>
      <c r="F2541" s="1">
        <v>2.0</v>
      </c>
      <c r="G2541" s="1">
        <v>18.0</v>
      </c>
      <c r="H2541" s="1">
        <v>11.0</v>
      </c>
      <c r="I2541" s="1" t="s">
        <v>22</v>
      </c>
      <c r="J2541" s="1">
        <v>0.981</v>
      </c>
      <c r="K2541" s="1">
        <v>0.166</v>
      </c>
      <c r="L2541" s="6" t="str">
        <f>if(J2541&gt;QUARTILE!$B$3, "TOP", if(J2541&lt;QUARTILE!$B$4, "BOTTOM", 0))</f>
        <v>TOP</v>
      </c>
      <c r="M2541" s="6">
        <f t="shared" si="1"/>
        <v>2</v>
      </c>
      <c r="N2541" s="6" t="str">
        <f t="shared" si="2"/>
        <v>Gen X</v>
      </c>
      <c r="O2541" s="6" t="str">
        <f t="shared" si="3"/>
        <v>Low Income</v>
      </c>
    </row>
    <row r="2542" hidden="1">
      <c r="A2542" s="1">
        <v>102540.0</v>
      </c>
      <c r="B2542" s="1">
        <v>39.0</v>
      </c>
      <c r="C2542" s="1">
        <v>41000.0</v>
      </c>
      <c r="D2542" s="1" t="s">
        <v>27</v>
      </c>
      <c r="E2542" s="1">
        <v>62595.15</v>
      </c>
      <c r="F2542" s="1">
        <v>1.0</v>
      </c>
      <c r="G2542" s="1">
        <v>16.0</v>
      </c>
      <c r="H2542" s="1">
        <v>15.0</v>
      </c>
      <c r="I2542" s="1" t="s">
        <v>22</v>
      </c>
      <c r="J2542" s="1">
        <v>1.0</v>
      </c>
      <c r="K2542" s="1">
        <v>0.52</v>
      </c>
      <c r="L2542" s="6" t="str">
        <f>if(J2542&gt;QUARTILE!$B$3, "TOP", if(J2542&lt;QUARTILE!$B$4, "BOTTOM", 0))</f>
        <v>TOP</v>
      </c>
      <c r="M2542" s="6">
        <f t="shared" si="1"/>
        <v>2</v>
      </c>
      <c r="N2542" s="6" t="str">
        <f t="shared" si="2"/>
        <v>Gen X</v>
      </c>
      <c r="O2542" s="6" t="str">
        <f t="shared" si="3"/>
        <v>Low Income</v>
      </c>
    </row>
    <row r="2543" hidden="1">
      <c r="A2543" s="1">
        <v>102541.0</v>
      </c>
      <c r="B2543" s="1">
        <v>56.0</v>
      </c>
      <c r="C2543" s="1">
        <v>15000.0</v>
      </c>
      <c r="D2543" s="1" t="s">
        <v>27</v>
      </c>
      <c r="E2543" s="1">
        <v>28949.56</v>
      </c>
      <c r="F2543" s="1">
        <v>4.0</v>
      </c>
      <c r="G2543" s="1">
        <v>20.0</v>
      </c>
      <c r="H2543" s="1">
        <v>5.0</v>
      </c>
      <c r="I2543" s="1" t="s">
        <v>22</v>
      </c>
      <c r="J2543" s="1">
        <v>0.679</v>
      </c>
      <c r="K2543" s="1">
        <v>0.783</v>
      </c>
      <c r="L2543" s="6">
        <f>if(J2543&gt;QUARTILE!$B$3, "TOP", if(J2543&lt;QUARTILE!$B$4, "BOTTOM", 0))</f>
        <v>0</v>
      </c>
      <c r="M2543" s="6">
        <f t="shared" si="1"/>
        <v>2</v>
      </c>
      <c r="N2543" s="6" t="str">
        <f t="shared" si="2"/>
        <v>Gen X</v>
      </c>
      <c r="O2543" s="6" t="str">
        <f t="shared" si="3"/>
        <v>Low Income</v>
      </c>
    </row>
    <row r="2544" hidden="1">
      <c r="A2544" s="1">
        <v>102542.0</v>
      </c>
      <c r="B2544" s="1">
        <v>19.0</v>
      </c>
      <c r="C2544" s="1">
        <v>11000.0</v>
      </c>
      <c r="D2544" s="1" t="s">
        <v>23</v>
      </c>
      <c r="E2544" s="1">
        <v>10392.51</v>
      </c>
      <c r="F2544" s="1">
        <v>4.0</v>
      </c>
      <c r="G2544" s="1">
        <v>23.0</v>
      </c>
      <c r="H2544" s="1">
        <v>16.0</v>
      </c>
      <c r="I2544" s="1" t="s">
        <v>22</v>
      </c>
      <c r="J2544" s="1">
        <v>0.218</v>
      </c>
      <c r="K2544" s="1">
        <v>0.721</v>
      </c>
      <c r="L2544" s="6" t="str">
        <f>if(J2544&gt;QUARTILE!$B$3, "TOP", if(J2544&lt;QUARTILE!$B$4, "BOTTOM", 0))</f>
        <v>BOTTOM</v>
      </c>
      <c r="M2544" s="6">
        <f t="shared" si="1"/>
        <v>2</v>
      </c>
      <c r="N2544" s="6" t="str">
        <f t="shared" si="2"/>
        <v>Millenial</v>
      </c>
      <c r="O2544" s="6" t="str">
        <f t="shared" si="3"/>
        <v>Low Income</v>
      </c>
    </row>
    <row r="2545" hidden="1">
      <c r="A2545" s="1">
        <v>102543.0</v>
      </c>
      <c r="B2545" s="1">
        <v>55.0</v>
      </c>
      <c r="C2545" s="1">
        <v>41000.0</v>
      </c>
      <c r="D2545" s="1" t="s">
        <v>23</v>
      </c>
      <c r="E2545" s="1">
        <v>27588.39</v>
      </c>
      <c r="F2545" s="1">
        <v>2.0</v>
      </c>
      <c r="G2545" s="1">
        <v>18.0</v>
      </c>
      <c r="H2545" s="1">
        <v>9.0</v>
      </c>
      <c r="I2545" s="1" t="s">
        <v>22</v>
      </c>
      <c r="J2545" s="1">
        <v>0.163</v>
      </c>
      <c r="K2545" s="1">
        <v>0.771</v>
      </c>
      <c r="L2545" s="6" t="str">
        <f>if(J2545&gt;QUARTILE!$B$3, "TOP", if(J2545&lt;QUARTILE!$B$4, "BOTTOM", 0))</f>
        <v>BOTTOM</v>
      </c>
      <c r="M2545" s="6">
        <f t="shared" si="1"/>
        <v>2</v>
      </c>
      <c r="N2545" s="6" t="str">
        <f t="shared" si="2"/>
        <v>Gen X</v>
      </c>
      <c r="O2545" s="6" t="str">
        <f t="shared" si="3"/>
        <v>Low Income</v>
      </c>
    </row>
    <row r="2546" hidden="1">
      <c r="A2546" s="1">
        <v>102544.0</v>
      </c>
      <c r="B2546" s="1">
        <v>56.0</v>
      </c>
      <c r="C2546" s="1">
        <v>13000.0</v>
      </c>
      <c r="D2546" s="1" t="s">
        <v>27</v>
      </c>
      <c r="E2546" s="1">
        <v>59792.69</v>
      </c>
      <c r="F2546" s="1">
        <v>1.0</v>
      </c>
      <c r="G2546" s="1">
        <v>17.0</v>
      </c>
      <c r="H2546" s="1">
        <v>5.0</v>
      </c>
      <c r="I2546" s="1" t="s">
        <v>18</v>
      </c>
      <c r="J2546" s="1">
        <v>1.0</v>
      </c>
      <c r="K2546" s="1">
        <v>0.0</v>
      </c>
      <c r="L2546" s="6" t="str">
        <f>if(J2546&gt;QUARTILE!$B$3, "TOP", if(J2546&lt;QUARTILE!$B$4, "BOTTOM", 0))</f>
        <v>TOP</v>
      </c>
      <c r="M2546" s="6">
        <f t="shared" si="1"/>
        <v>1</v>
      </c>
      <c r="N2546" s="6" t="str">
        <f t="shared" si="2"/>
        <v>Gen X</v>
      </c>
      <c r="O2546" s="6" t="str">
        <f t="shared" si="3"/>
        <v>Low Income</v>
      </c>
    </row>
    <row r="2547" hidden="1">
      <c r="A2547" s="1">
        <v>102545.0</v>
      </c>
      <c r="B2547" s="1">
        <v>43.0</v>
      </c>
      <c r="C2547" s="1">
        <v>21000.0</v>
      </c>
      <c r="D2547" s="1" t="s">
        <v>23</v>
      </c>
      <c r="E2547" s="1">
        <v>13838.18</v>
      </c>
      <c r="F2547" s="1">
        <v>3.0</v>
      </c>
      <c r="G2547" s="1">
        <v>22.0</v>
      </c>
      <c r="H2547" s="1">
        <v>8.0</v>
      </c>
      <c r="I2547" s="1" t="s">
        <v>22</v>
      </c>
      <c r="J2547" s="1">
        <v>0.931</v>
      </c>
      <c r="K2547" s="1">
        <v>0.974</v>
      </c>
      <c r="L2547" s="6" t="str">
        <f>if(J2547&gt;QUARTILE!$B$3, "TOP", if(J2547&lt;QUARTILE!$B$4, "BOTTOM", 0))</f>
        <v>TOP</v>
      </c>
      <c r="M2547" s="6">
        <f t="shared" si="1"/>
        <v>2</v>
      </c>
      <c r="N2547" s="6" t="str">
        <f t="shared" si="2"/>
        <v>Gen X</v>
      </c>
      <c r="O2547" s="6" t="str">
        <f t="shared" si="3"/>
        <v>Low Income</v>
      </c>
    </row>
    <row r="2548" hidden="1">
      <c r="A2548" s="1">
        <v>102546.0</v>
      </c>
      <c r="B2548" s="1">
        <v>63.0</v>
      </c>
      <c r="C2548" s="1">
        <v>36000.0</v>
      </c>
      <c r="D2548" s="1" t="s">
        <v>25</v>
      </c>
      <c r="E2548" s="1">
        <v>10569.51</v>
      </c>
      <c r="F2548" s="1">
        <v>2.0</v>
      </c>
      <c r="G2548" s="1">
        <v>19.0</v>
      </c>
      <c r="H2548" s="1">
        <v>7.0</v>
      </c>
      <c r="I2548" s="1" t="s">
        <v>22</v>
      </c>
      <c r="J2548" s="1">
        <v>0.365</v>
      </c>
      <c r="K2548" s="1">
        <v>0.727</v>
      </c>
      <c r="L2548" s="6">
        <f>if(J2548&gt;QUARTILE!$B$3, "TOP", if(J2548&lt;QUARTILE!$B$4, "BOTTOM", 0))</f>
        <v>0</v>
      </c>
      <c r="M2548" s="6">
        <f t="shared" si="1"/>
        <v>2</v>
      </c>
      <c r="N2548" s="6" t="str">
        <f t="shared" si="2"/>
        <v>Baby Boomer</v>
      </c>
      <c r="O2548" s="6" t="str">
        <f t="shared" si="3"/>
        <v>Low Income</v>
      </c>
    </row>
    <row r="2549" hidden="1">
      <c r="A2549" s="1">
        <v>102547.0</v>
      </c>
      <c r="B2549" s="1">
        <v>75.0</v>
      </c>
      <c r="C2549" s="1">
        <v>24000.0</v>
      </c>
      <c r="D2549" s="1" t="s">
        <v>27</v>
      </c>
      <c r="E2549" s="1">
        <v>1624.61</v>
      </c>
      <c r="F2549" s="1">
        <v>4.0</v>
      </c>
      <c r="G2549" s="1">
        <v>16.0</v>
      </c>
      <c r="H2549" s="1">
        <v>2.0</v>
      </c>
      <c r="I2549" s="1" t="s">
        <v>22</v>
      </c>
      <c r="J2549" s="1">
        <v>0.932</v>
      </c>
      <c r="K2549" s="1">
        <v>0.904</v>
      </c>
      <c r="L2549" s="6" t="str">
        <f>if(J2549&gt;QUARTILE!$B$3, "TOP", if(J2549&lt;QUARTILE!$B$4, "BOTTOM", 0))</f>
        <v>TOP</v>
      </c>
      <c r="M2549" s="6">
        <f t="shared" si="1"/>
        <v>2</v>
      </c>
      <c r="N2549" s="6" t="str">
        <f t="shared" si="2"/>
        <v>Baby Boomer</v>
      </c>
      <c r="O2549" s="6" t="str">
        <f t="shared" si="3"/>
        <v>Low Income</v>
      </c>
    </row>
    <row r="2550" hidden="1">
      <c r="A2550" s="1">
        <v>102548.0</v>
      </c>
      <c r="B2550" s="1">
        <v>67.0</v>
      </c>
      <c r="C2550" s="1">
        <v>62000.0</v>
      </c>
      <c r="D2550" s="1" t="s">
        <v>23</v>
      </c>
      <c r="E2550" s="1">
        <v>44581.19</v>
      </c>
      <c r="F2550" s="1">
        <v>2.0</v>
      </c>
      <c r="G2550" s="1">
        <v>19.0</v>
      </c>
      <c r="H2550" s="1">
        <v>3.0</v>
      </c>
      <c r="I2550" s="1" t="s">
        <v>18</v>
      </c>
      <c r="J2550" s="1">
        <v>0.381</v>
      </c>
      <c r="K2550" s="1">
        <v>0.879</v>
      </c>
      <c r="L2550" s="6">
        <f>if(J2550&gt;QUARTILE!$B$3, "TOP", if(J2550&lt;QUARTILE!$B$4, "BOTTOM", 0))</f>
        <v>0</v>
      </c>
      <c r="M2550" s="6">
        <f t="shared" si="1"/>
        <v>1</v>
      </c>
      <c r="N2550" s="6" t="str">
        <f t="shared" si="2"/>
        <v>Baby Boomer</v>
      </c>
      <c r="O2550" s="6" t="str">
        <f t="shared" si="3"/>
        <v>Medium Income</v>
      </c>
    </row>
    <row r="2551" hidden="1">
      <c r="A2551" s="1">
        <v>102549.0</v>
      </c>
      <c r="B2551" s="1">
        <v>32.0</v>
      </c>
      <c r="C2551" s="1">
        <v>13000.0</v>
      </c>
      <c r="D2551" s="1" t="s">
        <v>27</v>
      </c>
      <c r="E2551" s="1">
        <v>5658.78</v>
      </c>
      <c r="F2551" s="1">
        <v>1.0</v>
      </c>
      <c r="G2551" s="1">
        <v>19.0</v>
      </c>
      <c r="H2551" s="1">
        <v>9.0</v>
      </c>
      <c r="I2551" s="1" t="s">
        <v>22</v>
      </c>
      <c r="J2551" s="1">
        <v>0.294</v>
      </c>
      <c r="K2551" s="1">
        <v>0.357</v>
      </c>
      <c r="L2551" s="6" t="str">
        <f>if(J2551&gt;QUARTILE!$B$3, "TOP", if(J2551&lt;QUARTILE!$B$4, "BOTTOM", 0))</f>
        <v>BOTTOM</v>
      </c>
      <c r="M2551" s="6">
        <f t="shared" si="1"/>
        <v>2</v>
      </c>
      <c r="N2551" s="6" t="str">
        <f t="shared" si="2"/>
        <v>Gen X</v>
      </c>
      <c r="O2551" s="6" t="str">
        <f t="shared" si="3"/>
        <v>Low Income</v>
      </c>
    </row>
    <row r="2552" hidden="1">
      <c r="A2552" s="1">
        <v>102550.0</v>
      </c>
      <c r="B2552" s="1">
        <v>51.0</v>
      </c>
      <c r="C2552" s="1">
        <v>19000.0</v>
      </c>
      <c r="D2552" s="1" t="s">
        <v>27</v>
      </c>
      <c r="E2552" s="1">
        <v>1321.9</v>
      </c>
      <c r="F2552" s="1">
        <v>1.0</v>
      </c>
      <c r="G2552" s="1">
        <v>17.0</v>
      </c>
      <c r="H2552" s="1">
        <v>5.0</v>
      </c>
      <c r="I2552" s="1" t="s">
        <v>22</v>
      </c>
      <c r="J2552" s="1">
        <v>0.644</v>
      </c>
      <c r="K2552" s="1">
        <v>0.543</v>
      </c>
      <c r="L2552" s="6">
        <f>if(J2552&gt;QUARTILE!$B$3, "TOP", if(J2552&lt;QUARTILE!$B$4, "BOTTOM", 0))</f>
        <v>0</v>
      </c>
      <c r="M2552" s="6">
        <f t="shared" si="1"/>
        <v>2</v>
      </c>
      <c r="N2552" s="6" t="str">
        <f t="shared" si="2"/>
        <v>Gen X</v>
      </c>
      <c r="O2552" s="6" t="str">
        <f t="shared" si="3"/>
        <v>Low Income</v>
      </c>
    </row>
    <row r="2553" hidden="1">
      <c r="A2553" s="1">
        <v>102551.0</v>
      </c>
      <c r="B2553" s="1">
        <v>59.0</v>
      </c>
      <c r="C2553" s="1">
        <v>20000.0</v>
      </c>
      <c r="D2553" s="1" t="s">
        <v>27</v>
      </c>
      <c r="E2553" s="1">
        <v>15409.36</v>
      </c>
      <c r="F2553" s="1">
        <v>1.0</v>
      </c>
      <c r="G2553" s="1">
        <v>19.0</v>
      </c>
      <c r="H2553" s="1">
        <v>2.0</v>
      </c>
      <c r="I2553" s="1" t="s">
        <v>22</v>
      </c>
      <c r="J2553" s="1">
        <v>0.171</v>
      </c>
      <c r="K2553" s="1">
        <v>0.729</v>
      </c>
      <c r="L2553" s="6" t="str">
        <f>if(J2553&gt;QUARTILE!$B$3, "TOP", if(J2553&lt;QUARTILE!$B$4, "BOTTOM", 0))</f>
        <v>BOTTOM</v>
      </c>
      <c r="M2553" s="6">
        <f t="shared" si="1"/>
        <v>2</v>
      </c>
      <c r="N2553" s="6" t="str">
        <f t="shared" si="2"/>
        <v>Gen X</v>
      </c>
      <c r="O2553" s="6" t="str">
        <f t="shared" si="3"/>
        <v>Low Income</v>
      </c>
    </row>
    <row r="2554" hidden="1">
      <c r="A2554" s="1">
        <v>102552.0</v>
      </c>
      <c r="B2554" s="1">
        <v>72.0</v>
      </c>
      <c r="C2554" s="1">
        <v>32000.0</v>
      </c>
      <c r="D2554" s="1" t="s">
        <v>25</v>
      </c>
      <c r="E2554" s="1">
        <v>37403.02</v>
      </c>
      <c r="F2554" s="1">
        <v>5.0</v>
      </c>
      <c r="G2554" s="1">
        <v>16.0</v>
      </c>
      <c r="H2554" s="1">
        <v>7.0</v>
      </c>
      <c r="I2554" s="1" t="s">
        <v>18</v>
      </c>
      <c r="J2554" s="1">
        <v>1.0</v>
      </c>
      <c r="K2554" s="1">
        <v>0.699</v>
      </c>
      <c r="L2554" s="6" t="str">
        <f>if(J2554&gt;QUARTILE!$B$3, "TOP", if(J2554&lt;QUARTILE!$B$4, "BOTTOM", 0))</f>
        <v>TOP</v>
      </c>
      <c r="M2554" s="6">
        <f t="shared" si="1"/>
        <v>1</v>
      </c>
      <c r="N2554" s="6" t="str">
        <f t="shared" si="2"/>
        <v>Baby Boomer</v>
      </c>
      <c r="O2554" s="6" t="str">
        <f t="shared" si="3"/>
        <v>Low Income</v>
      </c>
    </row>
    <row r="2555" hidden="1">
      <c r="A2555" s="1">
        <v>102553.0</v>
      </c>
      <c r="B2555" s="1">
        <v>61.0</v>
      </c>
      <c r="C2555" s="1">
        <v>48000.0</v>
      </c>
      <c r="D2555" s="1" t="s">
        <v>25</v>
      </c>
      <c r="E2555" s="1">
        <v>10438.91</v>
      </c>
      <c r="F2555" s="1">
        <v>1.0</v>
      </c>
      <c r="G2555" s="1">
        <v>12.0</v>
      </c>
      <c r="H2555" s="1">
        <v>5.0</v>
      </c>
      <c r="I2555" s="1" t="s">
        <v>22</v>
      </c>
      <c r="J2555" s="1">
        <v>0.273</v>
      </c>
      <c r="K2555" s="1">
        <v>0.971</v>
      </c>
      <c r="L2555" s="6" t="str">
        <f>if(J2555&gt;QUARTILE!$B$3, "TOP", if(J2555&lt;QUARTILE!$B$4, "BOTTOM", 0))</f>
        <v>BOTTOM</v>
      </c>
      <c r="M2555" s="6">
        <f t="shared" si="1"/>
        <v>2</v>
      </c>
      <c r="N2555" s="6" t="str">
        <f t="shared" si="2"/>
        <v>Baby Boomer</v>
      </c>
      <c r="O2555" s="6" t="str">
        <f t="shared" si="3"/>
        <v>Medium Income</v>
      </c>
    </row>
    <row r="2556" hidden="1">
      <c r="A2556" s="1">
        <v>102554.0</v>
      </c>
      <c r="B2556" s="1">
        <v>66.0</v>
      </c>
      <c r="C2556" s="1">
        <v>23000.0</v>
      </c>
      <c r="D2556" s="1" t="s">
        <v>25</v>
      </c>
      <c r="E2556" s="1">
        <v>30563.38</v>
      </c>
      <c r="F2556" s="1">
        <v>4.0</v>
      </c>
      <c r="G2556" s="1">
        <v>20.0</v>
      </c>
      <c r="H2556" s="1">
        <v>7.0</v>
      </c>
      <c r="I2556" s="1" t="s">
        <v>18</v>
      </c>
      <c r="J2556" s="1">
        <v>0.395</v>
      </c>
      <c r="K2556" s="1">
        <v>0.824</v>
      </c>
      <c r="L2556" s="6">
        <f>if(J2556&gt;QUARTILE!$B$3, "TOP", if(J2556&lt;QUARTILE!$B$4, "BOTTOM", 0))</f>
        <v>0</v>
      </c>
      <c r="M2556" s="6">
        <f t="shared" si="1"/>
        <v>1</v>
      </c>
      <c r="N2556" s="6" t="str">
        <f t="shared" si="2"/>
        <v>Baby Boomer</v>
      </c>
      <c r="O2556" s="6" t="str">
        <f t="shared" si="3"/>
        <v>Low Income</v>
      </c>
    </row>
    <row r="2557" hidden="1">
      <c r="A2557" s="1">
        <v>102555.0</v>
      </c>
      <c r="B2557" s="1">
        <v>57.0</v>
      </c>
      <c r="C2557" s="1">
        <v>20000.0</v>
      </c>
      <c r="D2557" s="1" t="s">
        <v>17</v>
      </c>
      <c r="E2557" s="1">
        <v>36206.13</v>
      </c>
      <c r="F2557" s="1">
        <v>4.0</v>
      </c>
      <c r="G2557" s="1">
        <v>15.0</v>
      </c>
      <c r="H2557" s="1">
        <v>4.0</v>
      </c>
      <c r="I2557" s="1" t="s">
        <v>18</v>
      </c>
      <c r="J2557" s="1">
        <v>0.575</v>
      </c>
      <c r="K2557" s="1">
        <v>0.178</v>
      </c>
      <c r="L2557" s="6">
        <f>if(J2557&gt;QUARTILE!$B$3, "TOP", if(J2557&lt;QUARTILE!$B$4, "BOTTOM", 0))</f>
        <v>0</v>
      </c>
      <c r="M2557" s="6">
        <f t="shared" si="1"/>
        <v>1</v>
      </c>
      <c r="N2557" s="6" t="str">
        <f t="shared" si="2"/>
        <v>Gen X</v>
      </c>
      <c r="O2557" s="6" t="str">
        <f t="shared" si="3"/>
        <v>Low Income</v>
      </c>
    </row>
    <row r="2558" hidden="1">
      <c r="A2558" s="1">
        <v>102556.0</v>
      </c>
      <c r="B2558" s="1">
        <v>28.0</v>
      </c>
      <c r="C2558" s="1">
        <v>9000.0</v>
      </c>
      <c r="D2558" s="1" t="s">
        <v>23</v>
      </c>
      <c r="E2558" s="1">
        <v>12117.51</v>
      </c>
      <c r="F2558" s="1">
        <v>5.0</v>
      </c>
      <c r="G2558" s="1">
        <v>20.0</v>
      </c>
      <c r="H2558" s="1">
        <v>15.0</v>
      </c>
      <c r="I2558" s="1" t="s">
        <v>18</v>
      </c>
      <c r="J2558" s="1">
        <v>0.828</v>
      </c>
      <c r="K2558" s="1">
        <v>0.63</v>
      </c>
      <c r="L2558" s="6" t="str">
        <f>if(J2558&gt;QUARTILE!$B$3, "TOP", if(J2558&lt;QUARTILE!$B$4, "BOTTOM", 0))</f>
        <v>TOP</v>
      </c>
      <c r="M2558" s="6">
        <f t="shared" si="1"/>
        <v>1</v>
      </c>
      <c r="N2558" s="6" t="str">
        <f t="shared" si="2"/>
        <v>Millenial</v>
      </c>
      <c r="O2558" s="6" t="str">
        <f t="shared" si="3"/>
        <v>Low Income</v>
      </c>
    </row>
    <row r="2559" hidden="1">
      <c r="A2559" s="1">
        <v>102557.0</v>
      </c>
      <c r="B2559" s="1">
        <v>78.0</v>
      </c>
      <c r="C2559" s="1">
        <v>24000.0</v>
      </c>
      <c r="D2559" s="1" t="s">
        <v>30</v>
      </c>
      <c r="E2559" s="1">
        <v>17878.61</v>
      </c>
      <c r="F2559" s="1">
        <v>4.0</v>
      </c>
      <c r="G2559" s="1">
        <v>19.0</v>
      </c>
      <c r="H2559" s="1">
        <v>4.0</v>
      </c>
      <c r="I2559" s="1" t="s">
        <v>22</v>
      </c>
      <c r="J2559" s="1">
        <v>0.12</v>
      </c>
      <c r="K2559" s="1">
        <v>0.097</v>
      </c>
      <c r="L2559" s="6" t="str">
        <f>if(J2559&gt;QUARTILE!$B$3, "TOP", if(J2559&lt;QUARTILE!$B$4, "BOTTOM", 0))</f>
        <v>BOTTOM</v>
      </c>
      <c r="M2559" s="6">
        <f t="shared" si="1"/>
        <v>2</v>
      </c>
      <c r="N2559" s="6" t="str">
        <f t="shared" si="2"/>
        <v>Baby Boomer</v>
      </c>
      <c r="O2559" s="6" t="str">
        <f t="shared" si="3"/>
        <v>Low Income</v>
      </c>
    </row>
    <row r="2560" hidden="1">
      <c r="A2560" s="1">
        <v>102558.0</v>
      </c>
      <c r="B2560" s="1">
        <v>20.0</v>
      </c>
      <c r="C2560" s="1">
        <v>15000.0</v>
      </c>
      <c r="D2560" s="1" t="s">
        <v>27</v>
      </c>
      <c r="E2560" s="1">
        <v>15267.63</v>
      </c>
      <c r="F2560" s="1">
        <v>4.0</v>
      </c>
      <c r="G2560" s="1">
        <v>15.0</v>
      </c>
      <c r="H2560" s="1">
        <v>15.0</v>
      </c>
      <c r="I2560" s="1" t="s">
        <v>22</v>
      </c>
      <c r="J2560" s="1">
        <v>0.667</v>
      </c>
      <c r="K2560" s="1">
        <v>0.761</v>
      </c>
      <c r="L2560" s="6">
        <f>if(J2560&gt;QUARTILE!$B$3, "TOP", if(J2560&lt;QUARTILE!$B$4, "BOTTOM", 0))</f>
        <v>0</v>
      </c>
      <c r="M2560" s="6">
        <f t="shared" si="1"/>
        <v>2</v>
      </c>
      <c r="N2560" s="6" t="str">
        <f t="shared" si="2"/>
        <v>Millenial</v>
      </c>
      <c r="O2560" s="6" t="str">
        <f t="shared" si="3"/>
        <v>Low Income</v>
      </c>
    </row>
    <row r="2561" hidden="1">
      <c r="A2561" s="1">
        <v>102559.0</v>
      </c>
      <c r="B2561" s="1">
        <v>76.0</v>
      </c>
      <c r="C2561" s="1">
        <v>32000.0</v>
      </c>
      <c r="D2561" s="1" t="s">
        <v>21</v>
      </c>
      <c r="E2561" s="1">
        <v>56001.95</v>
      </c>
      <c r="F2561" s="1">
        <v>2.0</v>
      </c>
      <c r="G2561" s="1">
        <v>18.0</v>
      </c>
      <c r="H2561" s="1">
        <v>6.0</v>
      </c>
      <c r="I2561" s="1" t="s">
        <v>18</v>
      </c>
      <c r="J2561" s="1">
        <v>0.199</v>
      </c>
      <c r="K2561" s="1">
        <v>0.06</v>
      </c>
      <c r="L2561" s="6" t="str">
        <f>if(J2561&gt;QUARTILE!$B$3, "TOP", if(J2561&lt;QUARTILE!$B$4, "BOTTOM", 0))</f>
        <v>BOTTOM</v>
      </c>
      <c r="M2561" s="6">
        <f t="shared" si="1"/>
        <v>1</v>
      </c>
      <c r="N2561" s="6" t="str">
        <f t="shared" si="2"/>
        <v>Baby Boomer</v>
      </c>
      <c r="O2561" s="6" t="str">
        <f t="shared" si="3"/>
        <v>Low Income</v>
      </c>
    </row>
    <row r="2562" hidden="1">
      <c r="A2562" s="1">
        <v>102560.0</v>
      </c>
      <c r="B2562" s="1">
        <v>23.0</v>
      </c>
      <c r="C2562" s="1">
        <v>17000.0</v>
      </c>
      <c r="D2562" s="1" t="s">
        <v>25</v>
      </c>
      <c r="E2562" s="1">
        <v>25856.49</v>
      </c>
      <c r="F2562" s="1">
        <v>1.0</v>
      </c>
      <c r="G2562" s="1">
        <v>21.0</v>
      </c>
      <c r="H2562" s="1">
        <v>17.0</v>
      </c>
      <c r="I2562" s="1" t="s">
        <v>22</v>
      </c>
      <c r="J2562" s="1">
        <v>0.145</v>
      </c>
      <c r="K2562" s="1">
        <v>0.891</v>
      </c>
      <c r="L2562" s="6" t="str">
        <f>if(J2562&gt;QUARTILE!$B$3, "TOP", if(J2562&lt;QUARTILE!$B$4, "BOTTOM", 0))</f>
        <v>BOTTOM</v>
      </c>
      <c r="M2562" s="6">
        <f t="shared" si="1"/>
        <v>2</v>
      </c>
      <c r="N2562" s="6" t="str">
        <f t="shared" si="2"/>
        <v>Millenial</v>
      </c>
      <c r="O2562" s="6" t="str">
        <f t="shared" si="3"/>
        <v>Low Income</v>
      </c>
    </row>
    <row r="2563" hidden="1">
      <c r="A2563" s="1">
        <v>102561.0</v>
      </c>
      <c r="B2563" s="1">
        <v>26.0</v>
      </c>
      <c r="C2563" s="1">
        <v>19000.0</v>
      </c>
      <c r="D2563" s="1" t="s">
        <v>25</v>
      </c>
      <c r="E2563" s="1">
        <v>51896.97</v>
      </c>
      <c r="F2563" s="1">
        <v>2.0</v>
      </c>
      <c r="G2563" s="1">
        <v>20.0</v>
      </c>
      <c r="H2563" s="1">
        <v>12.0</v>
      </c>
      <c r="I2563" s="1" t="s">
        <v>22</v>
      </c>
      <c r="J2563" s="1">
        <v>0.191</v>
      </c>
      <c r="K2563" s="1">
        <v>0.879</v>
      </c>
      <c r="L2563" s="6" t="str">
        <f>if(J2563&gt;QUARTILE!$B$3, "TOP", if(J2563&lt;QUARTILE!$B$4, "BOTTOM", 0))</f>
        <v>BOTTOM</v>
      </c>
      <c r="M2563" s="6">
        <f t="shared" si="1"/>
        <v>2</v>
      </c>
      <c r="N2563" s="6" t="str">
        <f t="shared" si="2"/>
        <v>Millenial</v>
      </c>
      <c r="O2563" s="6" t="str">
        <f t="shared" si="3"/>
        <v>Low Income</v>
      </c>
    </row>
    <row r="2564" hidden="1">
      <c r="A2564" s="1">
        <v>102562.0</v>
      </c>
      <c r="B2564" s="1">
        <v>23.0</v>
      </c>
      <c r="C2564" s="1">
        <v>9000.0</v>
      </c>
      <c r="D2564" s="1" t="s">
        <v>21</v>
      </c>
      <c r="E2564" s="1">
        <v>4969.48</v>
      </c>
      <c r="F2564" s="1">
        <v>2.0</v>
      </c>
      <c r="G2564" s="1">
        <v>14.0</v>
      </c>
      <c r="H2564" s="1">
        <v>14.0</v>
      </c>
      <c r="I2564" s="1" t="s">
        <v>22</v>
      </c>
      <c r="J2564" s="1">
        <v>0.545</v>
      </c>
      <c r="K2564" s="1">
        <v>0.086</v>
      </c>
      <c r="L2564" s="6">
        <f>if(J2564&gt;QUARTILE!$B$3, "TOP", if(J2564&lt;QUARTILE!$B$4, "BOTTOM", 0))</f>
        <v>0</v>
      </c>
      <c r="M2564" s="6">
        <f t="shared" si="1"/>
        <v>2</v>
      </c>
      <c r="N2564" s="6" t="str">
        <f t="shared" si="2"/>
        <v>Millenial</v>
      </c>
      <c r="O2564" s="6" t="str">
        <f t="shared" si="3"/>
        <v>Low Income</v>
      </c>
    </row>
    <row r="2565" hidden="1">
      <c r="A2565" s="1">
        <v>102563.0</v>
      </c>
      <c r="B2565" s="1">
        <v>26.0</v>
      </c>
      <c r="C2565" s="1">
        <v>7000.0</v>
      </c>
      <c r="D2565" s="1" t="s">
        <v>23</v>
      </c>
      <c r="E2565" s="1">
        <v>7428.14</v>
      </c>
      <c r="F2565" s="1">
        <v>4.0</v>
      </c>
      <c r="G2565" s="1">
        <v>21.0</v>
      </c>
      <c r="H2565" s="1">
        <v>15.0</v>
      </c>
      <c r="I2565" s="1" t="s">
        <v>18</v>
      </c>
      <c r="J2565" s="1">
        <v>0.486</v>
      </c>
      <c r="K2565" s="1">
        <v>0.462</v>
      </c>
      <c r="L2565" s="6">
        <f>if(J2565&gt;QUARTILE!$B$3, "TOP", if(J2565&lt;QUARTILE!$B$4, "BOTTOM", 0))</f>
        <v>0</v>
      </c>
      <c r="M2565" s="6">
        <f t="shared" si="1"/>
        <v>1</v>
      </c>
      <c r="N2565" s="6" t="str">
        <f t="shared" si="2"/>
        <v>Millenial</v>
      </c>
      <c r="O2565" s="6" t="str">
        <f t="shared" si="3"/>
        <v>Low Income</v>
      </c>
    </row>
    <row r="2566" hidden="1">
      <c r="A2566" s="1">
        <v>102564.0</v>
      </c>
      <c r="B2566" s="1">
        <v>56.0</v>
      </c>
      <c r="C2566" s="1">
        <v>67000.0</v>
      </c>
      <c r="D2566" s="1" t="s">
        <v>23</v>
      </c>
      <c r="E2566" s="1">
        <v>1471.07</v>
      </c>
      <c r="F2566" s="1">
        <v>3.0</v>
      </c>
      <c r="G2566" s="1">
        <v>20.0</v>
      </c>
      <c r="H2566" s="1">
        <v>7.0</v>
      </c>
      <c r="I2566" s="1" t="s">
        <v>22</v>
      </c>
      <c r="J2566" s="1">
        <v>0.457</v>
      </c>
      <c r="K2566" s="1">
        <v>0.265</v>
      </c>
      <c r="L2566" s="6">
        <f>if(J2566&gt;QUARTILE!$B$3, "TOP", if(J2566&lt;QUARTILE!$B$4, "BOTTOM", 0))</f>
        <v>0</v>
      </c>
      <c r="M2566" s="6">
        <f t="shared" si="1"/>
        <v>2</v>
      </c>
      <c r="N2566" s="6" t="str">
        <f t="shared" si="2"/>
        <v>Gen X</v>
      </c>
      <c r="O2566" s="6" t="str">
        <f t="shared" si="3"/>
        <v>Medium Income</v>
      </c>
    </row>
    <row r="2567" hidden="1">
      <c r="A2567" s="1">
        <v>102565.0</v>
      </c>
      <c r="B2567" s="1">
        <v>48.0</v>
      </c>
      <c r="C2567" s="1">
        <v>24000.0</v>
      </c>
      <c r="D2567" s="1" t="s">
        <v>23</v>
      </c>
      <c r="E2567" s="1">
        <v>13859.26</v>
      </c>
      <c r="F2567" s="1">
        <v>1.0</v>
      </c>
      <c r="G2567" s="1">
        <v>22.0</v>
      </c>
      <c r="H2567" s="1">
        <v>7.0</v>
      </c>
      <c r="I2567" s="1" t="s">
        <v>22</v>
      </c>
      <c r="J2567" s="1">
        <v>0.577</v>
      </c>
      <c r="K2567" s="1">
        <v>0.47</v>
      </c>
      <c r="L2567" s="6">
        <f>if(J2567&gt;QUARTILE!$B$3, "TOP", if(J2567&lt;QUARTILE!$B$4, "BOTTOM", 0))</f>
        <v>0</v>
      </c>
      <c r="M2567" s="6">
        <f t="shared" si="1"/>
        <v>2</v>
      </c>
      <c r="N2567" s="6" t="str">
        <f t="shared" si="2"/>
        <v>Gen X</v>
      </c>
      <c r="O2567" s="6" t="str">
        <f t="shared" si="3"/>
        <v>Low Income</v>
      </c>
    </row>
    <row r="2568" hidden="1">
      <c r="A2568" s="1">
        <v>102566.0</v>
      </c>
      <c r="B2568" s="1">
        <v>49.0</v>
      </c>
      <c r="C2568" s="1">
        <v>28000.0</v>
      </c>
      <c r="D2568" s="1" t="s">
        <v>24</v>
      </c>
      <c r="E2568" s="1">
        <v>41417.36</v>
      </c>
      <c r="F2568" s="1">
        <v>3.0</v>
      </c>
      <c r="G2568" s="1">
        <v>23.0</v>
      </c>
      <c r="H2568" s="1">
        <v>11.0</v>
      </c>
      <c r="I2568" s="1" t="s">
        <v>18</v>
      </c>
      <c r="J2568" s="1">
        <v>0.602</v>
      </c>
      <c r="K2568" s="1">
        <v>0.194</v>
      </c>
      <c r="L2568" s="6">
        <f>if(J2568&gt;QUARTILE!$B$3, "TOP", if(J2568&lt;QUARTILE!$B$4, "BOTTOM", 0))</f>
        <v>0</v>
      </c>
      <c r="M2568" s="6">
        <f t="shared" si="1"/>
        <v>1</v>
      </c>
      <c r="N2568" s="6" t="str">
        <f t="shared" si="2"/>
        <v>Gen X</v>
      </c>
      <c r="O2568" s="6" t="str">
        <f t="shared" si="3"/>
        <v>Low Income</v>
      </c>
    </row>
    <row r="2569" hidden="1">
      <c r="A2569" s="1">
        <v>102567.0</v>
      </c>
      <c r="B2569" s="1">
        <v>58.0</v>
      </c>
      <c r="C2569" s="1">
        <v>13000.0</v>
      </c>
      <c r="D2569" s="1" t="s">
        <v>27</v>
      </c>
      <c r="E2569" s="1">
        <v>7915.64</v>
      </c>
      <c r="F2569" s="1">
        <v>4.0</v>
      </c>
      <c r="G2569" s="1">
        <v>17.0</v>
      </c>
      <c r="H2569" s="1">
        <v>5.0</v>
      </c>
      <c r="I2569" s="1" t="s">
        <v>22</v>
      </c>
      <c r="J2569" s="1">
        <v>0.474</v>
      </c>
      <c r="K2569" s="1">
        <v>0.016</v>
      </c>
      <c r="L2569" s="6">
        <f>if(J2569&gt;QUARTILE!$B$3, "TOP", if(J2569&lt;QUARTILE!$B$4, "BOTTOM", 0))</f>
        <v>0</v>
      </c>
      <c r="M2569" s="6">
        <f t="shared" si="1"/>
        <v>2</v>
      </c>
      <c r="N2569" s="6" t="str">
        <f t="shared" si="2"/>
        <v>Gen X</v>
      </c>
      <c r="O2569" s="6" t="str">
        <f t="shared" si="3"/>
        <v>Low Income</v>
      </c>
    </row>
    <row r="2570" hidden="1">
      <c r="A2570" s="1">
        <v>102568.0</v>
      </c>
      <c r="B2570" s="1">
        <v>67.0</v>
      </c>
      <c r="C2570" s="1">
        <v>37000.0</v>
      </c>
      <c r="D2570" s="1" t="s">
        <v>25</v>
      </c>
      <c r="E2570" s="1">
        <v>2745.79</v>
      </c>
      <c r="F2570" s="1">
        <v>5.0</v>
      </c>
      <c r="G2570" s="1">
        <v>25.0</v>
      </c>
      <c r="H2570" s="1">
        <v>1.0</v>
      </c>
      <c r="I2570" s="1" t="s">
        <v>22</v>
      </c>
      <c r="J2570" s="1">
        <v>0.222</v>
      </c>
      <c r="K2570" s="1">
        <v>0.344</v>
      </c>
      <c r="L2570" s="6" t="str">
        <f>if(J2570&gt;QUARTILE!$B$3, "TOP", if(J2570&lt;QUARTILE!$B$4, "BOTTOM", 0))</f>
        <v>BOTTOM</v>
      </c>
      <c r="M2570" s="6">
        <f t="shared" si="1"/>
        <v>2</v>
      </c>
      <c r="N2570" s="6" t="str">
        <f t="shared" si="2"/>
        <v>Baby Boomer</v>
      </c>
      <c r="O2570" s="6" t="str">
        <f t="shared" si="3"/>
        <v>Low Income</v>
      </c>
    </row>
    <row r="2571" hidden="1">
      <c r="A2571" s="1">
        <v>102569.0</v>
      </c>
      <c r="B2571" s="1">
        <v>29.0</v>
      </c>
      <c r="C2571" s="1">
        <v>33000.0</v>
      </c>
      <c r="D2571" s="1" t="s">
        <v>27</v>
      </c>
      <c r="E2571" s="1">
        <v>1418.03</v>
      </c>
      <c r="F2571" s="1">
        <v>2.0</v>
      </c>
      <c r="G2571" s="1">
        <v>27.0</v>
      </c>
      <c r="H2571" s="1">
        <v>19.0</v>
      </c>
      <c r="I2571" s="1" t="s">
        <v>18</v>
      </c>
      <c r="J2571" s="1">
        <v>0.897</v>
      </c>
      <c r="K2571" s="1">
        <v>0.205</v>
      </c>
      <c r="L2571" s="6" t="str">
        <f>if(J2571&gt;QUARTILE!$B$3, "TOP", if(J2571&lt;QUARTILE!$B$4, "BOTTOM", 0))</f>
        <v>TOP</v>
      </c>
      <c r="M2571" s="6">
        <f t="shared" si="1"/>
        <v>1</v>
      </c>
      <c r="N2571" s="6" t="str">
        <f t="shared" si="2"/>
        <v>Millenial</v>
      </c>
      <c r="O2571" s="6" t="str">
        <f t="shared" si="3"/>
        <v>Low Income</v>
      </c>
    </row>
    <row r="2572" hidden="1">
      <c r="A2572" s="1">
        <v>102570.0</v>
      </c>
      <c r="B2572" s="1">
        <v>25.0</v>
      </c>
      <c r="C2572" s="1">
        <v>14000.0</v>
      </c>
      <c r="D2572" s="1" t="s">
        <v>25</v>
      </c>
      <c r="E2572" s="1">
        <v>11866.05</v>
      </c>
      <c r="F2572" s="1">
        <v>4.0</v>
      </c>
      <c r="G2572" s="1">
        <v>15.0</v>
      </c>
      <c r="H2572" s="1">
        <v>19.0</v>
      </c>
      <c r="I2572" s="1" t="s">
        <v>22</v>
      </c>
      <c r="J2572" s="1">
        <v>0.67</v>
      </c>
      <c r="K2572" s="1">
        <v>0.499</v>
      </c>
      <c r="L2572" s="6">
        <f>if(J2572&gt;QUARTILE!$B$3, "TOP", if(J2572&lt;QUARTILE!$B$4, "BOTTOM", 0))</f>
        <v>0</v>
      </c>
      <c r="M2572" s="6">
        <f t="shared" si="1"/>
        <v>2</v>
      </c>
      <c r="N2572" s="6" t="str">
        <f t="shared" si="2"/>
        <v>Millenial</v>
      </c>
      <c r="O2572" s="6" t="str">
        <f t="shared" si="3"/>
        <v>Low Income</v>
      </c>
    </row>
    <row r="2573" hidden="1">
      <c r="A2573" s="1">
        <v>102571.0</v>
      </c>
      <c r="B2573" s="1">
        <v>25.0</v>
      </c>
      <c r="C2573" s="1">
        <v>12000.0</v>
      </c>
      <c r="D2573" s="1" t="s">
        <v>27</v>
      </c>
      <c r="E2573" s="1">
        <v>3583.05</v>
      </c>
      <c r="F2573" s="1">
        <v>4.0</v>
      </c>
      <c r="G2573" s="1">
        <v>19.0</v>
      </c>
      <c r="H2573" s="1">
        <v>18.0</v>
      </c>
      <c r="I2573" s="1" t="s">
        <v>18</v>
      </c>
      <c r="J2573" s="1">
        <v>0.127</v>
      </c>
      <c r="K2573" s="1">
        <v>0.631</v>
      </c>
      <c r="L2573" s="6" t="str">
        <f>if(J2573&gt;QUARTILE!$B$3, "TOP", if(J2573&lt;QUARTILE!$B$4, "BOTTOM", 0))</f>
        <v>BOTTOM</v>
      </c>
      <c r="M2573" s="6">
        <f t="shared" si="1"/>
        <v>1</v>
      </c>
      <c r="N2573" s="6" t="str">
        <f t="shared" si="2"/>
        <v>Millenial</v>
      </c>
      <c r="O2573" s="6" t="str">
        <f t="shared" si="3"/>
        <v>Low Income</v>
      </c>
    </row>
    <row r="2574" hidden="1">
      <c r="A2574" s="1">
        <v>102572.0</v>
      </c>
      <c r="B2574" s="1">
        <v>67.0</v>
      </c>
      <c r="C2574" s="1">
        <v>14000.0</v>
      </c>
      <c r="D2574" s="1" t="s">
        <v>25</v>
      </c>
      <c r="E2574" s="1">
        <v>8496.14</v>
      </c>
      <c r="F2574" s="1">
        <v>3.0</v>
      </c>
      <c r="G2574" s="1">
        <v>17.0</v>
      </c>
      <c r="H2574" s="1">
        <v>7.0</v>
      </c>
      <c r="I2574" s="1" t="s">
        <v>22</v>
      </c>
      <c r="J2574" s="1">
        <v>0.305</v>
      </c>
      <c r="K2574" s="1">
        <v>0.405</v>
      </c>
      <c r="L2574" s="6" t="str">
        <f>if(J2574&gt;QUARTILE!$B$3, "TOP", if(J2574&lt;QUARTILE!$B$4, "BOTTOM", 0))</f>
        <v>BOTTOM</v>
      </c>
      <c r="M2574" s="6">
        <f t="shared" si="1"/>
        <v>2</v>
      </c>
      <c r="N2574" s="6" t="str">
        <f t="shared" si="2"/>
        <v>Baby Boomer</v>
      </c>
      <c r="O2574" s="6" t="str">
        <f t="shared" si="3"/>
        <v>Low Income</v>
      </c>
    </row>
    <row r="2575" hidden="1">
      <c r="A2575" s="1">
        <v>102573.0</v>
      </c>
      <c r="B2575" s="1">
        <v>45.0</v>
      </c>
      <c r="C2575" s="1">
        <v>22000.0</v>
      </c>
      <c r="D2575" s="1" t="s">
        <v>17</v>
      </c>
      <c r="E2575" s="1">
        <v>34293.73</v>
      </c>
      <c r="F2575" s="1">
        <v>5.0</v>
      </c>
      <c r="G2575" s="1">
        <v>21.0</v>
      </c>
      <c r="H2575" s="1">
        <v>2.0</v>
      </c>
      <c r="I2575" s="1" t="s">
        <v>18</v>
      </c>
      <c r="J2575" s="1">
        <v>0.865</v>
      </c>
      <c r="K2575" s="1">
        <v>0.054</v>
      </c>
      <c r="L2575" s="6" t="str">
        <f>if(J2575&gt;QUARTILE!$B$3, "TOP", if(J2575&lt;QUARTILE!$B$4, "BOTTOM", 0))</f>
        <v>TOP</v>
      </c>
      <c r="M2575" s="6">
        <f t="shared" si="1"/>
        <v>1</v>
      </c>
      <c r="N2575" s="6" t="str">
        <f t="shared" si="2"/>
        <v>Gen X</v>
      </c>
      <c r="O2575" s="6" t="str">
        <f t="shared" si="3"/>
        <v>Low Income</v>
      </c>
    </row>
    <row r="2576" hidden="1">
      <c r="A2576" s="1">
        <v>102574.0</v>
      </c>
      <c r="B2576" s="1">
        <v>79.0</v>
      </c>
      <c r="C2576" s="1">
        <v>24000.0</v>
      </c>
      <c r="D2576" s="1" t="s">
        <v>23</v>
      </c>
      <c r="E2576" s="1">
        <v>9691.7</v>
      </c>
      <c r="F2576" s="1">
        <v>2.0</v>
      </c>
      <c r="G2576" s="1">
        <v>25.0</v>
      </c>
      <c r="H2576" s="1">
        <v>9.0</v>
      </c>
      <c r="I2576" s="1" t="s">
        <v>22</v>
      </c>
      <c r="J2576" s="1">
        <v>0.826</v>
      </c>
      <c r="K2576" s="1">
        <v>0.192</v>
      </c>
      <c r="L2576" s="6" t="str">
        <f>if(J2576&gt;QUARTILE!$B$3, "TOP", if(J2576&lt;QUARTILE!$B$4, "BOTTOM", 0))</f>
        <v>TOP</v>
      </c>
      <c r="M2576" s="6">
        <f t="shared" si="1"/>
        <v>2</v>
      </c>
      <c r="N2576" s="6" t="str">
        <f t="shared" si="2"/>
        <v>Baby Boomer</v>
      </c>
      <c r="O2576" s="6" t="str">
        <f t="shared" si="3"/>
        <v>Low Income</v>
      </c>
    </row>
    <row r="2577" hidden="1">
      <c r="A2577" s="1">
        <v>102575.0</v>
      </c>
      <c r="B2577" s="1">
        <v>37.0</v>
      </c>
      <c r="C2577" s="1">
        <v>23000.0</v>
      </c>
      <c r="D2577" s="1" t="s">
        <v>23</v>
      </c>
      <c r="E2577" s="1">
        <v>18825.55</v>
      </c>
      <c r="F2577" s="1">
        <v>5.0</v>
      </c>
      <c r="G2577" s="1">
        <v>17.0</v>
      </c>
      <c r="H2577" s="1">
        <v>5.0</v>
      </c>
      <c r="I2577" s="1" t="s">
        <v>22</v>
      </c>
      <c r="J2577" s="1">
        <v>0.776</v>
      </c>
      <c r="K2577" s="1">
        <v>0.0</v>
      </c>
      <c r="L2577" s="6">
        <f>if(J2577&gt;QUARTILE!$B$3, "TOP", if(J2577&lt;QUARTILE!$B$4, "BOTTOM", 0))</f>
        <v>0</v>
      </c>
      <c r="M2577" s="6">
        <f t="shared" si="1"/>
        <v>2</v>
      </c>
      <c r="N2577" s="6" t="str">
        <f t="shared" si="2"/>
        <v>Gen X</v>
      </c>
      <c r="O2577" s="6" t="str">
        <f t="shared" si="3"/>
        <v>Low Income</v>
      </c>
    </row>
    <row r="2578" hidden="1">
      <c r="A2578" s="1">
        <v>102576.0</v>
      </c>
      <c r="B2578" s="1">
        <v>79.0</v>
      </c>
      <c r="C2578" s="1">
        <v>48000.0</v>
      </c>
      <c r="D2578" s="1" t="s">
        <v>25</v>
      </c>
      <c r="E2578" s="1">
        <v>13949.53</v>
      </c>
      <c r="F2578" s="1">
        <v>5.0</v>
      </c>
      <c r="G2578" s="1">
        <v>25.0</v>
      </c>
      <c r="H2578" s="1">
        <v>6.0</v>
      </c>
      <c r="I2578" s="1" t="s">
        <v>22</v>
      </c>
      <c r="J2578" s="1">
        <v>0.84</v>
      </c>
      <c r="K2578" s="1">
        <v>0.652</v>
      </c>
      <c r="L2578" s="6" t="str">
        <f>if(J2578&gt;QUARTILE!$B$3, "TOP", if(J2578&lt;QUARTILE!$B$4, "BOTTOM", 0))</f>
        <v>TOP</v>
      </c>
      <c r="M2578" s="6">
        <f t="shared" si="1"/>
        <v>2</v>
      </c>
      <c r="N2578" s="6" t="str">
        <f t="shared" si="2"/>
        <v>Baby Boomer</v>
      </c>
      <c r="O2578" s="6" t="str">
        <f t="shared" si="3"/>
        <v>Medium Income</v>
      </c>
    </row>
    <row r="2579" hidden="1">
      <c r="A2579" s="1">
        <v>102577.0</v>
      </c>
      <c r="B2579" s="1">
        <v>64.0</v>
      </c>
      <c r="C2579" s="1">
        <v>14000.0</v>
      </c>
      <c r="D2579" s="1" t="s">
        <v>25</v>
      </c>
      <c r="E2579" s="1">
        <v>25354.82</v>
      </c>
      <c r="F2579" s="1">
        <v>5.0</v>
      </c>
      <c r="G2579" s="1">
        <v>15.0</v>
      </c>
      <c r="H2579" s="1">
        <v>6.0</v>
      </c>
      <c r="I2579" s="1" t="s">
        <v>22</v>
      </c>
      <c r="J2579" s="1">
        <v>0.648</v>
      </c>
      <c r="K2579" s="1">
        <v>0.203</v>
      </c>
      <c r="L2579" s="6">
        <f>if(J2579&gt;QUARTILE!$B$3, "TOP", if(J2579&lt;QUARTILE!$B$4, "BOTTOM", 0))</f>
        <v>0</v>
      </c>
      <c r="M2579" s="6">
        <f t="shared" si="1"/>
        <v>2</v>
      </c>
      <c r="N2579" s="6" t="str">
        <f t="shared" si="2"/>
        <v>Baby Boomer</v>
      </c>
      <c r="O2579" s="6" t="str">
        <f t="shared" si="3"/>
        <v>Low Income</v>
      </c>
    </row>
    <row r="2580" hidden="1">
      <c r="A2580" s="1">
        <v>102578.0</v>
      </c>
      <c r="B2580" s="1">
        <v>76.0</v>
      </c>
      <c r="C2580" s="1">
        <v>11000.0</v>
      </c>
      <c r="D2580" s="1" t="s">
        <v>27</v>
      </c>
      <c r="E2580" s="1">
        <v>3395.97</v>
      </c>
      <c r="F2580" s="1">
        <v>1.0</v>
      </c>
      <c r="G2580" s="1">
        <v>24.0</v>
      </c>
      <c r="H2580" s="1">
        <v>3.0</v>
      </c>
      <c r="I2580" s="1" t="s">
        <v>22</v>
      </c>
      <c r="J2580" s="1">
        <v>0.289</v>
      </c>
      <c r="K2580" s="1">
        <v>0.971</v>
      </c>
      <c r="L2580" s="6" t="str">
        <f>if(J2580&gt;QUARTILE!$B$3, "TOP", if(J2580&lt;QUARTILE!$B$4, "BOTTOM", 0))</f>
        <v>BOTTOM</v>
      </c>
      <c r="M2580" s="6">
        <f t="shared" si="1"/>
        <v>2</v>
      </c>
      <c r="N2580" s="6" t="str">
        <f t="shared" si="2"/>
        <v>Baby Boomer</v>
      </c>
      <c r="O2580" s="6" t="str">
        <f t="shared" si="3"/>
        <v>Low Income</v>
      </c>
    </row>
    <row r="2581" hidden="1">
      <c r="A2581" s="1">
        <v>102579.0</v>
      </c>
      <c r="B2581" s="1">
        <v>80.0</v>
      </c>
      <c r="C2581" s="1">
        <v>22000.0</v>
      </c>
      <c r="D2581" s="1" t="s">
        <v>25</v>
      </c>
      <c r="E2581" s="1">
        <v>50625.14</v>
      </c>
      <c r="F2581" s="1">
        <v>5.0</v>
      </c>
      <c r="G2581" s="1">
        <v>23.0</v>
      </c>
      <c r="H2581" s="1">
        <v>2.0</v>
      </c>
      <c r="I2581" s="1" t="s">
        <v>18</v>
      </c>
      <c r="J2581" s="1">
        <v>0.508</v>
      </c>
      <c r="K2581" s="1">
        <v>0.597</v>
      </c>
      <c r="L2581" s="6">
        <f>if(J2581&gt;QUARTILE!$B$3, "TOP", if(J2581&lt;QUARTILE!$B$4, "BOTTOM", 0))</f>
        <v>0</v>
      </c>
      <c r="M2581" s="6">
        <f t="shared" si="1"/>
        <v>1</v>
      </c>
      <c r="N2581" s="6" t="str">
        <f t="shared" si="2"/>
        <v>Silent</v>
      </c>
      <c r="O2581" s="6" t="str">
        <f t="shared" si="3"/>
        <v>Low Income</v>
      </c>
    </row>
    <row r="2582" hidden="1">
      <c r="A2582" s="1">
        <v>102580.0</v>
      </c>
      <c r="B2582" s="1">
        <v>24.0</v>
      </c>
      <c r="C2582" s="1">
        <v>8000.0</v>
      </c>
      <c r="D2582" s="1" t="s">
        <v>23</v>
      </c>
      <c r="E2582" s="1">
        <v>20635.87</v>
      </c>
      <c r="F2582" s="1">
        <v>4.0</v>
      </c>
      <c r="G2582" s="1">
        <v>14.0</v>
      </c>
      <c r="H2582" s="1">
        <v>14.0</v>
      </c>
      <c r="I2582" s="1" t="s">
        <v>22</v>
      </c>
      <c r="J2582" s="1">
        <v>0.56</v>
      </c>
      <c r="K2582" s="1">
        <v>0.245</v>
      </c>
      <c r="L2582" s="6">
        <f>if(J2582&gt;QUARTILE!$B$3, "TOP", if(J2582&lt;QUARTILE!$B$4, "BOTTOM", 0))</f>
        <v>0</v>
      </c>
      <c r="M2582" s="6">
        <f t="shared" si="1"/>
        <v>2</v>
      </c>
      <c r="N2582" s="6" t="str">
        <f t="shared" si="2"/>
        <v>Millenial</v>
      </c>
      <c r="O2582" s="6" t="str">
        <f t="shared" si="3"/>
        <v>Low Income</v>
      </c>
    </row>
    <row r="2583" hidden="1">
      <c r="A2583" s="1">
        <v>102581.0</v>
      </c>
      <c r="B2583" s="1">
        <v>28.0</v>
      </c>
      <c r="C2583" s="1">
        <v>33000.0</v>
      </c>
      <c r="D2583" s="1" t="s">
        <v>25</v>
      </c>
      <c r="E2583" s="1">
        <v>6320.36</v>
      </c>
      <c r="F2583" s="1">
        <v>1.0</v>
      </c>
      <c r="G2583" s="1">
        <v>14.0</v>
      </c>
      <c r="H2583" s="1">
        <v>15.0</v>
      </c>
      <c r="I2583" s="1" t="s">
        <v>22</v>
      </c>
      <c r="J2583" s="1">
        <v>0.296</v>
      </c>
      <c r="K2583" s="1">
        <v>0.159</v>
      </c>
      <c r="L2583" s="6" t="str">
        <f>if(J2583&gt;QUARTILE!$B$3, "TOP", if(J2583&lt;QUARTILE!$B$4, "BOTTOM", 0))</f>
        <v>BOTTOM</v>
      </c>
      <c r="M2583" s="6">
        <f t="shared" si="1"/>
        <v>2</v>
      </c>
      <c r="N2583" s="6" t="str">
        <f t="shared" si="2"/>
        <v>Millenial</v>
      </c>
      <c r="O2583" s="6" t="str">
        <f t="shared" si="3"/>
        <v>Low Income</v>
      </c>
    </row>
    <row r="2584" hidden="1">
      <c r="A2584" s="1">
        <v>102582.0</v>
      </c>
      <c r="B2584" s="1">
        <v>37.0</v>
      </c>
      <c r="C2584" s="1">
        <v>23000.0</v>
      </c>
      <c r="D2584" s="1" t="s">
        <v>25</v>
      </c>
      <c r="E2584" s="1">
        <v>2630.75</v>
      </c>
      <c r="F2584" s="1">
        <v>1.0</v>
      </c>
      <c r="G2584" s="1">
        <v>17.0</v>
      </c>
      <c r="H2584" s="1">
        <v>7.0</v>
      </c>
      <c r="I2584" s="1" t="s">
        <v>22</v>
      </c>
      <c r="J2584" s="1">
        <v>0.903</v>
      </c>
      <c r="K2584" s="1">
        <v>0.624</v>
      </c>
      <c r="L2584" s="6" t="str">
        <f>if(J2584&gt;QUARTILE!$B$3, "TOP", if(J2584&lt;QUARTILE!$B$4, "BOTTOM", 0))</f>
        <v>TOP</v>
      </c>
      <c r="M2584" s="6">
        <f t="shared" si="1"/>
        <v>2</v>
      </c>
      <c r="N2584" s="6" t="str">
        <f t="shared" si="2"/>
        <v>Gen X</v>
      </c>
      <c r="O2584" s="6" t="str">
        <f t="shared" si="3"/>
        <v>Low Income</v>
      </c>
    </row>
    <row r="2585" hidden="1">
      <c r="A2585" s="1">
        <v>102583.0</v>
      </c>
      <c r="B2585" s="1">
        <v>33.0</v>
      </c>
      <c r="C2585" s="1">
        <v>18000.0</v>
      </c>
      <c r="D2585" s="1" t="s">
        <v>23</v>
      </c>
      <c r="E2585" s="1">
        <v>3243.92</v>
      </c>
      <c r="F2585" s="1">
        <v>5.0</v>
      </c>
      <c r="G2585" s="1">
        <v>24.0</v>
      </c>
      <c r="H2585" s="1">
        <v>12.0</v>
      </c>
      <c r="I2585" s="1" t="s">
        <v>18</v>
      </c>
      <c r="J2585" s="1">
        <v>0.797</v>
      </c>
      <c r="K2585" s="1">
        <v>0.815</v>
      </c>
      <c r="L2585" s="6">
        <f>if(J2585&gt;QUARTILE!$B$3, "TOP", if(J2585&lt;QUARTILE!$B$4, "BOTTOM", 0))</f>
        <v>0</v>
      </c>
      <c r="M2585" s="6">
        <f t="shared" si="1"/>
        <v>1</v>
      </c>
      <c r="N2585" s="6" t="str">
        <f t="shared" si="2"/>
        <v>Gen X</v>
      </c>
      <c r="O2585" s="6" t="str">
        <f t="shared" si="3"/>
        <v>Low Income</v>
      </c>
    </row>
    <row r="2586" hidden="1">
      <c r="A2586" s="1">
        <v>102584.0</v>
      </c>
      <c r="B2586" s="1">
        <v>21.0</v>
      </c>
      <c r="C2586" s="1">
        <v>17000.0</v>
      </c>
      <c r="D2586" s="1" t="s">
        <v>25</v>
      </c>
      <c r="E2586" s="1">
        <v>30526.12</v>
      </c>
      <c r="F2586" s="1">
        <v>4.0</v>
      </c>
      <c r="G2586" s="1">
        <v>25.0</v>
      </c>
      <c r="H2586" s="1">
        <v>15.0</v>
      </c>
      <c r="I2586" s="1" t="s">
        <v>18</v>
      </c>
      <c r="J2586" s="1">
        <v>1.0</v>
      </c>
      <c r="K2586" s="1">
        <v>0.434</v>
      </c>
      <c r="L2586" s="6" t="str">
        <f>if(J2586&gt;QUARTILE!$B$3, "TOP", if(J2586&lt;QUARTILE!$B$4, "BOTTOM", 0))</f>
        <v>TOP</v>
      </c>
      <c r="M2586" s="6">
        <f t="shared" si="1"/>
        <v>1</v>
      </c>
      <c r="N2586" s="6" t="str">
        <f t="shared" si="2"/>
        <v>Millenial</v>
      </c>
      <c r="O2586" s="6" t="str">
        <f t="shared" si="3"/>
        <v>Low Income</v>
      </c>
    </row>
    <row r="2587" hidden="1">
      <c r="A2587" s="1">
        <v>102585.0</v>
      </c>
      <c r="B2587" s="1">
        <v>23.0</v>
      </c>
      <c r="C2587" s="1">
        <v>38000.0</v>
      </c>
      <c r="D2587" s="1" t="s">
        <v>23</v>
      </c>
      <c r="E2587" s="1">
        <v>17739.98</v>
      </c>
      <c r="F2587" s="1">
        <v>2.0</v>
      </c>
      <c r="G2587" s="1">
        <v>20.0</v>
      </c>
      <c r="H2587" s="1">
        <v>21.0</v>
      </c>
      <c r="I2587" s="1" t="s">
        <v>26</v>
      </c>
      <c r="J2587" s="1">
        <v>0.665</v>
      </c>
      <c r="K2587" s="1">
        <v>0.0</v>
      </c>
      <c r="L2587" s="6">
        <f>if(J2587&gt;QUARTILE!$B$3, "TOP", if(J2587&lt;QUARTILE!$B$4, "BOTTOM", 0))</f>
        <v>0</v>
      </c>
      <c r="M2587" s="6">
        <f t="shared" si="1"/>
        <v>3</v>
      </c>
      <c r="N2587" s="6" t="str">
        <f t="shared" si="2"/>
        <v>Millenial</v>
      </c>
      <c r="O2587" s="6" t="str">
        <f t="shared" si="3"/>
        <v>Low Income</v>
      </c>
    </row>
    <row r="2588" hidden="1">
      <c r="A2588" s="1">
        <v>102586.0</v>
      </c>
      <c r="B2588" s="1">
        <v>75.0</v>
      </c>
      <c r="C2588" s="1">
        <v>37000.0</v>
      </c>
      <c r="D2588" s="1" t="s">
        <v>25</v>
      </c>
      <c r="E2588" s="1">
        <v>9585.19</v>
      </c>
      <c r="F2588" s="1">
        <v>5.0</v>
      </c>
      <c r="G2588" s="1">
        <v>22.0</v>
      </c>
      <c r="H2588" s="1">
        <v>3.0</v>
      </c>
      <c r="I2588" s="1" t="s">
        <v>22</v>
      </c>
      <c r="J2588" s="1">
        <v>0.921</v>
      </c>
      <c r="K2588" s="1">
        <v>0.736</v>
      </c>
      <c r="L2588" s="6" t="str">
        <f>if(J2588&gt;QUARTILE!$B$3, "TOP", if(J2588&lt;QUARTILE!$B$4, "BOTTOM", 0))</f>
        <v>TOP</v>
      </c>
      <c r="M2588" s="6">
        <f t="shared" si="1"/>
        <v>2</v>
      </c>
      <c r="N2588" s="6" t="str">
        <f t="shared" si="2"/>
        <v>Baby Boomer</v>
      </c>
      <c r="O2588" s="6" t="str">
        <f t="shared" si="3"/>
        <v>Low Income</v>
      </c>
    </row>
    <row r="2589" hidden="1">
      <c r="A2589" s="1">
        <v>102587.0</v>
      </c>
      <c r="B2589" s="1">
        <v>39.0</v>
      </c>
      <c r="C2589" s="1">
        <v>19000.0</v>
      </c>
      <c r="D2589" s="1" t="s">
        <v>23</v>
      </c>
      <c r="E2589" s="1">
        <v>8096.33</v>
      </c>
      <c r="F2589" s="1">
        <v>1.0</v>
      </c>
      <c r="G2589" s="1">
        <v>15.0</v>
      </c>
      <c r="H2589" s="1">
        <v>9.0</v>
      </c>
      <c r="I2589" s="1" t="s">
        <v>22</v>
      </c>
      <c r="J2589" s="1">
        <v>0.829</v>
      </c>
      <c r="K2589" s="1">
        <v>0.964</v>
      </c>
      <c r="L2589" s="6" t="str">
        <f>if(J2589&gt;QUARTILE!$B$3, "TOP", if(J2589&lt;QUARTILE!$B$4, "BOTTOM", 0))</f>
        <v>TOP</v>
      </c>
      <c r="M2589" s="6">
        <f t="shared" si="1"/>
        <v>2</v>
      </c>
      <c r="N2589" s="6" t="str">
        <f t="shared" si="2"/>
        <v>Gen X</v>
      </c>
      <c r="O2589" s="6" t="str">
        <f t="shared" si="3"/>
        <v>Low Income</v>
      </c>
    </row>
    <row r="2590" hidden="1">
      <c r="A2590" s="1">
        <v>102588.0</v>
      </c>
      <c r="B2590" s="1">
        <v>43.0</v>
      </c>
      <c r="C2590" s="1">
        <v>31000.0</v>
      </c>
      <c r="D2590" s="1" t="s">
        <v>24</v>
      </c>
      <c r="E2590" s="1">
        <v>38725.26</v>
      </c>
      <c r="F2590" s="1">
        <v>2.0</v>
      </c>
      <c r="G2590" s="1">
        <v>19.0</v>
      </c>
      <c r="H2590" s="1">
        <v>11.0</v>
      </c>
      <c r="I2590" s="1" t="s">
        <v>22</v>
      </c>
      <c r="J2590" s="1">
        <v>0.932</v>
      </c>
      <c r="K2590" s="1">
        <v>0.0</v>
      </c>
      <c r="L2590" s="6" t="str">
        <f>if(J2590&gt;QUARTILE!$B$3, "TOP", if(J2590&lt;QUARTILE!$B$4, "BOTTOM", 0))</f>
        <v>TOP</v>
      </c>
      <c r="M2590" s="6">
        <f t="shared" si="1"/>
        <v>2</v>
      </c>
      <c r="N2590" s="6" t="str">
        <f t="shared" si="2"/>
        <v>Gen X</v>
      </c>
      <c r="O2590" s="6" t="str">
        <f t="shared" si="3"/>
        <v>Low Income</v>
      </c>
    </row>
    <row r="2591" hidden="1">
      <c r="A2591" s="1">
        <v>102589.0</v>
      </c>
      <c r="B2591" s="1">
        <v>80.0</v>
      </c>
      <c r="C2591" s="1">
        <v>37000.0</v>
      </c>
      <c r="D2591" s="1" t="s">
        <v>27</v>
      </c>
      <c r="E2591" s="1">
        <v>41550.87</v>
      </c>
      <c r="F2591" s="1">
        <v>2.0</v>
      </c>
      <c r="G2591" s="1">
        <v>24.0</v>
      </c>
      <c r="H2591" s="1">
        <v>6.0</v>
      </c>
      <c r="I2591" s="1" t="s">
        <v>18</v>
      </c>
      <c r="J2591" s="1">
        <v>0.788</v>
      </c>
      <c r="K2591" s="1">
        <v>0.709</v>
      </c>
      <c r="L2591" s="6">
        <f>if(J2591&gt;QUARTILE!$B$3, "TOP", if(J2591&lt;QUARTILE!$B$4, "BOTTOM", 0))</f>
        <v>0</v>
      </c>
      <c r="M2591" s="6">
        <f t="shared" si="1"/>
        <v>1</v>
      </c>
      <c r="N2591" s="6" t="str">
        <f t="shared" si="2"/>
        <v>Silent</v>
      </c>
      <c r="O2591" s="6" t="str">
        <f t="shared" si="3"/>
        <v>Low Income</v>
      </c>
    </row>
    <row r="2592" hidden="1">
      <c r="A2592" s="1">
        <v>102590.0</v>
      </c>
      <c r="B2592" s="1">
        <v>20.0</v>
      </c>
      <c r="C2592" s="1">
        <v>27000.0</v>
      </c>
      <c r="D2592" s="1" t="s">
        <v>23</v>
      </c>
      <c r="E2592" s="1">
        <v>17410.2</v>
      </c>
      <c r="F2592" s="1">
        <v>1.0</v>
      </c>
      <c r="G2592" s="1">
        <v>12.0</v>
      </c>
      <c r="H2592" s="1">
        <v>8.0</v>
      </c>
      <c r="I2592" s="1" t="s">
        <v>22</v>
      </c>
      <c r="J2592" s="1">
        <v>0.399</v>
      </c>
      <c r="K2592" s="1">
        <v>0.719</v>
      </c>
      <c r="L2592" s="6">
        <f>if(J2592&gt;QUARTILE!$B$3, "TOP", if(J2592&lt;QUARTILE!$B$4, "BOTTOM", 0))</f>
        <v>0</v>
      </c>
      <c r="M2592" s="6">
        <f t="shared" si="1"/>
        <v>2</v>
      </c>
      <c r="N2592" s="6" t="str">
        <f t="shared" si="2"/>
        <v>Millenial</v>
      </c>
      <c r="O2592" s="6" t="str">
        <f t="shared" si="3"/>
        <v>Low Income</v>
      </c>
    </row>
    <row r="2593" hidden="1">
      <c r="A2593" s="1">
        <v>102591.0</v>
      </c>
      <c r="B2593" s="1">
        <v>80.0</v>
      </c>
      <c r="C2593" s="1">
        <v>19000.0</v>
      </c>
      <c r="D2593" s="1" t="s">
        <v>27</v>
      </c>
      <c r="E2593" s="1">
        <v>14869.62</v>
      </c>
      <c r="F2593" s="1">
        <v>2.0</v>
      </c>
      <c r="G2593" s="1">
        <v>24.0</v>
      </c>
      <c r="H2593" s="1">
        <v>1.0</v>
      </c>
      <c r="I2593" s="1" t="s">
        <v>22</v>
      </c>
      <c r="J2593" s="1">
        <v>0.244</v>
      </c>
      <c r="K2593" s="1">
        <v>0.397</v>
      </c>
      <c r="L2593" s="6" t="str">
        <f>if(J2593&gt;QUARTILE!$B$3, "TOP", if(J2593&lt;QUARTILE!$B$4, "BOTTOM", 0))</f>
        <v>BOTTOM</v>
      </c>
      <c r="M2593" s="6">
        <f t="shared" si="1"/>
        <v>2</v>
      </c>
      <c r="N2593" s="6" t="str">
        <f t="shared" si="2"/>
        <v>Silent</v>
      </c>
      <c r="O2593" s="6" t="str">
        <f t="shared" si="3"/>
        <v>Low Income</v>
      </c>
    </row>
    <row r="2594" hidden="1">
      <c r="A2594" s="1">
        <v>102592.0</v>
      </c>
      <c r="B2594" s="1">
        <v>58.0</v>
      </c>
      <c r="C2594" s="1">
        <v>28000.0</v>
      </c>
      <c r="D2594" s="1" t="s">
        <v>17</v>
      </c>
      <c r="E2594" s="1">
        <v>33905.15</v>
      </c>
      <c r="F2594" s="1">
        <v>4.0</v>
      </c>
      <c r="G2594" s="1">
        <v>19.0</v>
      </c>
      <c r="H2594" s="1">
        <v>6.0</v>
      </c>
      <c r="I2594" s="1" t="s">
        <v>18</v>
      </c>
      <c r="J2594" s="1">
        <v>0.372</v>
      </c>
      <c r="K2594" s="1">
        <v>0.484</v>
      </c>
      <c r="L2594" s="6">
        <f>if(J2594&gt;QUARTILE!$B$3, "TOP", if(J2594&lt;QUARTILE!$B$4, "BOTTOM", 0))</f>
        <v>0</v>
      </c>
      <c r="M2594" s="6">
        <f t="shared" si="1"/>
        <v>1</v>
      </c>
      <c r="N2594" s="6" t="str">
        <f t="shared" si="2"/>
        <v>Gen X</v>
      </c>
      <c r="O2594" s="6" t="str">
        <f t="shared" si="3"/>
        <v>Low Income</v>
      </c>
    </row>
    <row r="2595" hidden="1">
      <c r="A2595" s="1">
        <v>102593.0</v>
      </c>
      <c r="B2595" s="1">
        <v>77.0</v>
      </c>
      <c r="C2595" s="1">
        <v>12000.0</v>
      </c>
      <c r="D2595" s="1" t="s">
        <v>25</v>
      </c>
      <c r="E2595" s="1">
        <v>27672.77</v>
      </c>
      <c r="F2595" s="1">
        <v>4.0</v>
      </c>
      <c r="G2595" s="1">
        <v>24.0</v>
      </c>
      <c r="H2595" s="1">
        <v>6.0</v>
      </c>
      <c r="I2595" s="1" t="s">
        <v>22</v>
      </c>
      <c r="J2595" s="1">
        <v>0.617</v>
      </c>
      <c r="K2595" s="1">
        <v>0.109</v>
      </c>
      <c r="L2595" s="6">
        <f>if(J2595&gt;QUARTILE!$B$3, "TOP", if(J2595&lt;QUARTILE!$B$4, "BOTTOM", 0))</f>
        <v>0</v>
      </c>
      <c r="M2595" s="6">
        <f t="shared" si="1"/>
        <v>2</v>
      </c>
      <c r="N2595" s="6" t="str">
        <f t="shared" si="2"/>
        <v>Baby Boomer</v>
      </c>
      <c r="O2595" s="6" t="str">
        <f t="shared" si="3"/>
        <v>Low Income</v>
      </c>
    </row>
    <row r="2596" hidden="1">
      <c r="A2596" s="1">
        <v>102594.0</v>
      </c>
      <c r="B2596" s="1">
        <v>59.0</v>
      </c>
      <c r="C2596" s="1">
        <v>23000.0</v>
      </c>
      <c r="D2596" s="1" t="s">
        <v>17</v>
      </c>
      <c r="E2596" s="1">
        <v>10227.35</v>
      </c>
      <c r="F2596" s="1">
        <v>5.0</v>
      </c>
      <c r="G2596" s="1">
        <v>16.0</v>
      </c>
      <c r="H2596" s="1">
        <v>4.0</v>
      </c>
      <c r="I2596" s="1" t="s">
        <v>22</v>
      </c>
      <c r="J2596" s="1">
        <v>0.88</v>
      </c>
      <c r="K2596" s="1">
        <v>0.67</v>
      </c>
      <c r="L2596" s="6" t="str">
        <f>if(J2596&gt;QUARTILE!$B$3, "TOP", if(J2596&lt;QUARTILE!$B$4, "BOTTOM", 0))</f>
        <v>TOP</v>
      </c>
      <c r="M2596" s="6">
        <f t="shared" si="1"/>
        <v>2</v>
      </c>
      <c r="N2596" s="6" t="str">
        <f t="shared" si="2"/>
        <v>Gen X</v>
      </c>
      <c r="O2596" s="6" t="str">
        <f t="shared" si="3"/>
        <v>Low Income</v>
      </c>
    </row>
    <row r="2597" hidden="1">
      <c r="A2597" s="1">
        <v>102595.0</v>
      </c>
      <c r="B2597" s="1">
        <v>31.0</v>
      </c>
      <c r="C2597" s="1">
        <v>19000.0</v>
      </c>
      <c r="D2597" s="1" t="s">
        <v>23</v>
      </c>
      <c r="E2597" s="1">
        <v>1727.26</v>
      </c>
      <c r="F2597" s="1">
        <v>5.0</v>
      </c>
      <c r="G2597" s="1">
        <v>23.0</v>
      </c>
      <c r="H2597" s="1">
        <v>4.0</v>
      </c>
      <c r="I2597" s="1" t="s">
        <v>22</v>
      </c>
      <c r="J2597" s="1">
        <v>0.499</v>
      </c>
      <c r="K2597" s="1">
        <v>0.531</v>
      </c>
      <c r="L2597" s="6">
        <f>if(J2597&gt;QUARTILE!$B$3, "TOP", if(J2597&lt;QUARTILE!$B$4, "BOTTOM", 0))</f>
        <v>0</v>
      </c>
      <c r="M2597" s="6">
        <f t="shared" si="1"/>
        <v>2</v>
      </c>
      <c r="N2597" s="6" t="str">
        <f t="shared" si="2"/>
        <v>Gen X</v>
      </c>
      <c r="O2597" s="6" t="str">
        <f t="shared" si="3"/>
        <v>Low Income</v>
      </c>
    </row>
    <row r="2598" hidden="1">
      <c r="A2598" s="1">
        <v>102596.0</v>
      </c>
      <c r="B2598" s="1">
        <v>28.0</v>
      </c>
      <c r="C2598" s="1">
        <v>17000.0</v>
      </c>
      <c r="D2598" s="1" t="s">
        <v>17</v>
      </c>
      <c r="E2598" s="1">
        <v>29263.52</v>
      </c>
      <c r="F2598" s="1">
        <v>2.0</v>
      </c>
      <c r="G2598" s="1">
        <v>15.0</v>
      </c>
      <c r="H2598" s="1">
        <v>13.0</v>
      </c>
      <c r="I2598" s="1" t="s">
        <v>18</v>
      </c>
      <c r="J2598" s="1">
        <v>0.599</v>
      </c>
      <c r="K2598" s="1">
        <v>0.087</v>
      </c>
      <c r="L2598" s="6">
        <f>if(J2598&gt;QUARTILE!$B$3, "TOP", if(J2598&lt;QUARTILE!$B$4, "BOTTOM", 0))</f>
        <v>0</v>
      </c>
      <c r="M2598" s="6">
        <f t="shared" si="1"/>
        <v>1</v>
      </c>
      <c r="N2598" s="6" t="str">
        <f t="shared" si="2"/>
        <v>Millenial</v>
      </c>
      <c r="O2598" s="6" t="str">
        <f t="shared" si="3"/>
        <v>Low Income</v>
      </c>
    </row>
    <row r="2599" hidden="1">
      <c r="A2599" s="1">
        <v>102597.0</v>
      </c>
      <c r="B2599" s="1">
        <v>35.0</v>
      </c>
      <c r="C2599" s="1">
        <v>8000.0</v>
      </c>
      <c r="D2599" s="1" t="s">
        <v>25</v>
      </c>
      <c r="E2599" s="1">
        <v>3695.32</v>
      </c>
      <c r="F2599" s="1">
        <v>1.0</v>
      </c>
      <c r="G2599" s="1">
        <v>23.0</v>
      </c>
      <c r="H2599" s="1">
        <v>12.0</v>
      </c>
      <c r="I2599" s="1" t="s">
        <v>18</v>
      </c>
      <c r="J2599" s="1">
        <v>0.784</v>
      </c>
      <c r="K2599" s="1">
        <v>0.868</v>
      </c>
      <c r="L2599" s="6">
        <f>if(J2599&gt;QUARTILE!$B$3, "TOP", if(J2599&lt;QUARTILE!$B$4, "BOTTOM", 0))</f>
        <v>0</v>
      </c>
      <c r="M2599" s="6">
        <f t="shared" si="1"/>
        <v>1</v>
      </c>
      <c r="N2599" s="6" t="str">
        <f t="shared" si="2"/>
        <v>Gen X</v>
      </c>
      <c r="O2599" s="6" t="str">
        <f t="shared" si="3"/>
        <v>Low Income</v>
      </c>
    </row>
    <row r="2600" hidden="1">
      <c r="A2600" s="1">
        <v>102598.0</v>
      </c>
      <c r="B2600" s="1">
        <v>71.0</v>
      </c>
      <c r="C2600" s="1">
        <v>12000.0</v>
      </c>
      <c r="D2600" s="1" t="s">
        <v>23</v>
      </c>
      <c r="E2600" s="1">
        <v>330.25</v>
      </c>
      <c r="F2600" s="1">
        <v>4.0</v>
      </c>
      <c r="G2600" s="1">
        <v>14.0</v>
      </c>
      <c r="H2600" s="1">
        <v>7.0</v>
      </c>
      <c r="I2600" s="1" t="s">
        <v>22</v>
      </c>
      <c r="J2600" s="1">
        <v>0.905</v>
      </c>
      <c r="K2600" s="1">
        <v>0.078</v>
      </c>
      <c r="L2600" s="6" t="str">
        <f>if(J2600&gt;QUARTILE!$B$3, "TOP", if(J2600&lt;QUARTILE!$B$4, "BOTTOM", 0))</f>
        <v>TOP</v>
      </c>
      <c r="M2600" s="6">
        <f t="shared" si="1"/>
        <v>2</v>
      </c>
      <c r="N2600" s="6" t="str">
        <f t="shared" si="2"/>
        <v>Baby Boomer</v>
      </c>
      <c r="O2600" s="6" t="str">
        <f t="shared" si="3"/>
        <v>Low Income</v>
      </c>
    </row>
    <row r="2601" hidden="1">
      <c r="A2601" s="1">
        <v>102599.0</v>
      </c>
      <c r="B2601" s="1">
        <v>29.0</v>
      </c>
      <c r="C2601" s="1">
        <v>16000.0</v>
      </c>
      <c r="D2601" s="1" t="s">
        <v>25</v>
      </c>
      <c r="E2601" s="1">
        <v>37068.78</v>
      </c>
      <c r="F2601" s="1">
        <v>3.0</v>
      </c>
      <c r="G2601" s="1">
        <v>16.0</v>
      </c>
      <c r="H2601" s="1">
        <v>22.0</v>
      </c>
      <c r="I2601" s="1" t="s">
        <v>26</v>
      </c>
      <c r="J2601" s="1">
        <v>0.998</v>
      </c>
      <c r="K2601" s="1">
        <v>0.238</v>
      </c>
      <c r="L2601" s="6" t="str">
        <f>if(J2601&gt;QUARTILE!$B$3, "TOP", if(J2601&lt;QUARTILE!$B$4, "BOTTOM", 0))</f>
        <v>TOP</v>
      </c>
      <c r="M2601" s="6">
        <f t="shared" si="1"/>
        <v>3</v>
      </c>
      <c r="N2601" s="6" t="str">
        <f t="shared" si="2"/>
        <v>Millenial</v>
      </c>
      <c r="O2601" s="6" t="str">
        <f t="shared" si="3"/>
        <v>Low Income</v>
      </c>
    </row>
    <row r="2602" hidden="1">
      <c r="A2602" s="1">
        <v>102600.0</v>
      </c>
      <c r="B2602" s="1">
        <v>40.0</v>
      </c>
      <c r="C2602" s="1">
        <v>38000.0</v>
      </c>
      <c r="D2602" s="1" t="s">
        <v>30</v>
      </c>
      <c r="E2602" s="1">
        <v>17267.03</v>
      </c>
      <c r="F2602" s="1">
        <v>5.0</v>
      </c>
      <c r="G2602" s="1">
        <v>23.0</v>
      </c>
      <c r="H2602" s="1">
        <v>10.0</v>
      </c>
      <c r="I2602" s="1" t="s">
        <v>22</v>
      </c>
      <c r="J2602" s="1">
        <v>0.629</v>
      </c>
      <c r="K2602" s="1">
        <v>0.081</v>
      </c>
      <c r="L2602" s="6">
        <f>if(J2602&gt;QUARTILE!$B$3, "TOP", if(J2602&lt;QUARTILE!$B$4, "BOTTOM", 0))</f>
        <v>0</v>
      </c>
      <c r="M2602" s="6">
        <f t="shared" si="1"/>
        <v>2</v>
      </c>
      <c r="N2602" s="6" t="str">
        <f t="shared" si="2"/>
        <v>Gen X</v>
      </c>
      <c r="O2602" s="6" t="str">
        <f t="shared" si="3"/>
        <v>Low Income</v>
      </c>
    </row>
    <row r="2603" hidden="1">
      <c r="A2603" s="1">
        <v>102601.0</v>
      </c>
      <c r="B2603" s="1">
        <v>29.0</v>
      </c>
      <c r="C2603" s="1">
        <v>26000.0</v>
      </c>
      <c r="D2603" s="1" t="s">
        <v>17</v>
      </c>
      <c r="E2603" s="1">
        <v>44450.73</v>
      </c>
      <c r="F2603" s="1">
        <v>4.0</v>
      </c>
      <c r="G2603" s="1">
        <v>22.0</v>
      </c>
      <c r="H2603" s="1">
        <v>12.0</v>
      </c>
      <c r="I2603" s="1" t="s">
        <v>22</v>
      </c>
      <c r="J2603" s="1">
        <v>1.0</v>
      </c>
      <c r="K2603" s="1">
        <v>0.496</v>
      </c>
      <c r="L2603" s="6" t="str">
        <f>if(J2603&gt;QUARTILE!$B$3, "TOP", if(J2603&lt;QUARTILE!$B$4, "BOTTOM", 0))</f>
        <v>TOP</v>
      </c>
      <c r="M2603" s="6">
        <f t="shared" si="1"/>
        <v>2</v>
      </c>
      <c r="N2603" s="6" t="str">
        <f t="shared" si="2"/>
        <v>Millenial</v>
      </c>
      <c r="O2603" s="6" t="str">
        <f t="shared" si="3"/>
        <v>Low Income</v>
      </c>
    </row>
    <row r="2604" hidden="1">
      <c r="A2604" s="1">
        <v>102602.0</v>
      </c>
      <c r="B2604" s="1">
        <v>30.0</v>
      </c>
      <c r="C2604" s="1">
        <v>39000.0</v>
      </c>
      <c r="D2604" s="1" t="s">
        <v>25</v>
      </c>
      <c r="E2604" s="1">
        <v>13255.78</v>
      </c>
      <c r="F2604" s="1">
        <v>2.0</v>
      </c>
      <c r="G2604" s="1">
        <v>21.0</v>
      </c>
      <c r="H2604" s="1">
        <v>8.0</v>
      </c>
      <c r="I2604" s="1" t="s">
        <v>22</v>
      </c>
      <c r="J2604" s="1">
        <v>0.912</v>
      </c>
      <c r="K2604" s="1">
        <v>0.738</v>
      </c>
      <c r="L2604" s="6" t="str">
        <f>if(J2604&gt;QUARTILE!$B$3, "TOP", if(J2604&lt;QUARTILE!$B$4, "BOTTOM", 0))</f>
        <v>TOP</v>
      </c>
      <c r="M2604" s="6">
        <f t="shared" si="1"/>
        <v>2</v>
      </c>
      <c r="N2604" s="6" t="str">
        <f t="shared" si="2"/>
        <v>Millenial</v>
      </c>
      <c r="O2604" s="6" t="str">
        <f t="shared" si="3"/>
        <v>Low Income</v>
      </c>
    </row>
    <row r="2605">
      <c r="A2605" s="1">
        <v>102603.0</v>
      </c>
      <c r="B2605" s="1">
        <v>42.0</v>
      </c>
      <c r="C2605" s="1">
        <v>46000.0</v>
      </c>
      <c r="D2605" s="1" t="s">
        <v>23</v>
      </c>
      <c r="E2605" s="1">
        <v>52204.26</v>
      </c>
      <c r="F2605" s="1">
        <v>4.0</v>
      </c>
      <c r="G2605" s="1">
        <v>25.0</v>
      </c>
      <c r="H2605" s="1">
        <v>4.0</v>
      </c>
      <c r="I2605" s="1" t="s">
        <v>18</v>
      </c>
      <c r="J2605" s="1">
        <v>0.883</v>
      </c>
      <c r="K2605" s="1">
        <v>0.797</v>
      </c>
      <c r="L2605" s="6" t="str">
        <f>if(J2605&gt;QUARTILE!$B$3, "TOP", if(J2605&lt;QUARTILE!$B$4, "BOTTOM", 0))</f>
        <v>TOP</v>
      </c>
      <c r="M2605" s="6">
        <f t="shared" si="1"/>
        <v>1</v>
      </c>
      <c r="N2605" s="6" t="str">
        <f t="shared" si="2"/>
        <v>Gen X</v>
      </c>
      <c r="O2605" s="6" t="str">
        <f t="shared" si="3"/>
        <v>Medium Income</v>
      </c>
    </row>
    <row r="2606" hidden="1">
      <c r="A2606" s="1">
        <v>102604.0</v>
      </c>
      <c r="B2606" s="1">
        <v>62.0</v>
      </c>
      <c r="C2606" s="1">
        <v>27000.0</v>
      </c>
      <c r="D2606" s="1" t="s">
        <v>25</v>
      </c>
      <c r="E2606" s="1">
        <v>8738.24</v>
      </c>
      <c r="F2606" s="1">
        <v>4.0</v>
      </c>
      <c r="G2606" s="1">
        <v>17.0</v>
      </c>
      <c r="H2606" s="1">
        <v>5.0</v>
      </c>
      <c r="I2606" s="1" t="s">
        <v>22</v>
      </c>
      <c r="J2606" s="1">
        <v>0.882</v>
      </c>
      <c r="K2606" s="1">
        <v>0.203</v>
      </c>
      <c r="L2606" s="6" t="str">
        <f>if(J2606&gt;QUARTILE!$B$3, "TOP", if(J2606&lt;QUARTILE!$B$4, "BOTTOM", 0))</f>
        <v>TOP</v>
      </c>
      <c r="M2606" s="6">
        <f t="shared" si="1"/>
        <v>2</v>
      </c>
      <c r="N2606" s="6" t="str">
        <f t="shared" si="2"/>
        <v>Baby Boomer</v>
      </c>
      <c r="O2606" s="6" t="str">
        <f t="shared" si="3"/>
        <v>Low Income</v>
      </c>
    </row>
    <row r="2607" hidden="1">
      <c r="A2607" s="1">
        <v>102605.0</v>
      </c>
      <c r="B2607" s="1">
        <v>68.0</v>
      </c>
      <c r="C2607" s="1">
        <v>24000.0</v>
      </c>
      <c r="D2607" s="1" t="s">
        <v>23</v>
      </c>
      <c r="E2607" s="1">
        <v>25784.95</v>
      </c>
      <c r="F2607" s="1">
        <v>2.0</v>
      </c>
      <c r="G2607" s="1">
        <v>29.0</v>
      </c>
      <c r="H2607" s="1">
        <v>5.0</v>
      </c>
      <c r="I2607" s="1" t="s">
        <v>22</v>
      </c>
      <c r="J2607" s="1">
        <v>1.0</v>
      </c>
      <c r="K2607" s="1">
        <v>0.366</v>
      </c>
      <c r="L2607" s="6" t="str">
        <f>if(J2607&gt;QUARTILE!$B$3, "TOP", if(J2607&lt;QUARTILE!$B$4, "BOTTOM", 0))</f>
        <v>TOP</v>
      </c>
      <c r="M2607" s="6">
        <f t="shared" si="1"/>
        <v>2</v>
      </c>
      <c r="N2607" s="6" t="str">
        <f t="shared" si="2"/>
        <v>Baby Boomer</v>
      </c>
      <c r="O2607" s="6" t="str">
        <f t="shared" si="3"/>
        <v>Low Income</v>
      </c>
    </row>
    <row r="2608" hidden="1">
      <c r="A2608" s="1">
        <v>102606.0</v>
      </c>
      <c r="B2608" s="1">
        <v>75.0</v>
      </c>
      <c r="C2608" s="1">
        <v>12000.0</v>
      </c>
      <c r="D2608" s="1" t="s">
        <v>23</v>
      </c>
      <c r="E2608" s="1">
        <v>7161.7</v>
      </c>
      <c r="F2608" s="1">
        <v>5.0</v>
      </c>
      <c r="G2608" s="1">
        <v>20.0</v>
      </c>
      <c r="H2608" s="1">
        <v>6.0</v>
      </c>
      <c r="I2608" s="1" t="s">
        <v>22</v>
      </c>
      <c r="J2608" s="1">
        <v>0.556</v>
      </c>
      <c r="K2608" s="1">
        <v>0.337</v>
      </c>
      <c r="L2608" s="6">
        <f>if(J2608&gt;QUARTILE!$B$3, "TOP", if(J2608&lt;QUARTILE!$B$4, "BOTTOM", 0))</f>
        <v>0</v>
      </c>
      <c r="M2608" s="6">
        <f t="shared" si="1"/>
        <v>2</v>
      </c>
      <c r="N2608" s="6" t="str">
        <f t="shared" si="2"/>
        <v>Baby Boomer</v>
      </c>
      <c r="O2608" s="6" t="str">
        <f t="shared" si="3"/>
        <v>Low Income</v>
      </c>
    </row>
    <row r="2609" hidden="1">
      <c r="A2609" s="1">
        <v>102607.0</v>
      </c>
      <c r="B2609" s="1">
        <v>36.0</v>
      </c>
      <c r="C2609" s="1">
        <v>73000.0</v>
      </c>
      <c r="D2609" s="1" t="s">
        <v>25</v>
      </c>
      <c r="E2609" s="1">
        <v>23.29</v>
      </c>
      <c r="F2609" s="1">
        <v>5.0</v>
      </c>
      <c r="G2609" s="1">
        <v>30.0</v>
      </c>
      <c r="H2609" s="1">
        <v>11.0</v>
      </c>
      <c r="I2609" s="1" t="s">
        <v>22</v>
      </c>
      <c r="J2609" s="1">
        <v>0.856</v>
      </c>
      <c r="K2609" s="1">
        <v>0.047</v>
      </c>
      <c r="L2609" s="6" t="str">
        <f>if(J2609&gt;QUARTILE!$B$3, "TOP", if(J2609&lt;QUARTILE!$B$4, "BOTTOM", 0))</f>
        <v>TOP</v>
      </c>
      <c r="M2609" s="6">
        <f t="shared" si="1"/>
        <v>2</v>
      </c>
      <c r="N2609" s="6" t="str">
        <f t="shared" si="2"/>
        <v>Gen X</v>
      </c>
      <c r="O2609" s="6" t="str">
        <f t="shared" si="3"/>
        <v>Medium Income</v>
      </c>
    </row>
    <row r="2610" hidden="1">
      <c r="A2610" s="1">
        <v>102608.0</v>
      </c>
      <c r="B2610" s="1">
        <v>72.0</v>
      </c>
      <c r="C2610" s="1">
        <v>9000.0</v>
      </c>
      <c r="D2610" s="1" t="s">
        <v>21</v>
      </c>
      <c r="E2610" s="1">
        <v>9552.48</v>
      </c>
      <c r="F2610" s="1">
        <v>3.0</v>
      </c>
      <c r="G2610" s="1">
        <v>20.0</v>
      </c>
      <c r="H2610" s="1">
        <v>2.0</v>
      </c>
      <c r="I2610" s="1" t="s">
        <v>22</v>
      </c>
      <c r="J2610" s="1">
        <v>0.813</v>
      </c>
      <c r="K2610" s="1">
        <v>0.808</v>
      </c>
      <c r="L2610" s="6">
        <f>if(J2610&gt;QUARTILE!$B$3, "TOP", if(J2610&lt;QUARTILE!$B$4, "BOTTOM", 0))</f>
        <v>0</v>
      </c>
      <c r="M2610" s="6">
        <f t="shared" si="1"/>
        <v>2</v>
      </c>
      <c r="N2610" s="6" t="str">
        <f t="shared" si="2"/>
        <v>Baby Boomer</v>
      </c>
      <c r="O2610" s="6" t="str">
        <f t="shared" si="3"/>
        <v>Low Income</v>
      </c>
    </row>
    <row r="2611" hidden="1">
      <c r="A2611" s="1">
        <v>102609.0</v>
      </c>
      <c r="B2611" s="1">
        <v>63.0</v>
      </c>
      <c r="C2611" s="1">
        <v>24000.0</v>
      </c>
      <c r="D2611" s="1" t="s">
        <v>27</v>
      </c>
      <c r="E2611" s="1">
        <v>26770.32</v>
      </c>
      <c r="F2611" s="1">
        <v>3.0</v>
      </c>
      <c r="G2611" s="1">
        <v>18.0</v>
      </c>
      <c r="H2611" s="1">
        <v>7.0</v>
      </c>
      <c r="I2611" s="1" t="s">
        <v>22</v>
      </c>
      <c r="J2611" s="1">
        <v>0.444</v>
      </c>
      <c r="K2611" s="1">
        <v>0.083</v>
      </c>
      <c r="L2611" s="6">
        <f>if(J2611&gt;QUARTILE!$B$3, "TOP", if(J2611&lt;QUARTILE!$B$4, "BOTTOM", 0))</f>
        <v>0</v>
      </c>
      <c r="M2611" s="6">
        <f t="shared" si="1"/>
        <v>2</v>
      </c>
      <c r="N2611" s="6" t="str">
        <f t="shared" si="2"/>
        <v>Baby Boomer</v>
      </c>
      <c r="O2611" s="6" t="str">
        <f t="shared" si="3"/>
        <v>Low Income</v>
      </c>
    </row>
    <row r="2612" hidden="1">
      <c r="A2612" s="1">
        <v>102610.0</v>
      </c>
      <c r="B2612" s="1">
        <v>53.0</v>
      </c>
      <c r="C2612" s="1">
        <v>36000.0</v>
      </c>
      <c r="D2612" s="1" t="s">
        <v>23</v>
      </c>
      <c r="E2612" s="1">
        <v>3250.95</v>
      </c>
      <c r="F2612" s="1">
        <v>5.0</v>
      </c>
      <c r="G2612" s="1">
        <v>20.0</v>
      </c>
      <c r="H2612" s="1">
        <v>1.0</v>
      </c>
      <c r="I2612" s="1" t="s">
        <v>22</v>
      </c>
      <c r="J2612" s="1">
        <v>1.0</v>
      </c>
      <c r="K2612" s="1">
        <v>0.289</v>
      </c>
      <c r="L2612" s="6" t="str">
        <f>if(J2612&gt;QUARTILE!$B$3, "TOP", if(J2612&lt;QUARTILE!$B$4, "BOTTOM", 0))</f>
        <v>TOP</v>
      </c>
      <c r="M2612" s="6">
        <f t="shared" si="1"/>
        <v>2</v>
      </c>
      <c r="N2612" s="6" t="str">
        <f t="shared" si="2"/>
        <v>Gen X</v>
      </c>
      <c r="O2612" s="6" t="str">
        <f t="shared" si="3"/>
        <v>Low Income</v>
      </c>
    </row>
    <row r="2613" hidden="1">
      <c r="A2613" s="1">
        <v>102611.0</v>
      </c>
      <c r="B2613" s="1">
        <v>62.0</v>
      </c>
      <c r="C2613" s="1">
        <v>37000.0</v>
      </c>
      <c r="D2613" s="1" t="s">
        <v>25</v>
      </c>
      <c r="E2613" s="1">
        <v>14055.95</v>
      </c>
      <c r="F2613" s="1">
        <v>5.0</v>
      </c>
      <c r="G2613" s="1">
        <v>18.0</v>
      </c>
      <c r="H2613" s="1">
        <v>2.0</v>
      </c>
      <c r="I2613" s="1" t="s">
        <v>22</v>
      </c>
      <c r="J2613" s="1">
        <v>0.432</v>
      </c>
      <c r="K2613" s="1">
        <v>0.14</v>
      </c>
      <c r="L2613" s="6">
        <f>if(J2613&gt;QUARTILE!$B$3, "TOP", if(J2613&lt;QUARTILE!$B$4, "BOTTOM", 0))</f>
        <v>0</v>
      </c>
      <c r="M2613" s="6">
        <f t="shared" si="1"/>
        <v>2</v>
      </c>
      <c r="N2613" s="6" t="str">
        <f t="shared" si="2"/>
        <v>Baby Boomer</v>
      </c>
      <c r="O2613" s="6" t="str">
        <f t="shared" si="3"/>
        <v>Low Income</v>
      </c>
    </row>
    <row r="2614" hidden="1">
      <c r="A2614" s="1">
        <v>102612.0</v>
      </c>
      <c r="B2614" s="1">
        <v>25.0</v>
      </c>
      <c r="C2614" s="1">
        <v>11000.0</v>
      </c>
      <c r="D2614" s="1" t="s">
        <v>24</v>
      </c>
      <c r="E2614" s="1">
        <v>4773.3</v>
      </c>
      <c r="F2614" s="1">
        <v>5.0</v>
      </c>
      <c r="G2614" s="1">
        <v>20.0</v>
      </c>
      <c r="H2614" s="1">
        <v>23.0</v>
      </c>
      <c r="I2614" s="1" t="s">
        <v>26</v>
      </c>
      <c r="J2614" s="1">
        <v>0.443</v>
      </c>
      <c r="K2614" s="1">
        <v>0.514</v>
      </c>
      <c r="L2614" s="6">
        <f>if(J2614&gt;QUARTILE!$B$3, "TOP", if(J2614&lt;QUARTILE!$B$4, "BOTTOM", 0))</f>
        <v>0</v>
      </c>
      <c r="M2614" s="6">
        <f t="shared" si="1"/>
        <v>3</v>
      </c>
      <c r="N2614" s="6" t="str">
        <f t="shared" si="2"/>
        <v>Millenial</v>
      </c>
      <c r="O2614" s="6" t="str">
        <f t="shared" si="3"/>
        <v>Low Income</v>
      </c>
    </row>
    <row r="2615" hidden="1">
      <c r="A2615" s="1">
        <v>102613.0</v>
      </c>
      <c r="B2615" s="1">
        <v>46.0</v>
      </c>
      <c r="C2615" s="1">
        <v>17000.0</v>
      </c>
      <c r="D2615" s="1" t="s">
        <v>27</v>
      </c>
      <c r="E2615" s="1">
        <v>1551.11</v>
      </c>
      <c r="F2615" s="1">
        <v>5.0</v>
      </c>
      <c r="G2615" s="1">
        <v>23.0</v>
      </c>
      <c r="H2615" s="1">
        <v>13.0</v>
      </c>
      <c r="I2615" s="1" t="s">
        <v>22</v>
      </c>
      <c r="J2615" s="1">
        <v>0.677</v>
      </c>
      <c r="K2615" s="1">
        <v>0.856</v>
      </c>
      <c r="L2615" s="6">
        <f>if(J2615&gt;QUARTILE!$B$3, "TOP", if(J2615&lt;QUARTILE!$B$4, "BOTTOM", 0))</f>
        <v>0</v>
      </c>
      <c r="M2615" s="6">
        <f t="shared" si="1"/>
        <v>2</v>
      </c>
      <c r="N2615" s="6" t="str">
        <f t="shared" si="2"/>
        <v>Gen X</v>
      </c>
      <c r="O2615" s="6" t="str">
        <f t="shared" si="3"/>
        <v>Low Income</v>
      </c>
    </row>
    <row r="2616" hidden="1">
      <c r="A2616" s="1">
        <v>102614.0</v>
      </c>
      <c r="B2616" s="1">
        <v>72.0</v>
      </c>
      <c r="C2616" s="1">
        <v>14000.0</v>
      </c>
      <c r="D2616" s="1" t="s">
        <v>27</v>
      </c>
      <c r="E2616" s="1">
        <v>19218.02</v>
      </c>
      <c r="F2616" s="1">
        <v>4.0</v>
      </c>
      <c r="G2616" s="1">
        <v>18.0</v>
      </c>
      <c r="H2616" s="1">
        <v>9.0</v>
      </c>
      <c r="I2616" s="1" t="s">
        <v>22</v>
      </c>
      <c r="J2616" s="1">
        <v>0.081</v>
      </c>
      <c r="K2616" s="1">
        <v>0.696</v>
      </c>
      <c r="L2616" s="6" t="str">
        <f>if(J2616&gt;QUARTILE!$B$3, "TOP", if(J2616&lt;QUARTILE!$B$4, "BOTTOM", 0))</f>
        <v>BOTTOM</v>
      </c>
      <c r="M2616" s="6">
        <f t="shared" si="1"/>
        <v>2</v>
      </c>
      <c r="N2616" s="6" t="str">
        <f t="shared" si="2"/>
        <v>Baby Boomer</v>
      </c>
      <c r="O2616" s="6" t="str">
        <f t="shared" si="3"/>
        <v>Low Income</v>
      </c>
    </row>
    <row r="2617" hidden="1">
      <c r="A2617" s="1">
        <v>102615.0</v>
      </c>
      <c r="B2617" s="1">
        <v>70.0</v>
      </c>
      <c r="C2617" s="1">
        <v>7000.0</v>
      </c>
      <c r="D2617" s="1" t="s">
        <v>30</v>
      </c>
      <c r="E2617" s="1">
        <v>60717.6</v>
      </c>
      <c r="F2617" s="1">
        <v>3.0</v>
      </c>
      <c r="G2617" s="1">
        <v>19.0</v>
      </c>
      <c r="H2617" s="1">
        <v>6.0</v>
      </c>
      <c r="I2617" s="1" t="s">
        <v>18</v>
      </c>
      <c r="J2617" s="1">
        <v>0.227</v>
      </c>
      <c r="K2617" s="1">
        <v>0.675</v>
      </c>
      <c r="L2617" s="6" t="str">
        <f>if(J2617&gt;QUARTILE!$B$3, "TOP", if(J2617&lt;QUARTILE!$B$4, "BOTTOM", 0))</f>
        <v>BOTTOM</v>
      </c>
      <c r="M2617" s="6">
        <f t="shared" si="1"/>
        <v>1</v>
      </c>
      <c r="N2617" s="6" t="str">
        <f t="shared" si="2"/>
        <v>Baby Boomer</v>
      </c>
      <c r="O2617" s="6" t="str">
        <f t="shared" si="3"/>
        <v>Low Income</v>
      </c>
    </row>
    <row r="2618" hidden="1">
      <c r="A2618" s="1">
        <v>102616.0</v>
      </c>
      <c r="B2618" s="1">
        <v>72.0</v>
      </c>
      <c r="C2618" s="1">
        <v>24000.0</v>
      </c>
      <c r="D2618" s="1" t="s">
        <v>17</v>
      </c>
      <c r="E2618" s="1">
        <v>7441.7</v>
      </c>
      <c r="F2618" s="1">
        <v>2.0</v>
      </c>
      <c r="G2618" s="1">
        <v>19.0</v>
      </c>
      <c r="H2618" s="1">
        <v>6.0</v>
      </c>
      <c r="I2618" s="1" t="s">
        <v>22</v>
      </c>
      <c r="J2618" s="1">
        <v>0.97</v>
      </c>
      <c r="K2618" s="1">
        <v>0.079</v>
      </c>
      <c r="L2618" s="6" t="str">
        <f>if(J2618&gt;QUARTILE!$B$3, "TOP", if(J2618&lt;QUARTILE!$B$4, "BOTTOM", 0))</f>
        <v>TOP</v>
      </c>
      <c r="M2618" s="6">
        <f t="shared" si="1"/>
        <v>2</v>
      </c>
      <c r="N2618" s="6" t="str">
        <f t="shared" si="2"/>
        <v>Baby Boomer</v>
      </c>
      <c r="O2618" s="6" t="str">
        <f t="shared" si="3"/>
        <v>Low Income</v>
      </c>
    </row>
    <row r="2619" hidden="1">
      <c r="A2619" s="1">
        <v>102617.0</v>
      </c>
      <c r="B2619" s="1">
        <v>49.0</v>
      </c>
      <c r="C2619" s="1">
        <v>14000.0</v>
      </c>
      <c r="D2619" s="1" t="s">
        <v>23</v>
      </c>
      <c r="E2619" s="1">
        <v>17380.79</v>
      </c>
      <c r="F2619" s="1">
        <v>1.0</v>
      </c>
      <c r="G2619" s="1">
        <v>14.0</v>
      </c>
      <c r="H2619" s="1">
        <v>8.0</v>
      </c>
      <c r="I2619" s="1" t="s">
        <v>22</v>
      </c>
      <c r="J2619" s="1">
        <v>0.332</v>
      </c>
      <c r="K2619" s="1">
        <v>0.739</v>
      </c>
      <c r="L2619" s="6">
        <f>if(J2619&gt;QUARTILE!$B$3, "TOP", if(J2619&lt;QUARTILE!$B$4, "BOTTOM", 0))</f>
        <v>0</v>
      </c>
      <c r="M2619" s="6">
        <f t="shared" si="1"/>
        <v>2</v>
      </c>
      <c r="N2619" s="6" t="str">
        <f t="shared" si="2"/>
        <v>Gen X</v>
      </c>
      <c r="O2619" s="6" t="str">
        <f t="shared" si="3"/>
        <v>Low Income</v>
      </c>
    </row>
    <row r="2620" hidden="1">
      <c r="A2620" s="1">
        <v>102618.0</v>
      </c>
      <c r="B2620" s="1">
        <v>68.0</v>
      </c>
      <c r="C2620" s="1">
        <v>54000.0</v>
      </c>
      <c r="D2620" s="1" t="s">
        <v>25</v>
      </c>
      <c r="E2620" s="1">
        <v>61410.57</v>
      </c>
      <c r="F2620" s="1">
        <v>2.0</v>
      </c>
      <c r="G2620" s="1">
        <v>17.0</v>
      </c>
      <c r="H2620" s="1">
        <v>8.0</v>
      </c>
      <c r="I2620" s="1" t="s">
        <v>18</v>
      </c>
      <c r="J2620" s="1">
        <v>0.283</v>
      </c>
      <c r="K2620" s="1">
        <v>0.0</v>
      </c>
      <c r="L2620" s="6" t="str">
        <f>if(J2620&gt;QUARTILE!$B$3, "TOP", if(J2620&lt;QUARTILE!$B$4, "BOTTOM", 0))</f>
        <v>BOTTOM</v>
      </c>
      <c r="M2620" s="6">
        <f t="shared" si="1"/>
        <v>1</v>
      </c>
      <c r="N2620" s="6" t="str">
        <f t="shared" si="2"/>
        <v>Baby Boomer</v>
      </c>
      <c r="O2620" s="6" t="str">
        <f t="shared" si="3"/>
        <v>Medium Income</v>
      </c>
    </row>
    <row r="2621" hidden="1">
      <c r="A2621" s="1">
        <v>102619.0</v>
      </c>
      <c r="B2621" s="1">
        <v>61.0</v>
      </c>
      <c r="C2621" s="1">
        <v>32000.0</v>
      </c>
      <c r="D2621" s="1" t="s">
        <v>30</v>
      </c>
      <c r="E2621" s="1">
        <v>21024.08</v>
      </c>
      <c r="F2621" s="1">
        <v>1.0</v>
      </c>
      <c r="G2621" s="1">
        <v>23.0</v>
      </c>
      <c r="H2621" s="1">
        <v>4.0</v>
      </c>
      <c r="I2621" s="1" t="s">
        <v>22</v>
      </c>
      <c r="J2621" s="1">
        <v>0.475</v>
      </c>
      <c r="K2621" s="1">
        <v>0.484</v>
      </c>
      <c r="L2621" s="6">
        <f>if(J2621&gt;QUARTILE!$B$3, "TOP", if(J2621&lt;QUARTILE!$B$4, "BOTTOM", 0))</f>
        <v>0</v>
      </c>
      <c r="M2621" s="6">
        <f t="shared" si="1"/>
        <v>2</v>
      </c>
      <c r="N2621" s="6" t="str">
        <f t="shared" si="2"/>
        <v>Baby Boomer</v>
      </c>
      <c r="O2621" s="6" t="str">
        <f t="shared" si="3"/>
        <v>Low Income</v>
      </c>
    </row>
    <row r="2622" hidden="1">
      <c r="A2622" s="1">
        <v>102620.0</v>
      </c>
      <c r="B2622" s="1">
        <v>35.0</v>
      </c>
      <c r="C2622" s="1">
        <v>23000.0</v>
      </c>
      <c r="D2622" s="1" t="s">
        <v>25</v>
      </c>
      <c r="E2622" s="1">
        <v>22362.83</v>
      </c>
      <c r="F2622" s="1">
        <v>4.0</v>
      </c>
      <c r="G2622" s="1">
        <v>26.0</v>
      </c>
      <c r="H2622" s="1">
        <v>7.0</v>
      </c>
      <c r="I2622" s="1" t="s">
        <v>22</v>
      </c>
      <c r="J2622" s="1">
        <v>0.917</v>
      </c>
      <c r="K2622" s="1">
        <v>0.642</v>
      </c>
      <c r="L2622" s="6" t="str">
        <f>if(J2622&gt;QUARTILE!$B$3, "TOP", if(J2622&lt;QUARTILE!$B$4, "BOTTOM", 0))</f>
        <v>TOP</v>
      </c>
      <c r="M2622" s="6">
        <f t="shared" si="1"/>
        <v>2</v>
      </c>
      <c r="N2622" s="6" t="str">
        <f t="shared" si="2"/>
        <v>Gen X</v>
      </c>
      <c r="O2622" s="6" t="str">
        <f t="shared" si="3"/>
        <v>Low Income</v>
      </c>
    </row>
    <row r="2623" hidden="1">
      <c r="A2623" s="1">
        <v>102621.0</v>
      </c>
      <c r="B2623" s="1">
        <v>23.0</v>
      </c>
      <c r="C2623" s="1">
        <v>17000.0</v>
      </c>
      <c r="D2623" s="1" t="s">
        <v>23</v>
      </c>
      <c r="E2623" s="1">
        <v>3942.9</v>
      </c>
      <c r="F2623" s="1">
        <v>3.0</v>
      </c>
      <c r="G2623" s="1">
        <v>17.0</v>
      </c>
      <c r="H2623" s="1">
        <v>18.0</v>
      </c>
      <c r="I2623" s="1" t="s">
        <v>22</v>
      </c>
      <c r="J2623" s="1">
        <v>0.383</v>
      </c>
      <c r="K2623" s="1">
        <v>0.255</v>
      </c>
      <c r="L2623" s="6">
        <f>if(J2623&gt;QUARTILE!$B$3, "TOP", if(J2623&lt;QUARTILE!$B$4, "BOTTOM", 0))</f>
        <v>0</v>
      </c>
      <c r="M2623" s="6">
        <f t="shared" si="1"/>
        <v>2</v>
      </c>
      <c r="N2623" s="6" t="str">
        <f t="shared" si="2"/>
        <v>Millenial</v>
      </c>
      <c r="O2623" s="6" t="str">
        <f t="shared" si="3"/>
        <v>Low Income</v>
      </c>
    </row>
    <row r="2624" hidden="1">
      <c r="A2624" s="1">
        <v>102622.0</v>
      </c>
      <c r="B2624" s="1">
        <v>35.0</v>
      </c>
      <c r="C2624" s="1">
        <v>24000.0</v>
      </c>
      <c r="D2624" s="1" t="s">
        <v>25</v>
      </c>
      <c r="E2624" s="1">
        <v>13569.49</v>
      </c>
      <c r="F2624" s="1">
        <v>1.0</v>
      </c>
      <c r="G2624" s="1">
        <v>19.0</v>
      </c>
      <c r="H2624" s="1">
        <v>12.0</v>
      </c>
      <c r="I2624" s="1" t="s">
        <v>18</v>
      </c>
      <c r="J2624" s="1">
        <v>0.469</v>
      </c>
      <c r="K2624" s="1">
        <v>0.683</v>
      </c>
      <c r="L2624" s="6">
        <f>if(J2624&gt;QUARTILE!$B$3, "TOP", if(J2624&lt;QUARTILE!$B$4, "BOTTOM", 0))</f>
        <v>0</v>
      </c>
      <c r="M2624" s="6">
        <f t="shared" si="1"/>
        <v>1</v>
      </c>
      <c r="N2624" s="6" t="str">
        <f t="shared" si="2"/>
        <v>Gen X</v>
      </c>
      <c r="O2624" s="6" t="str">
        <f t="shared" si="3"/>
        <v>Low Income</v>
      </c>
    </row>
    <row r="2625" hidden="1">
      <c r="A2625" s="1">
        <v>102623.0</v>
      </c>
      <c r="B2625" s="1">
        <v>36.0</v>
      </c>
      <c r="C2625" s="1">
        <v>19000.0</v>
      </c>
      <c r="D2625" s="1" t="s">
        <v>27</v>
      </c>
      <c r="E2625" s="1">
        <v>9148.31</v>
      </c>
      <c r="F2625" s="1">
        <v>5.0</v>
      </c>
      <c r="G2625" s="1">
        <v>20.0</v>
      </c>
      <c r="H2625" s="1">
        <v>9.0</v>
      </c>
      <c r="I2625" s="1" t="s">
        <v>22</v>
      </c>
      <c r="J2625" s="1">
        <v>0.157</v>
      </c>
      <c r="K2625" s="1">
        <v>0.831</v>
      </c>
      <c r="L2625" s="6" t="str">
        <f>if(J2625&gt;QUARTILE!$B$3, "TOP", if(J2625&lt;QUARTILE!$B$4, "BOTTOM", 0))</f>
        <v>BOTTOM</v>
      </c>
      <c r="M2625" s="6">
        <f t="shared" si="1"/>
        <v>2</v>
      </c>
      <c r="N2625" s="6" t="str">
        <f t="shared" si="2"/>
        <v>Gen X</v>
      </c>
      <c r="O2625" s="6" t="str">
        <f t="shared" si="3"/>
        <v>Low Income</v>
      </c>
    </row>
    <row r="2626" hidden="1">
      <c r="A2626" s="1">
        <v>102624.0</v>
      </c>
      <c r="B2626" s="1">
        <v>39.0</v>
      </c>
      <c r="C2626" s="1">
        <v>23000.0</v>
      </c>
      <c r="D2626" s="1" t="s">
        <v>31</v>
      </c>
      <c r="E2626" s="1">
        <v>12733.71</v>
      </c>
      <c r="F2626" s="1">
        <v>4.0</v>
      </c>
      <c r="G2626" s="1">
        <v>12.0</v>
      </c>
      <c r="H2626" s="1">
        <v>6.0</v>
      </c>
      <c r="I2626" s="1" t="s">
        <v>22</v>
      </c>
      <c r="J2626" s="1">
        <v>0.346</v>
      </c>
      <c r="K2626" s="1">
        <v>0.828</v>
      </c>
      <c r="L2626" s="6">
        <f>if(J2626&gt;QUARTILE!$B$3, "TOP", if(J2626&lt;QUARTILE!$B$4, "BOTTOM", 0))</f>
        <v>0</v>
      </c>
      <c r="M2626" s="6">
        <f t="shared" si="1"/>
        <v>2</v>
      </c>
      <c r="N2626" s="6" t="str">
        <f t="shared" si="2"/>
        <v>Gen X</v>
      </c>
      <c r="O2626" s="6" t="str">
        <f t="shared" si="3"/>
        <v>Low Income</v>
      </c>
    </row>
    <row r="2627">
      <c r="A2627" s="1">
        <v>102625.0</v>
      </c>
      <c r="B2627" s="1">
        <v>54.0</v>
      </c>
      <c r="C2627" s="1">
        <v>69000.0</v>
      </c>
      <c r="D2627" s="1" t="s">
        <v>25</v>
      </c>
      <c r="E2627" s="1">
        <v>32271.59</v>
      </c>
      <c r="F2627" s="1">
        <v>1.0</v>
      </c>
      <c r="G2627" s="1">
        <v>22.0</v>
      </c>
      <c r="H2627" s="1">
        <v>5.0</v>
      </c>
      <c r="I2627" s="1" t="s">
        <v>18</v>
      </c>
      <c r="J2627" s="1">
        <v>1.0</v>
      </c>
      <c r="K2627" s="1">
        <v>0.092</v>
      </c>
      <c r="L2627" s="6" t="str">
        <f>if(J2627&gt;QUARTILE!$B$3, "TOP", if(J2627&lt;QUARTILE!$B$4, "BOTTOM", 0))</f>
        <v>TOP</v>
      </c>
      <c r="M2627" s="6">
        <f t="shared" si="1"/>
        <v>1</v>
      </c>
      <c r="N2627" s="6" t="str">
        <f t="shared" si="2"/>
        <v>Gen X</v>
      </c>
      <c r="O2627" s="6" t="str">
        <f t="shared" si="3"/>
        <v>Medium Income</v>
      </c>
    </row>
    <row r="2628" hidden="1">
      <c r="A2628" s="1">
        <v>102626.0</v>
      </c>
      <c r="B2628" s="1">
        <v>49.0</v>
      </c>
      <c r="C2628" s="1">
        <v>12000.0</v>
      </c>
      <c r="D2628" s="1" t="s">
        <v>25</v>
      </c>
      <c r="E2628" s="1">
        <v>12349.63</v>
      </c>
      <c r="F2628" s="1">
        <v>5.0</v>
      </c>
      <c r="G2628" s="1">
        <v>26.0</v>
      </c>
      <c r="H2628" s="1">
        <v>7.0</v>
      </c>
      <c r="I2628" s="1" t="s">
        <v>22</v>
      </c>
      <c r="J2628" s="1">
        <v>0.927</v>
      </c>
      <c r="K2628" s="1">
        <v>0.225</v>
      </c>
      <c r="L2628" s="6" t="str">
        <f>if(J2628&gt;QUARTILE!$B$3, "TOP", if(J2628&lt;QUARTILE!$B$4, "BOTTOM", 0))</f>
        <v>TOP</v>
      </c>
      <c r="M2628" s="6">
        <f t="shared" si="1"/>
        <v>2</v>
      </c>
      <c r="N2628" s="6" t="str">
        <f t="shared" si="2"/>
        <v>Gen X</v>
      </c>
      <c r="O2628" s="6" t="str">
        <f t="shared" si="3"/>
        <v>Low Income</v>
      </c>
    </row>
    <row r="2629" hidden="1">
      <c r="A2629" s="1">
        <v>102627.0</v>
      </c>
      <c r="B2629" s="1">
        <v>73.0</v>
      </c>
      <c r="C2629" s="1">
        <v>20000.0</v>
      </c>
      <c r="D2629" s="1" t="s">
        <v>17</v>
      </c>
      <c r="E2629" s="1">
        <v>1298.25</v>
      </c>
      <c r="F2629" s="1">
        <v>4.0</v>
      </c>
      <c r="G2629" s="1">
        <v>22.0</v>
      </c>
      <c r="H2629" s="1">
        <v>6.0</v>
      </c>
      <c r="I2629" s="1" t="s">
        <v>22</v>
      </c>
      <c r="J2629" s="1">
        <v>0.74</v>
      </c>
      <c r="K2629" s="1">
        <v>0.616</v>
      </c>
      <c r="L2629" s="6">
        <f>if(J2629&gt;QUARTILE!$B$3, "TOP", if(J2629&lt;QUARTILE!$B$4, "BOTTOM", 0))</f>
        <v>0</v>
      </c>
      <c r="M2629" s="6">
        <f t="shared" si="1"/>
        <v>2</v>
      </c>
      <c r="N2629" s="6" t="str">
        <f t="shared" si="2"/>
        <v>Baby Boomer</v>
      </c>
      <c r="O2629" s="6" t="str">
        <f t="shared" si="3"/>
        <v>Low Income</v>
      </c>
    </row>
    <row r="2630" hidden="1">
      <c r="A2630" s="1">
        <v>102628.0</v>
      </c>
      <c r="B2630" s="1">
        <v>58.0</v>
      </c>
      <c r="C2630" s="1">
        <v>34000.0</v>
      </c>
      <c r="D2630" s="1" t="s">
        <v>25</v>
      </c>
      <c r="E2630" s="1">
        <v>47191.93</v>
      </c>
      <c r="F2630" s="1">
        <v>1.0</v>
      </c>
      <c r="G2630" s="1">
        <v>15.0</v>
      </c>
      <c r="H2630" s="1">
        <v>3.0</v>
      </c>
      <c r="I2630" s="1" t="s">
        <v>18</v>
      </c>
      <c r="J2630" s="1">
        <v>0.936</v>
      </c>
      <c r="K2630" s="1">
        <v>0.741</v>
      </c>
      <c r="L2630" s="6" t="str">
        <f>if(J2630&gt;QUARTILE!$B$3, "TOP", if(J2630&lt;QUARTILE!$B$4, "BOTTOM", 0))</f>
        <v>TOP</v>
      </c>
      <c r="M2630" s="6">
        <f t="shared" si="1"/>
        <v>1</v>
      </c>
      <c r="N2630" s="6" t="str">
        <f t="shared" si="2"/>
        <v>Gen X</v>
      </c>
      <c r="O2630" s="6" t="str">
        <f t="shared" si="3"/>
        <v>Low Income</v>
      </c>
    </row>
    <row r="2631" hidden="1">
      <c r="A2631" s="1">
        <v>102629.0</v>
      </c>
      <c r="B2631" s="1">
        <v>76.0</v>
      </c>
      <c r="C2631" s="1">
        <v>17000.0</v>
      </c>
      <c r="D2631" s="1" t="s">
        <v>23</v>
      </c>
      <c r="E2631" s="1">
        <v>15741.07</v>
      </c>
      <c r="F2631" s="1">
        <v>5.0</v>
      </c>
      <c r="G2631" s="1">
        <v>19.0</v>
      </c>
      <c r="H2631" s="1">
        <v>4.0</v>
      </c>
      <c r="I2631" s="1" t="s">
        <v>22</v>
      </c>
      <c r="J2631" s="1">
        <v>0.719</v>
      </c>
      <c r="K2631" s="1">
        <v>0.405</v>
      </c>
      <c r="L2631" s="6">
        <f>if(J2631&gt;QUARTILE!$B$3, "TOP", if(J2631&lt;QUARTILE!$B$4, "BOTTOM", 0))</f>
        <v>0</v>
      </c>
      <c r="M2631" s="6">
        <f t="shared" si="1"/>
        <v>2</v>
      </c>
      <c r="N2631" s="6" t="str">
        <f t="shared" si="2"/>
        <v>Baby Boomer</v>
      </c>
      <c r="O2631" s="6" t="str">
        <f t="shared" si="3"/>
        <v>Low Income</v>
      </c>
    </row>
    <row r="2632" hidden="1">
      <c r="A2632" s="1">
        <v>102630.0</v>
      </c>
      <c r="B2632" s="1">
        <v>20.0</v>
      </c>
      <c r="C2632" s="1">
        <v>57000.0</v>
      </c>
      <c r="D2632" s="1" t="s">
        <v>24</v>
      </c>
      <c r="E2632" s="1">
        <v>51670.96</v>
      </c>
      <c r="F2632" s="1">
        <v>3.0</v>
      </c>
      <c r="G2632" s="1">
        <v>16.0</v>
      </c>
      <c r="H2632" s="1">
        <v>14.0</v>
      </c>
      <c r="I2632" s="1" t="s">
        <v>18</v>
      </c>
      <c r="J2632" s="1">
        <v>0.318</v>
      </c>
      <c r="K2632" s="1">
        <v>0.822</v>
      </c>
      <c r="L2632" s="6">
        <f>if(J2632&gt;QUARTILE!$B$3, "TOP", if(J2632&lt;QUARTILE!$B$4, "BOTTOM", 0))</f>
        <v>0</v>
      </c>
      <c r="M2632" s="6">
        <f t="shared" si="1"/>
        <v>1</v>
      </c>
      <c r="N2632" s="6" t="str">
        <f t="shared" si="2"/>
        <v>Millenial</v>
      </c>
      <c r="O2632" s="6" t="str">
        <f t="shared" si="3"/>
        <v>Medium Income</v>
      </c>
    </row>
    <row r="2633" hidden="1">
      <c r="A2633" s="1">
        <v>102631.0</v>
      </c>
      <c r="B2633" s="1">
        <v>45.0</v>
      </c>
      <c r="C2633" s="1">
        <v>33000.0</v>
      </c>
      <c r="D2633" s="1" t="s">
        <v>25</v>
      </c>
      <c r="E2633" s="1">
        <v>16989.21</v>
      </c>
      <c r="F2633" s="1">
        <v>4.0</v>
      </c>
      <c r="G2633" s="1">
        <v>18.0</v>
      </c>
      <c r="H2633" s="1">
        <v>12.0</v>
      </c>
      <c r="I2633" s="1" t="s">
        <v>22</v>
      </c>
      <c r="J2633" s="1">
        <v>0.167</v>
      </c>
      <c r="K2633" s="1">
        <v>0.525</v>
      </c>
      <c r="L2633" s="6" t="str">
        <f>if(J2633&gt;QUARTILE!$B$3, "TOP", if(J2633&lt;QUARTILE!$B$4, "BOTTOM", 0))</f>
        <v>BOTTOM</v>
      </c>
      <c r="M2633" s="6">
        <f t="shared" si="1"/>
        <v>2</v>
      </c>
      <c r="N2633" s="6" t="str">
        <f t="shared" si="2"/>
        <v>Gen X</v>
      </c>
      <c r="O2633" s="6" t="str">
        <f t="shared" si="3"/>
        <v>Low Income</v>
      </c>
    </row>
    <row r="2634" hidden="1">
      <c r="A2634" s="1">
        <v>102632.0</v>
      </c>
      <c r="B2634" s="1">
        <v>27.0</v>
      </c>
      <c r="C2634" s="1">
        <v>14000.0</v>
      </c>
      <c r="D2634" s="1" t="s">
        <v>25</v>
      </c>
      <c r="E2634" s="1">
        <v>1443.59</v>
      </c>
      <c r="F2634" s="1">
        <v>1.0</v>
      </c>
      <c r="G2634" s="1">
        <v>20.0</v>
      </c>
      <c r="H2634" s="1">
        <v>14.0</v>
      </c>
      <c r="I2634" s="1" t="s">
        <v>22</v>
      </c>
      <c r="J2634" s="1">
        <v>0.587</v>
      </c>
      <c r="K2634" s="1">
        <v>0.262</v>
      </c>
      <c r="L2634" s="6">
        <f>if(J2634&gt;QUARTILE!$B$3, "TOP", if(J2634&lt;QUARTILE!$B$4, "BOTTOM", 0))</f>
        <v>0</v>
      </c>
      <c r="M2634" s="6">
        <f t="shared" si="1"/>
        <v>2</v>
      </c>
      <c r="N2634" s="6" t="str">
        <f t="shared" si="2"/>
        <v>Millenial</v>
      </c>
      <c r="O2634" s="6" t="str">
        <f t="shared" si="3"/>
        <v>Low Income</v>
      </c>
    </row>
    <row r="2635" hidden="1">
      <c r="A2635" s="1">
        <v>102633.0</v>
      </c>
      <c r="B2635" s="1">
        <v>68.0</v>
      </c>
      <c r="C2635" s="1">
        <v>25000.0</v>
      </c>
      <c r="D2635" s="1" t="s">
        <v>27</v>
      </c>
      <c r="E2635" s="1">
        <v>16098.09</v>
      </c>
      <c r="F2635" s="1">
        <v>5.0</v>
      </c>
      <c r="G2635" s="1">
        <v>27.0</v>
      </c>
      <c r="H2635" s="1">
        <v>2.0</v>
      </c>
      <c r="I2635" s="1" t="s">
        <v>22</v>
      </c>
      <c r="J2635" s="1">
        <v>0.595</v>
      </c>
      <c r="K2635" s="1">
        <v>0.0</v>
      </c>
      <c r="L2635" s="6">
        <f>if(J2635&gt;QUARTILE!$B$3, "TOP", if(J2635&lt;QUARTILE!$B$4, "BOTTOM", 0))</f>
        <v>0</v>
      </c>
      <c r="M2635" s="6">
        <f t="shared" si="1"/>
        <v>2</v>
      </c>
      <c r="N2635" s="6" t="str">
        <f t="shared" si="2"/>
        <v>Baby Boomer</v>
      </c>
      <c r="O2635" s="6" t="str">
        <f t="shared" si="3"/>
        <v>Low Income</v>
      </c>
    </row>
    <row r="2636" hidden="1">
      <c r="A2636" s="1">
        <v>102634.0</v>
      </c>
      <c r="B2636" s="1">
        <v>52.0</v>
      </c>
      <c r="C2636" s="1">
        <v>14000.0</v>
      </c>
      <c r="D2636" s="1" t="s">
        <v>23</v>
      </c>
      <c r="E2636" s="1">
        <v>17148.13</v>
      </c>
      <c r="F2636" s="1">
        <v>3.0</v>
      </c>
      <c r="G2636" s="1">
        <v>20.0</v>
      </c>
      <c r="H2636" s="1">
        <v>5.0</v>
      </c>
      <c r="I2636" s="1" t="s">
        <v>22</v>
      </c>
      <c r="J2636" s="1">
        <v>1.0</v>
      </c>
      <c r="K2636" s="1">
        <v>0.807</v>
      </c>
      <c r="L2636" s="6" t="str">
        <f>if(J2636&gt;QUARTILE!$B$3, "TOP", if(J2636&lt;QUARTILE!$B$4, "BOTTOM", 0))</f>
        <v>TOP</v>
      </c>
      <c r="M2636" s="6">
        <f t="shared" si="1"/>
        <v>2</v>
      </c>
      <c r="N2636" s="6" t="str">
        <f t="shared" si="2"/>
        <v>Gen X</v>
      </c>
      <c r="O2636" s="6" t="str">
        <f t="shared" si="3"/>
        <v>Low Income</v>
      </c>
    </row>
    <row r="2637" hidden="1">
      <c r="A2637" s="1">
        <v>102635.0</v>
      </c>
      <c r="B2637" s="1">
        <v>78.0</v>
      </c>
      <c r="C2637" s="1">
        <v>14000.0</v>
      </c>
      <c r="D2637" s="1" t="s">
        <v>24</v>
      </c>
      <c r="E2637" s="1">
        <v>4824.62</v>
      </c>
      <c r="F2637" s="1">
        <v>5.0</v>
      </c>
      <c r="G2637" s="1">
        <v>17.0</v>
      </c>
      <c r="H2637" s="1">
        <v>12.0</v>
      </c>
      <c r="I2637" s="1" t="s">
        <v>18</v>
      </c>
      <c r="J2637" s="1">
        <v>0.451</v>
      </c>
      <c r="K2637" s="1">
        <v>0.043</v>
      </c>
      <c r="L2637" s="6">
        <f>if(J2637&gt;QUARTILE!$B$3, "TOP", if(J2637&lt;QUARTILE!$B$4, "BOTTOM", 0))</f>
        <v>0</v>
      </c>
      <c r="M2637" s="6">
        <f t="shared" si="1"/>
        <v>1</v>
      </c>
      <c r="N2637" s="6" t="str">
        <f t="shared" si="2"/>
        <v>Baby Boomer</v>
      </c>
      <c r="O2637" s="6" t="str">
        <f t="shared" si="3"/>
        <v>Low Income</v>
      </c>
    </row>
    <row r="2638" hidden="1">
      <c r="A2638" s="1">
        <v>102636.0</v>
      </c>
      <c r="B2638" s="1">
        <v>46.0</v>
      </c>
      <c r="C2638" s="1">
        <v>20000.0</v>
      </c>
      <c r="D2638" s="1" t="s">
        <v>25</v>
      </c>
      <c r="E2638" s="1">
        <v>12736.44</v>
      </c>
      <c r="F2638" s="1">
        <v>3.0</v>
      </c>
      <c r="G2638" s="1">
        <v>19.0</v>
      </c>
      <c r="H2638" s="1">
        <v>13.0</v>
      </c>
      <c r="I2638" s="1" t="s">
        <v>18</v>
      </c>
      <c r="J2638" s="1">
        <v>0.967</v>
      </c>
      <c r="K2638" s="1">
        <v>0.078</v>
      </c>
      <c r="L2638" s="6" t="str">
        <f>if(J2638&gt;QUARTILE!$B$3, "TOP", if(J2638&lt;QUARTILE!$B$4, "BOTTOM", 0))</f>
        <v>TOP</v>
      </c>
      <c r="M2638" s="6">
        <f t="shared" si="1"/>
        <v>1</v>
      </c>
      <c r="N2638" s="6" t="str">
        <f t="shared" si="2"/>
        <v>Gen X</v>
      </c>
      <c r="O2638" s="6" t="str">
        <f t="shared" si="3"/>
        <v>Low Income</v>
      </c>
    </row>
    <row r="2639" hidden="1">
      <c r="A2639" s="1">
        <v>102637.0</v>
      </c>
      <c r="B2639" s="1">
        <v>71.0</v>
      </c>
      <c r="C2639" s="1">
        <v>47000.0</v>
      </c>
      <c r="D2639" s="1" t="s">
        <v>25</v>
      </c>
      <c r="E2639" s="1">
        <v>12303.05</v>
      </c>
      <c r="F2639" s="1">
        <v>1.0</v>
      </c>
      <c r="G2639" s="1">
        <v>17.0</v>
      </c>
      <c r="H2639" s="1">
        <v>4.0</v>
      </c>
      <c r="I2639" s="1" t="s">
        <v>22</v>
      </c>
      <c r="J2639" s="1">
        <v>1.0</v>
      </c>
      <c r="K2639" s="1">
        <v>0.777</v>
      </c>
      <c r="L2639" s="6" t="str">
        <f>if(J2639&gt;QUARTILE!$B$3, "TOP", if(J2639&lt;QUARTILE!$B$4, "BOTTOM", 0))</f>
        <v>TOP</v>
      </c>
      <c r="M2639" s="6">
        <f t="shared" si="1"/>
        <v>2</v>
      </c>
      <c r="N2639" s="6" t="str">
        <f t="shared" si="2"/>
        <v>Baby Boomer</v>
      </c>
      <c r="O2639" s="6" t="str">
        <f t="shared" si="3"/>
        <v>Medium Income</v>
      </c>
    </row>
    <row r="2640" hidden="1">
      <c r="A2640" s="1">
        <v>102638.0</v>
      </c>
      <c r="B2640" s="1">
        <v>80.0</v>
      </c>
      <c r="C2640" s="1">
        <v>34000.0</v>
      </c>
      <c r="D2640" s="1" t="s">
        <v>23</v>
      </c>
      <c r="E2640" s="1">
        <v>19503.63</v>
      </c>
      <c r="F2640" s="1">
        <v>5.0</v>
      </c>
      <c r="G2640" s="1">
        <v>14.0</v>
      </c>
      <c r="H2640" s="1">
        <v>6.0</v>
      </c>
      <c r="I2640" s="1" t="s">
        <v>22</v>
      </c>
      <c r="J2640" s="1">
        <v>0.895</v>
      </c>
      <c r="K2640" s="1">
        <v>0.0</v>
      </c>
      <c r="L2640" s="6" t="str">
        <f>if(J2640&gt;QUARTILE!$B$3, "TOP", if(J2640&lt;QUARTILE!$B$4, "BOTTOM", 0))</f>
        <v>TOP</v>
      </c>
      <c r="M2640" s="6">
        <f t="shared" si="1"/>
        <v>2</v>
      </c>
      <c r="N2640" s="6" t="str">
        <f t="shared" si="2"/>
        <v>Silent</v>
      </c>
      <c r="O2640" s="6" t="str">
        <f t="shared" si="3"/>
        <v>Low Income</v>
      </c>
    </row>
    <row r="2641" hidden="1">
      <c r="A2641" s="1">
        <v>102639.0</v>
      </c>
      <c r="B2641" s="1">
        <v>32.0</v>
      </c>
      <c r="C2641" s="1">
        <v>22000.0</v>
      </c>
      <c r="D2641" s="1" t="s">
        <v>25</v>
      </c>
      <c r="E2641" s="1">
        <v>6011.67</v>
      </c>
      <c r="F2641" s="1">
        <v>5.0</v>
      </c>
      <c r="G2641" s="1">
        <v>16.0</v>
      </c>
      <c r="H2641" s="1">
        <v>10.0</v>
      </c>
      <c r="I2641" s="1" t="s">
        <v>22</v>
      </c>
      <c r="J2641" s="1">
        <v>0.449</v>
      </c>
      <c r="K2641" s="1">
        <v>0.793</v>
      </c>
      <c r="L2641" s="6">
        <f>if(J2641&gt;QUARTILE!$B$3, "TOP", if(J2641&lt;QUARTILE!$B$4, "BOTTOM", 0))</f>
        <v>0</v>
      </c>
      <c r="M2641" s="6">
        <f t="shared" si="1"/>
        <v>2</v>
      </c>
      <c r="N2641" s="6" t="str">
        <f t="shared" si="2"/>
        <v>Gen X</v>
      </c>
      <c r="O2641" s="6" t="str">
        <f t="shared" si="3"/>
        <v>Low Income</v>
      </c>
    </row>
    <row r="2642" hidden="1">
      <c r="A2642" s="1">
        <v>102640.0</v>
      </c>
      <c r="B2642" s="1">
        <v>50.0</v>
      </c>
      <c r="C2642" s="1">
        <v>35000.0</v>
      </c>
      <c r="D2642" s="1" t="s">
        <v>17</v>
      </c>
      <c r="E2642" s="1">
        <v>17433.44</v>
      </c>
      <c r="F2642" s="1">
        <v>2.0</v>
      </c>
      <c r="G2642" s="1">
        <v>17.0</v>
      </c>
      <c r="H2642" s="1">
        <v>6.0</v>
      </c>
      <c r="I2642" s="1" t="s">
        <v>22</v>
      </c>
      <c r="J2642" s="1">
        <v>0.753</v>
      </c>
      <c r="K2642" s="1">
        <v>0.599</v>
      </c>
      <c r="L2642" s="6">
        <f>if(J2642&gt;QUARTILE!$B$3, "TOP", if(J2642&lt;QUARTILE!$B$4, "BOTTOM", 0))</f>
        <v>0</v>
      </c>
      <c r="M2642" s="6">
        <f t="shared" si="1"/>
        <v>2</v>
      </c>
      <c r="N2642" s="6" t="str">
        <f t="shared" si="2"/>
        <v>Gen X</v>
      </c>
      <c r="O2642" s="6" t="str">
        <f t="shared" si="3"/>
        <v>Low Income</v>
      </c>
    </row>
    <row r="2643" hidden="1">
      <c r="A2643" s="1">
        <v>102641.0</v>
      </c>
      <c r="B2643" s="1">
        <v>24.0</v>
      </c>
      <c r="C2643" s="1">
        <v>26000.0</v>
      </c>
      <c r="D2643" s="1" t="s">
        <v>17</v>
      </c>
      <c r="E2643" s="1">
        <v>5513.81</v>
      </c>
      <c r="F2643" s="1">
        <v>4.0</v>
      </c>
      <c r="G2643" s="1">
        <v>20.0</v>
      </c>
      <c r="H2643" s="1">
        <v>13.0</v>
      </c>
      <c r="I2643" s="1" t="s">
        <v>18</v>
      </c>
      <c r="J2643" s="1">
        <v>0.545</v>
      </c>
      <c r="K2643" s="1">
        <v>0.587</v>
      </c>
      <c r="L2643" s="6">
        <f>if(J2643&gt;QUARTILE!$B$3, "TOP", if(J2643&lt;QUARTILE!$B$4, "BOTTOM", 0))</f>
        <v>0</v>
      </c>
      <c r="M2643" s="6">
        <f t="shared" si="1"/>
        <v>1</v>
      </c>
      <c r="N2643" s="6" t="str">
        <f t="shared" si="2"/>
        <v>Millenial</v>
      </c>
      <c r="O2643" s="6" t="str">
        <f t="shared" si="3"/>
        <v>Low Income</v>
      </c>
    </row>
    <row r="2644" hidden="1">
      <c r="A2644" s="1">
        <v>102642.0</v>
      </c>
      <c r="B2644" s="1">
        <v>29.0</v>
      </c>
      <c r="C2644" s="1">
        <v>11000.0</v>
      </c>
      <c r="D2644" s="1" t="s">
        <v>24</v>
      </c>
      <c r="E2644" s="1">
        <v>11827.89</v>
      </c>
      <c r="F2644" s="1">
        <v>5.0</v>
      </c>
      <c r="G2644" s="1">
        <v>17.0</v>
      </c>
      <c r="H2644" s="1">
        <v>13.0</v>
      </c>
      <c r="I2644" s="1" t="s">
        <v>18</v>
      </c>
      <c r="J2644" s="1">
        <v>0.199</v>
      </c>
      <c r="K2644" s="1">
        <v>0.888</v>
      </c>
      <c r="L2644" s="6" t="str">
        <f>if(J2644&gt;QUARTILE!$B$3, "TOP", if(J2644&lt;QUARTILE!$B$4, "BOTTOM", 0))</f>
        <v>BOTTOM</v>
      </c>
      <c r="M2644" s="6">
        <f t="shared" si="1"/>
        <v>1</v>
      </c>
      <c r="N2644" s="6" t="str">
        <f t="shared" si="2"/>
        <v>Millenial</v>
      </c>
      <c r="O2644" s="6" t="str">
        <f t="shared" si="3"/>
        <v>Low Income</v>
      </c>
    </row>
    <row r="2645" hidden="1">
      <c r="A2645" s="1">
        <v>102643.0</v>
      </c>
      <c r="B2645" s="1">
        <v>66.0</v>
      </c>
      <c r="C2645" s="1">
        <v>20000.0</v>
      </c>
      <c r="D2645" s="1" t="s">
        <v>25</v>
      </c>
      <c r="E2645" s="1">
        <v>2618.26</v>
      </c>
      <c r="F2645" s="1">
        <v>3.0</v>
      </c>
      <c r="G2645" s="1">
        <v>19.0</v>
      </c>
      <c r="H2645" s="1">
        <v>7.0</v>
      </c>
      <c r="I2645" s="1" t="s">
        <v>22</v>
      </c>
      <c r="J2645" s="1">
        <v>0.18</v>
      </c>
      <c r="K2645" s="1">
        <v>0.867</v>
      </c>
      <c r="L2645" s="6" t="str">
        <f>if(J2645&gt;QUARTILE!$B$3, "TOP", if(J2645&lt;QUARTILE!$B$4, "BOTTOM", 0))</f>
        <v>BOTTOM</v>
      </c>
      <c r="M2645" s="6">
        <f t="shared" si="1"/>
        <v>2</v>
      </c>
      <c r="N2645" s="6" t="str">
        <f t="shared" si="2"/>
        <v>Baby Boomer</v>
      </c>
      <c r="O2645" s="6" t="str">
        <f t="shared" si="3"/>
        <v>Low Income</v>
      </c>
    </row>
    <row r="2646" hidden="1">
      <c r="A2646" s="1">
        <v>102644.0</v>
      </c>
      <c r="B2646" s="1">
        <v>47.0</v>
      </c>
      <c r="C2646" s="1">
        <v>21000.0</v>
      </c>
      <c r="D2646" s="1" t="s">
        <v>27</v>
      </c>
      <c r="E2646" s="1">
        <v>760.28</v>
      </c>
      <c r="F2646" s="1">
        <v>4.0</v>
      </c>
      <c r="G2646" s="1">
        <v>29.0</v>
      </c>
      <c r="H2646" s="1">
        <v>11.0</v>
      </c>
      <c r="I2646" s="1" t="s">
        <v>22</v>
      </c>
      <c r="J2646" s="1">
        <v>0.07</v>
      </c>
      <c r="K2646" s="1">
        <v>0.026</v>
      </c>
      <c r="L2646" s="6" t="str">
        <f>if(J2646&gt;QUARTILE!$B$3, "TOP", if(J2646&lt;QUARTILE!$B$4, "BOTTOM", 0))</f>
        <v>BOTTOM</v>
      </c>
      <c r="M2646" s="6">
        <f t="shared" si="1"/>
        <v>2</v>
      </c>
      <c r="N2646" s="6" t="str">
        <f t="shared" si="2"/>
        <v>Gen X</v>
      </c>
      <c r="O2646" s="6" t="str">
        <f t="shared" si="3"/>
        <v>Low Income</v>
      </c>
    </row>
    <row r="2647" hidden="1">
      <c r="A2647" s="1">
        <v>102645.0</v>
      </c>
      <c r="B2647" s="1">
        <v>38.0</v>
      </c>
      <c r="C2647" s="1">
        <v>35000.0</v>
      </c>
      <c r="D2647" s="1" t="s">
        <v>25</v>
      </c>
      <c r="E2647" s="1">
        <v>7730.53</v>
      </c>
      <c r="F2647" s="1">
        <v>1.0</v>
      </c>
      <c r="G2647" s="1">
        <v>17.0</v>
      </c>
      <c r="H2647" s="1">
        <v>15.0</v>
      </c>
      <c r="I2647" s="1" t="s">
        <v>22</v>
      </c>
      <c r="J2647" s="1">
        <v>0.376</v>
      </c>
      <c r="K2647" s="1">
        <v>0.853</v>
      </c>
      <c r="L2647" s="6">
        <f>if(J2647&gt;QUARTILE!$B$3, "TOP", if(J2647&lt;QUARTILE!$B$4, "BOTTOM", 0))</f>
        <v>0</v>
      </c>
      <c r="M2647" s="6">
        <f t="shared" si="1"/>
        <v>2</v>
      </c>
      <c r="N2647" s="6" t="str">
        <f t="shared" si="2"/>
        <v>Gen X</v>
      </c>
      <c r="O2647" s="6" t="str">
        <f t="shared" si="3"/>
        <v>Low Income</v>
      </c>
    </row>
    <row r="2648" hidden="1">
      <c r="A2648" s="1">
        <v>102646.0</v>
      </c>
      <c r="B2648" s="1">
        <v>48.0</v>
      </c>
      <c r="C2648" s="1">
        <v>16000.0</v>
      </c>
      <c r="D2648" s="1" t="s">
        <v>17</v>
      </c>
      <c r="E2648" s="1">
        <v>6419.86</v>
      </c>
      <c r="F2648" s="1">
        <v>4.0</v>
      </c>
      <c r="G2648" s="1">
        <v>18.0</v>
      </c>
      <c r="H2648" s="1">
        <v>10.0</v>
      </c>
      <c r="I2648" s="1" t="s">
        <v>22</v>
      </c>
      <c r="J2648" s="1">
        <v>0.689</v>
      </c>
      <c r="K2648" s="1">
        <v>0.617</v>
      </c>
      <c r="L2648" s="6">
        <f>if(J2648&gt;QUARTILE!$B$3, "TOP", if(J2648&lt;QUARTILE!$B$4, "BOTTOM", 0))</f>
        <v>0</v>
      </c>
      <c r="M2648" s="6">
        <f t="shared" si="1"/>
        <v>2</v>
      </c>
      <c r="N2648" s="6" t="str">
        <f t="shared" si="2"/>
        <v>Gen X</v>
      </c>
      <c r="O2648" s="6" t="str">
        <f t="shared" si="3"/>
        <v>Low Income</v>
      </c>
    </row>
    <row r="2649" hidden="1">
      <c r="A2649" s="1">
        <v>102647.0</v>
      </c>
      <c r="B2649" s="1">
        <v>75.0</v>
      </c>
      <c r="C2649" s="1">
        <v>13000.0</v>
      </c>
      <c r="D2649" s="1" t="s">
        <v>27</v>
      </c>
      <c r="E2649" s="1">
        <v>10449.06</v>
      </c>
      <c r="F2649" s="1">
        <v>2.0</v>
      </c>
      <c r="G2649" s="1">
        <v>24.0</v>
      </c>
      <c r="H2649" s="1">
        <v>6.0</v>
      </c>
      <c r="I2649" s="1" t="s">
        <v>22</v>
      </c>
      <c r="J2649" s="1">
        <v>0.914</v>
      </c>
      <c r="K2649" s="1">
        <v>0.317</v>
      </c>
      <c r="L2649" s="6" t="str">
        <f>if(J2649&gt;QUARTILE!$B$3, "TOP", if(J2649&lt;QUARTILE!$B$4, "BOTTOM", 0))</f>
        <v>TOP</v>
      </c>
      <c r="M2649" s="6">
        <f t="shared" si="1"/>
        <v>2</v>
      </c>
      <c r="N2649" s="6" t="str">
        <f t="shared" si="2"/>
        <v>Baby Boomer</v>
      </c>
      <c r="O2649" s="6" t="str">
        <f t="shared" si="3"/>
        <v>Low Income</v>
      </c>
    </row>
    <row r="2650" hidden="1">
      <c r="A2650" s="1">
        <v>102648.0</v>
      </c>
      <c r="B2650" s="1">
        <v>78.0</v>
      </c>
      <c r="C2650" s="1">
        <v>21000.0</v>
      </c>
      <c r="D2650" s="1" t="s">
        <v>25</v>
      </c>
      <c r="E2650" s="1">
        <v>65394.24</v>
      </c>
      <c r="F2650" s="1">
        <v>1.0</v>
      </c>
      <c r="G2650" s="1">
        <v>21.0</v>
      </c>
      <c r="H2650" s="1">
        <v>6.0</v>
      </c>
      <c r="I2650" s="1" t="s">
        <v>18</v>
      </c>
      <c r="J2650" s="1">
        <v>0.47</v>
      </c>
      <c r="K2650" s="1">
        <v>0.753</v>
      </c>
      <c r="L2650" s="6">
        <f>if(J2650&gt;QUARTILE!$B$3, "TOP", if(J2650&lt;QUARTILE!$B$4, "BOTTOM", 0))</f>
        <v>0</v>
      </c>
      <c r="M2650" s="6">
        <f t="shared" si="1"/>
        <v>1</v>
      </c>
      <c r="N2650" s="6" t="str">
        <f t="shared" si="2"/>
        <v>Baby Boomer</v>
      </c>
      <c r="O2650" s="6" t="str">
        <f t="shared" si="3"/>
        <v>Low Income</v>
      </c>
    </row>
    <row r="2651" hidden="1">
      <c r="A2651" s="1">
        <v>102649.0</v>
      </c>
      <c r="B2651" s="1">
        <v>41.0</v>
      </c>
      <c r="C2651" s="1">
        <v>15000.0</v>
      </c>
      <c r="D2651" s="1" t="s">
        <v>25</v>
      </c>
      <c r="E2651" s="1">
        <v>14772.49</v>
      </c>
      <c r="F2651" s="1">
        <v>5.0</v>
      </c>
      <c r="G2651" s="1">
        <v>22.0</v>
      </c>
      <c r="H2651" s="1">
        <v>7.0</v>
      </c>
      <c r="I2651" s="1" t="s">
        <v>22</v>
      </c>
      <c r="J2651" s="1">
        <v>0.581</v>
      </c>
      <c r="K2651" s="1">
        <v>0.0</v>
      </c>
      <c r="L2651" s="6">
        <f>if(J2651&gt;QUARTILE!$B$3, "TOP", if(J2651&lt;QUARTILE!$B$4, "BOTTOM", 0))</f>
        <v>0</v>
      </c>
      <c r="M2651" s="6">
        <f t="shared" si="1"/>
        <v>2</v>
      </c>
      <c r="N2651" s="6" t="str">
        <f t="shared" si="2"/>
        <v>Gen X</v>
      </c>
      <c r="O2651" s="6" t="str">
        <f t="shared" si="3"/>
        <v>Low Income</v>
      </c>
    </row>
    <row r="2652" hidden="1">
      <c r="A2652" s="1">
        <v>102650.0</v>
      </c>
      <c r="B2652" s="1">
        <v>37.0</v>
      </c>
      <c r="C2652" s="1">
        <v>18000.0</v>
      </c>
      <c r="D2652" s="1" t="s">
        <v>23</v>
      </c>
      <c r="E2652" s="1">
        <v>16111.84</v>
      </c>
      <c r="F2652" s="1">
        <v>1.0</v>
      </c>
      <c r="G2652" s="1">
        <v>15.0</v>
      </c>
      <c r="H2652" s="1">
        <v>17.0</v>
      </c>
      <c r="I2652" s="1" t="s">
        <v>22</v>
      </c>
      <c r="J2652" s="1">
        <v>0.519</v>
      </c>
      <c r="K2652" s="1">
        <v>0.838</v>
      </c>
      <c r="L2652" s="6">
        <f>if(J2652&gt;QUARTILE!$B$3, "TOP", if(J2652&lt;QUARTILE!$B$4, "BOTTOM", 0))</f>
        <v>0</v>
      </c>
      <c r="M2652" s="6">
        <f t="shared" si="1"/>
        <v>2</v>
      </c>
      <c r="N2652" s="6" t="str">
        <f t="shared" si="2"/>
        <v>Gen X</v>
      </c>
      <c r="O2652" s="6" t="str">
        <f t="shared" si="3"/>
        <v>Low Income</v>
      </c>
    </row>
    <row r="2653" hidden="1">
      <c r="A2653" s="1">
        <v>102651.0</v>
      </c>
      <c r="B2653" s="1">
        <v>54.0</v>
      </c>
      <c r="C2653" s="1">
        <v>21000.0</v>
      </c>
      <c r="D2653" s="1" t="s">
        <v>25</v>
      </c>
      <c r="E2653" s="1">
        <v>56809.14</v>
      </c>
      <c r="F2653" s="1">
        <v>1.0</v>
      </c>
      <c r="G2653" s="1">
        <v>21.0</v>
      </c>
      <c r="H2653" s="1">
        <v>8.0</v>
      </c>
      <c r="I2653" s="1" t="s">
        <v>18</v>
      </c>
      <c r="J2653" s="1">
        <v>0.259</v>
      </c>
      <c r="K2653" s="1">
        <v>0.52</v>
      </c>
      <c r="L2653" s="6" t="str">
        <f>if(J2653&gt;QUARTILE!$B$3, "TOP", if(J2653&lt;QUARTILE!$B$4, "BOTTOM", 0))</f>
        <v>BOTTOM</v>
      </c>
      <c r="M2653" s="6">
        <f t="shared" si="1"/>
        <v>1</v>
      </c>
      <c r="N2653" s="6" t="str">
        <f t="shared" si="2"/>
        <v>Gen X</v>
      </c>
      <c r="O2653" s="6" t="str">
        <f t="shared" si="3"/>
        <v>Low Income</v>
      </c>
    </row>
    <row r="2654" hidden="1">
      <c r="A2654" s="1">
        <v>102652.0</v>
      </c>
      <c r="B2654" s="1">
        <v>21.0</v>
      </c>
      <c r="C2654" s="1">
        <v>18000.0</v>
      </c>
      <c r="D2654" s="1" t="s">
        <v>30</v>
      </c>
      <c r="E2654" s="1">
        <v>50803.43</v>
      </c>
      <c r="F2654" s="1">
        <v>2.0</v>
      </c>
      <c r="G2654" s="1">
        <v>20.0</v>
      </c>
      <c r="H2654" s="1">
        <v>17.0</v>
      </c>
      <c r="I2654" s="1" t="s">
        <v>18</v>
      </c>
      <c r="J2654" s="1">
        <v>0.86</v>
      </c>
      <c r="K2654" s="1">
        <v>0.161</v>
      </c>
      <c r="L2654" s="6" t="str">
        <f>if(J2654&gt;QUARTILE!$B$3, "TOP", if(J2654&lt;QUARTILE!$B$4, "BOTTOM", 0))</f>
        <v>TOP</v>
      </c>
      <c r="M2654" s="6">
        <f t="shared" si="1"/>
        <v>1</v>
      </c>
      <c r="N2654" s="6" t="str">
        <f t="shared" si="2"/>
        <v>Millenial</v>
      </c>
      <c r="O2654" s="6" t="str">
        <f t="shared" si="3"/>
        <v>Low Income</v>
      </c>
    </row>
    <row r="2655" hidden="1">
      <c r="A2655" s="1">
        <v>102653.0</v>
      </c>
      <c r="B2655" s="1">
        <v>45.0</v>
      </c>
      <c r="C2655" s="1">
        <v>39000.0</v>
      </c>
      <c r="D2655" s="1" t="s">
        <v>23</v>
      </c>
      <c r="E2655" s="1">
        <v>43102.61</v>
      </c>
      <c r="F2655" s="1">
        <v>3.0</v>
      </c>
      <c r="G2655" s="1">
        <v>16.0</v>
      </c>
      <c r="H2655" s="1">
        <v>8.0</v>
      </c>
      <c r="I2655" s="1" t="s">
        <v>18</v>
      </c>
      <c r="J2655" s="1">
        <v>0.669</v>
      </c>
      <c r="K2655" s="1">
        <v>0.0</v>
      </c>
      <c r="L2655" s="6">
        <f>if(J2655&gt;QUARTILE!$B$3, "TOP", if(J2655&lt;QUARTILE!$B$4, "BOTTOM", 0))</f>
        <v>0</v>
      </c>
      <c r="M2655" s="6">
        <f t="shared" si="1"/>
        <v>1</v>
      </c>
      <c r="N2655" s="6" t="str">
        <f t="shared" si="2"/>
        <v>Gen X</v>
      </c>
      <c r="O2655" s="6" t="str">
        <f t="shared" si="3"/>
        <v>Low Income</v>
      </c>
    </row>
    <row r="2656" hidden="1">
      <c r="A2656" s="1">
        <v>102654.0</v>
      </c>
      <c r="B2656" s="1">
        <v>61.0</v>
      </c>
      <c r="C2656" s="1">
        <v>51000.0</v>
      </c>
      <c r="D2656" s="1" t="s">
        <v>23</v>
      </c>
      <c r="E2656" s="1">
        <v>2062.7</v>
      </c>
      <c r="F2656" s="1">
        <v>1.0</v>
      </c>
      <c r="G2656" s="1">
        <v>20.0</v>
      </c>
      <c r="H2656" s="1">
        <v>3.0</v>
      </c>
      <c r="I2656" s="1" t="s">
        <v>22</v>
      </c>
      <c r="J2656" s="1">
        <v>1.0</v>
      </c>
      <c r="K2656" s="1">
        <v>0.521</v>
      </c>
      <c r="L2656" s="6" t="str">
        <f>if(J2656&gt;QUARTILE!$B$3, "TOP", if(J2656&lt;QUARTILE!$B$4, "BOTTOM", 0))</f>
        <v>TOP</v>
      </c>
      <c r="M2656" s="6">
        <f t="shared" si="1"/>
        <v>2</v>
      </c>
      <c r="N2656" s="6" t="str">
        <f t="shared" si="2"/>
        <v>Baby Boomer</v>
      </c>
      <c r="O2656" s="6" t="str">
        <f t="shared" si="3"/>
        <v>Medium Income</v>
      </c>
    </row>
    <row r="2657" hidden="1">
      <c r="A2657" s="1">
        <v>102655.0</v>
      </c>
      <c r="B2657" s="1">
        <v>79.0</v>
      </c>
      <c r="C2657" s="1">
        <v>37000.0</v>
      </c>
      <c r="D2657" s="1" t="s">
        <v>23</v>
      </c>
      <c r="E2657" s="1">
        <v>20118.7</v>
      </c>
      <c r="F2657" s="1">
        <v>3.0</v>
      </c>
      <c r="G2657" s="1">
        <v>19.0</v>
      </c>
      <c r="H2657" s="1">
        <v>3.0</v>
      </c>
      <c r="I2657" s="1" t="s">
        <v>22</v>
      </c>
      <c r="J2657" s="1">
        <v>0.885</v>
      </c>
      <c r="K2657" s="1">
        <v>0.422</v>
      </c>
      <c r="L2657" s="6" t="str">
        <f>if(J2657&gt;QUARTILE!$B$3, "TOP", if(J2657&lt;QUARTILE!$B$4, "BOTTOM", 0))</f>
        <v>TOP</v>
      </c>
      <c r="M2657" s="6">
        <f t="shared" si="1"/>
        <v>2</v>
      </c>
      <c r="N2657" s="6" t="str">
        <f t="shared" si="2"/>
        <v>Baby Boomer</v>
      </c>
      <c r="O2657" s="6" t="str">
        <f t="shared" si="3"/>
        <v>Low Income</v>
      </c>
    </row>
    <row r="2658" hidden="1">
      <c r="A2658" s="1">
        <v>102656.0</v>
      </c>
      <c r="B2658" s="1">
        <v>37.0</v>
      </c>
      <c r="C2658" s="1">
        <v>8000.0</v>
      </c>
      <c r="D2658" s="1" t="s">
        <v>17</v>
      </c>
      <c r="E2658" s="1">
        <v>33015.51</v>
      </c>
      <c r="F2658" s="1">
        <v>4.0</v>
      </c>
      <c r="G2658" s="1">
        <v>18.0</v>
      </c>
      <c r="H2658" s="1">
        <v>11.0</v>
      </c>
      <c r="I2658" s="1" t="s">
        <v>18</v>
      </c>
      <c r="J2658" s="1">
        <v>0.378</v>
      </c>
      <c r="K2658" s="1">
        <v>0.713</v>
      </c>
      <c r="L2658" s="6">
        <f>if(J2658&gt;QUARTILE!$B$3, "TOP", if(J2658&lt;QUARTILE!$B$4, "BOTTOM", 0))</f>
        <v>0</v>
      </c>
      <c r="M2658" s="6">
        <f t="shared" si="1"/>
        <v>1</v>
      </c>
      <c r="N2658" s="6" t="str">
        <f t="shared" si="2"/>
        <v>Gen X</v>
      </c>
      <c r="O2658" s="6" t="str">
        <f t="shared" si="3"/>
        <v>Low Income</v>
      </c>
    </row>
    <row r="2659" hidden="1">
      <c r="A2659" s="1">
        <v>102657.0</v>
      </c>
      <c r="B2659" s="1">
        <v>77.0</v>
      </c>
      <c r="C2659" s="1">
        <v>15000.0</v>
      </c>
      <c r="D2659" s="1" t="s">
        <v>25</v>
      </c>
      <c r="E2659" s="1">
        <v>36105.98</v>
      </c>
      <c r="F2659" s="1">
        <v>2.0</v>
      </c>
      <c r="G2659" s="1">
        <v>20.0</v>
      </c>
      <c r="H2659" s="1">
        <v>4.0</v>
      </c>
      <c r="I2659" s="1" t="s">
        <v>18</v>
      </c>
      <c r="J2659" s="1">
        <v>0.463</v>
      </c>
      <c r="K2659" s="1">
        <v>0.688</v>
      </c>
      <c r="L2659" s="6">
        <f>if(J2659&gt;QUARTILE!$B$3, "TOP", if(J2659&lt;QUARTILE!$B$4, "BOTTOM", 0))</f>
        <v>0</v>
      </c>
      <c r="M2659" s="6">
        <f t="shared" si="1"/>
        <v>1</v>
      </c>
      <c r="N2659" s="6" t="str">
        <f t="shared" si="2"/>
        <v>Baby Boomer</v>
      </c>
      <c r="O2659" s="6" t="str">
        <f t="shared" si="3"/>
        <v>Low Income</v>
      </c>
    </row>
    <row r="2660" hidden="1">
      <c r="A2660" s="1">
        <v>102658.0</v>
      </c>
      <c r="B2660" s="1">
        <v>41.0</v>
      </c>
      <c r="C2660" s="1">
        <v>20000.0</v>
      </c>
      <c r="D2660" s="1" t="s">
        <v>23</v>
      </c>
      <c r="E2660" s="1">
        <v>17250.6</v>
      </c>
      <c r="F2660" s="1">
        <v>5.0</v>
      </c>
      <c r="G2660" s="1">
        <v>22.0</v>
      </c>
      <c r="H2660" s="1">
        <v>8.0</v>
      </c>
      <c r="I2660" s="1" t="s">
        <v>22</v>
      </c>
      <c r="J2660" s="1">
        <v>0.587</v>
      </c>
      <c r="K2660" s="1">
        <v>0.54</v>
      </c>
      <c r="L2660" s="6">
        <f>if(J2660&gt;QUARTILE!$B$3, "TOP", if(J2660&lt;QUARTILE!$B$4, "BOTTOM", 0))</f>
        <v>0</v>
      </c>
      <c r="M2660" s="6">
        <f t="shared" si="1"/>
        <v>2</v>
      </c>
      <c r="N2660" s="6" t="str">
        <f t="shared" si="2"/>
        <v>Gen X</v>
      </c>
      <c r="O2660" s="6" t="str">
        <f t="shared" si="3"/>
        <v>Low Income</v>
      </c>
    </row>
    <row r="2661" hidden="1">
      <c r="A2661" s="1">
        <v>102659.0</v>
      </c>
      <c r="B2661" s="1">
        <v>67.0</v>
      </c>
      <c r="C2661" s="1">
        <v>7000.0</v>
      </c>
      <c r="D2661" s="1" t="s">
        <v>25</v>
      </c>
      <c r="E2661" s="1">
        <v>353.01</v>
      </c>
      <c r="F2661" s="1">
        <v>1.0</v>
      </c>
      <c r="G2661" s="1">
        <v>23.0</v>
      </c>
      <c r="H2661" s="1">
        <v>3.0</v>
      </c>
      <c r="I2661" s="1" t="s">
        <v>22</v>
      </c>
      <c r="J2661" s="1">
        <v>0.175</v>
      </c>
      <c r="K2661" s="1">
        <v>0.151</v>
      </c>
      <c r="L2661" s="6" t="str">
        <f>if(J2661&gt;QUARTILE!$B$3, "TOP", if(J2661&lt;QUARTILE!$B$4, "BOTTOM", 0))</f>
        <v>BOTTOM</v>
      </c>
      <c r="M2661" s="6">
        <f t="shared" si="1"/>
        <v>2</v>
      </c>
      <c r="N2661" s="6" t="str">
        <f t="shared" si="2"/>
        <v>Baby Boomer</v>
      </c>
      <c r="O2661" s="6" t="str">
        <f t="shared" si="3"/>
        <v>Low Income</v>
      </c>
    </row>
    <row r="2662" hidden="1">
      <c r="A2662" s="1">
        <v>102660.0</v>
      </c>
      <c r="B2662" s="1">
        <v>66.0</v>
      </c>
      <c r="C2662" s="1">
        <v>13000.0</v>
      </c>
      <c r="D2662" s="1" t="s">
        <v>27</v>
      </c>
      <c r="E2662" s="1">
        <v>72773.54</v>
      </c>
      <c r="F2662" s="1">
        <v>3.0</v>
      </c>
      <c r="G2662" s="1">
        <v>19.0</v>
      </c>
      <c r="H2662" s="1">
        <v>8.0</v>
      </c>
      <c r="I2662" s="1" t="s">
        <v>18</v>
      </c>
      <c r="J2662" s="1">
        <v>0.351</v>
      </c>
      <c r="K2662" s="1">
        <v>0.626</v>
      </c>
      <c r="L2662" s="6">
        <f>if(J2662&gt;QUARTILE!$B$3, "TOP", if(J2662&lt;QUARTILE!$B$4, "BOTTOM", 0))</f>
        <v>0</v>
      </c>
      <c r="M2662" s="6">
        <f t="shared" si="1"/>
        <v>1</v>
      </c>
      <c r="N2662" s="6" t="str">
        <f t="shared" si="2"/>
        <v>Baby Boomer</v>
      </c>
      <c r="O2662" s="6" t="str">
        <f t="shared" si="3"/>
        <v>Low Income</v>
      </c>
    </row>
    <row r="2663" hidden="1">
      <c r="A2663" s="1">
        <v>102661.0</v>
      </c>
      <c r="B2663" s="1">
        <v>68.0</v>
      </c>
      <c r="C2663" s="1">
        <v>20000.0</v>
      </c>
      <c r="D2663" s="1" t="s">
        <v>25</v>
      </c>
      <c r="E2663" s="1">
        <v>12780.63</v>
      </c>
      <c r="F2663" s="1">
        <v>1.0</v>
      </c>
      <c r="G2663" s="1">
        <v>18.0</v>
      </c>
      <c r="H2663" s="1">
        <v>7.0</v>
      </c>
      <c r="I2663" s="1" t="s">
        <v>22</v>
      </c>
      <c r="J2663" s="1">
        <v>0.871</v>
      </c>
      <c r="K2663" s="1">
        <v>0.594</v>
      </c>
      <c r="L2663" s="6" t="str">
        <f>if(J2663&gt;QUARTILE!$B$3, "TOP", if(J2663&lt;QUARTILE!$B$4, "BOTTOM", 0))</f>
        <v>TOP</v>
      </c>
      <c r="M2663" s="6">
        <f t="shared" si="1"/>
        <v>2</v>
      </c>
      <c r="N2663" s="6" t="str">
        <f t="shared" si="2"/>
        <v>Baby Boomer</v>
      </c>
      <c r="O2663" s="6" t="str">
        <f t="shared" si="3"/>
        <v>Low Income</v>
      </c>
    </row>
    <row r="2664" hidden="1">
      <c r="A2664" s="1">
        <v>102662.0</v>
      </c>
      <c r="B2664" s="1">
        <v>49.0</v>
      </c>
      <c r="C2664" s="1">
        <v>17000.0</v>
      </c>
      <c r="D2664" s="1" t="s">
        <v>27</v>
      </c>
      <c r="E2664" s="1">
        <v>10004.17</v>
      </c>
      <c r="F2664" s="1">
        <v>2.0</v>
      </c>
      <c r="G2664" s="1">
        <v>22.0</v>
      </c>
      <c r="H2664" s="1">
        <v>9.0</v>
      </c>
      <c r="I2664" s="1" t="s">
        <v>22</v>
      </c>
      <c r="J2664" s="1">
        <v>0.153</v>
      </c>
      <c r="K2664" s="1">
        <v>0.023</v>
      </c>
      <c r="L2664" s="6" t="str">
        <f>if(J2664&gt;QUARTILE!$B$3, "TOP", if(J2664&lt;QUARTILE!$B$4, "BOTTOM", 0))</f>
        <v>BOTTOM</v>
      </c>
      <c r="M2664" s="6">
        <f t="shared" si="1"/>
        <v>2</v>
      </c>
      <c r="N2664" s="6" t="str">
        <f t="shared" si="2"/>
        <v>Gen X</v>
      </c>
      <c r="O2664" s="6" t="str">
        <f t="shared" si="3"/>
        <v>Low Income</v>
      </c>
    </row>
    <row r="2665" hidden="1">
      <c r="A2665" s="1">
        <v>102663.0</v>
      </c>
      <c r="B2665" s="1">
        <v>58.0</v>
      </c>
      <c r="C2665" s="1">
        <v>22000.0</v>
      </c>
      <c r="D2665" s="1" t="s">
        <v>25</v>
      </c>
      <c r="E2665" s="1">
        <v>10048.84</v>
      </c>
      <c r="F2665" s="1">
        <v>5.0</v>
      </c>
      <c r="G2665" s="1">
        <v>27.0</v>
      </c>
      <c r="H2665" s="1">
        <v>7.0</v>
      </c>
      <c r="I2665" s="1" t="s">
        <v>22</v>
      </c>
      <c r="J2665" s="1">
        <v>0.596</v>
      </c>
      <c r="K2665" s="1">
        <v>0.712</v>
      </c>
      <c r="L2665" s="6">
        <f>if(J2665&gt;QUARTILE!$B$3, "TOP", if(J2665&lt;QUARTILE!$B$4, "BOTTOM", 0))</f>
        <v>0</v>
      </c>
      <c r="M2665" s="6">
        <f t="shared" si="1"/>
        <v>2</v>
      </c>
      <c r="N2665" s="6" t="str">
        <f t="shared" si="2"/>
        <v>Gen X</v>
      </c>
      <c r="O2665" s="6" t="str">
        <f t="shared" si="3"/>
        <v>Low Income</v>
      </c>
    </row>
    <row r="2666" hidden="1">
      <c r="A2666" s="1">
        <v>102664.0</v>
      </c>
      <c r="B2666" s="1">
        <v>53.0</v>
      </c>
      <c r="C2666" s="1">
        <v>10000.0</v>
      </c>
      <c r="D2666" s="1" t="s">
        <v>25</v>
      </c>
      <c r="E2666" s="1">
        <v>11038.19</v>
      </c>
      <c r="F2666" s="1">
        <v>4.0</v>
      </c>
      <c r="G2666" s="1">
        <v>23.0</v>
      </c>
      <c r="H2666" s="1">
        <v>2.0</v>
      </c>
      <c r="I2666" s="1" t="s">
        <v>22</v>
      </c>
      <c r="J2666" s="1">
        <v>0.444</v>
      </c>
      <c r="K2666" s="1">
        <v>0.782</v>
      </c>
      <c r="L2666" s="6">
        <f>if(J2666&gt;QUARTILE!$B$3, "TOP", if(J2666&lt;QUARTILE!$B$4, "BOTTOM", 0))</f>
        <v>0</v>
      </c>
      <c r="M2666" s="6">
        <f t="shared" si="1"/>
        <v>2</v>
      </c>
      <c r="N2666" s="6" t="str">
        <f t="shared" si="2"/>
        <v>Gen X</v>
      </c>
      <c r="O2666" s="6" t="str">
        <f t="shared" si="3"/>
        <v>Low Income</v>
      </c>
    </row>
    <row r="2667" hidden="1">
      <c r="A2667" s="1">
        <v>102665.0</v>
      </c>
      <c r="B2667" s="1">
        <v>75.0</v>
      </c>
      <c r="C2667" s="1">
        <v>17000.0</v>
      </c>
      <c r="D2667" s="1" t="s">
        <v>23</v>
      </c>
      <c r="E2667" s="1">
        <v>5546.21</v>
      </c>
      <c r="F2667" s="1">
        <v>4.0</v>
      </c>
      <c r="G2667" s="1">
        <v>19.0</v>
      </c>
      <c r="H2667" s="1">
        <v>9.0</v>
      </c>
      <c r="I2667" s="1" t="s">
        <v>22</v>
      </c>
      <c r="J2667" s="1">
        <v>0.251</v>
      </c>
      <c r="K2667" s="1">
        <v>0.724</v>
      </c>
      <c r="L2667" s="6" t="str">
        <f>if(J2667&gt;QUARTILE!$B$3, "TOP", if(J2667&lt;QUARTILE!$B$4, "BOTTOM", 0))</f>
        <v>BOTTOM</v>
      </c>
      <c r="M2667" s="6">
        <f t="shared" si="1"/>
        <v>2</v>
      </c>
      <c r="N2667" s="6" t="str">
        <f t="shared" si="2"/>
        <v>Baby Boomer</v>
      </c>
      <c r="O2667" s="6" t="str">
        <f t="shared" si="3"/>
        <v>Low Income</v>
      </c>
    </row>
    <row r="2668" hidden="1">
      <c r="A2668" s="1">
        <v>102666.0</v>
      </c>
      <c r="B2668" s="1">
        <v>70.0</v>
      </c>
      <c r="C2668" s="1">
        <v>24000.0</v>
      </c>
      <c r="D2668" s="1" t="s">
        <v>23</v>
      </c>
      <c r="E2668" s="1">
        <v>7930.12</v>
      </c>
      <c r="F2668" s="1">
        <v>3.0</v>
      </c>
      <c r="G2668" s="1">
        <v>17.0</v>
      </c>
      <c r="H2668" s="1">
        <v>8.0</v>
      </c>
      <c r="I2668" s="1" t="s">
        <v>22</v>
      </c>
      <c r="J2668" s="1">
        <v>1.0</v>
      </c>
      <c r="K2668" s="1">
        <v>0.176</v>
      </c>
      <c r="L2668" s="6" t="str">
        <f>if(J2668&gt;QUARTILE!$B$3, "TOP", if(J2668&lt;QUARTILE!$B$4, "BOTTOM", 0))</f>
        <v>TOP</v>
      </c>
      <c r="M2668" s="6">
        <f t="shared" si="1"/>
        <v>2</v>
      </c>
      <c r="N2668" s="6" t="str">
        <f t="shared" si="2"/>
        <v>Baby Boomer</v>
      </c>
      <c r="O2668" s="6" t="str">
        <f t="shared" si="3"/>
        <v>Low Income</v>
      </c>
    </row>
    <row r="2669" hidden="1">
      <c r="A2669" s="1">
        <v>102667.0</v>
      </c>
      <c r="B2669" s="1">
        <v>51.0</v>
      </c>
      <c r="C2669" s="1">
        <v>22000.0</v>
      </c>
      <c r="D2669" s="1" t="s">
        <v>25</v>
      </c>
      <c r="E2669" s="1">
        <v>84476.69</v>
      </c>
      <c r="F2669" s="1">
        <v>4.0</v>
      </c>
      <c r="G2669" s="1">
        <v>18.0</v>
      </c>
      <c r="H2669" s="1">
        <v>4.0</v>
      </c>
      <c r="I2669" s="1" t="s">
        <v>18</v>
      </c>
      <c r="J2669" s="1">
        <v>0.975</v>
      </c>
      <c r="K2669" s="1">
        <v>0.353</v>
      </c>
      <c r="L2669" s="6" t="str">
        <f>if(J2669&gt;QUARTILE!$B$3, "TOP", if(J2669&lt;QUARTILE!$B$4, "BOTTOM", 0))</f>
        <v>TOP</v>
      </c>
      <c r="M2669" s="6">
        <f t="shared" si="1"/>
        <v>1</v>
      </c>
      <c r="N2669" s="6" t="str">
        <f t="shared" si="2"/>
        <v>Gen X</v>
      </c>
      <c r="O2669" s="6" t="str">
        <f t="shared" si="3"/>
        <v>Low Income</v>
      </c>
    </row>
    <row r="2670" hidden="1">
      <c r="A2670" s="1">
        <v>102668.0</v>
      </c>
      <c r="B2670" s="1">
        <v>53.0</v>
      </c>
      <c r="C2670" s="1">
        <v>29000.0</v>
      </c>
      <c r="D2670" s="1" t="s">
        <v>23</v>
      </c>
      <c r="E2670" s="1">
        <v>9182.63</v>
      </c>
      <c r="F2670" s="1">
        <v>3.0</v>
      </c>
      <c r="G2670" s="1">
        <v>16.0</v>
      </c>
      <c r="H2670" s="1">
        <v>4.0</v>
      </c>
      <c r="I2670" s="1" t="s">
        <v>22</v>
      </c>
      <c r="J2670" s="1">
        <v>0.317</v>
      </c>
      <c r="K2670" s="1">
        <v>0.527</v>
      </c>
      <c r="L2670" s="6">
        <f>if(J2670&gt;QUARTILE!$B$3, "TOP", if(J2670&lt;QUARTILE!$B$4, "BOTTOM", 0))</f>
        <v>0</v>
      </c>
      <c r="M2670" s="6">
        <f t="shared" si="1"/>
        <v>2</v>
      </c>
      <c r="N2670" s="6" t="str">
        <f t="shared" si="2"/>
        <v>Gen X</v>
      </c>
      <c r="O2670" s="6" t="str">
        <f t="shared" si="3"/>
        <v>Low Income</v>
      </c>
    </row>
    <row r="2671" hidden="1">
      <c r="A2671" s="1">
        <v>102669.0</v>
      </c>
      <c r="B2671" s="1">
        <v>19.0</v>
      </c>
      <c r="C2671" s="1">
        <v>28000.0</v>
      </c>
      <c r="D2671" s="1" t="s">
        <v>27</v>
      </c>
      <c r="E2671" s="1">
        <v>14961.57</v>
      </c>
      <c r="F2671" s="1">
        <v>5.0</v>
      </c>
      <c r="G2671" s="1">
        <v>23.0</v>
      </c>
      <c r="H2671" s="1">
        <v>22.0</v>
      </c>
      <c r="I2671" s="1" t="s">
        <v>26</v>
      </c>
      <c r="J2671" s="1">
        <v>0.985</v>
      </c>
      <c r="K2671" s="1">
        <v>0.784</v>
      </c>
      <c r="L2671" s="6" t="str">
        <f>if(J2671&gt;QUARTILE!$B$3, "TOP", if(J2671&lt;QUARTILE!$B$4, "BOTTOM", 0))</f>
        <v>TOP</v>
      </c>
      <c r="M2671" s="6">
        <f t="shared" si="1"/>
        <v>3</v>
      </c>
      <c r="N2671" s="6" t="str">
        <f t="shared" si="2"/>
        <v>Millenial</v>
      </c>
      <c r="O2671" s="6" t="str">
        <f t="shared" si="3"/>
        <v>Low Income</v>
      </c>
    </row>
    <row r="2672" hidden="1">
      <c r="A2672" s="1">
        <v>102670.0</v>
      </c>
      <c r="B2672" s="1">
        <v>32.0</v>
      </c>
      <c r="C2672" s="1">
        <v>17000.0</v>
      </c>
      <c r="D2672" s="1" t="s">
        <v>23</v>
      </c>
      <c r="E2672" s="1">
        <v>37716.25</v>
      </c>
      <c r="F2672" s="1">
        <v>1.0</v>
      </c>
      <c r="G2672" s="1">
        <v>24.0</v>
      </c>
      <c r="H2672" s="1">
        <v>14.0</v>
      </c>
      <c r="I2672" s="1" t="s">
        <v>22</v>
      </c>
      <c r="J2672" s="1">
        <v>0.156</v>
      </c>
      <c r="K2672" s="1">
        <v>0.826</v>
      </c>
      <c r="L2672" s="6" t="str">
        <f>if(J2672&gt;QUARTILE!$B$3, "TOP", if(J2672&lt;QUARTILE!$B$4, "BOTTOM", 0))</f>
        <v>BOTTOM</v>
      </c>
      <c r="M2672" s="6">
        <f t="shared" si="1"/>
        <v>2</v>
      </c>
      <c r="N2672" s="6" t="str">
        <f t="shared" si="2"/>
        <v>Gen X</v>
      </c>
      <c r="O2672" s="6" t="str">
        <f t="shared" si="3"/>
        <v>Low Income</v>
      </c>
    </row>
    <row r="2673" hidden="1">
      <c r="A2673" s="1">
        <v>102671.0</v>
      </c>
      <c r="B2673" s="1">
        <v>51.0</v>
      </c>
      <c r="C2673" s="1">
        <v>24000.0</v>
      </c>
      <c r="D2673" s="1" t="s">
        <v>23</v>
      </c>
      <c r="E2673" s="1">
        <v>14991.3</v>
      </c>
      <c r="F2673" s="1">
        <v>2.0</v>
      </c>
      <c r="G2673" s="1">
        <v>21.0</v>
      </c>
      <c r="H2673" s="1">
        <v>3.0</v>
      </c>
      <c r="I2673" s="1" t="s">
        <v>22</v>
      </c>
      <c r="J2673" s="1">
        <v>0.328</v>
      </c>
      <c r="K2673" s="1">
        <v>0.062</v>
      </c>
      <c r="L2673" s="6">
        <f>if(J2673&gt;QUARTILE!$B$3, "TOP", if(J2673&lt;QUARTILE!$B$4, "BOTTOM", 0))</f>
        <v>0</v>
      </c>
      <c r="M2673" s="6">
        <f t="shared" si="1"/>
        <v>2</v>
      </c>
      <c r="N2673" s="6" t="str">
        <f t="shared" si="2"/>
        <v>Gen X</v>
      </c>
      <c r="O2673" s="6" t="str">
        <f t="shared" si="3"/>
        <v>Low Income</v>
      </c>
    </row>
    <row r="2674" hidden="1">
      <c r="A2674" s="1">
        <v>102672.0</v>
      </c>
      <c r="B2674" s="1">
        <v>53.0</v>
      </c>
      <c r="C2674" s="1">
        <v>14000.0</v>
      </c>
      <c r="D2674" s="1" t="s">
        <v>17</v>
      </c>
      <c r="E2674" s="1">
        <v>7844.66</v>
      </c>
      <c r="F2674" s="1">
        <v>5.0</v>
      </c>
      <c r="G2674" s="1">
        <v>16.0</v>
      </c>
      <c r="H2674" s="1">
        <v>6.0</v>
      </c>
      <c r="I2674" s="1" t="s">
        <v>22</v>
      </c>
      <c r="J2674" s="1">
        <v>0.108</v>
      </c>
      <c r="K2674" s="1">
        <v>0.949</v>
      </c>
      <c r="L2674" s="6" t="str">
        <f>if(J2674&gt;QUARTILE!$B$3, "TOP", if(J2674&lt;QUARTILE!$B$4, "BOTTOM", 0))</f>
        <v>BOTTOM</v>
      </c>
      <c r="M2674" s="6">
        <f t="shared" si="1"/>
        <v>2</v>
      </c>
      <c r="N2674" s="6" t="str">
        <f t="shared" si="2"/>
        <v>Gen X</v>
      </c>
      <c r="O2674" s="6" t="str">
        <f t="shared" si="3"/>
        <v>Low Income</v>
      </c>
    </row>
    <row r="2675" hidden="1">
      <c r="A2675" s="1">
        <v>102673.0</v>
      </c>
      <c r="B2675" s="1">
        <v>23.0</v>
      </c>
      <c r="C2675" s="1">
        <v>19000.0</v>
      </c>
      <c r="D2675" s="1" t="s">
        <v>25</v>
      </c>
      <c r="E2675" s="1">
        <v>14836.29</v>
      </c>
      <c r="F2675" s="1">
        <v>5.0</v>
      </c>
      <c r="G2675" s="1">
        <v>14.0</v>
      </c>
      <c r="H2675" s="1">
        <v>9.0</v>
      </c>
      <c r="I2675" s="1" t="s">
        <v>22</v>
      </c>
      <c r="J2675" s="1">
        <v>0.474</v>
      </c>
      <c r="K2675" s="1">
        <v>0.737</v>
      </c>
      <c r="L2675" s="6">
        <f>if(J2675&gt;QUARTILE!$B$3, "TOP", if(J2675&lt;QUARTILE!$B$4, "BOTTOM", 0))</f>
        <v>0</v>
      </c>
      <c r="M2675" s="6">
        <f t="shared" si="1"/>
        <v>2</v>
      </c>
      <c r="N2675" s="6" t="str">
        <f t="shared" si="2"/>
        <v>Millenial</v>
      </c>
      <c r="O2675" s="6" t="str">
        <f t="shared" si="3"/>
        <v>Low Income</v>
      </c>
    </row>
    <row r="2676" hidden="1">
      <c r="A2676" s="1">
        <v>102674.0</v>
      </c>
      <c r="B2676" s="1">
        <v>56.0</v>
      </c>
      <c r="C2676" s="1">
        <v>12000.0</v>
      </c>
      <c r="D2676" s="1" t="s">
        <v>27</v>
      </c>
      <c r="E2676" s="1">
        <v>2422.71</v>
      </c>
      <c r="F2676" s="1">
        <v>4.0</v>
      </c>
      <c r="G2676" s="1">
        <v>15.0</v>
      </c>
      <c r="H2676" s="1">
        <v>10.0</v>
      </c>
      <c r="I2676" s="1" t="s">
        <v>22</v>
      </c>
      <c r="J2676" s="1">
        <v>0.638</v>
      </c>
      <c r="K2676" s="1">
        <v>0.326</v>
      </c>
      <c r="L2676" s="6">
        <f>if(J2676&gt;QUARTILE!$B$3, "TOP", if(J2676&lt;QUARTILE!$B$4, "BOTTOM", 0))</f>
        <v>0</v>
      </c>
      <c r="M2676" s="6">
        <f t="shared" si="1"/>
        <v>2</v>
      </c>
      <c r="N2676" s="6" t="str">
        <f t="shared" si="2"/>
        <v>Gen X</v>
      </c>
      <c r="O2676" s="6" t="str">
        <f t="shared" si="3"/>
        <v>Low Income</v>
      </c>
    </row>
    <row r="2677" hidden="1">
      <c r="A2677" s="1">
        <v>102675.0</v>
      </c>
      <c r="B2677" s="1">
        <v>59.0</v>
      </c>
      <c r="C2677" s="1">
        <v>42000.0</v>
      </c>
      <c r="D2677" s="1" t="s">
        <v>17</v>
      </c>
      <c r="E2677" s="1">
        <v>2785.4</v>
      </c>
      <c r="F2677" s="1">
        <v>4.0</v>
      </c>
      <c r="G2677" s="1">
        <v>20.0</v>
      </c>
      <c r="H2677" s="1">
        <v>4.0</v>
      </c>
      <c r="I2677" s="1" t="s">
        <v>22</v>
      </c>
      <c r="J2677" s="1">
        <v>0.171</v>
      </c>
      <c r="K2677" s="1">
        <v>0.693</v>
      </c>
      <c r="L2677" s="6" t="str">
        <f>if(J2677&gt;QUARTILE!$B$3, "TOP", if(J2677&lt;QUARTILE!$B$4, "BOTTOM", 0))</f>
        <v>BOTTOM</v>
      </c>
      <c r="M2677" s="6">
        <f t="shared" si="1"/>
        <v>2</v>
      </c>
      <c r="N2677" s="6" t="str">
        <f t="shared" si="2"/>
        <v>Gen X</v>
      </c>
      <c r="O2677" s="6" t="str">
        <f t="shared" si="3"/>
        <v>Low Income</v>
      </c>
    </row>
    <row r="2678" hidden="1">
      <c r="A2678" s="1">
        <v>102676.0</v>
      </c>
      <c r="B2678" s="1">
        <v>68.0</v>
      </c>
      <c r="C2678" s="1">
        <v>19000.0</v>
      </c>
      <c r="D2678" s="1" t="s">
        <v>25</v>
      </c>
      <c r="E2678" s="1">
        <v>23690.43</v>
      </c>
      <c r="F2678" s="1">
        <v>2.0</v>
      </c>
      <c r="G2678" s="1">
        <v>21.0</v>
      </c>
      <c r="H2678" s="1">
        <v>4.0</v>
      </c>
      <c r="I2678" s="1" t="s">
        <v>22</v>
      </c>
      <c r="J2678" s="1">
        <v>0.289</v>
      </c>
      <c r="K2678" s="1">
        <v>0.377</v>
      </c>
      <c r="L2678" s="6" t="str">
        <f>if(J2678&gt;QUARTILE!$B$3, "TOP", if(J2678&lt;QUARTILE!$B$4, "BOTTOM", 0))</f>
        <v>BOTTOM</v>
      </c>
      <c r="M2678" s="6">
        <f t="shared" si="1"/>
        <v>2</v>
      </c>
      <c r="N2678" s="6" t="str">
        <f t="shared" si="2"/>
        <v>Baby Boomer</v>
      </c>
      <c r="O2678" s="6" t="str">
        <f t="shared" si="3"/>
        <v>Low Income</v>
      </c>
    </row>
    <row r="2679" hidden="1">
      <c r="A2679" s="1">
        <v>102677.0</v>
      </c>
      <c r="B2679" s="1">
        <v>68.0</v>
      </c>
      <c r="C2679" s="1">
        <v>42000.0</v>
      </c>
      <c r="D2679" s="1" t="s">
        <v>27</v>
      </c>
      <c r="E2679" s="1">
        <v>49889.6</v>
      </c>
      <c r="F2679" s="1">
        <v>1.0</v>
      </c>
      <c r="G2679" s="1">
        <v>21.0</v>
      </c>
      <c r="H2679" s="1">
        <v>4.0</v>
      </c>
      <c r="I2679" s="1" t="s">
        <v>18</v>
      </c>
      <c r="J2679" s="1">
        <v>0.493</v>
      </c>
      <c r="K2679" s="1">
        <v>0.836</v>
      </c>
      <c r="L2679" s="6">
        <f>if(J2679&gt;QUARTILE!$B$3, "TOP", if(J2679&lt;QUARTILE!$B$4, "BOTTOM", 0))</f>
        <v>0</v>
      </c>
      <c r="M2679" s="6">
        <f t="shared" si="1"/>
        <v>1</v>
      </c>
      <c r="N2679" s="6" t="str">
        <f t="shared" si="2"/>
        <v>Baby Boomer</v>
      </c>
      <c r="O2679" s="6" t="str">
        <f t="shared" si="3"/>
        <v>Low Income</v>
      </c>
    </row>
    <row r="2680" hidden="1">
      <c r="A2680" s="1">
        <v>102678.0</v>
      </c>
      <c r="B2680" s="1">
        <v>75.0</v>
      </c>
      <c r="C2680" s="1">
        <v>27000.0</v>
      </c>
      <c r="D2680" s="1" t="s">
        <v>25</v>
      </c>
      <c r="E2680" s="1">
        <v>25869.06</v>
      </c>
      <c r="F2680" s="1">
        <v>5.0</v>
      </c>
      <c r="G2680" s="1">
        <v>19.0</v>
      </c>
      <c r="H2680" s="1">
        <v>6.0</v>
      </c>
      <c r="I2680" s="1" t="s">
        <v>22</v>
      </c>
      <c r="J2680" s="1">
        <v>0.681</v>
      </c>
      <c r="K2680" s="1">
        <v>0.328</v>
      </c>
      <c r="L2680" s="6">
        <f>if(J2680&gt;QUARTILE!$B$3, "TOP", if(J2680&lt;QUARTILE!$B$4, "BOTTOM", 0))</f>
        <v>0</v>
      </c>
      <c r="M2680" s="6">
        <f t="shared" si="1"/>
        <v>2</v>
      </c>
      <c r="N2680" s="6" t="str">
        <f t="shared" si="2"/>
        <v>Baby Boomer</v>
      </c>
      <c r="O2680" s="6" t="str">
        <f t="shared" si="3"/>
        <v>Low Income</v>
      </c>
    </row>
    <row r="2681" hidden="1">
      <c r="A2681" s="1">
        <v>102679.0</v>
      </c>
      <c r="B2681" s="1">
        <v>71.0</v>
      </c>
      <c r="C2681" s="1">
        <v>13000.0</v>
      </c>
      <c r="D2681" s="1" t="s">
        <v>23</v>
      </c>
      <c r="E2681" s="1">
        <v>1550.87</v>
      </c>
      <c r="F2681" s="1">
        <v>4.0</v>
      </c>
      <c r="G2681" s="1">
        <v>19.0</v>
      </c>
      <c r="H2681" s="1">
        <v>1.0</v>
      </c>
      <c r="I2681" s="1" t="s">
        <v>22</v>
      </c>
      <c r="J2681" s="1">
        <v>0.361</v>
      </c>
      <c r="K2681" s="1">
        <v>0.716</v>
      </c>
      <c r="L2681" s="6">
        <f>if(J2681&gt;QUARTILE!$B$3, "TOP", if(J2681&lt;QUARTILE!$B$4, "BOTTOM", 0))</f>
        <v>0</v>
      </c>
      <c r="M2681" s="6">
        <f t="shared" si="1"/>
        <v>2</v>
      </c>
      <c r="N2681" s="6" t="str">
        <f t="shared" si="2"/>
        <v>Baby Boomer</v>
      </c>
      <c r="O2681" s="6" t="str">
        <f t="shared" si="3"/>
        <v>Low Income</v>
      </c>
    </row>
    <row r="2682" hidden="1">
      <c r="A2682" s="1">
        <v>102680.0</v>
      </c>
      <c r="B2682" s="1">
        <v>78.0</v>
      </c>
      <c r="C2682" s="1">
        <v>26000.0</v>
      </c>
      <c r="D2682" s="1" t="s">
        <v>25</v>
      </c>
      <c r="E2682" s="1">
        <v>10313.27</v>
      </c>
      <c r="F2682" s="1">
        <v>5.0</v>
      </c>
      <c r="G2682" s="1">
        <v>16.0</v>
      </c>
      <c r="H2682" s="1">
        <v>7.0</v>
      </c>
      <c r="I2682" s="1" t="s">
        <v>22</v>
      </c>
      <c r="J2682" s="1">
        <v>0.652</v>
      </c>
      <c r="K2682" s="1">
        <v>0.105</v>
      </c>
      <c r="L2682" s="6">
        <f>if(J2682&gt;QUARTILE!$B$3, "TOP", if(J2682&lt;QUARTILE!$B$4, "BOTTOM", 0))</f>
        <v>0</v>
      </c>
      <c r="M2682" s="6">
        <f t="shared" si="1"/>
        <v>2</v>
      </c>
      <c r="N2682" s="6" t="str">
        <f t="shared" si="2"/>
        <v>Baby Boomer</v>
      </c>
      <c r="O2682" s="6" t="str">
        <f t="shared" si="3"/>
        <v>Low Income</v>
      </c>
    </row>
    <row r="2683" hidden="1">
      <c r="A2683" s="1">
        <v>102681.0</v>
      </c>
      <c r="B2683" s="1">
        <v>29.0</v>
      </c>
      <c r="C2683" s="1">
        <v>36000.0</v>
      </c>
      <c r="D2683" s="1" t="s">
        <v>25</v>
      </c>
      <c r="E2683" s="1">
        <v>51.14</v>
      </c>
      <c r="F2683" s="1">
        <v>1.0</v>
      </c>
      <c r="G2683" s="1">
        <v>22.0</v>
      </c>
      <c r="H2683" s="1">
        <v>23.0</v>
      </c>
      <c r="I2683" s="1" t="s">
        <v>26</v>
      </c>
      <c r="J2683" s="1">
        <v>0.599</v>
      </c>
      <c r="K2683" s="1">
        <v>0.752</v>
      </c>
      <c r="L2683" s="6">
        <f>if(J2683&gt;QUARTILE!$B$3, "TOP", if(J2683&lt;QUARTILE!$B$4, "BOTTOM", 0))</f>
        <v>0</v>
      </c>
      <c r="M2683" s="6">
        <f t="shared" si="1"/>
        <v>3</v>
      </c>
      <c r="N2683" s="6" t="str">
        <f t="shared" si="2"/>
        <v>Millenial</v>
      </c>
      <c r="O2683" s="6" t="str">
        <f t="shared" si="3"/>
        <v>Low Income</v>
      </c>
    </row>
    <row r="2684" hidden="1">
      <c r="A2684" s="1">
        <v>102682.0</v>
      </c>
      <c r="B2684" s="1">
        <v>20.0</v>
      </c>
      <c r="C2684" s="1">
        <v>21000.0</v>
      </c>
      <c r="D2684" s="1" t="s">
        <v>23</v>
      </c>
      <c r="E2684" s="1">
        <v>14316.31</v>
      </c>
      <c r="F2684" s="1">
        <v>3.0</v>
      </c>
      <c r="G2684" s="1">
        <v>22.0</v>
      </c>
      <c r="H2684" s="1">
        <v>13.0</v>
      </c>
      <c r="I2684" s="1" t="s">
        <v>22</v>
      </c>
      <c r="J2684" s="1">
        <v>0.308</v>
      </c>
      <c r="K2684" s="1">
        <v>0.62</v>
      </c>
      <c r="L2684" s="6" t="str">
        <f>if(J2684&gt;QUARTILE!$B$3, "TOP", if(J2684&lt;QUARTILE!$B$4, "BOTTOM", 0))</f>
        <v>BOTTOM</v>
      </c>
      <c r="M2684" s="6">
        <f t="shared" si="1"/>
        <v>2</v>
      </c>
      <c r="N2684" s="6" t="str">
        <f t="shared" si="2"/>
        <v>Millenial</v>
      </c>
      <c r="O2684" s="6" t="str">
        <f t="shared" si="3"/>
        <v>Low Income</v>
      </c>
    </row>
    <row r="2685" hidden="1">
      <c r="A2685" s="1">
        <v>102683.0</v>
      </c>
      <c r="B2685" s="1">
        <v>62.0</v>
      </c>
      <c r="C2685" s="1">
        <v>23000.0</v>
      </c>
      <c r="D2685" s="1" t="s">
        <v>25</v>
      </c>
      <c r="E2685" s="1">
        <v>4293.7</v>
      </c>
      <c r="F2685" s="1">
        <v>1.0</v>
      </c>
      <c r="G2685" s="1">
        <v>17.0</v>
      </c>
      <c r="H2685" s="1">
        <v>3.0</v>
      </c>
      <c r="I2685" s="1" t="s">
        <v>22</v>
      </c>
      <c r="J2685" s="1">
        <v>0.905</v>
      </c>
      <c r="K2685" s="1">
        <v>0.808</v>
      </c>
      <c r="L2685" s="6" t="str">
        <f>if(J2685&gt;QUARTILE!$B$3, "TOP", if(J2685&lt;QUARTILE!$B$4, "BOTTOM", 0))</f>
        <v>TOP</v>
      </c>
      <c r="M2685" s="6">
        <f t="shared" si="1"/>
        <v>2</v>
      </c>
      <c r="N2685" s="6" t="str">
        <f t="shared" si="2"/>
        <v>Baby Boomer</v>
      </c>
      <c r="O2685" s="6" t="str">
        <f t="shared" si="3"/>
        <v>Low Income</v>
      </c>
    </row>
    <row r="2686" hidden="1">
      <c r="A2686" s="1">
        <v>102684.0</v>
      </c>
      <c r="B2686" s="1">
        <v>35.0</v>
      </c>
      <c r="C2686" s="1">
        <v>16000.0</v>
      </c>
      <c r="D2686" s="1" t="s">
        <v>25</v>
      </c>
      <c r="E2686" s="1">
        <v>40521.3</v>
      </c>
      <c r="F2686" s="1">
        <v>5.0</v>
      </c>
      <c r="G2686" s="1">
        <v>17.0</v>
      </c>
      <c r="H2686" s="1">
        <v>11.0</v>
      </c>
      <c r="I2686" s="1" t="s">
        <v>18</v>
      </c>
      <c r="J2686" s="1">
        <v>0.533</v>
      </c>
      <c r="K2686" s="1">
        <v>0.268</v>
      </c>
      <c r="L2686" s="6">
        <f>if(J2686&gt;QUARTILE!$B$3, "TOP", if(J2686&lt;QUARTILE!$B$4, "BOTTOM", 0))</f>
        <v>0</v>
      </c>
      <c r="M2686" s="6">
        <f t="shared" si="1"/>
        <v>1</v>
      </c>
      <c r="N2686" s="6" t="str">
        <f t="shared" si="2"/>
        <v>Gen X</v>
      </c>
      <c r="O2686" s="6" t="str">
        <f t="shared" si="3"/>
        <v>Low Income</v>
      </c>
    </row>
    <row r="2687" hidden="1">
      <c r="A2687" s="1">
        <v>102685.0</v>
      </c>
      <c r="B2687" s="1">
        <v>57.0</v>
      </c>
      <c r="C2687" s="1">
        <v>22000.0</v>
      </c>
      <c r="D2687" s="1" t="s">
        <v>23</v>
      </c>
      <c r="E2687" s="1">
        <v>2203.78</v>
      </c>
      <c r="F2687" s="1">
        <v>5.0</v>
      </c>
      <c r="G2687" s="1">
        <v>23.0</v>
      </c>
      <c r="H2687" s="1">
        <v>3.0</v>
      </c>
      <c r="I2687" s="1" t="s">
        <v>22</v>
      </c>
      <c r="J2687" s="1">
        <v>0.968</v>
      </c>
      <c r="K2687" s="1">
        <v>0.296</v>
      </c>
      <c r="L2687" s="6" t="str">
        <f>if(J2687&gt;QUARTILE!$B$3, "TOP", if(J2687&lt;QUARTILE!$B$4, "BOTTOM", 0))</f>
        <v>TOP</v>
      </c>
      <c r="M2687" s="6">
        <f t="shared" si="1"/>
        <v>2</v>
      </c>
      <c r="N2687" s="6" t="str">
        <f t="shared" si="2"/>
        <v>Gen X</v>
      </c>
      <c r="O2687" s="6" t="str">
        <f t="shared" si="3"/>
        <v>Low Income</v>
      </c>
    </row>
    <row r="2688" hidden="1">
      <c r="A2688" s="1">
        <v>102686.0</v>
      </c>
      <c r="B2688" s="1">
        <v>38.0</v>
      </c>
      <c r="C2688" s="1">
        <v>25000.0</v>
      </c>
      <c r="D2688" s="1" t="s">
        <v>23</v>
      </c>
      <c r="E2688" s="1">
        <v>28.69</v>
      </c>
      <c r="F2688" s="1">
        <v>2.0</v>
      </c>
      <c r="G2688" s="1">
        <v>22.0</v>
      </c>
      <c r="H2688" s="1">
        <v>8.0</v>
      </c>
      <c r="I2688" s="1" t="s">
        <v>22</v>
      </c>
      <c r="J2688" s="1">
        <v>0.356</v>
      </c>
      <c r="K2688" s="1">
        <v>0.533</v>
      </c>
      <c r="L2688" s="6">
        <f>if(J2688&gt;QUARTILE!$B$3, "TOP", if(J2688&lt;QUARTILE!$B$4, "BOTTOM", 0))</f>
        <v>0</v>
      </c>
      <c r="M2688" s="6">
        <f t="shared" si="1"/>
        <v>2</v>
      </c>
      <c r="N2688" s="6" t="str">
        <f t="shared" si="2"/>
        <v>Gen X</v>
      </c>
      <c r="O2688" s="6" t="str">
        <f t="shared" si="3"/>
        <v>Low Income</v>
      </c>
    </row>
    <row r="2689" hidden="1">
      <c r="A2689" s="1">
        <v>102687.0</v>
      </c>
      <c r="B2689" s="1">
        <v>32.0</v>
      </c>
      <c r="C2689" s="1">
        <v>16000.0</v>
      </c>
      <c r="D2689" s="1" t="s">
        <v>23</v>
      </c>
      <c r="E2689" s="1">
        <v>11998.46</v>
      </c>
      <c r="F2689" s="1">
        <v>5.0</v>
      </c>
      <c r="G2689" s="1">
        <v>15.0</v>
      </c>
      <c r="H2689" s="1">
        <v>13.0</v>
      </c>
      <c r="I2689" s="1" t="s">
        <v>22</v>
      </c>
      <c r="J2689" s="1">
        <v>0.593</v>
      </c>
      <c r="K2689" s="1">
        <v>0.338</v>
      </c>
      <c r="L2689" s="6">
        <f>if(J2689&gt;QUARTILE!$B$3, "TOP", if(J2689&lt;QUARTILE!$B$4, "BOTTOM", 0))</f>
        <v>0</v>
      </c>
      <c r="M2689" s="6">
        <f t="shared" si="1"/>
        <v>2</v>
      </c>
      <c r="N2689" s="6" t="str">
        <f t="shared" si="2"/>
        <v>Gen X</v>
      </c>
      <c r="O2689" s="6" t="str">
        <f t="shared" si="3"/>
        <v>Low Income</v>
      </c>
    </row>
    <row r="2690" hidden="1">
      <c r="A2690" s="1">
        <v>102688.0</v>
      </c>
      <c r="B2690" s="1">
        <v>50.0</v>
      </c>
      <c r="C2690" s="1">
        <v>12000.0</v>
      </c>
      <c r="D2690" s="1" t="s">
        <v>23</v>
      </c>
      <c r="E2690" s="1">
        <v>3378.63</v>
      </c>
      <c r="F2690" s="1">
        <v>4.0</v>
      </c>
      <c r="G2690" s="1">
        <v>19.0</v>
      </c>
      <c r="H2690" s="1">
        <v>9.0</v>
      </c>
      <c r="I2690" s="1" t="s">
        <v>22</v>
      </c>
      <c r="J2690" s="1">
        <v>0.104</v>
      </c>
      <c r="K2690" s="1">
        <v>0.464</v>
      </c>
      <c r="L2690" s="6" t="str">
        <f>if(J2690&gt;QUARTILE!$B$3, "TOP", if(J2690&lt;QUARTILE!$B$4, "BOTTOM", 0))</f>
        <v>BOTTOM</v>
      </c>
      <c r="M2690" s="6">
        <f t="shared" si="1"/>
        <v>2</v>
      </c>
      <c r="N2690" s="6" t="str">
        <f t="shared" si="2"/>
        <v>Gen X</v>
      </c>
      <c r="O2690" s="6" t="str">
        <f t="shared" si="3"/>
        <v>Low Income</v>
      </c>
    </row>
    <row r="2691" hidden="1">
      <c r="A2691" s="1">
        <v>102689.0</v>
      </c>
      <c r="B2691" s="1">
        <v>52.0</v>
      </c>
      <c r="C2691" s="1">
        <v>48000.0</v>
      </c>
      <c r="D2691" s="1" t="s">
        <v>25</v>
      </c>
      <c r="E2691" s="1">
        <v>26787.18</v>
      </c>
      <c r="F2691" s="1">
        <v>2.0</v>
      </c>
      <c r="G2691" s="1">
        <v>13.0</v>
      </c>
      <c r="H2691" s="1">
        <v>4.0</v>
      </c>
      <c r="I2691" s="1" t="s">
        <v>22</v>
      </c>
      <c r="J2691" s="1">
        <v>0.73</v>
      </c>
      <c r="K2691" s="1">
        <v>0.431</v>
      </c>
      <c r="L2691" s="6">
        <f>if(J2691&gt;QUARTILE!$B$3, "TOP", if(J2691&lt;QUARTILE!$B$4, "BOTTOM", 0))</f>
        <v>0</v>
      </c>
      <c r="M2691" s="6">
        <f t="shared" si="1"/>
        <v>2</v>
      </c>
      <c r="N2691" s="6" t="str">
        <f t="shared" si="2"/>
        <v>Gen X</v>
      </c>
      <c r="O2691" s="6" t="str">
        <f t="shared" si="3"/>
        <v>Medium Income</v>
      </c>
    </row>
    <row r="2692" hidden="1">
      <c r="A2692" s="1">
        <v>102690.0</v>
      </c>
      <c r="B2692" s="1">
        <v>43.0</v>
      </c>
      <c r="C2692" s="1">
        <v>32000.0</v>
      </c>
      <c r="D2692" s="1" t="s">
        <v>27</v>
      </c>
      <c r="E2692" s="1">
        <v>50498.26</v>
      </c>
      <c r="F2692" s="1">
        <v>5.0</v>
      </c>
      <c r="G2692" s="1">
        <v>20.0</v>
      </c>
      <c r="H2692" s="1">
        <v>13.0</v>
      </c>
      <c r="I2692" s="1" t="s">
        <v>22</v>
      </c>
      <c r="J2692" s="1">
        <v>0.895</v>
      </c>
      <c r="K2692" s="1">
        <v>0.047</v>
      </c>
      <c r="L2692" s="6" t="str">
        <f>if(J2692&gt;QUARTILE!$B$3, "TOP", if(J2692&lt;QUARTILE!$B$4, "BOTTOM", 0))</f>
        <v>TOP</v>
      </c>
      <c r="M2692" s="6">
        <f t="shared" si="1"/>
        <v>2</v>
      </c>
      <c r="N2692" s="6" t="str">
        <f t="shared" si="2"/>
        <v>Gen X</v>
      </c>
      <c r="O2692" s="6" t="str">
        <f t="shared" si="3"/>
        <v>Low Income</v>
      </c>
    </row>
    <row r="2693" hidden="1">
      <c r="A2693" s="1">
        <v>102691.0</v>
      </c>
      <c r="B2693" s="1">
        <v>25.0</v>
      </c>
      <c r="C2693" s="1">
        <v>16000.0</v>
      </c>
      <c r="D2693" s="1" t="s">
        <v>23</v>
      </c>
      <c r="E2693" s="1">
        <v>856.86</v>
      </c>
      <c r="F2693" s="1">
        <v>1.0</v>
      </c>
      <c r="G2693" s="1">
        <v>18.0</v>
      </c>
      <c r="H2693" s="1">
        <v>13.0</v>
      </c>
      <c r="I2693" s="1" t="s">
        <v>22</v>
      </c>
      <c r="J2693" s="1">
        <v>1.0</v>
      </c>
      <c r="K2693" s="1">
        <v>0.977</v>
      </c>
      <c r="L2693" s="6" t="str">
        <f>if(J2693&gt;QUARTILE!$B$3, "TOP", if(J2693&lt;QUARTILE!$B$4, "BOTTOM", 0))</f>
        <v>TOP</v>
      </c>
      <c r="M2693" s="6">
        <f t="shared" si="1"/>
        <v>2</v>
      </c>
      <c r="N2693" s="6" t="str">
        <f t="shared" si="2"/>
        <v>Millenial</v>
      </c>
      <c r="O2693" s="6" t="str">
        <f t="shared" si="3"/>
        <v>Low Income</v>
      </c>
    </row>
    <row r="2694" hidden="1">
      <c r="A2694" s="1">
        <v>102692.0</v>
      </c>
      <c r="B2694" s="1">
        <v>53.0</v>
      </c>
      <c r="C2694" s="1">
        <v>25000.0</v>
      </c>
      <c r="D2694" s="1" t="s">
        <v>21</v>
      </c>
      <c r="E2694" s="1">
        <v>10069.79</v>
      </c>
      <c r="F2694" s="1">
        <v>5.0</v>
      </c>
      <c r="G2694" s="1">
        <v>17.0</v>
      </c>
      <c r="H2694" s="1">
        <v>6.0</v>
      </c>
      <c r="I2694" s="1" t="s">
        <v>22</v>
      </c>
      <c r="J2694" s="1">
        <v>0.837</v>
      </c>
      <c r="K2694" s="1">
        <v>0.0</v>
      </c>
      <c r="L2694" s="6" t="str">
        <f>if(J2694&gt;QUARTILE!$B$3, "TOP", if(J2694&lt;QUARTILE!$B$4, "BOTTOM", 0))</f>
        <v>TOP</v>
      </c>
      <c r="M2694" s="6">
        <f t="shared" si="1"/>
        <v>2</v>
      </c>
      <c r="N2694" s="6" t="str">
        <f t="shared" si="2"/>
        <v>Gen X</v>
      </c>
      <c r="O2694" s="6" t="str">
        <f t="shared" si="3"/>
        <v>Low Income</v>
      </c>
    </row>
    <row r="2695" hidden="1">
      <c r="A2695" s="1">
        <v>102693.0</v>
      </c>
      <c r="B2695" s="1">
        <v>65.0</v>
      </c>
      <c r="C2695" s="1">
        <v>9000.0</v>
      </c>
      <c r="D2695" s="1" t="s">
        <v>17</v>
      </c>
      <c r="E2695" s="1">
        <v>100000.0</v>
      </c>
      <c r="F2695" s="1">
        <v>1.0</v>
      </c>
      <c r="G2695" s="1">
        <v>20.0</v>
      </c>
      <c r="H2695" s="1">
        <v>4.0</v>
      </c>
      <c r="I2695" s="1" t="s">
        <v>18</v>
      </c>
      <c r="J2695" s="1">
        <v>0.413</v>
      </c>
      <c r="K2695" s="1">
        <v>0.826</v>
      </c>
      <c r="L2695" s="6">
        <f>if(J2695&gt;QUARTILE!$B$3, "TOP", if(J2695&lt;QUARTILE!$B$4, "BOTTOM", 0))</f>
        <v>0</v>
      </c>
      <c r="M2695" s="6">
        <f t="shared" si="1"/>
        <v>1</v>
      </c>
      <c r="N2695" s="6" t="str">
        <f t="shared" si="2"/>
        <v>Baby Boomer</v>
      </c>
      <c r="O2695" s="6" t="str">
        <f t="shared" si="3"/>
        <v>Low Income</v>
      </c>
    </row>
    <row r="2696" hidden="1">
      <c r="A2696" s="1">
        <v>102694.0</v>
      </c>
      <c r="B2696" s="1">
        <v>47.0</v>
      </c>
      <c r="C2696" s="1">
        <v>7000.0</v>
      </c>
      <c r="D2696" s="1" t="s">
        <v>25</v>
      </c>
      <c r="E2696" s="1">
        <v>26385.58</v>
      </c>
      <c r="F2696" s="1">
        <v>1.0</v>
      </c>
      <c r="G2696" s="1">
        <v>23.0</v>
      </c>
      <c r="H2696" s="1">
        <v>11.0</v>
      </c>
      <c r="I2696" s="1" t="s">
        <v>18</v>
      </c>
      <c r="J2696" s="1">
        <v>0.607</v>
      </c>
      <c r="K2696" s="1">
        <v>0.827</v>
      </c>
      <c r="L2696" s="6">
        <f>if(J2696&gt;QUARTILE!$B$3, "TOP", if(J2696&lt;QUARTILE!$B$4, "BOTTOM", 0))</f>
        <v>0</v>
      </c>
      <c r="M2696" s="6">
        <f t="shared" si="1"/>
        <v>1</v>
      </c>
      <c r="N2696" s="6" t="str">
        <f t="shared" si="2"/>
        <v>Gen X</v>
      </c>
      <c r="O2696" s="6" t="str">
        <f t="shared" si="3"/>
        <v>Low Income</v>
      </c>
    </row>
    <row r="2697" hidden="1">
      <c r="A2697" s="1">
        <v>102695.0</v>
      </c>
      <c r="B2697" s="1">
        <v>40.0</v>
      </c>
      <c r="C2697" s="1">
        <v>42000.0</v>
      </c>
      <c r="D2697" s="1" t="s">
        <v>27</v>
      </c>
      <c r="E2697" s="1">
        <v>61232.16</v>
      </c>
      <c r="F2697" s="1">
        <v>5.0</v>
      </c>
      <c r="G2697" s="1">
        <v>23.0</v>
      </c>
      <c r="H2697" s="1">
        <v>14.0</v>
      </c>
      <c r="I2697" s="1" t="s">
        <v>18</v>
      </c>
      <c r="J2697" s="1">
        <v>0.692</v>
      </c>
      <c r="K2697" s="1">
        <v>0.271</v>
      </c>
      <c r="L2697" s="6">
        <f>if(J2697&gt;QUARTILE!$B$3, "TOP", if(J2697&lt;QUARTILE!$B$4, "BOTTOM", 0))</f>
        <v>0</v>
      </c>
      <c r="M2697" s="6">
        <f t="shared" si="1"/>
        <v>1</v>
      </c>
      <c r="N2697" s="6" t="str">
        <f t="shared" si="2"/>
        <v>Gen X</v>
      </c>
      <c r="O2697" s="6" t="str">
        <f t="shared" si="3"/>
        <v>Low Income</v>
      </c>
    </row>
    <row r="2698" hidden="1">
      <c r="A2698" s="1">
        <v>102696.0</v>
      </c>
      <c r="B2698" s="1">
        <v>59.0</v>
      </c>
      <c r="C2698" s="1">
        <v>25000.0</v>
      </c>
      <c r="D2698" s="1" t="s">
        <v>25</v>
      </c>
      <c r="E2698" s="1">
        <v>3584.53</v>
      </c>
      <c r="F2698" s="1">
        <v>1.0</v>
      </c>
      <c r="G2698" s="1">
        <v>24.0</v>
      </c>
      <c r="H2698" s="1">
        <v>5.0</v>
      </c>
      <c r="I2698" s="1" t="s">
        <v>22</v>
      </c>
      <c r="J2698" s="1">
        <v>0.107</v>
      </c>
      <c r="K2698" s="1">
        <v>0.322</v>
      </c>
      <c r="L2698" s="6" t="str">
        <f>if(J2698&gt;QUARTILE!$B$3, "TOP", if(J2698&lt;QUARTILE!$B$4, "BOTTOM", 0))</f>
        <v>BOTTOM</v>
      </c>
      <c r="M2698" s="6">
        <f t="shared" si="1"/>
        <v>2</v>
      </c>
      <c r="N2698" s="6" t="str">
        <f t="shared" si="2"/>
        <v>Gen X</v>
      </c>
      <c r="O2698" s="6" t="str">
        <f t="shared" si="3"/>
        <v>Low Income</v>
      </c>
    </row>
    <row r="2699" hidden="1">
      <c r="A2699" s="1">
        <v>102697.0</v>
      </c>
      <c r="B2699" s="1">
        <v>61.0</v>
      </c>
      <c r="C2699" s="1">
        <v>21000.0</v>
      </c>
      <c r="D2699" s="1" t="s">
        <v>23</v>
      </c>
      <c r="E2699" s="1">
        <v>5004.35</v>
      </c>
      <c r="F2699" s="1">
        <v>3.0</v>
      </c>
      <c r="G2699" s="1">
        <v>15.0</v>
      </c>
      <c r="H2699" s="1">
        <v>5.0</v>
      </c>
      <c r="I2699" s="1" t="s">
        <v>22</v>
      </c>
      <c r="J2699" s="1">
        <v>0.123</v>
      </c>
      <c r="K2699" s="1">
        <v>0.165</v>
      </c>
      <c r="L2699" s="6" t="str">
        <f>if(J2699&gt;QUARTILE!$B$3, "TOP", if(J2699&lt;QUARTILE!$B$4, "BOTTOM", 0))</f>
        <v>BOTTOM</v>
      </c>
      <c r="M2699" s="6">
        <f t="shared" si="1"/>
        <v>2</v>
      </c>
      <c r="N2699" s="6" t="str">
        <f t="shared" si="2"/>
        <v>Baby Boomer</v>
      </c>
      <c r="O2699" s="6" t="str">
        <f t="shared" si="3"/>
        <v>Low Income</v>
      </c>
    </row>
    <row r="2700" hidden="1">
      <c r="A2700" s="1">
        <v>102698.0</v>
      </c>
      <c r="B2700" s="1">
        <v>31.0</v>
      </c>
      <c r="C2700" s="1">
        <v>25000.0</v>
      </c>
      <c r="D2700" s="1" t="s">
        <v>21</v>
      </c>
      <c r="E2700" s="1">
        <v>3363.91</v>
      </c>
      <c r="F2700" s="1">
        <v>2.0</v>
      </c>
      <c r="G2700" s="1">
        <v>25.0</v>
      </c>
      <c r="H2700" s="1">
        <v>12.0</v>
      </c>
      <c r="I2700" s="1" t="s">
        <v>18</v>
      </c>
      <c r="J2700" s="1">
        <v>0.326</v>
      </c>
      <c r="K2700" s="1">
        <v>0.133</v>
      </c>
      <c r="L2700" s="6">
        <f>if(J2700&gt;QUARTILE!$B$3, "TOP", if(J2700&lt;QUARTILE!$B$4, "BOTTOM", 0))</f>
        <v>0</v>
      </c>
      <c r="M2700" s="6">
        <f t="shared" si="1"/>
        <v>1</v>
      </c>
      <c r="N2700" s="6" t="str">
        <f t="shared" si="2"/>
        <v>Gen X</v>
      </c>
      <c r="O2700" s="6" t="str">
        <f t="shared" si="3"/>
        <v>Low Income</v>
      </c>
    </row>
    <row r="2701" hidden="1">
      <c r="A2701" s="1">
        <v>102699.0</v>
      </c>
      <c r="B2701" s="1">
        <v>31.0</v>
      </c>
      <c r="C2701" s="1">
        <v>153000.0</v>
      </c>
      <c r="D2701" s="1" t="s">
        <v>23</v>
      </c>
      <c r="E2701" s="1">
        <v>7201.3</v>
      </c>
      <c r="F2701" s="1">
        <v>5.0</v>
      </c>
      <c r="G2701" s="1">
        <v>21.0</v>
      </c>
      <c r="H2701" s="1">
        <v>8.0</v>
      </c>
      <c r="I2701" s="1" t="s">
        <v>22</v>
      </c>
      <c r="J2701" s="1">
        <v>0.894</v>
      </c>
      <c r="K2701" s="1">
        <v>0.501</v>
      </c>
      <c r="L2701" s="6" t="str">
        <f>if(J2701&gt;QUARTILE!$B$3, "TOP", if(J2701&lt;QUARTILE!$B$4, "BOTTOM", 0))</f>
        <v>TOP</v>
      </c>
      <c r="M2701" s="6">
        <f t="shared" si="1"/>
        <v>2</v>
      </c>
      <c r="N2701" s="6" t="str">
        <f t="shared" si="2"/>
        <v>Gen X</v>
      </c>
      <c r="O2701" s="6" t="str">
        <f t="shared" si="3"/>
        <v>High Income</v>
      </c>
    </row>
    <row r="2702" hidden="1">
      <c r="A2702" s="1">
        <v>102700.0</v>
      </c>
      <c r="B2702" s="1">
        <v>19.0</v>
      </c>
      <c r="C2702" s="1">
        <v>37000.0</v>
      </c>
      <c r="D2702" s="1" t="s">
        <v>24</v>
      </c>
      <c r="E2702" s="1">
        <v>25774.94</v>
      </c>
      <c r="F2702" s="1">
        <v>3.0</v>
      </c>
      <c r="G2702" s="1">
        <v>16.0</v>
      </c>
      <c r="H2702" s="1">
        <v>17.0</v>
      </c>
      <c r="I2702" s="1" t="s">
        <v>18</v>
      </c>
      <c r="J2702" s="1">
        <v>0.286</v>
      </c>
      <c r="K2702" s="1">
        <v>0.105</v>
      </c>
      <c r="L2702" s="6" t="str">
        <f>if(J2702&gt;QUARTILE!$B$3, "TOP", if(J2702&lt;QUARTILE!$B$4, "BOTTOM", 0))</f>
        <v>BOTTOM</v>
      </c>
      <c r="M2702" s="6">
        <f t="shared" si="1"/>
        <v>1</v>
      </c>
      <c r="N2702" s="6" t="str">
        <f t="shared" si="2"/>
        <v>Millenial</v>
      </c>
      <c r="O2702" s="6" t="str">
        <f t="shared" si="3"/>
        <v>Low Income</v>
      </c>
    </row>
    <row r="2703" hidden="1">
      <c r="A2703" s="1">
        <v>102701.0</v>
      </c>
      <c r="B2703" s="1">
        <v>72.0</v>
      </c>
      <c r="C2703" s="1">
        <v>12000.0</v>
      </c>
      <c r="D2703" s="1" t="s">
        <v>25</v>
      </c>
      <c r="E2703" s="1">
        <v>3605.19</v>
      </c>
      <c r="F2703" s="1">
        <v>1.0</v>
      </c>
      <c r="G2703" s="1">
        <v>16.0</v>
      </c>
      <c r="H2703" s="1">
        <v>5.0</v>
      </c>
      <c r="I2703" s="1" t="s">
        <v>22</v>
      </c>
      <c r="J2703" s="1">
        <v>0.924</v>
      </c>
      <c r="K2703" s="1">
        <v>0.476</v>
      </c>
      <c r="L2703" s="6" t="str">
        <f>if(J2703&gt;QUARTILE!$B$3, "TOP", if(J2703&lt;QUARTILE!$B$4, "BOTTOM", 0))</f>
        <v>TOP</v>
      </c>
      <c r="M2703" s="6">
        <f t="shared" si="1"/>
        <v>2</v>
      </c>
      <c r="N2703" s="6" t="str">
        <f t="shared" si="2"/>
        <v>Baby Boomer</v>
      </c>
      <c r="O2703" s="6" t="str">
        <f t="shared" si="3"/>
        <v>Low Income</v>
      </c>
    </row>
    <row r="2704" hidden="1">
      <c r="A2704" s="1">
        <v>102702.0</v>
      </c>
      <c r="B2704" s="1">
        <v>54.0</v>
      </c>
      <c r="C2704" s="1">
        <v>8000.0</v>
      </c>
      <c r="D2704" s="1" t="s">
        <v>23</v>
      </c>
      <c r="E2704" s="1">
        <v>14856.58</v>
      </c>
      <c r="F2704" s="1">
        <v>1.0</v>
      </c>
      <c r="G2704" s="1">
        <v>15.0</v>
      </c>
      <c r="H2704" s="1">
        <v>9.0</v>
      </c>
      <c r="I2704" s="1" t="s">
        <v>22</v>
      </c>
      <c r="J2704" s="1">
        <v>0.695</v>
      </c>
      <c r="K2704" s="1">
        <v>0.815</v>
      </c>
      <c r="L2704" s="6">
        <f>if(J2704&gt;QUARTILE!$B$3, "TOP", if(J2704&lt;QUARTILE!$B$4, "BOTTOM", 0))</f>
        <v>0</v>
      </c>
      <c r="M2704" s="6">
        <f t="shared" si="1"/>
        <v>2</v>
      </c>
      <c r="N2704" s="6" t="str">
        <f t="shared" si="2"/>
        <v>Gen X</v>
      </c>
      <c r="O2704" s="6" t="str">
        <f t="shared" si="3"/>
        <v>Low Income</v>
      </c>
    </row>
    <row r="2705" hidden="1">
      <c r="A2705" s="1">
        <v>102703.0</v>
      </c>
      <c r="B2705" s="1">
        <v>22.0</v>
      </c>
      <c r="C2705" s="1">
        <v>41000.0</v>
      </c>
      <c r="D2705" s="1" t="s">
        <v>25</v>
      </c>
      <c r="E2705" s="1">
        <v>6272.58</v>
      </c>
      <c r="F2705" s="1">
        <v>2.0</v>
      </c>
      <c r="G2705" s="1">
        <v>22.0</v>
      </c>
      <c r="H2705" s="1">
        <v>12.0</v>
      </c>
      <c r="I2705" s="1" t="s">
        <v>18</v>
      </c>
      <c r="J2705" s="1">
        <v>0.518</v>
      </c>
      <c r="K2705" s="1">
        <v>0.757</v>
      </c>
      <c r="L2705" s="6">
        <f>if(J2705&gt;QUARTILE!$B$3, "TOP", if(J2705&lt;QUARTILE!$B$4, "BOTTOM", 0))</f>
        <v>0</v>
      </c>
      <c r="M2705" s="6">
        <f t="shared" si="1"/>
        <v>1</v>
      </c>
      <c r="N2705" s="6" t="str">
        <f t="shared" si="2"/>
        <v>Millenial</v>
      </c>
      <c r="O2705" s="6" t="str">
        <f t="shared" si="3"/>
        <v>Low Income</v>
      </c>
    </row>
    <row r="2706" hidden="1">
      <c r="A2706" s="1">
        <v>102704.0</v>
      </c>
      <c r="B2706" s="1">
        <v>55.0</v>
      </c>
      <c r="C2706" s="1">
        <v>37000.0</v>
      </c>
      <c r="D2706" s="1" t="s">
        <v>25</v>
      </c>
      <c r="E2706" s="1">
        <v>35344.75</v>
      </c>
      <c r="F2706" s="1">
        <v>3.0</v>
      </c>
      <c r="G2706" s="1">
        <v>19.0</v>
      </c>
      <c r="H2706" s="1">
        <v>4.0</v>
      </c>
      <c r="I2706" s="1" t="s">
        <v>18</v>
      </c>
      <c r="J2706" s="1">
        <v>0.691</v>
      </c>
      <c r="K2706" s="1">
        <v>0.033</v>
      </c>
      <c r="L2706" s="6">
        <f>if(J2706&gt;QUARTILE!$B$3, "TOP", if(J2706&lt;QUARTILE!$B$4, "BOTTOM", 0))</f>
        <v>0</v>
      </c>
      <c r="M2706" s="6">
        <f t="shared" si="1"/>
        <v>1</v>
      </c>
      <c r="N2706" s="6" t="str">
        <f t="shared" si="2"/>
        <v>Gen X</v>
      </c>
      <c r="O2706" s="6" t="str">
        <f t="shared" si="3"/>
        <v>Low Income</v>
      </c>
    </row>
    <row r="2707" hidden="1">
      <c r="A2707" s="1">
        <v>102705.0</v>
      </c>
      <c r="B2707" s="1">
        <v>62.0</v>
      </c>
      <c r="C2707" s="1">
        <v>31000.0</v>
      </c>
      <c r="D2707" s="1" t="s">
        <v>23</v>
      </c>
      <c r="E2707" s="1">
        <v>132.28</v>
      </c>
      <c r="F2707" s="1">
        <v>3.0</v>
      </c>
      <c r="G2707" s="1">
        <v>20.0</v>
      </c>
      <c r="H2707" s="1">
        <v>7.0</v>
      </c>
      <c r="I2707" s="1" t="s">
        <v>22</v>
      </c>
      <c r="J2707" s="1">
        <v>0.381</v>
      </c>
      <c r="K2707" s="1">
        <v>0.961</v>
      </c>
      <c r="L2707" s="6">
        <f>if(J2707&gt;QUARTILE!$B$3, "TOP", if(J2707&lt;QUARTILE!$B$4, "BOTTOM", 0))</f>
        <v>0</v>
      </c>
      <c r="M2707" s="6">
        <f t="shared" si="1"/>
        <v>2</v>
      </c>
      <c r="N2707" s="6" t="str">
        <f t="shared" si="2"/>
        <v>Baby Boomer</v>
      </c>
      <c r="O2707" s="6" t="str">
        <f t="shared" si="3"/>
        <v>Low Income</v>
      </c>
    </row>
    <row r="2708" hidden="1">
      <c r="A2708" s="1">
        <v>102706.0</v>
      </c>
      <c r="B2708" s="1">
        <v>58.0</v>
      </c>
      <c r="C2708" s="1">
        <v>14000.0</v>
      </c>
      <c r="D2708" s="1" t="s">
        <v>25</v>
      </c>
      <c r="E2708" s="1">
        <v>5049.26</v>
      </c>
      <c r="F2708" s="1">
        <v>5.0</v>
      </c>
      <c r="G2708" s="1">
        <v>22.0</v>
      </c>
      <c r="H2708" s="1">
        <v>4.0</v>
      </c>
      <c r="I2708" s="1" t="s">
        <v>22</v>
      </c>
      <c r="J2708" s="1">
        <v>1.0</v>
      </c>
      <c r="K2708" s="1">
        <v>0.236</v>
      </c>
      <c r="L2708" s="6" t="str">
        <f>if(J2708&gt;QUARTILE!$B$3, "TOP", if(J2708&lt;QUARTILE!$B$4, "BOTTOM", 0))</f>
        <v>TOP</v>
      </c>
      <c r="M2708" s="6">
        <f t="shared" si="1"/>
        <v>2</v>
      </c>
      <c r="N2708" s="6" t="str">
        <f t="shared" si="2"/>
        <v>Gen X</v>
      </c>
      <c r="O2708" s="6" t="str">
        <f t="shared" si="3"/>
        <v>Low Income</v>
      </c>
    </row>
    <row r="2709" hidden="1">
      <c r="A2709" s="1">
        <v>102707.0</v>
      </c>
      <c r="B2709" s="1">
        <v>79.0</v>
      </c>
      <c r="C2709" s="1">
        <v>27000.0</v>
      </c>
      <c r="D2709" s="1" t="s">
        <v>27</v>
      </c>
      <c r="E2709" s="1">
        <v>18589.58</v>
      </c>
      <c r="F2709" s="1">
        <v>1.0</v>
      </c>
      <c r="G2709" s="1">
        <v>24.0</v>
      </c>
      <c r="H2709" s="1">
        <v>8.0</v>
      </c>
      <c r="I2709" s="1" t="s">
        <v>22</v>
      </c>
      <c r="J2709" s="1">
        <v>0.176</v>
      </c>
      <c r="K2709" s="1">
        <v>0.706</v>
      </c>
      <c r="L2709" s="6" t="str">
        <f>if(J2709&gt;QUARTILE!$B$3, "TOP", if(J2709&lt;QUARTILE!$B$4, "BOTTOM", 0))</f>
        <v>BOTTOM</v>
      </c>
      <c r="M2709" s="6">
        <f t="shared" si="1"/>
        <v>2</v>
      </c>
      <c r="N2709" s="6" t="str">
        <f t="shared" si="2"/>
        <v>Baby Boomer</v>
      </c>
      <c r="O2709" s="6" t="str">
        <f t="shared" si="3"/>
        <v>Low Income</v>
      </c>
    </row>
    <row r="2710" hidden="1">
      <c r="A2710" s="1">
        <v>102708.0</v>
      </c>
      <c r="B2710" s="1">
        <v>71.0</v>
      </c>
      <c r="C2710" s="1">
        <v>14000.0</v>
      </c>
      <c r="D2710" s="1" t="s">
        <v>25</v>
      </c>
      <c r="E2710" s="1">
        <v>2034.24</v>
      </c>
      <c r="F2710" s="1">
        <v>4.0</v>
      </c>
      <c r="G2710" s="1">
        <v>17.0</v>
      </c>
      <c r="H2710" s="1">
        <v>3.0</v>
      </c>
      <c r="I2710" s="1" t="s">
        <v>22</v>
      </c>
      <c r="J2710" s="1">
        <v>0.91</v>
      </c>
      <c r="K2710" s="1">
        <v>0.25</v>
      </c>
      <c r="L2710" s="6" t="str">
        <f>if(J2710&gt;QUARTILE!$B$3, "TOP", if(J2710&lt;QUARTILE!$B$4, "BOTTOM", 0))</f>
        <v>TOP</v>
      </c>
      <c r="M2710" s="6">
        <f t="shared" si="1"/>
        <v>2</v>
      </c>
      <c r="N2710" s="6" t="str">
        <f t="shared" si="2"/>
        <v>Baby Boomer</v>
      </c>
      <c r="O2710" s="6" t="str">
        <f t="shared" si="3"/>
        <v>Low Income</v>
      </c>
    </row>
    <row r="2711" hidden="1">
      <c r="A2711" s="1">
        <v>102709.0</v>
      </c>
      <c r="B2711" s="1">
        <v>77.0</v>
      </c>
      <c r="C2711" s="1">
        <v>33000.0</v>
      </c>
      <c r="D2711" s="1" t="s">
        <v>23</v>
      </c>
      <c r="E2711" s="1">
        <v>12558.89</v>
      </c>
      <c r="F2711" s="1">
        <v>5.0</v>
      </c>
      <c r="G2711" s="1">
        <v>28.0</v>
      </c>
      <c r="H2711" s="1">
        <v>6.0</v>
      </c>
      <c r="I2711" s="1" t="s">
        <v>22</v>
      </c>
      <c r="J2711" s="1">
        <v>0.728</v>
      </c>
      <c r="K2711" s="1">
        <v>0.567</v>
      </c>
      <c r="L2711" s="6">
        <f>if(J2711&gt;QUARTILE!$B$3, "TOP", if(J2711&lt;QUARTILE!$B$4, "BOTTOM", 0))</f>
        <v>0</v>
      </c>
      <c r="M2711" s="6">
        <f t="shared" si="1"/>
        <v>2</v>
      </c>
      <c r="N2711" s="6" t="str">
        <f t="shared" si="2"/>
        <v>Baby Boomer</v>
      </c>
      <c r="O2711" s="6" t="str">
        <f t="shared" si="3"/>
        <v>Low Income</v>
      </c>
    </row>
    <row r="2712" hidden="1">
      <c r="A2712" s="1">
        <v>102710.0</v>
      </c>
      <c r="B2712" s="1">
        <v>78.0</v>
      </c>
      <c r="C2712" s="1">
        <v>40000.0</v>
      </c>
      <c r="D2712" s="1" t="s">
        <v>25</v>
      </c>
      <c r="E2712" s="1">
        <v>11461.37</v>
      </c>
      <c r="F2712" s="1">
        <v>5.0</v>
      </c>
      <c r="G2712" s="1">
        <v>10.0</v>
      </c>
      <c r="H2712" s="1">
        <v>7.0</v>
      </c>
      <c r="I2712" s="1" t="s">
        <v>22</v>
      </c>
      <c r="J2712" s="1">
        <v>0.762</v>
      </c>
      <c r="K2712" s="1">
        <v>0.522</v>
      </c>
      <c r="L2712" s="6">
        <f>if(J2712&gt;QUARTILE!$B$3, "TOP", if(J2712&lt;QUARTILE!$B$4, "BOTTOM", 0))</f>
        <v>0</v>
      </c>
      <c r="M2712" s="6">
        <f t="shared" si="1"/>
        <v>2</v>
      </c>
      <c r="N2712" s="6" t="str">
        <f t="shared" si="2"/>
        <v>Baby Boomer</v>
      </c>
      <c r="O2712" s="6" t="str">
        <f t="shared" si="3"/>
        <v>Low Income</v>
      </c>
    </row>
    <row r="2713" hidden="1">
      <c r="A2713" s="1">
        <v>102711.0</v>
      </c>
      <c r="B2713" s="1">
        <v>64.0</v>
      </c>
      <c r="C2713" s="1">
        <v>16000.0</v>
      </c>
      <c r="D2713" s="1" t="s">
        <v>17</v>
      </c>
      <c r="E2713" s="1">
        <v>38281.66</v>
      </c>
      <c r="F2713" s="1">
        <v>5.0</v>
      </c>
      <c r="G2713" s="1">
        <v>16.0</v>
      </c>
      <c r="H2713" s="1">
        <v>7.0</v>
      </c>
      <c r="I2713" s="1" t="s">
        <v>18</v>
      </c>
      <c r="J2713" s="1">
        <v>0.936</v>
      </c>
      <c r="K2713" s="1">
        <v>0.028</v>
      </c>
      <c r="L2713" s="6" t="str">
        <f>if(J2713&gt;QUARTILE!$B$3, "TOP", if(J2713&lt;QUARTILE!$B$4, "BOTTOM", 0))</f>
        <v>TOP</v>
      </c>
      <c r="M2713" s="6">
        <f t="shared" si="1"/>
        <v>1</v>
      </c>
      <c r="N2713" s="6" t="str">
        <f t="shared" si="2"/>
        <v>Baby Boomer</v>
      </c>
      <c r="O2713" s="6" t="str">
        <f t="shared" si="3"/>
        <v>Low Income</v>
      </c>
    </row>
    <row r="2714" hidden="1">
      <c r="A2714" s="1">
        <v>102712.0</v>
      </c>
      <c r="B2714" s="1">
        <v>31.0</v>
      </c>
      <c r="C2714" s="1">
        <v>43000.0</v>
      </c>
      <c r="D2714" s="1" t="s">
        <v>25</v>
      </c>
      <c r="E2714" s="1">
        <v>19637.78</v>
      </c>
      <c r="F2714" s="1">
        <v>2.0</v>
      </c>
      <c r="G2714" s="1">
        <v>17.0</v>
      </c>
      <c r="H2714" s="1">
        <v>12.0</v>
      </c>
      <c r="I2714" s="1" t="s">
        <v>18</v>
      </c>
      <c r="J2714" s="1">
        <v>0.186</v>
      </c>
      <c r="K2714" s="1">
        <v>0.653</v>
      </c>
      <c r="L2714" s="6" t="str">
        <f>if(J2714&gt;QUARTILE!$B$3, "TOP", if(J2714&lt;QUARTILE!$B$4, "BOTTOM", 0))</f>
        <v>BOTTOM</v>
      </c>
      <c r="M2714" s="6">
        <f t="shared" si="1"/>
        <v>1</v>
      </c>
      <c r="N2714" s="6" t="str">
        <f t="shared" si="2"/>
        <v>Gen X</v>
      </c>
      <c r="O2714" s="6" t="str">
        <f t="shared" si="3"/>
        <v>Low Income</v>
      </c>
    </row>
    <row r="2715" hidden="1">
      <c r="A2715" s="1">
        <v>102713.0</v>
      </c>
      <c r="B2715" s="1">
        <v>73.0</v>
      </c>
      <c r="C2715" s="1">
        <v>24000.0</v>
      </c>
      <c r="D2715" s="1" t="s">
        <v>25</v>
      </c>
      <c r="E2715" s="1">
        <v>20416.48</v>
      </c>
      <c r="F2715" s="1">
        <v>2.0</v>
      </c>
      <c r="G2715" s="1">
        <v>22.0</v>
      </c>
      <c r="H2715" s="1">
        <v>8.0</v>
      </c>
      <c r="I2715" s="1" t="s">
        <v>22</v>
      </c>
      <c r="J2715" s="1">
        <v>0.745</v>
      </c>
      <c r="K2715" s="1">
        <v>0.326</v>
      </c>
      <c r="L2715" s="6">
        <f>if(J2715&gt;QUARTILE!$B$3, "TOP", if(J2715&lt;QUARTILE!$B$4, "BOTTOM", 0))</f>
        <v>0</v>
      </c>
      <c r="M2715" s="6">
        <f t="shared" si="1"/>
        <v>2</v>
      </c>
      <c r="N2715" s="6" t="str">
        <f t="shared" si="2"/>
        <v>Baby Boomer</v>
      </c>
      <c r="O2715" s="6" t="str">
        <f t="shared" si="3"/>
        <v>Low Income</v>
      </c>
    </row>
    <row r="2716" hidden="1">
      <c r="A2716" s="1">
        <v>102714.0</v>
      </c>
      <c r="B2716" s="1">
        <v>56.0</v>
      </c>
      <c r="C2716" s="1">
        <v>30000.0</v>
      </c>
      <c r="D2716" s="1" t="s">
        <v>30</v>
      </c>
      <c r="E2716" s="1">
        <v>60651.08</v>
      </c>
      <c r="F2716" s="1">
        <v>5.0</v>
      </c>
      <c r="G2716" s="1">
        <v>20.0</v>
      </c>
      <c r="H2716" s="1">
        <v>4.0</v>
      </c>
      <c r="I2716" s="1" t="s">
        <v>18</v>
      </c>
      <c r="J2716" s="1">
        <v>0.876</v>
      </c>
      <c r="K2716" s="1">
        <v>0.461</v>
      </c>
      <c r="L2716" s="6" t="str">
        <f>if(J2716&gt;QUARTILE!$B$3, "TOP", if(J2716&lt;QUARTILE!$B$4, "BOTTOM", 0))</f>
        <v>TOP</v>
      </c>
      <c r="M2716" s="6">
        <f t="shared" si="1"/>
        <v>1</v>
      </c>
      <c r="N2716" s="6" t="str">
        <f t="shared" si="2"/>
        <v>Gen X</v>
      </c>
      <c r="O2716" s="6" t="str">
        <f t="shared" si="3"/>
        <v>Low Income</v>
      </c>
    </row>
    <row r="2717" hidden="1">
      <c r="A2717" s="1">
        <v>102715.0</v>
      </c>
      <c r="B2717" s="1">
        <v>42.0</v>
      </c>
      <c r="C2717" s="1">
        <v>10000.0</v>
      </c>
      <c r="D2717" s="1" t="s">
        <v>25</v>
      </c>
      <c r="E2717" s="1">
        <v>80752.15</v>
      </c>
      <c r="F2717" s="1">
        <v>4.0</v>
      </c>
      <c r="G2717" s="1">
        <v>8.0</v>
      </c>
      <c r="H2717" s="1">
        <v>11.0</v>
      </c>
      <c r="I2717" s="1" t="s">
        <v>22</v>
      </c>
      <c r="J2717" s="1">
        <v>1.0</v>
      </c>
      <c r="K2717" s="1">
        <v>0.391</v>
      </c>
      <c r="L2717" s="6" t="str">
        <f>if(J2717&gt;QUARTILE!$B$3, "TOP", if(J2717&lt;QUARTILE!$B$4, "BOTTOM", 0))</f>
        <v>TOP</v>
      </c>
      <c r="M2717" s="6">
        <f t="shared" si="1"/>
        <v>2</v>
      </c>
      <c r="N2717" s="6" t="str">
        <f t="shared" si="2"/>
        <v>Gen X</v>
      </c>
      <c r="O2717" s="6" t="str">
        <f t="shared" si="3"/>
        <v>Low Income</v>
      </c>
    </row>
    <row r="2718" hidden="1">
      <c r="A2718" s="1">
        <v>102716.0</v>
      </c>
      <c r="B2718" s="1">
        <v>37.0</v>
      </c>
      <c r="C2718" s="1">
        <v>25000.0</v>
      </c>
      <c r="D2718" s="1" t="s">
        <v>25</v>
      </c>
      <c r="E2718" s="1">
        <v>21191.37</v>
      </c>
      <c r="F2718" s="1">
        <v>3.0</v>
      </c>
      <c r="G2718" s="1">
        <v>25.0</v>
      </c>
      <c r="H2718" s="1">
        <v>13.0</v>
      </c>
      <c r="I2718" s="1" t="s">
        <v>18</v>
      </c>
      <c r="J2718" s="1">
        <v>0.798</v>
      </c>
      <c r="K2718" s="1">
        <v>0.843</v>
      </c>
      <c r="L2718" s="6">
        <f>if(J2718&gt;QUARTILE!$B$3, "TOP", if(J2718&lt;QUARTILE!$B$4, "BOTTOM", 0))</f>
        <v>0</v>
      </c>
      <c r="M2718" s="6">
        <f t="shared" si="1"/>
        <v>1</v>
      </c>
      <c r="N2718" s="6" t="str">
        <f t="shared" si="2"/>
        <v>Gen X</v>
      </c>
      <c r="O2718" s="6" t="str">
        <f t="shared" si="3"/>
        <v>Low Income</v>
      </c>
    </row>
    <row r="2719" hidden="1">
      <c r="A2719" s="1">
        <v>102717.0</v>
      </c>
      <c r="B2719" s="1">
        <v>19.0</v>
      </c>
      <c r="C2719" s="1">
        <v>15000.0</v>
      </c>
      <c r="D2719" s="1" t="s">
        <v>17</v>
      </c>
      <c r="E2719" s="1">
        <v>14762.95</v>
      </c>
      <c r="F2719" s="1">
        <v>3.0</v>
      </c>
      <c r="G2719" s="1">
        <v>31.0</v>
      </c>
      <c r="H2719" s="1">
        <v>14.0</v>
      </c>
      <c r="I2719" s="1" t="s">
        <v>18</v>
      </c>
      <c r="J2719" s="1">
        <v>0.952</v>
      </c>
      <c r="K2719" s="1">
        <v>0.214</v>
      </c>
      <c r="L2719" s="6" t="str">
        <f>if(J2719&gt;QUARTILE!$B$3, "TOP", if(J2719&lt;QUARTILE!$B$4, "BOTTOM", 0))</f>
        <v>TOP</v>
      </c>
      <c r="M2719" s="6">
        <f t="shared" si="1"/>
        <v>1</v>
      </c>
      <c r="N2719" s="6" t="str">
        <f t="shared" si="2"/>
        <v>Millenial</v>
      </c>
      <c r="O2719" s="6" t="str">
        <f t="shared" si="3"/>
        <v>Low Income</v>
      </c>
    </row>
    <row r="2720" hidden="1">
      <c r="A2720" s="1">
        <v>102718.0</v>
      </c>
      <c r="B2720" s="1">
        <v>56.0</v>
      </c>
      <c r="C2720" s="1">
        <v>29000.0</v>
      </c>
      <c r="D2720" s="1" t="s">
        <v>27</v>
      </c>
      <c r="E2720" s="1">
        <v>18725.79</v>
      </c>
      <c r="F2720" s="1">
        <v>1.0</v>
      </c>
      <c r="G2720" s="1">
        <v>15.0</v>
      </c>
      <c r="H2720" s="1">
        <v>6.0</v>
      </c>
      <c r="I2720" s="1" t="s">
        <v>22</v>
      </c>
      <c r="J2720" s="1">
        <v>0.85</v>
      </c>
      <c r="K2720" s="1">
        <v>0.151</v>
      </c>
      <c r="L2720" s="6" t="str">
        <f>if(J2720&gt;QUARTILE!$B$3, "TOP", if(J2720&lt;QUARTILE!$B$4, "BOTTOM", 0))</f>
        <v>TOP</v>
      </c>
      <c r="M2720" s="6">
        <f t="shared" si="1"/>
        <v>2</v>
      </c>
      <c r="N2720" s="6" t="str">
        <f t="shared" si="2"/>
        <v>Gen X</v>
      </c>
      <c r="O2720" s="6" t="str">
        <f t="shared" si="3"/>
        <v>Low Income</v>
      </c>
    </row>
    <row r="2721" hidden="1">
      <c r="A2721" s="1">
        <v>102719.0</v>
      </c>
      <c r="B2721" s="1">
        <v>23.0</v>
      </c>
      <c r="C2721" s="1">
        <v>53000.0</v>
      </c>
      <c r="D2721" s="1" t="s">
        <v>23</v>
      </c>
      <c r="E2721" s="1">
        <v>9639.7</v>
      </c>
      <c r="F2721" s="1">
        <v>3.0</v>
      </c>
      <c r="G2721" s="1">
        <v>19.0</v>
      </c>
      <c r="H2721" s="1">
        <v>10.0</v>
      </c>
      <c r="I2721" s="1" t="s">
        <v>22</v>
      </c>
      <c r="J2721" s="1">
        <v>1.0</v>
      </c>
      <c r="K2721" s="1">
        <v>0.855</v>
      </c>
      <c r="L2721" s="6" t="str">
        <f>if(J2721&gt;QUARTILE!$B$3, "TOP", if(J2721&lt;QUARTILE!$B$4, "BOTTOM", 0))</f>
        <v>TOP</v>
      </c>
      <c r="M2721" s="6">
        <f t="shared" si="1"/>
        <v>2</v>
      </c>
      <c r="N2721" s="6" t="str">
        <f t="shared" si="2"/>
        <v>Millenial</v>
      </c>
      <c r="O2721" s="6" t="str">
        <f t="shared" si="3"/>
        <v>Medium Income</v>
      </c>
    </row>
    <row r="2722" hidden="1">
      <c r="A2722" s="1">
        <v>102720.0</v>
      </c>
      <c r="B2722" s="1">
        <v>34.0</v>
      </c>
      <c r="C2722" s="1">
        <v>26000.0</v>
      </c>
      <c r="D2722" s="1" t="s">
        <v>23</v>
      </c>
      <c r="E2722" s="1">
        <v>87571.24</v>
      </c>
      <c r="F2722" s="1">
        <v>3.0</v>
      </c>
      <c r="G2722" s="1">
        <v>24.0</v>
      </c>
      <c r="H2722" s="1">
        <v>13.0</v>
      </c>
      <c r="I2722" s="1" t="s">
        <v>22</v>
      </c>
      <c r="J2722" s="1">
        <v>1.0</v>
      </c>
      <c r="K2722" s="1">
        <v>0.345</v>
      </c>
      <c r="L2722" s="6" t="str">
        <f>if(J2722&gt;QUARTILE!$B$3, "TOP", if(J2722&lt;QUARTILE!$B$4, "BOTTOM", 0))</f>
        <v>TOP</v>
      </c>
      <c r="M2722" s="6">
        <f t="shared" si="1"/>
        <v>2</v>
      </c>
      <c r="N2722" s="6" t="str">
        <f t="shared" si="2"/>
        <v>Gen X</v>
      </c>
      <c r="O2722" s="6" t="str">
        <f t="shared" si="3"/>
        <v>Low Income</v>
      </c>
    </row>
    <row r="2723" hidden="1">
      <c r="A2723" s="1">
        <v>102721.0</v>
      </c>
      <c r="B2723" s="1">
        <v>76.0</v>
      </c>
      <c r="C2723" s="1">
        <v>13000.0</v>
      </c>
      <c r="D2723" s="1" t="s">
        <v>27</v>
      </c>
      <c r="E2723" s="1">
        <v>24417.04</v>
      </c>
      <c r="F2723" s="1">
        <v>4.0</v>
      </c>
      <c r="G2723" s="1">
        <v>15.0</v>
      </c>
      <c r="H2723" s="1">
        <v>7.0</v>
      </c>
      <c r="I2723" s="1" t="s">
        <v>22</v>
      </c>
      <c r="J2723" s="1">
        <v>0.531</v>
      </c>
      <c r="K2723" s="1">
        <v>0.732</v>
      </c>
      <c r="L2723" s="6">
        <f>if(J2723&gt;QUARTILE!$B$3, "TOP", if(J2723&lt;QUARTILE!$B$4, "BOTTOM", 0))</f>
        <v>0</v>
      </c>
      <c r="M2723" s="6">
        <f t="shared" si="1"/>
        <v>2</v>
      </c>
      <c r="N2723" s="6" t="str">
        <f t="shared" si="2"/>
        <v>Baby Boomer</v>
      </c>
      <c r="O2723" s="6" t="str">
        <f t="shared" si="3"/>
        <v>Low Income</v>
      </c>
    </row>
    <row r="2724" hidden="1">
      <c r="A2724" s="1">
        <v>102722.0</v>
      </c>
      <c r="B2724" s="1">
        <v>42.0</v>
      </c>
      <c r="C2724" s="1">
        <v>32000.0</v>
      </c>
      <c r="D2724" s="1" t="s">
        <v>23</v>
      </c>
      <c r="E2724" s="1">
        <v>6878.19</v>
      </c>
      <c r="F2724" s="1">
        <v>3.0</v>
      </c>
      <c r="G2724" s="1">
        <v>21.0</v>
      </c>
      <c r="H2724" s="1">
        <v>10.0</v>
      </c>
      <c r="I2724" s="1" t="s">
        <v>22</v>
      </c>
      <c r="J2724" s="1">
        <v>0.761</v>
      </c>
      <c r="K2724" s="1">
        <v>0.96</v>
      </c>
      <c r="L2724" s="6">
        <f>if(J2724&gt;QUARTILE!$B$3, "TOP", if(J2724&lt;QUARTILE!$B$4, "BOTTOM", 0))</f>
        <v>0</v>
      </c>
      <c r="M2724" s="6">
        <f t="shared" si="1"/>
        <v>2</v>
      </c>
      <c r="N2724" s="6" t="str">
        <f t="shared" si="2"/>
        <v>Gen X</v>
      </c>
      <c r="O2724" s="6" t="str">
        <f t="shared" si="3"/>
        <v>Low Income</v>
      </c>
    </row>
    <row r="2725" hidden="1">
      <c r="A2725" s="1">
        <v>102723.0</v>
      </c>
      <c r="B2725" s="1">
        <v>74.0</v>
      </c>
      <c r="C2725" s="1">
        <v>28000.0</v>
      </c>
      <c r="D2725" s="1" t="s">
        <v>21</v>
      </c>
      <c r="E2725" s="1">
        <v>1190.04</v>
      </c>
      <c r="F2725" s="1">
        <v>4.0</v>
      </c>
      <c r="G2725" s="1">
        <v>22.0</v>
      </c>
      <c r="H2725" s="1">
        <v>7.0</v>
      </c>
      <c r="I2725" s="1" t="s">
        <v>22</v>
      </c>
      <c r="J2725" s="1">
        <v>0.124</v>
      </c>
      <c r="K2725" s="1">
        <v>0.494</v>
      </c>
      <c r="L2725" s="6" t="str">
        <f>if(J2725&gt;QUARTILE!$B$3, "TOP", if(J2725&lt;QUARTILE!$B$4, "BOTTOM", 0))</f>
        <v>BOTTOM</v>
      </c>
      <c r="M2725" s="6">
        <f t="shared" si="1"/>
        <v>2</v>
      </c>
      <c r="N2725" s="6" t="str">
        <f t="shared" si="2"/>
        <v>Baby Boomer</v>
      </c>
      <c r="O2725" s="6" t="str">
        <f t="shared" si="3"/>
        <v>Low Income</v>
      </c>
    </row>
    <row r="2726" hidden="1">
      <c r="A2726" s="1">
        <v>102724.0</v>
      </c>
      <c r="B2726" s="1">
        <v>45.0</v>
      </c>
      <c r="C2726" s="1">
        <v>76000.0</v>
      </c>
      <c r="D2726" s="1" t="s">
        <v>23</v>
      </c>
      <c r="E2726" s="1">
        <v>915.06</v>
      </c>
      <c r="F2726" s="1">
        <v>2.0</v>
      </c>
      <c r="G2726" s="1">
        <v>19.0</v>
      </c>
      <c r="H2726" s="1">
        <v>5.0</v>
      </c>
      <c r="I2726" s="1" t="s">
        <v>22</v>
      </c>
      <c r="J2726" s="1">
        <v>0.506</v>
      </c>
      <c r="K2726" s="1">
        <v>0.301</v>
      </c>
      <c r="L2726" s="6">
        <f>if(J2726&gt;QUARTILE!$B$3, "TOP", if(J2726&lt;QUARTILE!$B$4, "BOTTOM", 0))</f>
        <v>0</v>
      </c>
      <c r="M2726" s="6">
        <f t="shared" si="1"/>
        <v>2</v>
      </c>
      <c r="N2726" s="6" t="str">
        <f t="shared" si="2"/>
        <v>Gen X</v>
      </c>
      <c r="O2726" s="6" t="str">
        <f t="shared" si="3"/>
        <v>Medium Income</v>
      </c>
    </row>
    <row r="2727" hidden="1">
      <c r="A2727" s="1">
        <v>102725.0</v>
      </c>
      <c r="B2727" s="1">
        <v>19.0</v>
      </c>
      <c r="C2727" s="1">
        <v>26000.0</v>
      </c>
      <c r="D2727" s="1" t="s">
        <v>23</v>
      </c>
      <c r="E2727" s="1">
        <v>4586.07</v>
      </c>
      <c r="F2727" s="1">
        <v>4.0</v>
      </c>
      <c r="G2727" s="1">
        <v>23.0</v>
      </c>
      <c r="H2727" s="1">
        <v>12.0</v>
      </c>
      <c r="I2727" s="1" t="s">
        <v>18</v>
      </c>
      <c r="J2727" s="1">
        <v>0.929</v>
      </c>
      <c r="K2727" s="1">
        <v>0.744</v>
      </c>
      <c r="L2727" s="6" t="str">
        <f>if(J2727&gt;QUARTILE!$B$3, "TOP", if(J2727&lt;QUARTILE!$B$4, "BOTTOM", 0))</f>
        <v>TOP</v>
      </c>
      <c r="M2727" s="6">
        <f t="shared" si="1"/>
        <v>1</v>
      </c>
      <c r="N2727" s="6" t="str">
        <f t="shared" si="2"/>
        <v>Millenial</v>
      </c>
      <c r="O2727" s="6" t="str">
        <f t="shared" si="3"/>
        <v>Low Income</v>
      </c>
    </row>
    <row r="2728" hidden="1">
      <c r="A2728" s="1">
        <v>102726.0</v>
      </c>
      <c r="B2728" s="1">
        <v>52.0</v>
      </c>
      <c r="C2728" s="1">
        <v>16000.0</v>
      </c>
      <c r="D2728" s="1" t="s">
        <v>23</v>
      </c>
      <c r="E2728" s="1">
        <v>5303.1</v>
      </c>
      <c r="F2728" s="1">
        <v>2.0</v>
      </c>
      <c r="G2728" s="1">
        <v>20.0</v>
      </c>
      <c r="H2728" s="1">
        <v>4.0</v>
      </c>
      <c r="I2728" s="1" t="s">
        <v>22</v>
      </c>
      <c r="J2728" s="1">
        <v>1.0</v>
      </c>
      <c r="K2728" s="1">
        <v>0.931</v>
      </c>
      <c r="L2728" s="6" t="str">
        <f>if(J2728&gt;QUARTILE!$B$3, "TOP", if(J2728&lt;QUARTILE!$B$4, "BOTTOM", 0))</f>
        <v>TOP</v>
      </c>
      <c r="M2728" s="6">
        <f t="shared" si="1"/>
        <v>2</v>
      </c>
      <c r="N2728" s="6" t="str">
        <f t="shared" si="2"/>
        <v>Gen X</v>
      </c>
      <c r="O2728" s="6" t="str">
        <f t="shared" si="3"/>
        <v>Low Income</v>
      </c>
    </row>
    <row r="2729" hidden="1">
      <c r="A2729" s="1">
        <v>102727.0</v>
      </c>
      <c r="B2729" s="1">
        <v>54.0</v>
      </c>
      <c r="C2729" s="1">
        <v>35000.0</v>
      </c>
      <c r="D2729" s="1" t="s">
        <v>27</v>
      </c>
      <c r="E2729" s="1">
        <v>10724.42</v>
      </c>
      <c r="F2729" s="1">
        <v>4.0</v>
      </c>
      <c r="G2729" s="1">
        <v>18.0</v>
      </c>
      <c r="H2729" s="1">
        <v>6.0</v>
      </c>
      <c r="I2729" s="1" t="s">
        <v>22</v>
      </c>
      <c r="J2729" s="1">
        <v>0.112</v>
      </c>
      <c r="K2729" s="1">
        <v>0.195</v>
      </c>
      <c r="L2729" s="6" t="str">
        <f>if(J2729&gt;QUARTILE!$B$3, "TOP", if(J2729&lt;QUARTILE!$B$4, "BOTTOM", 0))</f>
        <v>BOTTOM</v>
      </c>
      <c r="M2729" s="6">
        <f t="shared" si="1"/>
        <v>2</v>
      </c>
      <c r="N2729" s="6" t="str">
        <f t="shared" si="2"/>
        <v>Gen X</v>
      </c>
      <c r="O2729" s="6" t="str">
        <f t="shared" si="3"/>
        <v>Low Income</v>
      </c>
    </row>
    <row r="2730" hidden="1">
      <c r="A2730" s="1">
        <v>102728.0</v>
      </c>
      <c r="B2730" s="1">
        <v>22.0</v>
      </c>
      <c r="C2730" s="1">
        <v>20000.0</v>
      </c>
      <c r="D2730" s="1" t="s">
        <v>21</v>
      </c>
      <c r="E2730" s="1">
        <v>4837.51</v>
      </c>
      <c r="F2730" s="1">
        <v>5.0</v>
      </c>
      <c r="G2730" s="1">
        <v>19.0</v>
      </c>
      <c r="H2730" s="1">
        <v>19.0</v>
      </c>
      <c r="I2730" s="1" t="s">
        <v>18</v>
      </c>
      <c r="J2730" s="1">
        <v>0.586</v>
      </c>
      <c r="K2730" s="1">
        <v>0.638</v>
      </c>
      <c r="L2730" s="6">
        <f>if(J2730&gt;QUARTILE!$B$3, "TOP", if(J2730&lt;QUARTILE!$B$4, "BOTTOM", 0))</f>
        <v>0</v>
      </c>
      <c r="M2730" s="6">
        <f t="shared" si="1"/>
        <v>1</v>
      </c>
      <c r="N2730" s="6" t="str">
        <f t="shared" si="2"/>
        <v>Millenial</v>
      </c>
      <c r="O2730" s="6" t="str">
        <f t="shared" si="3"/>
        <v>Low Income</v>
      </c>
    </row>
    <row r="2731" hidden="1">
      <c r="A2731" s="1">
        <v>102729.0</v>
      </c>
      <c r="B2731" s="1">
        <v>80.0</v>
      </c>
      <c r="C2731" s="1">
        <v>23000.0</v>
      </c>
      <c r="D2731" s="1" t="s">
        <v>27</v>
      </c>
      <c r="E2731" s="1">
        <v>19934.32</v>
      </c>
      <c r="F2731" s="1">
        <v>2.0</v>
      </c>
      <c r="G2731" s="1">
        <v>23.0</v>
      </c>
      <c r="H2731" s="1">
        <v>4.0</v>
      </c>
      <c r="I2731" s="1" t="s">
        <v>22</v>
      </c>
      <c r="J2731" s="1">
        <v>0.735</v>
      </c>
      <c r="K2731" s="1">
        <v>0.781</v>
      </c>
      <c r="L2731" s="6">
        <f>if(J2731&gt;QUARTILE!$B$3, "TOP", if(J2731&lt;QUARTILE!$B$4, "BOTTOM", 0))</f>
        <v>0</v>
      </c>
      <c r="M2731" s="6">
        <f t="shared" si="1"/>
        <v>2</v>
      </c>
      <c r="N2731" s="6" t="str">
        <f t="shared" si="2"/>
        <v>Silent</v>
      </c>
      <c r="O2731" s="6" t="str">
        <f t="shared" si="3"/>
        <v>Low Income</v>
      </c>
    </row>
    <row r="2732" hidden="1">
      <c r="A2732" s="1">
        <v>102730.0</v>
      </c>
      <c r="B2732" s="1">
        <v>18.0</v>
      </c>
      <c r="C2732" s="1">
        <v>13000.0</v>
      </c>
      <c r="D2732" s="1" t="s">
        <v>24</v>
      </c>
      <c r="E2732" s="1">
        <v>4746.24</v>
      </c>
      <c r="F2732" s="1">
        <v>2.0</v>
      </c>
      <c r="G2732" s="1">
        <v>17.0</v>
      </c>
      <c r="H2732" s="1">
        <v>9.0</v>
      </c>
      <c r="I2732" s="1" t="s">
        <v>22</v>
      </c>
      <c r="J2732" s="1">
        <v>0.516</v>
      </c>
      <c r="K2732" s="1">
        <v>0.027</v>
      </c>
      <c r="L2732" s="6">
        <f>if(J2732&gt;QUARTILE!$B$3, "TOP", if(J2732&lt;QUARTILE!$B$4, "BOTTOM", 0))</f>
        <v>0</v>
      </c>
      <c r="M2732" s="6">
        <f t="shared" si="1"/>
        <v>2</v>
      </c>
      <c r="N2732" s="6" t="str">
        <f t="shared" si="2"/>
        <v>Millenial</v>
      </c>
      <c r="O2732" s="6" t="str">
        <f t="shared" si="3"/>
        <v>Low Income</v>
      </c>
    </row>
    <row r="2733" hidden="1">
      <c r="A2733" s="1">
        <v>102731.0</v>
      </c>
      <c r="B2733" s="1">
        <v>57.0</v>
      </c>
      <c r="C2733" s="1">
        <v>20000.0</v>
      </c>
      <c r="D2733" s="1" t="s">
        <v>23</v>
      </c>
      <c r="E2733" s="1">
        <v>4162.06</v>
      </c>
      <c r="F2733" s="1">
        <v>3.0</v>
      </c>
      <c r="G2733" s="1">
        <v>24.0</v>
      </c>
      <c r="H2733" s="1">
        <v>4.0</v>
      </c>
      <c r="I2733" s="1" t="s">
        <v>22</v>
      </c>
      <c r="J2733" s="1">
        <v>0.283</v>
      </c>
      <c r="K2733" s="1">
        <v>0.592</v>
      </c>
      <c r="L2733" s="6" t="str">
        <f>if(J2733&gt;QUARTILE!$B$3, "TOP", if(J2733&lt;QUARTILE!$B$4, "BOTTOM", 0))</f>
        <v>BOTTOM</v>
      </c>
      <c r="M2733" s="6">
        <f t="shared" si="1"/>
        <v>2</v>
      </c>
      <c r="N2733" s="6" t="str">
        <f t="shared" si="2"/>
        <v>Gen X</v>
      </c>
      <c r="O2733" s="6" t="str">
        <f t="shared" si="3"/>
        <v>Low Income</v>
      </c>
    </row>
    <row r="2734" hidden="1">
      <c r="A2734" s="1">
        <v>102732.0</v>
      </c>
      <c r="B2734" s="1">
        <v>29.0</v>
      </c>
      <c r="C2734" s="1">
        <v>22000.0</v>
      </c>
      <c r="D2734" s="1" t="s">
        <v>23</v>
      </c>
      <c r="E2734" s="1">
        <v>12744.3</v>
      </c>
      <c r="F2734" s="1">
        <v>2.0</v>
      </c>
      <c r="G2734" s="1">
        <v>28.0</v>
      </c>
      <c r="H2734" s="1">
        <v>20.0</v>
      </c>
      <c r="I2734" s="1" t="s">
        <v>22</v>
      </c>
      <c r="J2734" s="1">
        <v>0.092</v>
      </c>
      <c r="K2734" s="1">
        <v>0.633</v>
      </c>
      <c r="L2734" s="6" t="str">
        <f>if(J2734&gt;QUARTILE!$B$3, "TOP", if(J2734&lt;QUARTILE!$B$4, "BOTTOM", 0))</f>
        <v>BOTTOM</v>
      </c>
      <c r="M2734" s="6">
        <f t="shared" si="1"/>
        <v>2</v>
      </c>
      <c r="N2734" s="6" t="str">
        <f t="shared" si="2"/>
        <v>Millenial</v>
      </c>
      <c r="O2734" s="6" t="str">
        <f t="shared" si="3"/>
        <v>Low Income</v>
      </c>
    </row>
    <row r="2735" hidden="1">
      <c r="A2735" s="1">
        <v>102733.0</v>
      </c>
      <c r="B2735" s="1">
        <v>73.0</v>
      </c>
      <c r="C2735" s="1">
        <v>20000.0</v>
      </c>
      <c r="D2735" s="1" t="s">
        <v>17</v>
      </c>
      <c r="E2735" s="1">
        <v>43904.88</v>
      </c>
      <c r="F2735" s="1">
        <v>4.0</v>
      </c>
      <c r="G2735" s="1">
        <v>21.0</v>
      </c>
      <c r="H2735" s="1">
        <v>5.0</v>
      </c>
      <c r="I2735" s="1" t="s">
        <v>18</v>
      </c>
      <c r="J2735" s="1">
        <v>1.0</v>
      </c>
      <c r="K2735" s="1">
        <v>0.487</v>
      </c>
      <c r="L2735" s="6" t="str">
        <f>if(J2735&gt;QUARTILE!$B$3, "TOP", if(J2735&lt;QUARTILE!$B$4, "BOTTOM", 0))</f>
        <v>TOP</v>
      </c>
      <c r="M2735" s="6">
        <f t="shared" si="1"/>
        <v>1</v>
      </c>
      <c r="N2735" s="6" t="str">
        <f t="shared" si="2"/>
        <v>Baby Boomer</v>
      </c>
      <c r="O2735" s="6" t="str">
        <f t="shared" si="3"/>
        <v>Low Income</v>
      </c>
    </row>
    <row r="2736" hidden="1">
      <c r="A2736" s="1">
        <v>102734.0</v>
      </c>
      <c r="B2736" s="1">
        <v>53.0</v>
      </c>
      <c r="C2736" s="1">
        <v>15000.0</v>
      </c>
      <c r="D2736" s="1" t="s">
        <v>17</v>
      </c>
      <c r="E2736" s="1">
        <v>12633.72</v>
      </c>
      <c r="F2736" s="1">
        <v>5.0</v>
      </c>
      <c r="G2736" s="1">
        <v>26.0</v>
      </c>
      <c r="H2736" s="1">
        <v>8.0</v>
      </c>
      <c r="I2736" s="1" t="s">
        <v>22</v>
      </c>
      <c r="J2736" s="1">
        <v>0.237</v>
      </c>
      <c r="K2736" s="1">
        <v>0.034</v>
      </c>
      <c r="L2736" s="6" t="str">
        <f>if(J2736&gt;QUARTILE!$B$3, "TOP", if(J2736&lt;QUARTILE!$B$4, "BOTTOM", 0))</f>
        <v>BOTTOM</v>
      </c>
      <c r="M2736" s="6">
        <f t="shared" si="1"/>
        <v>2</v>
      </c>
      <c r="N2736" s="6" t="str">
        <f t="shared" si="2"/>
        <v>Gen X</v>
      </c>
      <c r="O2736" s="6" t="str">
        <f t="shared" si="3"/>
        <v>Low Income</v>
      </c>
    </row>
    <row r="2737" hidden="1">
      <c r="A2737" s="1">
        <v>102735.0</v>
      </c>
      <c r="B2737" s="1">
        <v>62.0</v>
      </c>
      <c r="C2737" s="1">
        <v>26000.0</v>
      </c>
      <c r="D2737" s="1" t="s">
        <v>17</v>
      </c>
      <c r="E2737" s="1">
        <v>10683.55</v>
      </c>
      <c r="F2737" s="1">
        <v>5.0</v>
      </c>
      <c r="G2737" s="1">
        <v>14.0</v>
      </c>
      <c r="H2737" s="1">
        <v>5.0</v>
      </c>
      <c r="I2737" s="1" t="s">
        <v>22</v>
      </c>
      <c r="J2737" s="1">
        <v>0.299</v>
      </c>
      <c r="K2737" s="1">
        <v>0.0</v>
      </c>
      <c r="L2737" s="6" t="str">
        <f>if(J2737&gt;QUARTILE!$B$3, "TOP", if(J2737&lt;QUARTILE!$B$4, "BOTTOM", 0))</f>
        <v>BOTTOM</v>
      </c>
      <c r="M2737" s="6">
        <f t="shared" si="1"/>
        <v>2</v>
      </c>
      <c r="N2737" s="6" t="str">
        <f t="shared" si="2"/>
        <v>Baby Boomer</v>
      </c>
      <c r="O2737" s="6" t="str">
        <f t="shared" si="3"/>
        <v>Low Income</v>
      </c>
    </row>
    <row r="2738" hidden="1">
      <c r="A2738" s="1">
        <v>102736.0</v>
      </c>
      <c r="B2738" s="1">
        <v>40.0</v>
      </c>
      <c r="C2738" s="1">
        <v>13000.0</v>
      </c>
      <c r="D2738" s="1" t="s">
        <v>17</v>
      </c>
      <c r="E2738" s="1">
        <v>17259.5</v>
      </c>
      <c r="F2738" s="1">
        <v>3.0</v>
      </c>
      <c r="G2738" s="1">
        <v>17.0</v>
      </c>
      <c r="H2738" s="1">
        <v>10.0</v>
      </c>
      <c r="I2738" s="1" t="s">
        <v>22</v>
      </c>
      <c r="J2738" s="1">
        <v>0.643</v>
      </c>
      <c r="K2738" s="1">
        <v>0.294</v>
      </c>
      <c r="L2738" s="6">
        <f>if(J2738&gt;QUARTILE!$B$3, "TOP", if(J2738&lt;QUARTILE!$B$4, "BOTTOM", 0))</f>
        <v>0</v>
      </c>
      <c r="M2738" s="6">
        <f t="shared" si="1"/>
        <v>2</v>
      </c>
      <c r="N2738" s="6" t="str">
        <f t="shared" si="2"/>
        <v>Gen X</v>
      </c>
      <c r="O2738" s="6" t="str">
        <f t="shared" si="3"/>
        <v>Low Income</v>
      </c>
    </row>
    <row r="2739" hidden="1">
      <c r="A2739" s="1">
        <v>102737.0</v>
      </c>
      <c r="B2739" s="1">
        <v>64.0</v>
      </c>
      <c r="C2739" s="1">
        <v>11000.0</v>
      </c>
      <c r="D2739" s="1" t="s">
        <v>25</v>
      </c>
      <c r="E2739" s="1">
        <v>5946.94</v>
      </c>
      <c r="F2739" s="1">
        <v>4.0</v>
      </c>
      <c r="G2739" s="1">
        <v>17.0</v>
      </c>
      <c r="H2739" s="1">
        <v>4.0</v>
      </c>
      <c r="I2739" s="1" t="s">
        <v>22</v>
      </c>
      <c r="J2739" s="1">
        <v>0.479</v>
      </c>
      <c r="K2739" s="1">
        <v>0.308</v>
      </c>
      <c r="L2739" s="6">
        <f>if(J2739&gt;QUARTILE!$B$3, "TOP", if(J2739&lt;QUARTILE!$B$4, "BOTTOM", 0))</f>
        <v>0</v>
      </c>
      <c r="M2739" s="6">
        <f t="shared" si="1"/>
        <v>2</v>
      </c>
      <c r="N2739" s="6" t="str">
        <f t="shared" si="2"/>
        <v>Baby Boomer</v>
      </c>
      <c r="O2739" s="6" t="str">
        <f t="shared" si="3"/>
        <v>Low Income</v>
      </c>
    </row>
    <row r="2740" hidden="1">
      <c r="A2740" s="1">
        <v>102738.0</v>
      </c>
      <c r="B2740" s="1">
        <v>48.0</v>
      </c>
      <c r="C2740" s="1">
        <v>34000.0</v>
      </c>
      <c r="D2740" s="1" t="s">
        <v>23</v>
      </c>
      <c r="E2740" s="1">
        <v>8721.68</v>
      </c>
      <c r="F2740" s="1">
        <v>4.0</v>
      </c>
      <c r="G2740" s="1">
        <v>17.0</v>
      </c>
      <c r="H2740" s="1">
        <v>10.0</v>
      </c>
      <c r="I2740" s="1" t="s">
        <v>22</v>
      </c>
      <c r="J2740" s="1">
        <v>0.473</v>
      </c>
      <c r="K2740" s="1">
        <v>0.095</v>
      </c>
      <c r="L2740" s="6">
        <f>if(J2740&gt;QUARTILE!$B$3, "TOP", if(J2740&lt;QUARTILE!$B$4, "BOTTOM", 0))</f>
        <v>0</v>
      </c>
      <c r="M2740" s="6">
        <f t="shared" si="1"/>
        <v>2</v>
      </c>
      <c r="N2740" s="6" t="str">
        <f t="shared" si="2"/>
        <v>Gen X</v>
      </c>
      <c r="O2740" s="6" t="str">
        <f t="shared" si="3"/>
        <v>Low Income</v>
      </c>
    </row>
    <row r="2741" hidden="1">
      <c r="A2741" s="1">
        <v>102739.0</v>
      </c>
      <c r="B2741" s="1">
        <v>28.0</v>
      </c>
      <c r="C2741" s="1">
        <v>32000.0</v>
      </c>
      <c r="D2741" s="1" t="s">
        <v>21</v>
      </c>
      <c r="E2741" s="1">
        <v>4811.78</v>
      </c>
      <c r="F2741" s="1">
        <v>1.0</v>
      </c>
      <c r="G2741" s="1">
        <v>16.0</v>
      </c>
      <c r="H2741" s="1">
        <v>15.0</v>
      </c>
      <c r="I2741" s="1" t="s">
        <v>22</v>
      </c>
      <c r="J2741" s="1">
        <v>0.083</v>
      </c>
      <c r="K2741" s="1">
        <v>0.51</v>
      </c>
      <c r="L2741" s="6" t="str">
        <f>if(J2741&gt;QUARTILE!$B$3, "TOP", if(J2741&lt;QUARTILE!$B$4, "BOTTOM", 0))</f>
        <v>BOTTOM</v>
      </c>
      <c r="M2741" s="6">
        <f t="shared" si="1"/>
        <v>2</v>
      </c>
      <c r="N2741" s="6" t="str">
        <f t="shared" si="2"/>
        <v>Millenial</v>
      </c>
      <c r="O2741" s="6" t="str">
        <f t="shared" si="3"/>
        <v>Low Income</v>
      </c>
    </row>
    <row r="2742" hidden="1">
      <c r="A2742" s="1">
        <v>102740.0</v>
      </c>
      <c r="B2742" s="1">
        <v>27.0</v>
      </c>
      <c r="C2742" s="1">
        <v>10000.0</v>
      </c>
      <c r="D2742" s="1" t="s">
        <v>23</v>
      </c>
      <c r="E2742" s="1">
        <v>16963.76</v>
      </c>
      <c r="F2742" s="1">
        <v>2.0</v>
      </c>
      <c r="G2742" s="1">
        <v>13.0</v>
      </c>
      <c r="H2742" s="1">
        <v>17.0</v>
      </c>
      <c r="I2742" s="1" t="s">
        <v>22</v>
      </c>
      <c r="J2742" s="1">
        <v>1.0</v>
      </c>
      <c r="K2742" s="1">
        <v>0.228</v>
      </c>
      <c r="L2742" s="6" t="str">
        <f>if(J2742&gt;QUARTILE!$B$3, "TOP", if(J2742&lt;QUARTILE!$B$4, "BOTTOM", 0))</f>
        <v>TOP</v>
      </c>
      <c r="M2742" s="6">
        <f t="shared" si="1"/>
        <v>2</v>
      </c>
      <c r="N2742" s="6" t="str">
        <f t="shared" si="2"/>
        <v>Millenial</v>
      </c>
      <c r="O2742" s="6" t="str">
        <f t="shared" si="3"/>
        <v>Low Income</v>
      </c>
    </row>
    <row r="2743" hidden="1">
      <c r="A2743" s="1">
        <v>102741.0</v>
      </c>
      <c r="B2743" s="1">
        <v>20.0</v>
      </c>
      <c r="C2743" s="1">
        <v>7000.0</v>
      </c>
      <c r="D2743" s="1" t="s">
        <v>25</v>
      </c>
      <c r="E2743" s="1">
        <v>23906.05</v>
      </c>
      <c r="F2743" s="1">
        <v>3.0</v>
      </c>
      <c r="G2743" s="1">
        <v>25.0</v>
      </c>
      <c r="H2743" s="1">
        <v>12.0</v>
      </c>
      <c r="I2743" s="1" t="s">
        <v>22</v>
      </c>
      <c r="J2743" s="1">
        <v>0.334</v>
      </c>
      <c r="K2743" s="1">
        <v>0.338</v>
      </c>
      <c r="L2743" s="6">
        <f>if(J2743&gt;QUARTILE!$B$3, "TOP", if(J2743&lt;QUARTILE!$B$4, "BOTTOM", 0))</f>
        <v>0</v>
      </c>
      <c r="M2743" s="6">
        <f t="shared" si="1"/>
        <v>2</v>
      </c>
      <c r="N2743" s="6" t="str">
        <f t="shared" si="2"/>
        <v>Millenial</v>
      </c>
      <c r="O2743" s="6" t="str">
        <f t="shared" si="3"/>
        <v>Low Income</v>
      </c>
    </row>
    <row r="2744" hidden="1">
      <c r="A2744" s="1">
        <v>102742.0</v>
      </c>
      <c r="B2744" s="1">
        <v>71.0</v>
      </c>
      <c r="C2744" s="1">
        <v>12000.0</v>
      </c>
      <c r="D2744" s="1" t="s">
        <v>27</v>
      </c>
      <c r="E2744" s="1">
        <v>22398.68</v>
      </c>
      <c r="F2744" s="1">
        <v>5.0</v>
      </c>
      <c r="G2744" s="1">
        <v>19.0</v>
      </c>
      <c r="H2744" s="1">
        <v>5.0</v>
      </c>
      <c r="I2744" s="1" t="s">
        <v>22</v>
      </c>
      <c r="J2744" s="1">
        <v>0.11</v>
      </c>
      <c r="K2744" s="1">
        <v>0.243</v>
      </c>
      <c r="L2744" s="6" t="str">
        <f>if(J2744&gt;QUARTILE!$B$3, "TOP", if(J2744&lt;QUARTILE!$B$4, "BOTTOM", 0))</f>
        <v>BOTTOM</v>
      </c>
      <c r="M2744" s="6">
        <f t="shared" si="1"/>
        <v>2</v>
      </c>
      <c r="N2744" s="6" t="str">
        <f t="shared" si="2"/>
        <v>Baby Boomer</v>
      </c>
      <c r="O2744" s="6" t="str">
        <f t="shared" si="3"/>
        <v>Low Income</v>
      </c>
    </row>
    <row r="2745" hidden="1">
      <c r="A2745" s="1">
        <v>102743.0</v>
      </c>
      <c r="B2745" s="1">
        <v>31.0</v>
      </c>
      <c r="C2745" s="1">
        <v>20000.0</v>
      </c>
      <c r="D2745" s="1" t="s">
        <v>23</v>
      </c>
      <c r="E2745" s="1">
        <v>5882.53</v>
      </c>
      <c r="F2745" s="1">
        <v>1.0</v>
      </c>
      <c r="G2745" s="1">
        <v>19.0</v>
      </c>
      <c r="H2745" s="1">
        <v>12.0</v>
      </c>
      <c r="I2745" s="1" t="s">
        <v>22</v>
      </c>
      <c r="J2745" s="1">
        <v>0.732</v>
      </c>
      <c r="K2745" s="1">
        <v>0.772</v>
      </c>
      <c r="L2745" s="6">
        <f>if(J2745&gt;QUARTILE!$B$3, "TOP", if(J2745&lt;QUARTILE!$B$4, "BOTTOM", 0))</f>
        <v>0</v>
      </c>
      <c r="M2745" s="6">
        <f t="shared" si="1"/>
        <v>2</v>
      </c>
      <c r="N2745" s="6" t="str">
        <f t="shared" si="2"/>
        <v>Gen X</v>
      </c>
      <c r="O2745" s="6" t="str">
        <f t="shared" si="3"/>
        <v>Low Income</v>
      </c>
    </row>
    <row r="2746" hidden="1">
      <c r="A2746" s="1">
        <v>102744.0</v>
      </c>
      <c r="B2746" s="1">
        <v>33.0</v>
      </c>
      <c r="C2746" s="1">
        <v>44000.0</v>
      </c>
      <c r="D2746" s="1" t="s">
        <v>17</v>
      </c>
      <c r="E2746" s="1">
        <v>30250.6</v>
      </c>
      <c r="F2746" s="1">
        <v>4.0</v>
      </c>
      <c r="G2746" s="1">
        <v>27.0</v>
      </c>
      <c r="H2746" s="1">
        <v>12.0</v>
      </c>
      <c r="I2746" s="1" t="s">
        <v>18</v>
      </c>
      <c r="J2746" s="1">
        <v>0.852</v>
      </c>
      <c r="K2746" s="1">
        <v>0.727</v>
      </c>
      <c r="L2746" s="6" t="str">
        <f>if(J2746&gt;QUARTILE!$B$3, "TOP", if(J2746&lt;QUARTILE!$B$4, "BOTTOM", 0))</f>
        <v>TOP</v>
      </c>
      <c r="M2746" s="6">
        <f t="shared" si="1"/>
        <v>1</v>
      </c>
      <c r="N2746" s="6" t="str">
        <f t="shared" si="2"/>
        <v>Gen X</v>
      </c>
      <c r="O2746" s="6" t="str">
        <f t="shared" si="3"/>
        <v>Low Income</v>
      </c>
    </row>
    <row r="2747" hidden="1">
      <c r="A2747" s="1">
        <v>102745.0</v>
      </c>
      <c r="B2747" s="1">
        <v>27.0</v>
      </c>
      <c r="C2747" s="1">
        <v>20000.0</v>
      </c>
      <c r="D2747" s="1" t="s">
        <v>23</v>
      </c>
      <c r="E2747" s="1">
        <v>5913.04</v>
      </c>
      <c r="F2747" s="1">
        <v>2.0</v>
      </c>
      <c r="G2747" s="1">
        <v>15.0</v>
      </c>
      <c r="H2747" s="1">
        <v>13.0</v>
      </c>
      <c r="I2747" s="1" t="s">
        <v>22</v>
      </c>
      <c r="J2747" s="1">
        <v>0.075</v>
      </c>
      <c r="K2747" s="1">
        <v>0.298</v>
      </c>
      <c r="L2747" s="6" t="str">
        <f>if(J2747&gt;QUARTILE!$B$3, "TOP", if(J2747&lt;QUARTILE!$B$4, "BOTTOM", 0))</f>
        <v>BOTTOM</v>
      </c>
      <c r="M2747" s="6">
        <f t="shared" si="1"/>
        <v>2</v>
      </c>
      <c r="N2747" s="6" t="str">
        <f t="shared" si="2"/>
        <v>Millenial</v>
      </c>
      <c r="O2747" s="6" t="str">
        <f t="shared" si="3"/>
        <v>Low Income</v>
      </c>
    </row>
    <row r="2748" hidden="1">
      <c r="A2748" s="1">
        <v>102746.0</v>
      </c>
      <c r="B2748" s="1">
        <v>46.0</v>
      </c>
      <c r="C2748" s="1">
        <v>14000.0</v>
      </c>
      <c r="D2748" s="1" t="s">
        <v>17</v>
      </c>
      <c r="E2748" s="1">
        <v>3257.71</v>
      </c>
      <c r="F2748" s="1">
        <v>5.0</v>
      </c>
      <c r="G2748" s="1">
        <v>21.0</v>
      </c>
      <c r="H2748" s="1">
        <v>13.0</v>
      </c>
      <c r="I2748" s="1" t="s">
        <v>22</v>
      </c>
      <c r="J2748" s="1">
        <v>0.269</v>
      </c>
      <c r="K2748" s="1">
        <v>0.327</v>
      </c>
      <c r="L2748" s="6" t="str">
        <f>if(J2748&gt;QUARTILE!$B$3, "TOP", if(J2748&lt;QUARTILE!$B$4, "BOTTOM", 0))</f>
        <v>BOTTOM</v>
      </c>
      <c r="M2748" s="6">
        <f t="shared" si="1"/>
        <v>2</v>
      </c>
      <c r="N2748" s="6" t="str">
        <f t="shared" si="2"/>
        <v>Gen X</v>
      </c>
      <c r="O2748" s="6" t="str">
        <f t="shared" si="3"/>
        <v>Low Income</v>
      </c>
    </row>
    <row r="2749" hidden="1">
      <c r="A2749" s="1">
        <v>102747.0</v>
      </c>
      <c r="B2749" s="1">
        <v>27.0</v>
      </c>
      <c r="C2749" s="1">
        <v>24000.0</v>
      </c>
      <c r="D2749" s="1" t="s">
        <v>27</v>
      </c>
      <c r="E2749" s="1">
        <v>8609.77</v>
      </c>
      <c r="F2749" s="1">
        <v>1.0</v>
      </c>
      <c r="G2749" s="1">
        <v>16.0</v>
      </c>
      <c r="H2749" s="1">
        <v>17.0</v>
      </c>
      <c r="I2749" s="1" t="s">
        <v>22</v>
      </c>
      <c r="J2749" s="1">
        <v>0.194</v>
      </c>
      <c r="K2749" s="1">
        <v>0.815</v>
      </c>
      <c r="L2749" s="6" t="str">
        <f>if(J2749&gt;QUARTILE!$B$3, "TOP", if(J2749&lt;QUARTILE!$B$4, "BOTTOM", 0))</f>
        <v>BOTTOM</v>
      </c>
      <c r="M2749" s="6">
        <f t="shared" si="1"/>
        <v>2</v>
      </c>
      <c r="N2749" s="6" t="str">
        <f t="shared" si="2"/>
        <v>Millenial</v>
      </c>
      <c r="O2749" s="6" t="str">
        <f t="shared" si="3"/>
        <v>Low Income</v>
      </c>
    </row>
    <row r="2750" hidden="1">
      <c r="A2750" s="1">
        <v>102748.0</v>
      </c>
      <c r="B2750" s="1">
        <v>29.0</v>
      </c>
      <c r="C2750" s="1">
        <v>21000.0</v>
      </c>
      <c r="D2750" s="1" t="s">
        <v>25</v>
      </c>
      <c r="E2750" s="1">
        <v>18213.34</v>
      </c>
      <c r="F2750" s="1">
        <v>4.0</v>
      </c>
      <c r="G2750" s="1">
        <v>13.0</v>
      </c>
      <c r="H2750" s="1">
        <v>15.0</v>
      </c>
      <c r="I2750" s="1" t="s">
        <v>18</v>
      </c>
      <c r="J2750" s="1">
        <v>0.839</v>
      </c>
      <c r="K2750" s="1">
        <v>0.709</v>
      </c>
      <c r="L2750" s="6" t="str">
        <f>if(J2750&gt;QUARTILE!$B$3, "TOP", if(J2750&lt;QUARTILE!$B$4, "BOTTOM", 0))</f>
        <v>TOP</v>
      </c>
      <c r="M2750" s="6">
        <f t="shared" si="1"/>
        <v>1</v>
      </c>
      <c r="N2750" s="6" t="str">
        <f t="shared" si="2"/>
        <v>Millenial</v>
      </c>
      <c r="O2750" s="6" t="str">
        <f t="shared" si="3"/>
        <v>Low Income</v>
      </c>
    </row>
    <row r="2751" hidden="1">
      <c r="A2751" s="1">
        <v>102749.0</v>
      </c>
      <c r="B2751" s="1">
        <v>47.0</v>
      </c>
      <c r="C2751" s="1">
        <v>10000.0</v>
      </c>
      <c r="D2751" s="1" t="s">
        <v>25</v>
      </c>
      <c r="E2751" s="1">
        <v>3063.07</v>
      </c>
      <c r="F2751" s="1">
        <v>5.0</v>
      </c>
      <c r="G2751" s="1">
        <v>18.0</v>
      </c>
      <c r="H2751" s="1">
        <v>9.0</v>
      </c>
      <c r="I2751" s="1" t="s">
        <v>22</v>
      </c>
      <c r="J2751" s="1">
        <v>0.234</v>
      </c>
      <c r="K2751" s="1">
        <v>0.659</v>
      </c>
      <c r="L2751" s="6" t="str">
        <f>if(J2751&gt;QUARTILE!$B$3, "TOP", if(J2751&lt;QUARTILE!$B$4, "BOTTOM", 0))</f>
        <v>BOTTOM</v>
      </c>
      <c r="M2751" s="6">
        <f t="shared" si="1"/>
        <v>2</v>
      </c>
      <c r="N2751" s="6" t="str">
        <f t="shared" si="2"/>
        <v>Gen X</v>
      </c>
      <c r="O2751" s="6" t="str">
        <f t="shared" si="3"/>
        <v>Low Income</v>
      </c>
    </row>
    <row r="2752" hidden="1">
      <c r="A2752" s="1">
        <v>102750.0</v>
      </c>
      <c r="B2752" s="1">
        <v>58.0</v>
      </c>
      <c r="C2752" s="1">
        <v>10000.0</v>
      </c>
      <c r="D2752" s="1" t="s">
        <v>23</v>
      </c>
      <c r="E2752" s="1">
        <v>20887.43</v>
      </c>
      <c r="F2752" s="1">
        <v>5.0</v>
      </c>
      <c r="G2752" s="1">
        <v>23.0</v>
      </c>
      <c r="H2752" s="1">
        <v>6.0</v>
      </c>
      <c r="I2752" s="1" t="s">
        <v>22</v>
      </c>
      <c r="J2752" s="1">
        <v>0.285</v>
      </c>
      <c r="K2752" s="1">
        <v>0.658</v>
      </c>
      <c r="L2752" s="6" t="str">
        <f>if(J2752&gt;QUARTILE!$B$3, "TOP", if(J2752&lt;QUARTILE!$B$4, "BOTTOM", 0))</f>
        <v>BOTTOM</v>
      </c>
      <c r="M2752" s="6">
        <f t="shared" si="1"/>
        <v>2</v>
      </c>
      <c r="N2752" s="6" t="str">
        <f t="shared" si="2"/>
        <v>Gen X</v>
      </c>
      <c r="O2752" s="6" t="str">
        <f t="shared" si="3"/>
        <v>Low Income</v>
      </c>
    </row>
    <row r="2753" hidden="1">
      <c r="A2753" s="1">
        <v>102751.0</v>
      </c>
      <c r="B2753" s="1">
        <v>18.0</v>
      </c>
      <c r="C2753" s="1">
        <v>10000.0</v>
      </c>
      <c r="D2753" s="1" t="s">
        <v>25</v>
      </c>
      <c r="E2753" s="1">
        <v>39765.42</v>
      </c>
      <c r="F2753" s="1">
        <v>4.0</v>
      </c>
      <c r="G2753" s="1">
        <v>23.0</v>
      </c>
      <c r="H2753" s="1">
        <v>13.0</v>
      </c>
      <c r="I2753" s="1" t="s">
        <v>22</v>
      </c>
      <c r="J2753" s="1">
        <v>1.0</v>
      </c>
      <c r="K2753" s="1">
        <v>0.147</v>
      </c>
      <c r="L2753" s="6" t="str">
        <f>if(J2753&gt;QUARTILE!$B$3, "TOP", if(J2753&lt;QUARTILE!$B$4, "BOTTOM", 0))</f>
        <v>TOP</v>
      </c>
      <c r="M2753" s="6">
        <f t="shared" si="1"/>
        <v>2</v>
      </c>
      <c r="N2753" s="6" t="str">
        <f t="shared" si="2"/>
        <v>Millenial</v>
      </c>
      <c r="O2753" s="6" t="str">
        <f t="shared" si="3"/>
        <v>Low Income</v>
      </c>
    </row>
    <row r="2754">
      <c r="A2754" s="1">
        <v>102752.0</v>
      </c>
      <c r="B2754" s="1">
        <v>22.0</v>
      </c>
      <c r="C2754" s="1">
        <v>98000.0</v>
      </c>
      <c r="D2754" s="1" t="s">
        <v>25</v>
      </c>
      <c r="E2754" s="1">
        <v>6938.47</v>
      </c>
      <c r="F2754" s="1">
        <v>4.0</v>
      </c>
      <c r="G2754" s="1">
        <v>27.0</v>
      </c>
      <c r="H2754" s="1">
        <v>20.0</v>
      </c>
      <c r="I2754" s="1" t="s">
        <v>18</v>
      </c>
      <c r="J2754" s="1">
        <v>0.852</v>
      </c>
      <c r="K2754" s="1">
        <v>0.887</v>
      </c>
      <c r="L2754" s="6" t="str">
        <f>if(J2754&gt;QUARTILE!$B$3, "TOP", if(J2754&lt;QUARTILE!$B$4, "BOTTOM", 0))</f>
        <v>TOP</v>
      </c>
      <c r="M2754" s="6">
        <f t="shared" si="1"/>
        <v>1</v>
      </c>
      <c r="N2754" s="6" t="str">
        <f t="shared" si="2"/>
        <v>Millenial</v>
      </c>
      <c r="O2754" s="6" t="str">
        <f t="shared" si="3"/>
        <v>Medium Income</v>
      </c>
    </row>
    <row r="2755" hidden="1">
      <c r="A2755" s="1">
        <v>102753.0</v>
      </c>
      <c r="B2755" s="1">
        <v>37.0</v>
      </c>
      <c r="C2755" s="1">
        <v>37000.0</v>
      </c>
      <c r="D2755" s="1" t="s">
        <v>27</v>
      </c>
      <c r="E2755" s="1">
        <v>11964.25</v>
      </c>
      <c r="F2755" s="1">
        <v>3.0</v>
      </c>
      <c r="G2755" s="1">
        <v>19.0</v>
      </c>
      <c r="H2755" s="1">
        <v>9.0</v>
      </c>
      <c r="I2755" s="1" t="s">
        <v>22</v>
      </c>
      <c r="J2755" s="1">
        <v>0.388</v>
      </c>
      <c r="K2755" s="1">
        <v>0.809</v>
      </c>
      <c r="L2755" s="6">
        <f>if(J2755&gt;QUARTILE!$B$3, "TOP", if(J2755&lt;QUARTILE!$B$4, "BOTTOM", 0))</f>
        <v>0</v>
      </c>
      <c r="M2755" s="6">
        <f t="shared" si="1"/>
        <v>2</v>
      </c>
      <c r="N2755" s="6" t="str">
        <f t="shared" si="2"/>
        <v>Gen X</v>
      </c>
      <c r="O2755" s="6" t="str">
        <f t="shared" si="3"/>
        <v>Low Income</v>
      </c>
    </row>
    <row r="2756" hidden="1">
      <c r="A2756" s="1">
        <v>102754.0</v>
      </c>
      <c r="B2756" s="1">
        <v>25.0</v>
      </c>
      <c r="C2756" s="1">
        <v>15000.0</v>
      </c>
      <c r="D2756" s="1" t="s">
        <v>23</v>
      </c>
      <c r="E2756" s="1">
        <v>5183.46</v>
      </c>
      <c r="F2756" s="1">
        <v>5.0</v>
      </c>
      <c r="G2756" s="1">
        <v>17.0</v>
      </c>
      <c r="H2756" s="1">
        <v>13.0</v>
      </c>
      <c r="I2756" s="1" t="s">
        <v>18</v>
      </c>
      <c r="J2756" s="1">
        <v>0.804</v>
      </c>
      <c r="K2756" s="1">
        <v>0.162</v>
      </c>
      <c r="L2756" s="6">
        <f>if(J2756&gt;QUARTILE!$B$3, "TOP", if(J2756&lt;QUARTILE!$B$4, "BOTTOM", 0))</f>
        <v>0</v>
      </c>
      <c r="M2756" s="6">
        <f t="shared" si="1"/>
        <v>1</v>
      </c>
      <c r="N2756" s="6" t="str">
        <f t="shared" si="2"/>
        <v>Millenial</v>
      </c>
      <c r="O2756" s="6" t="str">
        <f t="shared" si="3"/>
        <v>Low Income</v>
      </c>
    </row>
    <row r="2757" hidden="1">
      <c r="A2757" s="1">
        <v>102755.0</v>
      </c>
      <c r="B2757" s="1">
        <v>60.0</v>
      </c>
      <c r="C2757" s="1">
        <v>43000.0</v>
      </c>
      <c r="D2757" s="1" t="s">
        <v>23</v>
      </c>
      <c r="E2757" s="1">
        <v>8965.21</v>
      </c>
      <c r="F2757" s="1">
        <v>4.0</v>
      </c>
      <c r="G2757" s="1">
        <v>18.0</v>
      </c>
      <c r="H2757" s="1">
        <v>5.0</v>
      </c>
      <c r="I2757" s="1" t="s">
        <v>22</v>
      </c>
      <c r="J2757" s="1">
        <v>0.516</v>
      </c>
      <c r="K2757" s="1">
        <v>0.612</v>
      </c>
      <c r="L2757" s="6">
        <f>if(J2757&gt;QUARTILE!$B$3, "TOP", if(J2757&lt;QUARTILE!$B$4, "BOTTOM", 0))</f>
        <v>0</v>
      </c>
      <c r="M2757" s="6">
        <f t="shared" si="1"/>
        <v>2</v>
      </c>
      <c r="N2757" s="6" t="str">
        <f t="shared" si="2"/>
        <v>Gen X</v>
      </c>
      <c r="O2757" s="6" t="str">
        <f t="shared" si="3"/>
        <v>Low Income</v>
      </c>
    </row>
    <row r="2758" hidden="1">
      <c r="A2758" s="1">
        <v>102756.0</v>
      </c>
      <c r="B2758" s="1">
        <v>29.0</v>
      </c>
      <c r="C2758" s="1">
        <v>16000.0</v>
      </c>
      <c r="D2758" s="1" t="s">
        <v>23</v>
      </c>
      <c r="E2758" s="1">
        <v>444.31</v>
      </c>
      <c r="F2758" s="1">
        <v>1.0</v>
      </c>
      <c r="G2758" s="1">
        <v>23.0</v>
      </c>
      <c r="H2758" s="1">
        <v>14.0</v>
      </c>
      <c r="I2758" s="1" t="s">
        <v>18</v>
      </c>
      <c r="J2758" s="1">
        <v>0.263</v>
      </c>
      <c r="K2758" s="1">
        <v>0.155</v>
      </c>
      <c r="L2758" s="6" t="str">
        <f>if(J2758&gt;QUARTILE!$B$3, "TOP", if(J2758&lt;QUARTILE!$B$4, "BOTTOM", 0))</f>
        <v>BOTTOM</v>
      </c>
      <c r="M2758" s="6">
        <f t="shared" si="1"/>
        <v>1</v>
      </c>
      <c r="N2758" s="6" t="str">
        <f t="shared" si="2"/>
        <v>Millenial</v>
      </c>
      <c r="O2758" s="6" t="str">
        <f t="shared" si="3"/>
        <v>Low Income</v>
      </c>
    </row>
    <row r="2759" hidden="1">
      <c r="A2759" s="1">
        <v>102757.0</v>
      </c>
      <c r="B2759" s="1">
        <v>18.0</v>
      </c>
      <c r="C2759" s="1">
        <v>42000.0</v>
      </c>
      <c r="D2759" s="1" t="s">
        <v>27</v>
      </c>
      <c r="E2759" s="1">
        <v>61482.27</v>
      </c>
      <c r="F2759" s="1">
        <v>2.0</v>
      </c>
      <c r="G2759" s="1">
        <v>16.0</v>
      </c>
      <c r="H2759" s="1">
        <v>17.0</v>
      </c>
      <c r="I2759" s="1" t="s">
        <v>18</v>
      </c>
      <c r="J2759" s="1">
        <v>0.588</v>
      </c>
      <c r="K2759" s="1">
        <v>0.478</v>
      </c>
      <c r="L2759" s="6">
        <f>if(J2759&gt;QUARTILE!$B$3, "TOP", if(J2759&lt;QUARTILE!$B$4, "BOTTOM", 0))</f>
        <v>0</v>
      </c>
      <c r="M2759" s="6">
        <f t="shared" si="1"/>
        <v>1</v>
      </c>
      <c r="N2759" s="6" t="str">
        <f t="shared" si="2"/>
        <v>Millenial</v>
      </c>
      <c r="O2759" s="6" t="str">
        <f t="shared" si="3"/>
        <v>Low Income</v>
      </c>
    </row>
    <row r="2760" hidden="1">
      <c r="A2760" s="1">
        <v>102758.0</v>
      </c>
      <c r="B2760" s="1">
        <v>74.0</v>
      </c>
      <c r="C2760" s="1">
        <v>23000.0</v>
      </c>
      <c r="D2760" s="1" t="s">
        <v>23</v>
      </c>
      <c r="E2760" s="1">
        <v>10753.33</v>
      </c>
      <c r="F2760" s="1">
        <v>3.0</v>
      </c>
      <c r="G2760" s="1">
        <v>18.0</v>
      </c>
      <c r="H2760" s="1">
        <v>5.0</v>
      </c>
      <c r="I2760" s="1" t="s">
        <v>22</v>
      </c>
      <c r="J2760" s="1">
        <v>0.822</v>
      </c>
      <c r="K2760" s="1">
        <v>0.289</v>
      </c>
      <c r="L2760" s="6" t="str">
        <f>if(J2760&gt;QUARTILE!$B$3, "TOP", if(J2760&lt;QUARTILE!$B$4, "BOTTOM", 0))</f>
        <v>TOP</v>
      </c>
      <c r="M2760" s="6">
        <f t="shared" si="1"/>
        <v>2</v>
      </c>
      <c r="N2760" s="6" t="str">
        <f t="shared" si="2"/>
        <v>Baby Boomer</v>
      </c>
      <c r="O2760" s="6" t="str">
        <f t="shared" si="3"/>
        <v>Low Income</v>
      </c>
    </row>
    <row r="2761" hidden="1">
      <c r="A2761" s="1">
        <v>102759.0</v>
      </c>
      <c r="B2761" s="1">
        <v>71.0</v>
      </c>
      <c r="C2761" s="1">
        <v>15000.0</v>
      </c>
      <c r="D2761" s="1" t="s">
        <v>17</v>
      </c>
      <c r="E2761" s="1">
        <v>31105.63</v>
      </c>
      <c r="F2761" s="1">
        <v>4.0</v>
      </c>
      <c r="G2761" s="1">
        <v>18.0</v>
      </c>
      <c r="H2761" s="1">
        <v>8.0</v>
      </c>
      <c r="I2761" s="1" t="s">
        <v>18</v>
      </c>
      <c r="J2761" s="1">
        <v>0.278</v>
      </c>
      <c r="K2761" s="1">
        <v>0.0</v>
      </c>
      <c r="L2761" s="6" t="str">
        <f>if(J2761&gt;QUARTILE!$B$3, "TOP", if(J2761&lt;QUARTILE!$B$4, "BOTTOM", 0))</f>
        <v>BOTTOM</v>
      </c>
      <c r="M2761" s="6">
        <f t="shared" si="1"/>
        <v>1</v>
      </c>
      <c r="N2761" s="6" t="str">
        <f t="shared" si="2"/>
        <v>Baby Boomer</v>
      </c>
      <c r="O2761" s="6" t="str">
        <f t="shared" si="3"/>
        <v>Low Income</v>
      </c>
    </row>
    <row r="2762" hidden="1">
      <c r="A2762" s="1">
        <v>102760.0</v>
      </c>
      <c r="B2762" s="1">
        <v>37.0</v>
      </c>
      <c r="C2762" s="1">
        <v>33000.0</v>
      </c>
      <c r="D2762" s="1" t="s">
        <v>27</v>
      </c>
      <c r="E2762" s="1">
        <v>3078.03</v>
      </c>
      <c r="F2762" s="1">
        <v>2.0</v>
      </c>
      <c r="G2762" s="1">
        <v>19.0</v>
      </c>
      <c r="H2762" s="1">
        <v>12.0</v>
      </c>
      <c r="I2762" s="1" t="s">
        <v>18</v>
      </c>
      <c r="J2762" s="1">
        <v>0.486</v>
      </c>
      <c r="K2762" s="1">
        <v>0.603</v>
      </c>
      <c r="L2762" s="6">
        <f>if(J2762&gt;QUARTILE!$B$3, "TOP", if(J2762&lt;QUARTILE!$B$4, "BOTTOM", 0))</f>
        <v>0</v>
      </c>
      <c r="M2762" s="6">
        <f t="shared" si="1"/>
        <v>1</v>
      </c>
      <c r="N2762" s="6" t="str">
        <f t="shared" si="2"/>
        <v>Gen X</v>
      </c>
      <c r="O2762" s="6" t="str">
        <f t="shared" si="3"/>
        <v>Low Income</v>
      </c>
    </row>
    <row r="2763" hidden="1">
      <c r="A2763" s="1">
        <v>102761.0</v>
      </c>
      <c r="B2763" s="1">
        <v>45.0</v>
      </c>
      <c r="C2763" s="1">
        <v>24000.0</v>
      </c>
      <c r="D2763" s="1" t="s">
        <v>27</v>
      </c>
      <c r="E2763" s="1">
        <v>33464.07</v>
      </c>
      <c r="F2763" s="1">
        <v>3.0</v>
      </c>
      <c r="G2763" s="1">
        <v>22.0</v>
      </c>
      <c r="H2763" s="1">
        <v>12.0</v>
      </c>
      <c r="I2763" s="1" t="s">
        <v>18</v>
      </c>
      <c r="J2763" s="1">
        <v>0.219</v>
      </c>
      <c r="K2763" s="1">
        <v>0.784</v>
      </c>
      <c r="L2763" s="6" t="str">
        <f>if(J2763&gt;QUARTILE!$B$3, "TOP", if(J2763&lt;QUARTILE!$B$4, "BOTTOM", 0))</f>
        <v>BOTTOM</v>
      </c>
      <c r="M2763" s="6">
        <f t="shared" si="1"/>
        <v>1</v>
      </c>
      <c r="N2763" s="6" t="str">
        <f t="shared" si="2"/>
        <v>Gen X</v>
      </c>
      <c r="O2763" s="6" t="str">
        <f t="shared" si="3"/>
        <v>Low Income</v>
      </c>
    </row>
    <row r="2764" hidden="1">
      <c r="A2764" s="1">
        <v>102762.0</v>
      </c>
      <c r="B2764" s="1">
        <v>74.0</v>
      </c>
      <c r="C2764" s="1">
        <v>28000.0</v>
      </c>
      <c r="D2764" s="1" t="s">
        <v>17</v>
      </c>
      <c r="E2764" s="1">
        <v>39343.31</v>
      </c>
      <c r="F2764" s="1">
        <v>5.0</v>
      </c>
      <c r="G2764" s="1">
        <v>20.0</v>
      </c>
      <c r="H2764" s="1">
        <v>5.0</v>
      </c>
      <c r="I2764" s="1" t="s">
        <v>18</v>
      </c>
      <c r="J2764" s="1">
        <v>0.943</v>
      </c>
      <c r="K2764" s="1">
        <v>0.0</v>
      </c>
      <c r="L2764" s="6" t="str">
        <f>if(J2764&gt;QUARTILE!$B$3, "TOP", if(J2764&lt;QUARTILE!$B$4, "BOTTOM", 0))</f>
        <v>TOP</v>
      </c>
      <c r="M2764" s="6">
        <f t="shared" si="1"/>
        <v>1</v>
      </c>
      <c r="N2764" s="6" t="str">
        <f t="shared" si="2"/>
        <v>Baby Boomer</v>
      </c>
      <c r="O2764" s="6" t="str">
        <f t="shared" si="3"/>
        <v>Low Income</v>
      </c>
    </row>
    <row r="2765" hidden="1">
      <c r="A2765" s="1">
        <v>102763.0</v>
      </c>
      <c r="B2765" s="1">
        <v>60.0</v>
      </c>
      <c r="C2765" s="1">
        <v>25000.0</v>
      </c>
      <c r="D2765" s="1" t="s">
        <v>23</v>
      </c>
      <c r="E2765" s="1">
        <v>25138.83</v>
      </c>
      <c r="F2765" s="1">
        <v>2.0</v>
      </c>
      <c r="G2765" s="1">
        <v>26.0</v>
      </c>
      <c r="H2765" s="1">
        <v>5.0</v>
      </c>
      <c r="I2765" s="1" t="s">
        <v>22</v>
      </c>
      <c r="J2765" s="1">
        <v>0.869</v>
      </c>
      <c r="K2765" s="1">
        <v>0.899</v>
      </c>
      <c r="L2765" s="6" t="str">
        <f>if(J2765&gt;QUARTILE!$B$3, "TOP", if(J2765&lt;QUARTILE!$B$4, "BOTTOM", 0))</f>
        <v>TOP</v>
      </c>
      <c r="M2765" s="6">
        <f t="shared" si="1"/>
        <v>2</v>
      </c>
      <c r="N2765" s="6" t="str">
        <f t="shared" si="2"/>
        <v>Gen X</v>
      </c>
      <c r="O2765" s="6" t="str">
        <f t="shared" si="3"/>
        <v>Low Income</v>
      </c>
    </row>
    <row r="2766" hidden="1">
      <c r="A2766" s="1">
        <v>102764.0</v>
      </c>
      <c r="B2766" s="1">
        <v>54.0</v>
      </c>
      <c r="C2766" s="1">
        <v>25000.0</v>
      </c>
      <c r="D2766" s="1" t="s">
        <v>17</v>
      </c>
      <c r="E2766" s="1">
        <v>46703.89</v>
      </c>
      <c r="F2766" s="1">
        <v>3.0</v>
      </c>
      <c r="G2766" s="1">
        <v>33.0</v>
      </c>
      <c r="H2766" s="1">
        <v>4.0</v>
      </c>
      <c r="I2766" s="1" t="s">
        <v>18</v>
      </c>
      <c r="J2766" s="1">
        <v>0.773</v>
      </c>
      <c r="K2766" s="1">
        <v>0.028</v>
      </c>
      <c r="L2766" s="6">
        <f>if(J2766&gt;QUARTILE!$B$3, "TOP", if(J2766&lt;QUARTILE!$B$4, "BOTTOM", 0))</f>
        <v>0</v>
      </c>
      <c r="M2766" s="6">
        <f t="shared" si="1"/>
        <v>1</v>
      </c>
      <c r="N2766" s="6" t="str">
        <f t="shared" si="2"/>
        <v>Gen X</v>
      </c>
      <c r="O2766" s="6" t="str">
        <f t="shared" si="3"/>
        <v>Low Income</v>
      </c>
    </row>
    <row r="2767" hidden="1">
      <c r="A2767" s="1">
        <v>102765.0</v>
      </c>
      <c r="B2767" s="1">
        <v>64.0</v>
      </c>
      <c r="C2767" s="1">
        <v>36000.0</v>
      </c>
      <c r="D2767" s="1" t="s">
        <v>25</v>
      </c>
      <c r="E2767" s="1">
        <v>3659.17</v>
      </c>
      <c r="F2767" s="1">
        <v>4.0</v>
      </c>
      <c r="G2767" s="1">
        <v>18.0</v>
      </c>
      <c r="H2767" s="1">
        <v>6.0</v>
      </c>
      <c r="I2767" s="1" t="s">
        <v>22</v>
      </c>
      <c r="J2767" s="1">
        <v>0.97</v>
      </c>
      <c r="K2767" s="1">
        <v>0.692</v>
      </c>
      <c r="L2767" s="6" t="str">
        <f>if(J2767&gt;QUARTILE!$B$3, "TOP", if(J2767&lt;QUARTILE!$B$4, "BOTTOM", 0))</f>
        <v>TOP</v>
      </c>
      <c r="M2767" s="6">
        <f t="shared" si="1"/>
        <v>2</v>
      </c>
      <c r="N2767" s="6" t="str">
        <f t="shared" si="2"/>
        <v>Baby Boomer</v>
      </c>
      <c r="O2767" s="6" t="str">
        <f t="shared" si="3"/>
        <v>Low Income</v>
      </c>
    </row>
    <row r="2768" hidden="1">
      <c r="A2768" s="1">
        <v>102766.0</v>
      </c>
      <c r="B2768" s="1">
        <v>54.0</v>
      </c>
      <c r="C2768" s="1">
        <v>104000.0</v>
      </c>
      <c r="D2768" s="1" t="s">
        <v>21</v>
      </c>
      <c r="E2768" s="1">
        <v>12943.67</v>
      </c>
      <c r="F2768" s="1">
        <v>4.0</v>
      </c>
      <c r="G2768" s="1">
        <v>23.0</v>
      </c>
      <c r="H2768" s="1">
        <v>4.0</v>
      </c>
      <c r="I2768" s="1" t="s">
        <v>22</v>
      </c>
      <c r="J2768" s="1">
        <v>0.5</v>
      </c>
      <c r="K2768" s="1">
        <v>0.94</v>
      </c>
      <c r="L2768" s="6">
        <f>if(J2768&gt;QUARTILE!$B$3, "TOP", if(J2768&lt;QUARTILE!$B$4, "BOTTOM", 0))</f>
        <v>0</v>
      </c>
      <c r="M2768" s="6">
        <f t="shared" si="1"/>
        <v>2</v>
      </c>
      <c r="N2768" s="6" t="str">
        <f t="shared" si="2"/>
        <v>Gen X</v>
      </c>
      <c r="O2768" s="6" t="str">
        <f t="shared" si="3"/>
        <v>Medium Income</v>
      </c>
    </row>
    <row r="2769" hidden="1">
      <c r="A2769" s="1">
        <v>102767.0</v>
      </c>
      <c r="B2769" s="1">
        <v>29.0</v>
      </c>
      <c r="C2769" s="1">
        <v>47000.0</v>
      </c>
      <c r="D2769" s="1" t="s">
        <v>21</v>
      </c>
      <c r="E2769" s="1">
        <v>19357.45</v>
      </c>
      <c r="F2769" s="1">
        <v>3.0</v>
      </c>
      <c r="G2769" s="1">
        <v>20.0</v>
      </c>
      <c r="H2769" s="1">
        <v>16.0</v>
      </c>
      <c r="I2769" s="1" t="s">
        <v>18</v>
      </c>
      <c r="J2769" s="1">
        <v>0.132</v>
      </c>
      <c r="K2769" s="1">
        <v>0.094</v>
      </c>
      <c r="L2769" s="6" t="str">
        <f>if(J2769&gt;QUARTILE!$B$3, "TOP", if(J2769&lt;QUARTILE!$B$4, "BOTTOM", 0))</f>
        <v>BOTTOM</v>
      </c>
      <c r="M2769" s="6">
        <f t="shared" si="1"/>
        <v>1</v>
      </c>
      <c r="N2769" s="6" t="str">
        <f t="shared" si="2"/>
        <v>Millenial</v>
      </c>
      <c r="O2769" s="6" t="str">
        <f t="shared" si="3"/>
        <v>Medium Income</v>
      </c>
    </row>
    <row r="2770" hidden="1">
      <c r="A2770" s="1">
        <v>102768.0</v>
      </c>
      <c r="B2770" s="1">
        <v>54.0</v>
      </c>
      <c r="C2770" s="1">
        <v>25000.0</v>
      </c>
      <c r="D2770" s="1" t="s">
        <v>23</v>
      </c>
      <c r="E2770" s="1">
        <v>18136.36</v>
      </c>
      <c r="F2770" s="1">
        <v>5.0</v>
      </c>
      <c r="G2770" s="1">
        <v>20.0</v>
      </c>
      <c r="H2770" s="1">
        <v>3.0</v>
      </c>
      <c r="I2770" s="1" t="s">
        <v>22</v>
      </c>
      <c r="J2770" s="1">
        <v>1.0</v>
      </c>
      <c r="K2770" s="1">
        <v>0.163</v>
      </c>
      <c r="L2770" s="6" t="str">
        <f>if(J2770&gt;QUARTILE!$B$3, "TOP", if(J2770&lt;QUARTILE!$B$4, "BOTTOM", 0))</f>
        <v>TOP</v>
      </c>
      <c r="M2770" s="6">
        <f t="shared" si="1"/>
        <v>2</v>
      </c>
      <c r="N2770" s="6" t="str">
        <f t="shared" si="2"/>
        <v>Gen X</v>
      </c>
      <c r="O2770" s="6" t="str">
        <f t="shared" si="3"/>
        <v>Low Income</v>
      </c>
    </row>
    <row r="2771" hidden="1">
      <c r="A2771" s="1">
        <v>102769.0</v>
      </c>
      <c r="B2771" s="1">
        <v>66.0</v>
      </c>
      <c r="C2771" s="1">
        <v>18000.0</v>
      </c>
      <c r="D2771" s="1" t="s">
        <v>25</v>
      </c>
      <c r="E2771" s="1">
        <v>39471.52</v>
      </c>
      <c r="F2771" s="1">
        <v>3.0</v>
      </c>
      <c r="G2771" s="1">
        <v>22.0</v>
      </c>
      <c r="H2771" s="1">
        <v>6.0</v>
      </c>
      <c r="I2771" s="1" t="s">
        <v>18</v>
      </c>
      <c r="J2771" s="1">
        <v>0.663</v>
      </c>
      <c r="K2771" s="1">
        <v>0.364</v>
      </c>
      <c r="L2771" s="6">
        <f>if(J2771&gt;QUARTILE!$B$3, "TOP", if(J2771&lt;QUARTILE!$B$4, "BOTTOM", 0))</f>
        <v>0</v>
      </c>
      <c r="M2771" s="6">
        <f t="shared" si="1"/>
        <v>1</v>
      </c>
      <c r="N2771" s="6" t="str">
        <f t="shared" si="2"/>
        <v>Baby Boomer</v>
      </c>
      <c r="O2771" s="6" t="str">
        <f t="shared" si="3"/>
        <v>Low Income</v>
      </c>
    </row>
    <row r="2772" hidden="1">
      <c r="A2772" s="1">
        <v>102770.0</v>
      </c>
      <c r="B2772" s="1">
        <v>66.0</v>
      </c>
      <c r="C2772" s="1">
        <v>20000.0</v>
      </c>
      <c r="D2772" s="1" t="s">
        <v>25</v>
      </c>
      <c r="E2772" s="1">
        <v>4859.05</v>
      </c>
      <c r="F2772" s="1">
        <v>1.0</v>
      </c>
      <c r="G2772" s="1">
        <v>13.0</v>
      </c>
      <c r="H2772" s="1">
        <v>2.0</v>
      </c>
      <c r="I2772" s="1" t="s">
        <v>22</v>
      </c>
      <c r="J2772" s="1">
        <v>0.526</v>
      </c>
      <c r="K2772" s="1">
        <v>0.738</v>
      </c>
      <c r="L2772" s="6">
        <f>if(J2772&gt;QUARTILE!$B$3, "TOP", if(J2772&lt;QUARTILE!$B$4, "BOTTOM", 0))</f>
        <v>0</v>
      </c>
      <c r="M2772" s="6">
        <f t="shared" si="1"/>
        <v>2</v>
      </c>
      <c r="N2772" s="6" t="str">
        <f t="shared" si="2"/>
        <v>Baby Boomer</v>
      </c>
      <c r="O2772" s="6" t="str">
        <f t="shared" si="3"/>
        <v>Low Income</v>
      </c>
    </row>
    <row r="2773" hidden="1">
      <c r="A2773" s="1">
        <v>102771.0</v>
      </c>
      <c r="B2773" s="1">
        <v>73.0</v>
      </c>
      <c r="C2773" s="1">
        <v>10000.0</v>
      </c>
      <c r="D2773" s="1" t="s">
        <v>27</v>
      </c>
      <c r="E2773" s="1">
        <v>3863.05</v>
      </c>
      <c r="F2773" s="1">
        <v>3.0</v>
      </c>
      <c r="G2773" s="1">
        <v>13.0</v>
      </c>
      <c r="H2773" s="1">
        <v>3.0</v>
      </c>
      <c r="I2773" s="1" t="s">
        <v>22</v>
      </c>
      <c r="J2773" s="1">
        <v>0.064</v>
      </c>
      <c r="K2773" s="1">
        <v>0.898</v>
      </c>
      <c r="L2773" s="6" t="str">
        <f>if(J2773&gt;QUARTILE!$B$3, "TOP", if(J2773&lt;QUARTILE!$B$4, "BOTTOM", 0))</f>
        <v>BOTTOM</v>
      </c>
      <c r="M2773" s="6">
        <f t="shared" si="1"/>
        <v>2</v>
      </c>
      <c r="N2773" s="6" t="str">
        <f t="shared" si="2"/>
        <v>Baby Boomer</v>
      </c>
      <c r="O2773" s="6" t="str">
        <f t="shared" si="3"/>
        <v>Low Income</v>
      </c>
    </row>
    <row r="2774" hidden="1">
      <c r="A2774" s="1">
        <v>102772.0</v>
      </c>
      <c r="B2774" s="1">
        <v>61.0</v>
      </c>
      <c r="C2774" s="1">
        <v>33000.0</v>
      </c>
      <c r="D2774" s="1" t="s">
        <v>23</v>
      </c>
      <c r="E2774" s="1">
        <v>5843.94</v>
      </c>
      <c r="F2774" s="1">
        <v>3.0</v>
      </c>
      <c r="G2774" s="1">
        <v>21.0</v>
      </c>
      <c r="H2774" s="1">
        <v>2.0</v>
      </c>
      <c r="I2774" s="1" t="s">
        <v>22</v>
      </c>
      <c r="J2774" s="1">
        <v>0.62</v>
      </c>
      <c r="K2774" s="1">
        <v>0.729</v>
      </c>
      <c r="L2774" s="6">
        <f>if(J2774&gt;QUARTILE!$B$3, "TOP", if(J2774&lt;QUARTILE!$B$4, "BOTTOM", 0))</f>
        <v>0</v>
      </c>
      <c r="M2774" s="6">
        <f t="shared" si="1"/>
        <v>2</v>
      </c>
      <c r="N2774" s="6" t="str">
        <f t="shared" si="2"/>
        <v>Baby Boomer</v>
      </c>
      <c r="O2774" s="6" t="str">
        <f t="shared" si="3"/>
        <v>Low Income</v>
      </c>
    </row>
    <row r="2775" hidden="1">
      <c r="A2775" s="1">
        <v>102773.0</v>
      </c>
      <c r="B2775" s="1">
        <v>73.0</v>
      </c>
      <c r="C2775" s="1">
        <v>12000.0</v>
      </c>
      <c r="D2775" s="1" t="s">
        <v>23</v>
      </c>
      <c r="E2775" s="1">
        <v>44429.33</v>
      </c>
      <c r="F2775" s="1">
        <v>4.0</v>
      </c>
      <c r="G2775" s="1">
        <v>21.0</v>
      </c>
      <c r="H2775" s="1">
        <v>2.0</v>
      </c>
      <c r="I2775" s="1" t="s">
        <v>18</v>
      </c>
      <c r="J2775" s="1">
        <v>0.795</v>
      </c>
      <c r="K2775" s="1">
        <v>0.621</v>
      </c>
      <c r="L2775" s="6">
        <f>if(J2775&gt;QUARTILE!$B$3, "TOP", if(J2775&lt;QUARTILE!$B$4, "BOTTOM", 0))</f>
        <v>0</v>
      </c>
      <c r="M2775" s="6">
        <f t="shared" si="1"/>
        <v>1</v>
      </c>
      <c r="N2775" s="6" t="str">
        <f t="shared" si="2"/>
        <v>Baby Boomer</v>
      </c>
      <c r="O2775" s="6" t="str">
        <f t="shared" si="3"/>
        <v>Low Income</v>
      </c>
    </row>
    <row r="2776" hidden="1">
      <c r="A2776" s="1">
        <v>102774.0</v>
      </c>
      <c r="B2776" s="1">
        <v>45.0</v>
      </c>
      <c r="C2776" s="1">
        <v>18000.0</v>
      </c>
      <c r="D2776" s="1" t="s">
        <v>25</v>
      </c>
      <c r="E2776" s="1">
        <v>56613.54</v>
      </c>
      <c r="F2776" s="1">
        <v>5.0</v>
      </c>
      <c r="G2776" s="1">
        <v>22.0</v>
      </c>
      <c r="H2776" s="1">
        <v>12.0</v>
      </c>
      <c r="I2776" s="1" t="s">
        <v>18</v>
      </c>
      <c r="J2776" s="1">
        <v>0.623</v>
      </c>
      <c r="K2776" s="1">
        <v>0.302</v>
      </c>
      <c r="L2776" s="6">
        <f>if(J2776&gt;QUARTILE!$B$3, "TOP", if(J2776&lt;QUARTILE!$B$4, "BOTTOM", 0))</f>
        <v>0</v>
      </c>
      <c r="M2776" s="6">
        <f t="shared" si="1"/>
        <v>1</v>
      </c>
      <c r="N2776" s="6" t="str">
        <f t="shared" si="2"/>
        <v>Gen X</v>
      </c>
      <c r="O2776" s="6" t="str">
        <f t="shared" si="3"/>
        <v>Low Income</v>
      </c>
    </row>
    <row r="2777" hidden="1">
      <c r="A2777" s="1">
        <v>102775.0</v>
      </c>
      <c r="B2777" s="1">
        <v>64.0</v>
      </c>
      <c r="C2777" s="1">
        <v>33000.0</v>
      </c>
      <c r="D2777" s="1" t="s">
        <v>25</v>
      </c>
      <c r="E2777" s="1">
        <v>16862.2</v>
      </c>
      <c r="F2777" s="1">
        <v>3.0</v>
      </c>
      <c r="G2777" s="1">
        <v>19.0</v>
      </c>
      <c r="H2777" s="1">
        <v>5.0</v>
      </c>
      <c r="I2777" s="1" t="s">
        <v>22</v>
      </c>
      <c r="J2777" s="1">
        <v>0.96</v>
      </c>
      <c r="K2777" s="1">
        <v>0.356</v>
      </c>
      <c r="L2777" s="6" t="str">
        <f>if(J2777&gt;QUARTILE!$B$3, "TOP", if(J2777&lt;QUARTILE!$B$4, "BOTTOM", 0))</f>
        <v>TOP</v>
      </c>
      <c r="M2777" s="6">
        <f t="shared" si="1"/>
        <v>2</v>
      </c>
      <c r="N2777" s="6" t="str">
        <f t="shared" si="2"/>
        <v>Baby Boomer</v>
      </c>
      <c r="O2777" s="6" t="str">
        <f t="shared" si="3"/>
        <v>Low Income</v>
      </c>
    </row>
    <row r="2778" hidden="1">
      <c r="A2778" s="1">
        <v>102776.0</v>
      </c>
      <c r="B2778" s="1">
        <v>32.0</v>
      </c>
      <c r="C2778" s="1">
        <v>19000.0</v>
      </c>
      <c r="D2778" s="1" t="s">
        <v>24</v>
      </c>
      <c r="E2778" s="1">
        <v>13917.9</v>
      </c>
      <c r="F2778" s="1">
        <v>2.0</v>
      </c>
      <c r="G2778" s="1">
        <v>20.0</v>
      </c>
      <c r="H2778" s="1">
        <v>7.0</v>
      </c>
      <c r="I2778" s="1" t="s">
        <v>22</v>
      </c>
      <c r="J2778" s="1">
        <v>0.742</v>
      </c>
      <c r="K2778" s="1">
        <v>0.508</v>
      </c>
      <c r="L2778" s="6">
        <f>if(J2778&gt;QUARTILE!$B$3, "TOP", if(J2778&lt;QUARTILE!$B$4, "BOTTOM", 0))</f>
        <v>0</v>
      </c>
      <c r="M2778" s="6">
        <f t="shared" si="1"/>
        <v>2</v>
      </c>
      <c r="N2778" s="6" t="str">
        <f t="shared" si="2"/>
        <v>Gen X</v>
      </c>
      <c r="O2778" s="6" t="str">
        <f t="shared" si="3"/>
        <v>Low Income</v>
      </c>
    </row>
    <row r="2779" hidden="1">
      <c r="A2779" s="1">
        <v>102777.0</v>
      </c>
      <c r="B2779" s="1">
        <v>23.0</v>
      </c>
      <c r="C2779" s="1">
        <v>16000.0</v>
      </c>
      <c r="D2779" s="1" t="s">
        <v>27</v>
      </c>
      <c r="E2779" s="1">
        <v>18596.92</v>
      </c>
      <c r="F2779" s="1">
        <v>4.0</v>
      </c>
      <c r="G2779" s="1">
        <v>14.0</v>
      </c>
      <c r="H2779" s="1">
        <v>15.0</v>
      </c>
      <c r="I2779" s="1" t="s">
        <v>18</v>
      </c>
      <c r="J2779" s="1">
        <v>0.039</v>
      </c>
      <c r="K2779" s="1">
        <v>0.6</v>
      </c>
      <c r="L2779" s="6" t="str">
        <f>if(J2779&gt;QUARTILE!$B$3, "TOP", if(J2779&lt;QUARTILE!$B$4, "BOTTOM", 0))</f>
        <v>BOTTOM</v>
      </c>
      <c r="M2779" s="6">
        <f t="shared" si="1"/>
        <v>1</v>
      </c>
      <c r="N2779" s="6" t="str">
        <f t="shared" si="2"/>
        <v>Millenial</v>
      </c>
      <c r="O2779" s="6" t="str">
        <f t="shared" si="3"/>
        <v>Low Income</v>
      </c>
    </row>
    <row r="2780" hidden="1">
      <c r="A2780" s="1">
        <v>102778.0</v>
      </c>
      <c r="B2780" s="1">
        <v>61.0</v>
      </c>
      <c r="C2780" s="1">
        <v>11000.0</v>
      </c>
      <c r="D2780" s="1" t="s">
        <v>25</v>
      </c>
      <c r="E2780" s="1">
        <v>19158.28</v>
      </c>
      <c r="F2780" s="1">
        <v>4.0</v>
      </c>
      <c r="G2780" s="1">
        <v>12.0</v>
      </c>
      <c r="H2780" s="1">
        <v>3.0</v>
      </c>
      <c r="I2780" s="1" t="s">
        <v>22</v>
      </c>
      <c r="J2780" s="1">
        <v>0.593</v>
      </c>
      <c r="K2780" s="1">
        <v>0.452</v>
      </c>
      <c r="L2780" s="6">
        <f>if(J2780&gt;QUARTILE!$B$3, "TOP", if(J2780&lt;QUARTILE!$B$4, "BOTTOM", 0))</f>
        <v>0</v>
      </c>
      <c r="M2780" s="6">
        <f t="shared" si="1"/>
        <v>2</v>
      </c>
      <c r="N2780" s="6" t="str">
        <f t="shared" si="2"/>
        <v>Baby Boomer</v>
      </c>
      <c r="O2780" s="6" t="str">
        <f t="shared" si="3"/>
        <v>Low Income</v>
      </c>
    </row>
    <row r="2781" hidden="1">
      <c r="A2781" s="1">
        <v>102779.0</v>
      </c>
      <c r="B2781" s="1">
        <v>76.0</v>
      </c>
      <c r="C2781" s="1">
        <v>45000.0</v>
      </c>
      <c r="D2781" s="1" t="s">
        <v>23</v>
      </c>
      <c r="E2781" s="1">
        <v>3733.94</v>
      </c>
      <c r="F2781" s="1">
        <v>3.0</v>
      </c>
      <c r="G2781" s="1">
        <v>22.0</v>
      </c>
      <c r="H2781" s="1">
        <v>6.0</v>
      </c>
      <c r="I2781" s="1" t="s">
        <v>22</v>
      </c>
      <c r="J2781" s="1">
        <v>1.0</v>
      </c>
      <c r="K2781" s="1">
        <v>0.79</v>
      </c>
      <c r="L2781" s="6" t="str">
        <f>if(J2781&gt;QUARTILE!$B$3, "TOP", if(J2781&lt;QUARTILE!$B$4, "BOTTOM", 0))</f>
        <v>TOP</v>
      </c>
      <c r="M2781" s="6">
        <f t="shared" si="1"/>
        <v>2</v>
      </c>
      <c r="N2781" s="6" t="str">
        <f t="shared" si="2"/>
        <v>Baby Boomer</v>
      </c>
      <c r="O2781" s="6" t="str">
        <f t="shared" si="3"/>
        <v>Medium Income</v>
      </c>
    </row>
    <row r="2782" hidden="1">
      <c r="A2782" s="1">
        <v>102780.0</v>
      </c>
      <c r="B2782" s="1">
        <v>78.0</v>
      </c>
      <c r="C2782" s="1">
        <v>13000.0</v>
      </c>
      <c r="D2782" s="1" t="s">
        <v>23</v>
      </c>
      <c r="E2782" s="1">
        <v>23193.43</v>
      </c>
      <c r="F2782" s="1">
        <v>2.0</v>
      </c>
      <c r="G2782" s="1">
        <v>21.0</v>
      </c>
      <c r="H2782" s="1">
        <v>1.0</v>
      </c>
      <c r="I2782" s="1" t="s">
        <v>22</v>
      </c>
      <c r="J2782" s="1">
        <v>0.25</v>
      </c>
      <c r="K2782" s="1">
        <v>0.157</v>
      </c>
      <c r="L2782" s="6" t="str">
        <f>if(J2782&gt;QUARTILE!$B$3, "TOP", if(J2782&lt;QUARTILE!$B$4, "BOTTOM", 0))</f>
        <v>BOTTOM</v>
      </c>
      <c r="M2782" s="6">
        <f t="shared" si="1"/>
        <v>2</v>
      </c>
      <c r="N2782" s="6" t="str">
        <f t="shared" si="2"/>
        <v>Baby Boomer</v>
      </c>
      <c r="O2782" s="6" t="str">
        <f t="shared" si="3"/>
        <v>Low Income</v>
      </c>
    </row>
    <row r="2783" hidden="1">
      <c r="A2783" s="1">
        <v>102781.0</v>
      </c>
      <c r="B2783" s="1">
        <v>37.0</v>
      </c>
      <c r="C2783" s="1">
        <v>15000.0</v>
      </c>
      <c r="D2783" s="1" t="s">
        <v>25</v>
      </c>
      <c r="E2783" s="1">
        <v>12042.42</v>
      </c>
      <c r="F2783" s="1">
        <v>3.0</v>
      </c>
      <c r="G2783" s="1">
        <v>15.0</v>
      </c>
      <c r="H2783" s="1">
        <v>17.0</v>
      </c>
      <c r="I2783" s="1" t="s">
        <v>22</v>
      </c>
      <c r="J2783" s="1">
        <v>0.667</v>
      </c>
      <c r="K2783" s="1">
        <v>0.396</v>
      </c>
      <c r="L2783" s="6">
        <f>if(J2783&gt;QUARTILE!$B$3, "TOP", if(J2783&lt;QUARTILE!$B$4, "BOTTOM", 0))</f>
        <v>0</v>
      </c>
      <c r="M2783" s="6">
        <f t="shared" si="1"/>
        <v>2</v>
      </c>
      <c r="N2783" s="6" t="str">
        <f t="shared" si="2"/>
        <v>Gen X</v>
      </c>
      <c r="O2783" s="6" t="str">
        <f t="shared" si="3"/>
        <v>Low Income</v>
      </c>
    </row>
    <row r="2784" hidden="1">
      <c r="A2784" s="1">
        <v>102782.0</v>
      </c>
      <c r="B2784" s="1">
        <v>67.0</v>
      </c>
      <c r="C2784" s="1">
        <v>8000.0</v>
      </c>
      <c r="D2784" s="1" t="s">
        <v>17</v>
      </c>
      <c r="E2784" s="1">
        <v>14570.59</v>
      </c>
      <c r="F2784" s="1">
        <v>2.0</v>
      </c>
      <c r="G2784" s="1">
        <v>22.0</v>
      </c>
      <c r="H2784" s="1">
        <v>5.0</v>
      </c>
      <c r="I2784" s="1" t="s">
        <v>22</v>
      </c>
      <c r="J2784" s="1">
        <v>0.273</v>
      </c>
      <c r="K2784" s="1">
        <v>0.067</v>
      </c>
      <c r="L2784" s="6" t="str">
        <f>if(J2784&gt;QUARTILE!$B$3, "TOP", if(J2784&lt;QUARTILE!$B$4, "BOTTOM", 0))</f>
        <v>BOTTOM</v>
      </c>
      <c r="M2784" s="6">
        <f t="shared" si="1"/>
        <v>2</v>
      </c>
      <c r="N2784" s="6" t="str">
        <f t="shared" si="2"/>
        <v>Baby Boomer</v>
      </c>
      <c r="O2784" s="6" t="str">
        <f t="shared" si="3"/>
        <v>Low Income</v>
      </c>
    </row>
    <row r="2785" hidden="1">
      <c r="A2785" s="1">
        <v>102783.0</v>
      </c>
      <c r="B2785" s="1">
        <v>31.0</v>
      </c>
      <c r="C2785" s="1">
        <v>22000.0</v>
      </c>
      <c r="D2785" s="1" t="s">
        <v>25</v>
      </c>
      <c r="E2785" s="1">
        <v>615.71</v>
      </c>
      <c r="F2785" s="1">
        <v>4.0</v>
      </c>
      <c r="G2785" s="1">
        <v>18.0</v>
      </c>
      <c r="H2785" s="1">
        <v>5.0</v>
      </c>
      <c r="I2785" s="1" t="s">
        <v>22</v>
      </c>
      <c r="J2785" s="1">
        <v>0.421</v>
      </c>
      <c r="K2785" s="1">
        <v>0.621</v>
      </c>
      <c r="L2785" s="6">
        <f>if(J2785&gt;QUARTILE!$B$3, "TOP", if(J2785&lt;QUARTILE!$B$4, "BOTTOM", 0))</f>
        <v>0</v>
      </c>
      <c r="M2785" s="6">
        <f t="shared" si="1"/>
        <v>2</v>
      </c>
      <c r="N2785" s="6" t="str">
        <f t="shared" si="2"/>
        <v>Gen X</v>
      </c>
      <c r="O2785" s="6" t="str">
        <f t="shared" si="3"/>
        <v>Low Income</v>
      </c>
    </row>
    <row r="2786" hidden="1">
      <c r="A2786" s="1">
        <v>102784.0</v>
      </c>
      <c r="B2786" s="1">
        <v>19.0</v>
      </c>
      <c r="C2786" s="1">
        <v>18000.0</v>
      </c>
      <c r="D2786" s="1" t="s">
        <v>25</v>
      </c>
      <c r="E2786" s="1">
        <v>28925.7</v>
      </c>
      <c r="F2786" s="1">
        <v>2.0</v>
      </c>
      <c r="G2786" s="1">
        <v>24.0</v>
      </c>
      <c r="H2786" s="1">
        <v>20.0</v>
      </c>
      <c r="I2786" s="1" t="s">
        <v>22</v>
      </c>
      <c r="J2786" s="1">
        <v>0.084</v>
      </c>
      <c r="K2786" s="1">
        <v>0.757</v>
      </c>
      <c r="L2786" s="6" t="str">
        <f>if(J2786&gt;QUARTILE!$B$3, "TOP", if(J2786&lt;QUARTILE!$B$4, "BOTTOM", 0))</f>
        <v>BOTTOM</v>
      </c>
      <c r="M2786" s="6">
        <f t="shared" si="1"/>
        <v>2</v>
      </c>
      <c r="N2786" s="6" t="str">
        <f t="shared" si="2"/>
        <v>Millenial</v>
      </c>
      <c r="O2786" s="6" t="str">
        <f t="shared" si="3"/>
        <v>Low Income</v>
      </c>
    </row>
    <row r="2787" hidden="1">
      <c r="A2787" s="1">
        <v>102785.0</v>
      </c>
      <c r="B2787" s="1">
        <v>26.0</v>
      </c>
      <c r="C2787" s="1">
        <v>25000.0</v>
      </c>
      <c r="D2787" s="1" t="s">
        <v>21</v>
      </c>
      <c r="E2787" s="1">
        <v>36088.14</v>
      </c>
      <c r="F2787" s="1">
        <v>3.0</v>
      </c>
      <c r="G2787" s="1">
        <v>24.0</v>
      </c>
      <c r="H2787" s="1">
        <v>16.0</v>
      </c>
      <c r="I2787" s="1" t="s">
        <v>22</v>
      </c>
      <c r="J2787" s="1">
        <v>0.788</v>
      </c>
      <c r="K2787" s="1">
        <v>0.567</v>
      </c>
      <c r="L2787" s="6">
        <f>if(J2787&gt;QUARTILE!$B$3, "TOP", if(J2787&lt;QUARTILE!$B$4, "BOTTOM", 0))</f>
        <v>0</v>
      </c>
      <c r="M2787" s="6">
        <f t="shared" si="1"/>
        <v>2</v>
      </c>
      <c r="N2787" s="6" t="str">
        <f t="shared" si="2"/>
        <v>Millenial</v>
      </c>
      <c r="O2787" s="6" t="str">
        <f t="shared" si="3"/>
        <v>Low Income</v>
      </c>
    </row>
    <row r="2788" hidden="1">
      <c r="A2788" s="1">
        <v>102786.0</v>
      </c>
      <c r="B2788" s="1">
        <v>80.0</v>
      </c>
      <c r="C2788" s="1">
        <v>11000.0</v>
      </c>
      <c r="D2788" s="1" t="s">
        <v>21</v>
      </c>
      <c r="E2788" s="1">
        <v>19321.26</v>
      </c>
      <c r="F2788" s="1">
        <v>1.0</v>
      </c>
      <c r="G2788" s="1">
        <v>16.0</v>
      </c>
      <c r="H2788" s="1">
        <v>3.0</v>
      </c>
      <c r="I2788" s="1" t="s">
        <v>22</v>
      </c>
      <c r="J2788" s="1">
        <v>0.766</v>
      </c>
      <c r="K2788" s="1">
        <v>0.955</v>
      </c>
      <c r="L2788" s="6">
        <f>if(J2788&gt;QUARTILE!$B$3, "TOP", if(J2788&lt;QUARTILE!$B$4, "BOTTOM", 0))</f>
        <v>0</v>
      </c>
      <c r="M2788" s="6">
        <f t="shared" si="1"/>
        <v>2</v>
      </c>
      <c r="N2788" s="6" t="str">
        <f t="shared" si="2"/>
        <v>Silent</v>
      </c>
      <c r="O2788" s="6" t="str">
        <f t="shared" si="3"/>
        <v>Low Income</v>
      </c>
    </row>
    <row r="2789" hidden="1">
      <c r="A2789" s="1">
        <v>102787.0</v>
      </c>
      <c r="B2789" s="1">
        <v>54.0</v>
      </c>
      <c r="C2789" s="1">
        <v>34000.0</v>
      </c>
      <c r="D2789" s="1" t="s">
        <v>23</v>
      </c>
      <c r="E2789" s="1">
        <v>27624.04</v>
      </c>
      <c r="F2789" s="1">
        <v>1.0</v>
      </c>
      <c r="G2789" s="1">
        <v>10.0</v>
      </c>
      <c r="H2789" s="1">
        <v>2.0</v>
      </c>
      <c r="I2789" s="1" t="s">
        <v>22</v>
      </c>
      <c r="J2789" s="1">
        <v>0.823</v>
      </c>
      <c r="K2789" s="1">
        <v>0.932</v>
      </c>
      <c r="L2789" s="6" t="str">
        <f>if(J2789&gt;QUARTILE!$B$3, "TOP", if(J2789&lt;QUARTILE!$B$4, "BOTTOM", 0))</f>
        <v>TOP</v>
      </c>
      <c r="M2789" s="6">
        <f t="shared" si="1"/>
        <v>2</v>
      </c>
      <c r="N2789" s="6" t="str">
        <f t="shared" si="2"/>
        <v>Gen X</v>
      </c>
      <c r="O2789" s="6" t="str">
        <f t="shared" si="3"/>
        <v>Low Income</v>
      </c>
    </row>
    <row r="2790" hidden="1">
      <c r="A2790" s="1">
        <v>102788.0</v>
      </c>
      <c r="B2790" s="1">
        <v>37.0</v>
      </c>
      <c r="C2790" s="1">
        <v>7000.0</v>
      </c>
      <c r="D2790" s="1" t="s">
        <v>23</v>
      </c>
      <c r="E2790" s="1">
        <v>14792.45</v>
      </c>
      <c r="F2790" s="1">
        <v>2.0</v>
      </c>
      <c r="G2790" s="1">
        <v>15.0</v>
      </c>
      <c r="H2790" s="1">
        <v>12.0</v>
      </c>
      <c r="I2790" s="1" t="s">
        <v>22</v>
      </c>
      <c r="J2790" s="1">
        <v>1.0</v>
      </c>
      <c r="K2790" s="1">
        <v>0.27</v>
      </c>
      <c r="L2790" s="6" t="str">
        <f>if(J2790&gt;QUARTILE!$B$3, "TOP", if(J2790&lt;QUARTILE!$B$4, "BOTTOM", 0))</f>
        <v>TOP</v>
      </c>
      <c r="M2790" s="6">
        <f t="shared" si="1"/>
        <v>2</v>
      </c>
      <c r="N2790" s="6" t="str">
        <f t="shared" si="2"/>
        <v>Gen X</v>
      </c>
      <c r="O2790" s="6" t="str">
        <f t="shared" si="3"/>
        <v>Low Income</v>
      </c>
    </row>
    <row r="2791" hidden="1">
      <c r="A2791" s="1">
        <v>102789.0</v>
      </c>
      <c r="B2791" s="1">
        <v>43.0</v>
      </c>
      <c r="C2791" s="1">
        <v>21000.0</v>
      </c>
      <c r="D2791" s="1" t="s">
        <v>23</v>
      </c>
      <c r="E2791" s="1">
        <v>19265.2</v>
      </c>
      <c r="F2791" s="1">
        <v>3.0</v>
      </c>
      <c r="G2791" s="1">
        <v>18.0</v>
      </c>
      <c r="H2791" s="1">
        <v>11.0</v>
      </c>
      <c r="I2791" s="1" t="s">
        <v>18</v>
      </c>
      <c r="J2791" s="1">
        <v>0.888</v>
      </c>
      <c r="K2791" s="1">
        <v>0.243</v>
      </c>
      <c r="L2791" s="6" t="str">
        <f>if(J2791&gt;QUARTILE!$B$3, "TOP", if(J2791&lt;QUARTILE!$B$4, "BOTTOM", 0))</f>
        <v>TOP</v>
      </c>
      <c r="M2791" s="6">
        <f t="shared" si="1"/>
        <v>1</v>
      </c>
      <c r="N2791" s="6" t="str">
        <f t="shared" si="2"/>
        <v>Gen X</v>
      </c>
      <c r="O2791" s="6" t="str">
        <f t="shared" si="3"/>
        <v>Low Income</v>
      </c>
    </row>
    <row r="2792" hidden="1">
      <c r="A2792" s="1">
        <v>102790.0</v>
      </c>
      <c r="B2792" s="1">
        <v>46.0</v>
      </c>
      <c r="C2792" s="1">
        <v>24000.0</v>
      </c>
      <c r="D2792" s="1" t="s">
        <v>27</v>
      </c>
      <c r="E2792" s="1">
        <v>10036.38</v>
      </c>
      <c r="F2792" s="1">
        <v>5.0</v>
      </c>
      <c r="G2792" s="1">
        <v>28.0</v>
      </c>
      <c r="H2792" s="1">
        <v>10.0</v>
      </c>
      <c r="I2792" s="1" t="s">
        <v>22</v>
      </c>
      <c r="J2792" s="1">
        <v>0.208</v>
      </c>
      <c r="K2792" s="1">
        <v>0.0</v>
      </c>
      <c r="L2792" s="6" t="str">
        <f>if(J2792&gt;QUARTILE!$B$3, "TOP", if(J2792&lt;QUARTILE!$B$4, "BOTTOM", 0))</f>
        <v>BOTTOM</v>
      </c>
      <c r="M2792" s="6">
        <f t="shared" si="1"/>
        <v>2</v>
      </c>
      <c r="N2792" s="6" t="str">
        <f t="shared" si="2"/>
        <v>Gen X</v>
      </c>
      <c r="O2792" s="6" t="str">
        <f t="shared" si="3"/>
        <v>Low Income</v>
      </c>
    </row>
    <row r="2793" hidden="1">
      <c r="A2793" s="1">
        <v>102791.0</v>
      </c>
      <c r="B2793" s="1">
        <v>18.0</v>
      </c>
      <c r="C2793" s="1">
        <v>23000.0</v>
      </c>
      <c r="D2793" s="1" t="s">
        <v>24</v>
      </c>
      <c r="E2793" s="1">
        <v>31392.26</v>
      </c>
      <c r="F2793" s="1">
        <v>1.0</v>
      </c>
      <c r="G2793" s="1">
        <v>17.0</v>
      </c>
      <c r="H2793" s="1">
        <v>17.0</v>
      </c>
      <c r="I2793" s="1" t="s">
        <v>22</v>
      </c>
      <c r="J2793" s="1">
        <v>0.331</v>
      </c>
      <c r="K2793" s="1">
        <v>0.403</v>
      </c>
      <c r="L2793" s="6">
        <f>if(J2793&gt;QUARTILE!$B$3, "TOP", if(J2793&lt;QUARTILE!$B$4, "BOTTOM", 0))</f>
        <v>0</v>
      </c>
      <c r="M2793" s="6">
        <f t="shared" si="1"/>
        <v>2</v>
      </c>
      <c r="N2793" s="6" t="str">
        <f t="shared" si="2"/>
        <v>Millenial</v>
      </c>
      <c r="O2793" s="6" t="str">
        <f t="shared" si="3"/>
        <v>Low Income</v>
      </c>
    </row>
    <row r="2794" hidden="1">
      <c r="A2794" s="1">
        <v>102792.0</v>
      </c>
      <c r="B2794" s="1">
        <v>72.0</v>
      </c>
      <c r="C2794" s="1">
        <v>24000.0</v>
      </c>
      <c r="D2794" s="1" t="s">
        <v>23</v>
      </c>
      <c r="E2794" s="1">
        <v>12632.42</v>
      </c>
      <c r="F2794" s="1">
        <v>4.0</v>
      </c>
      <c r="G2794" s="1">
        <v>19.0</v>
      </c>
      <c r="H2794" s="1">
        <v>1.0</v>
      </c>
      <c r="I2794" s="1" t="s">
        <v>22</v>
      </c>
      <c r="J2794" s="1">
        <v>0.818</v>
      </c>
      <c r="K2794" s="1">
        <v>0.811</v>
      </c>
      <c r="L2794" s="6" t="str">
        <f>if(J2794&gt;QUARTILE!$B$3, "TOP", if(J2794&lt;QUARTILE!$B$4, "BOTTOM", 0))</f>
        <v>TOP</v>
      </c>
      <c r="M2794" s="6">
        <f t="shared" si="1"/>
        <v>2</v>
      </c>
      <c r="N2794" s="6" t="str">
        <f t="shared" si="2"/>
        <v>Baby Boomer</v>
      </c>
      <c r="O2794" s="6" t="str">
        <f t="shared" si="3"/>
        <v>Low Income</v>
      </c>
    </row>
    <row r="2795" hidden="1">
      <c r="A2795" s="1">
        <v>102793.0</v>
      </c>
      <c r="B2795" s="1">
        <v>52.0</v>
      </c>
      <c r="C2795" s="1">
        <v>35000.0</v>
      </c>
      <c r="D2795" s="1" t="s">
        <v>23</v>
      </c>
      <c r="E2795" s="1">
        <v>22802.0</v>
      </c>
      <c r="F2795" s="1">
        <v>3.0</v>
      </c>
      <c r="G2795" s="1">
        <v>18.0</v>
      </c>
      <c r="H2795" s="1">
        <v>4.0</v>
      </c>
      <c r="I2795" s="1" t="s">
        <v>22</v>
      </c>
      <c r="J2795" s="1">
        <v>0.827</v>
      </c>
      <c r="K2795" s="1">
        <v>0.158</v>
      </c>
      <c r="L2795" s="6" t="str">
        <f>if(J2795&gt;QUARTILE!$B$3, "TOP", if(J2795&lt;QUARTILE!$B$4, "BOTTOM", 0))</f>
        <v>TOP</v>
      </c>
      <c r="M2795" s="6">
        <f t="shared" si="1"/>
        <v>2</v>
      </c>
      <c r="N2795" s="6" t="str">
        <f t="shared" si="2"/>
        <v>Gen X</v>
      </c>
      <c r="O2795" s="6" t="str">
        <f t="shared" si="3"/>
        <v>Low Income</v>
      </c>
    </row>
    <row r="2796" hidden="1">
      <c r="A2796" s="1">
        <v>102794.0</v>
      </c>
      <c r="B2796" s="1">
        <v>23.0</v>
      </c>
      <c r="C2796" s="1">
        <v>49000.0</v>
      </c>
      <c r="D2796" s="1" t="s">
        <v>21</v>
      </c>
      <c r="E2796" s="1">
        <v>19427.05</v>
      </c>
      <c r="F2796" s="1">
        <v>3.0</v>
      </c>
      <c r="G2796" s="1">
        <v>15.0</v>
      </c>
      <c r="H2796" s="1">
        <v>15.0</v>
      </c>
      <c r="I2796" s="1" t="s">
        <v>18</v>
      </c>
      <c r="J2796" s="1">
        <v>0.123</v>
      </c>
      <c r="K2796" s="1">
        <v>0.593</v>
      </c>
      <c r="L2796" s="6" t="str">
        <f>if(J2796&gt;QUARTILE!$B$3, "TOP", if(J2796&lt;QUARTILE!$B$4, "BOTTOM", 0))</f>
        <v>BOTTOM</v>
      </c>
      <c r="M2796" s="6">
        <f t="shared" si="1"/>
        <v>1</v>
      </c>
      <c r="N2796" s="6" t="str">
        <f t="shared" si="2"/>
        <v>Millenial</v>
      </c>
      <c r="O2796" s="6" t="str">
        <f t="shared" si="3"/>
        <v>Medium Income</v>
      </c>
    </row>
    <row r="2797" hidden="1">
      <c r="A2797" s="1">
        <v>102795.0</v>
      </c>
      <c r="B2797" s="1">
        <v>54.0</v>
      </c>
      <c r="C2797" s="1">
        <v>20000.0</v>
      </c>
      <c r="D2797" s="1" t="s">
        <v>27</v>
      </c>
      <c r="E2797" s="1">
        <v>24234.36</v>
      </c>
      <c r="F2797" s="1">
        <v>1.0</v>
      </c>
      <c r="G2797" s="1">
        <v>20.0</v>
      </c>
      <c r="H2797" s="1">
        <v>5.0</v>
      </c>
      <c r="I2797" s="1" t="s">
        <v>22</v>
      </c>
      <c r="J2797" s="1">
        <v>0.007</v>
      </c>
      <c r="K2797" s="1">
        <v>0.72</v>
      </c>
      <c r="L2797" s="6" t="str">
        <f>if(J2797&gt;QUARTILE!$B$3, "TOP", if(J2797&lt;QUARTILE!$B$4, "BOTTOM", 0))</f>
        <v>BOTTOM</v>
      </c>
      <c r="M2797" s="6">
        <f t="shared" si="1"/>
        <v>2</v>
      </c>
      <c r="N2797" s="6" t="str">
        <f t="shared" si="2"/>
        <v>Gen X</v>
      </c>
      <c r="O2797" s="6" t="str">
        <f t="shared" si="3"/>
        <v>Low Income</v>
      </c>
    </row>
    <row r="2798" hidden="1">
      <c r="A2798" s="1">
        <v>102796.0</v>
      </c>
      <c r="B2798" s="1">
        <v>70.0</v>
      </c>
      <c r="C2798" s="1">
        <v>12000.0</v>
      </c>
      <c r="D2798" s="1" t="s">
        <v>31</v>
      </c>
      <c r="E2798" s="1">
        <v>30762.44</v>
      </c>
      <c r="F2798" s="1">
        <v>5.0</v>
      </c>
      <c r="G2798" s="1">
        <v>28.0</v>
      </c>
      <c r="H2798" s="1">
        <v>3.0</v>
      </c>
      <c r="I2798" s="1" t="s">
        <v>18</v>
      </c>
      <c r="J2798" s="1">
        <v>0.501</v>
      </c>
      <c r="K2798" s="1">
        <v>0.218</v>
      </c>
      <c r="L2798" s="6">
        <f>if(J2798&gt;QUARTILE!$B$3, "TOP", if(J2798&lt;QUARTILE!$B$4, "BOTTOM", 0))</f>
        <v>0</v>
      </c>
      <c r="M2798" s="6">
        <f t="shared" si="1"/>
        <v>1</v>
      </c>
      <c r="N2798" s="6" t="str">
        <f t="shared" si="2"/>
        <v>Baby Boomer</v>
      </c>
      <c r="O2798" s="6" t="str">
        <f t="shared" si="3"/>
        <v>Low Income</v>
      </c>
    </row>
    <row r="2799" hidden="1">
      <c r="A2799" s="1">
        <v>102797.0</v>
      </c>
      <c r="B2799" s="1">
        <v>76.0</v>
      </c>
      <c r="C2799" s="1">
        <v>31000.0</v>
      </c>
      <c r="D2799" s="1" t="s">
        <v>25</v>
      </c>
      <c r="E2799" s="1">
        <v>14378.06</v>
      </c>
      <c r="F2799" s="1">
        <v>4.0</v>
      </c>
      <c r="G2799" s="1">
        <v>17.0</v>
      </c>
      <c r="H2799" s="1">
        <v>5.0</v>
      </c>
      <c r="I2799" s="1" t="s">
        <v>22</v>
      </c>
      <c r="J2799" s="1">
        <v>0.745</v>
      </c>
      <c r="K2799" s="1">
        <v>0.653</v>
      </c>
      <c r="L2799" s="6">
        <f>if(J2799&gt;QUARTILE!$B$3, "TOP", if(J2799&lt;QUARTILE!$B$4, "BOTTOM", 0))</f>
        <v>0</v>
      </c>
      <c r="M2799" s="6">
        <f t="shared" si="1"/>
        <v>2</v>
      </c>
      <c r="N2799" s="6" t="str">
        <f t="shared" si="2"/>
        <v>Baby Boomer</v>
      </c>
      <c r="O2799" s="6" t="str">
        <f t="shared" si="3"/>
        <v>Low Income</v>
      </c>
    </row>
    <row r="2800" hidden="1">
      <c r="A2800" s="1">
        <v>102798.0</v>
      </c>
      <c r="B2800" s="1">
        <v>22.0</v>
      </c>
      <c r="C2800" s="1">
        <v>19000.0</v>
      </c>
      <c r="D2800" s="1" t="s">
        <v>25</v>
      </c>
      <c r="E2800" s="1">
        <v>33539.99</v>
      </c>
      <c r="F2800" s="1">
        <v>5.0</v>
      </c>
      <c r="G2800" s="1">
        <v>25.0</v>
      </c>
      <c r="H2800" s="1">
        <v>19.0</v>
      </c>
      <c r="I2800" s="1" t="s">
        <v>22</v>
      </c>
      <c r="J2800" s="1">
        <v>1.0</v>
      </c>
      <c r="K2800" s="1">
        <v>0.687</v>
      </c>
      <c r="L2800" s="6" t="str">
        <f>if(J2800&gt;QUARTILE!$B$3, "TOP", if(J2800&lt;QUARTILE!$B$4, "BOTTOM", 0))</f>
        <v>TOP</v>
      </c>
      <c r="M2800" s="6">
        <f t="shared" si="1"/>
        <v>2</v>
      </c>
      <c r="N2800" s="6" t="str">
        <f t="shared" si="2"/>
        <v>Millenial</v>
      </c>
      <c r="O2800" s="6" t="str">
        <f t="shared" si="3"/>
        <v>Low Income</v>
      </c>
    </row>
    <row r="2801" hidden="1">
      <c r="A2801" s="1">
        <v>102799.0</v>
      </c>
      <c r="B2801" s="1">
        <v>50.0</v>
      </c>
      <c r="C2801" s="1">
        <v>47000.0</v>
      </c>
      <c r="D2801" s="1" t="s">
        <v>23</v>
      </c>
      <c r="E2801" s="1">
        <v>13753.53</v>
      </c>
      <c r="F2801" s="1">
        <v>4.0</v>
      </c>
      <c r="G2801" s="1">
        <v>24.0</v>
      </c>
      <c r="H2801" s="1">
        <v>7.0</v>
      </c>
      <c r="I2801" s="1" t="s">
        <v>22</v>
      </c>
      <c r="J2801" s="1">
        <v>0.215</v>
      </c>
      <c r="K2801" s="1">
        <v>0.0</v>
      </c>
      <c r="L2801" s="6" t="str">
        <f>if(J2801&gt;QUARTILE!$B$3, "TOP", if(J2801&lt;QUARTILE!$B$4, "BOTTOM", 0))</f>
        <v>BOTTOM</v>
      </c>
      <c r="M2801" s="6">
        <f t="shared" si="1"/>
        <v>2</v>
      </c>
      <c r="N2801" s="6" t="str">
        <f t="shared" si="2"/>
        <v>Gen X</v>
      </c>
      <c r="O2801" s="6" t="str">
        <f t="shared" si="3"/>
        <v>Medium Income</v>
      </c>
    </row>
    <row r="2802" hidden="1">
      <c r="A2802" s="1">
        <v>102800.0</v>
      </c>
      <c r="B2802" s="1">
        <v>66.0</v>
      </c>
      <c r="C2802" s="1">
        <v>15000.0</v>
      </c>
      <c r="D2802" s="1" t="s">
        <v>23</v>
      </c>
      <c r="E2802" s="1">
        <v>62761.74</v>
      </c>
      <c r="F2802" s="1">
        <v>1.0</v>
      </c>
      <c r="G2802" s="1">
        <v>12.0</v>
      </c>
      <c r="H2802" s="1">
        <v>5.0</v>
      </c>
      <c r="I2802" s="1" t="s">
        <v>18</v>
      </c>
      <c r="J2802" s="1">
        <v>0.965</v>
      </c>
      <c r="K2802" s="1">
        <v>0.635</v>
      </c>
      <c r="L2802" s="6" t="str">
        <f>if(J2802&gt;QUARTILE!$B$3, "TOP", if(J2802&lt;QUARTILE!$B$4, "BOTTOM", 0))</f>
        <v>TOP</v>
      </c>
      <c r="M2802" s="6">
        <f t="shared" si="1"/>
        <v>1</v>
      </c>
      <c r="N2802" s="6" t="str">
        <f t="shared" si="2"/>
        <v>Baby Boomer</v>
      </c>
      <c r="O2802" s="6" t="str">
        <f t="shared" si="3"/>
        <v>Low Income</v>
      </c>
    </row>
    <row r="2803" hidden="1">
      <c r="A2803" s="1">
        <v>102801.0</v>
      </c>
      <c r="B2803" s="1">
        <v>68.0</v>
      </c>
      <c r="C2803" s="1">
        <v>13000.0</v>
      </c>
      <c r="D2803" s="1" t="s">
        <v>25</v>
      </c>
      <c r="E2803" s="1">
        <v>27940.78</v>
      </c>
      <c r="F2803" s="1">
        <v>3.0</v>
      </c>
      <c r="G2803" s="1">
        <v>19.0</v>
      </c>
      <c r="H2803" s="1">
        <v>7.0</v>
      </c>
      <c r="I2803" s="1" t="s">
        <v>22</v>
      </c>
      <c r="J2803" s="1">
        <v>0.734</v>
      </c>
      <c r="K2803" s="1">
        <v>0.6</v>
      </c>
      <c r="L2803" s="6">
        <f>if(J2803&gt;QUARTILE!$B$3, "TOP", if(J2803&lt;QUARTILE!$B$4, "BOTTOM", 0))</f>
        <v>0</v>
      </c>
      <c r="M2803" s="6">
        <f t="shared" si="1"/>
        <v>2</v>
      </c>
      <c r="N2803" s="6" t="str">
        <f t="shared" si="2"/>
        <v>Baby Boomer</v>
      </c>
      <c r="O2803" s="6" t="str">
        <f t="shared" si="3"/>
        <v>Low Income</v>
      </c>
    </row>
    <row r="2804" hidden="1">
      <c r="A2804" s="1">
        <v>102802.0</v>
      </c>
      <c r="B2804" s="1">
        <v>31.0</v>
      </c>
      <c r="C2804" s="1">
        <v>24000.0</v>
      </c>
      <c r="D2804" s="1" t="s">
        <v>25</v>
      </c>
      <c r="E2804" s="1">
        <v>3754.12</v>
      </c>
      <c r="F2804" s="1">
        <v>4.0</v>
      </c>
      <c r="G2804" s="1">
        <v>17.0</v>
      </c>
      <c r="H2804" s="1">
        <v>13.0</v>
      </c>
      <c r="I2804" s="1" t="s">
        <v>22</v>
      </c>
      <c r="J2804" s="1">
        <v>0.216</v>
      </c>
      <c r="K2804" s="1">
        <v>0.795</v>
      </c>
      <c r="L2804" s="6" t="str">
        <f>if(J2804&gt;QUARTILE!$B$3, "TOP", if(J2804&lt;QUARTILE!$B$4, "BOTTOM", 0))</f>
        <v>BOTTOM</v>
      </c>
      <c r="M2804" s="6">
        <f t="shared" si="1"/>
        <v>2</v>
      </c>
      <c r="N2804" s="6" t="str">
        <f t="shared" si="2"/>
        <v>Gen X</v>
      </c>
      <c r="O2804" s="6" t="str">
        <f t="shared" si="3"/>
        <v>Low Income</v>
      </c>
    </row>
    <row r="2805" hidden="1">
      <c r="A2805" s="1">
        <v>102803.0</v>
      </c>
      <c r="B2805" s="1">
        <v>29.0</v>
      </c>
      <c r="C2805" s="1">
        <v>8000.0</v>
      </c>
      <c r="D2805" s="1" t="s">
        <v>23</v>
      </c>
      <c r="E2805" s="1">
        <v>35390.31</v>
      </c>
      <c r="F2805" s="1">
        <v>3.0</v>
      </c>
      <c r="G2805" s="1">
        <v>22.0</v>
      </c>
      <c r="H2805" s="1">
        <v>21.0</v>
      </c>
      <c r="I2805" s="1" t="s">
        <v>26</v>
      </c>
      <c r="J2805" s="1">
        <v>1.0</v>
      </c>
      <c r="K2805" s="1">
        <v>0.0</v>
      </c>
      <c r="L2805" s="6" t="str">
        <f>if(J2805&gt;QUARTILE!$B$3, "TOP", if(J2805&lt;QUARTILE!$B$4, "BOTTOM", 0))</f>
        <v>TOP</v>
      </c>
      <c r="M2805" s="6">
        <f t="shared" si="1"/>
        <v>3</v>
      </c>
      <c r="N2805" s="6" t="str">
        <f t="shared" si="2"/>
        <v>Millenial</v>
      </c>
      <c r="O2805" s="6" t="str">
        <f t="shared" si="3"/>
        <v>Low Income</v>
      </c>
    </row>
    <row r="2806" hidden="1">
      <c r="A2806" s="1">
        <v>102804.0</v>
      </c>
      <c r="B2806" s="1">
        <v>59.0</v>
      </c>
      <c r="C2806" s="1">
        <v>17000.0</v>
      </c>
      <c r="D2806" s="1" t="s">
        <v>21</v>
      </c>
      <c r="E2806" s="1">
        <v>16040.84</v>
      </c>
      <c r="F2806" s="1">
        <v>2.0</v>
      </c>
      <c r="G2806" s="1">
        <v>17.0</v>
      </c>
      <c r="H2806" s="1">
        <v>7.0</v>
      </c>
      <c r="I2806" s="1" t="s">
        <v>22</v>
      </c>
      <c r="J2806" s="1">
        <v>0.933</v>
      </c>
      <c r="K2806" s="1">
        <v>0.807</v>
      </c>
      <c r="L2806" s="6" t="str">
        <f>if(J2806&gt;QUARTILE!$B$3, "TOP", if(J2806&lt;QUARTILE!$B$4, "BOTTOM", 0))</f>
        <v>TOP</v>
      </c>
      <c r="M2806" s="6">
        <f t="shared" si="1"/>
        <v>2</v>
      </c>
      <c r="N2806" s="6" t="str">
        <f t="shared" si="2"/>
        <v>Gen X</v>
      </c>
      <c r="O2806" s="6" t="str">
        <f t="shared" si="3"/>
        <v>Low Income</v>
      </c>
    </row>
    <row r="2807" hidden="1">
      <c r="A2807" s="1">
        <v>102805.0</v>
      </c>
      <c r="B2807" s="1">
        <v>37.0</v>
      </c>
      <c r="C2807" s="1">
        <v>18000.0</v>
      </c>
      <c r="D2807" s="1" t="s">
        <v>23</v>
      </c>
      <c r="E2807" s="1">
        <v>83287.99</v>
      </c>
      <c r="F2807" s="1">
        <v>2.0</v>
      </c>
      <c r="G2807" s="1">
        <v>25.0</v>
      </c>
      <c r="H2807" s="1">
        <v>11.0</v>
      </c>
      <c r="I2807" s="1" t="s">
        <v>18</v>
      </c>
      <c r="J2807" s="1">
        <v>0.416</v>
      </c>
      <c r="K2807" s="1">
        <v>0.041</v>
      </c>
      <c r="L2807" s="6">
        <f>if(J2807&gt;QUARTILE!$B$3, "TOP", if(J2807&lt;QUARTILE!$B$4, "BOTTOM", 0))</f>
        <v>0</v>
      </c>
      <c r="M2807" s="6">
        <f t="shared" si="1"/>
        <v>1</v>
      </c>
      <c r="N2807" s="6" t="str">
        <f t="shared" si="2"/>
        <v>Gen X</v>
      </c>
      <c r="O2807" s="6" t="str">
        <f t="shared" si="3"/>
        <v>Low Income</v>
      </c>
    </row>
    <row r="2808" hidden="1">
      <c r="A2808" s="1">
        <v>102806.0</v>
      </c>
      <c r="B2808" s="1">
        <v>70.0</v>
      </c>
      <c r="C2808" s="1">
        <v>25000.0</v>
      </c>
      <c r="D2808" s="1" t="s">
        <v>27</v>
      </c>
      <c r="E2808" s="1">
        <v>25375.14</v>
      </c>
      <c r="F2808" s="1">
        <v>1.0</v>
      </c>
      <c r="G2808" s="1">
        <v>18.0</v>
      </c>
      <c r="H2808" s="1">
        <v>4.0</v>
      </c>
      <c r="I2808" s="1" t="s">
        <v>22</v>
      </c>
      <c r="J2808" s="1">
        <v>0.149</v>
      </c>
      <c r="K2808" s="1">
        <v>0.585</v>
      </c>
      <c r="L2808" s="6" t="str">
        <f>if(J2808&gt;QUARTILE!$B$3, "TOP", if(J2808&lt;QUARTILE!$B$4, "BOTTOM", 0))</f>
        <v>BOTTOM</v>
      </c>
      <c r="M2808" s="6">
        <f t="shared" si="1"/>
        <v>2</v>
      </c>
      <c r="N2808" s="6" t="str">
        <f t="shared" si="2"/>
        <v>Baby Boomer</v>
      </c>
      <c r="O2808" s="6" t="str">
        <f t="shared" si="3"/>
        <v>Low Income</v>
      </c>
    </row>
    <row r="2809" hidden="1">
      <c r="A2809" s="1">
        <v>102807.0</v>
      </c>
      <c r="B2809" s="1">
        <v>67.0</v>
      </c>
      <c r="C2809" s="1">
        <v>12000.0</v>
      </c>
      <c r="D2809" s="1" t="s">
        <v>23</v>
      </c>
      <c r="E2809" s="1">
        <v>1763.31</v>
      </c>
      <c r="F2809" s="1">
        <v>1.0</v>
      </c>
      <c r="G2809" s="1">
        <v>21.0</v>
      </c>
      <c r="H2809" s="1">
        <v>3.0</v>
      </c>
      <c r="I2809" s="1" t="s">
        <v>22</v>
      </c>
      <c r="J2809" s="1">
        <v>1.0</v>
      </c>
      <c r="K2809" s="1">
        <v>0.271</v>
      </c>
      <c r="L2809" s="6" t="str">
        <f>if(J2809&gt;QUARTILE!$B$3, "TOP", if(J2809&lt;QUARTILE!$B$4, "BOTTOM", 0))</f>
        <v>TOP</v>
      </c>
      <c r="M2809" s="6">
        <f t="shared" si="1"/>
        <v>2</v>
      </c>
      <c r="N2809" s="6" t="str">
        <f t="shared" si="2"/>
        <v>Baby Boomer</v>
      </c>
      <c r="O2809" s="6" t="str">
        <f t="shared" si="3"/>
        <v>Low Income</v>
      </c>
    </row>
    <row r="2810" hidden="1">
      <c r="A2810" s="1">
        <v>102808.0</v>
      </c>
      <c r="B2810" s="1">
        <v>41.0</v>
      </c>
      <c r="C2810" s="1">
        <v>13000.0</v>
      </c>
      <c r="D2810" s="1" t="s">
        <v>17</v>
      </c>
      <c r="E2810" s="1">
        <v>10049.23</v>
      </c>
      <c r="F2810" s="1">
        <v>1.0</v>
      </c>
      <c r="G2810" s="1">
        <v>19.0</v>
      </c>
      <c r="H2810" s="1">
        <v>7.0</v>
      </c>
      <c r="I2810" s="1" t="s">
        <v>22</v>
      </c>
      <c r="J2810" s="1">
        <v>0.023</v>
      </c>
      <c r="K2810" s="1">
        <v>0.24</v>
      </c>
      <c r="L2810" s="6" t="str">
        <f>if(J2810&gt;QUARTILE!$B$3, "TOP", if(J2810&lt;QUARTILE!$B$4, "BOTTOM", 0))</f>
        <v>BOTTOM</v>
      </c>
      <c r="M2810" s="6">
        <f t="shared" si="1"/>
        <v>2</v>
      </c>
      <c r="N2810" s="6" t="str">
        <f t="shared" si="2"/>
        <v>Gen X</v>
      </c>
      <c r="O2810" s="6" t="str">
        <f t="shared" si="3"/>
        <v>Low Income</v>
      </c>
    </row>
    <row r="2811" hidden="1">
      <c r="A2811" s="1">
        <v>102809.0</v>
      </c>
      <c r="B2811" s="1">
        <v>76.0</v>
      </c>
      <c r="C2811" s="1">
        <v>44000.0</v>
      </c>
      <c r="D2811" s="1" t="s">
        <v>23</v>
      </c>
      <c r="E2811" s="1">
        <v>14566.18</v>
      </c>
      <c r="F2811" s="1">
        <v>2.0</v>
      </c>
      <c r="G2811" s="1">
        <v>21.0</v>
      </c>
      <c r="H2811" s="1">
        <v>7.0</v>
      </c>
      <c r="I2811" s="1" t="s">
        <v>22</v>
      </c>
      <c r="J2811" s="1">
        <v>0.998</v>
      </c>
      <c r="K2811" s="1">
        <v>0.499</v>
      </c>
      <c r="L2811" s="6" t="str">
        <f>if(J2811&gt;QUARTILE!$B$3, "TOP", if(J2811&lt;QUARTILE!$B$4, "BOTTOM", 0))</f>
        <v>TOP</v>
      </c>
      <c r="M2811" s="6">
        <f t="shared" si="1"/>
        <v>2</v>
      </c>
      <c r="N2811" s="6" t="str">
        <f t="shared" si="2"/>
        <v>Baby Boomer</v>
      </c>
      <c r="O2811" s="6" t="str">
        <f t="shared" si="3"/>
        <v>Low Income</v>
      </c>
    </row>
    <row r="2812" hidden="1">
      <c r="A2812" s="1">
        <v>102810.0</v>
      </c>
      <c r="B2812" s="1">
        <v>60.0</v>
      </c>
      <c r="C2812" s="1">
        <v>22000.0</v>
      </c>
      <c r="D2812" s="1" t="s">
        <v>27</v>
      </c>
      <c r="E2812" s="1">
        <v>36528.71</v>
      </c>
      <c r="F2812" s="1">
        <v>4.0</v>
      </c>
      <c r="G2812" s="1">
        <v>13.0</v>
      </c>
      <c r="H2812" s="1">
        <v>3.0</v>
      </c>
      <c r="I2812" s="1" t="s">
        <v>18</v>
      </c>
      <c r="J2812" s="1">
        <v>0.316</v>
      </c>
      <c r="K2812" s="1">
        <v>0.607</v>
      </c>
      <c r="L2812" s="6">
        <f>if(J2812&gt;QUARTILE!$B$3, "TOP", if(J2812&lt;QUARTILE!$B$4, "BOTTOM", 0))</f>
        <v>0</v>
      </c>
      <c r="M2812" s="6">
        <f t="shared" si="1"/>
        <v>1</v>
      </c>
      <c r="N2812" s="6" t="str">
        <f t="shared" si="2"/>
        <v>Gen X</v>
      </c>
      <c r="O2812" s="6" t="str">
        <f t="shared" si="3"/>
        <v>Low Income</v>
      </c>
    </row>
    <row r="2813" hidden="1">
      <c r="A2813" s="1">
        <v>102811.0</v>
      </c>
      <c r="B2813" s="1">
        <v>79.0</v>
      </c>
      <c r="C2813" s="1">
        <v>37000.0</v>
      </c>
      <c r="D2813" s="1" t="s">
        <v>23</v>
      </c>
      <c r="E2813" s="1">
        <v>26138.25</v>
      </c>
      <c r="F2813" s="1">
        <v>5.0</v>
      </c>
      <c r="G2813" s="1">
        <v>21.0</v>
      </c>
      <c r="H2813" s="1">
        <v>3.0</v>
      </c>
      <c r="I2813" s="1" t="s">
        <v>22</v>
      </c>
      <c r="J2813" s="1">
        <v>0.488</v>
      </c>
      <c r="K2813" s="1">
        <v>0.595</v>
      </c>
      <c r="L2813" s="6">
        <f>if(J2813&gt;QUARTILE!$B$3, "TOP", if(J2813&lt;QUARTILE!$B$4, "BOTTOM", 0))</f>
        <v>0</v>
      </c>
      <c r="M2813" s="6">
        <f t="shared" si="1"/>
        <v>2</v>
      </c>
      <c r="N2813" s="6" t="str">
        <f t="shared" si="2"/>
        <v>Baby Boomer</v>
      </c>
      <c r="O2813" s="6" t="str">
        <f t="shared" si="3"/>
        <v>Low Income</v>
      </c>
    </row>
    <row r="2814" hidden="1">
      <c r="A2814" s="1">
        <v>102812.0</v>
      </c>
      <c r="B2814" s="1">
        <v>51.0</v>
      </c>
      <c r="C2814" s="1">
        <v>16000.0</v>
      </c>
      <c r="D2814" s="1" t="s">
        <v>25</v>
      </c>
      <c r="E2814" s="1">
        <v>9220.4</v>
      </c>
      <c r="F2814" s="1">
        <v>1.0</v>
      </c>
      <c r="G2814" s="1">
        <v>13.0</v>
      </c>
      <c r="H2814" s="1">
        <v>5.0</v>
      </c>
      <c r="I2814" s="1" t="s">
        <v>22</v>
      </c>
      <c r="J2814" s="1">
        <v>0.358</v>
      </c>
      <c r="K2814" s="1">
        <v>0.989</v>
      </c>
      <c r="L2814" s="6">
        <f>if(J2814&gt;QUARTILE!$B$3, "TOP", if(J2814&lt;QUARTILE!$B$4, "BOTTOM", 0))</f>
        <v>0</v>
      </c>
      <c r="M2814" s="6">
        <f t="shared" si="1"/>
        <v>2</v>
      </c>
      <c r="N2814" s="6" t="str">
        <f t="shared" si="2"/>
        <v>Gen X</v>
      </c>
      <c r="O2814" s="6" t="str">
        <f t="shared" si="3"/>
        <v>Low Income</v>
      </c>
    </row>
    <row r="2815" hidden="1">
      <c r="A2815" s="1">
        <v>102813.0</v>
      </c>
      <c r="B2815" s="1">
        <v>42.0</v>
      </c>
      <c r="C2815" s="1">
        <v>21000.0</v>
      </c>
      <c r="D2815" s="1" t="s">
        <v>27</v>
      </c>
      <c r="E2815" s="1">
        <v>21193.56</v>
      </c>
      <c r="F2815" s="1">
        <v>5.0</v>
      </c>
      <c r="G2815" s="1">
        <v>22.0</v>
      </c>
      <c r="H2815" s="1">
        <v>13.0</v>
      </c>
      <c r="I2815" s="1" t="s">
        <v>22</v>
      </c>
      <c r="J2815" s="1">
        <v>0.154</v>
      </c>
      <c r="K2815" s="1">
        <v>0.069</v>
      </c>
      <c r="L2815" s="6" t="str">
        <f>if(J2815&gt;QUARTILE!$B$3, "TOP", if(J2815&lt;QUARTILE!$B$4, "BOTTOM", 0))</f>
        <v>BOTTOM</v>
      </c>
      <c r="M2815" s="6">
        <f t="shared" si="1"/>
        <v>2</v>
      </c>
      <c r="N2815" s="6" t="str">
        <f t="shared" si="2"/>
        <v>Gen X</v>
      </c>
      <c r="O2815" s="6" t="str">
        <f t="shared" si="3"/>
        <v>Low Income</v>
      </c>
    </row>
    <row r="2816" hidden="1">
      <c r="A2816" s="1">
        <v>102814.0</v>
      </c>
      <c r="B2816" s="1">
        <v>67.0</v>
      </c>
      <c r="C2816" s="1">
        <v>25000.0</v>
      </c>
      <c r="D2816" s="1" t="s">
        <v>23</v>
      </c>
      <c r="E2816" s="1">
        <v>17203.45</v>
      </c>
      <c r="F2816" s="1">
        <v>5.0</v>
      </c>
      <c r="G2816" s="1">
        <v>21.0</v>
      </c>
      <c r="H2816" s="1">
        <v>6.0</v>
      </c>
      <c r="I2816" s="1" t="s">
        <v>22</v>
      </c>
      <c r="J2816" s="1">
        <v>0.402</v>
      </c>
      <c r="K2816" s="1">
        <v>0.672</v>
      </c>
      <c r="L2816" s="6">
        <f>if(J2816&gt;QUARTILE!$B$3, "TOP", if(J2816&lt;QUARTILE!$B$4, "BOTTOM", 0))</f>
        <v>0</v>
      </c>
      <c r="M2816" s="6">
        <f t="shared" si="1"/>
        <v>2</v>
      </c>
      <c r="N2816" s="6" t="str">
        <f t="shared" si="2"/>
        <v>Baby Boomer</v>
      </c>
      <c r="O2816" s="6" t="str">
        <f t="shared" si="3"/>
        <v>Low Income</v>
      </c>
    </row>
    <row r="2817" hidden="1">
      <c r="A2817" s="1">
        <v>102815.0</v>
      </c>
      <c r="B2817" s="1">
        <v>46.0</v>
      </c>
      <c r="C2817" s="1">
        <v>63000.0</v>
      </c>
      <c r="D2817" s="1" t="s">
        <v>23</v>
      </c>
      <c r="E2817" s="1">
        <v>2694.7</v>
      </c>
      <c r="F2817" s="1">
        <v>2.0</v>
      </c>
      <c r="G2817" s="1">
        <v>12.0</v>
      </c>
      <c r="H2817" s="1">
        <v>9.0</v>
      </c>
      <c r="I2817" s="1" t="s">
        <v>22</v>
      </c>
      <c r="J2817" s="1">
        <v>0.689</v>
      </c>
      <c r="K2817" s="1">
        <v>0.055</v>
      </c>
      <c r="L2817" s="6">
        <f>if(J2817&gt;QUARTILE!$B$3, "TOP", if(J2817&lt;QUARTILE!$B$4, "BOTTOM", 0))</f>
        <v>0</v>
      </c>
      <c r="M2817" s="6">
        <f t="shared" si="1"/>
        <v>2</v>
      </c>
      <c r="N2817" s="6" t="str">
        <f t="shared" si="2"/>
        <v>Gen X</v>
      </c>
      <c r="O2817" s="6" t="str">
        <f t="shared" si="3"/>
        <v>Medium Income</v>
      </c>
    </row>
    <row r="2818" hidden="1">
      <c r="A2818" s="1">
        <v>102816.0</v>
      </c>
      <c r="B2818" s="1">
        <v>74.0</v>
      </c>
      <c r="C2818" s="1">
        <v>19000.0</v>
      </c>
      <c r="D2818" s="1" t="s">
        <v>17</v>
      </c>
      <c r="E2818" s="1">
        <v>5353.89</v>
      </c>
      <c r="F2818" s="1">
        <v>4.0</v>
      </c>
      <c r="G2818" s="1">
        <v>24.0</v>
      </c>
      <c r="H2818" s="1">
        <v>5.0</v>
      </c>
      <c r="I2818" s="1" t="s">
        <v>22</v>
      </c>
      <c r="J2818" s="1">
        <v>0.094</v>
      </c>
      <c r="K2818" s="1">
        <v>0.307</v>
      </c>
      <c r="L2818" s="6" t="str">
        <f>if(J2818&gt;QUARTILE!$B$3, "TOP", if(J2818&lt;QUARTILE!$B$4, "BOTTOM", 0))</f>
        <v>BOTTOM</v>
      </c>
      <c r="M2818" s="6">
        <f t="shared" si="1"/>
        <v>2</v>
      </c>
      <c r="N2818" s="6" t="str">
        <f t="shared" si="2"/>
        <v>Baby Boomer</v>
      </c>
      <c r="O2818" s="6" t="str">
        <f t="shared" si="3"/>
        <v>Low Income</v>
      </c>
    </row>
    <row r="2819" hidden="1">
      <c r="A2819" s="1">
        <v>102817.0</v>
      </c>
      <c r="B2819" s="1">
        <v>56.0</v>
      </c>
      <c r="C2819" s="1">
        <v>20000.0</v>
      </c>
      <c r="D2819" s="1" t="s">
        <v>21</v>
      </c>
      <c r="E2819" s="1">
        <v>8344.35</v>
      </c>
      <c r="F2819" s="1">
        <v>2.0</v>
      </c>
      <c r="G2819" s="1">
        <v>23.0</v>
      </c>
      <c r="H2819" s="1">
        <v>6.0</v>
      </c>
      <c r="I2819" s="1" t="s">
        <v>22</v>
      </c>
      <c r="J2819" s="1">
        <v>0.809</v>
      </c>
      <c r="K2819" s="1">
        <v>0.344</v>
      </c>
      <c r="L2819" s="6">
        <f>if(J2819&gt;QUARTILE!$B$3, "TOP", if(J2819&lt;QUARTILE!$B$4, "BOTTOM", 0))</f>
        <v>0</v>
      </c>
      <c r="M2819" s="6">
        <f t="shared" si="1"/>
        <v>2</v>
      </c>
      <c r="N2819" s="6" t="str">
        <f t="shared" si="2"/>
        <v>Gen X</v>
      </c>
      <c r="O2819" s="6" t="str">
        <f t="shared" si="3"/>
        <v>Low Income</v>
      </c>
    </row>
    <row r="2820" hidden="1">
      <c r="A2820" s="1">
        <v>102818.0</v>
      </c>
      <c r="B2820" s="1">
        <v>48.0</v>
      </c>
      <c r="C2820" s="1">
        <v>43000.0</v>
      </c>
      <c r="D2820" s="1" t="s">
        <v>23</v>
      </c>
      <c r="E2820" s="1">
        <v>4350.27</v>
      </c>
      <c r="F2820" s="1">
        <v>1.0</v>
      </c>
      <c r="G2820" s="1">
        <v>14.0</v>
      </c>
      <c r="H2820" s="1">
        <v>12.0</v>
      </c>
      <c r="I2820" s="1" t="s">
        <v>22</v>
      </c>
      <c r="J2820" s="1">
        <v>0.85</v>
      </c>
      <c r="K2820" s="1">
        <v>0.256</v>
      </c>
      <c r="L2820" s="6" t="str">
        <f>if(J2820&gt;QUARTILE!$B$3, "TOP", if(J2820&lt;QUARTILE!$B$4, "BOTTOM", 0))</f>
        <v>TOP</v>
      </c>
      <c r="M2820" s="6">
        <f t="shared" si="1"/>
        <v>2</v>
      </c>
      <c r="N2820" s="6" t="str">
        <f t="shared" si="2"/>
        <v>Gen X</v>
      </c>
      <c r="O2820" s="6" t="str">
        <f t="shared" si="3"/>
        <v>Low Income</v>
      </c>
    </row>
    <row r="2821" hidden="1">
      <c r="A2821" s="1">
        <v>102819.0</v>
      </c>
      <c r="B2821" s="1">
        <v>73.0</v>
      </c>
      <c r="C2821" s="1">
        <v>18000.0</v>
      </c>
      <c r="D2821" s="1" t="s">
        <v>23</v>
      </c>
      <c r="E2821" s="1">
        <v>3253.53</v>
      </c>
      <c r="F2821" s="1">
        <v>2.0</v>
      </c>
      <c r="G2821" s="1">
        <v>16.0</v>
      </c>
      <c r="H2821" s="1">
        <v>3.0</v>
      </c>
      <c r="I2821" s="1" t="s">
        <v>22</v>
      </c>
      <c r="J2821" s="1">
        <v>0.847</v>
      </c>
      <c r="K2821" s="1">
        <v>0.532</v>
      </c>
      <c r="L2821" s="6" t="str">
        <f>if(J2821&gt;QUARTILE!$B$3, "TOP", if(J2821&lt;QUARTILE!$B$4, "BOTTOM", 0))</f>
        <v>TOP</v>
      </c>
      <c r="M2821" s="6">
        <f t="shared" si="1"/>
        <v>2</v>
      </c>
      <c r="N2821" s="6" t="str">
        <f t="shared" si="2"/>
        <v>Baby Boomer</v>
      </c>
      <c r="O2821" s="6" t="str">
        <f t="shared" si="3"/>
        <v>Low Income</v>
      </c>
    </row>
    <row r="2822" hidden="1">
      <c r="A2822" s="1">
        <v>102820.0</v>
      </c>
      <c r="B2822" s="1">
        <v>64.0</v>
      </c>
      <c r="C2822" s="1">
        <v>26000.0</v>
      </c>
      <c r="D2822" s="1" t="s">
        <v>23</v>
      </c>
      <c r="E2822" s="1">
        <v>1199.2</v>
      </c>
      <c r="F2822" s="1">
        <v>2.0</v>
      </c>
      <c r="G2822" s="1">
        <v>29.0</v>
      </c>
      <c r="H2822" s="1">
        <v>3.0</v>
      </c>
      <c r="I2822" s="1" t="s">
        <v>22</v>
      </c>
      <c r="J2822" s="1">
        <v>0.736</v>
      </c>
      <c r="K2822" s="1">
        <v>0.244</v>
      </c>
      <c r="L2822" s="6">
        <f>if(J2822&gt;QUARTILE!$B$3, "TOP", if(J2822&lt;QUARTILE!$B$4, "BOTTOM", 0))</f>
        <v>0</v>
      </c>
      <c r="M2822" s="6">
        <f t="shared" si="1"/>
        <v>2</v>
      </c>
      <c r="N2822" s="6" t="str">
        <f t="shared" si="2"/>
        <v>Baby Boomer</v>
      </c>
      <c r="O2822" s="6" t="str">
        <f t="shared" si="3"/>
        <v>Low Income</v>
      </c>
    </row>
    <row r="2823" hidden="1">
      <c r="A2823" s="1">
        <v>102821.0</v>
      </c>
      <c r="B2823" s="1">
        <v>60.0</v>
      </c>
      <c r="C2823" s="1">
        <v>40000.0</v>
      </c>
      <c r="D2823" s="1" t="s">
        <v>23</v>
      </c>
      <c r="E2823" s="1">
        <v>41287.52</v>
      </c>
      <c r="F2823" s="1">
        <v>2.0</v>
      </c>
      <c r="G2823" s="1">
        <v>16.0</v>
      </c>
      <c r="H2823" s="1">
        <v>2.0</v>
      </c>
      <c r="I2823" s="1" t="s">
        <v>18</v>
      </c>
      <c r="J2823" s="1">
        <v>0.605</v>
      </c>
      <c r="K2823" s="1">
        <v>0.268</v>
      </c>
      <c r="L2823" s="6">
        <f>if(J2823&gt;QUARTILE!$B$3, "TOP", if(J2823&lt;QUARTILE!$B$4, "BOTTOM", 0))</f>
        <v>0</v>
      </c>
      <c r="M2823" s="6">
        <f t="shared" si="1"/>
        <v>1</v>
      </c>
      <c r="N2823" s="6" t="str">
        <f t="shared" si="2"/>
        <v>Gen X</v>
      </c>
      <c r="O2823" s="6" t="str">
        <f t="shared" si="3"/>
        <v>Low Income</v>
      </c>
    </row>
    <row r="2824" hidden="1">
      <c r="A2824" s="1">
        <v>102822.0</v>
      </c>
      <c r="B2824" s="1">
        <v>67.0</v>
      </c>
      <c r="C2824" s="1">
        <v>16000.0</v>
      </c>
      <c r="D2824" s="1" t="s">
        <v>30</v>
      </c>
      <c r="E2824" s="1">
        <v>6820.07</v>
      </c>
      <c r="F2824" s="1">
        <v>1.0</v>
      </c>
      <c r="G2824" s="1">
        <v>22.0</v>
      </c>
      <c r="H2824" s="1">
        <v>5.0</v>
      </c>
      <c r="I2824" s="1" t="s">
        <v>22</v>
      </c>
      <c r="J2824" s="1">
        <v>0.834</v>
      </c>
      <c r="K2824" s="1">
        <v>0.859</v>
      </c>
      <c r="L2824" s="6" t="str">
        <f>if(J2824&gt;QUARTILE!$B$3, "TOP", if(J2824&lt;QUARTILE!$B$4, "BOTTOM", 0))</f>
        <v>TOP</v>
      </c>
      <c r="M2824" s="6">
        <f t="shared" si="1"/>
        <v>2</v>
      </c>
      <c r="N2824" s="6" t="str">
        <f t="shared" si="2"/>
        <v>Baby Boomer</v>
      </c>
      <c r="O2824" s="6" t="str">
        <f t="shared" si="3"/>
        <v>Low Income</v>
      </c>
    </row>
    <row r="2825" hidden="1">
      <c r="A2825" s="1">
        <v>102823.0</v>
      </c>
      <c r="B2825" s="1">
        <v>40.0</v>
      </c>
      <c r="C2825" s="1">
        <v>27000.0</v>
      </c>
      <c r="D2825" s="1" t="s">
        <v>25</v>
      </c>
      <c r="E2825" s="1">
        <v>6858.84</v>
      </c>
      <c r="F2825" s="1">
        <v>1.0</v>
      </c>
      <c r="G2825" s="1">
        <v>22.0</v>
      </c>
      <c r="H2825" s="1">
        <v>11.0</v>
      </c>
      <c r="I2825" s="1" t="s">
        <v>18</v>
      </c>
      <c r="J2825" s="1">
        <v>0.902</v>
      </c>
      <c r="K2825" s="1">
        <v>0.324</v>
      </c>
      <c r="L2825" s="6" t="str">
        <f>if(J2825&gt;QUARTILE!$B$3, "TOP", if(J2825&lt;QUARTILE!$B$4, "BOTTOM", 0))</f>
        <v>TOP</v>
      </c>
      <c r="M2825" s="6">
        <f t="shared" si="1"/>
        <v>1</v>
      </c>
      <c r="N2825" s="6" t="str">
        <f t="shared" si="2"/>
        <v>Gen X</v>
      </c>
      <c r="O2825" s="6" t="str">
        <f t="shared" si="3"/>
        <v>Low Income</v>
      </c>
    </row>
    <row r="2826" hidden="1">
      <c r="A2826" s="1">
        <v>102824.0</v>
      </c>
      <c r="B2826" s="1">
        <v>61.0</v>
      </c>
      <c r="C2826" s="1">
        <v>63000.0</v>
      </c>
      <c r="D2826" s="1" t="s">
        <v>25</v>
      </c>
      <c r="E2826" s="1">
        <v>4619.18</v>
      </c>
      <c r="F2826" s="1">
        <v>2.0</v>
      </c>
      <c r="G2826" s="1">
        <v>20.0</v>
      </c>
      <c r="H2826" s="1">
        <v>7.0</v>
      </c>
      <c r="I2826" s="1" t="s">
        <v>22</v>
      </c>
      <c r="J2826" s="1">
        <v>0.435</v>
      </c>
      <c r="K2826" s="1">
        <v>0.986</v>
      </c>
      <c r="L2826" s="6">
        <f>if(J2826&gt;QUARTILE!$B$3, "TOP", if(J2826&lt;QUARTILE!$B$4, "BOTTOM", 0))</f>
        <v>0</v>
      </c>
      <c r="M2826" s="6">
        <f t="shared" si="1"/>
        <v>2</v>
      </c>
      <c r="N2826" s="6" t="str">
        <f t="shared" si="2"/>
        <v>Baby Boomer</v>
      </c>
      <c r="O2826" s="6" t="str">
        <f t="shared" si="3"/>
        <v>Medium Income</v>
      </c>
    </row>
    <row r="2827" hidden="1">
      <c r="A2827" s="1">
        <v>102825.0</v>
      </c>
      <c r="B2827" s="1">
        <v>55.0</v>
      </c>
      <c r="C2827" s="1">
        <v>38000.0</v>
      </c>
      <c r="D2827" s="1" t="s">
        <v>30</v>
      </c>
      <c r="E2827" s="1">
        <v>12902.28</v>
      </c>
      <c r="F2827" s="1">
        <v>2.0</v>
      </c>
      <c r="G2827" s="1">
        <v>25.0</v>
      </c>
      <c r="H2827" s="1">
        <v>10.0</v>
      </c>
      <c r="I2827" s="1" t="s">
        <v>22</v>
      </c>
      <c r="J2827" s="1">
        <v>0.481</v>
      </c>
      <c r="K2827" s="1">
        <v>0.276</v>
      </c>
      <c r="L2827" s="6">
        <f>if(J2827&gt;QUARTILE!$B$3, "TOP", if(J2827&lt;QUARTILE!$B$4, "BOTTOM", 0))</f>
        <v>0</v>
      </c>
      <c r="M2827" s="6">
        <f t="shared" si="1"/>
        <v>2</v>
      </c>
      <c r="N2827" s="6" t="str">
        <f t="shared" si="2"/>
        <v>Gen X</v>
      </c>
      <c r="O2827" s="6" t="str">
        <f t="shared" si="3"/>
        <v>Low Income</v>
      </c>
    </row>
    <row r="2828" hidden="1">
      <c r="A2828" s="1">
        <v>102826.0</v>
      </c>
      <c r="B2828" s="1">
        <v>37.0</v>
      </c>
      <c r="C2828" s="1">
        <v>26000.0</v>
      </c>
      <c r="D2828" s="1" t="s">
        <v>25</v>
      </c>
      <c r="E2828" s="1">
        <v>14440.89</v>
      </c>
      <c r="F2828" s="1">
        <v>5.0</v>
      </c>
      <c r="G2828" s="1">
        <v>17.0</v>
      </c>
      <c r="H2828" s="1">
        <v>10.0</v>
      </c>
      <c r="I2828" s="1" t="s">
        <v>22</v>
      </c>
      <c r="J2828" s="1">
        <v>0.253</v>
      </c>
      <c r="K2828" s="1">
        <v>0.853</v>
      </c>
      <c r="L2828" s="6" t="str">
        <f>if(J2828&gt;QUARTILE!$B$3, "TOP", if(J2828&lt;QUARTILE!$B$4, "BOTTOM", 0))</f>
        <v>BOTTOM</v>
      </c>
      <c r="M2828" s="6">
        <f t="shared" si="1"/>
        <v>2</v>
      </c>
      <c r="N2828" s="6" t="str">
        <f t="shared" si="2"/>
        <v>Gen X</v>
      </c>
      <c r="O2828" s="6" t="str">
        <f t="shared" si="3"/>
        <v>Low Income</v>
      </c>
    </row>
    <row r="2829" hidden="1">
      <c r="A2829" s="1">
        <v>102827.0</v>
      </c>
      <c r="B2829" s="1">
        <v>40.0</v>
      </c>
      <c r="C2829" s="1">
        <v>19000.0</v>
      </c>
      <c r="D2829" s="1" t="s">
        <v>27</v>
      </c>
      <c r="E2829" s="1">
        <v>4670.98</v>
      </c>
      <c r="F2829" s="1">
        <v>4.0</v>
      </c>
      <c r="G2829" s="1">
        <v>16.0</v>
      </c>
      <c r="H2829" s="1">
        <v>13.0</v>
      </c>
      <c r="I2829" s="1" t="s">
        <v>18</v>
      </c>
      <c r="J2829" s="1">
        <v>0.256</v>
      </c>
      <c r="K2829" s="1">
        <v>0.381</v>
      </c>
      <c r="L2829" s="6" t="str">
        <f>if(J2829&gt;QUARTILE!$B$3, "TOP", if(J2829&lt;QUARTILE!$B$4, "BOTTOM", 0))</f>
        <v>BOTTOM</v>
      </c>
      <c r="M2829" s="6">
        <f t="shared" si="1"/>
        <v>1</v>
      </c>
      <c r="N2829" s="6" t="str">
        <f t="shared" si="2"/>
        <v>Gen X</v>
      </c>
      <c r="O2829" s="6" t="str">
        <f t="shared" si="3"/>
        <v>Low Income</v>
      </c>
    </row>
    <row r="2830" hidden="1">
      <c r="A2830" s="1">
        <v>102828.0</v>
      </c>
      <c r="B2830" s="1">
        <v>79.0</v>
      </c>
      <c r="C2830" s="1">
        <v>15000.0</v>
      </c>
      <c r="D2830" s="1" t="s">
        <v>25</v>
      </c>
      <c r="E2830" s="1">
        <v>18758.99</v>
      </c>
      <c r="F2830" s="1">
        <v>5.0</v>
      </c>
      <c r="G2830" s="1">
        <v>14.0</v>
      </c>
      <c r="H2830" s="1">
        <v>6.0</v>
      </c>
      <c r="I2830" s="1" t="s">
        <v>22</v>
      </c>
      <c r="J2830" s="1">
        <v>0.289</v>
      </c>
      <c r="K2830" s="1">
        <v>0.858</v>
      </c>
      <c r="L2830" s="6" t="str">
        <f>if(J2830&gt;QUARTILE!$B$3, "TOP", if(J2830&lt;QUARTILE!$B$4, "BOTTOM", 0))</f>
        <v>BOTTOM</v>
      </c>
      <c r="M2830" s="6">
        <f t="shared" si="1"/>
        <v>2</v>
      </c>
      <c r="N2830" s="6" t="str">
        <f t="shared" si="2"/>
        <v>Baby Boomer</v>
      </c>
      <c r="O2830" s="6" t="str">
        <f t="shared" si="3"/>
        <v>Low Income</v>
      </c>
    </row>
    <row r="2831" hidden="1">
      <c r="A2831" s="1">
        <v>102829.0</v>
      </c>
      <c r="B2831" s="1">
        <v>62.0</v>
      </c>
      <c r="C2831" s="1">
        <v>12000.0</v>
      </c>
      <c r="D2831" s="1" t="s">
        <v>25</v>
      </c>
      <c r="E2831" s="1">
        <v>25674.75</v>
      </c>
      <c r="F2831" s="1">
        <v>4.0</v>
      </c>
      <c r="G2831" s="1">
        <v>26.0</v>
      </c>
      <c r="H2831" s="1">
        <v>4.0</v>
      </c>
      <c r="I2831" s="1" t="s">
        <v>22</v>
      </c>
      <c r="J2831" s="1">
        <v>0.877</v>
      </c>
      <c r="K2831" s="1">
        <v>0.377</v>
      </c>
      <c r="L2831" s="6" t="str">
        <f>if(J2831&gt;QUARTILE!$B$3, "TOP", if(J2831&lt;QUARTILE!$B$4, "BOTTOM", 0))</f>
        <v>TOP</v>
      </c>
      <c r="M2831" s="6">
        <f t="shared" si="1"/>
        <v>2</v>
      </c>
      <c r="N2831" s="6" t="str">
        <f t="shared" si="2"/>
        <v>Baby Boomer</v>
      </c>
      <c r="O2831" s="6" t="str">
        <f t="shared" si="3"/>
        <v>Low Income</v>
      </c>
    </row>
    <row r="2832" hidden="1">
      <c r="A2832" s="1">
        <v>102830.0</v>
      </c>
      <c r="B2832" s="1">
        <v>69.0</v>
      </c>
      <c r="C2832" s="1">
        <v>54000.0</v>
      </c>
      <c r="D2832" s="1" t="s">
        <v>27</v>
      </c>
      <c r="E2832" s="1">
        <v>9362.99</v>
      </c>
      <c r="F2832" s="1">
        <v>4.0</v>
      </c>
      <c r="G2832" s="1">
        <v>15.0</v>
      </c>
      <c r="H2832" s="1">
        <v>4.0</v>
      </c>
      <c r="I2832" s="1" t="s">
        <v>22</v>
      </c>
      <c r="J2832" s="1">
        <v>0.351</v>
      </c>
      <c r="K2832" s="1">
        <v>0.72</v>
      </c>
      <c r="L2832" s="6">
        <f>if(J2832&gt;QUARTILE!$B$3, "TOP", if(J2832&lt;QUARTILE!$B$4, "BOTTOM", 0))</f>
        <v>0</v>
      </c>
      <c r="M2832" s="6">
        <f t="shared" si="1"/>
        <v>2</v>
      </c>
      <c r="N2832" s="6" t="str">
        <f t="shared" si="2"/>
        <v>Baby Boomer</v>
      </c>
      <c r="O2832" s="6" t="str">
        <f t="shared" si="3"/>
        <v>Medium Income</v>
      </c>
    </row>
    <row r="2833" hidden="1">
      <c r="A2833" s="1">
        <v>102831.0</v>
      </c>
      <c r="B2833" s="1">
        <v>33.0</v>
      </c>
      <c r="C2833" s="1">
        <v>48000.0</v>
      </c>
      <c r="D2833" s="1" t="s">
        <v>23</v>
      </c>
      <c r="E2833" s="1">
        <v>17611.32</v>
      </c>
      <c r="F2833" s="1">
        <v>2.0</v>
      </c>
      <c r="G2833" s="1">
        <v>26.0</v>
      </c>
      <c r="H2833" s="1">
        <v>8.0</v>
      </c>
      <c r="I2833" s="1" t="s">
        <v>22</v>
      </c>
      <c r="J2833" s="1">
        <v>0.596</v>
      </c>
      <c r="K2833" s="1">
        <v>0.4</v>
      </c>
      <c r="L2833" s="6">
        <f>if(J2833&gt;QUARTILE!$B$3, "TOP", if(J2833&lt;QUARTILE!$B$4, "BOTTOM", 0))</f>
        <v>0</v>
      </c>
      <c r="M2833" s="6">
        <f t="shared" si="1"/>
        <v>2</v>
      </c>
      <c r="N2833" s="6" t="str">
        <f t="shared" si="2"/>
        <v>Gen X</v>
      </c>
      <c r="O2833" s="6" t="str">
        <f t="shared" si="3"/>
        <v>Medium Income</v>
      </c>
    </row>
    <row r="2834" hidden="1">
      <c r="A2834" s="1">
        <v>102832.0</v>
      </c>
      <c r="B2834" s="1">
        <v>67.0</v>
      </c>
      <c r="C2834" s="1">
        <v>15000.0</v>
      </c>
      <c r="D2834" s="1" t="s">
        <v>23</v>
      </c>
      <c r="E2834" s="1">
        <v>13955.23</v>
      </c>
      <c r="F2834" s="1">
        <v>5.0</v>
      </c>
      <c r="G2834" s="1">
        <v>24.0</v>
      </c>
      <c r="H2834" s="1">
        <v>7.0</v>
      </c>
      <c r="I2834" s="1" t="s">
        <v>22</v>
      </c>
      <c r="J2834" s="1">
        <v>0.678</v>
      </c>
      <c r="K2834" s="1">
        <v>0.571</v>
      </c>
      <c r="L2834" s="6">
        <f>if(J2834&gt;QUARTILE!$B$3, "TOP", if(J2834&lt;QUARTILE!$B$4, "BOTTOM", 0))</f>
        <v>0</v>
      </c>
      <c r="M2834" s="6">
        <f t="shared" si="1"/>
        <v>2</v>
      </c>
      <c r="N2834" s="6" t="str">
        <f t="shared" si="2"/>
        <v>Baby Boomer</v>
      </c>
      <c r="O2834" s="6" t="str">
        <f t="shared" si="3"/>
        <v>Low Income</v>
      </c>
    </row>
    <row r="2835" hidden="1">
      <c r="A2835" s="1">
        <v>102833.0</v>
      </c>
      <c r="B2835" s="1">
        <v>59.0</v>
      </c>
      <c r="C2835" s="1">
        <v>27000.0</v>
      </c>
      <c r="D2835" s="1" t="s">
        <v>23</v>
      </c>
      <c r="E2835" s="1">
        <v>4351.89</v>
      </c>
      <c r="F2835" s="1">
        <v>4.0</v>
      </c>
      <c r="G2835" s="1">
        <v>25.0</v>
      </c>
      <c r="H2835" s="1">
        <v>7.0</v>
      </c>
      <c r="I2835" s="1" t="s">
        <v>22</v>
      </c>
      <c r="J2835" s="1">
        <v>0.795</v>
      </c>
      <c r="K2835" s="1">
        <v>0.001</v>
      </c>
      <c r="L2835" s="6">
        <f>if(J2835&gt;QUARTILE!$B$3, "TOP", if(J2835&lt;QUARTILE!$B$4, "BOTTOM", 0))</f>
        <v>0</v>
      </c>
      <c r="M2835" s="6">
        <f t="shared" si="1"/>
        <v>2</v>
      </c>
      <c r="N2835" s="6" t="str">
        <f t="shared" si="2"/>
        <v>Gen X</v>
      </c>
      <c r="O2835" s="6" t="str">
        <f t="shared" si="3"/>
        <v>Low Income</v>
      </c>
    </row>
    <row r="2836" hidden="1">
      <c r="A2836" s="1">
        <v>102834.0</v>
      </c>
      <c r="B2836" s="1">
        <v>77.0</v>
      </c>
      <c r="C2836" s="1">
        <v>24000.0</v>
      </c>
      <c r="D2836" s="1" t="s">
        <v>23</v>
      </c>
      <c r="E2836" s="1">
        <v>26187.48</v>
      </c>
      <c r="F2836" s="1">
        <v>4.0</v>
      </c>
      <c r="G2836" s="1">
        <v>22.0</v>
      </c>
      <c r="H2836" s="1">
        <v>6.0</v>
      </c>
      <c r="I2836" s="1" t="s">
        <v>22</v>
      </c>
      <c r="J2836" s="1">
        <v>0.079</v>
      </c>
      <c r="K2836" s="1">
        <v>0.549</v>
      </c>
      <c r="L2836" s="6" t="str">
        <f>if(J2836&gt;QUARTILE!$B$3, "TOP", if(J2836&lt;QUARTILE!$B$4, "BOTTOM", 0))</f>
        <v>BOTTOM</v>
      </c>
      <c r="M2836" s="6">
        <f t="shared" si="1"/>
        <v>2</v>
      </c>
      <c r="N2836" s="6" t="str">
        <f t="shared" si="2"/>
        <v>Baby Boomer</v>
      </c>
      <c r="O2836" s="6" t="str">
        <f t="shared" si="3"/>
        <v>Low Income</v>
      </c>
    </row>
    <row r="2837" hidden="1">
      <c r="A2837" s="1">
        <v>102835.0</v>
      </c>
      <c r="B2837" s="1">
        <v>72.0</v>
      </c>
      <c r="C2837" s="1">
        <v>45000.0</v>
      </c>
      <c r="D2837" s="1" t="s">
        <v>25</v>
      </c>
      <c r="E2837" s="1">
        <v>32334.59</v>
      </c>
      <c r="F2837" s="1">
        <v>1.0</v>
      </c>
      <c r="G2837" s="1">
        <v>22.0</v>
      </c>
      <c r="H2837" s="1">
        <v>2.0</v>
      </c>
      <c r="I2837" s="1" t="s">
        <v>18</v>
      </c>
      <c r="J2837" s="1">
        <v>0.626</v>
      </c>
      <c r="K2837" s="1">
        <v>0.216</v>
      </c>
      <c r="L2837" s="6">
        <f>if(J2837&gt;QUARTILE!$B$3, "TOP", if(J2837&lt;QUARTILE!$B$4, "BOTTOM", 0))</f>
        <v>0</v>
      </c>
      <c r="M2837" s="6">
        <f t="shared" si="1"/>
        <v>1</v>
      </c>
      <c r="N2837" s="6" t="str">
        <f t="shared" si="2"/>
        <v>Baby Boomer</v>
      </c>
      <c r="O2837" s="6" t="str">
        <f t="shared" si="3"/>
        <v>Medium Income</v>
      </c>
    </row>
    <row r="2838" hidden="1">
      <c r="A2838" s="1">
        <v>102836.0</v>
      </c>
      <c r="B2838" s="1">
        <v>25.0</v>
      </c>
      <c r="C2838" s="1">
        <v>28000.0</v>
      </c>
      <c r="D2838" s="1" t="s">
        <v>25</v>
      </c>
      <c r="E2838" s="1">
        <v>20927.6</v>
      </c>
      <c r="F2838" s="1">
        <v>4.0</v>
      </c>
      <c r="G2838" s="1">
        <v>20.0</v>
      </c>
      <c r="H2838" s="1">
        <v>15.0</v>
      </c>
      <c r="I2838" s="1" t="s">
        <v>18</v>
      </c>
      <c r="J2838" s="1">
        <v>0.343</v>
      </c>
      <c r="K2838" s="1">
        <v>0.946</v>
      </c>
      <c r="L2838" s="6">
        <f>if(J2838&gt;QUARTILE!$B$3, "TOP", if(J2838&lt;QUARTILE!$B$4, "BOTTOM", 0))</f>
        <v>0</v>
      </c>
      <c r="M2838" s="6">
        <f t="shared" si="1"/>
        <v>1</v>
      </c>
      <c r="N2838" s="6" t="str">
        <f t="shared" si="2"/>
        <v>Millenial</v>
      </c>
      <c r="O2838" s="6" t="str">
        <f t="shared" si="3"/>
        <v>Low Income</v>
      </c>
    </row>
    <row r="2839" hidden="1">
      <c r="A2839" s="1">
        <v>102837.0</v>
      </c>
      <c r="B2839" s="1">
        <v>67.0</v>
      </c>
      <c r="C2839" s="1">
        <v>22000.0</v>
      </c>
      <c r="D2839" s="1" t="s">
        <v>25</v>
      </c>
      <c r="E2839" s="1">
        <v>7828.17</v>
      </c>
      <c r="F2839" s="1">
        <v>2.0</v>
      </c>
      <c r="G2839" s="1">
        <v>22.0</v>
      </c>
      <c r="H2839" s="1">
        <v>7.0</v>
      </c>
      <c r="I2839" s="1" t="s">
        <v>22</v>
      </c>
      <c r="J2839" s="1">
        <v>0.884</v>
      </c>
      <c r="K2839" s="1">
        <v>0.811</v>
      </c>
      <c r="L2839" s="6" t="str">
        <f>if(J2839&gt;QUARTILE!$B$3, "TOP", if(J2839&lt;QUARTILE!$B$4, "BOTTOM", 0))</f>
        <v>TOP</v>
      </c>
      <c r="M2839" s="6">
        <f t="shared" si="1"/>
        <v>2</v>
      </c>
      <c r="N2839" s="6" t="str">
        <f t="shared" si="2"/>
        <v>Baby Boomer</v>
      </c>
      <c r="O2839" s="6" t="str">
        <f t="shared" si="3"/>
        <v>Low Income</v>
      </c>
    </row>
    <row r="2840" hidden="1">
      <c r="A2840" s="1">
        <v>102838.0</v>
      </c>
      <c r="B2840" s="1">
        <v>38.0</v>
      </c>
      <c r="C2840" s="1">
        <v>16000.0</v>
      </c>
      <c r="D2840" s="1" t="s">
        <v>23</v>
      </c>
      <c r="E2840" s="1">
        <v>52289.15</v>
      </c>
      <c r="F2840" s="1">
        <v>3.0</v>
      </c>
      <c r="G2840" s="1">
        <v>26.0</v>
      </c>
      <c r="H2840" s="1">
        <v>8.0</v>
      </c>
      <c r="I2840" s="1" t="s">
        <v>18</v>
      </c>
      <c r="J2840" s="1">
        <v>0.187</v>
      </c>
      <c r="K2840" s="1">
        <v>0.0</v>
      </c>
      <c r="L2840" s="6" t="str">
        <f>if(J2840&gt;QUARTILE!$B$3, "TOP", if(J2840&lt;QUARTILE!$B$4, "BOTTOM", 0))</f>
        <v>BOTTOM</v>
      </c>
      <c r="M2840" s="6">
        <f t="shared" si="1"/>
        <v>1</v>
      </c>
      <c r="N2840" s="6" t="str">
        <f t="shared" si="2"/>
        <v>Gen X</v>
      </c>
      <c r="O2840" s="6" t="str">
        <f t="shared" si="3"/>
        <v>Low Income</v>
      </c>
    </row>
    <row r="2841" hidden="1">
      <c r="A2841" s="1">
        <v>102839.0</v>
      </c>
      <c r="B2841" s="1">
        <v>18.0</v>
      </c>
      <c r="C2841" s="1">
        <v>27000.0</v>
      </c>
      <c r="D2841" s="1" t="s">
        <v>27</v>
      </c>
      <c r="E2841" s="1">
        <v>12152.55</v>
      </c>
      <c r="F2841" s="1">
        <v>1.0</v>
      </c>
      <c r="G2841" s="1">
        <v>15.0</v>
      </c>
      <c r="H2841" s="1">
        <v>19.0</v>
      </c>
      <c r="I2841" s="1" t="s">
        <v>22</v>
      </c>
      <c r="J2841" s="1">
        <v>0.207</v>
      </c>
      <c r="K2841" s="1">
        <v>0.198</v>
      </c>
      <c r="L2841" s="6" t="str">
        <f>if(J2841&gt;QUARTILE!$B$3, "TOP", if(J2841&lt;QUARTILE!$B$4, "BOTTOM", 0))</f>
        <v>BOTTOM</v>
      </c>
      <c r="M2841" s="6">
        <f t="shared" si="1"/>
        <v>2</v>
      </c>
      <c r="N2841" s="6" t="str">
        <f t="shared" si="2"/>
        <v>Millenial</v>
      </c>
      <c r="O2841" s="6" t="str">
        <f t="shared" si="3"/>
        <v>Low Income</v>
      </c>
    </row>
    <row r="2842" hidden="1">
      <c r="A2842" s="1">
        <v>102840.0</v>
      </c>
      <c r="B2842" s="1">
        <v>72.0</v>
      </c>
      <c r="C2842" s="1">
        <v>18000.0</v>
      </c>
      <c r="D2842" s="1" t="s">
        <v>23</v>
      </c>
      <c r="E2842" s="1">
        <v>6181.61</v>
      </c>
      <c r="F2842" s="1">
        <v>3.0</v>
      </c>
      <c r="G2842" s="1">
        <v>24.0</v>
      </c>
      <c r="H2842" s="1">
        <v>9.0</v>
      </c>
      <c r="I2842" s="1" t="s">
        <v>22</v>
      </c>
      <c r="J2842" s="1">
        <v>0.366</v>
      </c>
      <c r="K2842" s="1">
        <v>0.616</v>
      </c>
      <c r="L2842" s="6">
        <f>if(J2842&gt;QUARTILE!$B$3, "TOP", if(J2842&lt;QUARTILE!$B$4, "BOTTOM", 0))</f>
        <v>0</v>
      </c>
      <c r="M2842" s="6">
        <f t="shared" si="1"/>
        <v>2</v>
      </c>
      <c r="N2842" s="6" t="str">
        <f t="shared" si="2"/>
        <v>Baby Boomer</v>
      </c>
      <c r="O2842" s="6" t="str">
        <f t="shared" si="3"/>
        <v>Low Income</v>
      </c>
    </row>
    <row r="2843" hidden="1">
      <c r="A2843" s="1">
        <v>102841.0</v>
      </c>
      <c r="B2843" s="1">
        <v>25.0</v>
      </c>
      <c r="C2843" s="1">
        <v>25000.0</v>
      </c>
      <c r="D2843" s="1" t="s">
        <v>25</v>
      </c>
      <c r="E2843" s="1">
        <v>10492.9</v>
      </c>
      <c r="F2843" s="1">
        <v>2.0</v>
      </c>
      <c r="G2843" s="1">
        <v>17.0</v>
      </c>
      <c r="H2843" s="1">
        <v>16.0</v>
      </c>
      <c r="I2843" s="1" t="s">
        <v>22</v>
      </c>
      <c r="J2843" s="1">
        <v>0.128</v>
      </c>
      <c r="K2843" s="1">
        <v>0.3</v>
      </c>
      <c r="L2843" s="6" t="str">
        <f>if(J2843&gt;QUARTILE!$B$3, "TOP", if(J2843&lt;QUARTILE!$B$4, "BOTTOM", 0))</f>
        <v>BOTTOM</v>
      </c>
      <c r="M2843" s="6">
        <f t="shared" si="1"/>
        <v>2</v>
      </c>
      <c r="N2843" s="6" t="str">
        <f t="shared" si="2"/>
        <v>Millenial</v>
      </c>
      <c r="O2843" s="6" t="str">
        <f t="shared" si="3"/>
        <v>Low Income</v>
      </c>
    </row>
    <row r="2844" hidden="1">
      <c r="A2844" s="1">
        <v>102842.0</v>
      </c>
      <c r="B2844" s="1">
        <v>46.0</v>
      </c>
      <c r="C2844" s="1">
        <v>21000.0</v>
      </c>
      <c r="D2844" s="1" t="s">
        <v>27</v>
      </c>
      <c r="E2844" s="1">
        <v>23557.99</v>
      </c>
      <c r="F2844" s="1">
        <v>3.0</v>
      </c>
      <c r="G2844" s="1">
        <v>19.0</v>
      </c>
      <c r="H2844" s="1">
        <v>17.0</v>
      </c>
      <c r="I2844" s="1" t="s">
        <v>18</v>
      </c>
      <c r="J2844" s="1">
        <v>0.395</v>
      </c>
      <c r="K2844" s="1">
        <v>0.213</v>
      </c>
      <c r="L2844" s="6">
        <f>if(J2844&gt;QUARTILE!$B$3, "TOP", if(J2844&lt;QUARTILE!$B$4, "BOTTOM", 0))</f>
        <v>0</v>
      </c>
      <c r="M2844" s="6">
        <f t="shared" si="1"/>
        <v>1</v>
      </c>
      <c r="N2844" s="6" t="str">
        <f t="shared" si="2"/>
        <v>Gen X</v>
      </c>
      <c r="O2844" s="6" t="str">
        <f t="shared" si="3"/>
        <v>Low Income</v>
      </c>
    </row>
    <row r="2845" hidden="1">
      <c r="A2845" s="1">
        <v>102843.0</v>
      </c>
      <c r="B2845" s="1">
        <v>49.0</v>
      </c>
      <c r="C2845" s="1">
        <v>18000.0</v>
      </c>
      <c r="D2845" s="1" t="s">
        <v>23</v>
      </c>
      <c r="E2845" s="1">
        <v>37407.2</v>
      </c>
      <c r="F2845" s="1">
        <v>4.0</v>
      </c>
      <c r="G2845" s="1">
        <v>21.0</v>
      </c>
      <c r="H2845" s="1">
        <v>13.0</v>
      </c>
      <c r="I2845" s="1" t="s">
        <v>18</v>
      </c>
      <c r="J2845" s="1">
        <v>0.894</v>
      </c>
      <c r="K2845" s="1">
        <v>0.206</v>
      </c>
      <c r="L2845" s="6" t="str">
        <f>if(J2845&gt;QUARTILE!$B$3, "TOP", if(J2845&lt;QUARTILE!$B$4, "BOTTOM", 0))</f>
        <v>TOP</v>
      </c>
      <c r="M2845" s="6">
        <f t="shared" si="1"/>
        <v>1</v>
      </c>
      <c r="N2845" s="6" t="str">
        <f t="shared" si="2"/>
        <v>Gen X</v>
      </c>
      <c r="O2845" s="6" t="str">
        <f t="shared" si="3"/>
        <v>Low Income</v>
      </c>
    </row>
    <row r="2846" hidden="1">
      <c r="A2846" s="1">
        <v>102844.0</v>
      </c>
      <c r="B2846" s="1">
        <v>55.0</v>
      </c>
      <c r="C2846" s="1">
        <v>12000.0</v>
      </c>
      <c r="D2846" s="1" t="s">
        <v>27</v>
      </c>
      <c r="E2846" s="1">
        <v>8819.01</v>
      </c>
      <c r="F2846" s="1">
        <v>3.0</v>
      </c>
      <c r="G2846" s="1">
        <v>21.0</v>
      </c>
      <c r="H2846" s="1">
        <v>6.0</v>
      </c>
      <c r="I2846" s="1" t="s">
        <v>22</v>
      </c>
      <c r="J2846" s="1">
        <v>0.212</v>
      </c>
      <c r="K2846" s="1">
        <v>0.106</v>
      </c>
      <c r="L2846" s="6" t="str">
        <f>if(J2846&gt;QUARTILE!$B$3, "TOP", if(J2846&lt;QUARTILE!$B$4, "BOTTOM", 0))</f>
        <v>BOTTOM</v>
      </c>
      <c r="M2846" s="6">
        <f t="shared" si="1"/>
        <v>2</v>
      </c>
      <c r="N2846" s="6" t="str">
        <f t="shared" si="2"/>
        <v>Gen X</v>
      </c>
      <c r="O2846" s="6" t="str">
        <f t="shared" si="3"/>
        <v>Low Income</v>
      </c>
    </row>
    <row r="2847" hidden="1">
      <c r="A2847" s="1">
        <v>102845.0</v>
      </c>
      <c r="B2847" s="1">
        <v>22.0</v>
      </c>
      <c r="C2847" s="1">
        <v>30000.0</v>
      </c>
      <c r="D2847" s="1" t="s">
        <v>27</v>
      </c>
      <c r="E2847" s="1">
        <v>5295.58</v>
      </c>
      <c r="F2847" s="1">
        <v>5.0</v>
      </c>
      <c r="G2847" s="1">
        <v>28.0</v>
      </c>
      <c r="H2847" s="1">
        <v>15.0</v>
      </c>
      <c r="I2847" s="1" t="s">
        <v>22</v>
      </c>
      <c r="J2847" s="1">
        <v>0.754</v>
      </c>
      <c r="K2847" s="1">
        <v>0.504</v>
      </c>
      <c r="L2847" s="6">
        <f>if(J2847&gt;QUARTILE!$B$3, "TOP", if(J2847&lt;QUARTILE!$B$4, "BOTTOM", 0))</f>
        <v>0</v>
      </c>
      <c r="M2847" s="6">
        <f t="shared" si="1"/>
        <v>2</v>
      </c>
      <c r="N2847" s="6" t="str">
        <f t="shared" si="2"/>
        <v>Millenial</v>
      </c>
      <c r="O2847" s="6" t="str">
        <f t="shared" si="3"/>
        <v>Low Income</v>
      </c>
    </row>
    <row r="2848" hidden="1">
      <c r="A2848" s="1">
        <v>102846.0</v>
      </c>
      <c r="B2848" s="1">
        <v>64.0</v>
      </c>
      <c r="C2848" s="1">
        <v>23000.0</v>
      </c>
      <c r="D2848" s="1" t="s">
        <v>23</v>
      </c>
      <c r="E2848" s="1">
        <v>19696.38</v>
      </c>
      <c r="F2848" s="1">
        <v>2.0</v>
      </c>
      <c r="G2848" s="1">
        <v>17.0</v>
      </c>
      <c r="H2848" s="1">
        <v>5.0</v>
      </c>
      <c r="I2848" s="1" t="s">
        <v>22</v>
      </c>
      <c r="J2848" s="1">
        <v>0.579</v>
      </c>
      <c r="K2848" s="1">
        <v>0.283</v>
      </c>
      <c r="L2848" s="6">
        <f>if(J2848&gt;QUARTILE!$B$3, "TOP", if(J2848&lt;QUARTILE!$B$4, "BOTTOM", 0))</f>
        <v>0</v>
      </c>
      <c r="M2848" s="6">
        <f t="shared" si="1"/>
        <v>2</v>
      </c>
      <c r="N2848" s="6" t="str">
        <f t="shared" si="2"/>
        <v>Baby Boomer</v>
      </c>
      <c r="O2848" s="6" t="str">
        <f t="shared" si="3"/>
        <v>Low Income</v>
      </c>
    </row>
    <row r="2849" hidden="1">
      <c r="A2849" s="1">
        <v>102847.0</v>
      </c>
      <c r="B2849" s="1">
        <v>39.0</v>
      </c>
      <c r="C2849" s="1">
        <v>64000.0</v>
      </c>
      <c r="D2849" s="1" t="s">
        <v>23</v>
      </c>
      <c r="E2849" s="1">
        <v>50820.68</v>
      </c>
      <c r="F2849" s="1">
        <v>5.0</v>
      </c>
      <c r="G2849" s="1">
        <v>17.0</v>
      </c>
      <c r="H2849" s="1">
        <v>10.0</v>
      </c>
      <c r="I2849" s="1" t="s">
        <v>18</v>
      </c>
      <c r="J2849" s="1">
        <v>0.595</v>
      </c>
      <c r="K2849" s="1">
        <v>0.717</v>
      </c>
      <c r="L2849" s="6">
        <f>if(J2849&gt;QUARTILE!$B$3, "TOP", if(J2849&lt;QUARTILE!$B$4, "BOTTOM", 0))</f>
        <v>0</v>
      </c>
      <c r="M2849" s="6">
        <f t="shared" si="1"/>
        <v>1</v>
      </c>
      <c r="N2849" s="6" t="str">
        <f t="shared" si="2"/>
        <v>Gen X</v>
      </c>
      <c r="O2849" s="6" t="str">
        <f t="shared" si="3"/>
        <v>Medium Income</v>
      </c>
    </row>
    <row r="2850" hidden="1">
      <c r="A2850" s="1">
        <v>102848.0</v>
      </c>
      <c r="B2850" s="1">
        <v>64.0</v>
      </c>
      <c r="C2850" s="1">
        <v>12000.0</v>
      </c>
      <c r="D2850" s="1" t="s">
        <v>30</v>
      </c>
      <c r="E2850" s="1">
        <v>4049.51</v>
      </c>
      <c r="F2850" s="1">
        <v>3.0</v>
      </c>
      <c r="G2850" s="1">
        <v>25.0</v>
      </c>
      <c r="H2850" s="1">
        <v>6.0</v>
      </c>
      <c r="I2850" s="1" t="s">
        <v>22</v>
      </c>
      <c r="J2850" s="1">
        <v>0.369</v>
      </c>
      <c r="K2850" s="1">
        <v>0.033</v>
      </c>
      <c r="L2850" s="6">
        <f>if(J2850&gt;QUARTILE!$B$3, "TOP", if(J2850&lt;QUARTILE!$B$4, "BOTTOM", 0))</f>
        <v>0</v>
      </c>
      <c r="M2850" s="6">
        <f t="shared" si="1"/>
        <v>2</v>
      </c>
      <c r="N2850" s="6" t="str">
        <f t="shared" si="2"/>
        <v>Baby Boomer</v>
      </c>
      <c r="O2850" s="6" t="str">
        <f t="shared" si="3"/>
        <v>Low Income</v>
      </c>
    </row>
    <row r="2851" hidden="1">
      <c r="A2851" s="1">
        <v>102849.0</v>
      </c>
      <c r="B2851" s="1">
        <v>51.0</v>
      </c>
      <c r="C2851" s="1">
        <v>32000.0</v>
      </c>
      <c r="D2851" s="1" t="s">
        <v>23</v>
      </c>
      <c r="E2851" s="1">
        <v>32493.0</v>
      </c>
      <c r="F2851" s="1">
        <v>5.0</v>
      </c>
      <c r="G2851" s="1">
        <v>22.0</v>
      </c>
      <c r="H2851" s="1">
        <v>2.0</v>
      </c>
      <c r="I2851" s="1" t="s">
        <v>18</v>
      </c>
      <c r="J2851" s="1">
        <v>0.266</v>
      </c>
      <c r="K2851" s="1">
        <v>0.201</v>
      </c>
      <c r="L2851" s="6" t="str">
        <f>if(J2851&gt;QUARTILE!$B$3, "TOP", if(J2851&lt;QUARTILE!$B$4, "BOTTOM", 0))</f>
        <v>BOTTOM</v>
      </c>
      <c r="M2851" s="6">
        <f t="shared" si="1"/>
        <v>1</v>
      </c>
      <c r="N2851" s="6" t="str">
        <f t="shared" si="2"/>
        <v>Gen X</v>
      </c>
      <c r="O2851" s="6" t="str">
        <f t="shared" si="3"/>
        <v>Low Income</v>
      </c>
    </row>
    <row r="2852" hidden="1">
      <c r="A2852" s="1">
        <v>102850.0</v>
      </c>
      <c r="B2852" s="1">
        <v>18.0</v>
      </c>
      <c r="C2852" s="1">
        <v>21000.0</v>
      </c>
      <c r="D2852" s="1" t="s">
        <v>17</v>
      </c>
      <c r="E2852" s="1">
        <v>12948.46</v>
      </c>
      <c r="F2852" s="1">
        <v>1.0</v>
      </c>
      <c r="G2852" s="1">
        <v>21.0</v>
      </c>
      <c r="H2852" s="1">
        <v>19.0</v>
      </c>
      <c r="I2852" s="1" t="s">
        <v>22</v>
      </c>
      <c r="J2852" s="1">
        <v>0.25</v>
      </c>
      <c r="K2852" s="1">
        <v>0.55</v>
      </c>
      <c r="L2852" s="6" t="str">
        <f>if(J2852&gt;QUARTILE!$B$3, "TOP", if(J2852&lt;QUARTILE!$B$4, "BOTTOM", 0))</f>
        <v>BOTTOM</v>
      </c>
      <c r="M2852" s="6">
        <f t="shared" si="1"/>
        <v>2</v>
      </c>
      <c r="N2852" s="6" t="str">
        <f t="shared" si="2"/>
        <v>Millenial</v>
      </c>
      <c r="O2852" s="6" t="str">
        <f t="shared" si="3"/>
        <v>Low Income</v>
      </c>
    </row>
    <row r="2853" hidden="1">
      <c r="A2853" s="1">
        <v>102851.0</v>
      </c>
      <c r="B2853" s="1">
        <v>72.0</v>
      </c>
      <c r="C2853" s="1">
        <v>78000.0</v>
      </c>
      <c r="D2853" s="1" t="s">
        <v>25</v>
      </c>
      <c r="E2853" s="1">
        <v>32140.07</v>
      </c>
      <c r="F2853" s="1">
        <v>3.0</v>
      </c>
      <c r="G2853" s="1">
        <v>21.0</v>
      </c>
      <c r="H2853" s="1">
        <v>8.0</v>
      </c>
      <c r="I2853" s="1" t="s">
        <v>18</v>
      </c>
      <c r="J2853" s="1">
        <v>0.981</v>
      </c>
      <c r="K2853" s="1">
        <v>0.135</v>
      </c>
      <c r="L2853" s="6" t="str">
        <f>if(J2853&gt;QUARTILE!$B$3, "TOP", if(J2853&lt;QUARTILE!$B$4, "BOTTOM", 0))</f>
        <v>TOP</v>
      </c>
      <c r="M2853" s="6">
        <f t="shared" si="1"/>
        <v>1</v>
      </c>
      <c r="N2853" s="6" t="str">
        <f t="shared" si="2"/>
        <v>Baby Boomer</v>
      </c>
      <c r="O2853" s="6" t="str">
        <f t="shared" si="3"/>
        <v>Medium Income</v>
      </c>
    </row>
    <row r="2854" hidden="1">
      <c r="A2854" s="1">
        <v>102852.0</v>
      </c>
      <c r="B2854" s="1">
        <v>72.0</v>
      </c>
      <c r="C2854" s="1">
        <v>31000.0</v>
      </c>
      <c r="D2854" s="1" t="s">
        <v>23</v>
      </c>
      <c r="E2854" s="1">
        <v>14085.83</v>
      </c>
      <c r="F2854" s="1">
        <v>5.0</v>
      </c>
      <c r="G2854" s="1">
        <v>15.0</v>
      </c>
      <c r="H2854" s="1">
        <v>7.0</v>
      </c>
      <c r="I2854" s="1" t="s">
        <v>22</v>
      </c>
      <c r="J2854" s="1">
        <v>0.913</v>
      </c>
      <c r="K2854" s="1">
        <v>0.007</v>
      </c>
      <c r="L2854" s="6" t="str">
        <f>if(J2854&gt;QUARTILE!$B$3, "TOP", if(J2854&lt;QUARTILE!$B$4, "BOTTOM", 0))</f>
        <v>TOP</v>
      </c>
      <c r="M2854" s="6">
        <f t="shared" si="1"/>
        <v>2</v>
      </c>
      <c r="N2854" s="6" t="str">
        <f t="shared" si="2"/>
        <v>Baby Boomer</v>
      </c>
      <c r="O2854" s="6" t="str">
        <f t="shared" si="3"/>
        <v>Low Income</v>
      </c>
    </row>
    <row r="2855" hidden="1">
      <c r="A2855" s="1">
        <v>102853.0</v>
      </c>
      <c r="B2855" s="1">
        <v>43.0</v>
      </c>
      <c r="C2855" s="1">
        <v>27000.0</v>
      </c>
      <c r="D2855" s="1" t="s">
        <v>23</v>
      </c>
      <c r="E2855" s="1">
        <v>9474.7</v>
      </c>
      <c r="F2855" s="1">
        <v>4.0</v>
      </c>
      <c r="G2855" s="1">
        <v>20.0</v>
      </c>
      <c r="H2855" s="1">
        <v>12.0</v>
      </c>
      <c r="I2855" s="1" t="s">
        <v>18</v>
      </c>
      <c r="J2855" s="1">
        <v>0.316</v>
      </c>
      <c r="K2855" s="1">
        <v>0.022</v>
      </c>
      <c r="L2855" s="6">
        <f>if(J2855&gt;QUARTILE!$B$3, "TOP", if(J2855&lt;QUARTILE!$B$4, "BOTTOM", 0))</f>
        <v>0</v>
      </c>
      <c r="M2855" s="6">
        <f t="shared" si="1"/>
        <v>1</v>
      </c>
      <c r="N2855" s="6" t="str">
        <f t="shared" si="2"/>
        <v>Gen X</v>
      </c>
      <c r="O2855" s="6" t="str">
        <f t="shared" si="3"/>
        <v>Low Income</v>
      </c>
    </row>
    <row r="2856" hidden="1">
      <c r="A2856" s="1">
        <v>102854.0</v>
      </c>
      <c r="B2856" s="1">
        <v>60.0</v>
      </c>
      <c r="C2856" s="1">
        <v>21000.0</v>
      </c>
      <c r="D2856" s="1" t="s">
        <v>25</v>
      </c>
      <c r="E2856" s="1">
        <v>23863.36</v>
      </c>
      <c r="F2856" s="1">
        <v>3.0</v>
      </c>
      <c r="G2856" s="1">
        <v>22.0</v>
      </c>
      <c r="H2856" s="1">
        <v>7.0</v>
      </c>
      <c r="I2856" s="1" t="s">
        <v>22</v>
      </c>
      <c r="J2856" s="1">
        <v>0.639</v>
      </c>
      <c r="K2856" s="1">
        <v>0.159</v>
      </c>
      <c r="L2856" s="6">
        <f>if(J2856&gt;QUARTILE!$B$3, "TOP", if(J2856&lt;QUARTILE!$B$4, "BOTTOM", 0))</f>
        <v>0</v>
      </c>
      <c r="M2856" s="6">
        <f t="shared" si="1"/>
        <v>2</v>
      </c>
      <c r="N2856" s="6" t="str">
        <f t="shared" si="2"/>
        <v>Gen X</v>
      </c>
      <c r="O2856" s="6" t="str">
        <f t="shared" si="3"/>
        <v>Low Income</v>
      </c>
    </row>
    <row r="2857" hidden="1">
      <c r="A2857" s="1">
        <v>102855.0</v>
      </c>
      <c r="B2857" s="1">
        <v>27.0</v>
      </c>
      <c r="C2857" s="1">
        <v>14000.0</v>
      </c>
      <c r="D2857" s="1" t="s">
        <v>25</v>
      </c>
      <c r="E2857" s="1">
        <v>46177.56</v>
      </c>
      <c r="F2857" s="1">
        <v>1.0</v>
      </c>
      <c r="G2857" s="1">
        <v>34.0</v>
      </c>
      <c r="H2857" s="1">
        <v>18.0</v>
      </c>
      <c r="I2857" s="1" t="s">
        <v>18</v>
      </c>
      <c r="J2857" s="1">
        <v>0.185</v>
      </c>
      <c r="K2857" s="1">
        <v>0.172</v>
      </c>
      <c r="L2857" s="6" t="str">
        <f>if(J2857&gt;QUARTILE!$B$3, "TOP", if(J2857&lt;QUARTILE!$B$4, "BOTTOM", 0))</f>
        <v>BOTTOM</v>
      </c>
      <c r="M2857" s="6">
        <f t="shared" si="1"/>
        <v>1</v>
      </c>
      <c r="N2857" s="6" t="str">
        <f t="shared" si="2"/>
        <v>Millenial</v>
      </c>
      <c r="O2857" s="6" t="str">
        <f t="shared" si="3"/>
        <v>Low Income</v>
      </c>
    </row>
    <row r="2858" hidden="1">
      <c r="A2858" s="1">
        <v>102856.0</v>
      </c>
      <c r="B2858" s="1">
        <v>47.0</v>
      </c>
      <c r="C2858" s="1">
        <v>27000.0</v>
      </c>
      <c r="D2858" s="1" t="s">
        <v>27</v>
      </c>
      <c r="E2858" s="1">
        <v>7720.65</v>
      </c>
      <c r="F2858" s="1">
        <v>4.0</v>
      </c>
      <c r="G2858" s="1">
        <v>26.0</v>
      </c>
      <c r="H2858" s="1">
        <v>14.0</v>
      </c>
      <c r="I2858" s="1" t="s">
        <v>18</v>
      </c>
      <c r="J2858" s="1">
        <v>0.077</v>
      </c>
      <c r="K2858" s="1">
        <v>0.656</v>
      </c>
      <c r="L2858" s="6" t="str">
        <f>if(J2858&gt;QUARTILE!$B$3, "TOP", if(J2858&lt;QUARTILE!$B$4, "BOTTOM", 0))</f>
        <v>BOTTOM</v>
      </c>
      <c r="M2858" s="6">
        <f t="shared" si="1"/>
        <v>1</v>
      </c>
      <c r="N2858" s="6" t="str">
        <f t="shared" si="2"/>
        <v>Gen X</v>
      </c>
      <c r="O2858" s="6" t="str">
        <f t="shared" si="3"/>
        <v>Low Income</v>
      </c>
    </row>
    <row r="2859" hidden="1">
      <c r="A2859" s="1">
        <v>102857.0</v>
      </c>
      <c r="B2859" s="1">
        <v>67.0</v>
      </c>
      <c r="C2859" s="1">
        <v>10000.0</v>
      </c>
      <c r="D2859" s="1" t="s">
        <v>21</v>
      </c>
      <c r="E2859" s="1">
        <v>12351.45</v>
      </c>
      <c r="F2859" s="1">
        <v>3.0</v>
      </c>
      <c r="G2859" s="1">
        <v>21.0</v>
      </c>
      <c r="H2859" s="1">
        <v>3.0</v>
      </c>
      <c r="I2859" s="1" t="s">
        <v>22</v>
      </c>
      <c r="J2859" s="1">
        <v>0.964</v>
      </c>
      <c r="K2859" s="1">
        <v>0.475</v>
      </c>
      <c r="L2859" s="6" t="str">
        <f>if(J2859&gt;QUARTILE!$B$3, "TOP", if(J2859&lt;QUARTILE!$B$4, "BOTTOM", 0))</f>
        <v>TOP</v>
      </c>
      <c r="M2859" s="6">
        <f t="shared" si="1"/>
        <v>2</v>
      </c>
      <c r="N2859" s="6" t="str">
        <f t="shared" si="2"/>
        <v>Baby Boomer</v>
      </c>
      <c r="O2859" s="6" t="str">
        <f t="shared" si="3"/>
        <v>Low Income</v>
      </c>
    </row>
    <row r="2860" hidden="1">
      <c r="A2860" s="1">
        <v>102858.0</v>
      </c>
      <c r="B2860" s="1">
        <v>35.0</v>
      </c>
      <c r="C2860" s="1">
        <v>10000.0</v>
      </c>
      <c r="D2860" s="1" t="s">
        <v>17</v>
      </c>
      <c r="E2860" s="1">
        <v>5211.73</v>
      </c>
      <c r="F2860" s="1">
        <v>4.0</v>
      </c>
      <c r="G2860" s="1">
        <v>24.0</v>
      </c>
      <c r="H2860" s="1">
        <v>6.0</v>
      </c>
      <c r="I2860" s="1" t="s">
        <v>22</v>
      </c>
      <c r="J2860" s="1">
        <v>0.897</v>
      </c>
      <c r="K2860" s="1">
        <v>0.0</v>
      </c>
      <c r="L2860" s="6" t="str">
        <f>if(J2860&gt;QUARTILE!$B$3, "TOP", if(J2860&lt;QUARTILE!$B$4, "BOTTOM", 0))</f>
        <v>TOP</v>
      </c>
      <c r="M2860" s="6">
        <f t="shared" si="1"/>
        <v>2</v>
      </c>
      <c r="N2860" s="6" t="str">
        <f t="shared" si="2"/>
        <v>Gen X</v>
      </c>
      <c r="O2860" s="6" t="str">
        <f t="shared" si="3"/>
        <v>Low Income</v>
      </c>
    </row>
    <row r="2861" hidden="1">
      <c r="A2861" s="1">
        <v>102859.0</v>
      </c>
      <c r="B2861" s="1">
        <v>34.0</v>
      </c>
      <c r="C2861" s="1">
        <v>40000.0</v>
      </c>
      <c r="D2861" s="1" t="s">
        <v>23</v>
      </c>
      <c r="E2861" s="1">
        <v>4052.35</v>
      </c>
      <c r="F2861" s="1">
        <v>3.0</v>
      </c>
      <c r="G2861" s="1">
        <v>15.0</v>
      </c>
      <c r="H2861" s="1">
        <v>13.0</v>
      </c>
      <c r="I2861" s="1" t="s">
        <v>18</v>
      </c>
      <c r="J2861" s="1">
        <v>0.131</v>
      </c>
      <c r="K2861" s="1">
        <v>0.155</v>
      </c>
      <c r="L2861" s="6" t="str">
        <f>if(J2861&gt;QUARTILE!$B$3, "TOP", if(J2861&lt;QUARTILE!$B$4, "BOTTOM", 0))</f>
        <v>BOTTOM</v>
      </c>
      <c r="M2861" s="6">
        <f t="shared" si="1"/>
        <v>1</v>
      </c>
      <c r="N2861" s="6" t="str">
        <f t="shared" si="2"/>
        <v>Gen X</v>
      </c>
      <c r="O2861" s="6" t="str">
        <f t="shared" si="3"/>
        <v>Low Income</v>
      </c>
    </row>
    <row r="2862" hidden="1">
      <c r="A2862" s="1">
        <v>102860.0</v>
      </c>
      <c r="B2862" s="1">
        <v>43.0</v>
      </c>
      <c r="C2862" s="1">
        <v>8000.0</v>
      </c>
      <c r="D2862" s="1" t="s">
        <v>17</v>
      </c>
      <c r="E2862" s="1">
        <v>30091.66</v>
      </c>
      <c r="F2862" s="1">
        <v>3.0</v>
      </c>
      <c r="G2862" s="1">
        <v>17.0</v>
      </c>
      <c r="H2862" s="1">
        <v>10.0</v>
      </c>
      <c r="I2862" s="1" t="s">
        <v>18</v>
      </c>
      <c r="J2862" s="1">
        <v>0.922</v>
      </c>
      <c r="K2862" s="1">
        <v>0.268</v>
      </c>
      <c r="L2862" s="6" t="str">
        <f>if(J2862&gt;QUARTILE!$B$3, "TOP", if(J2862&lt;QUARTILE!$B$4, "BOTTOM", 0))</f>
        <v>TOP</v>
      </c>
      <c r="M2862" s="6">
        <f t="shared" si="1"/>
        <v>1</v>
      </c>
      <c r="N2862" s="6" t="str">
        <f t="shared" si="2"/>
        <v>Gen X</v>
      </c>
      <c r="O2862" s="6" t="str">
        <f t="shared" si="3"/>
        <v>Low Income</v>
      </c>
    </row>
    <row r="2863" hidden="1">
      <c r="A2863" s="1">
        <v>102861.0</v>
      </c>
      <c r="B2863" s="1">
        <v>25.0</v>
      </c>
      <c r="C2863" s="1">
        <v>18000.0</v>
      </c>
      <c r="D2863" s="1" t="s">
        <v>17</v>
      </c>
      <c r="E2863" s="1">
        <v>4479.48</v>
      </c>
      <c r="F2863" s="1">
        <v>2.0</v>
      </c>
      <c r="G2863" s="1">
        <v>20.0</v>
      </c>
      <c r="H2863" s="1">
        <v>14.0</v>
      </c>
      <c r="I2863" s="1" t="s">
        <v>18</v>
      </c>
      <c r="J2863" s="1">
        <v>0.103</v>
      </c>
      <c r="K2863" s="1">
        <v>0.42</v>
      </c>
      <c r="L2863" s="6" t="str">
        <f>if(J2863&gt;QUARTILE!$B$3, "TOP", if(J2863&lt;QUARTILE!$B$4, "BOTTOM", 0))</f>
        <v>BOTTOM</v>
      </c>
      <c r="M2863" s="6">
        <f t="shared" si="1"/>
        <v>1</v>
      </c>
      <c r="N2863" s="6" t="str">
        <f t="shared" si="2"/>
        <v>Millenial</v>
      </c>
      <c r="O2863" s="6" t="str">
        <f t="shared" si="3"/>
        <v>Low Income</v>
      </c>
    </row>
    <row r="2864" hidden="1">
      <c r="A2864" s="1">
        <v>102862.0</v>
      </c>
      <c r="B2864" s="1">
        <v>64.0</v>
      </c>
      <c r="C2864" s="1">
        <v>12000.0</v>
      </c>
      <c r="D2864" s="1" t="s">
        <v>21</v>
      </c>
      <c r="E2864" s="1">
        <v>31531.49</v>
      </c>
      <c r="F2864" s="1">
        <v>5.0</v>
      </c>
      <c r="G2864" s="1">
        <v>19.0</v>
      </c>
      <c r="H2864" s="1">
        <v>2.0</v>
      </c>
      <c r="I2864" s="1" t="s">
        <v>18</v>
      </c>
      <c r="J2864" s="1">
        <v>0.929</v>
      </c>
      <c r="K2864" s="1">
        <v>0.0</v>
      </c>
      <c r="L2864" s="6" t="str">
        <f>if(J2864&gt;QUARTILE!$B$3, "TOP", if(J2864&lt;QUARTILE!$B$4, "BOTTOM", 0))</f>
        <v>TOP</v>
      </c>
      <c r="M2864" s="6">
        <f t="shared" si="1"/>
        <v>1</v>
      </c>
      <c r="N2864" s="6" t="str">
        <f t="shared" si="2"/>
        <v>Baby Boomer</v>
      </c>
      <c r="O2864" s="6" t="str">
        <f t="shared" si="3"/>
        <v>Low Income</v>
      </c>
    </row>
    <row r="2865" hidden="1">
      <c r="A2865" s="1">
        <v>102863.0</v>
      </c>
      <c r="B2865" s="1">
        <v>57.0</v>
      </c>
      <c r="C2865" s="1">
        <v>17000.0</v>
      </c>
      <c r="D2865" s="1" t="s">
        <v>25</v>
      </c>
      <c r="E2865" s="1">
        <v>11214.93</v>
      </c>
      <c r="F2865" s="1">
        <v>3.0</v>
      </c>
      <c r="G2865" s="1">
        <v>24.0</v>
      </c>
      <c r="H2865" s="1">
        <v>2.0</v>
      </c>
      <c r="I2865" s="1" t="s">
        <v>22</v>
      </c>
      <c r="J2865" s="1">
        <v>0.964</v>
      </c>
      <c r="K2865" s="1">
        <v>0.121</v>
      </c>
      <c r="L2865" s="6" t="str">
        <f>if(J2865&gt;QUARTILE!$B$3, "TOP", if(J2865&lt;QUARTILE!$B$4, "BOTTOM", 0))</f>
        <v>TOP</v>
      </c>
      <c r="M2865" s="6">
        <f t="shared" si="1"/>
        <v>2</v>
      </c>
      <c r="N2865" s="6" t="str">
        <f t="shared" si="2"/>
        <v>Gen X</v>
      </c>
      <c r="O2865" s="6" t="str">
        <f t="shared" si="3"/>
        <v>Low Income</v>
      </c>
    </row>
    <row r="2866" hidden="1">
      <c r="A2866" s="1">
        <v>102864.0</v>
      </c>
      <c r="B2866" s="1">
        <v>66.0</v>
      </c>
      <c r="C2866" s="1">
        <v>25000.0</v>
      </c>
      <c r="D2866" s="1" t="s">
        <v>27</v>
      </c>
      <c r="E2866" s="1">
        <v>100000.0</v>
      </c>
      <c r="F2866" s="1">
        <v>1.0</v>
      </c>
      <c r="G2866" s="1">
        <v>21.0</v>
      </c>
      <c r="H2866" s="1">
        <v>7.0</v>
      </c>
      <c r="I2866" s="1" t="s">
        <v>18</v>
      </c>
      <c r="J2866" s="1">
        <v>0.253</v>
      </c>
      <c r="K2866" s="1">
        <v>0.162</v>
      </c>
      <c r="L2866" s="6" t="str">
        <f>if(J2866&gt;QUARTILE!$B$3, "TOP", if(J2866&lt;QUARTILE!$B$4, "BOTTOM", 0))</f>
        <v>BOTTOM</v>
      </c>
      <c r="M2866" s="6">
        <f t="shared" si="1"/>
        <v>1</v>
      </c>
      <c r="N2866" s="6" t="str">
        <f t="shared" si="2"/>
        <v>Baby Boomer</v>
      </c>
      <c r="O2866" s="6" t="str">
        <f t="shared" si="3"/>
        <v>Low Income</v>
      </c>
    </row>
    <row r="2867" hidden="1">
      <c r="A2867" s="1">
        <v>102865.0</v>
      </c>
      <c r="B2867" s="1">
        <v>29.0</v>
      </c>
      <c r="C2867" s="1">
        <v>40000.0</v>
      </c>
      <c r="D2867" s="1" t="s">
        <v>27</v>
      </c>
      <c r="E2867" s="1">
        <v>4396.52</v>
      </c>
      <c r="F2867" s="1">
        <v>5.0</v>
      </c>
      <c r="G2867" s="1">
        <v>12.0</v>
      </c>
      <c r="H2867" s="1">
        <v>5.0</v>
      </c>
      <c r="I2867" s="1" t="s">
        <v>22</v>
      </c>
      <c r="J2867" s="1">
        <v>0.147</v>
      </c>
      <c r="K2867" s="1">
        <v>0.787</v>
      </c>
      <c r="L2867" s="6" t="str">
        <f>if(J2867&gt;QUARTILE!$B$3, "TOP", if(J2867&lt;QUARTILE!$B$4, "BOTTOM", 0))</f>
        <v>BOTTOM</v>
      </c>
      <c r="M2867" s="6">
        <f t="shared" si="1"/>
        <v>2</v>
      </c>
      <c r="N2867" s="6" t="str">
        <f t="shared" si="2"/>
        <v>Millenial</v>
      </c>
      <c r="O2867" s="6" t="str">
        <f t="shared" si="3"/>
        <v>Low Income</v>
      </c>
    </row>
    <row r="2868" hidden="1">
      <c r="A2868" s="1">
        <v>102866.0</v>
      </c>
      <c r="B2868" s="1">
        <v>44.0</v>
      </c>
      <c r="C2868" s="1">
        <v>46000.0</v>
      </c>
      <c r="D2868" s="1" t="s">
        <v>23</v>
      </c>
      <c r="E2868" s="1">
        <v>1951.77</v>
      </c>
      <c r="F2868" s="1">
        <v>2.0</v>
      </c>
      <c r="G2868" s="1">
        <v>15.0</v>
      </c>
      <c r="H2868" s="1">
        <v>9.0</v>
      </c>
      <c r="I2868" s="1" t="s">
        <v>22</v>
      </c>
      <c r="J2868" s="1">
        <v>0.977</v>
      </c>
      <c r="K2868" s="1">
        <v>0.209</v>
      </c>
      <c r="L2868" s="6" t="str">
        <f>if(J2868&gt;QUARTILE!$B$3, "TOP", if(J2868&lt;QUARTILE!$B$4, "BOTTOM", 0))</f>
        <v>TOP</v>
      </c>
      <c r="M2868" s="6">
        <f t="shared" si="1"/>
        <v>2</v>
      </c>
      <c r="N2868" s="6" t="str">
        <f t="shared" si="2"/>
        <v>Gen X</v>
      </c>
      <c r="O2868" s="6" t="str">
        <f t="shared" si="3"/>
        <v>Medium Income</v>
      </c>
    </row>
    <row r="2869" hidden="1">
      <c r="A2869" s="1">
        <v>102867.0</v>
      </c>
      <c r="B2869" s="1">
        <v>25.0</v>
      </c>
      <c r="C2869" s="1">
        <v>13000.0</v>
      </c>
      <c r="D2869" s="1" t="s">
        <v>31</v>
      </c>
      <c r="E2869" s="1">
        <v>1568.6</v>
      </c>
      <c r="F2869" s="1">
        <v>5.0</v>
      </c>
      <c r="G2869" s="1">
        <v>15.0</v>
      </c>
      <c r="H2869" s="1">
        <v>18.0</v>
      </c>
      <c r="I2869" s="1" t="s">
        <v>22</v>
      </c>
      <c r="J2869" s="1">
        <v>0.301</v>
      </c>
      <c r="K2869" s="1">
        <v>0.177</v>
      </c>
      <c r="L2869" s="6" t="str">
        <f>if(J2869&gt;QUARTILE!$B$3, "TOP", if(J2869&lt;QUARTILE!$B$4, "BOTTOM", 0))</f>
        <v>BOTTOM</v>
      </c>
      <c r="M2869" s="6">
        <f t="shared" si="1"/>
        <v>2</v>
      </c>
      <c r="N2869" s="6" t="str">
        <f t="shared" si="2"/>
        <v>Millenial</v>
      </c>
      <c r="O2869" s="6" t="str">
        <f t="shared" si="3"/>
        <v>Low Income</v>
      </c>
    </row>
    <row r="2870" hidden="1">
      <c r="A2870" s="1">
        <v>102868.0</v>
      </c>
      <c r="B2870" s="1">
        <v>42.0</v>
      </c>
      <c r="C2870" s="1">
        <v>17000.0</v>
      </c>
      <c r="D2870" s="1" t="s">
        <v>23</v>
      </c>
      <c r="E2870" s="1">
        <v>36086.93</v>
      </c>
      <c r="F2870" s="1">
        <v>5.0</v>
      </c>
      <c r="G2870" s="1">
        <v>19.0</v>
      </c>
      <c r="H2870" s="1">
        <v>9.0</v>
      </c>
      <c r="I2870" s="1" t="s">
        <v>18</v>
      </c>
      <c r="J2870" s="1">
        <v>0.623</v>
      </c>
      <c r="K2870" s="1">
        <v>0.345</v>
      </c>
      <c r="L2870" s="6">
        <f>if(J2870&gt;QUARTILE!$B$3, "TOP", if(J2870&lt;QUARTILE!$B$4, "BOTTOM", 0))</f>
        <v>0</v>
      </c>
      <c r="M2870" s="6">
        <f t="shared" si="1"/>
        <v>1</v>
      </c>
      <c r="N2870" s="6" t="str">
        <f t="shared" si="2"/>
        <v>Gen X</v>
      </c>
      <c r="O2870" s="6" t="str">
        <f t="shared" si="3"/>
        <v>Low Income</v>
      </c>
    </row>
    <row r="2871" hidden="1">
      <c r="A2871" s="1">
        <v>102869.0</v>
      </c>
      <c r="B2871" s="1">
        <v>63.0</v>
      </c>
      <c r="C2871" s="1">
        <v>250000.0</v>
      </c>
      <c r="D2871" s="1" t="s">
        <v>23</v>
      </c>
      <c r="E2871" s="1">
        <v>11517.11</v>
      </c>
      <c r="F2871" s="1">
        <v>3.0</v>
      </c>
      <c r="G2871" s="1">
        <v>21.0</v>
      </c>
      <c r="H2871" s="1">
        <v>7.0</v>
      </c>
      <c r="I2871" s="1" t="s">
        <v>22</v>
      </c>
      <c r="J2871" s="1">
        <v>0.454</v>
      </c>
      <c r="K2871" s="1">
        <v>0.891</v>
      </c>
      <c r="L2871" s="6">
        <f>if(J2871&gt;QUARTILE!$B$3, "TOP", if(J2871&lt;QUARTILE!$B$4, "BOTTOM", 0))</f>
        <v>0</v>
      </c>
      <c r="M2871" s="6">
        <f t="shared" si="1"/>
        <v>2</v>
      </c>
      <c r="N2871" s="6" t="str">
        <f t="shared" si="2"/>
        <v>Baby Boomer</v>
      </c>
      <c r="O2871" s="6" t="str">
        <f t="shared" si="3"/>
        <v>Highest Income</v>
      </c>
    </row>
    <row r="2872" hidden="1">
      <c r="A2872" s="1">
        <v>102870.0</v>
      </c>
      <c r="B2872" s="1">
        <v>21.0</v>
      </c>
      <c r="C2872" s="1">
        <v>19000.0</v>
      </c>
      <c r="D2872" s="1" t="s">
        <v>21</v>
      </c>
      <c r="E2872" s="1">
        <v>62.58</v>
      </c>
      <c r="F2872" s="1">
        <v>1.0</v>
      </c>
      <c r="G2872" s="1">
        <v>26.0</v>
      </c>
      <c r="H2872" s="1">
        <v>19.0</v>
      </c>
      <c r="I2872" s="1" t="s">
        <v>18</v>
      </c>
      <c r="J2872" s="1">
        <v>0.749</v>
      </c>
      <c r="K2872" s="1">
        <v>0.528</v>
      </c>
      <c r="L2872" s="6">
        <f>if(J2872&gt;QUARTILE!$B$3, "TOP", if(J2872&lt;QUARTILE!$B$4, "BOTTOM", 0))</f>
        <v>0</v>
      </c>
      <c r="M2872" s="6">
        <f t="shared" si="1"/>
        <v>1</v>
      </c>
      <c r="N2872" s="6" t="str">
        <f t="shared" si="2"/>
        <v>Millenial</v>
      </c>
      <c r="O2872" s="6" t="str">
        <f t="shared" si="3"/>
        <v>Low Income</v>
      </c>
    </row>
    <row r="2873" hidden="1">
      <c r="A2873" s="1">
        <v>102871.0</v>
      </c>
      <c r="B2873" s="1">
        <v>50.0</v>
      </c>
      <c r="C2873" s="1">
        <v>13000.0</v>
      </c>
      <c r="D2873" s="1" t="s">
        <v>23</v>
      </c>
      <c r="E2873" s="1">
        <v>41552.28</v>
      </c>
      <c r="F2873" s="1">
        <v>3.0</v>
      </c>
      <c r="G2873" s="1">
        <v>16.0</v>
      </c>
      <c r="H2873" s="1">
        <v>4.0</v>
      </c>
      <c r="I2873" s="1" t="s">
        <v>18</v>
      </c>
      <c r="J2873" s="1">
        <v>0.361</v>
      </c>
      <c r="K2873" s="1">
        <v>0.0</v>
      </c>
      <c r="L2873" s="6">
        <f>if(J2873&gt;QUARTILE!$B$3, "TOP", if(J2873&lt;QUARTILE!$B$4, "BOTTOM", 0))</f>
        <v>0</v>
      </c>
      <c r="M2873" s="6">
        <f t="shared" si="1"/>
        <v>1</v>
      </c>
      <c r="N2873" s="6" t="str">
        <f t="shared" si="2"/>
        <v>Gen X</v>
      </c>
      <c r="O2873" s="6" t="str">
        <f t="shared" si="3"/>
        <v>Low Income</v>
      </c>
    </row>
    <row r="2874" hidden="1">
      <c r="A2874" s="1">
        <v>102872.0</v>
      </c>
      <c r="B2874" s="1">
        <v>18.0</v>
      </c>
      <c r="C2874" s="1">
        <v>14000.0</v>
      </c>
      <c r="D2874" s="1" t="s">
        <v>21</v>
      </c>
      <c r="E2874" s="1">
        <v>41898.58</v>
      </c>
      <c r="F2874" s="1">
        <v>1.0</v>
      </c>
      <c r="G2874" s="1">
        <v>16.0</v>
      </c>
      <c r="H2874" s="1">
        <v>14.0</v>
      </c>
      <c r="I2874" s="1" t="s">
        <v>22</v>
      </c>
      <c r="J2874" s="1">
        <v>0.594</v>
      </c>
      <c r="K2874" s="1">
        <v>0.086</v>
      </c>
      <c r="L2874" s="6">
        <f>if(J2874&gt;QUARTILE!$B$3, "TOP", if(J2874&lt;QUARTILE!$B$4, "BOTTOM", 0))</f>
        <v>0</v>
      </c>
      <c r="M2874" s="6">
        <f t="shared" si="1"/>
        <v>2</v>
      </c>
      <c r="N2874" s="6" t="str">
        <f t="shared" si="2"/>
        <v>Millenial</v>
      </c>
      <c r="O2874" s="6" t="str">
        <f t="shared" si="3"/>
        <v>Low Income</v>
      </c>
    </row>
    <row r="2875" hidden="1">
      <c r="A2875" s="1">
        <v>102873.0</v>
      </c>
      <c r="B2875" s="1">
        <v>36.0</v>
      </c>
      <c r="C2875" s="1">
        <v>19000.0</v>
      </c>
      <c r="D2875" s="1" t="s">
        <v>27</v>
      </c>
      <c r="E2875" s="1">
        <v>32840.94</v>
      </c>
      <c r="F2875" s="1">
        <v>1.0</v>
      </c>
      <c r="G2875" s="1">
        <v>31.0</v>
      </c>
      <c r="H2875" s="1">
        <v>6.0</v>
      </c>
      <c r="I2875" s="1" t="s">
        <v>18</v>
      </c>
      <c r="J2875" s="1">
        <v>0.95</v>
      </c>
      <c r="K2875" s="1">
        <v>0.756</v>
      </c>
      <c r="L2875" s="6" t="str">
        <f>if(J2875&gt;QUARTILE!$B$3, "TOP", if(J2875&lt;QUARTILE!$B$4, "BOTTOM", 0))</f>
        <v>TOP</v>
      </c>
      <c r="M2875" s="6">
        <f t="shared" si="1"/>
        <v>1</v>
      </c>
      <c r="N2875" s="6" t="str">
        <f t="shared" si="2"/>
        <v>Gen X</v>
      </c>
      <c r="O2875" s="6" t="str">
        <f t="shared" si="3"/>
        <v>Low Income</v>
      </c>
    </row>
    <row r="2876" hidden="1">
      <c r="A2876" s="1">
        <v>102874.0</v>
      </c>
      <c r="B2876" s="1">
        <v>48.0</v>
      </c>
      <c r="C2876" s="1">
        <v>17000.0</v>
      </c>
      <c r="D2876" s="1" t="s">
        <v>23</v>
      </c>
      <c r="E2876" s="1">
        <v>5708.85</v>
      </c>
      <c r="F2876" s="1">
        <v>4.0</v>
      </c>
      <c r="G2876" s="1">
        <v>16.0</v>
      </c>
      <c r="H2876" s="1">
        <v>11.0</v>
      </c>
      <c r="I2876" s="1" t="s">
        <v>22</v>
      </c>
      <c r="J2876" s="1">
        <v>0.993</v>
      </c>
      <c r="K2876" s="1">
        <v>0.827</v>
      </c>
      <c r="L2876" s="6" t="str">
        <f>if(J2876&gt;QUARTILE!$B$3, "TOP", if(J2876&lt;QUARTILE!$B$4, "BOTTOM", 0))</f>
        <v>TOP</v>
      </c>
      <c r="M2876" s="6">
        <f t="shared" si="1"/>
        <v>2</v>
      </c>
      <c r="N2876" s="6" t="str">
        <f t="shared" si="2"/>
        <v>Gen X</v>
      </c>
      <c r="O2876" s="6" t="str">
        <f t="shared" si="3"/>
        <v>Low Income</v>
      </c>
    </row>
    <row r="2877" hidden="1">
      <c r="A2877" s="1">
        <v>102875.0</v>
      </c>
      <c r="B2877" s="1">
        <v>33.0</v>
      </c>
      <c r="C2877" s="1">
        <v>19000.0</v>
      </c>
      <c r="D2877" s="1" t="s">
        <v>25</v>
      </c>
      <c r="E2877" s="1">
        <v>9328.29</v>
      </c>
      <c r="F2877" s="1">
        <v>3.0</v>
      </c>
      <c r="G2877" s="1">
        <v>22.0</v>
      </c>
      <c r="H2877" s="1">
        <v>15.0</v>
      </c>
      <c r="I2877" s="1" t="s">
        <v>18</v>
      </c>
      <c r="J2877" s="1">
        <v>0.403</v>
      </c>
      <c r="K2877" s="1">
        <v>0.795</v>
      </c>
      <c r="L2877" s="6">
        <f>if(J2877&gt;QUARTILE!$B$3, "TOP", if(J2877&lt;QUARTILE!$B$4, "BOTTOM", 0))</f>
        <v>0</v>
      </c>
      <c r="M2877" s="6">
        <f t="shared" si="1"/>
        <v>1</v>
      </c>
      <c r="N2877" s="6" t="str">
        <f t="shared" si="2"/>
        <v>Gen X</v>
      </c>
      <c r="O2877" s="6" t="str">
        <f t="shared" si="3"/>
        <v>Low Income</v>
      </c>
    </row>
    <row r="2878" hidden="1">
      <c r="A2878" s="1">
        <v>102876.0</v>
      </c>
      <c r="B2878" s="1">
        <v>31.0</v>
      </c>
      <c r="C2878" s="1">
        <v>22000.0</v>
      </c>
      <c r="D2878" s="1" t="s">
        <v>27</v>
      </c>
      <c r="E2878" s="1">
        <v>27324.05</v>
      </c>
      <c r="F2878" s="1">
        <v>2.0</v>
      </c>
      <c r="G2878" s="1">
        <v>19.0</v>
      </c>
      <c r="H2878" s="1">
        <v>10.0</v>
      </c>
      <c r="I2878" s="1" t="s">
        <v>22</v>
      </c>
      <c r="J2878" s="1">
        <v>0.114</v>
      </c>
      <c r="K2878" s="1">
        <v>0.542</v>
      </c>
      <c r="L2878" s="6" t="str">
        <f>if(J2878&gt;QUARTILE!$B$3, "TOP", if(J2878&lt;QUARTILE!$B$4, "BOTTOM", 0))</f>
        <v>BOTTOM</v>
      </c>
      <c r="M2878" s="6">
        <f t="shared" si="1"/>
        <v>2</v>
      </c>
      <c r="N2878" s="6" t="str">
        <f t="shared" si="2"/>
        <v>Gen X</v>
      </c>
      <c r="O2878" s="6" t="str">
        <f t="shared" si="3"/>
        <v>Low Income</v>
      </c>
    </row>
    <row r="2879" hidden="1">
      <c r="A2879" s="1">
        <v>102877.0</v>
      </c>
      <c r="B2879" s="1">
        <v>70.0</v>
      </c>
      <c r="C2879" s="1">
        <v>22000.0</v>
      </c>
      <c r="D2879" s="1" t="s">
        <v>27</v>
      </c>
      <c r="E2879" s="1">
        <v>13441.54</v>
      </c>
      <c r="F2879" s="1">
        <v>5.0</v>
      </c>
      <c r="G2879" s="1">
        <v>19.0</v>
      </c>
      <c r="H2879" s="1">
        <v>4.0</v>
      </c>
      <c r="I2879" s="1" t="s">
        <v>22</v>
      </c>
      <c r="J2879" s="1">
        <v>0.81</v>
      </c>
      <c r="K2879" s="1">
        <v>0.389</v>
      </c>
      <c r="L2879" s="6">
        <f>if(J2879&gt;QUARTILE!$B$3, "TOP", if(J2879&lt;QUARTILE!$B$4, "BOTTOM", 0))</f>
        <v>0</v>
      </c>
      <c r="M2879" s="6">
        <f t="shared" si="1"/>
        <v>2</v>
      </c>
      <c r="N2879" s="6" t="str">
        <f t="shared" si="2"/>
        <v>Baby Boomer</v>
      </c>
      <c r="O2879" s="6" t="str">
        <f t="shared" si="3"/>
        <v>Low Income</v>
      </c>
    </row>
    <row r="2880" hidden="1">
      <c r="A2880" s="1">
        <v>102878.0</v>
      </c>
      <c r="B2880" s="1">
        <v>65.0</v>
      </c>
      <c r="C2880" s="1">
        <v>12000.0</v>
      </c>
      <c r="D2880" s="1" t="s">
        <v>24</v>
      </c>
      <c r="E2880" s="1">
        <v>3340.62</v>
      </c>
      <c r="F2880" s="1">
        <v>4.0</v>
      </c>
      <c r="G2880" s="1">
        <v>21.0</v>
      </c>
      <c r="H2880" s="1">
        <v>5.0</v>
      </c>
      <c r="I2880" s="1" t="s">
        <v>22</v>
      </c>
      <c r="J2880" s="1">
        <v>0.111</v>
      </c>
      <c r="K2880" s="1">
        <v>0.218</v>
      </c>
      <c r="L2880" s="6" t="str">
        <f>if(J2880&gt;QUARTILE!$B$3, "TOP", if(J2880&lt;QUARTILE!$B$4, "BOTTOM", 0))</f>
        <v>BOTTOM</v>
      </c>
      <c r="M2880" s="6">
        <f t="shared" si="1"/>
        <v>2</v>
      </c>
      <c r="N2880" s="6" t="str">
        <f t="shared" si="2"/>
        <v>Baby Boomer</v>
      </c>
      <c r="O2880" s="6" t="str">
        <f t="shared" si="3"/>
        <v>Low Income</v>
      </c>
    </row>
    <row r="2881" hidden="1">
      <c r="A2881" s="1">
        <v>102879.0</v>
      </c>
      <c r="B2881" s="1">
        <v>22.0</v>
      </c>
      <c r="C2881" s="1">
        <v>27000.0</v>
      </c>
      <c r="D2881" s="1" t="s">
        <v>17</v>
      </c>
      <c r="E2881" s="1">
        <v>5562.51</v>
      </c>
      <c r="F2881" s="1">
        <v>2.0</v>
      </c>
      <c r="G2881" s="1">
        <v>21.0</v>
      </c>
      <c r="H2881" s="1">
        <v>24.0</v>
      </c>
      <c r="I2881" s="1" t="s">
        <v>26</v>
      </c>
      <c r="J2881" s="1">
        <v>0.979</v>
      </c>
      <c r="K2881" s="1">
        <v>0.448</v>
      </c>
      <c r="L2881" s="6" t="str">
        <f>if(J2881&gt;QUARTILE!$B$3, "TOP", if(J2881&lt;QUARTILE!$B$4, "BOTTOM", 0))</f>
        <v>TOP</v>
      </c>
      <c r="M2881" s="6">
        <f t="shared" si="1"/>
        <v>3</v>
      </c>
      <c r="N2881" s="6" t="str">
        <f t="shared" si="2"/>
        <v>Millenial</v>
      </c>
      <c r="O2881" s="6" t="str">
        <f t="shared" si="3"/>
        <v>Low Income</v>
      </c>
    </row>
    <row r="2882" hidden="1">
      <c r="A2882" s="1">
        <v>102880.0</v>
      </c>
      <c r="B2882" s="1">
        <v>58.0</v>
      </c>
      <c r="C2882" s="1">
        <v>24000.0</v>
      </c>
      <c r="D2882" s="1" t="s">
        <v>25</v>
      </c>
      <c r="E2882" s="1">
        <v>71936.61</v>
      </c>
      <c r="F2882" s="1">
        <v>3.0</v>
      </c>
      <c r="G2882" s="1">
        <v>18.0</v>
      </c>
      <c r="H2882" s="1">
        <v>10.0</v>
      </c>
      <c r="I2882" s="1" t="s">
        <v>18</v>
      </c>
      <c r="J2882" s="1">
        <v>0.839</v>
      </c>
      <c r="K2882" s="1">
        <v>0.583</v>
      </c>
      <c r="L2882" s="6" t="str">
        <f>if(J2882&gt;QUARTILE!$B$3, "TOP", if(J2882&lt;QUARTILE!$B$4, "BOTTOM", 0))</f>
        <v>TOP</v>
      </c>
      <c r="M2882" s="6">
        <f t="shared" si="1"/>
        <v>1</v>
      </c>
      <c r="N2882" s="6" t="str">
        <f t="shared" si="2"/>
        <v>Gen X</v>
      </c>
      <c r="O2882" s="6" t="str">
        <f t="shared" si="3"/>
        <v>Low Income</v>
      </c>
    </row>
    <row r="2883" hidden="1">
      <c r="A2883" s="1">
        <v>102881.0</v>
      </c>
      <c r="B2883" s="1">
        <v>43.0</v>
      </c>
      <c r="C2883" s="1">
        <v>30000.0</v>
      </c>
      <c r="D2883" s="1" t="s">
        <v>23</v>
      </c>
      <c r="E2883" s="1">
        <v>3274.23</v>
      </c>
      <c r="F2883" s="1">
        <v>1.0</v>
      </c>
      <c r="G2883" s="1">
        <v>22.0</v>
      </c>
      <c r="H2883" s="1">
        <v>6.0</v>
      </c>
      <c r="I2883" s="1" t="s">
        <v>22</v>
      </c>
      <c r="J2883" s="1">
        <v>0.628</v>
      </c>
      <c r="K2883" s="1">
        <v>0.599</v>
      </c>
      <c r="L2883" s="6">
        <f>if(J2883&gt;QUARTILE!$B$3, "TOP", if(J2883&lt;QUARTILE!$B$4, "BOTTOM", 0))</f>
        <v>0</v>
      </c>
      <c r="M2883" s="6">
        <f t="shared" si="1"/>
        <v>2</v>
      </c>
      <c r="N2883" s="6" t="str">
        <f t="shared" si="2"/>
        <v>Gen X</v>
      </c>
      <c r="O2883" s="6" t="str">
        <f t="shared" si="3"/>
        <v>Low Income</v>
      </c>
    </row>
    <row r="2884" hidden="1">
      <c r="A2884" s="1">
        <v>102882.0</v>
      </c>
      <c r="B2884" s="1">
        <v>79.0</v>
      </c>
      <c r="C2884" s="1">
        <v>8000.0</v>
      </c>
      <c r="D2884" s="1" t="s">
        <v>24</v>
      </c>
      <c r="E2884" s="1">
        <v>25898.44</v>
      </c>
      <c r="F2884" s="1">
        <v>3.0</v>
      </c>
      <c r="G2884" s="1">
        <v>25.0</v>
      </c>
      <c r="H2884" s="1">
        <v>6.0</v>
      </c>
      <c r="I2884" s="1" t="s">
        <v>22</v>
      </c>
      <c r="J2884" s="1">
        <v>0.939</v>
      </c>
      <c r="K2884" s="1">
        <v>0.226</v>
      </c>
      <c r="L2884" s="6" t="str">
        <f>if(J2884&gt;QUARTILE!$B$3, "TOP", if(J2884&lt;QUARTILE!$B$4, "BOTTOM", 0))</f>
        <v>TOP</v>
      </c>
      <c r="M2884" s="6">
        <f t="shared" si="1"/>
        <v>2</v>
      </c>
      <c r="N2884" s="6" t="str">
        <f t="shared" si="2"/>
        <v>Baby Boomer</v>
      </c>
      <c r="O2884" s="6" t="str">
        <f t="shared" si="3"/>
        <v>Low Income</v>
      </c>
    </row>
    <row r="2885" hidden="1">
      <c r="A2885" s="1">
        <v>102883.0</v>
      </c>
      <c r="B2885" s="1">
        <v>45.0</v>
      </c>
      <c r="C2885" s="1">
        <v>24000.0</v>
      </c>
      <c r="D2885" s="1" t="s">
        <v>25</v>
      </c>
      <c r="E2885" s="1">
        <v>13002.46</v>
      </c>
      <c r="F2885" s="1">
        <v>3.0</v>
      </c>
      <c r="G2885" s="1">
        <v>9.0</v>
      </c>
      <c r="H2885" s="1">
        <v>1.0</v>
      </c>
      <c r="I2885" s="1" t="s">
        <v>22</v>
      </c>
      <c r="J2885" s="1">
        <v>0.372</v>
      </c>
      <c r="K2885" s="1">
        <v>0.903</v>
      </c>
      <c r="L2885" s="6">
        <f>if(J2885&gt;QUARTILE!$B$3, "TOP", if(J2885&lt;QUARTILE!$B$4, "BOTTOM", 0))</f>
        <v>0</v>
      </c>
      <c r="M2885" s="6">
        <f t="shared" si="1"/>
        <v>2</v>
      </c>
      <c r="N2885" s="6" t="str">
        <f t="shared" si="2"/>
        <v>Gen X</v>
      </c>
      <c r="O2885" s="6" t="str">
        <f t="shared" si="3"/>
        <v>Low Income</v>
      </c>
    </row>
    <row r="2886" hidden="1">
      <c r="A2886" s="1">
        <v>102884.0</v>
      </c>
      <c r="B2886" s="1">
        <v>19.0</v>
      </c>
      <c r="C2886" s="1">
        <v>7000.0</v>
      </c>
      <c r="D2886" s="1" t="s">
        <v>23</v>
      </c>
      <c r="E2886" s="1">
        <v>27614.33</v>
      </c>
      <c r="F2886" s="1">
        <v>4.0</v>
      </c>
      <c r="G2886" s="1">
        <v>18.0</v>
      </c>
      <c r="H2886" s="1">
        <v>18.0</v>
      </c>
      <c r="I2886" s="1" t="s">
        <v>18</v>
      </c>
      <c r="J2886" s="1">
        <v>0.143</v>
      </c>
      <c r="K2886" s="1">
        <v>0.34</v>
      </c>
      <c r="L2886" s="6" t="str">
        <f>if(J2886&gt;QUARTILE!$B$3, "TOP", if(J2886&lt;QUARTILE!$B$4, "BOTTOM", 0))</f>
        <v>BOTTOM</v>
      </c>
      <c r="M2886" s="6">
        <f t="shared" si="1"/>
        <v>1</v>
      </c>
      <c r="N2886" s="6" t="str">
        <f t="shared" si="2"/>
        <v>Millenial</v>
      </c>
      <c r="O2886" s="6" t="str">
        <f t="shared" si="3"/>
        <v>Low Income</v>
      </c>
    </row>
    <row r="2887" hidden="1">
      <c r="A2887" s="1">
        <v>102885.0</v>
      </c>
      <c r="B2887" s="1">
        <v>67.0</v>
      </c>
      <c r="C2887" s="1">
        <v>20000.0</v>
      </c>
      <c r="D2887" s="1" t="s">
        <v>17</v>
      </c>
      <c r="E2887" s="1">
        <v>21641.79</v>
      </c>
      <c r="F2887" s="1">
        <v>2.0</v>
      </c>
      <c r="G2887" s="1">
        <v>12.0</v>
      </c>
      <c r="H2887" s="1">
        <v>4.0</v>
      </c>
      <c r="I2887" s="1" t="s">
        <v>22</v>
      </c>
      <c r="J2887" s="1">
        <v>0.982</v>
      </c>
      <c r="K2887" s="1">
        <v>0.885</v>
      </c>
      <c r="L2887" s="6" t="str">
        <f>if(J2887&gt;QUARTILE!$B$3, "TOP", if(J2887&lt;QUARTILE!$B$4, "BOTTOM", 0))</f>
        <v>TOP</v>
      </c>
      <c r="M2887" s="6">
        <f t="shared" si="1"/>
        <v>2</v>
      </c>
      <c r="N2887" s="6" t="str">
        <f t="shared" si="2"/>
        <v>Baby Boomer</v>
      </c>
      <c r="O2887" s="6" t="str">
        <f t="shared" si="3"/>
        <v>Low Income</v>
      </c>
    </row>
    <row r="2888" hidden="1">
      <c r="A2888" s="1">
        <v>102886.0</v>
      </c>
      <c r="B2888" s="1">
        <v>23.0</v>
      </c>
      <c r="C2888" s="1">
        <v>33000.0</v>
      </c>
      <c r="D2888" s="1" t="s">
        <v>17</v>
      </c>
      <c r="E2888" s="1">
        <v>11566.65</v>
      </c>
      <c r="F2888" s="1">
        <v>4.0</v>
      </c>
      <c r="G2888" s="1">
        <v>22.0</v>
      </c>
      <c r="H2888" s="1">
        <v>17.0</v>
      </c>
      <c r="I2888" s="1" t="s">
        <v>18</v>
      </c>
      <c r="J2888" s="1">
        <v>0.441</v>
      </c>
      <c r="K2888" s="1">
        <v>0.347</v>
      </c>
      <c r="L2888" s="6">
        <f>if(J2888&gt;QUARTILE!$B$3, "TOP", if(J2888&lt;QUARTILE!$B$4, "BOTTOM", 0))</f>
        <v>0</v>
      </c>
      <c r="M2888" s="6">
        <f t="shared" si="1"/>
        <v>1</v>
      </c>
      <c r="N2888" s="6" t="str">
        <f t="shared" si="2"/>
        <v>Millenial</v>
      </c>
      <c r="O2888" s="6" t="str">
        <f t="shared" si="3"/>
        <v>Low Income</v>
      </c>
    </row>
    <row r="2889" hidden="1">
      <c r="A2889" s="1">
        <v>102887.0</v>
      </c>
      <c r="B2889" s="1">
        <v>80.0</v>
      </c>
      <c r="C2889" s="1">
        <v>41000.0</v>
      </c>
      <c r="D2889" s="1" t="s">
        <v>27</v>
      </c>
      <c r="E2889" s="1">
        <v>8736.35</v>
      </c>
      <c r="F2889" s="1">
        <v>2.0</v>
      </c>
      <c r="G2889" s="1">
        <v>19.0</v>
      </c>
      <c r="H2889" s="1">
        <v>7.0</v>
      </c>
      <c r="I2889" s="1" t="s">
        <v>22</v>
      </c>
      <c r="J2889" s="1">
        <v>0.433</v>
      </c>
      <c r="K2889" s="1">
        <v>0.038</v>
      </c>
      <c r="L2889" s="6">
        <f>if(J2889&gt;QUARTILE!$B$3, "TOP", if(J2889&lt;QUARTILE!$B$4, "BOTTOM", 0))</f>
        <v>0</v>
      </c>
      <c r="M2889" s="6">
        <f t="shared" si="1"/>
        <v>2</v>
      </c>
      <c r="N2889" s="6" t="str">
        <f t="shared" si="2"/>
        <v>Silent</v>
      </c>
      <c r="O2889" s="6" t="str">
        <f t="shared" si="3"/>
        <v>Low Income</v>
      </c>
    </row>
    <row r="2890" hidden="1">
      <c r="A2890" s="1">
        <v>102888.0</v>
      </c>
      <c r="B2890" s="1">
        <v>26.0</v>
      </c>
      <c r="C2890" s="1">
        <v>27000.0</v>
      </c>
      <c r="D2890" s="1" t="s">
        <v>25</v>
      </c>
      <c r="E2890" s="1">
        <v>28077.7</v>
      </c>
      <c r="F2890" s="1">
        <v>4.0</v>
      </c>
      <c r="G2890" s="1">
        <v>24.0</v>
      </c>
      <c r="H2890" s="1">
        <v>19.0</v>
      </c>
      <c r="I2890" s="1" t="s">
        <v>22</v>
      </c>
      <c r="J2890" s="1">
        <v>0.14</v>
      </c>
      <c r="K2890" s="1">
        <v>0.688</v>
      </c>
      <c r="L2890" s="6" t="str">
        <f>if(J2890&gt;QUARTILE!$B$3, "TOP", if(J2890&lt;QUARTILE!$B$4, "BOTTOM", 0))</f>
        <v>BOTTOM</v>
      </c>
      <c r="M2890" s="6">
        <f t="shared" si="1"/>
        <v>2</v>
      </c>
      <c r="N2890" s="6" t="str">
        <f t="shared" si="2"/>
        <v>Millenial</v>
      </c>
      <c r="O2890" s="6" t="str">
        <f t="shared" si="3"/>
        <v>Low Income</v>
      </c>
    </row>
    <row r="2891" hidden="1">
      <c r="A2891" s="1">
        <v>102889.0</v>
      </c>
      <c r="B2891" s="1">
        <v>50.0</v>
      </c>
      <c r="C2891" s="1">
        <v>33000.0</v>
      </c>
      <c r="D2891" s="1" t="s">
        <v>27</v>
      </c>
      <c r="E2891" s="1">
        <v>7805.85</v>
      </c>
      <c r="F2891" s="1">
        <v>5.0</v>
      </c>
      <c r="G2891" s="1">
        <v>26.0</v>
      </c>
      <c r="H2891" s="1">
        <v>8.0</v>
      </c>
      <c r="I2891" s="1" t="s">
        <v>22</v>
      </c>
      <c r="J2891" s="1">
        <v>0.744</v>
      </c>
      <c r="K2891" s="1">
        <v>0.87</v>
      </c>
      <c r="L2891" s="6">
        <f>if(J2891&gt;QUARTILE!$B$3, "TOP", if(J2891&lt;QUARTILE!$B$4, "BOTTOM", 0))</f>
        <v>0</v>
      </c>
      <c r="M2891" s="6">
        <f t="shared" si="1"/>
        <v>2</v>
      </c>
      <c r="N2891" s="6" t="str">
        <f t="shared" si="2"/>
        <v>Gen X</v>
      </c>
      <c r="O2891" s="6" t="str">
        <f t="shared" si="3"/>
        <v>Low Income</v>
      </c>
    </row>
    <row r="2892" hidden="1">
      <c r="A2892" s="1">
        <v>102890.0</v>
      </c>
      <c r="B2892" s="1">
        <v>58.0</v>
      </c>
      <c r="C2892" s="1">
        <v>18000.0</v>
      </c>
      <c r="D2892" s="1" t="s">
        <v>27</v>
      </c>
      <c r="E2892" s="1">
        <v>31001.83</v>
      </c>
      <c r="F2892" s="1">
        <v>1.0</v>
      </c>
      <c r="G2892" s="1">
        <v>21.0</v>
      </c>
      <c r="H2892" s="1">
        <v>6.0</v>
      </c>
      <c r="I2892" s="1" t="s">
        <v>18</v>
      </c>
      <c r="J2892" s="1">
        <v>0.82</v>
      </c>
      <c r="K2892" s="1">
        <v>0.155</v>
      </c>
      <c r="L2892" s="6" t="str">
        <f>if(J2892&gt;QUARTILE!$B$3, "TOP", if(J2892&lt;QUARTILE!$B$4, "BOTTOM", 0))</f>
        <v>TOP</v>
      </c>
      <c r="M2892" s="6">
        <f t="shared" si="1"/>
        <v>1</v>
      </c>
      <c r="N2892" s="6" t="str">
        <f t="shared" si="2"/>
        <v>Gen X</v>
      </c>
      <c r="O2892" s="6" t="str">
        <f t="shared" si="3"/>
        <v>Low Income</v>
      </c>
    </row>
    <row r="2893" hidden="1">
      <c r="A2893" s="1">
        <v>102891.0</v>
      </c>
      <c r="B2893" s="1">
        <v>42.0</v>
      </c>
      <c r="C2893" s="1">
        <v>16000.0</v>
      </c>
      <c r="D2893" s="1" t="s">
        <v>21</v>
      </c>
      <c r="E2893" s="1">
        <v>22778.88</v>
      </c>
      <c r="F2893" s="1">
        <v>1.0</v>
      </c>
      <c r="G2893" s="1">
        <v>18.0</v>
      </c>
      <c r="H2893" s="1">
        <v>13.0</v>
      </c>
      <c r="I2893" s="1" t="s">
        <v>18</v>
      </c>
      <c r="J2893" s="1">
        <v>0.145</v>
      </c>
      <c r="K2893" s="1">
        <v>0.542</v>
      </c>
      <c r="L2893" s="6" t="str">
        <f>if(J2893&gt;QUARTILE!$B$3, "TOP", if(J2893&lt;QUARTILE!$B$4, "BOTTOM", 0))</f>
        <v>BOTTOM</v>
      </c>
      <c r="M2893" s="6">
        <f t="shared" si="1"/>
        <v>1</v>
      </c>
      <c r="N2893" s="6" t="str">
        <f t="shared" si="2"/>
        <v>Gen X</v>
      </c>
      <c r="O2893" s="6" t="str">
        <f t="shared" si="3"/>
        <v>Low Income</v>
      </c>
    </row>
    <row r="2894" hidden="1">
      <c r="A2894" s="1">
        <v>102892.0</v>
      </c>
      <c r="B2894" s="1">
        <v>65.0</v>
      </c>
      <c r="C2894" s="1">
        <v>111000.0</v>
      </c>
      <c r="D2894" s="1" t="s">
        <v>24</v>
      </c>
      <c r="E2894" s="1">
        <v>17239.33</v>
      </c>
      <c r="F2894" s="1">
        <v>1.0</v>
      </c>
      <c r="G2894" s="1">
        <v>19.0</v>
      </c>
      <c r="H2894" s="1">
        <v>4.0</v>
      </c>
      <c r="I2894" s="1" t="s">
        <v>22</v>
      </c>
      <c r="J2894" s="1">
        <v>0.334</v>
      </c>
      <c r="K2894" s="1">
        <v>0.808</v>
      </c>
      <c r="L2894" s="6">
        <f>if(J2894&gt;QUARTILE!$B$3, "TOP", if(J2894&lt;QUARTILE!$B$4, "BOTTOM", 0))</f>
        <v>0</v>
      </c>
      <c r="M2894" s="6">
        <f t="shared" si="1"/>
        <v>2</v>
      </c>
      <c r="N2894" s="6" t="str">
        <f t="shared" si="2"/>
        <v>Baby Boomer</v>
      </c>
      <c r="O2894" s="6" t="str">
        <f t="shared" si="3"/>
        <v>Medium Income</v>
      </c>
    </row>
    <row r="2895" hidden="1">
      <c r="A2895" s="1">
        <v>102893.0</v>
      </c>
      <c r="B2895" s="1">
        <v>30.0</v>
      </c>
      <c r="C2895" s="1">
        <v>36000.0</v>
      </c>
      <c r="D2895" s="1" t="s">
        <v>25</v>
      </c>
      <c r="E2895" s="1">
        <v>9202.68</v>
      </c>
      <c r="F2895" s="1">
        <v>5.0</v>
      </c>
      <c r="G2895" s="1">
        <v>16.0</v>
      </c>
      <c r="H2895" s="1">
        <v>10.0</v>
      </c>
      <c r="I2895" s="1" t="s">
        <v>22</v>
      </c>
      <c r="J2895" s="1">
        <v>0.066</v>
      </c>
      <c r="K2895" s="1">
        <v>0.271</v>
      </c>
      <c r="L2895" s="6" t="str">
        <f>if(J2895&gt;QUARTILE!$B$3, "TOP", if(J2895&lt;QUARTILE!$B$4, "BOTTOM", 0))</f>
        <v>BOTTOM</v>
      </c>
      <c r="M2895" s="6">
        <f t="shared" si="1"/>
        <v>2</v>
      </c>
      <c r="N2895" s="6" t="str">
        <f t="shared" si="2"/>
        <v>Millenial</v>
      </c>
      <c r="O2895" s="6" t="str">
        <f t="shared" si="3"/>
        <v>Low Income</v>
      </c>
    </row>
    <row r="2896" hidden="1">
      <c r="A2896" s="1">
        <v>102894.0</v>
      </c>
      <c r="B2896" s="1">
        <v>26.0</v>
      </c>
      <c r="C2896" s="1">
        <v>11000.0</v>
      </c>
      <c r="D2896" s="1" t="s">
        <v>17</v>
      </c>
      <c r="E2896" s="1">
        <v>4590.31</v>
      </c>
      <c r="F2896" s="1">
        <v>5.0</v>
      </c>
      <c r="G2896" s="1">
        <v>22.0</v>
      </c>
      <c r="H2896" s="1">
        <v>16.0</v>
      </c>
      <c r="I2896" s="1" t="s">
        <v>18</v>
      </c>
      <c r="J2896" s="1">
        <v>0.89</v>
      </c>
      <c r="K2896" s="1">
        <v>0.236</v>
      </c>
      <c r="L2896" s="6" t="str">
        <f>if(J2896&gt;QUARTILE!$B$3, "TOP", if(J2896&lt;QUARTILE!$B$4, "BOTTOM", 0))</f>
        <v>TOP</v>
      </c>
      <c r="M2896" s="6">
        <f t="shared" si="1"/>
        <v>1</v>
      </c>
      <c r="N2896" s="6" t="str">
        <f t="shared" si="2"/>
        <v>Millenial</v>
      </c>
      <c r="O2896" s="6" t="str">
        <f t="shared" si="3"/>
        <v>Low Income</v>
      </c>
    </row>
    <row r="2897" hidden="1">
      <c r="A2897" s="1">
        <v>102895.0</v>
      </c>
      <c r="B2897" s="1">
        <v>70.0</v>
      </c>
      <c r="C2897" s="1">
        <v>8000.0</v>
      </c>
      <c r="D2897" s="1" t="s">
        <v>30</v>
      </c>
      <c r="E2897" s="1">
        <v>24786.46</v>
      </c>
      <c r="F2897" s="1">
        <v>1.0</v>
      </c>
      <c r="G2897" s="1">
        <v>11.0</v>
      </c>
      <c r="H2897" s="1">
        <v>9.0</v>
      </c>
      <c r="I2897" s="1" t="s">
        <v>22</v>
      </c>
      <c r="J2897" s="1">
        <v>0.245</v>
      </c>
      <c r="K2897" s="1">
        <v>0.411</v>
      </c>
      <c r="L2897" s="6" t="str">
        <f>if(J2897&gt;QUARTILE!$B$3, "TOP", if(J2897&lt;QUARTILE!$B$4, "BOTTOM", 0))</f>
        <v>BOTTOM</v>
      </c>
      <c r="M2897" s="6">
        <f t="shared" si="1"/>
        <v>2</v>
      </c>
      <c r="N2897" s="6" t="str">
        <f t="shared" si="2"/>
        <v>Baby Boomer</v>
      </c>
      <c r="O2897" s="6" t="str">
        <f t="shared" si="3"/>
        <v>Low Income</v>
      </c>
    </row>
    <row r="2898" hidden="1">
      <c r="A2898" s="1">
        <v>102896.0</v>
      </c>
      <c r="B2898" s="1">
        <v>30.0</v>
      </c>
      <c r="C2898" s="1">
        <v>17000.0</v>
      </c>
      <c r="D2898" s="1" t="s">
        <v>23</v>
      </c>
      <c r="E2898" s="1">
        <v>1915.89</v>
      </c>
      <c r="F2898" s="1">
        <v>1.0</v>
      </c>
      <c r="G2898" s="1">
        <v>15.0</v>
      </c>
      <c r="H2898" s="1">
        <v>11.0</v>
      </c>
      <c r="I2898" s="1" t="s">
        <v>22</v>
      </c>
      <c r="J2898" s="1">
        <v>0.977</v>
      </c>
      <c r="K2898" s="1">
        <v>0.551</v>
      </c>
      <c r="L2898" s="6" t="str">
        <f>if(J2898&gt;QUARTILE!$B$3, "TOP", if(J2898&lt;QUARTILE!$B$4, "BOTTOM", 0))</f>
        <v>TOP</v>
      </c>
      <c r="M2898" s="6">
        <f t="shared" si="1"/>
        <v>2</v>
      </c>
      <c r="N2898" s="6" t="str">
        <f t="shared" si="2"/>
        <v>Millenial</v>
      </c>
      <c r="O2898" s="6" t="str">
        <f t="shared" si="3"/>
        <v>Low Income</v>
      </c>
    </row>
    <row r="2899" hidden="1">
      <c r="A2899" s="1">
        <v>102897.0</v>
      </c>
      <c r="B2899" s="1">
        <v>48.0</v>
      </c>
      <c r="C2899" s="1">
        <v>45000.0</v>
      </c>
      <c r="D2899" s="1" t="s">
        <v>23</v>
      </c>
      <c r="E2899" s="1">
        <v>70495.97</v>
      </c>
      <c r="F2899" s="1">
        <v>2.0</v>
      </c>
      <c r="G2899" s="1">
        <v>19.0</v>
      </c>
      <c r="H2899" s="1">
        <v>7.0</v>
      </c>
      <c r="I2899" s="1" t="s">
        <v>18</v>
      </c>
      <c r="J2899" s="1">
        <v>0.721</v>
      </c>
      <c r="K2899" s="1">
        <v>0.453</v>
      </c>
      <c r="L2899" s="6">
        <f>if(J2899&gt;QUARTILE!$B$3, "TOP", if(J2899&lt;QUARTILE!$B$4, "BOTTOM", 0))</f>
        <v>0</v>
      </c>
      <c r="M2899" s="6">
        <f t="shared" si="1"/>
        <v>1</v>
      </c>
      <c r="N2899" s="6" t="str">
        <f t="shared" si="2"/>
        <v>Gen X</v>
      </c>
      <c r="O2899" s="6" t="str">
        <f t="shared" si="3"/>
        <v>Medium Income</v>
      </c>
    </row>
    <row r="2900" hidden="1">
      <c r="A2900" s="1">
        <v>102898.0</v>
      </c>
      <c r="B2900" s="1">
        <v>58.0</v>
      </c>
      <c r="C2900" s="1">
        <v>23000.0</v>
      </c>
      <c r="D2900" s="1" t="s">
        <v>17</v>
      </c>
      <c r="E2900" s="1">
        <v>77026.01</v>
      </c>
      <c r="F2900" s="1">
        <v>2.0</v>
      </c>
      <c r="G2900" s="1">
        <v>19.0</v>
      </c>
      <c r="H2900" s="1">
        <v>12.0</v>
      </c>
      <c r="I2900" s="1" t="s">
        <v>22</v>
      </c>
      <c r="J2900" s="1">
        <v>0.525</v>
      </c>
      <c r="K2900" s="1">
        <v>0.386</v>
      </c>
      <c r="L2900" s="6">
        <f>if(J2900&gt;QUARTILE!$B$3, "TOP", if(J2900&lt;QUARTILE!$B$4, "BOTTOM", 0))</f>
        <v>0</v>
      </c>
      <c r="M2900" s="6">
        <f t="shared" si="1"/>
        <v>2</v>
      </c>
      <c r="N2900" s="6" t="str">
        <f t="shared" si="2"/>
        <v>Gen X</v>
      </c>
      <c r="O2900" s="6" t="str">
        <f t="shared" si="3"/>
        <v>Low Income</v>
      </c>
    </row>
    <row r="2901" hidden="1">
      <c r="A2901" s="1">
        <v>102899.0</v>
      </c>
      <c r="B2901" s="1">
        <v>28.0</v>
      </c>
      <c r="C2901" s="1">
        <v>6000.0</v>
      </c>
      <c r="D2901" s="1" t="s">
        <v>23</v>
      </c>
      <c r="E2901" s="1">
        <v>2790.36</v>
      </c>
      <c r="F2901" s="1">
        <v>3.0</v>
      </c>
      <c r="G2901" s="1">
        <v>22.0</v>
      </c>
      <c r="H2901" s="1">
        <v>16.0</v>
      </c>
      <c r="I2901" s="1" t="s">
        <v>22</v>
      </c>
      <c r="J2901" s="1">
        <v>0.058</v>
      </c>
      <c r="K2901" s="1">
        <v>0.82</v>
      </c>
      <c r="L2901" s="6" t="str">
        <f>if(J2901&gt;QUARTILE!$B$3, "TOP", if(J2901&lt;QUARTILE!$B$4, "BOTTOM", 0))</f>
        <v>BOTTOM</v>
      </c>
      <c r="M2901" s="6">
        <f t="shared" si="1"/>
        <v>2</v>
      </c>
      <c r="N2901" s="6" t="str">
        <f t="shared" si="2"/>
        <v>Millenial</v>
      </c>
      <c r="O2901" s="6" t="str">
        <f t="shared" si="3"/>
        <v>Low Income</v>
      </c>
    </row>
    <row r="2902" hidden="1">
      <c r="A2902" s="1">
        <v>102900.0</v>
      </c>
      <c r="B2902" s="1">
        <v>21.0</v>
      </c>
      <c r="C2902" s="1">
        <v>20000.0</v>
      </c>
      <c r="D2902" s="1" t="s">
        <v>23</v>
      </c>
      <c r="E2902" s="1">
        <v>2194.85</v>
      </c>
      <c r="F2902" s="1">
        <v>4.0</v>
      </c>
      <c r="G2902" s="1">
        <v>25.0</v>
      </c>
      <c r="H2902" s="1">
        <v>11.0</v>
      </c>
      <c r="I2902" s="1" t="s">
        <v>18</v>
      </c>
      <c r="J2902" s="1">
        <v>0.142</v>
      </c>
      <c r="K2902" s="1">
        <v>0.103</v>
      </c>
      <c r="L2902" s="6" t="str">
        <f>if(J2902&gt;QUARTILE!$B$3, "TOP", if(J2902&lt;QUARTILE!$B$4, "BOTTOM", 0))</f>
        <v>BOTTOM</v>
      </c>
      <c r="M2902" s="6">
        <f t="shared" si="1"/>
        <v>1</v>
      </c>
      <c r="N2902" s="6" t="str">
        <f t="shared" si="2"/>
        <v>Millenial</v>
      </c>
      <c r="O2902" s="6" t="str">
        <f t="shared" si="3"/>
        <v>Low Income</v>
      </c>
    </row>
    <row r="2903" hidden="1">
      <c r="A2903" s="1">
        <v>102901.0</v>
      </c>
      <c r="B2903" s="1">
        <v>51.0</v>
      </c>
      <c r="C2903" s="1">
        <v>22000.0</v>
      </c>
      <c r="D2903" s="1" t="s">
        <v>23</v>
      </c>
      <c r="E2903" s="1">
        <v>10644.96</v>
      </c>
      <c r="F2903" s="1">
        <v>2.0</v>
      </c>
      <c r="G2903" s="1">
        <v>19.0</v>
      </c>
      <c r="H2903" s="1">
        <v>8.0</v>
      </c>
      <c r="I2903" s="1" t="s">
        <v>22</v>
      </c>
      <c r="J2903" s="1">
        <v>0.209</v>
      </c>
      <c r="K2903" s="1">
        <v>0.085</v>
      </c>
      <c r="L2903" s="6" t="str">
        <f>if(J2903&gt;QUARTILE!$B$3, "TOP", if(J2903&lt;QUARTILE!$B$4, "BOTTOM", 0))</f>
        <v>BOTTOM</v>
      </c>
      <c r="M2903" s="6">
        <f t="shared" si="1"/>
        <v>2</v>
      </c>
      <c r="N2903" s="6" t="str">
        <f t="shared" si="2"/>
        <v>Gen X</v>
      </c>
      <c r="O2903" s="6" t="str">
        <f t="shared" si="3"/>
        <v>Low Income</v>
      </c>
    </row>
    <row r="2904" hidden="1">
      <c r="A2904" s="1">
        <v>102902.0</v>
      </c>
      <c r="B2904" s="1">
        <v>78.0</v>
      </c>
      <c r="C2904" s="1">
        <v>5000.0</v>
      </c>
      <c r="D2904" s="1" t="s">
        <v>25</v>
      </c>
      <c r="E2904" s="1">
        <v>66309.54</v>
      </c>
      <c r="F2904" s="1">
        <v>2.0</v>
      </c>
      <c r="G2904" s="1">
        <v>18.0</v>
      </c>
      <c r="H2904" s="1">
        <v>6.0</v>
      </c>
      <c r="I2904" s="1" t="s">
        <v>18</v>
      </c>
      <c r="J2904" s="1">
        <v>0.256</v>
      </c>
      <c r="K2904" s="1">
        <v>0.069</v>
      </c>
      <c r="L2904" s="6" t="str">
        <f>if(J2904&gt;QUARTILE!$B$3, "TOP", if(J2904&lt;QUARTILE!$B$4, "BOTTOM", 0))</f>
        <v>BOTTOM</v>
      </c>
      <c r="M2904" s="6">
        <f t="shared" si="1"/>
        <v>1</v>
      </c>
      <c r="N2904" s="6" t="str">
        <f t="shared" si="2"/>
        <v>Baby Boomer</v>
      </c>
      <c r="O2904" s="6" t="str">
        <f t="shared" si="3"/>
        <v>Low Income</v>
      </c>
    </row>
    <row r="2905" hidden="1">
      <c r="A2905" s="1">
        <v>102903.0</v>
      </c>
      <c r="B2905" s="1">
        <v>55.0</v>
      </c>
      <c r="C2905" s="1">
        <v>22000.0</v>
      </c>
      <c r="D2905" s="1" t="s">
        <v>23</v>
      </c>
      <c r="E2905" s="1">
        <v>10226.88</v>
      </c>
      <c r="F2905" s="1">
        <v>2.0</v>
      </c>
      <c r="G2905" s="1">
        <v>21.0</v>
      </c>
      <c r="H2905" s="1">
        <v>4.0</v>
      </c>
      <c r="I2905" s="1" t="s">
        <v>22</v>
      </c>
      <c r="J2905" s="1">
        <v>0.306</v>
      </c>
      <c r="K2905" s="1">
        <v>0.704</v>
      </c>
      <c r="L2905" s="6" t="str">
        <f>if(J2905&gt;QUARTILE!$B$3, "TOP", if(J2905&lt;QUARTILE!$B$4, "BOTTOM", 0))</f>
        <v>BOTTOM</v>
      </c>
      <c r="M2905" s="6">
        <f t="shared" si="1"/>
        <v>2</v>
      </c>
      <c r="N2905" s="6" t="str">
        <f t="shared" si="2"/>
        <v>Gen X</v>
      </c>
      <c r="O2905" s="6" t="str">
        <f t="shared" si="3"/>
        <v>Low Income</v>
      </c>
    </row>
    <row r="2906" hidden="1">
      <c r="A2906" s="1">
        <v>102904.0</v>
      </c>
      <c r="B2906" s="1">
        <v>63.0</v>
      </c>
      <c r="C2906" s="1">
        <v>12000.0</v>
      </c>
      <c r="D2906" s="1" t="s">
        <v>23</v>
      </c>
      <c r="E2906" s="1">
        <v>9044.91</v>
      </c>
      <c r="F2906" s="1">
        <v>2.0</v>
      </c>
      <c r="G2906" s="1">
        <v>16.0</v>
      </c>
      <c r="H2906" s="1">
        <v>1.0</v>
      </c>
      <c r="I2906" s="1" t="s">
        <v>22</v>
      </c>
      <c r="J2906" s="1">
        <v>0.205</v>
      </c>
      <c r="K2906" s="1">
        <v>0.145</v>
      </c>
      <c r="L2906" s="6" t="str">
        <f>if(J2906&gt;QUARTILE!$B$3, "TOP", if(J2906&lt;QUARTILE!$B$4, "BOTTOM", 0))</f>
        <v>BOTTOM</v>
      </c>
      <c r="M2906" s="6">
        <f t="shared" si="1"/>
        <v>2</v>
      </c>
      <c r="N2906" s="6" t="str">
        <f t="shared" si="2"/>
        <v>Baby Boomer</v>
      </c>
      <c r="O2906" s="6" t="str">
        <f t="shared" si="3"/>
        <v>Low Income</v>
      </c>
    </row>
    <row r="2907" hidden="1">
      <c r="A2907" s="1">
        <v>102905.0</v>
      </c>
      <c r="B2907" s="1">
        <v>21.0</v>
      </c>
      <c r="C2907" s="1">
        <v>7000.0</v>
      </c>
      <c r="D2907" s="1" t="s">
        <v>30</v>
      </c>
      <c r="E2907" s="1">
        <v>24319.9</v>
      </c>
      <c r="F2907" s="1">
        <v>5.0</v>
      </c>
      <c r="G2907" s="1">
        <v>11.0</v>
      </c>
      <c r="H2907" s="1">
        <v>18.0</v>
      </c>
      <c r="I2907" s="1" t="s">
        <v>18</v>
      </c>
      <c r="J2907" s="1">
        <v>0.664</v>
      </c>
      <c r="K2907" s="1">
        <v>0.273</v>
      </c>
      <c r="L2907" s="6">
        <f>if(J2907&gt;QUARTILE!$B$3, "TOP", if(J2907&lt;QUARTILE!$B$4, "BOTTOM", 0))</f>
        <v>0</v>
      </c>
      <c r="M2907" s="6">
        <f t="shared" si="1"/>
        <v>1</v>
      </c>
      <c r="N2907" s="6" t="str">
        <f t="shared" si="2"/>
        <v>Millenial</v>
      </c>
      <c r="O2907" s="6" t="str">
        <f t="shared" si="3"/>
        <v>Low Income</v>
      </c>
    </row>
    <row r="2908" hidden="1">
      <c r="A2908" s="1">
        <v>102906.0</v>
      </c>
      <c r="B2908" s="1">
        <v>55.0</v>
      </c>
      <c r="C2908" s="1">
        <v>58000.0</v>
      </c>
      <c r="D2908" s="1" t="s">
        <v>27</v>
      </c>
      <c r="E2908" s="1">
        <v>3938.1</v>
      </c>
      <c r="F2908" s="1">
        <v>3.0</v>
      </c>
      <c r="G2908" s="1">
        <v>20.0</v>
      </c>
      <c r="H2908" s="1">
        <v>4.0</v>
      </c>
      <c r="I2908" s="1" t="s">
        <v>22</v>
      </c>
      <c r="J2908" s="1">
        <v>0.397</v>
      </c>
      <c r="K2908" s="1">
        <v>0.88</v>
      </c>
      <c r="L2908" s="6">
        <f>if(J2908&gt;QUARTILE!$B$3, "TOP", if(J2908&lt;QUARTILE!$B$4, "BOTTOM", 0))</f>
        <v>0</v>
      </c>
      <c r="M2908" s="6">
        <f t="shared" si="1"/>
        <v>2</v>
      </c>
      <c r="N2908" s="6" t="str">
        <f t="shared" si="2"/>
        <v>Gen X</v>
      </c>
      <c r="O2908" s="6" t="str">
        <f t="shared" si="3"/>
        <v>Medium Income</v>
      </c>
    </row>
    <row r="2909" hidden="1">
      <c r="A2909" s="1">
        <v>102907.0</v>
      </c>
      <c r="B2909" s="1">
        <v>36.0</v>
      </c>
      <c r="C2909" s="1">
        <v>12000.0</v>
      </c>
      <c r="D2909" s="1" t="s">
        <v>27</v>
      </c>
      <c r="E2909" s="1">
        <v>9029.87</v>
      </c>
      <c r="F2909" s="1">
        <v>2.0</v>
      </c>
      <c r="G2909" s="1">
        <v>12.0</v>
      </c>
      <c r="H2909" s="1">
        <v>8.0</v>
      </c>
      <c r="I2909" s="1" t="s">
        <v>22</v>
      </c>
      <c r="J2909" s="1">
        <v>0.718</v>
      </c>
      <c r="K2909" s="1">
        <v>0.14</v>
      </c>
      <c r="L2909" s="6">
        <f>if(J2909&gt;QUARTILE!$B$3, "TOP", if(J2909&lt;QUARTILE!$B$4, "BOTTOM", 0))</f>
        <v>0</v>
      </c>
      <c r="M2909" s="6">
        <f t="shared" si="1"/>
        <v>2</v>
      </c>
      <c r="N2909" s="6" t="str">
        <f t="shared" si="2"/>
        <v>Gen X</v>
      </c>
      <c r="O2909" s="6" t="str">
        <f t="shared" si="3"/>
        <v>Low Income</v>
      </c>
    </row>
    <row r="2910" hidden="1">
      <c r="A2910" s="1">
        <v>102908.0</v>
      </c>
      <c r="B2910" s="1">
        <v>23.0</v>
      </c>
      <c r="C2910" s="1">
        <v>15000.0</v>
      </c>
      <c r="D2910" s="1" t="s">
        <v>23</v>
      </c>
      <c r="E2910" s="1">
        <v>6886.67</v>
      </c>
      <c r="F2910" s="1">
        <v>4.0</v>
      </c>
      <c r="G2910" s="1">
        <v>11.0</v>
      </c>
      <c r="H2910" s="1">
        <v>19.0</v>
      </c>
      <c r="I2910" s="1" t="s">
        <v>22</v>
      </c>
      <c r="J2910" s="1">
        <v>0.185</v>
      </c>
      <c r="K2910" s="1">
        <v>0.478</v>
      </c>
      <c r="L2910" s="6" t="str">
        <f>if(J2910&gt;QUARTILE!$B$3, "TOP", if(J2910&lt;QUARTILE!$B$4, "BOTTOM", 0))</f>
        <v>BOTTOM</v>
      </c>
      <c r="M2910" s="6">
        <f t="shared" si="1"/>
        <v>2</v>
      </c>
      <c r="N2910" s="6" t="str">
        <f t="shared" si="2"/>
        <v>Millenial</v>
      </c>
      <c r="O2910" s="6" t="str">
        <f t="shared" si="3"/>
        <v>Low Income</v>
      </c>
    </row>
    <row r="2911" hidden="1">
      <c r="A2911" s="1">
        <v>102909.0</v>
      </c>
      <c r="B2911" s="1">
        <v>51.0</v>
      </c>
      <c r="C2911" s="1">
        <v>15000.0</v>
      </c>
      <c r="D2911" s="1" t="s">
        <v>27</v>
      </c>
      <c r="E2911" s="1">
        <v>18402.69</v>
      </c>
      <c r="F2911" s="1">
        <v>2.0</v>
      </c>
      <c r="G2911" s="1">
        <v>20.0</v>
      </c>
      <c r="H2911" s="1">
        <v>3.0</v>
      </c>
      <c r="I2911" s="1" t="s">
        <v>22</v>
      </c>
      <c r="J2911" s="1">
        <v>0.209</v>
      </c>
      <c r="K2911" s="1">
        <v>0.506</v>
      </c>
      <c r="L2911" s="6" t="str">
        <f>if(J2911&gt;QUARTILE!$B$3, "TOP", if(J2911&lt;QUARTILE!$B$4, "BOTTOM", 0))</f>
        <v>BOTTOM</v>
      </c>
      <c r="M2911" s="6">
        <f t="shared" si="1"/>
        <v>2</v>
      </c>
      <c r="N2911" s="6" t="str">
        <f t="shared" si="2"/>
        <v>Gen X</v>
      </c>
      <c r="O2911" s="6" t="str">
        <f t="shared" si="3"/>
        <v>Low Income</v>
      </c>
    </row>
    <row r="2912" hidden="1">
      <c r="A2912" s="1">
        <v>102910.0</v>
      </c>
      <c r="B2912" s="1">
        <v>35.0</v>
      </c>
      <c r="C2912" s="1">
        <v>22000.0</v>
      </c>
      <c r="D2912" s="1" t="s">
        <v>27</v>
      </c>
      <c r="E2912" s="1">
        <v>3552.72</v>
      </c>
      <c r="F2912" s="1">
        <v>5.0</v>
      </c>
      <c r="G2912" s="1">
        <v>20.0</v>
      </c>
      <c r="H2912" s="1">
        <v>8.0</v>
      </c>
      <c r="I2912" s="1" t="s">
        <v>22</v>
      </c>
      <c r="J2912" s="1">
        <v>0.787</v>
      </c>
      <c r="K2912" s="1">
        <v>0.0</v>
      </c>
      <c r="L2912" s="6">
        <f>if(J2912&gt;QUARTILE!$B$3, "TOP", if(J2912&lt;QUARTILE!$B$4, "BOTTOM", 0))</f>
        <v>0</v>
      </c>
      <c r="M2912" s="6">
        <f t="shared" si="1"/>
        <v>2</v>
      </c>
      <c r="N2912" s="6" t="str">
        <f t="shared" si="2"/>
        <v>Gen X</v>
      </c>
      <c r="O2912" s="6" t="str">
        <f t="shared" si="3"/>
        <v>Low Income</v>
      </c>
    </row>
    <row r="2913" hidden="1">
      <c r="A2913" s="1">
        <v>102911.0</v>
      </c>
      <c r="B2913" s="1">
        <v>30.0</v>
      </c>
      <c r="C2913" s="1">
        <v>64000.0</v>
      </c>
      <c r="D2913" s="1" t="s">
        <v>27</v>
      </c>
      <c r="E2913" s="1">
        <v>15912.52</v>
      </c>
      <c r="F2913" s="1">
        <v>1.0</v>
      </c>
      <c r="G2913" s="1">
        <v>25.0</v>
      </c>
      <c r="H2913" s="1">
        <v>5.0</v>
      </c>
      <c r="I2913" s="1" t="s">
        <v>22</v>
      </c>
      <c r="J2913" s="1">
        <v>0.734</v>
      </c>
      <c r="K2913" s="1">
        <v>0.115</v>
      </c>
      <c r="L2913" s="6">
        <f>if(J2913&gt;QUARTILE!$B$3, "TOP", if(J2913&lt;QUARTILE!$B$4, "BOTTOM", 0))</f>
        <v>0</v>
      </c>
      <c r="M2913" s="6">
        <f t="shared" si="1"/>
        <v>2</v>
      </c>
      <c r="N2913" s="6" t="str">
        <f t="shared" si="2"/>
        <v>Millenial</v>
      </c>
      <c r="O2913" s="6" t="str">
        <f t="shared" si="3"/>
        <v>Medium Income</v>
      </c>
    </row>
    <row r="2914" hidden="1">
      <c r="A2914" s="1">
        <v>102912.0</v>
      </c>
      <c r="B2914" s="1">
        <v>58.0</v>
      </c>
      <c r="C2914" s="1">
        <v>11000.0</v>
      </c>
      <c r="D2914" s="1" t="s">
        <v>23</v>
      </c>
      <c r="E2914" s="1">
        <v>38974.81</v>
      </c>
      <c r="F2914" s="1">
        <v>1.0</v>
      </c>
      <c r="G2914" s="1">
        <v>20.0</v>
      </c>
      <c r="H2914" s="1">
        <v>5.0</v>
      </c>
      <c r="I2914" s="1" t="s">
        <v>18</v>
      </c>
      <c r="J2914" s="1">
        <v>0.246</v>
      </c>
      <c r="K2914" s="1">
        <v>0.85</v>
      </c>
      <c r="L2914" s="6" t="str">
        <f>if(J2914&gt;QUARTILE!$B$3, "TOP", if(J2914&lt;QUARTILE!$B$4, "BOTTOM", 0))</f>
        <v>BOTTOM</v>
      </c>
      <c r="M2914" s="6">
        <f t="shared" si="1"/>
        <v>1</v>
      </c>
      <c r="N2914" s="6" t="str">
        <f t="shared" si="2"/>
        <v>Gen X</v>
      </c>
      <c r="O2914" s="6" t="str">
        <f t="shared" si="3"/>
        <v>Low Income</v>
      </c>
    </row>
    <row r="2915" hidden="1">
      <c r="A2915" s="1">
        <v>102913.0</v>
      </c>
      <c r="B2915" s="1">
        <v>40.0</v>
      </c>
      <c r="C2915" s="1">
        <v>18000.0</v>
      </c>
      <c r="D2915" s="1" t="s">
        <v>25</v>
      </c>
      <c r="E2915" s="1">
        <v>14437.95</v>
      </c>
      <c r="F2915" s="1">
        <v>3.0</v>
      </c>
      <c r="G2915" s="1">
        <v>21.0</v>
      </c>
      <c r="H2915" s="1">
        <v>7.0</v>
      </c>
      <c r="I2915" s="1" t="s">
        <v>22</v>
      </c>
      <c r="J2915" s="1">
        <v>1.0</v>
      </c>
      <c r="K2915" s="1">
        <v>0.961</v>
      </c>
      <c r="L2915" s="6" t="str">
        <f>if(J2915&gt;QUARTILE!$B$3, "TOP", if(J2915&lt;QUARTILE!$B$4, "BOTTOM", 0))</f>
        <v>TOP</v>
      </c>
      <c r="M2915" s="6">
        <f t="shared" si="1"/>
        <v>2</v>
      </c>
      <c r="N2915" s="6" t="str">
        <f t="shared" si="2"/>
        <v>Gen X</v>
      </c>
      <c r="O2915" s="6" t="str">
        <f t="shared" si="3"/>
        <v>Low Income</v>
      </c>
    </row>
    <row r="2916" hidden="1">
      <c r="A2916" s="1">
        <v>102914.0</v>
      </c>
      <c r="B2916" s="1">
        <v>36.0</v>
      </c>
      <c r="C2916" s="1">
        <v>24000.0</v>
      </c>
      <c r="D2916" s="1" t="s">
        <v>17</v>
      </c>
      <c r="E2916" s="1">
        <v>23008.43</v>
      </c>
      <c r="F2916" s="1">
        <v>1.0</v>
      </c>
      <c r="G2916" s="1">
        <v>11.0</v>
      </c>
      <c r="H2916" s="1">
        <v>7.0</v>
      </c>
      <c r="I2916" s="1" t="s">
        <v>22</v>
      </c>
      <c r="J2916" s="1">
        <v>0.763</v>
      </c>
      <c r="K2916" s="1">
        <v>0.875</v>
      </c>
      <c r="L2916" s="6">
        <f>if(J2916&gt;QUARTILE!$B$3, "TOP", if(J2916&lt;QUARTILE!$B$4, "BOTTOM", 0))</f>
        <v>0</v>
      </c>
      <c r="M2916" s="6">
        <f t="shared" si="1"/>
        <v>2</v>
      </c>
      <c r="N2916" s="6" t="str">
        <f t="shared" si="2"/>
        <v>Gen X</v>
      </c>
      <c r="O2916" s="6" t="str">
        <f t="shared" si="3"/>
        <v>Low Income</v>
      </c>
    </row>
    <row r="2917" hidden="1">
      <c r="A2917" s="1">
        <v>102915.0</v>
      </c>
      <c r="B2917" s="1">
        <v>62.0</v>
      </c>
      <c r="C2917" s="1">
        <v>13000.0</v>
      </c>
      <c r="D2917" s="1" t="s">
        <v>27</v>
      </c>
      <c r="E2917" s="1">
        <v>1564.59</v>
      </c>
      <c r="F2917" s="1">
        <v>2.0</v>
      </c>
      <c r="G2917" s="1">
        <v>25.0</v>
      </c>
      <c r="H2917" s="1">
        <v>6.0</v>
      </c>
      <c r="I2917" s="1" t="s">
        <v>22</v>
      </c>
      <c r="J2917" s="1">
        <v>0.553</v>
      </c>
      <c r="K2917" s="1">
        <v>0.432</v>
      </c>
      <c r="L2917" s="6">
        <f>if(J2917&gt;QUARTILE!$B$3, "TOP", if(J2917&lt;QUARTILE!$B$4, "BOTTOM", 0))</f>
        <v>0</v>
      </c>
      <c r="M2917" s="6">
        <f t="shared" si="1"/>
        <v>2</v>
      </c>
      <c r="N2917" s="6" t="str">
        <f t="shared" si="2"/>
        <v>Baby Boomer</v>
      </c>
      <c r="O2917" s="6" t="str">
        <f t="shared" si="3"/>
        <v>Low Income</v>
      </c>
    </row>
    <row r="2918" hidden="1">
      <c r="A2918" s="1">
        <v>102916.0</v>
      </c>
      <c r="B2918" s="1">
        <v>28.0</v>
      </c>
      <c r="C2918" s="1">
        <v>18000.0</v>
      </c>
      <c r="D2918" s="1" t="s">
        <v>27</v>
      </c>
      <c r="E2918" s="1">
        <v>11920.61</v>
      </c>
      <c r="F2918" s="1">
        <v>5.0</v>
      </c>
      <c r="G2918" s="1">
        <v>17.0</v>
      </c>
      <c r="H2918" s="1">
        <v>8.0</v>
      </c>
      <c r="I2918" s="1" t="s">
        <v>22</v>
      </c>
      <c r="J2918" s="1">
        <v>0.343</v>
      </c>
      <c r="K2918" s="1">
        <v>0.543</v>
      </c>
      <c r="L2918" s="6">
        <f>if(J2918&gt;QUARTILE!$B$3, "TOP", if(J2918&lt;QUARTILE!$B$4, "BOTTOM", 0))</f>
        <v>0</v>
      </c>
      <c r="M2918" s="6">
        <f t="shared" si="1"/>
        <v>2</v>
      </c>
      <c r="N2918" s="6" t="str">
        <f t="shared" si="2"/>
        <v>Millenial</v>
      </c>
      <c r="O2918" s="6" t="str">
        <f t="shared" si="3"/>
        <v>Low Income</v>
      </c>
    </row>
    <row r="2919" hidden="1">
      <c r="A2919" s="1">
        <v>102917.0</v>
      </c>
      <c r="B2919" s="1">
        <v>18.0</v>
      </c>
      <c r="C2919" s="1">
        <v>31000.0</v>
      </c>
      <c r="D2919" s="1" t="s">
        <v>27</v>
      </c>
      <c r="E2919" s="1">
        <v>1994.05</v>
      </c>
      <c r="F2919" s="1">
        <v>3.0</v>
      </c>
      <c r="G2919" s="1">
        <v>22.0</v>
      </c>
      <c r="H2919" s="1">
        <v>20.0</v>
      </c>
      <c r="I2919" s="1" t="s">
        <v>22</v>
      </c>
      <c r="J2919" s="1">
        <v>0.094</v>
      </c>
      <c r="K2919" s="1">
        <v>0.824</v>
      </c>
      <c r="L2919" s="6" t="str">
        <f>if(J2919&gt;QUARTILE!$B$3, "TOP", if(J2919&lt;QUARTILE!$B$4, "BOTTOM", 0))</f>
        <v>BOTTOM</v>
      </c>
      <c r="M2919" s="6">
        <f t="shared" si="1"/>
        <v>2</v>
      </c>
      <c r="N2919" s="6" t="str">
        <f t="shared" si="2"/>
        <v>Millenial</v>
      </c>
      <c r="O2919" s="6" t="str">
        <f t="shared" si="3"/>
        <v>Low Income</v>
      </c>
    </row>
    <row r="2920" hidden="1">
      <c r="A2920" s="1">
        <v>102918.0</v>
      </c>
      <c r="B2920" s="1">
        <v>41.0</v>
      </c>
      <c r="C2920" s="1">
        <v>14000.0</v>
      </c>
      <c r="D2920" s="1" t="s">
        <v>25</v>
      </c>
      <c r="E2920" s="1">
        <v>18298.92</v>
      </c>
      <c r="F2920" s="1">
        <v>2.0</v>
      </c>
      <c r="G2920" s="1">
        <v>28.0</v>
      </c>
      <c r="H2920" s="1">
        <v>13.0</v>
      </c>
      <c r="I2920" s="1" t="s">
        <v>18</v>
      </c>
      <c r="J2920" s="1">
        <v>0.408</v>
      </c>
      <c r="K2920" s="1">
        <v>0.676</v>
      </c>
      <c r="L2920" s="6">
        <f>if(J2920&gt;QUARTILE!$B$3, "TOP", if(J2920&lt;QUARTILE!$B$4, "BOTTOM", 0))</f>
        <v>0</v>
      </c>
      <c r="M2920" s="6">
        <f t="shared" si="1"/>
        <v>1</v>
      </c>
      <c r="N2920" s="6" t="str">
        <f t="shared" si="2"/>
        <v>Gen X</v>
      </c>
      <c r="O2920" s="6" t="str">
        <f t="shared" si="3"/>
        <v>Low Income</v>
      </c>
    </row>
    <row r="2921" hidden="1">
      <c r="A2921" s="1">
        <v>102919.0</v>
      </c>
      <c r="B2921" s="1">
        <v>79.0</v>
      </c>
      <c r="C2921" s="1">
        <v>18000.0</v>
      </c>
      <c r="D2921" s="1" t="s">
        <v>27</v>
      </c>
      <c r="E2921" s="1">
        <v>6599.39</v>
      </c>
      <c r="F2921" s="1">
        <v>1.0</v>
      </c>
      <c r="G2921" s="1">
        <v>17.0</v>
      </c>
      <c r="H2921" s="1">
        <v>4.0</v>
      </c>
      <c r="I2921" s="1" t="s">
        <v>22</v>
      </c>
      <c r="J2921" s="1">
        <v>0.323</v>
      </c>
      <c r="K2921" s="1">
        <v>0.895</v>
      </c>
      <c r="L2921" s="6">
        <f>if(J2921&gt;QUARTILE!$B$3, "TOP", if(J2921&lt;QUARTILE!$B$4, "BOTTOM", 0))</f>
        <v>0</v>
      </c>
      <c r="M2921" s="6">
        <f t="shared" si="1"/>
        <v>2</v>
      </c>
      <c r="N2921" s="6" t="str">
        <f t="shared" si="2"/>
        <v>Baby Boomer</v>
      </c>
      <c r="O2921" s="6" t="str">
        <f t="shared" si="3"/>
        <v>Low Income</v>
      </c>
    </row>
    <row r="2922" hidden="1">
      <c r="A2922" s="1">
        <v>102920.0</v>
      </c>
      <c r="B2922" s="1">
        <v>71.0</v>
      </c>
      <c r="C2922" s="1">
        <v>17000.0</v>
      </c>
      <c r="D2922" s="1" t="s">
        <v>23</v>
      </c>
      <c r="E2922" s="1">
        <v>6772.94</v>
      </c>
      <c r="F2922" s="1">
        <v>4.0</v>
      </c>
      <c r="G2922" s="1">
        <v>19.0</v>
      </c>
      <c r="H2922" s="1">
        <v>1.0</v>
      </c>
      <c r="I2922" s="1" t="s">
        <v>22</v>
      </c>
      <c r="J2922" s="1">
        <v>0.128</v>
      </c>
      <c r="K2922" s="1">
        <v>0.266</v>
      </c>
      <c r="L2922" s="6" t="str">
        <f>if(J2922&gt;QUARTILE!$B$3, "TOP", if(J2922&lt;QUARTILE!$B$4, "BOTTOM", 0))</f>
        <v>BOTTOM</v>
      </c>
      <c r="M2922" s="6">
        <f t="shared" si="1"/>
        <v>2</v>
      </c>
      <c r="N2922" s="6" t="str">
        <f t="shared" si="2"/>
        <v>Baby Boomer</v>
      </c>
      <c r="O2922" s="6" t="str">
        <f t="shared" si="3"/>
        <v>Low Income</v>
      </c>
    </row>
    <row r="2923" hidden="1">
      <c r="A2923" s="1">
        <v>102921.0</v>
      </c>
      <c r="B2923" s="1">
        <v>24.0</v>
      </c>
      <c r="C2923" s="1">
        <v>21000.0</v>
      </c>
      <c r="D2923" s="1" t="s">
        <v>27</v>
      </c>
      <c r="E2923" s="1">
        <v>1597.47</v>
      </c>
      <c r="F2923" s="1">
        <v>2.0</v>
      </c>
      <c r="G2923" s="1">
        <v>21.0</v>
      </c>
      <c r="H2923" s="1">
        <v>20.0</v>
      </c>
      <c r="I2923" s="1" t="s">
        <v>18</v>
      </c>
      <c r="J2923" s="1">
        <v>0.784</v>
      </c>
      <c r="K2923" s="1">
        <v>0.624</v>
      </c>
      <c r="L2923" s="6">
        <f>if(J2923&gt;QUARTILE!$B$3, "TOP", if(J2923&lt;QUARTILE!$B$4, "BOTTOM", 0))</f>
        <v>0</v>
      </c>
      <c r="M2923" s="6">
        <f t="shared" si="1"/>
        <v>1</v>
      </c>
      <c r="N2923" s="6" t="str">
        <f t="shared" si="2"/>
        <v>Millenial</v>
      </c>
      <c r="O2923" s="6" t="str">
        <f t="shared" si="3"/>
        <v>Low Income</v>
      </c>
    </row>
    <row r="2924" hidden="1">
      <c r="A2924" s="1">
        <v>102922.0</v>
      </c>
      <c r="B2924" s="1">
        <v>42.0</v>
      </c>
      <c r="C2924" s="1">
        <v>25000.0</v>
      </c>
      <c r="D2924" s="1" t="s">
        <v>31</v>
      </c>
      <c r="E2924" s="1">
        <v>7428.17</v>
      </c>
      <c r="F2924" s="1">
        <v>4.0</v>
      </c>
      <c r="G2924" s="1">
        <v>20.0</v>
      </c>
      <c r="H2924" s="1">
        <v>12.0</v>
      </c>
      <c r="I2924" s="1" t="s">
        <v>18</v>
      </c>
      <c r="J2924" s="1">
        <v>0.415</v>
      </c>
      <c r="K2924" s="1">
        <v>0.517</v>
      </c>
      <c r="L2924" s="6">
        <f>if(J2924&gt;QUARTILE!$B$3, "TOP", if(J2924&lt;QUARTILE!$B$4, "BOTTOM", 0))</f>
        <v>0</v>
      </c>
      <c r="M2924" s="6">
        <f t="shared" si="1"/>
        <v>1</v>
      </c>
      <c r="N2924" s="6" t="str">
        <f t="shared" si="2"/>
        <v>Gen X</v>
      </c>
      <c r="O2924" s="6" t="str">
        <f t="shared" si="3"/>
        <v>Low Income</v>
      </c>
    </row>
    <row r="2925" hidden="1">
      <c r="A2925" s="1">
        <v>102923.0</v>
      </c>
      <c r="B2925" s="1">
        <v>38.0</v>
      </c>
      <c r="C2925" s="1">
        <v>31000.0</v>
      </c>
      <c r="D2925" s="1" t="s">
        <v>17</v>
      </c>
      <c r="E2925" s="1">
        <v>14131.83</v>
      </c>
      <c r="F2925" s="1">
        <v>4.0</v>
      </c>
      <c r="G2925" s="1">
        <v>16.0</v>
      </c>
      <c r="H2925" s="1">
        <v>13.0</v>
      </c>
      <c r="I2925" s="1" t="s">
        <v>18</v>
      </c>
      <c r="J2925" s="1">
        <v>0.89</v>
      </c>
      <c r="K2925" s="1">
        <v>0.935</v>
      </c>
      <c r="L2925" s="6" t="str">
        <f>if(J2925&gt;QUARTILE!$B$3, "TOP", if(J2925&lt;QUARTILE!$B$4, "BOTTOM", 0))</f>
        <v>TOP</v>
      </c>
      <c r="M2925" s="6">
        <f t="shared" si="1"/>
        <v>1</v>
      </c>
      <c r="N2925" s="6" t="str">
        <f t="shared" si="2"/>
        <v>Gen X</v>
      </c>
      <c r="O2925" s="6" t="str">
        <f t="shared" si="3"/>
        <v>Low Income</v>
      </c>
    </row>
    <row r="2926" hidden="1">
      <c r="A2926" s="1">
        <v>102924.0</v>
      </c>
      <c r="B2926" s="1">
        <v>32.0</v>
      </c>
      <c r="C2926" s="1">
        <v>70000.0</v>
      </c>
      <c r="D2926" s="1" t="s">
        <v>23</v>
      </c>
      <c r="E2926" s="1">
        <v>17573.16</v>
      </c>
      <c r="F2926" s="1">
        <v>3.0</v>
      </c>
      <c r="G2926" s="1">
        <v>23.0</v>
      </c>
      <c r="H2926" s="1">
        <v>9.0</v>
      </c>
      <c r="I2926" s="1" t="s">
        <v>22</v>
      </c>
      <c r="J2926" s="1">
        <v>0.308</v>
      </c>
      <c r="K2926" s="1">
        <v>0.878</v>
      </c>
      <c r="L2926" s="6" t="str">
        <f>if(J2926&gt;QUARTILE!$B$3, "TOP", if(J2926&lt;QUARTILE!$B$4, "BOTTOM", 0))</f>
        <v>BOTTOM</v>
      </c>
      <c r="M2926" s="6">
        <f t="shared" si="1"/>
        <v>2</v>
      </c>
      <c r="N2926" s="6" t="str">
        <f t="shared" si="2"/>
        <v>Gen X</v>
      </c>
      <c r="O2926" s="6" t="str">
        <f t="shared" si="3"/>
        <v>Medium Income</v>
      </c>
    </row>
    <row r="2927" hidden="1">
      <c r="A2927" s="1">
        <v>102925.0</v>
      </c>
      <c r="B2927" s="1">
        <v>18.0</v>
      </c>
      <c r="C2927" s="1">
        <v>5000.0</v>
      </c>
      <c r="D2927" s="1" t="s">
        <v>23</v>
      </c>
      <c r="E2927" s="1">
        <v>1379.83</v>
      </c>
      <c r="F2927" s="1">
        <v>5.0</v>
      </c>
      <c r="G2927" s="1">
        <v>17.0</v>
      </c>
      <c r="H2927" s="1">
        <v>19.0</v>
      </c>
      <c r="I2927" s="1" t="s">
        <v>18</v>
      </c>
      <c r="J2927" s="1">
        <v>0.368</v>
      </c>
      <c r="K2927" s="1">
        <v>0.115</v>
      </c>
      <c r="L2927" s="6">
        <f>if(J2927&gt;QUARTILE!$B$3, "TOP", if(J2927&lt;QUARTILE!$B$4, "BOTTOM", 0))</f>
        <v>0</v>
      </c>
      <c r="M2927" s="6">
        <f t="shared" si="1"/>
        <v>1</v>
      </c>
      <c r="N2927" s="6" t="str">
        <f t="shared" si="2"/>
        <v>Millenial</v>
      </c>
      <c r="O2927" s="6" t="str">
        <f t="shared" si="3"/>
        <v>Low Income</v>
      </c>
    </row>
    <row r="2928" hidden="1">
      <c r="A2928" s="1">
        <v>102926.0</v>
      </c>
      <c r="B2928" s="1">
        <v>29.0</v>
      </c>
      <c r="C2928" s="1">
        <v>20000.0</v>
      </c>
      <c r="D2928" s="1" t="s">
        <v>27</v>
      </c>
      <c r="E2928" s="1">
        <v>21080.0</v>
      </c>
      <c r="F2928" s="1">
        <v>1.0</v>
      </c>
      <c r="G2928" s="1">
        <v>15.0</v>
      </c>
      <c r="H2928" s="1">
        <v>18.0</v>
      </c>
      <c r="I2928" s="1" t="s">
        <v>22</v>
      </c>
      <c r="J2928" s="1">
        <v>0.279</v>
      </c>
      <c r="K2928" s="1">
        <v>0.059</v>
      </c>
      <c r="L2928" s="6" t="str">
        <f>if(J2928&gt;QUARTILE!$B$3, "TOP", if(J2928&lt;QUARTILE!$B$4, "BOTTOM", 0))</f>
        <v>BOTTOM</v>
      </c>
      <c r="M2928" s="6">
        <f t="shared" si="1"/>
        <v>2</v>
      </c>
      <c r="N2928" s="6" t="str">
        <f t="shared" si="2"/>
        <v>Millenial</v>
      </c>
      <c r="O2928" s="6" t="str">
        <f t="shared" si="3"/>
        <v>Low Income</v>
      </c>
    </row>
    <row r="2929" hidden="1">
      <c r="A2929" s="1">
        <v>102927.0</v>
      </c>
      <c r="B2929" s="1">
        <v>75.0</v>
      </c>
      <c r="C2929" s="1">
        <v>10000.0</v>
      </c>
      <c r="D2929" s="1" t="s">
        <v>21</v>
      </c>
      <c r="E2929" s="1">
        <v>13422.85</v>
      </c>
      <c r="F2929" s="1">
        <v>1.0</v>
      </c>
      <c r="G2929" s="1">
        <v>15.0</v>
      </c>
      <c r="H2929" s="1">
        <v>6.0</v>
      </c>
      <c r="I2929" s="1" t="s">
        <v>22</v>
      </c>
      <c r="J2929" s="1">
        <v>0.865</v>
      </c>
      <c r="K2929" s="1">
        <v>0.446</v>
      </c>
      <c r="L2929" s="6" t="str">
        <f>if(J2929&gt;QUARTILE!$B$3, "TOP", if(J2929&lt;QUARTILE!$B$4, "BOTTOM", 0))</f>
        <v>TOP</v>
      </c>
      <c r="M2929" s="6">
        <f t="shared" si="1"/>
        <v>2</v>
      </c>
      <c r="N2929" s="6" t="str">
        <f t="shared" si="2"/>
        <v>Baby Boomer</v>
      </c>
      <c r="O2929" s="6" t="str">
        <f t="shared" si="3"/>
        <v>Low Income</v>
      </c>
    </row>
    <row r="2930" hidden="1">
      <c r="A2930" s="1">
        <v>102928.0</v>
      </c>
      <c r="B2930" s="1">
        <v>24.0</v>
      </c>
      <c r="C2930" s="1">
        <v>17000.0</v>
      </c>
      <c r="D2930" s="1" t="s">
        <v>25</v>
      </c>
      <c r="E2930" s="1">
        <v>15396.59</v>
      </c>
      <c r="F2930" s="1">
        <v>2.0</v>
      </c>
      <c r="G2930" s="1">
        <v>24.0</v>
      </c>
      <c r="H2930" s="1">
        <v>10.0</v>
      </c>
      <c r="I2930" s="1" t="s">
        <v>22</v>
      </c>
      <c r="J2930" s="1">
        <v>0.558</v>
      </c>
      <c r="K2930" s="1">
        <v>0.546</v>
      </c>
      <c r="L2930" s="6">
        <f>if(J2930&gt;QUARTILE!$B$3, "TOP", if(J2930&lt;QUARTILE!$B$4, "BOTTOM", 0))</f>
        <v>0</v>
      </c>
      <c r="M2930" s="6">
        <f t="shared" si="1"/>
        <v>2</v>
      </c>
      <c r="N2930" s="6" t="str">
        <f t="shared" si="2"/>
        <v>Millenial</v>
      </c>
      <c r="O2930" s="6" t="str">
        <f t="shared" si="3"/>
        <v>Low Income</v>
      </c>
    </row>
    <row r="2931" hidden="1">
      <c r="A2931" s="1">
        <v>102929.0</v>
      </c>
      <c r="B2931" s="1">
        <v>32.0</v>
      </c>
      <c r="C2931" s="1">
        <v>37000.0</v>
      </c>
      <c r="D2931" s="1" t="s">
        <v>25</v>
      </c>
      <c r="E2931" s="1">
        <v>35770.89</v>
      </c>
      <c r="F2931" s="1">
        <v>1.0</v>
      </c>
      <c r="G2931" s="1">
        <v>18.0</v>
      </c>
      <c r="H2931" s="1">
        <v>10.0</v>
      </c>
      <c r="I2931" s="1" t="s">
        <v>18</v>
      </c>
      <c r="J2931" s="1">
        <v>0.292</v>
      </c>
      <c r="K2931" s="1">
        <v>0.69</v>
      </c>
      <c r="L2931" s="6" t="str">
        <f>if(J2931&gt;QUARTILE!$B$3, "TOP", if(J2931&lt;QUARTILE!$B$4, "BOTTOM", 0))</f>
        <v>BOTTOM</v>
      </c>
      <c r="M2931" s="6">
        <f t="shared" si="1"/>
        <v>1</v>
      </c>
      <c r="N2931" s="6" t="str">
        <f t="shared" si="2"/>
        <v>Gen X</v>
      </c>
      <c r="O2931" s="6" t="str">
        <f t="shared" si="3"/>
        <v>Low Income</v>
      </c>
    </row>
    <row r="2932" hidden="1">
      <c r="A2932" s="1">
        <v>102930.0</v>
      </c>
      <c r="B2932" s="1">
        <v>38.0</v>
      </c>
      <c r="C2932" s="1">
        <v>45000.0</v>
      </c>
      <c r="D2932" s="1" t="s">
        <v>23</v>
      </c>
      <c r="E2932" s="1">
        <v>8377.89</v>
      </c>
      <c r="F2932" s="1">
        <v>3.0</v>
      </c>
      <c r="G2932" s="1">
        <v>15.0</v>
      </c>
      <c r="H2932" s="1">
        <v>12.0</v>
      </c>
      <c r="I2932" s="1" t="s">
        <v>22</v>
      </c>
      <c r="J2932" s="1">
        <v>0.407</v>
      </c>
      <c r="K2932" s="1">
        <v>0.16</v>
      </c>
      <c r="L2932" s="6">
        <f>if(J2932&gt;QUARTILE!$B$3, "TOP", if(J2932&lt;QUARTILE!$B$4, "BOTTOM", 0))</f>
        <v>0</v>
      </c>
      <c r="M2932" s="6">
        <f t="shared" si="1"/>
        <v>2</v>
      </c>
      <c r="N2932" s="6" t="str">
        <f t="shared" si="2"/>
        <v>Gen X</v>
      </c>
      <c r="O2932" s="6" t="str">
        <f t="shared" si="3"/>
        <v>Medium Income</v>
      </c>
    </row>
    <row r="2933" hidden="1">
      <c r="A2933" s="1">
        <v>102931.0</v>
      </c>
      <c r="B2933" s="1">
        <v>36.0</v>
      </c>
      <c r="C2933" s="1">
        <v>46000.0</v>
      </c>
      <c r="D2933" s="1" t="s">
        <v>27</v>
      </c>
      <c r="E2933" s="1">
        <v>3824.45</v>
      </c>
      <c r="F2933" s="1">
        <v>1.0</v>
      </c>
      <c r="G2933" s="1">
        <v>28.0</v>
      </c>
      <c r="H2933" s="1">
        <v>11.0</v>
      </c>
      <c r="I2933" s="1" t="s">
        <v>22</v>
      </c>
      <c r="J2933" s="1">
        <v>0.943</v>
      </c>
      <c r="K2933" s="1">
        <v>0.92</v>
      </c>
      <c r="L2933" s="6" t="str">
        <f>if(J2933&gt;QUARTILE!$B$3, "TOP", if(J2933&lt;QUARTILE!$B$4, "BOTTOM", 0))</f>
        <v>TOP</v>
      </c>
      <c r="M2933" s="6">
        <f t="shared" si="1"/>
        <v>2</v>
      </c>
      <c r="N2933" s="6" t="str">
        <f t="shared" si="2"/>
        <v>Gen X</v>
      </c>
      <c r="O2933" s="6" t="str">
        <f t="shared" si="3"/>
        <v>Medium Income</v>
      </c>
    </row>
    <row r="2934" hidden="1">
      <c r="A2934" s="1">
        <v>102932.0</v>
      </c>
      <c r="B2934" s="1">
        <v>77.0</v>
      </c>
      <c r="C2934" s="1">
        <v>46000.0</v>
      </c>
      <c r="D2934" s="1" t="s">
        <v>27</v>
      </c>
      <c r="E2934" s="1">
        <v>16050.77</v>
      </c>
      <c r="F2934" s="1">
        <v>2.0</v>
      </c>
      <c r="G2934" s="1">
        <v>13.0</v>
      </c>
      <c r="H2934" s="1">
        <v>6.0</v>
      </c>
      <c r="I2934" s="1" t="s">
        <v>22</v>
      </c>
      <c r="J2934" s="1">
        <v>0.551</v>
      </c>
      <c r="K2934" s="1">
        <v>0.572</v>
      </c>
      <c r="L2934" s="6">
        <f>if(J2934&gt;QUARTILE!$B$3, "TOP", if(J2934&lt;QUARTILE!$B$4, "BOTTOM", 0))</f>
        <v>0</v>
      </c>
      <c r="M2934" s="6">
        <f t="shared" si="1"/>
        <v>2</v>
      </c>
      <c r="N2934" s="6" t="str">
        <f t="shared" si="2"/>
        <v>Baby Boomer</v>
      </c>
      <c r="O2934" s="6" t="str">
        <f t="shared" si="3"/>
        <v>Medium Income</v>
      </c>
    </row>
    <row r="2935" hidden="1">
      <c r="A2935" s="1">
        <v>102933.0</v>
      </c>
      <c r="B2935" s="1">
        <v>46.0</v>
      </c>
      <c r="C2935" s="1">
        <v>20000.0</v>
      </c>
      <c r="D2935" s="1" t="s">
        <v>30</v>
      </c>
      <c r="E2935" s="1">
        <v>58016.41</v>
      </c>
      <c r="F2935" s="1">
        <v>1.0</v>
      </c>
      <c r="G2935" s="1">
        <v>25.0</v>
      </c>
      <c r="H2935" s="1">
        <v>5.0</v>
      </c>
      <c r="I2935" s="1" t="s">
        <v>18</v>
      </c>
      <c r="J2935" s="1">
        <v>0.137</v>
      </c>
      <c r="K2935" s="1">
        <v>0.743</v>
      </c>
      <c r="L2935" s="6" t="str">
        <f>if(J2935&gt;QUARTILE!$B$3, "TOP", if(J2935&lt;QUARTILE!$B$4, "BOTTOM", 0))</f>
        <v>BOTTOM</v>
      </c>
      <c r="M2935" s="6">
        <f t="shared" si="1"/>
        <v>1</v>
      </c>
      <c r="N2935" s="6" t="str">
        <f t="shared" si="2"/>
        <v>Gen X</v>
      </c>
      <c r="O2935" s="6" t="str">
        <f t="shared" si="3"/>
        <v>Low Income</v>
      </c>
    </row>
    <row r="2936" hidden="1">
      <c r="A2936" s="1">
        <v>102934.0</v>
      </c>
      <c r="B2936" s="1">
        <v>42.0</v>
      </c>
      <c r="C2936" s="1">
        <v>51000.0</v>
      </c>
      <c r="D2936" s="1" t="s">
        <v>23</v>
      </c>
      <c r="E2936" s="1">
        <v>14590.81</v>
      </c>
      <c r="F2936" s="1">
        <v>5.0</v>
      </c>
      <c r="G2936" s="1">
        <v>12.0</v>
      </c>
      <c r="H2936" s="1">
        <v>14.0</v>
      </c>
      <c r="I2936" s="1" t="s">
        <v>18</v>
      </c>
      <c r="J2936" s="1">
        <v>0.208</v>
      </c>
      <c r="K2936" s="1">
        <v>0.786</v>
      </c>
      <c r="L2936" s="6" t="str">
        <f>if(J2936&gt;QUARTILE!$B$3, "TOP", if(J2936&lt;QUARTILE!$B$4, "BOTTOM", 0))</f>
        <v>BOTTOM</v>
      </c>
      <c r="M2936" s="6">
        <f t="shared" si="1"/>
        <v>1</v>
      </c>
      <c r="N2936" s="6" t="str">
        <f t="shared" si="2"/>
        <v>Gen X</v>
      </c>
      <c r="O2936" s="6" t="str">
        <f t="shared" si="3"/>
        <v>Medium Income</v>
      </c>
    </row>
    <row r="2937" hidden="1">
      <c r="A2937" s="1">
        <v>102935.0</v>
      </c>
      <c r="B2937" s="1">
        <v>50.0</v>
      </c>
      <c r="C2937" s="1">
        <v>57000.0</v>
      </c>
      <c r="D2937" s="1" t="s">
        <v>27</v>
      </c>
      <c r="E2937" s="1">
        <v>35665.37</v>
      </c>
      <c r="F2937" s="1">
        <v>4.0</v>
      </c>
      <c r="G2937" s="1">
        <v>15.0</v>
      </c>
      <c r="H2937" s="1">
        <v>2.0</v>
      </c>
      <c r="I2937" s="1" t="s">
        <v>18</v>
      </c>
      <c r="J2937" s="1">
        <v>0.436</v>
      </c>
      <c r="K2937" s="1">
        <v>0.802</v>
      </c>
      <c r="L2937" s="6">
        <f>if(J2937&gt;QUARTILE!$B$3, "TOP", if(J2937&lt;QUARTILE!$B$4, "BOTTOM", 0))</f>
        <v>0</v>
      </c>
      <c r="M2937" s="6">
        <f t="shared" si="1"/>
        <v>1</v>
      </c>
      <c r="N2937" s="6" t="str">
        <f t="shared" si="2"/>
        <v>Gen X</v>
      </c>
      <c r="O2937" s="6" t="str">
        <f t="shared" si="3"/>
        <v>Medium Income</v>
      </c>
    </row>
    <row r="2938" hidden="1">
      <c r="A2938" s="1">
        <v>102936.0</v>
      </c>
      <c r="B2938" s="1">
        <v>66.0</v>
      </c>
      <c r="C2938" s="1">
        <v>24000.0</v>
      </c>
      <c r="D2938" s="1" t="s">
        <v>25</v>
      </c>
      <c r="E2938" s="1">
        <v>28296.52</v>
      </c>
      <c r="F2938" s="1">
        <v>4.0</v>
      </c>
      <c r="G2938" s="1">
        <v>20.0</v>
      </c>
      <c r="H2938" s="1">
        <v>8.0</v>
      </c>
      <c r="I2938" s="1" t="s">
        <v>22</v>
      </c>
      <c r="J2938" s="1">
        <v>0.671</v>
      </c>
      <c r="K2938" s="1">
        <v>0.609</v>
      </c>
      <c r="L2938" s="6">
        <f>if(J2938&gt;QUARTILE!$B$3, "TOP", if(J2938&lt;QUARTILE!$B$4, "BOTTOM", 0))</f>
        <v>0</v>
      </c>
      <c r="M2938" s="6">
        <f t="shared" si="1"/>
        <v>2</v>
      </c>
      <c r="N2938" s="6" t="str">
        <f t="shared" si="2"/>
        <v>Baby Boomer</v>
      </c>
      <c r="O2938" s="6" t="str">
        <f t="shared" si="3"/>
        <v>Low Income</v>
      </c>
    </row>
    <row r="2939" hidden="1">
      <c r="A2939" s="1">
        <v>102937.0</v>
      </c>
      <c r="B2939" s="1">
        <v>49.0</v>
      </c>
      <c r="C2939" s="1">
        <v>45000.0</v>
      </c>
      <c r="D2939" s="1" t="s">
        <v>25</v>
      </c>
      <c r="E2939" s="1">
        <v>14609.95</v>
      </c>
      <c r="F2939" s="1">
        <v>4.0</v>
      </c>
      <c r="G2939" s="1">
        <v>30.0</v>
      </c>
      <c r="H2939" s="1">
        <v>8.0</v>
      </c>
      <c r="I2939" s="1" t="s">
        <v>22</v>
      </c>
      <c r="J2939" s="1">
        <v>0.295</v>
      </c>
      <c r="K2939" s="1">
        <v>0.734</v>
      </c>
      <c r="L2939" s="6" t="str">
        <f>if(J2939&gt;QUARTILE!$B$3, "TOP", if(J2939&lt;QUARTILE!$B$4, "BOTTOM", 0))</f>
        <v>BOTTOM</v>
      </c>
      <c r="M2939" s="6">
        <f t="shared" si="1"/>
        <v>2</v>
      </c>
      <c r="N2939" s="6" t="str">
        <f t="shared" si="2"/>
        <v>Gen X</v>
      </c>
      <c r="O2939" s="6" t="str">
        <f t="shared" si="3"/>
        <v>Medium Income</v>
      </c>
    </row>
    <row r="2940" hidden="1">
      <c r="A2940" s="1">
        <v>102938.0</v>
      </c>
      <c r="B2940" s="1">
        <v>66.0</v>
      </c>
      <c r="C2940" s="1">
        <v>23000.0</v>
      </c>
      <c r="D2940" s="1" t="s">
        <v>17</v>
      </c>
      <c r="E2940" s="1">
        <v>20857.2</v>
      </c>
      <c r="F2940" s="1">
        <v>5.0</v>
      </c>
      <c r="G2940" s="1">
        <v>17.0</v>
      </c>
      <c r="H2940" s="1">
        <v>6.0</v>
      </c>
      <c r="I2940" s="1" t="s">
        <v>22</v>
      </c>
      <c r="J2940" s="1">
        <v>0.85</v>
      </c>
      <c r="K2940" s="1">
        <v>0.771</v>
      </c>
      <c r="L2940" s="6" t="str">
        <f>if(J2940&gt;QUARTILE!$B$3, "TOP", if(J2940&lt;QUARTILE!$B$4, "BOTTOM", 0))</f>
        <v>TOP</v>
      </c>
      <c r="M2940" s="6">
        <f t="shared" si="1"/>
        <v>2</v>
      </c>
      <c r="N2940" s="6" t="str">
        <f t="shared" si="2"/>
        <v>Baby Boomer</v>
      </c>
      <c r="O2940" s="6" t="str">
        <f t="shared" si="3"/>
        <v>Low Income</v>
      </c>
    </row>
    <row r="2941" hidden="1">
      <c r="A2941" s="1">
        <v>102939.0</v>
      </c>
      <c r="B2941" s="1">
        <v>52.0</v>
      </c>
      <c r="C2941" s="1">
        <v>51000.0</v>
      </c>
      <c r="D2941" s="1" t="s">
        <v>23</v>
      </c>
      <c r="E2941" s="1">
        <v>10440.43</v>
      </c>
      <c r="F2941" s="1">
        <v>3.0</v>
      </c>
      <c r="G2941" s="1">
        <v>23.0</v>
      </c>
      <c r="H2941" s="1">
        <v>4.0</v>
      </c>
      <c r="I2941" s="1" t="s">
        <v>22</v>
      </c>
      <c r="J2941" s="1">
        <v>0.779</v>
      </c>
      <c r="K2941" s="1">
        <v>0.468</v>
      </c>
      <c r="L2941" s="6">
        <f>if(J2941&gt;QUARTILE!$B$3, "TOP", if(J2941&lt;QUARTILE!$B$4, "BOTTOM", 0))</f>
        <v>0</v>
      </c>
      <c r="M2941" s="6">
        <f t="shared" si="1"/>
        <v>2</v>
      </c>
      <c r="N2941" s="6" t="str">
        <f t="shared" si="2"/>
        <v>Gen X</v>
      </c>
      <c r="O2941" s="6" t="str">
        <f t="shared" si="3"/>
        <v>Medium Income</v>
      </c>
    </row>
    <row r="2942" hidden="1">
      <c r="A2942" s="1">
        <v>102940.0</v>
      </c>
      <c r="B2942" s="1">
        <v>61.0</v>
      </c>
      <c r="C2942" s="1">
        <v>20000.0</v>
      </c>
      <c r="D2942" s="1" t="s">
        <v>25</v>
      </c>
      <c r="E2942" s="1">
        <v>15127.22</v>
      </c>
      <c r="F2942" s="1">
        <v>2.0</v>
      </c>
      <c r="G2942" s="1">
        <v>16.0</v>
      </c>
      <c r="H2942" s="1">
        <v>7.0</v>
      </c>
      <c r="I2942" s="1" t="s">
        <v>22</v>
      </c>
      <c r="J2942" s="1">
        <v>0.351</v>
      </c>
      <c r="K2942" s="1">
        <v>0.432</v>
      </c>
      <c r="L2942" s="6">
        <f>if(J2942&gt;QUARTILE!$B$3, "TOP", if(J2942&lt;QUARTILE!$B$4, "BOTTOM", 0))</f>
        <v>0</v>
      </c>
      <c r="M2942" s="6">
        <f t="shared" si="1"/>
        <v>2</v>
      </c>
      <c r="N2942" s="6" t="str">
        <f t="shared" si="2"/>
        <v>Baby Boomer</v>
      </c>
      <c r="O2942" s="6" t="str">
        <f t="shared" si="3"/>
        <v>Low Income</v>
      </c>
    </row>
    <row r="2943" hidden="1">
      <c r="A2943" s="1">
        <v>102941.0</v>
      </c>
      <c r="B2943" s="1">
        <v>55.0</v>
      </c>
      <c r="C2943" s="1">
        <v>15000.0</v>
      </c>
      <c r="D2943" s="1" t="s">
        <v>27</v>
      </c>
      <c r="E2943" s="1">
        <v>14156.52</v>
      </c>
      <c r="F2943" s="1">
        <v>5.0</v>
      </c>
      <c r="G2943" s="1">
        <v>24.0</v>
      </c>
      <c r="H2943" s="1">
        <v>3.0</v>
      </c>
      <c r="I2943" s="1" t="s">
        <v>22</v>
      </c>
      <c r="J2943" s="1">
        <v>0.394</v>
      </c>
      <c r="K2943" s="1">
        <v>0.897</v>
      </c>
      <c r="L2943" s="6">
        <f>if(J2943&gt;QUARTILE!$B$3, "TOP", if(J2943&lt;QUARTILE!$B$4, "BOTTOM", 0))</f>
        <v>0</v>
      </c>
      <c r="M2943" s="6">
        <f t="shared" si="1"/>
        <v>2</v>
      </c>
      <c r="N2943" s="6" t="str">
        <f t="shared" si="2"/>
        <v>Gen X</v>
      </c>
      <c r="O2943" s="6" t="str">
        <f t="shared" si="3"/>
        <v>Low Income</v>
      </c>
    </row>
    <row r="2944" hidden="1">
      <c r="A2944" s="1">
        <v>102942.0</v>
      </c>
      <c r="B2944" s="1">
        <v>43.0</v>
      </c>
      <c r="C2944" s="1">
        <v>11000.0</v>
      </c>
      <c r="D2944" s="1" t="s">
        <v>25</v>
      </c>
      <c r="E2944" s="1">
        <v>24696.23</v>
      </c>
      <c r="F2944" s="1">
        <v>2.0</v>
      </c>
      <c r="G2944" s="1">
        <v>24.0</v>
      </c>
      <c r="H2944" s="1">
        <v>14.0</v>
      </c>
      <c r="I2944" s="1" t="s">
        <v>18</v>
      </c>
      <c r="J2944" s="1">
        <v>0.425</v>
      </c>
      <c r="K2944" s="1">
        <v>0.067</v>
      </c>
      <c r="L2944" s="6">
        <f>if(J2944&gt;QUARTILE!$B$3, "TOP", if(J2944&lt;QUARTILE!$B$4, "BOTTOM", 0))</f>
        <v>0</v>
      </c>
      <c r="M2944" s="6">
        <f t="shared" si="1"/>
        <v>1</v>
      </c>
      <c r="N2944" s="6" t="str">
        <f t="shared" si="2"/>
        <v>Gen X</v>
      </c>
      <c r="O2944" s="6" t="str">
        <f t="shared" si="3"/>
        <v>Low Income</v>
      </c>
    </row>
    <row r="2945" hidden="1">
      <c r="A2945" s="1">
        <v>102943.0</v>
      </c>
      <c r="B2945" s="1">
        <v>28.0</v>
      </c>
      <c r="C2945" s="1">
        <v>20000.0</v>
      </c>
      <c r="D2945" s="1" t="s">
        <v>23</v>
      </c>
      <c r="E2945" s="1">
        <v>10552.02</v>
      </c>
      <c r="F2945" s="1">
        <v>3.0</v>
      </c>
      <c r="G2945" s="1">
        <v>27.0</v>
      </c>
      <c r="H2945" s="1">
        <v>11.0</v>
      </c>
      <c r="I2945" s="1" t="s">
        <v>22</v>
      </c>
      <c r="J2945" s="1">
        <v>0.364</v>
      </c>
      <c r="K2945" s="1">
        <v>0.953</v>
      </c>
      <c r="L2945" s="6">
        <f>if(J2945&gt;QUARTILE!$B$3, "TOP", if(J2945&lt;QUARTILE!$B$4, "BOTTOM", 0))</f>
        <v>0</v>
      </c>
      <c r="M2945" s="6">
        <f t="shared" si="1"/>
        <v>2</v>
      </c>
      <c r="N2945" s="6" t="str">
        <f t="shared" si="2"/>
        <v>Millenial</v>
      </c>
      <c r="O2945" s="6" t="str">
        <f t="shared" si="3"/>
        <v>Low Income</v>
      </c>
    </row>
    <row r="2946" hidden="1">
      <c r="A2946" s="1">
        <v>102944.0</v>
      </c>
      <c r="B2946" s="1">
        <v>52.0</v>
      </c>
      <c r="C2946" s="1">
        <v>23000.0</v>
      </c>
      <c r="D2946" s="1" t="s">
        <v>25</v>
      </c>
      <c r="E2946" s="1">
        <v>2102.04</v>
      </c>
      <c r="F2946" s="1">
        <v>5.0</v>
      </c>
      <c r="G2946" s="1">
        <v>31.0</v>
      </c>
      <c r="H2946" s="1">
        <v>5.0</v>
      </c>
      <c r="I2946" s="1" t="s">
        <v>22</v>
      </c>
      <c r="J2946" s="1">
        <v>0.68</v>
      </c>
      <c r="K2946" s="1">
        <v>0.528</v>
      </c>
      <c r="L2946" s="6">
        <f>if(J2946&gt;QUARTILE!$B$3, "TOP", if(J2946&lt;QUARTILE!$B$4, "BOTTOM", 0))</f>
        <v>0</v>
      </c>
      <c r="M2946" s="6">
        <f t="shared" si="1"/>
        <v>2</v>
      </c>
      <c r="N2946" s="6" t="str">
        <f t="shared" si="2"/>
        <v>Gen X</v>
      </c>
      <c r="O2946" s="6" t="str">
        <f t="shared" si="3"/>
        <v>Low Income</v>
      </c>
    </row>
    <row r="2947" hidden="1">
      <c r="A2947" s="1">
        <v>102945.0</v>
      </c>
      <c r="B2947" s="1">
        <v>25.0</v>
      </c>
      <c r="C2947" s="1">
        <v>12000.0</v>
      </c>
      <c r="D2947" s="1" t="s">
        <v>27</v>
      </c>
      <c r="E2947" s="1">
        <v>31090.43</v>
      </c>
      <c r="F2947" s="1">
        <v>1.0</v>
      </c>
      <c r="G2947" s="1">
        <v>22.0</v>
      </c>
      <c r="H2947" s="1">
        <v>13.0</v>
      </c>
      <c r="I2947" s="1" t="s">
        <v>22</v>
      </c>
      <c r="J2947" s="1">
        <v>0.302</v>
      </c>
      <c r="K2947" s="1">
        <v>0.195</v>
      </c>
      <c r="L2947" s="6" t="str">
        <f>if(J2947&gt;QUARTILE!$B$3, "TOP", if(J2947&lt;QUARTILE!$B$4, "BOTTOM", 0))</f>
        <v>BOTTOM</v>
      </c>
      <c r="M2947" s="6">
        <f t="shared" si="1"/>
        <v>2</v>
      </c>
      <c r="N2947" s="6" t="str">
        <f t="shared" si="2"/>
        <v>Millenial</v>
      </c>
      <c r="O2947" s="6" t="str">
        <f t="shared" si="3"/>
        <v>Low Income</v>
      </c>
    </row>
    <row r="2948" hidden="1">
      <c r="A2948" s="1">
        <v>102946.0</v>
      </c>
      <c r="B2948" s="1">
        <v>63.0</v>
      </c>
      <c r="C2948" s="1">
        <v>19000.0</v>
      </c>
      <c r="D2948" s="1" t="s">
        <v>21</v>
      </c>
      <c r="E2948" s="1">
        <v>23094.32</v>
      </c>
      <c r="F2948" s="1">
        <v>3.0</v>
      </c>
      <c r="G2948" s="1">
        <v>25.0</v>
      </c>
      <c r="H2948" s="1">
        <v>7.0</v>
      </c>
      <c r="I2948" s="1" t="s">
        <v>22</v>
      </c>
      <c r="J2948" s="1">
        <v>0.292</v>
      </c>
      <c r="K2948" s="1">
        <v>0.557</v>
      </c>
      <c r="L2948" s="6" t="str">
        <f>if(J2948&gt;QUARTILE!$B$3, "TOP", if(J2948&lt;QUARTILE!$B$4, "BOTTOM", 0))</f>
        <v>BOTTOM</v>
      </c>
      <c r="M2948" s="6">
        <f t="shared" si="1"/>
        <v>2</v>
      </c>
      <c r="N2948" s="6" t="str">
        <f t="shared" si="2"/>
        <v>Baby Boomer</v>
      </c>
      <c r="O2948" s="6" t="str">
        <f t="shared" si="3"/>
        <v>Low Income</v>
      </c>
    </row>
    <row r="2949" hidden="1">
      <c r="A2949" s="1">
        <v>102947.0</v>
      </c>
      <c r="B2949" s="1">
        <v>31.0</v>
      </c>
      <c r="C2949" s="1">
        <v>16000.0</v>
      </c>
      <c r="D2949" s="1" t="s">
        <v>23</v>
      </c>
      <c r="E2949" s="1">
        <v>59964.09</v>
      </c>
      <c r="F2949" s="1">
        <v>4.0</v>
      </c>
      <c r="G2949" s="1">
        <v>16.0</v>
      </c>
      <c r="H2949" s="1">
        <v>11.0</v>
      </c>
      <c r="I2949" s="1" t="s">
        <v>22</v>
      </c>
      <c r="J2949" s="1">
        <v>0.235</v>
      </c>
      <c r="K2949" s="1">
        <v>0.488</v>
      </c>
      <c r="L2949" s="6" t="str">
        <f>if(J2949&gt;QUARTILE!$B$3, "TOP", if(J2949&lt;QUARTILE!$B$4, "BOTTOM", 0))</f>
        <v>BOTTOM</v>
      </c>
      <c r="M2949" s="6">
        <f t="shared" si="1"/>
        <v>2</v>
      </c>
      <c r="N2949" s="6" t="str">
        <f t="shared" si="2"/>
        <v>Gen X</v>
      </c>
      <c r="O2949" s="6" t="str">
        <f t="shared" si="3"/>
        <v>Low Income</v>
      </c>
    </row>
    <row r="2950" hidden="1">
      <c r="A2950" s="1">
        <v>102948.0</v>
      </c>
      <c r="B2950" s="1">
        <v>27.0</v>
      </c>
      <c r="C2950" s="1">
        <v>12000.0</v>
      </c>
      <c r="D2950" s="1" t="s">
        <v>17</v>
      </c>
      <c r="E2950" s="1">
        <v>11197.38</v>
      </c>
      <c r="F2950" s="1">
        <v>5.0</v>
      </c>
      <c r="G2950" s="1">
        <v>20.0</v>
      </c>
      <c r="H2950" s="1">
        <v>19.0</v>
      </c>
      <c r="I2950" s="1" t="s">
        <v>22</v>
      </c>
      <c r="J2950" s="1">
        <v>0.376</v>
      </c>
      <c r="K2950" s="1">
        <v>0.061</v>
      </c>
      <c r="L2950" s="6">
        <f>if(J2950&gt;QUARTILE!$B$3, "TOP", if(J2950&lt;QUARTILE!$B$4, "BOTTOM", 0))</f>
        <v>0</v>
      </c>
      <c r="M2950" s="6">
        <f t="shared" si="1"/>
        <v>2</v>
      </c>
      <c r="N2950" s="6" t="str">
        <f t="shared" si="2"/>
        <v>Millenial</v>
      </c>
      <c r="O2950" s="6" t="str">
        <f t="shared" si="3"/>
        <v>Low Income</v>
      </c>
    </row>
    <row r="2951" hidden="1">
      <c r="A2951" s="1">
        <v>102949.0</v>
      </c>
      <c r="B2951" s="1">
        <v>19.0</v>
      </c>
      <c r="C2951" s="1">
        <v>41000.0</v>
      </c>
      <c r="D2951" s="1" t="s">
        <v>23</v>
      </c>
      <c r="E2951" s="1">
        <v>1628.66</v>
      </c>
      <c r="F2951" s="1">
        <v>3.0</v>
      </c>
      <c r="G2951" s="1">
        <v>17.0</v>
      </c>
      <c r="H2951" s="1">
        <v>14.0</v>
      </c>
      <c r="I2951" s="1" t="s">
        <v>18</v>
      </c>
      <c r="J2951" s="1">
        <v>0.114</v>
      </c>
      <c r="K2951" s="1">
        <v>0.67</v>
      </c>
      <c r="L2951" s="6" t="str">
        <f>if(J2951&gt;QUARTILE!$B$3, "TOP", if(J2951&lt;QUARTILE!$B$4, "BOTTOM", 0))</f>
        <v>BOTTOM</v>
      </c>
      <c r="M2951" s="6">
        <f t="shared" si="1"/>
        <v>1</v>
      </c>
      <c r="N2951" s="6" t="str">
        <f t="shared" si="2"/>
        <v>Millenial</v>
      </c>
      <c r="O2951" s="6" t="str">
        <f t="shared" si="3"/>
        <v>Low Income</v>
      </c>
    </row>
    <row r="2952" hidden="1">
      <c r="A2952" s="1">
        <v>102950.0</v>
      </c>
      <c r="B2952" s="1">
        <v>63.0</v>
      </c>
      <c r="C2952" s="1">
        <v>46000.0</v>
      </c>
      <c r="D2952" s="1" t="s">
        <v>23</v>
      </c>
      <c r="E2952" s="1">
        <v>2593.5</v>
      </c>
      <c r="F2952" s="1">
        <v>3.0</v>
      </c>
      <c r="G2952" s="1">
        <v>20.0</v>
      </c>
      <c r="H2952" s="1">
        <v>5.0</v>
      </c>
      <c r="I2952" s="1" t="s">
        <v>22</v>
      </c>
      <c r="J2952" s="1">
        <v>0.068</v>
      </c>
      <c r="K2952" s="1">
        <v>0.903</v>
      </c>
      <c r="L2952" s="6" t="str">
        <f>if(J2952&gt;QUARTILE!$B$3, "TOP", if(J2952&lt;QUARTILE!$B$4, "BOTTOM", 0))</f>
        <v>BOTTOM</v>
      </c>
      <c r="M2952" s="6">
        <f t="shared" si="1"/>
        <v>2</v>
      </c>
      <c r="N2952" s="6" t="str">
        <f t="shared" si="2"/>
        <v>Baby Boomer</v>
      </c>
      <c r="O2952" s="6" t="str">
        <f t="shared" si="3"/>
        <v>Medium Income</v>
      </c>
    </row>
    <row r="2953" hidden="1">
      <c r="A2953" s="1">
        <v>102951.0</v>
      </c>
      <c r="B2953" s="1">
        <v>26.0</v>
      </c>
      <c r="C2953" s="1">
        <v>41000.0</v>
      </c>
      <c r="D2953" s="1" t="s">
        <v>23</v>
      </c>
      <c r="E2953" s="1">
        <v>29684.28</v>
      </c>
      <c r="F2953" s="1">
        <v>5.0</v>
      </c>
      <c r="G2953" s="1">
        <v>16.0</v>
      </c>
      <c r="H2953" s="1">
        <v>12.0</v>
      </c>
      <c r="I2953" s="1" t="s">
        <v>18</v>
      </c>
      <c r="J2953" s="1">
        <v>0.696</v>
      </c>
      <c r="K2953" s="1">
        <v>0.921</v>
      </c>
      <c r="L2953" s="6">
        <f>if(J2953&gt;QUARTILE!$B$3, "TOP", if(J2953&lt;QUARTILE!$B$4, "BOTTOM", 0))</f>
        <v>0</v>
      </c>
      <c r="M2953" s="6">
        <f t="shared" si="1"/>
        <v>1</v>
      </c>
      <c r="N2953" s="6" t="str">
        <f t="shared" si="2"/>
        <v>Millenial</v>
      </c>
      <c r="O2953" s="6" t="str">
        <f t="shared" si="3"/>
        <v>Low Income</v>
      </c>
    </row>
    <row r="2954" hidden="1">
      <c r="A2954" s="1">
        <v>102952.0</v>
      </c>
      <c r="B2954" s="1">
        <v>20.0</v>
      </c>
      <c r="C2954" s="1">
        <v>21000.0</v>
      </c>
      <c r="D2954" s="1" t="s">
        <v>17</v>
      </c>
      <c r="E2954" s="1">
        <v>1403.24</v>
      </c>
      <c r="F2954" s="1">
        <v>4.0</v>
      </c>
      <c r="G2954" s="1">
        <v>23.0</v>
      </c>
      <c r="H2954" s="1">
        <v>12.0</v>
      </c>
      <c r="I2954" s="1" t="s">
        <v>22</v>
      </c>
      <c r="J2954" s="1">
        <v>0.162</v>
      </c>
      <c r="K2954" s="1">
        <v>0.55</v>
      </c>
      <c r="L2954" s="6" t="str">
        <f>if(J2954&gt;QUARTILE!$B$3, "TOP", if(J2954&lt;QUARTILE!$B$4, "BOTTOM", 0))</f>
        <v>BOTTOM</v>
      </c>
      <c r="M2954" s="6">
        <f t="shared" si="1"/>
        <v>2</v>
      </c>
      <c r="N2954" s="6" t="str">
        <f t="shared" si="2"/>
        <v>Millenial</v>
      </c>
      <c r="O2954" s="6" t="str">
        <f t="shared" si="3"/>
        <v>Low Income</v>
      </c>
    </row>
    <row r="2955" hidden="1">
      <c r="A2955" s="1">
        <v>102953.0</v>
      </c>
      <c r="B2955" s="1">
        <v>38.0</v>
      </c>
      <c r="C2955" s="1">
        <v>22000.0</v>
      </c>
      <c r="D2955" s="1" t="s">
        <v>23</v>
      </c>
      <c r="E2955" s="1">
        <v>47681.58</v>
      </c>
      <c r="F2955" s="1">
        <v>4.0</v>
      </c>
      <c r="G2955" s="1">
        <v>20.0</v>
      </c>
      <c r="H2955" s="1">
        <v>17.0</v>
      </c>
      <c r="I2955" s="1" t="s">
        <v>18</v>
      </c>
      <c r="J2955" s="1">
        <v>0.185</v>
      </c>
      <c r="K2955" s="1">
        <v>0.177</v>
      </c>
      <c r="L2955" s="6" t="str">
        <f>if(J2955&gt;QUARTILE!$B$3, "TOP", if(J2955&lt;QUARTILE!$B$4, "BOTTOM", 0))</f>
        <v>BOTTOM</v>
      </c>
      <c r="M2955" s="6">
        <f t="shared" si="1"/>
        <v>1</v>
      </c>
      <c r="N2955" s="6" t="str">
        <f t="shared" si="2"/>
        <v>Gen X</v>
      </c>
      <c r="O2955" s="6" t="str">
        <f t="shared" si="3"/>
        <v>Low Income</v>
      </c>
    </row>
    <row r="2956" hidden="1">
      <c r="A2956" s="1">
        <v>102954.0</v>
      </c>
      <c r="B2956" s="1">
        <v>43.0</v>
      </c>
      <c r="C2956" s="1">
        <v>12000.0</v>
      </c>
      <c r="D2956" s="1" t="s">
        <v>17</v>
      </c>
      <c r="E2956" s="1">
        <v>6615.97</v>
      </c>
      <c r="F2956" s="1">
        <v>3.0</v>
      </c>
      <c r="G2956" s="1">
        <v>20.0</v>
      </c>
      <c r="H2956" s="1">
        <v>11.0</v>
      </c>
      <c r="I2956" s="1" t="s">
        <v>22</v>
      </c>
      <c r="J2956" s="1">
        <v>0.068</v>
      </c>
      <c r="K2956" s="1">
        <v>0.563</v>
      </c>
      <c r="L2956" s="6" t="str">
        <f>if(J2956&gt;QUARTILE!$B$3, "TOP", if(J2956&lt;QUARTILE!$B$4, "BOTTOM", 0))</f>
        <v>BOTTOM</v>
      </c>
      <c r="M2956" s="6">
        <f t="shared" si="1"/>
        <v>2</v>
      </c>
      <c r="N2956" s="6" t="str">
        <f t="shared" si="2"/>
        <v>Gen X</v>
      </c>
      <c r="O2956" s="6" t="str">
        <f t="shared" si="3"/>
        <v>Low Income</v>
      </c>
    </row>
    <row r="2957" hidden="1">
      <c r="A2957" s="1">
        <v>102955.0</v>
      </c>
      <c r="B2957" s="1">
        <v>25.0</v>
      </c>
      <c r="C2957" s="1">
        <v>28000.0</v>
      </c>
      <c r="D2957" s="1" t="s">
        <v>25</v>
      </c>
      <c r="E2957" s="1">
        <v>45828.76</v>
      </c>
      <c r="F2957" s="1">
        <v>2.0</v>
      </c>
      <c r="G2957" s="1">
        <v>18.0</v>
      </c>
      <c r="H2957" s="1">
        <v>13.0</v>
      </c>
      <c r="I2957" s="1" t="s">
        <v>18</v>
      </c>
      <c r="J2957" s="1">
        <v>0.349</v>
      </c>
      <c r="K2957" s="1">
        <v>0.0</v>
      </c>
      <c r="L2957" s="6">
        <f>if(J2957&gt;QUARTILE!$B$3, "TOP", if(J2957&lt;QUARTILE!$B$4, "BOTTOM", 0))</f>
        <v>0</v>
      </c>
      <c r="M2957" s="6">
        <f t="shared" si="1"/>
        <v>1</v>
      </c>
      <c r="N2957" s="6" t="str">
        <f t="shared" si="2"/>
        <v>Millenial</v>
      </c>
      <c r="O2957" s="6" t="str">
        <f t="shared" si="3"/>
        <v>Low Income</v>
      </c>
    </row>
    <row r="2958" hidden="1">
      <c r="A2958" s="1">
        <v>102956.0</v>
      </c>
      <c r="B2958" s="1">
        <v>65.0</v>
      </c>
      <c r="C2958" s="1">
        <v>24000.0</v>
      </c>
      <c r="D2958" s="1" t="s">
        <v>31</v>
      </c>
      <c r="E2958" s="1">
        <v>29700.81</v>
      </c>
      <c r="F2958" s="1">
        <v>3.0</v>
      </c>
      <c r="G2958" s="1">
        <v>11.0</v>
      </c>
      <c r="H2958" s="1">
        <v>6.0</v>
      </c>
      <c r="I2958" s="1" t="s">
        <v>22</v>
      </c>
      <c r="J2958" s="1">
        <v>0.721</v>
      </c>
      <c r="K2958" s="1">
        <v>0.919</v>
      </c>
      <c r="L2958" s="6">
        <f>if(J2958&gt;QUARTILE!$B$3, "TOP", if(J2958&lt;QUARTILE!$B$4, "BOTTOM", 0))</f>
        <v>0</v>
      </c>
      <c r="M2958" s="6">
        <f t="shared" si="1"/>
        <v>2</v>
      </c>
      <c r="N2958" s="6" t="str">
        <f t="shared" si="2"/>
        <v>Baby Boomer</v>
      </c>
      <c r="O2958" s="6" t="str">
        <f t="shared" si="3"/>
        <v>Low Income</v>
      </c>
    </row>
    <row r="2959" hidden="1">
      <c r="A2959" s="1">
        <v>102957.0</v>
      </c>
      <c r="B2959" s="1">
        <v>19.0</v>
      </c>
      <c r="C2959" s="1">
        <v>121000.0</v>
      </c>
      <c r="D2959" s="1" t="s">
        <v>17</v>
      </c>
      <c r="E2959" s="1">
        <v>40990.05</v>
      </c>
      <c r="F2959" s="1">
        <v>5.0</v>
      </c>
      <c r="G2959" s="1">
        <v>18.0</v>
      </c>
      <c r="H2959" s="1">
        <v>22.0</v>
      </c>
      <c r="I2959" s="1" t="s">
        <v>26</v>
      </c>
      <c r="J2959" s="1">
        <v>0.412</v>
      </c>
      <c r="K2959" s="1">
        <v>0.535</v>
      </c>
      <c r="L2959" s="6">
        <f>if(J2959&gt;QUARTILE!$B$3, "TOP", if(J2959&lt;QUARTILE!$B$4, "BOTTOM", 0))</f>
        <v>0</v>
      </c>
      <c r="M2959" s="6">
        <f t="shared" si="1"/>
        <v>3</v>
      </c>
      <c r="N2959" s="6" t="str">
        <f t="shared" si="2"/>
        <v>Millenial</v>
      </c>
      <c r="O2959" s="6" t="str">
        <f t="shared" si="3"/>
        <v>Medium Income</v>
      </c>
    </row>
    <row r="2960" hidden="1">
      <c r="A2960" s="1">
        <v>102958.0</v>
      </c>
      <c r="B2960" s="1">
        <v>23.0</v>
      </c>
      <c r="C2960" s="1">
        <v>42000.0</v>
      </c>
      <c r="D2960" s="1" t="s">
        <v>27</v>
      </c>
      <c r="E2960" s="1">
        <v>4816.98</v>
      </c>
      <c r="F2960" s="1">
        <v>5.0</v>
      </c>
      <c r="G2960" s="1">
        <v>21.0</v>
      </c>
      <c r="H2960" s="1">
        <v>12.0</v>
      </c>
      <c r="I2960" s="1" t="s">
        <v>18</v>
      </c>
      <c r="J2960" s="1">
        <v>0.727</v>
      </c>
      <c r="K2960" s="1">
        <v>0.116</v>
      </c>
      <c r="L2960" s="6">
        <f>if(J2960&gt;QUARTILE!$B$3, "TOP", if(J2960&lt;QUARTILE!$B$4, "BOTTOM", 0))</f>
        <v>0</v>
      </c>
      <c r="M2960" s="6">
        <f t="shared" si="1"/>
        <v>1</v>
      </c>
      <c r="N2960" s="6" t="str">
        <f t="shared" si="2"/>
        <v>Millenial</v>
      </c>
      <c r="O2960" s="6" t="str">
        <f t="shared" si="3"/>
        <v>Low Income</v>
      </c>
    </row>
    <row r="2961" hidden="1">
      <c r="A2961" s="1">
        <v>102959.0</v>
      </c>
      <c r="B2961" s="1">
        <v>45.0</v>
      </c>
      <c r="C2961" s="1">
        <v>27000.0</v>
      </c>
      <c r="D2961" s="1" t="s">
        <v>17</v>
      </c>
      <c r="E2961" s="1">
        <v>18111.64</v>
      </c>
      <c r="F2961" s="1">
        <v>5.0</v>
      </c>
      <c r="G2961" s="1">
        <v>23.0</v>
      </c>
      <c r="H2961" s="1">
        <v>8.0</v>
      </c>
      <c r="I2961" s="1" t="s">
        <v>22</v>
      </c>
      <c r="J2961" s="1">
        <v>0.597</v>
      </c>
      <c r="K2961" s="1">
        <v>0.559</v>
      </c>
      <c r="L2961" s="6">
        <f>if(J2961&gt;QUARTILE!$B$3, "TOP", if(J2961&lt;QUARTILE!$B$4, "BOTTOM", 0))</f>
        <v>0</v>
      </c>
      <c r="M2961" s="6">
        <f t="shared" si="1"/>
        <v>2</v>
      </c>
      <c r="N2961" s="6" t="str">
        <f t="shared" si="2"/>
        <v>Gen X</v>
      </c>
      <c r="O2961" s="6" t="str">
        <f t="shared" si="3"/>
        <v>Low Income</v>
      </c>
    </row>
    <row r="2962" hidden="1">
      <c r="A2962" s="1">
        <v>102960.0</v>
      </c>
      <c r="B2962" s="1">
        <v>70.0</v>
      </c>
      <c r="C2962" s="1">
        <v>21000.0</v>
      </c>
      <c r="D2962" s="1" t="s">
        <v>27</v>
      </c>
      <c r="E2962" s="1">
        <v>1965.25</v>
      </c>
      <c r="F2962" s="1">
        <v>4.0</v>
      </c>
      <c r="G2962" s="1">
        <v>23.0</v>
      </c>
      <c r="H2962" s="1">
        <v>4.0</v>
      </c>
      <c r="I2962" s="1" t="s">
        <v>22</v>
      </c>
      <c r="J2962" s="1">
        <v>0.514</v>
      </c>
      <c r="K2962" s="1">
        <v>0.0</v>
      </c>
      <c r="L2962" s="6">
        <f>if(J2962&gt;QUARTILE!$B$3, "TOP", if(J2962&lt;QUARTILE!$B$4, "BOTTOM", 0))</f>
        <v>0</v>
      </c>
      <c r="M2962" s="6">
        <f t="shared" si="1"/>
        <v>2</v>
      </c>
      <c r="N2962" s="6" t="str">
        <f t="shared" si="2"/>
        <v>Baby Boomer</v>
      </c>
      <c r="O2962" s="6" t="str">
        <f t="shared" si="3"/>
        <v>Low Income</v>
      </c>
    </row>
    <row r="2963" hidden="1">
      <c r="A2963" s="1">
        <v>102961.0</v>
      </c>
      <c r="B2963" s="1">
        <v>46.0</v>
      </c>
      <c r="C2963" s="1">
        <v>40000.0</v>
      </c>
      <c r="D2963" s="1" t="s">
        <v>17</v>
      </c>
      <c r="E2963" s="1">
        <v>4519.97</v>
      </c>
      <c r="F2963" s="1">
        <v>1.0</v>
      </c>
      <c r="G2963" s="1">
        <v>18.0</v>
      </c>
      <c r="H2963" s="1">
        <v>15.0</v>
      </c>
      <c r="I2963" s="1" t="s">
        <v>22</v>
      </c>
      <c r="J2963" s="1">
        <v>0.909</v>
      </c>
      <c r="K2963" s="1">
        <v>0.216</v>
      </c>
      <c r="L2963" s="6" t="str">
        <f>if(J2963&gt;QUARTILE!$B$3, "TOP", if(J2963&lt;QUARTILE!$B$4, "BOTTOM", 0))</f>
        <v>TOP</v>
      </c>
      <c r="M2963" s="6">
        <f t="shared" si="1"/>
        <v>2</v>
      </c>
      <c r="N2963" s="6" t="str">
        <f t="shared" si="2"/>
        <v>Gen X</v>
      </c>
      <c r="O2963" s="6" t="str">
        <f t="shared" si="3"/>
        <v>Low Income</v>
      </c>
    </row>
    <row r="2964" hidden="1">
      <c r="A2964" s="1">
        <v>102962.0</v>
      </c>
      <c r="B2964" s="1">
        <v>43.0</v>
      </c>
      <c r="C2964" s="1">
        <v>13000.0</v>
      </c>
      <c r="D2964" s="1" t="s">
        <v>23</v>
      </c>
      <c r="E2964" s="1">
        <v>7418.44</v>
      </c>
      <c r="F2964" s="1">
        <v>5.0</v>
      </c>
      <c r="G2964" s="1">
        <v>25.0</v>
      </c>
      <c r="H2964" s="1">
        <v>5.0</v>
      </c>
      <c r="I2964" s="1" t="s">
        <v>22</v>
      </c>
      <c r="J2964" s="1">
        <v>0.88</v>
      </c>
      <c r="K2964" s="1">
        <v>0.12</v>
      </c>
      <c r="L2964" s="6" t="str">
        <f>if(J2964&gt;QUARTILE!$B$3, "TOP", if(J2964&lt;QUARTILE!$B$4, "BOTTOM", 0))</f>
        <v>TOP</v>
      </c>
      <c r="M2964" s="6">
        <f t="shared" si="1"/>
        <v>2</v>
      </c>
      <c r="N2964" s="6" t="str">
        <f t="shared" si="2"/>
        <v>Gen X</v>
      </c>
      <c r="O2964" s="6" t="str">
        <f t="shared" si="3"/>
        <v>Low Income</v>
      </c>
    </row>
    <row r="2965" hidden="1">
      <c r="A2965" s="1">
        <v>102963.0</v>
      </c>
      <c r="B2965" s="1">
        <v>42.0</v>
      </c>
      <c r="C2965" s="1">
        <v>44000.0</v>
      </c>
      <c r="D2965" s="1" t="s">
        <v>23</v>
      </c>
      <c r="E2965" s="1">
        <v>27004.08</v>
      </c>
      <c r="F2965" s="1">
        <v>5.0</v>
      </c>
      <c r="G2965" s="1">
        <v>18.0</v>
      </c>
      <c r="H2965" s="1">
        <v>11.0</v>
      </c>
      <c r="I2965" s="1" t="s">
        <v>18</v>
      </c>
      <c r="J2965" s="1">
        <v>0.469</v>
      </c>
      <c r="K2965" s="1">
        <v>0.106</v>
      </c>
      <c r="L2965" s="6">
        <f>if(J2965&gt;QUARTILE!$B$3, "TOP", if(J2965&lt;QUARTILE!$B$4, "BOTTOM", 0))</f>
        <v>0</v>
      </c>
      <c r="M2965" s="6">
        <f t="shared" si="1"/>
        <v>1</v>
      </c>
      <c r="N2965" s="6" t="str">
        <f t="shared" si="2"/>
        <v>Gen X</v>
      </c>
      <c r="O2965" s="6" t="str">
        <f t="shared" si="3"/>
        <v>Low Income</v>
      </c>
    </row>
    <row r="2966" hidden="1">
      <c r="A2966" s="1">
        <v>102964.0</v>
      </c>
      <c r="B2966" s="1">
        <v>29.0</v>
      </c>
      <c r="C2966" s="1">
        <v>11000.0</v>
      </c>
      <c r="D2966" s="1" t="s">
        <v>27</v>
      </c>
      <c r="E2966" s="1">
        <v>500.5</v>
      </c>
      <c r="F2966" s="1">
        <v>2.0</v>
      </c>
      <c r="G2966" s="1">
        <v>20.0</v>
      </c>
      <c r="H2966" s="1">
        <v>10.0</v>
      </c>
      <c r="I2966" s="1" t="s">
        <v>22</v>
      </c>
      <c r="J2966" s="1">
        <v>0.007</v>
      </c>
      <c r="K2966" s="1">
        <v>0.552</v>
      </c>
      <c r="L2966" s="6" t="str">
        <f>if(J2966&gt;QUARTILE!$B$3, "TOP", if(J2966&lt;QUARTILE!$B$4, "BOTTOM", 0))</f>
        <v>BOTTOM</v>
      </c>
      <c r="M2966" s="6">
        <f t="shared" si="1"/>
        <v>2</v>
      </c>
      <c r="N2966" s="6" t="str">
        <f t="shared" si="2"/>
        <v>Millenial</v>
      </c>
      <c r="O2966" s="6" t="str">
        <f t="shared" si="3"/>
        <v>Low Income</v>
      </c>
    </row>
    <row r="2967" hidden="1">
      <c r="A2967" s="1">
        <v>102965.0</v>
      </c>
      <c r="B2967" s="1">
        <v>22.0</v>
      </c>
      <c r="C2967" s="1">
        <v>16000.0</v>
      </c>
      <c r="D2967" s="1" t="s">
        <v>25</v>
      </c>
      <c r="E2967" s="1">
        <v>46685.08</v>
      </c>
      <c r="F2967" s="1">
        <v>2.0</v>
      </c>
      <c r="G2967" s="1">
        <v>31.0</v>
      </c>
      <c r="H2967" s="1">
        <v>15.0</v>
      </c>
      <c r="I2967" s="1" t="s">
        <v>18</v>
      </c>
      <c r="J2967" s="1">
        <v>0.861</v>
      </c>
      <c r="K2967" s="1">
        <v>0.864</v>
      </c>
      <c r="L2967" s="6" t="str">
        <f>if(J2967&gt;QUARTILE!$B$3, "TOP", if(J2967&lt;QUARTILE!$B$4, "BOTTOM", 0))</f>
        <v>TOP</v>
      </c>
      <c r="M2967" s="6">
        <f t="shared" si="1"/>
        <v>1</v>
      </c>
      <c r="N2967" s="6" t="str">
        <f t="shared" si="2"/>
        <v>Millenial</v>
      </c>
      <c r="O2967" s="6" t="str">
        <f t="shared" si="3"/>
        <v>Low Income</v>
      </c>
    </row>
    <row r="2968" hidden="1">
      <c r="A2968" s="1">
        <v>102966.0</v>
      </c>
      <c r="B2968" s="1">
        <v>51.0</v>
      </c>
      <c r="C2968" s="1">
        <v>7000.0</v>
      </c>
      <c r="D2968" s="1" t="s">
        <v>25</v>
      </c>
      <c r="E2968" s="1">
        <v>1468.7</v>
      </c>
      <c r="F2968" s="1">
        <v>3.0</v>
      </c>
      <c r="G2968" s="1">
        <v>17.0</v>
      </c>
      <c r="H2968" s="1">
        <v>6.0</v>
      </c>
      <c r="I2968" s="1" t="s">
        <v>22</v>
      </c>
      <c r="J2968" s="1">
        <v>0.098</v>
      </c>
      <c r="K2968" s="1">
        <v>0.13</v>
      </c>
      <c r="L2968" s="6" t="str">
        <f>if(J2968&gt;QUARTILE!$B$3, "TOP", if(J2968&lt;QUARTILE!$B$4, "BOTTOM", 0))</f>
        <v>BOTTOM</v>
      </c>
      <c r="M2968" s="6">
        <f t="shared" si="1"/>
        <v>2</v>
      </c>
      <c r="N2968" s="6" t="str">
        <f t="shared" si="2"/>
        <v>Gen X</v>
      </c>
      <c r="O2968" s="6" t="str">
        <f t="shared" si="3"/>
        <v>Low Income</v>
      </c>
    </row>
    <row r="2969" hidden="1">
      <c r="A2969" s="1">
        <v>102967.0</v>
      </c>
      <c r="B2969" s="1">
        <v>65.0</v>
      </c>
      <c r="C2969" s="1">
        <v>32000.0</v>
      </c>
      <c r="D2969" s="1" t="s">
        <v>25</v>
      </c>
      <c r="E2969" s="1">
        <v>9447.82</v>
      </c>
      <c r="F2969" s="1">
        <v>3.0</v>
      </c>
      <c r="G2969" s="1">
        <v>29.0</v>
      </c>
      <c r="H2969" s="1">
        <v>2.0</v>
      </c>
      <c r="I2969" s="1" t="s">
        <v>22</v>
      </c>
      <c r="J2969" s="1">
        <v>0.328</v>
      </c>
      <c r="K2969" s="1">
        <v>0.873</v>
      </c>
      <c r="L2969" s="6">
        <f>if(J2969&gt;QUARTILE!$B$3, "TOP", if(J2969&lt;QUARTILE!$B$4, "BOTTOM", 0))</f>
        <v>0</v>
      </c>
      <c r="M2969" s="6">
        <f t="shared" si="1"/>
        <v>2</v>
      </c>
      <c r="N2969" s="6" t="str">
        <f t="shared" si="2"/>
        <v>Baby Boomer</v>
      </c>
      <c r="O2969" s="6" t="str">
        <f t="shared" si="3"/>
        <v>Low Income</v>
      </c>
    </row>
    <row r="2970" hidden="1">
      <c r="A2970" s="1">
        <v>102968.0</v>
      </c>
      <c r="B2970" s="1">
        <v>54.0</v>
      </c>
      <c r="C2970" s="1">
        <v>26000.0</v>
      </c>
      <c r="D2970" s="1" t="s">
        <v>25</v>
      </c>
      <c r="E2970" s="1">
        <v>1691.33</v>
      </c>
      <c r="F2970" s="1">
        <v>3.0</v>
      </c>
      <c r="G2970" s="1">
        <v>26.0</v>
      </c>
      <c r="H2970" s="1">
        <v>4.0</v>
      </c>
      <c r="I2970" s="1" t="s">
        <v>22</v>
      </c>
      <c r="J2970" s="1">
        <v>0.543</v>
      </c>
      <c r="K2970" s="1">
        <v>0.082</v>
      </c>
      <c r="L2970" s="6">
        <f>if(J2970&gt;QUARTILE!$B$3, "TOP", if(J2970&lt;QUARTILE!$B$4, "BOTTOM", 0))</f>
        <v>0</v>
      </c>
      <c r="M2970" s="6">
        <f t="shared" si="1"/>
        <v>2</v>
      </c>
      <c r="N2970" s="6" t="str">
        <f t="shared" si="2"/>
        <v>Gen X</v>
      </c>
      <c r="O2970" s="6" t="str">
        <f t="shared" si="3"/>
        <v>Low Income</v>
      </c>
    </row>
    <row r="2971" hidden="1">
      <c r="A2971" s="1">
        <v>102969.0</v>
      </c>
      <c r="B2971" s="1">
        <v>32.0</v>
      </c>
      <c r="C2971" s="1">
        <v>16000.0</v>
      </c>
      <c r="D2971" s="1" t="s">
        <v>27</v>
      </c>
      <c r="E2971" s="1">
        <v>29303.97</v>
      </c>
      <c r="F2971" s="1">
        <v>5.0</v>
      </c>
      <c r="G2971" s="1">
        <v>22.0</v>
      </c>
      <c r="H2971" s="1">
        <v>7.0</v>
      </c>
      <c r="I2971" s="1" t="s">
        <v>22</v>
      </c>
      <c r="J2971" s="1">
        <v>0.099</v>
      </c>
      <c r="K2971" s="1">
        <v>0.033</v>
      </c>
      <c r="L2971" s="6" t="str">
        <f>if(J2971&gt;QUARTILE!$B$3, "TOP", if(J2971&lt;QUARTILE!$B$4, "BOTTOM", 0))</f>
        <v>BOTTOM</v>
      </c>
      <c r="M2971" s="6">
        <f t="shared" si="1"/>
        <v>2</v>
      </c>
      <c r="N2971" s="6" t="str">
        <f t="shared" si="2"/>
        <v>Gen X</v>
      </c>
      <c r="O2971" s="6" t="str">
        <f t="shared" si="3"/>
        <v>Low Income</v>
      </c>
    </row>
    <row r="2972" hidden="1">
      <c r="A2972" s="1">
        <v>102970.0</v>
      </c>
      <c r="B2972" s="1">
        <v>61.0</v>
      </c>
      <c r="C2972" s="1">
        <v>13000.0</v>
      </c>
      <c r="D2972" s="1" t="s">
        <v>23</v>
      </c>
      <c r="E2972" s="1">
        <v>3047.06</v>
      </c>
      <c r="F2972" s="1">
        <v>2.0</v>
      </c>
      <c r="G2972" s="1">
        <v>21.0</v>
      </c>
      <c r="H2972" s="1">
        <v>4.0</v>
      </c>
      <c r="I2972" s="1" t="s">
        <v>22</v>
      </c>
      <c r="J2972" s="1">
        <v>0.729</v>
      </c>
      <c r="K2972" s="1">
        <v>0.628</v>
      </c>
      <c r="L2972" s="6">
        <f>if(J2972&gt;QUARTILE!$B$3, "TOP", if(J2972&lt;QUARTILE!$B$4, "BOTTOM", 0))</f>
        <v>0</v>
      </c>
      <c r="M2972" s="6">
        <f t="shared" si="1"/>
        <v>2</v>
      </c>
      <c r="N2972" s="6" t="str">
        <f t="shared" si="2"/>
        <v>Baby Boomer</v>
      </c>
      <c r="O2972" s="6" t="str">
        <f t="shared" si="3"/>
        <v>Low Income</v>
      </c>
    </row>
    <row r="2973" hidden="1">
      <c r="A2973" s="1">
        <v>102971.0</v>
      </c>
      <c r="B2973" s="1">
        <v>53.0</v>
      </c>
      <c r="C2973" s="1">
        <v>50000.0</v>
      </c>
      <c r="D2973" s="1" t="s">
        <v>30</v>
      </c>
      <c r="E2973" s="1">
        <v>43214.23</v>
      </c>
      <c r="F2973" s="1">
        <v>3.0</v>
      </c>
      <c r="G2973" s="1">
        <v>18.0</v>
      </c>
      <c r="H2973" s="1">
        <v>2.0</v>
      </c>
      <c r="I2973" s="1" t="s">
        <v>18</v>
      </c>
      <c r="J2973" s="1">
        <v>0.421</v>
      </c>
      <c r="K2973" s="1">
        <v>0.475</v>
      </c>
      <c r="L2973" s="6">
        <f>if(J2973&gt;QUARTILE!$B$3, "TOP", if(J2973&lt;QUARTILE!$B$4, "BOTTOM", 0))</f>
        <v>0</v>
      </c>
      <c r="M2973" s="6">
        <f t="shared" si="1"/>
        <v>1</v>
      </c>
      <c r="N2973" s="6" t="str">
        <f t="shared" si="2"/>
        <v>Gen X</v>
      </c>
      <c r="O2973" s="6" t="str">
        <f t="shared" si="3"/>
        <v>Medium Income</v>
      </c>
    </row>
    <row r="2974" hidden="1">
      <c r="A2974" s="1">
        <v>102972.0</v>
      </c>
      <c r="B2974" s="1">
        <v>32.0</v>
      </c>
      <c r="C2974" s="1">
        <v>20000.0</v>
      </c>
      <c r="D2974" s="1" t="s">
        <v>21</v>
      </c>
      <c r="E2974" s="1">
        <v>15109.9</v>
      </c>
      <c r="F2974" s="1">
        <v>2.0</v>
      </c>
      <c r="G2974" s="1">
        <v>18.0</v>
      </c>
      <c r="H2974" s="1">
        <v>6.0</v>
      </c>
      <c r="I2974" s="1" t="s">
        <v>22</v>
      </c>
      <c r="J2974" s="1">
        <v>0.362</v>
      </c>
      <c r="K2974" s="1">
        <v>0.344</v>
      </c>
      <c r="L2974" s="6">
        <f>if(J2974&gt;QUARTILE!$B$3, "TOP", if(J2974&lt;QUARTILE!$B$4, "BOTTOM", 0))</f>
        <v>0</v>
      </c>
      <c r="M2974" s="6">
        <f t="shared" si="1"/>
        <v>2</v>
      </c>
      <c r="N2974" s="6" t="str">
        <f t="shared" si="2"/>
        <v>Gen X</v>
      </c>
      <c r="O2974" s="6" t="str">
        <f t="shared" si="3"/>
        <v>Low Income</v>
      </c>
    </row>
    <row r="2975" hidden="1">
      <c r="A2975" s="1">
        <v>102973.0</v>
      </c>
      <c r="B2975" s="1">
        <v>60.0</v>
      </c>
      <c r="C2975" s="1">
        <v>14000.0</v>
      </c>
      <c r="D2975" s="1" t="s">
        <v>24</v>
      </c>
      <c r="E2975" s="1">
        <v>59312.92</v>
      </c>
      <c r="F2975" s="1">
        <v>5.0</v>
      </c>
      <c r="G2975" s="1">
        <v>11.0</v>
      </c>
      <c r="H2975" s="1">
        <v>2.0</v>
      </c>
      <c r="I2975" s="1" t="s">
        <v>18</v>
      </c>
      <c r="J2975" s="1">
        <v>0.748</v>
      </c>
      <c r="K2975" s="1">
        <v>0.383</v>
      </c>
      <c r="L2975" s="6">
        <f>if(J2975&gt;QUARTILE!$B$3, "TOP", if(J2975&lt;QUARTILE!$B$4, "BOTTOM", 0))</f>
        <v>0</v>
      </c>
      <c r="M2975" s="6">
        <f t="shared" si="1"/>
        <v>1</v>
      </c>
      <c r="N2975" s="6" t="str">
        <f t="shared" si="2"/>
        <v>Gen X</v>
      </c>
      <c r="O2975" s="6" t="str">
        <f t="shared" si="3"/>
        <v>Low Income</v>
      </c>
    </row>
    <row r="2976" hidden="1">
      <c r="A2976" s="1">
        <v>102974.0</v>
      </c>
      <c r="B2976" s="1">
        <v>65.0</v>
      </c>
      <c r="C2976" s="1">
        <v>70000.0</v>
      </c>
      <c r="D2976" s="1" t="s">
        <v>25</v>
      </c>
      <c r="E2976" s="1">
        <v>6859.98</v>
      </c>
      <c r="F2976" s="1">
        <v>5.0</v>
      </c>
      <c r="G2976" s="1">
        <v>19.0</v>
      </c>
      <c r="H2976" s="1">
        <v>7.0</v>
      </c>
      <c r="I2976" s="1" t="s">
        <v>22</v>
      </c>
      <c r="J2976" s="1">
        <v>0.548</v>
      </c>
      <c r="K2976" s="1">
        <v>0.705</v>
      </c>
      <c r="L2976" s="6">
        <f>if(J2976&gt;QUARTILE!$B$3, "TOP", if(J2976&lt;QUARTILE!$B$4, "BOTTOM", 0))</f>
        <v>0</v>
      </c>
      <c r="M2976" s="6">
        <f t="shared" si="1"/>
        <v>2</v>
      </c>
      <c r="N2976" s="6" t="str">
        <f t="shared" si="2"/>
        <v>Baby Boomer</v>
      </c>
      <c r="O2976" s="6" t="str">
        <f t="shared" si="3"/>
        <v>Medium Income</v>
      </c>
    </row>
    <row r="2977" hidden="1">
      <c r="A2977" s="1">
        <v>102975.0</v>
      </c>
      <c r="B2977" s="1">
        <v>40.0</v>
      </c>
      <c r="C2977" s="1">
        <v>15000.0</v>
      </c>
      <c r="D2977" s="1" t="s">
        <v>25</v>
      </c>
      <c r="E2977" s="1">
        <v>12114.31</v>
      </c>
      <c r="F2977" s="1">
        <v>3.0</v>
      </c>
      <c r="G2977" s="1">
        <v>18.0</v>
      </c>
      <c r="H2977" s="1">
        <v>20.0</v>
      </c>
      <c r="I2977" s="1" t="s">
        <v>22</v>
      </c>
      <c r="J2977" s="1">
        <v>0.275</v>
      </c>
      <c r="K2977" s="1">
        <v>0.773</v>
      </c>
      <c r="L2977" s="6" t="str">
        <f>if(J2977&gt;QUARTILE!$B$3, "TOP", if(J2977&lt;QUARTILE!$B$4, "BOTTOM", 0))</f>
        <v>BOTTOM</v>
      </c>
      <c r="M2977" s="6">
        <f t="shared" si="1"/>
        <v>2</v>
      </c>
      <c r="N2977" s="6" t="str">
        <f t="shared" si="2"/>
        <v>Gen X</v>
      </c>
      <c r="O2977" s="6" t="str">
        <f t="shared" si="3"/>
        <v>Low Income</v>
      </c>
    </row>
    <row r="2978" hidden="1">
      <c r="A2978" s="1">
        <v>102976.0</v>
      </c>
      <c r="B2978" s="1">
        <v>23.0</v>
      </c>
      <c r="C2978" s="1">
        <v>44000.0</v>
      </c>
      <c r="D2978" s="1" t="s">
        <v>24</v>
      </c>
      <c r="E2978" s="1">
        <v>23699.55</v>
      </c>
      <c r="F2978" s="1">
        <v>5.0</v>
      </c>
      <c r="G2978" s="1">
        <v>20.0</v>
      </c>
      <c r="H2978" s="1">
        <v>20.0</v>
      </c>
      <c r="I2978" s="1" t="s">
        <v>22</v>
      </c>
      <c r="J2978" s="1">
        <v>0.177</v>
      </c>
      <c r="K2978" s="1">
        <v>0.0</v>
      </c>
      <c r="L2978" s="6" t="str">
        <f>if(J2978&gt;QUARTILE!$B$3, "TOP", if(J2978&lt;QUARTILE!$B$4, "BOTTOM", 0))</f>
        <v>BOTTOM</v>
      </c>
      <c r="M2978" s="6">
        <f t="shared" si="1"/>
        <v>2</v>
      </c>
      <c r="N2978" s="6" t="str">
        <f t="shared" si="2"/>
        <v>Millenial</v>
      </c>
      <c r="O2978" s="6" t="str">
        <f t="shared" si="3"/>
        <v>Low Income</v>
      </c>
    </row>
    <row r="2979" hidden="1">
      <c r="A2979" s="1">
        <v>102977.0</v>
      </c>
      <c r="B2979" s="1">
        <v>63.0</v>
      </c>
      <c r="C2979" s="1">
        <v>11000.0</v>
      </c>
      <c r="D2979" s="1" t="s">
        <v>21</v>
      </c>
      <c r="E2979" s="1">
        <v>35665.51</v>
      </c>
      <c r="F2979" s="1">
        <v>5.0</v>
      </c>
      <c r="G2979" s="1">
        <v>12.0</v>
      </c>
      <c r="H2979" s="1">
        <v>6.0</v>
      </c>
      <c r="I2979" s="1" t="s">
        <v>18</v>
      </c>
      <c r="J2979" s="1">
        <v>0.824</v>
      </c>
      <c r="K2979" s="1">
        <v>0.0</v>
      </c>
      <c r="L2979" s="6" t="str">
        <f>if(J2979&gt;QUARTILE!$B$3, "TOP", if(J2979&lt;QUARTILE!$B$4, "BOTTOM", 0))</f>
        <v>TOP</v>
      </c>
      <c r="M2979" s="6">
        <f t="shared" si="1"/>
        <v>1</v>
      </c>
      <c r="N2979" s="6" t="str">
        <f t="shared" si="2"/>
        <v>Baby Boomer</v>
      </c>
      <c r="O2979" s="6" t="str">
        <f t="shared" si="3"/>
        <v>Low Income</v>
      </c>
    </row>
    <row r="2980" hidden="1">
      <c r="A2980" s="1">
        <v>102978.0</v>
      </c>
      <c r="B2980" s="1">
        <v>67.0</v>
      </c>
      <c r="C2980" s="1">
        <v>18000.0</v>
      </c>
      <c r="D2980" s="1" t="s">
        <v>17</v>
      </c>
      <c r="E2980" s="1">
        <v>10941.39</v>
      </c>
      <c r="F2980" s="1">
        <v>2.0</v>
      </c>
      <c r="G2980" s="1">
        <v>30.0</v>
      </c>
      <c r="H2980" s="1">
        <v>1.0</v>
      </c>
      <c r="I2980" s="1" t="s">
        <v>22</v>
      </c>
      <c r="J2980" s="1">
        <v>0.751</v>
      </c>
      <c r="K2980" s="1">
        <v>0.003</v>
      </c>
      <c r="L2980" s="6">
        <f>if(J2980&gt;QUARTILE!$B$3, "TOP", if(J2980&lt;QUARTILE!$B$4, "BOTTOM", 0))</f>
        <v>0</v>
      </c>
      <c r="M2980" s="6">
        <f t="shared" si="1"/>
        <v>2</v>
      </c>
      <c r="N2980" s="6" t="str">
        <f t="shared" si="2"/>
        <v>Baby Boomer</v>
      </c>
      <c r="O2980" s="6" t="str">
        <f t="shared" si="3"/>
        <v>Low Income</v>
      </c>
    </row>
    <row r="2981" hidden="1">
      <c r="A2981" s="1">
        <v>102979.0</v>
      </c>
      <c r="B2981" s="1">
        <v>61.0</v>
      </c>
      <c r="C2981" s="1">
        <v>30000.0</v>
      </c>
      <c r="D2981" s="1" t="s">
        <v>25</v>
      </c>
      <c r="E2981" s="1">
        <v>44592.74</v>
      </c>
      <c r="F2981" s="1">
        <v>1.0</v>
      </c>
      <c r="G2981" s="1">
        <v>25.0</v>
      </c>
      <c r="H2981" s="1">
        <v>9.0</v>
      </c>
      <c r="I2981" s="1" t="s">
        <v>18</v>
      </c>
      <c r="J2981" s="1">
        <v>0.346</v>
      </c>
      <c r="K2981" s="1">
        <v>0.0</v>
      </c>
      <c r="L2981" s="6">
        <f>if(J2981&gt;QUARTILE!$B$3, "TOP", if(J2981&lt;QUARTILE!$B$4, "BOTTOM", 0))</f>
        <v>0</v>
      </c>
      <c r="M2981" s="6">
        <f t="shared" si="1"/>
        <v>1</v>
      </c>
      <c r="N2981" s="6" t="str">
        <f t="shared" si="2"/>
        <v>Baby Boomer</v>
      </c>
      <c r="O2981" s="6" t="str">
        <f t="shared" si="3"/>
        <v>Low Income</v>
      </c>
    </row>
    <row r="2982" hidden="1">
      <c r="A2982" s="1">
        <v>102980.0</v>
      </c>
      <c r="B2982" s="1">
        <v>76.0</v>
      </c>
      <c r="C2982" s="1">
        <v>21000.0</v>
      </c>
      <c r="D2982" s="1" t="s">
        <v>25</v>
      </c>
      <c r="E2982" s="1">
        <v>2510.97</v>
      </c>
      <c r="F2982" s="1">
        <v>4.0</v>
      </c>
      <c r="G2982" s="1">
        <v>17.0</v>
      </c>
      <c r="H2982" s="1">
        <v>4.0</v>
      </c>
      <c r="I2982" s="1" t="s">
        <v>22</v>
      </c>
      <c r="J2982" s="1">
        <v>0.369</v>
      </c>
      <c r="K2982" s="1">
        <v>0.79</v>
      </c>
      <c r="L2982" s="6">
        <f>if(J2982&gt;QUARTILE!$B$3, "TOP", if(J2982&lt;QUARTILE!$B$4, "BOTTOM", 0))</f>
        <v>0</v>
      </c>
      <c r="M2982" s="6">
        <f t="shared" si="1"/>
        <v>2</v>
      </c>
      <c r="N2982" s="6" t="str">
        <f t="shared" si="2"/>
        <v>Baby Boomer</v>
      </c>
      <c r="O2982" s="6" t="str">
        <f t="shared" si="3"/>
        <v>Low Income</v>
      </c>
    </row>
    <row r="2983" hidden="1">
      <c r="A2983" s="1">
        <v>102981.0</v>
      </c>
      <c r="B2983" s="1">
        <v>60.0</v>
      </c>
      <c r="C2983" s="1">
        <v>25000.0</v>
      </c>
      <c r="D2983" s="1" t="s">
        <v>17</v>
      </c>
      <c r="E2983" s="1">
        <v>24666.98</v>
      </c>
      <c r="F2983" s="1">
        <v>3.0</v>
      </c>
      <c r="G2983" s="1">
        <v>20.0</v>
      </c>
      <c r="H2983" s="1">
        <v>6.0</v>
      </c>
      <c r="I2983" s="1" t="s">
        <v>22</v>
      </c>
      <c r="J2983" s="1">
        <v>0.957</v>
      </c>
      <c r="K2983" s="1">
        <v>0.084</v>
      </c>
      <c r="L2983" s="6" t="str">
        <f>if(J2983&gt;QUARTILE!$B$3, "TOP", if(J2983&lt;QUARTILE!$B$4, "BOTTOM", 0))</f>
        <v>TOP</v>
      </c>
      <c r="M2983" s="6">
        <f t="shared" si="1"/>
        <v>2</v>
      </c>
      <c r="N2983" s="6" t="str">
        <f t="shared" si="2"/>
        <v>Gen X</v>
      </c>
      <c r="O2983" s="6" t="str">
        <f t="shared" si="3"/>
        <v>Low Income</v>
      </c>
    </row>
    <row r="2984" hidden="1">
      <c r="A2984" s="1">
        <v>102982.0</v>
      </c>
      <c r="B2984" s="1">
        <v>62.0</v>
      </c>
      <c r="C2984" s="1">
        <v>16000.0</v>
      </c>
      <c r="D2984" s="1" t="s">
        <v>23</v>
      </c>
      <c r="E2984" s="1">
        <v>8560.32</v>
      </c>
      <c r="F2984" s="1">
        <v>1.0</v>
      </c>
      <c r="G2984" s="1">
        <v>27.0</v>
      </c>
      <c r="H2984" s="1">
        <v>3.0</v>
      </c>
      <c r="I2984" s="1" t="s">
        <v>22</v>
      </c>
      <c r="J2984" s="1">
        <v>1.0</v>
      </c>
      <c r="K2984" s="1">
        <v>0.711</v>
      </c>
      <c r="L2984" s="6" t="str">
        <f>if(J2984&gt;QUARTILE!$B$3, "TOP", if(J2984&lt;QUARTILE!$B$4, "BOTTOM", 0))</f>
        <v>TOP</v>
      </c>
      <c r="M2984" s="6">
        <f t="shared" si="1"/>
        <v>2</v>
      </c>
      <c r="N2984" s="6" t="str">
        <f t="shared" si="2"/>
        <v>Baby Boomer</v>
      </c>
      <c r="O2984" s="6" t="str">
        <f t="shared" si="3"/>
        <v>Low Income</v>
      </c>
    </row>
    <row r="2985" hidden="1">
      <c r="A2985" s="1">
        <v>102983.0</v>
      </c>
      <c r="B2985" s="1">
        <v>38.0</v>
      </c>
      <c r="C2985" s="1">
        <v>8000.0</v>
      </c>
      <c r="D2985" s="1" t="s">
        <v>27</v>
      </c>
      <c r="E2985" s="1">
        <v>2136.91</v>
      </c>
      <c r="F2985" s="1">
        <v>3.0</v>
      </c>
      <c r="G2985" s="1">
        <v>14.0</v>
      </c>
      <c r="H2985" s="1">
        <v>10.0</v>
      </c>
      <c r="I2985" s="1" t="s">
        <v>22</v>
      </c>
      <c r="J2985" s="1">
        <v>0.585</v>
      </c>
      <c r="K2985" s="1">
        <v>0.98</v>
      </c>
      <c r="L2985" s="6">
        <f>if(J2985&gt;QUARTILE!$B$3, "TOP", if(J2985&lt;QUARTILE!$B$4, "BOTTOM", 0))</f>
        <v>0</v>
      </c>
      <c r="M2985" s="6">
        <f t="shared" si="1"/>
        <v>2</v>
      </c>
      <c r="N2985" s="6" t="str">
        <f t="shared" si="2"/>
        <v>Gen X</v>
      </c>
      <c r="O2985" s="6" t="str">
        <f t="shared" si="3"/>
        <v>Low Income</v>
      </c>
    </row>
    <row r="2986" hidden="1">
      <c r="A2986" s="1">
        <v>102984.0</v>
      </c>
      <c r="B2986" s="1">
        <v>40.0</v>
      </c>
      <c r="C2986" s="1">
        <v>53000.0</v>
      </c>
      <c r="D2986" s="1" t="s">
        <v>17</v>
      </c>
      <c r="E2986" s="1">
        <v>9776.87</v>
      </c>
      <c r="F2986" s="1">
        <v>1.0</v>
      </c>
      <c r="G2986" s="1">
        <v>19.0</v>
      </c>
      <c r="H2986" s="1">
        <v>11.0</v>
      </c>
      <c r="I2986" s="1" t="s">
        <v>18</v>
      </c>
      <c r="J2986" s="1">
        <v>0.857</v>
      </c>
      <c r="K2986" s="1">
        <v>0.821</v>
      </c>
      <c r="L2986" s="6" t="str">
        <f>if(J2986&gt;QUARTILE!$B$3, "TOP", if(J2986&lt;QUARTILE!$B$4, "BOTTOM", 0))</f>
        <v>TOP</v>
      </c>
      <c r="M2986" s="6">
        <f t="shared" si="1"/>
        <v>1</v>
      </c>
      <c r="N2986" s="6" t="str">
        <f t="shared" si="2"/>
        <v>Gen X</v>
      </c>
      <c r="O2986" s="6" t="str">
        <f t="shared" si="3"/>
        <v>Medium Income</v>
      </c>
    </row>
    <row r="2987" hidden="1">
      <c r="A2987" s="1">
        <v>102985.0</v>
      </c>
      <c r="B2987" s="1">
        <v>60.0</v>
      </c>
      <c r="C2987" s="1">
        <v>17000.0</v>
      </c>
      <c r="D2987" s="1" t="s">
        <v>27</v>
      </c>
      <c r="E2987" s="1">
        <v>42441.24</v>
      </c>
      <c r="F2987" s="1">
        <v>5.0</v>
      </c>
      <c r="G2987" s="1">
        <v>20.0</v>
      </c>
      <c r="H2987" s="1">
        <v>5.0</v>
      </c>
      <c r="I2987" s="1" t="s">
        <v>18</v>
      </c>
      <c r="J2987" s="1">
        <v>0.848</v>
      </c>
      <c r="K2987" s="1">
        <v>0.0</v>
      </c>
      <c r="L2987" s="6" t="str">
        <f>if(J2987&gt;QUARTILE!$B$3, "TOP", if(J2987&lt;QUARTILE!$B$4, "BOTTOM", 0))</f>
        <v>TOP</v>
      </c>
      <c r="M2987" s="6">
        <f t="shared" si="1"/>
        <v>1</v>
      </c>
      <c r="N2987" s="6" t="str">
        <f t="shared" si="2"/>
        <v>Gen X</v>
      </c>
      <c r="O2987" s="6" t="str">
        <f t="shared" si="3"/>
        <v>Low Income</v>
      </c>
    </row>
    <row r="2988" hidden="1">
      <c r="A2988" s="1">
        <v>102986.0</v>
      </c>
      <c r="B2988" s="1">
        <v>72.0</v>
      </c>
      <c r="C2988" s="1">
        <v>26000.0</v>
      </c>
      <c r="D2988" s="1" t="s">
        <v>25</v>
      </c>
      <c r="E2988" s="1">
        <v>78781.59</v>
      </c>
      <c r="F2988" s="1">
        <v>3.0</v>
      </c>
      <c r="G2988" s="1">
        <v>24.0</v>
      </c>
      <c r="H2988" s="1">
        <v>8.0</v>
      </c>
      <c r="I2988" s="1" t="s">
        <v>18</v>
      </c>
      <c r="J2988" s="1">
        <v>0.546</v>
      </c>
      <c r="K2988" s="1">
        <v>0.794</v>
      </c>
      <c r="L2988" s="6">
        <f>if(J2988&gt;QUARTILE!$B$3, "TOP", if(J2988&lt;QUARTILE!$B$4, "BOTTOM", 0))</f>
        <v>0</v>
      </c>
      <c r="M2988" s="6">
        <f t="shared" si="1"/>
        <v>1</v>
      </c>
      <c r="N2988" s="6" t="str">
        <f t="shared" si="2"/>
        <v>Baby Boomer</v>
      </c>
      <c r="O2988" s="6" t="str">
        <f t="shared" si="3"/>
        <v>Low Income</v>
      </c>
    </row>
    <row r="2989" hidden="1">
      <c r="A2989" s="1">
        <v>102987.0</v>
      </c>
      <c r="B2989" s="1">
        <v>33.0</v>
      </c>
      <c r="C2989" s="1">
        <v>34000.0</v>
      </c>
      <c r="D2989" s="1" t="s">
        <v>27</v>
      </c>
      <c r="E2989" s="1">
        <v>9977.94</v>
      </c>
      <c r="F2989" s="1">
        <v>1.0</v>
      </c>
      <c r="G2989" s="1">
        <v>18.0</v>
      </c>
      <c r="H2989" s="1">
        <v>12.0</v>
      </c>
      <c r="I2989" s="1" t="s">
        <v>18</v>
      </c>
      <c r="J2989" s="1">
        <v>0.048</v>
      </c>
      <c r="K2989" s="1">
        <v>0.958</v>
      </c>
      <c r="L2989" s="6" t="str">
        <f>if(J2989&gt;QUARTILE!$B$3, "TOP", if(J2989&lt;QUARTILE!$B$4, "BOTTOM", 0))</f>
        <v>BOTTOM</v>
      </c>
      <c r="M2989" s="6">
        <f t="shared" si="1"/>
        <v>1</v>
      </c>
      <c r="N2989" s="6" t="str">
        <f t="shared" si="2"/>
        <v>Gen X</v>
      </c>
      <c r="O2989" s="6" t="str">
        <f t="shared" si="3"/>
        <v>Low Income</v>
      </c>
    </row>
    <row r="2990" hidden="1">
      <c r="A2990" s="1">
        <v>102988.0</v>
      </c>
      <c r="B2990" s="1">
        <v>64.0</v>
      </c>
      <c r="C2990" s="1">
        <v>27000.0</v>
      </c>
      <c r="D2990" s="1" t="s">
        <v>30</v>
      </c>
      <c r="E2990" s="1">
        <v>43504.32</v>
      </c>
      <c r="F2990" s="1">
        <v>4.0</v>
      </c>
      <c r="G2990" s="1">
        <v>20.0</v>
      </c>
      <c r="H2990" s="1">
        <v>9.0</v>
      </c>
      <c r="I2990" s="1" t="s">
        <v>18</v>
      </c>
      <c r="J2990" s="1">
        <v>0.841</v>
      </c>
      <c r="K2990" s="1">
        <v>0.556</v>
      </c>
      <c r="L2990" s="6" t="str">
        <f>if(J2990&gt;QUARTILE!$B$3, "TOP", if(J2990&lt;QUARTILE!$B$4, "BOTTOM", 0))</f>
        <v>TOP</v>
      </c>
      <c r="M2990" s="6">
        <f t="shared" si="1"/>
        <v>1</v>
      </c>
      <c r="N2990" s="6" t="str">
        <f t="shared" si="2"/>
        <v>Baby Boomer</v>
      </c>
      <c r="O2990" s="6" t="str">
        <f t="shared" si="3"/>
        <v>Low Income</v>
      </c>
    </row>
    <row r="2991" hidden="1">
      <c r="A2991" s="1">
        <v>102989.0</v>
      </c>
      <c r="B2991" s="1">
        <v>70.0</v>
      </c>
      <c r="C2991" s="1">
        <v>14000.0</v>
      </c>
      <c r="D2991" s="1" t="s">
        <v>27</v>
      </c>
      <c r="E2991" s="1">
        <v>14252.9</v>
      </c>
      <c r="F2991" s="1">
        <v>5.0</v>
      </c>
      <c r="G2991" s="1">
        <v>21.0</v>
      </c>
      <c r="H2991" s="1">
        <v>4.0</v>
      </c>
      <c r="I2991" s="1" t="s">
        <v>22</v>
      </c>
      <c r="J2991" s="1">
        <v>0.136</v>
      </c>
      <c r="K2991" s="1">
        <v>0.566</v>
      </c>
      <c r="L2991" s="6" t="str">
        <f>if(J2991&gt;QUARTILE!$B$3, "TOP", if(J2991&lt;QUARTILE!$B$4, "BOTTOM", 0))</f>
        <v>BOTTOM</v>
      </c>
      <c r="M2991" s="6">
        <f t="shared" si="1"/>
        <v>2</v>
      </c>
      <c r="N2991" s="6" t="str">
        <f t="shared" si="2"/>
        <v>Baby Boomer</v>
      </c>
      <c r="O2991" s="6" t="str">
        <f t="shared" si="3"/>
        <v>Low Income</v>
      </c>
    </row>
    <row r="2992" hidden="1">
      <c r="A2992" s="1">
        <v>102990.0</v>
      </c>
      <c r="B2992" s="1">
        <v>77.0</v>
      </c>
      <c r="C2992" s="1">
        <v>44000.0</v>
      </c>
      <c r="D2992" s="1" t="s">
        <v>17</v>
      </c>
      <c r="E2992" s="1">
        <v>25247.23</v>
      </c>
      <c r="F2992" s="1">
        <v>3.0</v>
      </c>
      <c r="G2992" s="1">
        <v>11.0</v>
      </c>
      <c r="H2992" s="1">
        <v>5.0</v>
      </c>
      <c r="I2992" s="1" t="s">
        <v>22</v>
      </c>
      <c r="J2992" s="1">
        <v>0.29</v>
      </c>
      <c r="K2992" s="1">
        <v>0.602</v>
      </c>
      <c r="L2992" s="6" t="str">
        <f>if(J2992&gt;QUARTILE!$B$3, "TOP", if(J2992&lt;QUARTILE!$B$4, "BOTTOM", 0))</f>
        <v>BOTTOM</v>
      </c>
      <c r="M2992" s="6">
        <f t="shared" si="1"/>
        <v>2</v>
      </c>
      <c r="N2992" s="6" t="str">
        <f t="shared" si="2"/>
        <v>Baby Boomer</v>
      </c>
      <c r="O2992" s="6" t="str">
        <f t="shared" si="3"/>
        <v>Low Income</v>
      </c>
    </row>
    <row r="2993" hidden="1">
      <c r="A2993" s="1">
        <v>102991.0</v>
      </c>
      <c r="B2993" s="1">
        <v>32.0</v>
      </c>
      <c r="C2993" s="1">
        <v>30000.0</v>
      </c>
      <c r="D2993" s="1" t="s">
        <v>27</v>
      </c>
      <c r="E2993" s="1">
        <v>928.66</v>
      </c>
      <c r="F2993" s="1">
        <v>3.0</v>
      </c>
      <c r="G2993" s="1">
        <v>28.0</v>
      </c>
      <c r="H2993" s="1">
        <v>11.0</v>
      </c>
      <c r="I2993" s="1" t="s">
        <v>18</v>
      </c>
      <c r="J2993" s="1">
        <v>0.316</v>
      </c>
      <c r="K2993" s="1">
        <v>0.82</v>
      </c>
      <c r="L2993" s="6">
        <f>if(J2993&gt;QUARTILE!$B$3, "TOP", if(J2993&lt;QUARTILE!$B$4, "BOTTOM", 0))</f>
        <v>0</v>
      </c>
      <c r="M2993" s="6">
        <f t="shared" si="1"/>
        <v>1</v>
      </c>
      <c r="N2993" s="6" t="str">
        <f t="shared" si="2"/>
        <v>Gen X</v>
      </c>
      <c r="O2993" s="6" t="str">
        <f t="shared" si="3"/>
        <v>Low Income</v>
      </c>
    </row>
    <row r="2994" hidden="1">
      <c r="A2994" s="1">
        <v>102992.0</v>
      </c>
      <c r="B2994" s="1">
        <v>42.0</v>
      </c>
      <c r="C2994" s="1">
        <v>25000.0</v>
      </c>
      <c r="D2994" s="1" t="s">
        <v>27</v>
      </c>
      <c r="E2994" s="1">
        <v>16297.8</v>
      </c>
      <c r="F2994" s="1">
        <v>1.0</v>
      </c>
      <c r="G2994" s="1">
        <v>24.0</v>
      </c>
      <c r="H2994" s="1">
        <v>12.0</v>
      </c>
      <c r="I2994" s="1" t="s">
        <v>22</v>
      </c>
      <c r="J2994" s="1">
        <v>0.349</v>
      </c>
      <c r="K2994" s="1">
        <v>0.553</v>
      </c>
      <c r="L2994" s="6">
        <f>if(J2994&gt;QUARTILE!$B$3, "TOP", if(J2994&lt;QUARTILE!$B$4, "BOTTOM", 0))</f>
        <v>0</v>
      </c>
      <c r="M2994" s="6">
        <f t="shared" si="1"/>
        <v>2</v>
      </c>
      <c r="N2994" s="6" t="str">
        <f t="shared" si="2"/>
        <v>Gen X</v>
      </c>
      <c r="O2994" s="6" t="str">
        <f t="shared" si="3"/>
        <v>Low Income</v>
      </c>
    </row>
    <row r="2995" hidden="1">
      <c r="A2995" s="1">
        <v>102993.0</v>
      </c>
      <c r="B2995" s="1">
        <v>53.0</v>
      </c>
      <c r="C2995" s="1">
        <v>24000.0</v>
      </c>
      <c r="D2995" s="1" t="s">
        <v>27</v>
      </c>
      <c r="E2995" s="1">
        <v>1454.9</v>
      </c>
      <c r="F2995" s="1">
        <v>3.0</v>
      </c>
      <c r="G2995" s="1">
        <v>31.0</v>
      </c>
      <c r="H2995" s="1">
        <v>5.0</v>
      </c>
      <c r="I2995" s="1" t="s">
        <v>22</v>
      </c>
      <c r="J2995" s="1">
        <v>0.466</v>
      </c>
      <c r="K2995" s="1">
        <v>0.334</v>
      </c>
      <c r="L2995" s="6">
        <f>if(J2995&gt;QUARTILE!$B$3, "TOP", if(J2995&lt;QUARTILE!$B$4, "BOTTOM", 0))</f>
        <v>0</v>
      </c>
      <c r="M2995" s="6">
        <f t="shared" si="1"/>
        <v>2</v>
      </c>
      <c r="N2995" s="6" t="str">
        <f t="shared" si="2"/>
        <v>Gen X</v>
      </c>
      <c r="O2995" s="6" t="str">
        <f t="shared" si="3"/>
        <v>Low Income</v>
      </c>
    </row>
    <row r="2996">
      <c r="A2996" s="1">
        <v>102994.0</v>
      </c>
      <c r="B2996" s="1">
        <v>28.0</v>
      </c>
      <c r="C2996" s="1">
        <v>60000.0</v>
      </c>
      <c r="D2996" s="1" t="s">
        <v>25</v>
      </c>
      <c r="E2996" s="1">
        <v>6256.39</v>
      </c>
      <c r="F2996" s="1">
        <v>5.0</v>
      </c>
      <c r="G2996" s="1">
        <v>23.0</v>
      </c>
      <c r="H2996" s="1">
        <v>21.0</v>
      </c>
      <c r="I2996" s="1" t="s">
        <v>26</v>
      </c>
      <c r="J2996" s="1">
        <v>0.852</v>
      </c>
      <c r="K2996" s="1">
        <v>0.82</v>
      </c>
      <c r="L2996" s="6" t="str">
        <f>if(J2996&gt;QUARTILE!$B$3, "TOP", if(J2996&lt;QUARTILE!$B$4, "BOTTOM", 0))</f>
        <v>TOP</v>
      </c>
      <c r="M2996" s="6">
        <f t="shared" si="1"/>
        <v>3</v>
      </c>
      <c r="N2996" s="6" t="str">
        <f t="shared" si="2"/>
        <v>Millenial</v>
      </c>
      <c r="O2996" s="6" t="str">
        <f t="shared" si="3"/>
        <v>Medium Income</v>
      </c>
    </row>
    <row r="2997" hidden="1">
      <c r="A2997" s="1">
        <v>102995.0</v>
      </c>
      <c r="B2997" s="1">
        <v>68.0</v>
      </c>
      <c r="C2997" s="1">
        <v>14000.0</v>
      </c>
      <c r="D2997" s="1" t="s">
        <v>25</v>
      </c>
      <c r="E2997" s="1">
        <v>16731.78</v>
      </c>
      <c r="F2997" s="1">
        <v>2.0</v>
      </c>
      <c r="G2997" s="1">
        <v>18.0</v>
      </c>
      <c r="H2997" s="1">
        <v>6.0</v>
      </c>
      <c r="I2997" s="1" t="s">
        <v>22</v>
      </c>
      <c r="J2997" s="1">
        <v>0.534</v>
      </c>
      <c r="K2997" s="1">
        <v>0.048</v>
      </c>
      <c r="L2997" s="6">
        <f>if(J2997&gt;QUARTILE!$B$3, "TOP", if(J2997&lt;QUARTILE!$B$4, "BOTTOM", 0))</f>
        <v>0</v>
      </c>
      <c r="M2997" s="6">
        <f t="shared" si="1"/>
        <v>2</v>
      </c>
      <c r="N2997" s="6" t="str">
        <f t="shared" si="2"/>
        <v>Baby Boomer</v>
      </c>
      <c r="O2997" s="6" t="str">
        <f t="shared" si="3"/>
        <v>Low Income</v>
      </c>
    </row>
    <row r="2998" hidden="1">
      <c r="A2998" s="1">
        <v>102996.0</v>
      </c>
      <c r="B2998" s="1">
        <v>32.0</v>
      </c>
      <c r="C2998" s="1">
        <v>28000.0</v>
      </c>
      <c r="D2998" s="1" t="s">
        <v>25</v>
      </c>
      <c r="E2998" s="1">
        <v>32918.28</v>
      </c>
      <c r="F2998" s="1">
        <v>1.0</v>
      </c>
      <c r="G2998" s="1">
        <v>20.0</v>
      </c>
      <c r="H2998" s="1">
        <v>15.0</v>
      </c>
      <c r="I2998" s="1" t="s">
        <v>22</v>
      </c>
      <c r="J2998" s="1">
        <v>0.313</v>
      </c>
      <c r="K2998" s="1">
        <v>0.565</v>
      </c>
      <c r="L2998" s="6" t="str">
        <f>if(J2998&gt;QUARTILE!$B$3, "TOP", if(J2998&lt;QUARTILE!$B$4, "BOTTOM", 0))</f>
        <v>BOTTOM</v>
      </c>
      <c r="M2998" s="6">
        <f t="shared" si="1"/>
        <v>2</v>
      </c>
      <c r="N2998" s="6" t="str">
        <f t="shared" si="2"/>
        <v>Gen X</v>
      </c>
      <c r="O2998" s="6" t="str">
        <f t="shared" si="3"/>
        <v>Low Income</v>
      </c>
    </row>
    <row r="2999" hidden="1">
      <c r="A2999" s="1">
        <v>102997.0</v>
      </c>
      <c r="B2999" s="1">
        <v>21.0</v>
      </c>
      <c r="C2999" s="1">
        <v>16000.0</v>
      </c>
      <c r="D2999" s="1" t="s">
        <v>23</v>
      </c>
      <c r="E2999" s="1">
        <v>16460.27</v>
      </c>
      <c r="F2999" s="1">
        <v>4.0</v>
      </c>
      <c r="G2999" s="1">
        <v>21.0</v>
      </c>
      <c r="H2999" s="1">
        <v>18.0</v>
      </c>
      <c r="I2999" s="1" t="s">
        <v>18</v>
      </c>
      <c r="J2999" s="1">
        <v>0.699</v>
      </c>
      <c r="K2999" s="1">
        <v>0.536</v>
      </c>
      <c r="L2999" s="6">
        <f>if(J2999&gt;QUARTILE!$B$3, "TOP", if(J2999&lt;QUARTILE!$B$4, "BOTTOM", 0))</f>
        <v>0</v>
      </c>
      <c r="M2999" s="6">
        <f t="shared" si="1"/>
        <v>1</v>
      </c>
      <c r="N2999" s="6" t="str">
        <f t="shared" si="2"/>
        <v>Millenial</v>
      </c>
      <c r="O2999" s="6" t="str">
        <f t="shared" si="3"/>
        <v>Low Income</v>
      </c>
    </row>
    <row r="3000" hidden="1">
      <c r="A3000" s="1">
        <v>102998.0</v>
      </c>
      <c r="B3000" s="1">
        <v>38.0</v>
      </c>
      <c r="C3000" s="1">
        <v>7000.0</v>
      </c>
      <c r="D3000" s="1" t="s">
        <v>23</v>
      </c>
      <c r="E3000" s="1">
        <v>55037.39</v>
      </c>
      <c r="F3000" s="1">
        <v>3.0</v>
      </c>
      <c r="G3000" s="1">
        <v>20.0</v>
      </c>
      <c r="H3000" s="1">
        <v>3.0</v>
      </c>
      <c r="I3000" s="1" t="s">
        <v>18</v>
      </c>
      <c r="J3000" s="1">
        <v>0.94</v>
      </c>
      <c r="K3000" s="1">
        <v>0.539</v>
      </c>
      <c r="L3000" s="6" t="str">
        <f>if(J3000&gt;QUARTILE!$B$3, "TOP", if(J3000&lt;QUARTILE!$B$4, "BOTTOM", 0))</f>
        <v>TOP</v>
      </c>
      <c r="M3000" s="6">
        <f t="shared" si="1"/>
        <v>1</v>
      </c>
      <c r="N3000" s="6" t="str">
        <f t="shared" si="2"/>
        <v>Gen X</v>
      </c>
      <c r="O3000" s="6" t="str">
        <f t="shared" si="3"/>
        <v>Low Income</v>
      </c>
    </row>
    <row r="3001" hidden="1">
      <c r="A3001" s="1">
        <v>102999.0</v>
      </c>
      <c r="B3001" s="1">
        <v>30.0</v>
      </c>
      <c r="C3001" s="1">
        <v>7000.0</v>
      </c>
      <c r="D3001" s="1" t="s">
        <v>23</v>
      </c>
      <c r="E3001" s="1">
        <v>33249.66</v>
      </c>
      <c r="F3001" s="1">
        <v>5.0</v>
      </c>
      <c r="G3001" s="1">
        <v>23.0</v>
      </c>
      <c r="H3001" s="1">
        <v>10.0</v>
      </c>
      <c r="I3001" s="1" t="s">
        <v>18</v>
      </c>
      <c r="J3001" s="1">
        <v>0.612</v>
      </c>
      <c r="K3001" s="1">
        <v>0.492</v>
      </c>
      <c r="L3001" s="6">
        <f>if(J3001&gt;QUARTILE!$B$3, "TOP", if(J3001&lt;QUARTILE!$B$4, "BOTTOM", 0))</f>
        <v>0</v>
      </c>
      <c r="M3001" s="6">
        <f t="shared" si="1"/>
        <v>1</v>
      </c>
      <c r="N3001" s="6" t="str">
        <f t="shared" si="2"/>
        <v>Millenial</v>
      </c>
      <c r="O3001" s="6" t="str">
        <f t="shared" si="3"/>
        <v>Low Income</v>
      </c>
    </row>
    <row r="3002" hidden="1">
      <c r="A3002" s="1">
        <v>103000.0</v>
      </c>
      <c r="B3002" s="1">
        <v>39.0</v>
      </c>
      <c r="C3002" s="1">
        <v>12000.0</v>
      </c>
      <c r="D3002" s="1" t="s">
        <v>21</v>
      </c>
      <c r="E3002" s="1">
        <v>3397.75</v>
      </c>
      <c r="F3002" s="1">
        <v>3.0</v>
      </c>
      <c r="G3002" s="1">
        <v>21.0</v>
      </c>
      <c r="H3002" s="1">
        <v>14.0</v>
      </c>
      <c r="I3002" s="1" t="s">
        <v>22</v>
      </c>
      <c r="J3002" s="1">
        <v>0.838</v>
      </c>
      <c r="K3002" s="1">
        <v>0.124</v>
      </c>
      <c r="L3002" s="6" t="str">
        <f>if(J3002&gt;QUARTILE!$B$3, "TOP", if(J3002&lt;QUARTILE!$B$4, "BOTTOM", 0))</f>
        <v>TOP</v>
      </c>
      <c r="M3002" s="6">
        <f t="shared" si="1"/>
        <v>2</v>
      </c>
      <c r="N3002" s="6" t="str">
        <f t="shared" si="2"/>
        <v>Gen X</v>
      </c>
      <c r="O3002" s="6" t="str">
        <f t="shared" si="3"/>
        <v>Low Income</v>
      </c>
    </row>
    <row r="3003" hidden="1">
      <c r="A3003" s="1">
        <v>103001.0</v>
      </c>
      <c r="B3003" s="1">
        <v>36.0</v>
      </c>
      <c r="C3003" s="1">
        <v>15000.0</v>
      </c>
      <c r="D3003" s="1" t="s">
        <v>23</v>
      </c>
      <c r="E3003" s="1">
        <v>9851.81</v>
      </c>
      <c r="F3003" s="1">
        <v>4.0</v>
      </c>
      <c r="G3003" s="1">
        <v>22.0</v>
      </c>
      <c r="H3003" s="1">
        <v>7.0</v>
      </c>
      <c r="I3003" s="1" t="s">
        <v>22</v>
      </c>
      <c r="J3003" s="1">
        <v>0.494</v>
      </c>
      <c r="K3003" s="1">
        <v>0.084</v>
      </c>
      <c r="L3003" s="6">
        <f>if(J3003&gt;QUARTILE!$B$3, "TOP", if(J3003&lt;QUARTILE!$B$4, "BOTTOM", 0))</f>
        <v>0</v>
      </c>
      <c r="M3003" s="6">
        <f t="shared" si="1"/>
        <v>2</v>
      </c>
      <c r="N3003" s="6" t="str">
        <f t="shared" si="2"/>
        <v>Gen X</v>
      </c>
      <c r="O3003" s="6" t="str">
        <f t="shared" si="3"/>
        <v>Low Income</v>
      </c>
    </row>
    <row r="3004" hidden="1">
      <c r="A3004" s="1">
        <v>103002.0</v>
      </c>
      <c r="B3004" s="1">
        <v>51.0</v>
      </c>
      <c r="C3004" s="1">
        <v>81000.0</v>
      </c>
      <c r="D3004" s="1" t="s">
        <v>23</v>
      </c>
      <c r="E3004" s="1">
        <v>22081.67</v>
      </c>
      <c r="F3004" s="1">
        <v>5.0</v>
      </c>
      <c r="G3004" s="1">
        <v>19.0</v>
      </c>
      <c r="H3004" s="1">
        <v>7.0</v>
      </c>
      <c r="I3004" s="1" t="s">
        <v>22</v>
      </c>
      <c r="J3004" s="1">
        <v>0.718</v>
      </c>
      <c r="K3004" s="1">
        <v>0.017</v>
      </c>
      <c r="L3004" s="6">
        <f>if(J3004&gt;QUARTILE!$B$3, "TOP", if(J3004&lt;QUARTILE!$B$4, "BOTTOM", 0))</f>
        <v>0</v>
      </c>
      <c r="M3004" s="6">
        <f t="shared" si="1"/>
        <v>2</v>
      </c>
      <c r="N3004" s="6" t="str">
        <f t="shared" si="2"/>
        <v>Gen X</v>
      </c>
      <c r="O3004" s="6" t="str">
        <f t="shared" si="3"/>
        <v>Medium Income</v>
      </c>
    </row>
    <row r="3005" hidden="1">
      <c r="A3005" s="1">
        <v>103003.0</v>
      </c>
      <c r="B3005" s="1">
        <v>31.0</v>
      </c>
      <c r="C3005" s="1">
        <v>33000.0</v>
      </c>
      <c r="D3005" s="1" t="s">
        <v>23</v>
      </c>
      <c r="E3005" s="1">
        <v>55743.83</v>
      </c>
      <c r="F3005" s="1">
        <v>4.0</v>
      </c>
      <c r="G3005" s="1">
        <v>19.0</v>
      </c>
      <c r="H3005" s="1">
        <v>17.0</v>
      </c>
      <c r="I3005" s="1" t="s">
        <v>22</v>
      </c>
      <c r="J3005" s="1">
        <v>0.22</v>
      </c>
      <c r="K3005" s="1">
        <v>0.788</v>
      </c>
      <c r="L3005" s="6" t="str">
        <f>if(J3005&gt;QUARTILE!$B$3, "TOP", if(J3005&lt;QUARTILE!$B$4, "BOTTOM", 0))</f>
        <v>BOTTOM</v>
      </c>
      <c r="M3005" s="6">
        <f t="shared" si="1"/>
        <v>2</v>
      </c>
      <c r="N3005" s="6" t="str">
        <f t="shared" si="2"/>
        <v>Gen X</v>
      </c>
      <c r="O3005" s="6" t="str">
        <f t="shared" si="3"/>
        <v>Low Income</v>
      </c>
    </row>
    <row r="3006" hidden="1">
      <c r="A3006" s="1">
        <v>103004.0</v>
      </c>
      <c r="B3006" s="1">
        <v>78.0</v>
      </c>
      <c r="C3006" s="1">
        <v>35000.0</v>
      </c>
      <c r="D3006" s="1" t="s">
        <v>27</v>
      </c>
      <c r="E3006" s="1">
        <v>87988.94</v>
      </c>
      <c r="F3006" s="1">
        <v>5.0</v>
      </c>
      <c r="G3006" s="1">
        <v>29.0</v>
      </c>
      <c r="H3006" s="1">
        <v>7.0</v>
      </c>
      <c r="I3006" s="1" t="s">
        <v>18</v>
      </c>
      <c r="J3006" s="1">
        <v>0.247</v>
      </c>
      <c r="K3006" s="1">
        <v>0.46</v>
      </c>
      <c r="L3006" s="6" t="str">
        <f>if(J3006&gt;QUARTILE!$B$3, "TOP", if(J3006&lt;QUARTILE!$B$4, "BOTTOM", 0))</f>
        <v>BOTTOM</v>
      </c>
      <c r="M3006" s="6">
        <f t="shared" si="1"/>
        <v>1</v>
      </c>
      <c r="N3006" s="6" t="str">
        <f t="shared" si="2"/>
        <v>Baby Boomer</v>
      </c>
      <c r="O3006" s="6" t="str">
        <f t="shared" si="3"/>
        <v>Low Income</v>
      </c>
    </row>
    <row r="3007" hidden="1">
      <c r="A3007" s="1">
        <v>103005.0</v>
      </c>
      <c r="B3007" s="1">
        <v>21.0</v>
      </c>
      <c r="C3007" s="1">
        <v>15000.0</v>
      </c>
      <c r="D3007" s="1" t="s">
        <v>23</v>
      </c>
      <c r="E3007" s="1">
        <v>28809.64</v>
      </c>
      <c r="F3007" s="1">
        <v>2.0</v>
      </c>
      <c r="G3007" s="1">
        <v>16.0</v>
      </c>
      <c r="H3007" s="1">
        <v>14.0</v>
      </c>
      <c r="I3007" s="1" t="s">
        <v>18</v>
      </c>
      <c r="J3007" s="1">
        <v>0.817</v>
      </c>
      <c r="K3007" s="1">
        <v>0.077</v>
      </c>
      <c r="L3007" s="6" t="str">
        <f>if(J3007&gt;QUARTILE!$B$3, "TOP", if(J3007&lt;QUARTILE!$B$4, "BOTTOM", 0))</f>
        <v>TOP</v>
      </c>
      <c r="M3007" s="6">
        <f t="shared" si="1"/>
        <v>1</v>
      </c>
      <c r="N3007" s="6" t="str">
        <f t="shared" si="2"/>
        <v>Millenial</v>
      </c>
      <c r="O3007" s="6" t="str">
        <f t="shared" si="3"/>
        <v>Low Income</v>
      </c>
    </row>
    <row r="3008" hidden="1">
      <c r="A3008" s="1">
        <v>103006.0</v>
      </c>
      <c r="B3008" s="1">
        <v>65.0</v>
      </c>
      <c r="C3008" s="1">
        <v>23000.0</v>
      </c>
      <c r="D3008" s="1" t="s">
        <v>25</v>
      </c>
      <c r="E3008" s="1">
        <v>17055.49</v>
      </c>
      <c r="F3008" s="1">
        <v>5.0</v>
      </c>
      <c r="G3008" s="1">
        <v>25.0</v>
      </c>
      <c r="H3008" s="1">
        <v>6.0</v>
      </c>
      <c r="I3008" s="1" t="s">
        <v>22</v>
      </c>
      <c r="J3008" s="1">
        <v>0.299</v>
      </c>
      <c r="K3008" s="1">
        <v>0.384</v>
      </c>
      <c r="L3008" s="6" t="str">
        <f>if(J3008&gt;QUARTILE!$B$3, "TOP", if(J3008&lt;QUARTILE!$B$4, "BOTTOM", 0))</f>
        <v>BOTTOM</v>
      </c>
      <c r="M3008" s="6">
        <f t="shared" si="1"/>
        <v>2</v>
      </c>
      <c r="N3008" s="6" t="str">
        <f t="shared" si="2"/>
        <v>Baby Boomer</v>
      </c>
      <c r="O3008" s="6" t="str">
        <f t="shared" si="3"/>
        <v>Low Income</v>
      </c>
    </row>
    <row r="3009" hidden="1">
      <c r="A3009" s="1">
        <v>103007.0</v>
      </c>
      <c r="B3009" s="1">
        <v>70.0</v>
      </c>
      <c r="C3009" s="1">
        <v>88000.0</v>
      </c>
      <c r="D3009" s="1" t="s">
        <v>23</v>
      </c>
      <c r="E3009" s="1">
        <v>28261.78</v>
      </c>
      <c r="F3009" s="1">
        <v>4.0</v>
      </c>
      <c r="G3009" s="1">
        <v>24.0</v>
      </c>
      <c r="H3009" s="1">
        <v>3.0</v>
      </c>
      <c r="I3009" s="1" t="s">
        <v>22</v>
      </c>
      <c r="J3009" s="1">
        <v>0.244</v>
      </c>
      <c r="K3009" s="1">
        <v>0.309</v>
      </c>
      <c r="L3009" s="6" t="str">
        <f>if(J3009&gt;QUARTILE!$B$3, "TOP", if(J3009&lt;QUARTILE!$B$4, "BOTTOM", 0))</f>
        <v>BOTTOM</v>
      </c>
      <c r="M3009" s="6">
        <f t="shared" si="1"/>
        <v>2</v>
      </c>
      <c r="N3009" s="6" t="str">
        <f t="shared" si="2"/>
        <v>Baby Boomer</v>
      </c>
      <c r="O3009" s="6" t="str">
        <f t="shared" si="3"/>
        <v>Medium Income</v>
      </c>
    </row>
    <row r="3010" hidden="1">
      <c r="A3010" s="1">
        <v>103008.0</v>
      </c>
      <c r="B3010" s="1">
        <v>69.0</v>
      </c>
      <c r="C3010" s="1">
        <v>11000.0</v>
      </c>
      <c r="D3010" s="1" t="s">
        <v>17</v>
      </c>
      <c r="E3010" s="1">
        <v>6383.08</v>
      </c>
      <c r="F3010" s="1">
        <v>1.0</v>
      </c>
      <c r="G3010" s="1">
        <v>17.0</v>
      </c>
      <c r="H3010" s="1">
        <v>5.0</v>
      </c>
      <c r="I3010" s="1" t="s">
        <v>22</v>
      </c>
      <c r="J3010" s="1">
        <v>0.568</v>
      </c>
      <c r="K3010" s="1">
        <v>0.148</v>
      </c>
      <c r="L3010" s="6">
        <f>if(J3010&gt;QUARTILE!$B$3, "TOP", if(J3010&lt;QUARTILE!$B$4, "BOTTOM", 0))</f>
        <v>0</v>
      </c>
      <c r="M3010" s="6">
        <f t="shared" si="1"/>
        <v>2</v>
      </c>
      <c r="N3010" s="6" t="str">
        <f t="shared" si="2"/>
        <v>Baby Boomer</v>
      </c>
      <c r="O3010" s="6" t="str">
        <f t="shared" si="3"/>
        <v>Low Income</v>
      </c>
    </row>
    <row r="3011" hidden="1">
      <c r="A3011" s="1">
        <v>103009.0</v>
      </c>
      <c r="B3011" s="1">
        <v>63.0</v>
      </c>
      <c r="C3011" s="1">
        <v>29000.0</v>
      </c>
      <c r="D3011" s="1" t="s">
        <v>24</v>
      </c>
      <c r="E3011" s="1">
        <v>6670.42</v>
      </c>
      <c r="F3011" s="1">
        <v>2.0</v>
      </c>
      <c r="G3011" s="1">
        <v>17.0</v>
      </c>
      <c r="H3011" s="1">
        <v>5.0</v>
      </c>
      <c r="I3011" s="1" t="s">
        <v>22</v>
      </c>
      <c r="J3011" s="1">
        <v>0.094</v>
      </c>
      <c r="K3011" s="1">
        <v>0.822</v>
      </c>
      <c r="L3011" s="6" t="str">
        <f>if(J3011&gt;QUARTILE!$B$3, "TOP", if(J3011&lt;QUARTILE!$B$4, "BOTTOM", 0))</f>
        <v>BOTTOM</v>
      </c>
      <c r="M3011" s="6">
        <f t="shared" si="1"/>
        <v>2</v>
      </c>
      <c r="N3011" s="6" t="str">
        <f t="shared" si="2"/>
        <v>Baby Boomer</v>
      </c>
      <c r="O3011" s="6" t="str">
        <f t="shared" si="3"/>
        <v>Low Income</v>
      </c>
    </row>
    <row r="3012" hidden="1">
      <c r="A3012" s="1">
        <v>103010.0</v>
      </c>
      <c r="B3012" s="1">
        <v>44.0</v>
      </c>
      <c r="C3012" s="1">
        <v>58000.0</v>
      </c>
      <c r="D3012" s="1" t="s">
        <v>24</v>
      </c>
      <c r="E3012" s="1">
        <v>21246.53</v>
      </c>
      <c r="F3012" s="1">
        <v>3.0</v>
      </c>
      <c r="G3012" s="1">
        <v>24.0</v>
      </c>
      <c r="H3012" s="1">
        <v>8.0</v>
      </c>
      <c r="I3012" s="1" t="s">
        <v>22</v>
      </c>
      <c r="J3012" s="1">
        <v>0.784</v>
      </c>
      <c r="K3012" s="1">
        <v>0.776</v>
      </c>
      <c r="L3012" s="6">
        <f>if(J3012&gt;QUARTILE!$B$3, "TOP", if(J3012&lt;QUARTILE!$B$4, "BOTTOM", 0))</f>
        <v>0</v>
      </c>
      <c r="M3012" s="6">
        <f t="shared" si="1"/>
        <v>2</v>
      </c>
      <c r="N3012" s="6" t="str">
        <f t="shared" si="2"/>
        <v>Gen X</v>
      </c>
      <c r="O3012" s="6" t="str">
        <f t="shared" si="3"/>
        <v>Medium Income</v>
      </c>
    </row>
    <row r="3013" hidden="1">
      <c r="A3013" s="1">
        <v>103011.0</v>
      </c>
      <c r="B3013" s="1">
        <v>46.0</v>
      </c>
      <c r="C3013" s="1">
        <v>39000.0</v>
      </c>
      <c r="D3013" s="1" t="s">
        <v>25</v>
      </c>
      <c r="E3013" s="1">
        <v>41088.83</v>
      </c>
      <c r="F3013" s="1">
        <v>2.0</v>
      </c>
      <c r="G3013" s="1">
        <v>23.0</v>
      </c>
      <c r="H3013" s="1">
        <v>9.0</v>
      </c>
      <c r="I3013" s="1" t="s">
        <v>18</v>
      </c>
      <c r="J3013" s="1">
        <v>0.839</v>
      </c>
      <c r="K3013" s="1">
        <v>0.364</v>
      </c>
      <c r="L3013" s="6" t="str">
        <f>if(J3013&gt;QUARTILE!$B$3, "TOP", if(J3013&lt;QUARTILE!$B$4, "BOTTOM", 0))</f>
        <v>TOP</v>
      </c>
      <c r="M3013" s="6">
        <f t="shared" si="1"/>
        <v>1</v>
      </c>
      <c r="N3013" s="6" t="str">
        <f t="shared" si="2"/>
        <v>Gen X</v>
      </c>
      <c r="O3013" s="6" t="str">
        <f t="shared" si="3"/>
        <v>Low Income</v>
      </c>
    </row>
    <row r="3014" hidden="1">
      <c r="A3014" s="1">
        <v>103012.0</v>
      </c>
      <c r="B3014" s="1">
        <v>64.0</v>
      </c>
      <c r="C3014" s="1">
        <v>65000.0</v>
      </c>
      <c r="D3014" s="1" t="s">
        <v>27</v>
      </c>
      <c r="E3014" s="1">
        <v>70004.55</v>
      </c>
      <c r="F3014" s="1">
        <v>2.0</v>
      </c>
      <c r="G3014" s="1">
        <v>11.0</v>
      </c>
      <c r="H3014" s="1">
        <v>3.0</v>
      </c>
      <c r="I3014" s="1" t="s">
        <v>18</v>
      </c>
      <c r="J3014" s="1">
        <v>0.653</v>
      </c>
      <c r="K3014" s="1">
        <v>0.422</v>
      </c>
      <c r="L3014" s="6">
        <f>if(J3014&gt;QUARTILE!$B$3, "TOP", if(J3014&lt;QUARTILE!$B$4, "BOTTOM", 0))</f>
        <v>0</v>
      </c>
      <c r="M3014" s="6">
        <f t="shared" si="1"/>
        <v>1</v>
      </c>
      <c r="N3014" s="6" t="str">
        <f t="shared" si="2"/>
        <v>Baby Boomer</v>
      </c>
      <c r="O3014" s="6" t="str">
        <f t="shared" si="3"/>
        <v>Medium Income</v>
      </c>
    </row>
    <row r="3015" hidden="1">
      <c r="A3015" s="1">
        <v>103013.0</v>
      </c>
      <c r="B3015" s="1">
        <v>45.0</v>
      </c>
      <c r="C3015" s="1">
        <v>25000.0</v>
      </c>
      <c r="D3015" s="1" t="s">
        <v>27</v>
      </c>
      <c r="E3015" s="1">
        <v>8350.79</v>
      </c>
      <c r="F3015" s="1">
        <v>3.0</v>
      </c>
      <c r="G3015" s="1">
        <v>17.0</v>
      </c>
      <c r="H3015" s="1">
        <v>12.0</v>
      </c>
      <c r="I3015" s="1" t="s">
        <v>22</v>
      </c>
      <c r="J3015" s="1">
        <v>0.686</v>
      </c>
      <c r="K3015" s="1">
        <v>0.436</v>
      </c>
      <c r="L3015" s="6">
        <f>if(J3015&gt;QUARTILE!$B$3, "TOP", if(J3015&lt;QUARTILE!$B$4, "BOTTOM", 0))</f>
        <v>0</v>
      </c>
      <c r="M3015" s="6">
        <f t="shared" si="1"/>
        <v>2</v>
      </c>
      <c r="N3015" s="6" t="str">
        <f t="shared" si="2"/>
        <v>Gen X</v>
      </c>
      <c r="O3015" s="6" t="str">
        <f t="shared" si="3"/>
        <v>Low Income</v>
      </c>
    </row>
    <row r="3016" hidden="1">
      <c r="A3016" s="1">
        <v>103014.0</v>
      </c>
      <c r="B3016" s="1">
        <v>52.0</v>
      </c>
      <c r="C3016" s="1">
        <v>32000.0</v>
      </c>
      <c r="D3016" s="1" t="s">
        <v>25</v>
      </c>
      <c r="E3016" s="1">
        <v>31847.06</v>
      </c>
      <c r="F3016" s="1">
        <v>5.0</v>
      </c>
      <c r="G3016" s="1">
        <v>21.0</v>
      </c>
      <c r="H3016" s="1">
        <v>2.0</v>
      </c>
      <c r="I3016" s="1" t="s">
        <v>18</v>
      </c>
      <c r="J3016" s="1">
        <v>0.949</v>
      </c>
      <c r="K3016" s="1">
        <v>0.401</v>
      </c>
      <c r="L3016" s="6" t="str">
        <f>if(J3016&gt;QUARTILE!$B$3, "TOP", if(J3016&lt;QUARTILE!$B$4, "BOTTOM", 0))</f>
        <v>TOP</v>
      </c>
      <c r="M3016" s="6">
        <f t="shared" si="1"/>
        <v>1</v>
      </c>
      <c r="N3016" s="6" t="str">
        <f t="shared" si="2"/>
        <v>Gen X</v>
      </c>
      <c r="O3016" s="6" t="str">
        <f t="shared" si="3"/>
        <v>Low Income</v>
      </c>
    </row>
    <row r="3017" hidden="1">
      <c r="A3017" s="1">
        <v>103015.0</v>
      </c>
      <c r="B3017" s="1">
        <v>25.0</v>
      </c>
      <c r="C3017" s="1">
        <v>24000.0</v>
      </c>
      <c r="D3017" s="1" t="s">
        <v>25</v>
      </c>
      <c r="E3017" s="1">
        <v>38147.56</v>
      </c>
      <c r="F3017" s="1">
        <v>2.0</v>
      </c>
      <c r="G3017" s="1">
        <v>22.0</v>
      </c>
      <c r="H3017" s="1">
        <v>11.0</v>
      </c>
      <c r="I3017" s="1" t="s">
        <v>18</v>
      </c>
      <c r="J3017" s="1">
        <v>0.348</v>
      </c>
      <c r="K3017" s="1">
        <v>0.633</v>
      </c>
      <c r="L3017" s="6">
        <f>if(J3017&gt;QUARTILE!$B$3, "TOP", if(J3017&lt;QUARTILE!$B$4, "BOTTOM", 0))</f>
        <v>0</v>
      </c>
      <c r="M3017" s="6">
        <f t="shared" si="1"/>
        <v>1</v>
      </c>
      <c r="N3017" s="6" t="str">
        <f t="shared" si="2"/>
        <v>Millenial</v>
      </c>
      <c r="O3017" s="6" t="str">
        <f t="shared" si="3"/>
        <v>Low Income</v>
      </c>
    </row>
    <row r="3018" hidden="1">
      <c r="A3018" s="1">
        <v>103016.0</v>
      </c>
      <c r="B3018" s="1">
        <v>33.0</v>
      </c>
      <c r="C3018" s="1">
        <v>30000.0</v>
      </c>
      <c r="D3018" s="1" t="s">
        <v>23</v>
      </c>
      <c r="E3018" s="1">
        <v>19519.39</v>
      </c>
      <c r="F3018" s="1">
        <v>2.0</v>
      </c>
      <c r="G3018" s="1">
        <v>20.0</v>
      </c>
      <c r="H3018" s="1">
        <v>14.0</v>
      </c>
      <c r="I3018" s="1" t="s">
        <v>18</v>
      </c>
      <c r="J3018" s="1">
        <v>0.7</v>
      </c>
      <c r="K3018" s="1">
        <v>0.876</v>
      </c>
      <c r="L3018" s="6">
        <f>if(J3018&gt;QUARTILE!$B$3, "TOP", if(J3018&lt;QUARTILE!$B$4, "BOTTOM", 0))</f>
        <v>0</v>
      </c>
      <c r="M3018" s="6">
        <f t="shared" si="1"/>
        <v>1</v>
      </c>
      <c r="N3018" s="6" t="str">
        <f t="shared" si="2"/>
        <v>Gen X</v>
      </c>
      <c r="O3018" s="6" t="str">
        <f t="shared" si="3"/>
        <v>Low Income</v>
      </c>
    </row>
    <row r="3019" hidden="1">
      <c r="A3019" s="1">
        <v>103017.0</v>
      </c>
      <c r="B3019" s="1">
        <v>59.0</v>
      </c>
      <c r="C3019" s="1">
        <v>13000.0</v>
      </c>
      <c r="D3019" s="1" t="s">
        <v>17</v>
      </c>
      <c r="E3019" s="1">
        <v>8541.7</v>
      </c>
      <c r="F3019" s="1">
        <v>1.0</v>
      </c>
      <c r="G3019" s="1">
        <v>14.0</v>
      </c>
      <c r="H3019" s="1">
        <v>7.0</v>
      </c>
      <c r="I3019" s="1" t="s">
        <v>22</v>
      </c>
      <c r="J3019" s="1">
        <v>0.692</v>
      </c>
      <c r="K3019" s="1">
        <v>0.592</v>
      </c>
      <c r="L3019" s="6">
        <f>if(J3019&gt;QUARTILE!$B$3, "TOP", if(J3019&lt;QUARTILE!$B$4, "BOTTOM", 0))</f>
        <v>0</v>
      </c>
      <c r="M3019" s="6">
        <f t="shared" si="1"/>
        <v>2</v>
      </c>
      <c r="N3019" s="6" t="str">
        <f t="shared" si="2"/>
        <v>Gen X</v>
      </c>
      <c r="O3019" s="6" t="str">
        <f t="shared" si="3"/>
        <v>Low Income</v>
      </c>
    </row>
    <row r="3020" hidden="1">
      <c r="A3020" s="1">
        <v>103018.0</v>
      </c>
      <c r="B3020" s="1">
        <v>53.0</v>
      </c>
      <c r="C3020" s="1">
        <v>35000.0</v>
      </c>
      <c r="D3020" s="1" t="s">
        <v>23</v>
      </c>
      <c r="E3020" s="1">
        <v>19303.77</v>
      </c>
      <c r="F3020" s="1">
        <v>1.0</v>
      </c>
      <c r="G3020" s="1">
        <v>26.0</v>
      </c>
      <c r="H3020" s="1">
        <v>3.0</v>
      </c>
      <c r="I3020" s="1" t="s">
        <v>22</v>
      </c>
      <c r="J3020" s="1">
        <v>0.244</v>
      </c>
      <c r="K3020" s="1">
        <v>0.126</v>
      </c>
      <c r="L3020" s="6" t="str">
        <f>if(J3020&gt;QUARTILE!$B$3, "TOP", if(J3020&lt;QUARTILE!$B$4, "BOTTOM", 0))</f>
        <v>BOTTOM</v>
      </c>
      <c r="M3020" s="6">
        <f t="shared" si="1"/>
        <v>2</v>
      </c>
      <c r="N3020" s="6" t="str">
        <f t="shared" si="2"/>
        <v>Gen X</v>
      </c>
      <c r="O3020" s="6" t="str">
        <f t="shared" si="3"/>
        <v>Low Income</v>
      </c>
    </row>
    <row r="3021" hidden="1">
      <c r="A3021" s="1">
        <v>103019.0</v>
      </c>
      <c r="B3021" s="1">
        <v>47.0</v>
      </c>
      <c r="C3021" s="1">
        <v>26000.0</v>
      </c>
      <c r="D3021" s="1" t="s">
        <v>25</v>
      </c>
      <c r="E3021" s="1">
        <v>17562.99</v>
      </c>
      <c r="F3021" s="1">
        <v>4.0</v>
      </c>
      <c r="G3021" s="1">
        <v>24.0</v>
      </c>
      <c r="H3021" s="1">
        <v>7.0</v>
      </c>
      <c r="I3021" s="1" t="s">
        <v>22</v>
      </c>
      <c r="J3021" s="1">
        <v>0.777</v>
      </c>
      <c r="K3021" s="1">
        <v>0.722</v>
      </c>
      <c r="L3021" s="6">
        <f>if(J3021&gt;QUARTILE!$B$3, "TOP", if(J3021&lt;QUARTILE!$B$4, "BOTTOM", 0))</f>
        <v>0</v>
      </c>
      <c r="M3021" s="6">
        <f t="shared" si="1"/>
        <v>2</v>
      </c>
      <c r="N3021" s="6" t="str">
        <f t="shared" si="2"/>
        <v>Gen X</v>
      </c>
      <c r="O3021" s="6" t="str">
        <f t="shared" si="3"/>
        <v>Low Income</v>
      </c>
    </row>
    <row r="3022" hidden="1">
      <c r="A3022" s="1">
        <v>103020.0</v>
      </c>
      <c r="B3022" s="1">
        <v>35.0</v>
      </c>
      <c r="C3022" s="1">
        <v>23000.0</v>
      </c>
      <c r="D3022" s="1" t="s">
        <v>25</v>
      </c>
      <c r="E3022" s="1">
        <v>18654.78</v>
      </c>
      <c r="F3022" s="1">
        <v>3.0</v>
      </c>
      <c r="G3022" s="1">
        <v>20.0</v>
      </c>
      <c r="H3022" s="1">
        <v>15.0</v>
      </c>
      <c r="I3022" s="1" t="s">
        <v>18</v>
      </c>
      <c r="J3022" s="1">
        <v>0.77</v>
      </c>
      <c r="K3022" s="1">
        <v>0.372</v>
      </c>
      <c r="L3022" s="6">
        <f>if(J3022&gt;QUARTILE!$B$3, "TOP", if(J3022&lt;QUARTILE!$B$4, "BOTTOM", 0))</f>
        <v>0</v>
      </c>
      <c r="M3022" s="6">
        <f t="shared" si="1"/>
        <v>1</v>
      </c>
      <c r="N3022" s="6" t="str">
        <f t="shared" si="2"/>
        <v>Gen X</v>
      </c>
      <c r="O3022" s="6" t="str">
        <f t="shared" si="3"/>
        <v>Low Income</v>
      </c>
    </row>
    <row r="3023" hidden="1">
      <c r="A3023" s="1">
        <v>103021.0</v>
      </c>
      <c r="B3023" s="1">
        <v>19.0</v>
      </c>
      <c r="C3023" s="1">
        <v>63000.0</v>
      </c>
      <c r="D3023" s="1" t="s">
        <v>25</v>
      </c>
      <c r="E3023" s="1">
        <v>19312.78</v>
      </c>
      <c r="F3023" s="1">
        <v>5.0</v>
      </c>
      <c r="G3023" s="1">
        <v>21.0</v>
      </c>
      <c r="H3023" s="1">
        <v>14.0</v>
      </c>
      <c r="I3023" s="1" t="s">
        <v>22</v>
      </c>
      <c r="J3023" s="1">
        <v>0.307</v>
      </c>
      <c r="K3023" s="1">
        <v>0.58</v>
      </c>
      <c r="L3023" s="6" t="str">
        <f>if(J3023&gt;QUARTILE!$B$3, "TOP", if(J3023&lt;QUARTILE!$B$4, "BOTTOM", 0))</f>
        <v>BOTTOM</v>
      </c>
      <c r="M3023" s="6">
        <f t="shared" si="1"/>
        <v>2</v>
      </c>
      <c r="N3023" s="6" t="str">
        <f t="shared" si="2"/>
        <v>Millenial</v>
      </c>
      <c r="O3023" s="6" t="str">
        <f t="shared" si="3"/>
        <v>Medium Income</v>
      </c>
    </row>
    <row r="3024" hidden="1">
      <c r="A3024" s="1">
        <v>103022.0</v>
      </c>
      <c r="B3024" s="1">
        <v>66.0</v>
      </c>
      <c r="C3024" s="1">
        <v>19000.0</v>
      </c>
      <c r="D3024" s="1" t="s">
        <v>17</v>
      </c>
      <c r="E3024" s="1">
        <v>37553.96</v>
      </c>
      <c r="F3024" s="1">
        <v>5.0</v>
      </c>
      <c r="G3024" s="1">
        <v>28.0</v>
      </c>
      <c r="H3024" s="1">
        <v>7.0</v>
      </c>
      <c r="I3024" s="1" t="s">
        <v>18</v>
      </c>
      <c r="J3024" s="1">
        <v>0.417</v>
      </c>
      <c r="K3024" s="1">
        <v>0.049</v>
      </c>
      <c r="L3024" s="6">
        <f>if(J3024&gt;QUARTILE!$B$3, "TOP", if(J3024&lt;QUARTILE!$B$4, "BOTTOM", 0))</f>
        <v>0</v>
      </c>
      <c r="M3024" s="6">
        <f t="shared" si="1"/>
        <v>1</v>
      </c>
      <c r="N3024" s="6" t="str">
        <f t="shared" si="2"/>
        <v>Baby Boomer</v>
      </c>
      <c r="O3024" s="6" t="str">
        <f t="shared" si="3"/>
        <v>Low Income</v>
      </c>
    </row>
    <row r="3025" hidden="1">
      <c r="A3025" s="1">
        <v>103023.0</v>
      </c>
      <c r="B3025" s="1">
        <v>30.0</v>
      </c>
      <c r="C3025" s="1">
        <v>45000.0</v>
      </c>
      <c r="D3025" s="1" t="s">
        <v>27</v>
      </c>
      <c r="E3025" s="1">
        <v>3728.56</v>
      </c>
      <c r="F3025" s="1">
        <v>4.0</v>
      </c>
      <c r="G3025" s="1">
        <v>24.0</v>
      </c>
      <c r="H3025" s="1">
        <v>7.0</v>
      </c>
      <c r="I3025" s="1" t="s">
        <v>22</v>
      </c>
      <c r="J3025" s="1">
        <v>0.941</v>
      </c>
      <c r="K3025" s="1">
        <v>0.113</v>
      </c>
      <c r="L3025" s="6" t="str">
        <f>if(J3025&gt;QUARTILE!$B$3, "TOP", if(J3025&lt;QUARTILE!$B$4, "BOTTOM", 0))</f>
        <v>TOP</v>
      </c>
      <c r="M3025" s="6">
        <f t="shared" si="1"/>
        <v>2</v>
      </c>
      <c r="N3025" s="6" t="str">
        <f t="shared" si="2"/>
        <v>Millenial</v>
      </c>
      <c r="O3025" s="6" t="str">
        <f t="shared" si="3"/>
        <v>Medium Income</v>
      </c>
    </row>
    <row r="3026" hidden="1">
      <c r="A3026" s="1">
        <v>103024.0</v>
      </c>
      <c r="B3026" s="1">
        <v>21.0</v>
      </c>
      <c r="C3026" s="1">
        <v>48000.0</v>
      </c>
      <c r="D3026" s="1" t="s">
        <v>27</v>
      </c>
      <c r="E3026" s="1">
        <v>9154.99</v>
      </c>
      <c r="F3026" s="1">
        <v>5.0</v>
      </c>
      <c r="G3026" s="1">
        <v>22.0</v>
      </c>
      <c r="H3026" s="1">
        <v>13.0</v>
      </c>
      <c r="I3026" s="1" t="s">
        <v>22</v>
      </c>
      <c r="J3026" s="1">
        <v>0.071</v>
      </c>
      <c r="K3026" s="1">
        <v>0.003</v>
      </c>
      <c r="L3026" s="6" t="str">
        <f>if(J3026&gt;QUARTILE!$B$3, "TOP", if(J3026&lt;QUARTILE!$B$4, "BOTTOM", 0))</f>
        <v>BOTTOM</v>
      </c>
      <c r="M3026" s="6">
        <f t="shared" si="1"/>
        <v>2</v>
      </c>
      <c r="N3026" s="6" t="str">
        <f t="shared" si="2"/>
        <v>Millenial</v>
      </c>
      <c r="O3026" s="6" t="str">
        <f t="shared" si="3"/>
        <v>Medium Income</v>
      </c>
    </row>
    <row r="3027" hidden="1">
      <c r="A3027" s="1">
        <v>103025.0</v>
      </c>
      <c r="B3027" s="1">
        <v>43.0</v>
      </c>
      <c r="C3027" s="1">
        <v>37000.0</v>
      </c>
      <c r="D3027" s="1" t="s">
        <v>25</v>
      </c>
      <c r="E3027" s="1">
        <v>17637.87</v>
      </c>
      <c r="F3027" s="1">
        <v>5.0</v>
      </c>
      <c r="G3027" s="1">
        <v>22.0</v>
      </c>
      <c r="H3027" s="1">
        <v>11.0</v>
      </c>
      <c r="I3027" s="1" t="s">
        <v>22</v>
      </c>
      <c r="J3027" s="1">
        <v>0.279</v>
      </c>
      <c r="K3027" s="1">
        <v>0.264</v>
      </c>
      <c r="L3027" s="6" t="str">
        <f>if(J3027&gt;QUARTILE!$B$3, "TOP", if(J3027&lt;QUARTILE!$B$4, "BOTTOM", 0))</f>
        <v>BOTTOM</v>
      </c>
      <c r="M3027" s="6">
        <f t="shared" si="1"/>
        <v>2</v>
      </c>
      <c r="N3027" s="6" t="str">
        <f t="shared" si="2"/>
        <v>Gen X</v>
      </c>
      <c r="O3027" s="6" t="str">
        <f t="shared" si="3"/>
        <v>Low Income</v>
      </c>
    </row>
    <row r="3028" hidden="1">
      <c r="A3028" s="1">
        <v>103026.0</v>
      </c>
      <c r="B3028" s="1">
        <v>42.0</v>
      </c>
      <c r="C3028" s="1">
        <v>12000.0</v>
      </c>
      <c r="D3028" s="1" t="s">
        <v>23</v>
      </c>
      <c r="E3028" s="1">
        <v>6662.73</v>
      </c>
      <c r="F3028" s="1">
        <v>1.0</v>
      </c>
      <c r="G3028" s="1">
        <v>19.0</v>
      </c>
      <c r="H3028" s="1">
        <v>3.0</v>
      </c>
      <c r="I3028" s="1" t="s">
        <v>22</v>
      </c>
      <c r="J3028" s="1">
        <v>0.629</v>
      </c>
      <c r="K3028" s="1">
        <v>0.597</v>
      </c>
      <c r="L3028" s="6">
        <f>if(J3028&gt;QUARTILE!$B$3, "TOP", if(J3028&lt;QUARTILE!$B$4, "BOTTOM", 0))</f>
        <v>0</v>
      </c>
      <c r="M3028" s="6">
        <f t="shared" si="1"/>
        <v>2</v>
      </c>
      <c r="N3028" s="6" t="str">
        <f t="shared" si="2"/>
        <v>Gen X</v>
      </c>
      <c r="O3028" s="6" t="str">
        <f t="shared" si="3"/>
        <v>Low Income</v>
      </c>
    </row>
    <row r="3029" hidden="1">
      <c r="A3029" s="1">
        <v>103027.0</v>
      </c>
      <c r="B3029" s="1">
        <v>47.0</v>
      </c>
      <c r="C3029" s="1">
        <v>27000.0</v>
      </c>
      <c r="D3029" s="1" t="s">
        <v>25</v>
      </c>
      <c r="E3029" s="1">
        <v>76473.95</v>
      </c>
      <c r="F3029" s="1">
        <v>5.0</v>
      </c>
      <c r="G3029" s="1">
        <v>23.0</v>
      </c>
      <c r="H3029" s="1">
        <v>6.0</v>
      </c>
      <c r="I3029" s="1" t="s">
        <v>18</v>
      </c>
      <c r="J3029" s="1">
        <v>1.0</v>
      </c>
      <c r="K3029" s="1">
        <v>0.169</v>
      </c>
      <c r="L3029" s="6" t="str">
        <f>if(J3029&gt;QUARTILE!$B$3, "TOP", if(J3029&lt;QUARTILE!$B$4, "BOTTOM", 0))</f>
        <v>TOP</v>
      </c>
      <c r="M3029" s="6">
        <f t="shared" si="1"/>
        <v>1</v>
      </c>
      <c r="N3029" s="6" t="str">
        <f t="shared" si="2"/>
        <v>Gen X</v>
      </c>
      <c r="O3029" s="6" t="str">
        <f t="shared" si="3"/>
        <v>Low Income</v>
      </c>
    </row>
    <row r="3030" hidden="1">
      <c r="A3030" s="1">
        <v>103028.0</v>
      </c>
      <c r="B3030" s="1">
        <v>28.0</v>
      </c>
      <c r="C3030" s="1">
        <v>71000.0</v>
      </c>
      <c r="D3030" s="1" t="s">
        <v>24</v>
      </c>
      <c r="E3030" s="1">
        <v>6107.43</v>
      </c>
      <c r="F3030" s="1">
        <v>5.0</v>
      </c>
      <c r="G3030" s="1">
        <v>19.0</v>
      </c>
      <c r="H3030" s="1">
        <v>12.0</v>
      </c>
      <c r="I3030" s="1" t="s">
        <v>22</v>
      </c>
      <c r="J3030" s="1">
        <v>0.357</v>
      </c>
      <c r="K3030" s="1">
        <v>0.191</v>
      </c>
      <c r="L3030" s="6">
        <f>if(J3030&gt;QUARTILE!$B$3, "TOP", if(J3030&lt;QUARTILE!$B$4, "BOTTOM", 0))</f>
        <v>0</v>
      </c>
      <c r="M3030" s="6">
        <f t="shared" si="1"/>
        <v>2</v>
      </c>
      <c r="N3030" s="6" t="str">
        <f t="shared" si="2"/>
        <v>Millenial</v>
      </c>
      <c r="O3030" s="6" t="str">
        <f t="shared" si="3"/>
        <v>Medium Income</v>
      </c>
    </row>
    <row r="3031" hidden="1">
      <c r="A3031" s="1">
        <v>103029.0</v>
      </c>
      <c r="B3031" s="1">
        <v>24.0</v>
      </c>
      <c r="C3031" s="1">
        <v>7000.0</v>
      </c>
      <c r="D3031" s="1" t="s">
        <v>31</v>
      </c>
      <c r="E3031" s="1">
        <v>12683.57</v>
      </c>
      <c r="F3031" s="1">
        <v>4.0</v>
      </c>
      <c r="G3031" s="1">
        <v>22.0</v>
      </c>
      <c r="H3031" s="1">
        <v>15.0</v>
      </c>
      <c r="I3031" s="1" t="s">
        <v>18</v>
      </c>
      <c r="J3031" s="1">
        <v>0.817</v>
      </c>
      <c r="K3031" s="1">
        <v>0.945</v>
      </c>
      <c r="L3031" s="6" t="str">
        <f>if(J3031&gt;QUARTILE!$B$3, "TOP", if(J3031&lt;QUARTILE!$B$4, "BOTTOM", 0))</f>
        <v>TOP</v>
      </c>
      <c r="M3031" s="6">
        <f t="shared" si="1"/>
        <v>1</v>
      </c>
      <c r="N3031" s="6" t="str">
        <f t="shared" si="2"/>
        <v>Millenial</v>
      </c>
      <c r="O3031" s="6" t="str">
        <f t="shared" si="3"/>
        <v>Low Income</v>
      </c>
    </row>
    <row r="3032" hidden="1">
      <c r="A3032" s="1">
        <v>103030.0</v>
      </c>
      <c r="B3032" s="1">
        <v>48.0</v>
      </c>
      <c r="C3032" s="1">
        <v>20000.0</v>
      </c>
      <c r="D3032" s="1" t="s">
        <v>27</v>
      </c>
      <c r="E3032" s="1">
        <v>41970.86</v>
      </c>
      <c r="F3032" s="1">
        <v>4.0</v>
      </c>
      <c r="G3032" s="1">
        <v>13.0</v>
      </c>
      <c r="H3032" s="1">
        <v>8.0</v>
      </c>
      <c r="I3032" s="1" t="s">
        <v>18</v>
      </c>
      <c r="J3032" s="1">
        <v>0.467</v>
      </c>
      <c r="K3032" s="1">
        <v>0.849</v>
      </c>
      <c r="L3032" s="6">
        <f>if(J3032&gt;QUARTILE!$B$3, "TOP", if(J3032&lt;QUARTILE!$B$4, "BOTTOM", 0))</f>
        <v>0</v>
      </c>
      <c r="M3032" s="6">
        <f t="shared" si="1"/>
        <v>1</v>
      </c>
      <c r="N3032" s="6" t="str">
        <f t="shared" si="2"/>
        <v>Gen X</v>
      </c>
      <c r="O3032" s="6" t="str">
        <f t="shared" si="3"/>
        <v>Low Income</v>
      </c>
    </row>
    <row r="3033" hidden="1">
      <c r="A3033" s="1">
        <v>103031.0</v>
      </c>
      <c r="B3033" s="1">
        <v>61.0</v>
      </c>
      <c r="C3033" s="1">
        <v>44000.0</v>
      </c>
      <c r="D3033" s="1" t="s">
        <v>23</v>
      </c>
      <c r="E3033" s="1">
        <v>1669.02</v>
      </c>
      <c r="F3033" s="1">
        <v>2.0</v>
      </c>
      <c r="G3033" s="1">
        <v>19.0</v>
      </c>
      <c r="H3033" s="1">
        <v>3.0</v>
      </c>
      <c r="I3033" s="1" t="s">
        <v>22</v>
      </c>
      <c r="J3033" s="1">
        <v>0.402</v>
      </c>
      <c r="K3033" s="1">
        <v>0.605</v>
      </c>
      <c r="L3033" s="6">
        <f>if(J3033&gt;QUARTILE!$B$3, "TOP", if(J3033&lt;QUARTILE!$B$4, "BOTTOM", 0))</f>
        <v>0</v>
      </c>
      <c r="M3033" s="6">
        <f t="shared" si="1"/>
        <v>2</v>
      </c>
      <c r="N3033" s="6" t="str">
        <f t="shared" si="2"/>
        <v>Baby Boomer</v>
      </c>
      <c r="O3033" s="6" t="str">
        <f t="shared" si="3"/>
        <v>Low Income</v>
      </c>
    </row>
    <row r="3034" hidden="1">
      <c r="A3034" s="1">
        <v>103032.0</v>
      </c>
      <c r="B3034" s="1">
        <v>27.0</v>
      </c>
      <c r="C3034" s="1">
        <v>21000.0</v>
      </c>
      <c r="D3034" s="1" t="s">
        <v>23</v>
      </c>
      <c r="E3034" s="1">
        <v>34372.56</v>
      </c>
      <c r="F3034" s="1">
        <v>5.0</v>
      </c>
      <c r="G3034" s="1">
        <v>21.0</v>
      </c>
      <c r="H3034" s="1">
        <v>16.0</v>
      </c>
      <c r="I3034" s="1" t="s">
        <v>22</v>
      </c>
      <c r="J3034" s="1">
        <v>1.0</v>
      </c>
      <c r="K3034" s="1">
        <v>0.174</v>
      </c>
      <c r="L3034" s="6" t="str">
        <f>if(J3034&gt;QUARTILE!$B$3, "TOP", if(J3034&lt;QUARTILE!$B$4, "BOTTOM", 0))</f>
        <v>TOP</v>
      </c>
      <c r="M3034" s="6">
        <f t="shared" si="1"/>
        <v>2</v>
      </c>
      <c r="N3034" s="6" t="str">
        <f t="shared" si="2"/>
        <v>Millenial</v>
      </c>
      <c r="O3034" s="6" t="str">
        <f t="shared" si="3"/>
        <v>Low Income</v>
      </c>
    </row>
    <row r="3035" hidden="1">
      <c r="A3035" s="1">
        <v>103033.0</v>
      </c>
      <c r="B3035" s="1">
        <v>56.0</v>
      </c>
      <c r="C3035" s="1">
        <v>36000.0</v>
      </c>
      <c r="D3035" s="1" t="s">
        <v>25</v>
      </c>
      <c r="E3035" s="1">
        <v>16926.36</v>
      </c>
      <c r="F3035" s="1">
        <v>5.0</v>
      </c>
      <c r="G3035" s="1">
        <v>19.0</v>
      </c>
      <c r="H3035" s="1">
        <v>2.0</v>
      </c>
      <c r="I3035" s="1" t="s">
        <v>22</v>
      </c>
      <c r="J3035" s="1">
        <v>0.867</v>
      </c>
      <c r="K3035" s="1">
        <v>0.812</v>
      </c>
      <c r="L3035" s="6" t="str">
        <f>if(J3035&gt;QUARTILE!$B$3, "TOP", if(J3035&lt;QUARTILE!$B$4, "BOTTOM", 0))</f>
        <v>TOP</v>
      </c>
      <c r="M3035" s="6">
        <f t="shared" si="1"/>
        <v>2</v>
      </c>
      <c r="N3035" s="6" t="str">
        <f t="shared" si="2"/>
        <v>Gen X</v>
      </c>
      <c r="O3035" s="6" t="str">
        <f t="shared" si="3"/>
        <v>Low Income</v>
      </c>
    </row>
    <row r="3036" hidden="1">
      <c r="A3036" s="1">
        <v>103034.0</v>
      </c>
      <c r="B3036" s="1">
        <v>30.0</v>
      </c>
      <c r="C3036" s="1">
        <v>51000.0</v>
      </c>
      <c r="D3036" s="1" t="s">
        <v>17</v>
      </c>
      <c r="E3036" s="1">
        <v>646.37</v>
      </c>
      <c r="F3036" s="1">
        <v>5.0</v>
      </c>
      <c r="G3036" s="1">
        <v>23.0</v>
      </c>
      <c r="H3036" s="1">
        <v>8.0</v>
      </c>
      <c r="I3036" s="1" t="s">
        <v>22</v>
      </c>
      <c r="J3036" s="1">
        <v>0.349</v>
      </c>
      <c r="K3036" s="1">
        <v>0.687</v>
      </c>
      <c r="L3036" s="6">
        <f>if(J3036&gt;QUARTILE!$B$3, "TOP", if(J3036&lt;QUARTILE!$B$4, "BOTTOM", 0))</f>
        <v>0</v>
      </c>
      <c r="M3036" s="6">
        <f t="shared" si="1"/>
        <v>2</v>
      </c>
      <c r="N3036" s="6" t="str">
        <f t="shared" si="2"/>
        <v>Millenial</v>
      </c>
      <c r="O3036" s="6" t="str">
        <f t="shared" si="3"/>
        <v>Medium Income</v>
      </c>
    </row>
    <row r="3037" hidden="1">
      <c r="A3037" s="1">
        <v>103035.0</v>
      </c>
      <c r="B3037" s="1">
        <v>48.0</v>
      </c>
      <c r="C3037" s="1">
        <v>25000.0</v>
      </c>
      <c r="D3037" s="1" t="s">
        <v>27</v>
      </c>
      <c r="E3037" s="1">
        <v>46642.93</v>
      </c>
      <c r="F3037" s="1">
        <v>1.0</v>
      </c>
      <c r="G3037" s="1">
        <v>21.0</v>
      </c>
      <c r="H3037" s="1">
        <v>8.0</v>
      </c>
      <c r="I3037" s="1" t="s">
        <v>18</v>
      </c>
      <c r="J3037" s="1">
        <v>0.286</v>
      </c>
      <c r="K3037" s="1">
        <v>0.516</v>
      </c>
      <c r="L3037" s="6" t="str">
        <f>if(J3037&gt;QUARTILE!$B$3, "TOP", if(J3037&lt;QUARTILE!$B$4, "BOTTOM", 0))</f>
        <v>BOTTOM</v>
      </c>
      <c r="M3037" s="6">
        <f t="shared" si="1"/>
        <v>1</v>
      </c>
      <c r="N3037" s="6" t="str">
        <f t="shared" si="2"/>
        <v>Gen X</v>
      </c>
      <c r="O3037" s="6" t="str">
        <f t="shared" si="3"/>
        <v>Low Income</v>
      </c>
    </row>
    <row r="3038" hidden="1">
      <c r="A3038" s="1">
        <v>103036.0</v>
      </c>
      <c r="B3038" s="1">
        <v>24.0</v>
      </c>
      <c r="C3038" s="1">
        <v>30000.0</v>
      </c>
      <c r="D3038" s="1" t="s">
        <v>21</v>
      </c>
      <c r="E3038" s="1">
        <v>799.71</v>
      </c>
      <c r="F3038" s="1">
        <v>5.0</v>
      </c>
      <c r="G3038" s="1">
        <v>19.0</v>
      </c>
      <c r="H3038" s="1">
        <v>13.0</v>
      </c>
      <c r="I3038" s="1" t="s">
        <v>18</v>
      </c>
      <c r="J3038" s="1">
        <v>0.084</v>
      </c>
      <c r="K3038" s="1">
        <v>0.858</v>
      </c>
      <c r="L3038" s="6" t="str">
        <f>if(J3038&gt;QUARTILE!$B$3, "TOP", if(J3038&lt;QUARTILE!$B$4, "BOTTOM", 0))</f>
        <v>BOTTOM</v>
      </c>
      <c r="M3038" s="6">
        <f t="shared" si="1"/>
        <v>1</v>
      </c>
      <c r="N3038" s="6" t="str">
        <f t="shared" si="2"/>
        <v>Millenial</v>
      </c>
      <c r="O3038" s="6" t="str">
        <f t="shared" si="3"/>
        <v>Low Income</v>
      </c>
    </row>
    <row r="3039" hidden="1">
      <c r="A3039" s="1">
        <v>103037.0</v>
      </c>
      <c r="B3039" s="1">
        <v>80.0</v>
      </c>
      <c r="C3039" s="1">
        <v>23000.0</v>
      </c>
      <c r="D3039" s="1" t="s">
        <v>27</v>
      </c>
      <c r="E3039" s="1">
        <v>14481.11</v>
      </c>
      <c r="F3039" s="1">
        <v>1.0</v>
      </c>
      <c r="G3039" s="1">
        <v>15.0</v>
      </c>
      <c r="H3039" s="1">
        <v>7.0</v>
      </c>
      <c r="I3039" s="1" t="s">
        <v>22</v>
      </c>
      <c r="J3039" s="1">
        <v>0.483</v>
      </c>
      <c r="K3039" s="1">
        <v>0.445</v>
      </c>
      <c r="L3039" s="6">
        <f>if(J3039&gt;QUARTILE!$B$3, "TOP", if(J3039&lt;QUARTILE!$B$4, "BOTTOM", 0))</f>
        <v>0</v>
      </c>
      <c r="M3039" s="6">
        <f t="shared" si="1"/>
        <v>2</v>
      </c>
      <c r="N3039" s="6" t="str">
        <f t="shared" si="2"/>
        <v>Silent</v>
      </c>
      <c r="O3039" s="6" t="str">
        <f t="shared" si="3"/>
        <v>Low Income</v>
      </c>
    </row>
    <row r="3040" hidden="1">
      <c r="A3040" s="1">
        <v>103038.0</v>
      </c>
      <c r="B3040" s="1">
        <v>73.0</v>
      </c>
      <c r="C3040" s="1">
        <v>26000.0</v>
      </c>
      <c r="D3040" s="1" t="s">
        <v>23</v>
      </c>
      <c r="E3040" s="1">
        <v>1005.48</v>
      </c>
      <c r="F3040" s="1">
        <v>2.0</v>
      </c>
      <c r="G3040" s="1">
        <v>18.0</v>
      </c>
      <c r="H3040" s="1">
        <v>8.0</v>
      </c>
      <c r="I3040" s="1" t="s">
        <v>22</v>
      </c>
      <c r="J3040" s="1">
        <v>0.385</v>
      </c>
      <c r="K3040" s="1">
        <v>0.255</v>
      </c>
      <c r="L3040" s="6">
        <f>if(J3040&gt;QUARTILE!$B$3, "TOP", if(J3040&lt;QUARTILE!$B$4, "BOTTOM", 0))</f>
        <v>0</v>
      </c>
      <c r="M3040" s="6">
        <f t="shared" si="1"/>
        <v>2</v>
      </c>
      <c r="N3040" s="6" t="str">
        <f t="shared" si="2"/>
        <v>Baby Boomer</v>
      </c>
      <c r="O3040" s="6" t="str">
        <f t="shared" si="3"/>
        <v>Low Income</v>
      </c>
    </row>
    <row r="3041" hidden="1">
      <c r="A3041" s="1">
        <v>103039.0</v>
      </c>
      <c r="B3041" s="1">
        <v>66.0</v>
      </c>
      <c r="C3041" s="1">
        <v>78000.0</v>
      </c>
      <c r="D3041" s="1" t="s">
        <v>23</v>
      </c>
      <c r="E3041" s="1">
        <v>1477.24</v>
      </c>
      <c r="F3041" s="1">
        <v>3.0</v>
      </c>
      <c r="G3041" s="1">
        <v>23.0</v>
      </c>
      <c r="H3041" s="1">
        <v>6.0</v>
      </c>
      <c r="I3041" s="1" t="s">
        <v>22</v>
      </c>
      <c r="J3041" s="1">
        <v>0.531</v>
      </c>
      <c r="K3041" s="1">
        <v>0.967</v>
      </c>
      <c r="L3041" s="6">
        <f>if(J3041&gt;QUARTILE!$B$3, "TOP", if(J3041&lt;QUARTILE!$B$4, "BOTTOM", 0))</f>
        <v>0</v>
      </c>
      <c r="M3041" s="6">
        <f t="shared" si="1"/>
        <v>2</v>
      </c>
      <c r="N3041" s="6" t="str">
        <f t="shared" si="2"/>
        <v>Baby Boomer</v>
      </c>
      <c r="O3041" s="6" t="str">
        <f t="shared" si="3"/>
        <v>Medium Income</v>
      </c>
    </row>
    <row r="3042" hidden="1">
      <c r="A3042" s="1">
        <v>103040.0</v>
      </c>
      <c r="B3042" s="1">
        <v>59.0</v>
      </c>
      <c r="C3042" s="1">
        <v>21000.0</v>
      </c>
      <c r="D3042" s="1" t="s">
        <v>23</v>
      </c>
      <c r="E3042" s="1">
        <v>43643.54</v>
      </c>
      <c r="F3042" s="1">
        <v>5.0</v>
      </c>
      <c r="G3042" s="1">
        <v>21.0</v>
      </c>
      <c r="H3042" s="1">
        <v>7.0</v>
      </c>
      <c r="I3042" s="1" t="s">
        <v>18</v>
      </c>
      <c r="J3042" s="1">
        <v>0.581</v>
      </c>
      <c r="K3042" s="1">
        <v>0.71</v>
      </c>
      <c r="L3042" s="6">
        <f>if(J3042&gt;QUARTILE!$B$3, "TOP", if(J3042&lt;QUARTILE!$B$4, "BOTTOM", 0))</f>
        <v>0</v>
      </c>
      <c r="M3042" s="6">
        <f t="shared" si="1"/>
        <v>1</v>
      </c>
      <c r="N3042" s="6" t="str">
        <f t="shared" si="2"/>
        <v>Gen X</v>
      </c>
      <c r="O3042" s="6" t="str">
        <f t="shared" si="3"/>
        <v>Low Income</v>
      </c>
    </row>
    <row r="3043" hidden="1">
      <c r="A3043" s="1">
        <v>103041.0</v>
      </c>
      <c r="B3043" s="1">
        <v>78.0</v>
      </c>
      <c r="C3043" s="1">
        <v>18000.0</v>
      </c>
      <c r="D3043" s="1" t="s">
        <v>25</v>
      </c>
      <c r="E3043" s="1">
        <v>29033.78</v>
      </c>
      <c r="F3043" s="1">
        <v>4.0</v>
      </c>
      <c r="G3043" s="1">
        <v>19.0</v>
      </c>
      <c r="H3043" s="1">
        <v>6.0</v>
      </c>
      <c r="I3043" s="1" t="s">
        <v>22</v>
      </c>
      <c r="J3043" s="1">
        <v>1.0</v>
      </c>
      <c r="K3043" s="1">
        <v>0.862</v>
      </c>
      <c r="L3043" s="6" t="str">
        <f>if(J3043&gt;QUARTILE!$B$3, "TOP", if(J3043&lt;QUARTILE!$B$4, "BOTTOM", 0))</f>
        <v>TOP</v>
      </c>
      <c r="M3043" s="6">
        <f t="shared" si="1"/>
        <v>2</v>
      </c>
      <c r="N3043" s="6" t="str">
        <f t="shared" si="2"/>
        <v>Baby Boomer</v>
      </c>
      <c r="O3043" s="6" t="str">
        <f t="shared" si="3"/>
        <v>Low Income</v>
      </c>
    </row>
    <row r="3044" hidden="1">
      <c r="A3044" s="1">
        <v>103042.0</v>
      </c>
      <c r="B3044" s="1">
        <v>59.0</v>
      </c>
      <c r="C3044" s="1">
        <v>41000.0</v>
      </c>
      <c r="D3044" s="1" t="s">
        <v>23</v>
      </c>
      <c r="E3044" s="1">
        <v>4386.55</v>
      </c>
      <c r="F3044" s="1">
        <v>4.0</v>
      </c>
      <c r="G3044" s="1">
        <v>20.0</v>
      </c>
      <c r="H3044" s="1">
        <v>6.0</v>
      </c>
      <c r="I3044" s="1" t="s">
        <v>22</v>
      </c>
      <c r="J3044" s="1">
        <v>0.053</v>
      </c>
      <c r="K3044" s="1">
        <v>0.868</v>
      </c>
      <c r="L3044" s="6" t="str">
        <f>if(J3044&gt;QUARTILE!$B$3, "TOP", if(J3044&lt;QUARTILE!$B$4, "BOTTOM", 0))</f>
        <v>BOTTOM</v>
      </c>
      <c r="M3044" s="6">
        <f t="shared" si="1"/>
        <v>2</v>
      </c>
      <c r="N3044" s="6" t="str">
        <f t="shared" si="2"/>
        <v>Gen X</v>
      </c>
      <c r="O3044" s="6" t="str">
        <f t="shared" si="3"/>
        <v>Low Income</v>
      </c>
    </row>
    <row r="3045" hidden="1">
      <c r="A3045" s="1">
        <v>103043.0</v>
      </c>
      <c r="B3045" s="1">
        <v>73.0</v>
      </c>
      <c r="C3045" s="1">
        <v>13000.0</v>
      </c>
      <c r="D3045" s="1" t="s">
        <v>27</v>
      </c>
      <c r="E3045" s="1">
        <v>19376.33</v>
      </c>
      <c r="F3045" s="1">
        <v>5.0</v>
      </c>
      <c r="G3045" s="1">
        <v>26.0</v>
      </c>
      <c r="H3045" s="1">
        <v>8.0</v>
      </c>
      <c r="I3045" s="1" t="s">
        <v>22</v>
      </c>
      <c r="J3045" s="1">
        <v>0.426</v>
      </c>
      <c r="K3045" s="1">
        <v>0.333</v>
      </c>
      <c r="L3045" s="6">
        <f>if(J3045&gt;QUARTILE!$B$3, "TOP", if(J3045&lt;QUARTILE!$B$4, "BOTTOM", 0))</f>
        <v>0</v>
      </c>
      <c r="M3045" s="6">
        <f t="shared" si="1"/>
        <v>2</v>
      </c>
      <c r="N3045" s="6" t="str">
        <f t="shared" si="2"/>
        <v>Baby Boomer</v>
      </c>
      <c r="O3045" s="6" t="str">
        <f t="shared" si="3"/>
        <v>Low Income</v>
      </c>
    </row>
    <row r="3046" hidden="1">
      <c r="A3046" s="1">
        <v>103044.0</v>
      </c>
      <c r="B3046" s="1">
        <v>53.0</v>
      </c>
      <c r="C3046" s="1">
        <v>15000.0</v>
      </c>
      <c r="D3046" s="1" t="s">
        <v>27</v>
      </c>
      <c r="E3046" s="1">
        <v>31663.67</v>
      </c>
      <c r="F3046" s="1">
        <v>1.0</v>
      </c>
      <c r="G3046" s="1">
        <v>20.0</v>
      </c>
      <c r="H3046" s="1">
        <v>6.0</v>
      </c>
      <c r="I3046" s="1" t="s">
        <v>18</v>
      </c>
      <c r="J3046" s="1">
        <v>0.165</v>
      </c>
      <c r="K3046" s="1">
        <v>0.761</v>
      </c>
      <c r="L3046" s="6" t="str">
        <f>if(J3046&gt;QUARTILE!$B$3, "TOP", if(J3046&lt;QUARTILE!$B$4, "BOTTOM", 0))</f>
        <v>BOTTOM</v>
      </c>
      <c r="M3046" s="6">
        <f t="shared" si="1"/>
        <v>1</v>
      </c>
      <c r="N3046" s="6" t="str">
        <f t="shared" si="2"/>
        <v>Gen X</v>
      </c>
      <c r="O3046" s="6" t="str">
        <f t="shared" si="3"/>
        <v>Low Income</v>
      </c>
    </row>
    <row r="3047" hidden="1">
      <c r="A3047" s="1">
        <v>103045.0</v>
      </c>
      <c r="B3047" s="1">
        <v>37.0</v>
      </c>
      <c r="C3047" s="1">
        <v>15000.0</v>
      </c>
      <c r="D3047" s="1" t="s">
        <v>23</v>
      </c>
      <c r="E3047" s="1">
        <v>44071.21</v>
      </c>
      <c r="F3047" s="1">
        <v>4.0</v>
      </c>
      <c r="G3047" s="1">
        <v>15.0</v>
      </c>
      <c r="H3047" s="1">
        <v>9.0</v>
      </c>
      <c r="I3047" s="1" t="s">
        <v>18</v>
      </c>
      <c r="J3047" s="1">
        <v>0.823</v>
      </c>
      <c r="K3047" s="1">
        <v>0.739</v>
      </c>
      <c r="L3047" s="6" t="str">
        <f>if(J3047&gt;QUARTILE!$B$3, "TOP", if(J3047&lt;QUARTILE!$B$4, "BOTTOM", 0))</f>
        <v>TOP</v>
      </c>
      <c r="M3047" s="6">
        <f t="shared" si="1"/>
        <v>1</v>
      </c>
      <c r="N3047" s="6" t="str">
        <f t="shared" si="2"/>
        <v>Gen X</v>
      </c>
      <c r="O3047" s="6" t="str">
        <f t="shared" si="3"/>
        <v>Low Income</v>
      </c>
    </row>
    <row r="3048" hidden="1">
      <c r="A3048" s="1">
        <v>103046.0</v>
      </c>
      <c r="B3048" s="1">
        <v>21.0</v>
      </c>
      <c r="C3048" s="1">
        <v>19000.0</v>
      </c>
      <c r="D3048" s="1" t="s">
        <v>23</v>
      </c>
      <c r="E3048" s="1">
        <v>12633.78</v>
      </c>
      <c r="F3048" s="1">
        <v>4.0</v>
      </c>
      <c r="G3048" s="1">
        <v>26.0</v>
      </c>
      <c r="H3048" s="1">
        <v>16.0</v>
      </c>
      <c r="I3048" s="1" t="s">
        <v>18</v>
      </c>
      <c r="J3048" s="1">
        <v>0.1</v>
      </c>
      <c r="K3048" s="1">
        <v>0.498</v>
      </c>
      <c r="L3048" s="6" t="str">
        <f>if(J3048&gt;QUARTILE!$B$3, "TOP", if(J3048&lt;QUARTILE!$B$4, "BOTTOM", 0))</f>
        <v>BOTTOM</v>
      </c>
      <c r="M3048" s="6">
        <f t="shared" si="1"/>
        <v>1</v>
      </c>
      <c r="N3048" s="6" t="str">
        <f t="shared" si="2"/>
        <v>Millenial</v>
      </c>
      <c r="O3048" s="6" t="str">
        <f t="shared" si="3"/>
        <v>Low Income</v>
      </c>
    </row>
    <row r="3049" hidden="1">
      <c r="A3049" s="1">
        <v>103047.0</v>
      </c>
      <c r="B3049" s="1">
        <v>71.0</v>
      </c>
      <c r="C3049" s="1">
        <v>19000.0</v>
      </c>
      <c r="D3049" s="1" t="s">
        <v>23</v>
      </c>
      <c r="E3049" s="1">
        <v>45557.83</v>
      </c>
      <c r="F3049" s="1">
        <v>2.0</v>
      </c>
      <c r="G3049" s="1">
        <v>20.0</v>
      </c>
      <c r="H3049" s="1">
        <v>7.0</v>
      </c>
      <c r="I3049" s="1" t="s">
        <v>18</v>
      </c>
      <c r="J3049" s="1">
        <v>0.917</v>
      </c>
      <c r="K3049" s="1">
        <v>0.525</v>
      </c>
      <c r="L3049" s="6" t="str">
        <f>if(J3049&gt;QUARTILE!$B$3, "TOP", if(J3049&lt;QUARTILE!$B$4, "BOTTOM", 0))</f>
        <v>TOP</v>
      </c>
      <c r="M3049" s="6">
        <f t="shared" si="1"/>
        <v>1</v>
      </c>
      <c r="N3049" s="6" t="str">
        <f t="shared" si="2"/>
        <v>Baby Boomer</v>
      </c>
      <c r="O3049" s="6" t="str">
        <f t="shared" si="3"/>
        <v>Low Income</v>
      </c>
    </row>
    <row r="3050" hidden="1">
      <c r="A3050" s="1">
        <v>103048.0</v>
      </c>
      <c r="B3050" s="1">
        <v>24.0</v>
      </c>
      <c r="C3050" s="1">
        <v>34000.0</v>
      </c>
      <c r="D3050" s="1" t="s">
        <v>27</v>
      </c>
      <c r="E3050" s="1">
        <v>14179.44</v>
      </c>
      <c r="F3050" s="1">
        <v>2.0</v>
      </c>
      <c r="G3050" s="1">
        <v>22.0</v>
      </c>
      <c r="H3050" s="1">
        <v>15.0</v>
      </c>
      <c r="I3050" s="1" t="s">
        <v>22</v>
      </c>
      <c r="J3050" s="1">
        <v>0.868</v>
      </c>
      <c r="K3050" s="1">
        <v>0.577</v>
      </c>
      <c r="L3050" s="6" t="str">
        <f>if(J3050&gt;QUARTILE!$B$3, "TOP", if(J3050&lt;QUARTILE!$B$4, "BOTTOM", 0))</f>
        <v>TOP</v>
      </c>
      <c r="M3050" s="6">
        <f t="shared" si="1"/>
        <v>2</v>
      </c>
      <c r="N3050" s="6" t="str">
        <f t="shared" si="2"/>
        <v>Millenial</v>
      </c>
      <c r="O3050" s="6" t="str">
        <f t="shared" si="3"/>
        <v>Low Income</v>
      </c>
    </row>
    <row r="3051" hidden="1">
      <c r="A3051" s="1">
        <v>103049.0</v>
      </c>
      <c r="B3051" s="1">
        <v>71.0</v>
      </c>
      <c r="C3051" s="1">
        <v>18000.0</v>
      </c>
      <c r="D3051" s="1" t="s">
        <v>25</v>
      </c>
      <c r="E3051" s="1">
        <v>23309.67</v>
      </c>
      <c r="F3051" s="1">
        <v>2.0</v>
      </c>
      <c r="G3051" s="1">
        <v>23.0</v>
      </c>
      <c r="H3051" s="1">
        <v>6.0</v>
      </c>
      <c r="I3051" s="1" t="s">
        <v>22</v>
      </c>
      <c r="J3051" s="1">
        <v>1.0</v>
      </c>
      <c r="K3051" s="1">
        <v>0.016</v>
      </c>
      <c r="L3051" s="6" t="str">
        <f>if(J3051&gt;QUARTILE!$B$3, "TOP", if(J3051&lt;QUARTILE!$B$4, "BOTTOM", 0))</f>
        <v>TOP</v>
      </c>
      <c r="M3051" s="6">
        <f t="shared" si="1"/>
        <v>2</v>
      </c>
      <c r="N3051" s="6" t="str">
        <f t="shared" si="2"/>
        <v>Baby Boomer</v>
      </c>
      <c r="O3051" s="6" t="str">
        <f t="shared" si="3"/>
        <v>Low Income</v>
      </c>
    </row>
    <row r="3052" hidden="1">
      <c r="A3052" s="1">
        <v>103050.0</v>
      </c>
      <c r="B3052" s="1">
        <v>18.0</v>
      </c>
      <c r="C3052" s="1">
        <v>34000.0</v>
      </c>
      <c r="D3052" s="1" t="s">
        <v>25</v>
      </c>
      <c r="E3052" s="1">
        <v>77292.64</v>
      </c>
      <c r="F3052" s="1">
        <v>4.0</v>
      </c>
      <c r="G3052" s="1">
        <v>24.0</v>
      </c>
      <c r="H3052" s="1">
        <v>13.0</v>
      </c>
      <c r="I3052" s="1" t="s">
        <v>18</v>
      </c>
      <c r="J3052" s="1">
        <v>0.271</v>
      </c>
      <c r="K3052" s="1">
        <v>0.386</v>
      </c>
      <c r="L3052" s="6" t="str">
        <f>if(J3052&gt;QUARTILE!$B$3, "TOP", if(J3052&lt;QUARTILE!$B$4, "BOTTOM", 0))</f>
        <v>BOTTOM</v>
      </c>
      <c r="M3052" s="6">
        <f t="shared" si="1"/>
        <v>1</v>
      </c>
      <c r="N3052" s="6" t="str">
        <f t="shared" si="2"/>
        <v>Millenial</v>
      </c>
      <c r="O3052" s="6" t="str">
        <f t="shared" si="3"/>
        <v>Low Income</v>
      </c>
    </row>
    <row r="3053" hidden="1">
      <c r="A3053" s="1">
        <v>103051.0</v>
      </c>
      <c r="B3053" s="1">
        <v>61.0</v>
      </c>
      <c r="C3053" s="1">
        <v>37000.0</v>
      </c>
      <c r="D3053" s="1" t="s">
        <v>17</v>
      </c>
      <c r="E3053" s="1">
        <v>5382.49</v>
      </c>
      <c r="F3053" s="1">
        <v>4.0</v>
      </c>
      <c r="G3053" s="1">
        <v>19.0</v>
      </c>
      <c r="H3053" s="1">
        <v>3.0</v>
      </c>
      <c r="I3053" s="1" t="s">
        <v>22</v>
      </c>
      <c r="J3053" s="1">
        <v>0.979</v>
      </c>
      <c r="K3053" s="1">
        <v>0.0</v>
      </c>
      <c r="L3053" s="6" t="str">
        <f>if(J3053&gt;QUARTILE!$B$3, "TOP", if(J3053&lt;QUARTILE!$B$4, "BOTTOM", 0))</f>
        <v>TOP</v>
      </c>
      <c r="M3053" s="6">
        <f t="shared" si="1"/>
        <v>2</v>
      </c>
      <c r="N3053" s="6" t="str">
        <f t="shared" si="2"/>
        <v>Baby Boomer</v>
      </c>
      <c r="O3053" s="6" t="str">
        <f t="shared" si="3"/>
        <v>Low Income</v>
      </c>
    </row>
    <row r="3054" hidden="1">
      <c r="A3054" s="1">
        <v>103052.0</v>
      </c>
      <c r="B3054" s="1">
        <v>73.0</v>
      </c>
      <c r="C3054" s="1">
        <v>15000.0</v>
      </c>
      <c r="D3054" s="1" t="s">
        <v>27</v>
      </c>
      <c r="E3054" s="1">
        <v>3690.99</v>
      </c>
      <c r="F3054" s="1">
        <v>5.0</v>
      </c>
      <c r="G3054" s="1">
        <v>25.0</v>
      </c>
      <c r="H3054" s="1">
        <v>7.0</v>
      </c>
      <c r="I3054" s="1" t="s">
        <v>22</v>
      </c>
      <c r="J3054" s="1">
        <v>0.412</v>
      </c>
      <c r="K3054" s="1">
        <v>0.401</v>
      </c>
      <c r="L3054" s="6">
        <f>if(J3054&gt;QUARTILE!$B$3, "TOP", if(J3054&lt;QUARTILE!$B$4, "BOTTOM", 0))</f>
        <v>0</v>
      </c>
      <c r="M3054" s="6">
        <f t="shared" si="1"/>
        <v>2</v>
      </c>
      <c r="N3054" s="6" t="str">
        <f t="shared" si="2"/>
        <v>Baby Boomer</v>
      </c>
      <c r="O3054" s="6" t="str">
        <f t="shared" si="3"/>
        <v>Low Income</v>
      </c>
    </row>
    <row r="3055" hidden="1">
      <c r="A3055" s="1">
        <v>103053.0</v>
      </c>
      <c r="B3055" s="1">
        <v>62.0</v>
      </c>
      <c r="C3055" s="1">
        <v>37000.0</v>
      </c>
      <c r="D3055" s="1" t="s">
        <v>25</v>
      </c>
      <c r="E3055" s="1">
        <v>8371.58</v>
      </c>
      <c r="F3055" s="1">
        <v>5.0</v>
      </c>
      <c r="G3055" s="1">
        <v>17.0</v>
      </c>
      <c r="H3055" s="1">
        <v>5.0</v>
      </c>
      <c r="I3055" s="1" t="s">
        <v>22</v>
      </c>
      <c r="J3055" s="1">
        <v>0.683</v>
      </c>
      <c r="K3055" s="1">
        <v>0.0</v>
      </c>
      <c r="L3055" s="6">
        <f>if(J3055&gt;QUARTILE!$B$3, "TOP", if(J3055&lt;QUARTILE!$B$4, "BOTTOM", 0))</f>
        <v>0</v>
      </c>
      <c r="M3055" s="6">
        <f t="shared" si="1"/>
        <v>2</v>
      </c>
      <c r="N3055" s="6" t="str">
        <f t="shared" si="2"/>
        <v>Baby Boomer</v>
      </c>
      <c r="O3055" s="6" t="str">
        <f t="shared" si="3"/>
        <v>Low Income</v>
      </c>
    </row>
    <row r="3056" hidden="1">
      <c r="A3056" s="1">
        <v>103054.0</v>
      </c>
      <c r="B3056" s="1">
        <v>59.0</v>
      </c>
      <c r="C3056" s="1">
        <v>39000.0</v>
      </c>
      <c r="D3056" s="1" t="s">
        <v>27</v>
      </c>
      <c r="E3056" s="1">
        <v>3592.08</v>
      </c>
      <c r="F3056" s="1">
        <v>1.0</v>
      </c>
      <c r="G3056" s="1">
        <v>18.0</v>
      </c>
      <c r="H3056" s="1">
        <v>5.0</v>
      </c>
      <c r="I3056" s="1" t="s">
        <v>22</v>
      </c>
      <c r="J3056" s="1">
        <v>0.0</v>
      </c>
      <c r="K3056" s="1">
        <v>0.455</v>
      </c>
      <c r="L3056" s="6" t="str">
        <f>if(J3056&gt;QUARTILE!$B$3, "TOP", if(J3056&lt;QUARTILE!$B$4, "BOTTOM", 0))</f>
        <v>BOTTOM</v>
      </c>
      <c r="M3056" s="6">
        <f t="shared" si="1"/>
        <v>2</v>
      </c>
      <c r="N3056" s="6" t="str">
        <f t="shared" si="2"/>
        <v>Gen X</v>
      </c>
      <c r="O3056" s="6" t="str">
        <f t="shared" si="3"/>
        <v>Low Income</v>
      </c>
    </row>
    <row r="3057" hidden="1">
      <c r="A3057" s="1">
        <v>103055.0</v>
      </c>
      <c r="B3057" s="1">
        <v>64.0</v>
      </c>
      <c r="C3057" s="1">
        <v>8000.0</v>
      </c>
      <c r="D3057" s="1" t="s">
        <v>17</v>
      </c>
      <c r="E3057" s="1">
        <v>6686.05</v>
      </c>
      <c r="F3057" s="1">
        <v>4.0</v>
      </c>
      <c r="G3057" s="1">
        <v>28.0</v>
      </c>
      <c r="H3057" s="1">
        <v>5.0</v>
      </c>
      <c r="I3057" s="1" t="s">
        <v>22</v>
      </c>
      <c r="J3057" s="1">
        <v>0.37</v>
      </c>
      <c r="K3057" s="1">
        <v>0.255</v>
      </c>
      <c r="L3057" s="6">
        <f>if(J3057&gt;QUARTILE!$B$3, "TOP", if(J3057&lt;QUARTILE!$B$4, "BOTTOM", 0))</f>
        <v>0</v>
      </c>
      <c r="M3057" s="6">
        <f t="shared" si="1"/>
        <v>2</v>
      </c>
      <c r="N3057" s="6" t="str">
        <f t="shared" si="2"/>
        <v>Baby Boomer</v>
      </c>
      <c r="O3057" s="6" t="str">
        <f t="shared" si="3"/>
        <v>Low Income</v>
      </c>
    </row>
    <row r="3058" hidden="1">
      <c r="A3058" s="1">
        <v>103056.0</v>
      </c>
      <c r="B3058" s="1">
        <v>76.0</v>
      </c>
      <c r="C3058" s="1">
        <v>26000.0</v>
      </c>
      <c r="D3058" s="1" t="s">
        <v>27</v>
      </c>
      <c r="E3058" s="1">
        <v>27172.44</v>
      </c>
      <c r="F3058" s="1">
        <v>5.0</v>
      </c>
      <c r="G3058" s="1">
        <v>19.0</v>
      </c>
      <c r="H3058" s="1">
        <v>6.0</v>
      </c>
      <c r="I3058" s="1" t="s">
        <v>22</v>
      </c>
      <c r="J3058" s="1">
        <v>0.353</v>
      </c>
      <c r="K3058" s="1">
        <v>0.724</v>
      </c>
      <c r="L3058" s="6">
        <f>if(J3058&gt;QUARTILE!$B$3, "TOP", if(J3058&lt;QUARTILE!$B$4, "BOTTOM", 0))</f>
        <v>0</v>
      </c>
      <c r="M3058" s="6">
        <f t="shared" si="1"/>
        <v>2</v>
      </c>
      <c r="N3058" s="6" t="str">
        <f t="shared" si="2"/>
        <v>Baby Boomer</v>
      </c>
      <c r="O3058" s="6" t="str">
        <f t="shared" si="3"/>
        <v>Low Income</v>
      </c>
    </row>
    <row r="3059" hidden="1">
      <c r="A3059" s="1">
        <v>103057.0</v>
      </c>
      <c r="B3059" s="1">
        <v>30.0</v>
      </c>
      <c r="C3059" s="1">
        <v>16000.0</v>
      </c>
      <c r="D3059" s="1" t="s">
        <v>25</v>
      </c>
      <c r="E3059" s="1">
        <v>12983.53</v>
      </c>
      <c r="F3059" s="1">
        <v>5.0</v>
      </c>
      <c r="G3059" s="1">
        <v>24.0</v>
      </c>
      <c r="H3059" s="1">
        <v>20.0</v>
      </c>
      <c r="I3059" s="1" t="s">
        <v>22</v>
      </c>
      <c r="J3059" s="1">
        <v>0.554</v>
      </c>
      <c r="K3059" s="1">
        <v>0.429</v>
      </c>
      <c r="L3059" s="6">
        <f>if(J3059&gt;QUARTILE!$B$3, "TOP", if(J3059&lt;QUARTILE!$B$4, "BOTTOM", 0))</f>
        <v>0</v>
      </c>
      <c r="M3059" s="6">
        <f t="shared" si="1"/>
        <v>2</v>
      </c>
      <c r="N3059" s="6" t="str">
        <f t="shared" si="2"/>
        <v>Millenial</v>
      </c>
      <c r="O3059" s="6" t="str">
        <f t="shared" si="3"/>
        <v>Low Income</v>
      </c>
    </row>
    <row r="3060" hidden="1">
      <c r="A3060" s="1">
        <v>103058.0</v>
      </c>
      <c r="B3060" s="1">
        <v>72.0</v>
      </c>
      <c r="C3060" s="1">
        <v>48000.0</v>
      </c>
      <c r="D3060" s="1" t="s">
        <v>25</v>
      </c>
      <c r="E3060" s="1">
        <v>9401.39</v>
      </c>
      <c r="F3060" s="1">
        <v>2.0</v>
      </c>
      <c r="G3060" s="1">
        <v>17.0</v>
      </c>
      <c r="H3060" s="1">
        <v>4.0</v>
      </c>
      <c r="I3060" s="1" t="s">
        <v>22</v>
      </c>
      <c r="J3060" s="1">
        <v>0.183</v>
      </c>
      <c r="K3060" s="1">
        <v>0.512</v>
      </c>
      <c r="L3060" s="6" t="str">
        <f>if(J3060&gt;QUARTILE!$B$3, "TOP", if(J3060&lt;QUARTILE!$B$4, "BOTTOM", 0))</f>
        <v>BOTTOM</v>
      </c>
      <c r="M3060" s="6">
        <f t="shared" si="1"/>
        <v>2</v>
      </c>
      <c r="N3060" s="6" t="str">
        <f t="shared" si="2"/>
        <v>Baby Boomer</v>
      </c>
      <c r="O3060" s="6" t="str">
        <f t="shared" si="3"/>
        <v>Medium Income</v>
      </c>
    </row>
    <row r="3061" hidden="1">
      <c r="A3061" s="1">
        <v>103059.0</v>
      </c>
      <c r="B3061" s="1">
        <v>39.0</v>
      </c>
      <c r="C3061" s="1">
        <v>16000.0</v>
      </c>
      <c r="D3061" s="1" t="s">
        <v>27</v>
      </c>
      <c r="E3061" s="1">
        <v>9200.24</v>
      </c>
      <c r="F3061" s="1">
        <v>2.0</v>
      </c>
      <c r="G3061" s="1">
        <v>16.0</v>
      </c>
      <c r="H3061" s="1">
        <v>11.0</v>
      </c>
      <c r="I3061" s="1" t="s">
        <v>18</v>
      </c>
      <c r="J3061" s="1">
        <v>0.69</v>
      </c>
      <c r="K3061" s="1">
        <v>0.904</v>
      </c>
      <c r="L3061" s="6">
        <f>if(J3061&gt;QUARTILE!$B$3, "TOP", if(J3061&lt;QUARTILE!$B$4, "BOTTOM", 0))</f>
        <v>0</v>
      </c>
      <c r="M3061" s="6">
        <f t="shared" si="1"/>
        <v>1</v>
      </c>
      <c r="N3061" s="6" t="str">
        <f t="shared" si="2"/>
        <v>Gen X</v>
      </c>
      <c r="O3061" s="6" t="str">
        <f t="shared" si="3"/>
        <v>Low Income</v>
      </c>
    </row>
    <row r="3062" hidden="1">
      <c r="A3062" s="1">
        <v>103060.0</v>
      </c>
      <c r="B3062" s="1">
        <v>71.0</v>
      </c>
      <c r="C3062" s="1">
        <v>10000.0</v>
      </c>
      <c r="D3062" s="1" t="s">
        <v>25</v>
      </c>
      <c r="E3062" s="1">
        <v>4326.59</v>
      </c>
      <c r="F3062" s="1">
        <v>2.0</v>
      </c>
      <c r="G3062" s="1">
        <v>24.0</v>
      </c>
      <c r="H3062" s="1">
        <v>3.0</v>
      </c>
      <c r="I3062" s="1" t="s">
        <v>22</v>
      </c>
      <c r="J3062" s="1">
        <v>0.646</v>
      </c>
      <c r="K3062" s="1">
        <v>0.482</v>
      </c>
      <c r="L3062" s="6">
        <f>if(J3062&gt;QUARTILE!$B$3, "TOP", if(J3062&lt;QUARTILE!$B$4, "BOTTOM", 0))</f>
        <v>0</v>
      </c>
      <c r="M3062" s="6">
        <f t="shared" si="1"/>
        <v>2</v>
      </c>
      <c r="N3062" s="6" t="str">
        <f t="shared" si="2"/>
        <v>Baby Boomer</v>
      </c>
      <c r="O3062" s="6" t="str">
        <f t="shared" si="3"/>
        <v>Low Income</v>
      </c>
    </row>
    <row r="3063" hidden="1">
      <c r="A3063" s="1">
        <v>103061.0</v>
      </c>
      <c r="B3063" s="1">
        <v>38.0</v>
      </c>
      <c r="C3063" s="1">
        <v>22000.0</v>
      </c>
      <c r="D3063" s="1" t="s">
        <v>27</v>
      </c>
      <c r="E3063" s="1">
        <v>11862.83</v>
      </c>
      <c r="F3063" s="1">
        <v>3.0</v>
      </c>
      <c r="G3063" s="1">
        <v>22.0</v>
      </c>
      <c r="H3063" s="1">
        <v>13.0</v>
      </c>
      <c r="I3063" s="1" t="s">
        <v>22</v>
      </c>
      <c r="J3063" s="1">
        <v>0.212</v>
      </c>
      <c r="K3063" s="1">
        <v>0.156</v>
      </c>
      <c r="L3063" s="6" t="str">
        <f>if(J3063&gt;QUARTILE!$B$3, "TOP", if(J3063&lt;QUARTILE!$B$4, "BOTTOM", 0))</f>
        <v>BOTTOM</v>
      </c>
      <c r="M3063" s="6">
        <f t="shared" si="1"/>
        <v>2</v>
      </c>
      <c r="N3063" s="6" t="str">
        <f t="shared" si="2"/>
        <v>Gen X</v>
      </c>
      <c r="O3063" s="6" t="str">
        <f t="shared" si="3"/>
        <v>Low Income</v>
      </c>
    </row>
    <row r="3064" hidden="1">
      <c r="A3064" s="1">
        <v>103062.0</v>
      </c>
      <c r="B3064" s="1">
        <v>39.0</v>
      </c>
      <c r="C3064" s="1">
        <v>13000.0</v>
      </c>
      <c r="D3064" s="1" t="s">
        <v>21</v>
      </c>
      <c r="E3064" s="1">
        <v>19597.16</v>
      </c>
      <c r="F3064" s="1">
        <v>5.0</v>
      </c>
      <c r="G3064" s="1">
        <v>9.0</v>
      </c>
      <c r="H3064" s="1">
        <v>8.0</v>
      </c>
      <c r="I3064" s="1" t="s">
        <v>22</v>
      </c>
      <c r="J3064" s="1">
        <v>0.984</v>
      </c>
      <c r="K3064" s="1">
        <v>0.063</v>
      </c>
      <c r="L3064" s="6" t="str">
        <f>if(J3064&gt;QUARTILE!$B$3, "TOP", if(J3064&lt;QUARTILE!$B$4, "BOTTOM", 0))</f>
        <v>TOP</v>
      </c>
      <c r="M3064" s="6">
        <f t="shared" si="1"/>
        <v>2</v>
      </c>
      <c r="N3064" s="6" t="str">
        <f t="shared" si="2"/>
        <v>Gen X</v>
      </c>
      <c r="O3064" s="6" t="str">
        <f t="shared" si="3"/>
        <v>Low Income</v>
      </c>
    </row>
    <row r="3065" hidden="1">
      <c r="A3065" s="1">
        <v>103063.0</v>
      </c>
      <c r="B3065" s="1">
        <v>45.0</v>
      </c>
      <c r="C3065" s="1">
        <v>37000.0</v>
      </c>
      <c r="D3065" s="1" t="s">
        <v>21</v>
      </c>
      <c r="E3065" s="1">
        <v>2996.81</v>
      </c>
      <c r="F3065" s="1">
        <v>2.0</v>
      </c>
      <c r="G3065" s="1">
        <v>21.0</v>
      </c>
      <c r="H3065" s="1">
        <v>7.0</v>
      </c>
      <c r="I3065" s="1" t="s">
        <v>22</v>
      </c>
      <c r="J3065" s="1">
        <v>0.006</v>
      </c>
      <c r="K3065" s="1">
        <v>0.306</v>
      </c>
      <c r="L3065" s="6" t="str">
        <f>if(J3065&gt;QUARTILE!$B$3, "TOP", if(J3065&lt;QUARTILE!$B$4, "BOTTOM", 0))</f>
        <v>BOTTOM</v>
      </c>
      <c r="M3065" s="6">
        <f t="shared" si="1"/>
        <v>2</v>
      </c>
      <c r="N3065" s="6" t="str">
        <f t="shared" si="2"/>
        <v>Gen X</v>
      </c>
      <c r="O3065" s="6" t="str">
        <f t="shared" si="3"/>
        <v>Low Income</v>
      </c>
    </row>
    <row r="3066" hidden="1">
      <c r="A3066" s="1">
        <v>103064.0</v>
      </c>
      <c r="B3066" s="1">
        <v>26.0</v>
      </c>
      <c r="C3066" s="1">
        <v>14000.0</v>
      </c>
      <c r="D3066" s="1" t="s">
        <v>23</v>
      </c>
      <c r="E3066" s="1">
        <v>72100.23</v>
      </c>
      <c r="F3066" s="1">
        <v>2.0</v>
      </c>
      <c r="G3066" s="1">
        <v>24.0</v>
      </c>
      <c r="H3066" s="1">
        <v>10.0</v>
      </c>
      <c r="I3066" s="1" t="s">
        <v>18</v>
      </c>
      <c r="J3066" s="1">
        <v>0.486</v>
      </c>
      <c r="K3066" s="1">
        <v>0.165</v>
      </c>
      <c r="L3066" s="6">
        <f>if(J3066&gt;QUARTILE!$B$3, "TOP", if(J3066&lt;QUARTILE!$B$4, "BOTTOM", 0))</f>
        <v>0</v>
      </c>
      <c r="M3066" s="6">
        <f t="shared" si="1"/>
        <v>1</v>
      </c>
      <c r="N3066" s="6" t="str">
        <f t="shared" si="2"/>
        <v>Millenial</v>
      </c>
      <c r="O3066" s="6" t="str">
        <f t="shared" si="3"/>
        <v>Low Income</v>
      </c>
    </row>
    <row r="3067" hidden="1">
      <c r="A3067" s="1">
        <v>103065.0</v>
      </c>
      <c r="B3067" s="1">
        <v>43.0</v>
      </c>
      <c r="C3067" s="1">
        <v>22000.0</v>
      </c>
      <c r="D3067" s="1" t="s">
        <v>23</v>
      </c>
      <c r="E3067" s="1">
        <v>11713.9</v>
      </c>
      <c r="F3067" s="1">
        <v>4.0</v>
      </c>
      <c r="G3067" s="1">
        <v>12.0</v>
      </c>
      <c r="H3067" s="1">
        <v>16.0</v>
      </c>
      <c r="I3067" s="1" t="s">
        <v>18</v>
      </c>
      <c r="J3067" s="1">
        <v>0.312</v>
      </c>
      <c r="K3067" s="1">
        <v>0.768</v>
      </c>
      <c r="L3067" s="6" t="str">
        <f>if(J3067&gt;QUARTILE!$B$3, "TOP", if(J3067&lt;QUARTILE!$B$4, "BOTTOM", 0))</f>
        <v>BOTTOM</v>
      </c>
      <c r="M3067" s="6">
        <f t="shared" si="1"/>
        <v>1</v>
      </c>
      <c r="N3067" s="6" t="str">
        <f t="shared" si="2"/>
        <v>Gen X</v>
      </c>
      <c r="O3067" s="6" t="str">
        <f t="shared" si="3"/>
        <v>Low Income</v>
      </c>
    </row>
    <row r="3068" hidden="1">
      <c r="A3068" s="1">
        <v>103066.0</v>
      </c>
      <c r="B3068" s="1">
        <v>26.0</v>
      </c>
      <c r="C3068" s="1">
        <v>56000.0</v>
      </c>
      <c r="D3068" s="1" t="s">
        <v>23</v>
      </c>
      <c r="E3068" s="1">
        <v>59115.2</v>
      </c>
      <c r="F3068" s="1">
        <v>2.0</v>
      </c>
      <c r="G3068" s="1">
        <v>13.0</v>
      </c>
      <c r="H3068" s="1">
        <v>15.0</v>
      </c>
      <c r="I3068" s="1" t="s">
        <v>18</v>
      </c>
      <c r="J3068" s="1">
        <v>0.81</v>
      </c>
      <c r="K3068" s="1">
        <v>0.659</v>
      </c>
      <c r="L3068" s="6">
        <f>if(J3068&gt;QUARTILE!$B$3, "TOP", if(J3068&lt;QUARTILE!$B$4, "BOTTOM", 0))</f>
        <v>0</v>
      </c>
      <c r="M3068" s="6">
        <f t="shared" si="1"/>
        <v>1</v>
      </c>
      <c r="N3068" s="6" t="str">
        <f t="shared" si="2"/>
        <v>Millenial</v>
      </c>
      <c r="O3068" s="6" t="str">
        <f t="shared" si="3"/>
        <v>Medium Income</v>
      </c>
    </row>
    <row r="3069" hidden="1">
      <c r="A3069" s="1">
        <v>103067.0</v>
      </c>
      <c r="B3069" s="1">
        <v>32.0</v>
      </c>
      <c r="C3069" s="1">
        <v>43000.0</v>
      </c>
      <c r="D3069" s="1" t="s">
        <v>27</v>
      </c>
      <c r="E3069" s="1">
        <v>2892.63</v>
      </c>
      <c r="F3069" s="1">
        <v>4.0</v>
      </c>
      <c r="G3069" s="1">
        <v>18.0</v>
      </c>
      <c r="H3069" s="1">
        <v>6.0</v>
      </c>
      <c r="I3069" s="1" t="s">
        <v>22</v>
      </c>
      <c r="J3069" s="1">
        <v>0.888</v>
      </c>
      <c r="K3069" s="1">
        <v>0.009</v>
      </c>
      <c r="L3069" s="6" t="str">
        <f>if(J3069&gt;QUARTILE!$B$3, "TOP", if(J3069&lt;QUARTILE!$B$4, "BOTTOM", 0))</f>
        <v>TOP</v>
      </c>
      <c r="M3069" s="6">
        <f t="shared" si="1"/>
        <v>2</v>
      </c>
      <c r="N3069" s="6" t="str">
        <f t="shared" si="2"/>
        <v>Gen X</v>
      </c>
      <c r="O3069" s="6" t="str">
        <f t="shared" si="3"/>
        <v>Low Income</v>
      </c>
    </row>
    <row r="3070" hidden="1">
      <c r="A3070" s="1">
        <v>103068.0</v>
      </c>
      <c r="B3070" s="1">
        <v>27.0</v>
      </c>
      <c r="C3070" s="1">
        <v>29000.0</v>
      </c>
      <c r="D3070" s="1" t="s">
        <v>25</v>
      </c>
      <c r="E3070" s="1">
        <v>29152.88</v>
      </c>
      <c r="F3070" s="1">
        <v>1.0</v>
      </c>
      <c r="G3070" s="1">
        <v>21.0</v>
      </c>
      <c r="H3070" s="1">
        <v>13.0</v>
      </c>
      <c r="I3070" s="1" t="s">
        <v>18</v>
      </c>
      <c r="J3070" s="1">
        <v>0.708</v>
      </c>
      <c r="K3070" s="1">
        <v>0.201</v>
      </c>
      <c r="L3070" s="6">
        <f>if(J3070&gt;QUARTILE!$B$3, "TOP", if(J3070&lt;QUARTILE!$B$4, "BOTTOM", 0))</f>
        <v>0</v>
      </c>
      <c r="M3070" s="6">
        <f t="shared" si="1"/>
        <v>1</v>
      </c>
      <c r="N3070" s="6" t="str">
        <f t="shared" si="2"/>
        <v>Millenial</v>
      </c>
      <c r="O3070" s="6" t="str">
        <f t="shared" si="3"/>
        <v>Low Income</v>
      </c>
    </row>
    <row r="3071" hidden="1">
      <c r="A3071" s="1">
        <v>103069.0</v>
      </c>
      <c r="B3071" s="1">
        <v>41.0</v>
      </c>
      <c r="C3071" s="1">
        <v>20000.0</v>
      </c>
      <c r="D3071" s="1" t="s">
        <v>23</v>
      </c>
      <c r="E3071" s="1">
        <v>19227.75</v>
      </c>
      <c r="F3071" s="1">
        <v>2.0</v>
      </c>
      <c r="G3071" s="1">
        <v>15.0</v>
      </c>
      <c r="H3071" s="1">
        <v>11.0</v>
      </c>
      <c r="I3071" s="1" t="s">
        <v>22</v>
      </c>
      <c r="J3071" s="1">
        <v>0.098</v>
      </c>
      <c r="K3071" s="1">
        <v>0.449</v>
      </c>
      <c r="L3071" s="6" t="str">
        <f>if(J3071&gt;QUARTILE!$B$3, "TOP", if(J3071&lt;QUARTILE!$B$4, "BOTTOM", 0))</f>
        <v>BOTTOM</v>
      </c>
      <c r="M3071" s="6">
        <f t="shared" si="1"/>
        <v>2</v>
      </c>
      <c r="N3071" s="6" t="str">
        <f t="shared" si="2"/>
        <v>Gen X</v>
      </c>
      <c r="O3071" s="6" t="str">
        <f t="shared" si="3"/>
        <v>Low Income</v>
      </c>
    </row>
    <row r="3072" hidden="1">
      <c r="A3072" s="1">
        <v>103070.0</v>
      </c>
      <c r="B3072" s="1">
        <v>75.0</v>
      </c>
      <c r="C3072" s="1">
        <v>28000.0</v>
      </c>
      <c r="D3072" s="1" t="s">
        <v>23</v>
      </c>
      <c r="E3072" s="1">
        <v>34303.09</v>
      </c>
      <c r="F3072" s="1">
        <v>4.0</v>
      </c>
      <c r="G3072" s="1">
        <v>25.0</v>
      </c>
      <c r="H3072" s="1">
        <v>6.0</v>
      </c>
      <c r="I3072" s="1" t="s">
        <v>18</v>
      </c>
      <c r="J3072" s="1">
        <v>1.0</v>
      </c>
      <c r="K3072" s="1">
        <v>0.0</v>
      </c>
      <c r="L3072" s="6" t="str">
        <f>if(J3072&gt;QUARTILE!$B$3, "TOP", if(J3072&lt;QUARTILE!$B$4, "BOTTOM", 0))</f>
        <v>TOP</v>
      </c>
      <c r="M3072" s="6">
        <f t="shared" si="1"/>
        <v>1</v>
      </c>
      <c r="N3072" s="6" t="str">
        <f t="shared" si="2"/>
        <v>Baby Boomer</v>
      </c>
      <c r="O3072" s="6" t="str">
        <f t="shared" si="3"/>
        <v>Low Income</v>
      </c>
    </row>
    <row r="3073" hidden="1">
      <c r="A3073" s="1">
        <v>103071.0</v>
      </c>
      <c r="B3073" s="1">
        <v>74.0</v>
      </c>
      <c r="C3073" s="1">
        <v>33000.0</v>
      </c>
      <c r="D3073" s="1" t="s">
        <v>25</v>
      </c>
      <c r="E3073" s="1">
        <v>18359.74</v>
      </c>
      <c r="F3073" s="1">
        <v>2.0</v>
      </c>
      <c r="G3073" s="1">
        <v>15.0</v>
      </c>
      <c r="H3073" s="1">
        <v>4.0</v>
      </c>
      <c r="I3073" s="1" t="s">
        <v>22</v>
      </c>
      <c r="J3073" s="1">
        <v>0.315</v>
      </c>
      <c r="K3073" s="1">
        <v>0.166</v>
      </c>
      <c r="L3073" s="6">
        <f>if(J3073&gt;QUARTILE!$B$3, "TOP", if(J3073&lt;QUARTILE!$B$4, "BOTTOM", 0))</f>
        <v>0</v>
      </c>
      <c r="M3073" s="6">
        <f t="shared" si="1"/>
        <v>2</v>
      </c>
      <c r="N3073" s="6" t="str">
        <f t="shared" si="2"/>
        <v>Baby Boomer</v>
      </c>
      <c r="O3073" s="6" t="str">
        <f t="shared" si="3"/>
        <v>Low Income</v>
      </c>
    </row>
    <row r="3074" hidden="1">
      <c r="A3074" s="1">
        <v>103072.0</v>
      </c>
      <c r="B3074" s="1">
        <v>78.0</v>
      </c>
      <c r="C3074" s="1">
        <v>12000.0</v>
      </c>
      <c r="D3074" s="1" t="s">
        <v>23</v>
      </c>
      <c r="E3074" s="1">
        <v>65848.64</v>
      </c>
      <c r="F3074" s="1">
        <v>1.0</v>
      </c>
      <c r="G3074" s="1">
        <v>20.0</v>
      </c>
      <c r="H3074" s="1">
        <v>5.0</v>
      </c>
      <c r="I3074" s="1" t="s">
        <v>18</v>
      </c>
      <c r="J3074" s="1">
        <v>0.26</v>
      </c>
      <c r="K3074" s="1">
        <v>0.808</v>
      </c>
      <c r="L3074" s="6" t="str">
        <f>if(J3074&gt;QUARTILE!$B$3, "TOP", if(J3074&lt;QUARTILE!$B$4, "BOTTOM", 0))</f>
        <v>BOTTOM</v>
      </c>
      <c r="M3074" s="6">
        <f t="shared" si="1"/>
        <v>1</v>
      </c>
      <c r="N3074" s="6" t="str">
        <f t="shared" si="2"/>
        <v>Baby Boomer</v>
      </c>
      <c r="O3074" s="6" t="str">
        <f t="shared" si="3"/>
        <v>Low Income</v>
      </c>
    </row>
    <row r="3075" hidden="1">
      <c r="A3075" s="1">
        <v>103073.0</v>
      </c>
      <c r="B3075" s="1">
        <v>59.0</v>
      </c>
      <c r="C3075" s="1">
        <v>37000.0</v>
      </c>
      <c r="D3075" s="1" t="s">
        <v>23</v>
      </c>
      <c r="E3075" s="1">
        <v>19719.88</v>
      </c>
      <c r="F3075" s="1">
        <v>2.0</v>
      </c>
      <c r="G3075" s="1">
        <v>16.0</v>
      </c>
      <c r="H3075" s="1">
        <v>6.0</v>
      </c>
      <c r="I3075" s="1" t="s">
        <v>22</v>
      </c>
      <c r="J3075" s="1">
        <v>0.483</v>
      </c>
      <c r="K3075" s="1">
        <v>0.541</v>
      </c>
      <c r="L3075" s="6">
        <f>if(J3075&gt;QUARTILE!$B$3, "TOP", if(J3075&lt;QUARTILE!$B$4, "BOTTOM", 0))</f>
        <v>0</v>
      </c>
      <c r="M3075" s="6">
        <f t="shared" si="1"/>
        <v>2</v>
      </c>
      <c r="N3075" s="6" t="str">
        <f t="shared" si="2"/>
        <v>Gen X</v>
      </c>
      <c r="O3075" s="6" t="str">
        <f t="shared" si="3"/>
        <v>Low Income</v>
      </c>
    </row>
    <row r="3076" hidden="1">
      <c r="A3076" s="1">
        <v>103074.0</v>
      </c>
      <c r="B3076" s="1">
        <v>25.0</v>
      </c>
      <c r="C3076" s="1">
        <v>11000.0</v>
      </c>
      <c r="D3076" s="1" t="s">
        <v>27</v>
      </c>
      <c r="E3076" s="1">
        <v>30705.55</v>
      </c>
      <c r="F3076" s="1">
        <v>4.0</v>
      </c>
      <c r="G3076" s="1">
        <v>15.0</v>
      </c>
      <c r="H3076" s="1">
        <v>17.0</v>
      </c>
      <c r="I3076" s="1" t="s">
        <v>18</v>
      </c>
      <c r="J3076" s="1">
        <v>0.999</v>
      </c>
      <c r="K3076" s="1">
        <v>0.647</v>
      </c>
      <c r="L3076" s="6" t="str">
        <f>if(J3076&gt;QUARTILE!$B$3, "TOP", if(J3076&lt;QUARTILE!$B$4, "BOTTOM", 0))</f>
        <v>TOP</v>
      </c>
      <c r="M3076" s="6">
        <f t="shared" si="1"/>
        <v>1</v>
      </c>
      <c r="N3076" s="6" t="str">
        <f t="shared" si="2"/>
        <v>Millenial</v>
      </c>
      <c r="O3076" s="6" t="str">
        <f t="shared" si="3"/>
        <v>Low Income</v>
      </c>
    </row>
    <row r="3077" hidden="1">
      <c r="A3077" s="1">
        <v>103075.0</v>
      </c>
      <c r="B3077" s="1">
        <v>41.0</v>
      </c>
      <c r="C3077" s="1">
        <v>31000.0</v>
      </c>
      <c r="D3077" s="1" t="s">
        <v>23</v>
      </c>
      <c r="E3077" s="1">
        <v>42006.24</v>
      </c>
      <c r="F3077" s="1">
        <v>1.0</v>
      </c>
      <c r="G3077" s="1">
        <v>22.0</v>
      </c>
      <c r="H3077" s="1">
        <v>4.0</v>
      </c>
      <c r="I3077" s="1" t="s">
        <v>18</v>
      </c>
      <c r="J3077" s="1">
        <v>0.185</v>
      </c>
      <c r="K3077" s="1">
        <v>0.231</v>
      </c>
      <c r="L3077" s="6" t="str">
        <f>if(J3077&gt;QUARTILE!$B$3, "TOP", if(J3077&lt;QUARTILE!$B$4, "BOTTOM", 0))</f>
        <v>BOTTOM</v>
      </c>
      <c r="M3077" s="6">
        <f t="shared" si="1"/>
        <v>1</v>
      </c>
      <c r="N3077" s="6" t="str">
        <f t="shared" si="2"/>
        <v>Gen X</v>
      </c>
      <c r="O3077" s="6" t="str">
        <f t="shared" si="3"/>
        <v>Low Income</v>
      </c>
    </row>
    <row r="3078" hidden="1">
      <c r="A3078" s="1">
        <v>103076.0</v>
      </c>
      <c r="B3078" s="1">
        <v>33.0</v>
      </c>
      <c r="C3078" s="1">
        <v>11000.0</v>
      </c>
      <c r="D3078" s="1" t="s">
        <v>23</v>
      </c>
      <c r="E3078" s="1">
        <v>25076.11</v>
      </c>
      <c r="F3078" s="1">
        <v>1.0</v>
      </c>
      <c r="G3078" s="1">
        <v>26.0</v>
      </c>
      <c r="H3078" s="1">
        <v>12.0</v>
      </c>
      <c r="I3078" s="1" t="s">
        <v>18</v>
      </c>
      <c r="J3078" s="1">
        <v>0.676</v>
      </c>
      <c r="K3078" s="1">
        <v>0.375</v>
      </c>
      <c r="L3078" s="6">
        <f>if(J3078&gt;QUARTILE!$B$3, "TOP", if(J3078&lt;QUARTILE!$B$4, "BOTTOM", 0))</f>
        <v>0</v>
      </c>
      <c r="M3078" s="6">
        <f t="shared" si="1"/>
        <v>1</v>
      </c>
      <c r="N3078" s="6" t="str">
        <f t="shared" si="2"/>
        <v>Gen X</v>
      </c>
      <c r="O3078" s="6" t="str">
        <f t="shared" si="3"/>
        <v>Low Income</v>
      </c>
    </row>
    <row r="3079" hidden="1">
      <c r="A3079" s="1">
        <v>103077.0</v>
      </c>
      <c r="B3079" s="1">
        <v>66.0</v>
      </c>
      <c r="C3079" s="1">
        <v>72000.0</v>
      </c>
      <c r="D3079" s="1" t="s">
        <v>17</v>
      </c>
      <c r="E3079" s="1">
        <v>14856.69</v>
      </c>
      <c r="F3079" s="1">
        <v>1.0</v>
      </c>
      <c r="G3079" s="1">
        <v>24.0</v>
      </c>
      <c r="H3079" s="1">
        <v>5.0</v>
      </c>
      <c r="I3079" s="1" t="s">
        <v>22</v>
      </c>
      <c r="J3079" s="1">
        <v>0.432</v>
      </c>
      <c r="K3079" s="1">
        <v>0.858</v>
      </c>
      <c r="L3079" s="6">
        <f>if(J3079&gt;QUARTILE!$B$3, "TOP", if(J3079&lt;QUARTILE!$B$4, "BOTTOM", 0))</f>
        <v>0</v>
      </c>
      <c r="M3079" s="6">
        <f t="shared" si="1"/>
        <v>2</v>
      </c>
      <c r="N3079" s="6" t="str">
        <f t="shared" si="2"/>
        <v>Baby Boomer</v>
      </c>
      <c r="O3079" s="6" t="str">
        <f t="shared" si="3"/>
        <v>Medium Income</v>
      </c>
    </row>
    <row r="3080" hidden="1">
      <c r="A3080" s="1">
        <v>103078.0</v>
      </c>
      <c r="B3080" s="1">
        <v>43.0</v>
      </c>
      <c r="C3080" s="1">
        <v>35000.0</v>
      </c>
      <c r="D3080" s="1" t="s">
        <v>17</v>
      </c>
      <c r="E3080" s="1">
        <v>6371.54</v>
      </c>
      <c r="F3080" s="1">
        <v>3.0</v>
      </c>
      <c r="G3080" s="1">
        <v>25.0</v>
      </c>
      <c r="H3080" s="1">
        <v>12.0</v>
      </c>
      <c r="I3080" s="1" t="s">
        <v>18</v>
      </c>
      <c r="J3080" s="1">
        <v>0.623</v>
      </c>
      <c r="K3080" s="1">
        <v>0.657</v>
      </c>
      <c r="L3080" s="6">
        <f>if(J3080&gt;QUARTILE!$B$3, "TOP", if(J3080&lt;QUARTILE!$B$4, "BOTTOM", 0))</f>
        <v>0</v>
      </c>
      <c r="M3080" s="6">
        <f t="shared" si="1"/>
        <v>1</v>
      </c>
      <c r="N3080" s="6" t="str">
        <f t="shared" si="2"/>
        <v>Gen X</v>
      </c>
      <c r="O3080" s="6" t="str">
        <f t="shared" si="3"/>
        <v>Low Income</v>
      </c>
    </row>
    <row r="3081" hidden="1">
      <c r="A3081" s="1">
        <v>103079.0</v>
      </c>
      <c r="B3081" s="1">
        <v>44.0</v>
      </c>
      <c r="C3081" s="1">
        <v>9000.0</v>
      </c>
      <c r="D3081" s="1" t="s">
        <v>25</v>
      </c>
      <c r="E3081" s="1">
        <v>38550.57</v>
      </c>
      <c r="F3081" s="1">
        <v>4.0</v>
      </c>
      <c r="G3081" s="1">
        <v>23.0</v>
      </c>
      <c r="H3081" s="1">
        <v>7.0</v>
      </c>
      <c r="I3081" s="1" t="s">
        <v>18</v>
      </c>
      <c r="J3081" s="1">
        <v>0.416</v>
      </c>
      <c r="K3081" s="1">
        <v>0.528</v>
      </c>
      <c r="L3081" s="6">
        <f>if(J3081&gt;QUARTILE!$B$3, "TOP", if(J3081&lt;QUARTILE!$B$4, "BOTTOM", 0))</f>
        <v>0</v>
      </c>
      <c r="M3081" s="6">
        <f t="shared" si="1"/>
        <v>1</v>
      </c>
      <c r="N3081" s="6" t="str">
        <f t="shared" si="2"/>
        <v>Gen X</v>
      </c>
      <c r="O3081" s="6" t="str">
        <f t="shared" si="3"/>
        <v>Low Income</v>
      </c>
    </row>
    <row r="3082" hidden="1">
      <c r="A3082" s="1">
        <v>103080.0</v>
      </c>
      <c r="B3082" s="1">
        <v>54.0</v>
      </c>
      <c r="C3082" s="1">
        <v>22000.0</v>
      </c>
      <c r="D3082" s="1" t="s">
        <v>23</v>
      </c>
      <c r="E3082" s="1">
        <v>13100.78</v>
      </c>
      <c r="F3082" s="1">
        <v>3.0</v>
      </c>
      <c r="G3082" s="1">
        <v>23.0</v>
      </c>
      <c r="H3082" s="1">
        <v>8.0</v>
      </c>
      <c r="I3082" s="1" t="s">
        <v>22</v>
      </c>
      <c r="J3082" s="1">
        <v>1.0</v>
      </c>
      <c r="K3082" s="1">
        <v>0.639</v>
      </c>
      <c r="L3082" s="6" t="str">
        <f>if(J3082&gt;QUARTILE!$B$3, "TOP", if(J3082&lt;QUARTILE!$B$4, "BOTTOM", 0))</f>
        <v>TOP</v>
      </c>
      <c r="M3082" s="6">
        <f t="shared" si="1"/>
        <v>2</v>
      </c>
      <c r="N3082" s="6" t="str">
        <f t="shared" si="2"/>
        <v>Gen X</v>
      </c>
      <c r="O3082" s="6" t="str">
        <f t="shared" si="3"/>
        <v>Low Income</v>
      </c>
    </row>
    <row r="3083" hidden="1">
      <c r="A3083" s="1">
        <v>103081.0</v>
      </c>
      <c r="B3083" s="1">
        <v>21.0</v>
      </c>
      <c r="C3083" s="1">
        <v>16000.0</v>
      </c>
      <c r="D3083" s="1" t="s">
        <v>27</v>
      </c>
      <c r="E3083" s="1">
        <v>19388.99</v>
      </c>
      <c r="F3083" s="1">
        <v>1.0</v>
      </c>
      <c r="G3083" s="1">
        <v>25.0</v>
      </c>
      <c r="H3083" s="1">
        <v>20.0</v>
      </c>
      <c r="I3083" s="1" t="s">
        <v>18</v>
      </c>
      <c r="J3083" s="1">
        <v>0.114</v>
      </c>
      <c r="K3083" s="1">
        <v>0.541</v>
      </c>
      <c r="L3083" s="6" t="str">
        <f>if(J3083&gt;QUARTILE!$B$3, "TOP", if(J3083&lt;QUARTILE!$B$4, "BOTTOM", 0))</f>
        <v>BOTTOM</v>
      </c>
      <c r="M3083" s="6">
        <f t="shared" si="1"/>
        <v>1</v>
      </c>
      <c r="N3083" s="6" t="str">
        <f t="shared" si="2"/>
        <v>Millenial</v>
      </c>
      <c r="O3083" s="6" t="str">
        <f t="shared" si="3"/>
        <v>Low Income</v>
      </c>
    </row>
    <row r="3084" hidden="1">
      <c r="A3084" s="1">
        <v>103082.0</v>
      </c>
      <c r="B3084" s="1">
        <v>67.0</v>
      </c>
      <c r="C3084" s="1">
        <v>15000.0</v>
      </c>
      <c r="D3084" s="1" t="s">
        <v>25</v>
      </c>
      <c r="E3084" s="1">
        <v>1650.82</v>
      </c>
      <c r="F3084" s="1">
        <v>3.0</v>
      </c>
      <c r="G3084" s="1">
        <v>26.0</v>
      </c>
      <c r="H3084" s="1">
        <v>1.0</v>
      </c>
      <c r="I3084" s="1" t="s">
        <v>22</v>
      </c>
      <c r="J3084" s="1">
        <v>0.208</v>
      </c>
      <c r="K3084" s="1">
        <v>0.991</v>
      </c>
      <c r="L3084" s="6" t="str">
        <f>if(J3084&gt;QUARTILE!$B$3, "TOP", if(J3084&lt;QUARTILE!$B$4, "BOTTOM", 0))</f>
        <v>BOTTOM</v>
      </c>
      <c r="M3084" s="6">
        <f t="shared" si="1"/>
        <v>2</v>
      </c>
      <c r="N3084" s="6" t="str">
        <f t="shared" si="2"/>
        <v>Baby Boomer</v>
      </c>
      <c r="O3084" s="6" t="str">
        <f t="shared" si="3"/>
        <v>Low Income</v>
      </c>
    </row>
    <row r="3085" hidden="1">
      <c r="A3085" s="1">
        <v>103083.0</v>
      </c>
      <c r="B3085" s="1">
        <v>41.0</v>
      </c>
      <c r="C3085" s="1">
        <v>24000.0</v>
      </c>
      <c r="D3085" s="1" t="s">
        <v>23</v>
      </c>
      <c r="E3085" s="1">
        <v>13757.28</v>
      </c>
      <c r="F3085" s="1">
        <v>2.0</v>
      </c>
      <c r="G3085" s="1">
        <v>14.0</v>
      </c>
      <c r="H3085" s="1">
        <v>8.0</v>
      </c>
      <c r="I3085" s="1" t="s">
        <v>22</v>
      </c>
      <c r="J3085" s="1">
        <v>0.096</v>
      </c>
      <c r="K3085" s="1">
        <v>0.894</v>
      </c>
      <c r="L3085" s="6" t="str">
        <f>if(J3085&gt;QUARTILE!$B$3, "TOP", if(J3085&lt;QUARTILE!$B$4, "BOTTOM", 0))</f>
        <v>BOTTOM</v>
      </c>
      <c r="M3085" s="6">
        <f t="shared" si="1"/>
        <v>2</v>
      </c>
      <c r="N3085" s="6" t="str">
        <f t="shared" si="2"/>
        <v>Gen X</v>
      </c>
      <c r="O3085" s="6" t="str">
        <f t="shared" si="3"/>
        <v>Low Income</v>
      </c>
    </row>
    <row r="3086" hidden="1">
      <c r="A3086" s="1">
        <v>103084.0</v>
      </c>
      <c r="B3086" s="1">
        <v>36.0</v>
      </c>
      <c r="C3086" s="1">
        <v>13000.0</v>
      </c>
      <c r="D3086" s="1" t="s">
        <v>23</v>
      </c>
      <c r="E3086" s="1">
        <v>23957.01</v>
      </c>
      <c r="F3086" s="1">
        <v>3.0</v>
      </c>
      <c r="G3086" s="1">
        <v>24.0</v>
      </c>
      <c r="H3086" s="1">
        <v>11.0</v>
      </c>
      <c r="I3086" s="1" t="s">
        <v>22</v>
      </c>
      <c r="J3086" s="1">
        <v>0.845</v>
      </c>
      <c r="K3086" s="1">
        <v>0.711</v>
      </c>
      <c r="L3086" s="6" t="str">
        <f>if(J3086&gt;QUARTILE!$B$3, "TOP", if(J3086&lt;QUARTILE!$B$4, "BOTTOM", 0))</f>
        <v>TOP</v>
      </c>
      <c r="M3086" s="6">
        <f t="shared" si="1"/>
        <v>2</v>
      </c>
      <c r="N3086" s="6" t="str">
        <f t="shared" si="2"/>
        <v>Gen X</v>
      </c>
      <c r="O3086" s="6" t="str">
        <f t="shared" si="3"/>
        <v>Low Income</v>
      </c>
    </row>
    <row r="3087" hidden="1">
      <c r="A3087" s="1">
        <v>103085.0</v>
      </c>
      <c r="B3087" s="1">
        <v>53.0</v>
      </c>
      <c r="C3087" s="1">
        <v>35000.0</v>
      </c>
      <c r="D3087" s="1" t="s">
        <v>23</v>
      </c>
      <c r="E3087" s="1">
        <v>17544.86</v>
      </c>
      <c r="F3087" s="1">
        <v>5.0</v>
      </c>
      <c r="G3087" s="1">
        <v>20.0</v>
      </c>
      <c r="H3087" s="1">
        <v>1.0</v>
      </c>
      <c r="I3087" s="1" t="s">
        <v>22</v>
      </c>
      <c r="J3087" s="1">
        <v>0.144</v>
      </c>
      <c r="K3087" s="1">
        <v>0.628</v>
      </c>
      <c r="L3087" s="6" t="str">
        <f>if(J3087&gt;QUARTILE!$B$3, "TOP", if(J3087&lt;QUARTILE!$B$4, "BOTTOM", 0))</f>
        <v>BOTTOM</v>
      </c>
      <c r="M3087" s="6">
        <f t="shared" si="1"/>
        <v>2</v>
      </c>
      <c r="N3087" s="6" t="str">
        <f t="shared" si="2"/>
        <v>Gen X</v>
      </c>
      <c r="O3087" s="6" t="str">
        <f t="shared" si="3"/>
        <v>Low Income</v>
      </c>
    </row>
    <row r="3088" hidden="1">
      <c r="A3088" s="1">
        <v>103086.0</v>
      </c>
      <c r="B3088" s="1">
        <v>77.0</v>
      </c>
      <c r="C3088" s="1">
        <v>34000.0</v>
      </c>
      <c r="D3088" s="1" t="s">
        <v>27</v>
      </c>
      <c r="E3088" s="1">
        <v>11904.26</v>
      </c>
      <c r="F3088" s="1">
        <v>1.0</v>
      </c>
      <c r="G3088" s="1">
        <v>24.0</v>
      </c>
      <c r="H3088" s="1">
        <v>3.0</v>
      </c>
      <c r="I3088" s="1" t="s">
        <v>22</v>
      </c>
      <c r="J3088" s="1">
        <v>0.277</v>
      </c>
      <c r="K3088" s="1">
        <v>0.084</v>
      </c>
      <c r="L3088" s="6" t="str">
        <f>if(J3088&gt;QUARTILE!$B$3, "TOP", if(J3088&lt;QUARTILE!$B$4, "BOTTOM", 0))</f>
        <v>BOTTOM</v>
      </c>
      <c r="M3088" s="6">
        <f t="shared" si="1"/>
        <v>2</v>
      </c>
      <c r="N3088" s="6" t="str">
        <f t="shared" si="2"/>
        <v>Baby Boomer</v>
      </c>
      <c r="O3088" s="6" t="str">
        <f t="shared" si="3"/>
        <v>Low Income</v>
      </c>
    </row>
    <row r="3089" hidden="1">
      <c r="A3089" s="1">
        <v>103087.0</v>
      </c>
      <c r="B3089" s="1">
        <v>56.0</v>
      </c>
      <c r="C3089" s="1">
        <v>27000.0</v>
      </c>
      <c r="D3089" s="1" t="s">
        <v>21</v>
      </c>
      <c r="E3089" s="1">
        <v>5057.3</v>
      </c>
      <c r="F3089" s="1">
        <v>1.0</v>
      </c>
      <c r="G3089" s="1">
        <v>24.0</v>
      </c>
      <c r="H3089" s="1">
        <v>2.0</v>
      </c>
      <c r="I3089" s="1" t="s">
        <v>22</v>
      </c>
      <c r="J3089" s="1">
        <v>0.206</v>
      </c>
      <c r="K3089" s="1">
        <v>0.485</v>
      </c>
      <c r="L3089" s="6" t="str">
        <f>if(J3089&gt;QUARTILE!$B$3, "TOP", if(J3089&lt;QUARTILE!$B$4, "BOTTOM", 0))</f>
        <v>BOTTOM</v>
      </c>
      <c r="M3089" s="6">
        <f t="shared" si="1"/>
        <v>2</v>
      </c>
      <c r="N3089" s="6" t="str">
        <f t="shared" si="2"/>
        <v>Gen X</v>
      </c>
      <c r="O3089" s="6" t="str">
        <f t="shared" si="3"/>
        <v>Low Income</v>
      </c>
    </row>
    <row r="3090" hidden="1">
      <c r="A3090" s="1">
        <v>103088.0</v>
      </c>
      <c r="B3090" s="1">
        <v>27.0</v>
      </c>
      <c r="C3090" s="1">
        <v>22000.0</v>
      </c>
      <c r="D3090" s="1" t="s">
        <v>17</v>
      </c>
      <c r="E3090" s="1">
        <v>7411.72</v>
      </c>
      <c r="F3090" s="1">
        <v>4.0</v>
      </c>
      <c r="G3090" s="1">
        <v>26.0</v>
      </c>
      <c r="H3090" s="1">
        <v>20.0</v>
      </c>
      <c r="I3090" s="1" t="s">
        <v>22</v>
      </c>
      <c r="J3090" s="1">
        <v>0.354</v>
      </c>
      <c r="K3090" s="1">
        <v>0.446</v>
      </c>
      <c r="L3090" s="6">
        <f>if(J3090&gt;QUARTILE!$B$3, "TOP", if(J3090&lt;QUARTILE!$B$4, "BOTTOM", 0))</f>
        <v>0</v>
      </c>
      <c r="M3090" s="6">
        <f t="shared" si="1"/>
        <v>2</v>
      </c>
      <c r="N3090" s="6" t="str">
        <f t="shared" si="2"/>
        <v>Millenial</v>
      </c>
      <c r="O3090" s="6" t="str">
        <f t="shared" si="3"/>
        <v>Low Income</v>
      </c>
    </row>
    <row r="3091" hidden="1">
      <c r="A3091" s="1">
        <v>103089.0</v>
      </c>
      <c r="B3091" s="1">
        <v>42.0</v>
      </c>
      <c r="C3091" s="1">
        <v>33000.0</v>
      </c>
      <c r="D3091" s="1" t="s">
        <v>25</v>
      </c>
      <c r="E3091" s="1">
        <v>24121.12</v>
      </c>
      <c r="F3091" s="1">
        <v>2.0</v>
      </c>
      <c r="G3091" s="1">
        <v>22.0</v>
      </c>
      <c r="H3091" s="1">
        <v>10.0</v>
      </c>
      <c r="I3091" s="1" t="s">
        <v>22</v>
      </c>
      <c r="J3091" s="1">
        <v>0.816</v>
      </c>
      <c r="K3091" s="1">
        <v>0.052</v>
      </c>
      <c r="L3091" s="6">
        <f>if(J3091&gt;QUARTILE!$B$3, "TOP", if(J3091&lt;QUARTILE!$B$4, "BOTTOM", 0))</f>
        <v>0</v>
      </c>
      <c r="M3091" s="6">
        <f t="shared" si="1"/>
        <v>2</v>
      </c>
      <c r="N3091" s="6" t="str">
        <f t="shared" si="2"/>
        <v>Gen X</v>
      </c>
      <c r="O3091" s="6" t="str">
        <f t="shared" si="3"/>
        <v>Low Income</v>
      </c>
    </row>
    <row r="3092" hidden="1">
      <c r="A3092" s="1">
        <v>103090.0</v>
      </c>
      <c r="B3092" s="1">
        <v>35.0</v>
      </c>
      <c r="C3092" s="1">
        <v>35000.0</v>
      </c>
      <c r="D3092" s="1" t="s">
        <v>25</v>
      </c>
      <c r="E3092" s="1">
        <v>5076.97</v>
      </c>
      <c r="F3092" s="1">
        <v>4.0</v>
      </c>
      <c r="G3092" s="1">
        <v>16.0</v>
      </c>
      <c r="H3092" s="1">
        <v>7.0</v>
      </c>
      <c r="I3092" s="1" t="s">
        <v>22</v>
      </c>
      <c r="J3092" s="1">
        <v>1.0</v>
      </c>
      <c r="K3092" s="1">
        <v>0.706</v>
      </c>
      <c r="L3092" s="6" t="str">
        <f>if(J3092&gt;QUARTILE!$B$3, "TOP", if(J3092&lt;QUARTILE!$B$4, "BOTTOM", 0))</f>
        <v>TOP</v>
      </c>
      <c r="M3092" s="6">
        <f t="shared" si="1"/>
        <v>2</v>
      </c>
      <c r="N3092" s="6" t="str">
        <f t="shared" si="2"/>
        <v>Gen X</v>
      </c>
      <c r="O3092" s="6" t="str">
        <f t="shared" si="3"/>
        <v>Low Income</v>
      </c>
    </row>
    <row r="3093" hidden="1">
      <c r="A3093" s="1">
        <v>103091.0</v>
      </c>
      <c r="B3093" s="1">
        <v>36.0</v>
      </c>
      <c r="C3093" s="1">
        <v>29000.0</v>
      </c>
      <c r="D3093" s="1" t="s">
        <v>27</v>
      </c>
      <c r="E3093" s="1">
        <v>19442.76</v>
      </c>
      <c r="F3093" s="1">
        <v>3.0</v>
      </c>
      <c r="G3093" s="1">
        <v>31.0</v>
      </c>
      <c r="H3093" s="1">
        <v>15.0</v>
      </c>
      <c r="I3093" s="1" t="s">
        <v>22</v>
      </c>
      <c r="J3093" s="1">
        <v>0.879</v>
      </c>
      <c r="K3093" s="1">
        <v>0.002</v>
      </c>
      <c r="L3093" s="6" t="str">
        <f>if(J3093&gt;QUARTILE!$B$3, "TOP", if(J3093&lt;QUARTILE!$B$4, "BOTTOM", 0))</f>
        <v>TOP</v>
      </c>
      <c r="M3093" s="6">
        <f t="shared" si="1"/>
        <v>2</v>
      </c>
      <c r="N3093" s="6" t="str">
        <f t="shared" si="2"/>
        <v>Gen X</v>
      </c>
      <c r="O3093" s="6" t="str">
        <f t="shared" si="3"/>
        <v>Low Income</v>
      </c>
    </row>
    <row r="3094" hidden="1">
      <c r="A3094" s="1">
        <v>103092.0</v>
      </c>
      <c r="B3094" s="1">
        <v>53.0</v>
      </c>
      <c r="C3094" s="1">
        <v>10000.0</v>
      </c>
      <c r="D3094" s="1" t="s">
        <v>25</v>
      </c>
      <c r="E3094" s="1">
        <v>17819.17</v>
      </c>
      <c r="F3094" s="1">
        <v>5.0</v>
      </c>
      <c r="G3094" s="1">
        <v>24.0</v>
      </c>
      <c r="H3094" s="1">
        <v>2.0</v>
      </c>
      <c r="I3094" s="1" t="s">
        <v>22</v>
      </c>
      <c r="J3094" s="1">
        <v>0.891</v>
      </c>
      <c r="K3094" s="1">
        <v>0.375</v>
      </c>
      <c r="L3094" s="6" t="str">
        <f>if(J3094&gt;QUARTILE!$B$3, "TOP", if(J3094&lt;QUARTILE!$B$4, "BOTTOM", 0))</f>
        <v>TOP</v>
      </c>
      <c r="M3094" s="6">
        <f t="shared" si="1"/>
        <v>2</v>
      </c>
      <c r="N3094" s="6" t="str">
        <f t="shared" si="2"/>
        <v>Gen X</v>
      </c>
      <c r="O3094" s="6" t="str">
        <f t="shared" si="3"/>
        <v>Low Income</v>
      </c>
    </row>
    <row r="3095" hidden="1">
      <c r="A3095" s="1">
        <v>103093.0</v>
      </c>
      <c r="B3095" s="1">
        <v>27.0</v>
      </c>
      <c r="C3095" s="1">
        <v>14000.0</v>
      </c>
      <c r="D3095" s="1" t="s">
        <v>23</v>
      </c>
      <c r="E3095" s="1">
        <v>70411.43</v>
      </c>
      <c r="F3095" s="1">
        <v>5.0</v>
      </c>
      <c r="G3095" s="1">
        <v>21.0</v>
      </c>
      <c r="H3095" s="1">
        <v>6.0</v>
      </c>
      <c r="I3095" s="1" t="s">
        <v>18</v>
      </c>
      <c r="J3095" s="1">
        <v>0.567</v>
      </c>
      <c r="K3095" s="1">
        <v>0.753</v>
      </c>
      <c r="L3095" s="6">
        <f>if(J3095&gt;QUARTILE!$B$3, "TOP", if(J3095&lt;QUARTILE!$B$4, "BOTTOM", 0))</f>
        <v>0</v>
      </c>
      <c r="M3095" s="6">
        <f t="shared" si="1"/>
        <v>1</v>
      </c>
      <c r="N3095" s="6" t="str">
        <f t="shared" si="2"/>
        <v>Millenial</v>
      </c>
      <c r="O3095" s="6" t="str">
        <f t="shared" si="3"/>
        <v>Low Income</v>
      </c>
    </row>
    <row r="3096" hidden="1">
      <c r="A3096" s="1">
        <v>103094.0</v>
      </c>
      <c r="B3096" s="1">
        <v>50.0</v>
      </c>
      <c r="C3096" s="1">
        <v>19000.0</v>
      </c>
      <c r="D3096" s="1" t="s">
        <v>27</v>
      </c>
      <c r="E3096" s="1">
        <v>1254.15</v>
      </c>
      <c r="F3096" s="1">
        <v>5.0</v>
      </c>
      <c r="G3096" s="1">
        <v>20.0</v>
      </c>
      <c r="H3096" s="1">
        <v>2.0</v>
      </c>
      <c r="I3096" s="1" t="s">
        <v>22</v>
      </c>
      <c r="J3096" s="1">
        <v>0.802</v>
      </c>
      <c r="K3096" s="1">
        <v>0.29</v>
      </c>
      <c r="L3096" s="6">
        <f>if(J3096&gt;QUARTILE!$B$3, "TOP", if(J3096&lt;QUARTILE!$B$4, "BOTTOM", 0))</f>
        <v>0</v>
      </c>
      <c r="M3096" s="6">
        <f t="shared" si="1"/>
        <v>2</v>
      </c>
      <c r="N3096" s="6" t="str">
        <f t="shared" si="2"/>
        <v>Gen X</v>
      </c>
      <c r="O3096" s="6" t="str">
        <f t="shared" si="3"/>
        <v>Low Income</v>
      </c>
    </row>
    <row r="3097" hidden="1">
      <c r="A3097" s="1">
        <v>103095.0</v>
      </c>
      <c r="B3097" s="1">
        <v>72.0</v>
      </c>
      <c r="C3097" s="1">
        <v>9000.0</v>
      </c>
      <c r="D3097" s="1" t="s">
        <v>17</v>
      </c>
      <c r="E3097" s="1">
        <v>2288.53</v>
      </c>
      <c r="F3097" s="1">
        <v>5.0</v>
      </c>
      <c r="G3097" s="1">
        <v>22.0</v>
      </c>
      <c r="H3097" s="1">
        <v>3.0</v>
      </c>
      <c r="I3097" s="1" t="s">
        <v>22</v>
      </c>
      <c r="J3097" s="1">
        <v>0.777</v>
      </c>
      <c r="K3097" s="1">
        <v>0.533</v>
      </c>
      <c r="L3097" s="6">
        <f>if(J3097&gt;QUARTILE!$B$3, "TOP", if(J3097&lt;QUARTILE!$B$4, "BOTTOM", 0))</f>
        <v>0</v>
      </c>
      <c r="M3097" s="6">
        <f t="shared" si="1"/>
        <v>2</v>
      </c>
      <c r="N3097" s="6" t="str">
        <f t="shared" si="2"/>
        <v>Baby Boomer</v>
      </c>
      <c r="O3097" s="6" t="str">
        <f t="shared" si="3"/>
        <v>Low Income</v>
      </c>
    </row>
    <row r="3098" hidden="1">
      <c r="A3098" s="1">
        <v>103096.0</v>
      </c>
      <c r="B3098" s="1">
        <v>67.0</v>
      </c>
      <c r="C3098" s="1">
        <v>25000.0</v>
      </c>
      <c r="D3098" s="1" t="s">
        <v>25</v>
      </c>
      <c r="E3098" s="1">
        <v>14107.77</v>
      </c>
      <c r="F3098" s="1">
        <v>2.0</v>
      </c>
      <c r="G3098" s="1">
        <v>16.0</v>
      </c>
      <c r="H3098" s="1">
        <v>7.0</v>
      </c>
      <c r="I3098" s="1" t="s">
        <v>22</v>
      </c>
      <c r="J3098" s="1">
        <v>0.298</v>
      </c>
      <c r="K3098" s="1">
        <v>0.308</v>
      </c>
      <c r="L3098" s="6" t="str">
        <f>if(J3098&gt;QUARTILE!$B$3, "TOP", if(J3098&lt;QUARTILE!$B$4, "BOTTOM", 0))</f>
        <v>BOTTOM</v>
      </c>
      <c r="M3098" s="6">
        <f t="shared" si="1"/>
        <v>2</v>
      </c>
      <c r="N3098" s="6" t="str">
        <f t="shared" si="2"/>
        <v>Baby Boomer</v>
      </c>
      <c r="O3098" s="6" t="str">
        <f t="shared" si="3"/>
        <v>Low Income</v>
      </c>
    </row>
    <row r="3099" hidden="1">
      <c r="A3099" s="1">
        <v>103097.0</v>
      </c>
      <c r="B3099" s="1">
        <v>22.0</v>
      </c>
      <c r="C3099" s="1">
        <v>51000.0</v>
      </c>
      <c r="D3099" s="1" t="s">
        <v>17</v>
      </c>
      <c r="E3099" s="1">
        <v>14977.84</v>
      </c>
      <c r="F3099" s="1">
        <v>3.0</v>
      </c>
      <c r="G3099" s="1">
        <v>15.0</v>
      </c>
      <c r="H3099" s="1">
        <v>16.0</v>
      </c>
      <c r="I3099" s="1" t="s">
        <v>22</v>
      </c>
      <c r="J3099" s="1">
        <v>0.362</v>
      </c>
      <c r="K3099" s="1">
        <v>0.179</v>
      </c>
      <c r="L3099" s="6">
        <f>if(J3099&gt;QUARTILE!$B$3, "TOP", if(J3099&lt;QUARTILE!$B$4, "BOTTOM", 0))</f>
        <v>0</v>
      </c>
      <c r="M3099" s="6">
        <f t="shared" si="1"/>
        <v>2</v>
      </c>
      <c r="N3099" s="6" t="str">
        <f t="shared" si="2"/>
        <v>Millenial</v>
      </c>
      <c r="O3099" s="6" t="str">
        <f t="shared" si="3"/>
        <v>Medium Income</v>
      </c>
    </row>
    <row r="3100" hidden="1">
      <c r="A3100" s="1">
        <v>103098.0</v>
      </c>
      <c r="B3100" s="1">
        <v>64.0</v>
      </c>
      <c r="C3100" s="1">
        <v>47000.0</v>
      </c>
      <c r="D3100" s="1" t="s">
        <v>25</v>
      </c>
      <c r="E3100" s="1">
        <v>814.93</v>
      </c>
      <c r="F3100" s="1">
        <v>5.0</v>
      </c>
      <c r="G3100" s="1">
        <v>16.0</v>
      </c>
      <c r="H3100" s="1">
        <v>11.0</v>
      </c>
      <c r="I3100" s="1" t="s">
        <v>22</v>
      </c>
      <c r="J3100" s="1">
        <v>0.549</v>
      </c>
      <c r="K3100" s="1">
        <v>0.68</v>
      </c>
      <c r="L3100" s="6">
        <f>if(J3100&gt;QUARTILE!$B$3, "TOP", if(J3100&lt;QUARTILE!$B$4, "BOTTOM", 0))</f>
        <v>0</v>
      </c>
      <c r="M3100" s="6">
        <f t="shared" si="1"/>
        <v>2</v>
      </c>
      <c r="N3100" s="6" t="str">
        <f t="shared" si="2"/>
        <v>Baby Boomer</v>
      </c>
      <c r="O3100" s="6" t="str">
        <f t="shared" si="3"/>
        <v>Medium Income</v>
      </c>
    </row>
    <row r="3101" hidden="1">
      <c r="A3101" s="1">
        <v>103099.0</v>
      </c>
      <c r="B3101" s="1">
        <v>66.0</v>
      </c>
      <c r="C3101" s="1">
        <v>34000.0</v>
      </c>
      <c r="D3101" s="1" t="s">
        <v>25</v>
      </c>
      <c r="E3101" s="1">
        <v>34957.39</v>
      </c>
      <c r="F3101" s="1">
        <v>1.0</v>
      </c>
      <c r="G3101" s="1">
        <v>17.0</v>
      </c>
      <c r="H3101" s="1">
        <v>7.0</v>
      </c>
      <c r="I3101" s="1" t="s">
        <v>18</v>
      </c>
      <c r="J3101" s="1">
        <v>1.0</v>
      </c>
      <c r="K3101" s="1">
        <v>0.105</v>
      </c>
      <c r="L3101" s="6" t="str">
        <f>if(J3101&gt;QUARTILE!$B$3, "TOP", if(J3101&lt;QUARTILE!$B$4, "BOTTOM", 0))</f>
        <v>TOP</v>
      </c>
      <c r="M3101" s="6">
        <f t="shared" si="1"/>
        <v>1</v>
      </c>
      <c r="N3101" s="6" t="str">
        <f t="shared" si="2"/>
        <v>Baby Boomer</v>
      </c>
      <c r="O3101" s="6" t="str">
        <f t="shared" si="3"/>
        <v>Low Income</v>
      </c>
    </row>
    <row r="3102" hidden="1">
      <c r="A3102" s="1">
        <v>103100.0</v>
      </c>
      <c r="B3102" s="1">
        <v>52.0</v>
      </c>
      <c r="C3102" s="1">
        <v>34000.0</v>
      </c>
      <c r="D3102" s="1" t="s">
        <v>23</v>
      </c>
      <c r="E3102" s="1">
        <v>13652.99</v>
      </c>
      <c r="F3102" s="1">
        <v>3.0</v>
      </c>
      <c r="G3102" s="1">
        <v>15.0</v>
      </c>
      <c r="H3102" s="1">
        <v>0.0</v>
      </c>
      <c r="I3102" s="1" t="s">
        <v>22</v>
      </c>
      <c r="J3102" s="1">
        <v>0.158</v>
      </c>
      <c r="K3102" s="1">
        <v>0.072</v>
      </c>
      <c r="L3102" s="6" t="str">
        <f>if(J3102&gt;QUARTILE!$B$3, "TOP", if(J3102&lt;QUARTILE!$B$4, "BOTTOM", 0))</f>
        <v>BOTTOM</v>
      </c>
      <c r="M3102" s="6">
        <f t="shared" si="1"/>
        <v>2</v>
      </c>
      <c r="N3102" s="6" t="str">
        <f t="shared" si="2"/>
        <v>Gen X</v>
      </c>
      <c r="O3102" s="6" t="str">
        <f t="shared" si="3"/>
        <v>Low Income</v>
      </c>
    </row>
    <row r="3103" hidden="1">
      <c r="A3103" s="1">
        <v>103101.0</v>
      </c>
      <c r="B3103" s="1">
        <v>61.0</v>
      </c>
      <c r="C3103" s="1">
        <v>83000.0</v>
      </c>
      <c r="D3103" s="1" t="s">
        <v>27</v>
      </c>
      <c r="E3103" s="1">
        <v>8512.65</v>
      </c>
      <c r="F3103" s="1">
        <v>2.0</v>
      </c>
      <c r="G3103" s="1">
        <v>17.0</v>
      </c>
      <c r="H3103" s="1">
        <v>3.0</v>
      </c>
      <c r="I3103" s="1" t="s">
        <v>22</v>
      </c>
      <c r="J3103" s="1">
        <v>1.0</v>
      </c>
      <c r="K3103" s="1">
        <v>0.435</v>
      </c>
      <c r="L3103" s="6" t="str">
        <f>if(J3103&gt;QUARTILE!$B$3, "TOP", if(J3103&lt;QUARTILE!$B$4, "BOTTOM", 0))</f>
        <v>TOP</v>
      </c>
      <c r="M3103" s="6">
        <f t="shared" si="1"/>
        <v>2</v>
      </c>
      <c r="N3103" s="6" t="str">
        <f t="shared" si="2"/>
        <v>Baby Boomer</v>
      </c>
      <c r="O3103" s="6" t="str">
        <f t="shared" si="3"/>
        <v>Medium Income</v>
      </c>
    </row>
    <row r="3104" hidden="1">
      <c r="A3104" s="1">
        <v>103102.0</v>
      </c>
      <c r="B3104" s="1">
        <v>51.0</v>
      </c>
      <c r="C3104" s="1">
        <v>37000.0</v>
      </c>
      <c r="D3104" s="1" t="s">
        <v>17</v>
      </c>
      <c r="E3104" s="1">
        <v>7679.57</v>
      </c>
      <c r="F3104" s="1">
        <v>5.0</v>
      </c>
      <c r="G3104" s="1">
        <v>24.0</v>
      </c>
      <c r="H3104" s="1">
        <v>5.0</v>
      </c>
      <c r="I3104" s="1" t="s">
        <v>22</v>
      </c>
      <c r="J3104" s="1">
        <v>0.159</v>
      </c>
      <c r="K3104" s="1">
        <v>0.659</v>
      </c>
      <c r="L3104" s="6" t="str">
        <f>if(J3104&gt;QUARTILE!$B$3, "TOP", if(J3104&lt;QUARTILE!$B$4, "BOTTOM", 0))</f>
        <v>BOTTOM</v>
      </c>
      <c r="M3104" s="6">
        <f t="shared" si="1"/>
        <v>2</v>
      </c>
      <c r="N3104" s="6" t="str">
        <f t="shared" si="2"/>
        <v>Gen X</v>
      </c>
      <c r="O3104" s="6" t="str">
        <f t="shared" si="3"/>
        <v>Low Income</v>
      </c>
    </row>
    <row r="3105" hidden="1">
      <c r="A3105" s="1">
        <v>103103.0</v>
      </c>
      <c r="B3105" s="1">
        <v>50.0</v>
      </c>
      <c r="C3105" s="1">
        <v>38000.0</v>
      </c>
      <c r="D3105" s="1" t="s">
        <v>27</v>
      </c>
      <c r="E3105" s="1">
        <v>39524.3</v>
      </c>
      <c r="F3105" s="1">
        <v>2.0</v>
      </c>
      <c r="G3105" s="1">
        <v>22.0</v>
      </c>
      <c r="H3105" s="1">
        <v>7.0</v>
      </c>
      <c r="I3105" s="1" t="s">
        <v>18</v>
      </c>
      <c r="J3105" s="1">
        <v>0.586</v>
      </c>
      <c r="K3105" s="1">
        <v>0.48</v>
      </c>
      <c r="L3105" s="6">
        <f>if(J3105&gt;QUARTILE!$B$3, "TOP", if(J3105&lt;QUARTILE!$B$4, "BOTTOM", 0))</f>
        <v>0</v>
      </c>
      <c r="M3105" s="6">
        <f t="shared" si="1"/>
        <v>1</v>
      </c>
      <c r="N3105" s="6" t="str">
        <f t="shared" si="2"/>
        <v>Gen X</v>
      </c>
      <c r="O3105" s="6" t="str">
        <f t="shared" si="3"/>
        <v>Low Income</v>
      </c>
    </row>
    <row r="3106" hidden="1">
      <c r="A3106" s="1">
        <v>103104.0</v>
      </c>
      <c r="B3106" s="1">
        <v>72.0</v>
      </c>
      <c r="C3106" s="1">
        <v>9000.0</v>
      </c>
      <c r="D3106" s="1" t="s">
        <v>23</v>
      </c>
      <c r="E3106" s="1">
        <v>4381.36</v>
      </c>
      <c r="F3106" s="1">
        <v>5.0</v>
      </c>
      <c r="G3106" s="1">
        <v>13.0</v>
      </c>
      <c r="H3106" s="1">
        <v>4.0</v>
      </c>
      <c r="I3106" s="1" t="s">
        <v>22</v>
      </c>
      <c r="J3106" s="1">
        <v>0.354</v>
      </c>
      <c r="K3106" s="1">
        <v>0.194</v>
      </c>
      <c r="L3106" s="6">
        <f>if(J3106&gt;QUARTILE!$B$3, "TOP", if(J3106&lt;QUARTILE!$B$4, "BOTTOM", 0))</f>
        <v>0</v>
      </c>
      <c r="M3106" s="6">
        <f t="shared" si="1"/>
        <v>2</v>
      </c>
      <c r="N3106" s="6" t="str">
        <f t="shared" si="2"/>
        <v>Baby Boomer</v>
      </c>
      <c r="O3106" s="6" t="str">
        <f t="shared" si="3"/>
        <v>Low Income</v>
      </c>
    </row>
    <row r="3107" hidden="1">
      <c r="A3107" s="1">
        <v>103105.0</v>
      </c>
      <c r="B3107" s="1">
        <v>38.0</v>
      </c>
      <c r="C3107" s="1">
        <v>49000.0</v>
      </c>
      <c r="D3107" s="1" t="s">
        <v>23</v>
      </c>
      <c r="E3107" s="1">
        <v>3497.02</v>
      </c>
      <c r="F3107" s="1">
        <v>1.0</v>
      </c>
      <c r="G3107" s="1">
        <v>21.0</v>
      </c>
      <c r="H3107" s="1">
        <v>15.0</v>
      </c>
      <c r="I3107" s="1" t="s">
        <v>18</v>
      </c>
      <c r="J3107" s="1">
        <v>0.47</v>
      </c>
      <c r="K3107" s="1">
        <v>0.818</v>
      </c>
      <c r="L3107" s="6">
        <f>if(J3107&gt;QUARTILE!$B$3, "TOP", if(J3107&lt;QUARTILE!$B$4, "BOTTOM", 0))</f>
        <v>0</v>
      </c>
      <c r="M3107" s="6">
        <f t="shared" si="1"/>
        <v>1</v>
      </c>
      <c r="N3107" s="6" t="str">
        <f t="shared" si="2"/>
        <v>Gen X</v>
      </c>
      <c r="O3107" s="6" t="str">
        <f t="shared" si="3"/>
        <v>Medium Income</v>
      </c>
    </row>
    <row r="3108" hidden="1">
      <c r="A3108" s="1">
        <v>103106.0</v>
      </c>
      <c r="B3108" s="1">
        <v>34.0</v>
      </c>
      <c r="C3108" s="1">
        <v>28000.0</v>
      </c>
      <c r="D3108" s="1" t="s">
        <v>25</v>
      </c>
      <c r="E3108" s="1">
        <v>4795.08</v>
      </c>
      <c r="F3108" s="1">
        <v>3.0</v>
      </c>
      <c r="G3108" s="1">
        <v>20.0</v>
      </c>
      <c r="H3108" s="1">
        <v>8.0</v>
      </c>
      <c r="I3108" s="1" t="s">
        <v>22</v>
      </c>
      <c r="J3108" s="1">
        <v>1.0</v>
      </c>
      <c r="K3108" s="1">
        <v>0.097</v>
      </c>
      <c r="L3108" s="6" t="str">
        <f>if(J3108&gt;QUARTILE!$B$3, "TOP", if(J3108&lt;QUARTILE!$B$4, "BOTTOM", 0))</f>
        <v>TOP</v>
      </c>
      <c r="M3108" s="6">
        <f t="shared" si="1"/>
        <v>2</v>
      </c>
      <c r="N3108" s="6" t="str">
        <f t="shared" si="2"/>
        <v>Gen X</v>
      </c>
      <c r="O3108" s="6" t="str">
        <f t="shared" si="3"/>
        <v>Low Income</v>
      </c>
    </row>
    <row r="3109" hidden="1">
      <c r="A3109" s="1">
        <v>103107.0</v>
      </c>
      <c r="B3109" s="1">
        <v>39.0</v>
      </c>
      <c r="C3109" s="1">
        <v>21000.0</v>
      </c>
      <c r="D3109" s="1" t="s">
        <v>25</v>
      </c>
      <c r="E3109" s="1">
        <v>19617.79</v>
      </c>
      <c r="F3109" s="1">
        <v>1.0</v>
      </c>
      <c r="G3109" s="1">
        <v>22.0</v>
      </c>
      <c r="H3109" s="1">
        <v>13.0</v>
      </c>
      <c r="I3109" s="1" t="s">
        <v>22</v>
      </c>
      <c r="J3109" s="1">
        <v>0.682</v>
      </c>
      <c r="K3109" s="1">
        <v>0.67</v>
      </c>
      <c r="L3109" s="6">
        <f>if(J3109&gt;QUARTILE!$B$3, "TOP", if(J3109&lt;QUARTILE!$B$4, "BOTTOM", 0))</f>
        <v>0</v>
      </c>
      <c r="M3109" s="6">
        <f t="shared" si="1"/>
        <v>2</v>
      </c>
      <c r="N3109" s="6" t="str">
        <f t="shared" si="2"/>
        <v>Gen X</v>
      </c>
      <c r="O3109" s="6" t="str">
        <f t="shared" si="3"/>
        <v>Low Income</v>
      </c>
    </row>
    <row r="3110" hidden="1">
      <c r="A3110" s="1">
        <v>103108.0</v>
      </c>
      <c r="B3110" s="1">
        <v>65.0</v>
      </c>
      <c r="C3110" s="1">
        <v>18000.0</v>
      </c>
      <c r="D3110" s="1" t="s">
        <v>25</v>
      </c>
      <c r="E3110" s="1">
        <v>33312.85</v>
      </c>
      <c r="F3110" s="1">
        <v>5.0</v>
      </c>
      <c r="G3110" s="1">
        <v>19.0</v>
      </c>
      <c r="H3110" s="1">
        <v>9.0</v>
      </c>
      <c r="I3110" s="1" t="s">
        <v>18</v>
      </c>
      <c r="J3110" s="1">
        <v>0.448</v>
      </c>
      <c r="K3110" s="1">
        <v>0.457</v>
      </c>
      <c r="L3110" s="6">
        <f>if(J3110&gt;QUARTILE!$B$3, "TOP", if(J3110&lt;QUARTILE!$B$4, "BOTTOM", 0))</f>
        <v>0</v>
      </c>
      <c r="M3110" s="6">
        <f t="shared" si="1"/>
        <v>1</v>
      </c>
      <c r="N3110" s="6" t="str">
        <f t="shared" si="2"/>
        <v>Baby Boomer</v>
      </c>
      <c r="O3110" s="6" t="str">
        <f t="shared" si="3"/>
        <v>Low Income</v>
      </c>
    </row>
    <row r="3111" hidden="1">
      <c r="A3111" s="1">
        <v>103109.0</v>
      </c>
      <c r="B3111" s="1">
        <v>54.0</v>
      </c>
      <c r="C3111" s="1">
        <v>16000.0</v>
      </c>
      <c r="D3111" s="1" t="s">
        <v>30</v>
      </c>
      <c r="E3111" s="1">
        <v>8038.79</v>
      </c>
      <c r="F3111" s="1">
        <v>4.0</v>
      </c>
      <c r="G3111" s="1">
        <v>28.0</v>
      </c>
      <c r="H3111" s="1">
        <v>5.0</v>
      </c>
      <c r="I3111" s="1" t="s">
        <v>22</v>
      </c>
      <c r="J3111" s="1">
        <v>0.628</v>
      </c>
      <c r="K3111" s="1">
        <v>0.849</v>
      </c>
      <c r="L3111" s="6">
        <f>if(J3111&gt;QUARTILE!$B$3, "TOP", if(J3111&lt;QUARTILE!$B$4, "BOTTOM", 0))</f>
        <v>0</v>
      </c>
      <c r="M3111" s="6">
        <f t="shared" si="1"/>
        <v>2</v>
      </c>
      <c r="N3111" s="6" t="str">
        <f t="shared" si="2"/>
        <v>Gen X</v>
      </c>
      <c r="O3111" s="6" t="str">
        <f t="shared" si="3"/>
        <v>Low Income</v>
      </c>
    </row>
    <row r="3112" hidden="1">
      <c r="A3112" s="1">
        <v>103110.0</v>
      </c>
      <c r="B3112" s="1">
        <v>32.0</v>
      </c>
      <c r="C3112" s="1">
        <v>47000.0</v>
      </c>
      <c r="D3112" s="1" t="s">
        <v>27</v>
      </c>
      <c r="E3112" s="1">
        <v>3810.19</v>
      </c>
      <c r="F3112" s="1">
        <v>3.0</v>
      </c>
      <c r="G3112" s="1">
        <v>23.0</v>
      </c>
      <c r="H3112" s="1">
        <v>14.0</v>
      </c>
      <c r="I3112" s="1" t="s">
        <v>22</v>
      </c>
      <c r="J3112" s="1">
        <v>0.452</v>
      </c>
      <c r="K3112" s="1">
        <v>0.527</v>
      </c>
      <c r="L3112" s="6">
        <f>if(J3112&gt;QUARTILE!$B$3, "TOP", if(J3112&lt;QUARTILE!$B$4, "BOTTOM", 0))</f>
        <v>0</v>
      </c>
      <c r="M3112" s="6">
        <f t="shared" si="1"/>
        <v>2</v>
      </c>
      <c r="N3112" s="6" t="str">
        <f t="shared" si="2"/>
        <v>Gen X</v>
      </c>
      <c r="O3112" s="6" t="str">
        <f t="shared" si="3"/>
        <v>Medium Income</v>
      </c>
    </row>
    <row r="3113" hidden="1">
      <c r="A3113" s="1">
        <v>103111.0</v>
      </c>
      <c r="B3113" s="1">
        <v>52.0</v>
      </c>
      <c r="C3113" s="1">
        <v>22000.0</v>
      </c>
      <c r="D3113" s="1" t="s">
        <v>25</v>
      </c>
      <c r="E3113" s="1">
        <v>4694.06</v>
      </c>
      <c r="F3113" s="1">
        <v>2.0</v>
      </c>
      <c r="G3113" s="1">
        <v>15.0</v>
      </c>
      <c r="H3113" s="1">
        <v>3.0</v>
      </c>
      <c r="I3113" s="1" t="s">
        <v>22</v>
      </c>
      <c r="J3113" s="1">
        <v>0.993</v>
      </c>
      <c r="K3113" s="1">
        <v>0.819</v>
      </c>
      <c r="L3113" s="6" t="str">
        <f>if(J3113&gt;QUARTILE!$B$3, "TOP", if(J3113&lt;QUARTILE!$B$4, "BOTTOM", 0))</f>
        <v>TOP</v>
      </c>
      <c r="M3113" s="6">
        <f t="shared" si="1"/>
        <v>2</v>
      </c>
      <c r="N3113" s="6" t="str">
        <f t="shared" si="2"/>
        <v>Gen X</v>
      </c>
      <c r="O3113" s="6" t="str">
        <f t="shared" si="3"/>
        <v>Low Income</v>
      </c>
    </row>
    <row r="3114" hidden="1">
      <c r="A3114" s="1">
        <v>103112.0</v>
      </c>
      <c r="B3114" s="1">
        <v>45.0</v>
      </c>
      <c r="C3114" s="1">
        <v>16000.0</v>
      </c>
      <c r="D3114" s="1" t="s">
        <v>23</v>
      </c>
      <c r="E3114" s="1">
        <v>19308.77</v>
      </c>
      <c r="F3114" s="1">
        <v>5.0</v>
      </c>
      <c r="G3114" s="1">
        <v>23.0</v>
      </c>
      <c r="H3114" s="1">
        <v>6.0</v>
      </c>
      <c r="I3114" s="1" t="s">
        <v>22</v>
      </c>
      <c r="J3114" s="1">
        <v>0.403</v>
      </c>
      <c r="K3114" s="1">
        <v>0.165</v>
      </c>
      <c r="L3114" s="6">
        <f>if(J3114&gt;QUARTILE!$B$3, "TOP", if(J3114&lt;QUARTILE!$B$4, "BOTTOM", 0))</f>
        <v>0</v>
      </c>
      <c r="M3114" s="6">
        <f t="shared" si="1"/>
        <v>2</v>
      </c>
      <c r="N3114" s="6" t="str">
        <f t="shared" si="2"/>
        <v>Gen X</v>
      </c>
      <c r="O3114" s="6" t="str">
        <f t="shared" si="3"/>
        <v>Low Income</v>
      </c>
    </row>
    <row r="3115" hidden="1">
      <c r="A3115" s="1">
        <v>103113.0</v>
      </c>
      <c r="B3115" s="1">
        <v>24.0</v>
      </c>
      <c r="C3115" s="1">
        <v>14000.0</v>
      </c>
      <c r="D3115" s="1" t="s">
        <v>23</v>
      </c>
      <c r="E3115" s="1">
        <v>5648.19</v>
      </c>
      <c r="F3115" s="1">
        <v>1.0</v>
      </c>
      <c r="G3115" s="1">
        <v>22.0</v>
      </c>
      <c r="H3115" s="1">
        <v>15.0</v>
      </c>
      <c r="I3115" s="1" t="s">
        <v>22</v>
      </c>
      <c r="J3115" s="1">
        <v>0.634</v>
      </c>
      <c r="K3115" s="1">
        <v>0.545</v>
      </c>
      <c r="L3115" s="6">
        <f>if(J3115&gt;QUARTILE!$B$3, "TOP", if(J3115&lt;QUARTILE!$B$4, "BOTTOM", 0))</f>
        <v>0</v>
      </c>
      <c r="M3115" s="6">
        <f t="shared" si="1"/>
        <v>2</v>
      </c>
      <c r="N3115" s="6" t="str">
        <f t="shared" si="2"/>
        <v>Millenial</v>
      </c>
      <c r="O3115" s="6" t="str">
        <f t="shared" si="3"/>
        <v>Low Income</v>
      </c>
    </row>
    <row r="3116" hidden="1">
      <c r="A3116" s="1">
        <v>103114.0</v>
      </c>
      <c r="B3116" s="1">
        <v>49.0</v>
      </c>
      <c r="C3116" s="1">
        <v>24000.0</v>
      </c>
      <c r="D3116" s="1" t="s">
        <v>27</v>
      </c>
      <c r="E3116" s="1">
        <v>41957.04</v>
      </c>
      <c r="F3116" s="1">
        <v>4.0</v>
      </c>
      <c r="G3116" s="1">
        <v>18.0</v>
      </c>
      <c r="H3116" s="1">
        <v>11.0</v>
      </c>
      <c r="I3116" s="1" t="s">
        <v>18</v>
      </c>
      <c r="J3116" s="1">
        <v>0.949</v>
      </c>
      <c r="K3116" s="1">
        <v>0.383</v>
      </c>
      <c r="L3116" s="6" t="str">
        <f>if(J3116&gt;QUARTILE!$B$3, "TOP", if(J3116&lt;QUARTILE!$B$4, "BOTTOM", 0))</f>
        <v>TOP</v>
      </c>
      <c r="M3116" s="6">
        <f t="shared" si="1"/>
        <v>1</v>
      </c>
      <c r="N3116" s="6" t="str">
        <f t="shared" si="2"/>
        <v>Gen X</v>
      </c>
      <c r="O3116" s="6" t="str">
        <f t="shared" si="3"/>
        <v>Low Income</v>
      </c>
    </row>
    <row r="3117" hidden="1">
      <c r="A3117" s="1">
        <v>103115.0</v>
      </c>
      <c r="B3117" s="1">
        <v>28.0</v>
      </c>
      <c r="C3117" s="1">
        <v>18000.0</v>
      </c>
      <c r="D3117" s="1" t="s">
        <v>17</v>
      </c>
      <c r="E3117" s="1">
        <v>2193.87</v>
      </c>
      <c r="F3117" s="1">
        <v>5.0</v>
      </c>
      <c r="G3117" s="1">
        <v>23.0</v>
      </c>
      <c r="H3117" s="1">
        <v>19.0</v>
      </c>
      <c r="I3117" s="1" t="s">
        <v>22</v>
      </c>
      <c r="J3117" s="1">
        <v>0.959</v>
      </c>
      <c r="K3117" s="1">
        <v>0.245</v>
      </c>
      <c r="L3117" s="6" t="str">
        <f>if(J3117&gt;QUARTILE!$B$3, "TOP", if(J3117&lt;QUARTILE!$B$4, "BOTTOM", 0))</f>
        <v>TOP</v>
      </c>
      <c r="M3117" s="6">
        <f t="shared" si="1"/>
        <v>2</v>
      </c>
      <c r="N3117" s="6" t="str">
        <f t="shared" si="2"/>
        <v>Millenial</v>
      </c>
      <c r="O3117" s="6" t="str">
        <f t="shared" si="3"/>
        <v>Low Income</v>
      </c>
    </row>
    <row r="3118" hidden="1">
      <c r="A3118" s="1">
        <v>103116.0</v>
      </c>
      <c r="B3118" s="1">
        <v>27.0</v>
      </c>
      <c r="C3118" s="1">
        <v>15000.0</v>
      </c>
      <c r="D3118" s="1" t="s">
        <v>27</v>
      </c>
      <c r="E3118" s="1">
        <v>658.08</v>
      </c>
      <c r="F3118" s="1">
        <v>2.0</v>
      </c>
      <c r="G3118" s="1">
        <v>15.0</v>
      </c>
      <c r="H3118" s="1">
        <v>15.0</v>
      </c>
      <c r="I3118" s="1" t="s">
        <v>22</v>
      </c>
      <c r="J3118" s="1">
        <v>0.799</v>
      </c>
      <c r="K3118" s="1">
        <v>0.005</v>
      </c>
      <c r="L3118" s="6">
        <f>if(J3118&gt;QUARTILE!$B$3, "TOP", if(J3118&lt;QUARTILE!$B$4, "BOTTOM", 0))</f>
        <v>0</v>
      </c>
      <c r="M3118" s="6">
        <f t="shared" si="1"/>
        <v>2</v>
      </c>
      <c r="N3118" s="6" t="str">
        <f t="shared" si="2"/>
        <v>Millenial</v>
      </c>
      <c r="O3118" s="6" t="str">
        <f t="shared" si="3"/>
        <v>Low Income</v>
      </c>
    </row>
    <row r="3119" hidden="1">
      <c r="A3119" s="1">
        <v>103117.0</v>
      </c>
      <c r="B3119" s="1">
        <v>26.0</v>
      </c>
      <c r="C3119" s="1">
        <v>10000.0</v>
      </c>
      <c r="D3119" s="1" t="s">
        <v>25</v>
      </c>
      <c r="E3119" s="1">
        <v>1850.6</v>
      </c>
      <c r="F3119" s="1">
        <v>1.0</v>
      </c>
      <c r="G3119" s="1">
        <v>14.0</v>
      </c>
      <c r="H3119" s="1">
        <v>11.0</v>
      </c>
      <c r="I3119" s="1" t="s">
        <v>18</v>
      </c>
      <c r="J3119" s="1">
        <v>0.986</v>
      </c>
      <c r="K3119" s="1">
        <v>0.744</v>
      </c>
      <c r="L3119" s="6" t="str">
        <f>if(J3119&gt;QUARTILE!$B$3, "TOP", if(J3119&lt;QUARTILE!$B$4, "BOTTOM", 0))</f>
        <v>TOP</v>
      </c>
      <c r="M3119" s="6">
        <f t="shared" si="1"/>
        <v>1</v>
      </c>
      <c r="N3119" s="6" t="str">
        <f t="shared" si="2"/>
        <v>Millenial</v>
      </c>
      <c r="O3119" s="6" t="str">
        <f t="shared" si="3"/>
        <v>Low Income</v>
      </c>
    </row>
    <row r="3120" hidden="1">
      <c r="A3120" s="1">
        <v>103118.0</v>
      </c>
      <c r="B3120" s="1">
        <v>31.0</v>
      </c>
      <c r="C3120" s="1">
        <v>39000.0</v>
      </c>
      <c r="D3120" s="1" t="s">
        <v>23</v>
      </c>
      <c r="E3120" s="1">
        <v>37369.76</v>
      </c>
      <c r="F3120" s="1">
        <v>3.0</v>
      </c>
      <c r="G3120" s="1">
        <v>23.0</v>
      </c>
      <c r="H3120" s="1">
        <v>5.0</v>
      </c>
      <c r="I3120" s="1" t="s">
        <v>18</v>
      </c>
      <c r="J3120" s="1">
        <v>0.614</v>
      </c>
      <c r="K3120" s="1">
        <v>0.297</v>
      </c>
      <c r="L3120" s="6">
        <f>if(J3120&gt;QUARTILE!$B$3, "TOP", if(J3120&lt;QUARTILE!$B$4, "BOTTOM", 0))</f>
        <v>0</v>
      </c>
      <c r="M3120" s="6">
        <f t="shared" si="1"/>
        <v>1</v>
      </c>
      <c r="N3120" s="6" t="str">
        <f t="shared" si="2"/>
        <v>Gen X</v>
      </c>
      <c r="O3120" s="6" t="str">
        <f t="shared" si="3"/>
        <v>Low Income</v>
      </c>
    </row>
    <row r="3121" hidden="1">
      <c r="A3121" s="1">
        <v>103119.0</v>
      </c>
      <c r="B3121" s="1">
        <v>30.0</v>
      </c>
      <c r="C3121" s="1">
        <v>20000.0</v>
      </c>
      <c r="D3121" s="1" t="s">
        <v>30</v>
      </c>
      <c r="E3121" s="1">
        <v>21066.82</v>
      </c>
      <c r="F3121" s="1">
        <v>4.0</v>
      </c>
      <c r="G3121" s="1">
        <v>30.0</v>
      </c>
      <c r="H3121" s="1">
        <v>12.0</v>
      </c>
      <c r="I3121" s="1" t="s">
        <v>18</v>
      </c>
      <c r="J3121" s="1">
        <v>0.765</v>
      </c>
      <c r="K3121" s="1">
        <v>0.25</v>
      </c>
      <c r="L3121" s="6">
        <f>if(J3121&gt;QUARTILE!$B$3, "TOP", if(J3121&lt;QUARTILE!$B$4, "BOTTOM", 0))</f>
        <v>0</v>
      </c>
      <c r="M3121" s="6">
        <f t="shared" si="1"/>
        <v>1</v>
      </c>
      <c r="N3121" s="6" t="str">
        <f t="shared" si="2"/>
        <v>Millenial</v>
      </c>
      <c r="O3121" s="6" t="str">
        <f t="shared" si="3"/>
        <v>Low Income</v>
      </c>
    </row>
    <row r="3122" hidden="1">
      <c r="A3122" s="1">
        <v>103120.0</v>
      </c>
      <c r="B3122" s="1">
        <v>78.0</v>
      </c>
      <c r="C3122" s="1">
        <v>11000.0</v>
      </c>
      <c r="D3122" s="1" t="s">
        <v>30</v>
      </c>
      <c r="E3122" s="1">
        <v>63280.48</v>
      </c>
      <c r="F3122" s="1">
        <v>5.0</v>
      </c>
      <c r="G3122" s="1">
        <v>21.0</v>
      </c>
      <c r="H3122" s="1">
        <v>6.0</v>
      </c>
      <c r="I3122" s="1" t="s">
        <v>18</v>
      </c>
      <c r="J3122" s="1">
        <v>0.195</v>
      </c>
      <c r="K3122" s="1">
        <v>0.044</v>
      </c>
      <c r="L3122" s="6" t="str">
        <f>if(J3122&gt;QUARTILE!$B$3, "TOP", if(J3122&lt;QUARTILE!$B$4, "BOTTOM", 0))</f>
        <v>BOTTOM</v>
      </c>
      <c r="M3122" s="6">
        <f t="shared" si="1"/>
        <v>1</v>
      </c>
      <c r="N3122" s="6" t="str">
        <f t="shared" si="2"/>
        <v>Baby Boomer</v>
      </c>
      <c r="O3122" s="6" t="str">
        <f t="shared" si="3"/>
        <v>Low Income</v>
      </c>
    </row>
    <row r="3123" hidden="1">
      <c r="A3123" s="1">
        <v>103121.0</v>
      </c>
      <c r="B3123" s="1">
        <v>74.0</v>
      </c>
      <c r="C3123" s="1">
        <v>19000.0</v>
      </c>
      <c r="D3123" s="1" t="s">
        <v>25</v>
      </c>
      <c r="E3123" s="1">
        <v>8198.4</v>
      </c>
      <c r="F3123" s="1">
        <v>5.0</v>
      </c>
      <c r="G3123" s="1">
        <v>24.0</v>
      </c>
      <c r="H3123" s="1">
        <v>8.0</v>
      </c>
      <c r="I3123" s="1" t="s">
        <v>22</v>
      </c>
      <c r="J3123" s="1">
        <v>0.644</v>
      </c>
      <c r="K3123" s="1">
        <v>0.802</v>
      </c>
      <c r="L3123" s="6">
        <f>if(J3123&gt;QUARTILE!$B$3, "TOP", if(J3123&lt;QUARTILE!$B$4, "BOTTOM", 0))</f>
        <v>0</v>
      </c>
      <c r="M3123" s="6">
        <f t="shared" si="1"/>
        <v>2</v>
      </c>
      <c r="N3123" s="6" t="str">
        <f t="shared" si="2"/>
        <v>Baby Boomer</v>
      </c>
      <c r="O3123" s="6" t="str">
        <f t="shared" si="3"/>
        <v>Low Income</v>
      </c>
    </row>
    <row r="3124" hidden="1">
      <c r="A3124" s="1">
        <v>103122.0</v>
      </c>
      <c r="B3124" s="1">
        <v>79.0</v>
      </c>
      <c r="C3124" s="1">
        <v>31000.0</v>
      </c>
      <c r="D3124" s="1" t="s">
        <v>23</v>
      </c>
      <c r="E3124" s="1">
        <v>4782.36</v>
      </c>
      <c r="F3124" s="1">
        <v>5.0</v>
      </c>
      <c r="G3124" s="1">
        <v>12.0</v>
      </c>
      <c r="H3124" s="1">
        <v>2.0</v>
      </c>
      <c r="I3124" s="1" t="s">
        <v>22</v>
      </c>
      <c r="J3124" s="1">
        <v>0.064</v>
      </c>
      <c r="K3124" s="1">
        <v>0.284</v>
      </c>
      <c r="L3124" s="6" t="str">
        <f>if(J3124&gt;QUARTILE!$B$3, "TOP", if(J3124&lt;QUARTILE!$B$4, "BOTTOM", 0))</f>
        <v>BOTTOM</v>
      </c>
      <c r="M3124" s="6">
        <f t="shared" si="1"/>
        <v>2</v>
      </c>
      <c r="N3124" s="6" t="str">
        <f t="shared" si="2"/>
        <v>Baby Boomer</v>
      </c>
      <c r="O3124" s="6" t="str">
        <f t="shared" si="3"/>
        <v>Low Income</v>
      </c>
    </row>
    <row r="3125" hidden="1">
      <c r="A3125" s="1">
        <v>103123.0</v>
      </c>
      <c r="B3125" s="1">
        <v>42.0</v>
      </c>
      <c r="C3125" s="1">
        <v>22000.0</v>
      </c>
      <c r="D3125" s="1" t="s">
        <v>25</v>
      </c>
      <c r="E3125" s="1">
        <v>16509.6</v>
      </c>
      <c r="F3125" s="1">
        <v>5.0</v>
      </c>
      <c r="G3125" s="1">
        <v>30.0</v>
      </c>
      <c r="H3125" s="1">
        <v>11.0</v>
      </c>
      <c r="I3125" s="1" t="s">
        <v>22</v>
      </c>
      <c r="J3125" s="1">
        <v>0.31</v>
      </c>
      <c r="K3125" s="1">
        <v>0.154</v>
      </c>
      <c r="L3125" s="6" t="str">
        <f>if(J3125&gt;QUARTILE!$B$3, "TOP", if(J3125&lt;QUARTILE!$B$4, "BOTTOM", 0))</f>
        <v>BOTTOM</v>
      </c>
      <c r="M3125" s="6">
        <f t="shared" si="1"/>
        <v>2</v>
      </c>
      <c r="N3125" s="6" t="str">
        <f t="shared" si="2"/>
        <v>Gen X</v>
      </c>
      <c r="O3125" s="6" t="str">
        <f t="shared" si="3"/>
        <v>Low Income</v>
      </c>
    </row>
    <row r="3126" hidden="1">
      <c r="A3126" s="1">
        <v>103124.0</v>
      </c>
      <c r="B3126" s="1">
        <v>19.0</v>
      </c>
      <c r="C3126" s="1">
        <v>25000.0</v>
      </c>
      <c r="D3126" s="1" t="s">
        <v>21</v>
      </c>
      <c r="E3126" s="1">
        <v>15436.38</v>
      </c>
      <c r="F3126" s="1">
        <v>1.0</v>
      </c>
      <c r="G3126" s="1">
        <v>15.0</v>
      </c>
      <c r="H3126" s="1">
        <v>19.0</v>
      </c>
      <c r="I3126" s="1" t="s">
        <v>22</v>
      </c>
      <c r="J3126" s="1">
        <v>0.666</v>
      </c>
      <c r="K3126" s="1">
        <v>0.523</v>
      </c>
      <c r="L3126" s="6">
        <f>if(J3126&gt;QUARTILE!$B$3, "TOP", if(J3126&lt;QUARTILE!$B$4, "BOTTOM", 0))</f>
        <v>0</v>
      </c>
      <c r="M3126" s="6">
        <f t="shared" si="1"/>
        <v>2</v>
      </c>
      <c r="N3126" s="6" t="str">
        <f t="shared" si="2"/>
        <v>Millenial</v>
      </c>
      <c r="O3126" s="6" t="str">
        <f t="shared" si="3"/>
        <v>Low Income</v>
      </c>
    </row>
    <row r="3127" hidden="1">
      <c r="A3127" s="1">
        <v>103125.0</v>
      </c>
      <c r="B3127" s="1">
        <v>52.0</v>
      </c>
      <c r="C3127" s="1">
        <v>23000.0</v>
      </c>
      <c r="D3127" s="1" t="s">
        <v>27</v>
      </c>
      <c r="E3127" s="1">
        <v>17881.98</v>
      </c>
      <c r="F3127" s="1">
        <v>3.0</v>
      </c>
      <c r="G3127" s="1">
        <v>18.0</v>
      </c>
      <c r="H3127" s="1">
        <v>7.0</v>
      </c>
      <c r="I3127" s="1" t="s">
        <v>22</v>
      </c>
      <c r="J3127" s="1">
        <v>0.172</v>
      </c>
      <c r="K3127" s="1">
        <v>0.782</v>
      </c>
      <c r="L3127" s="6" t="str">
        <f>if(J3127&gt;QUARTILE!$B$3, "TOP", if(J3127&lt;QUARTILE!$B$4, "BOTTOM", 0))</f>
        <v>BOTTOM</v>
      </c>
      <c r="M3127" s="6">
        <f t="shared" si="1"/>
        <v>2</v>
      </c>
      <c r="N3127" s="6" t="str">
        <f t="shared" si="2"/>
        <v>Gen X</v>
      </c>
      <c r="O3127" s="6" t="str">
        <f t="shared" si="3"/>
        <v>Low Income</v>
      </c>
    </row>
    <row r="3128" hidden="1">
      <c r="A3128" s="1">
        <v>103126.0</v>
      </c>
      <c r="B3128" s="1">
        <v>24.0</v>
      </c>
      <c r="C3128" s="1">
        <v>10000.0</v>
      </c>
      <c r="D3128" s="1" t="s">
        <v>27</v>
      </c>
      <c r="E3128" s="1">
        <v>8539.92</v>
      </c>
      <c r="F3128" s="1">
        <v>2.0</v>
      </c>
      <c r="G3128" s="1">
        <v>22.0</v>
      </c>
      <c r="H3128" s="1">
        <v>12.0</v>
      </c>
      <c r="I3128" s="1" t="s">
        <v>22</v>
      </c>
      <c r="J3128" s="1">
        <v>0.2</v>
      </c>
      <c r="K3128" s="1">
        <v>0.602</v>
      </c>
      <c r="L3128" s="6" t="str">
        <f>if(J3128&gt;QUARTILE!$B$3, "TOP", if(J3128&lt;QUARTILE!$B$4, "BOTTOM", 0))</f>
        <v>BOTTOM</v>
      </c>
      <c r="M3128" s="6">
        <f t="shared" si="1"/>
        <v>2</v>
      </c>
      <c r="N3128" s="6" t="str">
        <f t="shared" si="2"/>
        <v>Millenial</v>
      </c>
      <c r="O3128" s="6" t="str">
        <f t="shared" si="3"/>
        <v>Low Income</v>
      </c>
    </row>
    <row r="3129" hidden="1">
      <c r="A3129" s="1">
        <v>103127.0</v>
      </c>
      <c r="B3129" s="1">
        <v>38.0</v>
      </c>
      <c r="C3129" s="1">
        <v>39000.0</v>
      </c>
      <c r="D3129" s="1" t="s">
        <v>23</v>
      </c>
      <c r="E3129" s="1">
        <v>118.29</v>
      </c>
      <c r="F3129" s="1">
        <v>4.0</v>
      </c>
      <c r="G3129" s="1">
        <v>18.0</v>
      </c>
      <c r="H3129" s="1">
        <v>7.0</v>
      </c>
      <c r="I3129" s="1" t="s">
        <v>22</v>
      </c>
      <c r="J3129" s="1">
        <v>0.112</v>
      </c>
      <c r="K3129" s="1">
        <v>0.91</v>
      </c>
      <c r="L3129" s="6" t="str">
        <f>if(J3129&gt;QUARTILE!$B$3, "TOP", if(J3129&lt;QUARTILE!$B$4, "BOTTOM", 0))</f>
        <v>BOTTOM</v>
      </c>
      <c r="M3129" s="6">
        <f t="shared" si="1"/>
        <v>2</v>
      </c>
      <c r="N3129" s="6" t="str">
        <f t="shared" si="2"/>
        <v>Gen X</v>
      </c>
      <c r="O3129" s="6" t="str">
        <f t="shared" si="3"/>
        <v>Low Income</v>
      </c>
    </row>
    <row r="3130" hidden="1">
      <c r="A3130" s="1">
        <v>103128.0</v>
      </c>
      <c r="B3130" s="1">
        <v>35.0</v>
      </c>
      <c r="C3130" s="1">
        <v>8000.0</v>
      </c>
      <c r="D3130" s="1" t="s">
        <v>23</v>
      </c>
      <c r="E3130" s="1">
        <v>713.2</v>
      </c>
      <c r="F3130" s="1">
        <v>5.0</v>
      </c>
      <c r="G3130" s="1">
        <v>23.0</v>
      </c>
      <c r="H3130" s="1">
        <v>15.0</v>
      </c>
      <c r="I3130" s="1" t="s">
        <v>18</v>
      </c>
      <c r="J3130" s="1">
        <v>0.797</v>
      </c>
      <c r="K3130" s="1">
        <v>0.907</v>
      </c>
      <c r="L3130" s="6">
        <f>if(J3130&gt;QUARTILE!$B$3, "TOP", if(J3130&lt;QUARTILE!$B$4, "BOTTOM", 0))</f>
        <v>0</v>
      </c>
      <c r="M3130" s="6">
        <f t="shared" si="1"/>
        <v>1</v>
      </c>
      <c r="N3130" s="6" t="str">
        <f t="shared" si="2"/>
        <v>Gen X</v>
      </c>
      <c r="O3130" s="6" t="str">
        <f t="shared" si="3"/>
        <v>Low Income</v>
      </c>
    </row>
    <row r="3131" hidden="1">
      <c r="A3131" s="1">
        <v>103129.0</v>
      </c>
      <c r="B3131" s="1">
        <v>20.0</v>
      </c>
      <c r="C3131" s="1">
        <v>29000.0</v>
      </c>
      <c r="D3131" s="1" t="s">
        <v>23</v>
      </c>
      <c r="E3131" s="1">
        <v>21802.56</v>
      </c>
      <c r="F3131" s="1">
        <v>5.0</v>
      </c>
      <c r="G3131" s="1">
        <v>20.0</v>
      </c>
      <c r="H3131" s="1">
        <v>13.0</v>
      </c>
      <c r="I3131" s="1" t="s">
        <v>22</v>
      </c>
      <c r="J3131" s="1">
        <v>0.498</v>
      </c>
      <c r="K3131" s="1">
        <v>0.852</v>
      </c>
      <c r="L3131" s="6">
        <f>if(J3131&gt;QUARTILE!$B$3, "TOP", if(J3131&lt;QUARTILE!$B$4, "BOTTOM", 0))</f>
        <v>0</v>
      </c>
      <c r="M3131" s="6">
        <f t="shared" si="1"/>
        <v>2</v>
      </c>
      <c r="N3131" s="6" t="str">
        <f t="shared" si="2"/>
        <v>Millenial</v>
      </c>
      <c r="O3131" s="6" t="str">
        <f t="shared" si="3"/>
        <v>Low Income</v>
      </c>
    </row>
    <row r="3132" hidden="1">
      <c r="A3132" s="1">
        <v>103130.0</v>
      </c>
      <c r="B3132" s="1">
        <v>59.0</v>
      </c>
      <c r="C3132" s="1">
        <v>32000.0</v>
      </c>
      <c r="D3132" s="1" t="s">
        <v>21</v>
      </c>
      <c r="E3132" s="1">
        <v>14815.6</v>
      </c>
      <c r="F3132" s="1">
        <v>3.0</v>
      </c>
      <c r="G3132" s="1">
        <v>31.0</v>
      </c>
      <c r="H3132" s="1">
        <v>5.0</v>
      </c>
      <c r="I3132" s="1" t="s">
        <v>22</v>
      </c>
      <c r="J3132" s="1">
        <v>0.888</v>
      </c>
      <c r="K3132" s="1">
        <v>0.565</v>
      </c>
      <c r="L3132" s="6" t="str">
        <f>if(J3132&gt;QUARTILE!$B$3, "TOP", if(J3132&lt;QUARTILE!$B$4, "BOTTOM", 0))</f>
        <v>TOP</v>
      </c>
      <c r="M3132" s="6">
        <f t="shared" si="1"/>
        <v>2</v>
      </c>
      <c r="N3132" s="6" t="str">
        <f t="shared" si="2"/>
        <v>Gen X</v>
      </c>
      <c r="O3132" s="6" t="str">
        <f t="shared" si="3"/>
        <v>Low Income</v>
      </c>
    </row>
    <row r="3133" hidden="1">
      <c r="A3133" s="1">
        <v>103131.0</v>
      </c>
      <c r="B3133" s="1">
        <v>71.0</v>
      </c>
      <c r="C3133" s="1">
        <v>19000.0</v>
      </c>
      <c r="D3133" s="1" t="s">
        <v>25</v>
      </c>
      <c r="E3133" s="1">
        <v>34408.65</v>
      </c>
      <c r="F3133" s="1">
        <v>3.0</v>
      </c>
      <c r="G3133" s="1">
        <v>28.0</v>
      </c>
      <c r="H3133" s="1">
        <v>4.0</v>
      </c>
      <c r="I3133" s="1" t="s">
        <v>18</v>
      </c>
      <c r="J3133" s="1">
        <v>0.512</v>
      </c>
      <c r="K3133" s="1">
        <v>0.668</v>
      </c>
      <c r="L3133" s="6">
        <f>if(J3133&gt;QUARTILE!$B$3, "TOP", if(J3133&lt;QUARTILE!$B$4, "BOTTOM", 0))</f>
        <v>0</v>
      </c>
      <c r="M3133" s="6">
        <f t="shared" si="1"/>
        <v>1</v>
      </c>
      <c r="N3133" s="6" t="str">
        <f t="shared" si="2"/>
        <v>Baby Boomer</v>
      </c>
      <c r="O3133" s="6" t="str">
        <f t="shared" si="3"/>
        <v>Low Income</v>
      </c>
    </row>
    <row r="3134" hidden="1">
      <c r="A3134" s="1">
        <v>103132.0</v>
      </c>
      <c r="B3134" s="1">
        <v>78.0</v>
      </c>
      <c r="C3134" s="1">
        <v>27000.0</v>
      </c>
      <c r="D3134" s="1" t="s">
        <v>17</v>
      </c>
      <c r="E3134" s="1">
        <v>7145.21</v>
      </c>
      <c r="F3134" s="1">
        <v>1.0</v>
      </c>
      <c r="G3134" s="1">
        <v>21.0</v>
      </c>
      <c r="H3134" s="1">
        <v>8.0</v>
      </c>
      <c r="I3134" s="1" t="s">
        <v>22</v>
      </c>
      <c r="J3134" s="1">
        <v>0.435</v>
      </c>
      <c r="K3134" s="1">
        <v>0.289</v>
      </c>
      <c r="L3134" s="6">
        <f>if(J3134&gt;QUARTILE!$B$3, "TOP", if(J3134&lt;QUARTILE!$B$4, "BOTTOM", 0))</f>
        <v>0</v>
      </c>
      <c r="M3134" s="6">
        <f t="shared" si="1"/>
        <v>2</v>
      </c>
      <c r="N3134" s="6" t="str">
        <f t="shared" si="2"/>
        <v>Baby Boomer</v>
      </c>
      <c r="O3134" s="6" t="str">
        <f t="shared" si="3"/>
        <v>Low Income</v>
      </c>
    </row>
    <row r="3135" hidden="1">
      <c r="A3135" s="1">
        <v>103133.0</v>
      </c>
      <c r="B3135" s="1">
        <v>56.0</v>
      </c>
      <c r="C3135" s="1">
        <v>19000.0</v>
      </c>
      <c r="D3135" s="1" t="s">
        <v>23</v>
      </c>
      <c r="E3135" s="1">
        <v>33799.11</v>
      </c>
      <c r="F3135" s="1">
        <v>1.0</v>
      </c>
      <c r="G3135" s="1">
        <v>26.0</v>
      </c>
      <c r="H3135" s="1">
        <v>5.0</v>
      </c>
      <c r="I3135" s="1" t="s">
        <v>18</v>
      </c>
      <c r="J3135" s="1">
        <v>0.645</v>
      </c>
      <c r="K3135" s="1">
        <v>0.475</v>
      </c>
      <c r="L3135" s="6">
        <f>if(J3135&gt;QUARTILE!$B$3, "TOP", if(J3135&lt;QUARTILE!$B$4, "BOTTOM", 0))</f>
        <v>0</v>
      </c>
      <c r="M3135" s="6">
        <f t="shared" si="1"/>
        <v>1</v>
      </c>
      <c r="N3135" s="6" t="str">
        <f t="shared" si="2"/>
        <v>Gen X</v>
      </c>
      <c r="O3135" s="6" t="str">
        <f t="shared" si="3"/>
        <v>Low Income</v>
      </c>
    </row>
    <row r="3136" hidden="1">
      <c r="A3136" s="1">
        <v>103134.0</v>
      </c>
      <c r="B3136" s="1">
        <v>58.0</v>
      </c>
      <c r="C3136" s="1">
        <v>27000.0</v>
      </c>
      <c r="D3136" s="1" t="s">
        <v>21</v>
      </c>
      <c r="E3136" s="1">
        <v>11084.8</v>
      </c>
      <c r="F3136" s="1">
        <v>1.0</v>
      </c>
      <c r="G3136" s="1">
        <v>15.0</v>
      </c>
      <c r="H3136" s="1">
        <v>5.0</v>
      </c>
      <c r="I3136" s="1" t="s">
        <v>22</v>
      </c>
      <c r="J3136" s="1">
        <v>0.861</v>
      </c>
      <c r="K3136" s="1">
        <v>0.066</v>
      </c>
      <c r="L3136" s="6" t="str">
        <f>if(J3136&gt;QUARTILE!$B$3, "TOP", if(J3136&lt;QUARTILE!$B$4, "BOTTOM", 0))</f>
        <v>TOP</v>
      </c>
      <c r="M3136" s="6">
        <f t="shared" si="1"/>
        <v>2</v>
      </c>
      <c r="N3136" s="6" t="str">
        <f t="shared" si="2"/>
        <v>Gen X</v>
      </c>
      <c r="O3136" s="6" t="str">
        <f t="shared" si="3"/>
        <v>Low Income</v>
      </c>
    </row>
    <row r="3137" hidden="1">
      <c r="A3137" s="1">
        <v>103135.0</v>
      </c>
      <c r="B3137" s="1">
        <v>66.0</v>
      </c>
      <c r="C3137" s="1">
        <v>40000.0</v>
      </c>
      <c r="D3137" s="1" t="s">
        <v>17</v>
      </c>
      <c r="E3137" s="1">
        <v>2033.98</v>
      </c>
      <c r="F3137" s="1">
        <v>4.0</v>
      </c>
      <c r="G3137" s="1">
        <v>21.0</v>
      </c>
      <c r="H3137" s="1">
        <v>2.0</v>
      </c>
      <c r="I3137" s="1" t="s">
        <v>22</v>
      </c>
      <c r="J3137" s="1">
        <v>0.292</v>
      </c>
      <c r="K3137" s="1">
        <v>0.213</v>
      </c>
      <c r="L3137" s="6" t="str">
        <f>if(J3137&gt;QUARTILE!$B$3, "TOP", if(J3137&lt;QUARTILE!$B$4, "BOTTOM", 0))</f>
        <v>BOTTOM</v>
      </c>
      <c r="M3137" s="6">
        <f t="shared" si="1"/>
        <v>2</v>
      </c>
      <c r="N3137" s="6" t="str">
        <f t="shared" si="2"/>
        <v>Baby Boomer</v>
      </c>
      <c r="O3137" s="6" t="str">
        <f t="shared" si="3"/>
        <v>Low Income</v>
      </c>
    </row>
    <row r="3138" hidden="1">
      <c r="A3138" s="1">
        <v>103136.0</v>
      </c>
      <c r="B3138" s="1">
        <v>28.0</v>
      </c>
      <c r="C3138" s="1">
        <v>14000.0</v>
      </c>
      <c r="D3138" s="1" t="s">
        <v>23</v>
      </c>
      <c r="E3138" s="1">
        <v>76254.02</v>
      </c>
      <c r="F3138" s="1">
        <v>1.0</v>
      </c>
      <c r="G3138" s="1">
        <v>24.0</v>
      </c>
      <c r="H3138" s="1">
        <v>17.0</v>
      </c>
      <c r="I3138" s="1" t="s">
        <v>18</v>
      </c>
      <c r="J3138" s="1">
        <v>0.202</v>
      </c>
      <c r="K3138" s="1">
        <v>0.225</v>
      </c>
      <c r="L3138" s="6" t="str">
        <f>if(J3138&gt;QUARTILE!$B$3, "TOP", if(J3138&lt;QUARTILE!$B$4, "BOTTOM", 0))</f>
        <v>BOTTOM</v>
      </c>
      <c r="M3138" s="6">
        <f t="shared" si="1"/>
        <v>1</v>
      </c>
      <c r="N3138" s="6" t="str">
        <f t="shared" si="2"/>
        <v>Millenial</v>
      </c>
      <c r="O3138" s="6" t="str">
        <f t="shared" si="3"/>
        <v>Low Income</v>
      </c>
    </row>
    <row r="3139" hidden="1">
      <c r="A3139" s="1">
        <v>103137.0</v>
      </c>
      <c r="B3139" s="1">
        <v>56.0</v>
      </c>
      <c r="C3139" s="1">
        <v>33000.0</v>
      </c>
      <c r="D3139" s="1" t="s">
        <v>17</v>
      </c>
      <c r="E3139" s="1">
        <v>14346.17</v>
      </c>
      <c r="F3139" s="1">
        <v>5.0</v>
      </c>
      <c r="G3139" s="1">
        <v>18.0</v>
      </c>
      <c r="H3139" s="1">
        <v>5.0</v>
      </c>
      <c r="I3139" s="1" t="s">
        <v>22</v>
      </c>
      <c r="J3139" s="1">
        <v>0.627</v>
      </c>
      <c r="K3139" s="1">
        <v>0.311</v>
      </c>
      <c r="L3139" s="6">
        <f>if(J3139&gt;QUARTILE!$B$3, "TOP", if(J3139&lt;QUARTILE!$B$4, "BOTTOM", 0))</f>
        <v>0</v>
      </c>
      <c r="M3139" s="6">
        <f t="shared" si="1"/>
        <v>2</v>
      </c>
      <c r="N3139" s="6" t="str">
        <f t="shared" si="2"/>
        <v>Gen X</v>
      </c>
      <c r="O3139" s="6" t="str">
        <f t="shared" si="3"/>
        <v>Low Income</v>
      </c>
    </row>
    <row r="3140" hidden="1">
      <c r="A3140" s="1">
        <v>103138.0</v>
      </c>
      <c r="B3140" s="1">
        <v>41.0</v>
      </c>
      <c r="C3140" s="1">
        <v>61000.0</v>
      </c>
      <c r="D3140" s="1" t="s">
        <v>23</v>
      </c>
      <c r="E3140" s="1">
        <v>19856.88</v>
      </c>
      <c r="F3140" s="1">
        <v>1.0</v>
      </c>
      <c r="G3140" s="1">
        <v>36.0</v>
      </c>
      <c r="H3140" s="1">
        <v>12.0</v>
      </c>
      <c r="I3140" s="1" t="s">
        <v>22</v>
      </c>
      <c r="J3140" s="1">
        <v>0.976</v>
      </c>
      <c r="K3140" s="1">
        <v>0.161</v>
      </c>
      <c r="L3140" s="6" t="str">
        <f>if(J3140&gt;QUARTILE!$B$3, "TOP", if(J3140&lt;QUARTILE!$B$4, "BOTTOM", 0))</f>
        <v>TOP</v>
      </c>
      <c r="M3140" s="6">
        <f t="shared" si="1"/>
        <v>2</v>
      </c>
      <c r="N3140" s="6" t="str">
        <f t="shared" si="2"/>
        <v>Gen X</v>
      </c>
      <c r="O3140" s="6" t="str">
        <f t="shared" si="3"/>
        <v>Medium Income</v>
      </c>
    </row>
    <row r="3141" hidden="1">
      <c r="A3141" s="1">
        <v>103139.0</v>
      </c>
      <c r="B3141" s="1">
        <v>77.0</v>
      </c>
      <c r="C3141" s="1">
        <v>26000.0</v>
      </c>
      <c r="D3141" s="1" t="s">
        <v>23</v>
      </c>
      <c r="E3141" s="1">
        <v>22221.63</v>
      </c>
      <c r="F3141" s="1">
        <v>4.0</v>
      </c>
      <c r="G3141" s="1">
        <v>23.0</v>
      </c>
      <c r="H3141" s="1">
        <v>6.0</v>
      </c>
      <c r="I3141" s="1" t="s">
        <v>22</v>
      </c>
      <c r="J3141" s="1">
        <v>0.606</v>
      </c>
      <c r="K3141" s="1">
        <v>0.033</v>
      </c>
      <c r="L3141" s="6">
        <f>if(J3141&gt;QUARTILE!$B$3, "TOP", if(J3141&lt;QUARTILE!$B$4, "BOTTOM", 0))</f>
        <v>0</v>
      </c>
      <c r="M3141" s="6">
        <f t="shared" si="1"/>
        <v>2</v>
      </c>
      <c r="N3141" s="6" t="str">
        <f t="shared" si="2"/>
        <v>Baby Boomer</v>
      </c>
      <c r="O3141" s="6" t="str">
        <f t="shared" si="3"/>
        <v>Low Income</v>
      </c>
    </row>
    <row r="3142" hidden="1">
      <c r="A3142" s="1">
        <v>103140.0</v>
      </c>
      <c r="B3142" s="1">
        <v>63.0</v>
      </c>
      <c r="C3142" s="1">
        <v>16000.0</v>
      </c>
      <c r="D3142" s="1" t="s">
        <v>23</v>
      </c>
      <c r="E3142" s="1">
        <v>9001.27</v>
      </c>
      <c r="F3142" s="1">
        <v>1.0</v>
      </c>
      <c r="G3142" s="1">
        <v>25.0</v>
      </c>
      <c r="H3142" s="1">
        <v>1.0</v>
      </c>
      <c r="I3142" s="1" t="s">
        <v>22</v>
      </c>
      <c r="J3142" s="1">
        <v>0.37</v>
      </c>
      <c r="K3142" s="1">
        <v>0.578</v>
      </c>
      <c r="L3142" s="6">
        <f>if(J3142&gt;QUARTILE!$B$3, "TOP", if(J3142&lt;QUARTILE!$B$4, "BOTTOM", 0))</f>
        <v>0</v>
      </c>
      <c r="M3142" s="6">
        <f t="shared" si="1"/>
        <v>2</v>
      </c>
      <c r="N3142" s="6" t="str">
        <f t="shared" si="2"/>
        <v>Baby Boomer</v>
      </c>
      <c r="O3142" s="6" t="str">
        <f t="shared" si="3"/>
        <v>Low Income</v>
      </c>
    </row>
    <row r="3143" hidden="1">
      <c r="A3143" s="1">
        <v>103141.0</v>
      </c>
      <c r="B3143" s="1">
        <v>36.0</v>
      </c>
      <c r="C3143" s="1">
        <v>86000.0</v>
      </c>
      <c r="D3143" s="1" t="s">
        <v>21</v>
      </c>
      <c r="E3143" s="1">
        <v>27529.12</v>
      </c>
      <c r="F3143" s="1">
        <v>1.0</v>
      </c>
      <c r="G3143" s="1">
        <v>15.0</v>
      </c>
      <c r="H3143" s="1">
        <v>11.0</v>
      </c>
      <c r="I3143" s="1" t="s">
        <v>22</v>
      </c>
      <c r="J3143" s="1">
        <v>0.73</v>
      </c>
      <c r="K3143" s="1">
        <v>0.491</v>
      </c>
      <c r="L3143" s="6">
        <f>if(J3143&gt;QUARTILE!$B$3, "TOP", if(J3143&lt;QUARTILE!$B$4, "BOTTOM", 0))</f>
        <v>0</v>
      </c>
      <c r="M3143" s="6">
        <f t="shared" si="1"/>
        <v>2</v>
      </c>
      <c r="N3143" s="6" t="str">
        <f t="shared" si="2"/>
        <v>Gen X</v>
      </c>
      <c r="O3143" s="6" t="str">
        <f t="shared" si="3"/>
        <v>Medium Income</v>
      </c>
    </row>
    <row r="3144" hidden="1">
      <c r="A3144" s="1">
        <v>103142.0</v>
      </c>
      <c r="B3144" s="1">
        <v>21.0</v>
      </c>
      <c r="C3144" s="1">
        <v>23000.0</v>
      </c>
      <c r="D3144" s="1" t="s">
        <v>21</v>
      </c>
      <c r="E3144" s="1">
        <v>40845.45</v>
      </c>
      <c r="F3144" s="1">
        <v>5.0</v>
      </c>
      <c r="G3144" s="1">
        <v>17.0</v>
      </c>
      <c r="H3144" s="1">
        <v>12.0</v>
      </c>
      <c r="I3144" s="1" t="s">
        <v>22</v>
      </c>
      <c r="J3144" s="1">
        <v>1.0</v>
      </c>
      <c r="K3144" s="1">
        <v>0.435</v>
      </c>
      <c r="L3144" s="6" t="str">
        <f>if(J3144&gt;QUARTILE!$B$3, "TOP", if(J3144&lt;QUARTILE!$B$4, "BOTTOM", 0))</f>
        <v>TOP</v>
      </c>
      <c r="M3144" s="6">
        <f t="shared" si="1"/>
        <v>2</v>
      </c>
      <c r="N3144" s="6" t="str">
        <f t="shared" si="2"/>
        <v>Millenial</v>
      </c>
      <c r="O3144" s="6" t="str">
        <f t="shared" si="3"/>
        <v>Low Income</v>
      </c>
    </row>
    <row r="3145" hidden="1">
      <c r="A3145" s="1">
        <v>103143.0</v>
      </c>
      <c r="B3145" s="1">
        <v>43.0</v>
      </c>
      <c r="C3145" s="1">
        <v>25000.0</v>
      </c>
      <c r="D3145" s="1" t="s">
        <v>25</v>
      </c>
      <c r="E3145" s="1">
        <v>9793.91</v>
      </c>
      <c r="F3145" s="1">
        <v>5.0</v>
      </c>
      <c r="G3145" s="1">
        <v>14.0</v>
      </c>
      <c r="H3145" s="1">
        <v>8.0</v>
      </c>
      <c r="I3145" s="1" t="s">
        <v>22</v>
      </c>
      <c r="J3145" s="1">
        <v>0.624</v>
      </c>
      <c r="K3145" s="1">
        <v>0.079</v>
      </c>
      <c r="L3145" s="6">
        <f>if(J3145&gt;QUARTILE!$B$3, "TOP", if(J3145&lt;QUARTILE!$B$4, "BOTTOM", 0))</f>
        <v>0</v>
      </c>
      <c r="M3145" s="6">
        <f t="shared" si="1"/>
        <v>2</v>
      </c>
      <c r="N3145" s="6" t="str">
        <f t="shared" si="2"/>
        <v>Gen X</v>
      </c>
      <c r="O3145" s="6" t="str">
        <f t="shared" si="3"/>
        <v>Low Income</v>
      </c>
    </row>
    <row r="3146" hidden="1">
      <c r="A3146" s="1">
        <v>103144.0</v>
      </c>
      <c r="B3146" s="1">
        <v>55.0</v>
      </c>
      <c r="C3146" s="1">
        <v>26000.0</v>
      </c>
      <c r="D3146" s="1" t="s">
        <v>27</v>
      </c>
      <c r="E3146" s="1">
        <v>21400.55</v>
      </c>
      <c r="F3146" s="1">
        <v>5.0</v>
      </c>
      <c r="G3146" s="1">
        <v>19.0</v>
      </c>
      <c r="H3146" s="1">
        <v>5.0</v>
      </c>
      <c r="I3146" s="1" t="s">
        <v>22</v>
      </c>
      <c r="J3146" s="1">
        <v>0.315</v>
      </c>
      <c r="K3146" s="1">
        <v>0.898</v>
      </c>
      <c r="L3146" s="6">
        <f>if(J3146&gt;QUARTILE!$B$3, "TOP", if(J3146&lt;QUARTILE!$B$4, "BOTTOM", 0))</f>
        <v>0</v>
      </c>
      <c r="M3146" s="6">
        <f t="shared" si="1"/>
        <v>2</v>
      </c>
      <c r="N3146" s="6" t="str">
        <f t="shared" si="2"/>
        <v>Gen X</v>
      </c>
      <c r="O3146" s="6" t="str">
        <f t="shared" si="3"/>
        <v>Low Income</v>
      </c>
    </row>
    <row r="3147" hidden="1">
      <c r="A3147" s="1">
        <v>103145.0</v>
      </c>
      <c r="B3147" s="1">
        <v>59.0</v>
      </c>
      <c r="C3147" s="1">
        <v>29000.0</v>
      </c>
      <c r="D3147" s="1" t="s">
        <v>27</v>
      </c>
      <c r="E3147" s="1">
        <v>28304.07</v>
      </c>
      <c r="F3147" s="1">
        <v>1.0</v>
      </c>
      <c r="G3147" s="1">
        <v>23.0</v>
      </c>
      <c r="H3147" s="1">
        <v>5.0</v>
      </c>
      <c r="I3147" s="1" t="s">
        <v>22</v>
      </c>
      <c r="J3147" s="1">
        <v>0.244</v>
      </c>
      <c r="K3147" s="1">
        <v>0.413</v>
      </c>
      <c r="L3147" s="6" t="str">
        <f>if(J3147&gt;QUARTILE!$B$3, "TOP", if(J3147&lt;QUARTILE!$B$4, "BOTTOM", 0))</f>
        <v>BOTTOM</v>
      </c>
      <c r="M3147" s="6">
        <f t="shared" si="1"/>
        <v>2</v>
      </c>
      <c r="N3147" s="6" t="str">
        <f t="shared" si="2"/>
        <v>Gen X</v>
      </c>
      <c r="O3147" s="6" t="str">
        <f t="shared" si="3"/>
        <v>Low Income</v>
      </c>
    </row>
    <row r="3148" hidden="1">
      <c r="A3148" s="1">
        <v>103146.0</v>
      </c>
      <c r="B3148" s="1">
        <v>49.0</v>
      </c>
      <c r="C3148" s="1">
        <v>18000.0</v>
      </c>
      <c r="D3148" s="1" t="s">
        <v>17</v>
      </c>
      <c r="E3148" s="1">
        <v>4217.53</v>
      </c>
      <c r="F3148" s="1">
        <v>5.0</v>
      </c>
      <c r="G3148" s="1">
        <v>21.0</v>
      </c>
      <c r="H3148" s="1">
        <v>11.0</v>
      </c>
      <c r="I3148" s="1" t="s">
        <v>18</v>
      </c>
      <c r="J3148" s="1">
        <v>0.998</v>
      </c>
      <c r="K3148" s="1">
        <v>0.399</v>
      </c>
      <c r="L3148" s="6" t="str">
        <f>if(J3148&gt;QUARTILE!$B$3, "TOP", if(J3148&lt;QUARTILE!$B$4, "BOTTOM", 0))</f>
        <v>TOP</v>
      </c>
      <c r="M3148" s="6">
        <f t="shared" si="1"/>
        <v>1</v>
      </c>
      <c r="N3148" s="6" t="str">
        <f t="shared" si="2"/>
        <v>Gen X</v>
      </c>
      <c r="O3148" s="6" t="str">
        <f t="shared" si="3"/>
        <v>Low Income</v>
      </c>
    </row>
    <row r="3149" hidden="1">
      <c r="A3149" s="1">
        <v>103147.0</v>
      </c>
      <c r="B3149" s="1">
        <v>56.0</v>
      </c>
      <c r="C3149" s="1">
        <v>25000.0</v>
      </c>
      <c r="D3149" s="1" t="s">
        <v>23</v>
      </c>
      <c r="E3149" s="1">
        <v>8087.2</v>
      </c>
      <c r="F3149" s="1">
        <v>3.0</v>
      </c>
      <c r="G3149" s="1">
        <v>28.0</v>
      </c>
      <c r="H3149" s="1">
        <v>8.0</v>
      </c>
      <c r="I3149" s="1" t="s">
        <v>22</v>
      </c>
      <c r="J3149" s="1">
        <v>0.9</v>
      </c>
      <c r="K3149" s="1">
        <v>0.547</v>
      </c>
      <c r="L3149" s="6" t="str">
        <f>if(J3149&gt;QUARTILE!$B$3, "TOP", if(J3149&lt;QUARTILE!$B$4, "BOTTOM", 0))</f>
        <v>TOP</v>
      </c>
      <c r="M3149" s="6">
        <f t="shared" si="1"/>
        <v>2</v>
      </c>
      <c r="N3149" s="6" t="str">
        <f t="shared" si="2"/>
        <v>Gen X</v>
      </c>
      <c r="O3149" s="6" t="str">
        <f t="shared" si="3"/>
        <v>Low Income</v>
      </c>
    </row>
    <row r="3150" hidden="1">
      <c r="A3150" s="1">
        <v>103148.0</v>
      </c>
      <c r="B3150" s="1">
        <v>62.0</v>
      </c>
      <c r="C3150" s="1">
        <v>39000.0</v>
      </c>
      <c r="D3150" s="1" t="s">
        <v>25</v>
      </c>
      <c r="E3150" s="1">
        <v>2303.63</v>
      </c>
      <c r="F3150" s="1">
        <v>2.0</v>
      </c>
      <c r="G3150" s="1">
        <v>22.0</v>
      </c>
      <c r="H3150" s="1">
        <v>3.0</v>
      </c>
      <c r="I3150" s="1" t="s">
        <v>22</v>
      </c>
      <c r="J3150" s="1">
        <v>0.329</v>
      </c>
      <c r="K3150" s="1">
        <v>0.69</v>
      </c>
      <c r="L3150" s="6">
        <f>if(J3150&gt;QUARTILE!$B$3, "TOP", if(J3150&lt;QUARTILE!$B$4, "BOTTOM", 0))</f>
        <v>0</v>
      </c>
      <c r="M3150" s="6">
        <f t="shared" si="1"/>
        <v>2</v>
      </c>
      <c r="N3150" s="6" t="str">
        <f t="shared" si="2"/>
        <v>Baby Boomer</v>
      </c>
      <c r="O3150" s="6" t="str">
        <f t="shared" si="3"/>
        <v>Low Income</v>
      </c>
    </row>
    <row r="3151" hidden="1">
      <c r="A3151" s="1">
        <v>103149.0</v>
      </c>
      <c r="B3151" s="1">
        <v>63.0</v>
      </c>
      <c r="C3151" s="1">
        <v>18000.0</v>
      </c>
      <c r="D3151" s="1" t="s">
        <v>27</v>
      </c>
      <c r="E3151" s="1">
        <v>18436.54</v>
      </c>
      <c r="F3151" s="1">
        <v>2.0</v>
      </c>
      <c r="G3151" s="1">
        <v>19.0</v>
      </c>
      <c r="H3151" s="1">
        <v>7.0</v>
      </c>
      <c r="I3151" s="1" t="s">
        <v>22</v>
      </c>
      <c r="J3151" s="1">
        <v>0.262</v>
      </c>
      <c r="K3151" s="1">
        <v>0.385</v>
      </c>
      <c r="L3151" s="6" t="str">
        <f>if(J3151&gt;QUARTILE!$B$3, "TOP", if(J3151&lt;QUARTILE!$B$4, "BOTTOM", 0))</f>
        <v>BOTTOM</v>
      </c>
      <c r="M3151" s="6">
        <f t="shared" si="1"/>
        <v>2</v>
      </c>
      <c r="N3151" s="6" t="str">
        <f t="shared" si="2"/>
        <v>Baby Boomer</v>
      </c>
      <c r="O3151" s="6" t="str">
        <f t="shared" si="3"/>
        <v>Low Income</v>
      </c>
    </row>
    <row r="3152" hidden="1">
      <c r="A3152" s="1">
        <v>103150.0</v>
      </c>
      <c r="B3152" s="1">
        <v>53.0</v>
      </c>
      <c r="C3152" s="1">
        <v>17000.0</v>
      </c>
      <c r="D3152" s="1" t="s">
        <v>23</v>
      </c>
      <c r="E3152" s="1">
        <v>32282.75</v>
      </c>
      <c r="F3152" s="1">
        <v>5.0</v>
      </c>
      <c r="G3152" s="1">
        <v>16.0</v>
      </c>
      <c r="H3152" s="1">
        <v>8.0</v>
      </c>
      <c r="I3152" s="1" t="s">
        <v>18</v>
      </c>
      <c r="J3152" s="1">
        <v>0.954</v>
      </c>
      <c r="K3152" s="1">
        <v>0.0</v>
      </c>
      <c r="L3152" s="6" t="str">
        <f>if(J3152&gt;QUARTILE!$B$3, "TOP", if(J3152&lt;QUARTILE!$B$4, "BOTTOM", 0))</f>
        <v>TOP</v>
      </c>
      <c r="M3152" s="6">
        <f t="shared" si="1"/>
        <v>1</v>
      </c>
      <c r="N3152" s="6" t="str">
        <f t="shared" si="2"/>
        <v>Gen X</v>
      </c>
      <c r="O3152" s="6" t="str">
        <f t="shared" si="3"/>
        <v>Low Income</v>
      </c>
    </row>
    <row r="3153" hidden="1">
      <c r="A3153" s="1">
        <v>103151.0</v>
      </c>
      <c r="B3153" s="1">
        <v>57.0</v>
      </c>
      <c r="C3153" s="1">
        <v>18000.0</v>
      </c>
      <c r="D3153" s="1" t="s">
        <v>25</v>
      </c>
      <c r="E3153" s="1">
        <v>18875.23</v>
      </c>
      <c r="F3153" s="1">
        <v>4.0</v>
      </c>
      <c r="G3153" s="1">
        <v>23.0</v>
      </c>
      <c r="H3153" s="1">
        <v>8.0</v>
      </c>
      <c r="I3153" s="1" t="s">
        <v>22</v>
      </c>
      <c r="J3153" s="1">
        <v>1.0</v>
      </c>
      <c r="K3153" s="1">
        <v>0.733</v>
      </c>
      <c r="L3153" s="6" t="str">
        <f>if(J3153&gt;QUARTILE!$B$3, "TOP", if(J3153&lt;QUARTILE!$B$4, "BOTTOM", 0))</f>
        <v>TOP</v>
      </c>
      <c r="M3153" s="6">
        <f t="shared" si="1"/>
        <v>2</v>
      </c>
      <c r="N3153" s="6" t="str">
        <f t="shared" si="2"/>
        <v>Gen X</v>
      </c>
      <c r="O3153" s="6" t="str">
        <f t="shared" si="3"/>
        <v>Low Income</v>
      </c>
    </row>
    <row r="3154" hidden="1">
      <c r="A3154" s="1">
        <v>103152.0</v>
      </c>
      <c r="B3154" s="1">
        <v>54.0</v>
      </c>
      <c r="C3154" s="1">
        <v>11000.0</v>
      </c>
      <c r="D3154" s="1" t="s">
        <v>27</v>
      </c>
      <c r="E3154" s="1">
        <v>3963.75</v>
      </c>
      <c r="F3154" s="1">
        <v>5.0</v>
      </c>
      <c r="G3154" s="1">
        <v>9.0</v>
      </c>
      <c r="H3154" s="1">
        <v>5.0</v>
      </c>
      <c r="I3154" s="1" t="s">
        <v>22</v>
      </c>
      <c r="J3154" s="1">
        <v>0.466</v>
      </c>
      <c r="K3154" s="1">
        <v>0.211</v>
      </c>
      <c r="L3154" s="6">
        <f>if(J3154&gt;QUARTILE!$B$3, "TOP", if(J3154&lt;QUARTILE!$B$4, "BOTTOM", 0))</f>
        <v>0</v>
      </c>
      <c r="M3154" s="6">
        <f t="shared" si="1"/>
        <v>2</v>
      </c>
      <c r="N3154" s="6" t="str">
        <f t="shared" si="2"/>
        <v>Gen X</v>
      </c>
      <c r="O3154" s="6" t="str">
        <f t="shared" si="3"/>
        <v>Low Income</v>
      </c>
    </row>
    <row r="3155" hidden="1">
      <c r="A3155" s="1">
        <v>103153.0</v>
      </c>
      <c r="B3155" s="1">
        <v>50.0</v>
      </c>
      <c r="C3155" s="1">
        <v>15000.0</v>
      </c>
      <c r="D3155" s="1" t="s">
        <v>23</v>
      </c>
      <c r="E3155" s="1">
        <v>15809.4</v>
      </c>
      <c r="F3155" s="1">
        <v>5.0</v>
      </c>
      <c r="G3155" s="1">
        <v>18.0</v>
      </c>
      <c r="H3155" s="1">
        <v>6.0</v>
      </c>
      <c r="I3155" s="1" t="s">
        <v>22</v>
      </c>
      <c r="J3155" s="1">
        <v>0.277</v>
      </c>
      <c r="K3155" s="1">
        <v>0.393</v>
      </c>
      <c r="L3155" s="6" t="str">
        <f>if(J3155&gt;QUARTILE!$B$3, "TOP", if(J3155&lt;QUARTILE!$B$4, "BOTTOM", 0))</f>
        <v>BOTTOM</v>
      </c>
      <c r="M3155" s="6">
        <f t="shared" si="1"/>
        <v>2</v>
      </c>
      <c r="N3155" s="6" t="str">
        <f t="shared" si="2"/>
        <v>Gen X</v>
      </c>
      <c r="O3155" s="6" t="str">
        <f t="shared" si="3"/>
        <v>Low Income</v>
      </c>
    </row>
    <row r="3156" hidden="1">
      <c r="A3156" s="1">
        <v>103154.0</v>
      </c>
      <c r="B3156" s="1">
        <v>53.0</v>
      </c>
      <c r="C3156" s="1">
        <v>14000.0</v>
      </c>
      <c r="D3156" s="1" t="s">
        <v>24</v>
      </c>
      <c r="E3156" s="1">
        <v>36028.22</v>
      </c>
      <c r="F3156" s="1">
        <v>1.0</v>
      </c>
      <c r="G3156" s="1">
        <v>12.0</v>
      </c>
      <c r="H3156" s="1">
        <v>5.0</v>
      </c>
      <c r="I3156" s="1" t="s">
        <v>18</v>
      </c>
      <c r="J3156" s="1">
        <v>0.33</v>
      </c>
      <c r="K3156" s="1">
        <v>0.532</v>
      </c>
      <c r="L3156" s="6">
        <f>if(J3156&gt;QUARTILE!$B$3, "TOP", if(J3156&lt;QUARTILE!$B$4, "BOTTOM", 0))</f>
        <v>0</v>
      </c>
      <c r="M3156" s="6">
        <f t="shared" si="1"/>
        <v>1</v>
      </c>
      <c r="N3156" s="6" t="str">
        <f t="shared" si="2"/>
        <v>Gen X</v>
      </c>
      <c r="O3156" s="6" t="str">
        <f t="shared" si="3"/>
        <v>Low Income</v>
      </c>
    </row>
    <row r="3157" hidden="1">
      <c r="A3157" s="1">
        <v>103155.0</v>
      </c>
      <c r="B3157" s="1">
        <v>20.0</v>
      </c>
      <c r="C3157" s="1">
        <v>22000.0</v>
      </c>
      <c r="D3157" s="1" t="s">
        <v>23</v>
      </c>
      <c r="E3157" s="1">
        <v>7211.5</v>
      </c>
      <c r="F3157" s="1">
        <v>4.0</v>
      </c>
      <c r="G3157" s="1">
        <v>23.0</v>
      </c>
      <c r="H3157" s="1">
        <v>14.0</v>
      </c>
      <c r="I3157" s="1" t="s">
        <v>22</v>
      </c>
      <c r="J3157" s="1">
        <v>0.847</v>
      </c>
      <c r="K3157" s="1">
        <v>0.915</v>
      </c>
      <c r="L3157" s="6" t="str">
        <f>if(J3157&gt;QUARTILE!$B$3, "TOP", if(J3157&lt;QUARTILE!$B$4, "BOTTOM", 0))</f>
        <v>TOP</v>
      </c>
      <c r="M3157" s="6">
        <f t="shared" si="1"/>
        <v>2</v>
      </c>
      <c r="N3157" s="6" t="str">
        <f t="shared" si="2"/>
        <v>Millenial</v>
      </c>
      <c r="O3157" s="6" t="str">
        <f t="shared" si="3"/>
        <v>Low Income</v>
      </c>
    </row>
    <row r="3158" hidden="1">
      <c r="A3158" s="1">
        <v>103156.0</v>
      </c>
      <c r="B3158" s="1">
        <v>26.0</v>
      </c>
      <c r="C3158" s="1">
        <v>36000.0</v>
      </c>
      <c r="D3158" s="1" t="s">
        <v>24</v>
      </c>
      <c r="E3158" s="1">
        <v>35753.54</v>
      </c>
      <c r="F3158" s="1">
        <v>5.0</v>
      </c>
      <c r="G3158" s="1">
        <v>21.0</v>
      </c>
      <c r="H3158" s="1">
        <v>11.0</v>
      </c>
      <c r="I3158" s="1" t="s">
        <v>22</v>
      </c>
      <c r="J3158" s="1">
        <v>0.705</v>
      </c>
      <c r="K3158" s="1">
        <v>0.0</v>
      </c>
      <c r="L3158" s="6">
        <f>if(J3158&gt;QUARTILE!$B$3, "TOP", if(J3158&lt;QUARTILE!$B$4, "BOTTOM", 0))</f>
        <v>0</v>
      </c>
      <c r="M3158" s="6">
        <f t="shared" si="1"/>
        <v>2</v>
      </c>
      <c r="N3158" s="6" t="str">
        <f t="shared" si="2"/>
        <v>Millenial</v>
      </c>
      <c r="O3158" s="6" t="str">
        <f t="shared" si="3"/>
        <v>Low Income</v>
      </c>
    </row>
    <row r="3159" hidden="1">
      <c r="A3159" s="1">
        <v>103157.0</v>
      </c>
      <c r="B3159" s="1">
        <v>25.0</v>
      </c>
      <c r="C3159" s="1">
        <v>53000.0</v>
      </c>
      <c r="D3159" s="1" t="s">
        <v>23</v>
      </c>
      <c r="E3159" s="1">
        <v>30707.33</v>
      </c>
      <c r="F3159" s="1">
        <v>3.0</v>
      </c>
      <c r="G3159" s="1">
        <v>24.0</v>
      </c>
      <c r="H3159" s="1">
        <v>17.0</v>
      </c>
      <c r="I3159" s="1" t="s">
        <v>22</v>
      </c>
      <c r="J3159" s="1">
        <v>0.884</v>
      </c>
      <c r="K3159" s="1">
        <v>0.419</v>
      </c>
      <c r="L3159" s="6" t="str">
        <f>if(J3159&gt;QUARTILE!$B$3, "TOP", if(J3159&lt;QUARTILE!$B$4, "BOTTOM", 0))</f>
        <v>TOP</v>
      </c>
      <c r="M3159" s="6">
        <f t="shared" si="1"/>
        <v>2</v>
      </c>
      <c r="N3159" s="6" t="str">
        <f t="shared" si="2"/>
        <v>Millenial</v>
      </c>
      <c r="O3159" s="6" t="str">
        <f t="shared" si="3"/>
        <v>Medium Income</v>
      </c>
    </row>
    <row r="3160" hidden="1">
      <c r="A3160" s="1">
        <v>103158.0</v>
      </c>
      <c r="B3160" s="1">
        <v>50.0</v>
      </c>
      <c r="C3160" s="1">
        <v>23000.0</v>
      </c>
      <c r="D3160" s="1" t="s">
        <v>23</v>
      </c>
      <c r="E3160" s="1">
        <v>439.61</v>
      </c>
      <c r="F3160" s="1">
        <v>2.0</v>
      </c>
      <c r="G3160" s="1">
        <v>17.0</v>
      </c>
      <c r="H3160" s="1">
        <v>1.0</v>
      </c>
      <c r="I3160" s="1" t="s">
        <v>22</v>
      </c>
      <c r="J3160" s="1">
        <v>0.244</v>
      </c>
      <c r="K3160" s="1">
        <v>0.936</v>
      </c>
      <c r="L3160" s="6" t="str">
        <f>if(J3160&gt;QUARTILE!$B$3, "TOP", if(J3160&lt;QUARTILE!$B$4, "BOTTOM", 0))</f>
        <v>BOTTOM</v>
      </c>
      <c r="M3160" s="6">
        <f t="shared" si="1"/>
        <v>2</v>
      </c>
      <c r="N3160" s="6" t="str">
        <f t="shared" si="2"/>
        <v>Gen X</v>
      </c>
      <c r="O3160" s="6" t="str">
        <f t="shared" si="3"/>
        <v>Low Income</v>
      </c>
    </row>
    <row r="3161" hidden="1">
      <c r="A3161" s="1">
        <v>103159.0</v>
      </c>
      <c r="B3161" s="1">
        <v>76.0</v>
      </c>
      <c r="C3161" s="1">
        <v>29000.0</v>
      </c>
      <c r="D3161" s="1" t="s">
        <v>23</v>
      </c>
      <c r="E3161" s="1">
        <v>5474.4</v>
      </c>
      <c r="F3161" s="1">
        <v>3.0</v>
      </c>
      <c r="G3161" s="1">
        <v>17.0</v>
      </c>
      <c r="H3161" s="1">
        <v>8.0</v>
      </c>
      <c r="I3161" s="1" t="s">
        <v>22</v>
      </c>
      <c r="J3161" s="1">
        <v>0.18</v>
      </c>
      <c r="K3161" s="1">
        <v>0.255</v>
      </c>
      <c r="L3161" s="6" t="str">
        <f>if(J3161&gt;QUARTILE!$B$3, "TOP", if(J3161&lt;QUARTILE!$B$4, "BOTTOM", 0))</f>
        <v>BOTTOM</v>
      </c>
      <c r="M3161" s="6">
        <f t="shared" si="1"/>
        <v>2</v>
      </c>
      <c r="N3161" s="6" t="str">
        <f t="shared" si="2"/>
        <v>Baby Boomer</v>
      </c>
      <c r="O3161" s="6" t="str">
        <f t="shared" si="3"/>
        <v>Low Income</v>
      </c>
    </row>
    <row r="3162" hidden="1">
      <c r="A3162" s="1">
        <v>103160.0</v>
      </c>
      <c r="B3162" s="1">
        <v>23.0</v>
      </c>
      <c r="C3162" s="1">
        <v>25000.0</v>
      </c>
      <c r="D3162" s="1" t="s">
        <v>17</v>
      </c>
      <c r="E3162" s="1">
        <v>15658.92</v>
      </c>
      <c r="F3162" s="1">
        <v>3.0</v>
      </c>
      <c r="G3162" s="1">
        <v>18.0</v>
      </c>
      <c r="H3162" s="1">
        <v>13.0</v>
      </c>
      <c r="I3162" s="1" t="s">
        <v>18</v>
      </c>
      <c r="J3162" s="1">
        <v>0.011</v>
      </c>
      <c r="K3162" s="1">
        <v>0.112</v>
      </c>
      <c r="L3162" s="6" t="str">
        <f>if(J3162&gt;QUARTILE!$B$3, "TOP", if(J3162&lt;QUARTILE!$B$4, "BOTTOM", 0))</f>
        <v>BOTTOM</v>
      </c>
      <c r="M3162" s="6">
        <f t="shared" si="1"/>
        <v>1</v>
      </c>
      <c r="N3162" s="6" t="str">
        <f t="shared" si="2"/>
        <v>Millenial</v>
      </c>
      <c r="O3162" s="6" t="str">
        <f t="shared" si="3"/>
        <v>Low Income</v>
      </c>
    </row>
    <row r="3163" hidden="1">
      <c r="A3163" s="1">
        <v>103161.0</v>
      </c>
      <c r="B3163" s="1">
        <v>58.0</v>
      </c>
      <c r="C3163" s="1">
        <v>6000.0</v>
      </c>
      <c r="D3163" s="1" t="s">
        <v>27</v>
      </c>
      <c r="E3163" s="1">
        <v>25289.85</v>
      </c>
      <c r="F3163" s="1">
        <v>3.0</v>
      </c>
      <c r="G3163" s="1">
        <v>21.0</v>
      </c>
      <c r="H3163" s="1">
        <v>3.0</v>
      </c>
      <c r="I3163" s="1" t="s">
        <v>22</v>
      </c>
      <c r="J3163" s="1">
        <v>0.915</v>
      </c>
      <c r="K3163" s="1">
        <v>0.597</v>
      </c>
      <c r="L3163" s="6" t="str">
        <f>if(J3163&gt;QUARTILE!$B$3, "TOP", if(J3163&lt;QUARTILE!$B$4, "BOTTOM", 0))</f>
        <v>TOP</v>
      </c>
      <c r="M3163" s="6">
        <f t="shared" si="1"/>
        <v>2</v>
      </c>
      <c r="N3163" s="6" t="str">
        <f t="shared" si="2"/>
        <v>Gen X</v>
      </c>
      <c r="O3163" s="6" t="str">
        <f t="shared" si="3"/>
        <v>Low Income</v>
      </c>
    </row>
    <row r="3164" hidden="1">
      <c r="A3164" s="1">
        <v>103162.0</v>
      </c>
      <c r="B3164" s="1">
        <v>56.0</v>
      </c>
      <c r="C3164" s="1">
        <v>11000.0</v>
      </c>
      <c r="D3164" s="1" t="s">
        <v>23</v>
      </c>
      <c r="E3164" s="1">
        <v>42493.89</v>
      </c>
      <c r="F3164" s="1">
        <v>4.0</v>
      </c>
      <c r="G3164" s="1">
        <v>25.0</v>
      </c>
      <c r="H3164" s="1">
        <v>3.0</v>
      </c>
      <c r="I3164" s="1" t="s">
        <v>18</v>
      </c>
      <c r="J3164" s="1">
        <v>0.505</v>
      </c>
      <c r="K3164" s="1">
        <v>0.002</v>
      </c>
      <c r="L3164" s="6">
        <f>if(J3164&gt;QUARTILE!$B$3, "TOP", if(J3164&lt;QUARTILE!$B$4, "BOTTOM", 0))</f>
        <v>0</v>
      </c>
      <c r="M3164" s="6">
        <f t="shared" si="1"/>
        <v>1</v>
      </c>
      <c r="N3164" s="6" t="str">
        <f t="shared" si="2"/>
        <v>Gen X</v>
      </c>
      <c r="O3164" s="6" t="str">
        <f t="shared" si="3"/>
        <v>Low Income</v>
      </c>
    </row>
    <row r="3165" hidden="1">
      <c r="A3165" s="1">
        <v>103163.0</v>
      </c>
      <c r="B3165" s="1">
        <v>21.0</v>
      </c>
      <c r="C3165" s="1">
        <v>35000.0</v>
      </c>
      <c r="D3165" s="1" t="s">
        <v>23</v>
      </c>
      <c r="E3165" s="1">
        <v>20491.02</v>
      </c>
      <c r="F3165" s="1">
        <v>4.0</v>
      </c>
      <c r="G3165" s="1">
        <v>16.0</v>
      </c>
      <c r="H3165" s="1">
        <v>10.0</v>
      </c>
      <c r="I3165" s="1" t="s">
        <v>22</v>
      </c>
      <c r="J3165" s="1">
        <v>0.808</v>
      </c>
      <c r="K3165" s="1">
        <v>0.829</v>
      </c>
      <c r="L3165" s="6">
        <f>if(J3165&gt;QUARTILE!$B$3, "TOP", if(J3165&lt;QUARTILE!$B$4, "BOTTOM", 0))</f>
        <v>0</v>
      </c>
      <c r="M3165" s="6">
        <f t="shared" si="1"/>
        <v>2</v>
      </c>
      <c r="N3165" s="6" t="str">
        <f t="shared" si="2"/>
        <v>Millenial</v>
      </c>
      <c r="O3165" s="6" t="str">
        <f t="shared" si="3"/>
        <v>Low Income</v>
      </c>
    </row>
    <row r="3166" hidden="1">
      <c r="A3166" s="1">
        <v>103164.0</v>
      </c>
      <c r="B3166" s="1">
        <v>30.0</v>
      </c>
      <c r="C3166" s="1">
        <v>37000.0</v>
      </c>
      <c r="D3166" s="1" t="s">
        <v>27</v>
      </c>
      <c r="E3166" s="1">
        <v>9571.82</v>
      </c>
      <c r="F3166" s="1">
        <v>4.0</v>
      </c>
      <c r="G3166" s="1">
        <v>23.0</v>
      </c>
      <c r="H3166" s="1">
        <v>9.0</v>
      </c>
      <c r="I3166" s="1" t="s">
        <v>22</v>
      </c>
      <c r="J3166" s="1">
        <v>0.884</v>
      </c>
      <c r="K3166" s="1">
        <v>0.673</v>
      </c>
      <c r="L3166" s="6" t="str">
        <f>if(J3166&gt;QUARTILE!$B$3, "TOP", if(J3166&lt;QUARTILE!$B$4, "BOTTOM", 0))</f>
        <v>TOP</v>
      </c>
      <c r="M3166" s="6">
        <f t="shared" si="1"/>
        <v>2</v>
      </c>
      <c r="N3166" s="6" t="str">
        <f t="shared" si="2"/>
        <v>Millenial</v>
      </c>
      <c r="O3166" s="6" t="str">
        <f t="shared" si="3"/>
        <v>Low Income</v>
      </c>
    </row>
    <row r="3167" hidden="1">
      <c r="A3167" s="1">
        <v>103165.0</v>
      </c>
      <c r="B3167" s="1">
        <v>66.0</v>
      </c>
      <c r="C3167" s="1">
        <v>36000.0</v>
      </c>
      <c r="D3167" s="1" t="s">
        <v>25</v>
      </c>
      <c r="E3167" s="1">
        <v>4082.2</v>
      </c>
      <c r="F3167" s="1">
        <v>2.0</v>
      </c>
      <c r="G3167" s="1">
        <v>14.0</v>
      </c>
      <c r="H3167" s="1">
        <v>4.0</v>
      </c>
      <c r="I3167" s="1" t="s">
        <v>22</v>
      </c>
      <c r="J3167" s="1">
        <v>0.649</v>
      </c>
      <c r="K3167" s="1">
        <v>0.121</v>
      </c>
      <c r="L3167" s="6">
        <f>if(J3167&gt;QUARTILE!$B$3, "TOP", if(J3167&lt;QUARTILE!$B$4, "BOTTOM", 0))</f>
        <v>0</v>
      </c>
      <c r="M3167" s="6">
        <f t="shared" si="1"/>
        <v>2</v>
      </c>
      <c r="N3167" s="6" t="str">
        <f t="shared" si="2"/>
        <v>Baby Boomer</v>
      </c>
      <c r="O3167" s="6" t="str">
        <f t="shared" si="3"/>
        <v>Low Income</v>
      </c>
    </row>
    <row r="3168" hidden="1">
      <c r="A3168" s="1">
        <v>103166.0</v>
      </c>
      <c r="B3168" s="1">
        <v>77.0</v>
      </c>
      <c r="C3168" s="1">
        <v>20000.0</v>
      </c>
      <c r="D3168" s="1" t="s">
        <v>17</v>
      </c>
      <c r="E3168" s="1">
        <v>28545.32</v>
      </c>
      <c r="F3168" s="1">
        <v>1.0</v>
      </c>
      <c r="G3168" s="1">
        <v>18.0</v>
      </c>
      <c r="H3168" s="1">
        <v>3.0</v>
      </c>
      <c r="I3168" s="1" t="s">
        <v>22</v>
      </c>
      <c r="J3168" s="1">
        <v>0.424</v>
      </c>
      <c r="K3168" s="1">
        <v>0.577</v>
      </c>
      <c r="L3168" s="6">
        <f>if(J3168&gt;QUARTILE!$B$3, "TOP", if(J3168&lt;QUARTILE!$B$4, "BOTTOM", 0))</f>
        <v>0</v>
      </c>
      <c r="M3168" s="6">
        <f t="shared" si="1"/>
        <v>2</v>
      </c>
      <c r="N3168" s="6" t="str">
        <f t="shared" si="2"/>
        <v>Baby Boomer</v>
      </c>
      <c r="O3168" s="6" t="str">
        <f t="shared" si="3"/>
        <v>Low Income</v>
      </c>
    </row>
    <row r="3169" hidden="1">
      <c r="A3169" s="1">
        <v>103167.0</v>
      </c>
      <c r="B3169" s="1">
        <v>19.0</v>
      </c>
      <c r="C3169" s="1">
        <v>7000.0</v>
      </c>
      <c r="D3169" s="1" t="s">
        <v>23</v>
      </c>
      <c r="E3169" s="1">
        <v>4633.13</v>
      </c>
      <c r="F3169" s="1">
        <v>5.0</v>
      </c>
      <c r="G3169" s="1">
        <v>19.0</v>
      </c>
      <c r="H3169" s="1">
        <v>21.0</v>
      </c>
      <c r="I3169" s="1" t="s">
        <v>26</v>
      </c>
      <c r="J3169" s="1">
        <v>0.289</v>
      </c>
      <c r="K3169" s="1">
        <v>0.0</v>
      </c>
      <c r="L3169" s="6" t="str">
        <f>if(J3169&gt;QUARTILE!$B$3, "TOP", if(J3169&lt;QUARTILE!$B$4, "BOTTOM", 0))</f>
        <v>BOTTOM</v>
      </c>
      <c r="M3169" s="6">
        <f t="shared" si="1"/>
        <v>3</v>
      </c>
      <c r="N3169" s="6" t="str">
        <f t="shared" si="2"/>
        <v>Millenial</v>
      </c>
      <c r="O3169" s="6" t="str">
        <f t="shared" si="3"/>
        <v>Low Income</v>
      </c>
    </row>
    <row r="3170" hidden="1">
      <c r="A3170" s="1">
        <v>103168.0</v>
      </c>
      <c r="B3170" s="1">
        <v>77.0</v>
      </c>
      <c r="C3170" s="1">
        <v>12000.0</v>
      </c>
      <c r="D3170" s="1" t="s">
        <v>27</v>
      </c>
      <c r="E3170" s="1">
        <v>23777.12</v>
      </c>
      <c r="F3170" s="1">
        <v>5.0</v>
      </c>
      <c r="G3170" s="1">
        <v>24.0</v>
      </c>
      <c r="H3170" s="1">
        <v>5.0</v>
      </c>
      <c r="I3170" s="1" t="s">
        <v>22</v>
      </c>
      <c r="J3170" s="1">
        <v>0.337</v>
      </c>
      <c r="K3170" s="1">
        <v>0.795</v>
      </c>
      <c r="L3170" s="6">
        <f>if(J3170&gt;QUARTILE!$B$3, "TOP", if(J3170&lt;QUARTILE!$B$4, "BOTTOM", 0))</f>
        <v>0</v>
      </c>
      <c r="M3170" s="6">
        <f t="shared" si="1"/>
        <v>2</v>
      </c>
      <c r="N3170" s="6" t="str">
        <f t="shared" si="2"/>
        <v>Baby Boomer</v>
      </c>
      <c r="O3170" s="6" t="str">
        <f t="shared" si="3"/>
        <v>Low Income</v>
      </c>
    </row>
    <row r="3171" hidden="1">
      <c r="A3171" s="1">
        <v>103169.0</v>
      </c>
      <c r="B3171" s="1">
        <v>22.0</v>
      </c>
      <c r="C3171" s="1">
        <v>13000.0</v>
      </c>
      <c r="D3171" s="1" t="s">
        <v>27</v>
      </c>
      <c r="E3171" s="1">
        <v>3998.59</v>
      </c>
      <c r="F3171" s="1">
        <v>1.0</v>
      </c>
      <c r="G3171" s="1">
        <v>19.0</v>
      </c>
      <c r="H3171" s="1">
        <v>17.0</v>
      </c>
      <c r="I3171" s="1" t="s">
        <v>22</v>
      </c>
      <c r="J3171" s="1">
        <v>0.322</v>
      </c>
      <c r="K3171" s="1">
        <v>0.205</v>
      </c>
      <c r="L3171" s="6">
        <f>if(J3171&gt;QUARTILE!$B$3, "TOP", if(J3171&lt;QUARTILE!$B$4, "BOTTOM", 0))</f>
        <v>0</v>
      </c>
      <c r="M3171" s="6">
        <f t="shared" si="1"/>
        <v>2</v>
      </c>
      <c r="N3171" s="6" t="str">
        <f t="shared" si="2"/>
        <v>Millenial</v>
      </c>
      <c r="O3171" s="6" t="str">
        <f t="shared" si="3"/>
        <v>Low Income</v>
      </c>
    </row>
    <row r="3172" hidden="1">
      <c r="A3172" s="1">
        <v>103170.0</v>
      </c>
      <c r="B3172" s="1">
        <v>61.0</v>
      </c>
      <c r="C3172" s="1">
        <v>32000.0</v>
      </c>
      <c r="D3172" s="1" t="s">
        <v>31</v>
      </c>
      <c r="E3172" s="1">
        <v>1909.39</v>
      </c>
      <c r="F3172" s="1">
        <v>5.0</v>
      </c>
      <c r="G3172" s="1">
        <v>20.0</v>
      </c>
      <c r="H3172" s="1">
        <v>4.0</v>
      </c>
      <c r="I3172" s="1" t="s">
        <v>22</v>
      </c>
      <c r="J3172" s="1">
        <v>0.566</v>
      </c>
      <c r="K3172" s="1">
        <v>0.682</v>
      </c>
      <c r="L3172" s="6">
        <f>if(J3172&gt;QUARTILE!$B$3, "TOP", if(J3172&lt;QUARTILE!$B$4, "BOTTOM", 0))</f>
        <v>0</v>
      </c>
      <c r="M3172" s="6">
        <f t="shared" si="1"/>
        <v>2</v>
      </c>
      <c r="N3172" s="6" t="str">
        <f t="shared" si="2"/>
        <v>Baby Boomer</v>
      </c>
      <c r="O3172" s="6" t="str">
        <f t="shared" si="3"/>
        <v>Low Income</v>
      </c>
    </row>
    <row r="3173" hidden="1">
      <c r="A3173" s="1">
        <v>103171.0</v>
      </c>
      <c r="B3173" s="1">
        <v>44.0</v>
      </c>
      <c r="C3173" s="1">
        <v>18000.0</v>
      </c>
      <c r="D3173" s="1" t="s">
        <v>27</v>
      </c>
      <c r="E3173" s="1">
        <v>5783.0</v>
      </c>
      <c r="F3173" s="1">
        <v>3.0</v>
      </c>
      <c r="G3173" s="1">
        <v>17.0</v>
      </c>
      <c r="H3173" s="1">
        <v>14.0</v>
      </c>
      <c r="I3173" s="1" t="s">
        <v>22</v>
      </c>
      <c r="J3173" s="1">
        <v>0.764</v>
      </c>
      <c r="K3173" s="1">
        <v>0.106</v>
      </c>
      <c r="L3173" s="6">
        <f>if(J3173&gt;QUARTILE!$B$3, "TOP", if(J3173&lt;QUARTILE!$B$4, "BOTTOM", 0))</f>
        <v>0</v>
      </c>
      <c r="M3173" s="6">
        <f t="shared" si="1"/>
        <v>2</v>
      </c>
      <c r="N3173" s="6" t="str">
        <f t="shared" si="2"/>
        <v>Gen X</v>
      </c>
      <c r="O3173" s="6" t="str">
        <f t="shared" si="3"/>
        <v>Low Income</v>
      </c>
    </row>
    <row r="3174" hidden="1">
      <c r="A3174" s="1">
        <v>103172.0</v>
      </c>
      <c r="B3174" s="1">
        <v>49.0</v>
      </c>
      <c r="C3174" s="1">
        <v>61000.0</v>
      </c>
      <c r="D3174" s="1" t="s">
        <v>23</v>
      </c>
      <c r="E3174" s="1">
        <v>6707.49</v>
      </c>
      <c r="F3174" s="1">
        <v>2.0</v>
      </c>
      <c r="G3174" s="1">
        <v>13.0</v>
      </c>
      <c r="H3174" s="1">
        <v>10.0</v>
      </c>
      <c r="I3174" s="1" t="s">
        <v>22</v>
      </c>
      <c r="J3174" s="1">
        <v>0.861</v>
      </c>
      <c r="K3174" s="1">
        <v>0.472</v>
      </c>
      <c r="L3174" s="6" t="str">
        <f>if(J3174&gt;QUARTILE!$B$3, "TOP", if(J3174&lt;QUARTILE!$B$4, "BOTTOM", 0))</f>
        <v>TOP</v>
      </c>
      <c r="M3174" s="6">
        <f t="shared" si="1"/>
        <v>2</v>
      </c>
      <c r="N3174" s="6" t="str">
        <f t="shared" si="2"/>
        <v>Gen X</v>
      </c>
      <c r="O3174" s="6" t="str">
        <f t="shared" si="3"/>
        <v>Medium Income</v>
      </c>
    </row>
    <row r="3175" hidden="1">
      <c r="A3175" s="1">
        <v>103173.0</v>
      </c>
      <c r="B3175" s="1">
        <v>38.0</v>
      </c>
      <c r="C3175" s="1">
        <v>53000.0</v>
      </c>
      <c r="D3175" s="1" t="s">
        <v>23</v>
      </c>
      <c r="E3175" s="1">
        <v>20837.6</v>
      </c>
      <c r="F3175" s="1">
        <v>5.0</v>
      </c>
      <c r="G3175" s="1">
        <v>14.0</v>
      </c>
      <c r="H3175" s="1">
        <v>10.0</v>
      </c>
      <c r="I3175" s="1" t="s">
        <v>22</v>
      </c>
      <c r="J3175" s="1">
        <v>1.0</v>
      </c>
      <c r="K3175" s="1">
        <v>0.879</v>
      </c>
      <c r="L3175" s="6" t="str">
        <f>if(J3175&gt;QUARTILE!$B$3, "TOP", if(J3175&lt;QUARTILE!$B$4, "BOTTOM", 0))</f>
        <v>TOP</v>
      </c>
      <c r="M3175" s="6">
        <f t="shared" si="1"/>
        <v>2</v>
      </c>
      <c r="N3175" s="6" t="str">
        <f t="shared" si="2"/>
        <v>Gen X</v>
      </c>
      <c r="O3175" s="6" t="str">
        <f t="shared" si="3"/>
        <v>Medium Income</v>
      </c>
    </row>
    <row r="3176" hidden="1">
      <c r="A3176" s="1">
        <v>103174.0</v>
      </c>
      <c r="B3176" s="1">
        <v>25.0</v>
      </c>
      <c r="C3176" s="1">
        <v>60000.0</v>
      </c>
      <c r="D3176" s="1" t="s">
        <v>27</v>
      </c>
      <c r="E3176" s="1">
        <v>3508.11</v>
      </c>
      <c r="F3176" s="1">
        <v>2.0</v>
      </c>
      <c r="G3176" s="1">
        <v>21.0</v>
      </c>
      <c r="H3176" s="1">
        <v>12.0</v>
      </c>
      <c r="I3176" s="1" t="s">
        <v>22</v>
      </c>
      <c r="J3176" s="1">
        <v>0.147</v>
      </c>
      <c r="K3176" s="1">
        <v>0.074</v>
      </c>
      <c r="L3176" s="6" t="str">
        <f>if(J3176&gt;QUARTILE!$B$3, "TOP", if(J3176&lt;QUARTILE!$B$4, "BOTTOM", 0))</f>
        <v>BOTTOM</v>
      </c>
      <c r="M3176" s="6">
        <f t="shared" si="1"/>
        <v>2</v>
      </c>
      <c r="N3176" s="6" t="str">
        <f t="shared" si="2"/>
        <v>Millenial</v>
      </c>
      <c r="O3176" s="6" t="str">
        <f t="shared" si="3"/>
        <v>Medium Income</v>
      </c>
    </row>
    <row r="3177" hidden="1">
      <c r="A3177" s="1">
        <v>103175.0</v>
      </c>
      <c r="B3177" s="1">
        <v>55.0</v>
      </c>
      <c r="C3177" s="1">
        <v>13000.0</v>
      </c>
      <c r="D3177" s="1" t="s">
        <v>25</v>
      </c>
      <c r="E3177" s="1">
        <v>53273.08</v>
      </c>
      <c r="F3177" s="1">
        <v>1.0</v>
      </c>
      <c r="G3177" s="1">
        <v>24.0</v>
      </c>
      <c r="H3177" s="1">
        <v>3.0</v>
      </c>
      <c r="I3177" s="1" t="s">
        <v>18</v>
      </c>
      <c r="J3177" s="1">
        <v>0.755</v>
      </c>
      <c r="K3177" s="1">
        <v>0.195</v>
      </c>
      <c r="L3177" s="6">
        <f>if(J3177&gt;QUARTILE!$B$3, "TOP", if(J3177&lt;QUARTILE!$B$4, "BOTTOM", 0))</f>
        <v>0</v>
      </c>
      <c r="M3177" s="6">
        <f t="shared" si="1"/>
        <v>1</v>
      </c>
      <c r="N3177" s="6" t="str">
        <f t="shared" si="2"/>
        <v>Gen X</v>
      </c>
      <c r="O3177" s="6" t="str">
        <f t="shared" si="3"/>
        <v>Low Income</v>
      </c>
    </row>
    <row r="3178" hidden="1">
      <c r="A3178" s="1">
        <v>103176.0</v>
      </c>
      <c r="B3178" s="1">
        <v>25.0</v>
      </c>
      <c r="C3178" s="1">
        <v>30000.0</v>
      </c>
      <c r="D3178" s="1" t="s">
        <v>21</v>
      </c>
      <c r="E3178" s="1">
        <v>16164.95</v>
      </c>
      <c r="F3178" s="1">
        <v>5.0</v>
      </c>
      <c r="G3178" s="1">
        <v>15.0</v>
      </c>
      <c r="H3178" s="1">
        <v>23.0</v>
      </c>
      <c r="I3178" s="1" t="s">
        <v>26</v>
      </c>
      <c r="J3178" s="1">
        <v>0.389</v>
      </c>
      <c r="K3178" s="1">
        <v>0.633</v>
      </c>
      <c r="L3178" s="6">
        <f>if(J3178&gt;QUARTILE!$B$3, "TOP", if(J3178&lt;QUARTILE!$B$4, "BOTTOM", 0))</f>
        <v>0</v>
      </c>
      <c r="M3178" s="6">
        <f t="shared" si="1"/>
        <v>3</v>
      </c>
      <c r="N3178" s="6" t="str">
        <f t="shared" si="2"/>
        <v>Millenial</v>
      </c>
      <c r="O3178" s="6" t="str">
        <f t="shared" si="3"/>
        <v>Low Income</v>
      </c>
    </row>
    <row r="3179" hidden="1">
      <c r="A3179" s="1">
        <v>103177.0</v>
      </c>
      <c r="B3179" s="1">
        <v>67.0</v>
      </c>
      <c r="C3179" s="1">
        <v>17000.0</v>
      </c>
      <c r="D3179" s="1" t="s">
        <v>27</v>
      </c>
      <c r="E3179" s="1">
        <v>13503.46</v>
      </c>
      <c r="F3179" s="1">
        <v>2.0</v>
      </c>
      <c r="G3179" s="1">
        <v>20.0</v>
      </c>
      <c r="H3179" s="1">
        <v>3.0</v>
      </c>
      <c r="I3179" s="1" t="s">
        <v>22</v>
      </c>
      <c r="J3179" s="1">
        <v>0.973</v>
      </c>
      <c r="K3179" s="1">
        <v>0.463</v>
      </c>
      <c r="L3179" s="6" t="str">
        <f>if(J3179&gt;QUARTILE!$B$3, "TOP", if(J3179&lt;QUARTILE!$B$4, "BOTTOM", 0))</f>
        <v>TOP</v>
      </c>
      <c r="M3179" s="6">
        <f t="shared" si="1"/>
        <v>2</v>
      </c>
      <c r="N3179" s="6" t="str">
        <f t="shared" si="2"/>
        <v>Baby Boomer</v>
      </c>
      <c r="O3179" s="6" t="str">
        <f t="shared" si="3"/>
        <v>Low Income</v>
      </c>
    </row>
    <row r="3180" hidden="1">
      <c r="A3180" s="1">
        <v>103178.0</v>
      </c>
      <c r="B3180" s="1">
        <v>20.0</v>
      </c>
      <c r="C3180" s="1">
        <v>27000.0</v>
      </c>
      <c r="D3180" s="1" t="s">
        <v>25</v>
      </c>
      <c r="E3180" s="1">
        <v>11407.78</v>
      </c>
      <c r="F3180" s="1">
        <v>3.0</v>
      </c>
      <c r="G3180" s="1">
        <v>15.0</v>
      </c>
      <c r="H3180" s="1">
        <v>21.0</v>
      </c>
      <c r="I3180" s="1" t="s">
        <v>26</v>
      </c>
      <c r="J3180" s="1">
        <v>0.659</v>
      </c>
      <c r="K3180" s="1">
        <v>0.55</v>
      </c>
      <c r="L3180" s="6">
        <f>if(J3180&gt;QUARTILE!$B$3, "TOP", if(J3180&lt;QUARTILE!$B$4, "BOTTOM", 0))</f>
        <v>0</v>
      </c>
      <c r="M3180" s="6">
        <f t="shared" si="1"/>
        <v>3</v>
      </c>
      <c r="N3180" s="6" t="str">
        <f t="shared" si="2"/>
        <v>Millenial</v>
      </c>
      <c r="O3180" s="6" t="str">
        <f t="shared" si="3"/>
        <v>Low Income</v>
      </c>
    </row>
    <row r="3181" hidden="1">
      <c r="A3181" s="1">
        <v>103179.0</v>
      </c>
      <c r="B3181" s="1">
        <v>71.0</v>
      </c>
      <c r="C3181" s="1">
        <v>14000.0</v>
      </c>
      <c r="D3181" s="1" t="s">
        <v>25</v>
      </c>
      <c r="E3181" s="1">
        <v>16721.95</v>
      </c>
      <c r="F3181" s="1">
        <v>3.0</v>
      </c>
      <c r="G3181" s="1">
        <v>15.0</v>
      </c>
      <c r="H3181" s="1">
        <v>7.0</v>
      </c>
      <c r="I3181" s="1" t="s">
        <v>22</v>
      </c>
      <c r="J3181" s="1">
        <v>0.674</v>
      </c>
      <c r="K3181" s="1">
        <v>0.812</v>
      </c>
      <c r="L3181" s="6">
        <f>if(J3181&gt;QUARTILE!$B$3, "TOP", if(J3181&lt;QUARTILE!$B$4, "BOTTOM", 0))</f>
        <v>0</v>
      </c>
      <c r="M3181" s="6">
        <f t="shared" si="1"/>
        <v>2</v>
      </c>
      <c r="N3181" s="6" t="str">
        <f t="shared" si="2"/>
        <v>Baby Boomer</v>
      </c>
      <c r="O3181" s="6" t="str">
        <f t="shared" si="3"/>
        <v>Low Income</v>
      </c>
    </row>
    <row r="3182" hidden="1">
      <c r="A3182" s="1">
        <v>103180.0</v>
      </c>
      <c r="B3182" s="1">
        <v>61.0</v>
      </c>
      <c r="C3182" s="1">
        <v>46000.0</v>
      </c>
      <c r="D3182" s="1" t="s">
        <v>25</v>
      </c>
      <c r="E3182" s="1">
        <v>454.05</v>
      </c>
      <c r="F3182" s="1">
        <v>1.0</v>
      </c>
      <c r="G3182" s="1">
        <v>17.0</v>
      </c>
      <c r="H3182" s="1">
        <v>6.0</v>
      </c>
      <c r="I3182" s="1" t="s">
        <v>22</v>
      </c>
      <c r="J3182" s="1">
        <v>0.402</v>
      </c>
      <c r="K3182" s="1">
        <v>0.784</v>
      </c>
      <c r="L3182" s="6">
        <f>if(J3182&gt;QUARTILE!$B$3, "TOP", if(J3182&lt;QUARTILE!$B$4, "BOTTOM", 0))</f>
        <v>0</v>
      </c>
      <c r="M3182" s="6">
        <f t="shared" si="1"/>
        <v>2</v>
      </c>
      <c r="N3182" s="6" t="str">
        <f t="shared" si="2"/>
        <v>Baby Boomer</v>
      </c>
      <c r="O3182" s="6" t="str">
        <f t="shared" si="3"/>
        <v>Medium Income</v>
      </c>
    </row>
    <row r="3183" hidden="1">
      <c r="A3183" s="1">
        <v>103181.0</v>
      </c>
      <c r="B3183" s="1">
        <v>78.0</v>
      </c>
      <c r="C3183" s="1">
        <v>14000.0</v>
      </c>
      <c r="D3183" s="1" t="s">
        <v>23</v>
      </c>
      <c r="E3183" s="1">
        <v>92276.9</v>
      </c>
      <c r="F3183" s="1">
        <v>4.0</v>
      </c>
      <c r="G3183" s="1">
        <v>25.0</v>
      </c>
      <c r="H3183" s="1">
        <v>4.0</v>
      </c>
      <c r="I3183" s="1" t="s">
        <v>18</v>
      </c>
      <c r="J3183" s="1">
        <v>0.37</v>
      </c>
      <c r="K3183" s="1">
        <v>0.245</v>
      </c>
      <c r="L3183" s="6">
        <f>if(J3183&gt;QUARTILE!$B$3, "TOP", if(J3183&lt;QUARTILE!$B$4, "BOTTOM", 0))</f>
        <v>0</v>
      </c>
      <c r="M3183" s="6">
        <f t="shared" si="1"/>
        <v>1</v>
      </c>
      <c r="N3183" s="6" t="str">
        <f t="shared" si="2"/>
        <v>Baby Boomer</v>
      </c>
      <c r="O3183" s="6" t="str">
        <f t="shared" si="3"/>
        <v>Low Income</v>
      </c>
    </row>
    <row r="3184" hidden="1">
      <c r="A3184" s="1">
        <v>103182.0</v>
      </c>
      <c r="B3184" s="1">
        <v>75.0</v>
      </c>
      <c r="C3184" s="1">
        <v>7000.0</v>
      </c>
      <c r="D3184" s="1" t="s">
        <v>23</v>
      </c>
      <c r="E3184" s="1">
        <v>16307.4</v>
      </c>
      <c r="F3184" s="1">
        <v>5.0</v>
      </c>
      <c r="G3184" s="1">
        <v>25.0</v>
      </c>
      <c r="H3184" s="1">
        <v>4.0</v>
      </c>
      <c r="I3184" s="1" t="s">
        <v>22</v>
      </c>
      <c r="J3184" s="1">
        <v>0.738</v>
      </c>
      <c r="K3184" s="1">
        <v>0.381</v>
      </c>
      <c r="L3184" s="6">
        <f>if(J3184&gt;QUARTILE!$B$3, "TOP", if(J3184&lt;QUARTILE!$B$4, "BOTTOM", 0))</f>
        <v>0</v>
      </c>
      <c r="M3184" s="6">
        <f t="shared" si="1"/>
        <v>2</v>
      </c>
      <c r="N3184" s="6" t="str">
        <f t="shared" si="2"/>
        <v>Baby Boomer</v>
      </c>
      <c r="O3184" s="6" t="str">
        <f t="shared" si="3"/>
        <v>Low Income</v>
      </c>
    </row>
    <row r="3185">
      <c r="A3185" s="1">
        <v>103183.0</v>
      </c>
      <c r="B3185" s="1">
        <v>20.0</v>
      </c>
      <c r="C3185" s="1">
        <v>75000.0</v>
      </c>
      <c r="D3185" s="1" t="s">
        <v>25</v>
      </c>
      <c r="E3185" s="1">
        <v>716.59</v>
      </c>
      <c r="F3185" s="1">
        <v>3.0</v>
      </c>
      <c r="G3185" s="1">
        <v>20.0</v>
      </c>
      <c r="H3185" s="1">
        <v>22.0</v>
      </c>
      <c r="I3185" s="1" t="s">
        <v>26</v>
      </c>
      <c r="J3185" s="1">
        <v>1.0</v>
      </c>
      <c r="K3185" s="1">
        <v>0.471</v>
      </c>
      <c r="L3185" s="6" t="str">
        <f>if(J3185&gt;QUARTILE!$B$3, "TOP", if(J3185&lt;QUARTILE!$B$4, "BOTTOM", 0))</f>
        <v>TOP</v>
      </c>
      <c r="M3185" s="6">
        <f t="shared" si="1"/>
        <v>3</v>
      </c>
      <c r="N3185" s="6" t="str">
        <f t="shared" si="2"/>
        <v>Millenial</v>
      </c>
      <c r="O3185" s="6" t="str">
        <f t="shared" si="3"/>
        <v>Medium Income</v>
      </c>
    </row>
    <row r="3186" hidden="1">
      <c r="A3186" s="1">
        <v>103184.0</v>
      </c>
      <c r="B3186" s="1">
        <v>39.0</v>
      </c>
      <c r="C3186" s="1">
        <v>29000.0</v>
      </c>
      <c r="D3186" s="1" t="s">
        <v>23</v>
      </c>
      <c r="E3186" s="1">
        <v>17830.87</v>
      </c>
      <c r="F3186" s="1">
        <v>3.0</v>
      </c>
      <c r="G3186" s="1">
        <v>18.0</v>
      </c>
      <c r="H3186" s="1">
        <v>9.0</v>
      </c>
      <c r="I3186" s="1" t="s">
        <v>22</v>
      </c>
      <c r="J3186" s="1">
        <v>0.109</v>
      </c>
      <c r="K3186" s="1">
        <v>0.123</v>
      </c>
      <c r="L3186" s="6" t="str">
        <f>if(J3186&gt;QUARTILE!$B$3, "TOP", if(J3186&lt;QUARTILE!$B$4, "BOTTOM", 0))</f>
        <v>BOTTOM</v>
      </c>
      <c r="M3186" s="6">
        <f t="shared" si="1"/>
        <v>2</v>
      </c>
      <c r="N3186" s="6" t="str">
        <f t="shared" si="2"/>
        <v>Gen X</v>
      </c>
      <c r="O3186" s="6" t="str">
        <f t="shared" si="3"/>
        <v>Low Income</v>
      </c>
    </row>
    <row r="3187" hidden="1">
      <c r="A3187" s="1">
        <v>103185.0</v>
      </c>
      <c r="B3187" s="1">
        <v>23.0</v>
      </c>
      <c r="C3187" s="1">
        <v>12000.0</v>
      </c>
      <c r="D3187" s="1" t="s">
        <v>23</v>
      </c>
      <c r="E3187" s="1">
        <v>11492.31</v>
      </c>
      <c r="F3187" s="1">
        <v>1.0</v>
      </c>
      <c r="G3187" s="1">
        <v>26.0</v>
      </c>
      <c r="H3187" s="1">
        <v>21.0</v>
      </c>
      <c r="I3187" s="1" t="s">
        <v>26</v>
      </c>
      <c r="J3187" s="1">
        <v>1.0</v>
      </c>
      <c r="K3187" s="1">
        <v>0.77</v>
      </c>
      <c r="L3187" s="6" t="str">
        <f>if(J3187&gt;QUARTILE!$B$3, "TOP", if(J3187&lt;QUARTILE!$B$4, "BOTTOM", 0))</f>
        <v>TOP</v>
      </c>
      <c r="M3187" s="6">
        <f t="shared" si="1"/>
        <v>3</v>
      </c>
      <c r="N3187" s="6" t="str">
        <f t="shared" si="2"/>
        <v>Millenial</v>
      </c>
      <c r="O3187" s="6" t="str">
        <f t="shared" si="3"/>
        <v>Low Income</v>
      </c>
    </row>
    <row r="3188" hidden="1">
      <c r="A3188" s="1">
        <v>103186.0</v>
      </c>
      <c r="B3188" s="1">
        <v>19.0</v>
      </c>
      <c r="C3188" s="1">
        <v>20000.0</v>
      </c>
      <c r="D3188" s="1" t="s">
        <v>23</v>
      </c>
      <c r="E3188" s="1">
        <v>486.63</v>
      </c>
      <c r="F3188" s="1">
        <v>3.0</v>
      </c>
      <c r="G3188" s="1">
        <v>10.0</v>
      </c>
      <c r="H3188" s="1">
        <v>12.0</v>
      </c>
      <c r="I3188" s="1" t="s">
        <v>22</v>
      </c>
      <c r="J3188" s="1">
        <v>0.392</v>
      </c>
      <c r="K3188" s="1">
        <v>0.093</v>
      </c>
      <c r="L3188" s="6">
        <f>if(J3188&gt;QUARTILE!$B$3, "TOP", if(J3188&lt;QUARTILE!$B$4, "BOTTOM", 0))</f>
        <v>0</v>
      </c>
      <c r="M3188" s="6">
        <f t="shared" si="1"/>
        <v>2</v>
      </c>
      <c r="N3188" s="6" t="str">
        <f t="shared" si="2"/>
        <v>Millenial</v>
      </c>
      <c r="O3188" s="6" t="str">
        <f t="shared" si="3"/>
        <v>Low Income</v>
      </c>
    </row>
    <row r="3189" hidden="1">
      <c r="A3189" s="1">
        <v>103187.0</v>
      </c>
      <c r="B3189" s="1">
        <v>40.0</v>
      </c>
      <c r="C3189" s="1">
        <v>16000.0</v>
      </c>
      <c r="D3189" s="1" t="s">
        <v>23</v>
      </c>
      <c r="E3189" s="1">
        <v>51653.59</v>
      </c>
      <c r="F3189" s="1">
        <v>5.0</v>
      </c>
      <c r="G3189" s="1">
        <v>15.0</v>
      </c>
      <c r="H3189" s="1">
        <v>12.0</v>
      </c>
      <c r="I3189" s="1" t="s">
        <v>18</v>
      </c>
      <c r="J3189" s="1">
        <v>0.271</v>
      </c>
      <c r="K3189" s="1">
        <v>0.035</v>
      </c>
      <c r="L3189" s="6" t="str">
        <f>if(J3189&gt;QUARTILE!$B$3, "TOP", if(J3189&lt;QUARTILE!$B$4, "BOTTOM", 0))</f>
        <v>BOTTOM</v>
      </c>
      <c r="M3189" s="6">
        <f t="shared" si="1"/>
        <v>1</v>
      </c>
      <c r="N3189" s="6" t="str">
        <f t="shared" si="2"/>
        <v>Gen X</v>
      </c>
      <c r="O3189" s="6" t="str">
        <f t="shared" si="3"/>
        <v>Low Income</v>
      </c>
    </row>
    <row r="3190" hidden="1">
      <c r="A3190" s="1">
        <v>103188.0</v>
      </c>
      <c r="B3190" s="1">
        <v>61.0</v>
      </c>
      <c r="C3190" s="1">
        <v>22000.0</v>
      </c>
      <c r="D3190" s="1" t="s">
        <v>23</v>
      </c>
      <c r="E3190" s="1">
        <v>212.46</v>
      </c>
      <c r="F3190" s="1">
        <v>1.0</v>
      </c>
      <c r="G3190" s="1">
        <v>19.0</v>
      </c>
      <c r="H3190" s="1">
        <v>7.0</v>
      </c>
      <c r="I3190" s="1" t="s">
        <v>22</v>
      </c>
      <c r="J3190" s="1">
        <v>0.763</v>
      </c>
      <c r="K3190" s="1">
        <v>0.945</v>
      </c>
      <c r="L3190" s="6">
        <f>if(J3190&gt;QUARTILE!$B$3, "TOP", if(J3190&lt;QUARTILE!$B$4, "BOTTOM", 0))</f>
        <v>0</v>
      </c>
      <c r="M3190" s="6">
        <f t="shared" si="1"/>
        <v>2</v>
      </c>
      <c r="N3190" s="6" t="str">
        <f t="shared" si="2"/>
        <v>Baby Boomer</v>
      </c>
      <c r="O3190" s="6" t="str">
        <f t="shared" si="3"/>
        <v>Low Income</v>
      </c>
    </row>
    <row r="3191" hidden="1">
      <c r="A3191" s="1">
        <v>103189.0</v>
      </c>
      <c r="B3191" s="1">
        <v>19.0</v>
      </c>
      <c r="C3191" s="1">
        <v>36000.0</v>
      </c>
      <c r="D3191" s="1" t="s">
        <v>27</v>
      </c>
      <c r="E3191" s="1">
        <v>17248.92</v>
      </c>
      <c r="F3191" s="1">
        <v>2.0</v>
      </c>
      <c r="G3191" s="1">
        <v>16.0</v>
      </c>
      <c r="H3191" s="1">
        <v>15.0</v>
      </c>
      <c r="I3191" s="1" t="s">
        <v>22</v>
      </c>
      <c r="J3191" s="1">
        <v>0.082</v>
      </c>
      <c r="K3191" s="1">
        <v>0.282</v>
      </c>
      <c r="L3191" s="6" t="str">
        <f>if(J3191&gt;QUARTILE!$B$3, "TOP", if(J3191&lt;QUARTILE!$B$4, "BOTTOM", 0))</f>
        <v>BOTTOM</v>
      </c>
      <c r="M3191" s="6">
        <f t="shared" si="1"/>
        <v>2</v>
      </c>
      <c r="N3191" s="6" t="str">
        <f t="shared" si="2"/>
        <v>Millenial</v>
      </c>
      <c r="O3191" s="6" t="str">
        <f t="shared" si="3"/>
        <v>Low Income</v>
      </c>
    </row>
    <row r="3192" hidden="1">
      <c r="A3192" s="1">
        <v>103190.0</v>
      </c>
      <c r="B3192" s="1">
        <v>55.0</v>
      </c>
      <c r="C3192" s="1">
        <v>32000.0</v>
      </c>
      <c r="D3192" s="1" t="s">
        <v>25</v>
      </c>
      <c r="E3192" s="1">
        <v>65293.55</v>
      </c>
      <c r="F3192" s="1">
        <v>1.0</v>
      </c>
      <c r="G3192" s="1">
        <v>19.0</v>
      </c>
      <c r="H3192" s="1">
        <v>6.0</v>
      </c>
      <c r="I3192" s="1" t="s">
        <v>18</v>
      </c>
      <c r="J3192" s="1">
        <v>0.878</v>
      </c>
      <c r="K3192" s="1">
        <v>0.144</v>
      </c>
      <c r="L3192" s="6" t="str">
        <f>if(J3192&gt;QUARTILE!$B$3, "TOP", if(J3192&lt;QUARTILE!$B$4, "BOTTOM", 0))</f>
        <v>TOP</v>
      </c>
      <c r="M3192" s="6">
        <f t="shared" si="1"/>
        <v>1</v>
      </c>
      <c r="N3192" s="6" t="str">
        <f t="shared" si="2"/>
        <v>Gen X</v>
      </c>
      <c r="O3192" s="6" t="str">
        <f t="shared" si="3"/>
        <v>Low Income</v>
      </c>
    </row>
    <row r="3193" hidden="1">
      <c r="A3193" s="1">
        <v>103191.0</v>
      </c>
      <c r="B3193" s="1">
        <v>34.0</v>
      </c>
      <c r="C3193" s="1">
        <v>26000.0</v>
      </c>
      <c r="D3193" s="1" t="s">
        <v>25</v>
      </c>
      <c r="E3193" s="1">
        <v>5425.8</v>
      </c>
      <c r="F3193" s="1">
        <v>5.0</v>
      </c>
      <c r="G3193" s="1">
        <v>22.0</v>
      </c>
      <c r="H3193" s="1">
        <v>9.0</v>
      </c>
      <c r="I3193" s="1" t="s">
        <v>22</v>
      </c>
      <c r="J3193" s="1">
        <v>0.486</v>
      </c>
      <c r="K3193" s="1">
        <v>0.375</v>
      </c>
      <c r="L3193" s="6">
        <f>if(J3193&gt;QUARTILE!$B$3, "TOP", if(J3193&lt;QUARTILE!$B$4, "BOTTOM", 0))</f>
        <v>0</v>
      </c>
      <c r="M3193" s="6">
        <f t="shared" si="1"/>
        <v>2</v>
      </c>
      <c r="N3193" s="6" t="str">
        <f t="shared" si="2"/>
        <v>Gen X</v>
      </c>
      <c r="O3193" s="6" t="str">
        <f t="shared" si="3"/>
        <v>Low Income</v>
      </c>
    </row>
    <row r="3194" hidden="1">
      <c r="A3194" s="1">
        <v>103192.0</v>
      </c>
      <c r="B3194" s="1">
        <v>52.0</v>
      </c>
      <c r="C3194" s="1">
        <v>22000.0</v>
      </c>
      <c r="D3194" s="1" t="s">
        <v>27</v>
      </c>
      <c r="E3194" s="1">
        <v>5865.4</v>
      </c>
      <c r="F3194" s="1">
        <v>5.0</v>
      </c>
      <c r="G3194" s="1">
        <v>22.0</v>
      </c>
      <c r="H3194" s="1">
        <v>8.0</v>
      </c>
      <c r="I3194" s="1" t="s">
        <v>22</v>
      </c>
      <c r="J3194" s="1">
        <v>0.165</v>
      </c>
      <c r="K3194" s="1">
        <v>0.674</v>
      </c>
      <c r="L3194" s="6" t="str">
        <f>if(J3194&gt;QUARTILE!$B$3, "TOP", if(J3194&lt;QUARTILE!$B$4, "BOTTOM", 0))</f>
        <v>BOTTOM</v>
      </c>
      <c r="M3194" s="6">
        <f t="shared" si="1"/>
        <v>2</v>
      </c>
      <c r="N3194" s="6" t="str">
        <f t="shared" si="2"/>
        <v>Gen X</v>
      </c>
      <c r="O3194" s="6" t="str">
        <f t="shared" si="3"/>
        <v>Low Income</v>
      </c>
    </row>
    <row r="3195" hidden="1">
      <c r="A3195" s="1">
        <v>103193.0</v>
      </c>
      <c r="B3195" s="1">
        <v>51.0</v>
      </c>
      <c r="C3195" s="1">
        <v>42000.0</v>
      </c>
      <c r="D3195" s="1" t="s">
        <v>30</v>
      </c>
      <c r="E3195" s="1">
        <v>8.46</v>
      </c>
      <c r="F3195" s="1">
        <v>2.0</v>
      </c>
      <c r="G3195" s="1">
        <v>27.0</v>
      </c>
      <c r="H3195" s="1">
        <v>5.0</v>
      </c>
      <c r="I3195" s="1" t="s">
        <v>22</v>
      </c>
      <c r="J3195" s="1">
        <v>0.157</v>
      </c>
      <c r="K3195" s="1">
        <v>0.366</v>
      </c>
      <c r="L3195" s="6" t="str">
        <f>if(J3195&gt;QUARTILE!$B$3, "TOP", if(J3195&lt;QUARTILE!$B$4, "BOTTOM", 0))</f>
        <v>BOTTOM</v>
      </c>
      <c r="M3195" s="6">
        <f t="shared" si="1"/>
        <v>2</v>
      </c>
      <c r="N3195" s="6" t="str">
        <f t="shared" si="2"/>
        <v>Gen X</v>
      </c>
      <c r="O3195" s="6" t="str">
        <f t="shared" si="3"/>
        <v>Low Income</v>
      </c>
    </row>
    <row r="3196" hidden="1">
      <c r="A3196" s="1">
        <v>103194.0</v>
      </c>
      <c r="B3196" s="1">
        <v>40.0</v>
      </c>
      <c r="C3196" s="1">
        <v>7000.0</v>
      </c>
      <c r="D3196" s="1" t="s">
        <v>23</v>
      </c>
      <c r="E3196" s="1">
        <v>1373.1</v>
      </c>
      <c r="F3196" s="1">
        <v>1.0</v>
      </c>
      <c r="G3196" s="1">
        <v>16.0</v>
      </c>
      <c r="H3196" s="1">
        <v>9.0</v>
      </c>
      <c r="I3196" s="1" t="s">
        <v>22</v>
      </c>
      <c r="J3196" s="1">
        <v>0.798</v>
      </c>
      <c r="K3196" s="1">
        <v>0.875</v>
      </c>
      <c r="L3196" s="6">
        <f>if(J3196&gt;QUARTILE!$B$3, "TOP", if(J3196&lt;QUARTILE!$B$4, "BOTTOM", 0))</f>
        <v>0</v>
      </c>
      <c r="M3196" s="6">
        <f t="shared" si="1"/>
        <v>2</v>
      </c>
      <c r="N3196" s="6" t="str">
        <f t="shared" si="2"/>
        <v>Gen X</v>
      </c>
      <c r="O3196" s="6" t="str">
        <f t="shared" si="3"/>
        <v>Low Income</v>
      </c>
    </row>
    <row r="3197" hidden="1">
      <c r="A3197" s="1">
        <v>103195.0</v>
      </c>
      <c r="B3197" s="1">
        <v>47.0</v>
      </c>
      <c r="C3197" s="1">
        <v>14000.0</v>
      </c>
      <c r="D3197" s="1" t="s">
        <v>25</v>
      </c>
      <c r="E3197" s="1">
        <v>918.54</v>
      </c>
      <c r="F3197" s="1">
        <v>5.0</v>
      </c>
      <c r="G3197" s="1">
        <v>18.0</v>
      </c>
      <c r="H3197" s="1">
        <v>3.0</v>
      </c>
      <c r="I3197" s="1" t="s">
        <v>22</v>
      </c>
      <c r="J3197" s="1">
        <v>0.878</v>
      </c>
      <c r="K3197" s="1">
        <v>0.099</v>
      </c>
      <c r="L3197" s="6" t="str">
        <f>if(J3197&gt;QUARTILE!$B$3, "TOP", if(J3197&lt;QUARTILE!$B$4, "BOTTOM", 0))</f>
        <v>TOP</v>
      </c>
      <c r="M3197" s="6">
        <f t="shared" si="1"/>
        <v>2</v>
      </c>
      <c r="N3197" s="6" t="str">
        <f t="shared" si="2"/>
        <v>Gen X</v>
      </c>
      <c r="O3197" s="6" t="str">
        <f t="shared" si="3"/>
        <v>Low Income</v>
      </c>
    </row>
    <row r="3198" hidden="1">
      <c r="A3198" s="1">
        <v>103196.0</v>
      </c>
      <c r="B3198" s="1">
        <v>69.0</v>
      </c>
      <c r="C3198" s="1">
        <v>12000.0</v>
      </c>
      <c r="D3198" s="1" t="s">
        <v>23</v>
      </c>
      <c r="E3198" s="1">
        <v>34593.31</v>
      </c>
      <c r="F3198" s="1">
        <v>5.0</v>
      </c>
      <c r="G3198" s="1">
        <v>12.0</v>
      </c>
      <c r="H3198" s="1">
        <v>7.0</v>
      </c>
      <c r="I3198" s="1" t="s">
        <v>18</v>
      </c>
      <c r="J3198" s="1">
        <v>0.836</v>
      </c>
      <c r="K3198" s="1">
        <v>0.0</v>
      </c>
      <c r="L3198" s="6" t="str">
        <f>if(J3198&gt;QUARTILE!$B$3, "TOP", if(J3198&lt;QUARTILE!$B$4, "BOTTOM", 0))</f>
        <v>TOP</v>
      </c>
      <c r="M3198" s="6">
        <f t="shared" si="1"/>
        <v>1</v>
      </c>
      <c r="N3198" s="6" t="str">
        <f t="shared" si="2"/>
        <v>Baby Boomer</v>
      </c>
      <c r="O3198" s="6" t="str">
        <f t="shared" si="3"/>
        <v>Low Income</v>
      </c>
    </row>
    <row r="3199" hidden="1">
      <c r="A3199" s="1">
        <v>103197.0</v>
      </c>
      <c r="B3199" s="1">
        <v>25.0</v>
      </c>
      <c r="C3199" s="1">
        <v>40000.0</v>
      </c>
      <c r="D3199" s="1" t="s">
        <v>25</v>
      </c>
      <c r="E3199" s="1">
        <v>36247.93</v>
      </c>
      <c r="F3199" s="1">
        <v>2.0</v>
      </c>
      <c r="G3199" s="1">
        <v>21.0</v>
      </c>
      <c r="H3199" s="1">
        <v>12.0</v>
      </c>
      <c r="I3199" s="1" t="s">
        <v>18</v>
      </c>
      <c r="J3199" s="1">
        <v>0.871</v>
      </c>
      <c r="K3199" s="1">
        <v>0.0</v>
      </c>
      <c r="L3199" s="6" t="str">
        <f>if(J3199&gt;QUARTILE!$B$3, "TOP", if(J3199&lt;QUARTILE!$B$4, "BOTTOM", 0))</f>
        <v>TOP</v>
      </c>
      <c r="M3199" s="6">
        <f t="shared" si="1"/>
        <v>1</v>
      </c>
      <c r="N3199" s="6" t="str">
        <f t="shared" si="2"/>
        <v>Millenial</v>
      </c>
      <c r="O3199" s="6" t="str">
        <f t="shared" si="3"/>
        <v>Low Income</v>
      </c>
    </row>
    <row r="3200" hidden="1">
      <c r="A3200" s="1">
        <v>103198.0</v>
      </c>
      <c r="B3200" s="1">
        <v>39.0</v>
      </c>
      <c r="C3200" s="1">
        <v>14000.0</v>
      </c>
      <c r="D3200" s="1" t="s">
        <v>21</v>
      </c>
      <c r="E3200" s="1">
        <v>25943.71</v>
      </c>
      <c r="F3200" s="1">
        <v>4.0</v>
      </c>
      <c r="G3200" s="1">
        <v>32.0</v>
      </c>
      <c r="H3200" s="1">
        <v>9.0</v>
      </c>
      <c r="I3200" s="1" t="s">
        <v>22</v>
      </c>
      <c r="J3200" s="1">
        <v>0.848</v>
      </c>
      <c r="K3200" s="1">
        <v>0.248</v>
      </c>
      <c r="L3200" s="6" t="str">
        <f>if(J3200&gt;QUARTILE!$B$3, "TOP", if(J3200&lt;QUARTILE!$B$4, "BOTTOM", 0))</f>
        <v>TOP</v>
      </c>
      <c r="M3200" s="6">
        <f t="shared" si="1"/>
        <v>2</v>
      </c>
      <c r="N3200" s="6" t="str">
        <f t="shared" si="2"/>
        <v>Gen X</v>
      </c>
      <c r="O3200" s="6" t="str">
        <f t="shared" si="3"/>
        <v>Low Income</v>
      </c>
    </row>
    <row r="3201" hidden="1">
      <c r="A3201" s="1">
        <v>103199.0</v>
      </c>
      <c r="B3201" s="1">
        <v>61.0</v>
      </c>
      <c r="C3201" s="1">
        <v>10000.0</v>
      </c>
      <c r="D3201" s="1" t="s">
        <v>27</v>
      </c>
      <c r="E3201" s="1">
        <v>8700.3</v>
      </c>
      <c r="F3201" s="1">
        <v>1.0</v>
      </c>
      <c r="G3201" s="1">
        <v>24.0</v>
      </c>
      <c r="H3201" s="1">
        <v>4.0</v>
      </c>
      <c r="I3201" s="1" t="s">
        <v>22</v>
      </c>
      <c r="J3201" s="1">
        <v>0.429</v>
      </c>
      <c r="K3201" s="1">
        <v>0.2</v>
      </c>
      <c r="L3201" s="6">
        <f>if(J3201&gt;QUARTILE!$B$3, "TOP", if(J3201&lt;QUARTILE!$B$4, "BOTTOM", 0))</f>
        <v>0</v>
      </c>
      <c r="M3201" s="6">
        <f t="shared" si="1"/>
        <v>2</v>
      </c>
      <c r="N3201" s="6" t="str">
        <f t="shared" si="2"/>
        <v>Baby Boomer</v>
      </c>
      <c r="O3201" s="6" t="str">
        <f t="shared" si="3"/>
        <v>Low Income</v>
      </c>
    </row>
    <row r="3202" hidden="1">
      <c r="A3202" s="1">
        <v>103200.0</v>
      </c>
      <c r="B3202" s="1">
        <v>75.0</v>
      </c>
      <c r="C3202" s="1">
        <v>31000.0</v>
      </c>
      <c r="D3202" s="1" t="s">
        <v>27</v>
      </c>
      <c r="E3202" s="1">
        <v>34435.84</v>
      </c>
      <c r="F3202" s="1">
        <v>5.0</v>
      </c>
      <c r="G3202" s="1">
        <v>24.0</v>
      </c>
      <c r="H3202" s="1">
        <v>5.0</v>
      </c>
      <c r="I3202" s="1" t="s">
        <v>18</v>
      </c>
      <c r="J3202" s="1">
        <v>0.268</v>
      </c>
      <c r="K3202" s="1">
        <v>0.311</v>
      </c>
      <c r="L3202" s="6" t="str">
        <f>if(J3202&gt;QUARTILE!$B$3, "TOP", if(J3202&lt;QUARTILE!$B$4, "BOTTOM", 0))</f>
        <v>BOTTOM</v>
      </c>
      <c r="M3202" s="6">
        <f t="shared" si="1"/>
        <v>1</v>
      </c>
      <c r="N3202" s="6" t="str">
        <f t="shared" si="2"/>
        <v>Baby Boomer</v>
      </c>
      <c r="O3202" s="6" t="str">
        <f t="shared" si="3"/>
        <v>Low Income</v>
      </c>
    </row>
    <row r="3203" hidden="1">
      <c r="A3203" s="1">
        <v>103201.0</v>
      </c>
      <c r="B3203" s="1">
        <v>53.0</v>
      </c>
      <c r="C3203" s="1">
        <v>13000.0</v>
      </c>
      <c r="D3203" s="1" t="s">
        <v>25</v>
      </c>
      <c r="E3203" s="1">
        <v>15520.77</v>
      </c>
      <c r="F3203" s="1">
        <v>3.0</v>
      </c>
      <c r="G3203" s="1">
        <v>22.0</v>
      </c>
      <c r="H3203" s="1">
        <v>5.0</v>
      </c>
      <c r="I3203" s="1" t="s">
        <v>22</v>
      </c>
      <c r="J3203" s="1">
        <v>0.427</v>
      </c>
      <c r="K3203" s="1">
        <v>0.996</v>
      </c>
      <c r="L3203" s="6">
        <f>if(J3203&gt;QUARTILE!$B$3, "TOP", if(J3203&lt;QUARTILE!$B$4, "BOTTOM", 0))</f>
        <v>0</v>
      </c>
      <c r="M3203" s="6">
        <f t="shared" si="1"/>
        <v>2</v>
      </c>
      <c r="N3203" s="6" t="str">
        <f t="shared" si="2"/>
        <v>Gen X</v>
      </c>
      <c r="O3203" s="6" t="str">
        <f t="shared" si="3"/>
        <v>Low Income</v>
      </c>
    </row>
    <row r="3204" hidden="1">
      <c r="A3204" s="1">
        <v>103202.0</v>
      </c>
      <c r="B3204" s="1">
        <v>22.0</v>
      </c>
      <c r="C3204" s="1">
        <v>18000.0</v>
      </c>
      <c r="D3204" s="1" t="s">
        <v>27</v>
      </c>
      <c r="E3204" s="1">
        <v>7257.03</v>
      </c>
      <c r="F3204" s="1">
        <v>2.0</v>
      </c>
      <c r="G3204" s="1">
        <v>20.0</v>
      </c>
      <c r="H3204" s="1">
        <v>16.0</v>
      </c>
      <c r="I3204" s="1" t="s">
        <v>22</v>
      </c>
      <c r="J3204" s="1">
        <v>0.979</v>
      </c>
      <c r="K3204" s="1">
        <v>0.869</v>
      </c>
      <c r="L3204" s="6" t="str">
        <f>if(J3204&gt;QUARTILE!$B$3, "TOP", if(J3204&lt;QUARTILE!$B$4, "BOTTOM", 0))</f>
        <v>TOP</v>
      </c>
      <c r="M3204" s="6">
        <f t="shared" si="1"/>
        <v>2</v>
      </c>
      <c r="N3204" s="6" t="str">
        <f t="shared" si="2"/>
        <v>Millenial</v>
      </c>
      <c r="O3204" s="6" t="str">
        <f t="shared" si="3"/>
        <v>Low Income</v>
      </c>
    </row>
    <row r="3205" hidden="1">
      <c r="A3205" s="1">
        <v>103203.0</v>
      </c>
      <c r="B3205" s="1">
        <v>30.0</v>
      </c>
      <c r="C3205" s="1">
        <v>92000.0</v>
      </c>
      <c r="D3205" s="1" t="s">
        <v>23</v>
      </c>
      <c r="E3205" s="1">
        <v>11499.35</v>
      </c>
      <c r="F3205" s="1">
        <v>4.0</v>
      </c>
      <c r="G3205" s="1">
        <v>19.0</v>
      </c>
      <c r="H3205" s="1">
        <v>13.0</v>
      </c>
      <c r="I3205" s="1" t="s">
        <v>18</v>
      </c>
      <c r="J3205" s="1">
        <v>0.598</v>
      </c>
      <c r="K3205" s="1">
        <v>0.845</v>
      </c>
      <c r="L3205" s="6">
        <f>if(J3205&gt;QUARTILE!$B$3, "TOP", if(J3205&lt;QUARTILE!$B$4, "BOTTOM", 0))</f>
        <v>0</v>
      </c>
      <c r="M3205" s="6">
        <f t="shared" si="1"/>
        <v>1</v>
      </c>
      <c r="N3205" s="6" t="str">
        <f t="shared" si="2"/>
        <v>Millenial</v>
      </c>
      <c r="O3205" s="6" t="str">
        <f t="shared" si="3"/>
        <v>Medium Income</v>
      </c>
    </row>
    <row r="3206" hidden="1">
      <c r="A3206" s="1">
        <v>103204.0</v>
      </c>
      <c r="B3206" s="1">
        <v>46.0</v>
      </c>
      <c r="C3206" s="1">
        <v>35000.0</v>
      </c>
      <c r="D3206" s="1" t="s">
        <v>27</v>
      </c>
      <c r="E3206" s="1">
        <v>1360.6</v>
      </c>
      <c r="F3206" s="1">
        <v>4.0</v>
      </c>
      <c r="G3206" s="1">
        <v>19.0</v>
      </c>
      <c r="H3206" s="1">
        <v>9.0</v>
      </c>
      <c r="I3206" s="1" t="s">
        <v>22</v>
      </c>
      <c r="J3206" s="1">
        <v>0.924</v>
      </c>
      <c r="K3206" s="1">
        <v>0.781</v>
      </c>
      <c r="L3206" s="6" t="str">
        <f>if(J3206&gt;QUARTILE!$B$3, "TOP", if(J3206&lt;QUARTILE!$B$4, "BOTTOM", 0))</f>
        <v>TOP</v>
      </c>
      <c r="M3206" s="6">
        <f t="shared" si="1"/>
        <v>2</v>
      </c>
      <c r="N3206" s="6" t="str">
        <f t="shared" si="2"/>
        <v>Gen X</v>
      </c>
      <c r="O3206" s="6" t="str">
        <f t="shared" si="3"/>
        <v>Low Income</v>
      </c>
    </row>
    <row r="3207" hidden="1">
      <c r="A3207" s="1">
        <v>103205.0</v>
      </c>
      <c r="B3207" s="1">
        <v>48.0</v>
      </c>
      <c r="C3207" s="1">
        <v>19000.0</v>
      </c>
      <c r="D3207" s="1" t="s">
        <v>25</v>
      </c>
      <c r="E3207" s="1">
        <v>57975.26</v>
      </c>
      <c r="F3207" s="1">
        <v>2.0</v>
      </c>
      <c r="G3207" s="1">
        <v>15.0</v>
      </c>
      <c r="H3207" s="1">
        <v>6.0</v>
      </c>
      <c r="I3207" s="1" t="s">
        <v>18</v>
      </c>
      <c r="J3207" s="1">
        <v>0.853</v>
      </c>
      <c r="K3207" s="1">
        <v>0.172</v>
      </c>
      <c r="L3207" s="6" t="str">
        <f>if(J3207&gt;QUARTILE!$B$3, "TOP", if(J3207&lt;QUARTILE!$B$4, "BOTTOM", 0))</f>
        <v>TOP</v>
      </c>
      <c r="M3207" s="6">
        <f t="shared" si="1"/>
        <v>1</v>
      </c>
      <c r="N3207" s="6" t="str">
        <f t="shared" si="2"/>
        <v>Gen X</v>
      </c>
      <c r="O3207" s="6" t="str">
        <f t="shared" si="3"/>
        <v>Low Income</v>
      </c>
    </row>
    <row r="3208" hidden="1">
      <c r="A3208" s="1">
        <v>103206.0</v>
      </c>
      <c r="B3208" s="1">
        <v>64.0</v>
      </c>
      <c r="C3208" s="1">
        <v>20000.0</v>
      </c>
      <c r="D3208" s="1" t="s">
        <v>25</v>
      </c>
      <c r="E3208" s="1">
        <v>19305.23</v>
      </c>
      <c r="F3208" s="1">
        <v>4.0</v>
      </c>
      <c r="G3208" s="1">
        <v>21.0</v>
      </c>
      <c r="H3208" s="1">
        <v>4.0</v>
      </c>
      <c r="I3208" s="1" t="s">
        <v>22</v>
      </c>
      <c r="J3208" s="1">
        <v>0.788</v>
      </c>
      <c r="K3208" s="1">
        <v>0.176</v>
      </c>
      <c r="L3208" s="6">
        <f>if(J3208&gt;QUARTILE!$B$3, "TOP", if(J3208&lt;QUARTILE!$B$4, "BOTTOM", 0))</f>
        <v>0</v>
      </c>
      <c r="M3208" s="6">
        <f t="shared" si="1"/>
        <v>2</v>
      </c>
      <c r="N3208" s="6" t="str">
        <f t="shared" si="2"/>
        <v>Baby Boomer</v>
      </c>
      <c r="O3208" s="6" t="str">
        <f t="shared" si="3"/>
        <v>Low Income</v>
      </c>
    </row>
    <row r="3209" hidden="1">
      <c r="A3209" s="1">
        <v>103207.0</v>
      </c>
      <c r="B3209" s="1">
        <v>74.0</v>
      </c>
      <c r="C3209" s="1">
        <v>38000.0</v>
      </c>
      <c r="D3209" s="1" t="s">
        <v>23</v>
      </c>
      <c r="E3209" s="1">
        <v>26278.29</v>
      </c>
      <c r="F3209" s="1">
        <v>5.0</v>
      </c>
      <c r="G3209" s="1">
        <v>27.0</v>
      </c>
      <c r="H3209" s="1">
        <v>5.0</v>
      </c>
      <c r="I3209" s="1" t="s">
        <v>22</v>
      </c>
      <c r="J3209" s="1">
        <v>0.24</v>
      </c>
      <c r="K3209" s="1">
        <v>0.682</v>
      </c>
      <c r="L3209" s="6" t="str">
        <f>if(J3209&gt;QUARTILE!$B$3, "TOP", if(J3209&lt;QUARTILE!$B$4, "BOTTOM", 0))</f>
        <v>BOTTOM</v>
      </c>
      <c r="M3209" s="6">
        <f t="shared" si="1"/>
        <v>2</v>
      </c>
      <c r="N3209" s="6" t="str">
        <f t="shared" si="2"/>
        <v>Baby Boomer</v>
      </c>
      <c r="O3209" s="6" t="str">
        <f t="shared" si="3"/>
        <v>Low Income</v>
      </c>
    </row>
    <row r="3210" hidden="1">
      <c r="A3210" s="1">
        <v>103208.0</v>
      </c>
      <c r="B3210" s="1">
        <v>72.0</v>
      </c>
      <c r="C3210" s="1">
        <v>33000.0</v>
      </c>
      <c r="D3210" s="1" t="s">
        <v>17</v>
      </c>
      <c r="E3210" s="1">
        <v>22576.28</v>
      </c>
      <c r="F3210" s="1">
        <v>4.0</v>
      </c>
      <c r="G3210" s="1">
        <v>24.0</v>
      </c>
      <c r="H3210" s="1">
        <v>3.0</v>
      </c>
      <c r="I3210" s="1" t="s">
        <v>22</v>
      </c>
      <c r="J3210" s="1">
        <v>0.369</v>
      </c>
      <c r="K3210" s="1">
        <v>0.549</v>
      </c>
      <c r="L3210" s="6">
        <f>if(J3210&gt;QUARTILE!$B$3, "TOP", if(J3210&lt;QUARTILE!$B$4, "BOTTOM", 0))</f>
        <v>0</v>
      </c>
      <c r="M3210" s="6">
        <f t="shared" si="1"/>
        <v>2</v>
      </c>
      <c r="N3210" s="6" t="str">
        <f t="shared" si="2"/>
        <v>Baby Boomer</v>
      </c>
      <c r="O3210" s="6" t="str">
        <f t="shared" si="3"/>
        <v>Low Income</v>
      </c>
    </row>
    <row r="3211" hidden="1">
      <c r="A3211" s="1">
        <v>103209.0</v>
      </c>
      <c r="B3211" s="1">
        <v>33.0</v>
      </c>
      <c r="C3211" s="1">
        <v>23000.0</v>
      </c>
      <c r="D3211" s="1" t="s">
        <v>23</v>
      </c>
      <c r="E3211" s="1">
        <v>22037.35</v>
      </c>
      <c r="F3211" s="1">
        <v>1.0</v>
      </c>
      <c r="G3211" s="1">
        <v>22.0</v>
      </c>
      <c r="H3211" s="1">
        <v>9.0</v>
      </c>
      <c r="I3211" s="1" t="s">
        <v>22</v>
      </c>
      <c r="J3211" s="1">
        <v>0.782</v>
      </c>
      <c r="K3211" s="1">
        <v>0.206</v>
      </c>
      <c r="L3211" s="6">
        <f>if(J3211&gt;QUARTILE!$B$3, "TOP", if(J3211&lt;QUARTILE!$B$4, "BOTTOM", 0))</f>
        <v>0</v>
      </c>
      <c r="M3211" s="6">
        <f t="shared" si="1"/>
        <v>2</v>
      </c>
      <c r="N3211" s="6" t="str">
        <f t="shared" si="2"/>
        <v>Gen X</v>
      </c>
      <c r="O3211" s="6" t="str">
        <f t="shared" si="3"/>
        <v>Low Income</v>
      </c>
    </row>
    <row r="3212" hidden="1">
      <c r="A3212" s="1">
        <v>103210.0</v>
      </c>
      <c r="B3212" s="1">
        <v>59.0</v>
      </c>
      <c r="C3212" s="1">
        <v>23000.0</v>
      </c>
      <c r="D3212" s="1" t="s">
        <v>23</v>
      </c>
      <c r="E3212" s="1">
        <v>348.23</v>
      </c>
      <c r="F3212" s="1">
        <v>3.0</v>
      </c>
      <c r="G3212" s="1">
        <v>17.0</v>
      </c>
      <c r="H3212" s="1">
        <v>5.0</v>
      </c>
      <c r="I3212" s="1" t="s">
        <v>22</v>
      </c>
      <c r="J3212" s="1">
        <v>0.706</v>
      </c>
      <c r="K3212" s="1">
        <v>0.967</v>
      </c>
      <c r="L3212" s="6">
        <f>if(J3212&gt;QUARTILE!$B$3, "TOP", if(J3212&lt;QUARTILE!$B$4, "BOTTOM", 0))</f>
        <v>0</v>
      </c>
      <c r="M3212" s="6">
        <f t="shared" si="1"/>
        <v>2</v>
      </c>
      <c r="N3212" s="6" t="str">
        <f t="shared" si="2"/>
        <v>Gen X</v>
      </c>
      <c r="O3212" s="6" t="str">
        <f t="shared" si="3"/>
        <v>Low Income</v>
      </c>
    </row>
    <row r="3213" hidden="1">
      <c r="A3213" s="1">
        <v>103211.0</v>
      </c>
      <c r="B3213" s="1">
        <v>79.0</v>
      </c>
      <c r="C3213" s="1">
        <v>9000.0</v>
      </c>
      <c r="D3213" s="1" t="s">
        <v>25</v>
      </c>
      <c r="E3213" s="1">
        <v>14904.45</v>
      </c>
      <c r="F3213" s="1">
        <v>5.0</v>
      </c>
      <c r="G3213" s="1">
        <v>17.0</v>
      </c>
      <c r="H3213" s="1">
        <v>3.0</v>
      </c>
      <c r="I3213" s="1" t="s">
        <v>22</v>
      </c>
      <c r="J3213" s="1">
        <v>0.913</v>
      </c>
      <c r="K3213" s="1">
        <v>0.374</v>
      </c>
      <c r="L3213" s="6" t="str">
        <f>if(J3213&gt;QUARTILE!$B$3, "TOP", if(J3213&lt;QUARTILE!$B$4, "BOTTOM", 0))</f>
        <v>TOP</v>
      </c>
      <c r="M3213" s="6">
        <f t="shared" si="1"/>
        <v>2</v>
      </c>
      <c r="N3213" s="6" t="str">
        <f t="shared" si="2"/>
        <v>Baby Boomer</v>
      </c>
      <c r="O3213" s="6" t="str">
        <f t="shared" si="3"/>
        <v>Low Income</v>
      </c>
    </row>
    <row r="3214" hidden="1">
      <c r="A3214" s="1">
        <v>103212.0</v>
      </c>
      <c r="B3214" s="1">
        <v>47.0</v>
      </c>
      <c r="C3214" s="1">
        <v>8000.0</v>
      </c>
      <c r="D3214" s="1" t="s">
        <v>23</v>
      </c>
      <c r="E3214" s="1">
        <v>34486.9</v>
      </c>
      <c r="F3214" s="1">
        <v>2.0</v>
      </c>
      <c r="G3214" s="1">
        <v>20.0</v>
      </c>
      <c r="H3214" s="1">
        <v>6.0</v>
      </c>
      <c r="I3214" s="1" t="s">
        <v>18</v>
      </c>
      <c r="J3214" s="1">
        <v>0.36</v>
      </c>
      <c r="K3214" s="1">
        <v>0.714</v>
      </c>
      <c r="L3214" s="6">
        <f>if(J3214&gt;QUARTILE!$B$3, "TOP", if(J3214&lt;QUARTILE!$B$4, "BOTTOM", 0))</f>
        <v>0</v>
      </c>
      <c r="M3214" s="6">
        <f t="shared" si="1"/>
        <v>1</v>
      </c>
      <c r="N3214" s="6" t="str">
        <f t="shared" si="2"/>
        <v>Gen X</v>
      </c>
      <c r="O3214" s="6" t="str">
        <f t="shared" si="3"/>
        <v>Low Income</v>
      </c>
    </row>
    <row r="3215" hidden="1">
      <c r="A3215" s="1">
        <v>103213.0</v>
      </c>
      <c r="B3215" s="1">
        <v>74.0</v>
      </c>
      <c r="C3215" s="1">
        <v>20000.0</v>
      </c>
      <c r="D3215" s="1" t="s">
        <v>27</v>
      </c>
      <c r="E3215" s="1">
        <v>910.8</v>
      </c>
      <c r="F3215" s="1">
        <v>3.0</v>
      </c>
      <c r="G3215" s="1">
        <v>18.0</v>
      </c>
      <c r="H3215" s="1">
        <v>7.0</v>
      </c>
      <c r="I3215" s="1" t="s">
        <v>22</v>
      </c>
      <c r="J3215" s="1">
        <v>0.748</v>
      </c>
      <c r="K3215" s="1">
        <v>0.074</v>
      </c>
      <c r="L3215" s="6">
        <f>if(J3215&gt;QUARTILE!$B$3, "TOP", if(J3215&lt;QUARTILE!$B$4, "BOTTOM", 0))</f>
        <v>0</v>
      </c>
      <c r="M3215" s="6">
        <f t="shared" si="1"/>
        <v>2</v>
      </c>
      <c r="N3215" s="6" t="str">
        <f t="shared" si="2"/>
        <v>Baby Boomer</v>
      </c>
      <c r="O3215" s="6" t="str">
        <f t="shared" si="3"/>
        <v>Low Income</v>
      </c>
    </row>
    <row r="3216" hidden="1">
      <c r="A3216" s="1">
        <v>103214.0</v>
      </c>
      <c r="B3216" s="1">
        <v>72.0</v>
      </c>
      <c r="C3216" s="1">
        <v>15000.0</v>
      </c>
      <c r="D3216" s="1" t="s">
        <v>27</v>
      </c>
      <c r="E3216" s="1">
        <v>62546.77</v>
      </c>
      <c r="F3216" s="1">
        <v>5.0</v>
      </c>
      <c r="G3216" s="1">
        <v>21.0</v>
      </c>
      <c r="H3216" s="1">
        <v>5.0</v>
      </c>
      <c r="I3216" s="1" t="s">
        <v>18</v>
      </c>
      <c r="J3216" s="1">
        <v>0.139</v>
      </c>
      <c r="K3216" s="1">
        <v>0.0</v>
      </c>
      <c r="L3216" s="6" t="str">
        <f>if(J3216&gt;QUARTILE!$B$3, "TOP", if(J3216&lt;QUARTILE!$B$4, "BOTTOM", 0))</f>
        <v>BOTTOM</v>
      </c>
      <c r="M3216" s="6">
        <f t="shared" si="1"/>
        <v>1</v>
      </c>
      <c r="N3216" s="6" t="str">
        <f t="shared" si="2"/>
        <v>Baby Boomer</v>
      </c>
      <c r="O3216" s="6" t="str">
        <f t="shared" si="3"/>
        <v>Low Income</v>
      </c>
    </row>
    <row r="3217" hidden="1">
      <c r="A3217" s="1">
        <v>103215.0</v>
      </c>
      <c r="B3217" s="1">
        <v>33.0</v>
      </c>
      <c r="C3217" s="1">
        <v>31000.0</v>
      </c>
      <c r="D3217" s="1" t="s">
        <v>27</v>
      </c>
      <c r="E3217" s="1">
        <v>11038.5</v>
      </c>
      <c r="F3217" s="1">
        <v>3.0</v>
      </c>
      <c r="G3217" s="1">
        <v>15.0</v>
      </c>
      <c r="H3217" s="1">
        <v>8.0</v>
      </c>
      <c r="I3217" s="1" t="s">
        <v>22</v>
      </c>
      <c r="J3217" s="1">
        <v>0.3</v>
      </c>
      <c r="K3217" s="1">
        <v>0.456</v>
      </c>
      <c r="L3217" s="6" t="str">
        <f>if(J3217&gt;QUARTILE!$B$3, "TOP", if(J3217&lt;QUARTILE!$B$4, "BOTTOM", 0))</f>
        <v>BOTTOM</v>
      </c>
      <c r="M3217" s="6">
        <f t="shared" si="1"/>
        <v>2</v>
      </c>
      <c r="N3217" s="6" t="str">
        <f t="shared" si="2"/>
        <v>Gen X</v>
      </c>
      <c r="O3217" s="6" t="str">
        <f t="shared" si="3"/>
        <v>Low Income</v>
      </c>
    </row>
    <row r="3218" hidden="1">
      <c r="A3218" s="1">
        <v>103216.0</v>
      </c>
      <c r="B3218" s="1">
        <v>29.0</v>
      </c>
      <c r="C3218" s="1">
        <v>25000.0</v>
      </c>
      <c r="D3218" s="1" t="s">
        <v>25</v>
      </c>
      <c r="E3218" s="1">
        <v>6846.86</v>
      </c>
      <c r="F3218" s="1">
        <v>4.0</v>
      </c>
      <c r="G3218" s="1">
        <v>21.0</v>
      </c>
      <c r="H3218" s="1">
        <v>15.0</v>
      </c>
      <c r="I3218" s="1" t="s">
        <v>22</v>
      </c>
      <c r="J3218" s="1">
        <v>0.68</v>
      </c>
      <c r="K3218" s="1">
        <v>0.069</v>
      </c>
      <c r="L3218" s="6">
        <f>if(J3218&gt;QUARTILE!$B$3, "TOP", if(J3218&lt;QUARTILE!$B$4, "BOTTOM", 0))</f>
        <v>0</v>
      </c>
      <c r="M3218" s="6">
        <f t="shared" si="1"/>
        <v>2</v>
      </c>
      <c r="N3218" s="6" t="str">
        <f t="shared" si="2"/>
        <v>Millenial</v>
      </c>
      <c r="O3218" s="6" t="str">
        <f t="shared" si="3"/>
        <v>Low Income</v>
      </c>
    </row>
    <row r="3219" hidden="1">
      <c r="A3219" s="1">
        <v>103217.0</v>
      </c>
      <c r="B3219" s="1">
        <v>34.0</v>
      </c>
      <c r="C3219" s="1">
        <v>14000.0</v>
      </c>
      <c r="D3219" s="1" t="s">
        <v>27</v>
      </c>
      <c r="E3219" s="1">
        <v>15178.11</v>
      </c>
      <c r="F3219" s="1">
        <v>2.0</v>
      </c>
      <c r="G3219" s="1">
        <v>20.0</v>
      </c>
      <c r="H3219" s="1">
        <v>15.0</v>
      </c>
      <c r="I3219" s="1" t="s">
        <v>22</v>
      </c>
      <c r="J3219" s="1">
        <v>0.98</v>
      </c>
      <c r="K3219" s="1">
        <v>0.979</v>
      </c>
      <c r="L3219" s="6" t="str">
        <f>if(J3219&gt;QUARTILE!$B$3, "TOP", if(J3219&lt;QUARTILE!$B$4, "BOTTOM", 0))</f>
        <v>TOP</v>
      </c>
      <c r="M3219" s="6">
        <f t="shared" si="1"/>
        <v>2</v>
      </c>
      <c r="N3219" s="6" t="str">
        <f t="shared" si="2"/>
        <v>Gen X</v>
      </c>
      <c r="O3219" s="6" t="str">
        <f t="shared" si="3"/>
        <v>Low Income</v>
      </c>
    </row>
    <row r="3220" hidden="1">
      <c r="A3220" s="1">
        <v>103218.0</v>
      </c>
      <c r="B3220" s="1">
        <v>33.0</v>
      </c>
      <c r="C3220" s="1">
        <v>24000.0</v>
      </c>
      <c r="D3220" s="1" t="s">
        <v>17</v>
      </c>
      <c r="E3220" s="1">
        <v>32310.55</v>
      </c>
      <c r="F3220" s="1">
        <v>2.0</v>
      </c>
      <c r="G3220" s="1">
        <v>14.0</v>
      </c>
      <c r="H3220" s="1">
        <v>13.0</v>
      </c>
      <c r="I3220" s="1" t="s">
        <v>18</v>
      </c>
      <c r="J3220" s="1">
        <v>1.0</v>
      </c>
      <c r="K3220" s="1">
        <v>0.712</v>
      </c>
      <c r="L3220" s="6" t="str">
        <f>if(J3220&gt;QUARTILE!$B$3, "TOP", if(J3220&lt;QUARTILE!$B$4, "BOTTOM", 0))</f>
        <v>TOP</v>
      </c>
      <c r="M3220" s="6">
        <f t="shared" si="1"/>
        <v>1</v>
      </c>
      <c r="N3220" s="6" t="str">
        <f t="shared" si="2"/>
        <v>Gen X</v>
      </c>
      <c r="O3220" s="6" t="str">
        <f t="shared" si="3"/>
        <v>Low Income</v>
      </c>
    </row>
    <row r="3221" hidden="1">
      <c r="A3221" s="1">
        <v>103219.0</v>
      </c>
      <c r="B3221" s="1">
        <v>29.0</v>
      </c>
      <c r="C3221" s="1">
        <v>17000.0</v>
      </c>
      <c r="D3221" s="1" t="s">
        <v>25</v>
      </c>
      <c r="E3221" s="1">
        <v>12877.81</v>
      </c>
      <c r="F3221" s="1">
        <v>1.0</v>
      </c>
      <c r="G3221" s="1">
        <v>17.0</v>
      </c>
      <c r="H3221" s="1">
        <v>24.0</v>
      </c>
      <c r="I3221" s="1" t="s">
        <v>26</v>
      </c>
      <c r="J3221" s="1">
        <v>0.689</v>
      </c>
      <c r="K3221" s="1">
        <v>0.354</v>
      </c>
      <c r="L3221" s="6">
        <f>if(J3221&gt;QUARTILE!$B$3, "TOP", if(J3221&lt;QUARTILE!$B$4, "BOTTOM", 0))</f>
        <v>0</v>
      </c>
      <c r="M3221" s="6">
        <f t="shared" si="1"/>
        <v>3</v>
      </c>
      <c r="N3221" s="6" t="str">
        <f t="shared" si="2"/>
        <v>Millenial</v>
      </c>
      <c r="O3221" s="6" t="str">
        <f t="shared" si="3"/>
        <v>Low Income</v>
      </c>
    </row>
    <row r="3222">
      <c r="A3222" s="1">
        <v>103220.0</v>
      </c>
      <c r="B3222" s="1">
        <v>25.0</v>
      </c>
      <c r="C3222" s="1">
        <v>76000.0</v>
      </c>
      <c r="D3222" s="1" t="s">
        <v>25</v>
      </c>
      <c r="E3222" s="1">
        <v>20718.7</v>
      </c>
      <c r="F3222" s="1">
        <v>4.0</v>
      </c>
      <c r="G3222" s="1">
        <v>18.0</v>
      </c>
      <c r="H3222" s="1">
        <v>14.0</v>
      </c>
      <c r="I3222" s="1" t="s">
        <v>18</v>
      </c>
      <c r="J3222" s="1">
        <v>0.915</v>
      </c>
      <c r="K3222" s="1">
        <v>0.93</v>
      </c>
      <c r="L3222" s="6" t="str">
        <f>if(J3222&gt;QUARTILE!$B$3, "TOP", if(J3222&lt;QUARTILE!$B$4, "BOTTOM", 0))</f>
        <v>TOP</v>
      </c>
      <c r="M3222" s="6">
        <f t="shared" si="1"/>
        <v>1</v>
      </c>
      <c r="N3222" s="6" t="str">
        <f t="shared" si="2"/>
        <v>Millenial</v>
      </c>
      <c r="O3222" s="6" t="str">
        <f t="shared" si="3"/>
        <v>Medium Income</v>
      </c>
    </row>
    <row r="3223" hidden="1">
      <c r="A3223" s="1">
        <v>103221.0</v>
      </c>
      <c r="B3223" s="1">
        <v>37.0</v>
      </c>
      <c r="C3223" s="1">
        <v>28000.0</v>
      </c>
      <c r="D3223" s="1" t="s">
        <v>21</v>
      </c>
      <c r="E3223" s="1">
        <v>13859.52</v>
      </c>
      <c r="F3223" s="1">
        <v>1.0</v>
      </c>
      <c r="G3223" s="1">
        <v>23.0</v>
      </c>
      <c r="H3223" s="1">
        <v>12.0</v>
      </c>
      <c r="I3223" s="1" t="s">
        <v>22</v>
      </c>
      <c r="J3223" s="1">
        <v>0.6</v>
      </c>
      <c r="K3223" s="1">
        <v>0.238</v>
      </c>
      <c r="L3223" s="6">
        <f>if(J3223&gt;QUARTILE!$B$3, "TOP", if(J3223&lt;QUARTILE!$B$4, "BOTTOM", 0))</f>
        <v>0</v>
      </c>
      <c r="M3223" s="6">
        <f t="shared" si="1"/>
        <v>2</v>
      </c>
      <c r="N3223" s="6" t="str">
        <f t="shared" si="2"/>
        <v>Gen X</v>
      </c>
      <c r="O3223" s="6" t="str">
        <f t="shared" si="3"/>
        <v>Low Income</v>
      </c>
    </row>
    <row r="3224" hidden="1">
      <c r="A3224" s="1">
        <v>103222.0</v>
      </c>
      <c r="B3224" s="1">
        <v>20.0</v>
      </c>
      <c r="C3224" s="1">
        <v>9000.0</v>
      </c>
      <c r="D3224" s="1" t="s">
        <v>23</v>
      </c>
      <c r="E3224" s="1">
        <v>19953.93</v>
      </c>
      <c r="F3224" s="1">
        <v>1.0</v>
      </c>
      <c r="G3224" s="1">
        <v>22.0</v>
      </c>
      <c r="H3224" s="1">
        <v>12.0</v>
      </c>
      <c r="I3224" s="1" t="s">
        <v>18</v>
      </c>
      <c r="J3224" s="1">
        <v>0.759</v>
      </c>
      <c r="K3224" s="1">
        <v>0.679</v>
      </c>
      <c r="L3224" s="6">
        <f>if(J3224&gt;QUARTILE!$B$3, "TOP", if(J3224&lt;QUARTILE!$B$4, "BOTTOM", 0))</f>
        <v>0</v>
      </c>
      <c r="M3224" s="6">
        <f t="shared" si="1"/>
        <v>1</v>
      </c>
      <c r="N3224" s="6" t="str">
        <f t="shared" si="2"/>
        <v>Millenial</v>
      </c>
      <c r="O3224" s="6" t="str">
        <f t="shared" si="3"/>
        <v>Low Income</v>
      </c>
    </row>
    <row r="3225">
      <c r="A3225" s="1">
        <v>103223.0</v>
      </c>
      <c r="B3225" s="1">
        <v>33.0</v>
      </c>
      <c r="C3225" s="1">
        <v>66000.0</v>
      </c>
      <c r="D3225" s="1" t="s">
        <v>25</v>
      </c>
      <c r="E3225" s="1">
        <v>2970.72</v>
      </c>
      <c r="F3225" s="1">
        <v>4.0</v>
      </c>
      <c r="G3225" s="1">
        <v>19.0</v>
      </c>
      <c r="H3225" s="1">
        <v>12.0</v>
      </c>
      <c r="I3225" s="1" t="s">
        <v>18</v>
      </c>
      <c r="J3225" s="1">
        <v>0.882</v>
      </c>
      <c r="K3225" s="1">
        <v>0.0</v>
      </c>
      <c r="L3225" s="6" t="str">
        <f>if(J3225&gt;QUARTILE!$B$3, "TOP", if(J3225&lt;QUARTILE!$B$4, "BOTTOM", 0))</f>
        <v>TOP</v>
      </c>
      <c r="M3225" s="6">
        <f t="shared" si="1"/>
        <v>1</v>
      </c>
      <c r="N3225" s="6" t="str">
        <f t="shared" si="2"/>
        <v>Gen X</v>
      </c>
      <c r="O3225" s="6" t="str">
        <f t="shared" si="3"/>
        <v>Medium Income</v>
      </c>
    </row>
    <row r="3226" hidden="1">
      <c r="A3226" s="1">
        <v>103224.0</v>
      </c>
      <c r="B3226" s="1">
        <v>47.0</v>
      </c>
      <c r="C3226" s="1">
        <v>15000.0</v>
      </c>
      <c r="D3226" s="1" t="s">
        <v>23</v>
      </c>
      <c r="E3226" s="1">
        <v>788.61</v>
      </c>
      <c r="F3226" s="1">
        <v>5.0</v>
      </c>
      <c r="G3226" s="1">
        <v>23.0</v>
      </c>
      <c r="H3226" s="1">
        <v>7.0</v>
      </c>
      <c r="I3226" s="1" t="s">
        <v>22</v>
      </c>
      <c r="J3226" s="1">
        <v>0.597</v>
      </c>
      <c r="K3226" s="1">
        <v>0.322</v>
      </c>
      <c r="L3226" s="6">
        <f>if(J3226&gt;QUARTILE!$B$3, "TOP", if(J3226&lt;QUARTILE!$B$4, "BOTTOM", 0))</f>
        <v>0</v>
      </c>
      <c r="M3226" s="6">
        <f t="shared" si="1"/>
        <v>2</v>
      </c>
      <c r="N3226" s="6" t="str">
        <f t="shared" si="2"/>
        <v>Gen X</v>
      </c>
      <c r="O3226" s="6" t="str">
        <f t="shared" si="3"/>
        <v>Low Income</v>
      </c>
    </row>
    <row r="3227" hidden="1">
      <c r="A3227" s="1">
        <v>103225.0</v>
      </c>
      <c r="B3227" s="1">
        <v>62.0</v>
      </c>
      <c r="C3227" s="1">
        <v>12000.0</v>
      </c>
      <c r="D3227" s="1" t="s">
        <v>23</v>
      </c>
      <c r="E3227" s="1">
        <v>2944.53</v>
      </c>
      <c r="F3227" s="1">
        <v>1.0</v>
      </c>
      <c r="G3227" s="1">
        <v>17.0</v>
      </c>
      <c r="H3227" s="1">
        <v>2.0</v>
      </c>
      <c r="I3227" s="1" t="s">
        <v>22</v>
      </c>
      <c r="J3227" s="1">
        <v>0.864</v>
      </c>
      <c r="K3227" s="1">
        <v>0.079</v>
      </c>
      <c r="L3227" s="6" t="str">
        <f>if(J3227&gt;QUARTILE!$B$3, "TOP", if(J3227&lt;QUARTILE!$B$4, "BOTTOM", 0))</f>
        <v>TOP</v>
      </c>
      <c r="M3227" s="6">
        <f t="shared" si="1"/>
        <v>2</v>
      </c>
      <c r="N3227" s="6" t="str">
        <f t="shared" si="2"/>
        <v>Baby Boomer</v>
      </c>
      <c r="O3227" s="6" t="str">
        <f t="shared" si="3"/>
        <v>Low Income</v>
      </c>
    </row>
    <row r="3228" hidden="1">
      <c r="A3228" s="1">
        <v>103226.0</v>
      </c>
      <c r="B3228" s="1">
        <v>40.0</v>
      </c>
      <c r="C3228" s="1">
        <v>80000.0</v>
      </c>
      <c r="D3228" s="1" t="s">
        <v>23</v>
      </c>
      <c r="E3228" s="1">
        <v>6732.91</v>
      </c>
      <c r="F3228" s="1">
        <v>3.0</v>
      </c>
      <c r="G3228" s="1">
        <v>18.0</v>
      </c>
      <c r="H3228" s="1">
        <v>13.0</v>
      </c>
      <c r="I3228" s="1" t="s">
        <v>22</v>
      </c>
      <c r="J3228" s="1">
        <v>0.734</v>
      </c>
      <c r="K3228" s="1">
        <v>0.367</v>
      </c>
      <c r="L3228" s="6">
        <f>if(J3228&gt;QUARTILE!$B$3, "TOP", if(J3228&lt;QUARTILE!$B$4, "BOTTOM", 0))</f>
        <v>0</v>
      </c>
      <c r="M3228" s="6">
        <f t="shared" si="1"/>
        <v>2</v>
      </c>
      <c r="N3228" s="6" t="str">
        <f t="shared" si="2"/>
        <v>Gen X</v>
      </c>
      <c r="O3228" s="6" t="str">
        <f t="shared" si="3"/>
        <v>Medium Income</v>
      </c>
    </row>
    <row r="3229" hidden="1">
      <c r="A3229" s="1">
        <v>103227.0</v>
      </c>
      <c r="B3229" s="1">
        <v>45.0</v>
      </c>
      <c r="C3229" s="1">
        <v>27000.0</v>
      </c>
      <c r="D3229" s="1" t="s">
        <v>25</v>
      </c>
      <c r="E3229" s="1">
        <v>5843.34</v>
      </c>
      <c r="F3229" s="1">
        <v>5.0</v>
      </c>
      <c r="G3229" s="1">
        <v>27.0</v>
      </c>
      <c r="H3229" s="1">
        <v>9.0</v>
      </c>
      <c r="I3229" s="1" t="s">
        <v>22</v>
      </c>
      <c r="J3229" s="1">
        <v>0.151</v>
      </c>
      <c r="K3229" s="1">
        <v>0.331</v>
      </c>
      <c r="L3229" s="6" t="str">
        <f>if(J3229&gt;QUARTILE!$B$3, "TOP", if(J3229&lt;QUARTILE!$B$4, "BOTTOM", 0))</f>
        <v>BOTTOM</v>
      </c>
      <c r="M3229" s="6">
        <f t="shared" si="1"/>
        <v>2</v>
      </c>
      <c r="N3229" s="6" t="str">
        <f t="shared" si="2"/>
        <v>Gen X</v>
      </c>
      <c r="O3229" s="6" t="str">
        <f t="shared" si="3"/>
        <v>Low Income</v>
      </c>
    </row>
    <row r="3230" hidden="1">
      <c r="A3230" s="1">
        <v>103228.0</v>
      </c>
      <c r="B3230" s="1">
        <v>68.0</v>
      </c>
      <c r="C3230" s="1">
        <v>34000.0</v>
      </c>
      <c r="D3230" s="1" t="s">
        <v>27</v>
      </c>
      <c r="E3230" s="1">
        <v>19099.35</v>
      </c>
      <c r="F3230" s="1">
        <v>4.0</v>
      </c>
      <c r="G3230" s="1">
        <v>16.0</v>
      </c>
      <c r="H3230" s="1">
        <v>3.0</v>
      </c>
      <c r="I3230" s="1" t="s">
        <v>22</v>
      </c>
      <c r="J3230" s="1">
        <v>0.989</v>
      </c>
      <c r="K3230" s="1">
        <v>0.325</v>
      </c>
      <c r="L3230" s="6" t="str">
        <f>if(J3230&gt;QUARTILE!$B$3, "TOP", if(J3230&lt;QUARTILE!$B$4, "BOTTOM", 0))</f>
        <v>TOP</v>
      </c>
      <c r="M3230" s="6">
        <f t="shared" si="1"/>
        <v>2</v>
      </c>
      <c r="N3230" s="6" t="str">
        <f t="shared" si="2"/>
        <v>Baby Boomer</v>
      </c>
      <c r="O3230" s="6" t="str">
        <f t="shared" si="3"/>
        <v>Low Income</v>
      </c>
    </row>
    <row r="3231" hidden="1">
      <c r="A3231" s="1">
        <v>103229.0</v>
      </c>
      <c r="B3231" s="1">
        <v>57.0</v>
      </c>
      <c r="C3231" s="1">
        <v>34000.0</v>
      </c>
      <c r="D3231" s="1" t="s">
        <v>23</v>
      </c>
      <c r="E3231" s="1">
        <v>12172.06</v>
      </c>
      <c r="F3231" s="1">
        <v>2.0</v>
      </c>
      <c r="G3231" s="1">
        <v>16.0</v>
      </c>
      <c r="H3231" s="1">
        <v>6.0</v>
      </c>
      <c r="I3231" s="1" t="s">
        <v>22</v>
      </c>
      <c r="J3231" s="1">
        <v>0.354</v>
      </c>
      <c r="K3231" s="1">
        <v>0.414</v>
      </c>
      <c r="L3231" s="6">
        <f>if(J3231&gt;QUARTILE!$B$3, "TOP", if(J3231&lt;QUARTILE!$B$4, "BOTTOM", 0))</f>
        <v>0</v>
      </c>
      <c r="M3231" s="6">
        <f t="shared" si="1"/>
        <v>2</v>
      </c>
      <c r="N3231" s="6" t="str">
        <f t="shared" si="2"/>
        <v>Gen X</v>
      </c>
      <c r="O3231" s="6" t="str">
        <f t="shared" si="3"/>
        <v>Low Income</v>
      </c>
    </row>
    <row r="3232" hidden="1">
      <c r="A3232" s="1">
        <v>103230.0</v>
      </c>
      <c r="B3232" s="1">
        <v>71.0</v>
      </c>
      <c r="C3232" s="1">
        <v>19000.0</v>
      </c>
      <c r="D3232" s="1" t="s">
        <v>17</v>
      </c>
      <c r="E3232" s="1">
        <v>791.7</v>
      </c>
      <c r="F3232" s="1">
        <v>5.0</v>
      </c>
      <c r="G3232" s="1">
        <v>13.0</v>
      </c>
      <c r="H3232" s="1">
        <v>3.0</v>
      </c>
      <c r="I3232" s="1" t="s">
        <v>22</v>
      </c>
      <c r="J3232" s="1">
        <v>0.964</v>
      </c>
      <c r="K3232" s="1">
        <v>0.567</v>
      </c>
      <c r="L3232" s="6" t="str">
        <f>if(J3232&gt;QUARTILE!$B$3, "TOP", if(J3232&lt;QUARTILE!$B$4, "BOTTOM", 0))</f>
        <v>TOP</v>
      </c>
      <c r="M3232" s="6">
        <f t="shared" si="1"/>
        <v>2</v>
      </c>
      <c r="N3232" s="6" t="str">
        <f t="shared" si="2"/>
        <v>Baby Boomer</v>
      </c>
      <c r="O3232" s="6" t="str">
        <f t="shared" si="3"/>
        <v>Low Income</v>
      </c>
    </row>
    <row r="3233" hidden="1">
      <c r="A3233" s="1">
        <v>103231.0</v>
      </c>
      <c r="B3233" s="1">
        <v>22.0</v>
      </c>
      <c r="C3233" s="1">
        <v>16000.0</v>
      </c>
      <c r="D3233" s="1" t="s">
        <v>25</v>
      </c>
      <c r="E3233" s="1">
        <v>709.76</v>
      </c>
      <c r="F3233" s="1">
        <v>1.0</v>
      </c>
      <c r="G3233" s="1">
        <v>12.0</v>
      </c>
      <c r="H3233" s="1">
        <v>17.0</v>
      </c>
      <c r="I3233" s="1" t="s">
        <v>22</v>
      </c>
      <c r="J3233" s="1">
        <v>0.343</v>
      </c>
      <c r="K3233" s="1">
        <v>0.189</v>
      </c>
      <c r="L3233" s="6">
        <f>if(J3233&gt;QUARTILE!$B$3, "TOP", if(J3233&lt;QUARTILE!$B$4, "BOTTOM", 0))</f>
        <v>0</v>
      </c>
      <c r="M3233" s="6">
        <f t="shared" si="1"/>
        <v>2</v>
      </c>
      <c r="N3233" s="6" t="str">
        <f t="shared" si="2"/>
        <v>Millenial</v>
      </c>
      <c r="O3233" s="6" t="str">
        <f t="shared" si="3"/>
        <v>Low Income</v>
      </c>
    </row>
    <row r="3234" hidden="1">
      <c r="A3234" s="1">
        <v>103232.0</v>
      </c>
      <c r="B3234" s="1">
        <v>37.0</v>
      </c>
      <c r="C3234" s="1">
        <v>17000.0</v>
      </c>
      <c r="D3234" s="1" t="s">
        <v>30</v>
      </c>
      <c r="E3234" s="1">
        <v>1899.14</v>
      </c>
      <c r="F3234" s="1">
        <v>3.0</v>
      </c>
      <c r="G3234" s="1">
        <v>16.0</v>
      </c>
      <c r="H3234" s="1">
        <v>11.0</v>
      </c>
      <c r="I3234" s="1" t="s">
        <v>18</v>
      </c>
      <c r="J3234" s="1">
        <v>0.853</v>
      </c>
      <c r="K3234" s="1">
        <v>0.234</v>
      </c>
      <c r="L3234" s="6" t="str">
        <f>if(J3234&gt;QUARTILE!$B$3, "TOP", if(J3234&lt;QUARTILE!$B$4, "BOTTOM", 0))</f>
        <v>TOP</v>
      </c>
      <c r="M3234" s="6">
        <f t="shared" si="1"/>
        <v>1</v>
      </c>
      <c r="N3234" s="6" t="str">
        <f t="shared" si="2"/>
        <v>Gen X</v>
      </c>
      <c r="O3234" s="6" t="str">
        <f t="shared" si="3"/>
        <v>Low Income</v>
      </c>
    </row>
    <row r="3235" hidden="1">
      <c r="A3235" s="1">
        <v>103233.0</v>
      </c>
      <c r="B3235" s="1">
        <v>57.0</v>
      </c>
      <c r="C3235" s="1">
        <v>58000.0</v>
      </c>
      <c r="D3235" s="1" t="s">
        <v>24</v>
      </c>
      <c r="E3235" s="1">
        <v>8710.69</v>
      </c>
      <c r="F3235" s="1">
        <v>4.0</v>
      </c>
      <c r="G3235" s="1">
        <v>19.0</v>
      </c>
      <c r="H3235" s="1">
        <v>5.0</v>
      </c>
      <c r="I3235" s="1" t="s">
        <v>22</v>
      </c>
      <c r="J3235" s="1">
        <v>0.79</v>
      </c>
      <c r="K3235" s="1">
        <v>0.595</v>
      </c>
      <c r="L3235" s="6">
        <f>if(J3235&gt;QUARTILE!$B$3, "TOP", if(J3235&lt;QUARTILE!$B$4, "BOTTOM", 0))</f>
        <v>0</v>
      </c>
      <c r="M3235" s="6">
        <f t="shared" si="1"/>
        <v>2</v>
      </c>
      <c r="N3235" s="6" t="str">
        <f t="shared" si="2"/>
        <v>Gen X</v>
      </c>
      <c r="O3235" s="6" t="str">
        <f t="shared" si="3"/>
        <v>Medium Income</v>
      </c>
    </row>
    <row r="3236" hidden="1">
      <c r="A3236" s="1">
        <v>103234.0</v>
      </c>
      <c r="B3236" s="1">
        <v>73.0</v>
      </c>
      <c r="C3236" s="1">
        <v>25000.0</v>
      </c>
      <c r="D3236" s="1" t="s">
        <v>27</v>
      </c>
      <c r="E3236" s="1">
        <v>124.04</v>
      </c>
      <c r="F3236" s="1">
        <v>2.0</v>
      </c>
      <c r="G3236" s="1">
        <v>21.0</v>
      </c>
      <c r="H3236" s="1">
        <v>8.0</v>
      </c>
      <c r="I3236" s="1" t="s">
        <v>22</v>
      </c>
      <c r="J3236" s="1">
        <v>0.357</v>
      </c>
      <c r="K3236" s="1">
        <v>0.466</v>
      </c>
      <c r="L3236" s="6">
        <f>if(J3236&gt;QUARTILE!$B$3, "TOP", if(J3236&lt;QUARTILE!$B$4, "BOTTOM", 0))</f>
        <v>0</v>
      </c>
      <c r="M3236" s="6">
        <f t="shared" si="1"/>
        <v>2</v>
      </c>
      <c r="N3236" s="6" t="str">
        <f t="shared" si="2"/>
        <v>Baby Boomer</v>
      </c>
      <c r="O3236" s="6" t="str">
        <f t="shared" si="3"/>
        <v>Low Income</v>
      </c>
    </row>
    <row r="3237" hidden="1">
      <c r="A3237" s="1">
        <v>103235.0</v>
      </c>
      <c r="B3237" s="1">
        <v>61.0</v>
      </c>
      <c r="C3237" s="1">
        <v>48000.0</v>
      </c>
      <c r="D3237" s="1" t="s">
        <v>24</v>
      </c>
      <c r="E3237" s="1">
        <v>13623.87</v>
      </c>
      <c r="F3237" s="1">
        <v>3.0</v>
      </c>
      <c r="G3237" s="1">
        <v>23.0</v>
      </c>
      <c r="H3237" s="1">
        <v>5.0</v>
      </c>
      <c r="I3237" s="1" t="s">
        <v>22</v>
      </c>
      <c r="J3237" s="1">
        <v>0.938</v>
      </c>
      <c r="K3237" s="1">
        <v>0.162</v>
      </c>
      <c r="L3237" s="6" t="str">
        <f>if(J3237&gt;QUARTILE!$B$3, "TOP", if(J3237&lt;QUARTILE!$B$4, "BOTTOM", 0))</f>
        <v>TOP</v>
      </c>
      <c r="M3237" s="6">
        <f t="shared" si="1"/>
        <v>2</v>
      </c>
      <c r="N3237" s="6" t="str">
        <f t="shared" si="2"/>
        <v>Baby Boomer</v>
      </c>
      <c r="O3237" s="6" t="str">
        <f t="shared" si="3"/>
        <v>Medium Income</v>
      </c>
    </row>
    <row r="3238" hidden="1">
      <c r="A3238" s="1">
        <v>103236.0</v>
      </c>
      <c r="B3238" s="1">
        <v>18.0</v>
      </c>
      <c r="C3238" s="1">
        <v>21000.0</v>
      </c>
      <c r="D3238" s="1" t="s">
        <v>27</v>
      </c>
      <c r="E3238" s="1">
        <v>8946.68</v>
      </c>
      <c r="F3238" s="1">
        <v>2.0</v>
      </c>
      <c r="G3238" s="1">
        <v>22.0</v>
      </c>
      <c r="H3238" s="1">
        <v>13.0</v>
      </c>
      <c r="I3238" s="1" t="s">
        <v>22</v>
      </c>
      <c r="J3238" s="1">
        <v>0.583</v>
      </c>
      <c r="K3238" s="1">
        <v>0.787</v>
      </c>
      <c r="L3238" s="6">
        <f>if(J3238&gt;QUARTILE!$B$3, "TOP", if(J3238&lt;QUARTILE!$B$4, "BOTTOM", 0))</f>
        <v>0</v>
      </c>
      <c r="M3238" s="6">
        <f t="shared" si="1"/>
        <v>2</v>
      </c>
      <c r="N3238" s="6" t="str">
        <f t="shared" si="2"/>
        <v>Millenial</v>
      </c>
      <c r="O3238" s="6" t="str">
        <f t="shared" si="3"/>
        <v>Low Income</v>
      </c>
    </row>
    <row r="3239" hidden="1">
      <c r="A3239" s="1">
        <v>103237.0</v>
      </c>
      <c r="B3239" s="1">
        <v>74.0</v>
      </c>
      <c r="C3239" s="1">
        <v>14000.0</v>
      </c>
      <c r="D3239" s="1" t="s">
        <v>21</v>
      </c>
      <c r="E3239" s="1">
        <v>16213.46</v>
      </c>
      <c r="F3239" s="1">
        <v>4.0</v>
      </c>
      <c r="G3239" s="1">
        <v>22.0</v>
      </c>
      <c r="H3239" s="1">
        <v>7.0</v>
      </c>
      <c r="I3239" s="1" t="s">
        <v>22</v>
      </c>
      <c r="J3239" s="1">
        <v>0.83</v>
      </c>
      <c r="K3239" s="1">
        <v>0.881</v>
      </c>
      <c r="L3239" s="6" t="str">
        <f>if(J3239&gt;QUARTILE!$B$3, "TOP", if(J3239&lt;QUARTILE!$B$4, "BOTTOM", 0))</f>
        <v>TOP</v>
      </c>
      <c r="M3239" s="6">
        <f t="shared" si="1"/>
        <v>2</v>
      </c>
      <c r="N3239" s="6" t="str">
        <f t="shared" si="2"/>
        <v>Baby Boomer</v>
      </c>
      <c r="O3239" s="6" t="str">
        <f t="shared" si="3"/>
        <v>Low Income</v>
      </c>
    </row>
    <row r="3240" hidden="1">
      <c r="A3240" s="1">
        <v>103238.0</v>
      </c>
      <c r="B3240" s="1">
        <v>47.0</v>
      </c>
      <c r="C3240" s="1">
        <v>9000.0</v>
      </c>
      <c r="D3240" s="1" t="s">
        <v>23</v>
      </c>
      <c r="E3240" s="1">
        <v>25518.35</v>
      </c>
      <c r="F3240" s="1">
        <v>5.0</v>
      </c>
      <c r="G3240" s="1">
        <v>21.0</v>
      </c>
      <c r="H3240" s="1">
        <v>7.0</v>
      </c>
      <c r="I3240" s="1" t="s">
        <v>22</v>
      </c>
      <c r="J3240" s="1">
        <v>0.847</v>
      </c>
      <c r="K3240" s="1">
        <v>0.415</v>
      </c>
      <c r="L3240" s="6" t="str">
        <f>if(J3240&gt;QUARTILE!$B$3, "TOP", if(J3240&lt;QUARTILE!$B$4, "BOTTOM", 0))</f>
        <v>TOP</v>
      </c>
      <c r="M3240" s="6">
        <f t="shared" si="1"/>
        <v>2</v>
      </c>
      <c r="N3240" s="6" t="str">
        <f t="shared" si="2"/>
        <v>Gen X</v>
      </c>
      <c r="O3240" s="6" t="str">
        <f t="shared" si="3"/>
        <v>Low Income</v>
      </c>
    </row>
    <row r="3241" hidden="1">
      <c r="A3241" s="1">
        <v>103239.0</v>
      </c>
      <c r="B3241" s="1">
        <v>38.0</v>
      </c>
      <c r="C3241" s="1">
        <v>32000.0</v>
      </c>
      <c r="D3241" s="1" t="s">
        <v>25</v>
      </c>
      <c r="E3241" s="1">
        <v>5779.6</v>
      </c>
      <c r="F3241" s="1">
        <v>1.0</v>
      </c>
      <c r="G3241" s="1">
        <v>14.0</v>
      </c>
      <c r="H3241" s="1">
        <v>11.0</v>
      </c>
      <c r="I3241" s="1" t="s">
        <v>18</v>
      </c>
      <c r="J3241" s="1">
        <v>0.096</v>
      </c>
      <c r="K3241" s="1">
        <v>0.614</v>
      </c>
      <c r="L3241" s="6" t="str">
        <f>if(J3241&gt;QUARTILE!$B$3, "TOP", if(J3241&lt;QUARTILE!$B$4, "BOTTOM", 0))</f>
        <v>BOTTOM</v>
      </c>
      <c r="M3241" s="6">
        <f t="shared" si="1"/>
        <v>1</v>
      </c>
      <c r="N3241" s="6" t="str">
        <f t="shared" si="2"/>
        <v>Gen X</v>
      </c>
      <c r="O3241" s="6" t="str">
        <f t="shared" si="3"/>
        <v>Low Income</v>
      </c>
    </row>
    <row r="3242" hidden="1">
      <c r="A3242" s="1">
        <v>103240.0</v>
      </c>
      <c r="B3242" s="1">
        <v>37.0</v>
      </c>
      <c r="C3242" s="1">
        <v>61000.0</v>
      </c>
      <c r="D3242" s="1" t="s">
        <v>27</v>
      </c>
      <c r="E3242" s="1">
        <v>3417.75</v>
      </c>
      <c r="F3242" s="1">
        <v>4.0</v>
      </c>
      <c r="G3242" s="1">
        <v>19.0</v>
      </c>
      <c r="H3242" s="1">
        <v>12.0</v>
      </c>
      <c r="I3242" s="1" t="s">
        <v>22</v>
      </c>
      <c r="J3242" s="1">
        <v>0.369</v>
      </c>
      <c r="K3242" s="1">
        <v>0.765</v>
      </c>
      <c r="L3242" s="6">
        <f>if(J3242&gt;QUARTILE!$B$3, "TOP", if(J3242&lt;QUARTILE!$B$4, "BOTTOM", 0))</f>
        <v>0</v>
      </c>
      <c r="M3242" s="6">
        <f t="shared" si="1"/>
        <v>2</v>
      </c>
      <c r="N3242" s="6" t="str">
        <f t="shared" si="2"/>
        <v>Gen X</v>
      </c>
      <c r="O3242" s="6" t="str">
        <f t="shared" si="3"/>
        <v>Medium Income</v>
      </c>
    </row>
    <row r="3243" hidden="1">
      <c r="A3243" s="1">
        <v>103241.0</v>
      </c>
      <c r="B3243" s="1">
        <v>23.0</v>
      </c>
      <c r="C3243" s="1">
        <v>13000.0</v>
      </c>
      <c r="D3243" s="1" t="s">
        <v>25</v>
      </c>
      <c r="E3243" s="1">
        <v>6516.09</v>
      </c>
      <c r="F3243" s="1">
        <v>3.0</v>
      </c>
      <c r="G3243" s="1">
        <v>21.0</v>
      </c>
      <c r="H3243" s="1">
        <v>10.0</v>
      </c>
      <c r="I3243" s="1" t="s">
        <v>22</v>
      </c>
      <c r="J3243" s="1">
        <v>0.522</v>
      </c>
      <c r="K3243" s="1">
        <v>0.964</v>
      </c>
      <c r="L3243" s="6">
        <f>if(J3243&gt;QUARTILE!$B$3, "TOP", if(J3243&lt;QUARTILE!$B$4, "BOTTOM", 0))</f>
        <v>0</v>
      </c>
      <c r="M3243" s="6">
        <f t="shared" si="1"/>
        <v>2</v>
      </c>
      <c r="N3243" s="6" t="str">
        <f t="shared" si="2"/>
        <v>Millenial</v>
      </c>
      <c r="O3243" s="6" t="str">
        <f t="shared" si="3"/>
        <v>Low Income</v>
      </c>
    </row>
    <row r="3244" hidden="1">
      <c r="A3244" s="1">
        <v>103242.0</v>
      </c>
      <c r="B3244" s="1">
        <v>39.0</v>
      </c>
      <c r="C3244" s="1">
        <v>30000.0</v>
      </c>
      <c r="D3244" s="1" t="s">
        <v>17</v>
      </c>
      <c r="E3244" s="1">
        <v>35.29</v>
      </c>
      <c r="F3244" s="1">
        <v>5.0</v>
      </c>
      <c r="G3244" s="1">
        <v>16.0</v>
      </c>
      <c r="H3244" s="1">
        <v>9.0</v>
      </c>
      <c r="I3244" s="1" t="s">
        <v>22</v>
      </c>
      <c r="J3244" s="1">
        <v>0.933</v>
      </c>
      <c r="K3244" s="1">
        <v>0.919</v>
      </c>
      <c r="L3244" s="6" t="str">
        <f>if(J3244&gt;QUARTILE!$B$3, "TOP", if(J3244&lt;QUARTILE!$B$4, "BOTTOM", 0))</f>
        <v>TOP</v>
      </c>
      <c r="M3244" s="6">
        <f t="shared" si="1"/>
        <v>2</v>
      </c>
      <c r="N3244" s="6" t="str">
        <f t="shared" si="2"/>
        <v>Gen X</v>
      </c>
      <c r="O3244" s="6" t="str">
        <f t="shared" si="3"/>
        <v>Low Income</v>
      </c>
    </row>
    <row r="3245" hidden="1">
      <c r="A3245" s="1">
        <v>103243.0</v>
      </c>
      <c r="B3245" s="1">
        <v>35.0</v>
      </c>
      <c r="C3245" s="1">
        <v>10000.0</v>
      </c>
      <c r="D3245" s="1" t="s">
        <v>17</v>
      </c>
      <c r="E3245" s="1">
        <v>2556.96</v>
      </c>
      <c r="F3245" s="1">
        <v>2.0</v>
      </c>
      <c r="G3245" s="1">
        <v>18.0</v>
      </c>
      <c r="H3245" s="1">
        <v>14.0</v>
      </c>
      <c r="I3245" s="1" t="s">
        <v>18</v>
      </c>
      <c r="J3245" s="1">
        <v>0.062</v>
      </c>
      <c r="K3245" s="1">
        <v>0.923</v>
      </c>
      <c r="L3245" s="6" t="str">
        <f>if(J3245&gt;QUARTILE!$B$3, "TOP", if(J3245&lt;QUARTILE!$B$4, "BOTTOM", 0))</f>
        <v>BOTTOM</v>
      </c>
      <c r="M3245" s="6">
        <f t="shared" si="1"/>
        <v>1</v>
      </c>
      <c r="N3245" s="6" t="str">
        <f t="shared" si="2"/>
        <v>Gen X</v>
      </c>
      <c r="O3245" s="6" t="str">
        <f t="shared" si="3"/>
        <v>Low Income</v>
      </c>
    </row>
    <row r="3246" hidden="1">
      <c r="A3246" s="1">
        <v>103244.0</v>
      </c>
      <c r="B3246" s="1">
        <v>25.0</v>
      </c>
      <c r="C3246" s="1">
        <v>16000.0</v>
      </c>
      <c r="D3246" s="1" t="s">
        <v>23</v>
      </c>
      <c r="E3246" s="1">
        <v>27792.43</v>
      </c>
      <c r="F3246" s="1">
        <v>5.0</v>
      </c>
      <c r="G3246" s="1">
        <v>22.0</v>
      </c>
      <c r="H3246" s="1">
        <v>19.0</v>
      </c>
      <c r="I3246" s="1" t="s">
        <v>18</v>
      </c>
      <c r="J3246" s="1">
        <v>0.236</v>
      </c>
      <c r="K3246" s="1">
        <v>0.766</v>
      </c>
      <c r="L3246" s="6" t="str">
        <f>if(J3246&gt;QUARTILE!$B$3, "TOP", if(J3246&lt;QUARTILE!$B$4, "BOTTOM", 0))</f>
        <v>BOTTOM</v>
      </c>
      <c r="M3246" s="6">
        <f t="shared" si="1"/>
        <v>1</v>
      </c>
      <c r="N3246" s="6" t="str">
        <f t="shared" si="2"/>
        <v>Millenial</v>
      </c>
      <c r="O3246" s="6" t="str">
        <f t="shared" si="3"/>
        <v>Low Income</v>
      </c>
    </row>
    <row r="3247" hidden="1">
      <c r="A3247" s="1">
        <v>103245.0</v>
      </c>
      <c r="B3247" s="1">
        <v>56.0</v>
      </c>
      <c r="C3247" s="1">
        <v>26000.0</v>
      </c>
      <c r="D3247" s="1" t="s">
        <v>17</v>
      </c>
      <c r="E3247" s="1">
        <v>5041.33</v>
      </c>
      <c r="F3247" s="1">
        <v>5.0</v>
      </c>
      <c r="G3247" s="1">
        <v>23.0</v>
      </c>
      <c r="H3247" s="1">
        <v>2.0</v>
      </c>
      <c r="I3247" s="1" t="s">
        <v>22</v>
      </c>
      <c r="J3247" s="1">
        <v>0.625</v>
      </c>
      <c r="K3247" s="1">
        <v>0.376</v>
      </c>
      <c r="L3247" s="6">
        <f>if(J3247&gt;QUARTILE!$B$3, "TOP", if(J3247&lt;QUARTILE!$B$4, "BOTTOM", 0))</f>
        <v>0</v>
      </c>
      <c r="M3247" s="6">
        <f t="shared" si="1"/>
        <v>2</v>
      </c>
      <c r="N3247" s="6" t="str">
        <f t="shared" si="2"/>
        <v>Gen X</v>
      </c>
      <c r="O3247" s="6" t="str">
        <f t="shared" si="3"/>
        <v>Low Income</v>
      </c>
    </row>
    <row r="3248" hidden="1">
      <c r="A3248" s="1">
        <v>103246.0</v>
      </c>
      <c r="B3248" s="1">
        <v>49.0</v>
      </c>
      <c r="C3248" s="1">
        <v>8000.0</v>
      </c>
      <c r="D3248" s="1" t="s">
        <v>23</v>
      </c>
      <c r="E3248" s="1">
        <v>100000.0</v>
      </c>
      <c r="F3248" s="1">
        <v>3.0</v>
      </c>
      <c r="G3248" s="1">
        <v>21.0</v>
      </c>
      <c r="H3248" s="1">
        <v>5.0</v>
      </c>
      <c r="I3248" s="1" t="s">
        <v>18</v>
      </c>
      <c r="J3248" s="1">
        <v>0.803</v>
      </c>
      <c r="K3248" s="1">
        <v>0.57</v>
      </c>
      <c r="L3248" s="6">
        <f>if(J3248&gt;QUARTILE!$B$3, "TOP", if(J3248&lt;QUARTILE!$B$4, "BOTTOM", 0))</f>
        <v>0</v>
      </c>
      <c r="M3248" s="6">
        <f t="shared" si="1"/>
        <v>1</v>
      </c>
      <c r="N3248" s="6" t="str">
        <f t="shared" si="2"/>
        <v>Gen X</v>
      </c>
      <c r="O3248" s="6" t="str">
        <f t="shared" si="3"/>
        <v>Low Income</v>
      </c>
    </row>
    <row r="3249" hidden="1">
      <c r="A3249" s="1">
        <v>103247.0</v>
      </c>
      <c r="B3249" s="1">
        <v>50.0</v>
      </c>
      <c r="C3249" s="1">
        <v>22000.0</v>
      </c>
      <c r="D3249" s="1" t="s">
        <v>25</v>
      </c>
      <c r="E3249" s="1">
        <v>3674.41</v>
      </c>
      <c r="F3249" s="1">
        <v>1.0</v>
      </c>
      <c r="G3249" s="1">
        <v>18.0</v>
      </c>
      <c r="H3249" s="1">
        <v>5.0</v>
      </c>
      <c r="I3249" s="1" t="s">
        <v>22</v>
      </c>
      <c r="J3249" s="1">
        <v>0.214</v>
      </c>
      <c r="K3249" s="1">
        <v>0.763</v>
      </c>
      <c r="L3249" s="6" t="str">
        <f>if(J3249&gt;QUARTILE!$B$3, "TOP", if(J3249&lt;QUARTILE!$B$4, "BOTTOM", 0))</f>
        <v>BOTTOM</v>
      </c>
      <c r="M3249" s="6">
        <f t="shared" si="1"/>
        <v>2</v>
      </c>
      <c r="N3249" s="6" t="str">
        <f t="shared" si="2"/>
        <v>Gen X</v>
      </c>
      <c r="O3249" s="6" t="str">
        <f t="shared" si="3"/>
        <v>Low Income</v>
      </c>
    </row>
    <row r="3250" hidden="1">
      <c r="A3250" s="1">
        <v>103248.0</v>
      </c>
      <c r="B3250" s="1">
        <v>70.0</v>
      </c>
      <c r="C3250" s="1">
        <v>13000.0</v>
      </c>
      <c r="D3250" s="1" t="s">
        <v>25</v>
      </c>
      <c r="E3250" s="1">
        <v>31096.32</v>
      </c>
      <c r="F3250" s="1">
        <v>5.0</v>
      </c>
      <c r="G3250" s="1">
        <v>20.0</v>
      </c>
      <c r="H3250" s="1">
        <v>3.0</v>
      </c>
      <c r="I3250" s="1" t="s">
        <v>18</v>
      </c>
      <c r="J3250" s="1">
        <v>1.0</v>
      </c>
      <c r="K3250" s="1">
        <v>0.0</v>
      </c>
      <c r="L3250" s="6" t="str">
        <f>if(J3250&gt;QUARTILE!$B$3, "TOP", if(J3250&lt;QUARTILE!$B$4, "BOTTOM", 0))</f>
        <v>TOP</v>
      </c>
      <c r="M3250" s="6">
        <f t="shared" si="1"/>
        <v>1</v>
      </c>
      <c r="N3250" s="6" t="str">
        <f t="shared" si="2"/>
        <v>Baby Boomer</v>
      </c>
      <c r="O3250" s="6" t="str">
        <f t="shared" si="3"/>
        <v>Low Income</v>
      </c>
    </row>
    <row r="3251" hidden="1">
      <c r="A3251" s="1">
        <v>103249.0</v>
      </c>
      <c r="B3251" s="1">
        <v>33.0</v>
      </c>
      <c r="C3251" s="1">
        <v>32000.0</v>
      </c>
      <c r="D3251" s="1" t="s">
        <v>23</v>
      </c>
      <c r="E3251" s="1">
        <v>24418.61</v>
      </c>
      <c r="F3251" s="1">
        <v>5.0</v>
      </c>
      <c r="G3251" s="1">
        <v>17.0</v>
      </c>
      <c r="H3251" s="1">
        <v>10.0</v>
      </c>
      <c r="I3251" s="1" t="s">
        <v>22</v>
      </c>
      <c r="J3251" s="1">
        <v>0.227</v>
      </c>
      <c r="K3251" s="1">
        <v>0.066</v>
      </c>
      <c r="L3251" s="6" t="str">
        <f>if(J3251&gt;QUARTILE!$B$3, "TOP", if(J3251&lt;QUARTILE!$B$4, "BOTTOM", 0))</f>
        <v>BOTTOM</v>
      </c>
      <c r="M3251" s="6">
        <f t="shared" si="1"/>
        <v>2</v>
      </c>
      <c r="N3251" s="6" t="str">
        <f t="shared" si="2"/>
        <v>Gen X</v>
      </c>
      <c r="O3251" s="6" t="str">
        <f t="shared" si="3"/>
        <v>Low Income</v>
      </c>
    </row>
    <row r="3252" hidden="1">
      <c r="A3252" s="1">
        <v>103250.0</v>
      </c>
      <c r="B3252" s="1">
        <v>29.0</v>
      </c>
      <c r="C3252" s="1">
        <v>20000.0</v>
      </c>
      <c r="D3252" s="1" t="s">
        <v>25</v>
      </c>
      <c r="E3252" s="1">
        <v>7776.06</v>
      </c>
      <c r="F3252" s="1">
        <v>1.0</v>
      </c>
      <c r="G3252" s="1">
        <v>11.0</v>
      </c>
      <c r="H3252" s="1">
        <v>16.0</v>
      </c>
      <c r="I3252" s="1" t="s">
        <v>18</v>
      </c>
      <c r="J3252" s="1">
        <v>0.232</v>
      </c>
      <c r="K3252" s="1">
        <v>0.705</v>
      </c>
      <c r="L3252" s="6" t="str">
        <f>if(J3252&gt;QUARTILE!$B$3, "TOP", if(J3252&lt;QUARTILE!$B$4, "BOTTOM", 0))</f>
        <v>BOTTOM</v>
      </c>
      <c r="M3252" s="6">
        <f t="shared" si="1"/>
        <v>1</v>
      </c>
      <c r="N3252" s="6" t="str">
        <f t="shared" si="2"/>
        <v>Millenial</v>
      </c>
      <c r="O3252" s="6" t="str">
        <f t="shared" si="3"/>
        <v>Low Income</v>
      </c>
    </row>
    <row r="3253" hidden="1">
      <c r="A3253" s="1">
        <v>103251.0</v>
      </c>
      <c r="B3253" s="1">
        <v>55.0</v>
      </c>
      <c r="C3253" s="1">
        <v>39000.0</v>
      </c>
      <c r="D3253" s="1" t="s">
        <v>25</v>
      </c>
      <c r="E3253" s="1">
        <v>8031.63</v>
      </c>
      <c r="F3253" s="1">
        <v>1.0</v>
      </c>
      <c r="G3253" s="1">
        <v>22.0</v>
      </c>
      <c r="H3253" s="1">
        <v>5.0</v>
      </c>
      <c r="I3253" s="1" t="s">
        <v>22</v>
      </c>
      <c r="J3253" s="1">
        <v>0.686</v>
      </c>
      <c r="K3253" s="1">
        <v>0.667</v>
      </c>
      <c r="L3253" s="6">
        <f>if(J3253&gt;QUARTILE!$B$3, "TOP", if(J3253&lt;QUARTILE!$B$4, "BOTTOM", 0))</f>
        <v>0</v>
      </c>
      <c r="M3253" s="6">
        <f t="shared" si="1"/>
        <v>2</v>
      </c>
      <c r="N3253" s="6" t="str">
        <f t="shared" si="2"/>
        <v>Gen X</v>
      </c>
      <c r="O3253" s="6" t="str">
        <f t="shared" si="3"/>
        <v>Low Income</v>
      </c>
    </row>
    <row r="3254" hidden="1">
      <c r="A3254" s="1">
        <v>103252.0</v>
      </c>
      <c r="B3254" s="1">
        <v>69.0</v>
      </c>
      <c r="C3254" s="1">
        <v>19000.0</v>
      </c>
      <c r="D3254" s="1" t="s">
        <v>23</v>
      </c>
      <c r="E3254" s="1">
        <v>16581.7</v>
      </c>
      <c r="F3254" s="1">
        <v>2.0</v>
      </c>
      <c r="G3254" s="1">
        <v>21.0</v>
      </c>
      <c r="H3254" s="1">
        <v>2.0</v>
      </c>
      <c r="I3254" s="1" t="s">
        <v>22</v>
      </c>
      <c r="J3254" s="1">
        <v>0.471</v>
      </c>
      <c r="K3254" s="1">
        <v>0.804</v>
      </c>
      <c r="L3254" s="6">
        <f>if(J3254&gt;QUARTILE!$B$3, "TOP", if(J3254&lt;QUARTILE!$B$4, "BOTTOM", 0))</f>
        <v>0</v>
      </c>
      <c r="M3254" s="6">
        <f t="shared" si="1"/>
        <v>2</v>
      </c>
      <c r="N3254" s="6" t="str">
        <f t="shared" si="2"/>
        <v>Baby Boomer</v>
      </c>
      <c r="O3254" s="6" t="str">
        <f t="shared" si="3"/>
        <v>Low Income</v>
      </c>
    </row>
    <row r="3255" hidden="1">
      <c r="A3255" s="1">
        <v>103253.0</v>
      </c>
      <c r="B3255" s="1">
        <v>51.0</v>
      </c>
      <c r="C3255" s="1">
        <v>10000.0</v>
      </c>
      <c r="D3255" s="1" t="s">
        <v>17</v>
      </c>
      <c r="E3255" s="1">
        <v>38261.48</v>
      </c>
      <c r="F3255" s="1">
        <v>2.0</v>
      </c>
      <c r="G3255" s="1">
        <v>25.0</v>
      </c>
      <c r="H3255" s="1">
        <v>6.0</v>
      </c>
      <c r="I3255" s="1" t="s">
        <v>18</v>
      </c>
      <c r="J3255" s="1">
        <v>0.126</v>
      </c>
      <c r="K3255" s="1">
        <v>0.085</v>
      </c>
      <c r="L3255" s="6" t="str">
        <f>if(J3255&gt;QUARTILE!$B$3, "TOP", if(J3255&lt;QUARTILE!$B$4, "BOTTOM", 0))</f>
        <v>BOTTOM</v>
      </c>
      <c r="M3255" s="6">
        <f t="shared" si="1"/>
        <v>1</v>
      </c>
      <c r="N3255" s="6" t="str">
        <f t="shared" si="2"/>
        <v>Gen X</v>
      </c>
      <c r="O3255" s="6" t="str">
        <f t="shared" si="3"/>
        <v>Low Income</v>
      </c>
    </row>
    <row r="3256" hidden="1">
      <c r="A3256" s="1">
        <v>103254.0</v>
      </c>
      <c r="B3256" s="1">
        <v>78.0</v>
      </c>
      <c r="C3256" s="1">
        <v>9000.0</v>
      </c>
      <c r="D3256" s="1" t="s">
        <v>27</v>
      </c>
      <c r="E3256" s="1">
        <v>9761.3</v>
      </c>
      <c r="F3256" s="1">
        <v>1.0</v>
      </c>
      <c r="G3256" s="1">
        <v>16.0</v>
      </c>
      <c r="H3256" s="1">
        <v>7.0</v>
      </c>
      <c r="I3256" s="1" t="s">
        <v>22</v>
      </c>
      <c r="J3256" s="1">
        <v>0.921</v>
      </c>
      <c r="K3256" s="1">
        <v>0.937</v>
      </c>
      <c r="L3256" s="6" t="str">
        <f>if(J3256&gt;QUARTILE!$B$3, "TOP", if(J3256&lt;QUARTILE!$B$4, "BOTTOM", 0))</f>
        <v>TOP</v>
      </c>
      <c r="M3256" s="6">
        <f t="shared" si="1"/>
        <v>2</v>
      </c>
      <c r="N3256" s="6" t="str">
        <f t="shared" si="2"/>
        <v>Baby Boomer</v>
      </c>
      <c r="O3256" s="6" t="str">
        <f t="shared" si="3"/>
        <v>Low Income</v>
      </c>
    </row>
    <row r="3257" hidden="1">
      <c r="A3257" s="1">
        <v>103255.0</v>
      </c>
      <c r="B3257" s="1">
        <v>31.0</v>
      </c>
      <c r="C3257" s="1">
        <v>7000.0</v>
      </c>
      <c r="D3257" s="1" t="s">
        <v>23</v>
      </c>
      <c r="E3257" s="1">
        <v>1262.63</v>
      </c>
      <c r="F3257" s="1">
        <v>4.0</v>
      </c>
      <c r="G3257" s="1">
        <v>22.0</v>
      </c>
      <c r="H3257" s="1">
        <v>12.0</v>
      </c>
      <c r="I3257" s="1" t="s">
        <v>18</v>
      </c>
      <c r="J3257" s="1">
        <v>0.125</v>
      </c>
      <c r="K3257" s="1">
        <v>0.188</v>
      </c>
      <c r="L3257" s="6" t="str">
        <f>if(J3257&gt;QUARTILE!$B$3, "TOP", if(J3257&lt;QUARTILE!$B$4, "BOTTOM", 0))</f>
        <v>BOTTOM</v>
      </c>
      <c r="M3257" s="6">
        <f t="shared" si="1"/>
        <v>1</v>
      </c>
      <c r="N3257" s="6" t="str">
        <f t="shared" si="2"/>
        <v>Gen X</v>
      </c>
      <c r="O3257" s="6" t="str">
        <f t="shared" si="3"/>
        <v>Low Income</v>
      </c>
    </row>
    <row r="3258" hidden="1">
      <c r="A3258" s="1">
        <v>103256.0</v>
      </c>
      <c r="B3258" s="1">
        <v>53.0</v>
      </c>
      <c r="C3258" s="1">
        <v>32000.0</v>
      </c>
      <c r="D3258" s="1" t="s">
        <v>23</v>
      </c>
      <c r="E3258" s="1">
        <v>9381.49</v>
      </c>
      <c r="F3258" s="1">
        <v>1.0</v>
      </c>
      <c r="G3258" s="1">
        <v>19.0</v>
      </c>
      <c r="H3258" s="1">
        <v>4.0</v>
      </c>
      <c r="I3258" s="1" t="s">
        <v>22</v>
      </c>
      <c r="J3258" s="1">
        <v>0.206</v>
      </c>
      <c r="K3258" s="1">
        <v>0.135</v>
      </c>
      <c r="L3258" s="6" t="str">
        <f>if(J3258&gt;QUARTILE!$B$3, "TOP", if(J3258&lt;QUARTILE!$B$4, "BOTTOM", 0))</f>
        <v>BOTTOM</v>
      </c>
      <c r="M3258" s="6">
        <f t="shared" si="1"/>
        <v>2</v>
      </c>
      <c r="N3258" s="6" t="str">
        <f t="shared" si="2"/>
        <v>Gen X</v>
      </c>
      <c r="O3258" s="6" t="str">
        <f t="shared" si="3"/>
        <v>Low Income</v>
      </c>
    </row>
    <row r="3259" hidden="1">
      <c r="A3259" s="1">
        <v>103257.0</v>
      </c>
      <c r="B3259" s="1">
        <v>50.0</v>
      </c>
      <c r="C3259" s="1">
        <v>102000.0</v>
      </c>
      <c r="D3259" s="1" t="s">
        <v>17</v>
      </c>
      <c r="E3259" s="1">
        <v>4646.53</v>
      </c>
      <c r="F3259" s="1">
        <v>2.0</v>
      </c>
      <c r="G3259" s="1">
        <v>20.0</v>
      </c>
      <c r="H3259" s="1">
        <v>8.0</v>
      </c>
      <c r="I3259" s="1" t="s">
        <v>22</v>
      </c>
      <c r="J3259" s="1">
        <v>0.997</v>
      </c>
      <c r="K3259" s="1">
        <v>0.324</v>
      </c>
      <c r="L3259" s="6" t="str">
        <f>if(J3259&gt;QUARTILE!$B$3, "TOP", if(J3259&lt;QUARTILE!$B$4, "BOTTOM", 0))</f>
        <v>TOP</v>
      </c>
      <c r="M3259" s="6">
        <f t="shared" si="1"/>
        <v>2</v>
      </c>
      <c r="N3259" s="6" t="str">
        <f t="shared" si="2"/>
        <v>Gen X</v>
      </c>
      <c r="O3259" s="6" t="str">
        <f t="shared" si="3"/>
        <v>Medium Income</v>
      </c>
    </row>
    <row r="3260" hidden="1">
      <c r="A3260" s="1">
        <v>103258.0</v>
      </c>
      <c r="B3260" s="1">
        <v>40.0</v>
      </c>
      <c r="C3260" s="1">
        <v>29000.0</v>
      </c>
      <c r="D3260" s="1" t="s">
        <v>17</v>
      </c>
      <c r="E3260" s="1">
        <v>56005.62</v>
      </c>
      <c r="F3260" s="1">
        <v>3.0</v>
      </c>
      <c r="G3260" s="1">
        <v>16.0</v>
      </c>
      <c r="H3260" s="1">
        <v>13.0</v>
      </c>
      <c r="I3260" s="1" t="s">
        <v>18</v>
      </c>
      <c r="J3260" s="1">
        <v>0.375</v>
      </c>
      <c r="K3260" s="1">
        <v>0.709</v>
      </c>
      <c r="L3260" s="6">
        <f>if(J3260&gt;QUARTILE!$B$3, "TOP", if(J3260&lt;QUARTILE!$B$4, "BOTTOM", 0))</f>
        <v>0</v>
      </c>
      <c r="M3260" s="6">
        <f t="shared" si="1"/>
        <v>1</v>
      </c>
      <c r="N3260" s="6" t="str">
        <f t="shared" si="2"/>
        <v>Gen X</v>
      </c>
      <c r="O3260" s="6" t="str">
        <f t="shared" si="3"/>
        <v>Low Income</v>
      </c>
    </row>
    <row r="3261" hidden="1">
      <c r="A3261" s="1">
        <v>103259.0</v>
      </c>
      <c r="B3261" s="1">
        <v>67.0</v>
      </c>
      <c r="C3261" s="1">
        <v>60000.0</v>
      </c>
      <c r="D3261" s="1" t="s">
        <v>23</v>
      </c>
      <c r="E3261" s="1">
        <v>23898.57</v>
      </c>
      <c r="F3261" s="1">
        <v>3.0</v>
      </c>
      <c r="G3261" s="1">
        <v>27.0</v>
      </c>
      <c r="H3261" s="1">
        <v>4.0</v>
      </c>
      <c r="I3261" s="1" t="s">
        <v>22</v>
      </c>
      <c r="J3261" s="1">
        <v>0.968</v>
      </c>
      <c r="K3261" s="1">
        <v>0.028</v>
      </c>
      <c r="L3261" s="6" t="str">
        <f>if(J3261&gt;QUARTILE!$B$3, "TOP", if(J3261&lt;QUARTILE!$B$4, "BOTTOM", 0))</f>
        <v>TOP</v>
      </c>
      <c r="M3261" s="6">
        <f t="shared" si="1"/>
        <v>2</v>
      </c>
      <c r="N3261" s="6" t="str">
        <f t="shared" si="2"/>
        <v>Baby Boomer</v>
      </c>
      <c r="O3261" s="6" t="str">
        <f t="shared" si="3"/>
        <v>Medium Income</v>
      </c>
    </row>
    <row r="3262" hidden="1">
      <c r="A3262" s="1">
        <v>103260.0</v>
      </c>
      <c r="B3262" s="1">
        <v>62.0</v>
      </c>
      <c r="C3262" s="1">
        <v>43000.0</v>
      </c>
      <c r="D3262" s="1" t="s">
        <v>23</v>
      </c>
      <c r="E3262" s="1">
        <v>1043.4</v>
      </c>
      <c r="F3262" s="1">
        <v>5.0</v>
      </c>
      <c r="G3262" s="1">
        <v>18.0</v>
      </c>
      <c r="H3262" s="1">
        <v>4.0</v>
      </c>
      <c r="I3262" s="1" t="s">
        <v>22</v>
      </c>
      <c r="J3262" s="1">
        <v>0.221</v>
      </c>
      <c r="K3262" s="1">
        <v>0.177</v>
      </c>
      <c r="L3262" s="6" t="str">
        <f>if(J3262&gt;QUARTILE!$B$3, "TOP", if(J3262&lt;QUARTILE!$B$4, "BOTTOM", 0))</f>
        <v>BOTTOM</v>
      </c>
      <c r="M3262" s="6">
        <f t="shared" si="1"/>
        <v>2</v>
      </c>
      <c r="N3262" s="6" t="str">
        <f t="shared" si="2"/>
        <v>Baby Boomer</v>
      </c>
      <c r="O3262" s="6" t="str">
        <f t="shared" si="3"/>
        <v>Low Income</v>
      </c>
    </row>
    <row r="3263" hidden="1">
      <c r="A3263" s="1">
        <v>103261.0</v>
      </c>
      <c r="B3263" s="1">
        <v>19.0</v>
      </c>
      <c r="C3263" s="1">
        <v>16000.0</v>
      </c>
      <c r="D3263" s="1" t="s">
        <v>17</v>
      </c>
      <c r="E3263" s="1">
        <v>6934.17</v>
      </c>
      <c r="F3263" s="1">
        <v>3.0</v>
      </c>
      <c r="G3263" s="1">
        <v>22.0</v>
      </c>
      <c r="H3263" s="1">
        <v>17.0</v>
      </c>
      <c r="I3263" s="1" t="s">
        <v>22</v>
      </c>
      <c r="J3263" s="1">
        <v>0.048</v>
      </c>
      <c r="K3263" s="1">
        <v>0.956</v>
      </c>
      <c r="L3263" s="6" t="str">
        <f>if(J3263&gt;QUARTILE!$B$3, "TOP", if(J3263&lt;QUARTILE!$B$4, "BOTTOM", 0))</f>
        <v>BOTTOM</v>
      </c>
      <c r="M3263" s="6">
        <f t="shared" si="1"/>
        <v>2</v>
      </c>
      <c r="N3263" s="6" t="str">
        <f t="shared" si="2"/>
        <v>Millenial</v>
      </c>
      <c r="O3263" s="6" t="str">
        <f t="shared" si="3"/>
        <v>Low Income</v>
      </c>
    </row>
    <row r="3264" hidden="1">
      <c r="A3264" s="1">
        <v>103262.0</v>
      </c>
      <c r="B3264" s="1">
        <v>58.0</v>
      </c>
      <c r="C3264" s="1">
        <v>47000.0</v>
      </c>
      <c r="D3264" s="1" t="s">
        <v>27</v>
      </c>
      <c r="E3264" s="1">
        <v>1030.41</v>
      </c>
      <c r="F3264" s="1">
        <v>2.0</v>
      </c>
      <c r="G3264" s="1">
        <v>26.0</v>
      </c>
      <c r="H3264" s="1">
        <v>6.0</v>
      </c>
      <c r="I3264" s="1" t="s">
        <v>22</v>
      </c>
      <c r="J3264" s="1">
        <v>0.235</v>
      </c>
      <c r="K3264" s="1">
        <v>0.017</v>
      </c>
      <c r="L3264" s="6" t="str">
        <f>if(J3264&gt;QUARTILE!$B$3, "TOP", if(J3264&lt;QUARTILE!$B$4, "BOTTOM", 0))</f>
        <v>BOTTOM</v>
      </c>
      <c r="M3264" s="6">
        <f t="shared" si="1"/>
        <v>2</v>
      </c>
      <c r="N3264" s="6" t="str">
        <f t="shared" si="2"/>
        <v>Gen X</v>
      </c>
      <c r="O3264" s="6" t="str">
        <f t="shared" si="3"/>
        <v>Medium Income</v>
      </c>
    </row>
    <row r="3265" hidden="1">
      <c r="A3265" s="1">
        <v>103263.0</v>
      </c>
      <c r="B3265" s="1">
        <v>38.0</v>
      </c>
      <c r="C3265" s="1">
        <v>17000.0</v>
      </c>
      <c r="D3265" s="1" t="s">
        <v>23</v>
      </c>
      <c r="E3265" s="1">
        <v>35441.1</v>
      </c>
      <c r="F3265" s="1">
        <v>3.0</v>
      </c>
      <c r="G3265" s="1">
        <v>25.0</v>
      </c>
      <c r="H3265" s="1">
        <v>8.0</v>
      </c>
      <c r="I3265" s="1" t="s">
        <v>18</v>
      </c>
      <c r="J3265" s="1">
        <v>0.892</v>
      </c>
      <c r="K3265" s="1">
        <v>0.178</v>
      </c>
      <c r="L3265" s="6" t="str">
        <f>if(J3265&gt;QUARTILE!$B$3, "TOP", if(J3265&lt;QUARTILE!$B$4, "BOTTOM", 0))</f>
        <v>TOP</v>
      </c>
      <c r="M3265" s="6">
        <f t="shared" si="1"/>
        <v>1</v>
      </c>
      <c r="N3265" s="6" t="str">
        <f t="shared" si="2"/>
        <v>Gen X</v>
      </c>
      <c r="O3265" s="6" t="str">
        <f t="shared" si="3"/>
        <v>Low Income</v>
      </c>
    </row>
    <row r="3266" hidden="1">
      <c r="A3266" s="1">
        <v>103264.0</v>
      </c>
      <c r="B3266" s="1">
        <v>19.0</v>
      </c>
      <c r="C3266" s="1">
        <v>17000.0</v>
      </c>
      <c r="D3266" s="1" t="s">
        <v>27</v>
      </c>
      <c r="E3266" s="1">
        <v>47352.37</v>
      </c>
      <c r="F3266" s="1">
        <v>4.0</v>
      </c>
      <c r="G3266" s="1">
        <v>24.0</v>
      </c>
      <c r="H3266" s="1">
        <v>21.0</v>
      </c>
      <c r="I3266" s="1" t="s">
        <v>26</v>
      </c>
      <c r="J3266" s="1">
        <v>0.963</v>
      </c>
      <c r="K3266" s="1">
        <v>0.076</v>
      </c>
      <c r="L3266" s="6" t="str">
        <f>if(J3266&gt;QUARTILE!$B$3, "TOP", if(J3266&lt;QUARTILE!$B$4, "BOTTOM", 0))</f>
        <v>TOP</v>
      </c>
      <c r="M3266" s="6">
        <f t="shared" si="1"/>
        <v>3</v>
      </c>
      <c r="N3266" s="6" t="str">
        <f t="shared" si="2"/>
        <v>Millenial</v>
      </c>
      <c r="O3266" s="6" t="str">
        <f t="shared" si="3"/>
        <v>Low Income</v>
      </c>
    </row>
    <row r="3267" hidden="1">
      <c r="A3267" s="1">
        <v>103265.0</v>
      </c>
      <c r="B3267" s="1">
        <v>44.0</v>
      </c>
      <c r="C3267" s="1">
        <v>19000.0</v>
      </c>
      <c r="D3267" s="1" t="s">
        <v>25</v>
      </c>
      <c r="E3267" s="1">
        <v>2381.97</v>
      </c>
      <c r="F3267" s="1">
        <v>1.0</v>
      </c>
      <c r="G3267" s="1">
        <v>23.0</v>
      </c>
      <c r="H3267" s="1">
        <v>12.0</v>
      </c>
      <c r="I3267" s="1" t="s">
        <v>22</v>
      </c>
      <c r="J3267" s="1">
        <v>0.361</v>
      </c>
      <c r="K3267" s="1">
        <v>0.924</v>
      </c>
      <c r="L3267" s="6">
        <f>if(J3267&gt;QUARTILE!$B$3, "TOP", if(J3267&lt;QUARTILE!$B$4, "BOTTOM", 0))</f>
        <v>0</v>
      </c>
      <c r="M3267" s="6">
        <f t="shared" si="1"/>
        <v>2</v>
      </c>
      <c r="N3267" s="6" t="str">
        <f t="shared" si="2"/>
        <v>Gen X</v>
      </c>
      <c r="O3267" s="6" t="str">
        <f t="shared" si="3"/>
        <v>Low Income</v>
      </c>
    </row>
    <row r="3268" hidden="1">
      <c r="A3268" s="1">
        <v>103266.0</v>
      </c>
      <c r="B3268" s="1">
        <v>74.0</v>
      </c>
      <c r="C3268" s="1">
        <v>20000.0</v>
      </c>
      <c r="D3268" s="1" t="s">
        <v>27</v>
      </c>
      <c r="E3268" s="1">
        <v>11606.73</v>
      </c>
      <c r="F3268" s="1">
        <v>1.0</v>
      </c>
      <c r="G3268" s="1">
        <v>26.0</v>
      </c>
      <c r="H3268" s="1">
        <v>4.0</v>
      </c>
      <c r="I3268" s="1" t="s">
        <v>22</v>
      </c>
      <c r="J3268" s="1">
        <v>0.633</v>
      </c>
      <c r="K3268" s="1">
        <v>0.851</v>
      </c>
      <c r="L3268" s="6">
        <f>if(J3268&gt;QUARTILE!$B$3, "TOP", if(J3268&lt;QUARTILE!$B$4, "BOTTOM", 0))</f>
        <v>0</v>
      </c>
      <c r="M3268" s="6">
        <f t="shared" si="1"/>
        <v>2</v>
      </c>
      <c r="N3268" s="6" t="str">
        <f t="shared" si="2"/>
        <v>Baby Boomer</v>
      </c>
      <c r="O3268" s="6" t="str">
        <f t="shared" si="3"/>
        <v>Low Income</v>
      </c>
    </row>
    <row r="3269" hidden="1">
      <c r="A3269" s="1">
        <v>103267.0</v>
      </c>
      <c r="B3269" s="1">
        <v>26.0</v>
      </c>
      <c r="C3269" s="1">
        <v>33000.0</v>
      </c>
      <c r="D3269" s="1" t="s">
        <v>23</v>
      </c>
      <c r="E3269" s="1">
        <v>53730.65</v>
      </c>
      <c r="F3269" s="1">
        <v>2.0</v>
      </c>
      <c r="G3269" s="1">
        <v>17.0</v>
      </c>
      <c r="H3269" s="1">
        <v>15.0</v>
      </c>
      <c r="I3269" s="1" t="s">
        <v>22</v>
      </c>
      <c r="J3269" s="1">
        <v>0.815</v>
      </c>
      <c r="K3269" s="1">
        <v>0.36</v>
      </c>
      <c r="L3269" s="6">
        <f>if(J3269&gt;QUARTILE!$B$3, "TOP", if(J3269&lt;QUARTILE!$B$4, "BOTTOM", 0))</f>
        <v>0</v>
      </c>
      <c r="M3269" s="6">
        <f t="shared" si="1"/>
        <v>2</v>
      </c>
      <c r="N3269" s="6" t="str">
        <f t="shared" si="2"/>
        <v>Millenial</v>
      </c>
      <c r="O3269" s="6" t="str">
        <f t="shared" si="3"/>
        <v>Low Income</v>
      </c>
    </row>
    <row r="3270" hidden="1">
      <c r="A3270" s="1">
        <v>103268.0</v>
      </c>
      <c r="B3270" s="1">
        <v>18.0</v>
      </c>
      <c r="C3270" s="1">
        <v>15000.0</v>
      </c>
      <c r="D3270" s="1" t="s">
        <v>25</v>
      </c>
      <c r="E3270" s="1">
        <v>3138.03</v>
      </c>
      <c r="F3270" s="1">
        <v>5.0</v>
      </c>
      <c r="G3270" s="1">
        <v>24.0</v>
      </c>
      <c r="H3270" s="1">
        <v>15.0</v>
      </c>
      <c r="I3270" s="1" t="s">
        <v>18</v>
      </c>
      <c r="J3270" s="1">
        <v>0.615</v>
      </c>
      <c r="K3270" s="1">
        <v>0.268</v>
      </c>
      <c r="L3270" s="6">
        <f>if(J3270&gt;QUARTILE!$B$3, "TOP", if(J3270&lt;QUARTILE!$B$4, "BOTTOM", 0))</f>
        <v>0</v>
      </c>
      <c r="M3270" s="6">
        <f t="shared" si="1"/>
        <v>1</v>
      </c>
      <c r="N3270" s="6" t="str">
        <f t="shared" si="2"/>
        <v>Millenial</v>
      </c>
      <c r="O3270" s="6" t="str">
        <f t="shared" si="3"/>
        <v>Low Income</v>
      </c>
    </row>
    <row r="3271" hidden="1">
      <c r="A3271" s="1">
        <v>103269.0</v>
      </c>
      <c r="B3271" s="1">
        <v>28.0</v>
      </c>
      <c r="C3271" s="1">
        <v>38000.0</v>
      </c>
      <c r="D3271" s="1" t="s">
        <v>23</v>
      </c>
      <c r="E3271" s="1">
        <v>6903.5</v>
      </c>
      <c r="F3271" s="1">
        <v>1.0</v>
      </c>
      <c r="G3271" s="1">
        <v>20.0</v>
      </c>
      <c r="H3271" s="1">
        <v>12.0</v>
      </c>
      <c r="I3271" s="1" t="s">
        <v>22</v>
      </c>
      <c r="J3271" s="1">
        <v>0.986</v>
      </c>
      <c r="K3271" s="1">
        <v>0.944</v>
      </c>
      <c r="L3271" s="6" t="str">
        <f>if(J3271&gt;QUARTILE!$B$3, "TOP", if(J3271&lt;QUARTILE!$B$4, "BOTTOM", 0))</f>
        <v>TOP</v>
      </c>
      <c r="M3271" s="6">
        <f t="shared" si="1"/>
        <v>2</v>
      </c>
      <c r="N3271" s="6" t="str">
        <f t="shared" si="2"/>
        <v>Millenial</v>
      </c>
      <c r="O3271" s="6" t="str">
        <f t="shared" si="3"/>
        <v>Low Income</v>
      </c>
    </row>
    <row r="3272" hidden="1">
      <c r="A3272" s="1">
        <v>103270.0</v>
      </c>
      <c r="B3272" s="1">
        <v>20.0</v>
      </c>
      <c r="C3272" s="1">
        <v>37000.0</v>
      </c>
      <c r="D3272" s="1" t="s">
        <v>24</v>
      </c>
      <c r="E3272" s="1">
        <v>7256.01</v>
      </c>
      <c r="F3272" s="1">
        <v>3.0</v>
      </c>
      <c r="G3272" s="1">
        <v>25.0</v>
      </c>
      <c r="H3272" s="1">
        <v>15.0</v>
      </c>
      <c r="I3272" s="1" t="s">
        <v>18</v>
      </c>
      <c r="J3272" s="1">
        <v>0.794</v>
      </c>
      <c r="K3272" s="1">
        <v>0.188</v>
      </c>
      <c r="L3272" s="6">
        <f>if(J3272&gt;QUARTILE!$B$3, "TOP", if(J3272&lt;QUARTILE!$B$4, "BOTTOM", 0))</f>
        <v>0</v>
      </c>
      <c r="M3272" s="6">
        <f t="shared" si="1"/>
        <v>1</v>
      </c>
      <c r="N3272" s="6" t="str">
        <f t="shared" si="2"/>
        <v>Millenial</v>
      </c>
      <c r="O3272" s="6" t="str">
        <f t="shared" si="3"/>
        <v>Low Income</v>
      </c>
    </row>
    <row r="3273" hidden="1">
      <c r="A3273" s="1">
        <v>103271.0</v>
      </c>
      <c r="B3273" s="1">
        <v>69.0</v>
      </c>
      <c r="C3273" s="1">
        <v>27000.0</v>
      </c>
      <c r="D3273" s="1" t="s">
        <v>27</v>
      </c>
      <c r="E3273" s="1">
        <v>610.39</v>
      </c>
      <c r="F3273" s="1">
        <v>4.0</v>
      </c>
      <c r="G3273" s="1">
        <v>21.0</v>
      </c>
      <c r="H3273" s="1">
        <v>5.0</v>
      </c>
      <c r="I3273" s="1" t="s">
        <v>22</v>
      </c>
      <c r="J3273" s="1">
        <v>0.816</v>
      </c>
      <c r="K3273" s="1">
        <v>0.427</v>
      </c>
      <c r="L3273" s="6">
        <f>if(J3273&gt;QUARTILE!$B$3, "TOP", if(J3273&lt;QUARTILE!$B$4, "BOTTOM", 0))</f>
        <v>0</v>
      </c>
      <c r="M3273" s="6">
        <f t="shared" si="1"/>
        <v>2</v>
      </c>
      <c r="N3273" s="6" t="str">
        <f t="shared" si="2"/>
        <v>Baby Boomer</v>
      </c>
      <c r="O3273" s="6" t="str">
        <f t="shared" si="3"/>
        <v>Low Income</v>
      </c>
    </row>
    <row r="3274" hidden="1">
      <c r="A3274" s="1">
        <v>103272.0</v>
      </c>
      <c r="B3274" s="1">
        <v>79.0</v>
      </c>
      <c r="C3274" s="1">
        <v>71000.0</v>
      </c>
      <c r="D3274" s="1" t="s">
        <v>27</v>
      </c>
      <c r="E3274" s="1">
        <v>738.95</v>
      </c>
      <c r="F3274" s="1">
        <v>5.0</v>
      </c>
      <c r="G3274" s="1">
        <v>25.0</v>
      </c>
      <c r="H3274" s="1">
        <v>6.0</v>
      </c>
      <c r="I3274" s="1" t="s">
        <v>22</v>
      </c>
      <c r="J3274" s="1">
        <v>0.526</v>
      </c>
      <c r="K3274" s="1">
        <v>0.368</v>
      </c>
      <c r="L3274" s="6">
        <f>if(J3274&gt;QUARTILE!$B$3, "TOP", if(J3274&lt;QUARTILE!$B$4, "BOTTOM", 0))</f>
        <v>0</v>
      </c>
      <c r="M3274" s="6">
        <f t="shared" si="1"/>
        <v>2</v>
      </c>
      <c r="N3274" s="6" t="str">
        <f t="shared" si="2"/>
        <v>Baby Boomer</v>
      </c>
      <c r="O3274" s="6" t="str">
        <f t="shared" si="3"/>
        <v>Medium Income</v>
      </c>
    </row>
    <row r="3275" hidden="1">
      <c r="A3275" s="1">
        <v>103273.0</v>
      </c>
      <c r="B3275" s="1">
        <v>40.0</v>
      </c>
      <c r="C3275" s="1">
        <v>48000.0</v>
      </c>
      <c r="D3275" s="1" t="s">
        <v>27</v>
      </c>
      <c r="E3275" s="1">
        <v>61064.19</v>
      </c>
      <c r="F3275" s="1">
        <v>5.0</v>
      </c>
      <c r="G3275" s="1">
        <v>19.0</v>
      </c>
      <c r="H3275" s="1">
        <v>11.0</v>
      </c>
      <c r="I3275" s="1" t="s">
        <v>22</v>
      </c>
      <c r="J3275" s="1">
        <v>0.784</v>
      </c>
      <c r="K3275" s="1">
        <v>0.785</v>
      </c>
      <c r="L3275" s="6">
        <f>if(J3275&gt;QUARTILE!$B$3, "TOP", if(J3275&lt;QUARTILE!$B$4, "BOTTOM", 0))</f>
        <v>0</v>
      </c>
      <c r="M3275" s="6">
        <f t="shared" si="1"/>
        <v>2</v>
      </c>
      <c r="N3275" s="6" t="str">
        <f t="shared" si="2"/>
        <v>Gen X</v>
      </c>
      <c r="O3275" s="6" t="str">
        <f t="shared" si="3"/>
        <v>Medium Income</v>
      </c>
    </row>
    <row r="3276" hidden="1">
      <c r="A3276" s="1">
        <v>103274.0</v>
      </c>
      <c r="B3276" s="1">
        <v>43.0</v>
      </c>
      <c r="C3276" s="1">
        <v>42000.0</v>
      </c>
      <c r="D3276" s="1" t="s">
        <v>25</v>
      </c>
      <c r="E3276" s="1">
        <v>16930.29</v>
      </c>
      <c r="F3276" s="1">
        <v>5.0</v>
      </c>
      <c r="G3276" s="1">
        <v>19.0</v>
      </c>
      <c r="H3276" s="1">
        <v>16.0</v>
      </c>
      <c r="I3276" s="1" t="s">
        <v>22</v>
      </c>
      <c r="J3276" s="1">
        <v>0.233</v>
      </c>
      <c r="K3276" s="1">
        <v>0.706</v>
      </c>
      <c r="L3276" s="6" t="str">
        <f>if(J3276&gt;QUARTILE!$B$3, "TOP", if(J3276&lt;QUARTILE!$B$4, "BOTTOM", 0))</f>
        <v>BOTTOM</v>
      </c>
      <c r="M3276" s="6">
        <f t="shared" si="1"/>
        <v>2</v>
      </c>
      <c r="N3276" s="6" t="str">
        <f t="shared" si="2"/>
        <v>Gen X</v>
      </c>
      <c r="O3276" s="6" t="str">
        <f t="shared" si="3"/>
        <v>Low Income</v>
      </c>
    </row>
    <row r="3277" hidden="1">
      <c r="A3277" s="1">
        <v>103275.0</v>
      </c>
      <c r="B3277" s="1">
        <v>21.0</v>
      </c>
      <c r="C3277" s="1">
        <v>23000.0</v>
      </c>
      <c r="D3277" s="1" t="s">
        <v>21</v>
      </c>
      <c r="E3277" s="1">
        <v>7324.36</v>
      </c>
      <c r="F3277" s="1">
        <v>1.0</v>
      </c>
      <c r="G3277" s="1">
        <v>30.0</v>
      </c>
      <c r="H3277" s="1">
        <v>18.0</v>
      </c>
      <c r="I3277" s="1" t="s">
        <v>22</v>
      </c>
      <c r="J3277" s="1">
        <v>0.296</v>
      </c>
      <c r="K3277" s="1">
        <v>0.463</v>
      </c>
      <c r="L3277" s="6" t="str">
        <f>if(J3277&gt;QUARTILE!$B$3, "TOP", if(J3277&lt;QUARTILE!$B$4, "BOTTOM", 0))</f>
        <v>BOTTOM</v>
      </c>
      <c r="M3277" s="6">
        <f t="shared" si="1"/>
        <v>2</v>
      </c>
      <c r="N3277" s="6" t="str">
        <f t="shared" si="2"/>
        <v>Millenial</v>
      </c>
      <c r="O3277" s="6" t="str">
        <f t="shared" si="3"/>
        <v>Low Income</v>
      </c>
    </row>
    <row r="3278" hidden="1">
      <c r="A3278" s="1">
        <v>103276.0</v>
      </c>
      <c r="B3278" s="1">
        <v>35.0</v>
      </c>
      <c r="C3278" s="1">
        <v>27000.0</v>
      </c>
      <c r="D3278" s="1" t="s">
        <v>23</v>
      </c>
      <c r="E3278" s="1">
        <v>9518.01</v>
      </c>
      <c r="F3278" s="1">
        <v>5.0</v>
      </c>
      <c r="G3278" s="1">
        <v>28.0</v>
      </c>
      <c r="H3278" s="1">
        <v>13.0</v>
      </c>
      <c r="I3278" s="1" t="s">
        <v>18</v>
      </c>
      <c r="J3278" s="1">
        <v>0.552</v>
      </c>
      <c r="K3278" s="1">
        <v>0.557</v>
      </c>
      <c r="L3278" s="6">
        <f>if(J3278&gt;QUARTILE!$B$3, "TOP", if(J3278&lt;QUARTILE!$B$4, "BOTTOM", 0))</f>
        <v>0</v>
      </c>
      <c r="M3278" s="6">
        <f t="shared" si="1"/>
        <v>1</v>
      </c>
      <c r="N3278" s="6" t="str">
        <f t="shared" si="2"/>
        <v>Gen X</v>
      </c>
      <c r="O3278" s="6" t="str">
        <f t="shared" si="3"/>
        <v>Low Income</v>
      </c>
    </row>
    <row r="3279" hidden="1">
      <c r="A3279" s="1">
        <v>103277.0</v>
      </c>
      <c r="B3279" s="1">
        <v>72.0</v>
      </c>
      <c r="C3279" s="1">
        <v>30000.0</v>
      </c>
      <c r="D3279" s="1" t="s">
        <v>17</v>
      </c>
      <c r="E3279" s="1">
        <v>25094.3</v>
      </c>
      <c r="F3279" s="1">
        <v>2.0</v>
      </c>
      <c r="G3279" s="1">
        <v>25.0</v>
      </c>
      <c r="H3279" s="1">
        <v>5.0</v>
      </c>
      <c r="I3279" s="1" t="s">
        <v>22</v>
      </c>
      <c r="J3279" s="1">
        <v>0.816</v>
      </c>
      <c r="K3279" s="1">
        <v>0.908</v>
      </c>
      <c r="L3279" s="6">
        <f>if(J3279&gt;QUARTILE!$B$3, "TOP", if(J3279&lt;QUARTILE!$B$4, "BOTTOM", 0))</f>
        <v>0</v>
      </c>
      <c r="M3279" s="6">
        <f t="shared" si="1"/>
        <v>2</v>
      </c>
      <c r="N3279" s="6" t="str">
        <f t="shared" si="2"/>
        <v>Baby Boomer</v>
      </c>
      <c r="O3279" s="6" t="str">
        <f t="shared" si="3"/>
        <v>Low Income</v>
      </c>
    </row>
    <row r="3280" hidden="1">
      <c r="A3280" s="1">
        <v>103278.0</v>
      </c>
      <c r="B3280" s="1">
        <v>23.0</v>
      </c>
      <c r="C3280" s="1">
        <v>22000.0</v>
      </c>
      <c r="D3280" s="1" t="s">
        <v>23</v>
      </c>
      <c r="E3280" s="1">
        <v>9130.45</v>
      </c>
      <c r="F3280" s="1">
        <v>3.0</v>
      </c>
      <c r="G3280" s="1">
        <v>13.0</v>
      </c>
      <c r="H3280" s="1">
        <v>16.0</v>
      </c>
      <c r="I3280" s="1" t="s">
        <v>18</v>
      </c>
      <c r="J3280" s="1">
        <v>0.387</v>
      </c>
      <c r="K3280" s="1">
        <v>0.831</v>
      </c>
      <c r="L3280" s="6">
        <f>if(J3280&gt;QUARTILE!$B$3, "TOP", if(J3280&lt;QUARTILE!$B$4, "BOTTOM", 0))</f>
        <v>0</v>
      </c>
      <c r="M3280" s="6">
        <f t="shared" si="1"/>
        <v>1</v>
      </c>
      <c r="N3280" s="6" t="str">
        <f t="shared" si="2"/>
        <v>Millenial</v>
      </c>
      <c r="O3280" s="6" t="str">
        <f t="shared" si="3"/>
        <v>Low Income</v>
      </c>
    </row>
    <row r="3281" hidden="1">
      <c r="A3281" s="1">
        <v>103279.0</v>
      </c>
      <c r="B3281" s="1">
        <v>52.0</v>
      </c>
      <c r="C3281" s="1">
        <v>18000.0</v>
      </c>
      <c r="D3281" s="1" t="s">
        <v>25</v>
      </c>
      <c r="E3281" s="1">
        <v>5169.21</v>
      </c>
      <c r="F3281" s="1">
        <v>4.0</v>
      </c>
      <c r="G3281" s="1">
        <v>21.0</v>
      </c>
      <c r="H3281" s="1">
        <v>6.0</v>
      </c>
      <c r="I3281" s="1" t="s">
        <v>22</v>
      </c>
      <c r="J3281" s="1">
        <v>0.49</v>
      </c>
      <c r="K3281" s="1">
        <v>0.565</v>
      </c>
      <c r="L3281" s="6">
        <f>if(J3281&gt;QUARTILE!$B$3, "TOP", if(J3281&lt;QUARTILE!$B$4, "BOTTOM", 0))</f>
        <v>0</v>
      </c>
      <c r="M3281" s="6">
        <f t="shared" si="1"/>
        <v>2</v>
      </c>
      <c r="N3281" s="6" t="str">
        <f t="shared" si="2"/>
        <v>Gen X</v>
      </c>
      <c r="O3281" s="6" t="str">
        <f t="shared" si="3"/>
        <v>Low Income</v>
      </c>
    </row>
    <row r="3282" hidden="1">
      <c r="A3282" s="1">
        <v>103280.0</v>
      </c>
      <c r="B3282" s="1">
        <v>39.0</v>
      </c>
      <c r="C3282" s="1">
        <v>5000.0</v>
      </c>
      <c r="D3282" s="1" t="s">
        <v>25</v>
      </c>
      <c r="E3282" s="1">
        <v>2148.08</v>
      </c>
      <c r="F3282" s="1">
        <v>3.0</v>
      </c>
      <c r="G3282" s="1">
        <v>26.0</v>
      </c>
      <c r="H3282" s="1">
        <v>13.0</v>
      </c>
      <c r="I3282" s="1" t="s">
        <v>22</v>
      </c>
      <c r="J3282" s="1">
        <v>1.0</v>
      </c>
      <c r="K3282" s="1">
        <v>0.915</v>
      </c>
      <c r="L3282" s="6" t="str">
        <f>if(J3282&gt;QUARTILE!$B$3, "TOP", if(J3282&lt;QUARTILE!$B$4, "BOTTOM", 0))</f>
        <v>TOP</v>
      </c>
      <c r="M3282" s="6">
        <f t="shared" si="1"/>
        <v>2</v>
      </c>
      <c r="N3282" s="6" t="str">
        <f t="shared" si="2"/>
        <v>Gen X</v>
      </c>
      <c r="O3282" s="6" t="str">
        <f t="shared" si="3"/>
        <v>Low Income</v>
      </c>
    </row>
    <row r="3283" hidden="1">
      <c r="A3283" s="1">
        <v>103281.0</v>
      </c>
      <c r="B3283" s="1">
        <v>60.0</v>
      </c>
      <c r="C3283" s="1">
        <v>34000.0</v>
      </c>
      <c r="D3283" s="1" t="s">
        <v>17</v>
      </c>
      <c r="E3283" s="1">
        <v>26107.79</v>
      </c>
      <c r="F3283" s="1">
        <v>2.0</v>
      </c>
      <c r="G3283" s="1">
        <v>23.0</v>
      </c>
      <c r="H3283" s="1">
        <v>6.0</v>
      </c>
      <c r="I3283" s="1" t="s">
        <v>22</v>
      </c>
      <c r="J3283" s="1">
        <v>0.284</v>
      </c>
      <c r="K3283" s="1">
        <v>0.38</v>
      </c>
      <c r="L3283" s="6" t="str">
        <f>if(J3283&gt;QUARTILE!$B$3, "TOP", if(J3283&lt;QUARTILE!$B$4, "BOTTOM", 0))</f>
        <v>BOTTOM</v>
      </c>
      <c r="M3283" s="6">
        <f t="shared" si="1"/>
        <v>2</v>
      </c>
      <c r="N3283" s="6" t="str">
        <f t="shared" si="2"/>
        <v>Gen X</v>
      </c>
      <c r="O3283" s="6" t="str">
        <f t="shared" si="3"/>
        <v>Low Income</v>
      </c>
    </row>
    <row r="3284" hidden="1">
      <c r="A3284" s="1">
        <v>103282.0</v>
      </c>
      <c r="B3284" s="1">
        <v>32.0</v>
      </c>
      <c r="C3284" s="1">
        <v>41000.0</v>
      </c>
      <c r="D3284" s="1" t="s">
        <v>17</v>
      </c>
      <c r="E3284" s="1">
        <v>3982.8</v>
      </c>
      <c r="F3284" s="1">
        <v>2.0</v>
      </c>
      <c r="G3284" s="1">
        <v>17.0</v>
      </c>
      <c r="H3284" s="1">
        <v>10.0</v>
      </c>
      <c r="I3284" s="1" t="s">
        <v>22</v>
      </c>
      <c r="J3284" s="1">
        <v>0.618</v>
      </c>
      <c r="K3284" s="1">
        <v>0.733</v>
      </c>
      <c r="L3284" s="6">
        <f>if(J3284&gt;QUARTILE!$B$3, "TOP", if(J3284&lt;QUARTILE!$B$4, "BOTTOM", 0))</f>
        <v>0</v>
      </c>
      <c r="M3284" s="6">
        <f t="shared" si="1"/>
        <v>2</v>
      </c>
      <c r="N3284" s="6" t="str">
        <f t="shared" si="2"/>
        <v>Gen X</v>
      </c>
      <c r="O3284" s="6" t="str">
        <f t="shared" si="3"/>
        <v>Low Income</v>
      </c>
    </row>
    <row r="3285" hidden="1">
      <c r="A3285" s="1">
        <v>103283.0</v>
      </c>
      <c r="B3285" s="1">
        <v>39.0</v>
      </c>
      <c r="C3285" s="1">
        <v>11000.0</v>
      </c>
      <c r="D3285" s="1" t="s">
        <v>27</v>
      </c>
      <c r="E3285" s="1">
        <v>1443.85</v>
      </c>
      <c r="F3285" s="1">
        <v>3.0</v>
      </c>
      <c r="G3285" s="1">
        <v>23.0</v>
      </c>
      <c r="H3285" s="1">
        <v>20.0</v>
      </c>
      <c r="I3285" s="1" t="s">
        <v>22</v>
      </c>
      <c r="J3285" s="1">
        <v>0.101</v>
      </c>
      <c r="K3285" s="1">
        <v>0.016</v>
      </c>
      <c r="L3285" s="6" t="str">
        <f>if(J3285&gt;QUARTILE!$B$3, "TOP", if(J3285&lt;QUARTILE!$B$4, "BOTTOM", 0))</f>
        <v>BOTTOM</v>
      </c>
      <c r="M3285" s="6">
        <f t="shared" si="1"/>
        <v>2</v>
      </c>
      <c r="N3285" s="6" t="str">
        <f t="shared" si="2"/>
        <v>Gen X</v>
      </c>
      <c r="O3285" s="6" t="str">
        <f t="shared" si="3"/>
        <v>Low Income</v>
      </c>
    </row>
    <row r="3286" hidden="1">
      <c r="A3286" s="1">
        <v>103284.0</v>
      </c>
      <c r="B3286" s="1">
        <v>77.0</v>
      </c>
      <c r="C3286" s="1">
        <v>32000.0</v>
      </c>
      <c r="D3286" s="1" t="s">
        <v>25</v>
      </c>
      <c r="E3286" s="1">
        <v>11135.8</v>
      </c>
      <c r="F3286" s="1">
        <v>1.0</v>
      </c>
      <c r="G3286" s="1">
        <v>18.0</v>
      </c>
      <c r="H3286" s="1">
        <v>6.0</v>
      </c>
      <c r="I3286" s="1" t="s">
        <v>22</v>
      </c>
      <c r="J3286" s="1">
        <v>0.462</v>
      </c>
      <c r="K3286" s="1">
        <v>0.583</v>
      </c>
      <c r="L3286" s="6">
        <f>if(J3286&gt;QUARTILE!$B$3, "TOP", if(J3286&lt;QUARTILE!$B$4, "BOTTOM", 0))</f>
        <v>0</v>
      </c>
      <c r="M3286" s="6">
        <f t="shared" si="1"/>
        <v>2</v>
      </c>
      <c r="N3286" s="6" t="str">
        <f t="shared" si="2"/>
        <v>Baby Boomer</v>
      </c>
      <c r="O3286" s="6" t="str">
        <f t="shared" si="3"/>
        <v>Low Income</v>
      </c>
    </row>
    <row r="3287" hidden="1">
      <c r="A3287" s="1">
        <v>103285.0</v>
      </c>
      <c r="B3287" s="1">
        <v>54.0</v>
      </c>
      <c r="C3287" s="1">
        <v>15000.0</v>
      </c>
      <c r="D3287" s="1" t="s">
        <v>24</v>
      </c>
      <c r="E3287" s="1">
        <v>807.5</v>
      </c>
      <c r="F3287" s="1">
        <v>2.0</v>
      </c>
      <c r="G3287" s="1">
        <v>16.0</v>
      </c>
      <c r="H3287" s="1">
        <v>9.0</v>
      </c>
      <c r="I3287" s="1" t="s">
        <v>22</v>
      </c>
      <c r="J3287" s="1">
        <v>0.33</v>
      </c>
      <c r="K3287" s="1">
        <v>0.137</v>
      </c>
      <c r="L3287" s="6">
        <f>if(J3287&gt;QUARTILE!$B$3, "TOP", if(J3287&lt;QUARTILE!$B$4, "BOTTOM", 0))</f>
        <v>0</v>
      </c>
      <c r="M3287" s="6">
        <f t="shared" si="1"/>
        <v>2</v>
      </c>
      <c r="N3287" s="6" t="str">
        <f t="shared" si="2"/>
        <v>Gen X</v>
      </c>
      <c r="O3287" s="6" t="str">
        <f t="shared" si="3"/>
        <v>Low Income</v>
      </c>
    </row>
    <row r="3288" hidden="1">
      <c r="A3288" s="1">
        <v>103286.0</v>
      </c>
      <c r="B3288" s="1">
        <v>69.0</v>
      </c>
      <c r="C3288" s="1">
        <v>18000.0</v>
      </c>
      <c r="D3288" s="1" t="s">
        <v>23</v>
      </c>
      <c r="E3288" s="1">
        <v>67047.03</v>
      </c>
      <c r="F3288" s="1">
        <v>5.0</v>
      </c>
      <c r="G3288" s="1">
        <v>18.0</v>
      </c>
      <c r="H3288" s="1">
        <v>8.0</v>
      </c>
      <c r="I3288" s="1" t="s">
        <v>18</v>
      </c>
      <c r="J3288" s="1">
        <v>0.163</v>
      </c>
      <c r="K3288" s="1">
        <v>0.374</v>
      </c>
      <c r="L3288" s="6" t="str">
        <f>if(J3288&gt;QUARTILE!$B$3, "TOP", if(J3288&lt;QUARTILE!$B$4, "BOTTOM", 0))</f>
        <v>BOTTOM</v>
      </c>
      <c r="M3288" s="6">
        <f t="shared" si="1"/>
        <v>1</v>
      </c>
      <c r="N3288" s="6" t="str">
        <f t="shared" si="2"/>
        <v>Baby Boomer</v>
      </c>
      <c r="O3288" s="6" t="str">
        <f t="shared" si="3"/>
        <v>Low Income</v>
      </c>
    </row>
    <row r="3289" hidden="1">
      <c r="A3289" s="1">
        <v>103287.0</v>
      </c>
      <c r="B3289" s="1">
        <v>59.0</v>
      </c>
      <c r="C3289" s="1">
        <v>48000.0</v>
      </c>
      <c r="D3289" s="1" t="s">
        <v>17</v>
      </c>
      <c r="E3289" s="1">
        <v>19739.25</v>
      </c>
      <c r="F3289" s="1">
        <v>4.0</v>
      </c>
      <c r="G3289" s="1">
        <v>25.0</v>
      </c>
      <c r="H3289" s="1">
        <v>5.0</v>
      </c>
      <c r="I3289" s="1" t="s">
        <v>22</v>
      </c>
      <c r="J3289" s="1">
        <v>0.585</v>
      </c>
      <c r="K3289" s="1">
        <v>0.197</v>
      </c>
      <c r="L3289" s="6">
        <f>if(J3289&gt;QUARTILE!$B$3, "TOP", if(J3289&lt;QUARTILE!$B$4, "BOTTOM", 0))</f>
        <v>0</v>
      </c>
      <c r="M3289" s="6">
        <f t="shared" si="1"/>
        <v>2</v>
      </c>
      <c r="N3289" s="6" t="str">
        <f t="shared" si="2"/>
        <v>Gen X</v>
      </c>
      <c r="O3289" s="6" t="str">
        <f t="shared" si="3"/>
        <v>Medium Income</v>
      </c>
    </row>
    <row r="3290" hidden="1">
      <c r="A3290" s="1">
        <v>103288.0</v>
      </c>
      <c r="B3290" s="1">
        <v>29.0</v>
      </c>
      <c r="C3290" s="1">
        <v>12000.0</v>
      </c>
      <c r="D3290" s="1" t="s">
        <v>27</v>
      </c>
      <c r="E3290" s="1">
        <v>3313.93</v>
      </c>
      <c r="F3290" s="1">
        <v>4.0</v>
      </c>
      <c r="G3290" s="1">
        <v>16.0</v>
      </c>
      <c r="H3290" s="1">
        <v>15.0</v>
      </c>
      <c r="I3290" s="1" t="s">
        <v>22</v>
      </c>
      <c r="J3290" s="1">
        <v>0.331</v>
      </c>
      <c r="K3290" s="1">
        <v>0.331</v>
      </c>
      <c r="L3290" s="6">
        <f>if(J3290&gt;QUARTILE!$B$3, "TOP", if(J3290&lt;QUARTILE!$B$4, "BOTTOM", 0))</f>
        <v>0</v>
      </c>
      <c r="M3290" s="6">
        <f t="shared" si="1"/>
        <v>2</v>
      </c>
      <c r="N3290" s="6" t="str">
        <f t="shared" si="2"/>
        <v>Millenial</v>
      </c>
      <c r="O3290" s="6" t="str">
        <f t="shared" si="3"/>
        <v>Low Income</v>
      </c>
    </row>
    <row r="3291" hidden="1">
      <c r="A3291" s="1">
        <v>103289.0</v>
      </c>
      <c r="B3291" s="1">
        <v>64.0</v>
      </c>
      <c r="C3291" s="1">
        <v>12000.0</v>
      </c>
      <c r="D3291" s="1" t="s">
        <v>25</v>
      </c>
      <c r="E3291" s="1">
        <v>3785.81</v>
      </c>
      <c r="F3291" s="1">
        <v>2.0</v>
      </c>
      <c r="G3291" s="1">
        <v>13.0</v>
      </c>
      <c r="H3291" s="1">
        <v>1.0</v>
      </c>
      <c r="I3291" s="1" t="s">
        <v>22</v>
      </c>
      <c r="J3291" s="1">
        <v>0.302</v>
      </c>
      <c r="K3291" s="1">
        <v>0.792</v>
      </c>
      <c r="L3291" s="6" t="str">
        <f>if(J3291&gt;QUARTILE!$B$3, "TOP", if(J3291&lt;QUARTILE!$B$4, "BOTTOM", 0))</f>
        <v>BOTTOM</v>
      </c>
      <c r="M3291" s="6">
        <f t="shared" si="1"/>
        <v>2</v>
      </c>
      <c r="N3291" s="6" t="str">
        <f t="shared" si="2"/>
        <v>Baby Boomer</v>
      </c>
      <c r="O3291" s="6" t="str">
        <f t="shared" si="3"/>
        <v>Low Income</v>
      </c>
    </row>
    <row r="3292" hidden="1">
      <c r="A3292" s="1">
        <v>103290.0</v>
      </c>
      <c r="B3292" s="1">
        <v>66.0</v>
      </c>
      <c r="C3292" s="1">
        <v>65000.0</v>
      </c>
      <c r="D3292" s="1" t="s">
        <v>23</v>
      </c>
      <c r="E3292" s="1">
        <v>16871.43</v>
      </c>
      <c r="F3292" s="1">
        <v>5.0</v>
      </c>
      <c r="G3292" s="1">
        <v>15.0</v>
      </c>
      <c r="H3292" s="1">
        <v>8.0</v>
      </c>
      <c r="I3292" s="1" t="s">
        <v>22</v>
      </c>
      <c r="J3292" s="1">
        <v>1.0</v>
      </c>
      <c r="K3292" s="1">
        <v>0.009</v>
      </c>
      <c r="L3292" s="6" t="str">
        <f>if(J3292&gt;QUARTILE!$B$3, "TOP", if(J3292&lt;QUARTILE!$B$4, "BOTTOM", 0))</f>
        <v>TOP</v>
      </c>
      <c r="M3292" s="6">
        <f t="shared" si="1"/>
        <v>2</v>
      </c>
      <c r="N3292" s="6" t="str">
        <f t="shared" si="2"/>
        <v>Baby Boomer</v>
      </c>
      <c r="O3292" s="6" t="str">
        <f t="shared" si="3"/>
        <v>Medium Income</v>
      </c>
    </row>
    <row r="3293" hidden="1">
      <c r="A3293" s="1">
        <v>103291.0</v>
      </c>
      <c r="B3293" s="1">
        <v>59.0</v>
      </c>
      <c r="C3293" s="1">
        <v>20000.0</v>
      </c>
      <c r="D3293" s="1" t="s">
        <v>25</v>
      </c>
      <c r="E3293" s="1">
        <v>8818.71</v>
      </c>
      <c r="F3293" s="1">
        <v>3.0</v>
      </c>
      <c r="G3293" s="1">
        <v>23.0</v>
      </c>
      <c r="H3293" s="1">
        <v>6.0</v>
      </c>
      <c r="I3293" s="1" t="s">
        <v>22</v>
      </c>
      <c r="J3293" s="1">
        <v>0.28</v>
      </c>
      <c r="K3293" s="1">
        <v>0.537</v>
      </c>
      <c r="L3293" s="6" t="str">
        <f>if(J3293&gt;QUARTILE!$B$3, "TOP", if(J3293&lt;QUARTILE!$B$4, "BOTTOM", 0))</f>
        <v>BOTTOM</v>
      </c>
      <c r="M3293" s="6">
        <f t="shared" si="1"/>
        <v>2</v>
      </c>
      <c r="N3293" s="6" t="str">
        <f t="shared" si="2"/>
        <v>Gen X</v>
      </c>
      <c r="O3293" s="6" t="str">
        <f t="shared" si="3"/>
        <v>Low Income</v>
      </c>
    </row>
    <row r="3294" hidden="1">
      <c r="A3294" s="1">
        <v>103292.0</v>
      </c>
      <c r="B3294" s="1">
        <v>55.0</v>
      </c>
      <c r="C3294" s="1">
        <v>47000.0</v>
      </c>
      <c r="D3294" s="1" t="s">
        <v>23</v>
      </c>
      <c r="E3294" s="1">
        <v>29768.03</v>
      </c>
      <c r="F3294" s="1">
        <v>4.0</v>
      </c>
      <c r="G3294" s="1">
        <v>13.0</v>
      </c>
      <c r="H3294" s="1">
        <v>2.0</v>
      </c>
      <c r="I3294" s="1" t="s">
        <v>22</v>
      </c>
      <c r="J3294" s="1">
        <v>0.455</v>
      </c>
      <c r="K3294" s="1">
        <v>0.095</v>
      </c>
      <c r="L3294" s="6">
        <f>if(J3294&gt;QUARTILE!$B$3, "TOP", if(J3294&lt;QUARTILE!$B$4, "BOTTOM", 0))</f>
        <v>0</v>
      </c>
      <c r="M3294" s="6">
        <f t="shared" si="1"/>
        <v>2</v>
      </c>
      <c r="N3294" s="6" t="str">
        <f t="shared" si="2"/>
        <v>Gen X</v>
      </c>
      <c r="O3294" s="6" t="str">
        <f t="shared" si="3"/>
        <v>Medium Income</v>
      </c>
    </row>
    <row r="3295" hidden="1">
      <c r="A3295" s="1">
        <v>103293.0</v>
      </c>
      <c r="B3295" s="1">
        <v>35.0</v>
      </c>
      <c r="C3295" s="1">
        <v>8000.0</v>
      </c>
      <c r="D3295" s="1" t="s">
        <v>23</v>
      </c>
      <c r="E3295" s="1">
        <v>15784.64</v>
      </c>
      <c r="F3295" s="1">
        <v>5.0</v>
      </c>
      <c r="G3295" s="1">
        <v>20.0</v>
      </c>
      <c r="H3295" s="1">
        <v>9.0</v>
      </c>
      <c r="I3295" s="1" t="s">
        <v>22</v>
      </c>
      <c r="J3295" s="1">
        <v>0.999</v>
      </c>
      <c r="K3295" s="1">
        <v>0.523</v>
      </c>
      <c r="L3295" s="6" t="str">
        <f>if(J3295&gt;QUARTILE!$B$3, "TOP", if(J3295&lt;QUARTILE!$B$4, "BOTTOM", 0))</f>
        <v>TOP</v>
      </c>
      <c r="M3295" s="6">
        <f t="shared" si="1"/>
        <v>2</v>
      </c>
      <c r="N3295" s="6" t="str">
        <f t="shared" si="2"/>
        <v>Gen X</v>
      </c>
      <c r="O3295" s="6" t="str">
        <f t="shared" si="3"/>
        <v>Low Income</v>
      </c>
    </row>
    <row r="3296" hidden="1">
      <c r="A3296" s="1">
        <v>103294.0</v>
      </c>
      <c r="B3296" s="1">
        <v>62.0</v>
      </c>
      <c r="C3296" s="1">
        <v>9000.0</v>
      </c>
      <c r="D3296" s="1" t="s">
        <v>23</v>
      </c>
      <c r="E3296" s="1">
        <v>11359.7</v>
      </c>
      <c r="F3296" s="1">
        <v>5.0</v>
      </c>
      <c r="G3296" s="1">
        <v>22.0</v>
      </c>
      <c r="H3296" s="1">
        <v>6.0</v>
      </c>
      <c r="I3296" s="1" t="s">
        <v>22</v>
      </c>
      <c r="J3296" s="1">
        <v>0.13</v>
      </c>
      <c r="K3296" s="1">
        <v>0.584</v>
      </c>
      <c r="L3296" s="6" t="str">
        <f>if(J3296&gt;QUARTILE!$B$3, "TOP", if(J3296&lt;QUARTILE!$B$4, "BOTTOM", 0))</f>
        <v>BOTTOM</v>
      </c>
      <c r="M3296" s="6">
        <f t="shared" si="1"/>
        <v>2</v>
      </c>
      <c r="N3296" s="6" t="str">
        <f t="shared" si="2"/>
        <v>Baby Boomer</v>
      </c>
      <c r="O3296" s="6" t="str">
        <f t="shared" si="3"/>
        <v>Low Income</v>
      </c>
    </row>
    <row r="3297" hidden="1">
      <c r="A3297" s="1">
        <v>103295.0</v>
      </c>
      <c r="B3297" s="1">
        <v>52.0</v>
      </c>
      <c r="C3297" s="1">
        <v>13000.0</v>
      </c>
      <c r="D3297" s="1" t="s">
        <v>25</v>
      </c>
      <c r="E3297" s="1">
        <v>65926.07</v>
      </c>
      <c r="F3297" s="1">
        <v>1.0</v>
      </c>
      <c r="G3297" s="1">
        <v>15.0</v>
      </c>
      <c r="H3297" s="1">
        <v>8.0</v>
      </c>
      <c r="I3297" s="1" t="s">
        <v>18</v>
      </c>
      <c r="J3297" s="1">
        <v>1.0</v>
      </c>
      <c r="K3297" s="1">
        <v>0.082</v>
      </c>
      <c r="L3297" s="6" t="str">
        <f>if(J3297&gt;QUARTILE!$B$3, "TOP", if(J3297&lt;QUARTILE!$B$4, "BOTTOM", 0))</f>
        <v>TOP</v>
      </c>
      <c r="M3297" s="6">
        <f t="shared" si="1"/>
        <v>1</v>
      </c>
      <c r="N3297" s="6" t="str">
        <f t="shared" si="2"/>
        <v>Gen X</v>
      </c>
      <c r="O3297" s="6" t="str">
        <f t="shared" si="3"/>
        <v>Low Income</v>
      </c>
    </row>
    <row r="3298" hidden="1">
      <c r="A3298" s="1">
        <v>103296.0</v>
      </c>
      <c r="B3298" s="1">
        <v>47.0</v>
      </c>
      <c r="C3298" s="1">
        <v>17000.0</v>
      </c>
      <c r="D3298" s="1" t="s">
        <v>27</v>
      </c>
      <c r="E3298" s="1">
        <v>9909.84</v>
      </c>
      <c r="F3298" s="1">
        <v>2.0</v>
      </c>
      <c r="G3298" s="1">
        <v>23.0</v>
      </c>
      <c r="H3298" s="1">
        <v>7.0</v>
      </c>
      <c r="I3298" s="1" t="s">
        <v>22</v>
      </c>
      <c r="J3298" s="1">
        <v>0.39</v>
      </c>
      <c r="K3298" s="1">
        <v>0.006</v>
      </c>
      <c r="L3298" s="6">
        <f>if(J3298&gt;QUARTILE!$B$3, "TOP", if(J3298&lt;QUARTILE!$B$4, "BOTTOM", 0))</f>
        <v>0</v>
      </c>
      <c r="M3298" s="6">
        <f t="shared" si="1"/>
        <v>2</v>
      </c>
      <c r="N3298" s="6" t="str">
        <f t="shared" si="2"/>
        <v>Gen X</v>
      </c>
      <c r="O3298" s="6" t="str">
        <f t="shared" si="3"/>
        <v>Low Income</v>
      </c>
    </row>
    <row r="3299" hidden="1">
      <c r="A3299" s="1">
        <v>103297.0</v>
      </c>
      <c r="B3299" s="1">
        <v>41.0</v>
      </c>
      <c r="C3299" s="1">
        <v>9000.0</v>
      </c>
      <c r="D3299" s="1" t="s">
        <v>17</v>
      </c>
      <c r="E3299" s="1">
        <v>10236.89</v>
      </c>
      <c r="F3299" s="1">
        <v>5.0</v>
      </c>
      <c r="G3299" s="1">
        <v>19.0</v>
      </c>
      <c r="H3299" s="1">
        <v>8.0</v>
      </c>
      <c r="I3299" s="1" t="s">
        <v>22</v>
      </c>
      <c r="J3299" s="1">
        <v>0.791</v>
      </c>
      <c r="K3299" s="1">
        <v>0.035</v>
      </c>
      <c r="L3299" s="6">
        <f>if(J3299&gt;QUARTILE!$B$3, "TOP", if(J3299&lt;QUARTILE!$B$4, "BOTTOM", 0))</f>
        <v>0</v>
      </c>
      <c r="M3299" s="6">
        <f t="shared" si="1"/>
        <v>2</v>
      </c>
      <c r="N3299" s="6" t="str">
        <f t="shared" si="2"/>
        <v>Gen X</v>
      </c>
      <c r="O3299" s="6" t="str">
        <f t="shared" si="3"/>
        <v>Low Income</v>
      </c>
    </row>
    <row r="3300" hidden="1">
      <c r="A3300" s="1">
        <v>103298.0</v>
      </c>
      <c r="B3300" s="1">
        <v>59.0</v>
      </c>
      <c r="C3300" s="1">
        <v>27000.0</v>
      </c>
      <c r="D3300" s="1" t="s">
        <v>23</v>
      </c>
      <c r="E3300" s="1">
        <v>21918.66</v>
      </c>
      <c r="F3300" s="1">
        <v>3.0</v>
      </c>
      <c r="G3300" s="1">
        <v>21.0</v>
      </c>
      <c r="H3300" s="1">
        <v>5.0</v>
      </c>
      <c r="I3300" s="1" t="s">
        <v>22</v>
      </c>
      <c r="J3300" s="1">
        <v>0.406</v>
      </c>
      <c r="K3300" s="1">
        <v>0.69</v>
      </c>
      <c r="L3300" s="6">
        <f>if(J3300&gt;QUARTILE!$B$3, "TOP", if(J3300&lt;QUARTILE!$B$4, "BOTTOM", 0))</f>
        <v>0</v>
      </c>
      <c r="M3300" s="6">
        <f t="shared" si="1"/>
        <v>2</v>
      </c>
      <c r="N3300" s="6" t="str">
        <f t="shared" si="2"/>
        <v>Gen X</v>
      </c>
      <c r="O3300" s="6" t="str">
        <f t="shared" si="3"/>
        <v>Low Income</v>
      </c>
    </row>
    <row r="3301" hidden="1">
      <c r="A3301" s="1">
        <v>103299.0</v>
      </c>
      <c r="B3301" s="1">
        <v>47.0</v>
      </c>
      <c r="C3301" s="1">
        <v>29000.0</v>
      </c>
      <c r="D3301" s="1" t="s">
        <v>25</v>
      </c>
      <c r="E3301" s="1">
        <v>33159.81</v>
      </c>
      <c r="F3301" s="1">
        <v>4.0</v>
      </c>
      <c r="G3301" s="1">
        <v>22.0</v>
      </c>
      <c r="H3301" s="1">
        <v>7.0</v>
      </c>
      <c r="I3301" s="1" t="s">
        <v>18</v>
      </c>
      <c r="J3301" s="1">
        <v>0.566</v>
      </c>
      <c r="K3301" s="1">
        <v>0.23</v>
      </c>
      <c r="L3301" s="6">
        <f>if(J3301&gt;QUARTILE!$B$3, "TOP", if(J3301&lt;QUARTILE!$B$4, "BOTTOM", 0))</f>
        <v>0</v>
      </c>
      <c r="M3301" s="6">
        <f t="shared" si="1"/>
        <v>1</v>
      </c>
      <c r="N3301" s="6" t="str">
        <f t="shared" si="2"/>
        <v>Gen X</v>
      </c>
      <c r="O3301" s="6" t="str">
        <f t="shared" si="3"/>
        <v>Low Income</v>
      </c>
    </row>
    <row r="3302" hidden="1">
      <c r="A3302" s="1">
        <v>103300.0</v>
      </c>
      <c r="B3302" s="1">
        <v>31.0</v>
      </c>
      <c r="C3302" s="1">
        <v>13000.0</v>
      </c>
      <c r="D3302" s="1" t="s">
        <v>25</v>
      </c>
      <c r="E3302" s="1">
        <v>19681.49</v>
      </c>
      <c r="F3302" s="1">
        <v>1.0</v>
      </c>
      <c r="G3302" s="1">
        <v>18.0</v>
      </c>
      <c r="H3302" s="1">
        <v>8.0</v>
      </c>
      <c r="I3302" s="1" t="s">
        <v>22</v>
      </c>
      <c r="J3302" s="1">
        <v>0.488</v>
      </c>
      <c r="K3302" s="1">
        <v>0.373</v>
      </c>
      <c r="L3302" s="6">
        <f>if(J3302&gt;QUARTILE!$B$3, "TOP", if(J3302&lt;QUARTILE!$B$4, "BOTTOM", 0))</f>
        <v>0</v>
      </c>
      <c r="M3302" s="6">
        <f t="shared" si="1"/>
        <v>2</v>
      </c>
      <c r="N3302" s="6" t="str">
        <f t="shared" si="2"/>
        <v>Gen X</v>
      </c>
      <c r="O3302" s="6" t="str">
        <f t="shared" si="3"/>
        <v>Low Income</v>
      </c>
    </row>
    <row r="3303" hidden="1">
      <c r="A3303" s="1">
        <v>103301.0</v>
      </c>
      <c r="B3303" s="1">
        <v>23.0</v>
      </c>
      <c r="C3303" s="1">
        <v>13000.0</v>
      </c>
      <c r="D3303" s="1" t="s">
        <v>25</v>
      </c>
      <c r="E3303" s="1">
        <v>23987.02</v>
      </c>
      <c r="F3303" s="1">
        <v>3.0</v>
      </c>
      <c r="G3303" s="1">
        <v>20.0</v>
      </c>
      <c r="H3303" s="1">
        <v>13.0</v>
      </c>
      <c r="I3303" s="1" t="s">
        <v>18</v>
      </c>
      <c r="J3303" s="1">
        <v>0.997</v>
      </c>
      <c r="K3303" s="1">
        <v>0.692</v>
      </c>
      <c r="L3303" s="6" t="str">
        <f>if(J3303&gt;QUARTILE!$B$3, "TOP", if(J3303&lt;QUARTILE!$B$4, "BOTTOM", 0))</f>
        <v>TOP</v>
      </c>
      <c r="M3303" s="6">
        <f t="shared" si="1"/>
        <v>1</v>
      </c>
      <c r="N3303" s="6" t="str">
        <f t="shared" si="2"/>
        <v>Millenial</v>
      </c>
      <c r="O3303" s="6" t="str">
        <f t="shared" si="3"/>
        <v>Low Income</v>
      </c>
    </row>
    <row r="3304" hidden="1">
      <c r="A3304" s="1">
        <v>103302.0</v>
      </c>
      <c r="B3304" s="1">
        <v>20.0</v>
      </c>
      <c r="C3304" s="1">
        <v>15000.0</v>
      </c>
      <c r="D3304" s="1" t="s">
        <v>17</v>
      </c>
      <c r="E3304" s="1">
        <v>9333.99</v>
      </c>
      <c r="F3304" s="1">
        <v>4.0</v>
      </c>
      <c r="G3304" s="1">
        <v>15.0</v>
      </c>
      <c r="H3304" s="1">
        <v>14.0</v>
      </c>
      <c r="I3304" s="1" t="s">
        <v>22</v>
      </c>
      <c r="J3304" s="1">
        <v>0.55</v>
      </c>
      <c r="K3304" s="1">
        <v>0.447</v>
      </c>
      <c r="L3304" s="6">
        <f>if(J3304&gt;QUARTILE!$B$3, "TOP", if(J3304&lt;QUARTILE!$B$4, "BOTTOM", 0))</f>
        <v>0</v>
      </c>
      <c r="M3304" s="6">
        <f t="shared" si="1"/>
        <v>2</v>
      </c>
      <c r="N3304" s="6" t="str">
        <f t="shared" si="2"/>
        <v>Millenial</v>
      </c>
      <c r="O3304" s="6" t="str">
        <f t="shared" si="3"/>
        <v>Low Income</v>
      </c>
    </row>
    <row r="3305" hidden="1">
      <c r="A3305" s="1">
        <v>103303.0</v>
      </c>
      <c r="B3305" s="1">
        <v>33.0</v>
      </c>
      <c r="C3305" s="1">
        <v>11000.0</v>
      </c>
      <c r="D3305" s="1" t="s">
        <v>25</v>
      </c>
      <c r="E3305" s="1">
        <v>13059.19</v>
      </c>
      <c r="F3305" s="1">
        <v>2.0</v>
      </c>
      <c r="G3305" s="1">
        <v>18.0</v>
      </c>
      <c r="H3305" s="1">
        <v>9.0</v>
      </c>
      <c r="I3305" s="1" t="s">
        <v>22</v>
      </c>
      <c r="J3305" s="1">
        <v>0.267</v>
      </c>
      <c r="K3305" s="1">
        <v>0.637</v>
      </c>
      <c r="L3305" s="6" t="str">
        <f>if(J3305&gt;QUARTILE!$B$3, "TOP", if(J3305&lt;QUARTILE!$B$4, "BOTTOM", 0))</f>
        <v>BOTTOM</v>
      </c>
      <c r="M3305" s="6">
        <f t="shared" si="1"/>
        <v>2</v>
      </c>
      <c r="N3305" s="6" t="str">
        <f t="shared" si="2"/>
        <v>Gen X</v>
      </c>
      <c r="O3305" s="6" t="str">
        <f t="shared" si="3"/>
        <v>Low Income</v>
      </c>
    </row>
    <row r="3306" hidden="1">
      <c r="A3306" s="1">
        <v>103304.0</v>
      </c>
      <c r="B3306" s="1">
        <v>24.0</v>
      </c>
      <c r="C3306" s="1">
        <v>5000.0</v>
      </c>
      <c r="D3306" s="1" t="s">
        <v>17</v>
      </c>
      <c r="E3306" s="1">
        <v>4388.89</v>
      </c>
      <c r="F3306" s="1">
        <v>3.0</v>
      </c>
      <c r="G3306" s="1">
        <v>16.0</v>
      </c>
      <c r="H3306" s="1">
        <v>19.0</v>
      </c>
      <c r="I3306" s="1" t="s">
        <v>18</v>
      </c>
      <c r="J3306" s="1">
        <v>0.612</v>
      </c>
      <c r="K3306" s="1">
        <v>0.919</v>
      </c>
      <c r="L3306" s="6">
        <f>if(J3306&gt;QUARTILE!$B$3, "TOP", if(J3306&lt;QUARTILE!$B$4, "BOTTOM", 0))</f>
        <v>0</v>
      </c>
      <c r="M3306" s="6">
        <f t="shared" si="1"/>
        <v>1</v>
      </c>
      <c r="N3306" s="6" t="str">
        <f t="shared" si="2"/>
        <v>Millenial</v>
      </c>
      <c r="O3306" s="6" t="str">
        <f t="shared" si="3"/>
        <v>Low Income</v>
      </c>
    </row>
    <row r="3307" hidden="1">
      <c r="A3307" s="1">
        <v>103305.0</v>
      </c>
      <c r="B3307" s="1">
        <v>69.0</v>
      </c>
      <c r="C3307" s="1">
        <v>21000.0</v>
      </c>
      <c r="D3307" s="1" t="s">
        <v>25</v>
      </c>
      <c r="E3307" s="1">
        <v>22804.1</v>
      </c>
      <c r="F3307" s="1">
        <v>4.0</v>
      </c>
      <c r="G3307" s="1">
        <v>17.0</v>
      </c>
      <c r="H3307" s="1">
        <v>6.0</v>
      </c>
      <c r="I3307" s="1" t="s">
        <v>22</v>
      </c>
      <c r="J3307" s="1">
        <v>0.939</v>
      </c>
      <c r="K3307" s="1">
        <v>0.457</v>
      </c>
      <c r="L3307" s="6" t="str">
        <f>if(J3307&gt;QUARTILE!$B$3, "TOP", if(J3307&lt;QUARTILE!$B$4, "BOTTOM", 0))</f>
        <v>TOP</v>
      </c>
      <c r="M3307" s="6">
        <f t="shared" si="1"/>
        <v>2</v>
      </c>
      <c r="N3307" s="6" t="str">
        <f t="shared" si="2"/>
        <v>Baby Boomer</v>
      </c>
      <c r="O3307" s="6" t="str">
        <f t="shared" si="3"/>
        <v>Low Income</v>
      </c>
    </row>
    <row r="3308" hidden="1">
      <c r="A3308" s="1">
        <v>103306.0</v>
      </c>
      <c r="B3308" s="1">
        <v>31.0</v>
      </c>
      <c r="C3308" s="1">
        <v>17000.0</v>
      </c>
      <c r="D3308" s="1" t="s">
        <v>27</v>
      </c>
      <c r="E3308" s="1">
        <v>5006.49</v>
      </c>
      <c r="F3308" s="1">
        <v>1.0</v>
      </c>
      <c r="G3308" s="1">
        <v>20.0</v>
      </c>
      <c r="H3308" s="1">
        <v>10.0</v>
      </c>
      <c r="I3308" s="1" t="s">
        <v>22</v>
      </c>
      <c r="J3308" s="1">
        <v>0.214</v>
      </c>
      <c r="K3308" s="1">
        <v>0.638</v>
      </c>
      <c r="L3308" s="6" t="str">
        <f>if(J3308&gt;QUARTILE!$B$3, "TOP", if(J3308&lt;QUARTILE!$B$4, "BOTTOM", 0))</f>
        <v>BOTTOM</v>
      </c>
      <c r="M3308" s="6">
        <f t="shared" si="1"/>
        <v>2</v>
      </c>
      <c r="N3308" s="6" t="str">
        <f t="shared" si="2"/>
        <v>Gen X</v>
      </c>
      <c r="O3308" s="6" t="str">
        <f t="shared" si="3"/>
        <v>Low Income</v>
      </c>
    </row>
    <row r="3309" hidden="1">
      <c r="A3309" s="1">
        <v>103307.0</v>
      </c>
      <c r="B3309" s="1">
        <v>26.0</v>
      </c>
      <c r="C3309" s="1">
        <v>18000.0</v>
      </c>
      <c r="D3309" s="1" t="s">
        <v>25</v>
      </c>
      <c r="E3309" s="1">
        <v>25.15</v>
      </c>
      <c r="F3309" s="1">
        <v>4.0</v>
      </c>
      <c r="G3309" s="1">
        <v>23.0</v>
      </c>
      <c r="H3309" s="1">
        <v>6.0</v>
      </c>
      <c r="I3309" s="1" t="s">
        <v>22</v>
      </c>
      <c r="J3309" s="1">
        <v>0.388</v>
      </c>
      <c r="K3309" s="1">
        <v>0.59</v>
      </c>
      <c r="L3309" s="6">
        <f>if(J3309&gt;QUARTILE!$B$3, "TOP", if(J3309&lt;QUARTILE!$B$4, "BOTTOM", 0))</f>
        <v>0</v>
      </c>
      <c r="M3309" s="6">
        <f t="shared" si="1"/>
        <v>2</v>
      </c>
      <c r="N3309" s="6" t="str">
        <f t="shared" si="2"/>
        <v>Millenial</v>
      </c>
      <c r="O3309" s="6" t="str">
        <f t="shared" si="3"/>
        <v>Low Income</v>
      </c>
    </row>
    <row r="3310" hidden="1">
      <c r="A3310" s="1">
        <v>103308.0</v>
      </c>
      <c r="B3310" s="1">
        <v>32.0</v>
      </c>
      <c r="C3310" s="1">
        <v>12000.0</v>
      </c>
      <c r="D3310" s="1" t="s">
        <v>17</v>
      </c>
      <c r="E3310" s="1">
        <v>54290.06</v>
      </c>
      <c r="F3310" s="1">
        <v>5.0</v>
      </c>
      <c r="G3310" s="1">
        <v>25.0</v>
      </c>
      <c r="H3310" s="1">
        <v>14.0</v>
      </c>
      <c r="I3310" s="1" t="s">
        <v>22</v>
      </c>
      <c r="J3310" s="1">
        <v>0.671</v>
      </c>
      <c r="K3310" s="1">
        <v>0.385</v>
      </c>
      <c r="L3310" s="6">
        <f>if(J3310&gt;QUARTILE!$B$3, "TOP", if(J3310&lt;QUARTILE!$B$4, "BOTTOM", 0))</f>
        <v>0</v>
      </c>
      <c r="M3310" s="6">
        <f t="shared" si="1"/>
        <v>2</v>
      </c>
      <c r="N3310" s="6" t="str">
        <f t="shared" si="2"/>
        <v>Gen X</v>
      </c>
      <c r="O3310" s="6" t="str">
        <f t="shared" si="3"/>
        <v>Low Income</v>
      </c>
    </row>
    <row r="3311" hidden="1">
      <c r="A3311" s="1">
        <v>103309.0</v>
      </c>
      <c r="B3311" s="1">
        <v>38.0</v>
      </c>
      <c r="C3311" s="1">
        <v>36000.0</v>
      </c>
      <c r="D3311" s="1" t="s">
        <v>21</v>
      </c>
      <c r="E3311" s="1">
        <v>7306.11</v>
      </c>
      <c r="F3311" s="1">
        <v>1.0</v>
      </c>
      <c r="G3311" s="1">
        <v>16.0</v>
      </c>
      <c r="H3311" s="1">
        <v>13.0</v>
      </c>
      <c r="I3311" s="1" t="s">
        <v>18</v>
      </c>
      <c r="J3311" s="1">
        <v>0.987</v>
      </c>
      <c r="K3311" s="1">
        <v>0.664</v>
      </c>
      <c r="L3311" s="6" t="str">
        <f>if(J3311&gt;QUARTILE!$B$3, "TOP", if(J3311&lt;QUARTILE!$B$4, "BOTTOM", 0))</f>
        <v>TOP</v>
      </c>
      <c r="M3311" s="6">
        <f t="shared" si="1"/>
        <v>1</v>
      </c>
      <c r="N3311" s="6" t="str">
        <f t="shared" si="2"/>
        <v>Gen X</v>
      </c>
      <c r="O3311" s="6" t="str">
        <f t="shared" si="3"/>
        <v>Low Income</v>
      </c>
    </row>
    <row r="3312" hidden="1">
      <c r="A3312" s="1">
        <v>103310.0</v>
      </c>
      <c r="B3312" s="1">
        <v>52.0</v>
      </c>
      <c r="C3312" s="1">
        <v>94000.0</v>
      </c>
      <c r="D3312" s="1" t="s">
        <v>27</v>
      </c>
      <c r="E3312" s="1">
        <v>4378.85</v>
      </c>
      <c r="F3312" s="1">
        <v>3.0</v>
      </c>
      <c r="G3312" s="1">
        <v>23.0</v>
      </c>
      <c r="H3312" s="1">
        <v>6.0</v>
      </c>
      <c r="I3312" s="1" t="s">
        <v>22</v>
      </c>
      <c r="J3312" s="1">
        <v>0.565</v>
      </c>
      <c r="K3312" s="1">
        <v>0.834</v>
      </c>
      <c r="L3312" s="6">
        <f>if(J3312&gt;QUARTILE!$B$3, "TOP", if(J3312&lt;QUARTILE!$B$4, "BOTTOM", 0))</f>
        <v>0</v>
      </c>
      <c r="M3312" s="6">
        <f t="shared" si="1"/>
        <v>2</v>
      </c>
      <c r="N3312" s="6" t="str">
        <f t="shared" si="2"/>
        <v>Gen X</v>
      </c>
      <c r="O3312" s="6" t="str">
        <f t="shared" si="3"/>
        <v>Medium Income</v>
      </c>
    </row>
    <row r="3313" hidden="1">
      <c r="A3313" s="1">
        <v>103311.0</v>
      </c>
      <c r="B3313" s="1">
        <v>19.0</v>
      </c>
      <c r="C3313" s="1">
        <v>13000.0</v>
      </c>
      <c r="D3313" s="1" t="s">
        <v>17</v>
      </c>
      <c r="E3313" s="1">
        <v>6243.5</v>
      </c>
      <c r="F3313" s="1">
        <v>2.0</v>
      </c>
      <c r="G3313" s="1">
        <v>20.0</v>
      </c>
      <c r="H3313" s="1">
        <v>15.0</v>
      </c>
      <c r="I3313" s="1" t="s">
        <v>18</v>
      </c>
      <c r="J3313" s="1">
        <v>0.584</v>
      </c>
      <c r="K3313" s="1">
        <v>0.808</v>
      </c>
      <c r="L3313" s="6">
        <f>if(J3313&gt;QUARTILE!$B$3, "TOP", if(J3313&lt;QUARTILE!$B$4, "BOTTOM", 0))</f>
        <v>0</v>
      </c>
      <c r="M3313" s="6">
        <f t="shared" si="1"/>
        <v>1</v>
      </c>
      <c r="N3313" s="6" t="str">
        <f t="shared" si="2"/>
        <v>Millenial</v>
      </c>
      <c r="O3313" s="6" t="str">
        <f t="shared" si="3"/>
        <v>Low Income</v>
      </c>
    </row>
    <row r="3314" hidden="1">
      <c r="A3314" s="1">
        <v>103312.0</v>
      </c>
      <c r="B3314" s="1">
        <v>44.0</v>
      </c>
      <c r="C3314" s="1">
        <v>51000.0</v>
      </c>
      <c r="D3314" s="1" t="s">
        <v>23</v>
      </c>
      <c r="E3314" s="1">
        <v>8022.92</v>
      </c>
      <c r="F3314" s="1">
        <v>1.0</v>
      </c>
      <c r="G3314" s="1">
        <v>24.0</v>
      </c>
      <c r="H3314" s="1">
        <v>11.0</v>
      </c>
      <c r="I3314" s="1" t="s">
        <v>22</v>
      </c>
      <c r="J3314" s="1">
        <v>0.285</v>
      </c>
      <c r="K3314" s="1">
        <v>0.057</v>
      </c>
      <c r="L3314" s="6" t="str">
        <f>if(J3314&gt;QUARTILE!$B$3, "TOP", if(J3314&lt;QUARTILE!$B$4, "BOTTOM", 0))</f>
        <v>BOTTOM</v>
      </c>
      <c r="M3314" s="6">
        <f t="shared" si="1"/>
        <v>2</v>
      </c>
      <c r="N3314" s="6" t="str">
        <f t="shared" si="2"/>
        <v>Gen X</v>
      </c>
      <c r="O3314" s="6" t="str">
        <f t="shared" si="3"/>
        <v>Medium Income</v>
      </c>
    </row>
    <row r="3315" hidden="1">
      <c r="A3315" s="1">
        <v>103313.0</v>
      </c>
      <c r="B3315" s="1">
        <v>19.0</v>
      </c>
      <c r="C3315" s="1">
        <v>27000.0</v>
      </c>
      <c r="D3315" s="1" t="s">
        <v>21</v>
      </c>
      <c r="E3315" s="1">
        <v>12869.87</v>
      </c>
      <c r="F3315" s="1">
        <v>1.0</v>
      </c>
      <c r="G3315" s="1">
        <v>30.0</v>
      </c>
      <c r="H3315" s="1">
        <v>9.0</v>
      </c>
      <c r="I3315" s="1" t="s">
        <v>22</v>
      </c>
      <c r="J3315" s="1">
        <v>0.758</v>
      </c>
      <c r="K3315" s="1">
        <v>0.952</v>
      </c>
      <c r="L3315" s="6">
        <f>if(J3315&gt;QUARTILE!$B$3, "TOP", if(J3315&lt;QUARTILE!$B$4, "BOTTOM", 0))</f>
        <v>0</v>
      </c>
      <c r="M3315" s="6">
        <f t="shared" si="1"/>
        <v>2</v>
      </c>
      <c r="N3315" s="6" t="str">
        <f t="shared" si="2"/>
        <v>Millenial</v>
      </c>
      <c r="O3315" s="6" t="str">
        <f t="shared" si="3"/>
        <v>Low Income</v>
      </c>
    </row>
    <row r="3316" hidden="1">
      <c r="A3316" s="1">
        <v>103314.0</v>
      </c>
      <c r="B3316" s="1">
        <v>52.0</v>
      </c>
      <c r="C3316" s="1">
        <v>22000.0</v>
      </c>
      <c r="D3316" s="1" t="s">
        <v>23</v>
      </c>
      <c r="E3316" s="1">
        <v>1437.48</v>
      </c>
      <c r="F3316" s="1">
        <v>1.0</v>
      </c>
      <c r="G3316" s="1">
        <v>12.0</v>
      </c>
      <c r="H3316" s="1">
        <v>5.0</v>
      </c>
      <c r="I3316" s="1" t="s">
        <v>22</v>
      </c>
      <c r="J3316" s="1">
        <v>0.27</v>
      </c>
      <c r="K3316" s="1">
        <v>0.847</v>
      </c>
      <c r="L3316" s="6" t="str">
        <f>if(J3316&gt;QUARTILE!$B$3, "TOP", if(J3316&lt;QUARTILE!$B$4, "BOTTOM", 0))</f>
        <v>BOTTOM</v>
      </c>
      <c r="M3316" s="6">
        <f t="shared" si="1"/>
        <v>2</v>
      </c>
      <c r="N3316" s="6" t="str">
        <f t="shared" si="2"/>
        <v>Gen X</v>
      </c>
      <c r="O3316" s="6" t="str">
        <f t="shared" si="3"/>
        <v>Low Income</v>
      </c>
    </row>
    <row r="3317" hidden="1">
      <c r="A3317" s="1">
        <v>103315.0</v>
      </c>
      <c r="B3317" s="1">
        <v>35.0</v>
      </c>
      <c r="C3317" s="1">
        <v>18000.0</v>
      </c>
      <c r="D3317" s="1" t="s">
        <v>23</v>
      </c>
      <c r="E3317" s="1">
        <v>1082.22</v>
      </c>
      <c r="F3317" s="1">
        <v>4.0</v>
      </c>
      <c r="G3317" s="1">
        <v>22.0</v>
      </c>
      <c r="H3317" s="1">
        <v>10.0</v>
      </c>
      <c r="I3317" s="1" t="s">
        <v>22</v>
      </c>
      <c r="J3317" s="1">
        <v>0.378</v>
      </c>
      <c r="K3317" s="1">
        <v>0.921</v>
      </c>
      <c r="L3317" s="6">
        <f>if(J3317&gt;QUARTILE!$B$3, "TOP", if(J3317&lt;QUARTILE!$B$4, "BOTTOM", 0))</f>
        <v>0</v>
      </c>
      <c r="M3317" s="6">
        <f t="shared" si="1"/>
        <v>2</v>
      </c>
      <c r="N3317" s="6" t="str">
        <f t="shared" si="2"/>
        <v>Gen X</v>
      </c>
      <c r="O3317" s="6" t="str">
        <f t="shared" si="3"/>
        <v>Low Income</v>
      </c>
    </row>
    <row r="3318" hidden="1">
      <c r="A3318" s="1">
        <v>103316.0</v>
      </c>
      <c r="B3318" s="1">
        <v>31.0</v>
      </c>
      <c r="C3318" s="1">
        <v>21000.0</v>
      </c>
      <c r="D3318" s="1" t="s">
        <v>23</v>
      </c>
      <c r="E3318" s="1">
        <v>6931.97</v>
      </c>
      <c r="F3318" s="1">
        <v>5.0</v>
      </c>
      <c r="G3318" s="1">
        <v>23.0</v>
      </c>
      <c r="H3318" s="1">
        <v>8.0</v>
      </c>
      <c r="I3318" s="1" t="s">
        <v>22</v>
      </c>
      <c r="J3318" s="1">
        <v>0.76</v>
      </c>
      <c r="K3318" s="1">
        <v>0.144</v>
      </c>
      <c r="L3318" s="6">
        <f>if(J3318&gt;QUARTILE!$B$3, "TOP", if(J3318&lt;QUARTILE!$B$4, "BOTTOM", 0))</f>
        <v>0</v>
      </c>
      <c r="M3318" s="6">
        <f t="shared" si="1"/>
        <v>2</v>
      </c>
      <c r="N3318" s="6" t="str">
        <f t="shared" si="2"/>
        <v>Gen X</v>
      </c>
      <c r="O3318" s="6" t="str">
        <f t="shared" si="3"/>
        <v>Low Income</v>
      </c>
    </row>
    <row r="3319" hidden="1">
      <c r="A3319" s="1">
        <v>103317.0</v>
      </c>
      <c r="B3319" s="1">
        <v>37.0</v>
      </c>
      <c r="C3319" s="1">
        <v>44000.0</v>
      </c>
      <c r="D3319" s="1" t="s">
        <v>30</v>
      </c>
      <c r="E3319" s="1">
        <v>7012.9</v>
      </c>
      <c r="F3319" s="1">
        <v>2.0</v>
      </c>
      <c r="G3319" s="1">
        <v>26.0</v>
      </c>
      <c r="H3319" s="1">
        <v>8.0</v>
      </c>
      <c r="I3319" s="1" t="s">
        <v>22</v>
      </c>
      <c r="J3319" s="1">
        <v>0.713</v>
      </c>
      <c r="K3319" s="1">
        <v>0.536</v>
      </c>
      <c r="L3319" s="6">
        <f>if(J3319&gt;QUARTILE!$B$3, "TOP", if(J3319&lt;QUARTILE!$B$4, "BOTTOM", 0))</f>
        <v>0</v>
      </c>
      <c r="M3319" s="6">
        <f t="shared" si="1"/>
        <v>2</v>
      </c>
      <c r="N3319" s="6" t="str">
        <f t="shared" si="2"/>
        <v>Gen X</v>
      </c>
      <c r="O3319" s="6" t="str">
        <f t="shared" si="3"/>
        <v>Low Income</v>
      </c>
    </row>
    <row r="3320" hidden="1">
      <c r="A3320" s="1">
        <v>103318.0</v>
      </c>
      <c r="B3320" s="1">
        <v>35.0</v>
      </c>
      <c r="C3320" s="1">
        <v>11000.0</v>
      </c>
      <c r="D3320" s="1" t="s">
        <v>17</v>
      </c>
      <c r="E3320" s="1">
        <v>2503.24</v>
      </c>
      <c r="F3320" s="1">
        <v>2.0</v>
      </c>
      <c r="G3320" s="1">
        <v>16.0</v>
      </c>
      <c r="H3320" s="1">
        <v>13.0</v>
      </c>
      <c r="I3320" s="1" t="s">
        <v>22</v>
      </c>
      <c r="J3320" s="1">
        <v>0.319</v>
      </c>
      <c r="K3320" s="1">
        <v>0.44</v>
      </c>
      <c r="L3320" s="6">
        <f>if(J3320&gt;QUARTILE!$B$3, "TOP", if(J3320&lt;QUARTILE!$B$4, "BOTTOM", 0))</f>
        <v>0</v>
      </c>
      <c r="M3320" s="6">
        <f t="shared" si="1"/>
        <v>2</v>
      </c>
      <c r="N3320" s="6" t="str">
        <f t="shared" si="2"/>
        <v>Gen X</v>
      </c>
      <c r="O3320" s="6" t="str">
        <f t="shared" si="3"/>
        <v>Low Income</v>
      </c>
    </row>
    <row r="3321" hidden="1">
      <c r="A3321" s="1">
        <v>103319.0</v>
      </c>
      <c r="B3321" s="1">
        <v>27.0</v>
      </c>
      <c r="C3321" s="1">
        <v>19000.0</v>
      </c>
      <c r="D3321" s="1" t="s">
        <v>21</v>
      </c>
      <c r="E3321" s="1">
        <v>10376.87</v>
      </c>
      <c r="F3321" s="1">
        <v>5.0</v>
      </c>
      <c r="G3321" s="1">
        <v>16.0</v>
      </c>
      <c r="H3321" s="1">
        <v>15.0</v>
      </c>
      <c r="I3321" s="1" t="s">
        <v>22</v>
      </c>
      <c r="J3321" s="1">
        <v>0.85</v>
      </c>
      <c r="K3321" s="1">
        <v>0.327</v>
      </c>
      <c r="L3321" s="6" t="str">
        <f>if(J3321&gt;QUARTILE!$B$3, "TOP", if(J3321&lt;QUARTILE!$B$4, "BOTTOM", 0))</f>
        <v>TOP</v>
      </c>
      <c r="M3321" s="6">
        <f t="shared" si="1"/>
        <v>2</v>
      </c>
      <c r="N3321" s="6" t="str">
        <f t="shared" si="2"/>
        <v>Millenial</v>
      </c>
      <c r="O3321" s="6" t="str">
        <f t="shared" si="3"/>
        <v>Low Income</v>
      </c>
    </row>
    <row r="3322" hidden="1">
      <c r="A3322" s="1">
        <v>103320.0</v>
      </c>
      <c r="B3322" s="1">
        <v>42.0</v>
      </c>
      <c r="C3322" s="1">
        <v>47000.0</v>
      </c>
      <c r="D3322" s="1" t="s">
        <v>17</v>
      </c>
      <c r="E3322" s="1">
        <v>6682.3</v>
      </c>
      <c r="F3322" s="1">
        <v>4.0</v>
      </c>
      <c r="G3322" s="1">
        <v>19.0</v>
      </c>
      <c r="H3322" s="1">
        <v>10.0</v>
      </c>
      <c r="I3322" s="1" t="s">
        <v>22</v>
      </c>
      <c r="J3322" s="1">
        <v>0.795</v>
      </c>
      <c r="K3322" s="1">
        <v>0.357</v>
      </c>
      <c r="L3322" s="6">
        <f>if(J3322&gt;QUARTILE!$B$3, "TOP", if(J3322&lt;QUARTILE!$B$4, "BOTTOM", 0))</f>
        <v>0</v>
      </c>
      <c r="M3322" s="6">
        <f t="shared" si="1"/>
        <v>2</v>
      </c>
      <c r="N3322" s="6" t="str">
        <f t="shared" si="2"/>
        <v>Gen X</v>
      </c>
      <c r="O3322" s="6" t="str">
        <f t="shared" si="3"/>
        <v>Medium Income</v>
      </c>
    </row>
    <row r="3323" hidden="1">
      <c r="A3323" s="1">
        <v>103321.0</v>
      </c>
      <c r="B3323" s="1">
        <v>19.0</v>
      </c>
      <c r="C3323" s="1">
        <v>40000.0</v>
      </c>
      <c r="D3323" s="1" t="s">
        <v>25</v>
      </c>
      <c r="E3323" s="1">
        <v>528.02</v>
      </c>
      <c r="F3323" s="1">
        <v>4.0</v>
      </c>
      <c r="G3323" s="1">
        <v>17.0</v>
      </c>
      <c r="H3323" s="1">
        <v>15.0</v>
      </c>
      <c r="I3323" s="1" t="s">
        <v>22</v>
      </c>
      <c r="J3323" s="1">
        <v>0.666</v>
      </c>
      <c r="K3323" s="1">
        <v>0.854</v>
      </c>
      <c r="L3323" s="6">
        <f>if(J3323&gt;QUARTILE!$B$3, "TOP", if(J3323&lt;QUARTILE!$B$4, "BOTTOM", 0))</f>
        <v>0</v>
      </c>
      <c r="M3323" s="6">
        <f t="shared" si="1"/>
        <v>2</v>
      </c>
      <c r="N3323" s="6" t="str">
        <f t="shared" si="2"/>
        <v>Millenial</v>
      </c>
      <c r="O3323" s="6" t="str">
        <f t="shared" si="3"/>
        <v>Low Income</v>
      </c>
    </row>
    <row r="3324" hidden="1">
      <c r="A3324" s="1">
        <v>103322.0</v>
      </c>
      <c r="B3324" s="1">
        <v>42.0</v>
      </c>
      <c r="C3324" s="1">
        <v>11000.0</v>
      </c>
      <c r="D3324" s="1" t="s">
        <v>21</v>
      </c>
      <c r="E3324" s="1">
        <v>43382.21</v>
      </c>
      <c r="F3324" s="1">
        <v>5.0</v>
      </c>
      <c r="G3324" s="1">
        <v>18.0</v>
      </c>
      <c r="H3324" s="1">
        <v>9.0</v>
      </c>
      <c r="I3324" s="1" t="s">
        <v>18</v>
      </c>
      <c r="J3324" s="1">
        <v>0.279</v>
      </c>
      <c r="K3324" s="1">
        <v>0.548</v>
      </c>
      <c r="L3324" s="6" t="str">
        <f>if(J3324&gt;QUARTILE!$B$3, "TOP", if(J3324&lt;QUARTILE!$B$4, "BOTTOM", 0))</f>
        <v>BOTTOM</v>
      </c>
      <c r="M3324" s="6">
        <f t="shared" si="1"/>
        <v>1</v>
      </c>
      <c r="N3324" s="6" t="str">
        <f t="shared" si="2"/>
        <v>Gen X</v>
      </c>
      <c r="O3324" s="6" t="str">
        <f t="shared" si="3"/>
        <v>Low Income</v>
      </c>
    </row>
    <row r="3325" hidden="1">
      <c r="A3325" s="1">
        <v>103323.0</v>
      </c>
      <c r="B3325" s="1">
        <v>78.0</v>
      </c>
      <c r="C3325" s="1">
        <v>20000.0</v>
      </c>
      <c r="D3325" s="1" t="s">
        <v>30</v>
      </c>
      <c r="E3325" s="1">
        <v>43434.47</v>
      </c>
      <c r="F3325" s="1">
        <v>5.0</v>
      </c>
      <c r="G3325" s="1">
        <v>23.0</v>
      </c>
      <c r="H3325" s="1">
        <v>5.0</v>
      </c>
      <c r="I3325" s="1" t="s">
        <v>18</v>
      </c>
      <c r="J3325" s="1">
        <v>1.0</v>
      </c>
      <c r="K3325" s="1">
        <v>0.175</v>
      </c>
      <c r="L3325" s="6" t="str">
        <f>if(J3325&gt;QUARTILE!$B$3, "TOP", if(J3325&lt;QUARTILE!$B$4, "BOTTOM", 0))</f>
        <v>TOP</v>
      </c>
      <c r="M3325" s="6">
        <f t="shared" si="1"/>
        <v>1</v>
      </c>
      <c r="N3325" s="6" t="str">
        <f t="shared" si="2"/>
        <v>Baby Boomer</v>
      </c>
      <c r="O3325" s="6" t="str">
        <f t="shared" si="3"/>
        <v>Low Income</v>
      </c>
    </row>
    <row r="3326" hidden="1">
      <c r="A3326" s="1">
        <v>103324.0</v>
      </c>
      <c r="B3326" s="1">
        <v>71.0</v>
      </c>
      <c r="C3326" s="1">
        <v>34000.0</v>
      </c>
      <c r="D3326" s="1" t="s">
        <v>25</v>
      </c>
      <c r="E3326" s="1">
        <v>4693.75</v>
      </c>
      <c r="F3326" s="1">
        <v>3.0</v>
      </c>
      <c r="G3326" s="1">
        <v>22.0</v>
      </c>
      <c r="H3326" s="1">
        <v>5.0</v>
      </c>
      <c r="I3326" s="1" t="s">
        <v>22</v>
      </c>
      <c r="J3326" s="1">
        <v>0.577</v>
      </c>
      <c r="K3326" s="1">
        <v>0.379</v>
      </c>
      <c r="L3326" s="6">
        <f>if(J3326&gt;QUARTILE!$B$3, "TOP", if(J3326&lt;QUARTILE!$B$4, "BOTTOM", 0))</f>
        <v>0</v>
      </c>
      <c r="M3326" s="6">
        <f t="shared" si="1"/>
        <v>2</v>
      </c>
      <c r="N3326" s="6" t="str">
        <f t="shared" si="2"/>
        <v>Baby Boomer</v>
      </c>
      <c r="O3326" s="6" t="str">
        <f t="shared" si="3"/>
        <v>Low Income</v>
      </c>
    </row>
    <row r="3327" hidden="1">
      <c r="A3327" s="1">
        <v>103325.0</v>
      </c>
      <c r="B3327" s="1">
        <v>50.0</v>
      </c>
      <c r="C3327" s="1">
        <v>33000.0</v>
      </c>
      <c r="D3327" s="1" t="s">
        <v>23</v>
      </c>
      <c r="E3327" s="1">
        <v>3555.57</v>
      </c>
      <c r="F3327" s="1">
        <v>4.0</v>
      </c>
      <c r="G3327" s="1">
        <v>15.0</v>
      </c>
      <c r="H3327" s="1">
        <v>3.0</v>
      </c>
      <c r="I3327" s="1" t="s">
        <v>22</v>
      </c>
      <c r="J3327" s="1">
        <v>0.426</v>
      </c>
      <c r="K3327" s="1">
        <v>0.419</v>
      </c>
      <c r="L3327" s="6">
        <f>if(J3327&gt;QUARTILE!$B$3, "TOP", if(J3327&lt;QUARTILE!$B$4, "BOTTOM", 0))</f>
        <v>0</v>
      </c>
      <c r="M3327" s="6">
        <f t="shared" si="1"/>
        <v>2</v>
      </c>
      <c r="N3327" s="6" t="str">
        <f t="shared" si="2"/>
        <v>Gen X</v>
      </c>
      <c r="O3327" s="6" t="str">
        <f t="shared" si="3"/>
        <v>Low Income</v>
      </c>
    </row>
    <row r="3328" hidden="1">
      <c r="A3328" s="1">
        <v>103326.0</v>
      </c>
      <c r="B3328" s="1">
        <v>53.0</v>
      </c>
      <c r="C3328" s="1">
        <v>40000.0</v>
      </c>
      <c r="D3328" s="1" t="s">
        <v>27</v>
      </c>
      <c r="E3328" s="1">
        <v>15850.19</v>
      </c>
      <c r="F3328" s="1">
        <v>1.0</v>
      </c>
      <c r="G3328" s="1">
        <v>21.0</v>
      </c>
      <c r="H3328" s="1">
        <v>3.0</v>
      </c>
      <c r="I3328" s="1" t="s">
        <v>22</v>
      </c>
      <c r="J3328" s="1">
        <v>0.927</v>
      </c>
      <c r="K3328" s="1">
        <v>0.367</v>
      </c>
      <c r="L3328" s="6" t="str">
        <f>if(J3328&gt;QUARTILE!$B$3, "TOP", if(J3328&lt;QUARTILE!$B$4, "BOTTOM", 0))</f>
        <v>TOP</v>
      </c>
      <c r="M3328" s="6">
        <f t="shared" si="1"/>
        <v>2</v>
      </c>
      <c r="N3328" s="6" t="str">
        <f t="shared" si="2"/>
        <v>Gen X</v>
      </c>
      <c r="O3328" s="6" t="str">
        <f t="shared" si="3"/>
        <v>Low Income</v>
      </c>
    </row>
    <row r="3329" hidden="1">
      <c r="A3329" s="1">
        <v>103327.0</v>
      </c>
      <c r="B3329" s="1">
        <v>48.0</v>
      </c>
      <c r="C3329" s="1">
        <v>28000.0</v>
      </c>
      <c r="D3329" s="1" t="s">
        <v>30</v>
      </c>
      <c r="E3329" s="1">
        <v>19925.82</v>
      </c>
      <c r="F3329" s="1">
        <v>2.0</v>
      </c>
      <c r="G3329" s="1">
        <v>17.0</v>
      </c>
      <c r="H3329" s="1">
        <v>9.0</v>
      </c>
      <c r="I3329" s="1" t="s">
        <v>22</v>
      </c>
      <c r="J3329" s="1">
        <v>0.972</v>
      </c>
      <c r="K3329" s="1">
        <v>0.21</v>
      </c>
      <c r="L3329" s="6" t="str">
        <f>if(J3329&gt;QUARTILE!$B$3, "TOP", if(J3329&lt;QUARTILE!$B$4, "BOTTOM", 0))</f>
        <v>TOP</v>
      </c>
      <c r="M3329" s="6">
        <f t="shared" si="1"/>
        <v>2</v>
      </c>
      <c r="N3329" s="6" t="str">
        <f t="shared" si="2"/>
        <v>Gen X</v>
      </c>
      <c r="O3329" s="6" t="str">
        <f t="shared" si="3"/>
        <v>Low Income</v>
      </c>
    </row>
    <row r="3330" hidden="1">
      <c r="A3330" s="1">
        <v>103328.0</v>
      </c>
      <c r="B3330" s="1">
        <v>31.0</v>
      </c>
      <c r="C3330" s="1">
        <v>31000.0</v>
      </c>
      <c r="D3330" s="1" t="s">
        <v>17</v>
      </c>
      <c r="E3330" s="1">
        <v>63185.06</v>
      </c>
      <c r="F3330" s="1">
        <v>4.0</v>
      </c>
      <c r="G3330" s="1">
        <v>22.0</v>
      </c>
      <c r="H3330" s="1">
        <v>8.0</v>
      </c>
      <c r="I3330" s="1" t="s">
        <v>18</v>
      </c>
      <c r="J3330" s="1">
        <v>0.817</v>
      </c>
      <c r="K3330" s="1">
        <v>0.285</v>
      </c>
      <c r="L3330" s="6" t="str">
        <f>if(J3330&gt;QUARTILE!$B$3, "TOP", if(J3330&lt;QUARTILE!$B$4, "BOTTOM", 0))</f>
        <v>TOP</v>
      </c>
      <c r="M3330" s="6">
        <f t="shared" si="1"/>
        <v>1</v>
      </c>
      <c r="N3330" s="6" t="str">
        <f t="shared" si="2"/>
        <v>Gen X</v>
      </c>
      <c r="O3330" s="6" t="str">
        <f t="shared" si="3"/>
        <v>Low Income</v>
      </c>
    </row>
    <row r="3331" hidden="1">
      <c r="A3331" s="1">
        <v>103329.0</v>
      </c>
      <c r="B3331" s="1">
        <v>18.0</v>
      </c>
      <c r="C3331" s="1">
        <v>27000.0</v>
      </c>
      <c r="D3331" s="1" t="s">
        <v>17</v>
      </c>
      <c r="E3331" s="1">
        <v>9475.36</v>
      </c>
      <c r="F3331" s="1">
        <v>5.0</v>
      </c>
      <c r="G3331" s="1">
        <v>10.0</v>
      </c>
      <c r="H3331" s="1">
        <v>12.0</v>
      </c>
      <c r="I3331" s="1" t="s">
        <v>18</v>
      </c>
      <c r="J3331" s="1">
        <v>0.791</v>
      </c>
      <c r="K3331" s="1">
        <v>0.03</v>
      </c>
      <c r="L3331" s="6">
        <f>if(J3331&gt;QUARTILE!$B$3, "TOP", if(J3331&lt;QUARTILE!$B$4, "BOTTOM", 0))</f>
        <v>0</v>
      </c>
      <c r="M3331" s="6">
        <f t="shared" si="1"/>
        <v>1</v>
      </c>
      <c r="N3331" s="6" t="str">
        <f t="shared" si="2"/>
        <v>Millenial</v>
      </c>
      <c r="O3331" s="6" t="str">
        <f t="shared" si="3"/>
        <v>Low Income</v>
      </c>
    </row>
    <row r="3332" hidden="1">
      <c r="A3332" s="1">
        <v>103330.0</v>
      </c>
      <c r="B3332" s="1">
        <v>63.0</v>
      </c>
      <c r="C3332" s="1">
        <v>57000.0</v>
      </c>
      <c r="D3332" s="1" t="s">
        <v>24</v>
      </c>
      <c r="E3332" s="1">
        <v>19257.19</v>
      </c>
      <c r="F3332" s="1">
        <v>1.0</v>
      </c>
      <c r="G3332" s="1">
        <v>15.0</v>
      </c>
      <c r="H3332" s="1">
        <v>5.0</v>
      </c>
      <c r="I3332" s="1" t="s">
        <v>22</v>
      </c>
      <c r="J3332" s="1">
        <v>0.347</v>
      </c>
      <c r="K3332" s="1">
        <v>0.854</v>
      </c>
      <c r="L3332" s="6">
        <f>if(J3332&gt;QUARTILE!$B$3, "TOP", if(J3332&lt;QUARTILE!$B$4, "BOTTOM", 0))</f>
        <v>0</v>
      </c>
      <c r="M3332" s="6">
        <f t="shared" si="1"/>
        <v>2</v>
      </c>
      <c r="N3332" s="6" t="str">
        <f t="shared" si="2"/>
        <v>Baby Boomer</v>
      </c>
      <c r="O3332" s="6" t="str">
        <f t="shared" si="3"/>
        <v>Medium Income</v>
      </c>
    </row>
    <row r="3333" hidden="1">
      <c r="A3333" s="1">
        <v>103331.0</v>
      </c>
      <c r="B3333" s="1">
        <v>33.0</v>
      </c>
      <c r="C3333" s="1">
        <v>17000.0</v>
      </c>
      <c r="D3333" s="1" t="s">
        <v>21</v>
      </c>
      <c r="E3333" s="1">
        <v>42104.39</v>
      </c>
      <c r="F3333" s="1">
        <v>3.0</v>
      </c>
      <c r="G3333" s="1">
        <v>20.0</v>
      </c>
      <c r="H3333" s="1">
        <v>16.0</v>
      </c>
      <c r="I3333" s="1" t="s">
        <v>22</v>
      </c>
      <c r="J3333" s="1">
        <v>0.359</v>
      </c>
      <c r="K3333" s="1">
        <v>0.725</v>
      </c>
      <c r="L3333" s="6">
        <f>if(J3333&gt;QUARTILE!$B$3, "TOP", if(J3333&lt;QUARTILE!$B$4, "BOTTOM", 0))</f>
        <v>0</v>
      </c>
      <c r="M3333" s="6">
        <f t="shared" si="1"/>
        <v>2</v>
      </c>
      <c r="N3333" s="6" t="str">
        <f t="shared" si="2"/>
        <v>Gen X</v>
      </c>
      <c r="O3333" s="6" t="str">
        <f t="shared" si="3"/>
        <v>Low Income</v>
      </c>
    </row>
    <row r="3334" hidden="1">
      <c r="A3334" s="1">
        <v>103332.0</v>
      </c>
      <c r="B3334" s="1">
        <v>71.0</v>
      </c>
      <c r="C3334" s="1">
        <v>23000.0</v>
      </c>
      <c r="D3334" s="1" t="s">
        <v>27</v>
      </c>
      <c r="E3334" s="1">
        <v>11955.06</v>
      </c>
      <c r="F3334" s="1">
        <v>3.0</v>
      </c>
      <c r="G3334" s="1">
        <v>27.0</v>
      </c>
      <c r="H3334" s="1">
        <v>9.0</v>
      </c>
      <c r="I3334" s="1" t="s">
        <v>22</v>
      </c>
      <c r="J3334" s="1">
        <v>0.569</v>
      </c>
      <c r="K3334" s="1">
        <v>0.892</v>
      </c>
      <c r="L3334" s="6">
        <f>if(J3334&gt;QUARTILE!$B$3, "TOP", if(J3334&lt;QUARTILE!$B$4, "BOTTOM", 0))</f>
        <v>0</v>
      </c>
      <c r="M3334" s="6">
        <f t="shared" si="1"/>
        <v>2</v>
      </c>
      <c r="N3334" s="6" t="str">
        <f t="shared" si="2"/>
        <v>Baby Boomer</v>
      </c>
      <c r="O3334" s="6" t="str">
        <f t="shared" si="3"/>
        <v>Low Income</v>
      </c>
    </row>
    <row r="3335" hidden="1">
      <c r="A3335" s="1">
        <v>103333.0</v>
      </c>
      <c r="B3335" s="1">
        <v>63.0</v>
      </c>
      <c r="C3335" s="1">
        <v>12000.0</v>
      </c>
      <c r="D3335" s="1" t="s">
        <v>27</v>
      </c>
      <c r="E3335" s="1">
        <v>2610.05</v>
      </c>
      <c r="F3335" s="1">
        <v>1.0</v>
      </c>
      <c r="G3335" s="1">
        <v>25.0</v>
      </c>
      <c r="H3335" s="1">
        <v>7.0</v>
      </c>
      <c r="I3335" s="1" t="s">
        <v>22</v>
      </c>
      <c r="J3335" s="1">
        <v>0.983</v>
      </c>
      <c r="K3335" s="1">
        <v>0.446</v>
      </c>
      <c r="L3335" s="6" t="str">
        <f>if(J3335&gt;QUARTILE!$B$3, "TOP", if(J3335&lt;QUARTILE!$B$4, "BOTTOM", 0))</f>
        <v>TOP</v>
      </c>
      <c r="M3335" s="6">
        <f t="shared" si="1"/>
        <v>2</v>
      </c>
      <c r="N3335" s="6" t="str">
        <f t="shared" si="2"/>
        <v>Baby Boomer</v>
      </c>
      <c r="O3335" s="6" t="str">
        <f t="shared" si="3"/>
        <v>Low Income</v>
      </c>
    </row>
    <row r="3336" hidden="1">
      <c r="A3336" s="1">
        <v>103334.0</v>
      </c>
      <c r="B3336" s="1">
        <v>78.0</v>
      </c>
      <c r="C3336" s="1">
        <v>11000.0</v>
      </c>
      <c r="D3336" s="1" t="s">
        <v>23</v>
      </c>
      <c r="E3336" s="1">
        <v>9478.54</v>
      </c>
      <c r="F3336" s="1">
        <v>1.0</v>
      </c>
      <c r="G3336" s="1">
        <v>16.0</v>
      </c>
      <c r="H3336" s="1">
        <v>6.0</v>
      </c>
      <c r="I3336" s="1" t="s">
        <v>22</v>
      </c>
      <c r="J3336" s="1">
        <v>0.793</v>
      </c>
      <c r="K3336" s="1">
        <v>0.651</v>
      </c>
      <c r="L3336" s="6">
        <f>if(J3336&gt;QUARTILE!$B$3, "TOP", if(J3336&lt;QUARTILE!$B$4, "BOTTOM", 0))</f>
        <v>0</v>
      </c>
      <c r="M3336" s="6">
        <f t="shared" si="1"/>
        <v>2</v>
      </c>
      <c r="N3336" s="6" t="str">
        <f t="shared" si="2"/>
        <v>Baby Boomer</v>
      </c>
      <c r="O3336" s="6" t="str">
        <f t="shared" si="3"/>
        <v>Low Income</v>
      </c>
    </row>
    <row r="3337" hidden="1">
      <c r="A3337" s="1">
        <v>103335.0</v>
      </c>
      <c r="B3337" s="1">
        <v>69.0</v>
      </c>
      <c r="C3337" s="1">
        <v>27000.0</v>
      </c>
      <c r="D3337" s="1" t="s">
        <v>27</v>
      </c>
      <c r="E3337" s="1">
        <v>2936.78</v>
      </c>
      <c r="F3337" s="1">
        <v>5.0</v>
      </c>
      <c r="G3337" s="1">
        <v>18.0</v>
      </c>
      <c r="H3337" s="1">
        <v>5.0</v>
      </c>
      <c r="I3337" s="1" t="s">
        <v>22</v>
      </c>
      <c r="J3337" s="1">
        <v>0.746</v>
      </c>
      <c r="K3337" s="1">
        <v>0.76</v>
      </c>
      <c r="L3337" s="6">
        <f>if(J3337&gt;QUARTILE!$B$3, "TOP", if(J3337&lt;QUARTILE!$B$4, "BOTTOM", 0))</f>
        <v>0</v>
      </c>
      <c r="M3337" s="6">
        <f t="shared" si="1"/>
        <v>2</v>
      </c>
      <c r="N3337" s="6" t="str">
        <f t="shared" si="2"/>
        <v>Baby Boomer</v>
      </c>
      <c r="O3337" s="6" t="str">
        <f t="shared" si="3"/>
        <v>Low Income</v>
      </c>
    </row>
    <row r="3338" hidden="1">
      <c r="A3338" s="1">
        <v>103336.0</v>
      </c>
      <c r="B3338" s="1">
        <v>20.0</v>
      </c>
      <c r="C3338" s="1">
        <v>14000.0</v>
      </c>
      <c r="D3338" s="1" t="s">
        <v>25</v>
      </c>
      <c r="E3338" s="1">
        <v>335.59</v>
      </c>
      <c r="F3338" s="1">
        <v>5.0</v>
      </c>
      <c r="G3338" s="1">
        <v>25.0</v>
      </c>
      <c r="H3338" s="1">
        <v>13.0</v>
      </c>
      <c r="I3338" s="1" t="s">
        <v>22</v>
      </c>
      <c r="J3338" s="1">
        <v>0.308</v>
      </c>
      <c r="K3338" s="1">
        <v>0.265</v>
      </c>
      <c r="L3338" s="6" t="str">
        <f>if(J3338&gt;QUARTILE!$B$3, "TOP", if(J3338&lt;QUARTILE!$B$4, "BOTTOM", 0))</f>
        <v>BOTTOM</v>
      </c>
      <c r="M3338" s="6">
        <f t="shared" si="1"/>
        <v>2</v>
      </c>
      <c r="N3338" s="6" t="str">
        <f t="shared" si="2"/>
        <v>Millenial</v>
      </c>
      <c r="O3338" s="6" t="str">
        <f t="shared" si="3"/>
        <v>Low Income</v>
      </c>
    </row>
    <row r="3339" hidden="1">
      <c r="A3339" s="1">
        <v>103337.0</v>
      </c>
      <c r="B3339" s="1">
        <v>52.0</v>
      </c>
      <c r="C3339" s="1">
        <v>21000.0</v>
      </c>
      <c r="D3339" s="1" t="s">
        <v>17</v>
      </c>
      <c r="E3339" s="1">
        <v>27850.52</v>
      </c>
      <c r="F3339" s="1">
        <v>2.0</v>
      </c>
      <c r="G3339" s="1">
        <v>22.0</v>
      </c>
      <c r="H3339" s="1">
        <v>9.0</v>
      </c>
      <c r="I3339" s="1" t="s">
        <v>22</v>
      </c>
      <c r="J3339" s="1">
        <v>0.42</v>
      </c>
      <c r="K3339" s="1">
        <v>0.633</v>
      </c>
      <c r="L3339" s="6">
        <f>if(J3339&gt;QUARTILE!$B$3, "TOP", if(J3339&lt;QUARTILE!$B$4, "BOTTOM", 0))</f>
        <v>0</v>
      </c>
      <c r="M3339" s="6">
        <f t="shared" si="1"/>
        <v>2</v>
      </c>
      <c r="N3339" s="6" t="str">
        <f t="shared" si="2"/>
        <v>Gen X</v>
      </c>
      <c r="O3339" s="6" t="str">
        <f t="shared" si="3"/>
        <v>Low Income</v>
      </c>
    </row>
    <row r="3340" hidden="1">
      <c r="A3340" s="1">
        <v>103338.0</v>
      </c>
      <c r="B3340" s="1">
        <v>58.0</v>
      </c>
      <c r="C3340" s="1">
        <v>58000.0</v>
      </c>
      <c r="D3340" s="1" t="s">
        <v>25</v>
      </c>
      <c r="E3340" s="1">
        <v>5447.3</v>
      </c>
      <c r="F3340" s="1">
        <v>2.0</v>
      </c>
      <c r="G3340" s="1">
        <v>14.0</v>
      </c>
      <c r="H3340" s="1">
        <v>5.0</v>
      </c>
      <c r="I3340" s="1" t="s">
        <v>22</v>
      </c>
      <c r="J3340" s="1">
        <v>0.493</v>
      </c>
      <c r="K3340" s="1">
        <v>0.438</v>
      </c>
      <c r="L3340" s="6">
        <f>if(J3340&gt;QUARTILE!$B$3, "TOP", if(J3340&lt;QUARTILE!$B$4, "BOTTOM", 0))</f>
        <v>0</v>
      </c>
      <c r="M3340" s="6">
        <f t="shared" si="1"/>
        <v>2</v>
      </c>
      <c r="N3340" s="6" t="str">
        <f t="shared" si="2"/>
        <v>Gen X</v>
      </c>
      <c r="O3340" s="6" t="str">
        <f t="shared" si="3"/>
        <v>Medium Income</v>
      </c>
    </row>
    <row r="3341" hidden="1">
      <c r="A3341" s="1">
        <v>103339.0</v>
      </c>
      <c r="B3341" s="1">
        <v>23.0</v>
      </c>
      <c r="C3341" s="1">
        <v>56000.0</v>
      </c>
      <c r="D3341" s="1" t="s">
        <v>23</v>
      </c>
      <c r="E3341" s="1">
        <v>40.18</v>
      </c>
      <c r="F3341" s="1">
        <v>3.0</v>
      </c>
      <c r="G3341" s="1">
        <v>16.0</v>
      </c>
      <c r="H3341" s="1">
        <v>13.0</v>
      </c>
      <c r="I3341" s="1" t="s">
        <v>22</v>
      </c>
      <c r="J3341" s="1">
        <v>0.452</v>
      </c>
      <c r="K3341" s="1">
        <v>0.374</v>
      </c>
      <c r="L3341" s="6">
        <f>if(J3341&gt;QUARTILE!$B$3, "TOP", if(J3341&lt;QUARTILE!$B$4, "BOTTOM", 0))</f>
        <v>0</v>
      </c>
      <c r="M3341" s="6">
        <f t="shared" si="1"/>
        <v>2</v>
      </c>
      <c r="N3341" s="6" t="str">
        <f t="shared" si="2"/>
        <v>Millenial</v>
      </c>
      <c r="O3341" s="6" t="str">
        <f t="shared" si="3"/>
        <v>Medium Income</v>
      </c>
    </row>
    <row r="3342" hidden="1">
      <c r="A3342" s="1">
        <v>103340.0</v>
      </c>
      <c r="B3342" s="1">
        <v>42.0</v>
      </c>
      <c r="C3342" s="1">
        <v>84000.0</v>
      </c>
      <c r="D3342" s="1" t="s">
        <v>23</v>
      </c>
      <c r="E3342" s="1">
        <v>41182.17</v>
      </c>
      <c r="F3342" s="1">
        <v>1.0</v>
      </c>
      <c r="G3342" s="1">
        <v>18.0</v>
      </c>
      <c r="H3342" s="1">
        <v>12.0</v>
      </c>
      <c r="I3342" s="1" t="s">
        <v>22</v>
      </c>
      <c r="J3342" s="1">
        <v>0.981</v>
      </c>
      <c r="K3342" s="1">
        <v>0.759</v>
      </c>
      <c r="L3342" s="6" t="str">
        <f>if(J3342&gt;QUARTILE!$B$3, "TOP", if(J3342&lt;QUARTILE!$B$4, "BOTTOM", 0))</f>
        <v>TOP</v>
      </c>
      <c r="M3342" s="6">
        <f t="shared" si="1"/>
        <v>2</v>
      </c>
      <c r="N3342" s="6" t="str">
        <f t="shared" si="2"/>
        <v>Gen X</v>
      </c>
      <c r="O3342" s="6" t="str">
        <f t="shared" si="3"/>
        <v>Medium Income</v>
      </c>
    </row>
    <row r="3343" hidden="1">
      <c r="A3343" s="1">
        <v>103341.0</v>
      </c>
      <c r="B3343" s="1">
        <v>30.0</v>
      </c>
      <c r="C3343" s="1">
        <v>59000.0</v>
      </c>
      <c r="D3343" s="1" t="s">
        <v>27</v>
      </c>
      <c r="E3343" s="1">
        <v>11732.15</v>
      </c>
      <c r="F3343" s="1">
        <v>3.0</v>
      </c>
      <c r="G3343" s="1">
        <v>20.0</v>
      </c>
      <c r="H3343" s="1">
        <v>9.0</v>
      </c>
      <c r="I3343" s="1" t="s">
        <v>22</v>
      </c>
      <c r="J3343" s="1">
        <v>0.2</v>
      </c>
      <c r="K3343" s="1">
        <v>0.624</v>
      </c>
      <c r="L3343" s="6" t="str">
        <f>if(J3343&gt;QUARTILE!$B$3, "TOP", if(J3343&lt;QUARTILE!$B$4, "BOTTOM", 0))</f>
        <v>BOTTOM</v>
      </c>
      <c r="M3343" s="6">
        <f t="shared" si="1"/>
        <v>2</v>
      </c>
      <c r="N3343" s="6" t="str">
        <f t="shared" si="2"/>
        <v>Millenial</v>
      </c>
      <c r="O3343" s="6" t="str">
        <f t="shared" si="3"/>
        <v>Medium Income</v>
      </c>
    </row>
    <row r="3344" hidden="1">
      <c r="A3344" s="1">
        <v>103342.0</v>
      </c>
      <c r="B3344" s="1">
        <v>70.0</v>
      </c>
      <c r="C3344" s="1">
        <v>93000.0</v>
      </c>
      <c r="D3344" s="1" t="s">
        <v>25</v>
      </c>
      <c r="E3344" s="1">
        <v>5458.76</v>
      </c>
      <c r="F3344" s="1">
        <v>5.0</v>
      </c>
      <c r="G3344" s="1">
        <v>31.0</v>
      </c>
      <c r="H3344" s="1">
        <v>8.0</v>
      </c>
      <c r="I3344" s="1" t="s">
        <v>22</v>
      </c>
      <c r="J3344" s="1">
        <v>0.315</v>
      </c>
      <c r="K3344" s="1">
        <v>0.573</v>
      </c>
      <c r="L3344" s="6">
        <f>if(J3344&gt;QUARTILE!$B$3, "TOP", if(J3344&lt;QUARTILE!$B$4, "BOTTOM", 0))</f>
        <v>0</v>
      </c>
      <c r="M3344" s="6">
        <f t="shared" si="1"/>
        <v>2</v>
      </c>
      <c r="N3344" s="6" t="str">
        <f t="shared" si="2"/>
        <v>Baby Boomer</v>
      </c>
      <c r="O3344" s="6" t="str">
        <f t="shared" si="3"/>
        <v>Medium Income</v>
      </c>
    </row>
    <row r="3345" hidden="1">
      <c r="A3345" s="1">
        <v>103343.0</v>
      </c>
      <c r="B3345" s="1">
        <v>51.0</v>
      </c>
      <c r="C3345" s="1">
        <v>29000.0</v>
      </c>
      <c r="D3345" s="1" t="s">
        <v>25</v>
      </c>
      <c r="E3345" s="1">
        <v>6097.65</v>
      </c>
      <c r="F3345" s="1">
        <v>4.0</v>
      </c>
      <c r="G3345" s="1">
        <v>19.0</v>
      </c>
      <c r="H3345" s="1">
        <v>1.0</v>
      </c>
      <c r="I3345" s="1" t="s">
        <v>22</v>
      </c>
      <c r="J3345" s="1">
        <v>0.462</v>
      </c>
      <c r="K3345" s="1">
        <v>0.107</v>
      </c>
      <c r="L3345" s="6">
        <f>if(J3345&gt;QUARTILE!$B$3, "TOP", if(J3345&lt;QUARTILE!$B$4, "BOTTOM", 0))</f>
        <v>0</v>
      </c>
      <c r="M3345" s="6">
        <f t="shared" si="1"/>
        <v>2</v>
      </c>
      <c r="N3345" s="6" t="str">
        <f t="shared" si="2"/>
        <v>Gen X</v>
      </c>
      <c r="O3345" s="6" t="str">
        <f t="shared" si="3"/>
        <v>Low Income</v>
      </c>
    </row>
    <row r="3346" hidden="1">
      <c r="A3346" s="1">
        <v>103344.0</v>
      </c>
      <c r="B3346" s="1">
        <v>25.0</v>
      </c>
      <c r="C3346" s="1">
        <v>13000.0</v>
      </c>
      <c r="D3346" s="1" t="s">
        <v>23</v>
      </c>
      <c r="E3346" s="1">
        <v>5502.9</v>
      </c>
      <c r="F3346" s="1">
        <v>5.0</v>
      </c>
      <c r="G3346" s="1">
        <v>19.0</v>
      </c>
      <c r="H3346" s="1">
        <v>14.0</v>
      </c>
      <c r="I3346" s="1" t="s">
        <v>22</v>
      </c>
      <c r="J3346" s="1">
        <v>0.353</v>
      </c>
      <c r="K3346" s="1">
        <v>0.297</v>
      </c>
      <c r="L3346" s="6">
        <f>if(J3346&gt;QUARTILE!$B$3, "TOP", if(J3346&lt;QUARTILE!$B$4, "BOTTOM", 0))</f>
        <v>0</v>
      </c>
      <c r="M3346" s="6">
        <f t="shared" si="1"/>
        <v>2</v>
      </c>
      <c r="N3346" s="6" t="str">
        <f t="shared" si="2"/>
        <v>Millenial</v>
      </c>
      <c r="O3346" s="6" t="str">
        <f t="shared" si="3"/>
        <v>Low Income</v>
      </c>
    </row>
    <row r="3347" hidden="1">
      <c r="A3347" s="1">
        <v>103345.0</v>
      </c>
      <c r="B3347" s="1">
        <v>38.0</v>
      </c>
      <c r="C3347" s="1">
        <v>12000.0</v>
      </c>
      <c r="D3347" s="1" t="s">
        <v>25</v>
      </c>
      <c r="E3347" s="1">
        <v>4327.24</v>
      </c>
      <c r="F3347" s="1">
        <v>4.0</v>
      </c>
      <c r="G3347" s="1">
        <v>30.0</v>
      </c>
      <c r="H3347" s="1">
        <v>15.0</v>
      </c>
      <c r="I3347" s="1" t="s">
        <v>22</v>
      </c>
      <c r="J3347" s="1">
        <v>0.953</v>
      </c>
      <c r="K3347" s="1">
        <v>0.791</v>
      </c>
      <c r="L3347" s="6" t="str">
        <f>if(J3347&gt;QUARTILE!$B$3, "TOP", if(J3347&lt;QUARTILE!$B$4, "BOTTOM", 0))</f>
        <v>TOP</v>
      </c>
      <c r="M3347" s="6">
        <f t="shared" si="1"/>
        <v>2</v>
      </c>
      <c r="N3347" s="6" t="str">
        <f t="shared" si="2"/>
        <v>Gen X</v>
      </c>
      <c r="O3347" s="6" t="str">
        <f t="shared" si="3"/>
        <v>Low Income</v>
      </c>
    </row>
    <row r="3348" hidden="1">
      <c r="A3348" s="1">
        <v>103346.0</v>
      </c>
      <c r="B3348" s="1">
        <v>51.0</v>
      </c>
      <c r="C3348" s="1">
        <v>51000.0</v>
      </c>
      <c r="D3348" s="1" t="s">
        <v>23</v>
      </c>
      <c r="E3348" s="1">
        <v>36805.5</v>
      </c>
      <c r="F3348" s="1">
        <v>1.0</v>
      </c>
      <c r="G3348" s="1">
        <v>17.0</v>
      </c>
      <c r="H3348" s="1">
        <v>5.0</v>
      </c>
      <c r="I3348" s="1" t="s">
        <v>18</v>
      </c>
      <c r="J3348" s="1">
        <v>0.45</v>
      </c>
      <c r="K3348" s="1">
        <v>0.113</v>
      </c>
      <c r="L3348" s="6">
        <f>if(J3348&gt;QUARTILE!$B$3, "TOP", if(J3348&lt;QUARTILE!$B$4, "BOTTOM", 0))</f>
        <v>0</v>
      </c>
      <c r="M3348" s="6">
        <f t="shared" si="1"/>
        <v>1</v>
      </c>
      <c r="N3348" s="6" t="str">
        <f t="shared" si="2"/>
        <v>Gen X</v>
      </c>
      <c r="O3348" s="6" t="str">
        <f t="shared" si="3"/>
        <v>Medium Income</v>
      </c>
    </row>
    <row r="3349" hidden="1">
      <c r="A3349" s="1">
        <v>103347.0</v>
      </c>
      <c r="B3349" s="1">
        <v>21.0</v>
      </c>
      <c r="C3349" s="1">
        <v>23000.0</v>
      </c>
      <c r="D3349" s="1" t="s">
        <v>25</v>
      </c>
      <c r="E3349" s="1">
        <v>3734.58</v>
      </c>
      <c r="F3349" s="1">
        <v>1.0</v>
      </c>
      <c r="G3349" s="1">
        <v>28.0</v>
      </c>
      <c r="H3349" s="1">
        <v>18.0</v>
      </c>
      <c r="I3349" s="1" t="s">
        <v>22</v>
      </c>
      <c r="J3349" s="1">
        <v>0.299</v>
      </c>
      <c r="K3349" s="1">
        <v>0.97</v>
      </c>
      <c r="L3349" s="6" t="str">
        <f>if(J3349&gt;QUARTILE!$B$3, "TOP", if(J3349&lt;QUARTILE!$B$4, "BOTTOM", 0))</f>
        <v>BOTTOM</v>
      </c>
      <c r="M3349" s="6">
        <f t="shared" si="1"/>
        <v>2</v>
      </c>
      <c r="N3349" s="6" t="str">
        <f t="shared" si="2"/>
        <v>Millenial</v>
      </c>
      <c r="O3349" s="6" t="str">
        <f t="shared" si="3"/>
        <v>Low Income</v>
      </c>
    </row>
    <row r="3350" hidden="1">
      <c r="A3350" s="1">
        <v>103348.0</v>
      </c>
      <c r="B3350" s="1">
        <v>42.0</v>
      </c>
      <c r="C3350" s="1">
        <v>24000.0</v>
      </c>
      <c r="D3350" s="1" t="s">
        <v>25</v>
      </c>
      <c r="E3350" s="1">
        <v>16504.09</v>
      </c>
      <c r="F3350" s="1">
        <v>1.0</v>
      </c>
      <c r="G3350" s="1">
        <v>28.0</v>
      </c>
      <c r="H3350" s="1">
        <v>9.0</v>
      </c>
      <c r="I3350" s="1" t="s">
        <v>22</v>
      </c>
      <c r="J3350" s="1">
        <v>0.228</v>
      </c>
      <c r="K3350" s="1">
        <v>0.832</v>
      </c>
      <c r="L3350" s="6" t="str">
        <f>if(J3350&gt;QUARTILE!$B$3, "TOP", if(J3350&lt;QUARTILE!$B$4, "BOTTOM", 0))</f>
        <v>BOTTOM</v>
      </c>
      <c r="M3350" s="6">
        <f t="shared" si="1"/>
        <v>2</v>
      </c>
      <c r="N3350" s="6" t="str">
        <f t="shared" si="2"/>
        <v>Gen X</v>
      </c>
      <c r="O3350" s="6" t="str">
        <f t="shared" si="3"/>
        <v>Low Income</v>
      </c>
    </row>
    <row r="3351" hidden="1">
      <c r="A3351" s="1">
        <v>103349.0</v>
      </c>
      <c r="B3351" s="1">
        <v>32.0</v>
      </c>
      <c r="C3351" s="1">
        <v>16000.0</v>
      </c>
      <c r="D3351" s="1" t="s">
        <v>25</v>
      </c>
      <c r="E3351" s="1">
        <v>1609.46</v>
      </c>
      <c r="F3351" s="1">
        <v>2.0</v>
      </c>
      <c r="G3351" s="1">
        <v>22.0</v>
      </c>
      <c r="H3351" s="1">
        <v>12.0</v>
      </c>
      <c r="I3351" s="1" t="s">
        <v>22</v>
      </c>
      <c r="J3351" s="1">
        <v>0.908</v>
      </c>
      <c r="K3351" s="1">
        <v>0.268</v>
      </c>
      <c r="L3351" s="6" t="str">
        <f>if(J3351&gt;QUARTILE!$B$3, "TOP", if(J3351&lt;QUARTILE!$B$4, "BOTTOM", 0))</f>
        <v>TOP</v>
      </c>
      <c r="M3351" s="6">
        <f t="shared" si="1"/>
        <v>2</v>
      </c>
      <c r="N3351" s="6" t="str">
        <f t="shared" si="2"/>
        <v>Gen X</v>
      </c>
      <c r="O3351" s="6" t="str">
        <f t="shared" si="3"/>
        <v>Low Income</v>
      </c>
    </row>
    <row r="3352" hidden="1">
      <c r="A3352" s="1">
        <v>103350.0</v>
      </c>
      <c r="B3352" s="1">
        <v>21.0</v>
      </c>
      <c r="C3352" s="1">
        <v>17000.0</v>
      </c>
      <c r="D3352" s="1" t="s">
        <v>25</v>
      </c>
      <c r="E3352" s="1">
        <v>59724.11</v>
      </c>
      <c r="F3352" s="1">
        <v>2.0</v>
      </c>
      <c r="G3352" s="1">
        <v>15.0</v>
      </c>
      <c r="H3352" s="1">
        <v>15.0</v>
      </c>
      <c r="I3352" s="1" t="s">
        <v>22</v>
      </c>
      <c r="J3352" s="1">
        <v>0.352</v>
      </c>
      <c r="K3352" s="1">
        <v>0.008</v>
      </c>
      <c r="L3352" s="6">
        <f>if(J3352&gt;QUARTILE!$B$3, "TOP", if(J3352&lt;QUARTILE!$B$4, "BOTTOM", 0))</f>
        <v>0</v>
      </c>
      <c r="M3352" s="6">
        <f t="shared" si="1"/>
        <v>2</v>
      </c>
      <c r="N3352" s="6" t="str">
        <f t="shared" si="2"/>
        <v>Millenial</v>
      </c>
      <c r="O3352" s="6" t="str">
        <f t="shared" si="3"/>
        <v>Low Income</v>
      </c>
    </row>
    <row r="3353" hidden="1">
      <c r="A3353" s="1">
        <v>103351.0</v>
      </c>
      <c r="B3353" s="1">
        <v>62.0</v>
      </c>
      <c r="C3353" s="1">
        <v>28000.0</v>
      </c>
      <c r="D3353" s="1" t="s">
        <v>23</v>
      </c>
      <c r="E3353" s="1">
        <v>18492.2</v>
      </c>
      <c r="F3353" s="1">
        <v>4.0</v>
      </c>
      <c r="G3353" s="1">
        <v>23.0</v>
      </c>
      <c r="H3353" s="1">
        <v>3.0</v>
      </c>
      <c r="I3353" s="1" t="s">
        <v>22</v>
      </c>
      <c r="J3353" s="1">
        <v>0.402</v>
      </c>
      <c r="K3353" s="1">
        <v>0.12</v>
      </c>
      <c r="L3353" s="6">
        <f>if(J3353&gt;QUARTILE!$B$3, "TOP", if(J3353&lt;QUARTILE!$B$4, "BOTTOM", 0))</f>
        <v>0</v>
      </c>
      <c r="M3353" s="6">
        <f t="shared" si="1"/>
        <v>2</v>
      </c>
      <c r="N3353" s="6" t="str">
        <f t="shared" si="2"/>
        <v>Baby Boomer</v>
      </c>
      <c r="O3353" s="6" t="str">
        <f t="shared" si="3"/>
        <v>Low Income</v>
      </c>
    </row>
    <row r="3354" hidden="1">
      <c r="A3354" s="1">
        <v>103352.0</v>
      </c>
      <c r="B3354" s="1">
        <v>77.0</v>
      </c>
      <c r="C3354" s="1">
        <v>12000.0</v>
      </c>
      <c r="D3354" s="1" t="s">
        <v>17</v>
      </c>
      <c r="E3354" s="1">
        <v>46692.36</v>
      </c>
      <c r="F3354" s="1">
        <v>3.0</v>
      </c>
      <c r="G3354" s="1">
        <v>16.0</v>
      </c>
      <c r="H3354" s="1">
        <v>5.0</v>
      </c>
      <c r="I3354" s="1" t="s">
        <v>18</v>
      </c>
      <c r="J3354" s="1">
        <v>0.769</v>
      </c>
      <c r="K3354" s="1">
        <v>0.142</v>
      </c>
      <c r="L3354" s="6">
        <f>if(J3354&gt;QUARTILE!$B$3, "TOP", if(J3354&lt;QUARTILE!$B$4, "BOTTOM", 0))</f>
        <v>0</v>
      </c>
      <c r="M3354" s="6">
        <f t="shared" si="1"/>
        <v>1</v>
      </c>
      <c r="N3354" s="6" t="str">
        <f t="shared" si="2"/>
        <v>Baby Boomer</v>
      </c>
      <c r="O3354" s="6" t="str">
        <f t="shared" si="3"/>
        <v>Low Income</v>
      </c>
    </row>
    <row r="3355" hidden="1">
      <c r="A3355" s="1">
        <v>103353.0</v>
      </c>
      <c r="B3355" s="1">
        <v>29.0</v>
      </c>
      <c r="C3355" s="1">
        <v>26000.0</v>
      </c>
      <c r="D3355" s="1" t="s">
        <v>25</v>
      </c>
      <c r="E3355" s="1">
        <v>10145.9</v>
      </c>
      <c r="F3355" s="1">
        <v>3.0</v>
      </c>
      <c r="G3355" s="1">
        <v>20.0</v>
      </c>
      <c r="H3355" s="1">
        <v>15.0</v>
      </c>
      <c r="I3355" s="1" t="s">
        <v>18</v>
      </c>
      <c r="J3355" s="1">
        <v>0.128</v>
      </c>
      <c r="K3355" s="1">
        <v>0.238</v>
      </c>
      <c r="L3355" s="6" t="str">
        <f>if(J3355&gt;QUARTILE!$B$3, "TOP", if(J3355&lt;QUARTILE!$B$4, "BOTTOM", 0))</f>
        <v>BOTTOM</v>
      </c>
      <c r="M3355" s="6">
        <f t="shared" si="1"/>
        <v>1</v>
      </c>
      <c r="N3355" s="6" t="str">
        <f t="shared" si="2"/>
        <v>Millenial</v>
      </c>
      <c r="O3355" s="6" t="str">
        <f t="shared" si="3"/>
        <v>Low Income</v>
      </c>
    </row>
    <row r="3356">
      <c r="A3356" s="1">
        <v>103354.0</v>
      </c>
      <c r="B3356" s="1">
        <v>49.0</v>
      </c>
      <c r="C3356" s="1">
        <v>55000.0</v>
      </c>
      <c r="D3356" s="1" t="s">
        <v>23</v>
      </c>
      <c r="E3356" s="1">
        <v>33285.49</v>
      </c>
      <c r="F3356" s="1">
        <v>4.0</v>
      </c>
      <c r="G3356" s="1">
        <v>25.0</v>
      </c>
      <c r="H3356" s="1">
        <v>13.0</v>
      </c>
      <c r="I3356" s="1" t="s">
        <v>18</v>
      </c>
      <c r="J3356" s="1">
        <v>1.0</v>
      </c>
      <c r="K3356" s="1">
        <v>0.0</v>
      </c>
      <c r="L3356" s="6" t="str">
        <f>if(J3356&gt;QUARTILE!$B$3, "TOP", if(J3356&lt;QUARTILE!$B$4, "BOTTOM", 0))</f>
        <v>TOP</v>
      </c>
      <c r="M3356" s="6">
        <f t="shared" si="1"/>
        <v>1</v>
      </c>
      <c r="N3356" s="6" t="str">
        <f t="shared" si="2"/>
        <v>Gen X</v>
      </c>
      <c r="O3356" s="6" t="str">
        <f t="shared" si="3"/>
        <v>Medium Income</v>
      </c>
    </row>
    <row r="3357" hidden="1">
      <c r="A3357" s="1">
        <v>103355.0</v>
      </c>
      <c r="B3357" s="1">
        <v>49.0</v>
      </c>
      <c r="C3357" s="1">
        <v>6000.0</v>
      </c>
      <c r="D3357" s="1" t="s">
        <v>23</v>
      </c>
      <c r="E3357" s="1">
        <v>38435.7</v>
      </c>
      <c r="F3357" s="1">
        <v>2.0</v>
      </c>
      <c r="G3357" s="1">
        <v>32.0</v>
      </c>
      <c r="H3357" s="1">
        <v>10.0</v>
      </c>
      <c r="I3357" s="1" t="s">
        <v>18</v>
      </c>
      <c r="J3357" s="1">
        <v>0.856</v>
      </c>
      <c r="K3357" s="1">
        <v>0.615</v>
      </c>
      <c r="L3357" s="6" t="str">
        <f>if(J3357&gt;QUARTILE!$B$3, "TOP", if(J3357&lt;QUARTILE!$B$4, "BOTTOM", 0))</f>
        <v>TOP</v>
      </c>
      <c r="M3357" s="6">
        <f t="shared" si="1"/>
        <v>1</v>
      </c>
      <c r="N3357" s="6" t="str">
        <f t="shared" si="2"/>
        <v>Gen X</v>
      </c>
      <c r="O3357" s="6" t="str">
        <f t="shared" si="3"/>
        <v>Low Income</v>
      </c>
    </row>
    <row r="3358" hidden="1">
      <c r="A3358" s="1">
        <v>103356.0</v>
      </c>
      <c r="B3358" s="1">
        <v>45.0</v>
      </c>
      <c r="C3358" s="1">
        <v>9000.0</v>
      </c>
      <c r="D3358" s="1" t="s">
        <v>25</v>
      </c>
      <c r="E3358" s="1">
        <v>24277.05</v>
      </c>
      <c r="F3358" s="1">
        <v>5.0</v>
      </c>
      <c r="G3358" s="1">
        <v>18.0</v>
      </c>
      <c r="H3358" s="1">
        <v>7.0</v>
      </c>
      <c r="I3358" s="1" t="s">
        <v>22</v>
      </c>
      <c r="J3358" s="1">
        <v>0.311</v>
      </c>
      <c r="K3358" s="1">
        <v>0.927</v>
      </c>
      <c r="L3358" s="6" t="str">
        <f>if(J3358&gt;QUARTILE!$B$3, "TOP", if(J3358&lt;QUARTILE!$B$4, "BOTTOM", 0))</f>
        <v>BOTTOM</v>
      </c>
      <c r="M3358" s="6">
        <f t="shared" si="1"/>
        <v>2</v>
      </c>
      <c r="N3358" s="6" t="str">
        <f t="shared" si="2"/>
        <v>Gen X</v>
      </c>
      <c r="O3358" s="6" t="str">
        <f t="shared" si="3"/>
        <v>Low Income</v>
      </c>
    </row>
    <row r="3359" hidden="1">
      <c r="A3359" s="1">
        <v>103357.0</v>
      </c>
      <c r="B3359" s="1">
        <v>30.0</v>
      </c>
      <c r="C3359" s="1">
        <v>33000.0</v>
      </c>
      <c r="D3359" s="1" t="s">
        <v>23</v>
      </c>
      <c r="E3359" s="1">
        <v>1951.1</v>
      </c>
      <c r="F3359" s="1">
        <v>4.0</v>
      </c>
      <c r="G3359" s="1">
        <v>18.0</v>
      </c>
      <c r="H3359" s="1">
        <v>9.0</v>
      </c>
      <c r="I3359" s="1" t="s">
        <v>22</v>
      </c>
      <c r="J3359" s="1">
        <v>0.442</v>
      </c>
      <c r="K3359" s="1">
        <v>0.236</v>
      </c>
      <c r="L3359" s="6">
        <f>if(J3359&gt;QUARTILE!$B$3, "TOP", if(J3359&lt;QUARTILE!$B$4, "BOTTOM", 0))</f>
        <v>0</v>
      </c>
      <c r="M3359" s="6">
        <f t="shared" si="1"/>
        <v>2</v>
      </c>
      <c r="N3359" s="6" t="str">
        <f t="shared" si="2"/>
        <v>Millenial</v>
      </c>
      <c r="O3359" s="6" t="str">
        <f t="shared" si="3"/>
        <v>Low Income</v>
      </c>
    </row>
    <row r="3360" hidden="1">
      <c r="A3360" s="1">
        <v>103358.0</v>
      </c>
      <c r="B3360" s="1">
        <v>48.0</v>
      </c>
      <c r="C3360" s="1">
        <v>50000.0</v>
      </c>
      <c r="D3360" s="1" t="s">
        <v>23</v>
      </c>
      <c r="E3360" s="1">
        <v>324.22</v>
      </c>
      <c r="F3360" s="1">
        <v>3.0</v>
      </c>
      <c r="G3360" s="1">
        <v>20.0</v>
      </c>
      <c r="H3360" s="1">
        <v>13.0</v>
      </c>
      <c r="I3360" s="1" t="s">
        <v>22</v>
      </c>
      <c r="J3360" s="1">
        <v>0.67</v>
      </c>
      <c r="K3360" s="1">
        <v>0.016</v>
      </c>
      <c r="L3360" s="6">
        <f>if(J3360&gt;QUARTILE!$B$3, "TOP", if(J3360&lt;QUARTILE!$B$4, "BOTTOM", 0))</f>
        <v>0</v>
      </c>
      <c r="M3360" s="6">
        <f t="shared" si="1"/>
        <v>2</v>
      </c>
      <c r="N3360" s="6" t="str">
        <f t="shared" si="2"/>
        <v>Gen X</v>
      </c>
      <c r="O3360" s="6" t="str">
        <f t="shared" si="3"/>
        <v>Medium Income</v>
      </c>
    </row>
    <row r="3361" hidden="1">
      <c r="A3361" s="1">
        <v>103359.0</v>
      </c>
      <c r="B3361" s="1">
        <v>31.0</v>
      </c>
      <c r="C3361" s="1">
        <v>16000.0</v>
      </c>
      <c r="D3361" s="1" t="s">
        <v>27</v>
      </c>
      <c r="E3361" s="1">
        <v>3691.91</v>
      </c>
      <c r="F3361" s="1">
        <v>4.0</v>
      </c>
      <c r="G3361" s="1">
        <v>22.0</v>
      </c>
      <c r="H3361" s="1">
        <v>8.0</v>
      </c>
      <c r="I3361" s="1" t="s">
        <v>22</v>
      </c>
      <c r="J3361" s="1">
        <v>0.946</v>
      </c>
      <c r="K3361" s="1">
        <v>0.868</v>
      </c>
      <c r="L3361" s="6" t="str">
        <f>if(J3361&gt;QUARTILE!$B$3, "TOP", if(J3361&lt;QUARTILE!$B$4, "BOTTOM", 0))</f>
        <v>TOP</v>
      </c>
      <c r="M3361" s="6">
        <f t="shared" si="1"/>
        <v>2</v>
      </c>
      <c r="N3361" s="6" t="str">
        <f t="shared" si="2"/>
        <v>Gen X</v>
      </c>
      <c r="O3361" s="6" t="str">
        <f t="shared" si="3"/>
        <v>Low Income</v>
      </c>
    </row>
    <row r="3362" hidden="1">
      <c r="A3362" s="1">
        <v>103360.0</v>
      </c>
      <c r="B3362" s="1">
        <v>37.0</v>
      </c>
      <c r="C3362" s="1">
        <v>7000.0</v>
      </c>
      <c r="D3362" s="1" t="s">
        <v>27</v>
      </c>
      <c r="E3362" s="1">
        <v>2513.46</v>
      </c>
      <c r="F3362" s="1">
        <v>4.0</v>
      </c>
      <c r="G3362" s="1">
        <v>21.0</v>
      </c>
      <c r="H3362" s="1">
        <v>12.0</v>
      </c>
      <c r="I3362" s="1" t="s">
        <v>22</v>
      </c>
      <c r="J3362" s="1">
        <v>0.629</v>
      </c>
      <c r="K3362" s="1">
        <v>0.156</v>
      </c>
      <c r="L3362" s="6">
        <f>if(J3362&gt;QUARTILE!$B$3, "TOP", if(J3362&lt;QUARTILE!$B$4, "BOTTOM", 0))</f>
        <v>0</v>
      </c>
      <c r="M3362" s="6">
        <f t="shared" si="1"/>
        <v>2</v>
      </c>
      <c r="N3362" s="6" t="str">
        <f t="shared" si="2"/>
        <v>Gen X</v>
      </c>
      <c r="O3362" s="6" t="str">
        <f t="shared" si="3"/>
        <v>Low Income</v>
      </c>
    </row>
    <row r="3363" hidden="1">
      <c r="A3363" s="1">
        <v>103361.0</v>
      </c>
      <c r="B3363" s="1">
        <v>35.0</v>
      </c>
      <c r="C3363" s="1">
        <v>52000.0</v>
      </c>
      <c r="D3363" s="1" t="s">
        <v>25</v>
      </c>
      <c r="E3363" s="1">
        <v>25829.7</v>
      </c>
      <c r="F3363" s="1">
        <v>1.0</v>
      </c>
      <c r="G3363" s="1">
        <v>21.0</v>
      </c>
      <c r="H3363" s="1">
        <v>6.0</v>
      </c>
      <c r="I3363" s="1" t="s">
        <v>22</v>
      </c>
      <c r="J3363" s="1">
        <v>0.403</v>
      </c>
      <c r="K3363" s="1">
        <v>0.007</v>
      </c>
      <c r="L3363" s="6">
        <f>if(J3363&gt;QUARTILE!$B$3, "TOP", if(J3363&lt;QUARTILE!$B$4, "BOTTOM", 0))</f>
        <v>0</v>
      </c>
      <c r="M3363" s="6">
        <f t="shared" si="1"/>
        <v>2</v>
      </c>
      <c r="N3363" s="6" t="str">
        <f t="shared" si="2"/>
        <v>Gen X</v>
      </c>
      <c r="O3363" s="6" t="str">
        <f t="shared" si="3"/>
        <v>Medium Income</v>
      </c>
    </row>
    <row r="3364" hidden="1">
      <c r="A3364" s="1">
        <v>103362.0</v>
      </c>
      <c r="B3364" s="1">
        <v>46.0</v>
      </c>
      <c r="C3364" s="1">
        <v>14000.0</v>
      </c>
      <c r="D3364" s="1" t="s">
        <v>27</v>
      </c>
      <c r="E3364" s="1">
        <v>16284.02</v>
      </c>
      <c r="F3364" s="1">
        <v>2.0</v>
      </c>
      <c r="G3364" s="1">
        <v>13.0</v>
      </c>
      <c r="H3364" s="1">
        <v>12.0</v>
      </c>
      <c r="I3364" s="1" t="s">
        <v>18</v>
      </c>
      <c r="J3364" s="1">
        <v>0.482</v>
      </c>
      <c r="K3364" s="1">
        <v>0.224</v>
      </c>
      <c r="L3364" s="6">
        <f>if(J3364&gt;QUARTILE!$B$3, "TOP", if(J3364&lt;QUARTILE!$B$4, "BOTTOM", 0))</f>
        <v>0</v>
      </c>
      <c r="M3364" s="6">
        <f t="shared" si="1"/>
        <v>1</v>
      </c>
      <c r="N3364" s="6" t="str">
        <f t="shared" si="2"/>
        <v>Gen X</v>
      </c>
      <c r="O3364" s="6" t="str">
        <f t="shared" si="3"/>
        <v>Low Income</v>
      </c>
    </row>
    <row r="3365" hidden="1">
      <c r="A3365" s="1">
        <v>103363.0</v>
      </c>
      <c r="B3365" s="1">
        <v>77.0</v>
      </c>
      <c r="C3365" s="1">
        <v>18000.0</v>
      </c>
      <c r="D3365" s="1" t="s">
        <v>23</v>
      </c>
      <c r="E3365" s="1">
        <v>14928.89</v>
      </c>
      <c r="F3365" s="1">
        <v>1.0</v>
      </c>
      <c r="G3365" s="1">
        <v>27.0</v>
      </c>
      <c r="H3365" s="1">
        <v>4.0</v>
      </c>
      <c r="I3365" s="1" t="s">
        <v>22</v>
      </c>
      <c r="J3365" s="1">
        <v>0.5</v>
      </c>
      <c r="K3365" s="1">
        <v>0.104</v>
      </c>
      <c r="L3365" s="6">
        <f>if(J3365&gt;QUARTILE!$B$3, "TOP", if(J3365&lt;QUARTILE!$B$4, "BOTTOM", 0))</f>
        <v>0</v>
      </c>
      <c r="M3365" s="6">
        <f t="shared" si="1"/>
        <v>2</v>
      </c>
      <c r="N3365" s="6" t="str">
        <f t="shared" si="2"/>
        <v>Baby Boomer</v>
      </c>
      <c r="O3365" s="6" t="str">
        <f t="shared" si="3"/>
        <v>Low Income</v>
      </c>
    </row>
    <row r="3366" hidden="1">
      <c r="A3366" s="1">
        <v>103364.0</v>
      </c>
      <c r="B3366" s="1">
        <v>80.0</v>
      </c>
      <c r="C3366" s="1">
        <v>27000.0</v>
      </c>
      <c r="D3366" s="1" t="s">
        <v>24</v>
      </c>
      <c r="E3366" s="1">
        <v>5830.25</v>
      </c>
      <c r="F3366" s="1">
        <v>2.0</v>
      </c>
      <c r="G3366" s="1">
        <v>27.0</v>
      </c>
      <c r="H3366" s="1">
        <v>7.0</v>
      </c>
      <c r="I3366" s="1" t="s">
        <v>22</v>
      </c>
      <c r="J3366" s="1">
        <v>0.533</v>
      </c>
      <c r="K3366" s="1">
        <v>0.726</v>
      </c>
      <c r="L3366" s="6">
        <f>if(J3366&gt;QUARTILE!$B$3, "TOP", if(J3366&lt;QUARTILE!$B$4, "BOTTOM", 0))</f>
        <v>0</v>
      </c>
      <c r="M3366" s="6">
        <f t="shared" si="1"/>
        <v>2</v>
      </c>
      <c r="N3366" s="6" t="str">
        <f t="shared" si="2"/>
        <v>Silent</v>
      </c>
      <c r="O3366" s="6" t="str">
        <f t="shared" si="3"/>
        <v>Low Income</v>
      </c>
    </row>
    <row r="3367" hidden="1">
      <c r="A3367" s="1">
        <v>103365.0</v>
      </c>
      <c r="B3367" s="1">
        <v>23.0</v>
      </c>
      <c r="C3367" s="1">
        <v>15000.0</v>
      </c>
      <c r="D3367" s="1" t="s">
        <v>23</v>
      </c>
      <c r="E3367" s="1">
        <v>3359.09</v>
      </c>
      <c r="F3367" s="1">
        <v>4.0</v>
      </c>
      <c r="G3367" s="1">
        <v>24.0</v>
      </c>
      <c r="H3367" s="1">
        <v>15.0</v>
      </c>
      <c r="I3367" s="1" t="s">
        <v>22</v>
      </c>
      <c r="J3367" s="1">
        <v>0.569</v>
      </c>
      <c r="K3367" s="1">
        <v>0.0</v>
      </c>
      <c r="L3367" s="6">
        <f>if(J3367&gt;QUARTILE!$B$3, "TOP", if(J3367&lt;QUARTILE!$B$4, "BOTTOM", 0))</f>
        <v>0</v>
      </c>
      <c r="M3367" s="6">
        <f t="shared" si="1"/>
        <v>2</v>
      </c>
      <c r="N3367" s="6" t="str">
        <f t="shared" si="2"/>
        <v>Millenial</v>
      </c>
      <c r="O3367" s="6" t="str">
        <f t="shared" si="3"/>
        <v>Low Income</v>
      </c>
    </row>
    <row r="3368" hidden="1">
      <c r="A3368" s="1">
        <v>103366.0</v>
      </c>
      <c r="B3368" s="1">
        <v>49.0</v>
      </c>
      <c r="C3368" s="1">
        <v>13000.0</v>
      </c>
      <c r="D3368" s="1" t="s">
        <v>27</v>
      </c>
      <c r="E3368" s="1">
        <v>4627.24</v>
      </c>
      <c r="F3368" s="1">
        <v>2.0</v>
      </c>
      <c r="G3368" s="1">
        <v>17.0</v>
      </c>
      <c r="H3368" s="1">
        <v>11.0</v>
      </c>
      <c r="I3368" s="1" t="s">
        <v>22</v>
      </c>
      <c r="J3368" s="1">
        <v>0.364</v>
      </c>
      <c r="K3368" s="1">
        <v>0.441</v>
      </c>
      <c r="L3368" s="6">
        <f>if(J3368&gt;QUARTILE!$B$3, "TOP", if(J3368&lt;QUARTILE!$B$4, "BOTTOM", 0))</f>
        <v>0</v>
      </c>
      <c r="M3368" s="6">
        <f t="shared" si="1"/>
        <v>2</v>
      </c>
      <c r="N3368" s="6" t="str">
        <f t="shared" si="2"/>
        <v>Gen X</v>
      </c>
      <c r="O3368" s="6" t="str">
        <f t="shared" si="3"/>
        <v>Low Income</v>
      </c>
    </row>
    <row r="3369" hidden="1">
      <c r="A3369" s="1">
        <v>103367.0</v>
      </c>
      <c r="B3369" s="1">
        <v>46.0</v>
      </c>
      <c r="C3369" s="1">
        <v>13000.0</v>
      </c>
      <c r="D3369" s="1" t="s">
        <v>23</v>
      </c>
      <c r="E3369" s="1">
        <v>10225.75</v>
      </c>
      <c r="F3369" s="1">
        <v>3.0</v>
      </c>
      <c r="G3369" s="1">
        <v>16.0</v>
      </c>
      <c r="H3369" s="1">
        <v>8.0</v>
      </c>
      <c r="I3369" s="1" t="s">
        <v>22</v>
      </c>
      <c r="J3369" s="1">
        <v>0.922</v>
      </c>
      <c r="K3369" s="1">
        <v>0.492</v>
      </c>
      <c r="L3369" s="6" t="str">
        <f>if(J3369&gt;QUARTILE!$B$3, "TOP", if(J3369&lt;QUARTILE!$B$4, "BOTTOM", 0))</f>
        <v>TOP</v>
      </c>
      <c r="M3369" s="6">
        <f t="shared" si="1"/>
        <v>2</v>
      </c>
      <c r="N3369" s="6" t="str">
        <f t="shared" si="2"/>
        <v>Gen X</v>
      </c>
      <c r="O3369" s="6" t="str">
        <f t="shared" si="3"/>
        <v>Low Income</v>
      </c>
    </row>
    <row r="3370" hidden="1">
      <c r="A3370" s="1">
        <v>103368.0</v>
      </c>
      <c r="B3370" s="1">
        <v>60.0</v>
      </c>
      <c r="C3370" s="1">
        <v>67000.0</v>
      </c>
      <c r="D3370" s="1" t="s">
        <v>17</v>
      </c>
      <c r="E3370" s="1">
        <v>26952.49</v>
      </c>
      <c r="F3370" s="1">
        <v>1.0</v>
      </c>
      <c r="G3370" s="1">
        <v>26.0</v>
      </c>
      <c r="H3370" s="1">
        <v>6.0</v>
      </c>
      <c r="I3370" s="1" t="s">
        <v>22</v>
      </c>
      <c r="J3370" s="1">
        <v>0.43</v>
      </c>
      <c r="K3370" s="1">
        <v>0.784</v>
      </c>
      <c r="L3370" s="6">
        <f>if(J3370&gt;QUARTILE!$B$3, "TOP", if(J3370&lt;QUARTILE!$B$4, "BOTTOM", 0))</f>
        <v>0</v>
      </c>
      <c r="M3370" s="6">
        <f t="shared" si="1"/>
        <v>2</v>
      </c>
      <c r="N3370" s="6" t="str">
        <f t="shared" si="2"/>
        <v>Gen X</v>
      </c>
      <c r="O3370" s="6" t="str">
        <f t="shared" si="3"/>
        <v>Medium Income</v>
      </c>
    </row>
    <row r="3371" hidden="1">
      <c r="A3371" s="1">
        <v>103369.0</v>
      </c>
      <c r="B3371" s="1">
        <v>79.0</v>
      </c>
      <c r="C3371" s="1">
        <v>44000.0</v>
      </c>
      <c r="D3371" s="1" t="s">
        <v>25</v>
      </c>
      <c r="E3371" s="1">
        <v>5874.45</v>
      </c>
      <c r="F3371" s="1">
        <v>4.0</v>
      </c>
      <c r="G3371" s="1">
        <v>31.0</v>
      </c>
      <c r="H3371" s="1">
        <v>7.0</v>
      </c>
      <c r="I3371" s="1" t="s">
        <v>22</v>
      </c>
      <c r="J3371" s="1">
        <v>0.58</v>
      </c>
      <c r="K3371" s="1">
        <v>0.472</v>
      </c>
      <c r="L3371" s="6">
        <f>if(J3371&gt;QUARTILE!$B$3, "TOP", if(J3371&lt;QUARTILE!$B$4, "BOTTOM", 0))</f>
        <v>0</v>
      </c>
      <c r="M3371" s="6">
        <f t="shared" si="1"/>
        <v>2</v>
      </c>
      <c r="N3371" s="6" t="str">
        <f t="shared" si="2"/>
        <v>Baby Boomer</v>
      </c>
      <c r="O3371" s="6" t="str">
        <f t="shared" si="3"/>
        <v>Low Income</v>
      </c>
    </row>
    <row r="3372" hidden="1">
      <c r="A3372" s="1">
        <v>103370.0</v>
      </c>
      <c r="B3372" s="1">
        <v>19.0</v>
      </c>
      <c r="C3372" s="1">
        <v>31000.0</v>
      </c>
      <c r="D3372" s="1" t="s">
        <v>23</v>
      </c>
      <c r="E3372" s="1">
        <v>23987.2</v>
      </c>
      <c r="F3372" s="1">
        <v>3.0</v>
      </c>
      <c r="G3372" s="1">
        <v>20.0</v>
      </c>
      <c r="H3372" s="1">
        <v>15.0</v>
      </c>
      <c r="I3372" s="1" t="s">
        <v>22</v>
      </c>
      <c r="J3372" s="1">
        <v>0.311</v>
      </c>
      <c r="K3372" s="1">
        <v>0.125</v>
      </c>
      <c r="L3372" s="6" t="str">
        <f>if(J3372&gt;QUARTILE!$B$3, "TOP", if(J3372&lt;QUARTILE!$B$4, "BOTTOM", 0))</f>
        <v>BOTTOM</v>
      </c>
      <c r="M3372" s="6">
        <f t="shared" si="1"/>
        <v>2</v>
      </c>
      <c r="N3372" s="6" t="str">
        <f t="shared" si="2"/>
        <v>Millenial</v>
      </c>
      <c r="O3372" s="6" t="str">
        <f t="shared" si="3"/>
        <v>Low Income</v>
      </c>
    </row>
    <row r="3373" hidden="1">
      <c r="A3373" s="1">
        <v>103371.0</v>
      </c>
      <c r="B3373" s="1">
        <v>77.0</v>
      </c>
      <c r="C3373" s="1">
        <v>6000.0</v>
      </c>
      <c r="D3373" s="1" t="s">
        <v>27</v>
      </c>
      <c r="E3373" s="1">
        <v>13526.27</v>
      </c>
      <c r="F3373" s="1">
        <v>2.0</v>
      </c>
      <c r="G3373" s="1">
        <v>19.0</v>
      </c>
      <c r="H3373" s="1">
        <v>4.0</v>
      </c>
      <c r="I3373" s="1" t="s">
        <v>22</v>
      </c>
      <c r="J3373" s="1">
        <v>0.435</v>
      </c>
      <c r="K3373" s="1">
        <v>0.426</v>
      </c>
      <c r="L3373" s="6">
        <f>if(J3373&gt;QUARTILE!$B$3, "TOP", if(J3373&lt;QUARTILE!$B$4, "BOTTOM", 0))</f>
        <v>0</v>
      </c>
      <c r="M3373" s="6">
        <f t="shared" si="1"/>
        <v>2</v>
      </c>
      <c r="N3373" s="6" t="str">
        <f t="shared" si="2"/>
        <v>Baby Boomer</v>
      </c>
      <c r="O3373" s="6" t="str">
        <f t="shared" si="3"/>
        <v>Low Income</v>
      </c>
    </row>
    <row r="3374" hidden="1">
      <c r="A3374" s="1">
        <v>103372.0</v>
      </c>
      <c r="B3374" s="1">
        <v>40.0</v>
      </c>
      <c r="C3374" s="1">
        <v>31000.0</v>
      </c>
      <c r="D3374" s="1" t="s">
        <v>23</v>
      </c>
      <c r="E3374" s="1">
        <v>43333.28</v>
      </c>
      <c r="F3374" s="1">
        <v>2.0</v>
      </c>
      <c r="G3374" s="1">
        <v>19.0</v>
      </c>
      <c r="H3374" s="1">
        <v>7.0</v>
      </c>
      <c r="I3374" s="1" t="s">
        <v>18</v>
      </c>
      <c r="J3374" s="1">
        <v>0.831</v>
      </c>
      <c r="K3374" s="1">
        <v>0.835</v>
      </c>
      <c r="L3374" s="6" t="str">
        <f>if(J3374&gt;QUARTILE!$B$3, "TOP", if(J3374&lt;QUARTILE!$B$4, "BOTTOM", 0))</f>
        <v>TOP</v>
      </c>
      <c r="M3374" s="6">
        <f t="shared" si="1"/>
        <v>1</v>
      </c>
      <c r="N3374" s="6" t="str">
        <f t="shared" si="2"/>
        <v>Gen X</v>
      </c>
      <c r="O3374" s="6" t="str">
        <f t="shared" si="3"/>
        <v>Low Income</v>
      </c>
    </row>
    <row r="3375" hidden="1">
      <c r="A3375" s="1">
        <v>103373.0</v>
      </c>
      <c r="B3375" s="1">
        <v>36.0</v>
      </c>
      <c r="C3375" s="1">
        <v>30000.0</v>
      </c>
      <c r="D3375" s="1" t="s">
        <v>27</v>
      </c>
      <c r="E3375" s="1">
        <v>5303.14</v>
      </c>
      <c r="F3375" s="1">
        <v>3.0</v>
      </c>
      <c r="G3375" s="1">
        <v>22.0</v>
      </c>
      <c r="H3375" s="1">
        <v>7.0</v>
      </c>
      <c r="I3375" s="1" t="s">
        <v>22</v>
      </c>
      <c r="J3375" s="1">
        <v>0.758</v>
      </c>
      <c r="K3375" s="1">
        <v>0.237</v>
      </c>
      <c r="L3375" s="6">
        <f>if(J3375&gt;QUARTILE!$B$3, "TOP", if(J3375&lt;QUARTILE!$B$4, "BOTTOM", 0))</f>
        <v>0</v>
      </c>
      <c r="M3375" s="6">
        <f t="shared" si="1"/>
        <v>2</v>
      </c>
      <c r="N3375" s="6" t="str">
        <f t="shared" si="2"/>
        <v>Gen X</v>
      </c>
      <c r="O3375" s="6" t="str">
        <f t="shared" si="3"/>
        <v>Low Income</v>
      </c>
    </row>
    <row r="3376" hidden="1">
      <c r="A3376" s="1">
        <v>103374.0</v>
      </c>
      <c r="B3376" s="1">
        <v>48.0</v>
      </c>
      <c r="C3376" s="1">
        <v>10000.0</v>
      </c>
      <c r="D3376" s="1" t="s">
        <v>27</v>
      </c>
      <c r="E3376" s="1">
        <v>11987.92</v>
      </c>
      <c r="F3376" s="1">
        <v>2.0</v>
      </c>
      <c r="G3376" s="1">
        <v>21.0</v>
      </c>
      <c r="H3376" s="1">
        <v>10.0</v>
      </c>
      <c r="I3376" s="1" t="s">
        <v>22</v>
      </c>
      <c r="J3376" s="1">
        <v>0.806</v>
      </c>
      <c r="K3376" s="1">
        <v>0.299</v>
      </c>
      <c r="L3376" s="6">
        <f>if(J3376&gt;QUARTILE!$B$3, "TOP", if(J3376&lt;QUARTILE!$B$4, "BOTTOM", 0))</f>
        <v>0</v>
      </c>
      <c r="M3376" s="6">
        <f t="shared" si="1"/>
        <v>2</v>
      </c>
      <c r="N3376" s="6" t="str">
        <f t="shared" si="2"/>
        <v>Gen X</v>
      </c>
      <c r="O3376" s="6" t="str">
        <f t="shared" si="3"/>
        <v>Low Income</v>
      </c>
    </row>
    <row r="3377" hidden="1">
      <c r="A3377" s="1">
        <v>103375.0</v>
      </c>
      <c r="B3377" s="1">
        <v>68.0</v>
      </c>
      <c r="C3377" s="1">
        <v>26000.0</v>
      </c>
      <c r="D3377" s="1" t="s">
        <v>23</v>
      </c>
      <c r="E3377" s="1">
        <v>2033.23</v>
      </c>
      <c r="F3377" s="1">
        <v>1.0</v>
      </c>
      <c r="G3377" s="1">
        <v>18.0</v>
      </c>
      <c r="H3377" s="1">
        <v>4.0</v>
      </c>
      <c r="I3377" s="1" t="s">
        <v>22</v>
      </c>
      <c r="J3377" s="1">
        <v>0.787</v>
      </c>
      <c r="K3377" s="1">
        <v>0.873</v>
      </c>
      <c r="L3377" s="6">
        <f>if(J3377&gt;QUARTILE!$B$3, "TOP", if(J3377&lt;QUARTILE!$B$4, "BOTTOM", 0))</f>
        <v>0</v>
      </c>
      <c r="M3377" s="6">
        <f t="shared" si="1"/>
        <v>2</v>
      </c>
      <c r="N3377" s="6" t="str">
        <f t="shared" si="2"/>
        <v>Baby Boomer</v>
      </c>
      <c r="O3377" s="6" t="str">
        <f t="shared" si="3"/>
        <v>Low Income</v>
      </c>
    </row>
    <row r="3378" hidden="1">
      <c r="A3378" s="1">
        <v>103376.0</v>
      </c>
      <c r="B3378" s="1">
        <v>22.0</v>
      </c>
      <c r="C3378" s="1">
        <v>41000.0</v>
      </c>
      <c r="D3378" s="1" t="s">
        <v>25</v>
      </c>
      <c r="E3378" s="1">
        <v>8163.97</v>
      </c>
      <c r="F3378" s="1">
        <v>5.0</v>
      </c>
      <c r="G3378" s="1">
        <v>24.0</v>
      </c>
      <c r="H3378" s="1">
        <v>23.0</v>
      </c>
      <c r="I3378" s="1" t="s">
        <v>26</v>
      </c>
      <c r="J3378" s="1">
        <v>0.717</v>
      </c>
      <c r="K3378" s="1">
        <v>0.636</v>
      </c>
      <c r="L3378" s="6">
        <f>if(J3378&gt;QUARTILE!$B$3, "TOP", if(J3378&lt;QUARTILE!$B$4, "BOTTOM", 0))</f>
        <v>0</v>
      </c>
      <c r="M3378" s="6">
        <f t="shared" si="1"/>
        <v>3</v>
      </c>
      <c r="N3378" s="6" t="str">
        <f t="shared" si="2"/>
        <v>Millenial</v>
      </c>
      <c r="O3378" s="6" t="str">
        <f t="shared" si="3"/>
        <v>Low Income</v>
      </c>
    </row>
    <row r="3379" hidden="1">
      <c r="A3379" s="1">
        <v>103377.0</v>
      </c>
      <c r="B3379" s="1">
        <v>36.0</v>
      </c>
      <c r="C3379" s="1">
        <v>31000.0</v>
      </c>
      <c r="D3379" s="1" t="s">
        <v>23</v>
      </c>
      <c r="E3379" s="1">
        <v>14140.07</v>
      </c>
      <c r="F3379" s="1">
        <v>2.0</v>
      </c>
      <c r="G3379" s="1">
        <v>19.0</v>
      </c>
      <c r="H3379" s="1">
        <v>14.0</v>
      </c>
      <c r="I3379" s="1" t="s">
        <v>22</v>
      </c>
      <c r="J3379" s="1">
        <v>0.087</v>
      </c>
      <c r="K3379" s="1">
        <v>0.296</v>
      </c>
      <c r="L3379" s="6" t="str">
        <f>if(J3379&gt;QUARTILE!$B$3, "TOP", if(J3379&lt;QUARTILE!$B$4, "BOTTOM", 0))</f>
        <v>BOTTOM</v>
      </c>
      <c r="M3379" s="6">
        <f t="shared" si="1"/>
        <v>2</v>
      </c>
      <c r="N3379" s="6" t="str">
        <f t="shared" si="2"/>
        <v>Gen X</v>
      </c>
      <c r="O3379" s="6" t="str">
        <f t="shared" si="3"/>
        <v>Low Income</v>
      </c>
    </row>
    <row r="3380" hidden="1">
      <c r="A3380" s="1">
        <v>103378.0</v>
      </c>
      <c r="B3380" s="1">
        <v>51.0</v>
      </c>
      <c r="C3380" s="1">
        <v>15000.0</v>
      </c>
      <c r="D3380" s="1" t="s">
        <v>27</v>
      </c>
      <c r="E3380" s="1">
        <v>26390.68</v>
      </c>
      <c r="F3380" s="1">
        <v>4.0</v>
      </c>
      <c r="G3380" s="1">
        <v>13.0</v>
      </c>
      <c r="H3380" s="1">
        <v>7.0</v>
      </c>
      <c r="I3380" s="1" t="s">
        <v>22</v>
      </c>
      <c r="J3380" s="1">
        <v>0.524</v>
      </c>
      <c r="K3380" s="1">
        <v>0.658</v>
      </c>
      <c r="L3380" s="6">
        <f>if(J3380&gt;QUARTILE!$B$3, "TOP", if(J3380&lt;QUARTILE!$B$4, "BOTTOM", 0))</f>
        <v>0</v>
      </c>
      <c r="M3380" s="6">
        <f t="shared" si="1"/>
        <v>2</v>
      </c>
      <c r="N3380" s="6" t="str">
        <f t="shared" si="2"/>
        <v>Gen X</v>
      </c>
      <c r="O3380" s="6" t="str">
        <f t="shared" si="3"/>
        <v>Low Income</v>
      </c>
    </row>
    <row r="3381" hidden="1">
      <c r="A3381" s="1">
        <v>103379.0</v>
      </c>
      <c r="B3381" s="1">
        <v>27.0</v>
      </c>
      <c r="C3381" s="1">
        <v>22000.0</v>
      </c>
      <c r="D3381" s="1" t="s">
        <v>25</v>
      </c>
      <c r="E3381" s="1">
        <v>4414.86</v>
      </c>
      <c r="F3381" s="1">
        <v>2.0</v>
      </c>
      <c r="G3381" s="1">
        <v>23.0</v>
      </c>
      <c r="H3381" s="1">
        <v>18.0</v>
      </c>
      <c r="I3381" s="1" t="s">
        <v>22</v>
      </c>
      <c r="J3381" s="1">
        <v>0.105</v>
      </c>
      <c r="K3381" s="1">
        <v>0.085</v>
      </c>
      <c r="L3381" s="6" t="str">
        <f>if(J3381&gt;QUARTILE!$B$3, "TOP", if(J3381&lt;QUARTILE!$B$4, "BOTTOM", 0))</f>
        <v>BOTTOM</v>
      </c>
      <c r="M3381" s="6">
        <f t="shared" si="1"/>
        <v>2</v>
      </c>
      <c r="N3381" s="6" t="str">
        <f t="shared" si="2"/>
        <v>Millenial</v>
      </c>
      <c r="O3381" s="6" t="str">
        <f t="shared" si="3"/>
        <v>Low Income</v>
      </c>
    </row>
    <row r="3382" hidden="1">
      <c r="A3382" s="1">
        <v>103380.0</v>
      </c>
      <c r="B3382" s="1">
        <v>42.0</v>
      </c>
      <c r="C3382" s="1">
        <v>34000.0</v>
      </c>
      <c r="D3382" s="1" t="s">
        <v>25</v>
      </c>
      <c r="E3382" s="1">
        <v>4920.37</v>
      </c>
      <c r="F3382" s="1">
        <v>4.0</v>
      </c>
      <c r="G3382" s="1">
        <v>21.0</v>
      </c>
      <c r="H3382" s="1">
        <v>5.0</v>
      </c>
      <c r="I3382" s="1" t="s">
        <v>22</v>
      </c>
      <c r="J3382" s="1">
        <v>1.0</v>
      </c>
      <c r="K3382" s="1">
        <v>0.493</v>
      </c>
      <c r="L3382" s="6" t="str">
        <f>if(J3382&gt;QUARTILE!$B$3, "TOP", if(J3382&lt;QUARTILE!$B$4, "BOTTOM", 0))</f>
        <v>TOP</v>
      </c>
      <c r="M3382" s="6">
        <f t="shared" si="1"/>
        <v>2</v>
      </c>
      <c r="N3382" s="6" t="str">
        <f t="shared" si="2"/>
        <v>Gen X</v>
      </c>
      <c r="O3382" s="6" t="str">
        <f t="shared" si="3"/>
        <v>Low Income</v>
      </c>
    </row>
    <row r="3383" hidden="1">
      <c r="A3383" s="1">
        <v>103381.0</v>
      </c>
      <c r="B3383" s="1">
        <v>19.0</v>
      </c>
      <c r="C3383" s="1">
        <v>23000.0</v>
      </c>
      <c r="D3383" s="1" t="s">
        <v>24</v>
      </c>
      <c r="E3383" s="1">
        <v>19970.52</v>
      </c>
      <c r="F3383" s="1">
        <v>2.0</v>
      </c>
      <c r="G3383" s="1">
        <v>14.0</v>
      </c>
      <c r="H3383" s="1">
        <v>13.0</v>
      </c>
      <c r="I3383" s="1" t="s">
        <v>18</v>
      </c>
      <c r="J3383" s="1">
        <v>0.378</v>
      </c>
      <c r="K3383" s="1">
        <v>0.871</v>
      </c>
      <c r="L3383" s="6">
        <f>if(J3383&gt;QUARTILE!$B$3, "TOP", if(J3383&lt;QUARTILE!$B$4, "BOTTOM", 0))</f>
        <v>0</v>
      </c>
      <c r="M3383" s="6">
        <f t="shared" si="1"/>
        <v>1</v>
      </c>
      <c r="N3383" s="6" t="str">
        <f t="shared" si="2"/>
        <v>Millenial</v>
      </c>
      <c r="O3383" s="6" t="str">
        <f t="shared" si="3"/>
        <v>Low Income</v>
      </c>
    </row>
    <row r="3384" hidden="1">
      <c r="A3384" s="1">
        <v>103382.0</v>
      </c>
      <c r="B3384" s="1">
        <v>79.0</v>
      </c>
      <c r="C3384" s="1">
        <v>47000.0</v>
      </c>
      <c r="D3384" s="1" t="s">
        <v>23</v>
      </c>
      <c r="E3384" s="1">
        <v>9640.16</v>
      </c>
      <c r="F3384" s="1">
        <v>2.0</v>
      </c>
      <c r="G3384" s="1">
        <v>22.0</v>
      </c>
      <c r="H3384" s="1">
        <v>3.0</v>
      </c>
      <c r="I3384" s="1" t="s">
        <v>22</v>
      </c>
      <c r="J3384" s="1">
        <v>0.554</v>
      </c>
      <c r="K3384" s="1">
        <v>0.843</v>
      </c>
      <c r="L3384" s="6">
        <f>if(J3384&gt;QUARTILE!$B$3, "TOP", if(J3384&lt;QUARTILE!$B$4, "BOTTOM", 0))</f>
        <v>0</v>
      </c>
      <c r="M3384" s="6">
        <f t="shared" si="1"/>
        <v>2</v>
      </c>
      <c r="N3384" s="6" t="str">
        <f t="shared" si="2"/>
        <v>Baby Boomer</v>
      </c>
      <c r="O3384" s="6" t="str">
        <f t="shared" si="3"/>
        <v>Medium Income</v>
      </c>
    </row>
    <row r="3385" hidden="1">
      <c r="A3385" s="1">
        <v>103383.0</v>
      </c>
      <c r="B3385" s="1">
        <v>28.0</v>
      </c>
      <c r="C3385" s="1">
        <v>28000.0</v>
      </c>
      <c r="D3385" s="1" t="s">
        <v>31</v>
      </c>
      <c r="E3385" s="1">
        <v>13159.26</v>
      </c>
      <c r="F3385" s="1">
        <v>4.0</v>
      </c>
      <c r="G3385" s="1">
        <v>33.0</v>
      </c>
      <c r="H3385" s="1">
        <v>22.0</v>
      </c>
      <c r="I3385" s="1" t="s">
        <v>26</v>
      </c>
      <c r="J3385" s="1">
        <v>0.33</v>
      </c>
      <c r="K3385" s="1">
        <v>0.053</v>
      </c>
      <c r="L3385" s="6">
        <f>if(J3385&gt;QUARTILE!$B$3, "TOP", if(J3385&lt;QUARTILE!$B$4, "BOTTOM", 0))</f>
        <v>0</v>
      </c>
      <c r="M3385" s="6">
        <f t="shared" si="1"/>
        <v>3</v>
      </c>
      <c r="N3385" s="6" t="str">
        <f t="shared" si="2"/>
        <v>Millenial</v>
      </c>
      <c r="O3385" s="6" t="str">
        <f t="shared" si="3"/>
        <v>Low Income</v>
      </c>
    </row>
    <row r="3386" hidden="1">
      <c r="A3386" s="1">
        <v>103384.0</v>
      </c>
      <c r="B3386" s="1">
        <v>67.0</v>
      </c>
      <c r="C3386" s="1">
        <v>35000.0</v>
      </c>
      <c r="D3386" s="1" t="s">
        <v>27</v>
      </c>
      <c r="E3386" s="1">
        <v>36174.23</v>
      </c>
      <c r="F3386" s="1">
        <v>1.0</v>
      </c>
      <c r="G3386" s="1">
        <v>18.0</v>
      </c>
      <c r="H3386" s="1">
        <v>7.0</v>
      </c>
      <c r="I3386" s="1" t="s">
        <v>18</v>
      </c>
      <c r="J3386" s="1">
        <v>1.0</v>
      </c>
      <c r="K3386" s="1">
        <v>0.433</v>
      </c>
      <c r="L3386" s="6" t="str">
        <f>if(J3386&gt;QUARTILE!$B$3, "TOP", if(J3386&lt;QUARTILE!$B$4, "BOTTOM", 0))</f>
        <v>TOP</v>
      </c>
      <c r="M3386" s="6">
        <f t="shared" si="1"/>
        <v>1</v>
      </c>
      <c r="N3386" s="6" t="str">
        <f t="shared" si="2"/>
        <v>Baby Boomer</v>
      </c>
      <c r="O3386" s="6" t="str">
        <f t="shared" si="3"/>
        <v>Low Income</v>
      </c>
    </row>
    <row r="3387" hidden="1">
      <c r="A3387" s="1">
        <v>103385.0</v>
      </c>
      <c r="B3387" s="1">
        <v>78.0</v>
      </c>
      <c r="C3387" s="1">
        <v>36000.0</v>
      </c>
      <c r="D3387" s="1" t="s">
        <v>23</v>
      </c>
      <c r="E3387" s="1">
        <v>13826.31</v>
      </c>
      <c r="F3387" s="1">
        <v>5.0</v>
      </c>
      <c r="G3387" s="1">
        <v>17.0</v>
      </c>
      <c r="H3387" s="1">
        <v>8.0</v>
      </c>
      <c r="I3387" s="1" t="s">
        <v>22</v>
      </c>
      <c r="J3387" s="1">
        <v>0.542</v>
      </c>
      <c r="K3387" s="1">
        <v>0.348</v>
      </c>
      <c r="L3387" s="6">
        <f>if(J3387&gt;QUARTILE!$B$3, "TOP", if(J3387&lt;QUARTILE!$B$4, "BOTTOM", 0))</f>
        <v>0</v>
      </c>
      <c r="M3387" s="6">
        <f t="shared" si="1"/>
        <v>2</v>
      </c>
      <c r="N3387" s="6" t="str">
        <f t="shared" si="2"/>
        <v>Baby Boomer</v>
      </c>
      <c r="O3387" s="6" t="str">
        <f t="shared" si="3"/>
        <v>Low Income</v>
      </c>
    </row>
    <row r="3388" hidden="1">
      <c r="A3388" s="1">
        <v>103386.0</v>
      </c>
      <c r="B3388" s="1">
        <v>48.0</v>
      </c>
      <c r="C3388" s="1">
        <v>12000.0</v>
      </c>
      <c r="D3388" s="1" t="s">
        <v>25</v>
      </c>
      <c r="E3388" s="1">
        <v>21139.78</v>
      </c>
      <c r="F3388" s="1">
        <v>5.0</v>
      </c>
      <c r="G3388" s="1">
        <v>26.0</v>
      </c>
      <c r="H3388" s="1">
        <v>10.0</v>
      </c>
      <c r="I3388" s="1" t="s">
        <v>22</v>
      </c>
      <c r="J3388" s="1">
        <v>0.348</v>
      </c>
      <c r="K3388" s="1">
        <v>0.511</v>
      </c>
      <c r="L3388" s="6">
        <f>if(J3388&gt;QUARTILE!$B$3, "TOP", if(J3388&lt;QUARTILE!$B$4, "BOTTOM", 0))</f>
        <v>0</v>
      </c>
      <c r="M3388" s="6">
        <f t="shared" si="1"/>
        <v>2</v>
      </c>
      <c r="N3388" s="6" t="str">
        <f t="shared" si="2"/>
        <v>Gen X</v>
      </c>
      <c r="O3388" s="6" t="str">
        <f t="shared" si="3"/>
        <v>Low Income</v>
      </c>
    </row>
    <row r="3389" hidden="1">
      <c r="A3389" s="1">
        <v>103387.0</v>
      </c>
      <c r="B3389" s="1">
        <v>73.0</v>
      </c>
      <c r="C3389" s="1">
        <v>23000.0</v>
      </c>
      <c r="D3389" s="1" t="s">
        <v>27</v>
      </c>
      <c r="E3389" s="1">
        <v>21387.38</v>
      </c>
      <c r="F3389" s="1">
        <v>1.0</v>
      </c>
      <c r="G3389" s="1">
        <v>22.0</v>
      </c>
      <c r="H3389" s="1">
        <v>5.0</v>
      </c>
      <c r="I3389" s="1" t="s">
        <v>22</v>
      </c>
      <c r="J3389" s="1">
        <v>0.193</v>
      </c>
      <c r="K3389" s="1">
        <v>0.075</v>
      </c>
      <c r="L3389" s="6" t="str">
        <f>if(J3389&gt;QUARTILE!$B$3, "TOP", if(J3389&lt;QUARTILE!$B$4, "BOTTOM", 0))</f>
        <v>BOTTOM</v>
      </c>
      <c r="M3389" s="6">
        <f t="shared" si="1"/>
        <v>2</v>
      </c>
      <c r="N3389" s="6" t="str">
        <f t="shared" si="2"/>
        <v>Baby Boomer</v>
      </c>
      <c r="O3389" s="6" t="str">
        <f t="shared" si="3"/>
        <v>Low Income</v>
      </c>
    </row>
    <row r="3390" hidden="1">
      <c r="A3390" s="1">
        <v>103388.0</v>
      </c>
      <c r="B3390" s="1">
        <v>32.0</v>
      </c>
      <c r="C3390" s="1">
        <v>18000.0</v>
      </c>
      <c r="D3390" s="1" t="s">
        <v>25</v>
      </c>
      <c r="E3390" s="1">
        <v>32553.25</v>
      </c>
      <c r="F3390" s="1">
        <v>2.0</v>
      </c>
      <c r="G3390" s="1">
        <v>31.0</v>
      </c>
      <c r="H3390" s="1">
        <v>10.0</v>
      </c>
      <c r="I3390" s="1" t="s">
        <v>18</v>
      </c>
      <c r="J3390" s="1">
        <v>0.8</v>
      </c>
      <c r="K3390" s="1">
        <v>0.881</v>
      </c>
      <c r="L3390" s="6">
        <f>if(J3390&gt;QUARTILE!$B$3, "TOP", if(J3390&lt;QUARTILE!$B$4, "BOTTOM", 0))</f>
        <v>0</v>
      </c>
      <c r="M3390" s="6">
        <f t="shared" si="1"/>
        <v>1</v>
      </c>
      <c r="N3390" s="6" t="str">
        <f t="shared" si="2"/>
        <v>Gen X</v>
      </c>
      <c r="O3390" s="6" t="str">
        <f t="shared" si="3"/>
        <v>Low Income</v>
      </c>
    </row>
    <row r="3391" hidden="1">
      <c r="A3391" s="1">
        <v>103389.0</v>
      </c>
      <c r="B3391" s="1">
        <v>26.0</v>
      </c>
      <c r="C3391" s="1">
        <v>41000.0</v>
      </c>
      <c r="D3391" s="1" t="s">
        <v>23</v>
      </c>
      <c r="E3391" s="1">
        <v>20329.93</v>
      </c>
      <c r="F3391" s="1">
        <v>5.0</v>
      </c>
      <c r="G3391" s="1">
        <v>15.0</v>
      </c>
      <c r="H3391" s="1">
        <v>11.0</v>
      </c>
      <c r="I3391" s="1" t="s">
        <v>22</v>
      </c>
      <c r="J3391" s="1">
        <v>0.486</v>
      </c>
      <c r="K3391" s="1">
        <v>0.514</v>
      </c>
      <c r="L3391" s="6">
        <f>if(J3391&gt;QUARTILE!$B$3, "TOP", if(J3391&lt;QUARTILE!$B$4, "BOTTOM", 0))</f>
        <v>0</v>
      </c>
      <c r="M3391" s="6">
        <f t="shared" si="1"/>
        <v>2</v>
      </c>
      <c r="N3391" s="6" t="str">
        <f t="shared" si="2"/>
        <v>Millenial</v>
      </c>
      <c r="O3391" s="6" t="str">
        <f t="shared" si="3"/>
        <v>Low Income</v>
      </c>
    </row>
    <row r="3392" hidden="1">
      <c r="A3392" s="1">
        <v>103390.0</v>
      </c>
      <c r="B3392" s="1">
        <v>40.0</v>
      </c>
      <c r="C3392" s="1">
        <v>29000.0</v>
      </c>
      <c r="D3392" s="1" t="s">
        <v>23</v>
      </c>
      <c r="E3392" s="1">
        <v>1340.11</v>
      </c>
      <c r="F3392" s="1">
        <v>1.0</v>
      </c>
      <c r="G3392" s="1">
        <v>19.0</v>
      </c>
      <c r="H3392" s="1">
        <v>10.0</v>
      </c>
      <c r="I3392" s="1" t="s">
        <v>22</v>
      </c>
      <c r="J3392" s="1">
        <v>0.367</v>
      </c>
      <c r="K3392" s="1">
        <v>0.119</v>
      </c>
      <c r="L3392" s="6">
        <f>if(J3392&gt;QUARTILE!$B$3, "TOP", if(J3392&lt;QUARTILE!$B$4, "BOTTOM", 0))</f>
        <v>0</v>
      </c>
      <c r="M3392" s="6">
        <f t="shared" si="1"/>
        <v>2</v>
      </c>
      <c r="N3392" s="6" t="str">
        <f t="shared" si="2"/>
        <v>Gen X</v>
      </c>
      <c r="O3392" s="6" t="str">
        <f t="shared" si="3"/>
        <v>Low Income</v>
      </c>
    </row>
    <row r="3393" hidden="1">
      <c r="A3393" s="1">
        <v>103391.0</v>
      </c>
      <c r="B3393" s="1">
        <v>36.0</v>
      </c>
      <c r="C3393" s="1">
        <v>20000.0</v>
      </c>
      <c r="D3393" s="1" t="s">
        <v>17</v>
      </c>
      <c r="E3393" s="1">
        <v>8376.27</v>
      </c>
      <c r="F3393" s="1">
        <v>1.0</v>
      </c>
      <c r="G3393" s="1">
        <v>27.0</v>
      </c>
      <c r="H3393" s="1">
        <v>17.0</v>
      </c>
      <c r="I3393" s="1" t="s">
        <v>22</v>
      </c>
      <c r="J3393" s="1">
        <v>0.01</v>
      </c>
      <c r="K3393" s="1">
        <v>0.642</v>
      </c>
      <c r="L3393" s="6" t="str">
        <f>if(J3393&gt;QUARTILE!$B$3, "TOP", if(J3393&lt;QUARTILE!$B$4, "BOTTOM", 0))</f>
        <v>BOTTOM</v>
      </c>
      <c r="M3393" s="6">
        <f t="shared" si="1"/>
        <v>2</v>
      </c>
      <c r="N3393" s="6" t="str">
        <f t="shared" si="2"/>
        <v>Gen X</v>
      </c>
      <c r="O3393" s="6" t="str">
        <f t="shared" si="3"/>
        <v>Low Income</v>
      </c>
    </row>
    <row r="3394" hidden="1">
      <c r="A3394" s="1">
        <v>103392.0</v>
      </c>
      <c r="B3394" s="1">
        <v>26.0</v>
      </c>
      <c r="C3394" s="1">
        <v>10000.0</v>
      </c>
      <c r="D3394" s="1" t="s">
        <v>27</v>
      </c>
      <c r="E3394" s="1">
        <v>90780.5</v>
      </c>
      <c r="F3394" s="1">
        <v>5.0</v>
      </c>
      <c r="G3394" s="1">
        <v>28.0</v>
      </c>
      <c r="H3394" s="1">
        <v>15.0</v>
      </c>
      <c r="I3394" s="1" t="s">
        <v>18</v>
      </c>
      <c r="J3394" s="1">
        <v>0.136</v>
      </c>
      <c r="K3394" s="1">
        <v>0.0</v>
      </c>
      <c r="L3394" s="6" t="str">
        <f>if(J3394&gt;QUARTILE!$B$3, "TOP", if(J3394&lt;QUARTILE!$B$4, "BOTTOM", 0))</f>
        <v>BOTTOM</v>
      </c>
      <c r="M3394" s="6">
        <f t="shared" si="1"/>
        <v>1</v>
      </c>
      <c r="N3394" s="6" t="str">
        <f t="shared" si="2"/>
        <v>Millenial</v>
      </c>
      <c r="O3394" s="6" t="str">
        <f t="shared" si="3"/>
        <v>Low Income</v>
      </c>
    </row>
    <row r="3395" hidden="1">
      <c r="A3395" s="1">
        <v>103393.0</v>
      </c>
      <c r="B3395" s="1">
        <v>52.0</v>
      </c>
      <c r="C3395" s="1">
        <v>8000.0</v>
      </c>
      <c r="D3395" s="1" t="s">
        <v>25</v>
      </c>
      <c r="E3395" s="1">
        <v>4375.82</v>
      </c>
      <c r="F3395" s="1">
        <v>4.0</v>
      </c>
      <c r="G3395" s="1">
        <v>23.0</v>
      </c>
      <c r="H3395" s="1">
        <v>3.0</v>
      </c>
      <c r="I3395" s="1" t="s">
        <v>22</v>
      </c>
      <c r="J3395" s="1">
        <v>0.744</v>
      </c>
      <c r="K3395" s="1">
        <v>0.0</v>
      </c>
      <c r="L3395" s="6">
        <f>if(J3395&gt;QUARTILE!$B$3, "TOP", if(J3395&lt;QUARTILE!$B$4, "BOTTOM", 0))</f>
        <v>0</v>
      </c>
      <c r="M3395" s="6">
        <f t="shared" si="1"/>
        <v>2</v>
      </c>
      <c r="N3395" s="6" t="str">
        <f t="shared" si="2"/>
        <v>Gen X</v>
      </c>
      <c r="O3395" s="6" t="str">
        <f t="shared" si="3"/>
        <v>Low Income</v>
      </c>
    </row>
    <row r="3396" hidden="1">
      <c r="A3396" s="1">
        <v>103394.0</v>
      </c>
      <c r="B3396" s="1">
        <v>38.0</v>
      </c>
      <c r="C3396" s="1">
        <v>27000.0</v>
      </c>
      <c r="D3396" s="1" t="s">
        <v>23</v>
      </c>
      <c r="E3396" s="1">
        <v>17673.04</v>
      </c>
      <c r="F3396" s="1">
        <v>3.0</v>
      </c>
      <c r="G3396" s="1">
        <v>28.0</v>
      </c>
      <c r="H3396" s="1">
        <v>14.0</v>
      </c>
      <c r="I3396" s="1" t="s">
        <v>22</v>
      </c>
      <c r="J3396" s="1">
        <v>0.531</v>
      </c>
      <c r="K3396" s="1">
        <v>0.179</v>
      </c>
      <c r="L3396" s="6">
        <f>if(J3396&gt;QUARTILE!$B$3, "TOP", if(J3396&lt;QUARTILE!$B$4, "BOTTOM", 0))</f>
        <v>0</v>
      </c>
      <c r="M3396" s="6">
        <f t="shared" si="1"/>
        <v>2</v>
      </c>
      <c r="N3396" s="6" t="str">
        <f t="shared" si="2"/>
        <v>Gen X</v>
      </c>
      <c r="O3396" s="6" t="str">
        <f t="shared" si="3"/>
        <v>Low Income</v>
      </c>
    </row>
    <row r="3397" hidden="1">
      <c r="A3397" s="1">
        <v>103395.0</v>
      </c>
      <c r="B3397" s="1">
        <v>26.0</v>
      </c>
      <c r="C3397" s="1">
        <v>14000.0</v>
      </c>
      <c r="D3397" s="1" t="s">
        <v>17</v>
      </c>
      <c r="E3397" s="1">
        <v>37022.63</v>
      </c>
      <c r="F3397" s="1">
        <v>4.0</v>
      </c>
      <c r="G3397" s="1">
        <v>23.0</v>
      </c>
      <c r="H3397" s="1">
        <v>15.0</v>
      </c>
      <c r="I3397" s="1" t="s">
        <v>22</v>
      </c>
      <c r="J3397" s="1">
        <v>0.949</v>
      </c>
      <c r="K3397" s="1">
        <v>0.121</v>
      </c>
      <c r="L3397" s="6" t="str">
        <f>if(J3397&gt;QUARTILE!$B$3, "TOP", if(J3397&lt;QUARTILE!$B$4, "BOTTOM", 0))</f>
        <v>TOP</v>
      </c>
      <c r="M3397" s="6">
        <f t="shared" si="1"/>
        <v>2</v>
      </c>
      <c r="N3397" s="6" t="str">
        <f t="shared" si="2"/>
        <v>Millenial</v>
      </c>
      <c r="O3397" s="6" t="str">
        <f t="shared" si="3"/>
        <v>Low Income</v>
      </c>
    </row>
    <row r="3398" hidden="1">
      <c r="A3398" s="1">
        <v>103396.0</v>
      </c>
      <c r="B3398" s="1">
        <v>45.0</v>
      </c>
      <c r="C3398" s="1">
        <v>33000.0</v>
      </c>
      <c r="D3398" s="1" t="s">
        <v>30</v>
      </c>
      <c r="E3398" s="1">
        <v>17664.79</v>
      </c>
      <c r="F3398" s="1">
        <v>2.0</v>
      </c>
      <c r="G3398" s="1">
        <v>24.0</v>
      </c>
      <c r="H3398" s="1">
        <v>7.0</v>
      </c>
      <c r="I3398" s="1" t="s">
        <v>22</v>
      </c>
      <c r="J3398" s="1">
        <v>0.754</v>
      </c>
      <c r="K3398" s="1">
        <v>0.263</v>
      </c>
      <c r="L3398" s="6">
        <f>if(J3398&gt;QUARTILE!$B$3, "TOP", if(J3398&lt;QUARTILE!$B$4, "BOTTOM", 0))</f>
        <v>0</v>
      </c>
      <c r="M3398" s="6">
        <f t="shared" si="1"/>
        <v>2</v>
      </c>
      <c r="N3398" s="6" t="str">
        <f t="shared" si="2"/>
        <v>Gen X</v>
      </c>
      <c r="O3398" s="6" t="str">
        <f t="shared" si="3"/>
        <v>Low Income</v>
      </c>
    </row>
    <row r="3399" hidden="1">
      <c r="A3399" s="1">
        <v>103397.0</v>
      </c>
      <c r="B3399" s="1">
        <v>79.0</v>
      </c>
      <c r="C3399" s="1">
        <v>8000.0</v>
      </c>
      <c r="D3399" s="1" t="s">
        <v>23</v>
      </c>
      <c r="E3399" s="1">
        <v>9312.91</v>
      </c>
      <c r="F3399" s="1">
        <v>4.0</v>
      </c>
      <c r="G3399" s="1">
        <v>17.0</v>
      </c>
      <c r="H3399" s="1">
        <v>4.0</v>
      </c>
      <c r="I3399" s="1" t="s">
        <v>22</v>
      </c>
      <c r="J3399" s="1">
        <v>0.623</v>
      </c>
      <c r="K3399" s="1">
        <v>0.393</v>
      </c>
      <c r="L3399" s="6">
        <f>if(J3399&gt;QUARTILE!$B$3, "TOP", if(J3399&lt;QUARTILE!$B$4, "BOTTOM", 0))</f>
        <v>0</v>
      </c>
      <c r="M3399" s="6">
        <f t="shared" si="1"/>
        <v>2</v>
      </c>
      <c r="N3399" s="6" t="str">
        <f t="shared" si="2"/>
        <v>Baby Boomer</v>
      </c>
      <c r="O3399" s="6" t="str">
        <f t="shared" si="3"/>
        <v>Low Income</v>
      </c>
    </row>
    <row r="3400" hidden="1">
      <c r="A3400" s="1">
        <v>103398.0</v>
      </c>
      <c r="B3400" s="1">
        <v>63.0</v>
      </c>
      <c r="C3400" s="1">
        <v>57000.0</v>
      </c>
      <c r="D3400" s="1" t="s">
        <v>23</v>
      </c>
      <c r="E3400" s="1">
        <v>1672.6</v>
      </c>
      <c r="F3400" s="1">
        <v>3.0</v>
      </c>
      <c r="G3400" s="1">
        <v>19.0</v>
      </c>
      <c r="H3400" s="1">
        <v>5.0</v>
      </c>
      <c r="I3400" s="1" t="s">
        <v>22</v>
      </c>
      <c r="J3400" s="1">
        <v>0.711</v>
      </c>
      <c r="K3400" s="1">
        <v>0.513</v>
      </c>
      <c r="L3400" s="6">
        <f>if(J3400&gt;QUARTILE!$B$3, "TOP", if(J3400&lt;QUARTILE!$B$4, "BOTTOM", 0))</f>
        <v>0</v>
      </c>
      <c r="M3400" s="6">
        <f t="shared" si="1"/>
        <v>2</v>
      </c>
      <c r="N3400" s="6" t="str">
        <f t="shared" si="2"/>
        <v>Baby Boomer</v>
      </c>
      <c r="O3400" s="6" t="str">
        <f t="shared" si="3"/>
        <v>Medium Income</v>
      </c>
    </row>
    <row r="3401" hidden="1">
      <c r="A3401" s="1">
        <v>103399.0</v>
      </c>
      <c r="B3401" s="1">
        <v>68.0</v>
      </c>
      <c r="C3401" s="1">
        <v>33000.0</v>
      </c>
      <c r="D3401" s="1" t="s">
        <v>21</v>
      </c>
      <c r="E3401" s="1">
        <v>8977.84</v>
      </c>
      <c r="F3401" s="1">
        <v>3.0</v>
      </c>
      <c r="G3401" s="1">
        <v>19.0</v>
      </c>
      <c r="H3401" s="1">
        <v>1.0</v>
      </c>
      <c r="I3401" s="1" t="s">
        <v>22</v>
      </c>
      <c r="J3401" s="1">
        <v>0.745</v>
      </c>
      <c r="K3401" s="1">
        <v>0.422</v>
      </c>
      <c r="L3401" s="6">
        <f>if(J3401&gt;QUARTILE!$B$3, "TOP", if(J3401&lt;QUARTILE!$B$4, "BOTTOM", 0))</f>
        <v>0</v>
      </c>
      <c r="M3401" s="6">
        <f t="shared" si="1"/>
        <v>2</v>
      </c>
      <c r="N3401" s="6" t="str">
        <f t="shared" si="2"/>
        <v>Baby Boomer</v>
      </c>
      <c r="O3401" s="6" t="str">
        <f t="shared" si="3"/>
        <v>Low Income</v>
      </c>
    </row>
    <row r="3402" hidden="1">
      <c r="A3402" s="1">
        <v>103400.0</v>
      </c>
      <c r="B3402" s="1">
        <v>24.0</v>
      </c>
      <c r="C3402" s="1">
        <v>23000.0</v>
      </c>
      <c r="D3402" s="1" t="s">
        <v>17</v>
      </c>
      <c r="E3402" s="1">
        <v>4019.51</v>
      </c>
      <c r="F3402" s="1">
        <v>1.0</v>
      </c>
      <c r="G3402" s="1">
        <v>26.0</v>
      </c>
      <c r="H3402" s="1">
        <v>16.0</v>
      </c>
      <c r="I3402" s="1" t="s">
        <v>22</v>
      </c>
      <c r="J3402" s="1">
        <v>0.741</v>
      </c>
      <c r="K3402" s="1">
        <v>0.374</v>
      </c>
      <c r="L3402" s="6">
        <f>if(J3402&gt;QUARTILE!$B$3, "TOP", if(J3402&lt;QUARTILE!$B$4, "BOTTOM", 0))</f>
        <v>0</v>
      </c>
      <c r="M3402" s="6">
        <f t="shared" si="1"/>
        <v>2</v>
      </c>
      <c r="N3402" s="6" t="str">
        <f t="shared" si="2"/>
        <v>Millenial</v>
      </c>
      <c r="O3402" s="6" t="str">
        <f t="shared" si="3"/>
        <v>Low Income</v>
      </c>
    </row>
    <row r="3403" hidden="1">
      <c r="A3403" s="1">
        <v>103401.0</v>
      </c>
      <c r="B3403" s="1">
        <v>33.0</v>
      </c>
      <c r="C3403" s="1">
        <v>60000.0</v>
      </c>
      <c r="D3403" s="1" t="s">
        <v>27</v>
      </c>
      <c r="E3403" s="1">
        <v>64813.65</v>
      </c>
      <c r="F3403" s="1">
        <v>2.0</v>
      </c>
      <c r="G3403" s="1">
        <v>22.0</v>
      </c>
      <c r="H3403" s="1">
        <v>8.0</v>
      </c>
      <c r="I3403" s="1" t="s">
        <v>18</v>
      </c>
      <c r="J3403" s="1">
        <v>0.535</v>
      </c>
      <c r="K3403" s="1">
        <v>0.57</v>
      </c>
      <c r="L3403" s="6">
        <f>if(J3403&gt;QUARTILE!$B$3, "TOP", if(J3403&lt;QUARTILE!$B$4, "BOTTOM", 0))</f>
        <v>0</v>
      </c>
      <c r="M3403" s="6">
        <f t="shared" si="1"/>
        <v>1</v>
      </c>
      <c r="N3403" s="6" t="str">
        <f t="shared" si="2"/>
        <v>Gen X</v>
      </c>
      <c r="O3403" s="6" t="str">
        <f t="shared" si="3"/>
        <v>Medium Income</v>
      </c>
    </row>
    <row r="3404" hidden="1">
      <c r="A3404" s="1">
        <v>103402.0</v>
      </c>
      <c r="B3404" s="1">
        <v>33.0</v>
      </c>
      <c r="C3404" s="1">
        <v>39000.0</v>
      </c>
      <c r="D3404" s="1" t="s">
        <v>24</v>
      </c>
      <c r="E3404" s="1">
        <v>25107.56</v>
      </c>
      <c r="F3404" s="1">
        <v>1.0</v>
      </c>
      <c r="G3404" s="1">
        <v>16.0</v>
      </c>
      <c r="H3404" s="1">
        <v>14.0</v>
      </c>
      <c r="I3404" s="1" t="s">
        <v>18</v>
      </c>
      <c r="J3404" s="1">
        <v>0.105</v>
      </c>
      <c r="K3404" s="1">
        <v>0.248</v>
      </c>
      <c r="L3404" s="6" t="str">
        <f>if(J3404&gt;QUARTILE!$B$3, "TOP", if(J3404&lt;QUARTILE!$B$4, "BOTTOM", 0))</f>
        <v>BOTTOM</v>
      </c>
      <c r="M3404" s="6">
        <f t="shared" si="1"/>
        <v>1</v>
      </c>
      <c r="N3404" s="6" t="str">
        <f t="shared" si="2"/>
        <v>Gen X</v>
      </c>
      <c r="O3404" s="6" t="str">
        <f t="shared" si="3"/>
        <v>Low Income</v>
      </c>
    </row>
    <row r="3405" hidden="1">
      <c r="A3405" s="1">
        <v>103403.0</v>
      </c>
      <c r="B3405" s="1">
        <v>77.0</v>
      </c>
      <c r="C3405" s="1">
        <v>17000.0</v>
      </c>
      <c r="D3405" s="1" t="s">
        <v>27</v>
      </c>
      <c r="E3405" s="1">
        <v>27676.6</v>
      </c>
      <c r="F3405" s="1">
        <v>4.0</v>
      </c>
      <c r="G3405" s="1">
        <v>22.0</v>
      </c>
      <c r="H3405" s="1">
        <v>3.0</v>
      </c>
      <c r="I3405" s="1" t="s">
        <v>22</v>
      </c>
      <c r="J3405" s="1">
        <v>0.772</v>
      </c>
      <c r="K3405" s="1">
        <v>0.578</v>
      </c>
      <c r="L3405" s="6">
        <f>if(J3405&gt;QUARTILE!$B$3, "TOP", if(J3405&lt;QUARTILE!$B$4, "BOTTOM", 0))</f>
        <v>0</v>
      </c>
      <c r="M3405" s="6">
        <f t="shared" si="1"/>
        <v>2</v>
      </c>
      <c r="N3405" s="6" t="str">
        <f t="shared" si="2"/>
        <v>Baby Boomer</v>
      </c>
      <c r="O3405" s="6" t="str">
        <f t="shared" si="3"/>
        <v>Low Income</v>
      </c>
    </row>
    <row r="3406" hidden="1">
      <c r="A3406" s="1">
        <v>103404.0</v>
      </c>
      <c r="B3406" s="1">
        <v>50.0</v>
      </c>
      <c r="C3406" s="1">
        <v>23000.0</v>
      </c>
      <c r="D3406" s="1" t="s">
        <v>23</v>
      </c>
      <c r="E3406" s="1">
        <v>11452.93</v>
      </c>
      <c r="F3406" s="1">
        <v>4.0</v>
      </c>
      <c r="G3406" s="1">
        <v>17.0</v>
      </c>
      <c r="H3406" s="1">
        <v>5.0</v>
      </c>
      <c r="I3406" s="1" t="s">
        <v>22</v>
      </c>
      <c r="J3406" s="1">
        <v>0.273</v>
      </c>
      <c r="K3406" s="1">
        <v>0.907</v>
      </c>
      <c r="L3406" s="6" t="str">
        <f>if(J3406&gt;QUARTILE!$B$3, "TOP", if(J3406&lt;QUARTILE!$B$4, "BOTTOM", 0))</f>
        <v>BOTTOM</v>
      </c>
      <c r="M3406" s="6">
        <f t="shared" si="1"/>
        <v>2</v>
      </c>
      <c r="N3406" s="6" t="str">
        <f t="shared" si="2"/>
        <v>Gen X</v>
      </c>
      <c r="O3406" s="6" t="str">
        <f t="shared" si="3"/>
        <v>Low Income</v>
      </c>
    </row>
    <row r="3407" hidden="1">
      <c r="A3407" s="1">
        <v>103405.0</v>
      </c>
      <c r="B3407" s="1">
        <v>21.0</v>
      </c>
      <c r="C3407" s="1">
        <v>7000.0</v>
      </c>
      <c r="D3407" s="1" t="s">
        <v>27</v>
      </c>
      <c r="E3407" s="1">
        <v>2329.89</v>
      </c>
      <c r="F3407" s="1">
        <v>5.0</v>
      </c>
      <c r="G3407" s="1">
        <v>24.0</v>
      </c>
      <c r="H3407" s="1">
        <v>10.0</v>
      </c>
      <c r="I3407" s="1" t="s">
        <v>22</v>
      </c>
      <c r="J3407" s="1">
        <v>0.791</v>
      </c>
      <c r="K3407" s="1">
        <v>0.422</v>
      </c>
      <c r="L3407" s="6">
        <f>if(J3407&gt;QUARTILE!$B$3, "TOP", if(J3407&lt;QUARTILE!$B$4, "BOTTOM", 0))</f>
        <v>0</v>
      </c>
      <c r="M3407" s="6">
        <f t="shared" si="1"/>
        <v>2</v>
      </c>
      <c r="N3407" s="6" t="str">
        <f t="shared" si="2"/>
        <v>Millenial</v>
      </c>
      <c r="O3407" s="6" t="str">
        <f t="shared" si="3"/>
        <v>Low Income</v>
      </c>
    </row>
    <row r="3408" hidden="1">
      <c r="A3408" s="1">
        <v>103406.0</v>
      </c>
      <c r="B3408" s="1">
        <v>21.0</v>
      </c>
      <c r="C3408" s="1">
        <v>42000.0</v>
      </c>
      <c r="D3408" s="1" t="s">
        <v>27</v>
      </c>
      <c r="E3408" s="1">
        <v>6204.46</v>
      </c>
      <c r="F3408" s="1">
        <v>1.0</v>
      </c>
      <c r="G3408" s="1">
        <v>15.0</v>
      </c>
      <c r="H3408" s="1">
        <v>20.0</v>
      </c>
      <c r="I3408" s="1" t="s">
        <v>22</v>
      </c>
      <c r="J3408" s="1">
        <v>0.618</v>
      </c>
      <c r="K3408" s="1">
        <v>0.511</v>
      </c>
      <c r="L3408" s="6">
        <f>if(J3408&gt;QUARTILE!$B$3, "TOP", if(J3408&lt;QUARTILE!$B$4, "BOTTOM", 0))</f>
        <v>0</v>
      </c>
      <c r="M3408" s="6">
        <f t="shared" si="1"/>
        <v>2</v>
      </c>
      <c r="N3408" s="6" t="str">
        <f t="shared" si="2"/>
        <v>Millenial</v>
      </c>
      <c r="O3408" s="6" t="str">
        <f t="shared" si="3"/>
        <v>Low Income</v>
      </c>
    </row>
    <row r="3409" hidden="1">
      <c r="A3409" s="1">
        <v>103407.0</v>
      </c>
      <c r="B3409" s="1">
        <v>56.0</v>
      </c>
      <c r="C3409" s="1">
        <v>18000.0</v>
      </c>
      <c r="D3409" s="1" t="s">
        <v>30</v>
      </c>
      <c r="E3409" s="1">
        <v>6014.3</v>
      </c>
      <c r="F3409" s="1">
        <v>1.0</v>
      </c>
      <c r="G3409" s="1">
        <v>18.0</v>
      </c>
      <c r="H3409" s="1">
        <v>6.0</v>
      </c>
      <c r="I3409" s="1" t="s">
        <v>22</v>
      </c>
      <c r="J3409" s="1">
        <v>0.358</v>
      </c>
      <c r="K3409" s="1">
        <v>0.728</v>
      </c>
      <c r="L3409" s="6">
        <f>if(J3409&gt;QUARTILE!$B$3, "TOP", if(J3409&lt;QUARTILE!$B$4, "BOTTOM", 0))</f>
        <v>0</v>
      </c>
      <c r="M3409" s="6">
        <f t="shared" si="1"/>
        <v>2</v>
      </c>
      <c r="N3409" s="6" t="str">
        <f t="shared" si="2"/>
        <v>Gen X</v>
      </c>
      <c r="O3409" s="6" t="str">
        <f t="shared" si="3"/>
        <v>Low Income</v>
      </c>
    </row>
    <row r="3410" hidden="1">
      <c r="A3410" s="1">
        <v>103408.0</v>
      </c>
      <c r="B3410" s="1">
        <v>57.0</v>
      </c>
      <c r="C3410" s="1">
        <v>7000.0</v>
      </c>
      <c r="D3410" s="1" t="s">
        <v>23</v>
      </c>
      <c r="E3410" s="1">
        <v>13340.99</v>
      </c>
      <c r="F3410" s="1">
        <v>1.0</v>
      </c>
      <c r="G3410" s="1">
        <v>17.0</v>
      </c>
      <c r="H3410" s="1">
        <v>3.0</v>
      </c>
      <c r="I3410" s="1" t="s">
        <v>22</v>
      </c>
      <c r="J3410" s="1">
        <v>0.902</v>
      </c>
      <c r="K3410" s="1">
        <v>0.507</v>
      </c>
      <c r="L3410" s="6" t="str">
        <f>if(J3410&gt;QUARTILE!$B$3, "TOP", if(J3410&lt;QUARTILE!$B$4, "BOTTOM", 0))</f>
        <v>TOP</v>
      </c>
      <c r="M3410" s="6">
        <f t="shared" si="1"/>
        <v>2</v>
      </c>
      <c r="N3410" s="6" t="str">
        <f t="shared" si="2"/>
        <v>Gen X</v>
      </c>
      <c r="O3410" s="6" t="str">
        <f t="shared" si="3"/>
        <v>Low Income</v>
      </c>
    </row>
    <row r="3411" hidden="1">
      <c r="A3411" s="1">
        <v>103409.0</v>
      </c>
      <c r="B3411" s="1">
        <v>34.0</v>
      </c>
      <c r="C3411" s="1">
        <v>11000.0</v>
      </c>
      <c r="D3411" s="1" t="s">
        <v>27</v>
      </c>
      <c r="E3411" s="1">
        <v>12360.04</v>
      </c>
      <c r="F3411" s="1">
        <v>1.0</v>
      </c>
      <c r="G3411" s="1">
        <v>24.0</v>
      </c>
      <c r="H3411" s="1">
        <v>13.0</v>
      </c>
      <c r="I3411" s="1" t="s">
        <v>22</v>
      </c>
      <c r="J3411" s="1">
        <v>0.691</v>
      </c>
      <c r="K3411" s="1">
        <v>0.144</v>
      </c>
      <c r="L3411" s="6">
        <f>if(J3411&gt;QUARTILE!$B$3, "TOP", if(J3411&lt;QUARTILE!$B$4, "BOTTOM", 0))</f>
        <v>0</v>
      </c>
      <c r="M3411" s="6">
        <f t="shared" si="1"/>
        <v>2</v>
      </c>
      <c r="N3411" s="6" t="str">
        <f t="shared" si="2"/>
        <v>Gen X</v>
      </c>
      <c r="O3411" s="6" t="str">
        <f t="shared" si="3"/>
        <v>Low Income</v>
      </c>
    </row>
    <row r="3412" hidden="1">
      <c r="A3412" s="1">
        <v>103410.0</v>
      </c>
      <c r="B3412" s="1">
        <v>54.0</v>
      </c>
      <c r="C3412" s="1">
        <v>37000.0</v>
      </c>
      <c r="D3412" s="1" t="s">
        <v>17</v>
      </c>
      <c r="E3412" s="1">
        <v>11362.32</v>
      </c>
      <c r="F3412" s="1">
        <v>3.0</v>
      </c>
      <c r="G3412" s="1">
        <v>25.0</v>
      </c>
      <c r="H3412" s="1">
        <v>2.0</v>
      </c>
      <c r="I3412" s="1" t="s">
        <v>22</v>
      </c>
      <c r="J3412" s="1">
        <v>0.545</v>
      </c>
      <c r="K3412" s="1">
        <v>0.611</v>
      </c>
      <c r="L3412" s="6">
        <f>if(J3412&gt;QUARTILE!$B$3, "TOP", if(J3412&lt;QUARTILE!$B$4, "BOTTOM", 0))</f>
        <v>0</v>
      </c>
      <c r="M3412" s="6">
        <f t="shared" si="1"/>
        <v>2</v>
      </c>
      <c r="N3412" s="6" t="str">
        <f t="shared" si="2"/>
        <v>Gen X</v>
      </c>
      <c r="O3412" s="6" t="str">
        <f t="shared" si="3"/>
        <v>Low Income</v>
      </c>
    </row>
    <row r="3413" hidden="1">
      <c r="A3413" s="1">
        <v>103411.0</v>
      </c>
      <c r="B3413" s="1">
        <v>56.0</v>
      </c>
      <c r="C3413" s="1">
        <v>58000.0</v>
      </c>
      <c r="D3413" s="1" t="s">
        <v>25</v>
      </c>
      <c r="E3413" s="1">
        <v>13702.69</v>
      </c>
      <c r="F3413" s="1">
        <v>5.0</v>
      </c>
      <c r="G3413" s="1">
        <v>17.0</v>
      </c>
      <c r="H3413" s="1">
        <v>4.0</v>
      </c>
      <c r="I3413" s="1" t="s">
        <v>22</v>
      </c>
      <c r="J3413" s="1">
        <v>0.451</v>
      </c>
      <c r="K3413" s="1">
        <v>0.459</v>
      </c>
      <c r="L3413" s="6">
        <f>if(J3413&gt;QUARTILE!$B$3, "TOP", if(J3413&lt;QUARTILE!$B$4, "BOTTOM", 0))</f>
        <v>0</v>
      </c>
      <c r="M3413" s="6">
        <f t="shared" si="1"/>
        <v>2</v>
      </c>
      <c r="N3413" s="6" t="str">
        <f t="shared" si="2"/>
        <v>Gen X</v>
      </c>
      <c r="O3413" s="6" t="str">
        <f t="shared" si="3"/>
        <v>Medium Income</v>
      </c>
    </row>
    <row r="3414" hidden="1">
      <c r="A3414" s="1">
        <v>103412.0</v>
      </c>
      <c r="B3414" s="1">
        <v>77.0</v>
      </c>
      <c r="C3414" s="1">
        <v>22000.0</v>
      </c>
      <c r="D3414" s="1" t="s">
        <v>25</v>
      </c>
      <c r="E3414" s="1">
        <v>86891.66</v>
      </c>
      <c r="F3414" s="1">
        <v>2.0</v>
      </c>
      <c r="G3414" s="1">
        <v>27.0</v>
      </c>
      <c r="H3414" s="1">
        <v>4.0</v>
      </c>
      <c r="I3414" s="1" t="s">
        <v>18</v>
      </c>
      <c r="J3414" s="1">
        <v>1.0</v>
      </c>
      <c r="K3414" s="1">
        <v>0.851</v>
      </c>
      <c r="L3414" s="6" t="str">
        <f>if(J3414&gt;QUARTILE!$B$3, "TOP", if(J3414&lt;QUARTILE!$B$4, "BOTTOM", 0))</f>
        <v>TOP</v>
      </c>
      <c r="M3414" s="6">
        <f t="shared" si="1"/>
        <v>1</v>
      </c>
      <c r="N3414" s="6" t="str">
        <f t="shared" si="2"/>
        <v>Baby Boomer</v>
      </c>
      <c r="O3414" s="6" t="str">
        <f t="shared" si="3"/>
        <v>Low Income</v>
      </c>
    </row>
    <row r="3415" hidden="1">
      <c r="A3415" s="1">
        <v>103413.0</v>
      </c>
      <c r="B3415" s="1">
        <v>69.0</v>
      </c>
      <c r="C3415" s="1">
        <v>12000.0</v>
      </c>
      <c r="D3415" s="1" t="s">
        <v>21</v>
      </c>
      <c r="E3415" s="1">
        <v>7086.51</v>
      </c>
      <c r="F3415" s="1">
        <v>2.0</v>
      </c>
      <c r="G3415" s="1">
        <v>20.0</v>
      </c>
      <c r="H3415" s="1">
        <v>2.0</v>
      </c>
      <c r="I3415" s="1" t="s">
        <v>22</v>
      </c>
      <c r="J3415" s="1">
        <v>0.839</v>
      </c>
      <c r="K3415" s="1">
        <v>0.093</v>
      </c>
      <c r="L3415" s="6" t="str">
        <f>if(J3415&gt;QUARTILE!$B$3, "TOP", if(J3415&lt;QUARTILE!$B$4, "BOTTOM", 0))</f>
        <v>TOP</v>
      </c>
      <c r="M3415" s="6">
        <f t="shared" si="1"/>
        <v>2</v>
      </c>
      <c r="N3415" s="6" t="str">
        <f t="shared" si="2"/>
        <v>Baby Boomer</v>
      </c>
      <c r="O3415" s="6" t="str">
        <f t="shared" si="3"/>
        <v>Low Income</v>
      </c>
    </row>
    <row r="3416" hidden="1">
      <c r="A3416" s="1">
        <v>103414.0</v>
      </c>
      <c r="B3416" s="1">
        <v>46.0</v>
      </c>
      <c r="C3416" s="1">
        <v>9000.0</v>
      </c>
      <c r="D3416" s="1" t="s">
        <v>25</v>
      </c>
      <c r="E3416" s="1">
        <v>19104.23</v>
      </c>
      <c r="F3416" s="1">
        <v>2.0</v>
      </c>
      <c r="G3416" s="1">
        <v>19.0</v>
      </c>
      <c r="H3416" s="1">
        <v>11.0</v>
      </c>
      <c r="I3416" s="1" t="s">
        <v>22</v>
      </c>
      <c r="J3416" s="1">
        <v>0.187</v>
      </c>
      <c r="K3416" s="1">
        <v>0.536</v>
      </c>
      <c r="L3416" s="6" t="str">
        <f>if(J3416&gt;QUARTILE!$B$3, "TOP", if(J3416&lt;QUARTILE!$B$4, "BOTTOM", 0))</f>
        <v>BOTTOM</v>
      </c>
      <c r="M3416" s="6">
        <f t="shared" si="1"/>
        <v>2</v>
      </c>
      <c r="N3416" s="6" t="str">
        <f t="shared" si="2"/>
        <v>Gen X</v>
      </c>
      <c r="O3416" s="6" t="str">
        <f t="shared" si="3"/>
        <v>Low Income</v>
      </c>
    </row>
    <row r="3417" hidden="1">
      <c r="A3417" s="1">
        <v>103415.0</v>
      </c>
      <c r="B3417" s="1">
        <v>69.0</v>
      </c>
      <c r="C3417" s="1">
        <v>51000.0</v>
      </c>
      <c r="D3417" s="1" t="s">
        <v>27</v>
      </c>
      <c r="E3417" s="1">
        <v>5475.79</v>
      </c>
      <c r="F3417" s="1">
        <v>3.0</v>
      </c>
      <c r="G3417" s="1">
        <v>38.0</v>
      </c>
      <c r="H3417" s="1">
        <v>7.0</v>
      </c>
      <c r="I3417" s="1" t="s">
        <v>22</v>
      </c>
      <c r="J3417" s="1">
        <v>0.906</v>
      </c>
      <c r="K3417" s="1">
        <v>0.617</v>
      </c>
      <c r="L3417" s="6" t="str">
        <f>if(J3417&gt;QUARTILE!$B$3, "TOP", if(J3417&lt;QUARTILE!$B$4, "BOTTOM", 0))</f>
        <v>TOP</v>
      </c>
      <c r="M3417" s="6">
        <f t="shared" si="1"/>
        <v>2</v>
      </c>
      <c r="N3417" s="6" t="str">
        <f t="shared" si="2"/>
        <v>Baby Boomer</v>
      </c>
      <c r="O3417" s="6" t="str">
        <f t="shared" si="3"/>
        <v>Medium Income</v>
      </c>
    </row>
    <row r="3418" hidden="1">
      <c r="A3418" s="1">
        <v>103416.0</v>
      </c>
      <c r="B3418" s="1">
        <v>53.0</v>
      </c>
      <c r="C3418" s="1">
        <v>29000.0</v>
      </c>
      <c r="D3418" s="1" t="s">
        <v>21</v>
      </c>
      <c r="E3418" s="1">
        <v>12569.91</v>
      </c>
      <c r="F3418" s="1">
        <v>5.0</v>
      </c>
      <c r="G3418" s="1">
        <v>21.0</v>
      </c>
      <c r="H3418" s="1">
        <v>7.0</v>
      </c>
      <c r="I3418" s="1" t="s">
        <v>22</v>
      </c>
      <c r="J3418" s="1">
        <v>0.12</v>
      </c>
      <c r="K3418" s="1">
        <v>0.57</v>
      </c>
      <c r="L3418" s="6" t="str">
        <f>if(J3418&gt;QUARTILE!$B$3, "TOP", if(J3418&lt;QUARTILE!$B$4, "BOTTOM", 0))</f>
        <v>BOTTOM</v>
      </c>
      <c r="M3418" s="6">
        <f t="shared" si="1"/>
        <v>2</v>
      </c>
      <c r="N3418" s="6" t="str">
        <f t="shared" si="2"/>
        <v>Gen X</v>
      </c>
      <c r="O3418" s="6" t="str">
        <f t="shared" si="3"/>
        <v>Low Income</v>
      </c>
    </row>
    <row r="3419" hidden="1">
      <c r="A3419" s="1">
        <v>103417.0</v>
      </c>
      <c r="B3419" s="1">
        <v>77.0</v>
      </c>
      <c r="C3419" s="1">
        <v>18000.0</v>
      </c>
      <c r="D3419" s="1" t="s">
        <v>23</v>
      </c>
      <c r="E3419" s="1">
        <v>4464.1</v>
      </c>
      <c r="F3419" s="1">
        <v>5.0</v>
      </c>
      <c r="G3419" s="1">
        <v>18.0</v>
      </c>
      <c r="H3419" s="1">
        <v>10.0</v>
      </c>
      <c r="I3419" s="1" t="s">
        <v>22</v>
      </c>
      <c r="J3419" s="1">
        <v>0.298</v>
      </c>
      <c r="K3419" s="1">
        <v>0.01</v>
      </c>
      <c r="L3419" s="6" t="str">
        <f>if(J3419&gt;QUARTILE!$B$3, "TOP", if(J3419&lt;QUARTILE!$B$4, "BOTTOM", 0))</f>
        <v>BOTTOM</v>
      </c>
      <c r="M3419" s="6">
        <f t="shared" si="1"/>
        <v>2</v>
      </c>
      <c r="N3419" s="6" t="str">
        <f t="shared" si="2"/>
        <v>Baby Boomer</v>
      </c>
      <c r="O3419" s="6" t="str">
        <f t="shared" si="3"/>
        <v>Low Income</v>
      </c>
    </row>
    <row r="3420" hidden="1">
      <c r="A3420" s="1">
        <v>103418.0</v>
      </c>
      <c r="B3420" s="1">
        <v>55.0</v>
      </c>
      <c r="C3420" s="1">
        <v>16000.0</v>
      </c>
      <c r="D3420" s="1" t="s">
        <v>30</v>
      </c>
      <c r="E3420" s="1">
        <v>16337.61</v>
      </c>
      <c r="F3420" s="1">
        <v>3.0</v>
      </c>
      <c r="G3420" s="1">
        <v>21.0</v>
      </c>
      <c r="H3420" s="1">
        <v>3.0</v>
      </c>
      <c r="I3420" s="1" t="s">
        <v>22</v>
      </c>
      <c r="J3420" s="1">
        <v>0.958</v>
      </c>
      <c r="K3420" s="1">
        <v>0.328</v>
      </c>
      <c r="L3420" s="6" t="str">
        <f>if(J3420&gt;QUARTILE!$B$3, "TOP", if(J3420&lt;QUARTILE!$B$4, "BOTTOM", 0))</f>
        <v>TOP</v>
      </c>
      <c r="M3420" s="6">
        <f t="shared" si="1"/>
        <v>2</v>
      </c>
      <c r="N3420" s="6" t="str">
        <f t="shared" si="2"/>
        <v>Gen X</v>
      </c>
      <c r="O3420" s="6" t="str">
        <f t="shared" si="3"/>
        <v>Low Income</v>
      </c>
    </row>
    <row r="3421" hidden="1">
      <c r="A3421" s="1">
        <v>103419.0</v>
      </c>
      <c r="B3421" s="1">
        <v>56.0</v>
      </c>
      <c r="C3421" s="1">
        <v>33000.0</v>
      </c>
      <c r="D3421" s="1" t="s">
        <v>27</v>
      </c>
      <c r="E3421" s="1">
        <v>6158.02</v>
      </c>
      <c r="F3421" s="1">
        <v>1.0</v>
      </c>
      <c r="G3421" s="1">
        <v>19.0</v>
      </c>
      <c r="H3421" s="1">
        <v>9.0</v>
      </c>
      <c r="I3421" s="1" t="s">
        <v>22</v>
      </c>
      <c r="J3421" s="1">
        <v>0.87</v>
      </c>
      <c r="K3421" s="1">
        <v>0.263</v>
      </c>
      <c r="L3421" s="6" t="str">
        <f>if(J3421&gt;QUARTILE!$B$3, "TOP", if(J3421&lt;QUARTILE!$B$4, "BOTTOM", 0))</f>
        <v>TOP</v>
      </c>
      <c r="M3421" s="6">
        <f t="shared" si="1"/>
        <v>2</v>
      </c>
      <c r="N3421" s="6" t="str">
        <f t="shared" si="2"/>
        <v>Gen X</v>
      </c>
      <c r="O3421" s="6" t="str">
        <f t="shared" si="3"/>
        <v>Low Income</v>
      </c>
    </row>
    <row r="3422" hidden="1">
      <c r="A3422" s="1">
        <v>103420.0</v>
      </c>
      <c r="B3422" s="1">
        <v>67.0</v>
      </c>
      <c r="C3422" s="1">
        <v>32000.0</v>
      </c>
      <c r="D3422" s="1" t="s">
        <v>25</v>
      </c>
      <c r="E3422" s="1">
        <v>749.65</v>
      </c>
      <c r="F3422" s="1">
        <v>4.0</v>
      </c>
      <c r="G3422" s="1">
        <v>19.0</v>
      </c>
      <c r="H3422" s="1">
        <v>5.0</v>
      </c>
      <c r="I3422" s="1" t="s">
        <v>22</v>
      </c>
      <c r="J3422" s="1">
        <v>0.656</v>
      </c>
      <c r="K3422" s="1">
        <v>0.63</v>
      </c>
      <c r="L3422" s="6">
        <f>if(J3422&gt;QUARTILE!$B$3, "TOP", if(J3422&lt;QUARTILE!$B$4, "BOTTOM", 0))</f>
        <v>0</v>
      </c>
      <c r="M3422" s="6">
        <f t="shared" si="1"/>
        <v>2</v>
      </c>
      <c r="N3422" s="6" t="str">
        <f t="shared" si="2"/>
        <v>Baby Boomer</v>
      </c>
      <c r="O3422" s="6" t="str">
        <f t="shared" si="3"/>
        <v>Low Income</v>
      </c>
    </row>
    <row r="3423" hidden="1">
      <c r="A3423" s="1">
        <v>103421.0</v>
      </c>
      <c r="B3423" s="1">
        <v>80.0</v>
      </c>
      <c r="C3423" s="1">
        <v>13000.0</v>
      </c>
      <c r="D3423" s="1" t="s">
        <v>25</v>
      </c>
      <c r="E3423" s="1">
        <v>33777.32</v>
      </c>
      <c r="F3423" s="1">
        <v>1.0</v>
      </c>
      <c r="G3423" s="1">
        <v>13.0</v>
      </c>
      <c r="H3423" s="1">
        <v>3.0</v>
      </c>
      <c r="I3423" s="1" t="s">
        <v>18</v>
      </c>
      <c r="J3423" s="1">
        <v>0.849</v>
      </c>
      <c r="K3423" s="1">
        <v>0.635</v>
      </c>
      <c r="L3423" s="6" t="str">
        <f>if(J3423&gt;QUARTILE!$B$3, "TOP", if(J3423&lt;QUARTILE!$B$4, "BOTTOM", 0))</f>
        <v>TOP</v>
      </c>
      <c r="M3423" s="6">
        <f t="shared" si="1"/>
        <v>1</v>
      </c>
      <c r="N3423" s="6" t="str">
        <f t="shared" si="2"/>
        <v>Silent</v>
      </c>
      <c r="O3423" s="6" t="str">
        <f t="shared" si="3"/>
        <v>Low Income</v>
      </c>
    </row>
    <row r="3424" hidden="1">
      <c r="A3424" s="1">
        <v>103422.0</v>
      </c>
      <c r="B3424" s="1">
        <v>54.0</v>
      </c>
      <c r="C3424" s="1">
        <v>11000.0</v>
      </c>
      <c r="D3424" s="1" t="s">
        <v>24</v>
      </c>
      <c r="E3424" s="1">
        <v>2745.17</v>
      </c>
      <c r="F3424" s="1">
        <v>2.0</v>
      </c>
      <c r="G3424" s="1">
        <v>22.0</v>
      </c>
      <c r="H3424" s="1">
        <v>4.0</v>
      </c>
      <c r="I3424" s="1" t="s">
        <v>22</v>
      </c>
      <c r="J3424" s="1">
        <v>0.09</v>
      </c>
      <c r="K3424" s="1">
        <v>0.209</v>
      </c>
      <c r="L3424" s="6" t="str">
        <f>if(J3424&gt;QUARTILE!$B$3, "TOP", if(J3424&lt;QUARTILE!$B$4, "BOTTOM", 0))</f>
        <v>BOTTOM</v>
      </c>
      <c r="M3424" s="6">
        <f t="shared" si="1"/>
        <v>2</v>
      </c>
      <c r="N3424" s="6" t="str">
        <f t="shared" si="2"/>
        <v>Gen X</v>
      </c>
      <c r="O3424" s="6" t="str">
        <f t="shared" si="3"/>
        <v>Low Income</v>
      </c>
    </row>
    <row r="3425" hidden="1">
      <c r="A3425" s="1">
        <v>103423.0</v>
      </c>
      <c r="B3425" s="1">
        <v>69.0</v>
      </c>
      <c r="C3425" s="1">
        <v>11000.0</v>
      </c>
      <c r="D3425" s="1" t="s">
        <v>23</v>
      </c>
      <c r="E3425" s="1">
        <v>9178.55</v>
      </c>
      <c r="F3425" s="1">
        <v>1.0</v>
      </c>
      <c r="G3425" s="1">
        <v>26.0</v>
      </c>
      <c r="H3425" s="1">
        <v>7.0</v>
      </c>
      <c r="I3425" s="1" t="s">
        <v>22</v>
      </c>
      <c r="J3425" s="1">
        <v>0.382</v>
      </c>
      <c r="K3425" s="1">
        <v>0.826</v>
      </c>
      <c r="L3425" s="6">
        <f>if(J3425&gt;QUARTILE!$B$3, "TOP", if(J3425&lt;QUARTILE!$B$4, "BOTTOM", 0))</f>
        <v>0</v>
      </c>
      <c r="M3425" s="6">
        <f t="shared" si="1"/>
        <v>2</v>
      </c>
      <c r="N3425" s="6" t="str">
        <f t="shared" si="2"/>
        <v>Baby Boomer</v>
      </c>
      <c r="O3425" s="6" t="str">
        <f t="shared" si="3"/>
        <v>Low Income</v>
      </c>
    </row>
    <row r="3426" hidden="1">
      <c r="A3426" s="1">
        <v>103424.0</v>
      </c>
      <c r="B3426" s="1">
        <v>80.0</v>
      </c>
      <c r="C3426" s="1">
        <v>17000.0</v>
      </c>
      <c r="D3426" s="1" t="s">
        <v>23</v>
      </c>
      <c r="E3426" s="1">
        <v>12970.27</v>
      </c>
      <c r="F3426" s="1">
        <v>3.0</v>
      </c>
      <c r="G3426" s="1">
        <v>16.0</v>
      </c>
      <c r="H3426" s="1">
        <v>7.0</v>
      </c>
      <c r="I3426" s="1" t="s">
        <v>22</v>
      </c>
      <c r="J3426" s="1">
        <v>0.372</v>
      </c>
      <c r="K3426" s="1">
        <v>0.485</v>
      </c>
      <c r="L3426" s="6">
        <f>if(J3426&gt;QUARTILE!$B$3, "TOP", if(J3426&lt;QUARTILE!$B$4, "BOTTOM", 0))</f>
        <v>0</v>
      </c>
      <c r="M3426" s="6">
        <f t="shared" si="1"/>
        <v>2</v>
      </c>
      <c r="N3426" s="6" t="str">
        <f t="shared" si="2"/>
        <v>Silent</v>
      </c>
      <c r="O3426" s="6" t="str">
        <f t="shared" si="3"/>
        <v>Low Income</v>
      </c>
    </row>
    <row r="3427" hidden="1">
      <c r="A3427" s="1">
        <v>103425.0</v>
      </c>
      <c r="B3427" s="1">
        <v>79.0</v>
      </c>
      <c r="C3427" s="1">
        <v>15000.0</v>
      </c>
      <c r="D3427" s="1" t="s">
        <v>23</v>
      </c>
      <c r="E3427" s="1">
        <v>11329.59</v>
      </c>
      <c r="F3427" s="1">
        <v>2.0</v>
      </c>
      <c r="G3427" s="1">
        <v>21.0</v>
      </c>
      <c r="H3427" s="1">
        <v>2.0</v>
      </c>
      <c r="I3427" s="1" t="s">
        <v>22</v>
      </c>
      <c r="J3427" s="1">
        <v>0.083</v>
      </c>
      <c r="K3427" s="1">
        <v>0.263</v>
      </c>
      <c r="L3427" s="6" t="str">
        <f>if(J3427&gt;QUARTILE!$B$3, "TOP", if(J3427&lt;QUARTILE!$B$4, "BOTTOM", 0))</f>
        <v>BOTTOM</v>
      </c>
      <c r="M3427" s="6">
        <f t="shared" si="1"/>
        <v>2</v>
      </c>
      <c r="N3427" s="6" t="str">
        <f t="shared" si="2"/>
        <v>Baby Boomer</v>
      </c>
      <c r="O3427" s="6" t="str">
        <f t="shared" si="3"/>
        <v>Low Income</v>
      </c>
    </row>
    <row r="3428" hidden="1">
      <c r="A3428" s="1">
        <v>103426.0</v>
      </c>
      <c r="B3428" s="1">
        <v>78.0</v>
      </c>
      <c r="C3428" s="1">
        <v>58000.0</v>
      </c>
      <c r="D3428" s="1" t="s">
        <v>23</v>
      </c>
      <c r="E3428" s="1">
        <v>25868.16</v>
      </c>
      <c r="F3428" s="1">
        <v>4.0</v>
      </c>
      <c r="G3428" s="1">
        <v>23.0</v>
      </c>
      <c r="H3428" s="1">
        <v>2.0</v>
      </c>
      <c r="I3428" s="1" t="s">
        <v>22</v>
      </c>
      <c r="J3428" s="1">
        <v>0.854</v>
      </c>
      <c r="K3428" s="1">
        <v>0.25</v>
      </c>
      <c r="L3428" s="6" t="str">
        <f>if(J3428&gt;QUARTILE!$B$3, "TOP", if(J3428&lt;QUARTILE!$B$4, "BOTTOM", 0))</f>
        <v>TOP</v>
      </c>
      <c r="M3428" s="6">
        <f t="shared" si="1"/>
        <v>2</v>
      </c>
      <c r="N3428" s="6" t="str">
        <f t="shared" si="2"/>
        <v>Baby Boomer</v>
      </c>
      <c r="O3428" s="6" t="str">
        <f t="shared" si="3"/>
        <v>Medium Income</v>
      </c>
    </row>
    <row r="3429" hidden="1">
      <c r="A3429" s="1">
        <v>103427.0</v>
      </c>
      <c r="B3429" s="1">
        <v>52.0</v>
      </c>
      <c r="C3429" s="1">
        <v>16000.0</v>
      </c>
      <c r="D3429" s="1" t="s">
        <v>25</v>
      </c>
      <c r="E3429" s="1">
        <v>18165.29</v>
      </c>
      <c r="F3429" s="1">
        <v>2.0</v>
      </c>
      <c r="G3429" s="1">
        <v>21.0</v>
      </c>
      <c r="H3429" s="1">
        <v>4.0</v>
      </c>
      <c r="I3429" s="1" t="s">
        <v>22</v>
      </c>
      <c r="J3429" s="1">
        <v>0.358</v>
      </c>
      <c r="K3429" s="1">
        <v>0.264</v>
      </c>
      <c r="L3429" s="6">
        <f>if(J3429&gt;QUARTILE!$B$3, "TOP", if(J3429&lt;QUARTILE!$B$4, "BOTTOM", 0))</f>
        <v>0</v>
      </c>
      <c r="M3429" s="6">
        <f t="shared" si="1"/>
        <v>2</v>
      </c>
      <c r="N3429" s="6" t="str">
        <f t="shared" si="2"/>
        <v>Gen X</v>
      </c>
      <c r="O3429" s="6" t="str">
        <f t="shared" si="3"/>
        <v>Low Income</v>
      </c>
    </row>
    <row r="3430" hidden="1">
      <c r="A3430" s="1">
        <v>103428.0</v>
      </c>
      <c r="B3430" s="1">
        <v>24.0</v>
      </c>
      <c r="C3430" s="1">
        <v>10000.0</v>
      </c>
      <c r="D3430" s="1" t="s">
        <v>30</v>
      </c>
      <c r="E3430" s="1">
        <v>7001.68</v>
      </c>
      <c r="F3430" s="1">
        <v>1.0</v>
      </c>
      <c r="G3430" s="1">
        <v>24.0</v>
      </c>
      <c r="H3430" s="1">
        <v>24.0</v>
      </c>
      <c r="I3430" s="1" t="s">
        <v>26</v>
      </c>
      <c r="J3430" s="1">
        <v>0.833</v>
      </c>
      <c r="K3430" s="1">
        <v>0.504</v>
      </c>
      <c r="L3430" s="6" t="str">
        <f>if(J3430&gt;QUARTILE!$B$3, "TOP", if(J3430&lt;QUARTILE!$B$4, "BOTTOM", 0))</f>
        <v>TOP</v>
      </c>
      <c r="M3430" s="6">
        <f t="shared" si="1"/>
        <v>3</v>
      </c>
      <c r="N3430" s="6" t="str">
        <f t="shared" si="2"/>
        <v>Millenial</v>
      </c>
      <c r="O3430" s="6" t="str">
        <f t="shared" si="3"/>
        <v>Low Income</v>
      </c>
    </row>
    <row r="3431" hidden="1">
      <c r="A3431" s="1">
        <v>103429.0</v>
      </c>
      <c r="B3431" s="1">
        <v>44.0</v>
      </c>
      <c r="C3431" s="1">
        <v>11000.0</v>
      </c>
      <c r="D3431" s="1" t="s">
        <v>21</v>
      </c>
      <c r="E3431" s="1">
        <v>1061.75</v>
      </c>
      <c r="F3431" s="1">
        <v>5.0</v>
      </c>
      <c r="G3431" s="1">
        <v>18.0</v>
      </c>
      <c r="H3431" s="1">
        <v>15.0</v>
      </c>
      <c r="I3431" s="1" t="s">
        <v>18</v>
      </c>
      <c r="J3431" s="1">
        <v>0.027</v>
      </c>
      <c r="K3431" s="1">
        <v>0.477</v>
      </c>
      <c r="L3431" s="6" t="str">
        <f>if(J3431&gt;QUARTILE!$B$3, "TOP", if(J3431&lt;QUARTILE!$B$4, "BOTTOM", 0))</f>
        <v>BOTTOM</v>
      </c>
      <c r="M3431" s="6">
        <f t="shared" si="1"/>
        <v>1</v>
      </c>
      <c r="N3431" s="6" t="str">
        <f t="shared" si="2"/>
        <v>Gen X</v>
      </c>
      <c r="O3431" s="6" t="str">
        <f t="shared" si="3"/>
        <v>Low Income</v>
      </c>
    </row>
    <row r="3432" hidden="1">
      <c r="A3432" s="1">
        <v>103430.0</v>
      </c>
      <c r="B3432" s="1">
        <v>45.0</v>
      </c>
      <c r="C3432" s="1">
        <v>20000.0</v>
      </c>
      <c r="D3432" s="1" t="s">
        <v>25</v>
      </c>
      <c r="E3432" s="1">
        <v>29185.48</v>
      </c>
      <c r="F3432" s="1">
        <v>5.0</v>
      </c>
      <c r="G3432" s="1">
        <v>9.0</v>
      </c>
      <c r="H3432" s="1">
        <v>10.0</v>
      </c>
      <c r="I3432" s="1" t="s">
        <v>22</v>
      </c>
      <c r="J3432" s="1">
        <v>0.052</v>
      </c>
      <c r="K3432" s="1">
        <v>0.889</v>
      </c>
      <c r="L3432" s="6" t="str">
        <f>if(J3432&gt;QUARTILE!$B$3, "TOP", if(J3432&lt;QUARTILE!$B$4, "BOTTOM", 0))</f>
        <v>BOTTOM</v>
      </c>
      <c r="M3432" s="6">
        <f t="shared" si="1"/>
        <v>2</v>
      </c>
      <c r="N3432" s="6" t="str">
        <f t="shared" si="2"/>
        <v>Gen X</v>
      </c>
      <c r="O3432" s="6" t="str">
        <f t="shared" si="3"/>
        <v>Low Income</v>
      </c>
    </row>
    <row r="3433" hidden="1">
      <c r="A3433" s="1">
        <v>103431.0</v>
      </c>
      <c r="B3433" s="1">
        <v>39.0</v>
      </c>
      <c r="C3433" s="1">
        <v>7000.0</v>
      </c>
      <c r="D3433" s="1" t="s">
        <v>25</v>
      </c>
      <c r="E3433" s="1">
        <v>8693.57</v>
      </c>
      <c r="F3433" s="1">
        <v>5.0</v>
      </c>
      <c r="G3433" s="1">
        <v>14.0</v>
      </c>
      <c r="H3433" s="1">
        <v>15.0</v>
      </c>
      <c r="I3433" s="1" t="s">
        <v>22</v>
      </c>
      <c r="J3433" s="1">
        <v>0.22</v>
      </c>
      <c r="K3433" s="1">
        <v>0.224</v>
      </c>
      <c r="L3433" s="6" t="str">
        <f>if(J3433&gt;QUARTILE!$B$3, "TOP", if(J3433&lt;QUARTILE!$B$4, "BOTTOM", 0))</f>
        <v>BOTTOM</v>
      </c>
      <c r="M3433" s="6">
        <f t="shared" si="1"/>
        <v>2</v>
      </c>
      <c r="N3433" s="6" t="str">
        <f t="shared" si="2"/>
        <v>Gen X</v>
      </c>
      <c r="O3433" s="6" t="str">
        <f t="shared" si="3"/>
        <v>Low Income</v>
      </c>
    </row>
    <row r="3434" hidden="1">
      <c r="A3434" s="1">
        <v>103432.0</v>
      </c>
      <c r="B3434" s="1">
        <v>31.0</v>
      </c>
      <c r="C3434" s="1">
        <v>21000.0</v>
      </c>
      <c r="D3434" s="1" t="s">
        <v>27</v>
      </c>
      <c r="E3434" s="1">
        <v>44095.51</v>
      </c>
      <c r="F3434" s="1">
        <v>2.0</v>
      </c>
      <c r="G3434" s="1">
        <v>20.0</v>
      </c>
      <c r="H3434" s="1">
        <v>13.0</v>
      </c>
      <c r="I3434" s="1" t="s">
        <v>18</v>
      </c>
      <c r="J3434" s="1">
        <v>0.803</v>
      </c>
      <c r="K3434" s="1">
        <v>0.219</v>
      </c>
      <c r="L3434" s="6">
        <f>if(J3434&gt;QUARTILE!$B$3, "TOP", if(J3434&lt;QUARTILE!$B$4, "BOTTOM", 0))</f>
        <v>0</v>
      </c>
      <c r="M3434" s="6">
        <f t="shared" si="1"/>
        <v>1</v>
      </c>
      <c r="N3434" s="6" t="str">
        <f t="shared" si="2"/>
        <v>Gen X</v>
      </c>
      <c r="O3434" s="6" t="str">
        <f t="shared" si="3"/>
        <v>Low Income</v>
      </c>
    </row>
    <row r="3435" hidden="1">
      <c r="A3435" s="1">
        <v>103433.0</v>
      </c>
      <c r="B3435" s="1">
        <v>24.0</v>
      </c>
      <c r="C3435" s="1">
        <v>10000.0</v>
      </c>
      <c r="D3435" s="1" t="s">
        <v>23</v>
      </c>
      <c r="E3435" s="1">
        <v>10052.41</v>
      </c>
      <c r="F3435" s="1">
        <v>5.0</v>
      </c>
      <c r="G3435" s="1">
        <v>20.0</v>
      </c>
      <c r="H3435" s="1">
        <v>16.0</v>
      </c>
      <c r="I3435" s="1" t="s">
        <v>22</v>
      </c>
      <c r="J3435" s="1">
        <v>0.654</v>
      </c>
      <c r="K3435" s="1">
        <v>0.0</v>
      </c>
      <c r="L3435" s="6">
        <f>if(J3435&gt;QUARTILE!$B$3, "TOP", if(J3435&lt;QUARTILE!$B$4, "BOTTOM", 0))</f>
        <v>0</v>
      </c>
      <c r="M3435" s="6">
        <f t="shared" si="1"/>
        <v>2</v>
      </c>
      <c r="N3435" s="6" t="str">
        <f t="shared" si="2"/>
        <v>Millenial</v>
      </c>
      <c r="O3435" s="6" t="str">
        <f t="shared" si="3"/>
        <v>Low Income</v>
      </c>
    </row>
    <row r="3436" hidden="1">
      <c r="A3436" s="1">
        <v>103434.0</v>
      </c>
      <c r="B3436" s="1">
        <v>54.0</v>
      </c>
      <c r="C3436" s="1">
        <v>44000.0</v>
      </c>
      <c r="D3436" s="1" t="s">
        <v>17</v>
      </c>
      <c r="E3436" s="1">
        <v>25292.77</v>
      </c>
      <c r="F3436" s="1">
        <v>3.0</v>
      </c>
      <c r="G3436" s="1">
        <v>17.0</v>
      </c>
      <c r="H3436" s="1">
        <v>5.0</v>
      </c>
      <c r="I3436" s="1" t="s">
        <v>22</v>
      </c>
      <c r="J3436" s="1">
        <v>0.201</v>
      </c>
      <c r="K3436" s="1">
        <v>0.298</v>
      </c>
      <c r="L3436" s="6" t="str">
        <f>if(J3436&gt;QUARTILE!$B$3, "TOP", if(J3436&lt;QUARTILE!$B$4, "BOTTOM", 0))</f>
        <v>BOTTOM</v>
      </c>
      <c r="M3436" s="6">
        <f t="shared" si="1"/>
        <v>2</v>
      </c>
      <c r="N3436" s="6" t="str">
        <f t="shared" si="2"/>
        <v>Gen X</v>
      </c>
      <c r="O3436" s="6" t="str">
        <f t="shared" si="3"/>
        <v>Low Income</v>
      </c>
    </row>
    <row r="3437" hidden="1">
      <c r="A3437" s="1">
        <v>103435.0</v>
      </c>
      <c r="B3437" s="1">
        <v>78.0</v>
      </c>
      <c r="C3437" s="1">
        <v>24000.0</v>
      </c>
      <c r="D3437" s="1" t="s">
        <v>17</v>
      </c>
      <c r="E3437" s="1">
        <v>56123.64</v>
      </c>
      <c r="F3437" s="1">
        <v>4.0</v>
      </c>
      <c r="G3437" s="1">
        <v>23.0</v>
      </c>
      <c r="H3437" s="1">
        <v>6.0</v>
      </c>
      <c r="I3437" s="1" t="s">
        <v>18</v>
      </c>
      <c r="J3437" s="1">
        <v>0.623</v>
      </c>
      <c r="K3437" s="1">
        <v>0.101</v>
      </c>
      <c r="L3437" s="6">
        <f>if(J3437&gt;QUARTILE!$B$3, "TOP", if(J3437&lt;QUARTILE!$B$4, "BOTTOM", 0))</f>
        <v>0</v>
      </c>
      <c r="M3437" s="6">
        <f t="shared" si="1"/>
        <v>1</v>
      </c>
      <c r="N3437" s="6" t="str">
        <f t="shared" si="2"/>
        <v>Baby Boomer</v>
      </c>
      <c r="O3437" s="6" t="str">
        <f t="shared" si="3"/>
        <v>Low Income</v>
      </c>
    </row>
    <row r="3438" hidden="1">
      <c r="A3438" s="1">
        <v>103436.0</v>
      </c>
      <c r="B3438" s="1">
        <v>39.0</v>
      </c>
      <c r="C3438" s="1">
        <v>79000.0</v>
      </c>
      <c r="D3438" s="1" t="s">
        <v>17</v>
      </c>
      <c r="E3438" s="1">
        <v>21062.41</v>
      </c>
      <c r="F3438" s="1">
        <v>5.0</v>
      </c>
      <c r="G3438" s="1">
        <v>19.0</v>
      </c>
      <c r="H3438" s="1">
        <v>9.0</v>
      </c>
      <c r="I3438" s="1" t="s">
        <v>22</v>
      </c>
      <c r="J3438" s="1">
        <v>0.719</v>
      </c>
      <c r="K3438" s="1">
        <v>0.352</v>
      </c>
      <c r="L3438" s="6">
        <f>if(J3438&gt;QUARTILE!$B$3, "TOP", if(J3438&lt;QUARTILE!$B$4, "BOTTOM", 0))</f>
        <v>0</v>
      </c>
      <c r="M3438" s="6">
        <f t="shared" si="1"/>
        <v>2</v>
      </c>
      <c r="N3438" s="6" t="str">
        <f t="shared" si="2"/>
        <v>Gen X</v>
      </c>
      <c r="O3438" s="6" t="str">
        <f t="shared" si="3"/>
        <v>Medium Income</v>
      </c>
    </row>
    <row r="3439" hidden="1">
      <c r="A3439" s="1">
        <v>103437.0</v>
      </c>
      <c r="B3439" s="1">
        <v>22.0</v>
      </c>
      <c r="C3439" s="1">
        <v>19000.0</v>
      </c>
      <c r="D3439" s="1" t="s">
        <v>25</v>
      </c>
      <c r="E3439" s="1">
        <v>10671.27</v>
      </c>
      <c r="F3439" s="1">
        <v>3.0</v>
      </c>
      <c r="G3439" s="1">
        <v>23.0</v>
      </c>
      <c r="H3439" s="1">
        <v>15.0</v>
      </c>
      <c r="I3439" s="1" t="s">
        <v>22</v>
      </c>
      <c r="J3439" s="1">
        <v>0.989</v>
      </c>
      <c r="K3439" s="1">
        <v>0.496</v>
      </c>
      <c r="L3439" s="6" t="str">
        <f>if(J3439&gt;QUARTILE!$B$3, "TOP", if(J3439&lt;QUARTILE!$B$4, "BOTTOM", 0))</f>
        <v>TOP</v>
      </c>
      <c r="M3439" s="6">
        <f t="shared" si="1"/>
        <v>2</v>
      </c>
      <c r="N3439" s="6" t="str">
        <f t="shared" si="2"/>
        <v>Millenial</v>
      </c>
      <c r="O3439" s="6" t="str">
        <f t="shared" si="3"/>
        <v>Low Income</v>
      </c>
    </row>
    <row r="3440" hidden="1">
      <c r="A3440" s="1">
        <v>103438.0</v>
      </c>
      <c r="B3440" s="1">
        <v>79.0</v>
      </c>
      <c r="C3440" s="1">
        <v>5000.0</v>
      </c>
      <c r="D3440" s="1" t="s">
        <v>25</v>
      </c>
      <c r="E3440" s="1">
        <v>16758.8</v>
      </c>
      <c r="F3440" s="1">
        <v>3.0</v>
      </c>
      <c r="G3440" s="1">
        <v>21.0</v>
      </c>
      <c r="H3440" s="1">
        <v>7.0</v>
      </c>
      <c r="I3440" s="1" t="s">
        <v>22</v>
      </c>
      <c r="J3440" s="1">
        <v>0.812</v>
      </c>
      <c r="K3440" s="1">
        <v>0.67</v>
      </c>
      <c r="L3440" s="6">
        <f>if(J3440&gt;QUARTILE!$B$3, "TOP", if(J3440&lt;QUARTILE!$B$4, "BOTTOM", 0))</f>
        <v>0</v>
      </c>
      <c r="M3440" s="6">
        <f t="shared" si="1"/>
        <v>2</v>
      </c>
      <c r="N3440" s="6" t="str">
        <f t="shared" si="2"/>
        <v>Baby Boomer</v>
      </c>
      <c r="O3440" s="6" t="str">
        <f t="shared" si="3"/>
        <v>Low Income</v>
      </c>
    </row>
    <row r="3441" hidden="1">
      <c r="A3441" s="1">
        <v>103439.0</v>
      </c>
      <c r="B3441" s="1">
        <v>72.0</v>
      </c>
      <c r="C3441" s="1">
        <v>53000.0</v>
      </c>
      <c r="D3441" s="1" t="s">
        <v>23</v>
      </c>
      <c r="E3441" s="1">
        <v>15680.93</v>
      </c>
      <c r="F3441" s="1">
        <v>2.0</v>
      </c>
      <c r="G3441" s="1">
        <v>22.0</v>
      </c>
      <c r="H3441" s="1">
        <v>8.0</v>
      </c>
      <c r="I3441" s="1" t="s">
        <v>22</v>
      </c>
      <c r="J3441" s="1">
        <v>0.286</v>
      </c>
      <c r="K3441" s="1">
        <v>0.192</v>
      </c>
      <c r="L3441" s="6" t="str">
        <f>if(J3441&gt;QUARTILE!$B$3, "TOP", if(J3441&lt;QUARTILE!$B$4, "BOTTOM", 0))</f>
        <v>BOTTOM</v>
      </c>
      <c r="M3441" s="6">
        <f t="shared" si="1"/>
        <v>2</v>
      </c>
      <c r="N3441" s="6" t="str">
        <f t="shared" si="2"/>
        <v>Baby Boomer</v>
      </c>
      <c r="O3441" s="6" t="str">
        <f t="shared" si="3"/>
        <v>Medium Income</v>
      </c>
    </row>
    <row r="3442" hidden="1">
      <c r="A3442" s="1">
        <v>103440.0</v>
      </c>
      <c r="B3442" s="1">
        <v>19.0</v>
      </c>
      <c r="C3442" s="1">
        <v>30000.0</v>
      </c>
      <c r="D3442" s="1" t="s">
        <v>25</v>
      </c>
      <c r="E3442" s="1">
        <v>17580.86</v>
      </c>
      <c r="F3442" s="1">
        <v>2.0</v>
      </c>
      <c r="G3442" s="1">
        <v>26.0</v>
      </c>
      <c r="H3442" s="1">
        <v>10.0</v>
      </c>
      <c r="I3442" s="1" t="s">
        <v>22</v>
      </c>
      <c r="J3442" s="1">
        <v>0.32</v>
      </c>
      <c r="K3442" s="1">
        <v>0.556</v>
      </c>
      <c r="L3442" s="6">
        <f>if(J3442&gt;QUARTILE!$B$3, "TOP", if(J3442&lt;QUARTILE!$B$4, "BOTTOM", 0))</f>
        <v>0</v>
      </c>
      <c r="M3442" s="6">
        <f t="shared" si="1"/>
        <v>2</v>
      </c>
      <c r="N3442" s="6" t="str">
        <f t="shared" si="2"/>
        <v>Millenial</v>
      </c>
      <c r="O3442" s="6" t="str">
        <f t="shared" si="3"/>
        <v>Low Income</v>
      </c>
    </row>
    <row r="3443" hidden="1">
      <c r="A3443" s="1">
        <v>103441.0</v>
      </c>
      <c r="B3443" s="1">
        <v>79.0</v>
      </c>
      <c r="C3443" s="1">
        <v>33000.0</v>
      </c>
      <c r="D3443" s="1" t="s">
        <v>25</v>
      </c>
      <c r="E3443" s="1">
        <v>3175.69</v>
      </c>
      <c r="F3443" s="1">
        <v>4.0</v>
      </c>
      <c r="G3443" s="1">
        <v>16.0</v>
      </c>
      <c r="H3443" s="1">
        <v>3.0</v>
      </c>
      <c r="I3443" s="1" t="s">
        <v>22</v>
      </c>
      <c r="J3443" s="1">
        <v>0.453</v>
      </c>
      <c r="K3443" s="1">
        <v>0.679</v>
      </c>
      <c r="L3443" s="6">
        <f>if(J3443&gt;QUARTILE!$B$3, "TOP", if(J3443&lt;QUARTILE!$B$4, "BOTTOM", 0))</f>
        <v>0</v>
      </c>
      <c r="M3443" s="6">
        <f t="shared" si="1"/>
        <v>2</v>
      </c>
      <c r="N3443" s="6" t="str">
        <f t="shared" si="2"/>
        <v>Baby Boomer</v>
      </c>
      <c r="O3443" s="6" t="str">
        <f t="shared" si="3"/>
        <v>Low Income</v>
      </c>
    </row>
    <row r="3444" hidden="1">
      <c r="A3444" s="1">
        <v>103442.0</v>
      </c>
      <c r="B3444" s="1">
        <v>44.0</v>
      </c>
      <c r="C3444" s="1">
        <v>12000.0</v>
      </c>
      <c r="D3444" s="1" t="s">
        <v>21</v>
      </c>
      <c r="E3444" s="1">
        <v>23980.36</v>
      </c>
      <c r="F3444" s="1">
        <v>4.0</v>
      </c>
      <c r="G3444" s="1">
        <v>13.0</v>
      </c>
      <c r="H3444" s="1">
        <v>10.0</v>
      </c>
      <c r="I3444" s="1" t="s">
        <v>22</v>
      </c>
      <c r="J3444" s="1">
        <v>0.105</v>
      </c>
      <c r="K3444" s="1">
        <v>0.191</v>
      </c>
      <c r="L3444" s="6" t="str">
        <f>if(J3444&gt;QUARTILE!$B$3, "TOP", if(J3444&lt;QUARTILE!$B$4, "BOTTOM", 0))</f>
        <v>BOTTOM</v>
      </c>
      <c r="M3444" s="6">
        <f t="shared" si="1"/>
        <v>2</v>
      </c>
      <c r="N3444" s="6" t="str">
        <f t="shared" si="2"/>
        <v>Gen X</v>
      </c>
      <c r="O3444" s="6" t="str">
        <f t="shared" si="3"/>
        <v>Low Income</v>
      </c>
    </row>
    <row r="3445" hidden="1">
      <c r="A3445" s="1">
        <v>103443.0</v>
      </c>
      <c r="B3445" s="1">
        <v>38.0</v>
      </c>
      <c r="C3445" s="1">
        <v>21000.0</v>
      </c>
      <c r="D3445" s="1" t="s">
        <v>21</v>
      </c>
      <c r="E3445" s="1">
        <v>3134.09</v>
      </c>
      <c r="F3445" s="1">
        <v>1.0</v>
      </c>
      <c r="G3445" s="1">
        <v>23.0</v>
      </c>
      <c r="H3445" s="1">
        <v>7.0</v>
      </c>
      <c r="I3445" s="1" t="s">
        <v>22</v>
      </c>
      <c r="J3445" s="1">
        <v>0.555</v>
      </c>
      <c r="K3445" s="1">
        <v>0.351</v>
      </c>
      <c r="L3445" s="6">
        <f>if(J3445&gt;QUARTILE!$B$3, "TOP", if(J3445&lt;QUARTILE!$B$4, "BOTTOM", 0))</f>
        <v>0</v>
      </c>
      <c r="M3445" s="6">
        <f t="shared" si="1"/>
        <v>2</v>
      </c>
      <c r="N3445" s="6" t="str">
        <f t="shared" si="2"/>
        <v>Gen X</v>
      </c>
      <c r="O3445" s="6" t="str">
        <f t="shared" si="3"/>
        <v>Low Income</v>
      </c>
    </row>
    <row r="3446" hidden="1">
      <c r="A3446" s="1">
        <v>103444.0</v>
      </c>
      <c r="B3446" s="1">
        <v>71.0</v>
      </c>
      <c r="C3446" s="1">
        <v>25000.0</v>
      </c>
      <c r="D3446" s="1" t="s">
        <v>30</v>
      </c>
      <c r="E3446" s="1">
        <v>294.5</v>
      </c>
      <c r="F3446" s="1">
        <v>4.0</v>
      </c>
      <c r="G3446" s="1">
        <v>18.0</v>
      </c>
      <c r="H3446" s="1">
        <v>4.0</v>
      </c>
      <c r="I3446" s="1" t="s">
        <v>22</v>
      </c>
      <c r="J3446" s="1">
        <v>0.907</v>
      </c>
      <c r="K3446" s="1">
        <v>0.155</v>
      </c>
      <c r="L3446" s="6" t="str">
        <f>if(J3446&gt;QUARTILE!$B$3, "TOP", if(J3446&lt;QUARTILE!$B$4, "BOTTOM", 0))</f>
        <v>TOP</v>
      </c>
      <c r="M3446" s="6">
        <f t="shared" si="1"/>
        <v>2</v>
      </c>
      <c r="N3446" s="6" t="str">
        <f t="shared" si="2"/>
        <v>Baby Boomer</v>
      </c>
      <c r="O3446" s="6" t="str">
        <f t="shared" si="3"/>
        <v>Low Income</v>
      </c>
    </row>
    <row r="3447" hidden="1">
      <c r="A3447" s="1">
        <v>103445.0</v>
      </c>
      <c r="B3447" s="1">
        <v>55.0</v>
      </c>
      <c r="C3447" s="1">
        <v>19000.0</v>
      </c>
      <c r="D3447" s="1" t="s">
        <v>21</v>
      </c>
      <c r="E3447" s="1">
        <v>19604.86</v>
      </c>
      <c r="F3447" s="1">
        <v>2.0</v>
      </c>
      <c r="G3447" s="1">
        <v>20.0</v>
      </c>
      <c r="H3447" s="1">
        <v>3.0</v>
      </c>
      <c r="I3447" s="1" t="s">
        <v>22</v>
      </c>
      <c r="J3447" s="1">
        <v>0.306</v>
      </c>
      <c r="K3447" s="1">
        <v>0.111</v>
      </c>
      <c r="L3447" s="6" t="str">
        <f>if(J3447&gt;QUARTILE!$B$3, "TOP", if(J3447&lt;QUARTILE!$B$4, "BOTTOM", 0))</f>
        <v>BOTTOM</v>
      </c>
      <c r="M3447" s="6">
        <f t="shared" si="1"/>
        <v>2</v>
      </c>
      <c r="N3447" s="6" t="str">
        <f t="shared" si="2"/>
        <v>Gen X</v>
      </c>
      <c r="O3447" s="6" t="str">
        <f t="shared" si="3"/>
        <v>Low Income</v>
      </c>
    </row>
    <row r="3448" hidden="1">
      <c r="A3448" s="1">
        <v>103446.0</v>
      </c>
      <c r="B3448" s="1">
        <v>32.0</v>
      </c>
      <c r="C3448" s="1">
        <v>8000.0</v>
      </c>
      <c r="D3448" s="1" t="s">
        <v>23</v>
      </c>
      <c r="E3448" s="1">
        <v>2486.64</v>
      </c>
      <c r="F3448" s="1">
        <v>3.0</v>
      </c>
      <c r="G3448" s="1">
        <v>17.0</v>
      </c>
      <c r="H3448" s="1">
        <v>12.0</v>
      </c>
      <c r="I3448" s="1" t="s">
        <v>22</v>
      </c>
      <c r="J3448" s="1">
        <v>1.0</v>
      </c>
      <c r="K3448" s="1">
        <v>0.756</v>
      </c>
      <c r="L3448" s="6" t="str">
        <f>if(J3448&gt;QUARTILE!$B$3, "TOP", if(J3448&lt;QUARTILE!$B$4, "BOTTOM", 0))</f>
        <v>TOP</v>
      </c>
      <c r="M3448" s="6">
        <f t="shared" si="1"/>
        <v>2</v>
      </c>
      <c r="N3448" s="6" t="str">
        <f t="shared" si="2"/>
        <v>Gen X</v>
      </c>
      <c r="O3448" s="6" t="str">
        <f t="shared" si="3"/>
        <v>Low Income</v>
      </c>
    </row>
    <row r="3449" hidden="1">
      <c r="A3449" s="1">
        <v>103447.0</v>
      </c>
      <c r="B3449" s="1">
        <v>38.0</v>
      </c>
      <c r="C3449" s="1">
        <v>116000.0</v>
      </c>
      <c r="D3449" s="1" t="s">
        <v>27</v>
      </c>
      <c r="E3449" s="1">
        <v>29429.35</v>
      </c>
      <c r="F3449" s="1">
        <v>1.0</v>
      </c>
      <c r="G3449" s="1">
        <v>26.0</v>
      </c>
      <c r="H3449" s="1">
        <v>8.0</v>
      </c>
      <c r="I3449" s="1" t="s">
        <v>22</v>
      </c>
      <c r="J3449" s="1">
        <v>0.349</v>
      </c>
      <c r="K3449" s="1">
        <v>0.24</v>
      </c>
      <c r="L3449" s="6">
        <f>if(J3449&gt;QUARTILE!$B$3, "TOP", if(J3449&lt;QUARTILE!$B$4, "BOTTOM", 0))</f>
        <v>0</v>
      </c>
      <c r="M3449" s="6">
        <f t="shared" si="1"/>
        <v>2</v>
      </c>
      <c r="N3449" s="6" t="str">
        <f t="shared" si="2"/>
        <v>Gen X</v>
      </c>
      <c r="O3449" s="6" t="str">
        <f t="shared" si="3"/>
        <v>Medium Income</v>
      </c>
    </row>
    <row r="3450" hidden="1">
      <c r="A3450" s="1">
        <v>103448.0</v>
      </c>
      <c r="B3450" s="1">
        <v>27.0</v>
      </c>
      <c r="C3450" s="1">
        <v>36000.0</v>
      </c>
      <c r="D3450" s="1" t="s">
        <v>23</v>
      </c>
      <c r="E3450" s="1">
        <v>40193.23</v>
      </c>
      <c r="F3450" s="1">
        <v>4.0</v>
      </c>
      <c r="G3450" s="1">
        <v>24.0</v>
      </c>
      <c r="H3450" s="1">
        <v>13.0</v>
      </c>
      <c r="I3450" s="1" t="s">
        <v>18</v>
      </c>
      <c r="J3450" s="1">
        <v>0.622</v>
      </c>
      <c r="K3450" s="1">
        <v>0.218</v>
      </c>
      <c r="L3450" s="6">
        <f>if(J3450&gt;QUARTILE!$B$3, "TOP", if(J3450&lt;QUARTILE!$B$4, "BOTTOM", 0))</f>
        <v>0</v>
      </c>
      <c r="M3450" s="6">
        <f t="shared" si="1"/>
        <v>1</v>
      </c>
      <c r="N3450" s="6" t="str">
        <f t="shared" si="2"/>
        <v>Millenial</v>
      </c>
      <c r="O3450" s="6" t="str">
        <f t="shared" si="3"/>
        <v>Low Income</v>
      </c>
    </row>
    <row r="3451" hidden="1">
      <c r="A3451" s="1">
        <v>103449.0</v>
      </c>
      <c r="B3451" s="1">
        <v>40.0</v>
      </c>
      <c r="C3451" s="1">
        <v>28000.0</v>
      </c>
      <c r="D3451" s="1" t="s">
        <v>23</v>
      </c>
      <c r="E3451" s="1">
        <v>57912.96</v>
      </c>
      <c r="F3451" s="1">
        <v>3.0</v>
      </c>
      <c r="G3451" s="1">
        <v>21.0</v>
      </c>
      <c r="H3451" s="1">
        <v>12.0</v>
      </c>
      <c r="I3451" s="1" t="s">
        <v>18</v>
      </c>
      <c r="J3451" s="1">
        <v>0.493</v>
      </c>
      <c r="K3451" s="1">
        <v>0.148</v>
      </c>
      <c r="L3451" s="6">
        <f>if(J3451&gt;QUARTILE!$B$3, "TOP", if(J3451&lt;QUARTILE!$B$4, "BOTTOM", 0))</f>
        <v>0</v>
      </c>
      <c r="M3451" s="6">
        <f t="shared" si="1"/>
        <v>1</v>
      </c>
      <c r="N3451" s="6" t="str">
        <f t="shared" si="2"/>
        <v>Gen X</v>
      </c>
      <c r="O3451" s="6" t="str">
        <f t="shared" si="3"/>
        <v>Low Income</v>
      </c>
    </row>
    <row r="3452" hidden="1">
      <c r="A3452" s="1">
        <v>103450.0</v>
      </c>
      <c r="B3452" s="1">
        <v>75.0</v>
      </c>
      <c r="C3452" s="1">
        <v>48000.0</v>
      </c>
      <c r="D3452" s="1" t="s">
        <v>25</v>
      </c>
      <c r="E3452" s="1">
        <v>21841.29</v>
      </c>
      <c r="F3452" s="1">
        <v>2.0</v>
      </c>
      <c r="G3452" s="1">
        <v>20.0</v>
      </c>
      <c r="H3452" s="1">
        <v>6.0</v>
      </c>
      <c r="I3452" s="1" t="s">
        <v>22</v>
      </c>
      <c r="J3452" s="1">
        <v>0.358</v>
      </c>
      <c r="K3452" s="1">
        <v>0.044</v>
      </c>
      <c r="L3452" s="6">
        <f>if(J3452&gt;QUARTILE!$B$3, "TOP", if(J3452&lt;QUARTILE!$B$4, "BOTTOM", 0))</f>
        <v>0</v>
      </c>
      <c r="M3452" s="6">
        <f t="shared" si="1"/>
        <v>2</v>
      </c>
      <c r="N3452" s="6" t="str">
        <f t="shared" si="2"/>
        <v>Baby Boomer</v>
      </c>
      <c r="O3452" s="6" t="str">
        <f t="shared" si="3"/>
        <v>Medium Income</v>
      </c>
    </row>
    <row r="3453" hidden="1">
      <c r="A3453" s="1">
        <v>103451.0</v>
      </c>
      <c r="B3453" s="1">
        <v>73.0</v>
      </c>
      <c r="C3453" s="1">
        <v>32000.0</v>
      </c>
      <c r="D3453" s="1" t="s">
        <v>27</v>
      </c>
      <c r="E3453" s="1">
        <v>13156.18</v>
      </c>
      <c r="F3453" s="1">
        <v>5.0</v>
      </c>
      <c r="G3453" s="1">
        <v>23.0</v>
      </c>
      <c r="H3453" s="1">
        <v>1.0</v>
      </c>
      <c r="I3453" s="1" t="s">
        <v>22</v>
      </c>
      <c r="J3453" s="1">
        <v>0.378</v>
      </c>
      <c r="K3453" s="1">
        <v>0.679</v>
      </c>
      <c r="L3453" s="6">
        <f>if(J3453&gt;QUARTILE!$B$3, "TOP", if(J3453&lt;QUARTILE!$B$4, "BOTTOM", 0))</f>
        <v>0</v>
      </c>
      <c r="M3453" s="6">
        <f t="shared" si="1"/>
        <v>2</v>
      </c>
      <c r="N3453" s="6" t="str">
        <f t="shared" si="2"/>
        <v>Baby Boomer</v>
      </c>
      <c r="O3453" s="6" t="str">
        <f t="shared" si="3"/>
        <v>Low Income</v>
      </c>
    </row>
    <row r="3454" hidden="1">
      <c r="A3454" s="1">
        <v>103452.0</v>
      </c>
      <c r="B3454" s="1">
        <v>56.0</v>
      </c>
      <c r="C3454" s="1">
        <v>15000.0</v>
      </c>
      <c r="D3454" s="1" t="s">
        <v>27</v>
      </c>
      <c r="E3454" s="1">
        <v>8685.97</v>
      </c>
      <c r="F3454" s="1">
        <v>1.0</v>
      </c>
      <c r="G3454" s="1">
        <v>22.0</v>
      </c>
      <c r="H3454" s="1">
        <v>3.0</v>
      </c>
      <c r="I3454" s="1" t="s">
        <v>22</v>
      </c>
      <c r="J3454" s="1">
        <v>0.032</v>
      </c>
      <c r="K3454" s="1">
        <v>0.643</v>
      </c>
      <c r="L3454" s="6" t="str">
        <f>if(J3454&gt;QUARTILE!$B$3, "TOP", if(J3454&lt;QUARTILE!$B$4, "BOTTOM", 0))</f>
        <v>BOTTOM</v>
      </c>
      <c r="M3454" s="6">
        <f t="shared" si="1"/>
        <v>2</v>
      </c>
      <c r="N3454" s="6" t="str">
        <f t="shared" si="2"/>
        <v>Gen X</v>
      </c>
      <c r="O3454" s="6" t="str">
        <f t="shared" si="3"/>
        <v>Low Income</v>
      </c>
    </row>
    <row r="3455" hidden="1">
      <c r="A3455" s="1">
        <v>103453.0</v>
      </c>
      <c r="B3455" s="1">
        <v>22.0</v>
      </c>
      <c r="C3455" s="1">
        <v>47000.0</v>
      </c>
      <c r="D3455" s="1" t="s">
        <v>23</v>
      </c>
      <c r="E3455" s="1">
        <v>13503.2</v>
      </c>
      <c r="F3455" s="1">
        <v>3.0</v>
      </c>
      <c r="G3455" s="1">
        <v>12.0</v>
      </c>
      <c r="H3455" s="1">
        <v>11.0</v>
      </c>
      <c r="I3455" s="1" t="s">
        <v>18</v>
      </c>
      <c r="J3455" s="1">
        <v>0.582</v>
      </c>
      <c r="K3455" s="1">
        <v>0.476</v>
      </c>
      <c r="L3455" s="6">
        <f>if(J3455&gt;QUARTILE!$B$3, "TOP", if(J3455&lt;QUARTILE!$B$4, "BOTTOM", 0))</f>
        <v>0</v>
      </c>
      <c r="M3455" s="6">
        <f t="shared" si="1"/>
        <v>1</v>
      </c>
      <c r="N3455" s="6" t="str">
        <f t="shared" si="2"/>
        <v>Millenial</v>
      </c>
      <c r="O3455" s="6" t="str">
        <f t="shared" si="3"/>
        <v>Medium Income</v>
      </c>
    </row>
    <row r="3456" hidden="1">
      <c r="A3456" s="1">
        <v>103454.0</v>
      </c>
      <c r="B3456" s="1">
        <v>18.0</v>
      </c>
      <c r="C3456" s="1">
        <v>37000.0</v>
      </c>
      <c r="D3456" s="1" t="s">
        <v>23</v>
      </c>
      <c r="E3456" s="1">
        <v>4223.12</v>
      </c>
      <c r="F3456" s="1">
        <v>2.0</v>
      </c>
      <c r="G3456" s="1">
        <v>23.0</v>
      </c>
      <c r="H3456" s="1">
        <v>18.0</v>
      </c>
      <c r="I3456" s="1" t="s">
        <v>18</v>
      </c>
      <c r="J3456" s="1">
        <v>0.791</v>
      </c>
      <c r="K3456" s="1">
        <v>0.674</v>
      </c>
      <c r="L3456" s="6">
        <f>if(J3456&gt;QUARTILE!$B$3, "TOP", if(J3456&lt;QUARTILE!$B$4, "BOTTOM", 0))</f>
        <v>0</v>
      </c>
      <c r="M3456" s="6">
        <f t="shared" si="1"/>
        <v>1</v>
      </c>
      <c r="N3456" s="6" t="str">
        <f t="shared" si="2"/>
        <v>Millenial</v>
      </c>
      <c r="O3456" s="6" t="str">
        <f t="shared" si="3"/>
        <v>Low Income</v>
      </c>
    </row>
    <row r="3457" hidden="1">
      <c r="A3457" s="1">
        <v>103455.0</v>
      </c>
      <c r="B3457" s="1">
        <v>30.0</v>
      </c>
      <c r="C3457" s="1">
        <v>15000.0</v>
      </c>
      <c r="D3457" s="1" t="s">
        <v>23</v>
      </c>
      <c r="E3457" s="1">
        <v>8567.18</v>
      </c>
      <c r="F3457" s="1">
        <v>2.0</v>
      </c>
      <c r="G3457" s="1">
        <v>26.0</v>
      </c>
      <c r="H3457" s="1">
        <v>13.0</v>
      </c>
      <c r="I3457" s="1" t="s">
        <v>22</v>
      </c>
      <c r="J3457" s="1">
        <v>0.914</v>
      </c>
      <c r="K3457" s="1">
        <v>0.846</v>
      </c>
      <c r="L3457" s="6" t="str">
        <f>if(J3457&gt;QUARTILE!$B$3, "TOP", if(J3457&lt;QUARTILE!$B$4, "BOTTOM", 0))</f>
        <v>TOP</v>
      </c>
      <c r="M3457" s="6">
        <f t="shared" si="1"/>
        <v>2</v>
      </c>
      <c r="N3457" s="6" t="str">
        <f t="shared" si="2"/>
        <v>Millenial</v>
      </c>
      <c r="O3457" s="6" t="str">
        <f t="shared" si="3"/>
        <v>Low Income</v>
      </c>
    </row>
    <row r="3458" hidden="1">
      <c r="A3458" s="1">
        <v>103456.0</v>
      </c>
      <c r="B3458" s="1">
        <v>38.0</v>
      </c>
      <c r="C3458" s="1">
        <v>35000.0</v>
      </c>
      <c r="D3458" s="1" t="s">
        <v>23</v>
      </c>
      <c r="E3458" s="1">
        <v>25312.04</v>
      </c>
      <c r="F3458" s="1">
        <v>1.0</v>
      </c>
      <c r="G3458" s="1">
        <v>23.0</v>
      </c>
      <c r="H3458" s="1">
        <v>8.0</v>
      </c>
      <c r="I3458" s="1" t="s">
        <v>22</v>
      </c>
      <c r="J3458" s="1">
        <v>0.374</v>
      </c>
      <c r="K3458" s="1">
        <v>0.618</v>
      </c>
      <c r="L3458" s="6">
        <f>if(J3458&gt;QUARTILE!$B$3, "TOP", if(J3458&lt;QUARTILE!$B$4, "BOTTOM", 0))</f>
        <v>0</v>
      </c>
      <c r="M3458" s="6">
        <f t="shared" si="1"/>
        <v>2</v>
      </c>
      <c r="N3458" s="6" t="str">
        <f t="shared" si="2"/>
        <v>Gen X</v>
      </c>
      <c r="O3458" s="6" t="str">
        <f t="shared" si="3"/>
        <v>Low Income</v>
      </c>
    </row>
    <row r="3459" hidden="1">
      <c r="A3459" s="1">
        <v>103457.0</v>
      </c>
      <c r="B3459" s="1">
        <v>43.0</v>
      </c>
      <c r="C3459" s="1">
        <v>19000.0</v>
      </c>
      <c r="D3459" s="1" t="s">
        <v>23</v>
      </c>
      <c r="E3459" s="1">
        <v>4903.26</v>
      </c>
      <c r="F3459" s="1">
        <v>1.0</v>
      </c>
      <c r="G3459" s="1">
        <v>11.0</v>
      </c>
      <c r="H3459" s="1">
        <v>10.0</v>
      </c>
      <c r="I3459" s="1" t="s">
        <v>22</v>
      </c>
      <c r="J3459" s="1">
        <v>0.6</v>
      </c>
      <c r="K3459" s="1">
        <v>0.907</v>
      </c>
      <c r="L3459" s="6">
        <f>if(J3459&gt;QUARTILE!$B$3, "TOP", if(J3459&lt;QUARTILE!$B$4, "BOTTOM", 0))</f>
        <v>0</v>
      </c>
      <c r="M3459" s="6">
        <f t="shared" si="1"/>
        <v>2</v>
      </c>
      <c r="N3459" s="6" t="str">
        <f t="shared" si="2"/>
        <v>Gen X</v>
      </c>
      <c r="O3459" s="6" t="str">
        <f t="shared" si="3"/>
        <v>Low Income</v>
      </c>
    </row>
    <row r="3460" hidden="1">
      <c r="A3460" s="1">
        <v>103458.0</v>
      </c>
      <c r="B3460" s="1">
        <v>67.0</v>
      </c>
      <c r="C3460" s="1">
        <v>25000.0</v>
      </c>
      <c r="D3460" s="1" t="s">
        <v>27</v>
      </c>
      <c r="E3460" s="1">
        <v>6132.33</v>
      </c>
      <c r="F3460" s="1">
        <v>4.0</v>
      </c>
      <c r="G3460" s="1">
        <v>30.0</v>
      </c>
      <c r="H3460" s="1">
        <v>7.0</v>
      </c>
      <c r="I3460" s="1" t="s">
        <v>22</v>
      </c>
      <c r="J3460" s="1">
        <v>0.893</v>
      </c>
      <c r="K3460" s="1">
        <v>0.151</v>
      </c>
      <c r="L3460" s="6" t="str">
        <f>if(J3460&gt;QUARTILE!$B$3, "TOP", if(J3460&lt;QUARTILE!$B$4, "BOTTOM", 0))</f>
        <v>TOP</v>
      </c>
      <c r="M3460" s="6">
        <f t="shared" si="1"/>
        <v>2</v>
      </c>
      <c r="N3460" s="6" t="str">
        <f t="shared" si="2"/>
        <v>Baby Boomer</v>
      </c>
      <c r="O3460" s="6" t="str">
        <f t="shared" si="3"/>
        <v>Low Income</v>
      </c>
    </row>
    <row r="3461" hidden="1">
      <c r="A3461" s="1">
        <v>103459.0</v>
      </c>
      <c r="B3461" s="1">
        <v>62.0</v>
      </c>
      <c r="C3461" s="1">
        <v>32000.0</v>
      </c>
      <c r="D3461" s="1" t="s">
        <v>17</v>
      </c>
      <c r="E3461" s="1">
        <v>27672.22</v>
      </c>
      <c r="F3461" s="1">
        <v>4.0</v>
      </c>
      <c r="G3461" s="1">
        <v>16.0</v>
      </c>
      <c r="H3461" s="1">
        <v>5.0</v>
      </c>
      <c r="I3461" s="1" t="s">
        <v>22</v>
      </c>
      <c r="J3461" s="1">
        <v>0.8</v>
      </c>
      <c r="K3461" s="1">
        <v>0.833</v>
      </c>
      <c r="L3461" s="6">
        <f>if(J3461&gt;QUARTILE!$B$3, "TOP", if(J3461&lt;QUARTILE!$B$4, "BOTTOM", 0))</f>
        <v>0</v>
      </c>
      <c r="M3461" s="6">
        <f t="shared" si="1"/>
        <v>2</v>
      </c>
      <c r="N3461" s="6" t="str">
        <f t="shared" si="2"/>
        <v>Baby Boomer</v>
      </c>
      <c r="O3461" s="6" t="str">
        <f t="shared" si="3"/>
        <v>Low Income</v>
      </c>
    </row>
    <row r="3462" hidden="1">
      <c r="A3462" s="1">
        <v>103460.0</v>
      </c>
      <c r="B3462" s="1">
        <v>38.0</v>
      </c>
      <c r="C3462" s="1">
        <v>50000.0</v>
      </c>
      <c r="D3462" s="1" t="s">
        <v>25</v>
      </c>
      <c r="E3462" s="1">
        <v>3916.31</v>
      </c>
      <c r="F3462" s="1">
        <v>1.0</v>
      </c>
      <c r="G3462" s="1">
        <v>24.0</v>
      </c>
      <c r="H3462" s="1">
        <v>11.0</v>
      </c>
      <c r="I3462" s="1" t="s">
        <v>18</v>
      </c>
      <c r="J3462" s="1">
        <v>0.514</v>
      </c>
      <c r="K3462" s="1">
        <v>0.542</v>
      </c>
      <c r="L3462" s="6">
        <f>if(J3462&gt;QUARTILE!$B$3, "TOP", if(J3462&lt;QUARTILE!$B$4, "BOTTOM", 0))</f>
        <v>0</v>
      </c>
      <c r="M3462" s="6">
        <f t="shared" si="1"/>
        <v>1</v>
      </c>
      <c r="N3462" s="6" t="str">
        <f t="shared" si="2"/>
        <v>Gen X</v>
      </c>
      <c r="O3462" s="6" t="str">
        <f t="shared" si="3"/>
        <v>Medium Income</v>
      </c>
    </row>
    <row r="3463" hidden="1">
      <c r="A3463" s="1">
        <v>103461.0</v>
      </c>
      <c r="B3463" s="1">
        <v>70.0</v>
      </c>
      <c r="C3463" s="1">
        <v>15000.0</v>
      </c>
      <c r="D3463" s="1" t="s">
        <v>27</v>
      </c>
      <c r="E3463" s="1">
        <v>5644.28</v>
      </c>
      <c r="F3463" s="1">
        <v>1.0</v>
      </c>
      <c r="G3463" s="1">
        <v>29.0</v>
      </c>
      <c r="H3463" s="1">
        <v>1.0</v>
      </c>
      <c r="I3463" s="1" t="s">
        <v>22</v>
      </c>
      <c r="J3463" s="1">
        <v>0.165</v>
      </c>
      <c r="K3463" s="1">
        <v>0.842</v>
      </c>
      <c r="L3463" s="6" t="str">
        <f>if(J3463&gt;QUARTILE!$B$3, "TOP", if(J3463&lt;QUARTILE!$B$4, "BOTTOM", 0))</f>
        <v>BOTTOM</v>
      </c>
      <c r="M3463" s="6">
        <f t="shared" si="1"/>
        <v>2</v>
      </c>
      <c r="N3463" s="6" t="str">
        <f t="shared" si="2"/>
        <v>Baby Boomer</v>
      </c>
      <c r="O3463" s="6" t="str">
        <f t="shared" si="3"/>
        <v>Low Income</v>
      </c>
    </row>
    <row r="3464" hidden="1">
      <c r="A3464" s="1">
        <v>103462.0</v>
      </c>
      <c r="B3464" s="1">
        <v>35.0</v>
      </c>
      <c r="C3464" s="1">
        <v>27000.0</v>
      </c>
      <c r="D3464" s="1" t="s">
        <v>23</v>
      </c>
      <c r="E3464" s="1">
        <v>354.07</v>
      </c>
      <c r="F3464" s="1">
        <v>3.0</v>
      </c>
      <c r="G3464" s="1">
        <v>13.0</v>
      </c>
      <c r="H3464" s="1">
        <v>8.0</v>
      </c>
      <c r="I3464" s="1" t="s">
        <v>22</v>
      </c>
      <c r="J3464" s="1">
        <v>0.608</v>
      </c>
      <c r="K3464" s="1">
        <v>0.744</v>
      </c>
      <c r="L3464" s="6">
        <f>if(J3464&gt;QUARTILE!$B$3, "TOP", if(J3464&lt;QUARTILE!$B$4, "BOTTOM", 0))</f>
        <v>0</v>
      </c>
      <c r="M3464" s="6">
        <f t="shared" si="1"/>
        <v>2</v>
      </c>
      <c r="N3464" s="6" t="str">
        <f t="shared" si="2"/>
        <v>Gen X</v>
      </c>
      <c r="O3464" s="6" t="str">
        <f t="shared" si="3"/>
        <v>Low Income</v>
      </c>
    </row>
    <row r="3465" hidden="1">
      <c r="A3465" s="1">
        <v>103463.0</v>
      </c>
      <c r="B3465" s="1">
        <v>54.0</v>
      </c>
      <c r="C3465" s="1">
        <v>74000.0</v>
      </c>
      <c r="D3465" s="1" t="s">
        <v>30</v>
      </c>
      <c r="E3465" s="1">
        <v>25463.0</v>
      </c>
      <c r="F3465" s="1">
        <v>4.0</v>
      </c>
      <c r="G3465" s="1">
        <v>21.0</v>
      </c>
      <c r="H3465" s="1">
        <v>2.0</v>
      </c>
      <c r="I3465" s="1" t="s">
        <v>22</v>
      </c>
      <c r="J3465" s="1">
        <v>1.0</v>
      </c>
      <c r="K3465" s="1">
        <v>0.008</v>
      </c>
      <c r="L3465" s="6" t="str">
        <f>if(J3465&gt;QUARTILE!$B$3, "TOP", if(J3465&lt;QUARTILE!$B$4, "BOTTOM", 0))</f>
        <v>TOP</v>
      </c>
      <c r="M3465" s="6">
        <f t="shared" si="1"/>
        <v>2</v>
      </c>
      <c r="N3465" s="6" t="str">
        <f t="shared" si="2"/>
        <v>Gen X</v>
      </c>
      <c r="O3465" s="6" t="str">
        <f t="shared" si="3"/>
        <v>Medium Income</v>
      </c>
    </row>
    <row r="3466" hidden="1">
      <c r="A3466" s="1">
        <v>103464.0</v>
      </c>
      <c r="B3466" s="1">
        <v>62.0</v>
      </c>
      <c r="C3466" s="1">
        <v>20000.0</v>
      </c>
      <c r="D3466" s="1" t="s">
        <v>25</v>
      </c>
      <c r="E3466" s="1">
        <v>19241.65</v>
      </c>
      <c r="F3466" s="1">
        <v>2.0</v>
      </c>
      <c r="G3466" s="1">
        <v>20.0</v>
      </c>
      <c r="H3466" s="1">
        <v>8.0</v>
      </c>
      <c r="I3466" s="1" t="s">
        <v>22</v>
      </c>
      <c r="J3466" s="1">
        <v>0.808</v>
      </c>
      <c r="K3466" s="1">
        <v>0.838</v>
      </c>
      <c r="L3466" s="6">
        <f>if(J3466&gt;QUARTILE!$B$3, "TOP", if(J3466&lt;QUARTILE!$B$4, "BOTTOM", 0))</f>
        <v>0</v>
      </c>
      <c r="M3466" s="6">
        <f t="shared" si="1"/>
        <v>2</v>
      </c>
      <c r="N3466" s="6" t="str">
        <f t="shared" si="2"/>
        <v>Baby Boomer</v>
      </c>
      <c r="O3466" s="6" t="str">
        <f t="shared" si="3"/>
        <v>Low Income</v>
      </c>
    </row>
    <row r="3467" hidden="1">
      <c r="A3467" s="1">
        <v>103465.0</v>
      </c>
      <c r="B3467" s="1">
        <v>49.0</v>
      </c>
      <c r="C3467" s="1">
        <v>25000.0</v>
      </c>
      <c r="D3467" s="1" t="s">
        <v>17</v>
      </c>
      <c r="E3467" s="1">
        <v>23708.61</v>
      </c>
      <c r="F3467" s="1">
        <v>4.0</v>
      </c>
      <c r="G3467" s="1">
        <v>24.0</v>
      </c>
      <c r="H3467" s="1">
        <v>10.0</v>
      </c>
      <c r="I3467" s="1" t="s">
        <v>22</v>
      </c>
      <c r="J3467" s="1">
        <v>0.848</v>
      </c>
      <c r="K3467" s="1">
        <v>0.287</v>
      </c>
      <c r="L3467" s="6" t="str">
        <f>if(J3467&gt;QUARTILE!$B$3, "TOP", if(J3467&lt;QUARTILE!$B$4, "BOTTOM", 0))</f>
        <v>TOP</v>
      </c>
      <c r="M3467" s="6">
        <f t="shared" si="1"/>
        <v>2</v>
      </c>
      <c r="N3467" s="6" t="str">
        <f t="shared" si="2"/>
        <v>Gen X</v>
      </c>
      <c r="O3467" s="6" t="str">
        <f t="shared" si="3"/>
        <v>Low Income</v>
      </c>
    </row>
    <row r="3468" hidden="1">
      <c r="A3468" s="1">
        <v>103466.0</v>
      </c>
      <c r="B3468" s="1">
        <v>53.0</v>
      </c>
      <c r="C3468" s="1">
        <v>74000.0</v>
      </c>
      <c r="D3468" s="1" t="s">
        <v>24</v>
      </c>
      <c r="E3468" s="1">
        <v>4824.31</v>
      </c>
      <c r="F3468" s="1">
        <v>4.0</v>
      </c>
      <c r="G3468" s="1">
        <v>26.0</v>
      </c>
      <c r="H3468" s="1">
        <v>7.0</v>
      </c>
      <c r="I3468" s="1" t="s">
        <v>22</v>
      </c>
      <c r="J3468" s="1">
        <v>0.289</v>
      </c>
      <c r="K3468" s="1">
        <v>0.373</v>
      </c>
      <c r="L3468" s="6" t="str">
        <f>if(J3468&gt;QUARTILE!$B$3, "TOP", if(J3468&lt;QUARTILE!$B$4, "BOTTOM", 0))</f>
        <v>BOTTOM</v>
      </c>
      <c r="M3468" s="6">
        <f t="shared" si="1"/>
        <v>2</v>
      </c>
      <c r="N3468" s="6" t="str">
        <f t="shared" si="2"/>
        <v>Gen X</v>
      </c>
      <c r="O3468" s="6" t="str">
        <f t="shared" si="3"/>
        <v>Medium Income</v>
      </c>
    </row>
    <row r="3469" hidden="1">
      <c r="A3469" s="1">
        <v>103467.0</v>
      </c>
      <c r="B3469" s="1">
        <v>34.0</v>
      </c>
      <c r="C3469" s="1">
        <v>32000.0</v>
      </c>
      <c r="D3469" s="1" t="s">
        <v>17</v>
      </c>
      <c r="E3469" s="1">
        <v>23255.11</v>
      </c>
      <c r="F3469" s="1">
        <v>1.0</v>
      </c>
      <c r="G3469" s="1">
        <v>15.0</v>
      </c>
      <c r="H3469" s="1">
        <v>6.0</v>
      </c>
      <c r="I3469" s="1" t="s">
        <v>22</v>
      </c>
      <c r="J3469" s="1">
        <v>0.904</v>
      </c>
      <c r="K3469" s="1">
        <v>0.011</v>
      </c>
      <c r="L3469" s="6" t="str">
        <f>if(J3469&gt;QUARTILE!$B$3, "TOP", if(J3469&lt;QUARTILE!$B$4, "BOTTOM", 0))</f>
        <v>TOP</v>
      </c>
      <c r="M3469" s="6">
        <f t="shared" si="1"/>
        <v>2</v>
      </c>
      <c r="N3469" s="6" t="str">
        <f t="shared" si="2"/>
        <v>Gen X</v>
      </c>
      <c r="O3469" s="6" t="str">
        <f t="shared" si="3"/>
        <v>Low Income</v>
      </c>
    </row>
    <row r="3470" hidden="1">
      <c r="A3470" s="1">
        <v>103468.0</v>
      </c>
      <c r="B3470" s="1">
        <v>52.0</v>
      </c>
      <c r="C3470" s="1">
        <v>9000.0</v>
      </c>
      <c r="D3470" s="1" t="s">
        <v>23</v>
      </c>
      <c r="E3470" s="1">
        <v>18145.46</v>
      </c>
      <c r="F3470" s="1">
        <v>1.0</v>
      </c>
      <c r="G3470" s="1">
        <v>17.0</v>
      </c>
      <c r="H3470" s="1">
        <v>12.0</v>
      </c>
      <c r="I3470" s="1" t="s">
        <v>22</v>
      </c>
      <c r="J3470" s="1">
        <v>0.064</v>
      </c>
      <c r="K3470" s="1">
        <v>0.759</v>
      </c>
      <c r="L3470" s="6" t="str">
        <f>if(J3470&gt;QUARTILE!$B$3, "TOP", if(J3470&lt;QUARTILE!$B$4, "BOTTOM", 0))</f>
        <v>BOTTOM</v>
      </c>
      <c r="M3470" s="6">
        <f t="shared" si="1"/>
        <v>2</v>
      </c>
      <c r="N3470" s="6" t="str">
        <f t="shared" si="2"/>
        <v>Gen X</v>
      </c>
      <c r="O3470" s="6" t="str">
        <f t="shared" si="3"/>
        <v>Low Income</v>
      </c>
    </row>
    <row r="3471" hidden="1">
      <c r="A3471" s="1">
        <v>103469.0</v>
      </c>
      <c r="B3471" s="1">
        <v>66.0</v>
      </c>
      <c r="C3471" s="1">
        <v>14000.0</v>
      </c>
      <c r="D3471" s="1" t="s">
        <v>27</v>
      </c>
      <c r="E3471" s="1">
        <v>9118.01</v>
      </c>
      <c r="F3471" s="1">
        <v>4.0</v>
      </c>
      <c r="G3471" s="1">
        <v>23.0</v>
      </c>
      <c r="H3471" s="1">
        <v>6.0</v>
      </c>
      <c r="I3471" s="1" t="s">
        <v>22</v>
      </c>
      <c r="J3471" s="1">
        <v>0.862</v>
      </c>
      <c r="K3471" s="1">
        <v>0.417</v>
      </c>
      <c r="L3471" s="6" t="str">
        <f>if(J3471&gt;QUARTILE!$B$3, "TOP", if(J3471&lt;QUARTILE!$B$4, "BOTTOM", 0))</f>
        <v>TOP</v>
      </c>
      <c r="M3471" s="6">
        <f t="shared" si="1"/>
        <v>2</v>
      </c>
      <c r="N3471" s="6" t="str">
        <f t="shared" si="2"/>
        <v>Baby Boomer</v>
      </c>
      <c r="O3471" s="6" t="str">
        <f t="shared" si="3"/>
        <v>Low Income</v>
      </c>
    </row>
    <row r="3472" hidden="1">
      <c r="A3472" s="1">
        <v>103470.0</v>
      </c>
      <c r="B3472" s="1">
        <v>77.0</v>
      </c>
      <c r="C3472" s="1">
        <v>33000.0</v>
      </c>
      <c r="D3472" s="1" t="s">
        <v>23</v>
      </c>
      <c r="E3472" s="1">
        <v>11518.87</v>
      </c>
      <c r="F3472" s="1">
        <v>5.0</v>
      </c>
      <c r="G3472" s="1">
        <v>14.0</v>
      </c>
      <c r="H3472" s="1">
        <v>5.0</v>
      </c>
      <c r="I3472" s="1" t="s">
        <v>22</v>
      </c>
      <c r="J3472" s="1">
        <v>0.289</v>
      </c>
      <c r="K3472" s="1">
        <v>0.89</v>
      </c>
      <c r="L3472" s="6" t="str">
        <f>if(J3472&gt;QUARTILE!$B$3, "TOP", if(J3472&lt;QUARTILE!$B$4, "BOTTOM", 0))</f>
        <v>BOTTOM</v>
      </c>
      <c r="M3472" s="6">
        <f t="shared" si="1"/>
        <v>2</v>
      </c>
      <c r="N3472" s="6" t="str">
        <f t="shared" si="2"/>
        <v>Baby Boomer</v>
      </c>
      <c r="O3472" s="6" t="str">
        <f t="shared" si="3"/>
        <v>Low Income</v>
      </c>
    </row>
    <row r="3473" hidden="1">
      <c r="A3473" s="1">
        <v>103471.0</v>
      </c>
      <c r="B3473" s="1">
        <v>28.0</v>
      </c>
      <c r="C3473" s="1">
        <v>28000.0</v>
      </c>
      <c r="D3473" s="1" t="s">
        <v>23</v>
      </c>
      <c r="E3473" s="1">
        <v>16782.91</v>
      </c>
      <c r="F3473" s="1">
        <v>5.0</v>
      </c>
      <c r="G3473" s="1">
        <v>25.0</v>
      </c>
      <c r="H3473" s="1">
        <v>16.0</v>
      </c>
      <c r="I3473" s="1" t="s">
        <v>22</v>
      </c>
      <c r="J3473" s="1">
        <v>0.673</v>
      </c>
      <c r="K3473" s="1">
        <v>0.231</v>
      </c>
      <c r="L3473" s="6">
        <f>if(J3473&gt;QUARTILE!$B$3, "TOP", if(J3473&lt;QUARTILE!$B$4, "BOTTOM", 0))</f>
        <v>0</v>
      </c>
      <c r="M3473" s="6">
        <f t="shared" si="1"/>
        <v>2</v>
      </c>
      <c r="N3473" s="6" t="str">
        <f t="shared" si="2"/>
        <v>Millenial</v>
      </c>
      <c r="O3473" s="6" t="str">
        <f t="shared" si="3"/>
        <v>Low Income</v>
      </c>
    </row>
    <row r="3474" hidden="1">
      <c r="A3474" s="1">
        <v>103472.0</v>
      </c>
      <c r="B3474" s="1">
        <v>80.0</v>
      </c>
      <c r="C3474" s="1">
        <v>24000.0</v>
      </c>
      <c r="D3474" s="1" t="s">
        <v>23</v>
      </c>
      <c r="E3474" s="1">
        <v>13596.41</v>
      </c>
      <c r="F3474" s="1">
        <v>4.0</v>
      </c>
      <c r="G3474" s="1">
        <v>21.0</v>
      </c>
      <c r="H3474" s="1">
        <v>4.0</v>
      </c>
      <c r="I3474" s="1" t="s">
        <v>22</v>
      </c>
      <c r="J3474" s="1">
        <v>0.343</v>
      </c>
      <c r="K3474" s="1">
        <v>0.446</v>
      </c>
      <c r="L3474" s="6">
        <f>if(J3474&gt;QUARTILE!$B$3, "TOP", if(J3474&lt;QUARTILE!$B$4, "BOTTOM", 0))</f>
        <v>0</v>
      </c>
      <c r="M3474" s="6">
        <f t="shared" si="1"/>
        <v>2</v>
      </c>
      <c r="N3474" s="6" t="str">
        <f t="shared" si="2"/>
        <v>Silent</v>
      </c>
      <c r="O3474" s="6" t="str">
        <f t="shared" si="3"/>
        <v>Low Income</v>
      </c>
    </row>
    <row r="3475" hidden="1">
      <c r="A3475" s="1">
        <v>103473.0</v>
      </c>
      <c r="B3475" s="1">
        <v>38.0</v>
      </c>
      <c r="C3475" s="1">
        <v>81000.0</v>
      </c>
      <c r="D3475" s="1" t="s">
        <v>21</v>
      </c>
      <c r="E3475" s="1">
        <v>20534.84</v>
      </c>
      <c r="F3475" s="1">
        <v>5.0</v>
      </c>
      <c r="G3475" s="1">
        <v>17.0</v>
      </c>
      <c r="H3475" s="1">
        <v>9.0</v>
      </c>
      <c r="I3475" s="1" t="s">
        <v>22</v>
      </c>
      <c r="J3475" s="1">
        <v>0.235</v>
      </c>
      <c r="K3475" s="1">
        <v>0.361</v>
      </c>
      <c r="L3475" s="6" t="str">
        <f>if(J3475&gt;QUARTILE!$B$3, "TOP", if(J3475&lt;QUARTILE!$B$4, "BOTTOM", 0))</f>
        <v>BOTTOM</v>
      </c>
      <c r="M3475" s="6">
        <f t="shared" si="1"/>
        <v>2</v>
      </c>
      <c r="N3475" s="6" t="str">
        <f t="shared" si="2"/>
        <v>Gen X</v>
      </c>
      <c r="O3475" s="6" t="str">
        <f t="shared" si="3"/>
        <v>Medium Income</v>
      </c>
    </row>
    <row r="3476" hidden="1">
      <c r="A3476" s="1">
        <v>103474.0</v>
      </c>
      <c r="B3476" s="1">
        <v>69.0</v>
      </c>
      <c r="C3476" s="1">
        <v>15000.0</v>
      </c>
      <c r="D3476" s="1" t="s">
        <v>21</v>
      </c>
      <c r="E3476" s="1">
        <v>3992.93</v>
      </c>
      <c r="F3476" s="1">
        <v>4.0</v>
      </c>
      <c r="G3476" s="1">
        <v>15.0</v>
      </c>
      <c r="H3476" s="1">
        <v>2.0</v>
      </c>
      <c r="I3476" s="1" t="s">
        <v>22</v>
      </c>
      <c r="J3476" s="1">
        <v>0.247</v>
      </c>
      <c r="K3476" s="1">
        <v>0.742</v>
      </c>
      <c r="L3476" s="6" t="str">
        <f>if(J3476&gt;QUARTILE!$B$3, "TOP", if(J3476&lt;QUARTILE!$B$4, "BOTTOM", 0))</f>
        <v>BOTTOM</v>
      </c>
      <c r="M3476" s="6">
        <f t="shared" si="1"/>
        <v>2</v>
      </c>
      <c r="N3476" s="6" t="str">
        <f t="shared" si="2"/>
        <v>Baby Boomer</v>
      </c>
      <c r="O3476" s="6" t="str">
        <f t="shared" si="3"/>
        <v>Low Income</v>
      </c>
    </row>
    <row r="3477" hidden="1">
      <c r="A3477" s="1">
        <v>103475.0</v>
      </c>
      <c r="B3477" s="1">
        <v>72.0</v>
      </c>
      <c r="C3477" s="1">
        <v>21000.0</v>
      </c>
      <c r="D3477" s="1" t="s">
        <v>23</v>
      </c>
      <c r="E3477" s="1">
        <v>15561.47</v>
      </c>
      <c r="F3477" s="1">
        <v>1.0</v>
      </c>
      <c r="G3477" s="1">
        <v>20.0</v>
      </c>
      <c r="H3477" s="1">
        <v>4.0</v>
      </c>
      <c r="I3477" s="1" t="s">
        <v>22</v>
      </c>
      <c r="J3477" s="1">
        <v>0.523</v>
      </c>
      <c r="K3477" s="1">
        <v>0.536</v>
      </c>
      <c r="L3477" s="6">
        <f>if(J3477&gt;QUARTILE!$B$3, "TOP", if(J3477&lt;QUARTILE!$B$4, "BOTTOM", 0))</f>
        <v>0</v>
      </c>
      <c r="M3477" s="6">
        <f t="shared" si="1"/>
        <v>2</v>
      </c>
      <c r="N3477" s="6" t="str">
        <f t="shared" si="2"/>
        <v>Baby Boomer</v>
      </c>
      <c r="O3477" s="6" t="str">
        <f t="shared" si="3"/>
        <v>Low Income</v>
      </c>
    </row>
    <row r="3478" hidden="1">
      <c r="A3478" s="1">
        <v>103476.0</v>
      </c>
      <c r="B3478" s="1">
        <v>70.0</v>
      </c>
      <c r="C3478" s="1">
        <v>7000.0</v>
      </c>
      <c r="D3478" s="1" t="s">
        <v>25</v>
      </c>
      <c r="E3478" s="1">
        <v>11966.91</v>
      </c>
      <c r="F3478" s="1">
        <v>1.0</v>
      </c>
      <c r="G3478" s="1">
        <v>14.0</v>
      </c>
      <c r="H3478" s="1">
        <v>4.0</v>
      </c>
      <c r="I3478" s="1" t="s">
        <v>22</v>
      </c>
      <c r="J3478" s="1">
        <v>0.97</v>
      </c>
      <c r="K3478" s="1">
        <v>0.46</v>
      </c>
      <c r="L3478" s="6" t="str">
        <f>if(J3478&gt;QUARTILE!$B$3, "TOP", if(J3478&lt;QUARTILE!$B$4, "BOTTOM", 0))</f>
        <v>TOP</v>
      </c>
      <c r="M3478" s="6">
        <f t="shared" si="1"/>
        <v>2</v>
      </c>
      <c r="N3478" s="6" t="str">
        <f t="shared" si="2"/>
        <v>Baby Boomer</v>
      </c>
      <c r="O3478" s="6" t="str">
        <f t="shared" si="3"/>
        <v>Low Income</v>
      </c>
    </row>
    <row r="3479" hidden="1">
      <c r="A3479" s="1">
        <v>103477.0</v>
      </c>
      <c r="B3479" s="1">
        <v>43.0</v>
      </c>
      <c r="C3479" s="1">
        <v>44000.0</v>
      </c>
      <c r="D3479" s="1" t="s">
        <v>24</v>
      </c>
      <c r="E3479" s="1">
        <v>12361.55</v>
      </c>
      <c r="F3479" s="1">
        <v>1.0</v>
      </c>
      <c r="G3479" s="1">
        <v>22.0</v>
      </c>
      <c r="H3479" s="1">
        <v>8.0</v>
      </c>
      <c r="I3479" s="1" t="s">
        <v>22</v>
      </c>
      <c r="J3479" s="1">
        <v>0.389</v>
      </c>
      <c r="K3479" s="1">
        <v>0.947</v>
      </c>
      <c r="L3479" s="6">
        <f>if(J3479&gt;QUARTILE!$B$3, "TOP", if(J3479&lt;QUARTILE!$B$4, "BOTTOM", 0))</f>
        <v>0</v>
      </c>
      <c r="M3479" s="6">
        <f t="shared" si="1"/>
        <v>2</v>
      </c>
      <c r="N3479" s="6" t="str">
        <f t="shared" si="2"/>
        <v>Gen X</v>
      </c>
      <c r="O3479" s="6" t="str">
        <f t="shared" si="3"/>
        <v>Low Income</v>
      </c>
    </row>
    <row r="3480" hidden="1">
      <c r="A3480" s="1">
        <v>103478.0</v>
      </c>
      <c r="B3480" s="1">
        <v>79.0</v>
      </c>
      <c r="C3480" s="1">
        <v>14000.0</v>
      </c>
      <c r="D3480" s="1" t="s">
        <v>25</v>
      </c>
      <c r="E3480" s="1">
        <v>12674.26</v>
      </c>
      <c r="F3480" s="1">
        <v>2.0</v>
      </c>
      <c r="G3480" s="1">
        <v>13.0</v>
      </c>
      <c r="H3480" s="1">
        <v>3.0</v>
      </c>
      <c r="I3480" s="1" t="s">
        <v>22</v>
      </c>
      <c r="J3480" s="1">
        <v>0.106</v>
      </c>
      <c r="K3480" s="1">
        <v>0.378</v>
      </c>
      <c r="L3480" s="6" t="str">
        <f>if(J3480&gt;QUARTILE!$B$3, "TOP", if(J3480&lt;QUARTILE!$B$4, "BOTTOM", 0))</f>
        <v>BOTTOM</v>
      </c>
      <c r="M3480" s="6">
        <f t="shared" si="1"/>
        <v>2</v>
      </c>
      <c r="N3480" s="6" t="str">
        <f t="shared" si="2"/>
        <v>Baby Boomer</v>
      </c>
      <c r="O3480" s="6" t="str">
        <f t="shared" si="3"/>
        <v>Low Income</v>
      </c>
    </row>
    <row r="3481" hidden="1">
      <c r="A3481" s="1">
        <v>103479.0</v>
      </c>
      <c r="B3481" s="1">
        <v>21.0</v>
      </c>
      <c r="C3481" s="1">
        <v>42000.0</v>
      </c>
      <c r="D3481" s="1" t="s">
        <v>25</v>
      </c>
      <c r="E3481" s="1">
        <v>42652.12</v>
      </c>
      <c r="F3481" s="1">
        <v>1.0</v>
      </c>
      <c r="G3481" s="1">
        <v>13.0</v>
      </c>
      <c r="H3481" s="1">
        <v>11.0</v>
      </c>
      <c r="I3481" s="1" t="s">
        <v>22</v>
      </c>
      <c r="J3481" s="1">
        <v>0.174</v>
      </c>
      <c r="K3481" s="1">
        <v>0.39</v>
      </c>
      <c r="L3481" s="6" t="str">
        <f>if(J3481&gt;QUARTILE!$B$3, "TOP", if(J3481&lt;QUARTILE!$B$4, "BOTTOM", 0))</f>
        <v>BOTTOM</v>
      </c>
      <c r="M3481" s="6">
        <f t="shared" si="1"/>
        <v>2</v>
      </c>
      <c r="N3481" s="6" t="str">
        <f t="shared" si="2"/>
        <v>Millenial</v>
      </c>
      <c r="O3481" s="6" t="str">
        <f t="shared" si="3"/>
        <v>Low Income</v>
      </c>
    </row>
    <row r="3482" hidden="1">
      <c r="A3482" s="1">
        <v>103480.0</v>
      </c>
      <c r="B3482" s="1">
        <v>51.0</v>
      </c>
      <c r="C3482" s="1">
        <v>39000.0</v>
      </c>
      <c r="D3482" s="1" t="s">
        <v>25</v>
      </c>
      <c r="E3482" s="1">
        <v>34144.04</v>
      </c>
      <c r="F3482" s="1">
        <v>1.0</v>
      </c>
      <c r="G3482" s="1">
        <v>27.0</v>
      </c>
      <c r="H3482" s="1">
        <v>4.0</v>
      </c>
      <c r="I3482" s="1" t="s">
        <v>18</v>
      </c>
      <c r="J3482" s="1">
        <v>0.36</v>
      </c>
      <c r="K3482" s="1">
        <v>0.454</v>
      </c>
      <c r="L3482" s="6">
        <f>if(J3482&gt;QUARTILE!$B$3, "TOP", if(J3482&lt;QUARTILE!$B$4, "BOTTOM", 0))</f>
        <v>0</v>
      </c>
      <c r="M3482" s="6">
        <f t="shared" si="1"/>
        <v>1</v>
      </c>
      <c r="N3482" s="6" t="str">
        <f t="shared" si="2"/>
        <v>Gen X</v>
      </c>
      <c r="O3482" s="6" t="str">
        <f t="shared" si="3"/>
        <v>Low Income</v>
      </c>
    </row>
    <row r="3483" hidden="1">
      <c r="A3483" s="1">
        <v>103481.0</v>
      </c>
      <c r="B3483" s="1">
        <v>69.0</v>
      </c>
      <c r="C3483" s="1">
        <v>90000.0</v>
      </c>
      <c r="D3483" s="1" t="s">
        <v>17</v>
      </c>
      <c r="E3483" s="1">
        <v>19861.81</v>
      </c>
      <c r="F3483" s="1">
        <v>4.0</v>
      </c>
      <c r="G3483" s="1">
        <v>24.0</v>
      </c>
      <c r="H3483" s="1">
        <v>3.0</v>
      </c>
      <c r="I3483" s="1" t="s">
        <v>22</v>
      </c>
      <c r="J3483" s="1">
        <v>0.152</v>
      </c>
      <c r="K3483" s="1">
        <v>0.004</v>
      </c>
      <c r="L3483" s="6" t="str">
        <f>if(J3483&gt;QUARTILE!$B$3, "TOP", if(J3483&lt;QUARTILE!$B$4, "BOTTOM", 0))</f>
        <v>BOTTOM</v>
      </c>
      <c r="M3483" s="6">
        <f t="shared" si="1"/>
        <v>2</v>
      </c>
      <c r="N3483" s="6" t="str">
        <f t="shared" si="2"/>
        <v>Baby Boomer</v>
      </c>
      <c r="O3483" s="6" t="str">
        <f t="shared" si="3"/>
        <v>Medium Income</v>
      </c>
    </row>
    <row r="3484" hidden="1">
      <c r="A3484" s="1">
        <v>103482.0</v>
      </c>
      <c r="B3484" s="1">
        <v>65.0</v>
      </c>
      <c r="C3484" s="1">
        <v>33000.0</v>
      </c>
      <c r="D3484" s="1" t="s">
        <v>25</v>
      </c>
      <c r="E3484" s="1">
        <v>25209.94</v>
      </c>
      <c r="F3484" s="1">
        <v>5.0</v>
      </c>
      <c r="G3484" s="1">
        <v>16.0</v>
      </c>
      <c r="H3484" s="1">
        <v>6.0</v>
      </c>
      <c r="I3484" s="1" t="s">
        <v>22</v>
      </c>
      <c r="J3484" s="1">
        <v>0.421</v>
      </c>
      <c r="K3484" s="1">
        <v>0.477</v>
      </c>
      <c r="L3484" s="6">
        <f>if(J3484&gt;QUARTILE!$B$3, "TOP", if(J3484&lt;QUARTILE!$B$4, "BOTTOM", 0))</f>
        <v>0</v>
      </c>
      <c r="M3484" s="6">
        <f t="shared" si="1"/>
        <v>2</v>
      </c>
      <c r="N3484" s="6" t="str">
        <f t="shared" si="2"/>
        <v>Baby Boomer</v>
      </c>
      <c r="O3484" s="6" t="str">
        <f t="shared" si="3"/>
        <v>Low Income</v>
      </c>
    </row>
    <row r="3485" hidden="1">
      <c r="A3485" s="1">
        <v>103483.0</v>
      </c>
      <c r="B3485" s="1">
        <v>77.0</v>
      </c>
      <c r="C3485" s="1">
        <v>18000.0</v>
      </c>
      <c r="D3485" s="1" t="s">
        <v>17</v>
      </c>
      <c r="E3485" s="1">
        <v>874.91</v>
      </c>
      <c r="F3485" s="1">
        <v>5.0</v>
      </c>
      <c r="G3485" s="1">
        <v>10.0</v>
      </c>
      <c r="H3485" s="1">
        <v>3.0</v>
      </c>
      <c r="I3485" s="1" t="s">
        <v>22</v>
      </c>
      <c r="J3485" s="1">
        <v>0.384</v>
      </c>
      <c r="K3485" s="1">
        <v>0.286</v>
      </c>
      <c r="L3485" s="6">
        <f>if(J3485&gt;QUARTILE!$B$3, "TOP", if(J3485&lt;QUARTILE!$B$4, "BOTTOM", 0))</f>
        <v>0</v>
      </c>
      <c r="M3485" s="6">
        <f t="shared" si="1"/>
        <v>2</v>
      </c>
      <c r="N3485" s="6" t="str">
        <f t="shared" si="2"/>
        <v>Baby Boomer</v>
      </c>
      <c r="O3485" s="6" t="str">
        <f t="shared" si="3"/>
        <v>Low Income</v>
      </c>
    </row>
    <row r="3486" hidden="1">
      <c r="A3486" s="1">
        <v>103484.0</v>
      </c>
      <c r="B3486" s="1">
        <v>35.0</v>
      </c>
      <c r="C3486" s="1">
        <v>29000.0</v>
      </c>
      <c r="D3486" s="1" t="s">
        <v>25</v>
      </c>
      <c r="E3486" s="1">
        <v>27250.91</v>
      </c>
      <c r="F3486" s="1">
        <v>1.0</v>
      </c>
      <c r="G3486" s="1">
        <v>18.0</v>
      </c>
      <c r="H3486" s="1">
        <v>8.0</v>
      </c>
      <c r="I3486" s="1" t="s">
        <v>22</v>
      </c>
      <c r="J3486" s="1">
        <v>1.0</v>
      </c>
      <c r="K3486" s="1">
        <v>0.65</v>
      </c>
      <c r="L3486" s="6" t="str">
        <f>if(J3486&gt;QUARTILE!$B$3, "TOP", if(J3486&lt;QUARTILE!$B$4, "BOTTOM", 0))</f>
        <v>TOP</v>
      </c>
      <c r="M3486" s="6">
        <f t="shared" si="1"/>
        <v>2</v>
      </c>
      <c r="N3486" s="6" t="str">
        <f t="shared" si="2"/>
        <v>Gen X</v>
      </c>
      <c r="O3486" s="6" t="str">
        <f t="shared" si="3"/>
        <v>Low Income</v>
      </c>
    </row>
    <row r="3487" hidden="1">
      <c r="A3487" s="1">
        <v>103485.0</v>
      </c>
      <c r="B3487" s="1">
        <v>57.0</v>
      </c>
      <c r="C3487" s="1">
        <v>14000.0</v>
      </c>
      <c r="D3487" s="1" t="s">
        <v>23</v>
      </c>
      <c r="E3487" s="1">
        <v>13317.05</v>
      </c>
      <c r="F3487" s="1">
        <v>1.0</v>
      </c>
      <c r="G3487" s="1">
        <v>17.0</v>
      </c>
      <c r="H3487" s="1">
        <v>5.0</v>
      </c>
      <c r="I3487" s="1" t="s">
        <v>22</v>
      </c>
      <c r="J3487" s="1">
        <v>0.356</v>
      </c>
      <c r="K3487" s="1">
        <v>0.644</v>
      </c>
      <c r="L3487" s="6">
        <f>if(J3487&gt;QUARTILE!$B$3, "TOP", if(J3487&lt;QUARTILE!$B$4, "BOTTOM", 0))</f>
        <v>0</v>
      </c>
      <c r="M3487" s="6">
        <f t="shared" si="1"/>
        <v>2</v>
      </c>
      <c r="N3487" s="6" t="str">
        <f t="shared" si="2"/>
        <v>Gen X</v>
      </c>
      <c r="O3487" s="6" t="str">
        <f t="shared" si="3"/>
        <v>Low Income</v>
      </c>
    </row>
    <row r="3488" hidden="1">
      <c r="A3488" s="1">
        <v>103486.0</v>
      </c>
      <c r="B3488" s="1">
        <v>52.0</v>
      </c>
      <c r="C3488" s="1">
        <v>27000.0</v>
      </c>
      <c r="D3488" s="1" t="s">
        <v>25</v>
      </c>
      <c r="E3488" s="1">
        <v>7647.11</v>
      </c>
      <c r="F3488" s="1">
        <v>1.0</v>
      </c>
      <c r="G3488" s="1">
        <v>21.0</v>
      </c>
      <c r="H3488" s="1">
        <v>6.0</v>
      </c>
      <c r="I3488" s="1" t="s">
        <v>22</v>
      </c>
      <c r="J3488" s="1">
        <v>0.649</v>
      </c>
      <c r="K3488" s="1">
        <v>0.711</v>
      </c>
      <c r="L3488" s="6">
        <f>if(J3488&gt;QUARTILE!$B$3, "TOP", if(J3488&lt;QUARTILE!$B$4, "BOTTOM", 0))</f>
        <v>0</v>
      </c>
      <c r="M3488" s="6">
        <f t="shared" si="1"/>
        <v>2</v>
      </c>
      <c r="N3488" s="6" t="str">
        <f t="shared" si="2"/>
        <v>Gen X</v>
      </c>
      <c r="O3488" s="6" t="str">
        <f t="shared" si="3"/>
        <v>Low Income</v>
      </c>
    </row>
    <row r="3489" hidden="1">
      <c r="A3489" s="1">
        <v>103487.0</v>
      </c>
      <c r="B3489" s="1">
        <v>58.0</v>
      </c>
      <c r="C3489" s="1">
        <v>20000.0</v>
      </c>
      <c r="D3489" s="1" t="s">
        <v>23</v>
      </c>
      <c r="E3489" s="1">
        <v>3011.27</v>
      </c>
      <c r="F3489" s="1">
        <v>4.0</v>
      </c>
      <c r="G3489" s="1">
        <v>15.0</v>
      </c>
      <c r="H3489" s="1">
        <v>7.0</v>
      </c>
      <c r="I3489" s="1" t="s">
        <v>22</v>
      </c>
      <c r="J3489" s="1">
        <v>0.869</v>
      </c>
      <c r="K3489" s="1">
        <v>0.349</v>
      </c>
      <c r="L3489" s="6" t="str">
        <f>if(J3489&gt;QUARTILE!$B$3, "TOP", if(J3489&lt;QUARTILE!$B$4, "BOTTOM", 0))</f>
        <v>TOP</v>
      </c>
      <c r="M3489" s="6">
        <f t="shared" si="1"/>
        <v>2</v>
      </c>
      <c r="N3489" s="6" t="str">
        <f t="shared" si="2"/>
        <v>Gen X</v>
      </c>
      <c r="O3489" s="6" t="str">
        <f t="shared" si="3"/>
        <v>Low Income</v>
      </c>
    </row>
    <row r="3490" hidden="1">
      <c r="A3490" s="1">
        <v>103488.0</v>
      </c>
      <c r="B3490" s="1">
        <v>46.0</v>
      </c>
      <c r="C3490" s="1">
        <v>21000.0</v>
      </c>
      <c r="D3490" s="1" t="s">
        <v>25</v>
      </c>
      <c r="E3490" s="1">
        <v>1563.75</v>
      </c>
      <c r="F3490" s="1">
        <v>4.0</v>
      </c>
      <c r="G3490" s="1">
        <v>16.0</v>
      </c>
      <c r="H3490" s="1">
        <v>13.0</v>
      </c>
      <c r="I3490" s="1" t="s">
        <v>18</v>
      </c>
      <c r="J3490" s="1">
        <v>0.563</v>
      </c>
      <c r="K3490" s="1">
        <v>0.055</v>
      </c>
      <c r="L3490" s="6">
        <f>if(J3490&gt;QUARTILE!$B$3, "TOP", if(J3490&lt;QUARTILE!$B$4, "BOTTOM", 0))</f>
        <v>0</v>
      </c>
      <c r="M3490" s="6">
        <f t="shared" si="1"/>
        <v>1</v>
      </c>
      <c r="N3490" s="6" t="str">
        <f t="shared" si="2"/>
        <v>Gen X</v>
      </c>
      <c r="O3490" s="6" t="str">
        <f t="shared" si="3"/>
        <v>Low Income</v>
      </c>
    </row>
    <row r="3491" hidden="1">
      <c r="A3491" s="1">
        <v>103489.0</v>
      </c>
      <c r="B3491" s="1">
        <v>69.0</v>
      </c>
      <c r="C3491" s="1">
        <v>13000.0</v>
      </c>
      <c r="D3491" s="1" t="s">
        <v>23</v>
      </c>
      <c r="E3491" s="1">
        <v>918.48</v>
      </c>
      <c r="F3491" s="1">
        <v>4.0</v>
      </c>
      <c r="G3491" s="1">
        <v>17.0</v>
      </c>
      <c r="H3491" s="1">
        <v>2.0</v>
      </c>
      <c r="I3491" s="1" t="s">
        <v>22</v>
      </c>
      <c r="J3491" s="1">
        <v>0.747</v>
      </c>
      <c r="K3491" s="1">
        <v>0.389</v>
      </c>
      <c r="L3491" s="6">
        <f>if(J3491&gt;QUARTILE!$B$3, "TOP", if(J3491&lt;QUARTILE!$B$4, "BOTTOM", 0))</f>
        <v>0</v>
      </c>
      <c r="M3491" s="6">
        <f t="shared" si="1"/>
        <v>2</v>
      </c>
      <c r="N3491" s="6" t="str">
        <f t="shared" si="2"/>
        <v>Baby Boomer</v>
      </c>
      <c r="O3491" s="6" t="str">
        <f t="shared" si="3"/>
        <v>Low Income</v>
      </c>
    </row>
    <row r="3492" hidden="1">
      <c r="A3492" s="1">
        <v>103490.0</v>
      </c>
      <c r="B3492" s="1">
        <v>46.0</v>
      </c>
      <c r="C3492" s="1">
        <v>26000.0</v>
      </c>
      <c r="D3492" s="1" t="s">
        <v>17</v>
      </c>
      <c r="E3492" s="1">
        <v>3529.88</v>
      </c>
      <c r="F3492" s="1">
        <v>5.0</v>
      </c>
      <c r="G3492" s="1">
        <v>22.0</v>
      </c>
      <c r="H3492" s="1">
        <v>6.0</v>
      </c>
      <c r="I3492" s="1" t="s">
        <v>22</v>
      </c>
      <c r="J3492" s="1">
        <v>0.974</v>
      </c>
      <c r="K3492" s="1">
        <v>0.502</v>
      </c>
      <c r="L3492" s="6" t="str">
        <f>if(J3492&gt;QUARTILE!$B$3, "TOP", if(J3492&lt;QUARTILE!$B$4, "BOTTOM", 0))</f>
        <v>TOP</v>
      </c>
      <c r="M3492" s="6">
        <f t="shared" si="1"/>
        <v>2</v>
      </c>
      <c r="N3492" s="6" t="str">
        <f t="shared" si="2"/>
        <v>Gen X</v>
      </c>
      <c r="O3492" s="6" t="str">
        <f t="shared" si="3"/>
        <v>Low Income</v>
      </c>
    </row>
    <row r="3493" hidden="1">
      <c r="A3493" s="1">
        <v>103491.0</v>
      </c>
      <c r="B3493" s="1">
        <v>55.0</v>
      </c>
      <c r="C3493" s="1">
        <v>36000.0</v>
      </c>
      <c r="D3493" s="1" t="s">
        <v>25</v>
      </c>
      <c r="E3493" s="1">
        <v>612.15</v>
      </c>
      <c r="F3493" s="1">
        <v>2.0</v>
      </c>
      <c r="G3493" s="1">
        <v>19.0</v>
      </c>
      <c r="H3493" s="1">
        <v>4.0</v>
      </c>
      <c r="I3493" s="1" t="s">
        <v>22</v>
      </c>
      <c r="J3493" s="1">
        <v>0.374</v>
      </c>
      <c r="K3493" s="1">
        <v>0.025</v>
      </c>
      <c r="L3493" s="6">
        <f>if(J3493&gt;QUARTILE!$B$3, "TOP", if(J3493&lt;QUARTILE!$B$4, "BOTTOM", 0))</f>
        <v>0</v>
      </c>
      <c r="M3493" s="6">
        <f t="shared" si="1"/>
        <v>2</v>
      </c>
      <c r="N3493" s="6" t="str">
        <f t="shared" si="2"/>
        <v>Gen X</v>
      </c>
      <c r="O3493" s="6" t="str">
        <f t="shared" si="3"/>
        <v>Low Income</v>
      </c>
    </row>
    <row r="3494" hidden="1">
      <c r="A3494" s="1">
        <v>103492.0</v>
      </c>
      <c r="B3494" s="1">
        <v>59.0</v>
      </c>
      <c r="C3494" s="1">
        <v>8000.0</v>
      </c>
      <c r="D3494" s="1" t="s">
        <v>27</v>
      </c>
      <c r="E3494" s="1">
        <v>26383.35</v>
      </c>
      <c r="F3494" s="1">
        <v>5.0</v>
      </c>
      <c r="G3494" s="1">
        <v>19.0</v>
      </c>
      <c r="H3494" s="1">
        <v>1.0</v>
      </c>
      <c r="I3494" s="1" t="s">
        <v>22</v>
      </c>
      <c r="J3494" s="1">
        <v>0.074</v>
      </c>
      <c r="K3494" s="1">
        <v>0.497</v>
      </c>
      <c r="L3494" s="6" t="str">
        <f>if(J3494&gt;QUARTILE!$B$3, "TOP", if(J3494&lt;QUARTILE!$B$4, "BOTTOM", 0))</f>
        <v>BOTTOM</v>
      </c>
      <c r="M3494" s="6">
        <f t="shared" si="1"/>
        <v>2</v>
      </c>
      <c r="N3494" s="6" t="str">
        <f t="shared" si="2"/>
        <v>Gen X</v>
      </c>
      <c r="O3494" s="6" t="str">
        <f t="shared" si="3"/>
        <v>Low Income</v>
      </c>
    </row>
    <row r="3495" hidden="1">
      <c r="A3495" s="1">
        <v>103493.0</v>
      </c>
      <c r="B3495" s="1">
        <v>38.0</v>
      </c>
      <c r="C3495" s="1">
        <v>15000.0</v>
      </c>
      <c r="D3495" s="1" t="s">
        <v>24</v>
      </c>
      <c r="E3495" s="1">
        <v>5716.72</v>
      </c>
      <c r="F3495" s="1">
        <v>4.0</v>
      </c>
      <c r="G3495" s="1">
        <v>21.0</v>
      </c>
      <c r="H3495" s="1">
        <v>10.0</v>
      </c>
      <c r="I3495" s="1" t="s">
        <v>22</v>
      </c>
      <c r="J3495" s="1">
        <v>0.43</v>
      </c>
      <c r="K3495" s="1">
        <v>0.349</v>
      </c>
      <c r="L3495" s="6">
        <f>if(J3495&gt;QUARTILE!$B$3, "TOP", if(J3495&lt;QUARTILE!$B$4, "BOTTOM", 0))</f>
        <v>0</v>
      </c>
      <c r="M3495" s="6">
        <f t="shared" si="1"/>
        <v>2</v>
      </c>
      <c r="N3495" s="6" t="str">
        <f t="shared" si="2"/>
        <v>Gen X</v>
      </c>
      <c r="O3495" s="6" t="str">
        <f t="shared" si="3"/>
        <v>Low Income</v>
      </c>
    </row>
    <row r="3496" hidden="1">
      <c r="A3496" s="1">
        <v>103494.0</v>
      </c>
      <c r="B3496" s="1">
        <v>59.0</v>
      </c>
      <c r="C3496" s="1">
        <v>24000.0</v>
      </c>
      <c r="D3496" s="1" t="s">
        <v>17</v>
      </c>
      <c r="E3496" s="1">
        <v>9200.76</v>
      </c>
      <c r="F3496" s="1">
        <v>3.0</v>
      </c>
      <c r="G3496" s="1">
        <v>18.0</v>
      </c>
      <c r="H3496" s="1">
        <v>2.0</v>
      </c>
      <c r="I3496" s="1" t="s">
        <v>22</v>
      </c>
      <c r="J3496" s="1">
        <v>0.541</v>
      </c>
      <c r="K3496" s="1">
        <v>0.478</v>
      </c>
      <c r="L3496" s="6">
        <f>if(J3496&gt;QUARTILE!$B$3, "TOP", if(J3496&lt;QUARTILE!$B$4, "BOTTOM", 0))</f>
        <v>0</v>
      </c>
      <c r="M3496" s="6">
        <f t="shared" si="1"/>
        <v>2</v>
      </c>
      <c r="N3496" s="6" t="str">
        <f t="shared" si="2"/>
        <v>Gen X</v>
      </c>
      <c r="O3496" s="6" t="str">
        <f t="shared" si="3"/>
        <v>Low Income</v>
      </c>
    </row>
    <row r="3497" hidden="1">
      <c r="A3497" s="1">
        <v>103495.0</v>
      </c>
      <c r="B3497" s="1">
        <v>30.0</v>
      </c>
      <c r="C3497" s="1">
        <v>5000.0</v>
      </c>
      <c r="D3497" s="1" t="s">
        <v>24</v>
      </c>
      <c r="E3497" s="1">
        <v>34600.07</v>
      </c>
      <c r="F3497" s="1">
        <v>2.0</v>
      </c>
      <c r="G3497" s="1">
        <v>25.0</v>
      </c>
      <c r="H3497" s="1">
        <v>12.0</v>
      </c>
      <c r="I3497" s="1" t="s">
        <v>22</v>
      </c>
      <c r="J3497" s="1">
        <v>0.68</v>
      </c>
      <c r="K3497" s="1">
        <v>0.203</v>
      </c>
      <c r="L3497" s="6">
        <f>if(J3497&gt;QUARTILE!$B$3, "TOP", if(J3497&lt;QUARTILE!$B$4, "BOTTOM", 0))</f>
        <v>0</v>
      </c>
      <c r="M3497" s="6">
        <f t="shared" si="1"/>
        <v>2</v>
      </c>
      <c r="N3497" s="6" t="str">
        <f t="shared" si="2"/>
        <v>Millenial</v>
      </c>
      <c r="O3497" s="6" t="str">
        <f t="shared" si="3"/>
        <v>Low Income</v>
      </c>
    </row>
    <row r="3498" hidden="1">
      <c r="A3498" s="1">
        <v>103496.0</v>
      </c>
      <c r="B3498" s="1">
        <v>66.0</v>
      </c>
      <c r="C3498" s="1">
        <v>63000.0</v>
      </c>
      <c r="D3498" s="1" t="s">
        <v>25</v>
      </c>
      <c r="E3498" s="1">
        <v>2435.61</v>
      </c>
      <c r="F3498" s="1">
        <v>1.0</v>
      </c>
      <c r="G3498" s="1">
        <v>15.0</v>
      </c>
      <c r="H3498" s="1">
        <v>3.0</v>
      </c>
      <c r="I3498" s="1" t="s">
        <v>22</v>
      </c>
      <c r="J3498" s="1">
        <v>0.889</v>
      </c>
      <c r="K3498" s="1">
        <v>0.492</v>
      </c>
      <c r="L3498" s="6" t="str">
        <f>if(J3498&gt;QUARTILE!$B$3, "TOP", if(J3498&lt;QUARTILE!$B$4, "BOTTOM", 0))</f>
        <v>TOP</v>
      </c>
      <c r="M3498" s="6">
        <f t="shared" si="1"/>
        <v>2</v>
      </c>
      <c r="N3498" s="6" t="str">
        <f t="shared" si="2"/>
        <v>Baby Boomer</v>
      </c>
      <c r="O3498" s="6" t="str">
        <f t="shared" si="3"/>
        <v>Medium Income</v>
      </c>
    </row>
    <row r="3499" hidden="1">
      <c r="A3499" s="1">
        <v>103497.0</v>
      </c>
      <c r="B3499" s="1">
        <v>58.0</v>
      </c>
      <c r="C3499" s="1">
        <v>14000.0</v>
      </c>
      <c r="D3499" s="1" t="s">
        <v>23</v>
      </c>
      <c r="E3499" s="1">
        <v>36108.33</v>
      </c>
      <c r="F3499" s="1">
        <v>5.0</v>
      </c>
      <c r="G3499" s="1">
        <v>19.0</v>
      </c>
      <c r="H3499" s="1">
        <v>4.0</v>
      </c>
      <c r="I3499" s="1" t="s">
        <v>18</v>
      </c>
      <c r="J3499" s="1">
        <v>1.0</v>
      </c>
      <c r="K3499" s="1">
        <v>0.732</v>
      </c>
      <c r="L3499" s="6" t="str">
        <f>if(J3499&gt;QUARTILE!$B$3, "TOP", if(J3499&lt;QUARTILE!$B$4, "BOTTOM", 0))</f>
        <v>TOP</v>
      </c>
      <c r="M3499" s="6">
        <f t="shared" si="1"/>
        <v>1</v>
      </c>
      <c r="N3499" s="6" t="str">
        <f t="shared" si="2"/>
        <v>Gen X</v>
      </c>
      <c r="O3499" s="6" t="str">
        <f t="shared" si="3"/>
        <v>Low Income</v>
      </c>
    </row>
    <row r="3500" hidden="1">
      <c r="A3500" s="1">
        <v>103498.0</v>
      </c>
      <c r="B3500" s="1">
        <v>34.0</v>
      </c>
      <c r="C3500" s="1">
        <v>13000.0</v>
      </c>
      <c r="D3500" s="1" t="s">
        <v>24</v>
      </c>
      <c r="E3500" s="1">
        <v>20407.51</v>
      </c>
      <c r="F3500" s="1">
        <v>2.0</v>
      </c>
      <c r="G3500" s="1">
        <v>24.0</v>
      </c>
      <c r="H3500" s="1">
        <v>11.0</v>
      </c>
      <c r="I3500" s="1" t="s">
        <v>18</v>
      </c>
      <c r="J3500" s="1">
        <v>0.5</v>
      </c>
      <c r="K3500" s="1">
        <v>0.788</v>
      </c>
      <c r="L3500" s="6">
        <f>if(J3500&gt;QUARTILE!$B$3, "TOP", if(J3500&lt;QUARTILE!$B$4, "BOTTOM", 0))</f>
        <v>0</v>
      </c>
      <c r="M3500" s="6">
        <f t="shared" si="1"/>
        <v>1</v>
      </c>
      <c r="N3500" s="6" t="str">
        <f t="shared" si="2"/>
        <v>Gen X</v>
      </c>
      <c r="O3500" s="6" t="str">
        <f t="shared" si="3"/>
        <v>Low Income</v>
      </c>
    </row>
    <row r="3501" hidden="1">
      <c r="A3501" s="1">
        <v>103499.0</v>
      </c>
      <c r="B3501" s="1">
        <v>73.0</v>
      </c>
      <c r="C3501" s="1">
        <v>19000.0</v>
      </c>
      <c r="D3501" s="1" t="s">
        <v>17</v>
      </c>
      <c r="E3501" s="1">
        <v>8371.9</v>
      </c>
      <c r="F3501" s="1">
        <v>3.0</v>
      </c>
      <c r="G3501" s="1">
        <v>21.0</v>
      </c>
      <c r="H3501" s="1">
        <v>5.0</v>
      </c>
      <c r="I3501" s="1" t="s">
        <v>22</v>
      </c>
      <c r="J3501" s="1">
        <v>0.143</v>
      </c>
      <c r="K3501" s="1">
        <v>0.616</v>
      </c>
      <c r="L3501" s="6" t="str">
        <f>if(J3501&gt;QUARTILE!$B$3, "TOP", if(J3501&lt;QUARTILE!$B$4, "BOTTOM", 0))</f>
        <v>BOTTOM</v>
      </c>
      <c r="M3501" s="6">
        <f t="shared" si="1"/>
        <v>2</v>
      </c>
      <c r="N3501" s="6" t="str">
        <f t="shared" si="2"/>
        <v>Baby Boomer</v>
      </c>
      <c r="O3501" s="6" t="str">
        <f t="shared" si="3"/>
        <v>Low Income</v>
      </c>
    </row>
    <row r="3502" hidden="1">
      <c r="A3502" s="1">
        <v>103500.0</v>
      </c>
      <c r="B3502" s="1">
        <v>26.0</v>
      </c>
      <c r="C3502" s="1">
        <v>24000.0</v>
      </c>
      <c r="D3502" s="1" t="s">
        <v>17</v>
      </c>
      <c r="E3502" s="1">
        <v>2506.89</v>
      </c>
      <c r="F3502" s="1">
        <v>2.0</v>
      </c>
      <c r="G3502" s="1">
        <v>23.0</v>
      </c>
      <c r="H3502" s="1">
        <v>20.0</v>
      </c>
      <c r="I3502" s="1" t="s">
        <v>22</v>
      </c>
      <c r="J3502" s="1">
        <v>0.403</v>
      </c>
      <c r="K3502" s="1">
        <v>0.627</v>
      </c>
      <c r="L3502" s="6">
        <f>if(J3502&gt;QUARTILE!$B$3, "TOP", if(J3502&lt;QUARTILE!$B$4, "BOTTOM", 0))</f>
        <v>0</v>
      </c>
      <c r="M3502" s="6">
        <f t="shared" si="1"/>
        <v>2</v>
      </c>
      <c r="N3502" s="6" t="str">
        <f t="shared" si="2"/>
        <v>Millenial</v>
      </c>
      <c r="O3502" s="6" t="str">
        <f t="shared" si="3"/>
        <v>Low Income</v>
      </c>
    </row>
    <row r="3503" hidden="1">
      <c r="A3503" s="1">
        <v>103501.0</v>
      </c>
      <c r="B3503" s="1">
        <v>58.0</v>
      </c>
      <c r="C3503" s="1">
        <v>14000.0</v>
      </c>
      <c r="D3503" s="1" t="s">
        <v>27</v>
      </c>
      <c r="E3503" s="1">
        <v>1919.05</v>
      </c>
      <c r="F3503" s="1">
        <v>5.0</v>
      </c>
      <c r="G3503" s="1">
        <v>22.0</v>
      </c>
      <c r="H3503" s="1">
        <v>6.0</v>
      </c>
      <c r="I3503" s="1" t="s">
        <v>22</v>
      </c>
      <c r="J3503" s="1">
        <v>0.155</v>
      </c>
      <c r="K3503" s="1">
        <v>0.845</v>
      </c>
      <c r="L3503" s="6" t="str">
        <f>if(J3503&gt;QUARTILE!$B$3, "TOP", if(J3503&lt;QUARTILE!$B$4, "BOTTOM", 0))</f>
        <v>BOTTOM</v>
      </c>
      <c r="M3503" s="6">
        <f t="shared" si="1"/>
        <v>2</v>
      </c>
      <c r="N3503" s="6" t="str">
        <f t="shared" si="2"/>
        <v>Gen X</v>
      </c>
      <c r="O3503" s="6" t="str">
        <f t="shared" si="3"/>
        <v>Low Income</v>
      </c>
    </row>
    <row r="3504" hidden="1">
      <c r="A3504" s="1">
        <v>103502.0</v>
      </c>
      <c r="B3504" s="1">
        <v>18.0</v>
      </c>
      <c r="C3504" s="1">
        <v>40000.0</v>
      </c>
      <c r="D3504" s="1" t="s">
        <v>27</v>
      </c>
      <c r="E3504" s="1">
        <v>8174.84</v>
      </c>
      <c r="F3504" s="1">
        <v>4.0</v>
      </c>
      <c r="G3504" s="1">
        <v>24.0</v>
      </c>
      <c r="H3504" s="1">
        <v>18.0</v>
      </c>
      <c r="I3504" s="1" t="s">
        <v>18</v>
      </c>
      <c r="J3504" s="1">
        <v>0.182</v>
      </c>
      <c r="K3504" s="1">
        <v>0.43</v>
      </c>
      <c r="L3504" s="6" t="str">
        <f>if(J3504&gt;QUARTILE!$B$3, "TOP", if(J3504&lt;QUARTILE!$B$4, "BOTTOM", 0))</f>
        <v>BOTTOM</v>
      </c>
      <c r="M3504" s="6">
        <f t="shared" si="1"/>
        <v>1</v>
      </c>
      <c r="N3504" s="6" t="str">
        <f t="shared" si="2"/>
        <v>Millenial</v>
      </c>
      <c r="O3504" s="6" t="str">
        <f t="shared" si="3"/>
        <v>Low Income</v>
      </c>
    </row>
    <row r="3505" hidden="1">
      <c r="A3505" s="1">
        <v>103503.0</v>
      </c>
      <c r="B3505" s="1">
        <v>19.0</v>
      </c>
      <c r="C3505" s="1">
        <v>28000.0</v>
      </c>
      <c r="D3505" s="1" t="s">
        <v>23</v>
      </c>
      <c r="E3505" s="1">
        <v>3024.41</v>
      </c>
      <c r="F3505" s="1">
        <v>1.0</v>
      </c>
      <c r="G3505" s="1">
        <v>24.0</v>
      </c>
      <c r="H3505" s="1">
        <v>24.0</v>
      </c>
      <c r="I3505" s="1" t="s">
        <v>26</v>
      </c>
      <c r="J3505" s="1">
        <v>0.252</v>
      </c>
      <c r="K3505" s="1">
        <v>0.439</v>
      </c>
      <c r="L3505" s="6" t="str">
        <f>if(J3505&gt;QUARTILE!$B$3, "TOP", if(J3505&lt;QUARTILE!$B$4, "BOTTOM", 0))</f>
        <v>BOTTOM</v>
      </c>
      <c r="M3505" s="6">
        <f t="shared" si="1"/>
        <v>3</v>
      </c>
      <c r="N3505" s="6" t="str">
        <f t="shared" si="2"/>
        <v>Millenial</v>
      </c>
      <c r="O3505" s="6" t="str">
        <f t="shared" si="3"/>
        <v>Low Income</v>
      </c>
    </row>
    <row r="3506" hidden="1">
      <c r="A3506" s="1">
        <v>103504.0</v>
      </c>
      <c r="B3506" s="1">
        <v>77.0</v>
      </c>
      <c r="C3506" s="1">
        <v>13000.0</v>
      </c>
      <c r="D3506" s="1" t="s">
        <v>27</v>
      </c>
      <c r="E3506" s="1">
        <v>6231.58</v>
      </c>
      <c r="F3506" s="1">
        <v>4.0</v>
      </c>
      <c r="G3506" s="1">
        <v>18.0</v>
      </c>
      <c r="H3506" s="1">
        <v>5.0</v>
      </c>
      <c r="I3506" s="1" t="s">
        <v>22</v>
      </c>
      <c r="J3506" s="1">
        <v>0.93</v>
      </c>
      <c r="K3506" s="1">
        <v>0.81</v>
      </c>
      <c r="L3506" s="6" t="str">
        <f>if(J3506&gt;QUARTILE!$B$3, "TOP", if(J3506&lt;QUARTILE!$B$4, "BOTTOM", 0))</f>
        <v>TOP</v>
      </c>
      <c r="M3506" s="6">
        <f t="shared" si="1"/>
        <v>2</v>
      </c>
      <c r="N3506" s="6" t="str">
        <f t="shared" si="2"/>
        <v>Baby Boomer</v>
      </c>
      <c r="O3506" s="6" t="str">
        <f t="shared" si="3"/>
        <v>Low Income</v>
      </c>
    </row>
    <row r="3507" hidden="1">
      <c r="A3507" s="1">
        <v>103505.0</v>
      </c>
      <c r="B3507" s="1">
        <v>65.0</v>
      </c>
      <c r="C3507" s="1">
        <v>16000.0</v>
      </c>
      <c r="D3507" s="1" t="s">
        <v>23</v>
      </c>
      <c r="E3507" s="1">
        <v>1088.19</v>
      </c>
      <c r="F3507" s="1">
        <v>4.0</v>
      </c>
      <c r="G3507" s="1">
        <v>20.0</v>
      </c>
      <c r="H3507" s="1">
        <v>6.0</v>
      </c>
      <c r="I3507" s="1" t="s">
        <v>22</v>
      </c>
      <c r="J3507" s="1">
        <v>0.795</v>
      </c>
      <c r="K3507" s="1">
        <v>0.705</v>
      </c>
      <c r="L3507" s="6">
        <f>if(J3507&gt;QUARTILE!$B$3, "TOP", if(J3507&lt;QUARTILE!$B$4, "BOTTOM", 0))</f>
        <v>0</v>
      </c>
      <c r="M3507" s="6">
        <f t="shared" si="1"/>
        <v>2</v>
      </c>
      <c r="N3507" s="6" t="str">
        <f t="shared" si="2"/>
        <v>Baby Boomer</v>
      </c>
      <c r="O3507" s="6" t="str">
        <f t="shared" si="3"/>
        <v>Low Income</v>
      </c>
    </row>
    <row r="3508" hidden="1">
      <c r="A3508" s="1">
        <v>103506.0</v>
      </c>
      <c r="B3508" s="1">
        <v>46.0</v>
      </c>
      <c r="C3508" s="1">
        <v>9000.0</v>
      </c>
      <c r="D3508" s="1" t="s">
        <v>23</v>
      </c>
      <c r="E3508" s="1">
        <v>18077.78</v>
      </c>
      <c r="F3508" s="1">
        <v>5.0</v>
      </c>
      <c r="G3508" s="1">
        <v>20.0</v>
      </c>
      <c r="H3508" s="1">
        <v>13.0</v>
      </c>
      <c r="I3508" s="1" t="s">
        <v>22</v>
      </c>
      <c r="J3508" s="1">
        <v>0.15</v>
      </c>
      <c r="K3508" s="1">
        <v>0.383</v>
      </c>
      <c r="L3508" s="6" t="str">
        <f>if(J3508&gt;QUARTILE!$B$3, "TOP", if(J3508&lt;QUARTILE!$B$4, "BOTTOM", 0))</f>
        <v>BOTTOM</v>
      </c>
      <c r="M3508" s="6">
        <f t="shared" si="1"/>
        <v>2</v>
      </c>
      <c r="N3508" s="6" t="str">
        <f t="shared" si="2"/>
        <v>Gen X</v>
      </c>
      <c r="O3508" s="6" t="str">
        <f t="shared" si="3"/>
        <v>Low Income</v>
      </c>
    </row>
    <row r="3509" hidden="1">
      <c r="A3509" s="1">
        <v>103507.0</v>
      </c>
      <c r="B3509" s="1">
        <v>50.0</v>
      </c>
      <c r="C3509" s="1">
        <v>10000.0</v>
      </c>
      <c r="D3509" s="1" t="s">
        <v>25</v>
      </c>
      <c r="E3509" s="1">
        <v>3139.54</v>
      </c>
      <c r="F3509" s="1">
        <v>4.0</v>
      </c>
      <c r="G3509" s="1">
        <v>16.0</v>
      </c>
      <c r="H3509" s="1">
        <v>8.0</v>
      </c>
      <c r="I3509" s="1" t="s">
        <v>22</v>
      </c>
      <c r="J3509" s="1">
        <v>0.97</v>
      </c>
      <c r="K3509" s="1">
        <v>0.255</v>
      </c>
      <c r="L3509" s="6" t="str">
        <f>if(J3509&gt;QUARTILE!$B$3, "TOP", if(J3509&lt;QUARTILE!$B$4, "BOTTOM", 0))</f>
        <v>TOP</v>
      </c>
      <c r="M3509" s="6">
        <f t="shared" si="1"/>
        <v>2</v>
      </c>
      <c r="N3509" s="6" t="str">
        <f t="shared" si="2"/>
        <v>Gen X</v>
      </c>
      <c r="O3509" s="6" t="str">
        <f t="shared" si="3"/>
        <v>Low Income</v>
      </c>
    </row>
    <row r="3510" hidden="1">
      <c r="A3510" s="1">
        <v>103508.0</v>
      </c>
      <c r="B3510" s="1">
        <v>27.0</v>
      </c>
      <c r="C3510" s="1">
        <v>28000.0</v>
      </c>
      <c r="D3510" s="1" t="s">
        <v>25</v>
      </c>
      <c r="E3510" s="1">
        <v>28271.86</v>
      </c>
      <c r="F3510" s="1">
        <v>4.0</v>
      </c>
      <c r="G3510" s="1">
        <v>20.0</v>
      </c>
      <c r="H3510" s="1">
        <v>16.0</v>
      </c>
      <c r="I3510" s="1" t="s">
        <v>18</v>
      </c>
      <c r="J3510" s="1">
        <v>0.92</v>
      </c>
      <c r="K3510" s="1">
        <v>0.468</v>
      </c>
      <c r="L3510" s="6" t="str">
        <f>if(J3510&gt;QUARTILE!$B$3, "TOP", if(J3510&lt;QUARTILE!$B$4, "BOTTOM", 0))</f>
        <v>TOP</v>
      </c>
      <c r="M3510" s="6">
        <f t="shared" si="1"/>
        <v>1</v>
      </c>
      <c r="N3510" s="6" t="str">
        <f t="shared" si="2"/>
        <v>Millenial</v>
      </c>
      <c r="O3510" s="6" t="str">
        <f t="shared" si="3"/>
        <v>Low Income</v>
      </c>
    </row>
    <row r="3511" hidden="1">
      <c r="A3511" s="1">
        <v>103509.0</v>
      </c>
      <c r="B3511" s="1">
        <v>67.0</v>
      </c>
      <c r="C3511" s="1">
        <v>13000.0</v>
      </c>
      <c r="D3511" s="1" t="s">
        <v>23</v>
      </c>
      <c r="E3511" s="1">
        <v>4922.49</v>
      </c>
      <c r="F3511" s="1">
        <v>5.0</v>
      </c>
      <c r="G3511" s="1">
        <v>24.0</v>
      </c>
      <c r="H3511" s="1">
        <v>2.0</v>
      </c>
      <c r="I3511" s="1" t="s">
        <v>22</v>
      </c>
      <c r="J3511" s="1">
        <v>0.96</v>
      </c>
      <c r="K3511" s="1">
        <v>0.071</v>
      </c>
      <c r="L3511" s="6" t="str">
        <f>if(J3511&gt;QUARTILE!$B$3, "TOP", if(J3511&lt;QUARTILE!$B$4, "BOTTOM", 0))</f>
        <v>TOP</v>
      </c>
      <c r="M3511" s="6">
        <f t="shared" si="1"/>
        <v>2</v>
      </c>
      <c r="N3511" s="6" t="str">
        <f t="shared" si="2"/>
        <v>Baby Boomer</v>
      </c>
      <c r="O3511" s="6" t="str">
        <f t="shared" si="3"/>
        <v>Low Income</v>
      </c>
    </row>
    <row r="3512" hidden="1">
      <c r="A3512" s="1">
        <v>103510.0</v>
      </c>
      <c r="B3512" s="1">
        <v>75.0</v>
      </c>
      <c r="C3512" s="1">
        <v>65000.0</v>
      </c>
      <c r="D3512" s="1" t="s">
        <v>17</v>
      </c>
      <c r="E3512" s="1">
        <v>31987.43</v>
      </c>
      <c r="F3512" s="1">
        <v>5.0</v>
      </c>
      <c r="G3512" s="1">
        <v>13.0</v>
      </c>
      <c r="H3512" s="1">
        <v>2.0</v>
      </c>
      <c r="I3512" s="1" t="s">
        <v>18</v>
      </c>
      <c r="J3512" s="1">
        <v>0.297</v>
      </c>
      <c r="K3512" s="1">
        <v>0.53</v>
      </c>
      <c r="L3512" s="6" t="str">
        <f>if(J3512&gt;QUARTILE!$B$3, "TOP", if(J3512&lt;QUARTILE!$B$4, "BOTTOM", 0))</f>
        <v>BOTTOM</v>
      </c>
      <c r="M3512" s="6">
        <f t="shared" si="1"/>
        <v>1</v>
      </c>
      <c r="N3512" s="6" t="str">
        <f t="shared" si="2"/>
        <v>Baby Boomer</v>
      </c>
      <c r="O3512" s="6" t="str">
        <f t="shared" si="3"/>
        <v>Medium Income</v>
      </c>
    </row>
    <row r="3513" hidden="1">
      <c r="A3513" s="1">
        <v>103511.0</v>
      </c>
      <c r="B3513" s="1">
        <v>77.0</v>
      </c>
      <c r="C3513" s="1">
        <v>23000.0</v>
      </c>
      <c r="D3513" s="1" t="s">
        <v>17</v>
      </c>
      <c r="E3513" s="1">
        <v>4211.51</v>
      </c>
      <c r="F3513" s="1">
        <v>3.0</v>
      </c>
      <c r="G3513" s="1">
        <v>17.0</v>
      </c>
      <c r="H3513" s="1">
        <v>3.0</v>
      </c>
      <c r="I3513" s="1" t="s">
        <v>22</v>
      </c>
      <c r="J3513" s="1">
        <v>0.08</v>
      </c>
      <c r="K3513" s="1">
        <v>0.464</v>
      </c>
      <c r="L3513" s="6" t="str">
        <f>if(J3513&gt;QUARTILE!$B$3, "TOP", if(J3513&lt;QUARTILE!$B$4, "BOTTOM", 0))</f>
        <v>BOTTOM</v>
      </c>
      <c r="M3513" s="6">
        <f t="shared" si="1"/>
        <v>2</v>
      </c>
      <c r="N3513" s="6" t="str">
        <f t="shared" si="2"/>
        <v>Baby Boomer</v>
      </c>
      <c r="O3513" s="6" t="str">
        <f t="shared" si="3"/>
        <v>Low Income</v>
      </c>
    </row>
    <row r="3514" hidden="1">
      <c r="A3514" s="1">
        <v>103512.0</v>
      </c>
      <c r="B3514" s="1">
        <v>57.0</v>
      </c>
      <c r="C3514" s="1">
        <v>10000.0</v>
      </c>
      <c r="D3514" s="1" t="s">
        <v>27</v>
      </c>
      <c r="E3514" s="1">
        <v>25557.16</v>
      </c>
      <c r="F3514" s="1">
        <v>4.0</v>
      </c>
      <c r="G3514" s="1">
        <v>23.0</v>
      </c>
      <c r="H3514" s="1">
        <v>7.0</v>
      </c>
      <c r="I3514" s="1" t="s">
        <v>22</v>
      </c>
      <c r="J3514" s="1">
        <v>0.068</v>
      </c>
      <c r="K3514" s="1">
        <v>0.545</v>
      </c>
      <c r="L3514" s="6" t="str">
        <f>if(J3514&gt;QUARTILE!$B$3, "TOP", if(J3514&lt;QUARTILE!$B$4, "BOTTOM", 0))</f>
        <v>BOTTOM</v>
      </c>
      <c r="M3514" s="6">
        <f t="shared" si="1"/>
        <v>2</v>
      </c>
      <c r="N3514" s="6" t="str">
        <f t="shared" si="2"/>
        <v>Gen X</v>
      </c>
      <c r="O3514" s="6" t="str">
        <f t="shared" si="3"/>
        <v>Low Income</v>
      </c>
    </row>
    <row r="3515" hidden="1">
      <c r="A3515" s="1">
        <v>103513.0</v>
      </c>
      <c r="B3515" s="1">
        <v>38.0</v>
      </c>
      <c r="C3515" s="1">
        <v>11000.0</v>
      </c>
      <c r="D3515" s="1" t="s">
        <v>25</v>
      </c>
      <c r="E3515" s="1">
        <v>8101.54</v>
      </c>
      <c r="F3515" s="1">
        <v>2.0</v>
      </c>
      <c r="G3515" s="1">
        <v>20.0</v>
      </c>
      <c r="H3515" s="1">
        <v>12.0</v>
      </c>
      <c r="I3515" s="1" t="s">
        <v>22</v>
      </c>
      <c r="J3515" s="1">
        <v>1.0</v>
      </c>
      <c r="K3515" s="1">
        <v>0.846</v>
      </c>
      <c r="L3515" s="6" t="str">
        <f>if(J3515&gt;QUARTILE!$B$3, "TOP", if(J3515&lt;QUARTILE!$B$4, "BOTTOM", 0))</f>
        <v>TOP</v>
      </c>
      <c r="M3515" s="6">
        <f t="shared" si="1"/>
        <v>2</v>
      </c>
      <c r="N3515" s="6" t="str">
        <f t="shared" si="2"/>
        <v>Gen X</v>
      </c>
      <c r="O3515" s="6" t="str">
        <f t="shared" si="3"/>
        <v>Low Income</v>
      </c>
    </row>
    <row r="3516" hidden="1">
      <c r="A3516" s="1">
        <v>103514.0</v>
      </c>
      <c r="B3516" s="1">
        <v>45.0</v>
      </c>
      <c r="C3516" s="1">
        <v>41000.0</v>
      </c>
      <c r="D3516" s="1" t="s">
        <v>30</v>
      </c>
      <c r="E3516" s="1">
        <v>17499.14</v>
      </c>
      <c r="F3516" s="1">
        <v>1.0</v>
      </c>
      <c r="G3516" s="1">
        <v>20.0</v>
      </c>
      <c r="H3516" s="1">
        <v>10.0</v>
      </c>
      <c r="I3516" s="1" t="s">
        <v>22</v>
      </c>
      <c r="J3516" s="1">
        <v>0.66</v>
      </c>
      <c r="K3516" s="1">
        <v>0.356</v>
      </c>
      <c r="L3516" s="6">
        <f>if(J3516&gt;QUARTILE!$B$3, "TOP", if(J3516&lt;QUARTILE!$B$4, "BOTTOM", 0))</f>
        <v>0</v>
      </c>
      <c r="M3516" s="6">
        <f t="shared" si="1"/>
        <v>2</v>
      </c>
      <c r="N3516" s="6" t="str">
        <f t="shared" si="2"/>
        <v>Gen X</v>
      </c>
      <c r="O3516" s="6" t="str">
        <f t="shared" si="3"/>
        <v>Low Income</v>
      </c>
    </row>
    <row r="3517" hidden="1">
      <c r="A3517" s="1">
        <v>103515.0</v>
      </c>
      <c r="B3517" s="1">
        <v>28.0</v>
      </c>
      <c r="C3517" s="1">
        <v>21000.0</v>
      </c>
      <c r="D3517" s="1" t="s">
        <v>23</v>
      </c>
      <c r="E3517" s="1">
        <v>788.58</v>
      </c>
      <c r="F3517" s="1">
        <v>1.0</v>
      </c>
      <c r="G3517" s="1">
        <v>25.0</v>
      </c>
      <c r="H3517" s="1">
        <v>18.0</v>
      </c>
      <c r="I3517" s="1" t="s">
        <v>22</v>
      </c>
      <c r="J3517" s="1">
        <v>0.228</v>
      </c>
      <c r="K3517" s="1">
        <v>0.497</v>
      </c>
      <c r="L3517" s="6" t="str">
        <f>if(J3517&gt;QUARTILE!$B$3, "TOP", if(J3517&lt;QUARTILE!$B$4, "BOTTOM", 0))</f>
        <v>BOTTOM</v>
      </c>
      <c r="M3517" s="6">
        <f t="shared" si="1"/>
        <v>2</v>
      </c>
      <c r="N3517" s="6" t="str">
        <f t="shared" si="2"/>
        <v>Millenial</v>
      </c>
      <c r="O3517" s="6" t="str">
        <f t="shared" si="3"/>
        <v>Low Income</v>
      </c>
    </row>
    <row r="3518" hidden="1">
      <c r="A3518" s="1">
        <v>103516.0</v>
      </c>
      <c r="B3518" s="1">
        <v>72.0</v>
      </c>
      <c r="C3518" s="1">
        <v>40000.0</v>
      </c>
      <c r="D3518" s="1" t="s">
        <v>27</v>
      </c>
      <c r="E3518" s="1">
        <v>13673.62</v>
      </c>
      <c r="F3518" s="1">
        <v>5.0</v>
      </c>
      <c r="G3518" s="1">
        <v>12.0</v>
      </c>
      <c r="H3518" s="1">
        <v>6.0</v>
      </c>
      <c r="I3518" s="1" t="s">
        <v>22</v>
      </c>
      <c r="J3518" s="1">
        <v>0.929</v>
      </c>
      <c r="K3518" s="1">
        <v>0.506</v>
      </c>
      <c r="L3518" s="6" t="str">
        <f>if(J3518&gt;QUARTILE!$B$3, "TOP", if(J3518&lt;QUARTILE!$B$4, "BOTTOM", 0))</f>
        <v>TOP</v>
      </c>
      <c r="M3518" s="6">
        <f t="shared" si="1"/>
        <v>2</v>
      </c>
      <c r="N3518" s="6" t="str">
        <f t="shared" si="2"/>
        <v>Baby Boomer</v>
      </c>
      <c r="O3518" s="6" t="str">
        <f t="shared" si="3"/>
        <v>Low Income</v>
      </c>
    </row>
    <row r="3519" hidden="1">
      <c r="A3519" s="1">
        <v>103517.0</v>
      </c>
      <c r="B3519" s="1">
        <v>51.0</v>
      </c>
      <c r="C3519" s="1">
        <v>18000.0</v>
      </c>
      <c r="D3519" s="1" t="s">
        <v>23</v>
      </c>
      <c r="E3519" s="1">
        <v>3219.53</v>
      </c>
      <c r="F3519" s="1">
        <v>5.0</v>
      </c>
      <c r="G3519" s="1">
        <v>21.0</v>
      </c>
      <c r="H3519" s="1">
        <v>5.0</v>
      </c>
      <c r="I3519" s="1" t="s">
        <v>22</v>
      </c>
      <c r="J3519" s="1">
        <v>0.493</v>
      </c>
      <c r="K3519" s="1">
        <v>0.23</v>
      </c>
      <c r="L3519" s="6">
        <f>if(J3519&gt;QUARTILE!$B$3, "TOP", if(J3519&lt;QUARTILE!$B$4, "BOTTOM", 0))</f>
        <v>0</v>
      </c>
      <c r="M3519" s="6">
        <f t="shared" si="1"/>
        <v>2</v>
      </c>
      <c r="N3519" s="6" t="str">
        <f t="shared" si="2"/>
        <v>Gen X</v>
      </c>
      <c r="O3519" s="6" t="str">
        <f t="shared" si="3"/>
        <v>Low Income</v>
      </c>
    </row>
    <row r="3520" hidden="1">
      <c r="A3520" s="1">
        <v>103518.0</v>
      </c>
      <c r="B3520" s="1">
        <v>25.0</v>
      </c>
      <c r="C3520" s="1">
        <v>16000.0</v>
      </c>
      <c r="D3520" s="1" t="s">
        <v>25</v>
      </c>
      <c r="E3520" s="1">
        <v>13323.1</v>
      </c>
      <c r="F3520" s="1">
        <v>3.0</v>
      </c>
      <c r="G3520" s="1">
        <v>17.0</v>
      </c>
      <c r="H3520" s="1">
        <v>19.0</v>
      </c>
      <c r="I3520" s="1" t="s">
        <v>22</v>
      </c>
      <c r="J3520" s="1">
        <v>0.835</v>
      </c>
      <c r="K3520" s="1">
        <v>0.275</v>
      </c>
      <c r="L3520" s="6" t="str">
        <f>if(J3520&gt;QUARTILE!$B$3, "TOP", if(J3520&lt;QUARTILE!$B$4, "BOTTOM", 0))</f>
        <v>TOP</v>
      </c>
      <c r="M3520" s="6">
        <f t="shared" si="1"/>
        <v>2</v>
      </c>
      <c r="N3520" s="6" t="str">
        <f t="shared" si="2"/>
        <v>Millenial</v>
      </c>
      <c r="O3520" s="6" t="str">
        <f t="shared" si="3"/>
        <v>Low Income</v>
      </c>
    </row>
    <row r="3521" hidden="1">
      <c r="A3521" s="1">
        <v>103519.0</v>
      </c>
      <c r="B3521" s="1">
        <v>76.0</v>
      </c>
      <c r="C3521" s="1">
        <v>43000.0</v>
      </c>
      <c r="D3521" s="1" t="s">
        <v>27</v>
      </c>
      <c r="E3521" s="1">
        <v>3048.09</v>
      </c>
      <c r="F3521" s="1">
        <v>4.0</v>
      </c>
      <c r="G3521" s="1">
        <v>18.0</v>
      </c>
      <c r="H3521" s="1">
        <v>6.0</v>
      </c>
      <c r="I3521" s="1" t="s">
        <v>22</v>
      </c>
      <c r="J3521" s="1">
        <v>0.636</v>
      </c>
      <c r="K3521" s="1">
        <v>0.476</v>
      </c>
      <c r="L3521" s="6">
        <f>if(J3521&gt;QUARTILE!$B$3, "TOP", if(J3521&lt;QUARTILE!$B$4, "BOTTOM", 0))</f>
        <v>0</v>
      </c>
      <c r="M3521" s="6">
        <f t="shared" si="1"/>
        <v>2</v>
      </c>
      <c r="N3521" s="6" t="str">
        <f t="shared" si="2"/>
        <v>Baby Boomer</v>
      </c>
      <c r="O3521" s="6" t="str">
        <f t="shared" si="3"/>
        <v>Low Income</v>
      </c>
    </row>
    <row r="3522" hidden="1">
      <c r="A3522" s="1">
        <v>103520.0</v>
      </c>
      <c r="B3522" s="1">
        <v>39.0</v>
      </c>
      <c r="C3522" s="1">
        <v>13000.0</v>
      </c>
      <c r="D3522" s="1" t="s">
        <v>27</v>
      </c>
      <c r="E3522" s="1">
        <v>11492.68</v>
      </c>
      <c r="F3522" s="1">
        <v>5.0</v>
      </c>
      <c r="G3522" s="1">
        <v>22.0</v>
      </c>
      <c r="H3522" s="1">
        <v>12.0</v>
      </c>
      <c r="I3522" s="1" t="s">
        <v>22</v>
      </c>
      <c r="J3522" s="1">
        <v>0.65</v>
      </c>
      <c r="K3522" s="1">
        <v>0.207</v>
      </c>
      <c r="L3522" s="6">
        <f>if(J3522&gt;QUARTILE!$B$3, "TOP", if(J3522&lt;QUARTILE!$B$4, "BOTTOM", 0))</f>
        <v>0</v>
      </c>
      <c r="M3522" s="6">
        <f t="shared" si="1"/>
        <v>2</v>
      </c>
      <c r="N3522" s="6" t="str">
        <f t="shared" si="2"/>
        <v>Gen X</v>
      </c>
      <c r="O3522" s="6" t="str">
        <f t="shared" si="3"/>
        <v>Low Income</v>
      </c>
    </row>
    <row r="3523" hidden="1">
      <c r="A3523" s="1">
        <v>103521.0</v>
      </c>
      <c r="B3523" s="1">
        <v>25.0</v>
      </c>
      <c r="C3523" s="1">
        <v>30000.0</v>
      </c>
      <c r="D3523" s="1" t="s">
        <v>23</v>
      </c>
      <c r="E3523" s="1">
        <v>2344.63</v>
      </c>
      <c r="F3523" s="1">
        <v>5.0</v>
      </c>
      <c r="G3523" s="1">
        <v>22.0</v>
      </c>
      <c r="H3523" s="1">
        <v>16.0</v>
      </c>
      <c r="I3523" s="1" t="s">
        <v>22</v>
      </c>
      <c r="J3523" s="1">
        <v>0.49</v>
      </c>
      <c r="K3523" s="1">
        <v>0.811</v>
      </c>
      <c r="L3523" s="6">
        <f>if(J3523&gt;QUARTILE!$B$3, "TOP", if(J3523&lt;QUARTILE!$B$4, "BOTTOM", 0))</f>
        <v>0</v>
      </c>
      <c r="M3523" s="6">
        <f t="shared" si="1"/>
        <v>2</v>
      </c>
      <c r="N3523" s="6" t="str">
        <f t="shared" si="2"/>
        <v>Millenial</v>
      </c>
      <c r="O3523" s="6" t="str">
        <f t="shared" si="3"/>
        <v>Low Income</v>
      </c>
    </row>
    <row r="3524" hidden="1">
      <c r="A3524" s="1">
        <v>103522.0</v>
      </c>
      <c r="B3524" s="1">
        <v>66.0</v>
      </c>
      <c r="C3524" s="1">
        <v>19000.0</v>
      </c>
      <c r="D3524" s="1" t="s">
        <v>23</v>
      </c>
      <c r="E3524" s="1">
        <v>4967.98</v>
      </c>
      <c r="F3524" s="1">
        <v>1.0</v>
      </c>
      <c r="G3524" s="1">
        <v>16.0</v>
      </c>
      <c r="H3524" s="1">
        <v>5.0</v>
      </c>
      <c r="I3524" s="1" t="s">
        <v>22</v>
      </c>
      <c r="J3524" s="1">
        <v>0.445</v>
      </c>
      <c r="K3524" s="1">
        <v>0.995</v>
      </c>
      <c r="L3524" s="6">
        <f>if(J3524&gt;QUARTILE!$B$3, "TOP", if(J3524&lt;QUARTILE!$B$4, "BOTTOM", 0))</f>
        <v>0</v>
      </c>
      <c r="M3524" s="6">
        <f t="shared" si="1"/>
        <v>2</v>
      </c>
      <c r="N3524" s="6" t="str">
        <f t="shared" si="2"/>
        <v>Baby Boomer</v>
      </c>
      <c r="O3524" s="6" t="str">
        <f t="shared" si="3"/>
        <v>Low Income</v>
      </c>
    </row>
    <row r="3525" hidden="1">
      <c r="A3525" s="1">
        <v>103523.0</v>
      </c>
      <c r="B3525" s="1">
        <v>32.0</v>
      </c>
      <c r="C3525" s="1">
        <v>37000.0</v>
      </c>
      <c r="D3525" s="1" t="s">
        <v>25</v>
      </c>
      <c r="E3525" s="1">
        <v>18081.26</v>
      </c>
      <c r="F3525" s="1">
        <v>4.0</v>
      </c>
      <c r="G3525" s="1">
        <v>19.0</v>
      </c>
      <c r="H3525" s="1">
        <v>8.0</v>
      </c>
      <c r="I3525" s="1" t="s">
        <v>22</v>
      </c>
      <c r="J3525" s="1">
        <v>0.212</v>
      </c>
      <c r="K3525" s="1">
        <v>0.161</v>
      </c>
      <c r="L3525" s="6" t="str">
        <f>if(J3525&gt;QUARTILE!$B$3, "TOP", if(J3525&lt;QUARTILE!$B$4, "BOTTOM", 0))</f>
        <v>BOTTOM</v>
      </c>
      <c r="M3525" s="6">
        <f t="shared" si="1"/>
        <v>2</v>
      </c>
      <c r="N3525" s="6" t="str">
        <f t="shared" si="2"/>
        <v>Gen X</v>
      </c>
      <c r="O3525" s="6" t="str">
        <f t="shared" si="3"/>
        <v>Low Income</v>
      </c>
    </row>
    <row r="3526" hidden="1">
      <c r="A3526" s="1">
        <v>103524.0</v>
      </c>
      <c r="B3526" s="1">
        <v>34.0</v>
      </c>
      <c r="C3526" s="1">
        <v>66000.0</v>
      </c>
      <c r="D3526" s="1" t="s">
        <v>25</v>
      </c>
      <c r="E3526" s="1">
        <v>75152.28</v>
      </c>
      <c r="F3526" s="1">
        <v>3.0</v>
      </c>
      <c r="G3526" s="1">
        <v>26.0</v>
      </c>
      <c r="H3526" s="1">
        <v>6.0</v>
      </c>
      <c r="I3526" s="1" t="s">
        <v>18</v>
      </c>
      <c r="J3526" s="1">
        <v>0.321</v>
      </c>
      <c r="K3526" s="1">
        <v>0.475</v>
      </c>
      <c r="L3526" s="6">
        <f>if(J3526&gt;QUARTILE!$B$3, "TOP", if(J3526&lt;QUARTILE!$B$4, "BOTTOM", 0))</f>
        <v>0</v>
      </c>
      <c r="M3526" s="6">
        <f t="shared" si="1"/>
        <v>1</v>
      </c>
      <c r="N3526" s="6" t="str">
        <f t="shared" si="2"/>
        <v>Gen X</v>
      </c>
      <c r="O3526" s="6" t="str">
        <f t="shared" si="3"/>
        <v>Medium Income</v>
      </c>
    </row>
    <row r="3527" hidden="1">
      <c r="A3527" s="1">
        <v>103525.0</v>
      </c>
      <c r="B3527" s="1">
        <v>77.0</v>
      </c>
      <c r="C3527" s="1">
        <v>17000.0</v>
      </c>
      <c r="D3527" s="1" t="s">
        <v>27</v>
      </c>
      <c r="E3527" s="1">
        <v>11927.12</v>
      </c>
      <c r="F3527" s="1">
        <v>5.0</v>
      </c>
      <c r="G3527" s="1">
        <v>16.0</v>
      </c>
      <c r="H3527" s="1">
        <v>6.0</v>
      </c>
      <c r="I3527" s="1" t="s">
        <v>22</v>
      </c>
      <c r="J3527" s="1">
        <v>0.928</v>
      </c>
      <c r="K3527" s="1">
        <v>0.095</v>
      </c>
      <c r="L3527" s="6" t="str">
        <f>if(J3527&gt;QUARTILE!$B$3, "TOP", if(J3527&lt;QUARTILE!$B$4, "BOTTOM", 0))</f>
        <v>TOP</v>
      </c>
      <c r="M3527" s="6">
        <f t="shared" si="1"/>
        <v>2</v>
      </c>
      <c r="N3527" s="6" t="str">
        <f t="shared" si="2"/>
        <v>Baby Boomer</v>
      </c>
      <c r="O3527" s="6" t="str">
        <f t="shared" si="3"/>
        <v>Low Income</v>
      </c>
    </row>
    <row r="3528" hidden="1">
      <c r="A3528" s="1">
        <v>103526.0</v>
      </c>
      <c r="B3528" s="1">
        <v>40.0</v>
      </c>
      <c r="C3528" s="1">
        <v>16000.0</v>
      </c>
      <c r="D3528" s="1" t="s">
        <v>23</v>
      </c>
      <c r="E3528" s="1">
        <v>23242.14</v>
      </c>
      <c r="F3528" s="1">
        <v>5.0</v>
      </c>
      <c r="G3528" s="1">
        <v>23.0</v>
      </c>
      <c r="H3528" s="1">
        <v>7.0</v>
      </c>
      <c r="I3528" s="1" t="s">
        <v>22</v>
      </c>
      <c r="J3528" s="1">
        <v>0.987</v>
      </c>
      <c r="K3528" s="1">
        <v>0.136</v>
      </c>
      <c r="L3528" s="6" t="str">
        <f>if(J3528&gt;QUARTILE!$B$3, "TOP", if(J3528&lt;QUARTILE!$B$4, "BOTTOM", 0))</f>
        <v>TOP</v>
      </c>
      <c r="M3528" s="6">
        <f t="shared" si="1"/>
        <v>2</v>
      </c>
      <c r="N3528" s="6" t="str">
        <f t="shared" si="2"/>
        <v>Gen X</v>
      </c>
      <c r="O3528" s="6" t="str">
        <f t="shared" si="3"/>
        <v>Low Income</v>
      </c>
    </row>
    <row r="3529" hidden="1">
      <c r="A3529" s="1">
        <v>103527.0</v>
      </c>
      <c r="B3529" s="1">
        <v>41.0</v>
      </c>
      <c r="C3529" s="1">
        <v>33000.0</v>
      </c>
      <c r="D3529" s="1" t="s">
        <v>25</v>
      </c>
      <c r="E3529" s="1">
        <v>15505.58</v>
      </c>
      <c r="F3529" s="1">
        <v>5.0</v>
      </c>
      <c r="G3529" s="1">
        <v>22.0</v>
      </c>
      <c r="H3529" s="1">
        <v>5.0</v>
      </c>
      <c r="I3529" s="1" t="s">
        <v>22</v>
      </c>
      <c r="J3529" s="1">
        <v>0.691</v>
      </c>
      <c r="K3529" s="1">
        <v>0.716</v>
      </c>
      <c r="L3529" s="6">
        <f>if(J3529&gt;QUARTILE!$B$3, "TOP", if(J3529&lt;QUARTILE!$B$4, "BOTTOM", 0))</f>
        <v>0</v>
      </c>
      <c r="M3529" s="6">
        <f t="shared" si="1"/>
        <v>2</v>
      </c>
      <c r="N3529" s="6" t="str">
        <f t="shared" si="2"/>
        <v>Gen X</v>
      </c>
      <c r="O3529" s="6" t="str">
        <f t="shared" si="3"/>
        <v>Low Income</v>
      </c>
    </row>
    <row r="3530" hidden="1">
      <c r="A3530" s="1">
        <v>103528.0</v>
      </c>
      <c r="B3530" s="1">
        <v>62.0</v>
      </c>
      <c r="C3530" s="1">
        <v>12000.0</v>
      </c>
      <c r="D3530" s="1" t="s">
        <v>23</v>
      </c>
      <c r="E3530" s="1">
        <v>13797.37</v>
      </c>
      <c r="F3530" s="1">
        <v>1.0</v>
      </c>
      <c r="G3530" s="1">
        <v>20.0</v>
      </c>
      <c r="H3530" s="1">
        <v>2.0</v>
      </c>
      <c r="I3530" s="1" t="s">
        <v>22</v>
      </c>
      <c r="J3530" s="1">
        <v>0.438</v>
      </c>
      <c r="K3530" s="1">
        <v>0.2</v>
      </c>
      <c r="L3530" s="6">
        <f>if(J3530&gt;QUARTILE!$B$3, "TOP", if(J3530&lt;QUARTILE!$B$4, "BOTTOM", 0))</f>
        <v>0</v>
      </c>
      <c r="M3530" s="6">
        <f t="shared" si="1"/>
        <v>2</v>
      </c>
      <c r="N3530" s="6" t="str">
        <f t="shared" si="2"/>
        <v>Baby Boomer</v>
      </c>
      <c r="O3530" s="6" t="str">
        <f t="shared" si="3"/>
        <v>Low Income</v>
      </c>
    </row>
    <row r="3531" hidden="1">
      <c r="A3531" s="1">
        <v>103529.0</v>
      </c>
      <c r="B3531" s="1">
        <v>36.0</v>
      </c>
      <c r="C3531" s="1">
        <v>58000.0</v>
      </c>
      <c r="D3531" s="1" t="s">
        <v>23</v>
      </c>
      <c r="E3531" s="1">
        <v>1337.85</v>
      </c>
      <c r="F3531" s="1">
        <v>5.0</v>
      </c>
      <c r="G3531" s="1">
        <v>23.0</v>
      </c>
      <c r="H3531" s="1">
        <v>10.0</v>
      </c>
      <c r="I3531" s="1" t="s">
        <v>22</v>
      </c>
      <c r="J3531" s="1">
        <v>0.175</v>
      </c>
      <c r="K3531" s="1">
        <v>0.699</v>
      </c>
      <c r="L3531" s="6" t="str">
        <f>if(J3531&gt;QUARTILE!$B$3, "TOP", if(J3531&lt;QUARTILE!$B$4, "BOTTOM", 0))</f>
        <v>BOTTOM</v>
      </c>
      <c r="M3531" s="6">
        <f t="shared" si="1"/>
        <v>2</v>
      </c>
      <c r="N3531" s="6" t="str">
        <f t="shared" si="2"/>
        <v>Gen X</v>
      </c>
      <c r="O3531" s="6" t="str">
        <f t="shared" si="3"/>
        <v>Medium Income</v>
      </c>
    </row>
    <row r="3532" hidden="1">
      <c r="A3532" s="1">
        <v>103530.0</v>
      </c>
      <c r="B3532" s="1">
        <v>22.0</v>
      </c>
      <c r="C3532" s="1">
        <v>52000.0</v>
      </c>
      <c r="D3532" s="1" t="s">
        <v>25</v>
      </c>
      <c r="E3532" s="1">
        <v>3116.65</v>
      </c>
      <c r="F3532" s="1">
        <v>5.0</v>
      </c>
      <c r="G3532" s="1">
        <v>21.0</v>
      </c>
      <c r="H3532" s="1">
        <v>20.0</v>
      </c>
      <c r="I3532" s="1" t="s">
        <v>22</v>
      </c>
      <c r="J3532" s="1">
        <v>0.598</v>
      </c>
      <c r="K3532" s="1">
        <v>0.354</v>
      </c>
      <c r="L3532" s="6">
        <f>if(J3532&gt;QUARTILE!$B$3, "TOP", if(J3532&lt;QUARTILE!$B$4, "BOTTOM", 0))</f>
        <v>0</v>
      </c>
      <c r="M3532" s="6">
        <f t="shared" si="1"/>
        <v>2</v>
      </c>
      <c r="N3532" s="6" t="str">
        <f t="shared" si="2"/>
        <v>Millenial</v>
      </c>
      <c r="O3532" s="6" t="str">
        <f t="shared" si="3"/>
        <v>Medium Income</v>
      </c>
    </row>
    <row r="3533" hidden="1">
      <c r="A3533" s="1">
        <v>103531.0</v>
      </c>
      <c r="B3533" s="1">
        <v>49.0</v>
      </c>
      <c r="C3533" s="1">
        <v>12000.0</v>
      </c>
      <c r="D3533" s="1" t="s">
        <v>27</v>
      </c>
      <c r="E3533" s="1">
        <v>42921.5</v>
      </c>
      <c r="F3533" s="1">
        <v>1.0</v>
      </c>
      <c r="G3533" s="1">
        <v>18.0</v>
      </c>
      <c r="H3533" s="1">
        <v>11.0</v>
      </c>
      <c r="I3533" s="1" t="s">
        <v>22</v>
      </c>
      <c r="J3533" s="1">
        <v>0.759</v>
      </c>
      <c r="K3533" s="1">
        <v>0.379</v>
      </c>
      <c r="L3533" s="6">
        <f>if(J3533&gt;QUARTILE!$B$3, "TOP", if(J3533&lt;QUARTILE!$B$4, "BOTTOM", 0))</f>
        <v>0</v>
      </c>
      <c r="M3533" s="6">
        <f t="shared" si="1"/>
        <v>2</v>
      </c>
      <c r="N3533" s="6" t="str">
        <f t="shared" si="2"/>
        <v>Gen X</v>
      </c>
      <c r="O3533" s="6" t="str">
        <f t="shared" si="3"/>
        <v>Low Income</v>
      </c>
    </row>
    <row r="3534" hidden="1">
      <c r="A3534" s="1">
        <v>103532.0</v>
      </c>
      <c r="B3534" s="1">
        <v>61.0</v>
      </c>
      <c r="C3534" s="1">
        <v>9000.0</v>
      </c>
      <c r="D3534" s="1" t="s">
        <v>23</v>
      </c>
      <c r="E3534" s="1">
        <v>10558.23</v>
      </c>
      <c r="F3534" s="1">
        <v>5.0</v>
      </c>
      <c r="G3534" s="1">
        <v>18.0</v>
      </c>
      <c r="H3534" s="1">
        <v>5.0</v>
      </c>
      <c r="I3534" s="1" t="s">
        <v>22</v>
      </c>
      <c r="J3534" s="1">
        <v>0.35</v>
      </c>
      <c r="K3534" s="1">
        <v>0.209</v>
      </c>
      <c r="L3534" s="6">
        <f>if(J3534&gt;QUARTILE!$B$3, "TOP", if(J3534&lt;QUARTILE!$B$4, "BOTTOM", 0))</f>
        <v>0</v>
      </c>
      <c r="M3534" s="6">
        <f t="shared" si="1"/>
        <v>2</v>
      </c>
      <c r="N3534" s="6" t="str">
        <f t="shared" si="2"/>
        <v>Baby Boomer</v>
      </c>
      <c r="O3534" s="6" t="str">
        <f t="shared" si="3"/>
        <v>Low Income</v>
      </c>
    </row>
    <row r="3535" hidden="1">
      <c r="A3535" s="1">
        <v>103533.0</v>
      </c>
      <c r="B3535" s="1">
        <v>18.0</v>
      </c>
      <c r="C3535" s="1">
        <v>11000.0</v>
      </c>
      <c r="D3535" s="1" t="s">
        <v>23</v>
      </c>
      <c r="E3535" s="1">
        <v>19055.59</v>
      </c>
      <c r="F3535" s="1">
        <v>4.0</v>
      </c>
      <c r="G3535" s="1">
        <v>17.0</v>
      </c>
      <c r="H3535" s="1">
        <v>14.0</v>
      </c>
      <c r="I3535" s="1" t="s">
        <v>22</v>
      </c>
      <c r="J3535" s="1">
        <v>0.392</v>
      </c>
      <c r="K3535" s="1">
        <v>0.499</v>
      </c>
      <c r="L3535" s="6">
        <f>if(J3535&gt;QUARTILE!$B$3, "TOP", if(J3535&lt;QUARTILE!$B$4, "BOTTOM", 0))</f>
        <v>0</v>
      </c>
      <c r="M3535" s="6">
        <f t="shared" si="1"/>
        <v>2</v>
      </c>
      <c r="N3535" s="6" t="str">
        <f t="shared" si="2"/>
        <v>Millenial</v>
      </c>
      <c r="O3535" s="6" t="str">
        <f t="shared" si="3"/>
        <v>Low Income</v>
      </c>
    </row>
    <row r="3536" hidden="1">
      <c r="A3536" s="1">
        <v>103534.0</v>
      </c>
      <c r="B3536" s="1">
        <v>40.0</v>
      </c>
      <c r="C3536" s="1">
        <v>11000.0</v>
      </c>
      <c r="D3536" s="1" t="s">
        <v>25</v>
      </c>
      <c r="E3536" s="1">
        <v>15025.41</v>
      </c>
      <c r="F3536" s="1">
        <v>4.0</v>
      </c>
      <c r="G3536" s="1">
        <v>17.0</v>
      </c>
      <c r="H3536" s="1">
        <v>15.0</v>
      </c>
      <c r="I3536" s="1" t="s">
        <v>18</v>
      </c>
      <c r="J3536" s="1">
        <v>0.522</v>
      </c>
      <c r="K3536" s="1">
        <v>0.282</v>
      </c>
      <c r="L3536" s="6">
        <f>if(J3536&gt;QUARTILE!$B$3, "TOP", if(J3536&lt;QUARTILE!$B$4, "BOTTOM", 0))</f>
        <v>0</v>
      </c>
      <c r="M3536" s="6">
        <f t="shared" si="1"/>
        <v>1</v>
      </c>
      <c r="N3536" s="6" t="str">
        <f t="shared" si="2"/>
        <v>Gen X</v>
      </c>
      <c r="O3536" s="6" t="str">
        <f t="shared" si="3"/>
        <v>Low Income</v>
      </c>
    </row>
    <row r="3537" hidden="1">
      <c r="A3537" s="1">
        <v>103535.0</v>
      </c>
      <c r="B3537" s="1">
        <v>54.0</v>
      </c>
      <c r="C3537" s="1">
        <v>36000.0</v>
      </c>
      <c r="D3537" s="1" t="s">
        <v>23</v>
      </c>
      <c r="E3537" s="1">
        <v>9524.7</v>
      </c>
      <c r="F3537" s="1">
        <v>1.0</v>
      </c>
      <c r="G3537" s="1">
        <v>22.0</v>
      </c>
      <c r="H3537" s="1">
        <v>7.0</v>
      </c>
      <c r="I3537" s="1" t="s">
        <v>22</v>
      </c>
      <c r="J3537" s="1">
        <v>0.545</v>
      </c>
      <c r="K3537" s="1">
        <v>0.175</v>
      </c>
      <c r="L3537" s="6">
        <f>if(J3537&gt;QUARTILE!$B$3, "TOP", if(J3537&lt;QUARTILE!$B$4, "BOTTOM", 0))</f>
        <v>0</v>
      </c>
      <c r="M3537" s="6">
        <f t="shared" si="1"/>
        <v>2</v>
      </c>
      <c r="N3537" s="6" t="str">
        <f t="shared" si="2"/>
        <v>Gen X</v>
      </c>
      <c r="O3537" s="6" t="str">
        <f t="shared" si="3"/>
        <v>Low Income</v>
      </c>
    </row>
    <row r="3538">
      <c r="A3538" s="1">
        <v>103536.0</v>
      </c>
      <c r="B3538" s="1">
        <v>25.0</v>
      </c>
      <c r="C3538" s="1">
        <v>56000.0</v>
      </c>
      <c r="D3538" s="1" t="s">
        <v>25</v>
      </c>
      <c r="E3538" s="1">
        <v>9814.47</v>
      </c>
      <c r="F3538" s="1">
        <v>4.0</v>
      </c>
      <c r="G3538" s="1">
        <v>18.0</v>
      </c>
      <c r="H3538" s="1">
        <v>13.0</v>
      </c>
      <c r="I3538" s="1" t="s">
        <v>18</v>
      </c>
      <c r="J3538" s="1">
        <v>0.893</v>
      </c>
      <c r="K3538" s="1">
        <v>0.089</v>
      </c>
      <c r="L3538" s="6" t="str">
        <f>if(J3538&gt;QUARTILE!$B$3, "TOP", if(J3538&lt;QUARTILE!$B$4, "BOTTOM", 0))</f>
        <v>TOP</v>
      </c>
      <c r="M3538" s="6">
        <f t="shared" si="1"/>
        <v>1</v>
      </c>
      <c r="N3538" s="6" t="str">
        <f t="shared" si="2"/>
        <v>Millenial</v>
      </c>
      <c r="O3538" s="6" t="str">
        <f t="shared" si="3"/>
        <v>Medium Income</v>
      </c>
    </row>
    <row r="3539" hidden="1">
      <c r="A3539" s="1">
        <v>103537.0</v>
      </c>
      <c r="B3539" s="1">
        <v>30.0</v>
      </c>
      <c r="C3539" s="1">
        <v>35000.0</v>
      </c>
      <c r="D3539" s="1" t="s">
        <v>25</v>
      </c>
      <c r="E3539" s="1">
        <v>16214.53</v>
      </c>
      <c r="F3539" s="1">
        <v>3.0</v>
      </c>
      <c r="G3539" s="1">
        <v>22.0</v>
      </c>
      <c r="H3539" s="1">
        <v>16.0</v>
      </c>
      <c r="I3539" s="1" t="s">
        <v>22</v>
      </c>
      <c r="J3539" s="1">
        <v>0.55</v>
      </c>
      <c r="K3539" s="1">
        <v>1.0</v>
      </c>
      <c r="L3539" s="6">
        <f>if(J3539&gt;QUARTILE!$B$3, "TOP", if(J3539&lt;QUARTILE!$B$4, "BOTTOM", 0))</f>
        <v>0</v>
      </c>
      <c r="M3539" s="6">
        <f t="shared" si="1"/>
        <v>2</v>
      </c>
      <c r="N3539" s="6" t="str">
        <f t="shared" si="2"/>
        <v>Millenial</v>
      </c>
      <c r="O3539" s="6" t="str">
        <f t="shared" si="3"/>
        <v>Low Income</v>
      </c>
    </row>
    <row r="3540" hidden="1">
      <c r="A3540" s="1">
        <v>103538.0</v>
      </c>
      <c r="B3540" s="1">
        <v>25.0</v>
      </c>
      <c r="C3540" s="1">
        <v>19000.0</v>
      </c>
      <c r="D3540" s="1" t="s">
        <v>23</v>
      </c>
      <c r="E3540" s="1">
        <v>3043.03</v>
      </c>
      <c r="F3540" s="1">
        <v>5.0</v>
      </c>
      <c r="G3540" s="1">
        <v>28.0</v>
      </c>
      <c r="H3540" s="1">
        <v>10.0</v>
      </c>
      <c r="I3540" s="1" t="s">
        <v>22</v>
      </c>
      <c r="J3540" s="1">
        <v>0.895</v>
      </c>
      <c r="K3540" s="1">
        <v>0.296</v>
      </c>
      <c r="L3540" s="6" t="str">
        <f>if(J3540&gt;QUARTILE!$B$3, "TOP", if(J3540&lt;QUARTILE!$B$4, "BOTTOM", 0))</f>
        <v>TOP</v>
      </c>
      <c r="M3540" s="6">
        <f t="shared" si="1"/>
        <v>2</v>
      </c>
      <c r="N3540" s="6" t="str">
        <f t="shared" si="2"/>
        <v>Millenial</v>
      </c>
      <c r="O3540" s="6" t="str">
        <f t="shared" si="3"/>
        <v>Low Income</v>
      </c>
    </row>
    <row r="3541" hidden="1">
      <c r="A3541" s="1">
        <v>103539.0</v>
      </c>
      <c r="B3541" s="1">
        <v>74.0</v>
      </c>
      <c r="C3541" s="1">
        <v>27000.0</v>
      </c>
      <c r="D3541" s="1" t="s">
        <v>23</v>
      </c>
      <c r="E3541" s="1">
        <v>9796.26</v>
      </c>
      <c r="F3541" s="1">
        <v>3.0</v>
      </c>
      <c r="G3541" s="1">
        <v>27.0</v>
      </c>
      <c r="H3541" s="1">
        <v>5.0</v>
      </c>
      <c r="I3541" s="1" t="s">
        <v>22</v>
      </c>
      <c r="J3541" s="1">
        <v>0.533</v>
      </c>
      <c r="K3541" s="1">
        <v>0.805</v>
      </c>
      <c r="L3541" s="6">
        <f>if(J3541&gt;QUARTILE!$B$3, "TOP", if(J3541&lt;QUARTILE!$B$4, "BOTTOM", 0))</f>
        <v>0</v>
      </c>
      <c r="M3541" s="6">
        <f t="shared" si="1"/>
        <v>2</v>
      </c>
      <c r="N3541" s="6" t="str">
        <f t="shared" si="2"/>
        <v>Baby Boomer</v>
      </c>
      <c r="O3541" s="6" t="str">
        <f t="shared" si="3"/>
        <v>Low Income</v>
      </c>
    </row>
    <row r="3542" hidden="1">
      <c r="A3542" s="1">
        <v>103540.0</v>
      </c>
      <c r="B3542" s="1">
        <v>40.0</v>
      </c>
      <c r="C3542" s="1">
        <v>13000.0</v>
      </c>
      <c r="D3542" s="1" t="s">
        <v>17</v>
      </c>
      <c r="E3542" s="1">
        <v>11847.06</v>
      </c>
      <c r="F3542" s="1">
        <v>4.0</v>
      </c>
      <c r="G3542" s="1">
        <v>26.0</v>
      </c>
      <c r="H3542" s="1">
        <v>7.0</v>
      </c>
      <c r="I3542" s="1" t="s">
        <v>22</v>
      </c>
      <c r="J3542" s="1">
        <v>0.032</v>
      </c>
      <c r="K3542" s="1">
        <v>0.291</v>
      </c>
      <c r="L3542" s="6" t="str">
        <f>if(J3542&gt;QUARTILE!$B$3, "TOP", if(J3542&lt;QUARTILE!$B$4, "BOTTOM", 0))</f>
        <v>BOTTOM</v>
      </c>
      <c r="M3542" s="6">
        <f t="shared" si="1"/>
        <v>2</v>
      </c>
      <c r="N3542" s="6" t="str">
        <f t="shared" si="2"/>
        <v>Gen X</v>
      </c>
      <c r="O3542" s="6" t="str">
        <f t="shared" si="3"/>
        <v>Low Income</v>
      </c>
    </row>
    <row r="3543" hidden="1">
      <c r="A3543" s="1">
        <v>103541.0</v>
      </c>
      <c r="B3543" s="1">
        <v>60.0</v>
      </c>
      <c r="C3543" s="1">
        <v>43000.0</v>
      </c>
      <c r="D3543" s="1" t="s">
        <v>27</v>
      </c>
      <c r="E3543" s="1">
        <v>84163.11</v>
      </c>
      <c r="F3543" s="1">
        <v>1.0</v>
      </c>
      <c r="G3543" s="1">
        <v>15.0</v>
      </c>
      <c r="H3543" s="1">
        <v>7.0</v>
      </c>
      <c r="I3543" s="1" t="s">
        <v>18</v>
      </c>
      <c r="J3543" s="1">
        <v>0.241</v>
      </c>
      <c r="K3543" s="1">
        <v>0.523</v>
      </c>
      <c r="L3543" s="6" t="str">
        <f>if(J3543&gt;QUARTILE!$B$3, "TOP", if(J3543&lt;QUARTILE!$B$4, "BOTTOM", 0))</f>
        <v>BOTTOM</v>
      </c>
      <c r="M3543" s="6">
        <f t="shared" si="1"/>
        <v>1</v>
      </c>
      <c r="N3543" s="6" t="str">
        <f t="shared" si="2"/>
        <v>Gen X</v>
      </c>
      <c r="O3543" s="6" t="str">
        <f t="shared" si="3"/>
        <v>Low Income</v>
      </c>
    </row>
    <row r="3544" hidden="1">
      <c r="A3544" s="1">
        <v>103542.0</v>
      </c>
      <c r="B3544" s="1">
        <v>18.0</v>
      </c>
      <c r="C3544" s="1">
        <v>29000.0</v>
      </c>
      <c r="D3544" s="1" t="s">
        <v>27</v>
      </c>
      <c r="E3544" s="1">
        <v>8660.47</v>
      </c>
      <c r="F3544" s="1">
        <v>1.0</v>
      </c>
      <c r="G3544" s="1">
        <v>21.0</v>
      </c>
      <c r="H3544" s="1">
        <v>13.0</v>
      </c>
      <c r="I3544" s="1" t="s">
        <v>22</v>
      </c>
      <c r="J3544" s="1">
        <v>0.718</v>
      </c>
      <c r="K3544" s="1">
        <v>0.841</v>
      </c>
      <c r="L3544" s="6">
        <f>if(J3544&gt;QUARTILE!$B$3, "TOP", if(J3544&lt;QUARTILE!$B$4, "BOTTOM", 0))</f>
        <v>0</v>
      </c>
      <c r="M3544" s="6">
        <f t="shared" si="1"/>
        <v>2</v>
      </c>
      <c r="N3544" s="6" t="str">
        <f t="shared" si="2"/>
        <v>Millenial</v>
      </c>
      <c r="O3544" s="6" t="str">
        <f t="shared" si="3"/>
        <v>Low Income</v>
      </c>
    </row>
    <row r="3545" hidden="1">
      <c r="A3545" s="1">
        <v>103543.0</v>
      </c>
      <c r="B3545" s="1">
        <v>62.0</v>
      </c>
      <c r="C3545" s="1">
        <v>35000.0</v>
      </c>
      <c r="D3545" s="1" t="s">
        <v>25</v>
      </c>
      <c r="E3545" s="1">
        <v>20689.04</v>
      </c>
      <c r="F3545" s="1">
        <v>3.0</v>
      </c>
      <c r="G3545" s="1">
        <v>17.0</v>
      </c>
      <c r="H3545" s="1">
        <v>4.0</v>
      </c>
      <c r="I3545" s="1" t="s">
        <v>22</v>
      </c>
      <c r="J3545" s="1">
        <v>0.502</v>
      </c>
      <c r="K3545" s="1">
        <v>0.696</v>
      </c>
      <c r="L3545" s="6">
        <f>if(J3545&gt;QUARTILE!$B$3, "TOP", if(J3545&lt;QUARTILE!$B$4, "BOTTOM", 0))</f>
        <v>0</v>
      </c>
      <c r="M3545" s="6">
        <f t="shared" si="1"/>
        <v>2</v>
      </c>
      <c r="N3545" s="6" t="str">
        <f t="shared" si="2"/>
        <v>Baby Boomer</v>
      </c>
      <c r="O3545" s="6" t="str">
        <f t="shared" si="3"/>
        <v>Low Income</v>
      </c>
    </row>
    <row r="3546" hidden="1">
      <c r="A3546" s="1">
        <v>103544.0</v>
      </c>
      <c r="B3546" s="1">
        <v>68.0</v>
      </c>
      <c r="C3546" s="1">
        <v>14000.0</v>
      </c>
      <c r="D3546" s="1" t="s">
        <v>27</v>
      </c>
      <c r="E3546" s="1">
        <v>2956.44</v>
      </c>
      <c r="F3546" s="1">
        <v>4.0</v>
      </c>
      <c r="G3546" s="1">
        <v>11.0</v>
      </c>
      <c r="H3546" s="1">
        <v>6.0</v>
      </c>
      <c r="I3546" s="1" t="s">
        <v>22</v>
      </c>
      <c r="J3546" s="1">
        <v>0.461</v>
      </c>
      <c r="K3546" s="1">
        <v>0.019</v>
      </c>
      <c r="L3546" s="6">
        <f>if(J3546&gt;QUARTILE!$B$3, "TOP", if(J3546&lt;QUARTILE!$B$4, "BOTTOM", 0))</f>
        <v>0</v>
      </c>
      <c r="M3546" s="6">
        <f t="shared" si="1"/>
        <v>2</v>
      </c>
      <c r="N3546" s="6" t="str">
        <f t="shared" si="2"/>
        <v>Baby Boomer</v>
      </c>
      <c r="O3546" s="6" t="str">
        <f t="shared" si="3"/>
        <v>Low Income</v>
      </c>
    </row>
    <row r="3547" hidden="1">
      <c r="A3547" s="1">
        <v>103545.0</v>
      </c>
      <c r="B3547" s="1">
        <v>41.0</v>
      </c>
      <c r="C3547" s="1">
        <v>20000.0</v>
      </c>
      <c r="D3547" s="1" t="s">
        <v>24</v>
      </c>
      <c r="E3547" s="1">
        <v>1354.47</v>
      </c>
      <c r="F3547" s="1">
        <v>5.0</v>
      </c>
      <c r="G3547" s="1">
        <v>20.0</v>
      </c>
      <c r="H3547" s="1">
        <v>3.0</v>
      </c>
      <c r="I3547" s="1" t="s">
        <v>22</v>
      </c>
      <c r="J3547" s="1">
        <v>0.978</v>
      </c>
      <c r="K3547" s="1">
        <v>0.143</v>
      </c>
      <c r="L3547" s="6" t="str">
        <f>if(J3547&gt;QUARTILE!$B$3, "TOP", if(J3547&lt;QUARTILE!$B$4, "BOTTOM", 0))</f>
        <v>TOP</v>
      </c>
      <c r="M3547" s="6">
        <f t="shared" si="1"/>
        <v>2</v>
      </c>
      <c r="N3547" s="6" t="str">
        <f t="shared" si="2"/>
        <v>Gen X</v>
      </c>
      <c r="O3547" s="6" t="str">
        <f t="shared" si="3"/>
        <v>Low Income</v>
      </c>
    </row>
    <row r="3548" hidden="1">
      <c r="A3548" s="1">
        <v>103546.0</v>
      </c>
      <c r="B3548" s="1">
        <v>52.0</v>
      </c>
      <c r="C3548" s="1">
        <v>34000.0</v>
      </c>
      <c r="D3548" s="1" t="s">
        <v>27</v>
      </c>
      <c r="E3548" s="1">
        <v>41043.07</v>
      </c>
      <c r="F3548" s="1">
        <v>4.0</v>
      </c>
      <c r="G3548" s="1">
        <v>19.0</v>
      </c>
      <c r="H3548" s="1">
        <v>4.0</v>
      </c>
      <c r="I3548" s="1" t="s">
        <v>18</v>
      </c>
      <c r="J3548" s="1">
        <v>0.671</v>
      </c>
      <c r="K3548" s="1">
        <v>0.724</v>
      </c>
      <c r="L3548" s="6">
        <f>if(J3548&gt;QUARTILE!$B$3, "TOP", if(J3548&lt;QUARTILE!$B$4, "BOTTOM", 0))</f>
        <v>0</v>
      </c>
      <c r="M3548" s="6">
        <f t="shared" si="1"/>
        <v>1</v>
      </c>
      <c r="N3548" s="6" t="str">
        <f t="shared" si="2"/>
        <v>Gen X</v>
      </c>
      <c r="O3548" s="6" t="str">
        <f t="shared" si="3"/>
        <v>Low Income</v>
      </c>
    </row>
    <row r="3549" hidden="1">
      <c r="A3549" s="1">
        <v>103547.0</v>
      </c>
      <c r="B3549" s="1">
        <v>41.0</v>
      </c>
      <c r="C3549" s="1">
        <v>52000.0</v>
      </c>
      <c r="D3549" s="1" t="s">
        <v>23</v>
      </c>
      <c r="E3549" s="1">
        <v>26241.18</v>
      </c>
      <c r="F3549" s="1">
        <v>4.0</v>
      </c>
      <c r="G3549" s="1">
        <v>23.0</v>
      </c>
      <c r="H3549" s="1">
        <v>13.0</v>
      </c>
      <c r="I3549" s="1" t="s">
        <v>18</v>
      </c>
      <c r="J3549" s="1">
        <v>0.267</v>
      </c>
      <c r="K3549" s="1">
        <v>0.421</v>
      </c>
      <c r="L3549" s="6" t="str">
        <f>if(J3549&gt;QUARTILE!$B$3, "TOP", if(J3549&lt;QUARTILE!$B$4, "BOTTOM", 0))</f>
        <v>BOTTOM</v>
      </c>
      <c r="M3549" s="6">
        <f t="shared" si="1"/>
        <v>1</v>
      </c>
      <c r="N3549" s="6" t="str">
        <f t="shared" si="2"/>
        <v>Gen X</v>
      </c>
      <c r="O3549" s="6" t="str">
        <f t="shared" si="3"/>
        <v>Medium Income</v>
      </c>
    </row>
    <row r="3550" hidden="1">
      <c r="A3550" s="1">
        <v>103548.0</v>
      </c>
      <c r="B3550" s="1">
        <v>34.0</v>
      </c>
      <c r="C3550" s="1">
        <v>15000.0</v>
      </c>
      <c r="D3550" s="1" t="s">
        <v>25</v>
      </c>
      <c r="E3550" s="1">
        <v>7639.83</v>
      </c>
      <c r="F3550" s="1">
        <v>1.0</v>
      </c>
      <c r="G3550" s="1">
        <v>20.0</v>
      </c>
      <c r="H3550" s="1">
        <v>6.0</v>
      </c>
      <c r="I3550" s="1" t="s">
        <v>22</v>
      </c>
      <c r="J3550" s="1">
        <v>0.484</v>
      </c>
      <c r="K3550" s="1">
        <v>0.598</v>
      </c>
      <c r="L3550" s="6">
        <f>if(J3550&gt;QUARTILE!$B$3, "TOP", if(J3550&lt;QUARTILE!$B$4, "BOTTOM", 0))</f>
        <v>0</v>
      </c>
      <c r="M3550" s="6">
        <f t="shared" si="1"/>
        <v>2</v>
      </c>
      <c r="N3550" s="6" t="str">
        <f t="shared" si="2"/>
        <v>Gen X</v>
      </c>
      <c r="O3550" s="6" t="str">
        <f t="shared" si="3"/>
        <v>Low Income</v>
      </c>
    </row>
    <row r="3551" hidden="1">
      <c r="A3551" s="1">
        <v>103549.0</v>
      </c>
      <c r="B3551" s="1">
        <v>22.0</v>
      </c>
      <c r="C3551" s="1">
        <v>35000.0</v>
      </c>
      <c r="D3551" s="1" t="s">
        <v>25</v>
      </c>
      <c r="E3551" s="1">
        <v>14046.91</v>
      </c>
      <c r="F3551" s="1">
        <v>2.0</v>
      </c>
      <c r="G3551" s="1">
        <v>17.0</v>
      </c>
      <c r="H3551" s="1">
        <v>26.0</v>
      </c>
      <c r="I3551" s="1" t="s">
        <v>26</v>
      </c>
      <c r="J3551" s="1">
        <v>0.811</v>
      </c>
      <c r="K3551" s="1">
        <v>0.0</v>
      </c>
      <c r="L3551" s="6">
        <f>if(J3551&gt;QUARTILE!$B$3, "TOP", if(J3551&lt;QUARTILE!$B$4, "BOTTOM", 0))</f>
        <v>0</v>
      </c>
      <c r="M3551" s="6">
        <f t="shared" si="1"/>
        <v>3</v>
      </c>
      <c r="N3551" s="6" t="str">
        <f t="shared" si="2"/>
        <v>Millenial</v>
      </c>
      <c r="O3551" s="6" t="str">
        <f t="shared" si="3"/>
        <v>Low Income</v>
      </c>
    </row>
    <row r="3552" hidden="1">
      <c r="A3552" s="1">
        <v>103550.0</v>
      </c>
      <c r="B3552" s="1">
        <v>37.0</v>
      </c>
      <c r="C3552" s="1">
        <v>14000.0</v>
      </c>
      <c r="D3552" s="1" t="s">
        <v>25</v>
      </c>
      <c r="E3552" s="1">
        <v>2917.73</v>
      </c>
      <c r="F3552" s="1">
        <v>5.0</v>
      </c>
      <c r="G3552" s="1">
        <v>25.0</v>
      </c>
      <c r="H3552" s="1">
        <v>8.0</v>
      </c>
      <c r="I3552" s="1" t="s">
        <v>22</v>
      </c>
      <c r="J3552" s="1">
        <v>0.087</v>
      </c>
      <c r="K3552" s="1">
        <v>0.437</v>
      </c>
      <c r="L3552" s="6" t="str">
        <f>if(J3552&gt;QUARTILE!$B$3, "TOP", if(J3552&lt;QUARTILE!$B$4, "BOTTOM", 0))</f>
        <v>BOTTOM</v>
      </c>
      <c r="M3552" s="6">
        <f t="shared" si="1"/>
        <v>2</v>
      </c>
      <c r="N3552" s="6" t="str">
        <f t="shared" si="2"/>
        <v>Gen X</v>
      </c>
      <c r="O3552" s="6" t="str">
        <f t="shared" si="3"/>
        <v>Low Income</v>
      </c>
    </row>
    <row r="3553" hidden="1">
      <c r="A3553" s="1">
        <v>103551.0</v>
      </c>
      <c r="B3553" s="1">
        <v>38.0</v>
      </c>
      <c r="C3553" s="1">
        <v>78000.0</v>
      </c>
      <c r="D3553" s="1" t="s">
        <v>25</v>
      </c>
      <c r="E3553" s="1">
        <v>24562.6</v>
      </c>
      <c r="F3553" s="1">
        <v>5.0</v>
      </c>
      <c r="G3553" s="1">
        <v>25.0</v>
      </c>
      <c r="H3553" s="1">
        <v>5.0</v>
      </c>
      <c r="I3553" s="1" t="s">
        <v>22</v>
      </c>
      <c r="J3553" s="1">
        <v>0.515</v>
      </c>
      <c r="K3553" s="1">
        <v>0.381</v>
      </c>
      <c r="L3553" s="6">
        <f>if(J3553&gt;QUARTILE!$B$3, "TOP", if(J3553&lt;QUARTILE!$B$4, "BOTTOM", 0))</f>
        <v>0</v>
      </c>
      <c r="M3553" s="6">
        <f t="shared" si="1"/>
        <v>2</v>
      </c>
      <c r="N3553" s="6" t="str">
        <f t="shared" si="2"/>
        <v>Gen X</v>
      </c>
      <c r="O3553" s="6" t="str">
        <f t="shared" si="3"/>
        <v>Medium Income</v>
      </c>
    </row>
    <row r="3554" hidden="1">
      <c r="A3554" s="1">
        <v>103552.0</v>
      </c>
      <c r="B3554" s="1">
        <v>57.0</v>
      </c>
      <c r="C3554" s="1">
        <v>17000.0</v>
      </c>
      <c r="D3554" s="1" t="s">
        <v>17</v>
      </c>
      <c r="E3554" s="1">
        <v>1458.52</v>
      </c>
      <c r="F3554" s="1">
        <v>1.0</v>
      </c>
      <c r="G3554" s="1">
        <v>27.0</v>
      </c>
      <c r="H3554" s="1">
        <v>9.0</v>
      </c>
      <c r="I3554" s="1" t="s">
        <v>22</v>
      </c>
      <c r="J3554" s="1">
        <v>0.968</v>
      </c>
      <c r="K3554" s="1">
        <v>0.686</v>
      </c>
      <c r="L3554" s="6" t="str">
        <f>if(J3554&gt;QUARTILE!$B$3, "TOP", if(J3554&lt;QUARTILE!$B$4, "BOTTOM", 0))</f>
        <v>TOP</v>
      </c>
      <c r="M3554" s="6">
        <f t="shared" si="1"/>
        <v>2</v>
      </c>
      <c r="N3554" s="6" t="str">
        <f t="shared" si="2"/>
        <v>Gen X</v>
      </c>
      <c r="O3554" s="6" t="str">
        <f t="shared" si="3"/>
        <v>Low Income</v>
      </c>
    </row>
    <row r="3555" hidden="1">
      <c r="A3555" s="1">
        <v>103553.0</v>
      </c>
      <c r="B3555" s="1">
        <v>75.0</v>
      </c>
      <c r="C3555" s="1">
        <v>32000.0</v>
      </c>
      <c r="D3555" s="1" t="s">
        <v>27</v>
      </c>
      <c r="E3555" s="1">
        <v>28296.6</v>
      </c>
      <c r="F3555" s="1">
        <v>4.0</v>
      </c>
      <c r="G3555" s="1">
        <v>12.0</v>
      </c>
      <c r="H3555" s="1">
        <v>6.0</v>
      </c>
      <c r="I3555" s="1" t="s">
        <v>22</v>
      </c>
      <c r="J3555" s="1">
        <v>0.751</v>
      </c>
      <c r="K3555" s="1">
        <v>0.224</v>
      </c>
      <c r="L3555" s="6">
        <f>if(J3555&gt;QUARTILE!$B$3, "TOP", if(J3555&lt;QUARTILE!$B$4, "BOTTOM", 0))</f>
        <v>0</v>
      </c>
      <c r="M3555" s="6">
        <f t="shared" si="1"/>
        <v>2</v>
      </c>
      <c r="N3555" s="6" t="str">
        <f t="shared" si="2"/>
        <v>Baby Boomer</v>
      </c>
      <c r="O3555" s="6" t="str">
        <f t="shared" si="3"/>
        <v>Low Income</v>
      </c>
    </row>
    <row r="3556" hidden="1">
      <c r="A3556" s="1">
        <v>103554.0</v>
      </c>
      <c r="B3556" s="1">
        <v>48.0</v>
      </c>
      <c r="C3556" s="1">
        <v>24000.0</v>
      </c>
      <c r="D3556" s="1" t="s">
        <v>23</v>
      </c>
      <c r="E3556" s="1">
        <v>15830.05</v>
      </c>
      <c r="F3556" s="1">
        <v>1.0</v>
      </c>
      <c r="G3556" s="1">
        <v>17.0</v>
      </c>
      <c r="H3556" s="1">
        <v>10.0</v>
      </c>
      <c r="I3556" s="1" t="s">
        <v>22</v>
      </c>
      <c r="J3556" s="1">
        <v>0.422</v>
      </c>
      <c r="K3556" s="1">
        <v>0.744</v>
      </c>
      <c r="L3556" s="6">
        <f>if(J3556&gt;QUARTILE!$B$3, "TOP", if(J3556&lt;QUARTILE!$B$4, "BOTTOM", 0))</f>
        <v>0</v>
      </c>
      <c r="M3556" s="6">
        <f t="shared" si="1"/>
        <v>2</v>
      </c>
      <c r="N3556" s="6" t="str">
        <f t="shared" si="2"/>
        <v>Gen X</v>
      </c>
      <c r="O3556" s="6" t="str">
        <f t="shared" si="3"/>
        <v>Low Income</v>
      </c>
    </row>
    <row r="3557" hidden="1">
      <c r="A3557" s="1">
        <v>103555.0</v>
      </c>
      <c r="B3557" s="1">
        <v>63.0</v>
      </c>
      <c r="C3557" s="1">
        <v>105000.0</v>
      </c>
      <c r="D3557" s="1" t="s">
        <v>23</v>
      </c>
      <c r="E3557" s="1">
        <v>6538.18</v>
      </c>
      <c r="F3557" s="1">
        <v>4.0</v>
      </c>
      <c r="G3557" s="1">
        <v>18.0</v>
      </c>
      <c r="H3557" s="1">
        <v>8.0</v>
      </c>
      <c r="I3557" s="1" t="s">
        <v>22</v>
      </c>
      <c r="J3557" s="1">
        <v>0.412</v>
      </c>
      <c r="K3557" s="1">
        <v>0.621</v>
      </c>
      <c r="L3557" s="6">
        <f>if(J3557&gt;QUARTILE!$B$3, "TOP", if(J3557&lt;QUARTILE!$B$4, "BOTTOM", 0))</f>
        <v>0</v>
      </c>
      <c r="M3557" s="6">
        <f t="shared" si="1"/>
        <v>2</v>
      </c>
      <c r="N3557" s="6" t="str">
        <f t="shared" si="2"/>
        <v>Baby Boomer</v>
      </c>
      <c r="O3557" s="6" t="str">
        <f t="shared" si="3"/>
        <v>Medium Income</v>
      </c>
    </row>
    <row r="3558" hidden="1">
      <c r="A3558" s="1">
        <v>103556.0</v>
      </c>
      <c r="B3558" s="1">
        <v>53.0</v>
      </c>
      <c r="C3558" s="1">
        <v>25000.0</v>
      </c>
      <c r="D3558" s="1" t="s">
        <v>25</v>
      </c>
      <c r="E3558" s="1">
        <v>39693.45</v>
      </c>
      <c r="F3558" s="1">
        <v>2.0</v>
      </c>
      <c r="G3558" s="1">
        <v>17.0</v>
      </c>
      <c r="H3558" s="1">
        <v>2.0</v>
      </c>
      <c r="I3558" s="1" t="s">
        <v>18</v>
      </c>
      <c r="J3558" s="1">
        <v>0.433</v>
      </c>
      <c r="K3558" s="1">
        <v>0.41</v>
      </c>
      <c r="L3558" s="6">
        <f>if(J3558&gt;QUARTILE!$B$3, "TOP", if(J3558&lt;QUARTILE!$B$4, "BOTTOM", 0))</f>
        <v>0</v>
      </c>
      <c r="M3558" s="6">
        <f t="shared" si="1"/>
        <v>1</v>
      </c>
      <c r="N3558" s="6" t="str">
        <f t="shared" si="2"/>
        <v>Gen X</v>
      </c>
      <c r="O3558" s="6" t="str">
        <f t="shared" si="3"/>
        <v>Low Income</v>
      </c>
    </row>
    <row r="3559" hidden="1">
      <c r="A3559" s="1">
        <v>103557.0</v>
      </c>
      <c r="B3559" s="1">
        <v>28.0</v>
      </c>
      <c r="C3559" s="1">
        <v>16000.0</v>
      </c>
      <c r="D3559" s="1" t="s">
        <v>23</v>
      </c>
      <c r="E3559" s="1">
        <v>85476.9</v>
      </c>
      <c r="F3559" s="1">
        <v>2.0</v>
      </c>
      <c r="G3559" s="1">
        <v>16.0</v>
      </c>
      <c r="H3559" s="1">
        <v>17.0</v>
      </c>
      <c r="I3559" s="1" t="s">
        <v>22</v>
      </c>
      <c r="J3559" s="1">
        <v>0.978</v>
      </c>
      <c r="K3559" s="1">
        <v>0.276</v>
      </c>
      <c r="L3559" s="6" t="str">
        <f>if(J3559&gt;QUARTILE!$B$3, "TOP", if(J3559&lt;QUARTILE!$B$4, "BOTTOM", 0))</f>
        <v>TOP</v>
      </c>
      <c r="M3559" s="6">
        <f t="shared" si="1"/>
        <v>2</v>
      </c>
      <c r="N3559" s="6" t="str">
        <f t="shared" si="2"/>
        <v>Millenial</v>
      </c>
      <c r="O3559" s="6" t="str">
        <f t="shared" si="3"/>
        <v>Low Income</v>
      </c>
    </row>
    <row r="3560" hidden="1">
      <c r="A3560" s="1">
        <v>103558.0</v>
      </c>
      <c r="B3560" s="1">
        <v>69.0</v>
      </c>
      <c r="C3560" s="1">
        <v>32000.0</v>
      </c>
      <c r="D3560" s="1" t="s">
        <v>23</v>
      </c>
      <c r="E3560" s="1">
        <v>5869.96</v>
      </c>
      <c r="F3560" s="1">
        <v>3.0</v>
      </c>
      <c r="G3560" s="1">
        <v>26.0</v>
      </c>
      <c r="H3560" s="1">
        <v>7.0</v>
      </c>
      <c r="I3560" s="1" t="s">
        <v>22</v>
      </c>
      <c r="J3560" s="1">
        <v>0.452</v>
      </c>
      <c r="K3560" s="1">
        <v>0.302</v>
      </c>
      <c r="L3560" s="6">
        <f>if(J3560&gt;QUARTILE!$B$3, "TOP", if(J3560&lt;QUARTILE!$B$4, "BOTTOM", 0))</f>
        <v>0</v>
      </c>
      <c r="M3560" s="6">
        <f t="shared" si="1"/>
        <v>2</v>
      </c>
      <c r="N3560" s="6" t="str">
        <f t="shared" si="2"/>
        <v>Baby Boomer</v>
      </c>
      <c r="O3560" s="6" t="str">
        <f t="shared" si="3"/>
        <v>Low Income</v>
      </c>
    </row>
    <row r="3561" hidden="1">
      <c r="A3561" s="1">
        <v>103559.0</v>
      </c>
      <c r="B3561" s="1">
        <v>32.0</v>
      </c>
      <c r="C3561" s="1">
        <v>32000.0</v>
      </c>
      <c r="D3561" s="1" t="s">
        <v>25</v>
      </c>
      <c r="E3561" s="1">
        <v>32823.33</v>
      </c>
      <c r="F3561" s="1">
        <v>4.0</v>
      </c>
      <c r="G3561" s="1">
        <v>12.0</v>
      </c>
      <c r="H3561" s="1">
        <v>5.0</v>
      </c>
      <c r="I3561" s="1" t="s">
        <v>18</v>
      </c>
      <c r="J3561" s="1">
        <v>0.993</v>
      </c>
      <c r="K3561" s="1">
        <v>0.385</v>
      </c>
      <c r="L3561" s="6" t="str">
        <f>if(J3561&gt;QUARTILE!$B$3, "TOP", if(J3561&lt;QUARTILE!$B$4, "BOTTOM", 0))</f>
        <v>TOP</v>
      </c>
      <c r="M3561" s="6">
        <f t="shared" si="1"/>
        <v>1</v>
      </c>
      <c r="N3561" s="6" t="str">
        <f t="shared" si="2"/>
        <v>Gen X</v>
      </c>
      <c r="O3561" s="6" t="str">
        <f t="shared" si="3"/>
        <v>Low Income</v>
      </c>
    </row>
    <row r="3562" hidden="1">
      <c r="A3562" s="1">
        <v>103560.0</v>
      </c>
      <c r="B3562" s="1">
        <v>36.0</v>
      </c>
      <c r="C3562" s="1">
        <v>20000.0</v>
      </c>
      <c r="D3562" s="1" t="s">
        <v>25</v>
      </c>
      <c r="E3562" s="1">
        <v>27739.2</v>
      </c>
      <c r="F3562" s="1">
        <v>1.0</v>
      </c>
      <c r="G3562" s="1">
        <v>17.0</v>
      </c>
      <c r="H3562" s="1">
        <v>9.0</v>
      </c>
      <c r="I3562" s="1" t="s">
        <v>22</v>
      </c>
      <c r="J3562" s="1">
        <v>0.959</v>
      </c>
      <c r="K3562" s="1">
        <v>0.577</v>
      </c>
      <c r="L3562" s="6" t="str">
        <f>if(J3562&gt;QUARTILE!$B$3, "TOP", if(J3562&lt;QUARTILE!$B$4, "BOTTOM", 0))</f>
        <v>TOP</v>
      </c>
      <c r="M3562" s="6">
        <f t="shared" si="1"/>
        <v>2</v>
      </c>
      <c r="N3562" s="6" t="str">
        <f t="shared" si="2"/>
        <v>Gen X</v>
      </c>
      <c r="O3562" s="6" t="str">
        <f t="shared" si="3"/>
        <v>Low Income</v>
      </c>
    </row>
    <row r="3563" hidden="1">
      <c r="A3563" s="1">
        <v>103561.0</v>
      </c>
      <c r="B3563" s="1">
        <v>24.0</v>
      </c>
      <c r="C3563" s="1">
        <v>11000.0</v>
      </c>
      <c r="D3563" s="1" t="s">
        <v>30</v>
      </c>
      <c r="E3563" s="1">
        <v>27502.35</v>
      </c>
      <c r="F3563" s="1">
        <v>1.0</v>
      </c>
      <c r="G3563" s="1">
        <v>19.0</v>
      </c>
      <c r="H3563" s="1">
        <v>14.0</v>
      </c>
      <c r="I3563" s="1" t="s">
        <v>22</v>
      </c>
      <c r="J3563" s="1">
        <v>0.464</v>
      </c>
      <c r="K3563" s="1">
        <v>0.448</v>
      </c>
      <c r="L3563" s="6">
        <f>if(J3563&gt;QUARTILE!$B$3, "TOP", if(J3563&lt;QUARTILE!$B$4, "BOTTOM", 0))</f>
        <v>0</v>
      </c>
      <c r="M3563" s="6">
        <f t="shared" si="1"/>
        <v>2</v>
      </c>
      <c r="N3563" s="6" t="str">
        <f t="shared" si="2"/>
        <v>Millenial</v>
      </c>
      <c r="O3563" s="6" t="str">
        <f t="shared" si="3"/>
        <v>Low Income</v>
      </c>
    </row>
    <row r="3564" hidden="1">
      <c r="A3564" s="1">
        <v>103562.0</v>
      </c>
      <c r="B3564" s="1">
        <v>68.0</v>
      </c>
      <c r="C3564" s="1">
        <v>16000.0</v>
      </c>
      <c r="D3564" s="1" t="s">
        <v>23</v>
      </c>
      <c r="E3564" s="1">
        <v>63040.99</v>
      </c>
      <c r="F3564" s="1">
        <v>1.0</v>
      </c>
      <c r="G3564" s="1">
        <v>15.0</v>
      </c>
      <c r="H3564" s="1">
        <v>5.0</v>
      </c>
      <c r="I3564" s="1" t="s">
        <v>18</v>
      </c>
      <c r="J3564" s="1">
        <v>1.0</v>
      </c>
      <c r="K3564" s="1">
        <v>0.221</v>
      </c>
      <c r="L3564" s="6" t="str">
        <f>if(J3564&gt;QUARTILE!$B$3, "TOP", if(J3564&lt;QUARTILE!$B$4, "BOTTOM", 0))</f>
        <v>TOP</v>
      </c>
      <c r="M3564" s="6">
        <f t="shared" si="1"/>
        <v>1</v>
      </c>
      <c r="N3564" s="6" t="str">
        <f t="shared" si="2"/>
        <v>Baby Boomer</v>
      </c>
      <c r="O3564" s="6" t="str">
        <f t="shared" si="3"/>
        <v>Low Income</v>
      </c>
    </row>
    <row r="3565" hidden="1">
      <c r="A3565" s="1">
        <v>103563.0</v>
      </c>
      <c r="B3565" s="1">
        <v>45.0</v>
      </c>
      <c r="C3565" s="1">
        <v>37000.0</v>
      </c>
      <c r="D3565" s="1" t="s">
        <v>23</v>
      </c>
      <c r="E3565" s="1">
        <v>13334.67</v>
      </c>
      <c r="F3565" s="1">
        <v>3.0</v>
      </c>
      <c r="G3565" s="1">
        <v>16.0</v>
      </c>
      <c r="H3565" s="1">
        <v>7.0</v>
      </c>
      <c r="I3565" s="1" t="s">
        <v>22</v>
      </c>
      <c r="J3565" s="1">
        <v>0.35</v>
      </c>
      <c r="K3565" s="1">
        <v>0.88</v>
      </c>
      <c r="L3565" s="6">
        <f>if(J3565&gt;QUARTILE!$B$3, "TOP", if(J3565&lt;QUARTILE!$B$4, "BOTTOM", 0))</f>
        <v>0</v>
      </c>
      <c r="M3565" s="6">
        <f t="shared" si="1"/>
        <v>2</v>
      </c>
      <c r="N3565" s="6" t="str">
        <f t="shared" si="2"/>
        <v>Gen X</v>
      </c>
      <c r="O3565" s="6" t="str">
        <f t="shared" si="3"/>
        <v>Low Income</v>
      </c>
    </row>
    <row r="3566" hidden="1">
      <c r="A3566" s="1">
        <v>103564.0</v>
      </c>
      <c r="B3566" s="1">
        <v>68.0</v>
      </c>
      <c r="C3566" s="1">
        <v>8000.0</v>
      </c>
      <c r="D3566" s="1" t="s">
        <v>23</v>
      </c>
      <c r="E3566" s="1">
        <v>22427.47</v>
      </c>
      <c r="F3566" s="1">
        <v>5.0</v>
      </c>
      <c r="G3566" s="1">
        <v>21.0</v>
      </c>
      <c r="H3566" s="1">
        <v>5.0</v>
      </c>
      <c r="I3566" s="1" t="s">
        <v>22</v>
      </c>
      <c r="J3566" s="1">
        <v>0.31</v>
      </c>
      <c r="K3566" s="1">
        <v>0.26</v>
      </c>
      <c r="L3566" s="6" t="str">
        <f>if(J3566&gt;QUARTILE!$B$3, "TOP", if(J3566&lt;QUARTILE!$B$4, "BOTTOM", 0))</f>
        <v>BOTTOM</v>
      </c>
      <c r="M3566" s="6">
        <f t="shared" si="1"/>
        <v>2</v>
      </c>
      <c r="N3566" s="6" t="str">
        <f t="shared" si="2"/>
        <v>Baby Boomer</v>
      </c>
      <c r="O3566" s="6" t="str">
        <f t="shared" si="3"/>
        <v>Low Income</v>
      </c>
    </row>
    <row r="3567" hidden="1">
      <c r="A3567" s="1">
        <v>103565.0</v>
      </c>
      <c r="B3567" s="1">
        <v>60.0</v>
      </c>
      <c r="C3567" s="1">
        <v>19000.0</v>
      </c>
      <c r="D3567" s="1" t="s">
        <v>25</v>
      </c>
      <c r="E3567" s="1">
        <v>34731.49</v>
      </c>
      <c r="F3567" s="1">
        <v>1.0</v>
      </c>
      <c r="G3567" s="1">
        <v>19.0</v>
      </c>
      <c r="H3567" s="1">
        <v>8.0</v>
      </c>
      <c r="I3567" s="1" t="s">
        <v>18</v>
      </c>
      <c r="J3567" s="1">
        <v>0.257</v>
      </c>
      <c r="K3567" s="1">
        <v>0.572</v>
      </c>
      <c r="L3567" s="6" t="str">
        <f>if(J3567&gt;QUARTILE!$B$3, "TOP", if(J3567&lt;QUARTILE!$B$4, "BOTTOM", 0))</f>
        <v>BOTTOM</v>
      </c>
      <c r="M3567" s="6">
        <f t="shared" si="1"/>
        <v>1</v>
      </c>
      <c r="N3567" s="6" t="str">
        <f t="shared" si="2"/>
        <v>Gen X</v>
      </c>
      <c r="O3567" s="6" t="str">
        <f t="shared" si="3"/>
        <v>Low Income</v>
      </c>
    </row>
    <row r="3568" hidden="1">
      <c r="A3568" s="1">
        <v>103566.0</v>
      </c>
      <c r="B3568" s="1">
        <v>75.0</v>
      </c>
      <c r="C3568" s="1">
        <v>40000.0</v>
      </c>
      <c r="D3568" s="1" t="s">
        <v>23</v>
      </c>
      <c r="E3568" s="1">
        <v>13060.71</v>
      </c>
      <c r="F3568" s="1">
        <v>2.0</v>
      </c>
      <c r="G3568" s="1">
        <v>17.0</v>
      </c>
      <c r="H3568" s="1">
        <v>3.0</v>
      </c>
      <c r="I3568" s="1" t="s">
        <v>22</v>
      </c>
      <c r="J3568" s="1">
        <v>0.296</v>
      </c>
      <c r="K3568" s="1">
        <v>0.905</v>
      </c>
      <c r="L3568" s="6" t="str">
        <f>if(J3568&gt;QUARTILE!$B$3, "TOP", if(J3568&lt;QUARTILE!$B$4, "BOTTOM", 0))</f>
        <v>BOTTOM</v>
      </c>
      <c r="M3568" s="6">
        <f t="shared" si="1"/>
        <v>2</v>
      </c>
      <c r="N3568" s="6" t="str">
        <f t="shared" si="2"/>
        <v>Baby Boomer</v>
      </c>
      <c r="O3568" s="6" t="str">
        <f t="shared" si="3"/>
        <v>Low Income</v>
      </c>
    </row>
    <row r="3569" hidden="1">
      <c r="A3569" s="1">
        <v>103567.0</v>
      </c>
      <c r="B3569" s="1">
        <v>22.0</v>
      </c>
      <c r="C3569" s="1">
        <v>21000.0</v>
      </c>
      <c r="D3569" s="1" t="s">
        <v>27</v>
      </c>
      <c r="E3569" s="1">
        <v>13133.65</v>
      </c>
      <c r="F3569" s="1">
        <v>1.0</v>
      </c>
      <c r="G3569" s="1">
        <v>16.0</v>
      </c>
      <c r="H3569" s="1">
        <v>21.0</v>
      </c>
      <c r="I3569" s="1" t="s">
        <v>26</v>
      </c>
      <c r="J3569" s="1">
        <v>0.973</v>
      </c>
      <c r="K3569" s="1">
        <v>0.547</v>
      </c>
      <c r="L3569" s="6" t="str">
        <f>if(J3569&gt;QUARTILE!$B$3, "TOP", if(J3569&lt;QUARTILE!$B$4, "BOTTOM", 0))</f>
        <v>TOP</v>
      </c>
      <c r="M3569" s="6">
        <f t="shared" si="1"/>
        <v>3</v>
      </c>
      <c r="N3569" s="6" t="str">
        <f t="shared" si="2"/>
        <v>Millenial</v>
      </c>
      <c r="O3569" s="6" t="str">
        <f t="shared" si="3"/>
        <v>Low Income</v>
      </c>
    </row>
    <row r="3570" hidden="1">
      <c r="A3570" s="1">
        <v>103568.0</v>
      </c>
      <c r="B3570" s="1">
        <v>22.0</v>
      </c>
      <c r="C3570" s="1">
        <v>81000.0</v>
      </c>
      <c r="D3570" s="1" t="s">
        <v>23</v>
      </c>
      <c r="E3570" s="1">
        <v>7673.72</v>
      </c>
      <c r="F3570" s="1">
        <v>1.0</v>
      </c>
      <c r="G3570" s="1">
        <v>17.0</v>
      </c>
      <c r="H3570" s="1">
        <v>22.0</v>
      </c>
      <c r="I3570" s="1" t="s">
        <v>26</v>
      </c>
      <c r="J3570" s="1">
        <v>0.754</v>
      </c>
      <c r="K3570" s="1">
        <v>0.266</v>
      </c>
      <c r="L3570" s="6">
        <f>if(J3570&gt;QUARTILE!$B$3, "TOP", if(J3570&lt;QUARTILE!$B$4, "BOTTOM", 0))</f>
        <v>0</v>
      </c>
      <c r="M3570" s="6">
        <f t="shared" si="1"/>
        <v>3</v>
      </c>
      <c r="N3570" s="6" t="str">
        <f t="shared" si="2"/>
        <v>Millenial</v>
      </c>
      <c r="O3570" s="6" t="str">
        <f t="shared" si="3"/>
        <v>Medium Income</v>
      </c>
    </row>
    <row r="3571" hidden="1">
      <c r="A3571" s="1">
        <v>103569.0</v>
      </c>
      <c r="B3571" s="1">
        <v>47.0</v>
      </c>
      <c r="C3571" s="1">
        <v>8000.0</v>
      </c>
      <c r="D3571" s="1" t="s">
        <v>25</v>
      </c>
      <c r="E3571" s="1">
        <v>30357.76</v>
      </c>
      <c r="F3571" s="1">
        <v>1.0</v>
      </c>
      <c r="G3571" s="1">
        <v>22.0</v>
      </c>
      <c r="H3571" s="1">
        <v>8.0</v>
      </c>
      <c r="I3571" s="1" t="s">
        <v>18</v>
      </c>
      <c r="J3571" s="1">
        <v>0.298</v>
      </c>
      <c r="K3571" s="1">
        <v>0.197</v>
      </c>
      <c r="L3571" s="6" t="str">
        <f>if(J3571&gt;QUARTILE!$B$3, "TOP", if(J3571&lt;QUARTILE!$B$4, "BOTTOM", 0))</f>
        <v>BOTTOM</v>
      </c>
      <c r="M3571" s="6">
        <f t="shared" si="1"/>
        <v>1</v>
      </c>
      <c r="N3571" s="6" t="str">
        <f t="shared" si="2"/>
        <v>Gen X</v>
      </c>
      <c r="O3571" s="6" t="str">
        <f t="shared" si="3"/>
        <v>Low Income</v>
      </c>
    </row>
    <row r="3572" hidden="1">
      <c r="A3572" s="1">
        <v>103570.0</v>
      </c>
      <c r="B3572" s="1">
        <v>71.0</v>
      </c>
      <c r="C3572" s="1">
        <v>12000.0</v>
      </c>
      <c r="D3572" s="1" t="s">
        <v>17</v>
      </c>
      <c r="E3572" s="1">
        <v>23179.72</v>
      </c>
      <c r="F3572" s="1">
        <v>5.0</v>
      </c>
      <c r="G3572" s="1">
        <v>27.0</v>
      </c>
      <c r="H3572" s="1">
        <v>7.0</v>
      </c>
      <c r="I3572" s="1" t="s">
        <v>22</v>
      </c>
      <c r="J3572" s="1">
        <v>0.107</v>
      </c>
      <c r="K3572" s="1">
        <v>0.803</v>
      </c>
      <c r="L3572" s="6" t="str">
        <f>if(J3572&gt;QUARTILE!$B$3, "TOP", if(J3572&lt;QUARTILE!$B$4, "BOTTOM", 0))</f>
        <v>BOTTOM</v>
      </c>
      <c r="M3572" s="6">
        <f t="shared" si="1"/>
        <v>2</v>
      </c>
      <c r="N3572" s="6" t="str">
        <f t="shared" si="2"/>
        <v>Baby Boomer</v>
      </c>
      <c r="O3572" s="6" t="str">
        <f t="shared" si="3"/>
        <v>Low Income</v>
      </c>
    </row>
    <row r="3573" hidden="1">
      <c r="A3573" s="1">
        <v>103571.0</v>
      </c>
      <c r="B3573" s="1">
        <v>49.0</v>
      </c>
      <c r="C3573" s="1">
        <v>5000.0</v>
      </c>
      <c r="D3573" s="1" t="s">
        <v>23</v>
      </c>
      <c r="E3573" s="1">
        <v>11998.23</v>
      </c>
      <c r="F3573" s="1">
        <v>1.0</v>
      </c>
      <c r="G3573" s="1">
        <v>23.0</v>
      </c>
      <c r="H3573" s="1">
        <v>7.0</v>
      </c>
      <c r="I3573" s="1" t="s">
        <v>22</v>
      </c>
      <c r="J3573" s="1">
        <v>0.54</v>
      </c>
      <c r="K3573" s="1">
        <v>0.49</v>
      </c>
      <c r="L3573" s="6">
        <f>if(J3573&gt;QUARTILE!$B$3, "TOP", if(J3573&lt;QUARTILE!$B$4, "BOTTOM", 0))</f>
        <v>0</v>
      </c>
      <c r="M3573" s="6">
        <f t="shared" si="1"/>
        <v>2</v>
      </c>
      <c r="N3573" s="6" t="str">
        <f t="shared" si="2"/>
        <v>Gen X</v>
      </c>
      <c r="O3573" s="6" t="str">
        <f t="shared" si="3"/>
        <v>Low Income</v>
      </c>
    </row>
    <row r="3574" hidden="1">
      <c r="A3574" s="1">
        <v>103572.0</v>
      </c>
      <c r="B3574" s="1">
        <v>25.0</v>
      </c>
      <c r="C3574" s="1">
        <v>73000.0</v>
      </c>
      <c r="D3574" s="1" t="s">
        <v>25</v>
      </c>
      <c r="E3574" s="1">
        <v>10871.68</v>
      </c>
      <c r="F3574" s="1">
        <v>5.0</v>
      </c>
      <c r="G3574" s="1">
        <v>22.0</v>
      </c>
      <c r="H3574" s="1">
        <v>14.0</v>
      </c>
      <c r="I3574" s="1" t="s">
        <v>18</v>
      </c>
      <c r="J3574" s="1">
        <v>0.689</v>
      </c>
      <c r="K3574" s="1">
        <v>0.543</v>
      </c>
      <c r="L3574" s="6">
        <f>if(J3574&gt;QUARTILE!$B$3, "TOP", if(J3574&lt;QUARTILE!$B$4, "BOTTOM", 0))</f>
        <v>0</v>
      </c>
      <c r="M3574" s="6">
        <f t="shared" si="1"/>
        <v>1</v>
      </c>
      <c r="N3574" s="6" t="str">
        <f t="shared" si="2"/>
        <v>Millenial</v>
      </c>
      <c r="O3574" s="6" t="str">
        <f t="shared" si="3"/>
        <v>Medium Income</v>
      </c>
    </row>
    <row r="3575" hidden="1">
      <c r="A3575" s="1">
        <v>103573.0</v>
      </c>
      <c r="B3575" s="1">
        <v>27.0</v>
      </c>
      <c r="C3575" s="1">
        <v>12000.0</v>
      </c>
      <c r="D3575" s="1" t="s">
        <v>25</v>
      </c>
      <c r="E3575" s="1">
        <v>1507.18</v>
      </c>
      <c r="F3575" s="1">
        <v>5.0</v>
      </c>
      <c r="G3575" s="1">
        <v>24.0</v>
      </c>
      <c r="H3575" s="1">
        <v>19.0</v>
      </c>
      <c r="I3575" s="1" t="s">
        <v>22</v>
      </c>
      <c r="J3575" s="1">
        <v>0.845</v>
      </c>
      <c r="K3575" s="1">
        <v>0.546</v>
      </c>
      <c r="L3575" s="6" t="str">
        <f>if(J3575&gt;QUARTILE!$B$3, "TOP", if(J3575&lt;QUARTILE!$B$4, "BOTTOM", 0))</f>
        <v>TOP</v>
      </c>
      <c r="M3575" s="6">
        <f t="shared" si="1"/>
        <v>2</v>
      </c>
      <c r="N3575" s="6" t="str">
        <f t="shared" si="2"/>
        <v>Millenial</v>
      </c>
      <c r="O3575" s="6" t="str">
        <f t="shared" si="3"/>
        <v>Low Income</v>
      </c>
    </row>
    <row r="3576" hidden="1">
      <c r="A3576" s="1">
        <v>103574.0</v>
      </c>
      <c r="B3576" s="1">
        <v>55.0</v>
      </c>
      <c r="C3576" s="1">
        <v>7000.0</v>
      </c>
      <c r="D3576" s="1" t="s">
        <v>17</v>
      </c>
      <c r="E3576" s="1">
        <v>130.45</v>
      </c>
      <c r="F3576" s="1">
        <v>3.0</v>
      </c>
      <c r="G3576" s="1">
        <v>22.0</v>
      </c>
      <c r="H3576" s="1">
        <v>4.0</v>
      </c>
      <c r="I3576" s="1" t="s">
        <v>22</v>
      </c>
      <c r="J3576" s="1">
        <v>0.715</v>
      </c>
      <c r="K3576" s="1">
        <v>0.534</v>
      </c>
      <c r="L3576" s="6">
        <f>if(J3576&gt;QUARTILE!$B$3, "TOP", if(J3576&lt;QUARTILE!$B$4, "BOTTOM", 0))</f>
        <v>0</v>
      </c>
      <c r="M3576" s="6">
        <f t="shared" si="1"/>
        <v>2</v>
      </c>
      <c r="N3576" s="6" t="str">
        <f t="shared" si="2"/>
        <v>Gen X</v>
      </c>
      <c r="O3576" s="6" t="str">
        <f t="shared" si="3"/>
        <v>Low Income</v>
      </c>
    </row>
    <row r="3577" hidden="1">
      <c r="A3577" s="1">
        <v>103575.0</v>
      </c>
      <c r="B3577" s="1">
        <v>64.0</v>
      </c>
      <c r="C3577" s="1">
        <v>15000.0</v>
      </c>
      <c r="D3577" s="1" t="s">
        <v>25</v>
      </c>
      <c r="E3577" s="1">
        <v>15053.44</v>
      </c>
      <c r="F3577" s="1">
        <v>2.0</v>
      </c>
      <c r="G3577" s="1">
        <v>18.0</v>
      </c>
      <c r="H3577" s="1">
        <v>5.0</v>
      </c>
      <c r="I3577" s="1" t="s">
        <v>22</v>
      </c>
      <c r="J3577" s="1">
        <v>0.217</v>
      </c>
      <c r="K3577" s="1">
        <v>0.931</v>
      </c>
      <c r="L3577" s="6" t="str">
        <f>if(J3577&gt;QUARTILE!$B$3, "TOP", if(J3577&lt;QUARTILE!$B$4, "BOTTOM", 0))</f>
        <v>BOTTOM</v>
      </c>
      <c r="M3577" s="6">
        <f t="shared" si="1"/>
        <v>2</v>
      </c>
      <c r="N3577" s="6" t="str">
        <f t="shared" si="2"/>
        <v>Baby Boomer</v>
      </c>
      <c r="O3577" s="6" t="str">
        <f t="shared" si="3"/>
        <v>Low Income</v>
      </c>
    </row>
    <row r="3578" hidden="1">
      <c r="A3578" s="1">
        <v>103576.0</v>
      </c>
      <c r="B3578" s="1">
        <v>49.0</v>
      </c>
      <c r="C3578" s="1">
        <v>10000.0</v>
      </c>
      <c r="D3578" s="1" t="s">
        <v>25</v>
      </c>
      <c r="E3578" s="1">
        <v>10808.28</v>
      </c>
      <c r="F3578" s="1">
        <v>1.0</v>
      </c>
      <c r="G3578" s="1">
        <v>13.0</v>
      </c>
      <c r="H3578" s="1">
        <v>11.0</v>
      </c>
      <c r="I3578" s="1" t="s">
        <v>18</v>
      </c>
      <c r="J3578" s="1">
        <v>0.327</v>
      </c>
      <c r="K3578" s="1">
        <v>0.931</v>
      </c>
      <c r="L3578" s="6">
        <f>if(J3578&gt;QUARTILE!$B$3, "TOP", if(J3578&lt;QUARTILE!$B$4, "BOTTOM", 0))</f>
        <v>0</v>
      </c>
      <c r="M3578" s="6">
        <f t="shared" si="1"/>
        <v>1</v>
      </c>
      <c r="N3578" s="6" t="str">
        <f t="shared" si="2"/>
        <v>Gen X</v>
      </c>
      <c r="O3578" s="6" t="str">
        <f t="shared" si="3"/>
        <v>Low Income</v>
      </c>
    </row>
    <row r="3579" hidden="1">
      <c r="A3579" s="1">
        <v>103577.0</v>
      </c>
      <c r="B3579" s="1">
        <v>65.0</v>
      </c>
      <c r="C3579" s="1">
        <v>15000.0</v>
      </c>
      <c r="D3579" s="1" t="s">
        <v>17</v>
      </c>
      <c r="E3579" s="1">
        <v>31796.31</v>
      </c>
      <c r="F3579" s="1">
        <v>1.0</v>
      </c>
      <c r="G3579" s="1">
        <v>21.0</v>
      </c>
      <c r="H3579" s="1">
        <v>10.0</v>
      </c>
      <c r="I3579" s="1" t="s">
        <v>18</v>
      </c>
      <c r="J3579" s="1">
        <v>0.794</v>
      </c>
      <c r="K3579" s="1">
        <v>0.0</v>
      </c>
      <c r="L3579" s="6">
        <f>if(J3579&gt;QUARTILE!$B$3, "TOP", if(J3579&lt;QUARTILE!$B$4, "BOTTOM", 0))</f>
        <v>0</v>
      </c>
      <c r="M3579" s="6">
        <f t="shared" si="1"/>
        <v>1</v>
      </c>
      <c r="N3579" s="6" t="str">
        <f t="shared" si="2"/>
        <v>Baby Boomer</v>
      </c>
      <c r="O3579" s="6" t="str">
        <f t="shared" si="3"/>
        <v>Low Income</v>
      </c>
    </row>
    <row r="3580" hidden="1">
      <c r="A3580" s="1">
        <v>103578.0</v>
      </c>
      <c r="B3580" s="1">
        <v>45.0</v>
      </c>
      <c r="C3580" s="1">
        <v>23000.0</v>
      </c>
      <c r="D3580" s="1" t="s">
        <v>25</v>
      </c>
      <c r="E3580" s="1">
        <v>15646.3</v>
      </c>
      <c r="F3580" s="1">
        <v>1.0</v>
      </c>
      <c r="G3580" s="1">
        <v>16.0</v>
      </c>
      <c r="H3580" s="1">
        <v>11.0</v>
      </c>
      <c r="I3580" s="1" t="s">
        <v>18</v>
      </c>
      <c r="J3580" s="1">
        <v>0.231</v>
      </c>
      <c r="K3580" s="1">
        <v>0.506</v>
      </c>
      <c r="L3580" s="6" t="str">
        <f>if(J3580&gt;QUARTILE!$B$3, "TOP", if(J3580&lt;QUARTILE!$B$4, "BOTTOM", 0))</f>
        <v>BOTTOM</v>
      </c>
      <c r="M3580" s="6">
        <f t="shared" si="1"/>
        <v>1</v>
      </c>
      <c r="N3580" s="6" t="str">
        <f t="shared" si="2"/>
        <v>Gen X</v>
      </c>
      <c r="O3580" s="6" t="str">
        <f t="shared" si="3"/>
        <v>Low Income</v>
      </c>
    </row>
    <row r="3581" hidden="1">
      <c r="A3581" s="1">
        <v>103579.0</v>
      </c>
      <c r="B3581" s="1">
        <v>34.0</v>
      </c>
      <c r="C3581" s="1">
        <v>36000.0</v>
      </c>
      <c r="D3581" s="1" t="s">
        <v>25</v>
      </c>
      <c r="E3581" s="1">
        <v>55199.31</v>
      </c>
      <c r="F3581" s="1">
        <v>5.0</v>
      </c>
      <c r="G3581" s="1">
        <v>21.0</v>
      </c>
      <c r="H3581" s="1">
        <v>9.0</v>
      </c>
      <c r="I3581" s="1" t="s">
        <v>18</v>
      </c>
      <c r="J3581" s="1">
        <v>0.953</v>
      </c>
      <c r="K3581" s="1">
        <v>0.416</v>
      </c>
      <c r="L3581" s="6" t="str">
        <f>if(J3581&gt;QUARTILE!$B$3, "TOP", if(J3581&lt;QUARTILE!$B$4, "BOTTOM", 0))</f>
        <v>TOP</v>
      </c>
      <c r="M3581" s="6">
        <f t="shared" si="1"/>
        <v>1</v>
      </c>
      <c r="N3581" s="6" t="str">
        <f t="shared" si="2"/>
        <v>Gen X</v>
      </c>
      <c r="O3581" s="6" t="str">
        <f t="shared" si="3"/>
        <v>Low Income</v>
      </c>
    </row>
    <row r="3582" hidden="1">
      <c r="A3582" s="1">
        <v>103580.0</v>
      </c>
      <c r="B3582" s="1">
        <v>48.0</v>
      </c>
      <c r="C3582" s="1">
        <v>20000.0</v>
      </c>
      <c r="D3582" s="1" t="s">
        <v>23</v>
      </c>
      <c r="E3582" s="1">
        <v>4366.62</v>
      </c>
      <c r="F3582" s="1">
        <v>4.0</v>
      </c>
      <c r="G3582" s="1">
        <v>19.0</v>
      </c>
      <c r="H3582" s="1">
        <v>16.0</v>
      </c>
      <c r="I3582" s="1" t="s">
        <v>18</v>
      </c>
      <c r="J3582" s="1">
        <v>0.707</v>
      </c>
      <c r="K3582" s="1">
        <v>0.876</v>
      </c>
      <c r="L3582" s="6">
        <f>if(J3582&gt;QUARTILE!$B$3, "TOP", if(J3582&lt;QUARTILE!$B$4, "BOTTOM", 0))</f>
        <v>0</v>
      </c>
      <c r="M3582" s="6">
        <f t="shared" si="1"/>
        <v>1</v>
      </c>
      <c r="N3582" s="6" t="str">
        <f t="shared" si="2"/>
        <v>Gen X</v>
      </c>
      <c r="O3582" s="6" t="str">
        <f t="shared" si="3"/>
        <v>Low Income</v>
      </c>
    </row>
    <row r="3583" hidden="1">
      <c r="A3583" s="1">
        <v>103581.0</v>
      </c>
      <c r="B3583" s="1">
        <v>25.0</v>
      </c>
      <c r="C3583" s="1">
        <v>22000.0</v>
      </c>
      <c r="D3583" s="1" t="s">
        <v>27</v>
      </c>
      <c r="E3583" s="1">
        <v>92406.37</v>
      </c>
      <c r="F3583" s="1">
        <v>2.0</v>
      </c>
      <c r="G3583" s="1">
        <v>22.0</v>
      </c>
      <c r="H3583" s="1">
        <v>12.0</v>
      </c>
      <c r="I3583" s="1" t="s">
        <v>18</v>
      </c>
      <c r="J3583" s="1">
        <v>0.636</v>
      </c>
      <c r="K3583" s="1">
        <v>0.0</v>
      </c>
      <c r="L3583" s="6">
        <f>if(J3583&gt;QUARTILE!$B$3, "TOP", if(J3583&lt;QUARTILE!$B$4, "BOTTOM", 0))</f>
        <v>0</v>
      </c>
      <c r="M3583" s="6">
        <f t="shared" si="1"/>
        <v>1</v>
      </c>
      <c r="N3583" s="6" t="str">
        <f t="shared" si="2"/>
        <v>Millenial</v>
      </c>
      <c r="O3583" s="6" t="str">
        <f t="shared" si="3"/>
        <v>Low Income</v>
      </c>
    </row>
    <row r="3584" hidden="1">
      <c r="A3584" s="1">
        <v>103582.0</v>
      </c>
      <c r="B3584" s="1">
        <v>57.0</v>
      </c>
      <c r="C3584" s="1">
        <v>16000.0</v>
      </c>
      <c r="D3584" s="1" t="s">
        <v>17</v>
      </c>
      <c r="E3584" s="1">
        <v>7074.14</v>
      </c>
      <c r="F3584" s="1">
        <v>1.0</v>
      </c>
      <c r="G3584" s="1">
        <v>16.0</v>
      </c>
      <c r="H3584" s="1">
        <v>4.0</v>
      </c>
      <c r="I3584" s="1" t="s">
        <v>22</v>
      </c>
      <c r="J3584" s="1">
        <v>0.644</v>
      </c>
      <c r="K3584" s="1">
        <v>0.789</v>
      </c>
      <c r="L3584" s="6">
        <f>if(J3584&gt;QUARTILE!$B$3, "TOP", if(J3584&lt;QUARTILE!$B$4, "BOTTOM", 0))</f>
        <v>0</v>
      </c>
      <c r="M3584" s="6">
        <f t="shared" si="1"/>
        <v>2</v>
      </c>
      <c r="N3584" s="6" t="str">
        <f t="shared" si="2"/>
        <v>Gen X</v>
      </c>
      <c r="O3584" s="6" t="str">
        <f t="shared" si="3"/>
        <v>Low Income</v>
      </c>
    </row>
    <row r="3585" hidden="1">
      <c r="A3585" s="1">
        <v>103583.0</v>
      </c>
      <c r="B3585" s="1">
        <v>42.0</v>
      </c>
      <c r="C3585" s="1">
        <v>9000.0</v>
      </c>
      <c r="D3585" s="1" t="s">
        <v>30</v>
      </c>
      <c r="E3585" s="1">
        <v>20568.15</v>
      </c>
      <c r="F3585" s="1">
        <v>4.0</v>
      </c>
      <c r="G3585" s="1">
        <v>19.0</v>
      </c>
      <c r="H3585" s="1">
        <v>15.0</v>
      </c>
      <c r="I3585" s="1" t="s">
        <v>22</v>
      </c>
      <c r="J3585" s="1">
        <v>0.1</v>
      </c>
      <c r="K3585" s="1">
        <v>0.592</v>
      </c>
      <c r="L3585" s="6" t="str">
        <f>if(J3585&gt;QUARTILE!$B$3, "TOP", if(J3585&lt;QUARTILE!$B$4, "BOTTOM", 0))</f>
        <v>BOTTOM</v>
      </c>
      <c r="M3585" s="6">
        <f t="shared" si="1"/>
        <v>2</v>
      </c>
      <c r="N3585" s="6" t="str">
        <f t="shared" si="2"/>
        <v>Gen X</v>
      </c>
      <c r="O3585" s="6" t="str">
        <f t="shared" si="3"/>
        <v>Low Income</v>
      </c>
    </row>
    <row r="3586" hidden="1">
      <c r="A3586" s="1">
        <v>103584.0</v>
      </c>
      <c r="B3586" s="1">
        <v>26.0</v>
      </c>
      <c r="C3586" s="1">
        <v>7000.0</v>
      </c>
      <c r="D3586" s="1" t="s">
        <v>21</v>
      </c>
      <c r="E3586" s="1">
        <v>13937.23</v>
      </c>
      <c r="F3586" s="1">
        <v>4.0</v>
      </c>
      <c r="G3586" s="1">
        <v>20.0</v>
      </c>
      <c r="H3586" s="1">
        <v>21.0</v>
      </c>
      <c r="I3586" s="1" t="s">
        <v>26</v>
      </c>
      <c r="J3586" s="1">
        <v>0.748</v>
      </c>
      <c r="K3586" s="1">
        <v>0.582</v>
      </c>
      <c r="L3586" s="6">
        <f>if(J3586&gt;QUARTILE!$B$3, "TOP", if(J3586&lt;QUARTILE!$B$4, "BOTTOM", 0))</f>
        <v>0</v>
      </c>
      <c r="M3586" s="6">
        <f t="shared" si="1"/>
        <v>3</v>
      </c>
      <c r="N3586" s="6" t="str">
        <f t="shared" si="2"/>
        <v>Millenial</v>
      </c>
      <c r="O3586" s="6" t="str">
        <f t="shared" si="3"/>
        <v>Low Income</v>
      </c>
    </row>
    <row r="3587" hidden="1">
      <c r="A3587" s="1">
        <v>103585.0</v>
      </c>
      <c r="B3587" s="1">
        <v>19.0</v>
      </c>
      <c r="C3587" s="1">
        <v>18000.0</v>
      </c>
      <c r="D3587" s="1" t="s">
        <v>17</v>
      </c>
      <c r="E3587" s="1">
        <v>8912.51</v>
      </c>
      <c r="F3587" s="1">
        <v>4.0</v>
      </c>
      <c r="G3587" s="1">
        <v>18.0</v>
      </c>
      <c r="H3587" s="1">
        <v>14.0</v>
      </c>
      <c r="I3587" s="1" t="s">
        <v>18</v>
      </c>
      <c r="J3587" s="1">
        <v>0.451</v>
      </c>
      <c r="K3587" s="1">
        <v>0.242</v>
      </c>
      <c r="L3587" s="6">
        <f>if(J3587&gt;QUARTILE!$B$3, "TOP", if(J3587&lt;QUARTILE!$B$4, "BOTTOM", 0))</f>
        <v>0</v>
      </c>
      <c r="M3587" s="6">
        <f t="shared" si="1"/>
        <v>1</v>
      </c>
      <c r="N3587" s="6" t="str">
        <f t="shared" si="2"/>
        <v>Millenial</v>
      </c>
      <c r="O3587" s="6" t="str">
        <f t="shared" si="3"/>
        <v>Low Income</v>
      </c>
    </row>
    <row r="3588" hidden="1">
      <c r="A3588" s="1">
        <v>103586.0</v>
      </c>
      <c r="B3588" s="1">
        <v>32.0</v>
      </c>
      <c r="C3588" s="1">
        <v>23000.0</v>
      </c>
      <c r="D3588" s="1" t="s">
        <v>27</v>
      </c>
      <c r="E3588" s="1">
        <v>3000.4</v>
      </c>
      <c r="F3588" s="1">
        <v>2.0</v>
      </c>
      <c r="G3588" s="1">
        <v>29.0</v>
      </c>
      <c r="H3588" s="1">
        <v>8.0</v>
      </c>
      <c r="I3588" s="1" t="s">
        <v>22</v>
      </c>
      <c r="J3588" s="1">
        <v>0.513</v>
      </c>
      <c r="K3588" s="1">
        <v>0.747</v>
      </c>
      <c r="L3588" s="6">
        <f>if(J3588&gt;QUARTILE!$B$3, "TOP", if(J3588&lt;QUARTILE!$B$4, "BOTTOM", 0))</f>
        <v>0</v>
      </c>
      <c r="M3588" s="6">
        <f t="shared" si="1"/>
        <v>2</v>
      </c>
      <c r="N3588" s="6" t="str">
        <f t="shared" si="2"/>
        <v>Gen X</v>
      </c>
      <c r="O3588" s="6" t="str">
        <f t="shared" si="3"/>
        <v>Low Income</v>
      </c>
    </row>
    <row r="3589" hidden="1">
      <c r="A3589" s="1">
        <v>103587.0</v>
      </c>
      <c r="B3589" s="1">
        <v>67.0</v>
      </c>
      <c r="C3589" s="1">
        <v>17000.0</v>
      </c>
      <c r="D3589" s="1" t="s">
        <v>17</v>
      </c>
      <c r="E3589" s="1">
        <v>2896.68</v>
      </c>
      <c r="F3589" s="1">
        <v>4.0</v>
      </c>
      <c r="G3589" s="1">
        <v>19.0</v>
      </c>
      <c r="H3589" s="1">
        <v>9.0</v>
      </c>
      <c r="I3589" s="1" t="s">
        <v>22</v>
      </c>
      <c r="J3589" s="1">
        <v>0.338</v>
      </c>
      <c r="K3589" s="1">
        <v>0.233</v>
      </c>
      <c r="L3589" s="6">
        <f>if(J3589&gt;QUARTILE!$B$3, "TOP", if(J3589&lt;QUARTILE!$B$4, "BOTTOM", 0))</f>
        <v>0</v>
      </c>
      <c r="M3589" s="6">
        <f t="shared" si="1"/>
        <v>2</v>
      </c>
      <c r="N3589" s="6" t="str">
        <f t="shared" si="2"/>
        <v>Baby Boomer</v>
      </c>
      <c r="O3589" s="6" t="str">
        <f t="shared" si="3"/>
        <v>Low Income</v>
      </c>
    </row>
    <row r="3590" hidden="1">
      <c r="A3590" s="1">
        <v>103588.0</v>
      </c>
      <c r="B3590" s="1">
        <v>20.0</v>
      </c>
      <c r="C3590" s="1">
        <v>7000.0</v>
      </c>
      <c r="D3590" s="1" t="s">
        <v>25</v>
      </c>
      <c r="E3590" s="1">
        <v>24861.61</v>
      </c>
      <c r="F3590" s="1">
        <v>1.0</v>
      </c>
      <c r="G3590" s="1">
        <v>17.0</v>
      </c>
      <c r="H3590" s="1">
        <v>11.0</v>
      </c>
      <c r="I3590" s="1" t="s">
        <v>18</v>
      </c>
      <c r="J3590" s="1">
        <v>0.518</v>
      </c>
      <c r="K3590" s="1">
        <v>0.676</v>
      </c>
      <c r="L3590" s="6">
        <f>if(J3590&gt;QUARTILE!$B$3, "TOP", if(J3590&lt;QUARTILE!$B$4, "BOTTOM", 0))</f>
        <v>0</v>
      </c>
      <c r="M3590" s="6">
        <f t="shared" si="1"/>
        <v>1</v>
      </c>
      <c r="N3590" s="6" t="str">
        <f t="shared" si="2"/>
        <v>Millenial</v>
      </c>
      <c r="O3590" s="6" t="str">
        <f t="shared" si="3"/>
        <v>Low Income</v>
      </c>
    </row>
    <row r="3591" hidden="1">
      <c r="A3591" s="1">
        <v>103589.0</v>
      </c>
      <c r="B3591" s="1">
        <v>66.0</v>
      </c>
      <c r="C3591" s="1">
        <v>25000.0</v>
      </c>
      <c r="D3591" s="1" t="s">
        <v>27</v>
      </c>
      <c r="E3591" s="1">
        <v>9484.78</v>
      </c>
      <c r="F3591" s="1">
        <v>1.0</v>
      </c>
      <c r="G3591" s="1">
        <v>22.0</v>
      </c>
      <c r="H3591" s="1">
        <v>5.0</v>
      </c>
      <c r="I3591" s="1" t="s">
        <v>22</v>
      </c>
      <c r="J3591" s="1">
        <v>0.883</v>
      </c>
      <c r="K3591" s="1">
        <v>0.787</v>
      </c>
      <c r="L3591" s="6" t="str">
        <f>if(J3591&gt;QUARTILE!$B$3, "TOP", if(J3591&lt;QUARTILE!$B$4, "BOTTOM", 0))</f>
        <v>TOP</v>
      </c>
      <c r="M3591" s="6">
        <f t="shared" si="1"/>
        <v>2</v>
      </c>
      <c r="N3591" s="6" t="str">
        <f t="shared" si="2"/>
        <v>Baby Boomer</v>
      </c>
      <c r="O3591" s="6" t="str">
        <f t="shared" si="3"/>
        <v>Low Income</v>
      </c>
    </row>
    <row r="3592" hidden="1">
      <c r="A3592" s="1">
        <v>103590.0</v>
      </c>
      <c r="B3592" s="1">
        <v>53.0</v>
      </c>
      <c r="C3592" s="1">
        <v>59000.0</v>
      </c>
      <c r="D3592" s="1" t="s">
        <v>25</v>
      </c>
      <c r="E3592" s="1">
        <v>65037.27</v>
      </c>
      <c r="F3592" s="1">
        <v>3.0</v>
      </c>
      <c r="G3592" s="1">
        <v>20.0</v>
      </c>
      <c r="H3592" s="1">
        <v>8.0</v>
      </c>
      <c r="I3592" s="1" t="s">
        <v>18</v>
      </c>
      <c r="J3592" s="1">
        <v>0.595</v>
      </c>
      <c r="K3592" s="1">
        <v>0.683</v>
      </c>
      <c r="L3592" s="6">
        <f>if(J3592&gt;QUARTILE!$B$3, "TOP", if(J3592&lt;QUARTILE!$B$4, "BOTTOM", 0))</f>
        <v>0</v>
      </c>
      <c r="M3592" s="6">
        <f t="shared" si="1"/>
        <v>1</v>
      </c>
      <c r="N3592" s="6" t="str">
        <f t="shared" si="2"/>
        <v>Gen X</v>
      </c>
      <c r="O3592" s="6" t="str">
        <f t="shared" si="3"/>
        <v>Medium Income</v>
      </c>
    </row>
    <row r="3593" hidden="1">
      <c r="A3593" s="1">
        <v>103591.0</v>
      </c>
      <c r="B3593" s="1">
        <v>79.0</v>
      </c>
      <c r="C3593" s="1">
        <v>21000.0</v>
      </c>
      <c r="D3593" s="1" t="s">
        <v>25</v>
      </c>
      <c r="E3593" s="1">
        <v>7880.08</v>
      </c>
      <c r="F3593" s="1">
        <v>5.0</v>
      </c>
      <c r="G3593" s="1">
        <v>15.0</v>
      </c>
      <c r="H3593" s="1">
        <v>4.0</v>
      </c>
      <c r="I3593" s="1" t="s">
        <v>22</v>
      </c>
      <c r="J3593" s="1">
        <v>0.095</v>
      </c>
      <c r="K3593" s="1">
        <v>0.494</v>
      </c>
      <c r="L3593" s="6" t="str">
        <f>if(J3593&gt;QUARTILE!$B$3, "TOP", if(J3593&lt;QUARTILE!$B$4, "BOTTOM", 0))</f>
        <v>BOTTOM</v>
      </c>
      <c r="M3593" s="6">
        <f t="shared" si="1"/>
        <v>2</v>
      </c>
      <c r="N3593" s="6" t="str">
        <f t="shared" si="2"/>
        <v>Baby Boomer</v>
      </c>
      <c r="O3593" s="6" t="str">
        <f t="shared" si="3"/>
        <v>Low Income</v>
      </c>
    </row>
    <row r="3594" hidden="1">
      <c r="A3594" s="1">
        <v>103592.0</v>
      </c>
      <c r="B3594" s="1">
        <v>21.0</v>
      </c>
      <c r="C3594" s="1">
        <v>16000.0</v>
      </c>
      <c r="D3594" s="1" t="s">
        <v>27</v>
      </c>
      <c r="E3594" s="1">
        <v>82116.67</v>
      </c>
      <c r="F3594" s="1">
        <v>4.0</v>
      </c>
      <c r="G3594" s="1">
        <v>19.0</v>
      </c>
      <c r="H3594" s="1">
        <v>14.0</v>
      </c>
      <c r="I3594" s="1" t="s">
        <v>22</v>
      </c>
      <c r="J3594" s="1">
        <v>0.356</v>
      </c>
      <c r="K3594" s="1">
        <v>0.264</v>
      </c>
      <c r="L3594" s="6">
        <f>if(J3594&gt;QUARTILE!$B$3, "TOP", if(J3594&lt;QUARTILE!$B$4, "BOTTOM", 0))</f>
        <v>0</v>
      </c>
      <c r="M3594" s="6">
        <f t="shared" si="1"/>
        <v>2</v>
      </c>
      <c r="N3594" s="6" t="str">
        <f t="shared" si="2"/>
        <v>Millenial</v>
      </c>
      <c r="O3594" s="6" t="str">
        <f t="shared" si="3"/>
        <v>Low Income</v>
      </c>
    </row>
    <row r="3595" hidden="1">
      <c r="A3595" s="1">
        <v>103593.0</v>
      </c>
      <c r="B3595" s="1">
        <v>31.0</v>
      </c>
      <c r="C3595" s="1">
        <v>21000.0</v>
      </c>
      <c r="D3595" s="1" t="s">
        <v>25</v>
      </c>
      <c r="E3595" s="1">
        <v>4598.91</v>
      </c>
      <c r="F3595" s="1">
        <v>5.0</v>
      </c>
      <c r="G3595" s="1">
        <v>32.0</v>
      </c>
      <c r="H3595" s="1">
        <v>11.0</v>
      </c>
      <c r="I3595" s="1" t="s">
        <v>18</v>
      </c>
      <c r="J3595" s="1">
        <v>0.504</v>
      </c>
      <c r="K3595" s="1">
        <v>0.194</v>
      </c>
      <c r="L3595" s="6">
        <f>if(J3595&gt;QUARTILE!$B$3, "TOP", if(J3595&lt;QUARTILE!$B$4, "BOTTOM", 0))</f>
        <v>0</v>
      </c>
      <c r="M3595" s="6">
        <f t="shared" si="1"/>
        <v>1</v>
      </c>
      <c r="N3595" s="6" t="str">
        <f t="shared" si="2"/>
        <v>Gen X</v>
      </c>
      <c r="O3595" s="6" t="str">
        <f t="shared" si="3"/>
        <v>Low Income</v>
      </c>
    </row>
    <row r="3596" hidden="1">
      <c r="A3596" s="1">
        <v>103594.0</v>
      </c>
      <c r="B3596" s="1">
        <v>58.0</v>
      </c>
      <c r="C3596" s="1">
        <v>11000.0</v>
      </c>
      <c r="D3596" s="1" t="s">
        <v>23</v>
      </c>
      <c r="E3596" s="1">
        <v>2169.85</v>
      </c>
      <c r="F3596" s="1">
        <v>5.0</v>
      </c>
      <c r="G3596" s="1">
        <v>20.0</v>
      </c>
      <c r="H3596" s="1">
        <v>8.0</v>
      </c>
      <c r="I3596" s="1" t="s">
        <v>22</v>
      </c>
      <c r="J3596" s="1">
        <v>0.583</v>
      </c>
      <c r="K3596" s="1">
        <v>0.0</v>
      </c>
      <c r="L3596" s="6">
        <f>if(J3596&gt;QUARTILE!$B$3, "TOP", if(J3596&lt;QUARTILE!$B$4, "BOTTOM", 0))</f>
        <v>0</v>
      </c>
      <c r="M3596" s="6">
        <f t="shared" si="1"/>
        <v>2</v>
      </c>
      <c r="N3596" s="6" t="str">
        <f t="shared" si="2"/>
        <v>Gen X</v>
      </c>
      <c r="O3596" s="6" t="str">
        <f t="shared" si="3"/>
        <v>Low Income</v>
      </c>
    </row>
    <row r="3597" hidden="1">
      <c r="A3597" s="1">
        <v>103595.0</v>
      </c>
      <c r="B3597" s="1">
        <v>58.0</v>
      </c>
      <c r="C3597" s="1">
        <v>11000.0</v>
      </c>
      <c r="D3597" s="1" t="s">
        <v>23</v>
      </c>
      <c r="E3597" s="1">
        <v>7495.9</v>
      </c>
      <c r="F3597" s="1">
        <v>5.0</v>
      </c>
      <c r="G3597" s="1">
        <v>16.0</v>
      </c>
      <c r="H3597" s="1">
        <v>8.0</v>
      </c>
      <c r="I3597" s="1" t="s">
        <v>22</v>
      </c>
      <c r="J3597" s="1">
        <v>0.477</v>
      </c>
      <c r="K3597" s="1">
        <v>0.0</v>
      </c>
      <c r="L3597" s="6">
        <f>if(J3597&gt;QUARTILE!$B$3, "TOP", if(J3597&lt;QUARTILE!$B$4, "BOTTOM", 0))</f>
        <v>0</v>
      </c>
      <c r="M3597" s="6">
        <f t="shared" si="1"/>
        <v>2</v>
      </c>
      <c r="N3597" s="6" t="str">
        <f t="shared" si="2"/>
        <v>Gen X</v>
      </c>
      <c r="O3597" s="6" t="str">
        <f t="shared" si="3"/>
        <v>Low Income</v>
      </c>
    </row>
    <row r="3598" hidden="1">
      <c r="A3598" s="1">
        <v>103596.0</v>
      </c>
      <c r="B3598" s="1">
        <v>42.0</v>
      </c>
      <c r="C3598" s="1">
        <v>29000.0</v>
      </c>
      <c r="D3598" s="1" t="s">
        <v>17</v>
      </c>
      <c r="E3598" s="1">
        <v>43358.42</v>
      </c>
      <c r="F3598" s="1">
        <v>5.0</v>
      </c>
      <c r="G3598" s="1">
        <v>15.0</v>
      </c>
      <c r="H3598" s="1">
        <v>9.0</v>
      </c>
      <c r="I3598" s="1" t="s">
        <v>18</v>
      </c>
      <c r="J3598" s="1">
        <v>0.927</v>
      </c>
      <c r="K3598" s="1">
        <v>0.269</v>
      </c>
      <c r="L3598" s="6" t="str">
        <f>if(J3598&gt;QUARTILE!$B$3, "TOP", if(J3598&lt;QUARTILE!$B$4, "BOTTOM", 0))</f>
        <v>TOP</v>
      </c>
      <c r="M3598" s="6">
        <f t="shared" si="1"/>
        <v>1</v>
      </c>
      <c r="N3598" s="6" t="str">
        <f t="shared" si="2"/>
        <v>Gen X</v>
      </c>
      <c r="O3598" s="6" t="str">
        <f t="shared" si="3"/>
        <v>Low Income</v>
      </c>
    </row>
    <row r="3599" hidden="1">
      <c r="A3599" s="1">
        <v>103597.0</v>
      </c>
      <c r="B3599" s="1">
        <v>75.0</v>
      </c>
      <c r="C3599" s="1">
        <v>40000.0</v>
      </c>
      <c r="D3599" s="1" t="s">
        <v>27</v>
      </c>
      <c r="E3599" s="1">
        <v>14756.7</v>
      </c>
      <c r="F3599" s="1">
        <v>5.0</v>
      </c>
      <c r="G3599" s="1">
        <v>16.0</v>
      </c>
      <c r="H3599" s="1">
        <v>4.0</v>
      </c>
      <c r="I3599" s="1" t="s">
        <v>22</v>
      </c>
      <c r="J3599" s="1">
        <v>0.915</v>
      </c>
      <c r="K3599" s="1">
        <v>0.045</v>
      </c>
      <c r="L3599" s="6" t="str">
        <f>if(J3599&gt;QUARTILE!$B$3, "TOP", if(J3599&lt;QUARTILE!$B$4, "BOTTOM", 0))</f>
        <v>TOP</v>
      </c>
      <c r="M3599" s="6">
        <f t="shared" si="1"/>
        <v>2</v>
      </c>
      <c r="N3599" s="6" t="str">
        <f t="shared" si="2"/>
        <v>Baby Boomer</v>
      </c>
      <c r="O3599" s="6" t="str">
        <f t="shared" si="3"/>
        <v>Low Income</v>
      </c>
    </row>
    <row r="3600" hidden="1">
      <c r="A3600" s="1">
        <v>103598.0</v>
      </c>
      <c r="B3600" s="1">
        <v>72.0</v>
      </c>
      <c r="C3600" s="1">
        <v>20000.0</v>
      </c>
      <c r="D3600" s="1" t="s">
        <v>25</v>
      </c>
      <c r="E3600" s="1">
        <v>2915.55</v>
      </c>
      <c r="F3600" s="1">
        <v>1.0</v>
      </c>
      <c r="G3600" s="1">
        <v>23.0</v>
      </c>
      <c r="H3600" s="1">
        <v>3.0</v>
      </c>
      <c r="I3600" s="1" t="s">
        <v>22</v>
      </c>
      <c r="J3600" s="1">
        <v>0.537</v>
      </c>
      <c r="K3600" s="1">
        <v>0.112</v>
      </c>
      <c r="L3600" s="6">
        <f>if(J3600&gt;QUARTILE!$B$3, "TOP", if(J3600&lt;QUARTILE!$B$4, "BOTTOM", 0))</f>
        <v>0</v>
      </c>
      <c r="M3600" s="6">
        <f t="shared" si="1"/>
        <v>2</v>
      </c>
      <c r="N3600" s="6" t="str">
        <f t="shared" si="2"/>
        <v>Baby Boomer</v>
      </c>
      <c r="O3600" s="6" t="str">
        <f t="shared" si="3"/>
        <v>Low Income</v>
      </c>
    </row>
    <row r="3601" hidden="1">
      <c r="A3601" s="1">
        <v>103599.0</v>
      </c>
      <c r="B3601" s="1">
        <v>79.0</v>
      </c>
      <c r="C3601" s="1">
        <v>7000.0</v>
      </c>
      <c r="D3601" s="1" t="s">
        <v>25</v>
      </c>
      <c r="E3601" s="1">
        <v>4525.45</v>
      </c>
      <c r="F3601" s="1">
        <v>2.0</v>
      </c>
      <c r="G3601" s="1">
        <v>19.0</v>
      </c>
      <c r="H3601" s="1">
        <v>8.0</v>
      </c>
      <c r="I3601" s="1" t="s">
        <v>22</v>
      </c>
      <c r="J3601" s="1">
        <v>0.126</v>
      </c>
      <c r="K3601" s="1">
        <v>0.195</v>
      </c>
      <c r="L3601" s="6" t="str">
        <f>if(J3601&gt;QUARTILE!$B$3, "TOP", if(J3601&lt;QUARTILE!$B$4, "BOTTOM", 0))</f>
        <v>BOTTOM</v>
      </c>
      <c r="M3601" s="6">
        <f t="shared" si="1"/>
        <v>2</v>
      </c>
      <c r="N3601" s="6" t="str">
        <f t="shared" si="2"/>
        <v>Baby Boomer</v>
      </c>
      <c r="O3601" s="6" t="str">
        <f t="shared" si="3"/>
        <v>Low Income</v>
      </c>
    </row>
    <row r="3602" hidden="1">
      <c r="A3602" s="1">
        <v>103600.0</v>
      </c>
      <c r="B3602" s="1">
        <v>80.0</v>
      </c>
      <c r="C3602" s="1">
        <v>27000.0</v>
      </c>
      <c r="D3602" s="1" t="s">
        <v>25</v>
      </c>
      <c r="E3602" s="1">
        <v>7457.85</v>
      </c>
      <c r="F3602" s="1">
        <v>4.0</v>
      </c>
      <c r="G3602" s="1">
        <v>20.0</v>
      </c>
      <c r="H3602" s="1">
        <v>8.0</v>
      </c>
      <c r="I3602" s="1" t="s">
        <v>22</v>
      </c>
      <c r="J3602" s="1">
        <v>0.471</v>
      </c>
      <c r="K3602" s="1">
        <v>0.431</v>
      </c>
      <c r="L3602" s="6">
        <f>if(J3602&gt;QUARTILE!$B$3, "TOP", if(J3602&lt;QUARTILE!$B$4, "BOTTOM", 0))</f>
        <v>0</v>
      </c>
      <c r="M3602" s="6">
        <f t="shared" si="1"/>
        <v>2</v>
      </c>
      <c r="N3602" s="6" t="str">
        <f t="shared" si="2"/>
        <v>Silent</v>
      </c>
      <c r="O3602" s="6" t="str">
        <f t="shared" si="3"/>
        <v>Low Income</v>
      </c>
    </row>
    <row r="3603" hidden="1">
      <c r="A3603" s="1">
        <v>103601.0</v>
      </c>
      <c r="B3603" s="1">
        <v>67.0</v>
      </c>
      <c r="C3603" s="1">
        <v>76000.0</v>
      </c>
      <c r="D3603" s="1" t="s">
        <v>23</v>
      </c>
      <c r="E3603" s="1">
        <v>17840.1</v>
      </c>
      <c r="F3603" s="1">
        <v>4.0</v>
      </c>
      <c r="G3603" s="1">
        <v>22.0</v>
      </c>
      <c r="H3603" s="1">
        <v>6.0</v>
      </c>
      <c r="I3603" s="1" t="s">
        <v>22</v>
      </c>
      <c r="J3603" s="1">
        <v>0.331</v>
      </c>
      <c r="K3603" s="1">
        <v>0.542</v>
      </c>
      <c r="L3603" s="6">
        <f>if(J3603&gt;QUARTILE!$B$3, "TOP", if(J3603&lt;QUARTILE!$B$4, "BOTTOM", 0))</f>
        <v>0</v>
      </c>
      <c r="M3603" s="6">
        <f t="shared" si="1"/>
        <v>2</v>
      </c>
      <c r="N3603" s="6" t="str">
        <f t="shared" si="2"/>
        <v>Baby Boomer</v>
      </c>
      <c r="O3603" s="6" t="str">
        <f t="shared" si="3"/>
        <v>Medium Income</v>
      </c>
    </row>
    <row r="3604" hidden="1">
      <c r="A3604" s="1">
        <v>103602.0</v>
      </c>
      <c r="B3604" s="1">
        <v>27.0</v>
      </c>
      <c r="C3604" s="1">
        <v>19000.0</v>
      </c>
      <c r="D3604" s="1" t="s">
        <v>25</v>
      </c>
      <c r="E3604" s="1">
        <v>8080.69</v>
      </c>
      <c r="F3604" s="1">
        <v>1.0</v>
      </c>
      <c r="G3604" s="1">
        <v>22.0</v>
      </c>
      <c r="H3604" s="1">
        <v>19.0</v>
      </c>
      <c r="I3604" s="1" t="s">
        <v>18</v>
      </c>
      <c r="J3604" s="1">
        <v>0.333</v>
      </c>
      <c r="K3604" s="1">
        <v>0.694</v>
      </c>
      <c r="L3604" s="6">
        <f>if(J3604&gt;QUARTILE!$B$3, "TOP", if(J3604&lt;QUARTILE!$B$4, "BOTTOM", 0))</f>
        <v>0</v>
      </c>
      <c r="M3604" s="6">
        <f t="shared" si="1"/>
        <v>1</v>
      </c>
      <c r="N3604" s="6" t="str">
        <f t="shared" si="2"/>
        <v>Millenial</v>
      </c>
      <c r="O3604" s="6" t="str">
        <f t="shared" si="3"/>
        <v>Low Income</v>
      </c>
    </row>
    <row r="3605" hidden="1">
      <c r="A3605" s="1">
        <v>103603.0</v>
      </c>
      <c r="B3605" s="1">
        <v>38.0</v>
      </c>
      <c r="C3605" s="1">
        <v>20000.0</v>
      </c>
      <c r="D3605" s="1" t="s">
        <v>17</v>
      </c>
      <c r="E3605" s="1">
        <v>27491.59</v>
      </c>
      <c r="F3605" s="1">
        <v>1.0</v>
      </c>
      <c r="G3605" s="1">
        <v>15.0</v>
      </c>
      <c r="H3605" s="1">
        <v>10.0</v>
      </c>
      <c r="I3605" s="1" t="s">
        <v>22</v>
      </c>
      <c r="J3605" s="1">
        <v>0.833</v>
      </c>
      <c r="K3605" s="1">
        <v>0.486</v>
      </c>
      <c r="L3605" s="6" t="str">
        <f>if(J3605&gt;QUARTILE!$B$3, "TOP", if(J3605&lt;QUARTILE!$B$4, "BOTTOM", 0))</f>
        <v>TOP</v>
      </c>
      <c r="M3605" s="6">
        <f t="shared" si="1"/>
        <v>2</v>
      </c>
      <c r="N3605" s="6" t="str">
        <f t="shared" si="2"/>
        <v>Gen X</v>
      </c>
      <c r="O3605" s="6" t="str">
        <f t="shared" si="3"/>
        <v>Low Income</v>
      </c>
    </row>
    <row r="3606" hidden="1">
      <c r="A3606" s="1">
        <v>103604.0</v>
      </c>
      <c r="B3606" s="1">
        <v>53.0</v>
      </c>
      <c r="C3606" s="1">
        <v>13000.0</v>
      </c>
      <c r="D3606" s="1" t="s">
        <v>25</v>
      </c>
      <c r="E3606" s="1">
        <v>19157.55</v>
      </c>
      <c r="F3606" s="1">
        <v>5.0</v>
      </c>
      <c r="G3606" s="1">
        <v>17.0</v>
      </c>
      <c r="H3606" s="1">
        <v>3.0</v>
      </c>
      <c r="I3606" s="1" t="s">
        <v>22</v>
      </c>
      <c r="J3606" s="1">
        <v>0.585</v>
      </c>
      <c r="K3606" s="1">
        <v>0.615</v>
      </c>
      <c r="L3606" s="6">
        <f>if(J3606&gt;QUARTILE!$B$3, "TOP", if(J3606&lt;QUARTILE!$B$4, "BOTTOM", 0))</f>
        <v>0</v>
      </c>
      <c r="M3606" s="6">
        <f t="shared" si="1"/>
        <v>2</v>
      </c>
      <c r="N3606" s="6" t="str">
        <f t="shared" si="2"/>
        <v>Gen X</v>
      </c>
      <c r="O3606" s="6" t="str">
        <f t="shared" si="3"/>
        <v>Low Income</v>
      </c>
    </row>
    <row r="3607" hidden="1">
      <c r="A3607" s="1">
        <v>103605.0</v>
      </c>
      <c r="B3607" s="1">
        <v>29.0</v>
      </c>
      <c r="C3607" s="1">
        <v>29000.0</v>
      </c>
      <c r="D3607" s="1" t="s">
        <v>25</v>
      </c>
      <c r="E3607" s="1">
        <v>41401.51</v>
      </c>
      <c r="F3607" s="1">
        <v>2.0</v>
      </c>
      <c r="G3607" s="1">
        <v>19.0</v>
      </c>
      <c r="H3607" s="1">
        <v>13.0</v>
      </c>
      <c r="I3607" s="1" t="s">
        <v>22</v>
      </c>
      <c r="J3607" s="1">
        <v>0.979</v>
      </c>
      <c r="K3607" s="1">
        <v>0.762</v>
      </c>
      <c r="L3607" s="6" t="str">
        <f>if(J3607&gt;QUARTILE!$B$3, "TOP", if(J3607&lt;QUARTILE!$B$4, "BOTTOM", 0))</f>
        <v>TOP</v>
      </c>
      <c r="M3607" s="6">
        <f t="shared" si="1"/>
        <v>2</v>
      </c>
      <c r="N3607" s="6" t="str">
        <f t="shared" si="2"/>
        <v>Millenial</v>
      </c>
      <c r="O3607" s="6" t="str">
        <f t="shared" si="3"/>
        <v>Low Income</v>
      </c>
    </row>
    <row r="3608" hidden="1">
      <c r="A3608" s="1">
        <v>103606.0</v>
      </c>
      <c r="B3608" s="1">
        <v>44.0</v>
      </c>
      <c r="C3608" s="1">
        <v>15000.0</v>
      </c>
      <c r="D3608" s="1" t="s">
        <v>23</v>
      </c>
      <c r="E3608" s="1">
        <v>13901.45</v>
      </c>
      <c r="F3608" s="1">
        <v>4.0</v>
      </c>
      <c r="G3608" s="1">
        <v>20.0</v>
      </c>
      <c r="H3608" s="1">
        <v>12.0</v>
      </c>
      <c r="I3608" s="1" t="s">
        <v>22</v>
      </c>
      <c r="J3608" s="1">
        <v>1.0</v>
      </c>
      <c r="K3608" s="1">
        <v>0.324</v>
      </c>
      <c r="L3608" s="6" t="str">
        <f>if(J3608&gt;QUARTILE!$B$3, "TOP", if(J3608&lt;QUARTILE!$B$4, "BOTTOM", 0))</f>
        <v>TOP</v>
      </c>
      <c r="M3608" s="6">
        <f t="shared" si="1"/>
        <v>2</v>
      </c>
      <c r="N3608" s="6" t="str">
        <f t="shared" si="2"/>
        <v>Gen X</v>
      </c>
      <c r="O3608" s="6" t="str">
        <f t="shared" si="3"/>
        <v>Low Income</v>
      </c>
    </row>
    <row r="3609" hidden="1">
      <c r="A3609" s="1">
        <v>103607.0</v>
      </c>
      <c r="B3609" s="1">
        <v>57.0</v>
      </c>
      <c r="C3609" s="1">
        <v>41000.0</v>
      </c>
      <c r="D3609" s="1" t="s">
        <v>25</v>
      </c>
      <c r="E3609" s="1">
        <v>8044.7</v>
      </c>
      <c r="F3609" s="1">
        <v>3.0</v>
      </c>
      <c r="G3609" s="1">
        <v>18.0</v>
      </c>
      <c r="H3609" s="1">
        <v>4.0</v>
      </c>
      <c r="I3609" s="1" t="s">
        <v>22</v>
      </c>
      <c r="J3609" s="1">
        <v>0.595</v>
      </c>
      <c r="K3609" s="1">
        <v>0.688</v>
      </c>
      <c r="L3609" s="6">
        <f>if(J3609&gt;QUARTILE!$B$3, "TOP", if(J3609&lt;QUARTILE!$B$4, "BOTTOM", 0))</f>
        <v>0</v>
      </c>
      <c r="M3609" s="6">
        <f t="shared" si="1"/>
        <v>2</v>
      </c>
      <c r="N3609" s="6" t="str">
        <f t="shared" si="2"/>
        <v>Gen X</v>
      </c>
      <c r="O3609" s="6" t="str">
        <f t="shared" si="3"/>
        <v>Low Income</v>
      </c>
    </row>
    <row r="3610" hidden="1">
      <c r="A3610" s="1">
        <v>103608.0</v>
      </c>
      <c r="B3610" s="1">
        <v>19.0</v>
      </c>
      <c r="C3610" s="1">
        <v>15000.0</v>
      </c>
      <c r="D3610" s="1" t="s">
        <v>23</v>
      </c>
      <c r="E3610" s="1">
        <v>100000.0</v>
      </c>
      <c r="F3610" s="1">
        <v>1.0</v>
      </c>
      <c r="G3610" s="1">
        <v>18.0</v>
      </c>
      <c r="H3610" s="1">
        <v>17.0</v>
      </c>
      <c r="I3610" s="1" t="s">
        <v>18</v>
      </c>
      <c r="J3610" s="1">
        <v>1.0</v>
      </c>
      <c r="K3610" s="1">
        <v>0.559</v>
      </c>
      <c r="L3610" s="6" t="str">
        <f>if(J3610&gt;QUARTILE!$B$3, "TOP", if(J3610&lt;QUARTILE!$B$4, "BOTTOM", 0))</f>
        <v>TOP</v>
      </c>
      <c r="M3610" s="6">
        <f t="shared" si="1"/>
        <v>1</v>
      </c>
      <c r="N3610" s="6" t="str">
        <f t="shared" si="2"/>
        <v>Millenial</v>
      </c>
      <c r="O3610" s="6" t="str">
        <f t="shared" si="3"/>
        <v>Low Income</v>
      </c>
    </row>
    <row r="3611" hidden="1">
      <c r="A3611" s="1">
        <v>103609.0</v>
      </c>
      <c r="B3611" s="1">
        <v>71.0</v>
      </c>
      <c r="C3611" s="1">
        <v>27000.0</v>
      </c>
      <c r="D3611" s="1" t="s">
        <v>25</v>
      </c>
      <c r="E3611" s="1">
        <v>8789.75</v>
      </c>
      <c r="F3611" s="1">
        <v>3.0</v>
      </c>
      <c r="G3611" s="1">
        <v>17.0</v>
      </c>
      <c r="H3611" s="1">
        <v>7.0</v>
      </c>
      <c r="I3611" s="1" t="s">
        <v>22</v>
      </c>
      <c r="J3611" s="1">
        <v>0.733</v>
      </c>
      <c r="K3611" s="1">
        <v>0.636</v>
      </c>
      <c r="L3611" s="6">
        <f>if(J3611&gt;QUARTILE!$B$3, "TOP", if(J3611&lt;QUARTILE!$B$4, "BOTTOM", 0))</f>
        <v>0</v>
      </c>
      <c r="M3611" s="6">
        <f t="shared" si="1"/>
        <v>2</v>
      </c>
      <c r="N3611" s="6" t="str">
        <f t="shared" si="2"/>
        <v>Baby Boomer</v>
      </c>
      <c r="O3611" s="6" t="str">
        <f t="shared" si="3"/>
        <v>Low Income</v>
      </c>
    </row>
    <row r="3612" hidden="1">
      <c r="A3612" s="1">
        <v>103610.0</v>
      </c>
      <c r="B3612" s="1">
        <v>30.0</v>
      </c>
      <c r="C3612" s="1">
        <v>21000.0</v>
      </c>
      <c r="D3612" s="1" t="s">
        <v>25</v>
      </c>
      <c r="E3612" s="1">
        <v>11193.41</v>
      </c>
      <c r="F3612" s="1">
        <v>4.0</v>
      </c>
      <c r="G3612" s="1">
        <v>23.0</v>
      </c>
      <c r="H3612" s="1">
        <v>6.0</v>
      </c>
      <c r="I3612" s="1" t="s">
        <v>22</v>
      </c>
      <c r="J3612" s="1">
        <v>0.152</v>
      </c>
      <c r="K3612" s="1">
        <v>0.533</v>
      </c>
      <c r="L3612" s="6" t="str">
        <f>if(J3612&gt;QUARTILE!$B$3, "TOP", if(J3612&lt;QUARTILE!$B$4, "BOTTOM", 0))</f>
        <v>BOTTOM</v>
      </c>
      <c r="M3612" s="6">
        <f t="shared" si="1"/>
        <v>2</v>
      </c>
      <c r="N3612" s="6" t="str">
        <f t="shared" si="2"/>
        <v>Millenial</v>
      </c>
      <c r="O3612" s="6" t="str">
        <f t="shared" si="3"/>
        <v>Low Income</v>
      </c>
    </row>
    <row r="3613" hidden="1">
      <c r="A3613" s="1">
        <v>103611.0</v>
      </c>
      <c r="B3613" s="1">
        <v>70.0</v>
      </c>
      <c r="C3613" s="1">
        <v>56000.0</v>
      </c>
      <c r="D3613" s="1" t="s">
        <v>17</v>
      </c>
      <c r="E3613" s="1">
        <v>33122.96</v>
      </c>
      <c r="F3613" s="1">
        <v>1.0</v>
      </c>
      <c r="G3613" s="1">
        <v>10.0</v>
      </c>
      <c r="H3613" s="1">
        <v>6.0</v>
      </c>
      <c r="I3613" s="1" t="s">
        <v>18</v>
      </c>
      <c r="J3613" s="1">
        <v>0.618</v>
      </c>
      <c r="K3613" s="1">
        <v>0.626</v>
      </c>
      <c r="L3613" s="6">
        <f>if(J3613&gt;QUARTILE!$B$3, "TOP", if(J3613&lt;QUARTILE!$B$4, "BOTTOM", 0))</f>
        <v>0</v>
      </c>
      <c r="M3613" s="6">
        <f t="shared" si="1"/>
        <v>1</v>
      </c>
      <c r="N3613" s="6" t="str">
        <f t="shared" si="2"/>
        <v>Baby Boomer</v>
      </c>
      <c r="O3613" s="6" t="str">
        <f t="shared" si="3"/>
        <v>Medium Income</v>
      </c>
    </row>
    <row r="3614" hidden="1">
      <c r="A3614" s="1">
        <v>103612.0</v>
      </c>
      <c r="B3614" s="1">
        <v>49.0</v>
      </c>
      <c r="C3614" s="1">
        <v>28000.0</v>
      </c>
      <c r="D3614" s="1" t="s">
        <v>27</v>
      </c>
      <c r="E3614" s="1">
        <v>1856.26</v>
      </c>
      <c r="F3614" s="1">
        <v>4.0</v>
      </c>
      <c r="G3614" s="1">
        <v>23.0</v>
      </c>
      <c r="H3614" s="1">
        <v>10.0</v>
      </c>
      <c r="I3614" s="1" t="s">
        <v>22</v>
      </c>
      <c r="J3614" s="1">
        <v>0.659</v>
      </c>
      <c r="K3614" s="1">
        <v>0.769</v>
      </c>
      <c r="L3614" s="6">
        <f>if(J3614&gt;QUARTILE!$B$3, "TOP", if(J3614&lt;QUARTILE!$B$4, "BOTTOM", 0))</f>
        <v>0</v>
      </c>
      <c r="M3614" s="6">
        <f t="shared" si="1"/>
        <v>2</v>
      </c>
      <c r="N3614" s="6" t="str">
        <f t="shared" si="2"/>
        <v>Gen X</v>
      </c>
      <c r="O3614" s="6" t="str">
        <f t="shared" si="3"/>
        <v>Low Income</v>
      </c>
    </row>
    <row r="3615" hidden="1">
      <c r="A3615" s="1">
        <v>103613.0</v>
      </c>
      <c r="B3615" s="1">
        <v>48.0</v>
      </c>
      <c r="C3615" s="1">
        <v>51000.0</v>
      </c>
      <c r="D3615" s="1" t="s">
        <v>25</v>
      </c>
      <c r="E3615" s="1">
        <v>9771.18</v>
      </c>
      <c r="F3615" s="1">
        <v>1.0</v>
      </c>
      <c r="G3615" s="1">
        <v>23.0</v>
      </c>
      <c r="H3615" s="1">
        <v>11.0</v>
      </c>
      <c r="I3615" s="1" t="s">
        <v>22</v>
      </c>
      <c r="J3615" s="1">
        <v>0.855</v>
      </c>
      <c r="K3615" s="1">
        <v>0.392</v>
      </c>
      <c r="L3615" s="6" t="str">
        <f>if(J3615&gt;QUARTILE!$B$3, "TOP", if(J3615&lt;QUARTILE!$B$4, "BOTTOM", 0))</f>
        <v>TOP</v>
      </c>
      <c r="M3615" s="6">
        <f t="shared" si="1"/>
        <v>2</v>
      </c>
      <c r="N3615" s="6" t="str">
        <f t="shared" si="2"/>
        <v>Gen X</v>
      </c>
      <c r="O3615" s="6" t="str">
        <f t="shared" si="3"/>
        <v>Medium Income</v>
      </c>
    </row>
    <row r="3616" hidden="1">
      <c r="A3616" s="1">
        <v>103614.0</v>
      </c>
      <c r="B3616" s="1">
        <v>33.0</v>
      </c>
      <c r="C3616" s="1">
        <v>24000.0</v>
      </c>
      <c r="D3616" s="1" t="s">
        <v>25</v>
      </c>
      <c r="E3616" s="1">
        <v>1792.15</v>
      </c>
      <c r="F3616" s="1">
        <v>4.0</v>
      </c>
      <c r="G3616" s="1">
        <v>15.0</v>
      </c>
      <c r="H3616" s="1">
        <v>7.0</v>
      </c>
      <c r="I3616" s="1" t="s">
        <v>22</v>
      </c>
      <c r="J3616" s="1">
        <v>0.911</v>
      </c>
      <c r="K3616" s="1">
        <v>0.605</v>
      </c>
      <c r="L3616" s="6" t="str">
        <f>if(J3616&gt;QUARTILE!$B$3, "TOP", if(J3616&lt;QUARTILE!$B$4, "BOTTOM", 0))</f>
        <v>TOP</v>
      </c>
      <c r="M3616" s="6">
        <f t="shared" si="1"/>
        <v>2</v>
      </c>
      <c r="N3616" s="6" t="str">
        <f t="shared" si="2"/>
        <v>Gen X</v>
      </c>
      <c r="O3616" s="6" t="str">
        <f t="shared" si="3"/>
        <v>Low Income</v>
      </c>
    </row>
    <row r="3617" hidden="1">
      <c r="A3617" s="1">
        <v>103615.0</v>
      </c>
      <c r="B3617" s="1">
        <v>49.0</v>
      </c>
      <c r="C3617" s="1">
        <v>20000.0</v>
      </c>
      <c r="D3617" s="1" t="s">
        <v>27</v>
      </c>
      <c r="E3617" s="1">
        <v>3000.32</v>
      </c>
      <c r="F3617" s="1">
        <v>3.0</v>
      </c>
      <c r="G3617" s="1">
        <v>22.0</v>
      </c>
      <c r="H3617" s="1">
        <v>14.0</v>
      </c>
      <c r="I3617" s="1" t="s">
        <v>18</v>
      </c>
      <c r="J3617" s="1">
        <v>0.637</v>
      </c>
      <c r="K3617" s="1">
        <v>0.249</v>
      </c>
      <c r="L3617" s="6">
        <f>if(J3617&gt;QUARTILE!$B$3, "TOP", if(J3617&lt;QUARTILE!$B$4, "BOTTOM", 0))</f>
        <v>0</v>
      </c>
      <c r="M3617" s="6">
        <f t="shared" si="1"/>
        <v>1</v>
      </c>
      <c r="N3617" s="6" t="str">
        <f t="shared" si="2"/>
        <v>Gen X</v>
      </c>
      <c r="O3617" s="6" t="str">
        <f t="shared" si="3"/>
        <v>Low Income</v>
      </c>
    </row>
    <row r="3618" hidden="1">
      <c r="A3618" s="1">
        <v>103616.0</v>
      </c>
      <c r="B3618" s="1">
        <v>49.0</v>
      </c>
      <c r="C3618" s="1">
        <v>22000.0</v>
      </c>
      <c r="D3618" s="1" t="s">
        <v>23</v>
      </c>
      <c r="E3618" s="1">
        <v>93.03</v>
      </c>
      <c r="F3618" s="1">
        <v>2.0</v>
      </c>
      <c r="G3618" s="1">
        <v>27.0</v>
      </c>
      <c r="H3618" s="1">
        <v>5.0</v>
      </c>
      <c r="I3618" s="1" t="s">
        <v>22</v>
      </c>
      <c r="J3618" s="1">
        <v>0.14</v>
      </c>
      <c r="K3618" s="1">
        <v>0.756</v>
      </c>
      <c r="L3618" s="6" t="str">
        <f>if(J3618&gt;QUARTILE!$B$3, "TOP", if(J3618&lt;QUARTILE!$B$4, "BOTTOM", 0))</f>
        <v>BOTTOM</v>
      </c>
      <c r="M3618" s="6">
        <f t="shared" si="1"/>
        <v>2</v>
      </c>
      <c r="N3618" s="6" t="str">
        <f t="shared" si="2"/>
        <v>Gen X</v>
      </c>
      <c r="O3618" s="6" t="str">
        <f t="shared" si="3"/>
        <v>Low Income</v>
      </c>
    </row>
    <row r="3619" hidden="1">
      <c r="A3619" s="1">
        <v>103617.0</v>
      </c>
      <c r="B3619" s="1">
        <v>77.0</v>
      </c>
      <c r="C3619" s="1">
        <v>14000.0</v>
      </c>
      <c r="D3619" s="1" t="s">
        <v>27</v>
      </c>
      <c r="E3619" s="1">
        <v>191.8</v>
      </c>
      <c r="F3619" s="1">
        <v>1.0</v>
      </c>
      <c r="G3619" s="1">
        <v>25.0</v>
      </c>
      <c r="H3619" s="1">
        <v>2.0</v>
      </c>
      <c r="I3619" s="1" t="s">
        <v>22</v>
      </c>
      <c r="J3619" s="1">
        <v>0.142</v>
      </c>
      <c r="K3619" s="1">
        <v>0.88</v>
      </c>
      <c r="L3619" s="6" t="str">
        <f>if(J3619&gt;QUARTILE!$B$3, "TOP", if(J3619&lt;QUARTILE!$B$4, "BOTTOM", 0))</f>
        <v>BOTTOM</v>
      </c>
      <c r="M3619" s="6">
        <f t="shared" si="1"/>
        <v>2</v>
      </c>
      <c r="N3619" s="6" t="str">
        <f t="shared" si="2"/>
        <v>Baby Boomer</v>
      </c>
      <c r="O3619" s="6" t="str">
        <f t="shared" si="3"/>
        <v>Low Income</v>
      </c>
    </row>
    <row r="3620" hidden="1">
      <c r="A3620" s="1">
        <v>103618.0</v>
      </c>
      <c r="B3620" s="1">
        <v>51.0</v>
      </c>
      <c r="C3620" s="1">
        <v>30000.0</v>
      </c>
      <c r="D3620" s="1" t="s">
        <v>21</v>
      </c>
      <c r="E3620" s="1">
        <v>9570.0</v>
      </c>
      <c r="F3620" s="1">
        <v>3.0</v>
      </c>
      <c r="G3620" s="1">
        <v>20.0</v>
      </c>
      <c r="H3620" s="1">
        <v>5.0</v>
      </c>
      <c r="I3620" s="1" t="s">
        <v>22</v>
      </c>
      <c r="J3620" s="1">
        <v>0.328</v>
      </c>
      <c r="K3620" s="1">
        <v>0.761</v>
      </c>
      <c r="L3620" s="6">
        <f>if(J3620&gt;QUARTILE!$B$3, "TOP", if(J3620&lt;QUARTILE!$B$4, "BOTTOM", 0))</f>
        <v>0</v>
      </c>
      <c r="M3620" s="6">
        <f t="shared" si="1"/>
        <v>2</v>
      </c>
      <c r="N3620" s="6" t="str">
        <f t="shared" si="2"/>
        <v>Gen X</v>
      </c>
      <c r="O3620" s="6" t="str">
        <f t="shared" si="3"/>
        <v>Low Income</v>
      </c>
    </row>
    <row r="3621" hidden="1">
      <c r="A3621" s="1">
        <v>103619.0</v>
      </c>
      <c r="B3621" s="1">
        <v>28.0</v>
      </c>
      <c r="C3621" s="1">
        <v>15000.0</v>
      </c>
      <c r="D3621" s="1" t="s">
        <v>23</v>
      </c>
      <c r="E3621" s="1">
        <v>33126.8</v>
      </c>
      <c r="F3621" s="1">
        <v>4.0</v>
      </c>
      <c r="G3621" s="1">
        <v>13.0</v>
      </c>
      <c r="H3621" s="1">
        <v>15.0</v>
      </c>
      <c r="I3621" s="1" t="s">
        <v>18</v>
      </c>
      <c r="J3621" s="1">
        <v>0.444</v>
      </c>
      <c r="K3621" s="1">
        <v>0.341</v>
      </c>
      <c r="L3621" s="6">
        <f>if(J3621&gt;QUARTILE!$B$3, "TOP", if(J3621&lt;QUARTILE!$B$4, "BOTTOM", 0))</f>
        <v>0</v>
      </c>
      <c r="M3621" s="6">
        <f t="shared" si="1"/>
        <v>1</v>
      </c>
      <c r="N3621" s="6" t="str">
        <f t="shared" si="2"/>
        <v>Millenial</v>
      </c>
      <c r="O3621" s="6" t="str">
        <f t="shared" si="3"/>
        <v>Low Income</v>
      </c>
    </row>
    <row r="3622" hidden="1">
      <c r="A3622" s="1">
        <v>103620.0</v>
      </c>
      <c r="B3622" s="1">
        <v>27.0</v>
      </c>
      <c r="C3622" s="1">
        <v>24000.0</v>
      </c>
      <c r="D3622" s="1" t="s">
        <v>27</v>
      </c>
      <c r="E3622" s="1">
        <v>17686.36</v>
      </c>
      <c r="F3622" s="1">
        <v>3.0</v>
      </c>
      <c r="G3622" s="1">
        <v>25.0</v>
      </c>
      <c r="H3622" s="1">
        <v>6.0</v>
      </c>
      <c r="I3622" s="1" t="s">
        <v>22</v>
      </c>
      <c r="J3622" s="1">
        <v>0.222</v>
      </c>
      <c r="K3622" s="1">
        <v>0.133</v>
      </c>
      <c r="L3622" s="6" t="str">
        <f>if(J3622&gt;QUARTILE!$B$3, "TOP", if(J3622&lt;QUARTILE!$B$4, "BOTTOM", 0))</f>
        <v>BOTTOM</v>
      </c>
      <c r="M3622" s="6">
        <f t="shared" si="1"/>
        <v>2</v>
      </c>
      <c r="N3622" s="6" t="str">
        <f t="shared" si="2"/>
        <v>Millenial</v>
      </c>
      <c r="O3622" s="6" t="str">
        <f t="shared" si="3"/>
        <v>Low Income</v>
      </c>
    </row>
    <row r="3623" hidden="1">
      <c r="A3623" s="1">
        <v>103621.0</v>
      </c>
      <c r="B3623" s="1">
        <v>32.0</v>
      </c>
      <c r="C3623" s="1">
        <v>37000.0</v>
      </c>
      <c r="D3623" s="1" t="s">
        <v>17</v>
      </c>
      <c r="E3623" s="1">
        <v>20152.45</v>
      </c>
      <c r="F3623" s="1">
        <v>1.0</v>
      </c>
      <c r="G3623" s="1">
        <v>27.0</v>
      </c>
      <c r="H3623" s="1">
        <v>8.0</v>
      </c>
      <c r="I3623" s="1" t="s">
        <v>22</v>
      </c>
      <c r="J3623" s="1">
        <v>0.617</v>
      </c>
      <c r="K3623" s="1">
        <v>0.873</v>
      </c>
      <c r="L3623" s="6">
        <f>if(J3623&gt;QUARTILE!$B$3, "TOP", if(J3623&lt;QUARTILE!$B$4, "BOTTOM", 0))</f>
        <v>0</v>
      </c>
      <c r="M3623" s="6">
        <f t="shared" si="1"/>
        <v>2</v>
      </c>
      <c r="N3623" s="6" t="str">
        <f t="shared" si="2"/>
        <v>Gen X</v>
      </c>
      <c r="O3623" s="6" t="str">
        <f t="shared" si="3"/>
        <v>Low Income</v>
      </c>
    </row>
    <row r="3624" hidden="1">
      <c r="A3624" s="1">
        <v>103622.0</v>
      </c>
      <c r="B3624" s="1">
        <v>34.0</v>
      </c>
      <c r="C3624" s="1">
        <v>57000.0</v>
      </c>
      <c r="D3624" s="1" t="s">
        <v>25</v>
      </c>
      <c r="E3624" s="1">
        <v>14648.13</v>
      </c>
      <c r="F3624" s="1">
        <v>3.0</v>
      </c>
      <c r="G3624" s="1">
        <v>17.0</v>
      </c>
      <c r="H3624" s="1">
        <v>12.0</v>
      </c>
      <c r="I3624" s="1" t="s">
        <v>22</v>
      </c>
      <c r="J3624" s="1">
        <v>0.58</v>
      </c>
      <c r="K3624" s="1">
        <v>0.815</v>
      </c>
      <c r="L3624" s="6">
        <f>if(J3624&gt;QUARTILE!$B$3, "TOP", if(J3624&lt;QUARTILE!$B$4, "BOTTOM", 0))</f>
        <v>0</v>
      </c>
      <c r="M3624" s="6">
        <f t="shared" si="1"/>
        <v>2</v>
      </c>
      <c r="N3624" s="6" t="str">
        <f t="shared" si="2"/>
        <v>Gen X</v>
      </c>
      <c r="O3624" s="6" t="str">
        <f t="shared" si="3"/>
        <v>Medium Income</v>
      </c>
    </row>
    <row r="3625" hidden="1">
      <c r="A3625" s="1">
        <v>103623.0</v>
      </c>
      <c r="B3625" s="1">
        <v>57.0</v>
      </c>
      <c r="C3625" s="1">
        <v>24000.0</v>
      </c>
      <c r="D3625" s="1" t="s">
        <v>27</v>
      </c>
      <c r="E3625" s="1">
        <v>34273.0</v>
      </c>
      <c r="F3625" s="1">
        <v>4.0</v>
      </c>
      <c r="G3625" s="1">
        <v>17.0</v>
      </c>
      <c r="H3625" s="1">
        <v>4.0</v>
      </c>
      <c r="I3625" s="1" t="s">
        <v>18</v>
      </c>
      <c r="J3625" s="1">
        <v>0.785</v>
      </c>
      <c r="K3625" s="1">
        <v>0.548</v>
      </c>
      <c r="L3625" s="6">
        <f>if(J3625&gt;QUARTILE!$B$3, "TOP", if(J3625&lt;QUARTILE!$B$4, "BOTTOM", 0))</f>
        <v>0</v>
      </c>
      <c r="M3625" s="6">
        <f t="shared" si="1"/>
        <v>1</v>
      </c>
      <c r="N3625" s="6" t="str">
        <f t="shared" si="2"/>
        <v>Gen X</v>
      </c>
      <c r="O3625" s="6" t="str">
        <f t="shared" si="3"/>
        <v>Low Income</v>
      </c>
    </row>
    <row r="3626" hidden="1">
      <c r="A3626" s="1">
        <v>103624.0</v>
      </c>
      <c r="B3626" s="1">
        <v>35.0</v>
      </c>
      <c r="C3626" s="1">
        <v>37000.0</v>
      </c>
      <c r="D3626" s="1" t="s">
        <v>23</v>
      </c>
      <c r="E3626" s="1">
        <v>42468.49</v>
      </c>
      <c r="F3626" s="1">
        <v>5.0</v>
      </c>
      <c r="G3626" s="1">
        <v>20.0</v>
      </c>
      <c r="H3626" s="1">
        <v>8.0</v>
      </c>
      <c r="I3626" s="1" t="s">
        <v>18</v>
      </c>
      <c r="J3626" s="1">
        <v>0.537</v>
      </c>
      <c r="K3626" s="1">
        <v>0.701</v>
      </c>
      <c r="L3626" s="6">
        <f>if(J3626&gt;QUARTILE!$B$3, "TOP", if(J3626&lt;QUARTILE!$B$4, "BOTTOM", 0))</f>
        <v>0</v>
      </c>
      <c r="M3626" s="6">
        <f t="shared" si="1"/>
        <v>1</v>
      </c>
      <c r="N3626" s="6" t="str">
        <f t="shared" si="2"/>
        <v>Gen X</v>
      </c>
      <c r="O3626" s="6" t="str">
        <f t="shared" si="3"/>
        <v>Low Income</v>
      </c>
    </row>
    <row r="3627" hidden="1">
      <c r="A3627" s="1">
        <v>103625.0</v>
      </c>
      <c r="B3627" s="1">
        <v>72.0</v>
      </c>
      <c r="C3627" s="1">
        <v>34000.0</v>
      </c>
      <c r="D3627" s="1" t="s">
        <v>23</v>
      </c>
      <c r="E3627" s="1">
        <v>37907.86</v>
      </c>
      <c r="F3627" s="1">
        <v>2.0</v>
      </c>
      <c r="G3627" s="1">
        <v>20.0</v>
      </c>
      <c r="H3627" s="1">
        <v>4.0</v>
      </c>
      <c r="I3627" s="1" t="s">
        <v>18</v>
      </c>
      <c r="J3627" s="1">
        <v>0.424</v>
      </c>
      <c r="K3627" s="1">
        <v>0.433</v>
      </c>
      <c r="L3627" s="6">
        <f>if(J3627&gt;QUARTILE!$B$3, "TOP", if(J3627&lt;QUARTILE!$B$4, "BOTTOM", 0))</f>
        <v>0</v>
      </c>
      <c r="M3627" s="6">
        <f t="shared" si="1"/>
        <v>1</v>
      </c>
      <c r="N3627" s="6" t="str">
        <f t="shared" si="2"/>
        <v>Baby Boomer</v>
      </c>
      <c r="O3627" s="6" t="str">
        <f t="shared" si="3"/>
        <v>Low Income</v>
      </c>
    </row>
    <row r="3628" hidden="1">
      <c r="A3628" s="1">
        <v>103626.0</v>
      </c>
      <c r="B3628" s="1">
        <v>26.0</v>
      </c>
      <c r="C3628" s="1">
        <v>18000.0</v>
      </c>
      <c r="D3628" s="1" t="s">
        <v>27</v>
      </c>
      <c r="E3628" s="1">
        <v>33440.33</v>
      </c>
      <c r="F3628" s="1">
        <v>2.0</v>
      </c>
      <c r="G3628" s="1">
        <v>24.0</v>
      </c>
      <c r="H3628" s="1">
        <v>9.0</v>
      </c>
      <c r="I3628" s="1" t="s">
        <v>18</v>
      </c>
      <c r="J3628" s="1">
        <v>0.65</v>
      </c>
      <c r="K3628" s="1">
        <v>0.891</v>
      </c>
      <c r="L3628" s="6">
        <f>if(J3628&gt;QUARTILE!$B$3, "TOP", if(J3628&lt;QUARTILE!$B$4, "BOTTOM", 0))</f>
        <v>0</v>
      </c>
      <c r="M3628" s="6">
        <f t="shared" si="1"/>
        <v>1</v>
      </c>
      <c r="N3628" s="6" t="str">
        <f t="shared" si="2"/>
        <v>Millenial</v>
      </c>
      <c r="O3628" s="6" t="str">
        <f t="shared" si="3"/>
        <v>Low Income</v>
      </c>
    </row>
    <row r="3629" hidden="1">
      <c r="A3629" s="1">
        <v>103627.0</v>
      </c>
      <c r="B3629" s="1">
        <v>42.0</v>
      </c>
      <c r="C3629" s="1">
        <v>78000.0</v>
      </c>
      <c r="D3629" s="1" t="s">
        <v>27</v>
      </c>
      <c r="E3629" s="1">
        <v>4035.3</v>
      </c>
      <c r="F3629" s="1">
        <v>5.0</v>
      </c>
      <c r="G3629" s="1">
        <v>18.0</v>
      </c>
      <c r="H3629" s="1">
        <v>13.0</v>
      </c>
      <c r="I3629" s="1" t="s">
        <v>18</v>
      </c>
      <c r="J3629" s="1">
        <v>0.197</v>
      </c>
      <c r="K3629" s="1">
        <v>0.787</v>
      </c>
      <c r="L3629" s="6" t="str">
        <f>if(J3629&gt;QUARTILE!$B$3, "TOP", if(J3629&lt;QUARTILE!$B$4, "BOTTOM", 0))</f>
        <v>BOTTOM</v>
      </c>
      <c r="M3629" s="6">
        <f t="shared" si="1"/>
        <v>1</v>
      </c>
      <c r="N3629" s="6" t="str">
        <f t="shared" si="2"/>
        <v>Gen X</v>
      </c>
      <c r="O3629" s="6" t="str">
        <f t="shared" si="3"/>
        <v>Medium Income</v>
      </c>
    </row>
    <row r="3630" hidden="1">
      <c r="A3630" s="1">
        <v>103628.0</v>
      </c>
      <c r="B3630" s="1">
        <v>57.0</v>
      </c>
      <c r="C3630" s="1">
        <v>16000.0</v>
      </c>
      <c r="D3630" s="1" t="s">
        <v>24</v>
      </c>
      <c r="E3630" s="1">
        <v>18021.95</v>
      </c>
      <c r="F3630" s="1">
        <v>1.0</v>
      </c>
      <c r="G3630" s="1">
        <v>15.0</v>
      </c>
      <c r="H3630" s="1">
        <v>7.0</v>
      </c>
      <c r="I3630" s="1" t="s">
        <v>22</v>
      </c>
      <c r="J3630" s="1">
        <v>0.989</v>
      </c>
      <c r="K3630" s="1">
        <v>0.164</v>
      </c>
      <c r="L3630" s="6" t="str">
        <f>if(J3630&gt;QUARTILE!$B$3, "TOP", if(J3630&lt;QUARTILE!$B$4, "BOTTOM", 0))</f>
        <v>TOP</v>
      </c>
      <c r="M3630" s="6">
        <f t="shared" si="1"/>
        <v>2</v>
      </c>
      <c r="N3630" s="6" t="str">
        <f t="shared" si="2"/>
        <v>Gen X</v>
      </c>
      <c r="O3630" s="6" t="str">
        <f t="shared" si="3"/>
        <v>Low Income</v>
      </c>
    </row>
    <row r="3631" hidden="1">
      <c r="A3631" s="1">
        <v>103629.0</v>
      </c>
      <c r="B3631" s="1">
        <v>76.0</v>
      </c>
      <c r="C3631" s="1">
        <v>23000.0</v>
      </c>
      <c r="D3631" s="1" t="s">
        <v>23</v>
      </c>
      <c r="E3631" s="1">
        <v>17453.29</v>
      </c>
      <c r="F3631" s="1">
        <v>3.0</v>
      </c>
      <c r="G3631" s="1">
        <v>21.0</v>
      </c>
      <c r="H3631" s="1">
        <v>7.0</v>
      </c>
      <c r="I3631" s="1" t="s">
        <v>22</v>
      </c>
      <c r="J3631" s="1">
        <v>0.706</v>
      </c>
      <c r="K3631" s="1">
        <v>0.402</v>
      </c>
      <c r="L3631" s="6">
        <f>if(J3631&gt;QUARTILE!$B$3, "TOP", if(J3631&lt;QUARTILE!$B$4, "BOTTOM", 0))</f>
        <v>0</v>
      </c>
      <c r="M3631" s="6">
        <f t="shared" si="1"/>
        <v>2</v>
      </c>
      <c r="N3631" s="6" t="str">
        <f t="shared" si="2"/>
        <v>Baby Boomer</v>
      </c>
      <c r="O3631" s="6" t="str">
        <f t="shared" si="3"/>
        <v>Low Income</v>
      </c>
    </row>
    <row r="3632" hidden="1">
      <c r="A3632" s="1">
        <v>103630.0</v>
      </c>
      <c r="B3632" s="1">
        <v>31.0</v>
      </c>
      <c r="C3632" s="1">
        <v>53000.0</v>
      </c>
      <c r="D3632" s="1" t="s">
        <v>25</v>
      </c>
      <c r="E3632" s="1">
        <v>15013.15</v>
      </c>
      <c r="F3632" s="1">
        <v>3.0</v>
      </c>
      <c r="G3632" s="1">
        <v>19.0</v>
      </c>
      <c r="H3632" s="1">
        <v>10.0</v>
      </c>
      <c r="I3632" s="1" t="s">
        <v>22</v>
      </c>
      <c r="J3632" s="1">
        <v>0.272</v>
      </c>
      <c r="K3632" s="1">
        <v>0.17</v>
      </c>
      <c r="L3632" s="6" t="str">
        <f>if(J3632&gt;QUARTILE!$B$3, "TOP", if(J3632&lt;QUARTILE!$B$4, "BOTTOM", 0))</f>
        <v>BOTTOM</v>
      </c>
      <c r="M3632" s="6">
        <f t="shared" si="1"/>
        <v>2</v>
      </c>
      <c r="N3632" s="6" t="str">
        <f t="shared" si="2"/>
        <v>Gen X</v>
      </c>
      <c r="O3632" s="6" t="str">
        <f t="shared" si="3"/>
        <v>Medium Income</v>
      </c>
    </row>
    <row r="3633" hidden="1">
      <c r="A3633" s="1">
        <v>103631.0</v>
      </c>
      <c r="B3633" s="1">
        <v>77.0</v>
      </c>
      <c r="C3633" s="1">
        <v>52000.0</v>
      </c>
      <c r="D3633" s="1" t="s">
        <v>23</v>
      </c>
      <c r="E3633" s="1">
        <v>13109.81</v>
      </c>
      <c r="F3633" s="1">
        <v>5.0</v>
      </c>
      <c r="G3633" s="1">
        <v>25.0</v>
      </c>
      <c r="H3633" s="1">
        <v>2.0</v>
      </c>
      <c r="I3633" s="1" t="s">
        <v>22</v>
      </c>
      <c r="J3633" s="1">
        <v>0.772</v>
      </c>
      <c r="K3633" s="1">
        <v>0.174</v>
      </c>
      <c r="L3633" s="6">
        <f>if(J3633&gt;QUARTILE!$B$3, "TOP", if(J3633&lt;QUARTILE!$B$4, "BOTTOM", 0))</f>
        <v>0</v>
      </c>
      <c r="M3633" s="6">
        <f t="shared" si="1"/>
        <v>2</v>
      </c>
      <c r="N3633" s="6" t="str">
        <f t="shared" si="2"/>
        <v>Baby Boomer</v>
      </c>
      <c r="O3633" s="6" t="str">
        <f t="shared" si="3"/>
        <v>Medium Income</v>
      </c>
    </row>
    <row r="3634" hidden="1">
      <c r="A3634" s="1">
        <v>103632.0</v>
      </c>
      <c r="B3634" s="1">
        <v>75.0</v>
      </c>
      <c r="C3634" s="1">
        <v>22000.0</v>
      </c>
      <c r="D3634" s="1" t="s">
        <v>23</v>
      </c>
      <c r="E3634" s="1">
        <v>1867.99</v>
      </c>
      <c r="F3634" s="1">
        <v>5.0</v>
      </c>
      <c r="G3634" s="1">
        <v>14.0</v>
      </c>
      <c r="H3634" s="1">
        <v>2.0</v>
      </c>
      <c r="I3634" s="1" t="s">
        <v>22</v>
      </c>
      <c r="J3634" s="1">
        <v>0.124</v>
      </c>
      <c r="K3634" s="1">
        <v>0.451</v>
      </c>
      <c r="L3634" s="6" t="str">
        <f>if(J3634&gt;QUARTILE!$B$3, "TOP", if(J3634&lt;QUARTILE!$B$4, "BOTTOM", 0))</f>
        <v>BOTTOM</v>
      </c>
      <c r="M3634" s="6">
        <f t="shared" si="1"/>
        <v>2</v>
      </c>
      <c r="N3634" s="6" t="str">
        <f t="shared" si="2"/>
        <v>Baby Boomer</v>
      </c>
      <c r="O3634" s="6" t="str">
        <f t="shared" si="3"/>
        <v>Low Income</v>
      </c>
    </row>
    <row r="3635" hidden="1">
      <c r="A3635" s="1">
        <v>103633.0</v>
      </c>
      <c r="B3635" s="1">
        <v>42.0</v>
      </c>
      <c r="C3635" s="1">
        <v>40000.0</v>
      </c>
      <c r="D3635" s="1" t="s">
        <v>25</v>
      </c>
      <c r="E3635" s="1">
        <v>2155.34</v>
      </c>
      <c r="F3635" s="1">
        <v>4.0</v>
      </c>
      <c r="G3635" s="1">
        <v>21.0</v>
      </c>
      <c r="H3635" s="1">
        <v>9.0</v>
      </c>
      <c r="I3635" s="1" t="s">
        <v>22</v>
      </c>
      <c r="J3635" s="1">
        <v>0.556</v>
      </c>
      <c r="K3635" s="1">
        <v>0.311</v>
      </c>
      <c r="L3635" s="6">
        <f>if(J3635&gt;QUARTILE!$B$3, "TOP", if(J3635&lt;QUARTILE!$B$4, "BOTTOM", 0))</f>
        <v>0</v>
      </c>
      <c r="M3635" s="6">
        <f t="shared" si="1"/>
        <v>2</v>
      </c>
      <c r="N3635" s="6" t="str">
        <f t="shared" si="2"/>
        <v>Gen X</v>
      </c>
      <c r="O3635" s="6" t="str">
        <f t="shared" si="3"/>
        <v>Low Income</v>
      </c>
    </row>
    <row r="3636" hidden="1">
      <c r="A3636" s="1">
        <v>103634.0</v>
      </c>
      <c r="B3636" s="1">
        <v>67.0</v>
      </c>
      <c r="C3636" s="1">
        <v>19000.0</v>
      </c>
      <c r="D3636" s="1" t="s">
        <v>25</v>
      </c>
      <c r="E3636" s="1">
        <v>46513.3</v>
      </c>
      <c r="F3636" s="1">
        <v>4.0</v>
      </c>
      <c r="G3636" s="1">
        <v>26.0</v>
      </c>
      <c r="H3636" s="1">
        <v>8.0</v>
      </c>
      <c r="I3636" s="1" t="s">
        <v>18</v>
      </c>
      <c r="J3636" s="1">
        <v>0.441</v>
      </c>
      <c r="K3636" s="1">
        <v>0.76</v>
      </c>
      <c r="L3636" s="6">
        <f>if(J3636&gt;QUARTILE!$B$3, "TOP", if(J3636&lt;QUARTILE!$B$4, "BOTTOM", 0))</f>
        <v>0</v>
      </c>
      <c r="M3636" s="6">
        <f t="shared" si="1"/>
        <v>1</v>
      </c>
      <c r="N3636" s="6" t="str">
        <f t="shared" si="2"/>
        <v>Baby Boomer</v>
      </c>
      <c r="O3636" s="6" t="str">
        <f t="shared" si="3"/>
        <v>Low Income</v>
      </c>
    </row>
    <row r="3637" hidden="1">
      <c r="A3637" s="1">
        <v>103635.0</v>
      </c>
      <c r="B3637" s="1">
        <v>39.0</v>
      </c>
      <c r="C3637" s="1">
        <v>16000.0</v>
      </c>
      <c r="D3637" s="1" t="s">
        <v>23</v>
      </c>
      <c r="E3637" s="1">
        <v>19895.13</v>
      </c>
      <c r="F3637" s="1">
        <v>2.0</v>
      </c>
      <c r="G3637" s="1">
        <v>18.0</v>
      </c>
      <c r="H3637" s="1">
        <v>11.0</v>
      </c>
      <c r="I3637" s="1" t="s">
        <v>18</v>
      </c>
      <c r="J3637" s="1">
        <v>0.751</v>
      </c>
      <c r="K3637" s="1">
        <v>0.0</v>
      </c>
      <c r="L3637" s="6">
        <f>if(J3637&gt;QUARTILE!$B$3, "TOP", if(J3637&lt;QUARTILE!$B$4, "BOTTOM", 0))</f>
        <v>0</v>
      </c>
      <c r="M3637" s="6">
        <f t="shared" si="1"/>
        <v>1</v>
      </c>
      <c r="N3637" s="6" t="str">
        <f t="shared" si="2"/>
        <v>Gen X</v>
      </c>
      <c r="O3637" s="6" t="str">
        <f t="shared" si="3"/>
        <v>Low Income</v>
      </c>
    </row>
    <row r="3638" hidden="1">
      <c r="A3638" s="1">
        <v>103636.0</v>
      </c>
      <c r="B3638" s="1">
        <v>69.0</v>
      </c>
      <c r="C3638" s="1">
        <v>11000.0</v>
      </c>
      <c r="D3638" s="1" t="s">
        <v>23</v>
      </c>
      <c r="E3638" s="1">
        <v>6084.83</v>
      </c>
      <c r="F3638" s="1">
        <v>1.0</v>
      </c>
      <c r="G3638" s="1">
        <v>24.0</v>
      </c>
      <c r="H3638" s="1">
        <v>8.0</v>
      </c>
      <c r="I3638" s="1" t="s">
        <v>22</v>
      </c>
      <c r="J3638" s="1">
        <v>0.537</v>
      </c>
      <c r="K3638" s="1">
        <v>0.01</v>
      </c>
      <c r="L3638" s="6">
        <f>if(J3638&gt;QUARTILE!$B$3, "TOP", if(J3638&lt;QUARTILE!$B$4, "BOTTOM", 0))</f>
        <v>0</v>
      </c>
      <c r="M3638" s="6">
        <f t="shared" si="1"/>
        <v>2</v>
      </c>
      <c r="N3638" s="6" t="str">
        <f t="shared" si="2"/>
        <v>Baby Boomer</v>
      </c>
      <c r="O3638" s="6" t="str">
        <f t="shared" si="3"/>
        <v>Low Income</v>
      </c>
    </row>
    <row r="3639" hidden="1">
      <c r="A3639" s="1">
        <v>103637.0</v>
      </c>
      <c r="B3639" s="1">
        <v>47.0</v>
      </c>
      <c r="C3639" s="1">
        <v>34000.0</v>
      </c>
      <c r="D3639" s="1" t="s">
        <v>25</v>
      </c>
      <c r="E3639" s="1">
        <v>6550.66</v>
      </c>
      <c r="F3639" s="1">
        <v>1.0</v>
      </c>
      <c r="G3639" s="1">
        <v>16.0</v>
      </c>
      <c r="H3639" s="1">
        <v>7.0</v>
      </c>
      <c r="I3639" s="1" t="s">
        <v>22</v>
      </c>
      <c r="J3639" s="1">
        <v>0.836</v>
      </c>
      <c r="K3639" s="1">
        <v>0.92</v>
      </c>
      <c r="L3639" s="6" t="str">
        <f>if(J3639&gt;QUARTILE!$B$3, "TOP", if(J3639&lt;QUARTILE!$B$4, "BOTTOM", 0))</f>
        <v>TOP</v>
      </c>
      <c r="M3639" s="6">
        <f t="shared" si="1"/>
        <v>2</v>
      </c>
      <c r="N3639" s="6" t="str">
        <f t="shared" si="2"/>
        <v>Gen X</v>
      </c>
      <c r="O3639" s="6" t="str">
        <f t="shared" si="3"/>
        <v>Low Income</v>
      </c>
    </row>
    <row r="3640" hidden="1">
      <c r="A3640" s="1">
        <v>103638.0</v>
      </c>
      <c r="B3640" s="1">
        <v>37.0</v>
      </c>
      <c r="C3640" s="1">
        <v>36000.0</v>
      </c>
      <c r="D3640" s="1" t="s">
        <v>30</v>
      </c>
      <c r="E3640" s="1">
        <v>18842.16</v>
      </c>
      <c r="F3640" s="1">
        <v>5.0</v>
      </c>
      <c r="G3640" s="1">
        <v>22.0</v>
      </c>
      <c r="H3640" s="1">
        <v>11.0</v>
      </c>
      <c r="I3640" s="1" t="s">
        <v>22</v>
      </c>
      <c r="J3640" s="1">
        <v>0.23</v>
      </c>
      <c r="K3640" s="1">
        <v>0.189</v>
      </c>
      <c r="L3640" s="6" t="str">
        <f>if(J3640&gt;QUARTILE!$B$3, "TOP", if(J3640&lt;QUARTILE!$B$4, "BOTTOM", 0))</f>
        <v>BOTTOM</v>
      </c>
      <c r="M3640" s="6">
        <f t="shared" si="1"/>
        <v>2</v>
      </c>
      <c r="N3640" s="6" t="str">
        <f t="shared" si="2"/>
        <v>Gen X</v>
      </c>
      <c r="O3640" s="6" t="str">
        <f t="shared" si="3"/>
        <v>Low Income</v>
      </c>
    </row>
    <row r="3641" hidden="1">
      <c r="A3641" s="1">
        <v>103639.0</v>
      </c>
      <c r="B3641" s="1">
        <v>38.0</v>
      </c>
      <c r="C3641" s="1">
        <v>16000.0</v>
      </c>
      <c r="D3641" s="1" t="s">
        <v>17</v>
      </c>
      <c r="E3641" s="1">
        <v>10449.02</v>
      </c>
      <c r="F3641" s="1">
        <v>2.0</v>
      </c>
      <c r="G3641" s="1">
        <v>24.0</v>
      </c>
      <c r="H3641" s="1">
        <v>10.0</v>
      </c>
      <c r="I3641" s="1" t="s">
        <v>22</v>
      </c>
      <c r="J3641" s="1">
        <v>0.656</v>
      </c>
      <c r="K3641" s="1">
        <v>0.002</v>
      </c>
      <c r="L3641" s="6">
        <f>if(J3641&gt;QUARTILE!$B$3, "TOP", if(J3641&lt;QUARTILE!$B$4, "BOTTOM", 0))</f>
        <v>0</v>
      </c>
      <c r="M3641" s="6">
        <f t="shared" si="1"/>
        <v>2</v>
      </c>
      <c r="N3641" s="6" t="str">
        <f t="shared" si="2"/>
        <v>Gen X</v>
      </c>
      <c r="O3641" s="6" t="str">
        <f t="shared" si="3"/>
        <v>Low Income</v>
      </c>
    </row>
    <row r="3642" hidden="1">
      <c r="A3642" s="1">
        <v>103640.0</v>
      </c>
      <c r="B3642" s="1">
        <v>61.0</v>
      </c>
      <c r="C3642" s="1">
        <v>26000.0</v>
      </c>
      <c r="D3642" s="1" t="s">
        <v>23</v>
      </c>
      <c r="E3642" s="1">
        <v>11643.72</v>
      </c>
      <c r="F3642" s="1">
        <v>2.0</v>
      </c>
      <c r="G3642" s="1">
        <v>28.0</v>
      </c>
      <c r="H3642" s="1">
        <v>6.0</v>
      </c>
      <c r="I3642" s="1" t="s">
        <v>22</v>
      </c>
      <c r="J3642" s="1">
        <v>0.738</v>
      </c>
      <c r="K3642" s="1">
        <v>0.438</v>
      </c>
      <c r="L3642" s="6">
        <f>if(J3642&gt;QUARTILE!$B$3, "TOP", if(J3642&lt;QUARTILE!$B$4, "BOTTOM", 0))</f>
        <v>0</v>
      </c>
      <c r="M3642" s="6">
        <f t="shared" si="1"/>
        <v>2</v>
      </c>
      <c r="N3642" s="6" t="str">
        <f t="shared" si="2"/>
        <v>Baby Boomer</v>
      </c>
      <c r="O3642" s="6" t="str">
        <f t="shared" si="3"/>
        <v>Low Income</v>
      </c>
    </row>
    <row r="3643" hidden="1">
      <c r="A3643" s="1">
        <v>103641.0</v>
      </c>
      <c r="B3643" s="1">
        <v>49.0</v>
      </c>
      <c r="C3643" s="1">
        <v>108000.0</v>
      </c>
      <c r="D3643" s="1" t="s">
        <v>17</v>
      </c>
      <c r="E3643" s="1">
        <v>1251.34</v>
      </c>
      <c r="F3643" s="1">
        <v>4.0</v>
      </c>
      <c r="G3643" s="1">
        <v>25.0</v>
      </c>
      <c r="H3643" s="1">
        <v>7.0</v>
      </c>
      <c r="I3643" s="1" t="s">
        <v>22</v>
      </c>
      <c r="J3643" s="1">
        <v>0.578</v>
      </c>
      <c r="K3643" s="1">
        <v>0.146</v>
      </c>
      <c r="L3643" s="6">
        <f>if(J3643&gt;QUARTILE!$B$3, "TOP", if(J3643&lt;QUARTILE!$B$4, "BOTTOM", 0))</f>
        <v>0</v>
      </c>
      <c r="M3643" s="6">
        <f t="shared" si="1"/>
        <v>2</v>
      </c>
      <c r="N3643" s="6" t="str">
        <f t="shared" si="2"/>
        <v>Gen X</v>
      </c>
      <c r="O3643" s="6" t="str">
        <f t="shared" si="3"/>
        <v>Medium Income</v>
      </c>
    </row>
    <row r="3644" hidden="1">
      <c r="A3644" s="1">
        <v>103642.0</v>
      </c>
      <c r="B3644" s="1">
        <v>68.0</v>
      </c>
      <c r="C3644" s="1">
        <v>44000.0</v>
      </c>
      <c r="D3644" s="1" t="s">
        <v>27</v>
      </c>
      <c r="E3644" s="1">
        <v>2987.16</v>
      </c>
      <c r="F3644" s="1">
        <v>3.0</v>
      </c>
      <c r="G3644" s="1">
        <v>21.0</v>
      </c>
      <c r="H3644" s="1">
        <v>9.0</v>
      </c>
      <c r="I3644" s="1" t="s">
        <v>22</v>
      </c>
      <c r="J3644" s="1">
        <v>0.858</v>
      </c>
      <c r="K3644" s="1">
        <v>0.053</v>
      </c>
      <c r="L3644" s="6" t="str">
        <f>if(J3644&gt;QUARTILE!$B$3, "TOP", if(J3644&lt;QUARTILE!$B$4, "BOTTOM", 0))</f>
        <v>TOP</v>
      </c>
      <c r="M3644" s="6">
        <f t="shared" si="1"/>
        <v>2</v>
      </c>
      <c r="N3644" s="6" t="str">
        <f t="shared" si="2"/>
        <v>Baby Boomer</v>
      </c>
      <c r="O3644" s="6" t="str">
        <f t="shared" si="3"/>
        <v>Low Income</v>
      </c>
    </row>
    <row r="3645" hidden="1">
      <c r="A3645" s="1">
        <v>103643.0</v>
      </c>
      <c r="B3645" s="1">
        <v>63.0</v>
      </c>
      <c r="C3645" s="1">
        <v>13000.0</v>
      </c>
      <c r="D3645" s="1" t="s">
        <v>21</v>
      </c>
      <c r="E3645" s="1">
        <v>9996.08</v>
      </c>
      <c r="F3645" s="1">
        <v>1.0</v>
      </c>
      <c r="G3645" s="1">
        <v>25.0</v>
      </c>
      <c r="H3645" s="1">
        <v>6.0</v>
      </c>
      <c r="I3645" s="1" t="s">
        <v>22</v>
      </c>
      <c r="J3645" s="1">
        <v>0.147</v>
      </c>
      <c r="K3645" s="1">
        <v>0.53</v>
      </c>
      <c r="L3645" s="6" t="str">
        <f>if(J3645&gt;QUARTILE!$B$3, "TOP", if(J3645&lt;QUARTILE!$B$4, "BOTTOM", 0))</f>
        <v>BOTTOM</v>
      </c>
      <c r="M3645" s="6">
        <f t="shared" si="1"/>
        <v>2</v>
      </c>
      <c r="N3645" s="6" t="str">
        <f t="shared" si="2"/>
        <v>Baby Boomer</v>
      </c>
      <c r="O3645" s="6" t="str">
        <f t="shared" si="3"/>
        <v>Low Income</v>
      </c>
    </row>
    <row r="3646" hidden="1">
      <c r="A3646" s="1">
        <v>103644.0</v>
      </c>
      <c r="B3646" s="1">
        <v>66.0</v>
      </c>
      <c r="C3646" s="1">
        <v>40000.0</v>
      </c>
      <c r="D3646" s="1" t="s">
        <v>25</v>
      </c>
      <c r="E3646" s="1">
        <v>24058.56</v>
      </c>
      <c r="F3646" s="1">
        <v>2.0</v>
      </c>
      <c r="G3646" s="1">
        <v>24.0</v>
      </c>
      <c r="H3646" s="1">
        <v>8.0</v>
      </c>
      <c r="I3646" s="1" t="s">
        <v>22</v>
      </c>
      <c r="J3646" s="1">
        <v>0.808</v>
      </c>
      <c r="K3646" s="1">
        <v>0.14</v>
      </c>
      <c r="L3646" s="6">
        <f>if(J3646&gt;QUARTILE!$B$3, "TOP", if(J3646&lt;QUARTILE!$B$4, "BOTTOM", 0))</f>
        <v>0</v>
      </c>
      <c r="M3646" s="6">
        <f t="shared" si="1"/>
        <v>2</v>
      </c>
      <c r="N3646" s="6" t="str">
        <f t="shared" si="2"/>
        <v>Baby Boomer</v>
      </c>
      <c r="O3646" s="6" t="str">
        <f t="shared" si="3"/>
        <v>Low Income</v>
      </c>
    </row>
    <row r="3647" hidden="1">
      <c r="A3647" s="1">
        <v>103645.0</v>
      </c>
      <c r="B3647" s="1">
        <v>73.0</v>
      </c>
      <c r="C3647" s="1">
        <v>13000.0</v>
      </c>
      <c r="D3647" s="1" t="s">
        <v>25</v>
      </c>
      <c r="E3647" s="1">
        <v>984.34</v>
      </c>
      <c r="F3647" s="1">
        <v>4.0</v>
      </c>
      <c r="G3647" s="1">
        <v>17.0</v>
      </c>
      <c r="H3647" s="1">
        <v>1.0</v>
      </c>
      <c r="I3647" s="1" t="s">
        <v>22</v>
      </c>
      <c r="J3647" s="1">
        <v>0.182</v>
      </c>
      <c r="K3647" s="1">
        <v>0.787</v>
      </c>
      <c r="L3647" s="6" t="str">
        <f>if(J3647&gt;QUARTILE!$B$3, "TOP", if(J3647&lt;QUARTILE!$B$4, "BOTTOM", 0))</f>
        <v>BOTTOM</v>
      </c>
      <c r="M3647" s="6">
        <f t="shared" si="1"/>
        <v>2</v>
      </c>
      <c r="N3647" s="6" t="str">
        <f t="shared" si="2"/>
        <v>Baby Boomer</v>
      </c>
      <c r="O3647" s="6" t="str">
        <f t="shared" si="3"/>
        <v>Low Income</v>
      </c>
    </row>
    <row r="3648" hidden="1">
      <c r="A3648" s="1">
        <v>103646.0</v>
      </c>
      <c r="B3648" s="1">
        <v>38.0</v>
      </c>
      <c r="C3648" s="1">
        <v>5000.0</v>
      </c>
      <c r="D3648" s="1" t="s">
        <v>21</v>
      </c>
      <c r="E3648" s="1">
        <v>8146.07</v>
      </c>
      <c r="F3648" s="1">
        <v>4.0</v>
      </c>
      <c r="G3648" s="1">
        <v>24.0</v>
      </c>
      <c r="H3648" s="1">
        <v>14.0</v>
      </c>
      <c r="I3648" s="1" t="s">
        <v>22</v>
      </c>
      <c r="J3648" s="1">
        <v>0.157</v>
      </c>
      <c r="K3648" s="1">
        <v>0.252</v>
      </c>
      <c r="L3648" s="6" t="str">
        <f>if(J3648&gt;QUARTILE!$B$3, "TOP", if(J3648&lt;QUARTILE!$B$4, "BOTTOM", 0))</f>
        <v>BOTTOM</v>
      </c>
      <c r="M3648" s="6">
        <f t="shared" si="1"/>
        <v>2</v>
      </c>
      <c r="N3648" s="6" t="str">
        <f t="shared" si="2"/>
        <v>Gen X</v>
      </c>
      <c r="O3648" s="6" t="str">
        <f t="shared" si="3"/>
        <v>Low Income</v>
      </c>
    </row>
    <row r="3649" hidden="1">
      <c r="A3649" s="1">
        <v>103647.0</v>
      </c>
      <c r="B3649" s="1">
        <v>52.0</v>
      </c>
      <c r="C3649" s="1">
        <v>22000.0</v>
      </c>
      <c r="D3649" s="1" t="s">
        <v>23</v>
      </c>
      <c r="E3649" s="1">
        <v>23753.59</v>
      </c>
      <c r="F3649" s="1">
        <v>4.0</v>
      </c>
      <c r="G3649" s="1">
        <v>24.0</v>
      </c>
      <c r="H3649" s="1">
        <v>4.0</v>
      </c>
      <c r="I3649" s="1" t="s">
        <v>22</v>
      </c>
      <c r="J3649" s="1">
        <v>0.251</v>
      </c>
      <c r="K3649" s="1">
        <v>0.172</v>
      </c>
      <c r="L3649" s="6" t="str">
        <f>if(J3649&gt;QUARTILE!$B$3, "TOP", if(J3649&lt;QUARTILE!$B$4, "BOTTOM", 0))</f>
        <v>BOTTOM</v>
      </c>
      <c r="M3649" s="6">
        <f t="shared" si="1"/>
        <v>2</v>
      </c>
      <c r="N3649" s="6" t="str">
        <f t="shared" si="2"/>
        <v>Gen X</v>
      </c>
      <c r="O3649" s="6" t="str">
        <f t="shared" si="3"/>
        <v>Low Income</v>
      </c>
    </row>
    <row r="3650" hidden="1">
      <c r="A3650" s="1">
        <v>103648.0</v>
      </c>
      <c r="B3650" s="1">
        <v>75.0</v>
      </c>
      <c r="C3650" s="1">
        <v>56000.0</v>
      </c>
      <c r="D3650" s="1" t="s">
        <v>21</v>
      </c>
      <c r="E3650" s="1">
        <v>31409.23</v>
      </c>
      <c r="F3650" s="1">
        <v>3.0</v>
      </c>
      <c r="G3650" s="1">
        <v>12.0</v>
      </c>
      <c r="H3650" s="1">
        <v>1.0</v>
      </c>
      <c r="I3650" s="1" t="s">
        <v>18</v>
      </c>
      <c r="J3650" s="1">
        <v>0.861</v>
      </c>
      <c r="K3650" s="1">
        <v>0.64</v>
      </c>
      <c r="L3650" s="6" t="str">
        <f>if(J3650&gt;QUARTILE!$B$3, "TOP", if(J3650&lt;QUARTILE!$B$4, "BOTTOM", 0))</f>
        <v>TOP</v>
      </c>
      <c r="M3650" s="6">
        <f t="shared" si="1"/>
        <v>1</v>
      </c>
      <c r="N3650" s="6" t="str">
        <f t="shared" si="2"/>
        <v>Baby Boomer</v>
      </c>
      <c r="O3650" s="6" t="str">
        <f t="shared" si="3"/>
        <v>Medium Income</v>
      </c>
    </row>
    <row r="3651" hidden="1">
      <c r="A3651" s="1">
        <v>103649.0</v>
      </c>
      <c r="B3651" s="1">
        <v>49.0</v>
      </c>
      <c r="C3651" s="1">
        <v>51000.0</v>
      </c>
      <c r="D3651" s="1" t="s">
        <v>17</v>
      </c>
      <c r="E3651" s="1">
        <v>4219.87</v>
      </c>
      <c r="F3651" s="1">
        <v>2.0</v>
      </c>
      <c r="G3651" s="1">
        <v>17.0</v>
      </c>
      <c r="H3651" s="1">
        <v>8.0</v>
      </c>
      <c r="I3651" s="1" t="s">
        <v>22</v>
      </c>
      <c r="J3651" s="1">
        <v>0.739</v>
      </c>
      <c r="K3651" s="1">
        <v>0.849</v>
      </c>
      <c r="L3651" s="6">
        <f>if(J3651&gt;QUARTILE!$B$3, "TOP", if(J3651&lt;QUARTILE!$B$4, "BOTTOM", 0))</f>
        <v>0</v>
      </c>
      <c r="M3651" s="6">
        <f t="shared" si="1"/>
        <v>2</v>
      </c>
      <c r="N3651" s="6" t="str">
        <f t="shared" si="2"/>
        <v>Gen X</v>
      </c>
      <c r="O3651" s="6" t="str">
        <f t="shared" si="3"/>
        <v>Medium Income</v>
      </c>
    </row>
    <row r="3652" hidden="1">
      <c r="A3652" s="1">
        <v>103650.0</v>
      </c>
      <c r="B3652" s="1">
        <v>47.0</v>
      </c>
      <c r="C3652" s="1">
        <v>28000.0</v>
      </c>
      <c r="D3652" s="1" t="s">
        <v>30</v>
      </c>
      <c r="E3652" s="1">
        <v>26297.13</v>
      </c>
      <c r="F3652" s="1">
        <v>5.0</v>
      </c>
      <c r="G3652" s="1">
        <v>20.0</v>
      </c>
      <c r="H3652" s="1">
        <v>13.0</v>
      </c>
      <c r="I3652" s="1" t="s">
        <v>22</v>
      </c>
      <c r="J3652" s="1">
        <v>0.446</v>
      </c>
      <c r="K3652" s="1">
        <v>0.043</v>
      </c>
      <c r="L3652" s="6">
        <f>if(J3652&gt;QUARTILE!$B$3, "TOP", if(J3652&lt;QUARTILE!$B$4, "BOTTOM", 0))</f>
        <v>0</v>
      </c>
      <c r="M3652" s="6">
        <f t="shared" si="1"/>
        <v>2</v>
      </c>
      <c r="N3652" s="6" t="str">
        <f t="shared" si="2"/>
        <v>Gen X</v>
      </c>
      <c r="O3652" s="6" t="str">
        <f t="shared" si="3"/>
        <v>Low Income</v>
      </c>
    </row>
    <row r="3653" hidden="1">
      <c r="A3653" s="1">
        <v>103651.0</v>
      </c>
      <c r="B3653" s="1">
        <v>72.0</v>
      </c>
      <c r="C3653" s="1">
        <v>16000.0</v>
      </c>
      <c r="D3653" s="1" t="s">
        <v>25</v>
      </c>
      <c r="E3653" s="1">
        <v>62205.67</v>
      </c>
      <c r="F3653" s="1">
        <v>5.0</v>
      </c>
      <c r="G3653" s="1">
        <v>26.0</v>
      </c>
      <c r="H3653" s="1">
        <v>9.0</v>
      </c>
      <c r="I3653" s="1" t="s">
        <v>18</v>
      </c>
      <c r="J3653" s="1">
        <v>0.464</v>
      </c>
      <c r="K3653" s="1">
        <v>0.002</v>
      </c>
      <c r="L3653" s="6">
        <f>if(J3653&gt;QUARTILE!$B$3, "TOP", if(J3653&lt;QUARTILE!$B$4, "BOTTOM", 0))</f>
        <v>0</v>
      </c>
      <c r="M3653" s="6">
        <f t="shared" si="1"/>
        <v>1</v>
      </c>
      <c r="N3653" s="6" t="str">
        <f t="shared" si="2"/>
        <v>Baby Boomer</v>
      </c>
      <c r="O3653" s="6" t="str">
        <f t="shared" si="3"/>
        <v>Low Income</v>
      </c>
    </row>
    <row r="3654" hidden="1">
      <c r="A3654" s="1">
        <v>103652.0</v>
      </c>
      <c r="B3654" s="1">
        <v>56.0</v>
      </c>
      <c r="C3654" s="1">
        <v>29000.0</v>
      </c>
      <c r="D3654" s="1" t="s">
        <v>23</v>
      </c>
      <c r="E3654" s="1">
        <v>47462.76</v>
      </c>
      <c r="F3654" s="1">
        <v>4.0</v>
      </c>
      <c r="G3654" s="1">
        <v>20.0</v>
      </c>
      <c r="H3654" s="1">
        <v>3.0</v>
      </c>
      <c r="I3654" s="1" t="s">
        <v>18</v>
      </c>
      <c r="J3654" s="1">
        <v>0.763</v>
      </c>
      <c r="K3654" s="1">
        <v>0.325</v>
      </c>
      <c r="L3654" s="6">
        <f>if(J3654&gt;QUARTILE!$B$3, "TOP", if(J3654&lt;QUARTILE!$B$4, "BOTTOM", 0))</f>
        <v>0</v>
      </c>
      <c r="M3654" s="6">
        <f t="shared" si="1"/>
        <v>1</v>
      </c>
      <c r="N3654" s="6" t="str">
        <f t="shared" si="2"/>
        <v>Gen X</v>
      </c>
      <c r="O3654" s="6" t="str">
        <f t="shared" si="3"/>
        <v>Low Income</v>
      </c>
    </row>
    <row r="3655" hidden="1">
      <c r="A3655" s="1">
        <v>103653.0</v>
      </c>
      <c r="B3655" s="1">
        <v>66.0</v>
      </c>
      <c r="C3655" s="1">
        <v>19000.0</v>
      </c>
      <c r="D3655" s="1" t="s">
        <v>25</v>
      </c>
      <c r="E3655" s="1">
        <v>31153.62</v>
      </c>
      <c r="F3655" s="1">
        <v>4.0</v>
      </c>
      <c r="G3655" s="1">
        <v>13.0</v>
      </c>
      <c r="H3655" s="1">
        <v>4.0</v>
      </c>
      <c r="I3655" s="1" t="s">
        <v>18</v>
      </c>
      <c r="J3655" s="1">
        <v>0.294</v>
      </c>
      <c r="K3655" s="1">
        <v>0.44</v>
      </c>
      <c r="L3655" s="6" t="str">
        <f>if(J3655&gt;QUARTILE!$B$3, "TOP", if(J3655&lt;QUARTILE!$B$4, "BOTTOM", 0))</f>
        <v>BOTTOM</v>
      </c>
      <c r="M3655" s="6">
        <f t="shared" si="1"/>
        <v>1</v>
      </c>
      <c r="N3655" s="6" t="str">
        <f t="shared" si="2"/>
        <v>Baby Boomer</v>
      </c>
      <c r="O3655" s="6" t="str">
        <f t="shared" si="3"/>
        <v>Low Income</v>
      </c>
    </row>
    <row r="3656" hidden="1">
      <c r="A3656" s="1">
        <v>103654.0</v>
      </c>
      <c r="B3656" s="1">
        <v>29.0</v>
      </c>
      <c r="C3656" s="1">
        <v>16000.0</v>
      </c>
      <c r="D3656" s="1" t="s">
        <v>24</v>
      </c>
      <c r="E3656" s="1">
        <v>24918.6</v>
      </c>
      <c r="F3656" s="1">
        <v>3.0</v>
      </c>
      <c r="G3656" s="1">
        <v>19.0</v>
      </c>
      <c r="H3656" s="1">
        <v>19.0</v>
      </c>
      <c r="I3656" s="1" t="s">
        <v>18</v>
      </c>
      <c r="J3656" s="1">
        <v>0.629</v>
      </c>
      <c r="K3656" s="1">
        <v>0.083</v>
      </c>
      <c r="L3656" s="6">
        <f>if(J3656&gt;QUARTILE!$B$3, "TOP", if(J3656&lt;QUARTILE!$B$4, "BOTTOM", 0))</f>
        <v>0</v>
      </c>
      <c r="M3656" s="6">
        <f t="shared" si="1"/>
        <v>1</v>
      </c>
      <c r="N3656" s="6" t="str">
        <f t="shared" si="2"/>
        <v>Millenial</v>
      </c>
      <c r="O3656" s="6" t="str">
        <f t="shared" si="3"/>
        <v>Low Income</v>
      </c>
    </row>
    <row r="3657" hidden="1">
      <c r="A3657" s="1">
        <v>103655.0</v>
      </c>
      <c r="B3657" s="1">
        <v>58.0</v>
      </c>
      <c r="C3657" s="1">
        <v>42000.0</v>
      </c>
      <c r="D3657" s="1" t="s">
        <v>25</v>
      </c>
      <c r="E3657" s="1">
        <v>5361.21</v>
      </c>
      <c r="F3657" s="1">
        <v>4.0</v>
      </c>
      <c r="G3657" s="1">
        <v>13.0</v>
      </c>
      <c r="H3657" s="1">
        <v>3.0</v>
      </c>
      <c r="I3657" s="1" t="s">
        <v>22</v>
      </c>
      <c r="J3657" s="1">
        <v>0.062</v>
      </c>
      <c r="K3657" s="1">
        <v>0.325</v>
      </c>
      <c r="L3657" s="6" t="str">
        <f>if(J3657&gt;QUARTILE!$B$3, "TOP", if(J3657&lt;QUARTILE!$B$4, "BOTTOM", 0))</f>
        <v>BOTTOM</v>
      </c>
      <c r="M3657" s="6">
        <f t="shared" si="1"/>
        <v>2</v>
      </c>
      <c r="N3657" s="6" t="str">
        <f t="shared" si="2"/>
        <v>Gen X</v>
      </c>
      <c r="O3657" s="6" t="str">
        <f t="shared" si="3"/>
        <v>Low Income</v>
      </c>
    </row>
    <row r="3658" hidden="1">
      <c r="A3658" s="1">
        <v>103656.0</v>
      </c>
      <c r="B3658" s="1">
        <v>64.0</v>
      </c>
      <c r="C3658" s="1">
        <v>16000.0</v>
      </c>
      <c r="D3658" s="1" t="s">
        <v>25</v>
      </c>
      <c r="E3658" s="1">
        <v>20097.15</v>
      </c>
      <c r="F3658" s="1">
        <v>2.0</v>
      </c>
      <c r="G3658" s="1">
        <v>19.0</v>
      </c>
      <c r="H3658" s="1">
        <v>5.0</v>
      </c>
      <c r="I3658" s="1" t="s">
        <v>22</v>
      </c>
      <c r="J3658" s="1">
        <v>0.194</v>
      </c>
      <c r="K3658" s="1">
        <v>0.898</v>
      </c>
      <c r="L3658" s="6" t="str">
        <f>if(J3658&gt;QUARTILE!$B$3, "TOP", if(J3658&lt;QUARTILE!$B$4, "BOTTOM", 0))</f>
        <v>BOTTOM</v>
      </c>
      <c r="M3658" s="6">
        <f t="shared" si="1"/>
        <v>2</v>
      </c>
      <c r="N3658" s="6" t="str">
        <f t="shared" si="2"/>
        <v>Baby Boomer</v>
      </c>
      <c r="O3658" s="6" t="str">
        <f t="shared" si="3"/>
        <v>Low Income</v>
      </c>
    </row>
    <row r="3659" hidden="1">
      <c r="A3659" s="1">
        <v>103657.0</v>
      </c>
      <c r="B3659" s="1">
        <v>35.0</v>
      </c>
      <c r="C3659" s="1">
        <v>43000.0</v>
      </c>
      <c r="D3659" s="1" t="s">
        <v>25</v>
      </c>
      <c r="E3659" s="1">
        <v>20615.75</v>
      </c>
      <c r="F3659" s="1">
        <v>4.0</v>
      </c>
      <c r="G3659" s="1">
        <v>16.0</v>
      </c>
      <c r="H3659" s="1">
        <v>12.0</v>
      </c>
      <c r="I3659" s="1" t="s">
        <v>18</v>
      </c>
      <c r="J3659" s="1">
        <v>0.758</v>
      </c>
      <c r="K3659" s="1">
        <v>0.826</v>
      </c>
      <c r="L3659" s="6">
        <f>if(J3659&gt;QUARTILE!$B$3, "TOP", if(J3659&lt;QUARTILE!$B$4, "BOTTOM", 0))</f>
        <v>0</v>
      </c>
      <c r="M3659" s="6">
        <f t="shared" si="1"/>
        <v>1</v>
      </c>
      <c r="N3659" s="6" t="str">
        <f t="shared" si="2"/>
        <v>Gen X</v>
      </c>
      <c r="O3659" s="6" t="str">
        <f t="shared" si="3"/>
        <v>Low Income</v>
      </c>
    </row>
    <row r="3660" hidden="1">
      <c r="A3660" s="1">
        <v>103658.0</v>
      </c>
      <c r="B3660" s="1">
        <v>38.0</v>
      </c>
      <c r="C3660" s="1">
        <v>15000.0</v>
      </c>
      <c r="D3660" s="1" t="s">
        <v>25</v>
      </c>
      <c r="E3660" s="1">
        <v>10445.19</v>
      </c>
      <c r="F3660" s="1">
        <v>4.0</v>
      </c>
      <c r="G3660" s="1">
        <v>20.0</v>
      </c>
      <c r="H3660" s="1">
        <v>6.0</v>
      </c>
      <c r="I3660" s="1" t="s">
        <v>22</v>
      </c>
      <c r="J3660" s="1">
        <v>0.924</v>
      </c>
      <c r="K3660" s="1">
        <v>0.261</v>
      </c>
      <c r="L3660" s="6" t="str">
        <f>if(J3660&gt;QUARTILE!$B$3, "TOP", if(J3660&lt;QUARTILE!$B$4, "BOTTOM", 0))</f>
        <v>TOP</v>
      </c>
      <c r="M3660" s="6">
        <f t="shared" si="1"/>
        <v>2</v>
      </c>
      <c r="N3660" s="6" t="str">
        <f t="shared" si="2"/>
        <v>Gen X</v>
      </c>
      <c r="O3660" s="6" t="str">
        <f t="shared" si="3"/>
        <v>Low Income</v>
      </c>
    </row>
    <row r="3661" hidden="1">
      <c r="A3661" s="1">
        <v>103659.0</v>
      </c>
      <c r="B3661" s="1">
        <v>30.0</v>
      </c>
      <c r="C3661" s="1">
        <v>76000.0</v>
      </c>
      <c r="D3661" s="1" t="s">
        <v>23</v>
      </c>
      <c r="E3661" s="1">
        <v>13585.5</v>
      </c>
      <c r="F3661" s="1">
        <v>2.0</v>
      </c>
      <c r="G3661" s="1">
        <v>22.0</v>
      </c>
      <c r="H3661" s="1">
        <v>11.0</v>
      </c>
      <c r="I3661" s="1" t="s">
        <v>22</v>
      </c>
      <c r="J3661" s="1">
        <v>0.226</v>
      </c>
      <c r="K3661" s="1">
        <v>0.227</v>
      </c>
      <c r="L3661" s="6" t="str">
        <f>if(J3661&gt;QUARTILE!$B$3, "TOP", if(J3661&lt;QUARTILE!$B$4, "BOTTOM", 0))</f>
        <v>BOTTOM</v>
      </c>
      <c r="M3661" s="6">
        <f t="shared" si="1"/>
        <v>2</v>
      </c>
      <c r="N3661" s="6" t="str">
        <f t="shared" si="2"/>
        <v>Millenial</v>
      </c>
      <c r="O3661" s="6" t="str">
        <f t="shared" si="3"/>
        <v>Medium Income</v>
      </c>
    </row>
    <row r="3662" hidden="1">
      <c r="A3662" s="1">
        <v>103660.0</v>
      </c>
      <c r="B3662" s="1">
        <v>79.0</v>
      </c>
      <c r="C3662" s="1">
        <v>8000.0</v>
      </c>
      <c r="D3662" s="1" t="s">
        <v>25</v>
      </c>
      <c r="E3662" s="1">
        <v>23685.27</v>
      </c>
      <c r="F3662" s="1">
        <v>1.0</v>
      </c>
      <c r="G3662" s="1">
        <v>22.0</v>
      </c>
      <c r="H3662" s="1">
        <v>4.0</v>
      </c>
      <c r="I3662" s="1" t="s">
        <v>22</v>
      </c>
      <c r="J3662" s="1">
        <v>0.689</v>
      </c>
      <c r="K3662" s="1">
        <v>0.583</v>
      </c>
      <c r="L3662" s="6">
        <f>if(J3662&gt;QUARTILE!$B$3, "TOP", if(J3662&lt;QUARTILE!$B$4, "BOTTOM", 0))</f>
        <v>0</v>
      </c>
      <c r="M3662" s="6">
        <f t="shared" si="1"/>
        <v>2</v>
      </c>
      <c r="N3662" s="6" t="str">
        <f t="shared" si="2"/>
        <v>Baby Boomer</v>
      </c>
      <c r="O3662" s="6" t="str">
        <f t="shared" si="3"/>
        <v>Low Income</v>
      </c>
    </row>
    <row r="3663" hidden="1">
      <c r="A3663" s="1">
        <v>103661.0</v>
      </c>
      <c r="B3663" s="1">
        <v>38.0</v>
      </c>
      <c r="C3663" s="1">
        <v>12000.0</v>
      </c>
      <c r="D3663" s="1" t="s">
        <v>17</v>
      </c>
      <c r="E3663" s="1">
        <v>60773.44</v>
      </c>
      <c r="F3663" s="1">
        <v>5.0</v>
      </c>
      <c r="G3663" s="1">
        <v>16.0</v>
      </c>
      <c r="H3663" s="1">
        <v>11.0</v>
      </c>
      <c r="I3663" s="1" t="s">
        <v>18</v>
      </c>
      <c r="J3663" s="1">
        <v>0.162</v>
      </c>
      <c r="K3663" s="1">
        <v>0.0</v>
      </c>
      <c r="L3663" s="6" t="str">
        <f>if(J3663&gt;QUARTILE!$B$3, "TOP", if(J3663&lt;QUARTILE!$B$4, "BOTTOM", 0))</f>
        <v>BOTTOM</v>
      </c>
      <c r="M3663" s="6">
        <f t="shared" si="1"/>
        <v>1</v>
      </c>
      <c r="N3663" s="6" t="str">
        <f t="shared" si="2"/>
        <v>Gen X</v>
      </c>
      <c r="O3663" s="6" t="str">
        <f t="shared" si="3"/>
        <v>Low Income</v>
      </c>
    </row>
    <row r="3664" hidden="1">
      <c r="A3664" s="1">
        <v>103662.0</v>
      </c>
      <c r="B3664" s="1">
        <v>79.0</v>
      </c>
      <c r="C3664" s="1">
        <v>20000.0</v>
      </c>
      <c r="D3664" s="1" t="s">
        <v>23</v>
      </c>
      <c r="E3664" s="1">
        <v>6999.84</v>
      </c>
      <c r="F3664" s="1">
        <v>4.0</v>
      </c>
      <c r="G3664" s="1">
        <v>17.0</v>
      </c>
      <c r="H3664" s="1">
        <v>2.0</v>
      </c>
      <c r="I3664" s="1" t="s">
        <v>22</v>
      </c>
      <c r="J3664" s="1">
        <v>0.929</v>
      </c>
      <c r="K3664" s="1">
        <v>0.183</v>
      </c>
      <c r="L3664" s="6" t="str">
        <f>if(J3664&gt;QUARTILE!$B$3, "TOP", if(J3664&lt;QUARTILE!$B$4, "BOTTOM", 0))</f>
        <v>TOP</v>
      </c>
      <c r="M3664" s="6">
        <f t="shared" si="1"/>
        <v>2</v>
      </c>
      <c r="N3664" s="6" t="str">
        <f t="shared" si="2"/>
        <v>Baby Boomer</v>
      </c>
      <c r="O3664" s="6" t="str">
        <f t="shared" si="3"/>
        <v>Low Income</v>
      </c>
    </row>
    <row r="3665" hidden="1">
      <c r="A3665" s="1">
        <v>103663.0</v>
      </c>
      <c r="B3665" s="1">
        <v>25.0</v>
      </c>
      <c r="C3665" s="1">
        <v>7000.0</v>
      </c>
      <c r="D3665" s="1" t="s">
        <v>21</v>
      </c>
      <c r="E3665" s="1">
        <v>5656.89</v>
      </c>
      <c r="F3665" s="1">
        <v>2.0</v>
      </c>
      <c r="G3665" s="1">
        <v>27.0</v>
      </c>
      <c r="H3665" s="1">
        <v>15.0</v>
      </c>
      <c r="I3665" s="1" t="s">
        <v>22</v>
      </c>
      <c r="J3665" s="1">
        <v>0.392</v>
      </c>
      <c r="K3665" s="1">
        <v>0.167</v>
      </c>
      <c r="L3665" s="6">
        <f>if(J3665&gt;QUARTILE!$B$3, "TOP", if(J3665&lt;QUARTILE!$B$4, "BOTTOM", 0))</f>
        <v>0</v>
      </c>
      <c r="M3665" s="6">
        <f t="shared" si="1"/>
        <v>2</v>
      </c>
      <c r="N3665" s="6" t="str">
        <f t="shared" si="2"/>
        <v>Millenial</v>
      </c>
      <c r="O3665" s="6" t="str">
        <f t="shared" si="3"/>
        <v>Low Income</v>
      </c>
    </row>
    <row r="3666" hidden="1">
      <c r="A3666" s="1">
        <v>103664.0</v>
      </c>
      <c r="B3666" s="1">
        <v>63.0</v>
      </c>
      <c r="C3666" s="1">
        <v>5000.0</v>
      </c>
      <c r="D3666" s="1" t="s">
        <v>27</v>
      </c>
      <c r="E3666" s="1">
        <v>18416.36</v>
      </c>
      <c r="F3666" s="1">
        <v>5.0</v>
      </c>
      <c r="G3666" s="1">
        <v>13.0</v>
      </c>
      <c r="H3666" s="1">
        <v>7.0</v>
      </c>
      <c r="I3666" s="1" t="s">
        <v>22</v>
      </c>
      <c r="J3666" s="1">
        <v>0.741</v>
      </c>
      <c r="K3666" s="1">
        <v>0.158</v>
      </c>
      <c r="L3666" s="6">
        <f>if(J3666&gt;QUARTILE!$B$3, "TOP", if(J3666&lt;QUARTILE!$B$4, "BOTTOM", 0))</f>
        <v>0</v>
      </c>
      <c r="M3666" s="6">
        <f t="shared" si="1"/>
        <v>2</v>
      </c>
      <c r="N3666" s="6" t="str">
        <f t="shared" si="2"/>
        <v>Baby Boomer</v>
      </c>
      <c r="O3666" s="6" t="str">
        <f t="shared" si="3"/>
        <v>Low Income</v>
      </c>
    </row>
    <row r="3667" hidden="1">
      <c r="A3667" s="1">
        <v>103665.0</v>
      </c>
      <c r="B3667" s="1">
        <v>57.0</v>
      </c>
      <c r="C3667" s="1">
        <v>7000.0</v>
      </c>
      <c r="D3667" s="1" t="s">
        <v>27</v>
      </c>
      <c r="E3667" s="1">
        <v>2803.62</v>
      </c>
      <c r="F3667" s="1">
        <v>3.0</v>
      </c>
      <c r="G3667" s="1">
        <v>19.0</v>
      </c>
      <c r="H3667" s="1">
        <v>7.0</v>
      </c>
      <c r="I3667" s="1" t="s">
        <v>22</v>
      </c>
      <c r="J3667" s="1">
        <v>0.173</v>
      </c>
      <c r="K3667" s="1">
        <v>0.215</v>
      </c>
      <c r="L3667" s="6" t="str">
        <f>if(J3667&gt;QUARTILE!$B$3, "TOP", if(J3667&lt;QUARTILE!$B$4, "BOTTOM", 0))</f>
        <v>BOTTOM</v>
      </c>
      <c r="M3667" s="6">
        <f t="shared" si="1"/>
        <v>2</v>
      </c>
      <c r="N3667" s="6" t="str">
        <f t="shared" si="2"/>
        <v>Gen X</v>
      </c>
      <c r="O3667" s="6" t="str">
        <f t="shared" si="3"/>
        <v>Low Income</v>
      </c>
    </row>
    <row r="3668" hidden="1">
      <c r="A3668" s="1">
        <v>103666.0</v>
      </c>
      <c r="B3668" s="1">
        <v>63.0</v>
      </c>
      <c r="C3668" s="1">
        <v>18000.0</v>
      </c>
      <c r="D3668" s="1" t="s">
        <v>27</v>
      </c>
      <c r="E3668" s="1">
        <v>17470.99</v>
      </c>
      <c r="F3668" s="1">
        <v>1.0</v>
      </c>
      <c r="G3668" s="1">
        <v>21.0</v>
      </c>
      <c r="H3668" s="1">
        <v>4.0</v>
      </c>
      <c r="I3668" s="1" t="s">
        <v>22</v>
      </c>
      <c r="J3668" s="1">
        <v>0.861</v>
      </c>
      <c r="K3668" s="1">
        <v>0.627</v>
      </c>
      <c r="L3668" s="6" t="str">
        <f>if(J3668&gt;QUARTILE!$B$3, "TOP", if(J3668&lt;QUARTILE!$B$4, "BOTTOM", 0))</f>
        <v>TOP</v>
      </c>
      <c r="M3668" s="6">
        <f t="shared" si="1"/>
        <v>2</v>
      </c>
      <c r="N3668" s="6" t="str">
        <f t="shared" si="2"/>
        <v>Baby Boomer</v>
      </c>
      <c r="O3668" s="6" t="str">
        <f t="shared" si="3"/>
        <v>Low Income</v>
      </c>
    </row>
    <row r="3669" hidden="1">
      <c r="A3669" s="1">
        <v>103667.0</v>
      </c>
      <c r="B3669" s="1">
        <v>24.0</v>
      </c>
      <c r="C3669" s="1">
        <v>19000.0</v>
      </c>
      <c r="D3669" s="1" t="s">
        <v>23</v>
      </c>
      <c r="E3669" s="1">
        <v>1860.99</v>
      </c>
      <c r="F3669" s="1">
        <v>4.0</v>
      </c>
      <c r="G3669" s="1">
        <v>22.0</v>
      </c>
      <c r="H3669" s="1">
        <v>25.0</v>
      </c>
      <c r="I3669" s="1" t="s">
        <v>26</v>
      </c>
      <c r="J3669" s="1">
        <v>0.679</v>
      </c>
      <c r="K3669" s="1">
        <v>0.338</v>
      </c>
      <c r="L3669" s="6">
        <f>if(J3669&gt;QUARTILE!$B$3, "TOP", if(J3669&lt;QUARTILE!$B$4, "BOTTOM", 0))</f>
        <v>0</v>
      </c>
      <c r="M3669" s="6">
        <f t="shared" si="1"/>
        <v>3</v>
      </c>
      <c r="N3669" s="6" t="str">
        <f t="shared" si="2"/>
        <v>Millenial</v>
      </c>
      <c r="O3669" s="6" t="str">
        <f t="shared" si="3"/>
        <v>Low Income</v>
      </c>
    </row>
    <row r="3670" hidden="1">
      <c r="A3670" s="1">
        <v>103668.0</v>
      </c>
      <c r="B3670" s="1">
        <v>40.0</v>
      </c>
      <c r="C3670" s="1">
        <v>27000.0</v>
      </c>
      <c r="D3670" s="1" t="s">
        <v>25</v>
      </c>
      <c r="E3670" s="1">
        <v>13489.8</v>
      </c>
      <c r="F3670" s="1">
        <v>1.0</v>
      </c>
      <c r="G3670" s="1">
        <v>20.0</v>
      </c>
      <c r="H3670" s="1">
        <v>13.0</v>
      </c>
      <c r="I3670" s="1" t="s">
        <v>18</v>
      </c>
      <c r="J3670" s="1">
        <v>0.259</v>
      </c>
      <c r="K3670" s="1">
        <v>0.862</v>
      </c>
      <c r="L3670" s="6" t="str">
        <f>if(J3670&gt;QUARTILE!$B$3, "TOP", if(J3670&lt;QUARTILE!$B$4, "BOTTOM", 0))</f>
        <v>BOTTOM</v>
      </c>
      <c r="M3670" s="6">
        <f t="shared" si="1"/>
        <v>1</v>
      </c>
      <c r="N3670" s="6" t="str">
        <f t="shared" si="2"/>
        <v>Gen X</v>
      </c>
      <c r="O3670" s="6" t="str">
        <f t="shared" si="3"/>
        <v>Low Income</v>
      </c>
    </row>
    <row r="3671" hidden="1">
      <c r="A3671" s="1">
        <v>103669.0</v>
      </c>
      <c r="B3671" s="1">
        <v>61.0</v>
      </c>
      <c r="C3671" s="1">
        <v>20000.0</v>
      </c>
      <c r="D3671" s="1" t="s">
        <v>17</v>
      </c>
      <c r="E3671" s="1">
        <v>19373.5</v>
      </c>
      <c r="F3671" s="1">
        <v>4.0</v>
      </c>
      <c r="G3671" s="1">
        <v>30.0</v>
      </c>
      <c r="H3671" s="1">
        <v>4.0</v>
      </c>
      <c r="I3671" s="1" t="s">
        <v>22</v>
      </c>
      <c r="J3671" s="1">
        <v>0.572</v>
      </c>
      <c r="K3671" s="1">
        <v>0.686</v>
      </c>
      <c r="L3671" s="6">
        <f>if(J3671&gt;QUARTILE!$B$3, "TOP", if(J3671&lt;QUARTILE!$B$4, "BOTTOM", 0))</f>
        <v>0</v>
      </c>
      <c r="M3671" s="6">
        <f t="shared" si="1"/>
        <v>2</v>
      </c>
      <c r="N3671" s="6" t="str">
        <f t="shared" si="2"/>
        <v>Baby Boomer</v>
      </c>
      <c r="O3671" s="6" t="str">
        <f t="shared" si="3"/>
        <v>Low Income</v>
      </c>
    </row>
    <row r="3672" hidden="1">
      <c r="A3672" s="1">
        <v>103670.0</v>
      </c>
      <c r="B3672" s="1">
        <v>49.0</v>
      </c>
      <c r="C3672" s="1">
        <v>26000.0</v>
      </c>
      <c r="D3672" s="1" t="s">
        <v>23</v>
      </c>
      <c r="E3672" s="1">
        <v>1453.77</v>
      </c>
      <c r="F3672" s="1">
        <v>4.0</v>
      </c>
      <c r="G3672" s="1">
        <v>21.0</v>
      </c>
      <c r="H3672" s="1">
        <v>13.0</v>
      </c>
      <c r="I3672" s="1" t="s">
        <v>18</v>
      </c>
      <c r="J3672" s="1">
        <v>0.338</v>
      </c>
      <c r="K3672" s="1">
        <v>0.449</v>
      </c>
      <c r="L3672" s="6">
        <f>if(J3672&gt;QUARTILE!$B$3, "TOP", if(J3672&lt;QUARTILE!$B$4, "BOTTOM", 0))</f>
        <v>0</v>
      </c>
      <c r="M3672" s="6">
        <f t="shared" si="1"/>
        <v>1</v>
      </c>
      <c r="N3672" s="6" t="str">
        <f t="shared" si="2"/>
        <v>Gen X</v>
      </c>
      <c r="O3672" s="6" t="str">
        <f t="shared" si="3"/>
        <v>Low Income</v>
      </c>
    </row>
    <row r="3673" hidden="1">
      <c r="A3673" s="1">
        <v>103671.0</v>
      </c>
      <c r="B3673" s="1">
        <v>28.0</v>
      </c>
      <c r="C3673" s="1">
        <v>17000.0</v>
      </c>
      <c r="D3673" s="1" t="s">
        <v>25</v>
      </c>
      <c r="E3673" s="1">
        <v>4637.46</v>
      </c>
      <c r="F3673" s="1">
        <v>4.0</v>
      </c>
      <c r="G3673" s="1">
        <v>19.0</v>
      </c>
      <c r="H3673" s="1">
        <v>19.0</v>
      </c>
      <c r="I3673" s="1" t="s">
        <v>18</v>
      </c>
      <c r="J3673" s="1">
        <v>0.337</v>
      </c>
      <c r="K3673" s="1">
        <v>0.257</v>
      </c>
      <c r="L3673" s="6">
        <f>if(J3673&gt;QUARTILE!$B$3, "TOP", if(J3673&lt;QUARTILE!$B$4, "BOTTOM", 0))</f>
        <v>0</v>
      </c>
      <c r="M3673" s="6">
        <f t="shared" si="1"/>
        <v>1</v>
      </c>
      <c r="N3673" s="6" t="str">
        <f t="shared" si="2"/>
        <v>Millenial</v>
      </c>
      <c r="O3673" s="6" t="str">
        <f t="shared" si="3"/>
        <v>Low Income</v>
      </c>
    </row>
    <row r="3674" hidden="1">
      <c r="A3674" s="1">
        <v>103672.0</v>
      </c>
      <c r="B3674" s="1">
        <v>39.0</v>
      </c>
      <c r="C3674" s="1">
        <v>34000.0</v>
      </c>
      <c r="D3674" s="1" t="s">
        <v>23</v>
      </c>
      <c r="E3674" s="1">
        <v>8170.62</v>
      </c>
      <c r="F3674" s="1">
        <v>1.0</v>
      </c>
      <c r="G3674" s="1">
        <v>14.0</v>
      </c>
      <c r="H3674" s="1">
        <v>11.0</v>
      </c>
      <c r="I3674" s="1" t="s">
        <v>18</v>
      </c>
      <c r="J3674" s="1">
        <v>0.165</v>
      </c>
      <c r="K3674" s="1">
        <v>0.832</v>
      </c>
      <c r="L3674" s="6" t="str">
        <f>if(J3674&gt;QUARTILE!$B$3, "TOP", if(J3674&lt;QUARTILE!$B$4, "BOTTOM", 0))</f>
        <v>BOTTOM</v>
      </c>
      <c r="M3674" s="6">
        <f t="shared" si="1"/>
        <v>1</v>
      </c>
      <c r="N3674" s="6" t="str">
        <f t="shared" si="2"/>
        <v>Gen X</v>
      </c>
      <c r="O3674" s="6" t="str">
        <f t="shared" si="3"/>
        <v>Low Income</v>
      </c>
    </row>
    <row r="3675" hidden="1">
      <c r="A3675" s="1">
        <v>103673.0</v>
      </c>
      <c r="B3675" s="1">
        <v>39.0</v>
      </c>
      <c r="C3675" s="1">
        <v>31000.0</v>
      </c>
      <c r="D3675" s="1" t="s">
        <v>27</v>
      </c>
      <c r="E3675" s="1">
        <v>9196.27</v>
      </c>
      <c r="F3675" s="1">
        <v>3.0</v>
      </c>
      <c r="G3675" s="1">
        <v>15.0</v>
      </c>
      <c r="H3675" s="1">
        <v>14.0</v>
      </c>
      <c r="I3675" s="1" t="s">
        <v>22</v>
      </c>
      <c r="J3675" s="1">
        <v>0.214</v>
      </c>
      <c r="K3675" s="1">
        <v>0.08</v>
      </c>
      <c r="L3675" s="6" t="str">
        <f>if(J3675&gt;QUARTILE!$B$3, "TOP", if(J3675&lt;QUARTILE!$B$4, "BOTTOM", 0))</f>
        <v>BOTTOM</v>
      </c>
      <c r="M3675" s="6">
        <f t="shared" si="1"/>
        <v>2</v>
      </c>
      <c r="N3675" s="6" t="str">
        <f t="shared" si="2"/>
        <v>Gen X</v>
      </c>
      <c r="O3675" s="6" t="str">
        <f t="shared" si="3"/>
        <v>Low Income</v>
      </c>
    </row>
    <row r="3676" hidden="1">
      <c r="A3676" s="1">
        <v>103674.0</v>
      </c>
      <c r="B3676" s="1">
        <v>60.0</v>
      </c>
      <c r="C3676" s="1">
        <v>18000.0</v>
      </c>
      <c r="D3676" s="1" t="s">
        <v>25</v>
      </c>
      <c r="E3676" s="1">
        <v>22546.7</v>
      </c>
      <c r="F3676" s="1">
        <v>2.0</v>
      </c>
      <c r="G3676" s="1">
        <v>19.0</v>
      </c>
      <c r="H3676" s="1">
        <v>4.0</v>
      </c>
      <c r="I3676" s="1" t="s">
        <v>22</v>
      </c>
      <c r="J3676" s="1">
        <v>0.848</v>
      </c>
      <c r="K3676" s="1">
        <v>0.681</v>
      </c>
      <c r="L3676" s="6" t="str">
        <f>if(J3676&gt;QUARTILE!$B$3, "TOP", if(J3676&lt;QUARTILE!$B$4, "BOTTOM", 0))</f>
        <v>TOP</v>
      </c>
      <c r="M3676" s="6">
        <f t="shared" si="1"/>
        <v>2</v>
      </c>
      <c r="N3676" s="6" t="str">
        <f t="shared" si="2"/>
        <v>Gen X</v>
      </c>
      <c r="O3676" s="6" t="str">
        <f t="shared" si="3"/>
        <v>Low Income</v>
      </c>
    </row>
    <row r="3677" hidden="1">
      <c r="A3677" s="1">
        <v>103675.0</v>
      </c>
      <c r="B3677" s="1">
        <v>42.0</v>
      </c>
      <c r="C3677" s="1">
        <v>30000.0</v>
      </c>
      <c r="D3677" s="1" t="s">
        <v>25</v>
      </c>
      <c r="E3677" s="1">
        <v>15058.85</v>
      </c>
      <c r="F3677" s="1">
        <v>2.0</v>
      </c>
      <c r="G3677" s="1">
        <v>20.0</v>
      </c>
      <c r="H3677" s="1">
        <v>14.0</v>
      </c>
      <c r="I3677" s="1" t="s">
        <v>22</v>
      </c>
      <c r="J3677" s="1">
        <v>0.574</v>
      </c>
      <c r="K3677" s="1">
        <v>0.113</v>
      </c>
      <c r="L3677" s="6">
        <f>if(J3677&gt;QUARTILE!$B$3, "TOP", if(J3677&lt;QUARTILE!$B$4, "BOTTOM", 0))</f>
        <v>0</v>
      </c>
      <c r="M3677" s="6">
        <f t="shared" si="1"/>
        <v>2</v>
      </c>
      <c r="N3677" s="6" t="str">
        <f t="shared" si="2"/>
        <v>Gen X</v>
      </c>
      <c r="O3677" s="6" t="str">
        <f t="shared" si="3"/>
        <v>Low Income</v>
      </c>
    </row>
    <row r="3678" hidden="1">
      <c r="A3678" s="1">
        <v>103676.0</v>
      </c>
      <c r="B3678" s="1">
        <v>39.0</v>
      </c>
      <c r="C3678" s="1">
        <v>20000.0</v>
      </c>
      <c r="D3678" s="1" t="s">
        <v>23</v>
      </c>
      <c r="E3678" s="1">
        <v>9628.85</v>
      </c>
      <c r="F3678" s="1">
        <v>3.0</v>
      </c>
      <c r="G3678" s="1">
        <v>24.0</v>
      </c>
      <c r="H3678" s="1">
        <v>11.0</v>
      </c>
      <c r="I3678" s="1" t="s">
        <v>22</v>
      </c>
      <c r="J3678" s="1">
        <v>0.405</v>
      </c>
      <c r="K3678" s="1">
        <v>0.533</v>
      </c>
      <c r="L3678" s="6">
        <f>if(J3678&gt;QUARTILE!$B$3, "TOP", if(J3678&lt;QUARTILE!$B$4, "BOTTOM", 0))</f>
        <v>0</v>
      </c>
      <c r="M3678" s="6">
        <f t="shared" si="1"/>
        <v>2</v>
      </c>
      <c r="N3678" s="6" t="str">
        <f t="shared" si="2"/>
        <v>Gen X</v>
      </c>
      <c r="O3678" s="6" t="str">
        <f t="shared" si="3"/>
        <v>Low Income</v>
      </c>
    </row>
    <row r="3679" hidden="1">
      <c r="A3679" s="1">
        <v>103677.0</v>
      </c>
      <c r="B3679" s="1">
        <v>45.0</v>
      </c>
      <c r="C3679" s="1">
        <v>9000.0</v>
      </c>
      <c r="D3679" s="1" t="s">
        <v>31</v>
      </c>
      <c r="E3679" s="1">
        <v>11981.35</v>
      </c>
      <c r="F3679" s="1">
        <v>3.0</v>
      </c>
      <c r="G3679" s="1">
        <v>13.0</v>
      </c>
      <c r="H3679" s="1">
        <v>12.0</v>
      </c>
      <c r="I3679" s="1" t="s">
        <v>22</v>
      </c>
      <c r="J3679" s="1">
        <v>0.929</v>
      </c>
      <c r="K3679" s="1">
        <v>0.902</v>
      </c>
      <c r="L3679" s="6" t="str">
        <f>if(J3679&gt;QUARTILE!$B$3, "TOP", if(J3679&lt;QUARTILE!$B$4, "BOTTOM", 0))</f>
        <v>TOP</v>
      </c>
      <c r="M3679" s="6">
        <f t="shared" si="1"/>
        <v>2</v>
      </c>
      <c r="N3679" s="6" t="str">
        <f t="shared" si="2"/>
        <v>Gen X</v>
      </c>
      <c r="O3679" s="6" t="str">
        <f t="shared" si="3"/>
        <v>Low Income</v>
      </c>
    </row>
    <row r="3680" hidden="1">
      <c r="A3680" s="1">
        <v>103678.0</v>
      </c>
      <c r="B3680" s="1">
        <v>46.0</v>
      </c>
      <c r="C3680" s="1">
        <v>38000.0</v>
      </c>
      <c r="D3680" s="1" t="s">
        <v>23</v>
      </c>
      <c r="E3680" s="1">
        <v>261.23</v>
      </c>
      <c r="F3680" s="1">
        <v>4.0</v>
      </c>
      <c r="G3680" s="1">
        <v>24.0</v>
      </c>
      <c r="H3680" s="1">
        <v>15.0</v>
      </c>
      <c r="I3680" s="1" t="s">
        <v>18</v>
      </c>
      <c r="J3680" s="1">
        <v>0.847</v>
      </c>
      <c r="K3680" s="1">
        <v>0.188</v>
      </c>
      <c r="L3680" s="6" t="str">
        <f>if(J3680&gt;QUARTILE!$B$3, "TOP", if(J3680&lt;QUARTILE!$B$4, "BOTTOM", 0))</f>
        <v>TOP</v>
      </c>
      <c r="M3680" s="6">
        <f t="shared" si="1"/>
        <v>1</v>
      </c>
      <c r="N3680" s="6" t="str">
        <f t="shared" si="2"/>
        <v>Gen X</v>
      </c>
      <c r="O3680" s="6" t="str">
        <f t="shared" si="3"/>
        <v>Low Income</v>
      </c>
    </row>
    <row r="3681" hidden="1">
      <c r="A3681" s="1">
        <v>103679.0</v>
      </c>
      <c r="B3681" s="1">
        <v>30.0</v>
      </c>
      <c r="C3681" s="1">
        <v>13000.0</v>
      </c>
      <c r="D3681" s="1" t="s">
        <v>27</v>
      </c>
      <c r="E3681" s="1">
        <v>29439.25</v>
      </c>
      <c r="F3681" s="1">
        <v>4.0</v>
      </c>
      <c r="G3681" s="1">
        <v>13.0</v>
      </c>
      <c r="H3681" s="1">
        <v>12.0</v>
      </c>
      <c r="I3681" s="1" t="s">
        <v>18</v>
      </c>
      <c r="J3681" s="1">
        <v>0.31</v>
      </c>
      <c r="K3681" s="1">
        <v>0.029</v>
      </c>
      <c r="L3681" s="6" t="str">
        <f>if(J3681&gt;QUARTILE!$B$3, "TOP", if(J3681&lt;QUARTILE!$B$4, "BOTTOM", 0))</f>
        <v>BOTTOM</v>
      </c>
      <c r="M3681" s="6">
        <f t="shared" si="1"/>
        <v>1</v>
      </c>
      <c r="N3681" s="6" t="str">
        <f t="shared" si="2"/>
        <v>Millenial</v>
      </c>
      <c r="O3681" s="6" t="str">
        <f t="shared" si="3"/>
        <v>Low Income</v>
      </c>
    </row>
    <row r="3682" hidden="1">
      <c r="A3682" s="1">
        <v>103680.0</v>
      </c>
      <c r="B3682" s="1">
        <v>35.0</v>
      </c>
      <c r="C3682" s="1">
        <v>38000.0</v>
      </c>
      <c r="D3682" s="1" t="s">
        <v>27</v>
      </c>
      <c r="E3682" s="1">
        <v>837.38</v>
      </c>
      <c r="F3682" s="1">
        <v>2.0</v>
      </c>
      <c r="G3682" s="1">
        <v>28.0</v>
      </c>
      <c r="H3682" s="1">
        <v>10.0</v>
      </c>
      <c r="I3682" s="1" t="s">
        <v>22</v>
      </c>
      <c r="J3682" s="1">
        <v>0.111</v>
      </c>
      <c r="K3682" s="1">
        <v>0.339</v>
      </c>
      <c r="L3682" s="6" t="str">
        <f>if(J3682&gt;QUARTILE!$B$3, "TOP", if(J3682&lt;QUARTILE!$B$4, "BOTTOM", 0))</f>
        <v>BOTTOM</v>
      </c>
      <c r="M3682" s="6">
        <f t="shared" si="1"/>
        <v>2</v>
      </c>
      <c r="N3682" s="6" t="str">
        <f t="shared" si="2"/>
        <v>Gen X</v>
      </c>
      <c r="O3682" s="6" t="str">
        <f t="shared" si="3"/>
        <v>Low Income</v>
      </c>
    </row>
    <row r="3683" hidden="1">
      <c r="A3683" s="1">
        <v>103681.0</v>
      </c>
      <c r="B3683" s="1">
        <v>19.0</v>
      </c>
      <c r="C3683" s="1">
        <v>27000.0</v>
      </c>
      <c r="D3683" s="1" t="s">
        <v>17</v>
      </c>
      <c r="E3683" s="1">
        <v>35359.0</v>
      </c>
      <c r="F3683" s="1">
        <v>4.0</v>
      </c>
      <c r="G3683" s="1">
        <v>22.0</v>
      </c>
      <c r="H3683" s="1">
        <v>11.0</v>
      </c>
      <c r="I3683" s="1" t="s">
        <v>18</v>
      </c>
      <c r="J3683" s="1">
        <v>0.284</v>
      </c>
      <c r="K3683" s="1">
        <v>0.328</v>
      </c>
      <c r="L3683" s="6" t="str">
        <f>if(J3683&gt;QUARTILE!$B$3, "TOP", if(J3683&lt;QUARTILE!$B$4, "BOTTOM", 0))</f>
        <v>BOTTOM</v>
      </c>
      <c r="M3683" s="6">
        <f t="shared" si="1"/>
        <v>1</v>
      </c>
      <c r="N3683" s="6" t="str">
        <f t="shared" si="2"/>
        <v>Millenial</v>
      </c>
      <c r="O3683" s="6" t="str">
        <f t="shared" si="3"/>
        <v>Low Income</v>
      </c>
    </row>
    <row r="3684" hidden="1">
      <c r="A3684" s="1">
        <v>103682.0</v>
      </c>
      <c r="B3684" s="1">
        <v>46.0</v>
      </c>
      <c r="C3684" s="1">
        <v>21000.0</v>
      </c>
      <c r="D3684" s="1" t="s">
        <v>23</v>
      </c>
      <c r="E3684" s="1">
        <v>15573.95</v>
      </c>
      <c r="F3684" s="1">
        <v>4.0</v>
      </c>
      <c r="G3684" s="1">
        <v>20.0</v>
      </c>
      <c r="H3684" s="1">
        <v>11.0</v>
      </c>
      <c r="I3684" s="1" t="s">
        <v>18</v>
      </c>
      <c r="J3684" s="1">
        <v>0.725</v>
      </c>
      <c r="K3684" s="1">
        <v>0.675</v>
      </c>
      <c r="L3684" s="6">
        <f>if(J3684&gt;QUARTILE!$B$3, "TOP", if(J3684&lt;QUARTILE!$B$4, "BOTTOM", 0))</f>
        <v>0</v>
      </c>
      <c r="M3684" s="6">
        <f t="shared" si="1"/>
        <v>1</v>
      </c>
      <c r="N3684" s="6" t="str">
        <f t="shared" si="2"/>
        <v>Gen X</v>
      </c>
      <c r="O3684" s="6" t="str">
        <f t="shared" si="3"/>
        <v>Low Income</v>
      </c>
    </row>
    <row r="3685" hidden="1">
      <c r="A3685" s="1">
        <v>103683.0</v>
      </c>
      <c r="B3685" s="1">
        <v>38.0</v>
      </c>
      <c r="C3685" s="1">
        <v>7000.0</v>
      </c>
      <c r="D3685" s="1" t="s">
        <v>27</v>
      </c>
      <c r="E3685" s="1">
        <v>15007.87</v>
      </c>
      <c r="F3685" s="1">
        <v>3.0</v>
      </c>
      <c r="G3685" s="1">
        <v>24.0</v>
      </c>
      <c r="H3685" s="1">
        <v>10.0</v>
      </c>
      <c r="I3685" s="1" t="s">
        <v>22</v>
      </c>
      <c r="J3685" s="1">
        <v>0.563</v>
      </c>
      <c r="K3685" s="1">
        <v>0.03</v>
      </c>
      <c r="L3685" s="6">
        <f>if(J3685&gt;QUARTILE!$B$3, "TOP", if(J3685&lt;QUARTILE!$B$4, "BOTTOM", 0))</f>
        <v>0</v>
      </c>
      <c r="M3685" s="6">
        <f t="shared" si="1"/>
        <v>2</v>
      </c>
      <c r="N3685" s="6" t="str">
        <f t="shared" si="2"/>
        <v>Gen X</v>
      </c>
      <c r="O3685" s="6" t="str">
        <f t="shared" si="3"/>
        <v>Low Income</v>
      </c>
    </row>
    <row r="3686" hidden="1">
      <c r="A3686" s="1">
        <v>103684.0</v>
      </c>
      <c r="B3686" s="1">
        <v>32.0</v>
      </c>
      <c r="C3686" s="1">
        <v>55000.0</v>
      </c>
      <c r="D3686" s="1" t="s">
        <v>25</v>
      </c>
      <c r="E3686" s="1">
        <v>24387.05</v>
      </c>
      <c r="F3686" s="1">
        <v>1.0</v>
      </c>
      <c r="G3686" s="1">
        <v>21.0</v>
      </c>
      <c r="H3686" s="1">
        <v>9.0</v>
      </c>
      <c r="I3686" s="1" t="s">
        <v>22</v>
      </c>
      <c r="J3686" s="1">
        <v>1.0</v>
      </c>
      <c r="K3686" s="1">
        <v>0.131</v>
      </c>
      <c r="L3686" s="6" t="str">
        <f>if(J3686&gt;QUARTILE!$B$3, "TOP", if(J3686&lt;QUARTILE!$B$4, "BOTTOM", 0))</f>
        <v>TOP</v>
      </c>
      <c r="M3686" s="6">
        <f t="shared" si="1"/>
        <v>2</v>
      </c>
      <c r="N3686" s="6" t="str">
        <f t="shared" si="2"/>
        <v>Gen X</v>
      </c>
      <c r="O3686" s="6" t="str">
        <f t="shared" si="3"/>
        <v>Medium Income</v>
      </c>
    </row>
    <row r="3687" hidden="1">
      <c r="A3687" s="1">
        <v>103685.0</v>
      </c>
      <c r="B3687" s="1">
        <v>69.0</v>
      </c>
      <c r="C3687" s="1">
        <v>18000.0</v>
      </c>
      <c r="D3687" s="1" t="s">
        <v>25</v>
      </c>
      <c r="E3687" s="1">
        <v>39259.43</v>
      </c>
      <c r="F3687" s="1">
        <v>5.0</v>
      </c>
      <c r="G3687" s="1">
        <v>14.0</v>
      </c>
      <c r="H3687" s="1">
        <v>3.0</v>
      </c>
      <c r="I3687" s="1" t="s">
        <v>18</v>
      </c>
      <c r="J3687" s="1">
        <v>0.163</v>
      </c>
      <c r="K3687" s="1">
        <v>0.261</v>
      </c>
      <c r="L3687" s="6" t="str">
        <f>if(J3687&gt;QUARTILE!$B$3, "TOP", if(J3687&lt;QUARTILE!$B$4, "BOTTOM", 0))</f>
        <v>BOTTOM</v>
      </c>
      <c r="M3687" s="6">
        <f t="shared" si="1"/>
        <v>1</v>
      </c>
      <c r="N3687" s="6" t="str">
        <f t="shared" si="2"/>
        <v>Baby Boomer</v>
      </c>
      <c r="O3687" s="6" t="str">
        <f t="shared" si="3"/>
        <v>Low Income</v>
      </c>
    </row>
    <row r="3688" hidden="1">
      <c r="A3688" s="1">
        <v>103686.0</v>
      </c>
      <c r="B3688" s="1">
        <v>44.0</v>
      </c>
      <c r="C3688" s="1">
        <v>32000.0</v>
      </c>
      <c r="D3688" s="1" t="s">
        <v>27</v>
      </c>
      <c r="E3688" s="1">
        <v>57170.3</v>
      </c>
      <c r="F3688" s="1">
        <v>5.0</v>
      </c>
      <c r="G3688" s="1">
        <v>16.0</v>
      </c>
      <c r="H3688" s="1">
        <v>10.0</v>
      </c>
      <c r="I3688" s="1" t="s">
        <v>18</v>
      </c>
      <c r="J3688" s="1">
        <v>0.977</v>
      </c>
      <c r="K3688" s="1">
        <v>0.0</v>
      </c>
      <c r="L3688" s="6" t="str">
        <f>if(J3688&gt;QUARTILE!$B$3, "TOP", if(J3688&lt;QUARTILE!$B$4, "BOTTOM", 0))</f>
        <v>TOP</v>
      </c>
      <c r="M3688" s="6">
        <f t="shared" si="1"/>
        <v>1</v>
      </c>
      <c r="N3688" s="6" t="str">
        <f t="shared" si="2"/>
        <v>Gen X</v>
      </c>
      <c r="O3688" s="6" t="str">
        <f t="shared" si="3"/>
        <v>Low Income</v>
      </c>
    </row>
    <row r="3689" hidden="1">
      <c r="A3689" s="1">
        <v>103687.0</v>
      </c>
      <c r="B3689" s="1">
        <v>67.0</v>
      </c>
      <c r="C3689" s="1">
        <v>21000.0</v>
      </c>
      <c r="D3689" s="1" t="s">
        <v>17</v>
      </c>
      <c r="E3689" s="1">
        <v>15677.63</v>
      </c>
      <c r="F3689" s="1">
        <v>4.0</v>
      </c>
      <c r="G3689" s="1">
        <v>17.0</v>
      </c>
      <c r="H3689" s="1">
        <v>5.0</v>
      </c>
      <c r="I3689" s="1" t="s">
        <v>22</v>
      </c>
      <c r="J3689" s="1">
        <v>0.014</v>
      </c>
      <c r="K3689" s="1">
        <v>0.906</v>
      </c>
      <c r="L3689" s="6" t="str">
        <f>if(J3689&gt;QUARTILE!$B$3, "TOP", if(J3689&lt;QUARTILE!$B$4, "BOTTOM", 0))</f>
        <v>BOTTOM</v>
      </c>
      <c r="M3689" s="6">
        <f t="shared" si="1"/>
        <v>2</v>
      </c>
      <c r="N3689" s="6" t="str">
        <f t="shared" si="2"/>
        <v>Baby Boomer</v>
      </c>
      <c r="O3689" s="6" t="str">
        <f t="shared" si="3"/>
        <v>Low Income</v>
      </c>
    </row>
    <row r="3690" hidden="1">
      <c r="A3690" s="1">
        <v>103688.0</v>
      </c>
      <c r="B3690" s="1">
        <v>48.0</v>
      </c>
      <c r="C3690" s="1">
        <v>19000.0</v>
      </c>
      <c r="D3690" s="1" t="s">
        <v>27</v>
      </c>
      <c r="E3690" s="1">
        <v>3265.87</v>
      </c>
      <c r="F3690" s="1">
        <v>4.0</v>
      </c>
      <c r="G3690" s="1">
        <v>17.0</v>
      </c>
      <c r="H3690" s="1">
        <v>10.0</v>
      </c>
      <c r="I3690" s="1" t="s">
        <v>22</v>
      </c>
      <c r="J3690" s="1">
        <v>0.425</v>
      </c>
      <c r="K3690" s="1">
        <v>0.461</v>
      </c>
      <c r="L3690" s="6">
        <f>if(J3690&gt;QUARTILE!$B$3, "TOP", if(J3690&lt;QUARTILE!$B$4, "BOTTOM", 0))</f>
        <v>0</v>
      </c>
      <c r="M3690" s="6">
        <f t="shared" si="1"/>
        <v>2</v>
      </c>
      <c r="N3690" s="6" t="str">
        <f t="shared" si="2"/>
        <v>Gen X</v>
      </c>
      <c r="O3690" s="6" t="str">
        <f t="shared" si="3"/>
        <v>Low Income</v>
      </c>
    </row>
    <row r="3691" hidden="1">
      <c r="A3691" s="1">
        <v>103689.0</v>
      </c>
      <c r="B3691" s="1">
        <v>32.0</v>
      </c>
      <c r="C3691" s="1">
        <v>25000.0</v>
      </c>
      <c r="D3691" s="1" t="s">
        <v>21</v>
      </c>
      <c r="E3691" s="1">
        <v>42178.38</v>
      </c>
      <c r="F3691" s="1">
        <v>5.0</v>
      </c>
      <c r="G3691" s="1">
        <v>19.0</v>
      </c>
      <c r="H3691" s="1">
        <v>13.0</v>
      </c>
      <c r="I3691" s="1" t="s">
        <v>22</v>
      </c>
      <c r="J3691" s="1">
        <v>1.0</v>
      </c>
      <c r="K3691" s="1">
        <v>0.227</v>
      </c>
      <c r="L3691" s="6" t="str">
        <f>if(J3691&gt;QUARTILE!$B$3, "TOP", if(J3691&lt;QUARTILE!$B$4, "BOTTOM", 0))</f>
        <v>TOP</v>
      </c>
      <c r="M3691" s="6">
        <f t="shared" si="1"/>
        <v>2</v>
      </c>
      <c r="N3691" s="6" t="str">
        <f t="shared" si="2"/>
        <v>Gen X</v>
      </c>
      <c r="O3691" s="6" t="str">
        <f t="shared" si="3"/>
        <v>Low Income</v>
      </c>
    </row>
    <row r="3692" hidden="1">
      <c r="A3692" s="1">
        <v>103690.0</v>
      </c>
      <c r="B3692" s="1">
        <v>68.0</v>
      </c>
      <c r="C3692" s="1">
        <v>22000.0</v>
      </c>
      <c r="D3692" s="1" t="s">
        <v>23</v>
      </c>
      <c r="E3692" s="1">
        <v>830.45</v>
      </c>
      <c r="F3692" s="1">
        <v>3.0</v>
      </c>
      <c r="G3692" s="1">
        <v>19.0</v>
      </c>
      <c r="H3692" s="1">
        <v>3.0</v>
      </c>
      <c r="I3692" s="1" t="s">
        <v>22</v>
      </c>
      <c r="J3692" s="1">
        <v>0.708</v>
      </c>
      <c r="K3692" s="1">
        <v>0.98</v>
      </c>
      <c r="L3692" s="6">
        <f>if(J3692&gt;QUARTILE!$B$3, "TOP", if(J3692&lt;QUARTILE!$B$4, "BOTTOM", 0))</f>
        <v>0</v>
      </c>
      <c r="M3692" s="6">
        <f t="shared" si="1"/>
        <v>2</v>
      </c>
      <c r="N3692" s="6" t="str">
        <f t="shared" si="2"/>
        <v>Baby Boomer</v>
      </c>
      <c r="O3692" s="6" t="str">
        <f t="shared" si="3"/>
        <v>Low Income</v>
      </c>
    </row>
    <row r="3693" hidden="1">
      <c r="A3693" s="1">
        <v>103691.0</v>
      </c>
      <c r="B3693" s="1">
        <v>40.0</v>
      </c>
      <c r="C3693" s="1">
        <v>19000.0</v>
      </c>
      <c r="D3693" s="1" t="s">
        <v>21</v>
      </c>
      <c r="E3693" s="1">
        <v>32936.27</v>
      </c>
      <c r="F3693" s="1">
        <v>5.0</v>
      </c>
      <c r="G3693" s="1">
        <v>16.0</v>
      </c>
      <c r="H3693" s="1">
        <v>4.0</v>
      </c>
      <c r="I3693" s="1" t="s">
        <v>18</v>
      </c>
      <c r="J3693" s="1">
        <v>0.683</v>
      </c>
      <c r="K3693" s="1">
        <v>0.496</v>
      </c>
      <c r="L3693" s="6">
        <f>if(J3693&gt;QUARTILE!$B$3, "TOP", if(J3693&lt;QUARTILE!$B$4, "BOTTOM", 0))</f>
        <v>0</v>
      </c>
      <c r="M3693" s="6">
        <f t="shared" si="1"/>
        <v>1</v>
      </c>
      <c r="N3693" s="6" t="str">
        <f t="shared" si="2"/>
        <v>Gen X</v>
      </c>
      <c r="O3693" s="6" t="str">
        <f t="shared" si="3"/>
        <v>Low Income</v>
      </c>
    </row>
    <row r="3694" hidden="1">
      <c r="A3694" s="1">
        <v>103692.0</v>
      </c>
      <c r="B3694" s="1">
        <v>41.0</v>
      </c>
      <c r="C3694" s="1">
        <v>21000.0</v>
      </c>
      <c r="D3694" s="1" t="s">
        <v>23</v>
      </c>
      <c r="E3694" s="1">
        <v>22815.05</v>
      </c>
      <c r="F3694" s="1">
        <v>5.0</v>
      </c>
      <c r="G3694" s="1">
        <v>18.0</v>
      </c>
      <c r="H3694" s="1">
        <v>11.0</v>
      </c>
      <c r="I3694" s="1" t="s">
        <v>18</v>
      </c>
      <c r="J3694" s="1">
        <v>0.363</v>
      </c>
      <c r="K3694" s="1">
        <v>0.466</v>
      </c>
      <c r="L3694" s="6">
        <f>if(J3694&gt;QUARTILE!$B$3, "TOP", if(J3694&lt;QUARTILE!$B$4, "BOTTOM", 0))</f>
        <v>0</v>
      </c>
      <c r="M3694" s="6">
        <f t="shared" si="1"/>
        <v>1</v>
      </c>
      <c r="N3694" s="6" t="str">
        <f t="shared" si="2"/>
        <v>Gen X</v>
      </c>
      <c r="O3694" s="6" t="str">
        <f t="shared" si="3"/>
        <v>Low Income</v>
      </c>
    </row>
    <row r="3695" hidden="1">
      <c r="A3695" s="1">
        <v>103693.0</v>
      </c>
      <c r="B3695" s="1">
        <v>61.0</v>
      </c>
      <c r="C3695" s="1">
        <v>28000.0</v>
      </c>
      <c r="D3695" s="1" t="s">
        <v>27</v>
      </c>
      <c r="E3695" s="1">
        <v>47020.3</v>
      </c>
      <c r="F3695" s="1">
        <v>5.0</v>
      </c>
      <c r="G3695" s="1">
        <v>13.0</v>
      </c>
      <c r="H3695" s="1">
        <v>5.0</v>
      </c>
      <c r="I3695" s="1" t="s">
        <v>18</v>
      </c>
      <c r="J3695" s="1">
        <v>1.0</v>
      </c>
      <c r="K3695" s="1">
        <v>0.091</v>
      </c>
      <c r="L3695" s="6" t="str">
        <f>if(J3695&gt;QUARTILE!$B$3, "TOP", if(J3695&lt;QUARTILE!$B$4, "BOTTOM", 0))</f>
        <v>TOP</v>
      </c>
      <c r="M3695" s="6">
        <f t="shared" si="1"/>
        <v>1</v>
      </c>
      <c r="N3695" s="6" t="str">
        <f t="shared" si="2"/>
        <v>Baby Boomer</v>
      </c>
      <c r="O3695" s="6" t="str">
        <f t="shared" si="3"/>
        <v>Low Income</v>
      </c>
    </row>
    <row r="3696" hidden="1">
      <c r="A3696" s="1">
        <v>103694.0</v>
      </c>
      <c r="B3696" s="1">
        <v>30.0</v>
      </c>
      <c r="C3696" s="1">
        <v>30000.0</v>
      </c>
      <c r="D3696" s="1" t="s">
        <v>25</v>
      </c>
      <c r="E3696" s="1">
        <v>45550.66</v>
      </c>
      <c r="F3696" s="1">
        <v>4.0</v>
      </c>
      <c r="G3696" s="1">
        <v>38.0</v>
      </c>
      <c r="H3696" s="1">
        <v>11.0</v>
      </c>
      <c r="I3696" s="1" t="s">
        <v>18</v>
      </c>
      <c r="J3696" s="1">
        <v>0.318</v>
      </c>
      <c r="K3696" s="1">
        <v>0.103</v>
      </c>
      <c r="L3696" s="6">
        <f>if(J3696&gt;QUARTILE!$B$3, "TOP", if(J3696&lt;QUARTILE!$B$4, "BOTTOM", 0))</f>
        <v>0</v>
      </c>
      <c r="M3696" s="6">
        <f t="shared" si="1"/>
        <v>1</v>
      </c>
      <c r="N3696" s="6" t="str">
        <f t="shared" si="2"/>
        <v>Millenial</v>
      </c>
      <c r="O3696" s="6" t="str">
        <f t="shared" si="3"/>
        <v>Low Income</v>
      </c>
    </row>
    <row r="3697" hidden="1">
      <c r="A3697" s="1">
        <v>103695.0</v>
      </c>
      <c r="B3697" s="1">
        <v>39.0</v>
      </c>
      <c r="C3697" s="1">
        <v>23000.0</v>
      </c>
      <c r="D3697" s="1" t="s">
        <v>25</v>
      </c>
      <c r="E3697" s="1">
        <v>1092.38</v>
      </c>
      <c r="F3697" s="1">
        <v>4.0</v>
      </c>
      <c r="G3697" s="1">
        <v>32.0</v>
      </c>
      <c r="H3697" s="1">
        <v>12.0</v>
      </c>
      <c r="I3697" s="1" t="s">
        <v>18</v>
      </c>
      <c r="J3697" s="1">
        <v>0.32</v>
      </c>
      <c r="K3697" s="1">
        <v>0.312</v>
      </c>
      <c r="L3697" s="6">
        <f>if(J3697&gt;QUARTILE!$B$3, "TOP", if(J3697&lt;QUARTILE!$B$4, "BOTTOM", 0))</f>
        <v>0</v>
      </c>
      <c r="M3697" s="6">
        <f t="shared" si="1"/>
        <v>1</v>
      </c>
      <c r="N3697" s="6" t="str">
        <f t="shared" si="2"/>
        <v>Gen X</v>
      </c>
      <c r="O3697" s="6" t="str">
        <f t="shared" si="3"/>
        <v>Low Income</v>
      </c>
    </row>
    <row r="3698" hidden="1">
      <c r="A3698" s="1">
        <v>103696.0</v>
      </c>
      <c r="B3698" s="1">
        <v>60.0</v>
      </c>
      <c r="C3698" s="1">
        <v>32000.0</v>
      </c>
      <c r="D3698" s="1" t="s">
        <v>23</v>
      </c>
      <c r="E3698" s="1">
        <v>18803.8</v>
      </c>
      <c r="F3698" s="1">
        <v>5.0</v>
      </c>
      <c r="G3698" s="1">
        <v>26.0</v>
      </c>
      <c r="H3698" s="1">
        <v>9.0</v>
      </c>
      <c r="I3698" s="1" t="s">
        <v>22</v>
      </c>
      <c r="J3698" s="1">
        <v>0.503</v>
      </c>
      <c r="K3698" s="1">
        <v>0.701</v>
      </c>
      <c r="L3698" s="6">
        <f>if(J3698&gt;QUARTILE!$B$3, "TOP", if(J3698&lt;QUARTILE!$B$4, "BOTTOM", 0))</f>
        <v>0</v>
      </c>
      <c r="M3698" s="6">
        <f t="shared" si="1"/>
        <v>2</v>
      </c>
      <c r="N3698" s="6" t="str">
        <f t="shared" si="2"/>
        <v>Gen X</v>
      </c>
      <c r="O3698" s="6" t="str">
        <f t="shared" si="3"/>
        <v>Low Income</v>
      </c>
    </row>
    <row r="3699" hidden="1">
      <c r="A3699" s="1">
        <v>103697.0</v>
      </c>
      <c r="B3699" s="1">
        <v>54.0</v>
      </c>
      <c r="C3699" s="1">
        <v>17000.0</v>
      </c>
      <c r="D3699" s="1" t="s">
        <v>25</v>
      </c>
      <c r="E3699" s="1">
        <v>2663.12</v>
      </c>
      <c r="F3699" s="1">
        <v>4.0</v>
      </c>
      <c r="G3699" s="1">
        <v>19.0</v>
      </c>
      <c r="H3699" s="1">
        <v>5.0</v>
      </c>
      <c r="I3699" s="1" t="s">
        <v>22</v>
      </c>
      <c r="J3699" s="1">
        <v>0.176</v>
      </c>
      <c r="K3699" s="1">
        <v>0.766</v>
      </c>
      <c r="L3699" s="6" t="str">
        <f>if(J3699&gt;QUARTILE!$B$3, "TOP", if(J3699&lt;QUARTILE!$B$4, "BOTTOM", 0))</f>
        <v>BOTTOM</v>
      </c>
      <c r="M3699" s="6">
        <f t="shared" si="1"/>
        <v>2</v>
      </c>
      <c r="N3699" s="6" t="str">
        <f t="shared" si="2"/>
        <v>Gen X</v>
      </c>
      <c r="O3699" s="6" t="str">
        <f t="shared" si="3"/>
        <v>Low Income</v>
      </c>
    </row>
    <row r="3700" hidden="1">
      <c r="A3700" s="1">
        <v>103698.0</v>
      </c>
      <c r="B3700" s="1">
        <v>78.0</v>
      </c>
      <c r="C3700" s="1">
        <v>84000.0</v>
      </c>
      <c r="D3700" s="1" t="s">
        <v>23</v>
      </c>
      <c r="E3700" s="1">
        <v>1634.37</v>
      </c>
      <c r="F3700" s="1">
        <v>5.0</v>
      </c>
      <c r="G3700" s="1">
        <v>19.0</v>
      </c>
      <c r="H3700" s="1">
        <v>7.0</v>
      </c>
      <c r="I3700" s="1" t="s">
        <v>22</v>
      </c>
      <c r="J3700" s="1">
        <v>0.574</v>
      </c>
      <c r="K3700" s="1">
        <v>0.142</v>
      </c>
      <c r="L3700" s="6">
        <f>if(J3700&gt;QUARTILE!$B$3, "TOP", if(J3700&lt;QUARTILE!$B$4, "BOTTOM", 0))</f>
        <v>0</v>
      </c>
      <c r="M3700" s="6">
        <f t="shared" si="1"/>
        <v>2</v>
      </c>
      <c r="N3700" s="6" t="str">
        <f t="shared" si="2"/>
        <v>Baby Boomer</v>
      </c>
      <c r="O3700" s="6" t="str">
        <f t="shared" si="3"/>
        <v>Medium Income</v>
      </c>
    </row>
    <row r="3701" hidden="1">
      <c r="A3701" s="1">
        <v>103699.0</v>
      </c>
      <c r="B3701" s="1">
        <v>50.0</v>
      </c>
      <c r="C3701" s="1">
        <v>54000.0</v>
      </c>
      <c r="D3701" s="1" t="s">
        <v>25</v>
      </c>
      <c r="E3701" s="1">
        <v>11894.19</v>
      </c>
      <c r="F3701" s="1">
        <v>3.0</v>
      </c>
      <c r="G3701" s="1">
        <v>18.0</v>
      </c>
      <c r="H3701" s="1">
        <v>4.0</v>
      </c>
      <c r="I3701" s="1" t="s">
        <v>22</v>
      </c>
      <c r="J3701" s="1">
        <v>0.189</v>
      </c>
      <c r="K3701" s="1">
        <v>0.817</v>
      </c>
      <c r="L3701" s="6" t="str">
        <f>if(J3701&gt;QUARTILE!$B$3, "TOP", if(J3701&lt;QUARTILE!$B$4, "BOTTOM", 0))</f>
        <v>BOTTOM</v>
      </c>
      <c r="M3701" s="6">
        <f t="shared" si="1"/>
        <v>2</v>
      </c>
      <c r="N3701" s="6" t="str">
        <f t="shared" si="2"/>
        <v>Gen X</v>
      </c>
      <c r="O3701" s="6" t="str">
        <f t="shared" si="3"/>
        <v>Medium Income</v>
      </c>
    </row>
    <row r="3702" hidden="1">
      <c r="A3702" s="1">
        <v>103700.0</v>
      </c>
      <c r="B3702" s="1">
        <v>73.0</v>
      </c>
      <c r="C3702" s="1">
        <v>35000.0</v>
      </c>
      <c r="D3702" s="1" t="s">
        <v>23</v>
      </c>
      <c r="E3702" s="1">
        <v>2053.89</v>
      </c>
      <c r="F3702" s="1">
        <v>4.0</v>
      </c>
      <c r="G3702" s="1">
        <v>18.0</v>
      </c>
      <c r="H3702" s="1">
        <v>2.0</v>
      </c>
      <c r="I3702" s="1" t="s">
        <v>22</v>
      </c>
      <c r="J3702" s="1">
        <v>0.974</v>
      </c>
      <c r="K3702" s="1">
        <v>0.281</v>
      </c>
      <c r="L3702" s="6" t="str">
        <f>if(J3702&gt;QUARTILE!$B$3, "TOP", if(J3702&lt;QUARTILE!$B$4, "BOTTOM", 0))</f>
        <v>TOP</v>
      </c>
      <c r="M3702" s="6">
        <f t="shared" si="1"/>
        <v>2</v>
      </c>
      <c r="N3702" s="6" t="str">
        <f t="shared" si="2"/>
        <v>Baby Boomer</v>
      </c>
      <c r="O3702" s="6" t="str">
        <f t="shared" si="3"/>
        <v>Low Income</v>
      </c>
    </row>
    <row r="3703" hidden="1">
      <c r="A3703" s="1">
        <v>103701.0</v>
      </c>
      <c r="B3703" s="1">
        <v>20.0</v>
      </c>
      <c r="C3703" s="1">
        <v>7000.0</v>
      </c>
      <c r="D3703" s="1" t="s">
        <v>25</v>
      </c>
      <c r="E3703" s="1">
        <v>26031.89</v>
      </c>
      <c r="F3703" s="1">
        <v>1.0</v>
      </c>
      <c r="G3703" s="1">
        <v>16.0</v>
      </c>
      <c r="H3703" s="1">
        <v>16.0</v>
      </c>
      <c r="I3703" s="1" t="s">
        <v>18</v>
      </c>
      <c r="J3703" s="1">
        <v>0.372</v>
      </c>
      <c r="K3703" s="1">
        <v>0.2</v>
      </c>
      <c r="L3703" s="6">
        <f>if(J3703&gt;QUARTILE!$B$3, "TOP", if(J3703&lt;QUARTILE!$B$4, "BOTTOM", 0))</f>
        <v>0</v>
      </c>
      <c r="M3703" s="6">
        <f t="shared" si="1"/>
        <v>1</v>
      </c>
      <c r="N3703" s="6" t="str">
        <f t="shared" si="2"/>
        <v>Millenial</v>
      </c>
      <c r="O3703" s="6" t="str">
        <f t="shared" si="3"/>
        <v>Low Income</v>
      </c>
    </row>
    <row r="3704" hidden="1">
      <c r="A3704" s="1">
        <v>103702.0</v>
      </c>
      <c r="B3704" s="1">
        <v>80.0</v>
      </c>
      <c r="C3704" s="1">
        <v>32000.0</v>
      </c>
      <c r="D3704" s="1" t="s">
        <v>23</v>
      </c>
      <c r="E3704" s="1">
        <v>69437.15</v>
      </c>
      <c r="F3704" s="1">
        <v>4.0</v>
      </c>
      <c r="G3704" s="1">
        <v>19.0</v>
      </c>
      <c r="H3704" s="1">
        <v>6.0</v>
      </c>
      <c r="I3704" s="1" t="s">
        <v>18</v>
      </c>
      <c r="J3704" s="1">
        <v>0.784</v>
      </c>
      <c r="K3704" s="1">
        <v>0.045</v>
      </c>
      <c r="L3704" s="6">
        <f>if(J3704&gt;QUARTILE!$B$3, "TOP", if(J3704&lt;QUARTILE!$B$4, "BOTTOM", 0))</f>
        <v>0</v>
      </c>
      <c r="M3704" s="6">
        <f t="shared" si="1"/>
        <v>1</v>
      </c>
      <c r="N3704" s="6" t="str">
        <f t="shared" si="2"/>
        <v>Silent</v>
      </c>
      <c r="O3704" s="6" t="str">
        <f t="shared" si="3"/>
        <v>Low Income</v>
      </c>
    </row>
    <row r="3705" hidden="1">
      <c r="A3705" s="1">
        <v>103703.0</v>
      </c>
      <c r="B3705" s="1">
        <v>71.0</v>
      </c>
      <c r="C3705" s="1">
        <v>18000.0</v>
      </c>
      <c r="D3705" s="1" t="s">
        <v>23</v>
      </c>
      <c r="E3705" s="1">
        <v>16860.01</v>
      </c>
      <c r="F3705" s="1">
        <v>3.0</v>
      </c>
      <c r="G3705" s="1">
        <v>22.0</v>
      </c>
      <c r="H3705" s="1">
        <v>5.0</v>
      </c>
      <c r="I3705" s="1" t="s">
        <v>22</v>
      </c>
      <c r="J3705" s="1">
        <v>0.921</v>
      </c>
      <c r="K3705" s="1">
        <v>0.463</v>
      </c>
      <c r="L3705" s="6" t="str">
        <f>if(J3705&gt;QUARTILE!$B$3, "TOP", if(J3705&lt;QUARTILE!$B$4, "BOTTOM", 0))</f>
        <v>TOP</v>
      </c>
      <c r="M3705" s="6">
        <f t="shared" si="1"/>
        <v>2</v>
      </c>
      <c r="N3705" s="6" t="str">
        <f t="shared" si="2"/>
        <v>Baby Boomer</v>
      </c>
      <c r="O3705" s="6" t="str">
        <f t="shared" si="3"/>
        <v>Low Income</v>
      </c>
    </row>
    <row r="3706" hidden="1">
      <c r="A3706" s="1">
        <v>103704.0</v>
      </c>
      <c r="B3706" s="1">
        <v>36.0</v>
      </c>
      <c r="C3706" s="1">
        <v>12000.0</v>
      </c>
      <c r="D3706" s="1" t="s">
        <v>23</v>
      </c>
      <c r="E3706" s="1">
        <v>5362.0</v>
      </c>
      <c r="F3706" s="1">
        <v>3.0</v>
      </c>
      <c r="G3706" s="1">
        <v>32.0</v>
      </c>
      <c r="H3706" s="1">
        <v>11.0</v>
      </c>
      <c r="I3706" s="1" t="s">
        <v>18</v>
      </c>
      <c r="J3706" s="1">
        <v>0.868</v>
      </c>
      <c r="K3706" s="1">
        <v>0.767</v>
      </c>
      <c r="L3706" s="6" t="str">
        <f>if(J3706&gt;QUARTILE!$B$3, "TOP", if(J3706&lt;QUARTILE!$B$4, "BOTTOM", 0))</f>
        <v>TOP</v>
      </c>
      <c r="M3706" s="6">
        <f t="shared" si="1"/>
        <v>1</v>
      </c>
      <c r="N3706" s="6" t="str">
        <f t="shared" si="2"/>
        <v>Gen X</v>
      </c>
      <c r="O3706" s="6" t="str">
        <f t="shared" si="3"/>
        <v>Low Income</v>
      </c>
    </row>
    <row r="3707" hidden="1">
      <c r="A3707" s="1">
        <v>103705.0</v>
      </c>
      <c r="B3707" s="1">
        <v>40.0</v>
      </c>
      <c r="C3707" s="1">
        <v>18000.0</v>
      </c>
      <c r="D3707" s="1" t="s">
        <v>25</v>
      </c>
      <c r="E3707" s="1">
        <v>37056.5</v>
      </c>
      <c r="F3707" s="1">
        <v>4.0</v>
      </c>
      <c r="G3707" s="1">
        <v>19.0</v>
      </c>
      <c r="H3707" s="1">
        <v>9.0</v>
      </c>
      <c r="I3707" s="1" t="s">
        <v>18</v>
      </c>
      <c r="J3707" s="1">
        <v>1.0</v>
      </c>
      <c r="K3707" s="1">
        <v>0.421</v>
      </c>
      <c r="L3707" s="6" t="str">
        <f>if(J3707&gt;QUARTILE!$B$3, "TOP", if(J3707&lt;QUARTILE!$B$4, "BOTTOM", 0))</f>
        <v>TOP</v>
      </c>
      <c r="M3707" s="6">
        <f t="shared" si="1"/>
        <v>1</v>
      </c>
      <c r="N3707" s="6" t="str">
        <f t="shared" si="2"/>
        <v>Gen X</v>
      </c>
      <c r="O3707" s="6" t="str">
        <f t="shared" si="3"/>
        <v>Low Income</v>
      </c>
    </row>
    <row r="3708" hidden="1">
      <c r="A3708" s="1">
        <v>103706.0</v>
      </c>
      <c r="B3708" s="1">
        <v>46.0</v>
      </c>
      <c r="C3708" s="1">
        <v>13000.0</v>
      </c>
      <c r="D3708" s="1" t="s">
        <v>17</v>
      </c>
      <c r="E3708" s="1">
        <v>38360.52</v>
      </c>
      <c r="F3708" s="1">
        <v>2.0</v>
      </c>
      <c r="G3708" s="1">
        <v>28.0</v>
      </c>
      <c r="H3708" s="1">
        <v>9.0</v>
      </c>
      <c r="I3708" s="1" t="s">
        <v>18</v>
      </c>
      <c r="J3708" s="1">
        <v>0.82</v>
      </c>
      <c r="K3708" s="1">
        <v>0.365</v>
      </c>
      <c r="L3708" s="6" t="str">
        <f>if(J3708&gt;QUARTILE!$B$3, "TOP", if(J3708&lt;QUARTILE!$B$4, "BOTTOM", 0))</f>
        <v>TOP</v>
      </c>
      <c r="M3708" s="6">
        <f t="shared" si="1"/>
        <v>1</v>
      </c>
      <c r="N3708" s="6" t="str">
        <f t="shared" si="2"/>
        <v>Gen X</v>
      </c>
      <c r="O3708" s="6" t="str">
        <f t="shared" si="3"/>
        <v>Low Income</v>
      </c>
    </row>
    <row r="3709" hidden="1">
      <c r="A3709" s="1">
        <v>103707.0</v>
      </c>
      <c r="B3709" s="1">
        <v>47.0</v>
      </c>
      <c r="C3709" s="1">
        <v>30000.0</v>
      </c>
      <c r="D3709" s="1" t="s">
        <v>21</v>
      </c>
      <c r="E3709" s="1">
        <v>26394.11</v>
      </c>
      <c r="F3709" s="1">
        <v>5.0</v>
      </c>
      <c r="G3709" s="1">
        <v>19.0</v>
      </c>
      <c r="H3709" s="1">
        <v>7.0</v>
      </c>
      <c r="I3709" s="1" t="s">
        <v>22</v>
      </c>
      <c r="J3709" s="1">
        <v>0.194</v>
      </c>
      <c r="K3709" s="1">
        <v>0.0</v>
      </c>
      <c r="L3709" s="6" t="str">
        <f>if(J3709&gt;QUARTILE!$B$3, "TOP", if(J3709&lt;QUARTILE!$B$4, "BOTTOM", 0))</f>
        <v>BOTTOM</v>
      </c>
      <c r="M3709" s="6">
        <f t="shared" si="1"/>
        <v>2</v>
      </c>
      <c r="N3709" s="6" t="str">
        <f t="shared" si="2"/>
        <v>Gen X</v>
      </c>
      <c r="O3709" s="6" t="str">
        <f t="shared" si="3"/>
        <v>Low Income</v>
      </c>
    </row>
    <row r="3710" hidden="1">
      <c r="A3710" s="1">
        <v>103708.0</v>
      </c>
      <c r="B3710" s="1">
        <v>56.0</v>
      </c>
      <c r="C3710" s="1">
        <v>58000.0</v>
      </c>
      <c r="D3710" s="1" t="s">
        <v>23</v>
      </c>
      <c r="E3710" s="1">
        <v>19097.11</v>
      </c>
      <c r="F3710" s="1">
        <v>5.0</v>
      </c>
      <c r="G3710" s="1">
        <v>23.0</v>
      </c>
      <c r="H3710" s="1">
        <v>8.0</v>
      </c>
      <c r="I3710" s="1" t="s">
        <v>22</v>
      </c>
      <c r="J3710" s="1">
        <v>0.517</v>
      </c>
      <c r="K3710" s="1">
        <v>0.514</v>
      </c>
      <c r="L3710" s="6">
        <f>if(J3710&gt;QUARTILE!$B$3, "TOP", if(J3710&lt;QUARTILE!$B$4, "BOTTOM", 0))</f>
        <v>0</v>
      </c>
      <c r="M3710" s="6">
        <f t="shared" si="1"/>
        <v>2</v>
      </c>
      <c r="N3710" s="6" t="str">
        <f t="shared" si="2"/>
        <v>Gen X</v>
      </c>
      <c r="O3710" s="6" t="str">
        <f t="shared" si="3"/>
        <v>Medium Income</v>
      </c>
    </row>
    <row r="3711" hidden="1">
      <c r="A3711" s="1">
        <v>103709.0</v>
      </c>
      <c r="B3711" s="1">
        <v>61.0</v>
      </c>
      <c r="C3711" s="1">
        <v>36000.0</v>
      </c>
      <c r="D3711" s="1" t="s">
        <v>27</v>
      </c>
      <c r="E3711" s="1">
        <v>40467.65</v>
      </c>
      <c r="F3711" s="1">
        <v>3.0</v>
      </c>
      <c r="G3711" s="1">
        <v>17.0</v>
      </c>
      <c r="H3711" s="1">
        <v>6.0</v>
      </c>
      <c r="I3711" s="1" t="s">
        <v>18</v>
      </c>
      <c r="J3711" s="1">
        <v>0.612</v>
      </c>
      <c r="K3711" s="1">
        <v>0.575</v>
      </c>
      <c r="L3711" s="6">
        <f>if(J3711&gt;QUARTILE!$B$3, "TOP", if(J3711&lt;QUARTILE!$B$4, "BOTTOM", 0))</f>
        <v>0</v>
      </c>
      <c r="M3711" s="6">
        <f t="shared" si="1"/>
        <v>1</v>
      </c>
      <c r="N3711" s="6" t="str">
        <f t="shared" si="2"/>
        <v>Baby Boomer</v>
      </c>
      <c r="O3711" s="6" t="str">
        <f t="shared" si="3"/>
        <v>Low Income</v>
      </c>
    </row>
    <row r="3712" hidden="1">
      <c r="A3712" s="1">
        <v>103710.0</v>
      </c>
      <c r="B3712" s="1">
        <v>64.0</v>
      </c>
      <c r="C3712" s="1">
        <v>116000.0</v>
      </c>
      <c r="D3712" s="1" t="s">
        <v>27</v>
      </c>
      <c r="E3712" s="1">
        <v>3565.6</v>
      </c>
      <c r="F3712" s="1">
        <v>4.0</v>
      </c>
      <c r="G3712" s="1">
        <v>17.0</v>
      </c>
      <c r="H3712" s="1">
        <v>3.0</v>
      </c>
      <c r="I3712" s="1" t="s">
        <v>22</v>
      </c>
      <c r="J3712" s="1">
        <v>0.437</v>
      </c>
      <c r="K3712" s="1">
        <v>0.048</v>
      </c>
      <c r="L3712" s="6">
        <f>if(J3712&gt;QUARTILE!$B$3, "TOP", if(J3712&lt;QUARTILE!$B$4, "BOTTOM", 0))</f>
        <v>0</v>
      </c>
      <c r="M3712" s="6">
        <f t="shared" si="1"/>
        <v>2</v>
      </c>
      <c r="N3712" s="6" t="str">
        <f t="shared" si="2"/>
        <v>Baby Boomer</v>
      </c>
      <c r="O3712" s="6" t="str">
        <f t="shared" si="3"/>
        <v>Medium Income</v>
      </c>
    </row>
    <row r="3713" hidden="1">
      <c r="A3713" s="1">
        <v>103711.0</v>
      </c>
      <c r="B3713" s="1">
        <v>42.0</v>
      </c>
      <c r="C3713" s="1">
        <v>9000.0</v>
      </c>
      <c r="D3713" s="1" t="s">
        <v>25</v>
      </c>
      <c r="E3713" s="1">
        <v>53647.69</v>
      </c>
      <c r="F3713" s="1">
        <v>2.0</v>
      </c>
      <c r="G3713" s="1">
        <v>15.0</v>
      </c>
      <c r="H3713" s="1">
        <v>10.0</v>
      </c>
      <c r="I3713" s="1" t="s">
        <v>18</v>
      </c>
      <c r="J3713" s="1">
        <v>1.0</v>
      </c>
      <c r="K3713" s="1">
        <v>0.856</v>
      </c>
      <c r="L3713" s="6" t="str">
        <f>if(J3713&gt;QUARTILE!$B$3, "TOP", if(J3713&lt;QUARTILE!$B$4, "BOTTOM", 0))</f>
        <v>TOP</v>
      </c>
      <c r="M3713" s="6">
        <f t="shared" si="1"/>
        <v>1</v>
      </c>
      <c r="N3713" s="6" t="str">
        <f t="shared" si="2"/>
        <v>Gen X</v>
      </c>
      <c r="O3713" s="6" t="str">
        <f t="shared" si="3"/>
        <v>Low Income</v>
      </c>
    </row>
    <row r="3714" hidden="1">
      <c r="A3714" s="1">
        <v>103712.0</v>
      </c>
      <c r="B3714" s="1">
        <v>54.0</v>
      </c>
      <c r="C3714" s="1">
        <v>16000.0</v>
      </c>
      <c r="D3714" s="1" t="s">
        <v>27</v>
      </c>
      <c r="E3714" s="1">
        <v>58826.07</v>
      </c>
      <c r="F3714" s="1">
        <v>1.0</v>
      </c>
      <c r="G3714" s="1">
        <v>18.0</v>
      </c>
      <c r="H3714" s="1">
        <v>2.0</v>
      </c>
      <c r="I3714" s="1" t="s">
        <v>18</v>
      </c>
      <c r="J3714" s="1">
        <v>0.907</v>
      </c>
      <c r="K3714" s="1">
        <v>0.0</v>
      </c>
      <c r="L3714" s="6" t="str">
        <f>if(J3714&gt;QUARTILE!$B$3, "TOP", if(J3714&lt;QUARTILE!$B$4, "BOTTOM", 0))</f>
        <v>TOP</v>
      </c>
      <c r="M3714" s="6">
        <f t="shared" si="1"/>
        <v>1</v>
      </c>
      <c r="N3714" s="6" t="str">
        <f t="shared" si="2"/>
        <v>Gen X</v>
      </c>
      <c r="O3714" s="6" t="str">
        <f t="shared" si="3"/>
        <v>Low Income</v>
      </c>
    </row>
    <row r="3715" hidden="1">
      <c r="A3715" s="1">
        <v>103713.0</v>
      </c>
      <c r="B3715" s="1">
        <v>64.0</v>
      </c>
      <c r="C3715" s="1">
        <v>13000.0</v>
      </c>
      <c r="D3715" s="1" t="s">
        <v>23</v>
      </c>
      <c r="E3715" s="1">
        <v>41113.31</v>
      </c>
      <c r="F3715" s="1">
        <v>5.0</v>
      </c>
      <c r="G3715" s="1">
        <v>23.0</v>
      </c>
      <c r="H3715" s="1">
        <v>9.0</v>
      </c>
      <c r="I3715" s="1" t="s">
        <v>18</v>
      </c>
      <c r="J3715" s="1">
        <v>0.949</v>
      </c>
      <c r="K3715" s="1">
        <v>0.541</v>
      </c>
      <c r="L3715" s="6" t="str">
        <f>if(J3715&gt;QUARTILE!$B$3, "TOP", if(J3715&lt;QUARTILE!$B$4, "BOTTOM", 0))</f>
        <v>TOP</v>
      </c>
      <c r="M3715" s="6">
        <f t="shared" si="1"/>
        <v>1</v>
      </c>
      <c r="N3715" s="6" t="str">
        <f t="shared" si="2"/>
        <v>Baby Boomer</v>
      </c>
      <c r="O3715" s="6" t="str">
        <f t="shared" si="3"/>
        <v>Low Income</v>
      </c>
    </row>
    <row r="3716" hidden="1">
      <c r="A3716" s="1">
        <v>103714.0</v>
      </c>
      <c r="B3716" s="1">
        <v>25.0</v>
      </c>
      <c r="C3716" s="1">
        <v>46000.0</v>
      </c>
      <c r="D3716" s="1" t="s">
        <v>25</v>
      </c>
      <c r="E3716" s="1">
        <v>5771.3</v>
      </c>
      <c r="F3716" s="1">
        <v>2.0</v>
      </c>
      <c r="G3716" s="1">
        <v>13.0</v>
      </c>
      <c r="H3716" s="1">
        <v>14.0</v>
      </c>
      <c r="I3716" s="1" t="s">
        <v>18</v>
      </c>
      <c r="J3716" s="1">
        <v>0.411</v>
      </c>
      <c r="K3716" s="1">
        <v>0.525</v>
      </c>
      <c r="L3716" s="6">
        <f>if(J3716&gt;QUARTILE!$B$3, "TOP", if(J3716&lt;QUARTILE!$B$4, "BOTTOM", 0))</f>
        <v>0</v>
      </c>
      <c r="M3716" s="6">
        <f t="shared" si="1"/>
        <v>1</v>
      </c>
      <c r="N3716" s="6" t="str">
        <f t="shared" si="2"/>
        <v>Millenial</v>
      </c>
      <c r="O3716" s="6" t="str">
        <f t="shared" si="3"/>
        <v>Medium Income</v>
      </c>
    </row>
    <row r="3717" hidden="1">
      <c r="A3717" s="1">
        <v>103715.0</v>
      </c>
      <c r="B3717" s="1">
        <v>59.0</v>
      </c>
      <c r="C3717" s="1">
        <v>19000.0</v>
      </c>
      <c r="D3717" s="1" t="s">
        <v>25</v>
      </c>
      <c r="E3717" s="1">
        <v>39063.71</v>
      </c>
      <c r="F3717" s="1">
        <v>5.0</v>
      </c>
      <c r="G3717" s="1">
        <v>16.0</v>
      </c>
      <c r="H3717" s="1">
        <v>6.0</v>
      </c>
      <c r="I3717" s="1" t="s">
        <v>18</v>
      </c>
      <c r="J3717" s="1">
        <v>0.905</v>
      </c>
      <c r="K3717" s="1">
        <v>0.734</v>
      </c>
      <c r="L3717" s="6" t="str">
        <f>if(J3717&gt;QUARTILE!$B$3, "TOP", if(J3717&lt;QUARTILE!$B$4, "BOTTOM", 0))</f>
        <v>TOP</v>
      </c>
      <c r="M3717" s="6">
        <f t="shared" si="1"/>
        <v>1</v>
      </c>
      <c r="N3717" s="6" t="str">
        <f t="shared" si="2"/>
        <v>Gen X</v>
      </c>
      <c r="O3717" s="6" t="str">
        <f t="shared" si="3"/>
        <v>Low Income</v>
      </c>
    </row>
    <row r="3718" hidden="1">
      <c r="A3718" s="1">
        <v>103716.0</v>
      </c>
      <c r="B3718" s="1">
        <v>75.0</v>
      </c>
      <c r="C3718" s="1">
        <v>25000.0</v>
      </c>
      <c r="D3718" s="1" t="s">
        <v>23</v>
      </c>
      <c r="E3718" s="1">
        <v>13768.69</v>
      </c>
      <c r="F3718" s="1">
        <v>4.0</v>
      </c>
      <c r="G3718" s="1">
        <v>12.0</v>
      </c>
      <c r="H3718" s="1">
        <v>4.0</v>
      </c>
      <c r="I3718" s="1" t="s">
        <v>22</v>
      </c>
      <c r="J3718" s="1">
        <v>0.664</v>
      </c>
      <c r="K3718" s="1">
        <v>0.364</v>
      </c>
      <c r="L3718" s="6">
        <f>if(J3718&gt;QUARTILE!$B$3, "TOP", if(J3718&lt;QUARTILE!$B$4, "BOTTOM", 0))</f>
        <v>0</v>
      </c>
      <c r="M3718" s="6">
        <f t="shared" si="1"/>
        <v>2</v>
      </c>
      <c r="N3718" s="6" t="str">
        <f t="shared" si="2"/>
        <v>Baby Boomer</v>
      </c>
      <c r="O3718" s="6" t="str">
        <f t="shared" si="3"/>
        <v>Low Income</v>
      </c>
    </row>
    <row r="3719" hidden="1">
      <c r="A3719" s="1">
        <v>103717.0</v>
      </c>
      <c r="B3719" s="1">
        <v>33.0</v>
      </c>
      <c r="C3719" s="1">
        <v>32000.0</v>
      </c>
      <c r="D3719" s="1" t="s">
        <v>27</v>
      </c>
      <c r="E3719" s="1">
        <v>18073.92</v>
      </c>
      <c r="F3719" s="1">
        <v>5.0</v>
      </c>
      <c r="G3719" s="1">
        <v>18.0</v>
      </c>
      <c r="H3719" s="1">
        <v>6.0</v>
      </c>
      <c r="I3719" s="1" t="s">
        <v>22</v>
      </c>
      <c r="J3719" s="1">
        <v>0.375</v>
      </c>
      <c r="K3719" s="1">
        <v>0.459</v>
      </c>
      <c r="L3719" s="6">
        <f>if(J3719&gt;QUARTILE!$B$3, "TOP", if(J3719&lt;QUARTILE!$B$4, "BOTTOM", 0))</f>
        <v>0</v>
      </c>
      <c r="M3719" s="6">
        <f t="shared" si="1"/>
        <v>2</v>
      </c>
      <c r="N3719" s="6" t="str">
        <f t="shared" si="2"/>
        <v>Gen X</v>
      </c>
      <c r="O3719" s="6" t="str">
        <f t="shared" si="3"/>
        <v>Low Income</v>
      </c>
    </row>
    <row r="3720" hidden="1">
      <c r="A3720" s="1">
        <v>103718.0</v>
      </c>
      <c r="B3720" s="1">
        <v>25.0</v>
      </c>
      <c r="C3720" s="1">
        <v>9000.0</v>
      </c>
      <c r="D3720" s="1" t="s">
        <v>25</v>
      </c>
      <c r="E3720" s="1">
        <v>36726.85</v>
      </c>
      <c r="F3720" s="1">
        <v>1.0</v>
      </c>
      <c r="G3720" s="1">
        <v>20.0</v>
      </c>
      <c r="H3720" s="1">
        <v>24.0</v>
      </c>
      <c r="I3720" s="1" t="s">
        <v>26</v>
      </c>
      <c r="J3720" s="1">
        <v>0.658</v>
      </c>
      <c r="K3720" s="1">
        <v>0.353</v>
      </c>
      <c r="L3720" s="6">
        <f>if(J3720&gt;QUARTILE!$B$3, "TOP", if(J3720&lt;QUARTILE!$B$4, "BOTTOM", 0))</f>
        <v>0</v>
      </c>
      <c r="M3720" s="6">
        <f t="shared" si="1"/>
        <v>3</v>
      </c>
      <c r="N3720" s="6" t="str">
        <f t="shared" si="2"/>
        <v>Millenial</v>
      </c>
      <c r="O3720" s="6" t="str">
        <f t="shared" si="3"/>
        <v>Low Income</v>
      </c>
    </row>
    <row r="3721" hidden="1">
      <c r="A3721" s="1">
        <v>103719.0</v>
      </c>
      <c r="B3721" s="1">
        <v>18.0</v>
      </c>
      <c r="C3721" s="1">
        <v>15000.0</v>
      </c>
      <c r="D3721" s="1" t="s">
        <v>23</v>
      </c>
      <c r="E3721" s="1">
        <v>600.58</v>
      </c>
      <c r="F3721" s="1">
        <v>4.0</v>
      </c>
      <c r="G3721" s="1">
        <v>18.0</v>
      </c>
      <c r="H3721" s="1">
        <v>10.0</v>
      </c>
      <c r="I3721" s="1" t="s">
        <v>22</v>
      </c>
      <c r="J3721" s="1">
        <v>0.839</v>
      </c>
      <c r="K3721" s="1">
        <v>0.825</v>
      </c>
      <c r="L3721" s="6" t="str">
        <f>if(J3721&gt;QUARTILE!$B$3, "TOP", if(J3721&lt;QUARTILE!$B$4, "BOTTOM", 0))</f>
        <v>TOP</v>
      </c>
      <c r="M3721" s="6">
        <f t="shared" si="1"/>
        <v>2</v>
      </c>
      <c r="N3721" s="6" t="str">
        <f t="shared" si="2"/>
        <v>Millenial</v>
      </c>
      <c r="O3721" s="6" t="str">
        <f t="shared" si="3"/>
        <v>Low Income</v>
      </c>
    </row>
    <row r="3722" hidden="1">
      <c r="A3722" s="1">
        <v>103720.0</v>
      </c>
      <c r="B3722" s="1">
        <v>61.0</v>
      </c>
      <c r="C3722" s="1">
        <v>40000.0</v>
      </c>
      <c r="D3722" s="1" t="s">
        <v>25</v>
      </c>
      <c r="E3722" s="1">
        <v>9017.91</v>
      </c>
      <c r="F3722" s="1">
        <v>3.0</v>
      </c>
      <c r="G3722" s="1">
        <v>16.0</v>
      </c>
      <c r="H3722" s="1">
        <v>6.0</v>
      </c>
      <c r="I3722" s="1" t="s">
        <v>22</v>
      </c>
      <c r="J3722" s="1">
        <v>0.647</v>
      </c>
      <c r="K3722" s="1">
        <v>0.8</v>
      </c>
      <c r="L3722" s="6">
        <f>if(J3722&gt;QUARTILE!$B$3, "TOP", if(J3722&lt;QUARTILE!$B$4, "BOTTOM", 0))</f>
        <v>0</v>
      </c>
      <c r="M3722" s="6">
        <f t="shared" si="1"/>
        <v>2</v>
      </c>
      <c r="N3722" s="6" t="str">
        <f t="shared" si="2"/>
        <v>Baby Boomer</v>
      </c>
      <c r="O3722" s="6" t="str">
        <f t="shared" si="3"/>
        <v>Low Income</v>
      </c>
    </row>
    <row r="3723" hidden="1">
      <c r="A3723" s="1">
        <v>103721.0</v>
      </c>
      <c r="B3723" s="1">
        <v>22.0</v>
      </c>
      <c r="C3723" s="1">
        <v>16000.0</v>
      </c>
      <c r="D3723" s="1" t="s">
        <v>27</v>
      </c>
      <c r="E3723" s="1">
        <v>33823.09</v>
      </c>
      <c r="F3723" s="1">
        <v>2.0</v>
      </c>
      <c r="G3723" s="1">
        <v>20.0</v>
      </c>
      <c r="H3723" s="1">
        <v>10.0</v>
      </c>
      <c r="I3723" s="1" t="s">
        <v>18</v>
      </c>
      <c r="J3723" s="1">
        <v>0.137</v>
      </c>
      <c r="K3723" s="1">
        <v>0.18</v>
      </c>
      <c r="L3723" s="6" t="str">
        <f>if(J3723&gt;QUARTILE!$B$3, "TOP", if(J3723&lt;QUARTILE!$B$4, "BOTTOM", 0))</f>
        <v>BOTTOM</v>
      </c>
      <c r="M3723" s="6">
        <f t="shared" si="1"/>
        <v>1</v>
      </c>
      <c r="N3723" s="6" t="str">
        <f t="shared" si="2"/>
        <v>Millenial</v>
      </c>
      <c r="O3723" s="6" t="str">
        <f t="shared" si="3"/>
        <v>Low Income</v>
      </c>
    </row>
    <row r="3724" hidden="1">
      <c r="A3724" s="1">
        <v>103722.0</v>
      </c>
      <c r="B3724" s="1">
        <v>20.0</v>
      </c>
      <c r="C3724" s="1">
        <v>8000.0</v>
      </c>
      <c r="D3724" s="1" t="s">
        <v>17</v>
      </c>
      <c r="E3724" s="1">
        <v>33635.31</v>
      </c>
      <c r="F3724" s="1">
        <v>5.0</v>
      </c>
      <c r="G3724" s="1">
        <v>21.0</v>
      </c>
      <c r="H3724" s="1">
        <v>14.0</v>
      </c>
      <c r="I3724" s="1" t="s">
        <v>18</v>
      </c>
      <c r="J3724" s="1">
        <v>0.122</v>
      </c>
      <c r="K3724" s="1">
        <v>0.805</v>
      </c>
      <c r="L3724" s="6" t="str">
        <f>if(J3724&gt;QUARTILE!$B$3, "TOP", if(J3724&lt;QUARTILE!$B$4, "BOTTOM", 0))</f>
        <v>BOTTOM</v>
      </c>
      <c r="M3724" s="6">
        <f t="shared" si="1"/>
        <v>1</v>
      </c>
      <c r="N3724" s="6" t="str">
        <f t="shared" si="2"/>
        <v>Millenial</v>
      </c>
      <c r="O3724" s="6" t="str">
        <f t="shared" si="3"/>
        <v>Low Income</v>
      </c>
    </row>
    <row r="3725" hidden="1">
      <c r="A3725" s="1">
        <v>103723.0</v>
      </c>
      <c r="B3725" s="1">
        <v>18.0</v>
      </c>
      <c r="C3725" s="1">
        <v>13000.0</v>
      </c>
      <c r="D3725" s="1" t="s">
        <v>27</v>
      </c>
      <c r="E3725" s="1">
        <v>37768.22</v>
      </c>
      <c r="F3725" s="1">
        <v>4.0</v>
      </c>
      <c r="G3725" s="1">
        <v>17.0</v>
      </c>
      <c r="H3725" s="1">
        <v>13.0</v>
      </c>
      <c r="I3725" s="1" t="s">
        <v>18</v>
      </c>
      <c r="J3725" s="1">
        <v>0.942</v>
      </c>
      <c r="K3725" s="1">
        <v>0.603</v>
      </c>
      <c r="L3725" s="6" t="str">
        <f>if(J3725&gt;QUARTILE!$B$3, "TOP", if(J3725&lt;QUARTILE!$B$4, "BOTTOM", 0))</f>
        <v>TOP</v>
      </c>
      <c r="M3725" s="6">
        <f t="shared" si="1"/>
        <v>1</v>
      </c>
      <c r="N3725" s="6" t="str">
        <f t="shared" si="2"/>
        <v>Millenial</v>
      </c>
      <c r="O3725" s="6" t="str">
        <f t="shared" si="3"/>
        <v>Low Income</v>
      </c>
    </row>
    <row r="3726" hidden="1">
      <c r="A3726" s="1">
        <v>103724.0</v>
      </c>
      <c r="B3726" s="1">
        <v>21.0</v>
      </c>
      <c r="C3726" s="1">
        <v>19000.0</v>
      </c>
      <c r="D3726" s="1" t="s">
        <v>25</v>
      </c>
      <c r="E3726" s="1">
        <v>3707.71</v>
      </c>
      <c r="F3726" s="1">
        <v>4.0</v>
      </c>
      <c r="G3726" s="1">
        <v>23.0</v>
      </c>
      <c r="H3726" s="1">
        <v>8.0</v>
      </c>
      <c r="I3726" s="1" t="s">
        <v>22</v>
      </c>
      <c r="J3726" s="1">
        <v>0.14</v>
      </c>
      <c r="K3726" s="1">
        <v>0.0</v>
      </c>
      <c r="L3726" s="6" t="str">
        <f>if(J3726&gt;QUARTILE!$B$3, "TOP", if(J3726&lt;QUARTILE!$B$4, "BOTTOM", 0))</f>
        <v>BOTTOM</v>
      </c>
      <c r="M3726" s="6">
        <f t="shared" si="1"/>
        <v>2</v>
      </c>
      <c r="N3726" s="6" t="str">
        <f t="shared" si="2"/>
        <v>Millenial</v>
      </c>
      <c r="O3726" s="6" t="str">
        <f t="shared" si="3"/>
        <v>Low Income</v>
      </c>
    </row>
    <row r="3727" hidden="1">
      <c r="A3727" s="1">
        <v>103725.0</v>
      </c>
      <c r="B3727" s="1">
        <v>57.0</v>
      </c>
      <c r="C3727" s="1">
        <v>24000.0</v>
      </c>
      <c r="D3727" s="1" t="s">
        <v>25</v>
      </c>
      <c r="E3727" s="1">
        <v>24475.8</v>
      </c>
      <c r="F3727" s="1">
        <v>5.0</v>
      </c>
      <c r="G3727" s="1">
        <v>21.0</v>
      </c>
      <c r="H3727" s="1">
        <v>5.0</v>
      </c>
      <c r="I3727" s="1" t="s">
        <v>22</v>
      </c>
      <c r="J3727" s="1">
        <v>0.569</v>
      </c>
      <c r="K3727" s="1">
        <v>0.134</v>
      </c>
      <c r="L3727" s="6">
        <f>if(J3727&gt;QUARTILE!$B$3, "TOP", if(J3727&lt;QUARTILE!$B$4, "BOTTOM", 0))</f>
        <v>0</v>
      </c>
      <c r="M3727" s="6">
        <f t="shared" si="1"/>
        <v>2</v>
      </c>
      <c r="N3727" s="6" t="str">
        <f t="shared" si="2"/>
        <v>Gen X</v>
      </c>
      <c r="O3727" s="6" t="str">
        <f t="shared" si="3"/>
        <v>Low Income</v>
      </c>
    </row>
    <row r="3728" hidden="1">
      <c r="A3728" s="1">
        <v>103726.0</v>
      </c>
      <c r="B3728" s="1">
        <v>52.0</v>
      </c>
      <c r="C3728" s="1">
        <v>21000.0</v>
      </c>
      <c r="D3728" s="1" t="s">
        <v>25</v>
      </c>
      <c r="E3728" s="1">
        <v>3168.27</v>
      </c>
      <c r="F3728" s="1">
        <v>3.0</v>
      </c>
      <c r="G3728" s="1">
        <v>17.0</v>
      </c>
      <c r="H3728" s="1">
        <v>5.0</v>
      </c>
      <c r="I3728" s="1" t="s">
        <v>22</v>
      </c>
      <c r="J3728" s="1">
        <v>0.659</v>
      </c>
      <c r="K3728" s="1">
        <v>0.856</v>
      </c>
      <c r="L3728" s="6">
        <f>if(J3728&gt;QUARTILE!$B$3, "TOP", if(J3728&lt;QUARTILE!$B$4, "BOTTOM", 0))</f>
        <v>0</v>
      </c>
      <c r="M3728" s="6">
        <f t="shared" si="1"/>
        <v>2</v>
      </c>
      <c r="N3728" s="6" t="str">
        <f t="shared" si="2"/>
        <v>Gen X</v>
      </c>
      <c r="O3728" s="6" t="str">
        <f t="shared" si="3"/>
        <v>Low Income</v>
      </c>
    </row>
    <row r="3729" hidden="1">
      <c r="A3729" s="1">
        <v>103727.0</v>
      </c>
      <c r="B3729" s="1">
        <v>49.0</v>
      </c>
      <c r="C3729" s="1">
        <v>15000.0</v>
      </c>
      <c r="D3729" s="1" t="s">
        <v>23</v>
      </c>
      <c r="E3729" s="1">
        <v>30751.46</v>
      </c>
      <c r="F3729" s="1">
        <v>5.0</v>
      </c>
      <c r="G3729" s="1">
        <v>22.0</v>
      </c>
      <c r="H3729" s="1">
        <v>9.0</v>
      </c>
      <c r="I3729" s="1" t="s">
        <v>18</v>
      </c>
      <c r="J3729" s="1">
        <v>1.0</v>
      </c>
      <c r="K3729" s="1">
        <v>0.496</v>
      </c>
      <c r="L3729" s="6" t="str">
        <f>if(J3729&gt;QUARTILE!$B$3, "TOP", if(J3729&lt;QUARTILE!$B$4, "BOTTOM", 0))</f>
        <v>TOP</v>
      </c>
      <c r="M3729" s="6">
        <f t="shared" si="1"/>
        <v>1</v>
      </c>
      <c r="N3729" s="6" t="str">
        <f t="shared" si="2"/>
        <v>Gen X</v>
      </c>
      <c r="O3729" s="6" t="str">
        <f t="shared" si="3"/>
        <v>Low Income</v>
      </c>
    </row>
    <row r="3730" hidden="1">
      <c r="A3730" s="1">
        <v>103728.0</v>
      </c>
      <c r="B3730" s="1">
        <v>59.0</v>
      </c>
      <c r="C3730" s="1">
        <v>39000.0</v>
      </c>
      <c r="D3730" s="1" t="s">
        <v>25</v>
      </c>
      <c r="E3730" s="1">
        <v>5624.09</v>
      </c>
      <c r="F3730" s="1">
        <v>3.0</v>
      </c>
      <c r="G3730" s="1">
        <v>23.0</v>
      </c>
      <c r="H3730" s="1">
        <v>10.0</v>
      </c>
      <c r="I3730" s="1" t="s">
        <v>22</v>
      </c>
      <c r="J3730" s="1">
        <v>0.565</v>
      </c>
      <c r="K3730" s="1">
        <v>0.258</v>
      </c>
      <c r="L3730" s="6">
        <f>if(J3730&gt;QUARTILE!$B$3, "TOP", if(J3730&lt;QUARTILE!$B$4, "BOTTOM", 0))</f>
        <v>0</v>
      </c>
      <c r="M3730" s="6">
        <f t="shared" si="1"/>
        <v>2</v>
      </c>
      <c r="N3730" s="6" t="str">
        <f t="shared" si="2"/>
        <v>Gen X</v>
      </c>
      <c r="O3730" s="6" t="str">
        <f t="shared" si="3"/>
        <v>Low Income</v>
      </c>
    </row>
    <row r="3731" hidden="1">
      <c r="A3731" s="1">
        <v>103729.0</v>
      </c>
      <c r="B3731" s="1">
        <v>51.0</v>
      </c>
      <c r="C3731" s="1">
        <v>20000.0</v>
      </c>
      <c r="D3731" s="1" t="s">
        <v>25</v>
      </c>
      <c r="E3731" s="1">
        <v>26774.31</v>
      </c>
      <c r="F3731" s="1">
        <v>5.0</v>
      </c>
      <c r="G3731" s="1">
        <v>22.0</v>
      </c>
      <c r="H3731" s="1">
        <v>5.0</v>
      </c>
      <c r="I3731" s="1" t="s">
        <v>22</v>
      </c>
      <c r="J3731" s="1">
        <v>0.244</v>
      </c>
      <c r="K3731" s="1">
        <v>0.121</v>
      </c>
      <c r="L3731" s="6" t="str">
        <f>if(J3731&gt;QUARTILE!$B$3, "TOP", if(J3731&lt;QUARTILE!$B$4, "BOTTOM", 0))</f>
        <v>BOTTOM</v>
      </c>
      <c r="M3731" s="6">
        <f t="shared" si="1"/>
        <v>2</v>
      </c>
      <c r="N3731" s="6" t="str">
        <f t="shared" si="2"/>
        <v>Gen X</v>
      </c>
      <c r="O3731" s="6" t="str">
        <f t="shared" si="3"/>
        <v>Low Income</v>
      </c>
    </row>
    <row r="3732" hidden="1">
      <c r="A3732" s="1">
        <v>103730.0</v>
      </c>
      <c r="B3732" s="1">
        <v>60.0</v>
      </c>
      <c r="C3732" s="1">
        <v>25000.0</v>
      </c>
      <c r="D3732" s="1" t="s">
        <v>27</v>
      </c>
      <c r="E3732" s="1">
        <v>12139.45</v>
      </c>
      <c r="F3732" s="1">
        <v>4.0</v>
      </c>
      <c r="G3732" s="1">
        <v>27.0</v>
      </c>
      <c r="H3732" s="1">
        <v>2.0</v>
      </c>
      <c r="I3732" s="1" t="s">
        <v>22</v>
      </c>
      <c r="J3732" s="1">
        <v>0.261</v>
      </c>
      <c r="K3732" s="1">
        <v>0.097</v>
      </c>
      <c r="L3732" s="6" t="str">
        <f>if(J3732&gt;QUARTILE!$B$3, "TOP", if(J3732&lt;QUARTILE!$B$4, "BOTTOM", 0))</f>
        <v>BOTTOM</v>
      </c>
      <c r="M3732" s="6">
        <f t="shared" si="1"/>
        <v>2</v>
      </c>
      <c r="N3732" s="6" t="str">
        <f t="shared" si="2"/>
        <v>Gen X</v>
      </c>
      <c r="O3732" s="6" t="str">
        <f t="shared" si="3"/>
        <v>Low Income</v>
      </c>
    </row>
    <row r="3733" hidden="1">
      <c r="A3733" s="1">
        <v>103731.0</v>
      </c>
      <c r="B3733" s="1">
        <v>42.0</v>
      </c>
      <c r="C3733" s="1">
        <v>16000.0</v>
      </c>
      <c r="D3733" s="1" t="s">
        <v>24</v>
      </c>
      <c r="E3733" s="1">
        <v>85753.92</v>
      </c>
      <c r="F3733" s="1">
        <v>1.0</v>
      </c>
      <c r="G3733" s="1">
        <v>17.0</v>
      </c>
      <c r="H3733" s="1">
        <v>8.0</v>
      </c>
      <c r="I3733" s="1" t="s">
        <v>18</v>
      </c>
      <c r="J3733" s="1">
        <v>0.149</v>
      </c>
      <c r="K3733" s="1">
        <v>0.218</v>
      </c>
      <c r="L3733" s="6" t="str">
        <f>if(J3733&gt;QUARTILE!$B$3, "TOP", if(J3733&lt;QUARTILE!$B$4, "BOTTOM", 0))</f>
        <v>BOTTOM</v>
      </c>
      <c r="M3733" s="6">
        <f t="shared" si="1"/>
        <v>1</v>
      </c>
      <c r="N3733" s="6" t="str">
        <f t="shared" si="2"/>
        <v>Gen X</v>
      </c>
      <c r="O3733" s="6" t="str">
        <f t="shared" si="3"/>
        <v>Low Income</v>
      </c>
    </row>
    <row r="3734" hidden="1">
      <c r="A3734" s="1">
        <v>103732.0</v>
      </c>
      <c r="B3734" s="1">
        <v>27.0</v>
      </c>
      <c r="C3734" s="1">
        <v>54000.0</v>
      </c>
      <c r="D3734" s="1" t="s">
        <v>27</v>
      </c>
      <c r="E3734" s="1">
        <v>17344.96</v>
      </c>
      <c r="F3734" s="1">
        <v>1.0</v>
      </c>
      <c r="G3734" s="1">
        <v>21.0</v>
      </c>
      <c r="H3734" s="1">
        <v>16.0</v>
      </c>
      <c r="I3734" s="1" t="s">
        <v>18</v>
      </c>
      <c r="J3734" s="1">
        <v>0.322</v>
      </c>
      <c r="K3734" s="1">
        <v>0.899</v>
      </c>
      <c r="L3734" s="6">
        <f>if(J3734&gt;QUARTILE!$B$3, "TOP", if(J3734&lt;QUARTILE!$B$4, "BOTTOM", 0))</f>
        <v>0</v>
      </c>
      <c r="M3734" s="6">
        <f t="shared" si="1"/>
        <v>1</v>
      </c>
      <c r="N3734" s="6" t="str">
        <f t="shared" si="2"/>
        <v>Millenial</v>
      </c>
      <c r="O3734" s="6" t="str">
        <f t="shared" si="3"/>
        <v>Medium Income</v>
      </c>
    </row>
    <row r="3735" hidden="1">
      <c r="A3735" s="1">
        <v>103733.0</v>
      </c>
      <c r="B3735" s="1">
        <v>38.0</v>
      </c>
      <c r="C3735" s="1">
        <v>17000.0</v>
      </c>
      <c r="D3735" s="1" t="s">
        <v>23</v>
      </c>
      <c r="E3735" s="1">
        <v>20024.96</v>
      </c>
      <c r="F3735" s="1">
        <v>4.0</v>
      </c>
      <c r="G3735" s="1">
        <v>19.0</v>
      </c>
      <c r="H3735" s="1">
        <v>10.0</v>
      </c>
      <c r="I3735" s="1" t="s">
        <v>22</v>
      </c>
      <c r="J3735" s="1">
        <v>0.865</v>
      </c>
      <c r="K3735" s="1">
        <v>0.302</v>
      </c>
      <c r="L3735" s="6" t="str">
        <f>if(J3735&gt;QUARTILE!$B$3, "TOP", if(J3735&lt;QUARTILE!$B$4, "BOTTOM", 0))</f>
        <v>TOP</v>
      </c>
      <c r="M3735" s="6">
        <f t="shared" si="1"/>
        <v>2</v>
      </c>
      <c r="N3735" s="6" t="str">
        <f t="shared" si="2"/>
        <v>Gen X</v>
      </c>
      <c r="O3735" s="6" t="str">
        <f t="shared" si="3"/>
        <v>Low Income</v>
      </c>
    </row>
    <row r="3736" hidden="1">
      <c r="A3736" s="1">
        <v>103734.0</v>
      </c>
      <c r="B3736" s="1">
        <v>63.0</v>
      </c>
      <c r="C3736" s="1">
        <v>23000.0</v>
      </c>
      <c r="D3736" s="1" t="s">
        <v>23</v>
      </c>
      <c r="E3736" s="1">
        <v>9182.49</v>
      </c>
      <c r="F3736" s="1">
        <v>1.0</v>
      </c>
      <c r="G3736" s="1">
        <v>14.0</v>
      </c>
      <c r="H3736" s="1">
        <v>9.0</v>
      </c>
      <c r="I3736" s="1" t="s">
        <v>22</v>
      </c>
      <c r="J3736" s="1">
        <v>0.807</v>
      </c>
      <c r="K3736" s="1">
        <v>0.661</v>
      </c>
      <c r="L3736" s="6">
        <f>if(J3736&gt;QUARTILE!$B$3, "TOP", if(J3736&lt;QUARTILE!$B$4, "BOTTOM", 0))</f>
        <v>0</v>
      </c>
      <c r="M3736" s="6">
        <f t="shared" si="1"/>
        <v>2</v>
      </c>
      <c r="N3736" s="6" t="str">
        <f t="shared" si="2"/>
        <v>Baby Boomer</v>
      </c>
      <c r="O3736" s="6" t="str">
        <f t="shared" si="3"/>
        <v>Low Income</v>
      </c>
    </row>
    <row r="3737" hidden="1">
      <c r="A3737" s="1">
        <v>103735.0</v>
      </c>
      <c r="B3737" s="1">
        <v>56.0</v>
      </c>
      <c r="C3737" s="1">
        <v>41000.0</v>
      </c>
      <c r="D3737" s="1" t="s">
        <v>23</v>
      </c>
      <c r="E3737" s="1">
        <v>26524.33</v>
      </c>
      <c r="F3737" s="1">
        <v>3.0</v>
      </c>
      <c r="G3737" s="1">
        <v>15.0</v>
      </c>
      <c r="H3737" s="1">
        <v>7.0</v>
      </c>
      <c r="I3737" s="1" t="s">
        <v>22</v>
      </c>
      <c r="J3737" s="1">
        <v>0.132</v>
      </c>
      <c r="K3737" s="1">
        <v>0.112</v>
      </c>
      <c r="L3737" s="6" t="str">
        <f>if(J3737&gt;QUARTILE!$B$3, "TOP", if(J3737&lt;QUARTILE!$B$4, "BOTTOM", 0))</f>
        <v>BOTTOM</v>
      </c>
      <c r="M3737" s="6">
        <f t="shared" si="1"/>
        <v>2</v>
      </c>
      <c r="N3737" s="6" t="str">
        <f t="shared" si="2"/>
        <v>Gen X</v>
      </c>
      <c r="O3737" s="6" t="str">
        <f t="shared" si="3"/>
        <v>Low Income</v>
      </c>
    </row>
    <row r="3738" hidden="1">
      <c r="A3738" s="1">
        <v>103736.0</v>
      </c>
      <c r="B3738" s="1">
        <v>44.0</v>
      </c>
      <c r="C3738" s="1">
        <v>26000.0</v>
      </c>
      <c r="D3738" s="1" t="s">
        <v>27</v>
      </c>
      <c r="E3738" s="1">
        <v>13659.41</v>
      </c>
      <c r="F3738" s="1">
        <v>4.0</v>
      </c>
      <c r="G3738" s="1">
        <v>33.0</v>
      </c>
      <c r="H3738" s="1">
        <v>14.0</v>
      </c>
      <c r="I3738" s="1" t="s">
        <v>18</v>
      </c>
      <c r="J3738" s="1">
        <v>0.48</v>
      </c>
      <c r="K3738" s="1">
        <v>0.481</v>
      </c>
      <c r="L3738" s="6">
        <f>if(J3738&gt;QUARTILE!$B$3, "TOP", if(J3738&lt;QUARTILE!$B$4, "BOTTOM", 0))</f>
        <v>0</v>
      </c>
      <c r="M3738" s="6">
        <f t="shared" si="1"/>
        <v>1</v>
      </c>
      <c r="N3738" s="6" t="str">
        <f t="shared" si="2"/>
        <v>Gen X</v>
      </c>
      <c r="O3738" s="6" t="str">
        <f t="shared" si="3"/>
        <v>Low Income</v>
      </c>
    </row>
    <row r="3739" hidden="1">
      <c r="A3739" s="1">
        <v>103737.0</v>
      </c>
      <c r="B3739" s="1">
        <v>44.0</v>
      </c>
      <c r="C3739" s="1">
        <v>26000.0</v>
      </c>
      <c r="D3739" s="1" t="s">
        <v>27</v>
      </c>
      <c r="E3739" s="1">
        <v>364.64</v>
      </c>
      <c r="F3739" s="1">
        <v>3.0</v>
      </c>
      <c r="G3739" s="1">
        <v>14.0</v>
      </c>
      <c r="H3739" s="1">
        <v>12.0</v>
      </c>
      <c r="I3739" s="1" t="s">
        <v>22</v>
      </c>
      <c r="J3739" s="1">
        <v>0.302</v>
      </c>
      <c r="K3739" s="1">
        <v>0.343</v>
      </c>
      <c r="L3739" s="6" t="str">
        <f>if(J3739&gt;QUARTILE!$B$3, "TOP", if(J3739&lt;QUARTILE!$B$4, "BOTTOM", 0))</f>
        <v>BOTTOM</v>
      </c>
      <c r="M3739" s="6">
        <f t="shared" si="1"/>
        <v>2</v>
      </c>
      <c r="N3739" s="6" t="str">
        <f t="shared" si="2"/>
        <v>Gen X</v>
      </c>
      <c r="O3739" s="6" t="str">
        <f t="shared" si="3"/>
        <v>Low Income</v>
      </c>
    </row>
    <row r="3740" hidden="1">
      <c r="A3740" s="1">
        <v>103738.0</v>
      </c>
      <c r="B3740" s="1">
        <v>19.0</v>
      </c>
      <c r="C3740" s="1">
        <v>7000.0</v>
      </c>
      <c r="D3740" s="1" t="s">
        <v>30</v>
      </c>
      <c r="E3740" s="1">
        <v>18759.56</v>
      </c>
      <c r="F3740" s="1">
        <v>4.0</v>
      </c>
      <c r="G3740" s="1">
        <v>18.0</v>
      </c>
      <c r="H3740" s="1">
        <v>18.0</v>
      </c>
      <c r="I3740" s="1" t="s">
        <v>22</v>
      </c>
      <c r="J3740" s="1">
        <v>0.65</v>
      </c>
      <c r="K3740" s="1">
        <v>0.111</v>
      </c>
      <c r="L3740" s="6">
        <f>if(J3740&gt;QUARTILE!$B$3, "TOP", if(J3740&lt;QUARTILE!$B$4, "BOTTOM", 0))</f>
        <v>0</v>
      </c>
      <c r="M3740" s="6">
        <f t="shared" si="1"/>
        <v>2</v>
      </c>
      <c r="N3740" s="6" t="str">
        <f t="shared" si="2"/>
        <v>Millenial</v>
      </c>
      <c r="O3740" s="6" t="str">
        <f t="shared" si="3"/>
        <v>Low Income</v>
      </c>
    </row>
    <row r="3741" hidden="1">
      <c r="A3741" s="1">
        <v>103739.0</v>
      </c>
      <c r="B3741" s="1">
        <v>58.0</v>
      </c>
      <c r="C3741" s="1">
        <v>33000.0</v>
      </c>
      <c r="D3741" s="1" t="s">
        <v>25</v>
      </c>
      <c r="E3741" s="1">
        <v>35493.28</v>
      </c>
      <c r="F3741" s="1">
        <v>3.0</v>
      </c>
      <c r="G3741" s="1">
        <v>20.0</v>
      </c>
      <c r="H3741" s="1">
        <v>4.0</v>
      </c>
      <c r="I3741" s="1" t="s">
        <v>18</v>
      </c>
      <c r="J3741" s="1">
        <v>1.0</v>
      </c>
      <c r="K3741" s="1">
        <v>0.698</v>
      </c>
      <c r="L3741" s="6" t="str">
        <f>if(J3741&gt;QUARTILE!$B$3, "TOP", if(J3741&lt;QUARTILE!$B$4, "BOTTOM", 0))</f>
        <v>TOP</v>
      </c>
      <c r="M3741" s="6">
        <f t="shared" si="1"/>
        <v>1</v>
      </c>
      <c r="N3741" s="6" t="str">
        <f t="shared" si="2"/>
        <v>Gen X</v>
      </c>
      <c r="O3741" s="6" t="str">
        <f t="shared" si="3"/>
        <v>Low Income</v>
      </c>
    </row>
    <row r="3742" hidden="1">
      <c r="A3742" s="1">
        <v>103740.0</v>
      </c>
      <c r="B3742" s="1">
        <v>65.0</v>
      </c>
      <c r="C3742" s="1">
        <v>23000.0</v>
      </c>
      <c r="D3742" s="1" t="s">
        <v>17</v>
      </c>
      <c r="E3742" s="1">
        <v>5404.75</v>
      </c>
      <c r="F3742" s="1">
        <v>3.0</v>
      </c>
      <c r="G3742" s="1">
        <v>18.0</v>
      </c>
      <c r="H3742" s="1">
        <v>4.0</v>
      </c>
      <c r="I3742" s="1" t="s">
        <v>22</v>
      </c>
      <c r="J3742" s="1">
        <v>0.631</v>
      </c>
      <c r="K3742" s="1">
        <v>0.816</v>
      </c>
      <c r="L3742" s="6">
        <f>if(J3742&gt;QUARTILE!$B$3, "TOP", if(J3742&lt;QUARTILE!$B$4, "BOTTOM", 0))</f>
        <v>0</v>
      </c>
      <c r="M3742" s="6">
        <f t="shared" si="1"/>
        <v>2</v>
      </c>
      <c r="N3742" s="6" t="str">
        <f t="shared" si="2"/>
        <v>Baby Boomer</v>
      </c>
      <c r="O3742" s="6" t="str">
        <f t="shared" si="3"/>
        <v>Low Income</v>
      </c>
    </row>
    <row r="3743" hidden="1">
      <c r="A3743" s="1">
        <v>103741.0</v>
      </c>
      <c r="B3743" s="1">
        <v>30.0</v>
      </c>
      <c r="C3743" s="1">
        <v>30000.0</v>
      </c>
      <c r="D3743" s="1" t="s">
        <v>25</v>
      </c>
      <c r="E3743" s="1">
        <v>4996.52</v>
      </c>
      <c r="F3743" s="1">
        <v>1.0</v>
      </c>
      <c r="G3743" s="1">
        <v>27.0</v>
      </c>
      <c r="H3743" s="1">
        <v>5.0</v>
      </c>
      <c r="I3743" s="1" t="s">
        <v>22</v>
      </c>
      <c r="J3743" s="1">
        <v>0.796</v>
      </c>
      <c r="K3743" s="1">
        <v>0.306</v>
      </c>
      <c r="L3743" s="6">
        <f>if(J3743&gt;QUARTILE!$B$3, "TOP", if(J3743&lt;QUARTILE!$B$4, "BOTTOM", 0))</f>
        <v>0</v>
      </c>
      <c r="M3743" s="6">
        <f t="shared" si="1"/>
        <v>2</v>
      </c>
      <c r="N3743" s="6" t="str">
        <f t="shared" si="2"/>
        <v>Millenial</v>
      </c>
      <c r="O3743" s="6" t="str">
        <f t="shared" si="3"/>
        <v>Low Income</v>
      </c>
    </row>
    <row r="3744" hidden="1">
      <c r="A3744" s="1">
        <v>103742.0</v>
      </c>
      <c r="B3744" s="1">
        <v>26.0</v>
      </c>
      <c r="C3744" s="1">
        <v>25000.0</v>
      </c>
      <c r="D3744" s="1" t="s">
        <v>17</v>
      </c>
      <c r="E3744" s="1">
        <v>18775.13</v>
      </c>
      <c r="F3744" s="1">
        <v>4.0</v>
      </c>
      <c r="G3744" s="1">
        <v>25.0</v>
      </c>
      <c r="H3744" s="1">
        <v>22.0</v>
      </c>
      <c r="I3744" s="1" t="s">
        <v>26</v>
      </c>
      <c r="J3744" s="1">
        <v>0.598</v>
      </c>
      <c r="K3744" s="1">
        <v>0.504</v>
      </c>
      <c r="L3744" s="6">
        <f>if(J3744&gt;QUARTILE!$B$3, "TOP", if(J3744&lt;QUARTILE!$B$4, "BOTTOM", 0))</f>
        <v>0</v>
      </c>
      <c r="M3744" s="6">
        <f t="shared" si="1"/>
        <v>3</v>
      </c>
      <c r="N3744" s="6" t="str">
        <f t="shared" si="2"/>
        <v>Millenial</v>
      </c>
      <c r="O3744" s="6" t="str">
        <f t="shared" si="3"/>
        <v>Low Income</v>
      </c>
    </row>
    <row r="3745" hidden="1">
      <c r="A3745" s="1">
        <v>103743.0</v>
      </c>
      <c r="B3745" s="1">
        <v>69.0</v>
      </c>
      <c r="C3745" s="1">
        <v>16000.0</v>
      </c>
      <c r="D3745" s="1" t="s">
        <v>27</v>
      </c>
      <c r="E3745" s="1">
        <v>34072.69</v>
      </c>
      <c r="F3745" s="1">
        <v>5.0</v>
      </c>
      <c r="G3745" s="1">
        <v>16.0</v>
      </c>
      <c r="H3745" s="1">
        <v>8.0</v>
      </c>
      <c r="I3745" s="1" t="s">
        <v>18</v>
      </c>
      <c r="J3745" s="1">
        <v>0.133</v>
      </c>
      <c r="K3745" s="1">
        <v>0.244</v>
      </c>
      <c r="L3745" s="6" t="str">
        <f>if(J3745&gt;QUARTILE!$B$3, "TOP", if(J3745&lt;QUARTILE!$B$4, "BOTTOM", 0))</f>
        <v>BOTTOM</v>
      </c>
      <c r="M3745" s="6">
        <f t="shared" si="1"/>
        <v>1</v>
      </c>
      <c r="N3745" s="6" t="str">
        <f t="shared" si="2"/>
        <v>Baby Boomer</v>
      </c>
      <c r="O3745" s="6" t="str">
        <f t="shared" si="3"/>
        <v>Low Income</v>
      </c>
    </row>
    <row r="3746" hidden="1">
      <c r="A3746" s="1">
        <v>103744.0</v>
      </c>
      <c r="B3746" s="1">
        <v>53.0</v>
      </c>
      <c r="C3746" s="1">
        <v>38000.0</v>
      </c>
      <c r="D3746" s="1" t="s">
        <v>27</v>
      </c>
      <c r="E3746" s="1">
        <v>5743.52</v>
      </c>
      <c r="F3746" s="1">
        <v>1.0</v>
      </c>
      <c r="G3746" s="1">
        <v>17.0</v>
      </c>
      <c r="H3746" s="1">
        <v>1.0</v>
      </c>
      <c r="I3746" s="1" t="s">
        <v>22</v>
      </c>
      <c r="J3746" s="1">
        <v>0.418</v>
      </c>
      <c r="K3746" s="1">
        <v>0.044</v>
      </c>
      <c r="L3746" s="6">
        <f>if(J3746&gt;QUARTILE!$B$3, "TOP", if(J3746&lt;QUARTILE!$B$4, "BOTTOM", 0))</f>
        <v>0</v>
      </c>
      <c r="M3746" s="6">
        <f t="shared" si="1"/>
        <v>2</v>
      </c>
      <c r="N3746" s="6" t="str">
        <f t="shared" si="2"/>
        <v>Gen X</v>
      </c>
      <c r="O3746" s="6" t="str">
        <f t="shared" si="3"/>
        <v>Low Income</v>
      </c>
    </row>
    <row r="3747" hidden="1">
      <c r="A3747" s="1">
        <v>103745.0</v>
      </c>
      <c r="B3747" s="1">
        <v>39.0</v>
      </c>
      <c r="C3747" s="1">
        <v>25000.0</v>
      </c>
      <c r="D3747" s="1" t="s">
        <v>25</v>
      </c>
      <c r="E3747" s="1">
        <v>53842.35</v>
      </c>
      <c r="F3747" s="1">
        <v>3.0</v>
      </c>
      <c r="G3747" s="1">
        <v>17.0</v>
      </c>
      <c r="H3747" s="1">
        <v>7.0</v>
      </c>
      <c r="I3747" s="1" t="s">
        <v>18</v>
      </c>
      <c r="J3747" s="1">
        <v>0.661</v>
      </c>
      <c r="K3747" s="1">
        <v>0.328</v>
      </c>
      <c r="L3747" s="6">
        <f>if(J3747&gt;QUARTILE!$B$3, "TOP", if(J3747&lt;QUARTILE!$B$4, "BOTTOM", 0))</f>
        <v>0</v>
      </c>
      <c r="M3747" s="6">
        <f t="shared" si="1"/>
        <v>1</v>
      </c>
      <c r="N3747" s="6" t="str">
        <f t="shared" si="2"/>
        <v>Gen X</v>
      </c>
      <c r="O3747" s="6" t="str">
        <f t="shared" si="3"/>
        <v>Low Income</v>
      </c>
    </row>
    <row r="3748" hidden="1">
      <c r="A3748" s="1">
        <v>103746.0</v>
      </c>
      <c r="B3748" s="1">
        <v>59.0</v>
      </c>
      <c r="C3748" s="1">
        <v>10000.0</v>
      </c>
      <c r="D3748" s="1" t="s">
        <v>27</v>
      </c>
      <c r="E3748" s="1">
        <v>52452.32</v>
      </c>
      <c r="F3748" s="1">
        <v>3.0</v>
      </c>
      <c r="G3748" s="1">
        <v>15.0</v>
      </c>
      <c r="H3748" s="1">
        <v>9.0</v>
      </c>
      <c r="I3748" s="1" t="s">
        <v>18</v>
      </c>
      <c r="J3748" s="1">
        <v>0.593</v>
      </c>
      <c r="K3748" s="1">
        <v>0.476</v>
      </c>
      <c r="L3748" s="6">
        <f>if(J3748&gt;QUARTILE!$B$3, "TOP", if(J3748&lt;QUARTILE!$B$4, "BOTTOM", 0))</f>
        <v>0</v>
      </c>
      <c r="M3748" s="6">
        <f t="shared" si="1"/>
        <v>1</v>
      </c>
      <c r="N3748" s="6" t="str">
        <f t="shared" si="2"/>
        <v>Gen X</v>
      </c>
      <c r="O3748" s="6" t="str">
        <f t="shared" si="3"/>
        <v>Low Income</v>
      </c>
    </row>
    <row r="3749" hidden="1">
      <c r="A3749" s="1">
        <v>103747.0</v>
      </c>
      <c r="B3749" s="1">
        <v>43.0</v>
      </c>
      <c r="C3749" s="1">
        <v>48000.0</v>
      </c>
      <c r="D3749" s="1" t="s">
        <v>25</v>
      </c>
      <c r="E3749" s="1">
        <v>4476.29</v>
      </c>
      <c r="F3749" s="1">
        <v>5.0</v>
      </c>
      <c r="G3749" s="1">
        <v>23.0</v>
      </c>
      <c r="H3749" s="1">
        <v>11.0</v>
      </c>
      <c r="I3749" s="1" t="s">
        <v>18</v>
      </c>
      <c r="J3749" s="1">
        <v>0.284</v>
      </c>
      <c r="K3749" s="1">
        <v>0.249</v>
      </c>
      <c r="L3749" s="6" t="str">
        <f>if(J3749&gt;QUARTILE!$B$3, "TOP", if(J3749&lt;QUARTILE!$B$4, "BOTTOM", 0))</f>
        <v>BOTTOM</v>
      </c>
      <c r="M3749" s="6">
        <f t="shared" si="1"/>
        <v>1</v>
      </c>
      <c r="N3749" s="6" t="str">
        <f t="shared" si="2"/>
        <v>Gen X</v>
      </c>
      <c r="O3749" s="6" t="str">
        <f t="shared" si="3"/>
        <v>Medium Income</v>
      </c>
    </row>
    <row r="3750" hidden="1">
      <c r="A3750" s="1">
        <v>103748.0</v>
      </c>
      <c r="B3750" s="1">
        <v>75.0</v>
      </c>
      <c r="C3750" s="1">
        <v>9000.0</v>
      </c>
      <c r="D3750" s="1" t="s">
        <v>23</v>
      </c>
      <c r="E3750" s="1">
        <v>6124.65</v>
      </c>
      <c r="F3750" s="1">
        <v>5.0</v>
      </c>
      <c r="G3750" s="1">
        <v>18.0</v>
      </c>
      <c r="H3750" s="1">
        <v>2.0</v>
      </c>
      <c r="I3750" s="1" t="s">
        <v>22</v>
      </c>
      <c r="J3750" s="1">
        <v>0.525</v>
      </c>
      <c r="K3750" s="1">
        <v>0.899</v>
      </c>
      <c r="L3750" s="6">
        <f>if(J3750&gt;QUARTILE!$B$3, "TOP", if(J3750&lt;QUARTILE!$B$4, "BOTTOM", 0))</f>
        <v>0</v>
      </c>
      <c r="M3750" s="6">
        <f t="shared" si="1"/>
        <v>2</v>
      </c>
      <c r="N3750" s="6" t="str">
        <f t="shared" si="2"/>
        <v>Baby Boomer</v>
      </c>
      <c r="O3750" s="6" t="str">
        <f t="shared" si="3"/>
        <v>Low Income</v>
      </c>
    </row>
    <row r="3751" hidden="1">
      <c r="A3751" s="1">
        <v>103749.0</v>
      </c>
      <c r="B3751" s="1">
        <v>71.0</v>
      </c>
      <c r="C3751" s="1">
        <v>38000.0</v>
      </c>
      <c r="D3751" s="1" t="s">
        <v>23</v>
      </c>
      <c r="E3751" s="1">
        <v>24119.42</v>
      </c>
      <c r="F3751" s="1">
        <v>3.0</v>
      </c>
      <c r="G3751" s="1">
        <v>16.0</v>
      </c>
      <c r="H3751" s="1">
        <v>1.0</v>
      </c>
      <c r="I3751" s="1" t="s">
        <v>22</v>
      </c>
      <c r="J3751" s="1">
        <v>0.768</v>
      </c>
      <c r="K3751" s="1">
        <v>0.558</v>
      </c>
      <c r="L3751" s="6">
        <f>if(J3751&gt;QUARTILE!$B$3, "TOP", if(J3751&lt;QUARTILE!$B$4, "BOTTOM", 0))</f>
        <v>0</v>
      </c>
      <c r="M3751" s="6">
        <f t="shared" si="1"/>
        <v>2</v>
      </c>
      <c r="N3751" s="6" t="str">
        <f t="shared" si="2"/>
        <v>Baby Boomer</v>
      </c>
      <c r="O3751" s="6" t="str">
        <f t="shared" si="3"/>
        <v>Low Income</v>
      </c>
    </row>
    <row r="3752" hidden="1">
      <c r="A3752" s="1">
        <v>103750.0</v>
      </c>
      <c r="B3752" s="1">
        <v>29.0</v>
      </c>
      <c r="C3752" s="1">
        <v>54000.0</v>
      </c>
      <c r="D3752" s="1" t="s">
        <v>25</v>
      </c>
      <c r="E3752" s="1">
        <v>60620.19</v>
      </c>
      <c r="F3752" s="1">
        <v>5.0</v>
      </c>
      <c r="G3752" s="1">
        <v>13.0</v>
      </c>
      <c r="H3752" s="1">
        <v>20.0</v>
      </c>
      <c r="I3752" s="1" t="s">
        <v>18</v>
      </c>
      <c r="J3752" s="1">
        <v>0.561</v>
      </c>
      <c r="K3752" s="1">
        <v>0.221</v>
      </c>
      <c r="L3752" s="6">
        <f>if(J3752&gt;QUARTILE!$B$3, "TOP", if(J3752&lt;QUARTILE!$B$4, "BOTTOM", 0))</f>
        <v>0</v>
      </c>
      <c r="M3752" s="6">
        <f t="shared" si="1"/>
        <v>1</v>
      </c>
      <c r="N3752" s="6" t="str">
        <f t="shared" si="2"/>
        <v>Millenial</v>
      </c>
      <c r="O3752" s="6" t="str">
        <f t="shared" si="3"/>
        <v>Medium Income</v>
      </c>
    </row>
    <row r="3753" hidden="1">
      <c r="A3753" s="1">
        <v>103751.0</v>
      </c>
      <c r="B3753" s="1">
        <v>34.0</v>
      </c>
      <c r="C3753" s="1">
        <v>11000.0</v>
      </c>
      <c r="D3753" s="1" t="s">
        <v>27</v>
      </c>
      <c r="E3753" s="1">
        <v>24749.4</v>
      </c>
      <c r="F3753" s="1">
        <v>2.0</v>
      </c>
      <c r="G3753" s="1">
        <v>15.0</v>
      </c>
      <c r="H3753" s="1">
        <v>9.0</v>
      </c>
      <c r="I3753" s="1" t="s">
        <v>22</v>
      </c>
      <c r="J3753" s="1">
        <v>0.634</v>
      </c>
      <c r="K3753" s="1">
        <v>0.735</v>
      </c>
      <c r="L3753" s="6">
        <f>if(J3753&gt;QUARTILE!$B$3, "TOP", if(J3753&lt;QUARTILE!$B$4, "BOTTOM", 0))</f>
        <v>0</v>
      </c>
      <c r="M3753" s="6">
        <f t="shared" si="1"/>
        <v>2</v>
      </c>
      <c r="N3753" s="6" t="str">
        <f t="shared" si="2"/>
        <v>Gen X</v>
      </c>
      <c r="O3753" s="6" t="str">
        <f t="shared" si="3"/>
        <v>Low Income</v>
      </c>
    </row>
    <row r="3754" hidden="1">
      <c r="A3754" s="1">
        <v>103752.0</v>
      </c>
      <c r="B3754" s="1">
        <v>31.0</v>
      </c>
      <c r="C3754" s="1">
        <v>20000.0</v>
      </c>
      <c r="D3754" s="1" t="s">
        <v>23</v>
      </c>
      <c r="E3754" s="1">
        <v>11772.14</v>
      </c>
      <c r="F3754" s="1">
        <v>1.0</v>
      </c>
      <c r="G3754" s="1">
        <v>27.0</v>
      </c>
      <c r="H3754" s="1">
        <v>7.0</v>
      </c>
      <c r="I3754" s="1" t="s">
        <v>22</v>
      </c>
      <c r="J3754" s="1">
        <v>0.203</v>
      </c>
      <c r="K3754" s="1">
        <v>0.341</v>
      </c>
      <c r="L3754" s="6" t="str">
        <f>if(J3754&gt;QUARTILE!$B$3, "TOP", if(J3754&lt;QUARTILE!$B$4, "BOTTOM", 0))</f>
        <v>BOTTOM</v>
      </c>
      <c r="M3754" s="6">
        <f t="shared" si="1"/>
        <v>2</v>
      </c>
      <c r="N3754" s="6" t="str">
        <f t="shared" si="2"/>
        <v>Gen X</v>
      </c>
      <c r="O3754" s="6" t="str">
        <f t="shared" si="3"/>
        <v>Low Income</v>
      </c>
    </row>
    <row r="3755" hidden="1">
      <c r="A3755" s="1">
        <v>103753.0</v>
      </c>
      <c r="B3755" s="1">
        <v>31.0</v>
      </c>
      <c r="C3755" s="1">
        <v>19000.0</v>
      </c>
      <c r="D3755" s="1" t="s">
        <v>23</v>
      </c>
      <c r="E3755" s="1">
        <v>3702.54</v>
      </c>
      <c r="F3755" s="1">
        <v>4.0</v>
      </c>
      <c r="G3755" s="1">
        <v>20.0</v>
      </c>
      <c r="H3755" s="1">
        <v>15.0</v>
      </c>
      <c r="I3755" s="1" t="s">
        <v>22</v>
      </c>
      <c r="J3755" s="1">
        <v>0.328</v>
      </c>
      <c r="K3755" s="1">
        <v>0.0</v>
      </c>
      <c r="L3755" s="6">
        <f>if(J3755&gt;QUARTILE!$B$3, "TOP", if(J3755&lt;QUARTILE!$B$4, "BOTTOM", 0))</f>
        <v>0</v>
      </c>
      <c r="M3755" s="6">
        <f t="shared" si="1"/>
        <v>2</v>
      </c>
      <c r="N3755" s="6" t="str">
        <f t="shared" si="2"/>
        <v>Gen X</v>
      </c>
      <c r="O3755" s="6" t="str">
        <f t="shared" si="3"/>
        <v>Low Income</v>
      </c>
    </row>
    <row r="3756" hidden="1">
      <c r="A3756" s="1">
        <v>103754.0</v>
      </c>
      <c r="B3756" s="1">
        <v>74.0</v>
      </c>
      <c r="C3756" s="1">
        <v>20000.0</v>
      </c>
      <c r="D3756" s="1" t="s">
        <v>25</v>
      </c>
      <c r="E3756" s="1">
        <v>12361.16</v>
      </c>
      <c r="F3756" s="1">
        <v>5.0</v>
      </c>
      <c r="G3756" s="1">
        <v>28.0</v>
      </c>
      <c r="H3756" s="1">
        <v>5.0</v>
      </c>
      <c r="I3756" s="1" t="s">
        <v>22</v>
      </c>
      <c r="J3756" s="1">
        <v>0.934</v>
      </c>
      <c r="K3756" s="1">
        <v>0.0</v>
      </c>
      <c r="L3756" s="6" t="str">
        <f>if(J3756&gt;QUARTILE!$B$3, "TOP", if(J3756&lt;QUARTILE!$B$4, "BOTTOM", 0))</f>
        <v>TOP</v>
      </c>
      <c r="M3756" s="6">
        <f t="shared" si="1"/>
        <v>2</v>
      </c>
      <c r="N3756" s="6" t="str">
        <f t="shared" si="2"/>
        <v>Baby Boomer</v>
      </c>
      <c r="O3756" s="6" t="str">
        <f t="shared" si="3"/>
        <v>Low Income</v>
      </c>
    </row>
    <row r="3757" hidden="1">
      <c r="A3757" s="1">
        <v>103755.0</v>
      </c>
      <c r="B3757" s="1">
        <v>51.0</v>
      </c>
      <c r="C3757" s="1">
        <v>66000.0</v>
      </c>
      <c r="D3757" s="1" t="s">
        <v>25</v>
      </c>
      <c r="E3757" s="1">
        <v>18667.1</v>
      </c>
      <c r="F3757" s="1">
        <v>5.0</v>
      </c>
      <c r="G3757" s="1">
        <v>18.0</v>
      </c>
      <c r="H3757" s="1">
        <v>9.0</v>
      </c>
      <c r="I3757" s="1" t="s">
        <v>22</v>
      </c>
      <c r="J3757" s="1">
        <v>0.777</v>
      </c>
      <c r="K3757" s="1">
        <v>0.252</v>
      </c>
      <c r="L3757" s="6">
        <f>if(J3757&gt;QUARTILE!$B$3, "TOP", if(J3757&lt;QUARTILE!$B$4, "BOTTOM", 0))</f>
        <v>0</v>
      </c>
      <c r="M3757" s="6">
        <f t="shared" si="1"/>
        <v>2</v>
      </c>
      <c r="N3757" s="6" t="str">
        <f t="shared" si="2"/>
        <v>Gen X</v>
      </c>
      <c r="O3757" s="6" t="str">
        <f t="shared" si="3"/>
        <v>Medium Income</v>
      </c>
    </row>
    <row r="3758" hidden="1">
      <c r="A3758" s="1">
        <v>103756.0</v>
      </c>
      <c r="B3758" s="1">
        <v>70.0</v>
      </c>
      <c r="C3758" s="1">
        <v>11000.0</v>
      </c>
      <c r="D3758" s="1" t="s">
        <v>23</v>
      </c>
      <c r="E3758" s="1">
        <v>8037.99</v>
      </c>
      <c r="F3758" s="1">
        <v>2.0</v>
      </c>
      <c r="G3758" s="1">
        <v>21.0</v>
      </c>
      <c r="H3758" s="1">
        <v>7.0</v>
      </c>
      <c r="I3758" s="1" t="s">
        <v>22</v>
      </c>
      <c r="J3758" s="1">
        <v>0.136</v>
      </c>
      <c r="K3758" s="1">
        <v>0.156</v>
      </c>
      <c r="L3758" s="6" t="str">
        <f>if(J3758&gt;QUARTILE!$B$3, "TOP", if(J3758&lt;QUARTILE!$B$4, "BOTTOM", 0))</f>
        <v>BOTTOM</v>
      </c>
      <c r="M3758" s="6">
        <f t="shared" si="1"/>
        <v>2</v>
      </c>
      <c r="N3758" s="6" t="str">
        <f t="shared" si="2"/>
        <v>Baby Boomer</v>
      </c>
      <c r="O3758" s="6" t="str">
        <f t="shared" si="3"/>
        <v>Low Income</v>
      </c>
    </row>
    <row r="3759" hidden="1">
      <c r="A3759" s="1">
        <v>103757.0</v>
      </c>
      <c r="B3759" s="1">
        <v>74.0</v>
      </c>
      <c r="C3759" s="1">
        <v>18000.0</v>
      </c>
      <c r="D3759" s="1" t="s">
        <v>23</v>
      </c>
      <c r="E3759" s="1">
        <v>14277.52</v>
      </c>
      <c r="F3759" s="1">
        <v>4.0</v>
      </c>
      <c r="G3759" s="1">
        <v>24.0</v>
      </c>
      <c r="H3759" s="1">
        <v>5.0</v>
      </c>
      <c r="I3759" s="1" t="s">
        <v>22</v>
      </c>
      <c r="J3759" s="1">
        <v>0.315</v>
      </c>
      <c r="K3759" s="1">
        <v>0.302</v>
      </c>
      <c r="L3759" s="6">
        <f>if(J3759&gt;QUARTILE!$B$3, "TOP", if(J3759&lt;QUARTILE!$B$4, "BOTTOM", 0))</f>
        <v>0</v>
      </c>
      <c r="M3759" s="6">
        <f t="shared" si="1"/>
        <v>2</v>
      </c>
      <c r="N3759" s="6" t="str">
        <f t="shared" si="2"/>
        <v>Baby Boomer</v>
      </c>
      <c r="O3759" s="6" t="str">
        <f t="shared" si="3"/>
        <v>Low Income</v>
      </c>
    </row>
    <row r="3760" hidden="1">
      <c r="A3760" s="1">
        <v>103758.0</v>
      </c>
      <c r="B3760" s="1">
        <v>37.0</v>
      </c>
      <c r="C3760" s="1">
        <v>54000.0</v>
      </c>
      <c r="D3760" s="1" t="s">
        <v>23</v>
      </c>
      <c r="E3760" s="1">
        <v>2790.16</v>
      </c>
      <c r="F3760" s="1">
        <v>2.0</v>
      </c>
      <c r="G3760" s="1">
        <v>19.0</v>
      </c>
      <c r="H3760" s="1">
        <v>10.0</v>
      </c>
      <c r="I3760" s="1" t="s">
        <v>22</v>
      </c>
      <c r="J3760" s="1">
        <v>1.0</v>
      </c>
      <c r="K3760" s="1">
        <v>0.77</v>
      </c>
      <c r="L3760" s="6" t="str">
        <f>if(J3760&gt;QUARTILE!$B$3, "TOP", if(J3760&lt;QUARTILE!$B$4, "BOTTOM", 0))</f>
        <v>TOP</v>
      </c>
      <c r="M3760" s="6">
        <f t="shared" si="1"/>
        <v>2</v>
      </c>
      <c r="N3760" s="6" t="str">
        <f t="shared" si="2"/>
        <v>Gen X</v>
      </c>
      <c r="O3760" s="6" t="str">
        <f t="shared" si="3"/>
        <v>Medium Income</v>
      </c>
    </row>
    <row r="3761" hidden="1">
      <c r="A3761" s="1">
        <v>103759.0</v>
      </c>
      <c r="B3761" s="1">
        <v>28.0</v>
      </c>
      <c r="C3761" s="1">
        <v>18000.0</v>
      </c>
      <c r="D3761" s="1" t="s">
        <v>23</v>
      </c>
      <c r="E3761" s="1">
        <v>12036.47</v>
      </c>
      <c r="F3761" s="1">
        <v>4.0</v>
      </c>
      <c r="G3761" s="1">
        <v>19.0</v>
      </c>
      <c r="H3761" s="1">
        <v>20.0</v>
      </c>
      <c r="I3761" s="1" t="s">
        <v>18</v>
      </c>
      <c r="J3761" s="1">
        <v>0.32</v>
      </c>
      <c r="K3761" s="1">
        <v>0.259</v>
      </c>
      <c r="L3761" s="6">
        <f>if(J3761&gt;QUARTILE!$B$3, "TOP", if(J3761&lt;QUARTILE!$B$4, "BOTTOM", 0))</f>
        <v>0</v>
      </c>
      <c r="M3761" s="6">
        <f t="shared" si="1"/>
        <v>1</v>
      </c>
      <c r="N3761" s="6" t="str">
        <f t="shared" si="2"/>
        <v>Millenial</v>
      </c>
      <c r="O3761" s="6" t="str">
        <f t="shared" si="3"/>
        <v>Low Income</v>
      </c>
    </row>
    <row r="3762" hidden="1">
      <c r="A3762" s="1">
        <v>103760.0</v>
      </c>
      <c r="B3762" s="1">
        <v>33.0</v>
      </c>
      <c r="C3762" s="1">
        <v>13000.0</v>
      </c>
      <c r="D3762" s="1" t="s">
        <v>17</v>
      </c>
      <c r="E3762" s="1">
        <v>1903.27</v>
      </c>
      <c r="F3762" s="1">
        <v>1.0</v>
      </c>
      <c r="G3762" s="1">
        <v>22.0</v>
      </c>
      <c r="H3762" s="1">
        <v>7.0</v>
      </c>
      <c r="I3762" s="1" t="s">
        <v>22</v>
      </c>
      <c r="J3762" s="1">
        <v>0.581</v>
      </c>
      <c r="K3762" s="1">
        <v>0.56</v>
      </c>
      <c r="L3762" s="6">
        <f>if(J3762&gt;QUARTILE!$B$3, "TOP", if(J3762&lt;QUARTILE!$B$4, "BOTTOM", 0))</f>
        <v>0</v>
      </c>
      <c r="M3762" s="6">
        <f t="shared" si="1"/>
        <v>2</v>
      </c>
      <c r="N3762" s="6" t="str">
        <f t="shared" si="2"/>
        <v>Gen X</v>
      </c>
      <c r="O3762" s="6" t="str">
        <f t="shared" si="3"/>
        <v>Low Income</v>
      </c>
    </row>
    <row r="3763" hidden="1">
      <c r="A3763" s="1">
        <v>103761.0</v>
      </c>
      <c r="B3763" s="1">
        <v>68.0</v>
      </c>
      <c r="C3763" s="1">
        <v>26000.0</v>
      </c>
      <c r="D3763" s="1" t="s">
        <v>23</v>
      </c>
      <c r="E3763" s="1">
        <v>1006.69</v>
      </c>
      <c r="F3763" s="1">
        <v>5.0</v>
      </c>
      <c r="G3763" s="1">
        <v>11.0</v>
      </c>
      <c r="H3763" s="1">
        <v>6.0</v>
      </c>
      <c r="I3763" s="1" t="s">
        <v>22</v>
      </c>
      <c r="J3763" s="1">
        <v>0.6</v>
      </c>
      <c r="K3763" s="1">
        <v>0.87</v>
      </c>
      <c r="L3763" s="6">
        <f>if(J3763&gt;QUARTILE!$B$3, "TOP", if(J3763&lt;QUARTILE!$B$4, "BOTTOM", 0))</f>
        <v>0</v>
      </c>
      <c r="M3763" s="6">
        <f t="shared" si="1"/>
        <v>2</v>
      </c>
      <c r="N3763" s="6" t="str">
        <f t="shared" si="2"/>
        <v>Baby Boomer</v>
      </c>
      <c r="O3763" s="6" t="str">
        <f t="shared" si="3"/>
        <v>Low Income</v>
      </c>
    </row>
    <row r="3764" hidden="1">
      <c r="A3764" s="1">
        <v>103762.0</v>
      </c>
      <c r="B3764" s="1">
        <v>48.0</v>
      </c>
      <c r="C3764" s="1">
        <v>36000.0</v>
      </c>
      <c r="D3764" s="1" t="s">
        <v>27</v>
      </c>
      <c r="E3764" s="1">
        <v>38931.8</v>
      </c>
      <c r="F3764" s="1">
        <v>1.0</v>
      </c>
      <c r="G3764" s="1">
        <v>19.0</v>
      </c>
      <c r="H3764" s="1">
        <v>10.0</v>
      </c>
      <c r="I3764" s="1" t="s">
        <v>18</v>
      </c>
      <c r="J3764" s="1">
        <v>0.502</v>
      </c>
      <c r="K3764" s="1">
        <v>0.598</v>
      </c>
      <c r="L3764" s="6">
        <f>if(J3764&gt;QUARTILE!$B$3, "TOP", if(J3764&lt;QUARTILE!$B$4, "BOTTOM", 0))</f>
        <v>0</v>
      </c>
      <c r="M3764" s="6">
        <f t="shared" si="1"/>
        <v>1</v>
      </c>
      <c r="N3764" s="6" t="str">
        <f t="shared" si="2"/>
        <v>Gen X</v>
      </c>
      <c r="O3764" s="6" t="str">
        <f t="shared" si="3"/>
        <v>Low Income</v>
      </c>
    </row>
    <row r="3765" hidden="1">
      <c r="A3765" s="1">
        <v>103763.0</v>
      </c>
      <c r="B3765" s="1">
        <v>72.0</v>
      </c>
      <c r="C3765" s="1">
        <v>17000.0</v>
      </c>
      <c r="D3765" s="1" t="s">
        <v>25</v>
      </c>
      <c r="E3765" s="1">
        <v>4590.32</v>
      </c>
      <c r="F3765" s="1">
        <v>4.0</v>
      </c>
      <c r="G3765" s="1">
        <v>22.0</v>
      </c>
      <c r="H3765" s="1">
        <v>0.0</v>
      </c>
      <c r="I3765" s="1" t="s">
        <v>22</v>
      </c>
      <c r="J3765" s="1">
        <v>0.084</v>
      </c>
      <c r="K3765" s="1">
        <v>0.512</v>
      </c>
      <c r="L3765" s="6" t="str">
        <f>if(J3765&gt;QUARTILE!$B$3, "TOP", if(J3765&lt;QUARTILE!$B$4, "BOTTOM", 0))</f>
        <v>BOTTOM</v>
      </c>
      <c r="M3765" s="6">
        <f t="shared" si="1"/>
        <v>2</v>
      </c>
      <c r="N3765" s="6" t="str">
        <f t="shared" si="2"/>
        <v>Baby Boomer</v>
      </c>
      <c r="O3765" s="6" t="str">
        <f t="shared" si="3"/>
        <v>Low Income</v>
      </c>
    </row>
    <row r="3766" hidden="1">
      <c r="A3766" s="1">
        <v>103764.0</v>
      </c>
      <c r="B3766" s="1">
        <v>23.0</v>
      </c>
      <c r="C3766" s="1">
        <v>31000.0</v>
      </c>
      <c r="D3766" s="1" t="s">
        <v>30</v>
      </c>
      <c r="E3766" s="1">
        <v>17120.63</v>
      </c>
      <c r="F3766" s="1">
        <v>5.0</v>
      </c>
      <c r="G3766" s="1">
        <v>18.0</v>
      </c>
      <c r="H3766" s="1">
        <v>12.0</v>
      </c>
      <c r="I3766" s="1" t="s">
        <v>22</v>
      </c>
      <c r="J3766" s="1">
        <v>0.284</v>
      </c>
      <c r="K3766" s="1">
        <v>0.817</v>
      </c>
      <c r="L3766" s="6" t="str">
        <f>if(J3766&gt;QUARTILE!$B$3, "TOP", if(J3766&lt;QUARTILE!$B$4, "BOTTOM", 0))</f>
        <v>BOTTOM</v>
      </c>
      <c r="M3766" s="6">
        <f t="shared" si="1"/>
        <v>2</v>
      </c>
      <c r="N3766" s="6" t="str">
        <f t="shared" si="2"/>
        <v>Millenial</v>
      </c>
      <c r="O3766" s="6" t="str">
        <f t="shared" si="3"/>
        <v>Low Income</v>
      </c>
    </row>
    <row r="3767" hidden="1">
      <c r="A3767" s="1">
        <v>103765.0</v>
      </c>
      <c r="B3767" s="1">
        <v>73.0</v>
      </c>
      <c r="C3767" s="1">
        <v>10000.0</v>
      </c>
      <c r="D3767" s="1" t="s">
        <v>23</v>
      </c>
      <c r="E3767" s="1">
        <v>3226.46</v>
      </c>
      <c r="F3767" s="1">
        <v>2.0</v>
      </c>
      <c r="G3767" s="1">
        <v>27.0</v>
      </c>
      <c r="H3767" s="1">
        <v>6.0</v>
      </c>
      <c r="I3767" s="1" t="s">
        <v>22</v>
      </c>
      <c r="J3767" s="1">
        <v>1.0</v>
      </c>
      <c r="K3767" s="1">
        <v>0.331</v>
      </c>
      <c r="L3767" s="6" t="str">
        <f>if(J3767&gt;QUARTILE!$B$3, "TOP", if(J3767&lt;QUARTILE!$B$4, "BOTTOM", 0))</f>
        <v>TOP</v>
      </c>
      <c r="M3767" s="6">
        <f t="shared" si="1"/>
        <v>2</v>
      </c>
      <c r="N3767" s="6" t="str">
        <f t="shared" si="2"/>
        <v>Baby Boomer</v>
      </c>
      <c r="O3767" s="6" t="str">
        <f t="shared" si="3"/>
        <v>Low Income</v>
      </c>
    </row>
    <row r="3768" hidden="1">
      <c r="A3768" s="1">
        <v>103766.0</v>
      </c>
      <c r="B3768" s="1">
        <v>36.0</v>
      </c>
      <c r="C3768" s="1">
        <v>10000.0</v>
      </c>
      <c r="D3768" s="1" t="s">
        <v>23</v>
      </c>
      <c r="E3768" s="1">
        <v>6090.53</v>
      </c>
      <c r="F3768" s="1">
        <v>3.0</v>
      </c>
      <c r="G3768" s="1">
        <v>22.0</v>
      </c>
      <c r="H3768" s="1">
        <v>7.0</v>
      </c>
      <c r="I3768" s="1" t="s">
        <v>22</v>
      </c>
      <c r="J3768" s="1">
        <v>0.069</v>
      </c>
      <c r="K3768" s="1">
        <v>0.198</v>
      </c>
      <c r="L3768" s="6" t="str">
        <f>if(J3768&gt;QUARTILE!$B$3, "TOP", if(J3768&lt;QUARTILE!$B$4, "BOTTOM", 0))</f>
        <v>BOTTOM</v>
      </c>
      <c r="M3768" s="6">
        <f t="shared" si="1"/>
        <v>2</v>
      </c>
      <c r="N3768" s="6" t="str">
        <f t="shared" si="2"/>
        <v>Gen X</v>
      </c>
      <c r="O3768" s="6" t="str">
        <f t="shared" si="3"/>
        <v>Low Income</v>
      </c>
    </row>
    <row r="3769" hidden="1">
      <c r="A3769" s="1">
        <v>103767.0</v>
      </c>
      <c r="B3769" s="1">
        <v>54.0</v>
      </c>
      <c r="C3769" s="1">
        <v>17000.0</v>
      </c>
      <c r="D3769" s="1" t="s">
        <v>23</v>
      </c>
      <c r="E3769" s="1">
        <v>8967.64</v>
      </c>
      <c r="F3769" s="1">
        <v>2.0</v>
      </c>
      <c r="G3769" s="1">
        <v>25.0</v>
      </c>
      <c r="H3769" s="1">
        <v>8.0</v>
      </c>
      <c r="I3769" s="1" t="s">
        <v>22</v>
      </c>
      <c r="J3769" s="1">
        <v>0.766</v>
      </c>
      <c r="K3769" s="1">
        <v>0.747</v>
      </c>
      <c r="L3769" s="6">
        <f>if(J3769&gt;QUARTILE!$B$3, "TOP", if(J3769&lt;QUARTILE!$B$4, "BOTTOM", 0))</f>
        <v>0</v>
      </c>
      <c r="M3769" s="6">
        <f t="shared" si="1"/>
        <v>2</v>
      </c>
      <c r="N3769" s="6" t="str">
        <f t="shared" si="2"/>
        <v>Gen X</v>
      </c>
      <c r="O3769" s="6" t="str">
        <f t="shared" si="3"/>
        <v>Low Income</v>
      </c>
    </row>
    <row r="3770" hidden="1">
      <c r="A3770" s="1">
        <v>103768.0</v>
      </c>
      <c r="B3770" s="1">
        <v>75.0</v>
      </c>
      <c r="C3770" s="1">
        <v>31000.0</v>
      </c>
      <c r="D3770" s="1" t="s">
        <v>23</v>
      </c>
      <c r="E3770" s="1">
        <v>3102.14</v>
      </c>
      <c r="F3770" s="1">
        <v>3.0</v>
      </c>
      <c r="G3770" s="1">
        <v>16.0</v>
      </c>
      <c r="H3770" s="1">
        <v>2.0</v>
      </c>
      <c r="I3770" s="1" t="s">
        <v>22</v>
      </c>
      <c r="J3770" s="1">
        <v>0.943</v>
      </c>
      <c r="K3770" s="1">
        <v>0.059</v>
      </c>
      <c r="L3770" s="6" t="str">
        <f>if(J3770&gt;QUARTILE!$B$3, "TOP", if(J3770&lt;QUARTILE!$B$4, "BOTTOM", 0))</f>
        <v>TOP</v>
      </c>
      <c r="M3770" s="6">
        <f t="shared" si="1"/>
        <v>2</v>
      </c>
      <c r="N3770" s="6" t="str">
        <f t="shared" si="2"/>
        <v>Baby Boomer</v>
      </c>
      <c r="O3770" s="6" t="str">
        <f t="shared" si="3"/>
        <v>Low Income</v>
      </c>
    </row>
    <row r="3771" hidden="1">
      <c r="A3771" s="1">
        <v>103769.0</v>
      </c>
      <c r="B3771" s="1">
        <v>21.0</v>
      </c>
      <c r="C3771" s="1">
        <v>35000.0</v>
      </c>
      <c r="D3771" s="1" t="s">
        <v>27</v>
      </c>
      <c r="E3771" s="1">
        <v>941.04</v>
      </c>
      <c r="F3771" s="1">
        <v>2.0</v>
      </c>
      <c r="G3771" s="1">
        <v>22.0</v>
      </c>
      <c r="H3771" s="1">
        <v>10.0</v>
      </c>
      <c r="I3771" s="1" t="s">
        <v>22</v>
      </c>
      <c r="J3771" s="1">
        <v>0.762</v>
      </c>
      <c r="K3771" s="1">
        <v>0.424</v>
      </c>
      <c r="L3771" s="6">
        <f>if(J3771&gt;QUARTILE!$B$3, "TOP", if(J3771&lt;QUARTILE!$B$4, "BOTTOM", 0))</f>
        <v>0</v>
      </c>
      <c r="M3771" s="6">
        <f t="shared" si="1"/>
        <v>2</v>
      </c>
      <c r="N3771" s="6" t="str">
        <f t="shared" si="2"/>
        <v>Millenial</v>
      </c>
      <c r="O3771" s="6" t="str">
        <f t="shared" si="3"/>
        <v>Low Income</v>
      </c>
    </row>
    <row r="3772" hidden="1">
      <c r="A3772" s="1">
        <v>103770.0</v>
      </c>
      <c r="B3772" s="1">
        <v>64.0</v>
      </c>
      <c r="C3772" s="1">
        <v>11000.0</v>
      </c>
      <c r="D3772" s="1" t="s">
        <v>23</v>
      </c>
      <c r="E3772" s="1">
        <v>41937.42</v>
      </c>
      <c r="F3772" s="1">
        <v>4.0</v>
      </c>
      <c r="G3772" s="1">
        <v>25.0</v>
      </c>
      <c r="H3772" s="1">
        <v>5.0</v>
      </c>
      <c r="I3772" s="1" t="s">
        <v>18</v>
      </c>
      <c r="J3772" s="1">
        <v>0.473</v>
      </c>
      <c r="K3772" s="1">
        <v>0.137</v>
      </c>
      <c r="L3772" s="6">
        <f>if(J3772&gt;QUARTILE!$B$3, "TOP", if(J3772&lt;QUARTILE!$B$4, "BOTTOM", 0))</f>
        <v>0</v>
      </c>
      <c r="M3772" s="6">
        <f t="shared" si="1"/>
        <v>1</v>
      </c>
      <c r="N3772" s="6" t="str">
        <f t="shared" si="2"/>
        <v>Baby Boomer</v>
      </c>
      <c r="O3772" s="6" t="str">
        <f t="shared" si="3"/>
        <v>Low Income</v>
      </c>
    </row>
    <row r="3773" hidden="1">
      <c r="A3773" s="1">
        <v>103771.0</v>
      </c>
      <c r="B3773" s="1">
        <v>78.0</v>
      </c>
      <c r="C3773" s="1">
        <v>34000.0</v>
      </c>
      <c r="D3773" s="1" t="s">
        <v>23</v>
      </c>
      <c r="E3773" s="1">
        <v>238.07</v>
      </c>
      <c r="F3773" s="1">
        <v>1.0</v>
      </c>
      <c r="G3773" s="1">
        <v>22.0</v>
      </c>
      <c r="H3773" s="1">
        <v>9.0</v>
      </c>
      <c r="I3773" s="1" t="s">
        <v>22</v>
      </c>
      <c r="J3773" s="1">
        <v>0.57</v>
      </c>
      <c r="K3773" s="1">
        <v>0.971</v>
      </c>
      <c r="L3773" s="6">
        <f>if(J3773&gt;QUARTILE!$B$3, "TOP", if(J3773&lt;QUARTILE!$B$4, "BOTTOM", 0))</f>
        <v>0</v>
      </c>
      <c r="M3773" s="6">
        <f t="shared" si="1"/>
        <v>2</v>
      </c>
      <c r="N3773" s="6" t="str">
        <f t="shared" si="2"/>
        <v>Baby Boomer</v>
      </c>
      <c r="O3773" s="6" t="str">
        <f t="shared" si="3"/>
        <v>Low Income</v>
      </c>
    </row>
    <row r="3774" hidden="1">
      <c r="A3774" s="1">
        <v>103772.0</v>
      </c>
      <c r="B3774" s="1">
        <v>21.0</v>
      </c>
      <c r="C3774" s="1">
        <v>24000.0</v>
      </c>
      <c r="D3774" s="1" t="s">
        <v>17</v>
      </c>
      <c r="E3774" s="1">
        <v>1265.63</v>
      </c>
      <c r="F3774" s="1">
        <v>3.0</v>
      </c>
      <c r="G3774" s="1">
        <v>25.0</v>
      </c>
      <c r="H3774" s="1">
        <v>10.0</v>
      </c>
      <c r="I3774" s="1" t="s">
        <v>22</v>
      </c>
      <c r="J3774" s="1">
        <v>0.868</v>
      </c>
      <c r="K3774" s="1">
        <v>0.377</v>
      </c>
      <c r="L3774" s="6" t="str">
        <f>if(J3774&gt;QUARTILE!$B$3, "TOP", if(J3774&lt;QUARTILE!$B$4, "BOTTOM", 0))</f>
        <v>TOP</v>
      </c>
      <c r="M3774" s="6">
        <f t="shared" si="1"/>
        <v>2</v>
      </c>
      <c r="N3774" s="6" t="str">
        <f t="shared" si="2"/>
        <v>Millenial</v>
      </c>
      <c r="O3774" s="6" t="str">
        <f t="shared" si="3"/>
        <v>Low Income</v>
      </c>
    </row>
    <row r="3775" hidden="1">
      <c r="A3775" s="1">
        <v>103773.0</v>
      </c>
      <c r="B3775" s="1">
        <v>37.0</v>
      </c>
      <c r="C3775" s="1">
        <v>13000.0</v>
      </c>
      <c r="D3775" s="1" t="s">
        <v>27</v>
      </c>
      <c r="E3775" s="1">
        <v>32702.52</v>
      </c>
      <c r="F3775" s="1">
        <v>4.0</v>
      </c>
      <c r="G3775" s="1">
        <v>25.0</v>
      </c>
      <c r="H3775" s="1">
        <v>10.0</v>
      </c>
      <c r="I3775" s="1" t="s">
        <v>18</v>
      </c>
      <c r="J3775" s="1">
        <v>1.0</v>
      </c>
      <c r="K3775" s="1">
        <v>0.513</v>
      </c>
      <c r="L3775" s="6" t="str">
        <f>if(J3775&gt;QUARTILE!$B$3, "TOP", if(J3775&lt;QUARTILE!$B$4, "BOTTOM", 0))</f>
        <v>TOP</v>
      </c>
      <c r="M3775" s="6">
        <f t="shared" si="1"/>
        <v>1</v>
      </c>
      <c r="N3775" s="6" t="str">
        <f t="shared" si="2"/>
        <v>Gen X</v>
      </c>
      <c r="O3775" s="6" t="str">
        <f t="shared" si="3"/>
        <v>Low Income</v>
      </c>
    </row>
    <row r="3776" hidden="1">
      <c r="A3776" s="1">
        <v>103774.0</v>
      </c>
      <c r="B3776" s="1">
        <v>27.0</v>
      </c>
      <c r="C3776" s="1">
        <v>10000.0</v>
      </c>
      <c r="D3776" s="1" t="s">
        <v>23</v>
      </c>
      <c r="E3776" s="1">
        <v>6625.95</v>
      </c>
      <c r="F3776" s="1">
        <v>1.0</v>
      </c>
      <c r="G3776" s="1">
        <v>18.0</v>
      </c>
      <c r="H3776" s="1">
        <v>14.0</v>
      </c>
      <c r="I3776" s="1" t="s">
        <v>22</v>
      </c>
      <c r="J3776" s="1">
        <v>0.147</v>
      </c>
      <c r="K3776" s="1">
        <v>0.268</v>
      </c>
      <c r="L3776" s="6" t="str">
        <f>if(J3776&gt;QUARTILE!$B$3, "TOP", if(J3776&lt;QUARTILE!$B$4, "BOTTOM", 0))</f>
        <v>BOTTOM</v>
      </c>
      <c r="M3776" s="6">
        <f t="shared" si="1"/>
        <v>2</v>
      </c>
      <c r="N3776" s="6" t="str">
        <f t="shared" si="2"/>
        <v>Millenial</v>
      </c>
      <c r="O3776" s="6" t="str">
        <f t="shared" si="3"/>
        <v>Low Income</v>
      </c>
    </row>
    <row r="3777" hidden="1">
      <c r="A3777" s="1">
        <v>103775.0</v>
      </c>
      <c r="B3777" s="1">
        <v>41.0</v>
      </c>
      <c r="C3777" s="1">
        <v>25000.0</v>
      </c>
      <c r="D3777" s="1" t="s">
        <v>23</v>
      </c>
      <c r="E3777" s="1">
        <v>25661.79</v>
      </c>
      <c r="F3777" s="1">
        <v>1.0</v>
      </c>
      <c r="G3777" s="1">
        <v>24.0</v>
      </c>
      <c r="H3777" s="1">
        <v>11.0</v>
      </c>
      <c r="I3777" s="1" t="s">
        <v>18</v>
      </c>
      <c r="J3777" s="1">
        <v>0.174</v>
      </c>
      <c r="K3777" s="1">
        <v>0.983</v>
      </c>
      <c r="L3777" s="6" t="str">
        <f>if(J3777&gt;QUARTILE!$B$3, "TOP", if(J3777&lt;QUARTILE!$B$4, "BOTTOM", 0))</f>
        <v>BOTTOM</v>
      </c>
      <c r="M3777" s="6">
        <f t="shared" si="1"/>
        <v>1</v>
      </c>
      <c r="N3777" s="6" t="str">
        <f t="shared" si="2"/>
        <v>Gen X</v>
      </c>
      <c r="O3777" s="6" t="str">
        <f t="shared" si="3"/>
        <v>Low Income</v>
      </c>
    </row>
    <row r="3778" hidden="1">
      <c r="A3778" s="1">
        <v>103776.0</v>
      </c>
      <c r="B3778" s="1">
        <v>71.0</v>
      </c>
      <c r="C3778" s="1">
        <v>48000.0</v>
      </c>
      <c r="D3778" s="1" t="s">
        <v>23</v>
      </c>
      <c r="E3778" s="1">
        <v>3161.77</v>
      </c>
      <c r="F3778" s="1">
        <v>5.0</v>
      </c>
      <c r="G3778" s="1">
        <v>18.0</v>
      </c>
      <c r="H3778" s="1">
        <v>2.0</v>
      </c>
      <c r="I3778" s="1" t="s">
        <v>22</v>
      </c>
      <c r="J3778" s="1">
        <v>1.0</v>
      </c>
      <c r="K3778" s="1">
        <v>0.13</v>
      </c>
      <c r="L3778" s="6" t="str">
        <f>if(J3778&gt;QUARTILE!$B$3, "TOP", if(J3778&lt;QUARTILE!$B$4, "BOTTOM", 0))</f>
        <v>TOP</v>
      </c>
      <c r="M3778" s="6">
        <f t="shared" si="1"/>
        <v>2</v>
      </c>
      <c r="N3778" s="6" t="str">
        <f t="shared" si="2"/>
        <v>Baby Boomer</v>
      </c>
      <c r="O3778" s="6" t="str">
        <f t="shared" si="3"/>
        <v>Medium Income</v>
      </c>
    </row>
    <row r="3779" hidden="1">
      <c r="A3779" s="1">
        <v>103777.0</v>
      </c>
      <c r="B3779" s="1">
        <v>52.0</v>
      </c>
      <c r="C3779" s="1">
        <v>23000.0</v>
      </c>
      <c r="D3779" s="1" t="s">
        <v>24</v>
      </c>
      <c r="E3779" s="1">
        <v>5417.33</v>
      </c>
      <c r="F3779" s="1">
        <v>5.0</v>
      </c>
      <c r="G3779" s="1">
        <v>12.0</v>
      </c>
      <c r="H3779" s="1">
        <v>3.0</v>
      </c>
      <c r="I3779" s="1" t="s">
        <v>22</v>
      </c>
      <c r="J3779" s="1">
        <v>0.873</v>
      </c>
      <c r="K3779" s="1">
        <v>0.857</v>
      </c>
      <c r="L3779" s="6" t="str">
        <f>if(J3779&gt;QUARTILE!$B$3, "TOP", if(J3779&lt;QUARTILE!$B$4, "BOTTOM", 0))</f>
        <v>TOP</v>
      </c>
      <c r="M3779" s="6">
        <f t="shared" si="1"/>
        <v>2</v>
      </c>
      <c r="N3779" s="6" t="str">
        <f t="shared" si="2"/>
        <v>Gen X</v>
      </c>
      <c r="O3779" s="6" t="str">
        <f t="shared" si="3"/>
        <v>Low Income</v>
      </c>
    </row>
    <row r="3780" hidden="1">
      <c r="A3780" s="1">
        <v>103778.0</v>
      </c>
      <c r="B3780" s="1">
        <v>43.0</v>
      </c>
      <c r="C3780" s="1">
        <v>13000.0</v>
      </c>
      <c r="D3780" s="1" t="s">
        <v>17</v>
      </c>
      <c r="E3780" s="1">
        <v>17008.96</v>
      </c>
      <c r="F3780" s="1">
        <v>5.0</v>
      </c>
      <c r="G3780" s="1">
        <v>18.0</v>
      </c>
      <c r="H3780" s="1">
        <v>9.0</v>
      </c>
      <c r="I3780" s="1" t="s">
        <v>22</v>
      </c>
      <c r="J3780" s="1">
        <v>0.211</v>
      </c>
      <c r="K3780" s="1">
        <v>0.395</v>
      </c>
      <c r="L3780" s="6" t="str">
        <f>if(J3780&gt;QUARTILE!$B$3, "TOP", if(J3780&lt;QUARTILE!$B$4, "BOTTOM", 0))</f>
        <v>BOTTOM</v>
      </c>
      <c r="M3780" s="6">
        <f t="shared" si="1"/>
        <v>2</v>
      </c>
      <c r="N3780" s="6" t="str">
        <f t="shared" si="2"/>
        <v>Gen X</v>
      </c>
      <c r="O3780" s="6" t="str">
        <f t="shared" si="3"/>
        <v>Low Income</v>
      </c>
    </row>
    <row r="3781" hidden="1">
      <c r="A3781" s="1">
        <v>103779.0</v>
      </c>
      <c r="B3781" s="1">
        <v>54.0</v>
      </c>
      <c r="C3781" s="1">
        <v>7000.0</v>
      </c>
      <c r="D3781" s="1" t="s">
        <v>17</v>
      </c>
      <c r="E3781" s="1">
        <v>89545.81</v>
      </c>
      <c r="F3781" s="1">
        <v>3.0</v>
      </c>
      <c r="G3781" s="1">
        <v>16.0</v>
      </c>
      <c r="H3781" s="1">
        <v>3.0</v>
      </c>
      <c r="I3781" s="1" t="s">
        <v>18</v>
      </c>
      <c r="J3781" s="1">
        <v>1.0</v>
      </c>
      <c r="K3781" s="1">
        <v>0.327</v>
      </c>
      <c r="L3781" s="6" t="str">
        <f>if(J3781&gt;QUARTILE!$B$3, "TOP", if(J3781&lt;QUARTILE!$B$4, "BOTTOM", 0))</f>
        <v>TOP</v>
      </c>
      <c r="M3781" s="6">
        <f t="shared" si="1"/>
        <v>1</v>
      </c>
      <c r="N3781" s="6" t="str">
        <f t="shared" si="2"/>
        <v>Gen X</v>
      </c>
      <c r="O3781" s="6" t="str">
        <f t="shared" si="3"/>
        <v>Low Income</v>
      </c>
    </row>
    <row r="3782" hidden="1">
      <c r="A3782" s="1">
        <v>103780.0</v>
      </c>
      <c r="B3782" s="1">
        <v>55.0</v>
      </c>
      <c r="C3782" s="1">
        <v>55000.0</v>
      </c>
      <c r="D3782" s="1" t="s">
        <v>21</v>
      </c>
      <c r="E3782" s="1">
        <v>1525.63</v>
      </c>
      <c r="F3782" s="1">
        <v>3.0</v>
      </c>
      <c r="G3782" s="1">
        <v>27.0</v>
      </c>
      <c r="H3782" s="1">
        <v>4.0</v>
      </c>
      <c r="I3782" s="1" t="s">
        <v>22</v>
      </c>
      <c r="J3782" s="1">
        <v>0.309</v>
      </c>
      <c r="K3782" s="1">
        <v>0.701</v>
      </c>
      <c r="L3782" s="6" t="str">
        <f>if(J3782&gt;QUARTILE!$B$3, "TOP", if(J3782&lt;QUARTILE!$B$4, "BOTTOM", 0))</f>
        <v>BOTTOM</v>
      </c>
      <c r="M3782" s="6">
        <f t="shared" si="1"/>
        <v>2</v>
      </c>
      <c r="N3782" s="6" t="str">
        <f t="shared" si="2"/>
        <v>Gen X</v>
      </c>
      <c r="O3782" s="6" t="str">
        <f t="shared" si="3"/>
        <v>Medium Income</v>
      </c>
    </row>
    <row r="3783" hidden="1">
      <c r="A3783" s="1">
        <v>103781.0</v>
      </c>
      <c r="B3783" s="1">
        <v>38.0</v>
      </c>
      <c r="C3783" s="1">
        <v>41000.0</v>
      </c>
      <c r="D3783" s="1" t="s">
        <v>25</v>
      </c>
      <c r="E3783" s="1">
        <v>10235.01</v>
      </c>
      <c r="F3783" s="1">
        <v>1.0</v>
      </c>
      <c r="G3783" s="1">
        <v>23.0</v>
      </c>
      <c r="H3783" s="1">
        <v>10.0</v>
      </c>
      <c r="I3783" s="1" t="s">
        <v>22</v>
      </c>
      <c r="J3783" s="1">
        <v>0.139</v>
      </c>
      <c r="K3783" s="1">
        <v>0.093</v>
      </c>
      <c r="L3783" s="6" t="str">
        <f>if(J3783&gt;QUARTILE!$B$3, "TOP", if(J3783&lt;QUARTILE!$B$4, "BOTTOM", 0))</f>
        <v>BOTTOM</v>
      </c>
      <c r="M3783" s="6">
        <f t="shared" si="1"/>
        <v>2</v>
      </c>
      <c r="N3783" s="6" t="str">
        <f t="shared" si="2"/>
        <v>Gen X</v>
      </c>
      <c r="O3783" s="6" t="str">
        <f t="shared" si="3"/>
        <v>Low Income</v>
      </c>
    </row>
    <row r="3784" hidden="1">
      <c r="A3784" s="1">
        <v>103782.0</v>
      </c>
      <c r="B3784" s="1">
        <v>71.0</v>
      </c>
      <c r="C3784" s="1">
        <v>26000.0</v>
      </c>
      <c r="D3784" s="1" t="s">
        <v>23</v>
      </c>
      <c r="E3784" s="1">
        <v>880.73</v>
      </c>
      <c r="F3784" s="1">
        <v>3.0</v>
      </c>
      <c r="G3784" s="1">
        <v>14.0</v>
      </c>
      <c r="H3784" s="1">
        <v>4.0</v>
      </c>
      <c r="I3784" s="1" t="s">
        <v>22</v>
      </c>
      <c r="J3784" s="1">
        <v>0.732</v>
      </c>
      <c r="K3784" s="1">
        <v>0.547</v>
      </c>
      <c r="L3784" s="6">
        <f>if(J3784&gt;QUARTILE!$B$3, "TOP", if(J3784&lt;QUARTILE!$B$4, "BOTTOM", 0))</f>
        <v>0</v>
      </c>
      <c r="M3784" s="6">
        <f t="shared" si="1"/>
        <v>2</v>
      </c>
      <c r="N3784" s="6" t="str">
        <f t="shared" si="2"/>
        <v>Baby Boomer</v>
      </c>
      <c r="O3784" s="6" t="str">
        <f t="shared" si="3"/>
        <v>Low Income</v>
      </c>
    </row>
    <row r="3785" hidden="1">
      <c r="A3785" s="1">
        <v>103783.0</v>
      </c>
      <c r="B3785" s="1">
        <v>57.0</v>
      </c>
      <c r="C3785" s="1">
        <v>53000.0</v>
      </c>
      <c r="D3785" s="1" t="s">
        <v>25</v>
      </c>
      <c r="E3785" s="1">
        <v>4443.54</v>
      </c>
      <c r="F3785" s="1">
        <v>1.0</v>
      </c>
      <c r="G3785" s="1">
        <v>21.0</v>
      </c>
      <c r="H3785" s="1">
        <v>9.0</v>
      </c>
      <c r="I3785" s="1" t="s">
        <v>22</v>
      </c>
      <c r="J3785" s="1">
        <v>0.69</v>
      </c>
      <c r="K3785" s="1">
        <v>0.22</v>
      </c>
      <c r="L3785" s="6">
        <f>if(J3785&gt;QUARTILE!$B$3, "TOP", if(J3785&lt;QUARTILE!$B$4, "BOTTOM", 0))</f>
        <v>0</v>
      </c>
      <c r="M3785" s="6">
        <f t="shared" si="1"/>
        <v>2</v>
      </c>
      <c r="N3785" s="6" t="str">
        <f t="shared" si="2"/>
        <v>Gen X</v>
      </c>
      <c r="O3785" s="6" t="str">
        <f t="shared" si="3"/>
        <v>Medium Income</v>
      </c>
    </row>
    <row r="3786" hidden="1">
      <c r="A3786" s="1">
        <v>103784.0</v>
      </c>
      <c r="B3786" s="1">
        <v>56.0</v>
      </c>
      <c r="C3786" s="1">
        <v>25000.0</v>
      </c>
      <c r="D3786" s="1" t="s">
        <v>27</v>
      </c>
      <c r="E3786" s="1">
        <v>47604.67</v>
      </c>
      <c r="F3786" s="1">
        <v>4.0</v>
      </c>
      <c r="G3786" s="1">
        <v>17.0</v>
      </c>
      <c r="H3786" s="1">
        <v>8.0</v>
      </c>
      <c r="I3786" s="1" t="s">
        <v>18</v>
      </c>
      <c r="J3786" s="1">
        <v>0.34</v>
      </c>
      <c r="K3786" s="1">
        <v>0.007</v>
      </c>
      <c r="L3786" s="6">
        <f>if(J3786&gt;QUARTILE!$B$3, "TOP", if(J3786&lt;QUARTILE!$B$4, "BOTTOM", 0))</f>
        <v>0</v>
      </c>
      <c r="M3786" s="6">
        <f t="shared" si="1"/>
        <v>1</v>
      </c>
      <c r="N3786" s="6" t="str">
        <f t="shared" si="2"/>
        <v>Gen X</v>
      </c>
      <c r="O3786" s="6" t="str">
        <f t="shared" si="3"/>
        <v>Low Income</v>
      </c>
    </row>
    <row r="3787" hidden="1">
      <c r="A3787" s="1">
        <v>103785.0</v>
      </c>
      <c r="B3787" s="1">
        <v>38.0</v>
      </c>
      <c r="C3787" s="1">
        <v>16000.0</v>
      </c>
      <c r="D3787" s="1" t="s">
        <v>17</v>
      </c>
      <c r="E3787" s="1">
        <v>2028.7</v>
      </c>
      <c r="F3787" s="1">
        <v>2.0</v>
      </c>
      <c r="G3787" s="1">
        <v>16.0</v>
      </c>
      <c r="H3787" s="1">
        <v>12.0</v>
      </c>
      <c r="I3787" s="1" t="s">
        <v>18</v>
      </c>
      <c r="J3787" s="1">
        <v>0.928</v>
      </c>
      <c r="K3787" s="1">
        <v>0.877</v>
      </c>
      <c r="L3787" s="6" t="str">
        <f>if(J3787&gt;QUARTILE!$B$3, "TOP", if(J3787&lt;QUARTILE!$B$4, "BOTTOM", 0))</f>
        <v>TOP</v>
      </c>
      <c r="M3787" s="6">
        <f t="shared" si="1"/>
        <v>1</v>
      </c>
      <c r="N3787" s="6" t="str">
        <f t="shared" si="2"/>
        <v>Gen X</v>
      </c>
      <c r="O3787" s="6" t="str">
        <f t="shared" si="3"/>
        <v>Low Income</v>
      </c>
    </row>
    <row r="3788" hidden="1">
      <c r="A3788" s="1">
        <v>103786.0</v>
      </c>
      <c r="B3788" s="1">
        <v>27.0</v>
      </c>
      <c r="C3788" s="1">
        <v>31000.0</v>
      </c>
      <c r="D3788" s="1" t="s">
        <v>25</v>
      </c>
      <c r="E3788" s="1">
        <v>38878.07</v>
      </c>
      <c r="F3788" s="1">
        <v>1.0</v>
      </c>
      <c r="G3788" s="1">
        <v>22.0</v>
      </c>
      <c r="H3788" s="1">
        <v>15.0</v>
      </c>
      <c r="I3788" s="1" t="s">
        <v>18</v>
      </c>
      <c r="J3788" s="1">
        <v>0.554</v>
      </c>
      <c r="K3788" s="1">
        <v>0.897</v>
      </c>
      <c r="L3788" s="6">
        <f>if(J3788&gt;QUARTILE!$B$3, "TOP", if(J3788&lt;QUARTILE!$B$4, "BOTTOM", 0))</f>
        <v>0</v>
      </c>
      <c r="M3788" s="6">
        <f t="shared" si="1"/>
        <v>1</v>
      </c>
      <c r="N3788" s="6" t="str">
        <f t="shared" si="2"/>
        <v>Millenial</v>
      </c>
      <c r="O3788" s="6" t="str">
        <f t="shared" si="3"/>
        <v>Low Income</v>
      </c>
    </row>
    <row r="3789" hidden="1">
      <c r="A3789" s="1">
        <v>103787.0</v>
      </c>
      <c r="B3789" s="1">
        <v>55.0</v>
      </c>
      <c r="C3789" s="1">
        <v>13000.0</v>
      </c>
      <c r="D3789" s="1" t="s">
        <v>25</v>
      </c>
      <c r="E3789" s="1">
        <v>3915.51</v>
      </c>
      <c r="F3789" s="1">
        <v>1.0</v>
      </c>
      <c r="G3789" s="1">
        <v>28.0</v>
      </c>
      <c r="H3789" s="1">
        <v>5.0</v>
      </c>
      <c r="I3789" s="1" t="s">
        <v>22</v>
      </c>
      <c r="J3789" s="1">
        <v>0.453</v>
      </c>
      <c r="K3789" s="1">
        <v>0.971</v>
      </c>
      <c r="L3789" s="6">
        <f>if(J3789&gt;QUARTILE!$B$3, "TOP", if(J3789&lt;QUARTILE!$B$4, "BOTTOM", 0))</f>
        <v>0</v>
      </c>
      <c r="M3789" s="6">
        <f t="shared" si="1"/>
        <v>2</v>
      </c>
      <c r="N3789" s="6" t="str">
        <f t="shared" si="2"/>
        <v>Gen X</v>
      </c>
      <c r="O3789" s="6" t="str">
        <f t="shared" si="3"/>
        <v>Low Income</v>
      </c>
    </row>
    <row r="3790" hidden="1">
      <c r="A3790" s="1">
        <v>103788.0</v>
      </c>
      <c r="B3790" s="1">
        <v>63.0</v>
      </c>
      <c r="C3790" s="1">
        <v>12000.0</v>
      </c>
      <c r="D3790" s="1" t="s">
        <v>24</v>
      </c>
      <c r="E3790" s="1">
        <v>39578.87</v>
      </c>
      <c r="F3790" s="1">
        <v>4.0</v>
      </c>
      <c r="G3790" s="1">
        <v>17.0</v>
      </c>
      <c r="H3790" s="1">
        <v>5.0</v>
      </c>
      <c r="I3790" s="1" t="s">
        <v>18</v>
      </c>
      <c r="J3790" s="1">
        <v>0.732</v>
      </c>
      <c r="K3790" s="1">
        <v>0.671</v>
      </c>
      <c r="L3790" s="6">
        <f>if(J3790&gt;QUARTILE!$B$3, "TOP", if(J3790&lt;QUARTILE!$B$4, "BOTTOM", 0))</f>
        <v>0</v>
      </c>
      <c r="M3790" s="6">
        <f t="shared" si="1"/>
        <v>1</v>
      </c>
      <c r="N3790" s="6" t="str">
        <f t="shared" si="2"/>
        <v>Baby Boomer</v>
      </c>
      <c r="O3790" s="6" t="str">
        <f t="shared" si="3"/>
        <v>Low Income</v>
      </c>
    </row>
    <row r="3791" hidden="1">
      <c r="A3791" s="1">
        <v>103789.0</v>
      </c>
      <c r="B3791" s="1">
        <v>21.0</v>
      </c>
      <c r="C3791" s="1">
        <v>35000.0</v>
      </c>
      <c r="D3791" s="1" t="s">
        <v>23</v>
      </c>
      <c r="E3791" s="1">
        <v>15444.76</v>
      </c>
      <c r="F3791" s="1">
        <v>5.0</v>
      </c>
      <c r="G3791" s="1">
        <v>12.0</v>
      </c>
      <c r="H3791" s="1">
        <v>17.0</v>
      </c>
      <c r="I3791" s="1" t="s">
        <v>18</v>
      </c>
      <c r="J3791" s="1">
        <v>0.281</v>
      </c>
      <c r="K3791" s="1">
        <v>0.87</v>
      </c>
      <c r="L3791" s="6" t="str">
        <f>if(J3791&gt;QUARTILE!$B$3, "TOP", if(J3791&lt;QUARTILE!$B$4, "BOTTOM", 0))</f>
        <v>BOTTOM</v>
      </c>
      <c r="M3791" s="6">
        <f t="shared" si="1"/>
        <v>1</v>
      </c>
      <c r="N3791" s="6" t="str">
        <f t="shared" si="2"/>
        <v>Millenial</v>
      </c>
      <c r="O3791" s="6" t="str">
        <f t="shared" si="3"/>
        <v>Low Income</v>
      </c>
    </row>
    <row r="3792" hidden="1">
      <c r="A3792" s="1">
        <v>103790.0</v>
      </c>
      <c r="B3792" s="1">
        <v>77.0</v>
      </c>
      <c r="C3792" s="1">
        <v>37000.0</v>
      </c>
      <c r="D3792" s="1" t="s">
        <v>17</v>
      </c>
      <c r="E3792" s="1">
        <v>42108.59</v>
      </c>
      <c r="F3792" s="1">
        <v>5.0</v>
      </c>
      <c r="G3792" s="1">
        <v>27.0</v>
      </c>
      <c r="H3792" s="1">
        <v>7.0</v>
      </c>
      <c r="I3792" s="1" t="s">
        <v>18</v>
      </c>
      <c r="J3792" s="1">
        <v>0.687</v>
      </c>
      <c r="K3792" s="1">
        <v>0.774</v>
      </c>
      <c r="L3792" s="6">
        <f>if(J3792&gt;QUARTILE!$B$3, "TOP", if(J3792&lt;QUARTILE!$B$4, "BOTTOM", 0))</f>
        <v>0</v>
      </c>
      <c r="M3792" s="6">
        <f t="shared" si="1"/>
        <v>1</v>
      </c>
      <c r="N3792" s="6" t="str">
        <f t="shared" si="2"/>
        <v>Baby Boomer</v>
      </c>
      <c r="O3792" s="6" t="str">
        <f t="shared" si="3"/>
        <v>Low Income</v>
      </c>
    </row>
    <row r="3793" hidden="1">
      <c r="A3793" s="1">
        <v>103791.0</v>
      </c>
      <c r="B3793" s="1">
        <v>74.0</v>
      </c>
      <c r="C3793" s="1">
        <v>10000.0</v>
      </c>
      <c r="D3793" s="1" t="s">
        <v>23</v>
      </c>
      <c r="E3793" s="1">
        <v>3290.5</v>
      </c>
      <c r="F3793" s="1">
        <v>5.0</v>
      </c>
      <c r="G3793" s="1">
        <v>18.0</v>
      </c>
      <c r="H3793" s="1">
        <v>4.0</v>
      </c>
      <c r="I3793" s="1" t="s">
        <v>22</v>
      </c>
      <c r="J3793" s="1">
        <v>0.414</v>
      </c>
      <c r="K3793" s="1">
        <v>0.126</v>
      </c>
      <c r="L3793" s="6">
        <f>if(J3793&gt;QUARTILE!$B$3, "TOP", if(J3793&lt;QUARTILE!$B$4, "BOTTOM", 0))</f>
        <v>0</v>
      </c>
      <c r="M3793" s="6">
        <f t="shared" si="1"/>
        <v>2</v>
      </c>
      <c r="N3793" s="6" t="str">
        <f t="shared" si="2"/>
        <v>Baby Boomer</v>
      </c>
      <c r="O3793" s="6" t="str">
        <f t="shared" si="3"/>
        <v>Low Income</v>
      </c>
    </row>
    <row r="3794" hidden="1">
      <c r="A3794" s="1">
        <v>103792.0</v>
      </c>
      <c r="B3794" s="1">
        <v>62.0</v>
      </c>
      <c r="C3794" s="1">
        <v>10000.0</v>
      </c>
      <c r="D3794" s="1" t="s">
        <v>25</v>
      </c>
      <c r="E3794" s="1">
        <v>28712.76</v>
      </c>
      <c r="F3794" s="1">
        <v>1.0</v>
      </c>
      <c r="G3794" s="1">
        <v>25.0</v>
      </c>
      <c r="H3794" s="1">
        <v>5.0</v>
      </c>
      <c r="I3794" s="1" t="s">
        <v>22</v>
      </c>
      <c r="J3794" s="1">
        <v>0.745</v>
      </c>
      <c r="K3794" s="1">
        <v>0.086</v>
      </c>
      <c r="L3794" s="6">
        <f>if(J3794&gt;QUARTILE!$B$3, "TOP", if(J3794&lt;QUARTILE!$B$4, "BOTTOM", 0))</f>
        <v>0</v>
      </c>
      <c r="M3794" s="6">
        <f t="shared" si="1"/>
        <v>2</v>
      </c>
      <c r="N3794" s="6" t="str">
        <f t="shared" si="2"/>
        <v>Baby Boomer</v>
      </c>
      <c r="O3794" s="6" t="str">
        <f t="shared" si="3"/>
        <v>Low Income</v>
      </c>
    </row>
    <row r="3795" hidden="1">
      <c r="A3795" s="1">
        <v>103793.0</v>
      </c>
      <c r="B3795" s="1">
        <v>37.0</v>
      </c>
      <c r="C3795" s="1">
        <v>17000.0</v>
      </c>
      <c r="D3795" s="1" t="s">
        <v>23</v>
      </c>
      <c r="E3795" s="1">
        <v>22832.4</v>
      </c>
      <c r="F3795" s="1">
        <v>1.0</v>
      </c>
      <c r="G3795" s="1">
        <v>18.0</v>
      </c>
      <c r="H3795" s="1">
        <v>8.0</v>
      </c>
      <c r="I3795" s="1" t="s">
        <v>22</v>
      </c>
      <c r="J3795" s="1">
        <v>0.298</v>
      </c>
      <c r="K3795" s="1">
        <v>0.127</v>
      </c>
      <c r="L3795" s="6" t="str">
        <f>if(J3795&gt;QUARTILE!$B$3, "TOP", if(J3795&lt;QUARTILE!$B$4, "BOTTOM", 0))</f>
        <v>BOTTOM</v>
      </c>
      <c r="M3795" s="6">
        <f t="shared" si="1"/>
        <v>2</v>
      </c>
      <c r="N3795" s="6" t="str">
        <f t="shared" si="2"/>
        <v>Gen X</v>
      </c>
      <c r="O3795" s="6" t="str">
        <f t="shared" si="3"/>
        <v>Low Income</v>
      </c>
    </row>
    <row r="3796" hidden="1">
      <c r="A3796" s="1">
        <v>103794.0</v>
      </c>
      <c r="B3796" s="1">
        <v>34.0</v>
      </c>
      <c r="C3796" s="1">
        <v>14000.0</v>
      </c>
      <c r="D3796" s="1" t="s">
        <v>27</v>
      </c>
      <c r="E3796" s="1">
        <v>15658.52</v>
      </c>
      <c r="F3796" s="1">
        <v>3.0</v>
      </c>
      <c r="G3796" s="1">
        <v>19.0</v>
      </c>
      <c r="H3796" s="1">
        <v>13.0</v>
      </c>
      <c r="I3796" s="1" t="s">
        <v>18</v>
      </c>
      <c r="J3796" s="1">
        <v>0.185</v>
      </c>
      <c r="K3796" s="1">
        <v>0.163</v>
      </c>
      <c r="L3796" s="6" t="str">
        <f>if(J3796&gt;QUARTILE!$B$3, "TOP", if(J3796&lt;QUARTILE!$B$4, "BOTTOM", 0))</f>
        <v>BOTTOM</v>
      </c>
      <c r="M3796" s="6">
        <f t="shared" si="1"/>
        <v>1</v>
      </c>
      <c r="N3796" s="6" t="str">
        <f t="shared" si="2"/>
        <v>Gen X</v>
      </c>
      <c r="O3796" s="6" t="str">
        <f t="shared" si="3"/>
        <v>Low Income</v>
      </c>
    </row>
    <row r="3797" hidden="1">
      <c r="A3797" s="1">
        <v>103795.0</v>
      </c>
      <c r="B3797" s="1">
        <v>72.0</v>
      </c>
      <c r="C3797" s="1">
        <v>29000.0</v>
      </c>
      <c r="D3797" s="1" t="s">
        <v>25</v>
      </c>
      <c r="E3797" s="1">
        <v>33276.55</v>
      </c>
      <c r="F3797" s="1">
        <v>3.0</v>
      </c>
      <c r="G3797" s="1">
        <v>30.0</v>
      </c>
      <c r="H3797" s="1">
        <v>3.0</v>
      </c>
      <c r="I3797" s="1" t="s">
        <v>18</v>
      </c>
      <c r="J3797" s="1">
        <v>0.4</v>
      </c>
      <c r="K3797" s="1">
        <v>0.722</v>
      </c>
      <c r="L3797" s="6">
        <f>if(J3797&gt;QUARTILE!$B$3, "TOP", if(J3797&lt;QUARTILE!$B$4, "BOTTOM", 0))</f>
        <v>0</v>
      </c>
      <c r="M3797" s="6">
        <f t="shared" si="1"/>
        <v>1</v>
      </c>
      <c r="N3797" s="6" t="str">
        <f t="shared" si="2"/>
        <v>Baby Boomer</v>
      </c>
      <c r="O3797" s="6" t="str">
        <f t="shared" si="3"/>
        <v>Low Income</v>
      </c>
    </row>
    <row r="3798" hidden="1">
      <c r="A3798" s="1">
        <v>103796.0</v>
      </c>
      <c r="B3798" s="1">
        <v>24.0</v>
      </c>
      <c r="C3798" s="1">
        <v>23000.0</v>
      </c>
      <c r="D3798" s="1" t="s">
        <v>25</v>
      </c>
      <c r="E3798" s="1">
        <v>20898.17</v>
      </c>
      <c r="F3798" s="1">
        <v>2.0</v>
      </c>
      <c r="G3798" s="1">
        <v>19.0</v>
      </c>
      <c r="H3798" s="1">
        <v>9.0</v>
      </c>
      <c r="I3798" s="1" t="s">
        <v>22</v>
      </c>
      <c r="J3798" s="1">
        <v>0.986</v>
      </c>
      <c r="K3798" s="1">
        <v>0.941</v>
      </c>
      <c r="L3798" s="6" t="str">
        <f>if(J3798&gt;QUARTILE!$B$3, "TOP", if(J3798&lt;QUARTILE!$B$4, "BOTTOM", 0))</f>
        <v>TOP</v>
      </c>
      <c r="M3798" s="6">
        <f t="shared" si="1"/>
        <v>2</v>
      </c>
      <c r="N3798" s="6" t="str">
        <f t="shared" si="2"/>
        <v>Millenial</v>
      </c>
      <c r="O3798" s="6" t="str">
        <f t="shared" si="3"/>
        <v>Low Income</v>
      </c>
    </row>
    <row r="3799" hidden="1">
      <c r="A3799" s="1">
        <v>103797.0</v>
      </c>
      <c r="B3799" s="1">
        <v>21.0</v>
      </c>
      <c r="C3799" s="1">
        <v>44000.0</v>
      </c>
      <c r="D3799" s="1" t="s">
        <v>17</v>
      </c>
      <c r="E3799" s="1">
        <v>41919.05</v>
      </c>
      <c r="F3799" s="1">
        <v>2.0</v>
      </c>
      <c r="G3799" s="1">
        <v>26.0</v>
      </c>
      <c r="H3799" s="1">
        <v>19.0</v>
      </c>
      <c r="I3799" s="1" t="s">
        <v>22</v>
      </c>
      <c r="J3799" s="1">
        <v>0.949</v>
      </c>
      <c r="K3799" s="1">
        <v>0.252</v>
      </c>
      <c r="L3799" s="6" t="str">
        <f>if(J3799&gt;QUARTILE!$B$3, "TOP", if(J3799&lt;QUARTILE!$B$4, "BOTTOM", 0))</f>
        <v>TOP</v>
      </c>
      <c r="M3799" s="6">
        <f t="shared" si="1"/>
        <v>2</v>
      </c>
      <c r="N3799" s="6" t="str">
        <f t="shared" si="2"/>
        <v>Millenial</v>
      </c>
      <c r="O3799" s="6" t="str">
        <f t="shared" si="3"/>
        <v>Low Income</v>
      </c>
    </row>
    <row r="3800" hidden="1">
      <c r="A3800" s="1">
        <v>103798.0</v>
      </c>
      <c r="B3800" s="1">
        <v>46.0</v>
      </c>
      <c r="C3800" s="1">
        <v>27000.0</v>
      </c>
      <c r="D3800" s="1" t="s">
        <v>27</v>
      </c>
      <c r="E3800" s="1">
        <v>9595.01</v>
      </c>
      <c r="F3800" s="1">
        <v>3.0</v>
      </c>
      <c r="G3800" s="1">
        <v>18.0</v>
      </c>
      <c r="H3800" s="1">
        <v>8.0</v>
      </c>
      <c r="I3800" s="1" t="s">
        <v>22</v>
      </c>
      <c r="J3800" s="1">
        <v>0.829</v>
      </c>
      <c r="K3800" s="1">
        <v>0.034</v>
      </c>
      <c r="L3800" s="6" t="str">
        <f>if(J3800&gt;QUARTILE!$B$3, "TOP", if(J3800&lt;QUARTILE!$B$4, "BOTTOM", 0))</f>
        <v>TOP</v>
      </c>
      <c r="M3800" s="6">
        <f t="shared" si="1"/>
        <v>2</v>
      </c>
      <c r="N3800" s="6" t="str">
        <f t="shared" si="2"/>
        <v>Gen X</v>
      </c>
      <c r="O3800" s="6" t="str">
        <f t="shared" si="3"/>
        <v>Low Income</v>
      </c>
    </row>
    <row r="3801" hidden="1">
      <c r="A3801" s="1">
        <v>103799.0</v>
      </c>
      <c r="B3801" s="1">
        <v>31.0</v>
      </c>
      <c r="C3801" s="1">
        <v>15000.0</v>
      </c>
      <c r="D3801" s="1" t="s">
        <v>27</v>
      </c>
      <c r="E3801" s="1">
        <v>17828.22</v>
      </c>
      <c r="F3801" s="1">
        <v>1.0</v>
      </c>
      <c r="G3801" s="1">
        <v>23.0</v>
      </c>
      <c r="H3801" s="1">
        <v>8.0</v>
      </c>
      <c r="I3801" s="1" t="s">
        <v>22</v>
      </c>
      <c r="J3801" s="1">
        <v>0.781</v>
      </c>
      <c r="K3801" s="1">
        <v>0.307</v>
      </c>
      <c r="L3801" s="6">
        <f>if(J3801&gt;QUARTILE!$B$3, "TOP", if(J3801&lt;QUARTILE!$B$4, "BOTTOM", 0))</f>
        <v>0</v>
      </c>
      <c r="M3801" s="6">
        <f t="shared" si="1"/>
        <v>2</v>
      </c>
      <c r="N3801" s="6" t="str">
        <f t="shared" si="2"/>
        <v>Gen X</v>
      </c>
      <c r="O3801" s="6" t="str">
        <f t="shared" si="3"/>
        <v>Low Income</v>
      </c>
    </row>
    <row r="3802" hidden="1">
      <c r="A3802" s="1">
        <v>103800.0</v>
      </c>
      <c r="B3802" s="1">
        <v>20.0</v>
      </c>
      <c r="C3802" s="1">
        <v>7000.0</v>
      </c>
      <c r="D3802" s="1" t="s">
        <v>23</v>
      </c>
      <c r="E3802" s="1">
        <v>40897.07</v>
      </c>
      <c r="F3802" s="1">
        <v>4.0</v>
      </c>
      <c r="G3802" s="1">
        <v>21.0</v>
      </c>
      <c r="H3802" s="1">
        <v>7.0</v>
      </c>
      <c r="I3802" s="1" t="s">
        <v>18</v>
      </c>
      <c r="J3802" s="1">
        <v>0.787</v>
      </c>
      <c r="K3802" s="1">
        <v>0.556</v>
      </c>
      <c r="L3802" s="6">
        <f>if(J3802&gt;QUARTILE!$B$3, "TOP", if(J3802&lt;QUARTILE!$B$4, "BOTTOM", 0))</f>
        <v>0</v>
      </c>
      <c r="M3802" s="6">
        <f t="shared" si="1"/>
        <v>1</v>
      </c>
      <c r="N3802" s="6" t="str">
        <f t="shared" si="2"/>
        <v>Millenial</v>
      </c>
      <c r="O3802" s="6" t="str">
        <f t="shared" si="3"/>
        <v>Low Income</v>
      </c>
    </row>
    <row r="3803" hidden="1">
      <c r="A3803" s="1">
        <v>103801.0</v>
      </c>
      <c r="B3803" s="1">
        <v>41.0</v>
      </c>
      <c r="C3803" s="1">
        <v>25000.0</v>
      </c>
      <c r="D3803" s="1" t="s">
        <v>21</v>
      </c>
      <c r="E3803" s="1">
        <v>4836.69</v>
      </c>
      <c r="F3803" s="1">
        <v>3.0</v>
      </c>
      <c r="G3803" s="1">
        <v>19.0</v>
      </c>
      <c r="H3803" s="1">
        <v>10.0</v>
      </c>
      <c r="I3803" s="1" t="s">
        <v>22</v>
      </c>
      <c r="J3803" s="1">
        <v>0.098</v>
      </c>
      <c r="K3803" s="1">
        <v>0.943</v>
      </c>
      <c r="L3803" s="6" t="str">
        <f>if(J3803&gt;QUARTILE!$B$3, "TOP", if(J3803&lt;QUARTILE!$B$4, "BOTTOM", 0))</f>
        <v>BOTTOM</v>
      </c>
      <c r="M3803" s="6">
        <f t="shared" si="1"/>
        <v>2</v>
      </c>
      <c r="N3803" s="6" t="str">
        <f t="shared" si="2"/>
        <v>Gen X</v>
      </c>
      <c r="O3803" s="6" t="str">
        <f t="shared" si="3"/>
        <v>Low Income</v>
      </c>
    </row>
    <row r="3804" hidden="1">
      <c r="A3804" s="1">
        <v>103802.0</v>
      </c>
      <c r="B3804" s="1">
        <v>54.0</v>
      </c>
      <c r="C3804" s="1">
        <v>8000.0</v>
      </c>
      <c r="D3804" s="1" t="s">
        <v>23</v>
      </c>
      <c r="E3804" s="1">
        <v>13300.58</v>
      </c>
      <c r="F3804" s="1">
        <v>1.0</v>
      </c>
      <c r="G3804" s="1">
        <v>19.0</v>
      </c>
      <c r="H3804" s="1">
        <v>7.0</v>
      </c>
      <c r="I3804" s="1" t="s">
        <v>22</v>
      </c>
      <c r="J3804" s="1">
        <v>0.375</v>
      </c>
      <c r="K3804" s="1">
        <v>0.45</v>
      </c>
      <c r="L3804" s="6">
        <f>if(J3804&gt;QUARTILE!$B$3, "TOP", if(J3804&lt;QUARTILE!$B$4, "BOTTOM", 0))</f>
        <v>0</v>
      </c>
      <c r="M3804" s="6">
        <f t="shared" si="1"/>
        <v>2</v>
      </c>
      <c r="N3804" s="6" t="str">
        <f t="shared" si="2"/>
        <v>Gen X</v>
      </c>
      <c r="O3804" s="6" t="str">
        <f t="shared" si="3"/>
        <v>Low Income</v>
      </c>
    </row>
    <row r="3805" hidden="1">
      <c r="A3805" s="1">
        <v>103803.0</v>
      </c>
      <c r="B3805" s="1">
        <v>33.0</v>
      </c>
      <c r="C3805" s="1">
        <v>15000.0</v>
      </c>
      <c r="D3805" s="1" t="s">
        <v>23</v>
      </c>
      <c r="E3805" s="1">
        <v>64751.91</v>
      </c>
      <c r="F3805" s="1">
        <v>3.0</v>
      </c>
      <c r="G3805" s="1">
        <v>26.0</v>
      </c>
      <c r="H3805" s="1">
        <v>6.0</v>
      </c>
      <c r="I3805" s="1" t="s">
        <v>18</v>
      </c>
      <c r="J3805" s="1">
        <v>0.712</v>
      </c>
      <c r="K3805" s="1">
        <v>0.236</v>
      </c>
      <c r="L3805" s="6">
        <f>if(J3805&gt;QUARTILE!$B$3, "TOP", if(J3805&lt;QUARTILE!$B$4, "BOTTOM", 0))</f>
        <v>0</v>
      </c>
      <c r="M3805" s="6">
        <f t="shared" si="1"/>
        <v>1</v>
      </c>
      <c r="N3805" s="6" t="str">
        <f t="shared" si="2"/>
        <v>Gen X</v>
      </c>
      <c r="O3805" s="6" t="str">
        <f t="shared" si="3"/>
        <v>Low Income</v>
      </c>
    </row>
    <row r="3806" hidden="1">
      <c r="A3806" s="1">
        <v>103804.0</v>
      </c>
      <c r="B3806" s="1">
        <v>75.0</v>
      </c>
      <c r="C3806" s="1">
        <v>14000.0</v>
      </c>
      <c r="D3806" s="1" t="s">
        <v>23</v>
      </c>
      <c r="E3806" s="1">
        <v>12833.95</v>
      </c>
      <c r="F3806" s="1">
        <v>5.0</v>
      </c>
      <c r="G3806" s="1">
        <v>21.0</v>
      </c>
      <c r="H3806" s="1">
        <v>9.0</v>
      </c>
      <c r="I3806" s="1" t="s">
        <v>22</v>
      </c>
      <c r="J3806" s="1">
        <v>0.156</v>
      </c>
      <c r="K3806" s="1">
        <v>0.603</v>
      </c>
      <c r="L3806" s="6" t="str">
        <f>if(J3806&gt;QUARTILE!$B$3, "TOP", if(J3806&lt;QUARTILE!$B$4, "BOTTOM", 0))</f>
        <v>BOTTOM</v>
      </c>
      <c r="M3806" s="6">
        <f t="shared" si="1"/>
        <v>2</v>
      </c>
      <c r="N3806" s="6" t="str">
        <f t="shared" si="2"/>
        <v>Baby Boomer</v>
      </c>
      <c r="O3806" s="6" t="str">
        <f t="shared" si="3"/>
        <v>Low Income</v>
      </c>
    </row>
    <row r="3807" hidden="1">
      <c r="A3807" s="1">
        <v>103805.0</v>
      </c>
      <c r="B3807" s="1">
        <v>72.0</v>
      </c>
      <c r="C3807" s="1">
        <v>16000.0</v>
      </c>
      <c r="D3807" s="1" t="s">
        <v>25</v>
      </c>
      <c r="E3807" s="1">
        <v>5829.24</v>
      </c>
      <c r="F3807" s="1">
        <v>3.0</v>
      </c>
      <c r="G3807" s="1">
        <v>23.0</v>
      </c>
      <c r="H3807" s="1">
        <v>2.0</v>
      </c>
      <c r="I3807" s="1" t="s">
        <v>22</v>
      </c>
      <c r="J3807" s="1">
        <v>0.08</v>
      </c>
      <c r="K3807" s="1">
        <v>0.211</v>
      </c>
      <c r="L3807" s="6" t="str">
        <f>if(J3807&gt;QUARTILE!$B$3, "TOP", if(J3807&lt;QUARTILE!$B$4, "BOTTOM", 0))</f>
        <v>BOTTOM</v>
      </c>
      <c r="M3807" s="6">
        <f t="shared" si="1"/>
        <v>2</v>
      </c>
      <c r="N3807" s="6" t="str">
        <f t="shared" si="2"/>
        <v>Baby Boomer</v>
      </c>
      <c r="O3807" s="6" t="str">
        <f t="shared" si="3"/>
        <v>Low Income</v>
      </c>
    </row>
    <row r="3808" hidden="1">
      <c r="A3808" s="1">
        <v>103806.0</v>
      </c>
      <c r="B3808" s="1">
        <v>69.0</v>
      </c>
      <c r="C3808" s="1">
        <v>10000.0</v>
      </c>
      <c r="D3808" s="1" t="s">
        <v>21</v>
      </c>
      <c r="E3808" s="1">
        <v>8648.8</v>
      </c>
      <c r="F3808" s="1">
        <v>5.0</v>
      </c>
      <c r="G3808" s="1">
        <v>21.0</v>
      </c>
      <c r="H3808" s="1">
        <v>5.0</v>
      </c>
      <c r="I3808" s="1" t="s">
        <v>22</v>
      </c>
      <c r="J3808" s="1">
        <v>0.093</v>
      </c>
      <c r="K3808" s="1">
        <v>0.716</v>
      </c>
      <c r="L3808" s="6" t="str">
        <f>if(J3808&gt;QUARTILE!$B$3, "TOP", if(J3808&lt;QUARTILE!$B$4, "BOTTOM", 0))</f>
        <v>BOTTOM</v>
      </c>
      <c r="M3808" s="6">
        <f t="shared" si="1"/>
        <v>2</v>
      </c>
      <c r="N3808" s="6" t="str">
        <f t="shared" si="2"/>
        <v>Baby Boomer</v>
      </c>
      <c r="O3808" s="6" t="str">
        <f t="shared" si="3"/>
        <v>Low Income</v>
      </c>
    </row>
    <row r="3809" hidden="1">
      <c r="A3809" s="1">
        <v>103807.0</v>
      </c>
      <c r="B3809" s="1">
        <v>21.0</v>
      </c>
      <c r="C3809" s="1">
        <v>14000.0</v>
      </c>
      <c r="D3809" s="1" t="s">
        <v>23</v>
      </c>
      <c r="E3809" s="1">
        <v>43271.1</v>
      </c>
      <c r="F3809" s="1">
        <v>1.0</v>
      </c>
      <c r="G3809" s="1">
        <v>17.0</v>
      </c>
      <c r="H3809" s="1">
        <v>15.0</v>
      </c>
      <c r="I3809" s="1" t="s">
        <v>22</v>
      </c>
      <c r="J3809" s="1">
        <v>0.258</v>
      </c>
      <c r="K3809" s="1">
        <v>0.314</v>
      </c>
      <c r="L3809" s="6" t="str">
        <f>if(J3809&gt;QUARTILE!$B$3, "TOP", if(J3809&lt;QUARTILE!$B$4, "BOTTOM", 0))</f>
        <v>BOTTOM</v>
      </c>
      <c r="M3809" s="6">
        <f t="shared" si="1"/>
        <v>2</v>
      </c>
      <c r="N3809" s="6" t="str">
        <f t="shared" si="2"/>
        <v>Millenial</v>
      </c>
      <c r="O3809" s="6" t="str">
        <f t="shared" si="3"/>
        <v>Low Income</v>
      </c>
    </row>
    <row r="3810" hidden="1">
      <c r="A3810" s="1">
        <v>103808.0</v>
      </c>
      <c r="B3810" s="1">
        <v>73.0</v>
      </c>
      <c r="C3810" s="1">
        <v>44000.0</v>
      </c>
      <c r="D3810" s="1" t="s">
        <v>25</v>
      </c>
      <c r="E3810" s="1">
        <v>61969.94</v>
      </c>
      <c r="F3810" s="1">
        <v>5.0</v>
      </c>
      <c r="G3810" s="1">
        <v>17.0</v>
      </c>
      <c r="H3810" s="1">
        <v>6.0</v>
      </c>
      <c r="I3810" s="1" t="s">
        <v>18</v>
      </c>
      <c r="J3810" s="1">
        <v>0.26</v>
      </c>
      <c r="K3810" s="1">
        <v>0.827</v>
      </c>
      <c r="L3810" s="6" t="str">
        <f>if(J3810&gt;QUARTILE!$B$3, "TOP", if(J3810&lt;QUARTILE!$B$4, "BOTTOM", 0))</f>
        <v>BOTTOM</v>
      </c>
      <c r="M3810" s="6">
        <f t="shared" si="1"/>
        <v>1</v>
      </c>
      <c r="N3810" s="6" t="str">
        <f t="shared" si="2"/>
        <v>Baby Boomer</v>
      </c>
      <c r="O3810" s="6" t="str">
        <f t="shared" si="3"/>
        <v>Low Income</v>
      </c>
    </row>
    <row r="3811" hidden="1">
      <c r="A3811" s="1">
        <v>103809.0</v>
      </c>
      <c r="B3811" s="1">
        <v>79.0</v>
      </c>
      <c r="C3811" s="1">
        <v>44000.0</v>
      </c>
      <c r="D3811" s="1" t="s">
        <v>17</v>
      </c>
      <c r="E3811" s="1">
        <v>59957.75</v>
      </c>
      <c r="F3811" s="1">
        <v>3.0</v>
      </c>
      <c r="G3811" s="1">
        <v>16.0</v>
      </c>
      <c r="H3811" s="1">
        <v>4.0</v>
      </c>
      <c r="I3811" s="1" t="s">
        <v>18</v>
      </c>
      <c r="J3811" s="1">
        <v>0.29</v>
      </c>
      <c r="K3811" s="1">
        <v>0.834</v>
      </c>
      <c r="L3811" s="6" t="str">
        <f>if(J3811&gt;QUARTILE!$B$3, "TOP", if(J3811&lt;QUARTILE!$B$4, "BOTTOM", 0))</f>
        <v>BOTTOM</v>
      </c>
      <c r="M3811" s="6">
        <f t="shared" si="1"/>
        <v>1</v>
      </c>
      <c r="N3811" s="6" t="str">
        <f t="shared" si="2"/>
        <v>Baby Boomer</v>
      </c>
      <c r="O3811" s="6" t="str">
        <f t="shared" si="3"/>
        <v>Low Income</v>
      </c>
    </row>
    <row r="3812" hidden="1">
      <c r="A3812" s="1">
        <v>103810.0</v>
      </c>
      <c r="B3812" s="1">
        <v>41.0</v>
      </c>
      <c r="C3812" s="1">
        <v>55000.0</v>
      </c>
      <c r="D3812" s="1" t="s">
        <v>27</v>
      </c>
      <c r="E3812" s="1">
        <v>24009.07</v>
      </c>
      <c r="F3812" s="1">
        <v>5.0</v>
      </c>
      <c r="G3812" s="1">
        <v>19.0</v>
      </c>
      <c r="H3812" s="1">
        <v>10.0</v>
      </c>
      <c r="I3812" s="1" t="s">
        <v>22</v>
      </c>
      <c r="J3812" s="1">
        <v>0.599</v>
      </c>
      <c r="K3812" s="1">
        <v>0.615</v>
      </c>
      <c r="L3812" s="6">
        <f>if(J3812&gt;QUARTILE!$B$3, "TOP", if(J3812&lt;QUARTILE!$B$4, "BOTTOM", 0))</f>
        <v>0</v>
      </c>
      <c r="M3812" s="6">
        <f t="shared" si="1"/>
        <v>2</v>
      </c>
      <c r="N3812" s="6" t="str">
        <f t="shared" si="2"/>
        <v>Gen X</v>
      </c>
      <c r="O3812" s="6" t="str">
        <f t="shared" si="3"/>
        <v>Medium Income</v>
      </c>
    </row>
    <row r="3813" hidden="1">
      <c r="A3813" s="1">
        <v>103811.0</v>
      </c>
      <c r="B3813" s="1">
        <v>51.0</v>
      </c>
      <c r="C3813" s="1">
        <v>22000.0</v>
      </c>
      <c r="D3813" s="1" t="s">
        <v>27</v>
      </c>
      <c r="E3813" s="1">
        <v>14250.75</v>
      </c>
      <c r="F3813" s="1">
        <v>4.0</v>
      </c>
      <c r="G3813" s="1">
        <v>17.0</v>
      </c>
      <c r="H3813" s="1">
        <v>5.0</v>
      </c>
      <c r="I3813" s="1" t="s">
        <v>22</v>
      </c>
      <c r="J3813" s="1">
        <v>0.285</v>
      </c>
      <c r="K3813" s="1">
        <v>0.598</v>
      </c>
      <c r="L3813" s="6" t="str">
        <f>if(J3813&gt;QUARTILE!$B$3, "TOP", if(J3813&lt;QUARTILE!$B$4, "BOTTOM", 0))</f>
        <v>BOTTOM</v>
      </c>
      <c r="M3813" s="6">
        <f t="shared" si="1"/>
        <v>2</v>
      </c>
      <c r="N3813" s="6" t="str">
        <f t="shared" si="2"/>
        <v>Gen X</v>
      </c>
      <c r="O3813" s="6" t="str">
        <f t="shared" si="3"/>
        <v>Low Income</v>
      </c>
    </row>
    <row r="3814" hidden="1">
      <c r="A3814" s="1">
        <v>103812.0</v>
      </c>
      <c r="B3814" s="1">
        <v>47.0</v>
      </c>
      <c r="C3814" s="1">
        <v>26000.0</v>
      </c>
      <c r="D3814" s="1" t="s">
        <v>23</v>
      </c>
      <c r="E3814" s="1">
        <v>4034.71</v>
      </c>
      <c r="F3814" s="1">
        <v>5.0</v>
      </c>
      <c r="G3814" s="1">
        <v>21.0</v>
      </c>
      <c r="H3814" s="1">
        <v>8.0</v>
      </c>
      <c r="I3814" s="1" t="s">
        <v>22</v>
      </c>
      <c r="J3814" s="1">
        <v>0.91</v>
      </c>
      <c r="K3814" s="1">
        <v>0.073</v>
      </c>
      <c r="L3814" s="6" t="str">
        <f>if(J3814&gt;QUARTILE!$B$3, "TOP", if(J3814&lt;QUARTILE!$B$4, "BOTTOM", 0))</f>
        <v>TOP</v>
      </c>
      <c r="M3814" s="6">
        <f t="shared" si="1"/>
        <v>2</v>
      </c>
      <c r="N3814" s="6" t="str">
        <f t="shared" si="2"/>
        <v>Gen X</v>
      </c>
      <c r="O3814" s="6" t="str">
        <f t="shared" si="3"/>
        <v>Low Income</v>
      </c>
    </row>
    <row r="3815" hidden="1">
      <c r="A3815" s="1">
        <v>103813.0</v>
      </c>
      <c r="B3815" s="1">
        <v>35.0</v>
      </c>
      <c r="C3815" s="1">
        <v>44000.0</v>
      </c>
      <c r="D3815" s="1" t="s">
        <v>27</v>
      </c>
      <c r="E3815" s="1">
        <v>2630.01</v>
      </c>
      <c r="F3815" s="1">
        <v>5.0</v>
      </c>
      <c r="G3815" s="1">
        <v>18.0</v>
      </c>
      <c r="H3815" s="1">
        <v>11.0</v>
      </c>
      <c r="I3815" s="1" t="s">
        <v>18</v>
      </c>
      <c r="J3815" s="1">
        <v>0.876</v>
      </c>
      <c r="K3815" s="1">
        <v>0.231</v>
      </c>
      <c r="L3815" s="6" t="str">
        <f>if(J3815&gt;QUARTILE!$B$3, "TOP", if(J3815&lt;QUARTILE!$B$4, "BOTTOM", 0))</f>
        <v>TOP</v>
      </c>
      <c r="M3815" s="6">
        <f t="shared" si="1"/>
        <v>1</v>
      </c>
      <c r="N3815" s="6" t="str">
        <f t="shared" si="2"/>
        <v>Gen X</v>
      </c>
      <c r="O3815" s="6" t="str">
        <f t="shared" si="3"/>
        <v>Low Income</v>
      </c>
    </row>
    <row r="3816" hidden="1">
      <c r="A3816" s="1">
        <v>103814.0</v>
      </c>
      <c r="B3816" s="1">
        <v>36.0</v>
      </c>
      <c r="C3816" s="1">
        <v>9000.0</v>
      </c>
      <c r="D3816" s="1" t="s">
        <v>23</v>
      </c>
      <c r="E3816" s="1">
        <v>1232.54</v>
      </c>
      <c r="F3816" s="1">
        <v>2.0</v>
      </c>
      <c r="G3816" s="1">
        <v>13.0</v>
      </c>
      <c r="H3816" s="1">
        <v>4.0</v>
      </c>
      <c r="I3816" s="1" t="s">
        <v>22</v>
      </c>
      <c r="J3816" s="1">
        <v>0.97</v>
      </c>
      <c r="K3816" s="1">
        <v>0.862</v>
      </c>
      <c r="L3816" s="6" t="str">
        <f>if(J3816&gt;QUARTILE!$B$3, "TOP", if(J3816&lt;QUARTILE!$B$4, "BOTTOM", 0))</f>
        <v>TOP</v>
      </c>
      <c r="M3816" s="6">
        <f t="shared" si="1"/>
        <v>2</v>
      </c>
      <c r="N3816" s="6" t="str">
        <f t="shared" si="2"/>
        <v>Gen X</v>
      </c>
      <c r="O3816" s="6" t="str">
        <f t="shared" si="3"/>
        <v>Low Income</v>
      </c>
    </row>
    <row r="3817" hidden="1">
      <c r="A3817" s="1">
        <v>103815.0</v>
      </c>
      <c r="B3817" s="1">
        <v>48.0</v>
      </c>
      <c r="C3817" s="1">
        <v>36000.0</v>
      </c>
      <c r="D3817" s="1" t="s">
        <v>30</v>
      </c>
      <c r="E3817" s="1">
        <v>357.47</v>
      </c>
      <c r="F3817" s="1">
        <v>4.0</v>
      </c>
      <c r="G3817" s="1">
        <v>16.0</v>
      </c>
      <c r="H3817" s="1">
        <v>9.0</v>
      </c>
      <c r="I3817" s="1" t="s">
        <v>22</v>
      </c>
      <c r="J3817" s="1">
        <v>0.471</v>
      </c>
      <c r="K3817" s="1">
        <v>0.313</v>
      </c>
      <c r="L3817" s="6">
        <f>if(J3817&gt;QUARTILE!$B$3, "TOP", if(J3817&lt;QUARTILE!$B$4, "BOTTOM", 0))</f>
        <v>0</v>
      </c>
      <c r="M3817" s="6">
        <f t="shared" si="1"/>
        <v>2</v>
      </c>
      <c r="N3817" s="6" t="str">
        <f t="shared" si="2"/>
        <v>Gen X</v>
      </c>
      <c r="O3817" s="6" t="str">
        <f t="shared" si="3"/>
        <v>Low Income</v>
      </c>
    </row>
    <row r="3818" hidden="1">
      <c r="A3818" s="1">
        <v>103816.0</v>
      </c>
      <c r="B3818" s="1">
        <v>77.0</v>
      </c>
      <c r="C3818" s="1">
        <v>48000.0</v>
      </c>
      <c r="D3818" s="1" t="s">
        <v>25</v>
      </c>
      <c r="E3818" s="1">
        <v>42093.83</v>
      </c>
      <c r="F3818" s="1">
        <v>1.0</v>
      </c>
      <c r="G3818" s="1">
        <v>27.0</v>
      </c>
      <c r="H3818" s="1">
        <v>6.0</v>
      </c>
      <c r="I3818" s="1" t="s">
        <v>18</v>
      </c>
      <c r="J3818" s="1">
        <v>0.924</v>
      </c>
      <c r="K3818" s="1">
        <v>0.324</v>
      </c>
      <c r="L3818" s="6" t="str">
        <f>if(J3818&gt;QUARTILE!$B$3, "TOP", if(J3818&lt;QUARTILE!$B$4, "BOTTOM", 0))</f>
        <v>TOP</v>
      </c>
      <c r="M3818" s="6">
        <f t="shared" si="1"/>
        <v>1</v>
      </c>
      <c r="N3818" s="6" t="str">
        <f t="shared" si="2"/>
        <v>Baby Boomer</v>
      </c>
      <c r="O3818" s="6" t="str">
        <f t="shared" si="3"/>
        <v>Medium Income</v>
      </c>
    </row>
    <row r="3819" hidden="1">
      <c r="A3819" s="1">
        <v>103817.0</v>
      </c>
      <c r="B3819" s="1">
        <v>77.0</v>
      </c>
      <c r="C3819" s="1">
        <v>13000.0</v>
      </c>
      <c r="D3819" s="1" t="s">
        <v>27</v>
      </c>
      <c r="E3819" s="1">
        <v>33118.68</v>
      </c>
      <c r="F3819" s="1">
        <v>5.0</v>
      </c>
      <c r="G3819" s="1">
        <v>24.0</v>
      </c>
      <c r="H3819" s="1">
        <v>7.0</v>
      </c>
      <c r="I3819" s="1" t="s">
        <v>18</v>
      </c>
      <c r="J3819" s="1">
        <v>0.691</v>
      </c>
      <c r="K3819" s="1">
        <v>0.69</v>
      </c>
      <c r="L3819" s="6">
        <f>if(J3819&gt;QUARTILE!$B$3, "TOP", if(J3819&lt;QUARTILE!$B$4, "BOTTOM", 0))</f>
        <v>0</v>
      </c>
      <c r="M3819" s="6">
        <f t="shared" si="1"/>
        <v>1</v>
      </c>
      <c r="N3819" s="6" t="str">
        <f t="shared" si="2"/>
        <v>Baby Boomer</v>
      </c>
      <c r="O3819" s="6" t="str">
        <f t="shared" si="3"/>
        <v>Low Income</v>
      </c>
    </row>
    <row r="3820" hidden="1">
      <c r="A3820" s="1">
        <v>103818.0</v>
      </c>
      <c r="B3820" s="1">
        <v>36.0</v>
      </c>
      <c r="C3820" s="1">
        <v>50000.0</v>
      </c>
      <c r="D3820" s="1" t="s">
        <v>23</v>
      </c>
      <c r="E3820" s="1">
        <v>16778.33</v>
      </c>
      <c r="F3820" s="1">
        <v>4.0</v>
      </c>
      <c r="G3820" s="1">
        <v>11.0</v>
      </c>
      <c r="H3820" s="1">
        <v>9.0</v>
      </c>
      <c r="I3820" s="1" t="s">
        <v>22</v>
      </c>
      <c r="J3820" s="1">
        <v>0.194</v>
      </c>
      <c r="K3820" s="1">
        <v>0.377</v>
      </c>
      <c r="L3820" s="6" t="str">
        <f>if(J3820&gt;QUARTILE!$B$3, "TOP", if(J3820&lt;QUARTILE!$B$4, "BOTTOM", 0))</f>
        <v>BOTTOM</v>
      </c>
      <c r="M3820" s="6">
        <f t="shared" si="1"/>
        <v>2</v>
      </c>
      <c r="N3820" s="6" t="str">
        <f t="shared" si="2"/>
        <v>Gen X</v>
      </c>
      <c r="O3820" s="6" t="str">
        <f t="shared" si="3"/>
        <v>Medium Income</v>
      </c>
    </row>
    <row r="3821" hidden="1">
      <c r="A3821" s="1">
        <v>103819.0</v>
      </c>
      <c r="B3821" s="1">
        <v>66.0</v>
      </c>
      <c r="C3821" s="1">
        <v>76000.0</v>
      </c>
      <c r="D3821" s="1" t="s">
        <v>23</v>
      </c>
      <c r="E3821" s="1">
        <v>100000.0</v>
      </c>
      <c r="F3821" s="1">
        <v>1.0</v>
      </c>
      <c r="G3821" s="1">
        <v>17.0</v>
      </c>
      <c r="H3821" s="1">
        <v>5.0</v>
      </c>
      <c r="I3821" s="1" t="s">
        <v>18</v>
      </c>
      <c r="J3821" s="1">
        <v>0.886</v>
      </c>
      <c r="K3821" s="1">
        <v>0.75</v>
      </c>
      <c r="L3821" s="6" t="str">
        <f>if(J3821&gt;QUARTILE!$B$3, "TOP", if(J3821&lt;QUARTILE!$B$4, "BOTTOM", 0))</f>
        <v>TOP</v>
      </c>
      <c r="M3821" s="6">
        <f t="shared" si="1"/>
        <v>1</v>
      </c>
      <c r="N3821" s="6" t="str">
        <f t="shared" si="2"/>
        <v>Baby Boomer</v>
      </c>
      <c r="O3821" s="6" t="str">
        <f t="shared" si="3"/>
        <v>Medium Income</v>
      </c>
    </row>
    <row r="3822" hidden="1">
      <c r="A3822" s="1">
        <v>103820.0</v>
      </c>
      <c r="B3822" s="1">
        <v>80.0</v>
      </c>
      <c r="C3822" s="1">
        <v>35000.0</v>
      </c>
      <c r="D3822" s="1" t="s">
        <v>23</v>
      </c>
      <c r="E3822" s="1">
        <v>61174.32</v>
      </c>
      <c r="F3822" s="1">
        <v>4.0</v>
      </c>
      <c r="G3822" s="1">
        <v>15.0</v>
      </c>
      <c r="H3822" s="1">
        <v>9.0</v>
      </c>
      <c r="I3822" s="1" t="s">
        <v>18</v>
      </c>
      <c r="J3822" s="1">
        <v>0.987</v>
      </c>
      <c r="K3822" s="1">
        <v>0.0</v>
      </c>
      <c r="L3822" s="6" t="str">
        <f>if(J3822&gt;QUARTILE!$B$3, "TOP", if(J3822&lt;QUARTILE!$B$4, "BOTTOM", 0))</f>
        <v>TOP</v>
      </c>
      <c r="M3822" s="6">
        <f t="shared" si="1"/>
        <v>1</v>
      </c>
      <c r="N3822" s="6" t="str">
        <f t="shared" si="2"/>
        <v>Silent</v>
      </c>
      <c r="O3822" s="6" t="str">
        <f t="shared" si="3"/>
        <v>Low Income</v>
      </c>
    </row>
    <row r="3823" hidden="1">
      <c r="A3823" s="1">
        <v>103821.0</v>
      </c>
      <c r="B3823" s="1">
        <v>63.0</v>
      </c>
      <c r="C3823" s="1">
        <v>31000.0</v>
      </c>
      <c r="D3823" s="1" t="s">
        <v>25</v>
      </c>
      <c r="E3823" s="1">
        <v>21290.54</v>
      </c>
      <c r="F3823" s="1">
        <v>2.0</v>
      </c>
      <c r="G3823" s="1">
        <v>17.0</v>
      </c>
      <c r="H3823" s="1">
        <v>4.0</v>
      </c>
      <c r="I3823" s="1" t="s">
        <v>22</v>
      </c>
      <c r="J3823" s="1">
        <v>0.398</v>
      </c>
      <c r="K3823" s="1">
        <v>0.691</v>
      </c>
      <c r="L3823" s="6">
        <f>if(J3823&gt;QUARTILE!$B$3, "TOP", if(J3823&lt;QUARTILE!$B$4, "BOTTOM", 0))</f>
        <v>0</v>
      </c>
      <c r="M3823" s="6">
        <f t="shared" si="1"/>
        <v>2</v>
      </c>
      <c r="N3823" s="6" t="str">
        <f t="shared" si="2"/>
        <v>Baby Boomer</v>
      </c>
      <c r="O3823" s="6" t="str">
        <f t="shared" si="3"/>
        <v>Low Income</v>
      </c>
    </row>
    <row r="3824" hidden="1">
      <c r="A3824" s="1">
        <v>103822.0</v>
      </c>
      <c r="B3824" s="1">
        <v>36.0</v>
      </c>
      <c r="C3824" s="1">
        <v>11000.0</v>
      </c>
      <c r="D3824" s="1" t="s">
        <v>23</v>
      </c>
      <c r="E3824" s="1">
        <v>12493.87</v>
      </c>
      <c r="F3824" s="1">
        <v>1.0</v>
      </c>
      <c r="G3824" s="1">
        <v>19.0</v>
      </c>
      <c r="H3824" s="1">
        <v>6.0</v>
      </c>
      <c r="I3824" s="1" t="s">
        <v>22</v>
      </c>
      <c r="J3824" s="1">
        <v>0.797</v>
      </c>
      <c r="K3824" s="1">
        <v>0.063</v>
      </c>
      <c r="L3824" s="6">
        <f>if(J3824&gt;QUARTILE!$B$3, "TOP", if(J3824&lt;QUARTILE!$B$4, "BOTTOM", 0))</f>
        <v>0</v>
      </c>
      <c r="M3824" s="6">
        <f t="shared" si="1"/>
        <v>2</v>
      </c>
      <c r="N3824" s="6" t="str">
        <f t="shared" si="2"/>
        <v>Gen X</v>
      </c>
      <c r="O3824" s="6" t="str">
        <f t="shared" si="3"/>
        <v>Low Income</v>
      </c>
    </row>
    <row r="3825" hidden="1">
      <c r="A3825" s="1">
        <v>103823.0</v>
      </c>
      <c r="B3825" s="1">
        <v>39.0</v>
      </c>
      <c r="C3825" s="1">
        <v>42000.0</v>
      </c>
      <c r="D3825" s="1" t="s">
        <v>27</v>
      </c>
      <c r="E3825" s="1">
        <v>3301.52</v>
      </c>
      <c r="F3825" s="1">
        <v>1.0</v>
      </c>
      <c r="G3825" s="1">
        <v>16.0</v>
      </c>
      <c r="H3825" s="1">
        <v>8.0</v>
      </c>
      <c r="I3825" s="1" t="s">
        <v>22</v>
      </c>
      <c r="J3825" s="1">
        <v>0.775</v>
      </c>
      <c r="K3825" s="1">
        <v>0.79</v>
      </c>
      <c r="L3825" s="6">
        <f>if(J3825&gt;QUARTILE!$B$3, "TOP", if(J3825&lt;QUARTILE!$B$4, "BOTTOM", 0))</f>
        <v>0</v>
      </c>
      <c r="M3825" s="6">
        <f t="shared" si="1"/>
        <v>2</v>
      </c>
      <c r="N3825" s="6" t="str">
        <f t="shared" si="2"/>
        <v>Gen X</v>
      </c>
      <c r="O3825" s="6" t="str">
        <f t="shared" si="3"/>
        <v>Low Income</v>
      </c>
    </row>
    <row r="3826" hidden="1">
      <c r="A3826" s="1">
        <v>103824.0</v>
      </c>
      <c r="B3826" s="1">
        <v>41.0</v>
      </c>
      <c r="C3826" s="1">
        <v>12000.0</v>
      </c>
      <c r="D3826" s="1" t="s">
        <v>23</v>
      </c>
      <c r="E3826" s="1">
        <v>14496.63</v>
      </c>
      <c r="F3826" s="1">
        <v>5.0</v>
      </c>
      <c r="G3826" s="1">
        <v>25.0</v>
      </c>
      <c r="H3826" s="1">
        <v>11.0</v>
      </c>
      <c r="I3826" s="1" t="s">
        <v>18</v>
      </c>
      <c r="J3826" s="1">
        <v>0.694</v>
      </c>
      <c r="K3826" s="1">
        <v>0.502</v>
      </c>
      <c r="L3826" s="6">
        <f>if(J3826&gt;QUARTILE!$B$3, "TOP", if(J3826&lt;QUARTILE!$B$4, "BOTTOM", 0))</f>
        <v>0</v>
      </c>
      <c r="M3826" s="6">
        <f t="shared" si="1"/>
        <v>1</v>
      </c>
      <c r="N3826" s="6" t="str">
        <f t="shared" si="2"/>
        <v>Gen X</v>
      </c>
      <c r="O3826" s="6" t="str">
        <f t="shared" si="3"/>
        <v>Low Income</v>
      </c>
    </row>
    <row r="3827" hidden="1">
      <c r="A3827" s="1">
        <v>103825.0</v>
      </c>
      <c r="B3827" s="1">
        <v>62.0</v>
      </c>
      <c r="C3827" s="1">
        <v>27000.0</v>
      </c>
      <c r="D3827" s="1" t="s">
        <v>27</v>
      </c>
      <c r="E3827" s="1">
        <v>3433.42</v>
      </c>
      <c r="F3827" s="1">
        <v>3.0</v>
      </c>
      <c r="G3827" s="1">
        <v>11.0</v>
      </c>
      <c r="H3827" s="1">
        <v>8.0</v>
      </c>
      <c r="I3827" s="1" t="s">
        <v>22</v>
      </c>
      <c r="J3827" s="1">
        <v>0.883</v>
      </c>
      <c r="K3827" s="1">
        <v>0.556</v>
      </c>
      <c r="L3827" s="6" t="str">
        <f>if(J3827&gt;QUARTILE!$B$3, "TOP", if(J3827&lt;QUARTILE!$B$4, "BOTTOM", 0))</f>
        <v>TOP</v>
      </c>
      <c r="M3827" s="6">
        <f t="shared" si="1"/>
        <v>2</v>
      </c>
      <c r="N3827" s="6" t="str">
        <f t="shared" si="2"/>
        <v>Baby Boomer</v>
      </c>
      <c r="O3827" s="6" t="str">
        <f t="shared" si="3"/>
        <v>Low Income</v>
      </c>
    </row>
    <row r="3828" hidden="1">
      <c r="A3828" s="1">
        <v>103826.0</v>
      </c>
      <c r="B3828" s="1">
        <v>29.0</v>
      </c>
      <c r="C3828" s="1">
        <v>29000.0</v>
      </c>
      <c r="D3828" s="1" t="s">
        <v>23</v>
      </c>
      <c r="E3828" s="1">
        <v>10164.96</v>
      </c>
      <c r="F3828" s="1">
        <v>1.0</v>
      </c>
      <c r="G3828" s="1">
        <v>27.0</v>
      </c>
      <c r="H3828" s="1">
        <v>13.0</v>
      </c>
      <c r="I3828" s="1" t="s">
        <v>18</v>
      </c>
      <c r="J3828" s="1">
        <v>0.195</v>
      </c>
      <c r="K3828" s="1">
        <v>0.377</v>
      </c>
      <c r="L3828" s="6" t="str">
        <f>if(J3828&gt;QUARTILE!$B$3, "TOP", if(J3828&lt;QUARTILE!$B$4, "BOTTOM", 0))</f>
        <v>BOTTOM</v>
      </c>
      <c r="M3828" s="6">
        <f t="shared" si="1"/>
        <v>1</v>
      </c>
      <c r="N3828" s="6" t="str">
        <f t="shared" si="2"/>
        <v>Millenial</v>
      </c>
      <c r="O3828" s="6" t="str">
        <f t="shared" si="3"/>
        <v>Low Income</v>
      </c>
    </row>
    <row r="3829" hidden="1">
      <c r="A3829" s="1">
        <v>103827.0</v>
      </c>
      <c r="B3829" s="1">
        <v>47.0</v>
      </c>
      <c r="C3829" s="1">
        <v>5000.0</v>
      </c>
      <c r="D3829" s="1" t="s">
        <v>23</v>
      </c>
      <c r="E3829" s="1">
        <v>57170.99</v>
      </c>
      <c r="F3829" s="1">
        <v>1.0</v>
      </c>
      <c r="G3829" s="1">
        <v>24.0</v>
      </c>
      <c r="H3829" s="1">
        <v>14.0</v>
      </c>
      <c r="I3829" s="1" t="s">
        <v>22</v>
      </c>
      <c r="J3829" s="1">
        <v>0.993</v>
      </c>
      <c r="K3829" s="1">
        <v>0.803</v>
      </c>
      <c r="L3829" s="6" t="str">
        <f>if(J3829&gt;QUARTILE!$B$3, "TOP", if(J3829&lt;QUARTILE!$B$4, "BOTTOM", 0))</f>
        <v>TOP</v>
      </c>
      <c r="M3829" s="6">
        <f t="shared" si="1"/>
        <v>2</v>
      </c>
      <c r="N3829" s="6" t="str">
        <f t="shared" si="2"/>
        <v>Gen X</v>
      </c>
      <c r="O3829" s="6" t="str">
        <f t="shared" si="3"/>
        <v>Low Income</v>
      </c>
    </row>
    <row r="3830" hidden="1">
      <c r="A3830" s="1">
        <v>103828.0</v>
      </c>
      <c r="B3830" s="1">
        <v>75.0</v>
      </c>
      <c r="C3830" s="1">
        <v>28000.0</v>
      </c>
      <c r="D3830" s="1" t="s">
        <v>17</v>
      </c>
      <c r="E3830" s="1">
        <v>8370.37</v>
      </c>
      <c r="F3830" s="1">
        <v>2.0</v>
      </c>
      <c r="G3830" s="1">
        <v>25.0</v>
      </c>
      <c r="H3830" s="1">
        <v>4.0</v>
      </c>
      <c r="I3830" s="1" t="s">
        <v>22</v>
      </c>
      <c r="J3830" s="1">
        <v>0.611</v>
      </c>
      <c r="K3830" s="1">
        <v>0.509</v>
      </c>
      <c r="L3830" s="6">
        <f>if(J3830&gt;QUARTILE!$B$3, "TOP", if(J3830&lt;QUARTILE!$B$4, "BOTTOM", 0))</f>
        <v>0</v>
      </c>
      <c r="M3830" s="6">
        <f t="shared" si="1"/>
        <v>2</v>
      </c>
      <c r="N3830" s="6" t="str">
        <f t="shared" si="2"/>
        <v>Baby Boomer</v>
      </c>
      <c r="O3830" s="6" t="str">
        <f t="shared" si="3"/>
        <v>Low Income</v>
      </c>
    </row>
    <row r="3831" hidden="1">
      <c r="A3831" s="1">
        <v>103829.0</v>
      </c>
      <c r="B3831" s="1">
        <v>55.0</v>
      </c>
      <c r="C3831" s="1">
        <v>106000.0</v>
      </c>
      <c r="D3831" s="1" t="s">
        <v>27</v>
      </c>
      <c r="E3831" s="1">
        <v>3316.07</v>
      </c>
      <c r="F3831" s="1">
        <v>2.0</v>
      </c>
      <c r="G3831" s="1">
        <v>19.0</v>
      </c>
      <c r="H3831" s="1">
        <v>4.0</v>
      </c>
      <c r="I3831" s="1" t="s">
        <v>22</v>
      </c>
      <c r="J3831" s="1">
        <v>0.956</v>
      </c>
      <c r="K3831" s="1">
        <v>0.26</v>
      </c>
      <c r="L3831" s="6" t="str">
        <f>if(J3831&gt;QUARTILE!$B$3, "TOP", if(J3831&lt;QUARTILE!$B$4, "BOTTOM", 0))</f>
        <v>TOP</v>
      </c>
      <c r="M3831" s="6">
        <f t="shared" si="1"/>
        <v>2</v>
      </c>
      <c r="N3831" s="6" t="str">
        <f t="shared" si="2"/>
        <v>Gen X</v>
      </c>
      <c r="O3831" s="6" t="str">
        <f t="shared" si="3"/>
        <v>Medium Income</v>
      </c>
    </row>
    <row r="3832" hidden="1">
      <c r="A3832" s="1">
        <v>103830.0</v>
      </c>
      <c r="B3832" s="1">
        <v>70.0</v>
      </c>
      <c r="C3832" s="1">
        <v>6000.0</v>
      </c>
      <c r="D3832" s="1" t="s">
        <v>25</v>
      </c>
      <c r="E3832" s="1">
        <v>17464.46</v>
      </c>
      <c r="F3832" s="1">
        <v>2.0</v>
      </c>
      <c r="G3832" s="1">
        <v>20.0</v>
      </c>
      <c r="H3832" s="1">
        <v>7.0</v>
      </c>
      <c r="I3832" s="1" t="s">
        <v>22</v>
      </c>
      <c r="J3832" s="1">
        <v>0.583</v>
      </c>
      <c r="K3832" s="1">
        <v>0.824</v>
      </c>
      <c r="L3832" s="6">
        <f>if(J3832&gt;QUARTILE!$B$3, "TOP", if(J3832&lt;QUARTILE!$B$4, "BOTTOM", 0))</f>
        <v>0</v>
      </c>
      <c r="M3832" s="6">
        <f t="shared" si="1"/>
        <v>2</v>
      </c>
      <c r="N3832" s="6" t="str">
        <f t="shared" si="2"/>
        <v>Baby Boomer</v>
      </c>
      <c r="O3832" s="6" t="str">
        <f t="shared" si="3"/>
        <v>Low Income</v>
      </c>
    </row>
    <row r="3833" hidden="1">
      <c r="A3833" s="1">
        <v>103831.0</v>
      </c>
      <c r="B3833" s="1">
        <v>48.0</v>
      </c>
      <c r="C3833" s="1">
        <v>21000.0</v>
      </c>
      <c r="D3833" s="1" t="s">
        <v>23</v>
      </c>
      <c r="E3833" s="1">
        <v>18444.37</v>
      </c>
      <c r="F3833" s="1">
        <v>5.0</v>
      </c>
      <c r="G3833" s="1">
        <v>19.0</v>
      </c>
      <c r="H3833" s="1">
        <v>6.0</v>
      </c>
      <c r="I3833" s="1" t="s">
        <v>22</v>
      </c>
      <c r="J3833" s="1">
        <v>0.378</v>
      </c>
      <c r="K3833" s="1">
        <v>0.898</v>
      </c>
      <c r="L3833" s="6">
        <f>if(J3833&gt;QUARTILE!$B$3, "TOP", if(J3833&lt;QUARTILE!$B$4, "BOTTOM", 0))</f>
        <v>0</v>
      </c>
      <c r="M3833" s="6">
        <f t="shared" si="1"/>
        <v>2</v>
      </c>
      <c r="N3833" s="6" t="str">
        <f t="shared" si="2"/>
        <v>Gen X</v>
      </c>
      <c r="O3833" s="6" t="str">
        <f t="shared" si="3"/>
        <v>Low Income</v>
      </c>
    </row>
    <row r="3834" hidden="1">
      <c r="A3834" s="1">
        <v>103832.0</v>
      </c>
      <c r="B3834" s="1">
        <v>53.0</v>
      </c>
      <c r="C3834" s="1">
        <v>7000.0</v>
      </c>
      <c r="D3834" s="1" t="s">
        <v>27</v>
      </c>
      <c r="E3834" s="1">
        <v>4308.57</v>
      </c>
      <c r="F3834" s="1">
        <v>1.0</v>
      </c>
      <c r="G3834" s="1">
        <v>27.0</v>
      </c>
      <c r="H3834" s="1">
        <v>3.0</v>
      </c>
      <c r="I3834" s="1" t="s">
        <v>22</v>
      </c>
      <c r="J3834" s="1">
        <v>0.897</v>
      </c>
      <c r="K3834" s="1">
        <v>0.242</v>
      </c>
      <c r="L3834" s="6" t="str">
        <f>if(J3834&gt;QUARTILE!$B$3, "TOP", if(J3834&lt;QUARTILE!$B$4, "BOTTOM", 0))</f>
        <v>TOP</v>
      </c>
      <c r="M3834" s="6">
        <f t="shared" si="1"/>
        <v>2</v>
      </c>
      <c r="N3834" s="6" t="str">
        <f t="shared" si="2"/>
        <v>Gen X</v>
      </c>
      <c r="O3834" s="6" t="str">
        <f t="shared" si="3"/>
        <v>Low Income</v>
      </c>
    </row>
    <row r="3835" hidden="1">
      <c r="A3835" s="1">
        <v>103833.0</v>
      </c>
      <c r="B3835" s="1">
        <v>36.0</v>
      </c>
      <c r="C3835" s="1">
        <v>13000.0</v>
      </c>
      <c r="D3835" s="1" t="s">
        <v>25</v>
      </c>
      <c r="E3835" s="1">
        <v>4377.72</v>
      </c>
      <c r="F3835" s="1">
        <v>2.0</v>
      </c>
      <c r="G3835" s="1">
        <v>28.0</v>
      </c>
      <c r="H3835" s="1">
        <v>9.0</v>
      </c>
      <c r="I3835" s="1" t="s">
        <v>22</v>
      </c>
      <c r="J3835" s="1">
        <v>0.927</v>
      </c>
      <c r="K3835" s="1">
        <v>0.605</v>
      </c>
      <c r="L3835" s="6" t="str">
        <f>if(J3835&gt;QUARTILE!$B$3, "TOP", if(J3835&lt;QUARTILE!$B$4, "BOTTOM", 0))</f>
        <v>TOP</v>
      </c>
      <c r="M3835" s="6">
        <f t="shared" si="1"/>
        <v>2</v>
      </c>
      <c r="N3835" s="6" t="str">
        <f t="shared" si="2"/>
        <v>Gen X</v>
      </c>
      <c r="O3835" s="6" t="str">
        <f t="shared" si="3"/>
        <v>Low Income</v>
      </c>
    </row>
    <row r="3836" hidden="1">
      <c r="A3836" s="1">
        <v>103834.0</v>
      </c>
      <c r="B3836" s="1">
        <v>65.0</v>
      </c>
      <c r="C3836" s="1">
        <v>7000.0</v>
      </c>
      <c r="D3836" s="1" t="s">
        <v>23</v>
      </c>
      <c r="E3836" s="1">
        <v>91222.67</v>
      </c>
      <c r="F3836" s="1">
        <v>2.0</v>
      </c>
      <c r="G3836" s="1">
        <v>18.0</v>
      </c>
      <c r="H3836" s="1">
        <v>3.0</v>
      </c>
      <c r="I3836" s="1" t="s">
        <v>18</v>
      </c>
      <c r="J3836" s="1">
        <v>0.418</v>
      </c>
      <c r="K3836" s="1">
        <v>0.489</v>
      </c>
      <c r="L3836" s="6">
        <f>if(J3836&gt;QUARTILE!$B$3, "TOP", if(J3836&lt;QUARTILE!$B$4, "BOTTOM", 0))</f>
        <v>0</v>
      </c>
      <c r="M3836" s="6">
        <f t="shared" si="1"/>
        <v>1</v>
      </c>
      <c r="N3836" s="6" t="str">
        <f t="shared" si="2"/>
        <v>Baby Boomer</v>
      </c>
      <c r="O3836" s="6" t="str">
        <f t="shared" si="3"/>
        <v>Low Income</v>
      </c>
    </row>
    <row r="3837" hidden="1">
      <c r="A3837" s="1">
        <v>103835.0</v>
      </c>
      <c r="B3837" s="1">
        <v>62.0</v>
      </c>
      <c r="C3837" s="1">
        <v>24000.0</v>
      </c>
      <c r="D3837" s="1" t="s">
        <v>27</v>
      </c>
      <c r="E3837" s="1">
        <v>5575.27</v>
      </c>
      <c r="F3837" s="1">
        <v>4.0</v>
      </c>
      <c r="G3837" s="1">
        <v>17.0</v>
      </c>
      <c r="H3837" s="1">
        <v>4.0</v>
      </c>
      <c r="I3837" s="1" t="s">
        <v>22</v>
      </c>
      <c r="J3837" s="1">
        <v>0.744</v>
      </c>
      <c r="K3837" s="1">
        <v>0.56</v>
      </c>
      <c r="L3837" s="6">
        <f>if(J3837&gt;QUARTILE!$B$3, "TOP", if(J3837&lt;QUARTILE!$B$4, "BOTTOM", 0))</f>
        <v>0</v>
      </c>
      <c r="M3837" s="6">
        <f t="shared" si="1"/>
        <v>2</v>
      </c>
      <c r="N3837" s="6" t="str">
        <f t="shared" si="2"/>
        <v>Baby Boomer</v>
      </c>
      <c r="O3837" s="6" t="str">
        <f t="shared" si="3"/>
        <v>Low Income</v>
      </c>
    </row>
    <row r="3838" hidden="1">
      <c r="A3838" s="1">
        <v>103836.0</v>
      </c>
      <c r="B3838" s="1">
        <v>53.0</v>
      </c>
      <c r="C3838" s="1">
        <v>35000.0</v>
      </c>
      <c r="D3838" s="1" t="s">
        <v>25</v>
      </c>
      <c r="E3838" s="1">
        <v>36426.9</v>
      </c>
      <c r="F3838" s="1">
        <v>4.0</v>
      </c>
      <c r="G3838" s="1">
        <v>27.0</v>
      </c>
      <c r="H3838" s="1">
        <v>6.0</v>
      </c>
      <c r="I3838" s="1" t="s">
        <v>18</v>
      </c>
      <c r="J3838" s="1">
        <v>0.241</v>
      </c>
      <c r="K3838" s="1">
        <v>0.414</v>
      </c>
      <c r="L3838" s="6" t="str">
        <f>if(J3838&gt;QUARTILE!$B$3, "TOP", if(J3838&lt;QUARTILE!$B$4, "BOTTOM", 0))</f>
        <v>BOTTOM</v>
      </c>
      <c r="M3838" s="6">
        <f t="shared" si="1"/>
        <v>1</v>
      </c>
      <c r="N3838" s="6" t="str">
        <f t="shared" si="2"/>
        <v>Gen X</v>
      </c>
      <c r="O3838" s="6" t="str">
        <f t="shared" si="3"/>
        <v>Low Income</v>
      </c>
    </row>
    <row r="3839" hidden="1">
      <c r="A3839" s="1">
        <v>103837.0</v>
      </c>
      <c r="B3839" s="1">
        <v>47.0</v>
      </c>
      <c r="C3839" s="1">
        <v>28000.0</v>
      </c>
      <c r="D3839" s="1" t="s">
        <v>23</v>
      </c>
      <c r="E3839" s="1">
        <v>12709.79</v>
      </c>
      <c r="F3839" s="1">
        <v>2.0</v>
      </c>
      <c r="G3839" s="1">
        <v>16.0</v>
      </c>
      <c r="H3839" s="1">
        <v>4.0</v>
      </c>
      <c r="I3839" s="1" t="s">
        <v>22</v>
      </c>
      <c r="J3839" s="1">
        <v>0.136</v>
      </c>
      <c r="K3839" s="1">
        <v>0.1</v>
      </c>
      <c r="L3839" s="6" t="str">
        <f>if(J3839&gt;QUARTILE!$B$3, "TOP", if(J3839&lt;QUARTILE!$B$4, "BOTTOM", 0))</f>
        <v>BOTTOM</v>
      </c>
      <c r="M3839" s="6">
        <f t="shared" si="1"/>
        <v>2</v>
      </c>
      <c r="N3839" s="6" t="str">
        <f t="shared" si="2"/>
        <v>Gen X</v>
      </c>
      <c r="O3839" s="6" t="str">
        <f t="shared" si="3"/>
        <v>Low Income</v>
      </c>
    </row>
    <row r="3840" hidden="1">
      <c r="A3840" s="1">
        <v>103838.0</v>
      </c>
      <c r="B3840" s="1">
        <v>72.0</v>
      </c>
      <c r="C3840" s="1">
        <v>13000.0</v>
      </c>
      <c r="D3840" s="1" t="s">
        <v>21</v>
      </c>
      <c r="E3840" s="1">
        <v>11418.21</v>
      </c>
      <c r="F3840" s="1">
        <v>5.0</v>
      </c>
      <c r="G3840" s="1">
        <v>19.0</v>
      </c>
      <c r="H3840" s="1">
        <v>7.0</v>
      </c>
      <c r="I3840" s="1" t="s">
        <v>22</v>
      </c>
      <c r="J3840" s="1">
        <v>0.511</v>
      </c>
      <c r="K3840" s="1">
        <v>0.362</v>
      </c>
      <c r="L3840" s="6">
        <f>if(J3840&gt;QUARTILE!$B$3, "TOP", if(J3840&lt;QUARTILE!$B$4, "BOTTOM", 0))</f>
        <v>0</v>
      </c>
      <c r="M3840" s="6">
        <f t="shared" si="1"/>
        <v>2</v>
      </c>
      <c r="N3840" s="6" t="str">
        <f t="shared" si="2"/>
        <v>Baby Boomer</v>
      </c>
      <c r="O3840" s="6" t="str">
        <f t="shared" si="3"/>
        <v>Low Income</v>
      </c>
    </row>
    <row r="3841" hidden="1">
      <c r="A3841" s="1">
        <v>103839.0</v>
      </c>
      <c r="B3841" s="1">
        <v>66.0</v>
      </c>
      <c r="C3841" s="1">
        <v>15000.0</v>
      </c>
      <c r="D3841" s="1" t="s">
        <v>27</v>
      </c>
      <c r="E3841" s="1">
        <v>6990.08</v>
      </c>
      <c r="F3841" s="1">
        <v>3.0</v>
      </c>
      <c r="G3841" s="1">
        <v>22.0</v>
      </c>
      <c r="H3841" s="1">
        <v>5.0</v>
      </c>
      <c r="I3841" s="1" t="s">
        <v>22</v>
      </c>
      <c r="J3841" s="1">
        <v>0.036</v>
      </c>
      <c r="K3841" s="1">
        <v>0.986</v>
      </c>
      <c r="L3841" s="6" t="str">
        <f>if(J3841&gt;QUARTILE!$B$3, "TOP", if(J3841&lt;QUARTILE!$B$4, "BOTTOM", 0))</f>
        <v>BOTTOM</v>
      </c>
      <c r="M3841" s="6">
        <f t="shared" si="1"/>
        <v>2</v>
      </c>
      <c r="N3841" s="6" t="str">
        <f t="shared" si="2"/>
        <v>Baby Boomer</v>
      </c>
      <c r="O3841" s="6" t="str">
        <f t="shared" si="3"/>
        <v>Low Income</v>
      </c>
    </row>
    <row r="3842" hidden="1">
      <c r="A3842" s="1">
        <v>103840.0</v>
      </c>
      <c r="B3842" s="1">
        <v>72.0</v>
      </c>
      <c r="C3842" s="1">
        <v>26000.0</v>
      </c>
      <c r="D3842" s="1" t="s">
        <v>23</v>
      </c>
      <c r="E3842" s="1">
        <v>29729.0</v>
      </c>
      <c r="F3842" s="1">
        <v>4.0</v>
      </c>
      <c r="G3842" s="1">
        <v>14.0</v>
      </c>
      <c r="H3842" s="1">
        <v>7.0</v>
      </c>
      <c r="I3842" s="1" t="s">
        <v>22</v>
      </c>
      <c r="J3842" s="1">
        <v>0.484</v>
      </c>
      <c r="K3842" s="1">
        <v>0.038</v>
      </c>
      <c r="L3842" s="6">
        <f>if(J3842&gt;QUARTILE!$B$3, "TOP", if(J3842&lt;QUARTILE!$B$4, "BOTTOM", 0))</f>
        <v>0</v>
      </c>
      <c r="M3842" s="6">
        <f t="shared" si="1"/>
        <v>2</v>
      </c>
      <c r="N3842" s="6" t="str">
        <f t="shared" si="2"/>
        <v>Baby Boomer</v>
      </c>
      <c r="O3842" s="6" t="str">
        <f t="shared" si="3"/>
        <v>Low Income</v>
      </c>
    </row>
    <row r="3843" hidden="1">
      <c r="A3843" s="1">
        <v>103841.0</v>
      </c>
      <c r="B3843" s="1">
        <v>50.0</v>
      </c>
      <c r="C3843" s="1">
        <v>13000.0</v>
      </c>
      <c r="D3843" s="1" t="s">
        <v>25</v>
      </c>
      <c r="E3843" s="1">
        <v>42515.72</v>
      </c>
      <c r="F3843" s="1">
        <v>4.0</v>
      </c>
      <c r="G3843" s="1">
        <v>20.0</v>
      </c>
      <c r="H3843" s="1">
        <v>6.0</v>
      </c>
      <c r="I3843" s="1" t="s">
        <v>18</v>
      </c>
      <c r="J3843" s="1">
        <v>0.941</v>
      </c>
      <c r="K3843" s="1">
        <v>0.52</v>
      </c>
      <c r="L3843" s="6" t="str">
        <f>if(J3843&gt;QUARTILE!$B$3, "TOP", if(J3843&lt;QUARTILE!$B$4, "BOTTOM", 0))</f>
        <v>TOP</v>
      </c>
      <c r="M3843" s="6">
        <f t="shared" si="1"/>
        <v>1</v>
      </c>
      <c r="N3843" s="6" t="str">
        <f t="shared" si="2"/>
        <v>Gen X</v>
      </c>
      <c r="O3843" s="6" t="str">
        <f t="shared" si="3"/>
        <v>Low Income</v>
      </c>
    </row>
    <row r="3844" hidden="1">
      <c r="A3844" s="1">
        <v>103842.0</v>
      </c>
      <c r="B3844" s="1">
        <v>35.0</v>
      </c>
      <c r="C3844" s="1">
        <v>10000.0</v>
      </c>
      <c r="D3844" s="1" t="s">
        <v>23</v>
      </c>
      <c r="E3844" s="1">
        <v>6052.6</v>
      </c>
      <c r="F3844" s="1">
        <v>1.0</v>
      </c>
      <c r="G3844" s="1">
        <v>25.0</v>
      </c>
      <c r="H3844" s="1">
        <v>9.0</v>
      </c>
      <c r="I3844" s="1" t="s">
        <v>22</v>
      </c>
      <c r="J3844" s="1">
        <v>0.939</v>
      </c>
      <c r="K3844" s="1">
        <v>0.894</v>
      </c>
      <c r="L3844" s="6" t="str">
        <f>if(J3844&gt;QUARTILE!$B$3, "TOP", if(J3844&lt;QUARTILE!$B$4, "BOTTOM", 0))</f>
        <v>TOP</v>
      </c>
      <c r="M3844" s="6">
        <f t="shared" si="1"/>
        <v>2</v>
      </c>
      <c r="N3844" s="6" t="str">
        <f t="shared" si="2"/>
        <v>Gen X</v>
      </c>
      <c r="O3844" s="6" t="str">
        <f t="shared" si="3"/>
        <v>Low Income</v>
      </c>
    </row>
    <row r="3845" hidden="1">
      <c r="A3845" s="1">
        <v>103843.0</v>
      </c>
      <c r="B3845" s="1">
        <v>80.0</v>
      </c>
      <c r="C3845" s="1">
        <v>19000.0</v>
      </c>
      <c r="D3845" s="1" t="s">
        <v>17</v>
      </c>
      <c r="E3845" s="1">
        <v>1998.54</v>
      </c>
      <c r="F3845" s="1">
        <v>1.0</v>
      </c>
      <c r="G3845" s="1">
        <v>22.0</v>
      </c>
      <c r="H3845" s="1">
        <v>6.0</v>
      </c>
      <c r="I3845" s="1" t="s">
        <v>22</v>
      </c>
      <c r="J3845" s="1">
        <v>0.255</v>
      </c>
      <c r="K3845" s="1">
        <v>0.201</v>
      </c>
      <c r="L3845" s="6" t="str">
        <f>if(J3845&gt;QUARTILE!$B$3, "TOP", if(J3845&lt;QUARTILE!$B$4, "BOTTOM", 0))</f>
        <v>BOTTOM</v>
      </c>
      <c r="M3845" s="6">
        <f t="shared" si="1"/>
        <v>2</v>
      </c>
      <c r="N3845" s="6" t="str">
        <f t="shared" si="2"/>
        <v>Silent</v>
      </c>
      <c r="O3845" s="6" t="str">
        <f t="shared" si="3"/>
        <v>Low Income</v>
      </c>
    </row>
    <row r="3846" hidden="1">
      <c r="A3846" s="1">
        <v>103844.0</v>
      </c>
      <c r="B3846" s="1">
        <v>69.0</v>
      </c>
      <c r="C3846" s="1">
        <v>12000.0</v>
      </c>
      <c r="D3846" s="1" t="s">
        <v>27</v>
      </c>
      <c r="E3846" s="1">
        <v>2944.95</v>
      </c>
      <c r="F3846" s="1">
        <v>2.0</v>
      </c>
      <c r="G3846" s="1">
        <v>18.0</v>
      </c>
      <c r="H3846" s="1">
        <v>4.0</v>
      </c>
      <c r="I3846" s="1" t="s">
        <v>22</v>
      </c>
      <c r="J3846" s="1">
        <v>0.077</v>
      </c>
      <c r="K3846" s="1">
        <v>0.802</v>
      </c>
      <c r="L3846" s="6" t="str">
        <f>if(J3846&gt;QUARTILE!$B$3, "TOP", if(J3846&lt;QUARTILE!$B$4, "BOTTOM", 0))</f>
        <v>BOTTOM</v>
      </c>
      <c r="M3846" s="6">
        <f t="shared" si="1"/>
        <v>2</v>
      </c>
      <c r="N3846" s="6" t="str">
        <f t="shared" si="2"/>
        <v>Baby Boomer</v>
      </c>
      <c r="O3846" s="6" t="str">
        <f t="shared" si="3"/>
        <v>Low Income</v>
      </c>
    </row>
    <row r="3847" hidden="1">
      <c r="A3847" s="1">
        <v>103845.0</v>
      </c>
      <c r="B3847" s="1">
        <v>66.0</v>
      </c>
      <c r="C3847" s="1">
        <v>28000.0</v>
      </c>
      <c r="D3847" s="1" t="s">
        <v>23</v>
      </c>
      <c r="E3847" s="1">
        <v>31481.76</v>
      </c>
      <c r="F3847" s="1">
        <v>1.0</v>
      </c>
      <c r="G3847" s="1">
        <v>17.0</v>
      </c>
      <c r="H3847" s="1">
        <v>9.0</v>
      </c>
      <c r="I3847" s="1" t="s">
        <v>18</v>
      </c>
      <c r="J3847" s="1">
        <v>0.781</v>
      </c>
      <c r="K3847" s="1">
        <v>0.142</v>
      </c>
      <c r="L3847" s="6">
        <f>if(J3847&gt;QUARTILE!$B$3, "TOP", if(J3847&lt;QUARTILE!$B$4, "BOTTOM", 0))</f>
        <v>0</v>
      </c>
      <c r="M3847" s="6">
        <f t="shared" si="1"/>
        <v>1</v>
      </c>
      <c r="N3847" s="6" t="str">
        <f t="shared" si="2"/>
        <v>Baby Boomer</v>
      </c>
      <c r="O3847" s="6" t="str">
        <f t="shared" si="3"/>
        <v>Low Income</v>
      </c>
    </row>
    <row r="3848" hidden="1">
      <c r="A3848" s="1">
        <v>103846.0</v>
      </c>
      <c r="B3848" s="1">
        <v>76.0</v>
      </c>
      <c r="C3848" s="1">
        <v>48000.0</v>
      </c>
      <c r="D3848" s="1" t="s">
        <v>23</v>
      </c>
      <c r="E3848" s="1">
        <v>11447.88</v>
      </c>
      <c r="F3848" s="1">
        <v>1.0</v>
      </c>
      <c r="G3848" s="1">
        <v>20.0</v>
      </c>
      <c r="H3848" s="1">
        <v>6.0</v>
      </c>
      <c r="I3848" s="1" t="s">
        <v>22</v>
      </c>
      <c r="J3848" s="1">
        <v>0.315</v>
      </c>
      <c r="K3848" s="1">
        <v>0.03</v>
      </c>
      <c r="L3848" s="6">
        <f>if(J3848&gt;QUARTILE!$B$3, "TOP", if(J3848&lt;QUARTILE!$B$4, "BOTTOM", 0))</f>
        <v>0</v>
      </c>
      <c r="M3848" s="6">
        <f t="shared" si="1"/>
        <v>2</v>
      </c>
      <c r="N3848" s="6" t="str">
        <f t="shared" si="2"/>
        <v>Baby Boomer</v>
      </c>
      <c r="O3848" s="6" t="str">
        <f t="shared" si="3"/>
        <v>Medium Income</v>
      </c>
    </row>
    <row r="3849" hidden="1">
      <c r="A3849" s="1">
        <v>103847.0</v>
      </c>
      <c r="B3849" s="1">
        <v>45.0</v>
      </c>
      <c r="C3849" s="1">
        <v>105000.0</v>
      </c>
      <c r="D3849" s="1" t="s">
        <v>23</v>
      </c>
      <c r="E3849" s="1">
        <v>2829.3</v>
      </c>
      <c r="F3849" s="1">
        <v>3.0</v>
      </c>
      <c r="G3849" s="1">
        <v>15.0</v>
      </c>
      <c r="H3849" s="1">
        <v>10.0</v>
      </c>
      <c r="I3849" s="1" t="s">
        <v>22</v>
      </c>
      <c r="J3849" s="1">
        <v>0.173</v>
      </c>
      <c r="K3849" s="1">
        <v>0.521</v>
      </c>
      <c r="L3849" s="6" t="str">
        <f>if(J3849&gt;QUARTILE!$B$3, "TOP", if(J3849&lt;QUARTILE!$B$4, "BOTTOM", 0))</f>
        <v>BOTTOM</v>
      </c>
      <c r="M3849" s="6">
        <f t="shared" si="1"/>
        <v>2</v>
      </c>
      <c r="N3849" s="6" t="str">
        <f t="shared" si="2"/>
        <v>Gen X</v>
      </c>
      <c r="O3849" s="6" t="str">
        <f t="shared" si="3"/>
        <v>Medium Income</v>
      </c>
    </row>
    <row r="3850" hidden="1">
      <c r="A3850" s="1">
        <v>103848.0</v>
      </c>
      <c r="B3850" s="1">
        <v>76.0</v>
      </c>
      <c r="C3850" s="1">
        <v>27000.0</v>
      </c>
      <c r="D3850" s="1" t="s">
        <v>25</v>
      </c>
      <c r="E3850" s="1">
        <v>8319.04</v>
      </c>
      <c r="F3850" s="1">
        <v>5.0</v>
      </c>
      <c r="G3850" s="1">
        <v>32.0</v>
      </c>
      <c r="H3850" s="1">
        <v>6.0</v>
      </c>
      <c r="I3850" s="1" t="s">
        <v>22</v>
      </c>
      <c r="J3850" s="1">
        <v>0.181</v>
      </c>
      <c r="K3850" s="1">
        <v>0.661</v>
      </c>
      <c r="L3850" s="6" t="str">
        <f>if(J3850&gt;QUARTILE!$B$3, "TOP", if(J3850&lt;QUARTILE!$B$4, "BOTTOM", 0))</f>
        <v>BOTTOM</v>
      </c>
      <c r="M3850" s="6">
        <f t="shared" si="1"/>
        <v>2</v>
      </c>
      <c r="N3850" s="6" t="str">
        <f t="shared" si="2"/>
        <v>Baby Boomer</v>
      </c>
      <c r="O3850" s="6" t="str">
        <f t="shared" si="3"/>
        <v>Low Income</v>
      </c>
    </row>
    <row r="3851" hidden="1">
      <c r="A3851" s="1">
        <v>103849.0</v>
      </c>
      <c r="B3851" s="1">
        <v>64.0</v>
      </c>
      <c r="C3851" s="1">
        <v>32000.0</v>
      </c>
      <c r="D3851" s="1" t="s">
        <v>27</v>
      </c>
      <c r="E3851" s="1">
        <v>14440.63</v>
      </c>
      <c r="F3851" s="1">
        <v>2.0</v>
      </c>
      <c r="G3851" s="1">
        <v>21.0</v>
      </c>
      <c r="H3851" s="1">
        <v>4.0</v>
      </c>
      <c r="I3851" s="1" t="s">
        <v>22</v>
      </c>
      <c r="J3851" s="1">
        <v>0.938</v>
      </c>
      <c r="K3851" s="1">
        <v>0.197</v>
      </c>
      <c r="L3851" s="6" t="str">
        <f>if(J3851&gt;QUARTILE!$B$3, "TOP", if(J3851&lt;QUARTILE!$B$4, "BOTTOM", 0))</f>
        <v>TOP</v>
      </c>
      <c r="M3851" s="6">
        <f t="shared" si="1"/>
        <v>2</v>
      </c>
      <c r="N3851" s="6" t="str">
        <f t="shared" si="2"/>
        <v>Baby Boomer</v>
      </c>
      <c r="O3851" s="6" t="str">
        <f t="shared" si="3"/>
        <v>Low Income</v>
      </c>
    </row>
    <row r="3852" hidden="1">
      <c r="A3852" s="1">
        <v>103850.0</v>
      </c>
      <c r="B3852" s="1">
        <v>28.0</v>
      </c>
      <c r="C3852" s="1">
        <v>15000.0</v>
      </c>
      <c r="D3852" s="1" t="s">
        <v>23</v>
      </c>
      <c r="E3852" s="1">
        <v>38217.85</v>
      </c>
      <c r="F3852" s="1">
        <v>3.0</v>
      </c>
      <c r="G3852" s="1">
        <v>23.0</v>
      </c>
      <c r="H3852" s="1">
        <v>17.0</v>
      </c>
      <c r="I3852" s="1" t="s">
        <v>18</v>
      </c>
      <c r="J3852" s="1">
        <v>1.0</v>
      </c>
      <c r="K3852" s="1">
        <v>0.0</v>
      </c>
      <c r="L3852" s="6" t="str">
        <f>if(J3852&gt;QUARTILE!$B$3, "TOP", if(J3852&lt;QUARTILE!$B$4, "BOTTOM", 0))</f>
        <v>TOP</v>
      </c>
      <c r="M3852" s="6">
        <f t="shared" si="1"/>
        <v>1</v>
      </c>
      <c r="N3852" s="6" t="str">
        <f t="shared" si="2"/>
        <v>Millenial</v>
      </c>
      <c r="O3852" s="6" t="str">
        <f t="shared" si="3"/>
        <v>Low Income</v>
      </c>
    </row>
    <row r="3853" hidden="1">
      <c r="A3853" s="1">
        <v>103851.0</v>
      </c>
      <c r="B3853" s="1">
        <v>74.0</v>
      </c>
      <c r="C3853" s="1">
        <v>16000.0</v>
      </c>
      <c r="D3853" s="1" t="s">
        <v>23</v>
      </c>
      <c r="E3853" s="1">
        <v>20530.11</v>
      </c>
      <c r="F3853" s="1">
        <v>2.0</v>
      </c>
      <c r="G3853" s="1">
        <v>19.0</v>
      </c>
      <c r="H3853" s="1">
        <v>5.0</v>
      </c>
      <c r="I3853" s="1" t="s">
        <v>22</v>
      </c>
      <c r="J3853" s="1">
        <v>0.88</v>
      </c>
      <c r="K3853" s="1">
        <v>0.553</v>
      </c>
      <c r="L3853" s="6" t="str">
        <f>if(J3853&gt;QUARTILE!$B$3, "TOP", if(J3853&lt;QUARTILE!$B$4, "BOTTOM", 0))</f>
        <v>TOP</v>
      </c>
      <c r="M3853" s="6">
        <f t="shared" si="1"/>
        <v>2</v>
      </c>
      <c r="N3853" s="6" t="str">
        <f t="shared" si="2"/>
        <v>Baby Boomer</v>
      </c>
      <c r="O3853" s="6" t="str">
        <f t="shared" si="3"/>
        <v>Low Income</v>
      </c>
    </row>
    <row r="3854" hidden="1">
      <c r="A3854" s="1">
        <v>103852.0</v>
      </c>
      <c r="B3854" s="1">
        <v>77.0</v>
      </c>
      <c r="C3854" s="1">
        <v>48000.0</v>
      </c>
      <c r="D3854" s="1" t="s">
        <v>25</v>
      </c>
      <c r="E3854" s="1">
        <v>3872.49</v>
      </c>
      <c r="F3854" s="1">
        <v>5.0</v>
      </c>
      <c r="G3854" s="1">
        <v>14.0</v>
      </c>
      <c r="H3854" s="1">
        <v>3.0</v>
      </c>
      <c r="I3854" s="1" t="s">
        <v>22</v>
      </c>
      <c r="J3854" s="1">
        <v>0.389</v>
      </c>
      <c r="K3854" s="1">
        <v>0.098</v>
      </c>
      <c r="L3854" s="6">
        <f>if(J3854&gt;QUARTILE!$B$3, "TOP", if(J3854&lt;QUARTILE!$B$4, "BOTTOM", 0))</f>
        <v>0</v>
      </c>
      <c r="M3854" s="6">
        <f t="shared" si="1"/>
        <v>2</v>
      </c>
      <c r="N3854" s="6" t="str">
        <f t="shared" si="2"/>
        <v>Baby Boomer</v>
      </c>
      <c r="O3854" s="6" t="str">
        <f t="shared" si="3"/>
        <v>Medium Income</v>
      </c>
    </row>
    <row r="3855" hidden="1">
      <c r="A3855" s="1">
        <v>103853.0</v>
      </c>
      <c r="B3855" s="1">
        <v>71.0</v>
      </c>
      <c r="C3855" s="1">
        <v>19000.0</v>
      </c>
      <c r="D3855" s="1" t="s">
        <v>23</v>
      </c>
      <c r="E3855" s="1">
        <v>3456.2</v>
      </c>
      <c r="F3855" s="1">
        <v>2.0</v>
      </c>
      <c r="G3855" s="1">
        <v>19.0</v>
      </c>
      <c r="H3855" s="1">
        <v>1.0</v>
      </c>
      <c r="I3855" s="1" t="s">
        <v>22</v>
      </c>
      <c r="J3855" s="1">
        <v>0.765</v>
      </c>
      <c r="K3855" s="1">
        <v>0.184</v>
      </c>
      <c r="L3855" s="6">
        <f>if(J3855&gt;QUARTILE!$B$3, "TOP", if(J3855&lt;QUARTILE!$B$4, "BOTTOM", 0))</f>
        <v>0</v>
      </c>
      <c r="M3855" s="6">
        <f t="shared" si="1"/>
        <v>2</v>
      </c>
      <c r="N3855" s="6" t="str">
        <f t="shared" si="2"/>
        <v>Baby Boomer</v>
      </c>
      <c r="O3855" s="6" t="str">
        <f t="shared" si="3"/>
        <v>Low Income</v>
      </c>
    </row>
    <row r="3856" hidden="1">
      <c r="A3856" s="1">
        <v>103854.0</v>
      </c>
      <c r="B3856" s="1">
        <v>62.0</v>
      </c>
      <c r="C3856" s="1">
        <v>23000.0</v>
      </c>
      <c r="D3856" s="1" t="s">
        <v>25</v>
      </c>
      <c r="E3856" s="1">
        <v>10631.94</v>
      </c>
      <c r="F3856" s="1">
        <v>1.0</v>
      </c>
      <c r="G3856" s="1">
        <v>14.0</v>
      </c>
      <c r="H3856" s="1">
        <v>4.0</v>
      </c>
      <c r="I3856" s="1" t="s">
        <v>22</v>
      </c>
      <c r="J3856" s="1">
        <v>1.0</v>
      </c>
      <c r="K3856" s="1">
        <v>0.703</v>
      </c>
      <c r="L3856" s="6" t="str">
        <f>if(J3856&gt;QUARTILE!$B$3, "TOP", if(J3856&lt;QUARTILE!$B$4, "BOTTOM", 0))</f>
        <v>TOP</v>
      </c>
      <c r="M3856" s="6">
        <f t="shared" si="1"/>
        <v>2</v>
      </c>
      <c r="N3856" s="6" t="str">
        <f t="shared" si="2"/>
        <v>Baby Boomer</v>
      </c>
      <c r="O3856" s="6" t="str">
        <f t="shared" si="3"/>
        <v>Low Income</v>
      </c>
    </row>
    <row r="3857" hidden="1">
      <c r="A3857" s="1">
        <v>103855.0</v>
      </c>
      <c r="B3857" s="1">
        <v>50.0</v>
      </c>
      <c r="C3857" s="1">
        <v>46000.0</v>
      </c>
      <c r="D3857" s="1" t="s">
        <v>25</v>
      </c>
      <c r="E3857" s="1">
        <v>1563.4</v>
      </c>
      <c r="F3857" s="1">
        <v>5.0</v>
      </c>
      <c r="G3857" s="1">
        <v>14.0</v>
      </c>
      <c r="H3857" s="1">
        <v>6.0</v>
      </c>
      <c r="I3857" s="1" t="s">
        <v>22</v>
      </c>
      <c r="J3857" s="1">
        <v>0.618</v>
      </c>
      <c r="K3857" s="1">
        <v>0.562</v>
      </c>
      <c r="L3857" s="6">
        <f>if(J3857&gt;QUARTILE!$B$3, "TOP", if(J3857&lt;QUARTILE!$B$4, "BOTTOM", 0))</f>
        <v>0</v>
      </c>
      <c r="M3857" s="6">
        <f t="shared" si="1"/>
        <v>2</v>
      </c>
      <c r="N3857" s="6" t="str">
        <f t="shared" si="2"/>
        <v>Gen X</v>
      </c>
      <c r="O3857" s="6" t="str">
        <f t="shared" si="3"/>
        <v>Medium Income</v>
      </c>
    </row>
    <row r="3858" hidden="1">
      <c r="A3858" s="1">
        <v>103856.0</v>
      </c>
      <c r="B3858" s="1">
        <v>34.0</v>
      </c>
      <c r="C3858" s="1">
        <v>19000.0</v>
      </c>
      <c r="D3858" s="1" t="s">
        <v>27</v>
      </c>
      <c r="E3858" s="1">
        <v>28177.11</v>
      </c>
      <c r="F3858" s="1">
        <v>3.0</v>
      </c>
      <c r="G3858" s="1">
        <v>20.0</v>
      </c>
      <c r="H3858" s="1">
        <v>10.0</v>
      </c>
      <c r="I3858" s="1" t="s">
        <v>22</v>
      </c>
      <c r="J3858" s="1">
        <v>0.333</v>
      </c>
      <c r="K3858" s="1">
        <v>0.947</v>
      </c>
      <c r="L3858" s="6">
        <f>if(J3858&gt;QUARTILE!$B$3, "TOP", if(J3858&lt;QUARTILE!$B$4, "BOTTOM", 0))</f>
        <v>0</v>
      </c>
      <c r="M3858" s="6">
        <f t="shared" si="1"/>
        <v>2</v>
      </c>
      <c r="N3858" s="6" t="str">
        <f t="shared" si="2"/>
        <v>Gen X</v>
      </c>
      <c r="O3858" s="6" t="str">
        <f t="shared" si="3"/>
        <v>Low Income</v>
      </c>
    </row>
    <row r="3859" hidden="1">
      <c r="A3859" s="1">
        <v>103857.0</v>
      </c>
      <c r="B3859" s="1">
        <v>23.0</v>
      </c>
      <c r="C3859" s="1">
        <v>54000.0</v>
      </c>
      <c r="D3859" s="1" t="s">
        <v>30</v>
      </c>
      <c r="E3859" s="1">
        <v>10265.03</v>
      </c>
      <c r="F3859" s="1">
        <v>3.0</v>
      </c>
      <c r="G3859" s="1">
        <v>30.0</v>
      </c>
      <c r="H3859" s="1">
        <v>15.0</v>
      </c>
      <c r="I3859" s="1" t="s">
        <v>22</v>
      </c>
      <c r="J3859" s="1">
        <v>0.899</v>
      </c>
      <c r="K3859" s="1">
        <v>0.323</v>
      </c>
      <c r="L3859" s="6" t="str">
        <f>if(J3859&gt;QUARTILE!$B$3, "TOP", if(J3859&lt;QUARTILE!$B$4, "BOTTOM", 0))</f>
        <v>TOP</v>
      </c>
      <c r="M3859" s="6">
        <f t="shared" si="1"/>
        <v>2</v>
      </c>
      <c r="N3859" s="6" t="str">
        <f t="shared" si="2"/>
        <v>Millenial</v>
      </c>
      <c r="O3859" s="6" t="str">
        <f t="shared" si="3"/>
        <v>Medium Income</v>
      </c>
    </row>
    <row r="3860" hidden="1">
      <c r="A3860" s="1">
        <v>103858.0</v>
      </c>
      <c r="B3860" s="1">
        <v>21.0</v>
      </c>
      <c r="C3860" s="1">
        <v>31000.0</v>
      </c>
      <c r="D3860" s="1" t="s">
        <v>24</v>
      </c>
      <c r="E3860" s="1">
        <v>8402.15</v>
      </c>
      <c r="F3860" s="1">
        <v>4.0</v>
      </c>
      <c r="G3860" s="1">
        <v>17.0</v>
      </c>
      <c r="H3860" s="1">
        <v>9.0</v>
      </c>
      <c r="I3860" s="1" t="s">
        <v>22</v>
      </c>
      <c r="J3860" s="1">
        <v>0.43</v>
      </c>
      <c r="K3860" s="1">
        <v>0.164</v>
      </c>
      <c r="L3860" s="6">
        <f>if(J3860&gt;QUARTILE!$B$3, "TOP", if(J3860&lt;QUARTILE!$B$4, "BOTTOM", 0))</f>
        <v>0</v>
      </c>
      <c r="M3860" s="6">
        <f t="shared" si="1"/>
        <v>2</v>
      </c>
      <c r="N3860" s="6" t="str">
        <f t="shared" si="2"/>
        <v>Millenial</v>
      </c>
      <c r="O3860" s="6" t="str">
        <f t="shared" si="3"/>
        <v>Low Income</v>
      </c>
    </row>
    <row r="3861" hidden="1">
      <c r="A3861" s="1">
        <v>103859.0</v>
      </c>
      <c r="B3861" s="1">
        <v>37.0</v>
      </c>
      <c r="C3861" s="1">
        <v>29000.0</v>
      </c>
      <c r="D3861" s="1" t="s">
        <v>25</v>
      </c>
      <c r="E3861" s="1">
        <v>14230.64</v>
      </c>
      <c r="F3861" s="1">
        <v>3.0</v>
      </c>
      <c r="G3861" s="1">
        <v>18.0</v>
      </c>
      <c r="H3861" s="1">
        <v>8.0</v>
      </c>
      <c r="I3861" s="1" t="s">
        <v>22</v>
      </c>
      <c r="J3861" s="1">
        <v>0.627</v>
      </c>
      <c r="K3861" s="1">
        <v>0.656</v>
      </c>
      <c r="L3861" s="6">
        <f>if(J3861&gt;QUARTILE!$B$3, "TOP", if(J3861&lt;QUARTILE!$B$4, "BOTTOM", 0))</f>
        <v>0</v>
      </c>
      <c r="M3861" s="6">
        <f t="shared" si="1"/>
        <v>2</v>
      </c>
      <c r="N3861" s="6" t="str">
        <f t="shared" si="2"/>
        <v>Gen X</v>
      </c>
      <c r="O3861" s="6" t="str">
        <f t="shared" si="3"/>
        <v>Low Income</v>
      </c>
    </row>
    <row r="3862" hidden="1">
      <c r="A3862" s="1">
        <v>103860.0</v>
      </c>
      <c r="B3862" s="1">
        <v>65.0</v>
      </c>
      <c r="C3862" s="1">
        <v>15000.0</v>
      </c>
      <c r="D3862" s="1" t="s">
        <v>27</v>
      </c>
      <c r="E3862" s="1">
        <v>24685.67</v>
      </c>
      <c r="F3862" s="1">
        <v>4.0</v>
      </c>
      <c r="G3862" s="1">
        <v>14.0</v>
      </c>
      <c r="H3862" s="1">
        <v>9.0</v>
      </c>
      <c r="I3862" s="1" t="s">
        <v>22</v>
      </c>
      <c r="J3862" s="1">
        <v>0.541</v>
      </c>
      <c r="K3862" s="1">
        <v>0.922</v>
      </c>
      <c r="L3862" s="6">
        <f>if(J3862&gt;QUARTILE!$B$3, "TOP", if(J3862&lt;QUARTILE!$B$4, "BOTTOM", 0))</f>
        <v>0</v>
      </c>
      <c r="M3862" s="6">
        <f t="shared" si="1"/>
        <v>2</v>
      </c>
      <c r="N3862" s="6" t="str">
        <f t="shared" si="2"/>
        <v>Baby Boomer</v>
      </c>
      <c r="O3862" s="6" t="str">
        <f t="shared" si="3"/>
        <v>Low Income</v>
      </c>
    </row>
    <row r="3863" hidden="1">
      <c r="A3863" s="1">
        <v>103861.0</v>
      </c>
      <c r="B3863" s="1">
        <v>64.0</v>
      </c>
      <c r="C3863" s="1">
        <v>30000.0</v>
      </c>
      <c r="D3863" s="1" t="s">
        <v>24</v>
      </c>
      <c r="E3863" s="1">
        <v>16849.05</v>
      </c>
      <c r="F3863" s="1">
        <v>1.0</v>
      </c>
      <c r="G3863" s="1">
        <v>20.0</v>
      </c>
      <c r="H3863" s="1">
        <v>7.0</v>
      </c>
      <c r="I3863" s="1" t="s">
        <v>22</v>
      </c>
      <c r="J3863" s="1">
        <v>0.217</v>
      </c>
      <c r="K3863" s="1">
        <v>0.553</v>
      </c>
      <c r="L3863" s="6" t="str">
        <f>if(J3863&gt;QUARTILE!$B$3, "TOP", if(J3863&lt;QUARTILE!$B$4, "BOTTOM", 0))</f>
        <v>BOTTOM</v>
      </c>
      <c r="M3863" s="6">
        <f t="shared" si="1"/>
        <v>2</v>
      </c>
      <c r="N3863" s="6" t="str">
        <f t="shared" si="2"/>
        <v>Baby Boomer</v>
      </c>
      <c r="O3863" s="6" t="str">
        <f t="shared" si="3"/>
        <v>Low Income</v>
      </c>
    </row>
    <row r="3864" hidden="1">
      <c r="A3864" s="1">
        <v>103862.0</v>
      </c>
      <c r="B3864" s="1">
        <v>44.0</v>
      </c>
      <c r="C3864" s="1">
        <v>17000.0</v>
      </c>
      <c r="D3864" s="1" t="s">
        <v>23</v>
      </c>
      <c r="E3864" s="1">
        <v>32430.49</v>
      </c>
      <c r="F3864" s="1">
        <v>3.0</v>
      </c>
      <c r="G3864" s="1">
        <v>17.0</v>
      </c>
      <c r="H3864" s="1">
        <v>4.0</v>
      </c>
      <c r="I3864" s="1" t="s">
        <v>18</v>
      </c>
      <c r="J3864" s="1">
        <v>0.151</v>
      </c>
      <c r="K3864" s="1">
        <v>0.194</v>
      </c>
      <c r="L3864" s="6" t="str">
        <f>if(J3864&gt;QUARTILE!$B$3, "TOP", if(J3864&lt;QUARTILE!$B$4, "BOTTOM", 0))</f>
        <v>BOTTOM</v>
      </c>
      <c r="M3864" s="6">
        <f t="shared" si="1"/>
        <v>1</v>
      </c>
      <c r="N3864" s="6" t="str">
        <f t="shared" si="2"/>
        <v>Gen X</v>
      </c>
      <c r="O3864" s="6" t="str">
        <f t="shared" si="3"/>
        <v>Low Income</v>
      </c>
    </row>
    <row r="3865" hidden="1">
      <c r="A3865" s="1">
        <v>103863.0</v>
      </c>
      <c r="B3865" s="1">
        <v>32.0</v>
      </c>
      <c r="C3865" s="1">
        <v>29000.0</v>
      </c>
      <c r="D3865" s="1" t="s">
        <v>23</v>
      </c>
      <c r="E3865" s="1">
        <v>19850.62</v>
      </c>
      <c r="F3865" s="1">
        <v>5.0</v>
      </c>
      <c r="G3865" s="1">
        <v>18.0</v>
      </c>
      <c r="H3865" s="1">
        <v>9.0</v>
      </c>
      <c r="I3865" s="1" t="s">
        <v>22</v>
      </c>
      <c r="J3865" s="1">
        <v>1.0</v>
      </c>
      <c r="K3865" s="1">
        <v>0.86</v>
      </c>
      <c r="L3865" s="6" t="str">
        <f>if(J3865&gt;QUARTILE!$B$3, "TOP", if(J3865&lt;QUARTILE!$B$4, "BOTTOM", 0))</f>
        <v>TOP</v>
      </c>
      <c r="M3865" s="6">
        <f t="shared" si="1"/>
        <v>2</v>
      </c>
      <c r="N3865" s="6" t="str">
        <f t="shared" si="2"/>
        <v>Gen X</v>
      </c>
      <c r="O3865" s="6" t="str">
        <f t="shared" si="3"/>
        <v>Low Income</v>
      </c>
    </row>
    <row r="3866" hidden="1">
      <c r="A3866" s="1">
        <v>103864.0</v>
      </c>
      <c r="B3866" s="1">
        <v>23.0</v>
      </c>
      <c r="C3866" s="1">
        <v>21000.0</v>
      </c>
      <c r="D3866" s="1" t="s">
        <v>23</v>
      </c>
      <c r="E3866" s="1">
        <v>31020.58</v>
      </c>
      <c r="F3866" s="1">
        <v>4.0</v>
      </c>
      <c r="G3866" s="1">
        <v>29.0</v>
      </c>
      <c r="H3866" s="1">
        <v>13.0</v>
      </c>
      <c r="I3866" s="1" t="s">
        <v>22</v>
      </c>
      <c r="J3866" s="1">
        <v>0.567</v>
      </c>
      <c r="K3866" s="1">
        <v>0.46</v>
      </c>
      <c r="L3866" s="6">
        <f>if(J3866&gt;QUARTILE!$B$3, "TOP", if(J3866&lt;QUARTILE!$B$4, "BOTTOM", 0))</f>
        <v>0</v>
      </c>
      <c r="M3866" s="6">
        <f t="shared" si="1"/>
        <v>2</v>
      </c>
      <c r="N3866" s="6" t="str">
        <f t="shared" si="2"/>
        <v>Millenial</v>
      </c>
      <c r="O3866" s="6" t="str">
        <f t="shared" si="3"/>
        <v>Low Income</v>
      </c>
    </row>
    <row r="3867" hidden="1">
      <c r="A3867" s="1">
        <v>103865.0</v>
      </c>
      <c r="B3867" s="1">
        <v>64.0</v>
      </c>
      <c r="C3867" s="1">
        <v>39000.0</v>
      </c>
      <c r="D3867" s="1" t="s">
        <v>25</v>
      </c>
      <c r="E3867" s="1">
        <v>23866.08</v>
      </c>
      <c r="F3867" s="1">
        <v>3.0</v>
      </c>
      <c r="G3867" s="1">
        <v>20.0</v>
      </c>
      <c r="H3867" s="1">
        <v>4.0</v>
      </c>
      <c r="I3867" s="1" t="s">
        <v>22</v>
      </c>
      <c r="J3867" s="1">
        <v>0.334</v>
      </c>
      <c r="K3867" s="1">
        <v>0.213</v>
      </c>
      <c r="L3867" s="6">
        <f>if(J3867&gt;QUARTILE!$B$3, "TOP", if(J3867&lt;QUARTILE!$B$4, "BOTTOM", 0))</f>
        <v>0</v>
      </c>
      <c r="M3867" s="6">
        <f t="shared" si="1"/>
        <v>2</v>
      </c>
      <c r="N3867" s="6" t="str">
        <f t="shared" si="2"/>
        <v>Baby Boomer</v>
      </c>
      <c r="O3867" s="6" t="str">
        <f t="shared" si="3"/>
        <v>Low Income</v>
      </c>
    </row>
    <row r="3868" hidden="1">
      <c r="A3868" s="1">
        <v>103866.0</v>
      </c>
      <c r="B3868" s="1">
        <v>31.0</v>
      </c>
      <c r="C3868" s="1">
        <v>22000.0</v>
      </c>
      <c r="D3868" s="1" t="s">
        <v>27</v>
      </c>
      <c r="E3868" s="1">
        <v>4291.68</v>
      </c>
      <c r="F3868" s="1">
        <v>1.0</v>
      </c>
      <c r="G3868" s="1">
        <v>22.0</v>
      </c>
      <c r="H3868" s="1">
        <v>11.0</v>
      </c>
      <c r="I3868" s="1" t="s">
        <v>18</v>
      </c>
      <c r="J3868" s="1">
        <v>0.766</v>
      </c>
      <c r="K3868" s="1">
        <v>0.95</v>
      </c>
      <c r="L3868" s="6">
        <f>if(J3868&gt;QUARTILE!$B$3, "TOP", if(J3868&lt;QUARTILE!$B$4, "BOTTOM", 0))</f>
        <v>0</v>
      </c>
      <c r="M3868" s="6">
        <f t="shared" si="1"/>
        <v>1</v>
      </c>
      <c r="N3868" s="6" t="str">
        <f t="shared" si="2"/>
        <v>Gen X</v>
      </c>
      <c r="O3868" s="6" t="str">
        <f t="shared" si="3"/>
        <v>Low Income</v>
      </c>
    </row>
    <row r="3869" hidden="1">
      <c r="A3869" s="1">
        <v>103867.0</v>
      </c>
      <c r="B3869" s="1">
        <v>77.0</v>
      </c>
      <c r="C3869" s="1">
        <v>75000.0</v>
      </c>
      <c r="D3869" s="1" t="s">
        <v>25</v>
      </c>
      <c r="E3869" s="1">
        <v>1075.49</v>
      </c>
      <c r="F3869" s="1">
        <v>5.0</v>
      </c>
      <c r="G3869" s="1">
        <v>16.0</v>
      </c>
      <c r="H3869" s="1">
        <v>9.0</v>
      </c>
      <c r="I3869" s="1" t="s">
        <v>22</v>
      </c>
      <c r="J3869" s="1">
        <v>0.743</v>
      </c>
      <c r="K3869" s="1">
        <v>0.223</v>
      </c>
      <c r="L3869" s="6">
        <f>if(J3869&gt;QUARTILE!$B$3, "TOP", if(J3869&lt;QUARTILE!$B$4, "BOTTOM", 0))</f>
        <v>0</v>
      </c>
      <c r="M3869" s="6">
        <f t="shared" si="1"/>
        <v>2</v>
      </c>
      <c r="N3869" s="6" t="str">
        <f t="shared" si="2"/>
        <v>Baby Boomer</v>
      </c>
      <c r="O3869" s="6" t="str">
        <f t="shared" si="3"/>
        <v>Medium Income</v>
      </c>
    </row>
    <row r="3870" hidden="1">
      <c r="A3870" s="1">
        <v>103868.0</v>
      </c>
      <c r="B3870" s="1">
        <v>28.0</v>
      </c>
      <c r="C3870" s="1">
        <v>19000.0</v>
      </c>
      <c r="D3870" s="1" t="s">
        <v>25</v>
      </c>
      <c r="E3870" s="1">
        <v>46742.87</v>
      </c>
      <c r="F3870" s="1">
        <v>5.0</v>
      </c>
      <c r="G3870" s="1">
        <v>22.0</v>
      </c>
      <c r="H3870" s="1">
        <v>15.0</v>
      </c>
      <c r="I3870" s="1" t="s">
        <v>18</v>
      </c>
      <c r="J3870" s="1">
        <v>1.0</v>
      </c>
      <c r="K3870" s="1">
        <v>0.748</v>
      </c>
      <c r="L3870" s="6" t="str">
        <f>if(J3870&gt;QUARTILE!$B$3, "TOP", if(J3870&lt;QUARTILE!$B$4, "BOTTOM", 0))</f>
        <v>TOP</v>
      </c>
      <c r="M3870" s="6">
        <f t="shared" si="1"/>
        <v>1</v>
      </c>
      <c r="N3870" s="6" t="str">
        <f t="shared" si="2"/>
        <v>Millenial</v>
      </c>
      <c r="O3870" s="6" t="str">
        <f t="shared" si="3"/>
        <v>Low Income</v>
      </c>
    </row>
    <row r="3871" hidden="1">
      <c r="A3871" s="1">
        <v>103869.0</v>
      </c>
      <c r="B3871" s="1">
        <v>56.0</v>
      </c>
      <c r="C3871" s="1">
        <v>16000.0</v>
      </c>
      <c r="D3871" s="1" t="s">
        <v>25</v>
      </c>
      <c r="E3871" s="1">
        <v>58248.48</v>
      </c>
      <c r="F3871" s="1">
        <v>1.0</v>
      </c>
      <c r="G3871" s="1">
        <v>17.0</v>
      </c>
      <c r="H3871" s="1">
        <v>6.0</v>
      </c>
      <c r="I3871" s="1" t="s">
        <v>18</v>
      </c>
      <c r="J3871" s="1">
        <v>0.931</v>
      </c>
      <c r="K3871" s="1">
        <v>0.515</v>
      </c>
      <c r="L3871" s="6" t="str">
        <f>if(J3871&gt;QUARTILE!$B$3, "TOP", if(J3871&lt;QUARTILE!$B$4, "BOTTOM", 0))</f>
        <v>TOP</v>
      </c>
      <c r="M3871" s="6">
        <f t="shared" si="1"/>
        <v>1</v>
      </c>
      <c r="N3871" s="6" t="str">
        <f t="shared" si="2"/>
        <v>Gen X</v>
      </c>
      <c r="O3871" s="6" t="str">
        <f t="shared" si="3"/>
        <v>Low Income</v>
      </c>
    </row>
    <row r="3872" hidden="1">
      <c r="A3872" s="1">
        <v>103870.0</v>
      </c>
      <c r="B3872" s="1">
        <v>26.0</v>
      </c>
      <c r="C3872" s="1">
        <v>27000.0</v>
      </c>
      <c r="D3872" s="1" t="s">
        <v>23</v>
      </c>
      <c r="E3872" s="1">
        <v>25960.71</v>
      </c>
      <c r="F3872" s="1">
        <v>3.0</v>
      </c>
      <c r="G3872" s="1">
        <v>22.0</v>
      </c>
      <c r="H3872" s="1">
        <v>9.0</v>
      </c>
      <c r="I3872" s="1" t="s">
        <v>22</v>
      </c>
      <c r="J3872" s="1">
        <v>0.332</v>
      </c>
      <c r="K3872" s="1">
        <v>0.503</v>
      </c>
      <c r="L3872" s="6">
        <f>if(J3872&gt;QUARTILE!$B$3, "TOP", if(J3872&lt;QUARTILE!$B$4, "BOTTOM", 0))</f>
        <v>0</v>
      </c>
      <c r="M3872" s="6">
        <f t="shared" si="1"/>
        <v>2</v>
      </c>
      <c r="N3872" s="6" t="str">
        <f t="shared" si="2"/>
        <v>Millenial</v>
      </c>
      <c r="O3872" s="6" t="str">
        <f t="shared" si="3"/>
        <v>Low Income</v>
      </c>
    </row>
    <row r="3873" hidden="1">
      <c r="A3873" s="1">
        <v>103871.0</v>
      </c>
      <c r="B3873" s="1">
        <v>43.0</v>
      </c>
      <c r="C3873" s="1">
        <v>42000.0</v>
      </c>
      <c r="D3873" s="1" t="s">
        <v>25</v>
      </c>
      <c r="E3873" s="1">
        <v>25762.01</v>
      </c>
      <c r="F3873" s="1">
        <v>2.0</v>
      </c>
      <c r="G3873" s="1">
        <v>16.0</v>
      </c>
      <c r="H3873" s="1">
        <v>11.0</v>
      </c>
      <c r="I3873" s="1" t="s">
        <v>22</v>
      </c>
      <c r="J3873" s="1">
        <v>0.642</v>
      </c>
      <c r="K3873" s="1">
        <v>0.333</v>
      </c>
      <c r="L3873" s="6">
        <f>if(J3873&gt;QUARTILE!$B$3, "TOP", if(J3873&lt;QUARTILE!$B$4, "BOTTOM", 0))</f>
        <v>0</v>
      </c>
      <c r="M3873" s="6">
        <f t="shared" si="1"/>
        <v>2</v>
      </c>
      <c r="N3873" s="6" t="str">
        <f t="shared" si="2"/>
        <v>Gen X</v>
      </c>
      <c r="O3873" s="6" t="str">
        <f t="shared" si="3"/>
        <v>Low Income</v>
      </c>
    </row>
    <row r="3874" hidden="1">
      <c r="A3874" s="1">
        <v>103872.0</v>
      </c>
      <c r="B3874" s="1">
        <v>33.0</v>
      </c>
      <c r="C3874" s="1">
        <v>42000.0</v>
      </c>
      <c r="D3874" s="1" t="s">
        <v>23</v>
      </c>
      <c r="E3874" s="1">
        <v>6298.24</v>
      </c>
      <c r="F3874" s="1">
        <v>3.0</v>
      </c>
      <c r="G3874" s="1">
        <v>27.0</v>
      </c>
      <c r="H3874" s="1">
        <v>8.0</v>
      </c>
      <c r="I3874" s="1" t="s">
        <v>22</v>
      </c>
      <c r="J3874" s="1">
        <v>0.553</v>
      </c>
      <c r="K3874" s="1">
        <v>0.119</v>
      </c>
      <c r="L3874" s="6">
        <f>if(J3874&gt;QUARTILE!$B$3, "TOP", if(J3874&lt;QUARTILE!$B$4, "BOTTOM", 0))</f>
        <v>0</v>
      </c>
      <c r="M3874" s="6">
        <f t="shared" si="1"/>
        <v>2</v>
      </c>
      <c r="N3874" s="6" t="str">
        <f t="shared" si="2"/>
        <v>Gen X</v>
      </c>
      <c r="O3874" s="6" t="str">
        <f t="shared" si="3"/>
        <v>Low Income</v>
      </c>
    </row>
    <row r="3875" hidden="1">
      <c r="A3875" s="1">
        <v>103873.0</v>
      </c>
      <c r="B3875" s="1">
        <v>22.0</v>
      </c>
      <c r="C3875" s="1">
        <v>24000.0</v>
      </c>
      <c r="D3875" s="1" t="s">
        <v>23</v>
      </c>
      <c r="E3875" s="1">
        <v>15637.02</v>
      </c>
      <c r="F3875" s="1">
        <v>4.0</v>
      </c>
      <c r="G3875" s="1">
        <v>19.0</v>
      </c>
      <c r="H3875" s="1">
        <v>8.0</v>
      </c>
      <c r="I3875" s="1" t="s">
        <v>22</v>
      </c>
      <c r="J3875" s="1">
        <v>1.0</v>
      </c>
      <c r="K3875" s="1">
        <v>0.195</v>
      </c>
      <c r="L3875" s="6" t="str">
        <f>if(J3875&gt;QUARTILE!$B$3, "TOP", if(J3875&lt;QUARTILE!$B$4, "BOTTOM", 0))</f>
        <v>TOP</v>
      </c>
      <c r="M3875" s="6">
        <f t="shared" si="1"/>
        <v>2</v>
      </c>
      <c r="N3875" s="6" t="str">
        <f t="shared" si="2"/>
        <v>Millenial</v>
      </c>
      <c r="O3875" s="6" t="str">
        <f t="shared" si="3"/>
        <v>Low Income</v>
      </c>
    </row>
    <row r="3876" hidden="1">
      <c r="A3876" s="1">
        <v>103874.0</v>
      </c>
      <c r="B3876" s="1">
        <v>74.0</v>
      </c>
      <c r="C3876" s="1">
        <v>27000.0</v>
      </c>
      <c r="D3876" s="1" t="s">
        <v>17</v>
      </c>
      <c r="E3876" s="1">
        <v>97174.59</v>
      </c>
      <c r="F3876" s="1">
        <v>4.0</v>
      </c>
      <c r="G3876" s="1">
        <v>18.0</v>
      </c>
      <c r="H3876" s="1">
        <v>4.0</v>
      </c>
      <c r="I3876" s="1" t="s">
        <v>18</v>
      </c>
      <c r="J3876" s="1">
        <v>0.34</v>
      </c>
      <c r="K3876" s="1">
        <v>0.181</v>
      </c>
      <c r="L3876" s="6">
        <f>if(J3876&gt;QUARTILE!$B$3, "TOP", if(J3876&lt;QUARTILE!$B$4, "BOTTOM", 0))</f>
        <v>0</v>
      </c>
      <c r="M3876" s="6">
        <f t="shared" si="1"/>
        <v>1</v>
      </c>
      <c r="N3876" s="6" t="str">
        <f t="shared" si="2"/>
        <v>Baby Boomer</v>
      </c>
      <c r="O3876" s="6" t="str">
        <f t="shared" si="3"/>
        <v>Low Income</v>
      </c>
    </row>
    <row r="3877" hidden="1">
      <c r="A3877" s="1">
        <v>103875.0</v>
      </c>
      <c r="B3877" s="1">
        <v>69.0</v>
      </c>
      <c r="C3877" s="1">
        <v>27000.0</v>
      </c>
      <c r="D3877" s="1" t="s">
        <v>17</v>
      </c>
      <c r="E3877" s="1">
        <v>38778.79</v>
      </c>
      <c r="F3877" s="1">
        <v>3.0</v>
      </c>
      <c r="G3877" s="1">
        <v>32.0</v>
      </c>
      <c r="H3877" s="1">
        <v>2.0</v>
      </c>
      <c r="I3877" s="1" t="s">
        <v>18</v>
      </c>
      <c r="J3877" s="1">
        <v>0.384</v>
      </c>
      <c r="K3877" s="1">
        <v>0.189</v>
      </c>
      <c r="L3877" s="6">
        <f>if(J3877&gt;QUARTILE!$B$3, "TOP", if(J3877&lt;QUARTILE!$B$4, "BOTTOM", 0))</f>
        <v>0</v>
      </c>
      <c r="M3877" s="6">
        <f t="shared" si="1"/>
        <v>1</v>
      </c>
      <c r="N3877" s="6" t="str">
        <f t="shared" si="2"/>
        <v>Baby Boomer</v>
      </c>
      <c r="O3877" s="6" t="str">
        <f t="shared" si="3"/>
        <v>Low Income</v>
      </c>
    </row>
    <row r="3878" hidden="1">
      <c r="A3878" s="1">
        <v>103876.0</v>
      </c>
      <c r="B3878" s="1">
        <v>78.0</v>
      </c>
      <c r="C3878" s="1">
        <v>12000.0</v>
      </c>
      <c r="D3878" s="1" t="s">
        <v>17</v>
      </c>
      <c r="E3878" s="1">
        <v>7259.45</v>
      </c>
      <c r="F3878" s="1">
        <v>4.0</v>
      </c>
      <c r="G3878" s="1">
        <v>17.0</v>
      </c>
      <c r="H3878" s="1">
        <v>4.0</v>
      </c>
      <c r="I3878" s="1" t="s">
        <v>22</v>
      </c>
      <c r="J3878" s="1">
        <v>0.92</v>
      </c>
      <c r="K3878" s="1">
        <v>0.023</v>
      </c>
      <c r="L3878" s="6" t="str">
        <f>if(J3878&gt;QUARTILE!$B$3, "TOP", if(J3878&lt;QUARTILE!$B$4, "BOTTOM", 0))</f>
        <v>TOP</v>
      </c>
      <c r="M3878" s="6">
        <f t="shared" si="1"/>
        <v>2</v>
      </c>
      <c r="N3878" s="6" t="str">
        <f t="shared" si="2"/>
        <v>Baby Boomer</v>
      </c>
      <c r="O3878" s="6" t="str">
        <f t="shared" si="3"/>
        <v>Low Income</v>
      </c>
    </row>
    <row r="3879" hidden="1">
      <c r="A3879" s="1">
        <v>103877.0</v>
      </c>
      <c r="B3879" s="1">
        <v>27.0</v>
      </c>
      <c r="C3879" s="1">
        <v>41000.0</v>
      </c>
      <c r="D3879" s="1" t="s">
        <v>27</v>
      </c>
      <c r="E3879" s="1">
        <v>7163.4</v>
      </c>
      <c r="F3879" s="1">
        <v>2.0</v>
      </c>
      <c r="G3879" s="1">
        <v>23.0</v>
      </c>
      <c r="H3879" s="1">
        <v>16.0</v>
      </c>
      <c r="I3879" s="1" t="s">
        <v>22</v>
      </c>
      <c r="J3879" s="1">
        <v>0.458</v>
      </c>
      <c r="K3879" s="1">
        <v>0.58</v>
      </c>
      <c r="L3879" s="6">
        <f>if(J3879&gt;QUARTILE!$B$3, "TOP", if(J3879&lt;QUARTILE!$B$4, "BOTTOM", 0))</f>
        <v>0</v>
      </c>
      <c r="M3879" s="6">
        <f t="shared" si="1"/>
        <v>2</v>
      </c>
      <c r="N3879" s="6" t="str">
        <f t="shared" si="2"/>
        <v>Millenial</v>
      </c>
      <c r="O3879" s="6" t="str">
        <f t="shared" si="3"/>
        <v>Low Income</v>
      </c>
    </row>
    <row r="3880" hidden="1">
      <c r="A3880" s="1">
        <v>103878.0</v>
      </c>
      <c r="B3880" s="1">
        <v>67.0</v>
      </c>
      <c r="C3880" s="1">
        <v>10000.0</v>
      </c>
      <c r="D3880" s="1" t="s">
        <v>17</v>
      </c>
      <c r="E3880" s="1">
        <v>13216.59</v>
      </c>
      <c r="F3880" s="1">
        <v>2.0</v>
      </c>
      <c r="G3880" s="1">
        <v>26.0</v>
      </c>
      <c r="H3880" s="1">
        <v>3.0</v>
      </c>
      <c r="I3880" s="1" t="s">
        <v>22</v>
      </c>
      <c r="J3880" s="1">
        <v>0.457</v>
      </c>
      <c r="K3880" s="1">
        <v>0.475</v>
      </c>
      <c r="L3880" s="6">
        <f>if(J3880&gt;QUARTILE!$B$3, "TOP", if(J3880&lt;QUARTILE!$B$4, "BOTTOM", 0))</f>
        <v>0</v>
      </c>
      <c r="M3880" s="6">
        <f t="shared" si="1"/>
        <v>2</v>
      </c>
      <c r="N3880" s="6" t="str">
        <f t="shared" si="2"/>
        <v>Baby Boomer</v>
      </c>
      <c r="O3880" s="6" t="str">
        <f t="shared" si="3"/>
        <v>Low Income</v>
      </c>
    </row>
    <row r="3881" hidden="1">
      <c r="A3881" s="1">
        <v>103879.0</v>
      </c>
      <c r="B3881" s="1">
        <v>20.0</v>
      </c>
      <c r="C3881" s="1">
        <v>12000.0</v>
      </c>
      <c r="D3881" s="1" t="s">
        <v>27</v>
      </c>
      <c r="E3881" s="1">
        <v>10370.39</v>
      </c>
      <c r="F3881" s="1">
        <v>5.0</v>
      </c>
      <c r="G3881" s="1">
        <v>18.0</v>
      </c>
      <c r="H3881" s="1">
        <v>16.0</v>
      </c>
      <c r="I3881" s="1" t="s">
        <v>18</v>
      </c>
      <c r="J3881" s="1">
        <v>0.868</v>
      </c>
      <c r="K3881" s="1">
        <v>0.056</v>
      </c>
      <c r="L3881" s="6" t="str">
        <f>if(J3881&gt;QUARTILE!$B$3, "TOP", if(J3881&lt;QUARTILE!$B$4, "BOTTOM", 0))</f>
        <v>TOP</v>
      </c>
      <c r="M3881" s="6">
        <f t="shared" si="1"/>
        <v>1</v>
      </c>
      <c r="N3881" s="6" t="str">
        <f t="shared" si="2"/>
        <v>Millenial</v>
      </c>
      <c r="O3881" s="6" t="str">
        <f t="shared" si="3"/>
        <v>Low Income</v>
      </c>
    </row>
    <row r="3882" hidden="1">
      <c r="A3882" s="1">
        <v>103880.0</v>
      </c>
      <c r="B3882" s="1">
        <v>30.0</v>
      </c>
      <c r="C3882" s="1">
        <v>23000.0</v>
      </c>
      <c r="D3882" s="1" t="s">
        <v>27</v>
      </c>
      <c r="E3882" s="1">
        <v>9277.35</v>
      </c>
      <c r="F3882" s="1">
        <v>4.0</v>
      </c>
      <c r="G3882" s="1">
        <v>25.0</v>
      </c>
      <c r="H3882" s="1">
        <v>13.0</v>
      </c>
      <c r="I3882" s="1" t="s">
        <v>22</v>
      </c>
      <c r="J3882" s="1">
        <v>0.296</v>
      </c>
      <c r="K3882" s="1">
        <v>0.414</v>
      </c>
      <c r="L3882" s="6" t="str">
        <f>if(J3882&gt;QUARTILE!$B$3, "TOP", if(J3882&lt;QUARTILE!$B$4, "BOTTOM", 0))</f>
        <v>BOTTOM</v>
      </c>
      <c r="M3882" s="6">
        <f t="shared" si="1"/>
        <v>2</v>
      </c>
      <c r="N3882" s="6" t="str">
        <f t="shared" si="2"/>
        <v>Millenial</v>
      </c>
      <c r="O3882" s="6" t="str">
        <f t="shared" si="3"/>
        <v>Low Income</v>
      </c>
    </row>
    <row r="3883" hidden="1">
      <c r="A3883" s="1">
        <v>103881.0</v>
      </c>
      <c r="B3883" s="1">
        <v>60.0</v>
      </c>
      <c r="C3883" s="1">
        <v>18000.0</v>
      </c>
      <c r="D3883" s="1" t="s">
        <v>27</v>
      </c>
      <c r="E3883" s="1">
        <v>19722.03</v>
      </c>
      <c r="F3883" s="1">
        <v>3.0</v>
      </c>
      <c r="G3883" s="1">
        <v>17.0</v>
      </c>
      <c r="H3883" s="1">
        <v>3.0</v>
      </c>
      <c r="I3883" s="1" t="s">
        <v>22</v>
      </c>
      <c r="J3883" s="1">
        <v>0.697</v>
      </c>
      <c r="K3883" s="1">
        <v>0.079</v>
      </c>
      <c r="L3883" s="6">
        <f>if(J3883&gt;QUARTILE!$B$3, "TOP", if(J3883&lt;QUARTILE!$B$4, "BOTTOM", 0))</f>
        <v>0</v>
      </c>
      <c r="M3883" s="6">
        <f t="shared" si="1"/>
        <v>2</v>
      </c>
      <c r="N3883" s="6" t="str">
        <f t="shared" si="2"/>
        <v>Gen X</v>
      </c>
      <c r="O3883" s="6" t="str">
        <f t="shared" si="3"/>
        <v>Low Income</v>
      </c>
    </row>
    <row r="3884" hidden="1">
      <c r="A3884" s="1">
        <v>103882.0</v>
      </c>
      <c r="B3884" s="1">
        <v>66.0</v>
      </c>
      <c r="C3884" s="1">
        <v>36000.0</v>
      </c>
      <c r="D3884" s="1" t="s">
        <v>25</v>
      </c>
      <c r="E3884" s="1">
        <v>231.18</v>
      </c>
      <c r="F3884" s="1">
        <v>5.0</v>
      </c>
      <c r="G3884" s="1">
        <v>22.0</v>
      </c>
      <c r="H3884" s="1">
        <v>7.0</v>
      </c>
      <c r="I3884" s="1" t="s">
        <v>22</v>
      </c>
      <c r="J3884" s="1">
        <v>0.772</v>
      </c>
      <c r="K3884" s="1">
        <v>0.882</v>
      </c>
      <c r="L3884" s="6">
        <f>if(J3884&gt;QUARTILE!$B$3, "TOP", if(J3884&lt;QUARTILE!$B$4, "BOTTOM", 0))</f>
        <v>0</v>
      </c>
      <c r="M3884" s="6">
        <f t="shared" si="1"/>
        <v>2</v>
      </c>
      <c r="N3884" s="6" t="str">
        <f t="shared" si="2"/>
        <v>Baby Boomer</v>
      </c>
      <c r="O3884" s="6" t="str">
        <f t="shared" si="3"/>
        <v>Low Income</v>
      </c>
    </row>
    <row r="3885" hidden="1">
      <c r="A3885" s="1">
        <v>103883.0</v>
      </c>
      <c r="B3885" s="1">
        <v>47.0</v>
      </c>
      <c r="C3885" s="1">
        <v>29000.0</v>
      </c>
      <c r="D3885" s="1" t="s">
        <v>25</v>
      </c>
      <c r="E3885" s="1">
        <v>28822.58</v>
      </c>
      <c r="F3885" s="1">
        <v>2.0</v>
      </c>
      <c r="G3885" s="1">
        <v>21.0</v>
      </c>
      <c r="H3885" s="1">
        <v>12.0</v>
      </c>
      <c r="I3885" s="1" t="s">
        <v>18</v>
      </c>
      <c r="J3885" s="1">
        <v>0.492</v>
      </c>
      <c r="K3885" s="1">
        <v>0.259</v>
      </c>
      <c r="L3885" s="6">
        <f>if(J3885&gt;QUARTILE!$B$3, "TOP", if(J3885&lt;QUARTILE!$B$4, "BOTTOM", 0))</f>
        <v>0</v>
      </c>
      <c r="M3885" s="6">
        <f t="shared" si="1"/>
        <v>1</v>
      </c>
      <c r="N3885" s="6" t="str">
        <f t="shared" si="2"/>
        <v>Gen X</v>
      </c>
      <c r="O3885" s="6" t="str">
        <f t="shared" si="3"/>
        <v>Low Income</v>
      </c>
    </row>
    <row r="3886" hidden="1">
      <c r="A3886" s="1">
        <v>103884.0</v>
      </c>
      <c r="B3886" s="1">
        <v>79.0</v>
      </c>
      <c r="C3886" s="1">
        <v>24000.0</v>
      </c>
      <c r="D3886" s="1" t="s">
        <v>27</v>
      </c>
      <c r="E3886" s="1">
        <v>26945.55</v>
      </c>
      <c r="F3886" s="1">
        <v>5.0</v>
      </c>
      <c r="G3886" s="1">
        <v>21.0</v>
      </c>
      <c r="H3886" s="1">
        <v>8.0</v>
      </c>
      <c r="I3886" s="1" t="s">
        <v>22</v>
      </c>
      <c r="J3886" s="1">
        <v>0.334</v>
      </c>
      <c r="K3886" s="1">
        <v>0.675</v>
      </c>
      <c r="L3886" s="6">
        <f>if(J3886&gt;QUARTILE!$B$3, "TOP", if(J3886&lt;QUARTILE!$B$4, "BOTTOM", 0))</f>
        <v>0</v>
      </c>
      <c r="M3886" s="6">
        <f t="shared" si="1"/>
        <v>2</v>
      </c>
      <c r="N3886" s="6" t="str">
        <f t="shared" si="2"/>
        <v>Baby Boomer</v>
      </c>
      <c r="O3886" s="6" t="str">
        <f t="shared" si="3"/>
        <v>Low Income</v>
      </c>
    </row>
    <row r="3887" hidden="1">
      <c r="A3887" s="1">
        <v>103885.0</v>
      </c>
      <c r="B3887" s="1">
        <v>71.0</v>
      </c>
      <c r="C3887" s="1">
        <v>11000.0</v>
      </c>
      <c r="D3887" s="1" t="s">
        <v>23</v>
      </c>
      <c r="E3887" s="1">
        <v>35477.49</v>
      </c>
      <c r="F3887" s="1">
        <v>1.0</v>
      </c>
      <c r="G3887" s="1">
        <v>21.0</v>
      </c>
      <c r="H3887" s="1">
        <v>4.0</v>
      </c>
      <c r="I3887" s="1" t="s">
        <v>18</v>
      </c>
      <c r="J3887" s="1">
        <v>0.897</v>
      </c>
      <c r="K3887" s="1">
        <v>0.151</v>
      </c>
      <c r="L3887" s="6" t="str">
        <f>if(J3887&gt;QUARTILE!$B$3, "TOP", if(J3887&lt;QUARTILE!$B$4, "BOTTOM", 0))</f>
        <v>TOP</v>
      </c>
      <c r="M3887" s="6">
        <f t="shared" si="1"/>
        <v>1</v>
      </c>
      <c r="N3887" s="6" t="str">
        <f t="shared" si="2"/>
        <v>Baby Boomer</v>
      </c>
      <c r="O3887" s="6" t="str">
        <f t="shared" si="3"/>
        <v>Low Income</v>
      </c>
    </row>
    <row r="3888" hidden="1">
      <c r="A3888" s="1">
        <v>103886.0</v>
      </c>
      <c r="B3888" s="1">
        <v>62.0</v>
      </c>
      <c r="C3888" s="1">
        <v>22000.0</v>
      </c>
      <c r="D3888" s="1" t="s">
        <v>25</v>
      </c>
      <c r="E3888" s="1">
        <v>36833.79</v>
      </c>
      <c r="F3888" s="1">
        <v>4.0</v>
      </c>
      <c r="G3888" s="1">
        <v>19.0</v>
      </c>
      <c r="H3888" s="1">
        <v>5.0</v>
      </c>
      <c r="I3888" s="1" t="s">
        <v>18</v>
      </c>
      <c r="J3888" s="1">
        <v>0.406</v>
      </c>
      <c r="K3888" s="1">
        <v>0.325</v>
      </c>
      <c r="L3888" s="6">
        <f>if(J3888&gt;QUARTILE!$B$3, "TOP", if(J3888&lt;QUARTILE!$B$4, "BOTTOM", 0))</f>
        <v>0</v>
      </c>
      <c r="M3888" s="6">
        <f t="shared" si="1"/>
        <v>1</v>
      </c>
      <c r="N3888" s="6" t="str">
        <f t="shared" si="2"/>
        <v>Baby Boomer</v>
      </c>
      <c r="O3888" s="6" t="str">
        <f t="shared" si="3"/>
        <v>Low Income</v>
      </c>
    </row>
    <row r="3889" hidden="1">
      <c r="A3889" s="1">
        <v>103887.0</v>
      </c>
      <c r="B3889" s="1">
        <v>23.0</v>
      </c>
      <c r="C3889" s="1">
        <v>21000.0</v>
      </c>
      <c r="D3889" s="1" t="s">
        <v>25</v>
      </c>
      <c r="E3889" s="1">
        <v>16712.64</v>
      </c>
      <c r="F3889" s="1">
        <v>3.0</v>
      </c>
      <c r="G3889" s="1">
        <v>14.0</v>
      </c>
      <c r="H3889" s="1">
        <v>10.0</v>
      </c>
      <c r="I3889" s="1" t="s">
        <v>22</v>
      </c>
      <c r="J3889" s="1">
        <v>0.869</v>
      </c>
      <c r="K3889" s="1">
        <v>0.933</v>
      </c>
      <c r="L3889" s="6" t="str">
        <f>if(J3889&gt;QUARTILE!$B$3, "TOP", if(J3889&lt;QUARTILE!$B$4, "BOTTOM", 0))</f>
        <v>TOP</v>
      </c>
      <c r="M3889" s="6">
        <f t="shared" si="1"/>
        <v>2</v>
      </c>
      <c r="N3889" s="6" t="str">
        <f t="shared" si="2"/>
        <v>Millenial</v>
      </c>
      <c r="O3889" s="6" t="str">
        <f t="shared" si="3"/>
        <v>Low Income</v>
      </c>
    </row>
    <row r="3890" hidden="1">
      <c r="A3890" s="1">
        <v>103888.0</v>
      </c>
      <c r="B3890" s="1">
        <v>34.0</v>
      </c>
      <c r="C3890" s="1">
        <v>25000.0</v>
      </c>
      <c r="D3890" s="1" t="s">
        <v>23</v>
      </c>
      <c r="E3890" s="1">
        <v>30289.28</v>
      </c>
      <c r="F3890" s="1">
        <v>2.0</v>
      </c>
      <c r="G3890" s="1">
        <v>22.0</v>
      </c>
      <c r="H3890" s="1">
        <v>9.0</v>
      </c>
      <c r="I3890" s="1" t="s">
        <v>18</v>
      </c>
      <c r="J3890" s="1">
        <v>0.566</v>
      </c>
      <c r="K3890" s="1">
        <v>0.772</v>
      </c>
      <c r="L3890" s="6">
        <f>if(J3890&gt;QUARTILE!$B$3, "TOP", if(J3890&lt;QUARTILE!$B$4, "BOTTOM", 0))</f>
        <v>0</v>
      </c>
      <c r="M3890" s="6">
        <f t="shared" si="1"/>
        <v>1</v>
      </c>
      <c r="N3890" s="6" t="str">
        <f t="shared" si="2"/>
        <v>Gen X</v>
      </c>
      <c r="O3890" s="6" t="str">
        <f t="shared" si="3"/>
        <v>Low Income</v>
      </c>
    </row>
    <row r="3891" hidden="1">
      <c r="A3891" s="1">
        <v>103889.0</v>
      </c>
      <c r="B3891" s="1">
        <v>76.0</v>
      </c>
      <c r="C3891" s="1">
        <v>17000.0</v>
      </c>
      <c r="D3891" s="1" t="s">
        <v>30</v>
      </c>
      <c r="E3891" s="1">
        <v>13561.04</v>
      </c>
      <c r="F3891" s="1">
        <v>5.0</v>
      </c>
      <c r="G3891" s="1">
        <v>19.0</v>
      </c>
      <c r="H3891" s="1">
        <v>4.0</v>
      </c>
      <c r="I3891" s="1" t="s">
        <v>22</v>
      </c>
      <c r="J3891" s="1">
        <v>0.018</v>
      </c>
      <c r="K3891" s="1">
        <v>0.729</v>
      </c>
      <c r="L3891" s="6" t="str">
        <f>if(J3891&gt;QUARTILE!$B$3, "TOP", if(J3891&lt;QUARTILE!$B$4, "BOTTOM", 0))</f>
        <v>BOTTOM</v>
      </c>
      <c r="M3891" s="6">
        <f t="shared" si="1"/>
        <v>2</v>
      </c>
      <c r="N3891" s="6" t="str">
        <f t="shared" si="2"/>
        <v>Baby Boomer</v>
      </c>
      <c r="O3891" s="6" t="str">
        <f t="shared" si="3"/>
        <v>Low Income</v>
      </c>
    </row>
    <row r="3892" hidden="1">
      <c r="A3892" s="1">
        <v>103890.0</v>
      </c>
      <c r="B3892" s="1">
        <v>62.0</v>
      </c>
      <c r="C3892" s="1">
        <v>30000.0</v>
      </c>
      <c r="D3892" s="1" t="s">
        <v>23</v>
      </c>
      <c r="E3892" s="1">
        <v>60536.14</v>
      </c>
      <c r="F3892" s="1">
        <v>3.0</v>
      </c>
      <c r="G3892" s="1">
        <v>13.0</v>
      </c>
      <c r="H3892" s="1">
        <v>3.0</v>
      </c>
      <c r="I3892" s="1" t="s">
        <v>18</v>
      </c>
      <c r="J3892" s="1">
        <v>0.719</v>
      </c>
      <c r="K3892" s="1">
        <v>0.69</v>
      </c>
      <c r="L3892" s="6">
        <f>if(J3892&gt;QUARTILE!$B$3, "TOP", if(J3892&lt;QUARTILE!$B$4, "BOTTOM", 0))</f>
        <v>0</v>
      </c>
      <c r="M3892" s="6">
        <f t="shared" si="1"/>
        <v>1</v>
      </c>
      <c r="N3892" s="6" t="str">
        <f t="shared" si="2"/>
        <v>Baby Boomer</v>
      </c>
      <c r="O3892" s="6" t="str">
        <f t="shared" si="3"/>
        <v>Low Income</v>
      </c>
    </row>
    <row r="3893" hidden="1">
      <c r="A3893" s="1">
        <v>103891.0</v>
      </c>
      <c r="B3893" s="1">
        <v>68.0</v>
      </c>
      <c r="C3893" s="1">
        <v>18000.0</v>
      </c>
      <c r="D3893" s="1" t="s">
        <v>23</v>
      </c>
      <c r="E3893" s="1">
        <v>4231.68</v>
      </c>
      <c r="F3893" s="1">
        <v>4.0</v>
      </c>
      <c r="G3893" s="1">
        <v>21.0</v>
      </c>
      <c r="H3893" s="1">
        <v>3.0</v>
      </c>
      <c r="I3893" s="1" t="s">
        <v>22</v>
      </c>
      <c r="J3893" s="1">
        <v>0.244</v>
      </c>
      <c r="K3893" s="1">
        <v>0.773</v>
      </c>
      <c r="L3893" s="6" t="str">
        <f>if(J3893&gt;QUARTILE!$B$3, "TOP", if(J3893&lt;QUARTILE!$B$4, "BOTTOM", 0))</f>
        <v>BOTTOM</v>
      </c>
      <c r="M3893" s="6">
        <f t="shared" si="1"/>
        <v>2</v>
      </c>
      <c r="N3893" s="6" t="str">
        <f t="shared" si="2"/>
        <v>Baby Boomer</v>
      </c>
      <c r="O3893" s="6" t="str">
        <f t="shared" si="3"/>
        <v>Low Income</v>
      </c>
    </row>
    <row r="3894" hidden="1">
      <c r="A3894" s="1">
        <v>103892.0</v>
      </c>
      <c r="B3894" s="1">
        <v>70.0</v>
      </c>
      <c r="C3894" s="1">
        <v>28000.0</v>
      </c>
      <c r="D3894" s="1" t="s">
        <v>23</v>
      </c>
      <c r="E3894" s="1">
        <v>49447.81</v>
      </c>
      <c r="F3894" s="1">
        <v>3.0</v>
      </c>
      <c r="G3894" s="1">
        <v>12.0</v>
      </c>
      <c r="H3894" s="1">
        <v>8.0</v>
      </c>
      <c r="I3894" s="1" t="s">
        <v>18</v>
      </c>
      <c r="J3894" s="1">
        <v>0.617</v>
      </c>
      <c r="K3894" s="1">
        <v>0.643</v>
      </c>
      <c r="L3894" s="6">
        <f>if(J3894&gt;QUARTILE!$B$3, "TOP", if(J3894&lt;QUARTILE!$B$4, "BOTTOM", 0))</f>
        <v>0</v>
      </c>
      <c r="M3894" s="6">
        <f t="shared" si="1"/>
        <v>1</v>
      </c>
      <c r="N3894" s="6" t="str">
        <f t="shared" si="2"/>
        <v>Baby Boomer</v>
      </c>
      <c r="O3894" s="6" t="str">
        <f t="shared" si="3"/>
        <v>Low Income</v>
      </c>
    </row>
    <row r="3895" hidden="1">
      <c r="A3895" s="1">
        <v>103893.0</v>
      </c>
      <c r="B3895" s="1">
        <v>36.0</v>
      </c>
      <c r="C3895" s="1">
        <v>36000.0</v>
      </c>
      <c r="D3895" s="1" t="s">
        <v>17</v>
      </c>
      <c r="E3895" s="1">
        <v>5982.42</v>
      </c>
      <c r="F3895" s="1">
        <v>4.0</v>
      </c>
      <c r="G3895" s="1">
        <v>20.0</v>
      </c>
      <c r="H3895" s="1">
        <v>10.0</v>
      </c>
      <c r="I3895" s="1" t="s">
        <v>22</v>
      </c>
      <c r="J3895" s="1">
        <v>0.808</v>
      </c>
      <c r="K3895" s="1">
        <v>0.847</v>
      </c>
      <c r="L3895" s="6">
        <f>if(J3895&gt;QUARTILE!$B$3, "TOP", if(J3895&lt;QUARTILE!$B$4, "BOTTOM", 0))</f>
        <v>0</v>
      </c>
      <c r="M3895" s="6">
        <f t="shared" si="1"/>
        <v>2</v>
      </c>
      <c r="N3895" s="6" t="str">
        <f t="shared" si="2"/>
        <v>Gen X</v>
      </c>
      <c r="O3895" s="6" t="str">
        <f t="shared" si="3"/>
        <v>Low Income</v>
      </c>
    </row>
    <row r="3896" hidden="1">
      <c r="A3896" s="1">
        <v>103894.0</v>
      </c>
      <c r="B3896" s="1">
        <v>59.0</v>
      </c>
      <c r="C3896" s="1">
        <v>16000.0</v>
      </c>
      <c r="D3896" s="1" t="s">
        <v>27</v>
      </c>
      <c r="E3896" s="1">
        <v>2167.82</v>
      </c>
      <c r="F3896" s="1">
        <v>4.0</v>
      </c>
      <c r="G3896" s="1">
        <v>19.0</v>
      </c>
      <c r="H3896" s="1">
        <v>11.0</v>
      </c>
      <c r="I3896" s="1" t="s">
        <v>22</v>
      </c>
      <c r="J3896" s="1">
        <v>0.19</v>
      </c>
      <c r="K3896" s="1">
        <v>0.3</v>
      </c>
      <c r="L3896" s="6" t="str">
        <f>if(J3896&gt;QUARTILE!$B$3, "TOP", if(J3896&lt;QUARTILE!$B$4, "BOTTOM", 0))</f>
        <v>BOTTOM</v>
      </c>
      <c r="M3896" s="6">
        <f t="shared" si="1"/>
        <v>2</v>
      </c>
      <c r="N3896" s="6" t="str">
        <f t="shared" si="2"/>
        <v>Gen X</v>
      </c>
      <c r="O3896" s="6" t="str">
        <f t="shared" si="3"/>
        <v>Low Income</v>
      </c>
    </row>
    <row r="3897" hidden="1">
      <c r="A3897" s="1">
        <v>103895.0</v>
      </c>
      <c r="B3897" s="1">
        <v>52.0</v>
      </c>
      <c r="C3897" s="1">
        <v>14000.0</v>
      </c>
      <c r="D3897" s="1" t="s">
        <v>27</v>
      </c>
      <c r="E3897" s="1">
        <v>11564.41</v>
      </c>
      <c r="F3897" s="1">
        <v>4.0</v>
      </c>
      <c r="G3897" s="1">
        <v>26.0</v>
      </c>
      <c r="H3897" s="1">
        <v>3.0</v>
      </c>
      <c r="I3897" s="1" t="s">
        <v>22</v>
      </c>
      <c r="J3897" s="1">
        <v>0.208</v>
      </c>
      <c r="K3897" s="1">
        <v>0.476</v>
      </c>
      <c r="L3897" s="6" t="str">
        <f>if(J3897&gt;QUARTILE!$B$3, "TOP", if(J3897&lt;QUARTILE!$B$4, "BOTTOM", 0))</f>
        <v>BOTTOM</v>
      </c>
      <c r="M3897" s="6">
        <f t="shared" si="1"/>
        <v>2</v>
      </c>
      <c r="N3897" s="6" t="str">
        <f t="shared" si="2"/>
        <v>Gen X</v>
      </c>
      <c r="O3897" s="6" t="str">
        <f t="shared" si="3"/>
        <v>Low Income</v>
      </c>
    </row>
    <row r="3898" hidden="1">
      <c r="A3898" s="1">
        <v>103896.0</v>
      </c>
      <c r="B3898" s="1">
        <v>63.0</v>
      </c>
      <c r="C3898" s="1">
        <v>29000.0</v>
      </c>
      <c r="D3898" s="1" t="s">
        <v>17</v>
      </c>
      <c r="E3898" s="1">
        <v>19085.94</v>
      </c>
      <c r="F3898" s="1">
        <v>5.0</v>
      </c>
      <c r="G3898" s="1">
        <v>26.0</v>
      </c>
      <c r="H3898" s="1">
        <v>9.0</v>
      </c>
      <c r="I3898" s="1" t="s">
        <v>22</v>
      </c>
      <c r="J3898" s="1">
        <v>0.474</v>
      </c>
      <c r="K3898" s="1">
        <v>0.596</v>
      </c>
      <c r="L3898" s="6">
        <f>if(J3898&gt;QUARTILE!$B$3, "TOP", if(J3898&lt;QUARTILE!$B$4, "BOTTOM", 0))</f>
        <v>0</v>
      </c>
      <c r="M3898" s="6">
        <f t="shared" si="1"/>
        <v>2</v>
      </c>
      <c r="N3898" s="6" t="str">
        <f t="shared" si="2"/>
        <v>Baby Boomer</v>
      </c>
      <c r="O3898" s="6" t="str">
        <f t="shared" si="3"/>
        <v>Low Income</v>
      </c>
    </row>
    <row r="3899" hidden="1">
      <c r="A3899" s="1">
        <v>103897.0</v>
      </c>
      <c r="B3899" s="1">
        <v>43.0</v>
      </c>
      <c r="C3899" s="1">
        <v>10000.0</v>
      </c>
      <c r="D3899" s="1" t="s">
        <v>25</v>
      </c>
      <c r="E3899" s="1">
        <v>5253.02</v>
      </c>
      <c r="F3899" s="1">
        <v>4.0</v>
      </c>
      <c r="G3899" s="1">
        <v>23.0</v>
      </c>
      <c r="H3899" s="1">
        <v>7.0</v>
      </c>
      <c r="I3899" s="1" t="s">
        <v>22</v>
      </c>
      <c r="J3899" s="1">
        <v>0.527</v>
      </c>
      <c r="K3899" s="1">
        <v>0.148</v>
      </c>
      <c r="L3899" s="6">
        <f>if(J3899&gt;QUARTILE!$B$3, "TOP", if(J3899&lt;QUARTILE!$B$4, "BOTTOM", 0))</f>
        <v>0</v>
      </c>
      <c r="M3899" s="6">
        <f t="shared" si="1"/>
        <v>2</v>
      </c>
      <c r="N3899" s="6" t="str">
        <f t="shared" si="2"/>
        <v>Gen X</v>
      </c>
      <c r="O3899" s="6" t="str">
        <f t="shared" si="3"/>
        <v>Low Income</v>
      </c>
    </row>
    <row r="3900" hidden="1">
      <c r="A3900" s="1">
        <v>103898.0</v>
      </c>
      <c r="B3900" s="1">
        <v>68.0</v>
      </c>
      <c r="C3900" s="1">
        <v>43000.0</v>
      </c>
      <c r="D3900" s="1" t="s">
        <v>23</v>
      </c>
      <c r="E3900" s="1">
        <v>16229.44</v>
      </c>
      <c r="F3900" s="1">
        <v>3.0</v>
      </c>
      <c r="G3900" s="1">
        <v>14.0</v>
      </c>
      <c r="H3900" s="1">
        <v>5.0</v>
      </c>
      <c r="I3900" s="1" t="s">
        <v>22</v>
      </c>
      <c r="J3900" s="1">
        <v>0.504</v>
      </c>
      <c r="K3900" s="1">
        <v>0.503</v>
      </c>
      <c r="L3900" s="6">
        <f>if(J3900&gt;QUARTILE!$B$3, "TOP", if(J3900&lt;QUARTILE!$B$4, "BOTTOM", 0))</f>
        <v>0</v>
      </c>
      <c r="M3900" s="6">
        <f t="shared" si="1"/>
        <v>2</v>
      </c>
      <c r="N3900" s="6" t="str">
        <f t="shared" si="2"/>
        <v>Baby Boomer</v>
      </c>
      <c r="O3900" s="6" t="str">
        <f t="shared" si="3"/>
        <v>Low Income</v>
      </c>
    </row>
    <row r="3901" hidden="1">
      <c r="A3901" s="1">
        <v>103899.0</v>
      </c>
      <c r="B3901" s="1">
        <v>22.0</v>
      </c>
      <c r="C3901" s="1">
        <v>22000.0</v>
      </c>
      <c r="D3901" s="1" t="s">
        <v>23</v>
      </c>
      <c r="E3901" s="1">
        <v>32994.09</v>
      </c>
      <c r="F3901" s="1">
        <v>1.0</v>
      </c>
      <c r="G3901" s="1">
        <v>17.0</v>
      </c>
      <c r="H3901" s="1">
        <v>13.0</v>
      </c>
      <c r="I3901" s="1" t="s">
        <v>18</v>
      </c>
      <c r="J3901" s="1">
        <v>0.844</v>
      </c>
      <c r="K3901" s="1">
        <v>0.024</v>
      </c>
      <c r="L3901" s="6" t="str">
        <f>if(J3901&gt;QUARTILE!$B$3, "TOP", if(J3901&lt;QUARTILE!$B$4, "BOTTOM", 0))</f>
        <v>TOP</v>
      </c>
      <c r="M3901" s="6">
        <f t="shared" si="1"/>
        <v>1</v>
      </c>
      <c r="N3901" s="6" t="str">
        <f t="shared" si="2"/>
        <v>Millenial</v>
      </c>
      <c r="O3901" s="6" t="str">
        <f t="shared" si="3"/>
        <v>Low Income</v>
      </c>
    </row>
    <row r="3902" hidden="1">
      <c r="A3902" s="1">
        <v>103900.0</v>
      </c>
      <c r="B3902" s="1">
        <v>46.0</v>
      </c>
      <c r="C3902" s="1">
        <v>21000.0</v>
      </c>
      <c r="D3902" s="1" t="s">
        <v>27</v>
      </c>
      <c r="E3902" s="1">
        <v>5943.47</v>
      </c>
      <c r="F3902" s="1">
        <v>3.0</v>
      </c>
      <c r="G3902" s="1">
        <v>16.0</v>
      </c>
      <c r="H3902" s="1">
        <v>10.0</v>
      </c>
      <c r="I3902" s="1" t="s">
        <v>22</v>
      </c>
      <c r="J3902" s="1">
        <v>0.269</v>
      </c>
      <c r="K3902" s="1">
        <v>0.612</v>
      </c>
      <c r="L3902" s="6" t="str">
        <f>if(J3902&gt;QUARTILE!$B$3, "TOP", if(J3902&lt;QUARTILE!$B$4, "BOTTOM", 0))</f>
        <v>BOTTOM</v>
      </c>
      <c r="M3902" s="6">
        <f t="shared" si="1"/>
        <v>2</v>
      </c>
      <c r="N3902" s="6" t="str">
        <f t="shared" si="2"/>
        <v>Gen X</v>
      </c>
      <c r="O3902" s="6" t="str">
        <f t="shared" si="3"/>
        <v>Low Income</v>
      </c>
    </row>
    <row r="3903" hidden="1">
      <c r="A3903" s="1">
        <v>103901.0</v>
      </c>
      <c r="B3903" s="1">
        <v>54.0</v>
      </c>
      <c r="C3903" s="1">
        <v>31000.0</v>
      </c>
      <c r="D3903" s="1" t="s">
        <v>27</v>
      </c>
      <c r="E3903" s="1">
        <v>17365.36</v>
      </c>
      <c r="F3903" s="1">
        <v>5.0</v>
      </c>
      <c r="G3903" s="1">
        <v>21.0</v>
      </c>
      <c r="H3903" s="1">
        <v>3.0</v>
      </c>
      <c r="I3903" s="1" t="s">
        <v>22</v>
      </c>
      <c r="J3903" s="1">
        <v>0.261</v>
      </c>
      <c r="K3903" s="1">
        <v>0.048</v>
      </c>
      <c r="L3903" s="6" t="str">
        <f>if(J3903&gt;QUARTILE!$B$3, "TOP", if(J3903&lt;QUARTILE!$B$4, "BOTTOM", 0))</f>
        <v>BOTTOM</v>
      </c>
      <c r="M3903" s="6">
        <f t="shared" si="1"/>
        <v>2</v>
      </c>
      <c r="N3903" s="6" t="str">
        <f t="shared" si="2"/>
        <v>Gen X</v>
      </c>
      <c r="O3903" s="6" t="str">
        <f t="shared" si="3"/>
        <v>Low Income</v>
      </c>
    </row>
    <row r="3904" hidden="1">
      <c r="A3904" s="1">
        <v>103902.0</v>
      </c>
      <c r="B3904" s="1">
        <v>37.0</v>
      </c>
      <c r="C3904" s="1">
        <v>29000.0</v>
      </c>
      <c r="D3904" s="1" t="s">
        <v>23</v>
      </c>
      <c r="E3904" s="1">
        <v>8289.49</v>
      </c>
      <c r="F3904" s="1">
        <v>4.0</v>
      </c>
      <c r="G3904" s="1">
        <v>18.0</v>
      </c>
      <c r="H3904" s="1">
        <v>8.0</v>
      </c>
      <c r="I3904" s="1" t="s">
        <v>22</v>
      </c>
      <c r="J3904" s="1">
        <v>0.072</v>
      </c>
      <c r="K3904" s="1">
        <v>0.453</v>
      </c>
      <c r="L3904" s="6" t="str">
        <f>if(J3904&gt;QUARTILE!$B$3, "TOP", if(J3904&lt;QUARTILE!$B$4, "BOTTOM", 0))</f>
        <v>BOTTOM</v>
      </c>
      <c r="M3904" s="6">
        <f t="shared" si="1"/>
        <v>2</v>
      </c>
      <c r="N3904" s="6" t="str">
        <f t="shared" si="2"/>
        <v>Gen X</v>
      </c>
      <c r="O3904" s="6" t="str">
        <f t="shared" si="3"/>
        <v>Low Income</v>
      </c>
    </row>
    <row r="3905" hidden="1">
      <c r="A3905" s="1">
        <v>103903.0</v>
      </c>
      <c r="B3905" s="1">
        <v>66.0</v>
      </c>
      <c r="C3905" s="1">
        <v>22000.0</v>
      </c>
      <c r="D3905" s="1" t="s">
        <v>23</v>
      </c>
      <c r="E3905" s="1">
        <v>15090.6</v>
      </c>
      <c r="F3905" s="1">
        <v>1.0</v>
      </c>
      <c r="G3905" s="1">
        <v>16.0</v>
      </c>
      <c r="H3905" s="1">
        <v>11.0</v>
      </c>
      <c r="I3905" s="1" t="s">
        <v>18</v>
      </c>
      <c r="J3905" s="1">
        <v>0.432</v>
      </c>
      <c r="K3905" s="1">
        <v>0.462</v>
      </c>
      <c r="L3905" s="6">
        <f>if(J3905&gt;QUARTILE!$B$3, "TOP", if(J3905&lt;QUARTILE!$B$4, "BOTTOM", 0))</f>
        <v>0</v>
      </c>
      <c r="M3905" s="6">
        <f t="shared" si="1"/>
        <v>1</v>
      </c>
      <c r="N3905" s="6" t="str">
        <f t="shared" si="2"/>
        <v>Baby Boomer</v>
      </c>
      <c r="O3905" s="6" t="str">
        <f t="shared" si="3"/>
        <v>Low Income</v>
      </c>
    </row>
    <row r="3906" hidden="1">
      <c r="A3906" s="1">
        <v>103904.0</v>
      </c>
      <c r="B3906" s="1">
        <v>38.0</v>
      </c>
      <c r="C3906" s="1">
        <v>37000.0</v>
      </c>
      <c r="D3906" s="1" t="s">
        <v>23</v>
      </c>
      <c r="E3906" s="1">
        <v>21987.39</v>
      </c>
      <c r="F3906" s="1">
        <v>5.0</v>
      </c>
      <c r="G3906" s="1">
        <v>23.0</v>
      </c>
      <c r="H3906" s="1">
        <v>15.0</v>
      </c>
      <c r="I3906" s="1" t="s">
        <v>18</v>
      </c>
      <c r="J3906" s="1">
        <v>0.246</v>
      </c>
      <c r="K3906" s="1">
        <v>0.062</v>
      </c>
      <c r="L3906" s="6" t="str">
        <f>if(J3906&gt;QUARTILE!$B$3, "TOP", if(J3906&lt;QUARTILE!$B$4, "BOTTOM", 0))</f>
        <v>BOTTOM</v>
      </c>
      <c r="M3906" s="6">
        <f t="shared" si="1"/>
        <v>1</v>
      </c>
      <c r="N3906" s="6" t="str">
        <f t="shared" si="2"/>
        <v>Gen X</v>
      </c>
      <c r="O3906" s="6" t="str">
        <f t="shared" si="3"/>
        <v>Low Income</v>
      </c>
    </row>
    <row r="3907" hidden="1">
      <c r="A3907" s="1">
        <v>103905.0</v>
      </c>
      <c r="B3907" s="1">
        <v>27.0</v>
      </c>
      <c r="C3907" s="1">
        <v>15000.0</v>
      </c>
      <c r="D3907" s="1" t="s">
        <v>27</v>
      </c>
      <c r="E3907" s="1">
        <v>8628.66</v>
      </c>
      <c r="F3907" s="1">
        <v>2.0</v>
      </c>
      <c r="G3907" s="1">
        <v>20.0</v>
      </c>
      <c r="H3907" s="1">
        <v>15.0</v>
      </c>
      <c r="I3907" s="1" t="s">
        <v>18</v>
      </c>
      <c r="J3907" s="1">
        <v>0.592</v>
      </c>
      <c r="K3907" s="1">
        <v>0.439</v>
      </c>
      <c r="L3907" s="6">
        <f>if(J3907&gt;QUARTILE!$B$3, "TOP", if(J3907&lt;QUARTILE!$B$4, "BOTTOM", 0))</f>
        <v>0</v>
      </c>
      <c r="M3907" s="6">
        <f t="shared" si="1"/>
        <v>1</v>
      </c>
      <c r="N3907" s="6" t="str">
        <f t="shared" si="2"/>
        <v>Millenial</v>
      </c>
      <c r="O3907" s="6" t="str">
        <f t="shared" si="3"/>
        <v>Low Income</v>
      </c>
    </row>
    <row r="3908" hidden="1">
      <c r="A3908" s="1">
        <v>103906.0</v>
      </c>
      <c r="B3908" s="1">
        <v>22.0</v>
      </c>
      <c r="C3908" s="1">
        <v>34000.0</v>
      </c>
      <c r="D3908" s="1" t="s">
        <v>23</v>
      </c>
      <c r="E3908" s="1">
        <v>100000.0</v>
      </c>
      <c r="F3908" s="1">
        <v>2.0</v>
      </c>
      <c r="G3908" s="1">
        <v>17.0</v>
      </c>
      <c r="H3908" s="1">
        <v>14.0</v>
      </c>
      <c r="I3908" s="1" t="s">
        <v>22</v>
      </c>
      <c r="J3908" s="1">
        <v>0.331</v>
      </c>
      <c r="K3908" s="1">
        <v>0.578</v>
      </c>
      <c r="L3908" s="6">
        <f>if(J3908&gt;QUARTILE!$B$3, "TOP", if(J3908&lt;QUARTILE!$B$4, "BOTTOM", 0))</f>
        <v>0</v>
      </c>
      <c r="M3908" s="6">
        <f t="shared" si="1"/>
        <v>2</v>
      </c>
      <c r="N3908" s="6" t="str">
        <f t="shared" si="2"/>
        <v>Millenial</v>
      </c>
      <c r="O3908" s="6" t="str">
        <f t="shared" si="3"/>
        <v>Low Income</v>
      </c>
    </row>
    <row r="3909" hidden="1">
      <c r="A3909" s="1">
        <v>103907.0</v>
      </c>
      <c r="B3909" s="1">
        <v>53.0</v>
      </c>
      <c r="C3909" s="1">
        <v>12000.0</v>
      </c>
      <c r="D3909" s="1" t="s">
        <v>23</v>
      </c>
      <c r="E3909" s="1">
        <v>16591.95</v>
      </c>
      <c r="F3909" s="1">
        <v>2.0</v>
      </c>
      <c r="G3909" s="1">
        <v>20.0</v>
      </c>
      <c r="H3909" s="1">
        <v>5.0</v>
      </c>
      <c r="I3909" s="1" t="s">
        <v>22</v>
      </c>
      <c r="J3909" s="1">
        <v>0.945</v>
      </c>
      <c r="K3909" s="1">
        <v>0.595</v>
      </c>
      <c r="L3909" s="6" t="str">
        <f>if(J3909&gt;QUARTILE!$B$3, "TOP", if(J3909&lt;QUARTILE!$B$4, "BOTTOM", 0))</f>
        <v>TOP</v>
      </c>
      <c r="M3909" s="6">
        <f t="shared" si="1"/>
        <v>2</v>
      </c>
      <c r="N3909" s="6" t="str">
        <f t="shared" si="2"/>
        <v>Gen X</v>
      </c>
      <c r="O3909" s="6" t="str">
        <f t="shared" si="3"/>
        <v>Low Income</v>
      </c>
    </row>
    <row r="3910" hidden="1">
      <c r="A3910" s="1">
        <v>103908.0</v>
      </c>
      <c r="B3910" s="1">
        <v>23.0</v>
      </c>
      <c r="C3910" s="1">
        <v>30000.0</v>
      </c>
      <c r="D3910" s="1" t="s">
        <v>25</v>
      </c>
      <c r="E3910" s="1">
        <v>34797.94</v>
      </c>
      <c r="F3910" s="1">
        <v>1.0</v>
      </c>
      <c r="G3910" s="1">
        <v>20.0</v>
      </c>
      <c r="H3910" s="1">
        <v>21.0</v>
      </c>
      <c r="I3910" s="1" t="s">
        <v>26</v>
      </c>
      <c r="J3910" s="1">
        <v>1.0</v>
      </c>
      <c r="K3910" s="1">
        <v>0.258</v>
      </c>
      <c r="L3910" s="6" t="str">
        <f>if(J3910&gt;QUARTILE!$B$3, "TOP", if(J3910&lt;QUARTILE!$B$4, "BOTTOM", 0))</f>
        <v>TOP</v>
      </c>
      <c r="M3910" s="6">
        <f t="shared" si="1"/>
        <v>3</v>
      </c>
      <c r="N3910" s="6" t="str">
        <f t="shared" si="2"/>
        <v>Millenial</v>
      </c>
      <c r="O3910" s="6" t="str">
        <f t="shared" si="3"/>
        <v>Low Income</v>
      </c>
    </row>
    <row r="3911" hidden="1">
      <c r="A3911" s="1">
        <v>103909.0</v>
      </c>
      <c r="B3911" s="1">
        <v>43.0</v>
      </c>
      <c r="C3911" s="1">
        <v>18000.0</v>
      </c>
      <c r="D3911" s="1" t="s">
        <v>27</v>
      </c>
      <c r="E3911" s="1">
        <v>25829.52</v>
      </c>
      <c r="F3911" s="1">
        <v>3.0</v>
      </c>
      <c r="G3911" s="1">
        <v>20.0</v>
      </c>
      <c r="H3911" s="1">
        <v>7.0</v>
      </c>
      <c r="I3911" s="1" t="s">
        <v>22</v>
      </c>
      <c r="J3911" s="1">
        <v>0.765</v>
      </c>
      <c r="K3911" s="1">
        <v>0.365</v>
      </c>
      <c r="L3911" s="6">
        <f>if(J3911&gt;QUARTILE!$B$3, "TOP", if(J3911&lt;QUARTILE!$B$4, "BOTTOM", 0))</f>
        <v>0</v>
      </c>
      <c r="M3911" s="6">
        <f t="shared" si="1"/>
        <v>2</v>
      </c>
      <c r="N3911" s="6" t="str">
        <f t="shared" si="2"/>
        <v>Gen X</v>
      </c>
      <c r="O3911" s="6" t="str">
        <f t="shared" si="3"/>
        <v>Low Income</v>
      </c>
    </row>
    <row r="3912" hidden="1">
      <c r="A3912" s="1">
        <v>103910.0</v>
      </c>
      <c r="B3912" s="1">
        <v>21.0</v>
      </c>
      <c r="C3912" s="1">
        <v>10000.0</v>
      </c>
      <c r="D3912" s="1" t="s">
        <v>27</v>
      </c>
      <c r="E3912" s="1">
        <v>38319.98</v>
      </c>
      <c r="F3912" s="1">
        <v>1.0</v>
      </c>
      <c r="G3912" s="1">
        <v>17.0</v>
      </c>
      <c r="H3912" s="1">
        <v>15.0</v>
      </c>
      <c r="I3912" s="1" t="s">
        <v>22</v>
      </c>
      <c r="J3912" s="1">
        <v>0.909</v>
      </c>
      <c r="K3912" s="1">
        <v>0.0</v>
      </c>
      <c r="L3912" s="6" t="str">
        <f>if(J3912&gt;QUARTILE!$B$3, "TOP", if(J3912&lt;QUARTILE!$B$4, "BOTTOM", 0))</f>
        <v>TOP</v>
      </c>
      <c r="M3912" s="6">
        <f t="shared" si="1"/>
        <v>2</v>
      </c>
      <c r="N3912" s="6" t="str">
        <f t="shared" si="2"/>
        <v>Millenial</v>
      </c>
      <c r="O3912" s="6" t="str">
        <f t="shared" si="3"/>
        <v>Low Income</v>
      </c>
    </row>
    <row r="3913" hidden="1">
      <c r="A3913" s="1">
        <v>103911.0</v>
      </c>
      <c r="B3913" s="1">
        <v>79.0</v>
      </c>
      <c r="C3913" s="1">
        <v>26000.0</v>
      </c>
      <c r="D3913" s="1" t="s">
        <v>25</v>
      </c>
      <c r="E3913" s="1">
        <v>3818.39</v>
      </c>
      <c r="F3913" s="1">
        <v>1.0</v>
      </c>
      <c r="G3913" s="1">
        <v>20.0</v>
      </c>
      <c r="H3913" s="1">
        <v>3.0</v>
      </c>
      <c r="I3913" s="1" t="s">
        <v>22</v>
      </c>
      <c r="J3913" s="1">
        <v>1.0</v>
      </c>
      <c r="K3913" s="1">
        <v>0.956</v>
      </c>
      <c r="L3913" s="6" t="str">
        <f>if(J3913&gt;QUARTILE!$B$3, "TOP", if(J3913&lt;QUARTILE!$B$4, "BOTTOM", 0))</f>
        <v>TOP</v>
      </c>
      <c r="M3913" s="6">
        <f t="shared" si="1"/>
        <v>2</v>
      </c>
      <c r="N3913" s="6" t="str">
        <f t="shared" si="2"/>
        <v>Baby Boomer</v>
      </c>
      <c r="O3913" s="6" t="str">
        <f t="shared" si="3"/>
        <v>Low Income</v>
      </c>
    </row>
    <row r="3914" hidden="1">
      <c r="A3914" s="1">
        <v>103912.0</v>
      </c>
      <c r="B3914" s="1">
        <v>56.0</v>
      </c>
      <c r="C3914" s="1">
        <v>22000.0</v>
      </c>
      <c r="D3914" s="1" t="s">
        <v>27</v>
      </c>
      <c r="E3914" s="1">
        <v>5034.81</v>
      </c>
      <c r="F3914" s="1">
        <v>1.0</v>
      </c>
      <c r="G3914" s="1">
        <v>22.0</v>
      </c>
      <c r="H3914" s="1">
        <v>5.0</v>
      </c>
      <c r="I3914" s="1" t="s">
        <v>22</v>
      </c>
      <c r="J3914" s="1">
        <v>0.32</v>
      </c>
      <c r="K3914" s="1">
        <v>0.403</v>
      </c>
      <c r="L3914" s="6">
        <f>if(J3914&gt;QUARTILE!$B$3, "TOP", if(J3914&lt;QUARTILE!$B$4, "BOTTOM", 0))</f>
        <v>0</v>
      </c>
      <c r="M3914" s="6">
        <f t="shared" si="1"/>
        <v>2</v>
      </c>
      <c r="N3914" s="6" t="str">
        <f t="shared" si="2"/>
        <v>Gen X</v>
      </c>
      <c r="O3914" s="6" t="str">
        <f t="shared" si="3"/>
        <v>Low Income</v>
      </c>
    </row>
    <row r="3915" hidden="1">
      <c r="A3915" s="1">
        <v>103913.0</v>
      </c>
      <c r="B3915" s="1">
        <v>56.0</v>
      </c>
      <c r="C3915" s="1">
        <v>9000.0</v>
      </c>
      <c r="D3915" s="1" t="s">
        <v>25</v>
      </c>
      <c r="E3915" s="1">
        <v>13365.63</v>
      </c>
      <c r="F3915" s="1">
        <v>2.0</v>
      </c>
      <c r="G3915" s="1">
        <v>27.0</v>
      </c>
      <c r="H3915" s="1">
        <v>5.0</v>
      </c>
      <c r="I3915" s="1" t="s">
        <v>22</v>
      </c>
      <c r="J3915" s="1">
        <v>1.0</v>
      </c>
      <c r="K3915" s="1">
        <v>0.416</v>
      </c>
      <c r="L3915" s="6" t="str">
        <f>if(J3915&gt;QUARTILE!$B$3, "TOP", if(J3915&lt;QUARTILE!$B$4, "BOTTOM", 0))</f>
        <v>TOP</v>
      </c>
      <c r="M3915" s="6">
        <f t="shared" si="1"/>
        <v>2</v>
      </c>
      <c r="N3915" s="6" t="str">
        <f t="shared" si="2"/>
        <v>Gen X</v>
      </c>
      <c r="O3915" s="6" t="str">
        <f t="shared" si="3"/>
        <v>Low Income</v>
      </c>
    </row>
    <row r="3916" hidden="1">
      <c r="A3916" s="1">
        <v>103914.0</v>
      </c>
      <c r="B3916" s="1">
        <v>67.0</v>
      </c>
      <c r="C3916" s="1">
        <v>6000.0</v>
      </c>
      <c r="D3916" s="1" t="s">
        <v>30</v>
      </c>
      <c r="E3916" s="1">
        <v>38255.33</v>
      </c>
      <c r="F3916" s="1">
        <v>3.0</v>
      </c>
      <c r="G3916" s="1">
        <v>12.0</v>
      </c>
      <c r="H3916" s="1">
        <v>5.0</v>
      </c>
      <c r="I3916" s="1" t="s">
        <v>18</v>
      </c>
      <c r="J3916" s="1">
        <v>0.991</v>
      </c>
      <c r="K3916" s="1">
        <v>0.028</v>
      </c>
      <c r="L3916" s="6" t="str">
        <f>if(J3916&gt;QUARTILE!$B$3, "TOP", if(J3916&lt;QUARTILE!$B$4, "BOTTOM", 0))</f>
        <v>TOP</v>
      </c>
      <c r="M3916" s="6">
        <f t="shared" si="1"/>
        <v>1</v>
      </c>
      <c r="N3916" s="6" t="str">
        <f t="shared" si="2"/>
        <v>Baby Boomer</v>
      </c>
      <c r="O3916" s="6" t="str">
        <f t="shared" si="3"/>
        <v>Low Income</v>
      </c>
    </row>
    <row r="3917" hidden="1">
      <c r="A3917" s="1">
        <v>103915.0</v>
      </c>
      <c r="B3917" s="1">
        <v>52.0</v>
      </c>
      <c r="C3917" s="1">
        <v>20000.0</v>
      </c>
      <c r="D3917" s="1" t="s">
        <v>23</v>
      </c>
      <c r="E3917" s="1">
        <v>4403.12</v>
      </c>
      <c r="F3917" s="1">
        <v>1.0</v>
      </c>
      <c r="G3917" s="1">
        <v>12.0</v>
      </c>
      <c r="H3917" s="1">
        <v>5.0</v>
      </c>
      <c r="I3917" s="1" t="s">
        <v>22</v>
      </c>
      <c r="J3917" s="1">
        <v>0.412</v>
      </c>
      <c r="K3917" s="1">
        <v>0.533</v>
      </c>
      <c r="L3917" s="6">
        <f>if(J3917&gt;QUARTILE!$B$3, "TOP", if(J3917&lt;QUARTILE!$B$4, "BOTTOM", 0))</f>
        <v>0</v>
      </c>
      <c r="M3917" s="6">
        <f t="shared" si="1"/>
        <v>2</v>
      </c>
      <c r="N3917" s="6" t="str">
        <f t="shared" si="2"/>
        <v>Gen X</v>
      </c>
      <c r="O3917" s="6" t="str">
        <f t="shared" si="3"/>
        <v>Low Income</v>
      </c>
    </row>
    <row r="3918" hidden="1">
      <c r="A3918" s="1">
        <v>103916.0</v>
      </c>
      <c r="B3918" s="1">
        <v>18.0</v>
      </c>
      <c r="C3918" s="1">
        <v>58000.0</v>
      </c>
      <c r="D3918" s="1" t="s">
        <v>27</v>
      </c>
      <c r="E3918" s="1">
        <v>70854.64</v>
      </c>
      <c r="F3918" s="1">
        <v>3.0</v>
      </c>
      <c r="G3918" s="1">
        <v>19.0</v>
      </c>
      <c r="H3918" s="1">
        <v>14.0</v>
      </c>
      <c r="I3918" s="1" t="s">
        <v>22</v>
      </c>
      <c r="J3918" s="1">
        <v>1.0</v>
      </c>
      <c r="K3918" s="1">
        <v>0.879</v>
      </c>
      <c r="L3918" s="6" t="str">
        <f>if(J3918&gt;QUARTILE!$B$3, "TOP", if(J3918&lt;QUARTILE!$B$4, "BOTTOM", 0))</f>
        <v>TOP</v>
      </c>
      <c r="M3918" s="6">
        <f t="shared" si="1"/>
        <v>2</v>
      </c>
      <c r="N3918" s="6" t="str">
        <f t="shared" si="2"/>
        <v>Millenial</v>
      </c>
      <c r="O3918" s="6" t="str">
        <f t="shared" si="3"/>
        <v>Medium Income</v>
      </c>
    </row>
    <row r="3919" hidden="1">
      <c r="A3919" s="1">
        <v>103917.0</v>
      </c>
      <c r="B3919" s="1">
        <v>41.0</v>
      </c>
      <c r="C3919" s="1">
        <v>27000.0</v>
      </c>
      <c r="D3919" s="1" t="s">
        <v>25</v>
      </c>
      <c r="E3919" s="1">
        <v>2730.2</v>
      </c>
      <c r="F3919" s="1">
        <v>4.0</v>
      </c>
      <c r="G3919" s="1">
        <v>25.0</v>
      </c>
      <c r="H3919" s="1">
        <v>8.0</v>
      </c>
      <c r="I3919" s="1" t="s">
        <v>22</v>
      </c>
      <c r="J3919" s="1">
        <v>0.947</v>
      </c>
      <c r="K3919" s="1">
        <v>0.203</v>
      </c>
      <c r="L3919" s="6" t="str">
        <f>if(J3919&gt;QUARTILE!$B$3, "TOP", if(J3919&lt;QUARTILE!$B$4, "BOTTOM", 0))</f>
        <v>TOP</v>
      </c>
      <c r="M3919" s="6">
        <f t="shared" si="1"/>
        <v>2</v>
      </c>
      <c r="N3919" s="6" t="str">
        <f t="shared" si="2"/>
        <v>Gen X</v>
      </c>
      <c r="O3919" s="6" t="str">
        <f t="shared" si="3"/>
        <v>Low Income</v>
      </c>
    </row>
    <row r="3920" hidden="1">
      <c r="A3920" s="1">
        <v>103918.0</v>
      </c>
      <c r="B3920" s="1">
        <v>74.0</v>
      </c>
      <c r="C3920" s="1">
        <v>15000.0</v>
      </c>
      <c r="D3920" s="1" t="s">
        <v>23</v>
      </c>
      <c r="E3920" s="1">
        <v>3849.33</v>
      </c>
      <c r="F3920" s="1">
        <v>1.0</v>
      </c>
      <c r="G3920" s="1">
        <v>19.0</v>
      </c>
      <c r="H3920" s="1">
        <v>5.0</v>
      </c>
      <c r="I3920" s="1" t="s">
        <v>22</v>
      </c>
      <c r="J3920" s="1">
        <v>0.086</v>
      </c>
      <c r="K3920" s="1">
        <v>0.313</v>
      </c>
      <c r="L3920" s="6" t="str">
        <f>if(J3920&gt;QUARTILE!$B$3, "TOP", if(J3920&lt;QUARTILE!$B$4, "BOTTOM", 0))</f>
        <v>BOTTOM</v>
      </c>
      <c r="M3920" s="6">
        <f t="shared" si="1"/>
        <v>2</v>
      </c>
      <c r="N3920" s="6" t="str">
        <f t="shared" si="2"/>
        <v>Baby Boomer</v>
      </c>
      <c r="O3920" s="6" t="str">
        <f t="shared" si="3"/>
        <v>Low Income</v>
      </c>
    </row>
    <row r="3921" hidden="1">
      <c r="A3921" s="1">
        <v>103919.0</v>
      </c>
      <c r="B3921" s="1">
        <v>53.0</v>
      </c>
      <c r="C3921" s="1">
        <v>42000.0</v>
      </c>
      <c r="D3921" s="1" t="s">
        <v>27</v>
      </c>
      <c r="E3921" s="1">
        <v>3660.05</v>
      </c>
      <c r="F3921" s="1">
        <v>1.0</v>
      </c>
      <c r="G3921" s="1">
        <v>30.0</v>
      </c>
      <c r="H3921" s="1">
        <v>9.0</v>
      </c>
      <c r="I3921" s="1" t="s">
        <v>22</v>
      </c>
      <c r="J3921" s="1">
        <v>0.876</v>
      </c>
      <c r="K3921" s="1">
        <v>0.236</v>
      </c>
      <c r="L3921" s="6" t="str">
        <f>if(J3921&gt;QUARTILE!$B$3, "TOP", if(J3921&lt;QUARTILE!$B$4, "BOTTOM", 0))</f>
        <v>TOP</v>
      </c>
      <c r="M3921" s="6">
        <f t="shared" si="1"/>
        <v>2</v>
      </c>
      <c r="N3921" s="6" t="str">
        <f t="shared" si="2"/>
        <v>Gen X</v>
      </c>
      <c r="O3921" s="6" t="str">
        <f t="shared" si="3"/>
        <v>Low Income</v>
      </c>
    </row>
    <row r="3922" hidden="1">
      <c r="A3922" s="1">
        <v>103920.0</v>
      </c>
      <c r="B3922" s="1">
        <v>23.0</v>
      </c>
      <c r="C3922" s="1">
        <v>38000.0</v>
      </c>
      <c r="D3922" s="1" t="s">
        <v>23</v>
      </c>
      <c r="E3922" s="1">
        <v>17638.07</v>
      </c>
      <c r="F3922" s="1">
        <v>1.0</v>
      </c>
      <c r="G3922" s="1">
        <v>14.0</v>
      </c>
      <c r="H3922" s="1">
        <v>18.0</v>
      </c>
      <c r="I3922" s="1" t="s">
        <v>18</v>
      </c>
      <c r="J3922" s="1">
        <v>0.483</v>
      </c>
      <c r="K3922" s="1">
        <v>0.867</v>
      </c>
      <c r="L3922" s="6">
        <f>if(J3922&gt;QUARTILE!$B$3, "TOP", if(J3922&lt;QUARTILE!$B$4, "BOTTOM", 0))</f>
        <v>0</v>
      </c>
      <c r="M3922" s="6">
        <f t="shared" si="1"/>
        <v>1</v>
      </c>
      <c r="N3922" s="6" t="str">
        <f t="shared" si="2"/>
        <v>Millenial</v>
      </c>
      <c r="O3922" s="6" t="str">
        <f t="shared" si="3"/>
        <v>Low Income</v>
      </c>
    </row>
    <row r="3923">
      <c r="A3923" s="1">
        <v>103921.0</v>
      </c>
      <c r="B3923" s="1">
        <v>58.0</v>
      </c>
      <c r="C3923" s="1">
        <v>47000.0</v>
      </c>
      <c r="D3923" s="1" t="s">
        <v>25</v>
      </c>
      <c r="E3923" s="1">
        <v>49909.1</v>
      </c>
      <c r="F3923" s="1">
        <v>4.0</v>
      </c>
      <c r="G3923" s="1">
        <v>20.0</v>
      </c>
      <c r="H3923" s="1">
        <v>2.0</v>
      </c>
      <c r="I3923" s="1" t="s">
        <v>18</v>
      </c>
      <c r="J3923" s="1">
        <v>0.961</v>
      </c>
      <c r="K3923" s="1">
        <v>0.325</v>
      </c>
      <c r="L3923" s="6" t="str">
        <f>if(J3923&gt;QUARTILE!$B$3, "TOP", if(J3923&lt;QUARTILE!$B$4, "BOTTOM", 0))</f>
        <v>TOP</v>
      </c>
      <c r="M3923" s="6">
        <f t="shared" si="1"/>
        <v>1</v>
      </c>
      <c r="N3923" s="6" t="str">
        <f t="shared" si="2"/>
        <v>Gen X</v>
      </c>
      <c r="O3923" s="6" t="str">
        <f t="shared" si="3"/>
        <v>Medium Income</v>
      </c>
    </row>
    <row r="3924" hidden="1">
      <c r="A3924" s="1">
        <v>103922.0</v>
      </c>
      <c r="B3924" s="1">
        <v>71.0</v>
      </c>
      <c r="C3924" s="1">
        <v>33000.0</v>
      </c>
      <c r="D3924" s="1" t="s">
        <v>25</v>
      </c>
      <c r="E3924" s="1">
        <v>5890.41</v>
      </c>
      <c r="F3924" s="1">
        <v>4.0</v>
      </c>
      <c r="G3924" s="1">
        <v>24.0</v>
      </c>
      <c r="H3924" s="1">
        <v>1.0</v>
      </c>
      <c r="I3924" s="1" t="s">
        <v>22</v>
      </c>
      <c r="J3924" s="1">
        <v>0.161</v>
      </c>
      <c r="K3924" s="1">
        <v>0.774</v>
      </c>
      <c r="L3924" s="6" t="str">
        <f>if(J3924&gt;QUARTILE!$B$3, "TOP", if(J3924&lt;QUARTILE!$B$4, "BOTTOM", 0))</f>
        <v>BOTTOM</v>
      </c>
      <c r="M3924" s="6">
        <f t="shared" si="1"/>
        <v>2</v>
      </c>
      <c r="N3924" s="6" t="str">
        <f t="shared" si="2"/>
        <v>Baby Boomer</v>
      </c>
      <c r="O3924" s="6" t="str">
        <f t="shared" si="3"/>
        <v>Low Income</v>
      </c>
    </row>
    <row r="3925" hidden="1">
      <c r="A3925" s="1">
        <v>103923.0</v>
      </c>
      <c r="B3925" s="1">
        <v>63.0</v>
      </c>
      <c r="C3925" s="1">
        <v>37000.0</v>
      </c>
      <c r="D3925" s="1" t="s">
        <v>23</v>
      </c>
      <c r="E3925" s="1">
        <v>16105.58</v>
      </c>
      <c r="F3925" s="1">
        <v>2.0</v>
      </c>
      <c r="G3925" s="1">
        <v>14.0</v>
      </c>
      <c r="H3925" s="1">
        <v>7.0</v>
      </c>
      <c r="I3925" s="1" t="s">
        <v>22</v>
      </c>
      <c r="J3925" s="1">
        <v>0.222</v>
      </c>
      <c r="K3925" s="1">
        <v>0.85</v>
      </c>
      <c r="L3925" s="6" t="str">
        <f>if(J3925&gt;QUARTILE!$B$3, "TOP", if(J3925&lt;QUARTILE!$B$4, "BOTTOM", 0))</f>
        <v>BOTTOM</v>
      </c>
      <c r="M3925" s="6">
        <f t="shared" si="1"/>
        <v>2</v>
      </c>
      <c r="N3925" s="6" t="str">
        <f t="shared" si="2"/>
        <v>Baby Boomer</v>
      </c>
      <c r="O3925" s="6" t="str">
        <f t="shared" si="3"/>
        <v>Low Income</v>
      </c>
    </row>
    <row r="3926" hidden="1">
      <c r="A3926" s="1">
        <v>103924.0</v>
      </c>
      <c r="B3926" s="1">
        <v>77.0</v>
      </c>
      <c r="C3926" s="1">
        <v>34000.0</v>
      </c>
      <c r="D3926" s="1" t="s">
        <v>25</v>
      </c>
      <c r="E3926" s="1">
        <v>3866.17</v>
      </c>
      <c r="F3926" s="1">
        <v>5.0</v>
      </c>
      <c r="G3926" s="1">
        <v>26.0</v>
      </c>
      <c r="H3926" s="1">
        <v>3.0</v>
      </c>
      <c r="I3926" s="1" t="s">
        <v>22</v>
      </c>
      <c r="J3926" s="1">
        <v>1.0</v>
      </c>
      <c r="K3926" s="1">
        <v>0.699</v>
      </c>
      <c r="L3926" s="6" t="str">
        <f>if(J3926&gt;QUARTILE!$B$3, "TOP", if(J3926&lt;QUARTILE!$B$4, "BOTTOM", 0))</f>
        <v>TOP</v>
      </c>
      <c r="M3926" s="6">
        <f t="shared" si="1"/>
        <v>2</v>
      </c>
      <c r="N3926" s="6" t="str">
        <f t="shared" si="2"/>
        <v>Baby Boomer</v>
      </c>
      <c r="O3926" s="6" t="str">
        <f t="shared" si="3"/>
        <v>Low Income</v>
      </c>
    </row>
    <row r="3927" hidden="1">
      <c r="A3927" s="1">
        <v>103925.0</v>
      </c>
      <c r="B3927" s="1">
        <v>61.0</v>
      </c>
      <c r="C3927" s="1">
        <v>17000.0</v>
      </c>
      <c r="D3927" s="1" t="s">
        <v>25</v>
      </c>
      <c r="E3927" s="1">
        <v>19946.59</v>
      </c>
      <c r="F3927" s="1">
        <v>3.0</v>
      </c>
      <c r="G3927" s="1">
        <v>25.0</v>
      </c>
      <c r="H3927" s="1">
        <v>4.0</v>
      </c>
      <c r="I3927" s="1" t="s">
        <v>22</v>
      </c>
      <c r="J3927" s="1">
        <v>0.466</v>
      </c>
      <c r="K3927" s="1">
        <v>0.261</v>
      </c>
      <c r="L3927" s="6">
        <f>if(J3927&gt;QUARTILE!$B$3, "TOP", if(J3927&lt;QUARTILE!$B$4, "BOTTOM", 0))</f>
        <v>0</v>
      </c>
      <c r="M3927" s="6">
        <f t="shared" si="1"/>
        <v>2</v>
      </c>
      <c r="N3927" s="6" t="str">
        <f t="shared" si="2"/>
        <v>Baby Boomer</v>
      </c>
      <c r="O3927" s="6" t="str">
        <f t="shared" si="3"/>
        <v>Low Income</v>
      </c>
    </row>
    <row r="3928" hidden="1">
      <c r="A3928" s="1">
        <v>103926.0</v>
      </c>
      <c r="B3928" s="1">
        <v>77.0</v>
      </c>
      <c r="C3928" s="1">
        <v>8000.0</v>
      </c>
      <c r="D3928" s="1" t="s">
        <v>27</v>
      </c>
      <c r="E3928" s="1">
        <v>2630.58</v>
      </c>
      <c r="F3928" s="1">
        <v>5.0</v>
      </c>
      <c r="G3928" s="1">
        <v>17.0</v>
      </c>
      <c r="H3928" s="1">
        <v>7.0</v>
      </c>
      <c r="I3928" s="1" t="s">
        <v>22</v>
      </c>
      <c r="J3928" s="1">
        <v>0.798</v>
      </c>
      <c r="K3928" s="1">
        <v>0.0</v>
      </c>
      <c r="L3928" s="6">
        <f>if(J3928&gt;QUARTILE!$B$3, "TOP", if(J3928&lt;QUARTILE!$B$4, "BOTTOM", 0))</f>
        <v>0</v>
      </c>
      <c r="M3928" s="6">
        <f t="shared" si="1"/>
        <v>2</v>
      </c>
      <c r="N3928" s="6" t="str">
        <f t="shared" si="2"/>
        <v>Baby Boomer</v>
      </c>
      <c r="O3928" s="6" t="str">
        <f t="shared" si="3"/>
        <v>Low Income</v>
      </c>
    </row>
    <row r="3929" hidden="1">
      <c r="A3929" s="1">
        <v>103927.0</v>
      </c>
      <c r="B3929" s="1">
        <v>74.0</v>
      </c>
      <c r="C3929" s="1">
        <v>16000.0</v>
      </c>
      <c r="D3929" s="1" t="s">
        <v>27</v>
      </c>
      <c r="E3929" s="1">
        <v>13518.36</v>
      </c>
      <c r="F3929" s="1">
        <v>1.0</v>
      </c>
      <c r="G3929" s="1">
        <v>16.0</v>
      </c>
      <c r="H3929" s="1">
        <v>8.0</v>
      </c>
      <c r="I3929" s="1" t="s">
        <v>22</v>
      </c>
      <c r="J3929" s="1">
        <v>0.75</v>
      </c>
      <c r="K3929" s="1">
        <v>0.143</v>
      </c>
      <c r="L3929" s="6">
        <f>if(J3929&gt;QUARTILE!$B$3, "TOP", if(J3929&lt;QUARTILE!$B$4, "BOTTOM", 0))</f>
        <v>0</v>
      </c>
      <c r="M3929" s="6">
        <f t="shared" si="1"/>
        <v>2</v>
      </c>
      <c r="N3929" s="6" t="str">
        <f t="shared" si="2"/>
        <v>Baby Boomer</v>
      </c>
      <c r="O3929" s="6" t="str">
        <f t="shared" si="3"/>
        <v>Low Income</v>
      </c>
    </row>
    <row r="3930" hidden="1">
      <c r="A3930" s="1">
        <v>103928.0</v>
      </c>
      <c r="B3930" s="1">
        <v>48.0</v>
      </c>
      <c r="C3930" s="1">
        <v>43000.0</v>
      </c>
      <c r="D3930" s="1" t="s">
        <v>23</v>
      </c>
      <c r="E3930" s="1">
        <v>21294.76</v>
      </c>
      <c r="F3930" s="1">
        <v>1.0</v>
      </c>
      <c r="G3930" s="1">
        <v>10.0</v>
      </c>
      <c r="H3930" s="1">
        <v>9.0</v>
      </c>
      <c r="I3930" s="1" t="s">
        <v>22</v>
      </c>
      <c r="J3930" s="1">
        <v>0.836</v>
      </c>
      <c r="K3930" s="1">
        <v>0.697</v>
      </c>
      <c r="L3930" s="6" t="str">
        <f>if(J3930&gt;QUARTILE!$B$3, "TOP", if(J3930&lt;QUARTILE!$B$4, "BOTTOM", 0))</f>
        <v>TOP</v>
      </c>
      <c r="M3930" s="6">
        <f t="shared" si="1"/>
        <v>2</v>
      </c>
      <c r="N3930" s="6" t="str">
        <f t="shared" si="2"/>
        <v>Gen X</v>
      </c>
      <c r="O3930" s="6" t="str">
        <f t="shared" si="3"/>
        <v>Low Income</v>
      </c>
    </row>
    <row r="3931" hidden="1">
      <c r="A3931" s="1">
        <v>103929.0</v>
      </c>
      <c r="B3931" s="1">
        <v>37.0</v>
      </c>
      <c r="C3931" s="1">
        <v>18000.0</v>
      </c>
      <c r="D3931" s="1" t="s">
        <v>27</v>
      </c>
      <c r="E3931" s="1">
        <v>17308.53</v>
      </c>
      <c r="F3931" s="1">
        <v>2.0</v>
      </c>
      <c r="G3931" s="1">
        <v>18.0</v>
      </c>
      <c r="H3931" s="1">
        <v>10.0</v>
      </c>
      <c r="I3931" s="1" t="s">
        <v>22</v>
      </c>
      <c r="J3931" s="1">
        <v>0.765</v>
      </c>
      <c r="K3931" s="1">
        <v>0.741</v>
      </c>
      <c r="L3931" s="6">
        <f>if(J3931&gt;QUARTILE!$B$3, "TOP", if(J3931&lt;QUARTILE!$B$4, "BOTTOM", 0))</f>
        <v>0</v>
      </c>
      <c r="M3931" s="6">
        <f t="shared" si="1"/>
        <v>2</v>
      </c>
      <c r="N3931" s="6" t="str">
        <f t="shared" si="2"/>
        <v>Gen X</v>
      </c>
      <c r="O3931" s="6" t="str">
        <f t="shared" si="3"/>
        <v>Low Income</v>
      </c>
    </row>
    <row r="3932" hidden="1">
      <c r="A3932" s="1">
        <v>103930.0</v>
      </c>
      <c r="B3932" s="1">
        <v>41.0</v>
      </c>
      <c r="C3932" s="1">
        <v>20000.0</v>
      </c>
      <c r="D3932" s="1" t="s">
        <v>21</v>
      </c>
      <c r="E3932" s="1">
        <v>3016.47</v>
      </c>
      <c r="F3932" s="1">
        <v>5.0</v>
      </c>
      <c r="G3932" s="1">
        <v>19.0</v>
      </c>
      <c r="H3932" s="1">
        <v>7.0</v>
      </c>
      <c r="I3932" s="1" t="s">
        <v>22</v>
      </c>
      <c r="J3932" s="1">
        <v>0.914</v>
      </c>
      <c r="K3932" s="1">
        <v>0.716</v>
      </c>
      <c r="L3932" s="6" t="str">
        <f>if(J3932&gt;QUARTILE!$B$3, "TOP", if(J3932&lt;QUARTILE!$B$4, "BOTTOM", 0))</f>
        <v>TOP</v>
      </c>
      <c r="M3932" s="6">
        <f t="shared" si="1"/>
        <v>2</v>
      </c>
      <c r="N3932" s="6" t="str">
        <f t="shared" si="2"/>
        <v>Gen X</v>
      </c>
      <c r="O3932" s="6" t="str">
        <f t="shared" si="3"/>
        <v>Low Income</v>
      </c>
    </row>
    <row r="3933" hidden="1">
      <c r="A3933" s="1">
        <v>103931.0</v>
      </c>
      <c r="B3933" s="1">
        <v>42.0</v>
      </c>
      <c r="C3933" s="1">
        <v>11000.0</v>
      </c>
      <c r="D3933" s="1" t="s">
        <v>23</v>
      </c>
      <c r="E3933" s="1">
        <v>3519.79</v>
      </c>
      <c r="F3933" s="1">
        <v>1.0</v>
      </c>
      <c r="G3933" s="1">
        <v>21.0</v>
      </c>
      <c r="H3933" s="1">
        <v>9.0</v>
      </c>
      <c r="I3933" s="1" t="s">
        <v>22</v>
      </c>
      <c r="J3933" s="1">
        <v>0.643</v>
      </c>
      <c r="K3933" s="1">
        <v>0.244</v>
      </c>
      <c r="L3933" s="6">
        <f>if(J3933&gt;QUARTILE!$B$3, "TOP", if(J3933&lt;QUARTILE!$B$4, "BOTTOM", 0))</f>
        <v>0</v>
      </c>
      <c r="M3933" s="6">
        <f t="shared" si="1"/>
        <v>2</v>
      </c>
      <c r="N3933" s="6" t="str">
        <f t="shared" si="2"/>
        <v>Gen X</v>
      </c>
      <c r="O3933" s="6" t="str">
        <f t="shared" si="3"/>
        <v>Low Income</v>
      </c>
    </row>
    <row r="3934" hidden="1">
      <c r="A3934" s="1">
        <v>103932.0</v>
      </c>
      <c r="B3934" s="1">
        <v>53.0</v>
      </c>
      <c r="C3934" s="1">
        <v>16000.0</v>
      </c>
      <c r="D3934" s="1" t="s">
        <v>25</v>
      </c>
      <c r="E3934" s="1">
        <v>22257.73</v>
      </c>
      <c r="F3934" s="1">
        <v>5.0</v>
      </c>
      <c r="G3934" s="1">
        <v>21.0</v>
      </c>
      <c r="H3934" s="1">
        <v>4.0</v>
      </c>
      <c r="I3934" s="1" t="s">
        <v>22</v>
      </c>
      <c r="J3934" s="1">
        <v>0.475</v>
      </c>
      <c r="K3934" s="1">
        <v>0.103</v>
      </c>
      <c r="L3934" s="6">
        <f>if(J3934&gt;QUARTILE!$B$3, "TOP", if(J3934&lt;QUARTILE!$B$4, "BOTTOM", 0))</f>
        <v>0</v>
      </c>
      <c r="M3934" s="6">
        <f t="shared" si="1"/>
        <v>2</v>
      </c>
      <c r="N3934" s="6" t="str">
        <f t="shared" si="2"/>
        <v>Gen X</v>
      </c>
      <c r="O3934" s="6" t="str">
        <f t="shared" si="3"/>
        <v>Low Income</v>
      </c>
    </row>
    <row r="3935" hidden="1">
      <c r="A3935" s="1">
        <v>103933.0</v>
      </c>
      <c r="B3935" s="1">
        <v>38.0</v>
      </c>
      <c r="C3935" s="1">
        <v>22000.0</v>
      </c>
      <c r="D3935" s="1" t="s">
        <v>27</v>
      </c>
      <c r="E3935" s="1">
        <v>33100.14</v>
      </c>
      <c r="F3935" s="1">
        <v>2.0</v>
      </c>
      <c r="G3935" s="1">
        <v>23.0</v>
      </c>
      <c r="H3935" s="1">
        <v>10.0</v>
      </c>
      <c r="I3935" s="1" t="s">
        <v>18</v>
      </c>
      <c r="J3935" s="1">
        <v>1.0</v>
      </c>
      <c r="K3935" s="1">
        <v>0.823</v>
      </c>
      <c r="L3935" s="6" t="str">
        <f>if(J3935&gt;QUARTILE!$B$3, "TOP", if(J3935&lt;QUARTILE!$B$4, "BOTTOM", 0))</f>
        <v>TOP</v>
      </c>
      <c r="M3935" s="6">
        <f t="shared" si="1"/>
        <v>1</v>
      </c>
      <c r="N3935" s="6" t="str">
        <f t="shared" si="2"/>
        <v>Gen X</v>
      </c>
      <c r="O3935" s="6" t="str">
        <f t="shared" si="3"/>
        <v>Low Income</v>
      </c>
    </row>
    <row r="3936" hidden="1">
      <c r="A3936" s="1">
        <v>103934.0</v>
      </c>
      <c r="B3936" s="1">
        <v>47.0</v>
      </c>
      <c r="C3936" s="1">
        <v>30000.0</v>
      </c>
      <c r="D3936" s="1" t="s">
        <v>27</v>
      </c>
      <c r="E3936" s="1">
        <v>47735.52</v>
      </c>
      <c r="F3936" s="1">
        <v>5.0</v>
      </c>
      <c r="G3936" s="1">
        <v>21.0</v>
      </c>
      <c r="H3936" s="1">
        <v>14.0</v>
      </c>
      <c r="I3936" s="1" t="s">
        <v>18</v>
      </c>
      <c r="J3936" s="1">
        <v>0.457</v>
      </c>
      <c r="K3936" s="1">
        <v>0.514</v>
      </c>
      <c r="L3936" s="6">
        <f>if(J3936&gt;QUARTILE!$B$3, "TOP", if(J3936&lt;QUARTILE!$B$4, "BOTTOM", 0))</f>
        <v>0</v>
      </c>
      <c r="M3936" s="6">
        <f t="shared" si="1"/>
        <v>1</v>
      </c>
      <c r="N3936" s="6" t="str">
        <f t="shared" si="2"/>
        <v>Gen X</v>
      </c>
      <c r="O3936" s="6" t="str">
        <f t="shared" si="3"/>
        <v>Low Income</v>
      </c>
    </row>
    <row r="3937" hidden="1">
      <c r="A3937" s="1">
        <v>103935.0</v>
      </c>
      <c r="B3937" s="1">
        <v>41.0</v>
      </c>
      <c r="C3937" s="1">
        <v>17000.0</v>
      </c>
      <c r="D3937" s="1" t="s">
        <v>23</v>
      </c>
      <c r="E3937" s="1">
        <v>33598.44</v>
      </c>
      <c r="F3937" s="1">
        <v>3.0</v>
      </c>
      <c r="G3937" s="1">
        <v>18.0</v>
      </c>
      <c r="H3937" s="1">
        <v>9.0</v>
      </c>
      <c r="I3937" s="1" t="s">
        <v>18</v>
      </c>
      <c r="J3937" s="1">
        <v>0.781</v>
      </c>
      <c r="K3937" s="1">
        <v>0.642</v>
      </c>
      <c r="L3937" s="6">
        <f>if(J3937&gt;QUARTILE!$B$3, "TOP", if(J3937&lt;QUARTILE!$B$4, "BOTTOM", 0))</f>
        <v>0</v>
      </c>
      <c r="M3937" s="6">
        <f t="shared" si="1"/>
        <v>1</v>
      </c>
      <c r="N3937" s="6" t="str">
        <f t="shared" si="2"/>
        <v>Gen X</v>
      </c>
      <c r="O3937" s="6" t="str">
        <f t="shared" si="3"/>
        <v>Low Income</v>
      </c>
    </row>
    <row r="3938" hidden="1">
      <c r="A3938" s="1">
        <v>103936.0</v>
      </c>
      <c r="B3938" s="1">
        <v>61.0</v>
      </c>
      <c r="C3938" s="1">
        <v>16000.0</v>
      </c>
      <c r="D3938" s="1" t="s">
        <v>25</v>
      </c>
      <c r="E3938" s="1">
        <v>72934.71</v>
      </c>
      <c r="F3938" s="1">
        <v>2.0</v>
      </c>
      <c r="G3938" s="1">
        <v>21.0</v>
      </c>
      <c r="H3938" s="1">
        <v>6.0</v>
      </c>
      <c r="I3938" s="1" t="s">
        <v>18</v>
      </c>
      <c r="J3938" s="1">
        <v>1.0</v>
      </c>
      <c r="K3938" s="1">
        <v>0.0</v>
      </c>
      <c r="L3938" s="6" t="str">
        <f>if(J3938&gt;QUARTILE!$B$3, "TOP", if(J3938&lt;QUARTILE!$B$4, "BOTTOM", 0))</f>
        <v>TOP</v>
      </c>
      <c r="M3938" s="6">
        <f t="shared" si="1"/>
        <v>1</v>
      </c>
      <c r="N3938" s="6" t="str">
        <f t="shared" si="2"/>
        <v>Baby Boomer</v>
      </c>
      <c r="O3938" s="6" t="str">
        <f t="shared" si="3"/>
        <v>Low Income</v>
      </c>
    </row>
    <row r="3939" hidden="1">
      <c r="A3939" s="1">
        <v>103937.0</v>
      </c>
      <c r="B3939" s="1">
        <v>59.0</v>
      </c>
      <c r="C3939" s="1">
        <v>37000.0</v>
      </c>
      <c r="D3939" s="1" t="s">
        <v>25</v>
      </c>
      <c r="E3939" s="1">
        <v>10493.48</v>
      </c>
      <c r="F3939" s="1">
        <v>5.0</v>
      </c>
      <c r="G3939" s="1">
        <v>19.0</v>
      </c>
      <c r="H3939" s="1">
        <v>5.0</v>
      </c>
      <c r="I3939" s="1" t="s">
        <v>22</v>
      </c>
      <c r="J3939" s="1">
        <v>0.966</v>
      </c>
      <c r="K3939" s="1">
        <v>0.362</v>
      </c>
      <c r="L3939" s="6" t="str">
        <f>if(J3939&gt;QUARTILE!$B$3, "TOP", if(J3939&lt;QUARTILE!$B$4, "BOTTOM", 0))</f>
        <v>TOP</v>
      </c>
      <c r="M3939" s="6">
        <f t="shared" si="1"/>
        <v>2</v>
      </c>
      <c r="N3939" s="6" t="str">
        <f t="shared" si="2"/>
        <v>Gen X</v>
      </c>
      <c r="O3939" s="6" t="str">
        <f t="shared" si="3"/>
        <v>Low Income</v>
      </c>
    </row>
    <row r="3940" hidden="1">
      <c r="A3940" s="1">
        <v>103938.0</v>
      </c>
      <c r="B3940" s="1">
        <v>47.0</v>
      </c>
      <c r="C3940" s="1">
        <v>27000.0</v>
      </c>
      <c r="D3940" s="1" t="s">
        <v>31</v>
      </c>
      <c r="E3940" s="1">
        <v>8044.38</v>
      </c>
      <c r="F3940" s="1">
        <v>1.0</v>
      </c>
      <c r="G3940" s="1">
        <v>17.0</v>
      </c>
      <c r="H3940" s="1">
        <v>8.0</v>
      </c>
      <c r="I3940" s="1" t="s">
        <v>22</v>
      </c>
      <c r="J3940" s="1">
        <v>0.949</v>
      </c>
      <c r="K3940" s="1">
        <v>0.063</v>
      </c>
      <c r="L3940" s="6" t="str">
        <f>if(J3940&gt;QUARTILE!$B$3, "TOP", if(J3940&lt;QUARTILE!$B$4, "BOTTOM", 0))</f>
        <v>TOP</v>
      </c>
      <c r="M3940" s="6">
        <f t="shared" si="1"/>
        <v>2</v>
      </c>
      <c r="N3940" s="6" t="str">
        <f t="shared" si="2"/>
        <v>Gen X</v>
      </c>
      <c r="O3940" s="6" t="str">
        <f t="shared" si="3"/>
        <v>Low Income</v>
      </c>
    </row>
    <row r="3941" hidden="1">
      <c r="A3941" s="1">
        <v>103939.0</v>
      </c>
      <c r="B3941" s="1">
        <v>39.0</v>
      </c>
      <c r="C3941" s="1">
        <v>29000.0</v>
      </c>
      <c r="D3941" s="1" t="s">
        <v>23</v>
      </c>
      <c r="E3941" s="1">
        <v>571.78</v>
      </c>
      <c r="F3941" s="1">
        <v>4.0</v>
      </c>
      <c r="G3941" s="1">
        <v>30.0</v>
      </c>
      <c r="H3941" s="1">
        <v>11.0</v>
      </c>
      <c r="I3941" s="1" t="s">
        <v>18</v>
      </c>
      <c r="J3941" s="1">
        <v>0.71</v>
      </c>
      <c r="K3941" s="1">
        <v>0.608</v>
      </c>
      <c r="L3941" s="6">
        <f>if(J3941&gt;QUARTILE!$B$3, "TOP", if(J3941&lt;QUARTILE!$B$4, "BOTTOM", 0))</f>
        <v>0</v>
      </c>
      <c r="M3941" s="6">
        <f t="shared" si="1"/>
        <v>1</v>
      </c>
      <c r="N3941" s="6" t="str">
        <f t="shared" si="2"/>
        <v>Gen X</v>
      </c>
      <c r="O3941" s="6" t="str">
        <f t="shared" si="3"/>
        <v>Low Income</v>
      </c>
    </row>
    <row r="3942" hidden="1">
      <c r="A3942" s="1">
        <v>103940.0</v>
      </c>
      <c r="B3942" s="1">
        <v>45.0</v>
      </c>
      <c r="C3942" s="1">
        <v>55000.0</v>
      </c>
      <c r="D3942" s="1" t="s">
        <v>30</v>
      </c>
      <c r="E3942" s="1">
        <v>11952.95</v>
      </c>
      <c r="F3942" s="1">
        <v>4.0</v>
      </c>
      <c r="G3942" s="1">
        <v>19.0</v>
      </c>
      <c r="H3942" s="1">
        <v>6.0</v>
      </c>
      <c r="I3942" s="1" t="s">
        <v>22</v>
      </c>
      <c r="J3942" s="1">
        <v>0.82</v>
      </c>
      <c r="K3942" s="1">
        <v>0.439</v>
      </c>
      <c r="L3942" s="6" t="str">
        <f>if(J3942&gt;QUARTILE!$B$3, "TOP", if(J3942&lt;QUARTILE!$B$4, "BOTTOM", 0))</f>
        <v>TOP</v>
      </c>
      <c r="M3942" s="6">
        <f t="shared" si="1"/>
        <v>2</v>
      </c>
      <c r="N3942" s="6" t="str">
        <f t="shared" si="2"/>
        <v>Gen X</v>
      </c>
      <c r="O3942" s="6" t="str">
        <f t="shared" si="3"/>
        <v>Medium Income</v>
      </c>
    </row>
    <row r="3943" hidden="1">
      <c r="A3943" s="1">
        <v>103941.0</v>
      </c>
      <c r="B3943" s="1">
        <v>24.0</v>
      </c>
      <c r="C3943" s="1">
        <v>16000.0</v>
      </c>
      <c r="D3943" s="1" t="s">
        <v>25</v>
      </c>
      <c r="E3943" s="1">
        <v>21074.97</v>
      </c>
      <c r="F3943" s="1">
        <v>2.0</v>
      </c>
      <c r="G3943" s="1">
        <v>10.0</v>
      </c>
      <c r="H3943" s="1">
        <v>17.0</v>
      </c>
      <c r="I3943" s="1" t="s">
        <v>22</v>
      </c>
      <c r="J3943" s="1">
        <v>0.548</v>
      </c>
      <c r="K3943" s="1">
        <v>0.451</v>
      </c>
      <c r="L3943" s="6">
        <f>if(J3943&gt;QUARTILE!$B$3, "TOP", if(J3943&lt;QUARTILE!$B$4, "BOTTOM", 0))</f>
        <v>0</v>
      </c>
      <c r="M3943" s="6">
        <f t="shared" si="1"/>
        <v>2</v>
      </c>
      <c r="N3943" s="6" t="str">
        <f t="shared" si="2"/>
        <v>Millenial</v>
      </c>
      <c r="O3943" s="6" t="str">
        <f t="shared" si="3"/>
        <v>Low Income</v>
      </c>
    </row>
    <row r="3944" hidden="1">
      <c r="A3944" s="1">
        <v>103942.0</v>
      </c>
      <c r="B3944" s="1">
        <v>52.0</v>
      </c>
      <c r="C3944" s="1">
        <v>21000.0</v>
      </c>
      <c r="D3944" s="1" t="s">
        <v>23</v>
      </c>
      <c r="E3944" s="1">
        <v>33792.22</v>
      </c>
      <c r="F3944" s="1">
        <v>4.0</v>
      </c>
      <c r="G3944" s="1">
        <v>29.0</v>
      </c>
      <c r="H3944" s="1">
        <v>9.0</v>
      </c>
      <c r="I3944" s="1" t="s">
        <v>18</v>
      </c>
      <c r="J3944" s="1">
        <v>0.435</v>
      </c>
      <c r="K3944" s="1">
        <v>0.753</v>
      </c>
      <c r="L3944" s="6">
        <f>if(J3944&gt;QUARTILE!$B$3, "TOP", if(J3944&lt;QUARTILE!$B$4, "BOTTOM", 0))</f>
        <v>0</v>
      </c>
      <c r="M3944" s="6">
        <f t="shared" si="1"/>
        <v>1</v>
      </c>
      <c r="N3944" s="6" t="str">
        <f t="shared" si="2"/>
        <v>Gen X</v>
      </c>
      <c r="O3944" s="6" t="str">
        <f t="shared" si="3"/>
        <v>Low Income</v>
      </c>
    </row>
    <row r="3945" hidden="1">
      <c r="A3945" s="1">
        <v>103943.0</v>
      </c>
      <c r="B3945" s="1">
        <v>72.0</v>
      </c>
      <c r="C3945" s="1">
        <v>31000.0</v>
      </c>
      <c r="D3945" s="1" t="s">
        <v>25</v>
      </c>
      <c r="E3945" s="1">
        <v>6224.62</v>
      </c>
      <c r="F3945" s="1">
        <v>3.0</v>
      </c>
      <c r="G3945" s="1">
        <v>22.0</v>
      </c>
      <c r="H3945" s="1">
        <v>4.0</v>
      </c>
      <c r="I3945" s="1" t="s">
        <v>22</v>
      </c>
      <c r="J3945" s="1">
        <v>0.066</v>
      </c>
      <c r="K3945" s="1">
        <v>0.74</v>
      </c>
      <c r="L3945" s="6" t="str">
        <f>if(J3945&gt;QUARTILE!$B$3, "TOP", if(J3945&lt;QUARTILE!$B$4, "BOTTOM", 0))</f>
        <v>BOTTOM</v>
      </c>
      <c r="M3945" s="6">
        <f t="shared" si="1"/>
        <v>2</v>
      </c>
      <c r="N3945" s="6" t="str">
        <f t="shared" si="2"/>
        <v>Baby Boomer</v>
      </c>
      <c r="O3945" s="6" t="str">
        <f t="shared" si="3"/>
        <v>Low Income</v>
      </c>
    </row>
    <row r="3946" hidden="1">
      <c r="A3946" s="1">
        <v>103944.0</v>
      </c>
      <c r="B3946" s="1">
        <v>45.0</v>
      </c>
      <c r="C3946" s="1">
        <v>13000.0</v>
      </c>
      <c r="D3946" s="1" t="s">
        <v>27</v>
      </c>
      <c r="E3946" s="1">
        <v>14414.12</v>
      </c>
      <c r="F3946" s="1">
        <v>2.0</v>
      </c>
      <c r="G3946" s="1">
        <v>17.0</v>
      </c>
      <c r="H3946" s="1">
        <v>7.0</v>
      </c>
      <c r="I3946" s="1" t="s">
        <v>22</v>
      </c>
      <c r="J3946" s="1">
        <v>0.222</v>
      </c>
      <c r="K3946" s="1">
        <v>0.964</v>
      </c>
      <c r="L3946" s="6" t="str">
        <f>if(J3946&gt;QUARTILE!$B$3, "TOP", if(J3946&lt;QUARTILE!$B$4, "BOTTOM", 0))</f>
        <v>BOTTOM</v>
      </c>
      <c r="M3946" s="6">
        <f t="shared" si="1"/>
        <v>2</v>
      </c>
      <c r="N3946" s="6" t="str">
        <f t="shared" si="2"/>
        <v>Gen X</v>
      </c>
      <c r="O3946" s="6" t="str">
        <f t="shared" si="3"/>
        <v>Low Income</v>
      </c>
    </row>
    <row r="3947" hidden="1">
      <c r="A3947" s="1">
        <v>103945.0</v>
      </c>
      <c r="B3947" s="1">
        <v>31.0</v>
      </c>
      <c r="C3947" s="1">
        <v>25000.0</v>
      </c>
      <c r="D3947" s="1" t="s">
        <v>23</v>
      </c>
      <c r="E3947" s="1">
        <v>21694.75</v>
      </c>
      <c r="F3947" s="1">
        <v>1.0</v>
      </c>
      <c r="G3947" s="1">
        <v>26.0</v>
      </c>
      <c r="H3947" s="1">
        <v>10.0</v>
      </c>
      <c r="I3947" s="1" t="s">
        <v>22</v>
      </c>
      <c r="J3947" s="1">
        <v>1.0</v>
      </c>
      <c r="K3947" s="1">
        <v>0.046</v>
      </c>
      <c r="L3947" s="6" t="str">
        <f>if(J3947&gt;QUARTILE!$B$3, "TOP", if(J3947&lt;QUARTILE!$B$4, "BOTTOM", 0))</f>
        <v>TOP</v>
      </c>
      <c r="M3947" s="6">
        <f t="shared" si="1"/>
        <v>2</v>
      </c>
      <c r="N3947" s="6" t="str">
        <f t="shared" si="2"/>
        <v>Gen X</v>
      </c>
      <c r="O3947" s="6" t="str">
        <f t="shared" si="3"/>
        <v>Low Income</v>
      </c>
    </row>
    <row r="3948" hidden="1">
      <c r="A3948" s="1">
        <v>103946.0</v>
      </c>
      <c r="B3948" s="1">
        <v>73.0</v>
      </c>
      <c r="C3948" s="1">
        <v>22000.0</v>
      </c>
      <c r="D3948" s="1" t="s">
        <v>23</v>
      </c>
      <c r="E3948" s="1">
        <v>16041.52</v>
      </c>
      <c r="F3948" s="1">
        <v>1.0</v>
      </c>
      <c r="G3948" s="1">
        <v>12.0</v>
      </c>
      <c r="H3948" s="1">
        <v>7.0</v>
      </c>
      <c r="I3948" s="1" t="s">
        <v>22</v>
      </c>
      <c r="J3948" s="1">
        <v>0.856</v>
      </c>
      <c r="K3948" s="1">
        <v>0.616</v>
      </c>
      <c r="L3948" s="6" t="str">
        <f>if(J3948&gt;QUARTILE!$B$3, "TOP", if(J3948&lt;QUARTILE!$B$4, "BOTTOM", 0))</f>
        <v>TOP</v>
      </c>
      <c r="M3948" s="6">
        <f t="shared" si="1"/>
        <v>2</v>
      </c>
      <c r="N3948" s="6" t="str">
        <f t="shared" si="2"/>
        <v>Baby Boomer</v>
      </c>
      <c r="O3948" s="6" t="str">
        <f t="shared" si="3"/>
        <v>Low Income</v>
      </c>
    </row>
    <row r="3949" hidden="1">
      <c r="A3949" s="1">
        <v>103947.0</v>
      </c>
      <c r="B3949" s="1">
        <v>27.0</v>
      </c>
      <c r="C3949" s="1">
        <v>117000.0</v>
      </c>
      <c r="D3949" s="1" t="s">
        <v>17</v>
      </c>
      <c r="E3949" s="1">
        <v>6404.68</v>
      </c>
      <c r="F3949" s="1">
        <v>2.0</v>
      </c>
      <c r="G3949" s="1">
        <v>18.0</v>
      </c>
      <c r="H3949" s="1">
        <v>13.0</v>
      </c>
      <c r="I3949" s="1" t="s">
        <v>18</v>
      </c>
      <c r="J3949" s="1">
        <v>0.579</v>
      </c>
      <c r="K3949" s="1">
        <v>0.63</v>
      </c>
      <c r="L3949" s="6">
        <f>if(J3949&gt;QUARTILE!$B$3, "TOP", if(J3949&lt;QUARTILE!$B$4, "BOTTOM", 0))</f>
        <v>0</v>
      </c>
      <c r="M3949" s="6">
        <f t="shared" si="1"/>
        <v>1</v>
      </c>
      <c r="N3949" s="6" t="str">
        <f t="shared" si="2"/>
        <v>Millenial</v>
      </c>
      <c r="O3949" s="6" t="str">
        <f t="shared" si="3"/>
        <v>Medium Income</v>
      </c>
    </row>
    <row r="3950" hidden="1">
      <c r="A3950" s="1">
        <v>103948.0</v>
      </c>
      <c r="B3950" s="1">
        <v>33.0</v>
      </c>
      <c r="C3950" s="1">
        <v>23000.0</v>
      </c>
      <c r="D3950" s="1" t="s">
        <v>31</v>
      </c>
      <c r="E3950" s="1">
        <v>31820.41</v>
      </c>
      <c r="F3950" s="1">
        <v>4.0</v>
      </c>
      <c r="G3950" s="1">
        <v>15.0</v>
      </c>
      <c r="H3950" s="1">
        <v>11.0</v>
      </c>
      <c r="I3950" s="1" t="s">
        <v>18</v>
      </c>
      <c r="J3950" s="1">
        <v>0.444</v>
      </c>
      <c r="K3950" s="1">
        <v>0.0</v>
      </c>
      <c r="L3950" s="6">
        <f>if(J3950&gt;QUARTILE!$B$3, "TOP", if(J3950&lt;QUARTILE!$B$4, "BOTTOM", 0))</f>
        <v>0</v>
      </c>
      <c r="M3950" s="6">
        <f t="shared" si="1"/>
        <v>1</v>
      </c>
      <c r="N3950" s="6" t="str">
        <f t="shared" si="2"/>
        <v>Gen X</v>
      </c>
      <c r="O3950" s="6" t="str">
        <f t="shared" si="3"/>
        <v>Low Income</v>
      </c>
    </row>
    <row r="3951" hidden="1">
      <c r="A3951" s="1">
        <v>103949.0</v>
      </c>
      <c r="B3951" s="1">
        <v>33.0</v>
      </c>
      <c r="C3951" s="1">
        <v>44000.0</v>
      </c>
      <c r="D3951" s="1" t="s">
        <v>23</v>
      </c>
      <c r="E3951" s="1">
        <v>3807.74</v>
      </c>
      <c r="F3951" s="1">
        <v>4.0</v>
      </c>
      <c r="G3951" s="1">
        <v>11.0</v>
      </c>
      <c r="H3951" s="1">
        <v>15.0</v>
      </c>
      <c r="I3951" s="1" t="s">
        <v>18</v>
      </c>
      <c r="J3951" s="1">
        <v>0.114</v>
      </c>
      <c r="K3951" s="1">
        <v>0.737</v>
      </c>
      <c r="L3951" s="6" t="str">
        <f>if(J3951&gt;QUARTILE!$B$3, "TOP", if(J3951&lt;QUARTILE!$B$4, "BOTTOM", 0))</f>
        <v>BOTTOM</v>
      </c>
      <c r="M3951" s="6">
        <f t="shared" si="1"/>
        <v>1</v>
      </c>
      <c r="N3951" s="6" t="str">
        <f t="shared" si="2"/>
        <v>Gen X</v>
      </c>
      <c r="O3951" s="6" t="str">
        <f t="shared" si="3"/>
        <v>Low Income</v>
      </c>
    </row>
    <row r="3952" hidden="1">
      <c r="A3952" s="1">
        <v>103950.0</v>
      </c>
      <c r="B3952" s="1">
        <v>71.0</v>
      </c>
      <c r="C3952" s="1">
        <v>36000.0</v>
      </c>
      <c r="D3952" s="1" t="s">
        <v>23</v>
      </c>
      <c r="E3952" s="1">
        <v>47073.32</v>
      </c>
      <c r="F3952" s="1">
        <v>1.0</v>
      </c>
      <c r="G3952" s="1">
        <v>17.0</v>
      </c>
      <c r="H3952" s="1">
        <v>1.0</v>
      </c>
      <c r="I3952" s="1" t="s">
        <v>18</v>
      </c>
      <c r="J3952" s="1">
        <v>0.16</v>
      </c>
      <c r="K3952" s="1">
        <v>0.054</v>
      </c>
      <c r="L3952" s="6" t="str">
        <f>if(J3952&gt;QUARTILE!$B$3, "TOP", if(J3952&lt;QUARTILE!$B$4, "BOTTOM", 0))</f>
        <v>BOTTOM</v>
      </c>
      <c r="M3952" s="6">
        <f t="shared" si="1"/>
        <v>1</v>
      </c>
      <c r="N3952" s="6" t="str">
        <f t="shared" si="2"/>
        <v>Baby Boomer</v>
      </c>
      <c r="O3952" s="6" t="str">
        <f t="shared" si="3"/>
        <v>Low Income</v>
      </c>
    </row>
    <row r="3953" hidden="1">
      <c r="A3953" s="1">
        <v>103951.0</v>
      </c>
      <c r="B3953" s="1">
        <v>48.0</v>
      </c>
      <c r="C3953" s="1">
        <v>11000.0</v>
      </c>
      <c r="D3953" s="1" t="s">
        <v>17</v>
      </c>
      <c r="E3953" s="1">
        <v>60981.29</v>
      </c>
      <c r="F3953" s="1">
        <v>3.0</v>
      </c>
      <c r="G3953" s="1">
        <v>25.0</v>
      </c>
      <c r="H3953" s="1">
        <v>3.0</v>
      </c>
      <c r="I3953" s="1" t="s">
        <v>18</v>
      </c>
      <c r="J3953" s="1">
        <v>0.855</v>
      </c>
      <c r="K3953" s="1">
        <v>0.601</v>
      </c>
      <c r="L3953" s="6" t="str">
        <f>if(J3953&gt;QUARTILE!$B$3, "TOP", if(J3953&lt;QUARTILE!$B$4, "BOTTOM", 0))</f>
        <v>TOP</v>
      </c>
      <c r="M3953" s="6">
        <f t="shared" si="1"/>
        <v>1</v>
      </c>
      <c r="N3953" s="6" t="str">
        <f t="shared" si="2"/>
        <v>Gen X</v>
      </c>
      <c r="O3953" s="6" t="str">
        <f t="shared" si="3"/>
        <v>Low Income</v>
      </c>
    </row>
    <row r="3954" hidden="1">
      <c r="A3954" s="1">
        <v>103952.0</v>
      </c>
      <c r="B3954" s="1">
        <v>59.0</v>
      </c>
      <c r="C3954" s="1">
        <v>9000.0</v>
      </c>
      <c r="D3954" s="1" t="s">
        <v>27</v>
      </c>
      <c r="E3954" s="1">
        <v>9100.67</v>
      </c>
      <c r="F3954" s="1">
        <v>4.0</v>
      </c>
      <c r="G3954" s="1">
        <v>18.0</v>
      </c>
      <c r="H3954" s="1">
        <v>9.0</v>
      </c>
      <c r="I3954" s="1" t="s">
        <v>22</v>
      </c>
      <c r="J3954" s="1">
        <v>0.986</v>
      </c>
      <c r="K3954" s="1">
        <v>0.0</v>
      </c>
      <c r="L3954" s="6" t="str">
        <f>if(J3954&gt;QUARTILE!$B$3, "TOP", if(J3954&lt;QUARTILE!$B$4, "BOTTOM", 0))</f>
        <v>TOP</v>
      </c>
      <c r="M3954" s="6">
        <f t="shared" si="1"/>
        <v>2</v>
      </c>
      <c r="N3954" s="6" t="str">
        <f t="shared" si="2"/>
        <v>Gen X</v>
      </c>
      <c r="O3954" s="6" t="str">
        <f t="shared" si="3"/>
        <v>Low Income</v>
      </c>
    </row>
    <row r="3955" hidden="1">
      <c r="A3955" s="1">
        <v>103953.0</v>
      </c>
      <c r="B3955" s="1">
        <v>42.0</v>
      </c>
      <c r="C3955" s="1">
        <v>26000.0</v>
      </c>
      <c r="D3955" s="1" t="s">
        <v>23</v>
      </c>
      <c r="E3955" s="1">
        <v>9437.93</v>
      </c>
      <c r="F3955" s="1">
        <v>3.0</v>
      </c>
      <c r="G3955" s="1">
        <v>22.0</v>
      </c>
      <c r="H3955" s="1">
        <v>9.0</v>
      </c>
      <c r="I3955" s="1" t="s">
        <v>22</v>
      </c>
      <c r="J3955" s="1">
        <v>0.304</v>
      </c>
      <c r="K3955" s="1">
        <v>0.614</v>
      </c>
      <c r="L3955" s="6" t="str">
        <f>if(J3955&gt;QUARTILE!$B$3, "TOP", if(J3955&lt;QUARTILE!$B$4, "BOTTOM", 0))</f>
        <v>BOTTOM</v>
      </c>
      <c r="M3955" s="6">
        <f t="shared" si="1"/>
        <v>2</v>
      </c>
      <c r="N3955" s="6" t="str">
        <f t="shared" si="2"/>
        <v>Gen X</v>
      </c>
      <c r="O3955" s="6" t="str">
        <f t="shared" si="3"/>
        <v>Low Income</v>
      </c>
    </row>
    <row r="3956" hidden="1">
      <c r="A3956" s="1">
        <v>103954.0</v>
      </c>
      <c r="B3956" s="1">
        <v>30.0</v>
      </c>
      <c r="C3956" s="1">
        <v>47000.0</v>
      </c>
      <c r="D3956" s="1" t="s">
        <v>24</v>
      </c>
      <c r="E3956" s="1">
        <v>27195.25</v>
      </c>
      <c r="F3956" s="1">
        <v>4.0</v>
      </c>
      <c r="G3956" s="1">
        <v>13.0</v>
      </c>
      <c r="H3956" s="1">
        <v>11.0</v>
      </c>
      <c r="I3956" s="1" t="s">
        <v>18</v>
      </c>
      <c r="J3956" s="1">
        <v>0.275</v>
      </c>
      <c r="K3956" s="1">
        <v>0.471</v>
      </c>
      <c r="L3956" s="6" t="str">
        <f>if(J3956&gt;QUARTILE!$B$3, "TOP", if(J3956&lt;QUARTILE!$B$4, "BOTTOM", 0))</f>
        <v>BOTTOM</v>
      </c>
      <c r="M3956" s="6">
        <f t="shared" si="1"/>
        <v>1</v>
      </c>
      <c r="N3956" s="6" t="str">
        <f t="shared" si="2"/>
        <v>Millenial</v>
      </c>
      <c r="O3956" s="6" t="str">
        <f t="shared" si="3"/>
        <v>Medium Income</v>
      </c>
    </row>
    <row r="3957" hidden="1">
      <c r="A3957" s="1">
        <v>103955.0</v>
      </c>
      <c r="B3957" s="1">
        <v>23.0</v>
      </c>
      <c r="C3957" s="1">
        <v>26000.0</v>
      </c>
      <c r="D3957" s="1" t="s">
        <v>23</v>
      </c>
      <c r="E3957" s="1">
        <v>12186.73</v>
      </c>
      <c r="F3957" s="1">
        <v>2.0</v>
      </c>
      <c r="G3957" s="1">
        <v>14.0</v>
      </c>
      <c r="H3957" s="1">
        <v>14.0</v>
      </c>
      <c r="I3957" s="1" t="s">
        <v>22</v>
      </c>
      <c r="J3957" s="1">
        <v>0.985</v>
      </c>
      <c r="K3957" s="1">
        <v>0.483</v>
      </c>
      <c r="L3957" s="6" t="str">
        <f>if(J3957&gt;QUARTILE!$B$3, "TOP", if(J3957&lt;QUARTILE!$B$4, "BOTTOM", 0))</f>
        <v>TOP</v>
      </c>
      <c r="M3957" s="6">
        <f t="shared" si="1"/>
        <v>2</v>
      </c>
      <c r="N3957" s="6" t="str">
        <f t="shared" si="2"/>
        <v>Millenial</v>
      </c>
      <c r="O3957" s="6" t="str">
        <f t="shared" si="3"/>
        <v>Low Income</v>
      </c>
    </row>
    <row r="3958" hidden="1">
      <c r="A3958" s="1">
        <v>103956.0</v>
      </c>
      <c r="B3958" s="1">
        <v>61.0</v>
      </c>
      <c r="C3958" s="1">
        <v>23000.0</v>
      </c>
      <c r="D3958" s="1" t="s">
        <v>27</v>
      </c>
      <c r="E3958" s="1">
        <v>580.55</v>
      </c>
      <c r="F3958" s="1">
        <v>5.0</v>
      </c>
      <c r="G3958" s="1">
        <v>29.0</v>
      </c>
      <c r="H3958" s="1">
        <v>8.0</v>
      </c>
      <c r="I3958" s="1" t="s">
        <v>22</v>
      </c>
      <c r="J3958" s="1">
        <v>0.602</v>
      </c>
      <c r="K3958" s="1">
        <v>0.317</v>
      </c>
      <c r="L3958" s="6">
        <f>if(J3958&gt;QUARTILE!$B$3, "TOP", if(J3958&lt;QUARTILE!$B$4, "BOTTOM", 0))</f>
        <v>0</v>
      </c>
      <c r="M3958" s="6">
        <f t="shared" si="1"/>
        <v>2</v>
      </c>
      <c r="N3958" s="6" t="str">
        <f t="shared" si="2"/>
        <v>Baby Boomer</v>
      </c>
      <c r="O3958" s="6" t="str">
        <f t="shared" si="3"/>
        <v>Low Income</v>
      </c>
    </row>
    <row r="3959" hidden="1">
      <c r="A3959" s="1">
        <v>103957.0</v>
      </c>
      <c r="B3959" s="1">
        <v>26.0</v>
      </c>
      <c r="C3959" s="1">
        <v>19000.0</v>
      </c>
      <c r="D3959" s="1" t="s">
        <v>25</v>
      </c>
      <c r="E3959" s="1">
        <v>50483.78</v>
      </c>
      <c r="F3959" s="1">
        <v>1.0</v>
      </c>
      <c r="G3959" s="1">
        <v>25.0</v>
      </c>
      <c r="H3959" s="1">
        <v>14.0</v>
      </c>
      <c r="I3959" s="1" t="s">
        <v>22</v>
      </c>
      <c r="J3959" s="1">
        <v>0.324</v>
      </c>
      <c r="K3959" s="1">
        <v>0.32</v>
      </c>
      <c r="L3959" s="6">
        <f>if(J3959&gt;QUARTILE!$B$3, "TOP", if(J3959&lt;QUARTILE!$B$4, "BOTTOM", 0))</f>
        <v>0</v>
      </c>
      <c r="M3959" s="6">
        <f t="shared" si="1"/>
        <v>2</v>
      </c>
      <c r="N3959" s="6" t="str">
        <f t="shared" si="2"/>
        <v>Millenial</v>
      </c>
      <c r="O3959" s="6" t="str">
        <f t="shared" si="3"/>
        <v>Low Income</v>
      </c>
    </row>
    <row r="3960" hidden="1">
      <c r="A3960" s="1">
        <v>103958.0</v>
      </c>
      <c r="B3960" s="1">
        <v>62.0</v>
      </c>
      <c r="C3960" s="1">
        <v>10000.0</v>
      </c>
      <c r="D3960" s="1" t="s">
        <v>25</v>
      </c>
      <c r="E3960" s="1">
        <v>11268.72</v>
      </c>
      <c r="F3960" s="1">
        <v>2.0</v>
      </c>
      <c r="G3960" s="1">
        <v>22.0</v>
      </c>
      <c r="H3960" s="1">
        <v>1.0</v>
      </c>
      <c r="I3960" s="1" t="s">
        <v>22</v>
      </c>
      <c r="J3960" s="1">
        <v>0.096</v>
      </c>
      <c r="K3960" s="1">
        <v>0.477</v>
      </c>
      <c r="L3960" s="6" t="str">
        <f>if(J3960&gt;QUARTILE!$B$3, "TOP", if(J3960&lt;QUARTILE!$B$4, "BOTTOM", 0))</f>
        <v>BOTTOM</v>
      </c>
      <c r="M3960" s="6">
        <f t="shared" si="1"/>
        <v>2</v>
      </c>
      <c r="N3960" s="6" t="str">
        <f t="shared" si="2"/>
        <v>Baby Boomer</v>
      </c>
      <c r="O3960" s="6" t="str">
        <f t="shared" si="3"/>
        <v>Low Income</v>
      </c>
    </row>
    <row r="3961" hidden="1">
      <c r="A3961" s="1">
        <v>103959.0</v>
      </c>
      <c r="B3961" s="1">
        <v>53.0</v>
      </c>
      <c r="C3961" s="1">
        <v>12000.0</v>
      </c>
      <c r="D3961" s="1" t="s">
        <v>23</v>
      </c>
      <c r="E3961" s="1">
        <v>4550.44</v>
      </c>
      <c r="F3961" s="1">
        <v>4.0</v>
      </c>
      <c r="G3961" s="1">
        <v>15.0</v>
      </c>
      <c r="H3961" s="1">
        <v>2.0</v>
      </c>
      <c r="I3961" s="1" t="s">
        <v>22</v>
      </c>
      <c r="J3961" s="1">
        <v>0.614</v>
      </c>
      <c r="K3961" s="1">
        <v>0.248</v>
      </c>
      <c r="L3961" s="6">
        <f>if(J3961&gt;QUARTILE!$B$3, "TOP", if(J3961&lt;QUARTILE!$B$4, "BOTTOM", 0))</f>
        <v>0</v>
      </c>
      <c r="M3961" s="6">
        <f t="shared" si="1"/>
        <v>2</v>
      </c>
      <c r="N3961" s="6" t="str">
        <f t="shared" si="2"/>
        <v>Gen X</v>
      </c>
      <c r="O3961" s="6" t="str">
        <f t="shared" si="3"/>
        <v>Low Income</v>
      </c>
    </row>
    <row r="3962" hidden="1">
      <c r="A3962" s="1">
        <v>103960.0</v>
      </c>
      <c r="B3962" s="1">
        <v>73.0</v>
      </c>
      <c r="C3962" s="1">
        <v>8000.0</v>
      </c>
      <c r="D3962" s="1" t="s">
        <v>27</v>
      </c>
      <c r="E3962" s="1">
        <v>16223.49</v>
      </c>
      <c r="F3962" s="1">
        <v>1.0</v>
      </c>
      <c r="G3962" s="1">
        <v>22.0</v>
      </c>
      <c r="H3962" s="1">
        <v>7.0</v>
      </c>
      <c r="I3962" s="1" t="s">
        <v>22</v>
      </c>
      <c r="J3962" s="1">
        <v>0.453</v>
      </c>
      <c r="K3962" s="1">
        <v>0.935</v>
      </c>
      <c r="L3962" s="6">
        <f>if(J3962&gt;QUARTILE!$B$3, "TOP", if(J3962&lt;QUARTILE!$B$4, "BOTTOM", 0))</f>
        <v>0</v>
      </c>
      <c r="M3962" s="6">
        <f t="shared" si="1"/>
        <v>2</v>
      </c>
      <c r="N3962" s="6" t="str">
        <f t="shared" si="2"/>
        <v>Baby Boomer</v>
      </c>
      <c r="O3962" s="6" t="str">
        <f t="shared" si="3"/>
        <v>Low Income</v>
      </c>
    </row>
    <row r="3963" hidden="1">
      <c r="A3963" s="1">
        <v>103961.0</v>
      </c>
      <c r="B3963" s="1">
        <v>60.0</v>
      </c>
      <c r="C3963" s="1">
        <v>11000.0</v>
      </c>
      <c r="D3963" s="1" t="s">
        <v>24</v>
      </c>
      <c r="E3963" s="1">
        <v>4941.2</v>
      </c>
      <c r="F3963" s="1">
        <v>5.0</v>
      </c>
      <c r="G3963" s="1">
        <v>28.0</v>
      </c>
      <c r="H3963" s="1">
        <v>6.0</v>
      </c>
      <c r="I3963" s="1" t="s">
        <v>22</v>
      </c>
      <c r="J3963" s="1">
        <v>0.432</v>
      </c>
      <c r="K3963" s="1">
        <v>0.915</v>
      </c>
      <c r="L3963" s="6">
        <f>if(J3963&gt;QUARTILE!$B$3, "TOP", if(J3963&lt;QUARTILE!$B$4, "BOTTOM", 0))</f>
        <v>0</v>
      </c>
      <c r="M3963" s="6">
        <f t="shared" si="1"/>
        <v>2</v>
      </c>
      <c r="N3963" s="6" t="str">
        <f t="shared" si="2"/>
        <v>Gen X</v>
      </c>
      <c r="O3963" s="6" t="str">
        <f t="shared" si="3"/>
        <v>Low Income</v>
      </c>
    </row>
    <row r="3964" hidden="1">
      <c r="A3964" s="1">
        <v>103962.0</v>
      </c>
      <c r="B3964" s="1">
        <v>37.0</v>
      </c>
      <c r="C3964" s="1">
        <v>16000.0</v>
      </c>
      <c r="D3964" s="1" t="s">
        <v>25</v>
      </c>
      <c r="E3964" s="1">
        <v>4613.99</v>
      </c>
      <c r="F3964" s="1">
        <v>5.0</v>
      </c>
      <c r="G3964" s="1">
        <v>19.0</v>
      </c>
      <c r="H3964" s="1">
        <v>9.0</v>
      </c>
      <c r="I3964" s="1" t="s">
        <v>22</v>
      </c>
      <c r="J3964" s="1">
        <v>1.0</v>
      </c>
      <c r="K3964" s="1">
        <v>0.25</v>
      </c>
      <c r="L3964" s="6" t="str">
        <f>if(J3964&gt;QUARTILE!$B$3, "TOP", if(J3964&lt;QUARTILE!$B$4, "BOTTOM", 0))</f>
        <v>TOP</v>
      </c>
      <c r="M3964" s="6">
        <f t="shared" si="1"/>
        <v>2</v>
      </c>
      <c r="N3964" s="6" t="str">
        <f t="shared" si="2"/>
        <v>Gen X</v>
      </c>
      <c r="O3964" s="6" t="str">
        <f t="shared" si="3"/>
        <v>Low Income</v>
      </c>
    </row>
    <row r="3965" hidden="1">
      <c r="A3965" s="1">
        <v>103963.0</v>
      </c>
      <c r="B3965" s="1">
        <v>35.0</v>
      </c>
      <c r="C3965" s="1">
        <v>35000.0</v>
      </c>
      <c r="D3965" s="1" t="s">
        <v>25</v>
      </c>
      <c r="E3965" s="1">
        <v>15781.33</v>
      </c>
      <c r="F3965" s="1">
        <v>4.0</v>
      </c>
      <c r="G3965" s="1">
        <v>17.0</v>
      </c>
      <c r="H3965" s="1">
        <v>11.0</v>
      </c>
      <c r="I3965" s="1" t="s">
        <v>18</v>
      </c>
      <c r="J3965" s="1">
        <v>0.313</v>
      </c>
      <c r="K3965" s="1">
        <v>0.729</v>
      </c>
      <c r="L3965" s="6" t="str">
        <f>if(J3965&gt;QUARTILE!$B$3, "TOP", if(J3965&lt;QUARTILE!$B$4, "BOTTOM", 0))</f>
        <v>BOTTOM</v>
      </c>
      <c r="M3965" s="6">
        <f t="shared" si="1"/>
        <v>1</v>
      </c>
      <c r="N3965" s="6" t="str">
        <f t="shared" si="2"/>
        <v>Gen X</v>
      </c>
      <c r="O3965" s="6" t="str">
        <f t="shared" si="3"/>
        <v>Low Income</v>
      </c>
    </row>
    <row r="3966" hidden="1">
      <c r="A3966" s="1">
        <v>103964.0</v>
      </c>
      <c r="B3966" s="1">
        <v>75.0</v>
      </c>
      <c r="C3966" s="1">
        <v>17000.0</v>
      </c>
      <c r="D3966" s="1" t="s">
        <v>23</v>
      </c>
      <c r="E3966" s="1">
        <v>9920.13</v>
      </c>
      <c r="F3966" s="1">
        <v>1.0</v>
      </c>
      <c r="G3966" s="1">
        <v>25.0</v>
      </c>
      <c r="H3966" s="1">
        <v>3.0</v>
      </c>
      <c r="I3966" s="1" t="s">
        <v>22</v>
      </c>
      <c r="J3966" s="1">
        <v>0.538</v>
      </c>
      <c r="K3966" s="1">
        <v>0.752</v>
      </c>
      <c r="L3966" s="6">
        <f>if(J3966&gt;QUARTILE!$B$3, "TOP", if(J3966&lt;QUARTILE!$B$4, "BOTTOM", 0))</f>
        <v>0</v>
      </c>
      <c r="M3966" s="6">
        <f t="shared" si="1"/>
        <v>2</v>
      </c>
      <c r="N3966" s="6" t="str">
        <f t="shared" si="2"/>
        <v>Baby Boomer</v>
      </c>
      <c r="O3966" s="6" t="str">
        <f t="shared" si="3"/>
        <v>Low Income</v>
      </c>
    </row>
    <row r="3967" hidden="1">
      <c r="A3967" s="1">
        <v>103965.0</v>
      </c>
      <c r="B3967" s="1">
        <v>60.0</v>
      </c>
      <c r="C3967" s="1">
        <v>26000.0</v>
      </c>
      <c r="D3967" s="1" t="s">
        <v>21</v>
      </c>
      <c r="E3967" s="1">
        <v>17019.11</v>
      </c>
      <c r="F3967" s="1">
        <v>4.0</v>
      </c>
      <c r="G3967" s="1">
        <v>26.0</v>
      </c>
      <c r="H3967" s="1">
        <v>4.0</v>
      </c>
      <c r="I3967" s="1" t="s">
        <v>22</v>
      </c>
      <c r="J3967" s="1">
        <v>0.213</v>
      </c>
      <c r="K3967" s="1">
        <v>0.826</v>
      </c>
      <c r="L3967" s="6" t="str">
        <f>if(J3967&gt;QUARTILE!$B$3, "TOP", if(J3967&lt;QUARTILE!$B$4, "BOTTOM", 0))</f>
        <v>BOTTOM</v>
      </c>
      <c r="M3967" s="6">
        <f t="shared" si="1"/>
        <v>2</v>
      </c>
      <c r="N3967" s="6" t="str">
        <f t="shared" si="2"/>
        <v>Gen X</v>
      </c>
      <c r="O3967" s="6" t="str">
        <f t="shared" si="3"/>
        <v>Low Income</v>
      </c>
    </row>
    <row r="3968" hidden="1">
      <c r="A3968" s="1">
        <v>103966.0</v>
      </c>
      <c r="B3968" s="1">
        <v>74.0</v>
      </c>
      <c r="C3968" s="1">
        <v>24000.0</v>
      </c>
      <c r="D3968" s="1" t="s">
        <v>30</v>
      </c>
      <c r="E3968" s="1">
        <v>100000.0</v>
      </c>
      <c r="F3968" s="1">
        <v>5.0</v>
      </c>
      <c r="G3968" s="1">
        <v>18.0</v>
      </c>
      <c r="H3968" s="1">
        <v>3.0</v>
      </c>
      <c r="I3968" s="1" t="s">
        <v>18</v>
      </c>
      <c r="J3968" s="1">
        <v>0.422</v>
      </c>
      <c r="K3968" s="1">
        <v>0.0</v>
      </c>
      <c r="L3968" s="6">
        <f>if(J3968&gt;QUARTILE!$B$3, "TOP", if(J3968&lt;QUARTILE!$B$4, "BOTTOM", 0))</f>
        <v>0</v>
      </c>
      <c r="M3968" s="6">
        <f t="shared" si="1"/>
        <v>1</v>
      </c>
      <c r="N3968" s="6" t="str">
        <f t="shared" si="2"/>
        <v>Baby Boomer</v>
      </c>
      <c r="O3968" s="6" t="str">
        <f t="shared" si="3"/>
        <v>Low Income</v>
      </c>
    </row>
    <row r="3969" hidden="1">
      <c r="A3969" s="1">
        <v>103967.0</v>
      </c>
      <c r="B3969" s="1">
        <v>38.0</v>
      </c>
      <c r="C3969" s="1">
        <v>30000.0</v>
      </c>
      <c r="D3969" s="1" t="s">
        <v>17</v>
      </c>
      <c r="E3969" s="1">
        <v>39182.48</v>
      </c>
      <c r="F3969" s="1">
        <v>2.0</v>
      </c>
      <c r="G3969" s="1">
        <v>25.0</v>
      </c>
      <c r="H3969" s="1">
        <v>3.0</v>
      </c>
      <c r="I3969" s="1" t="s">
        <v>18</v>
      </c>
      <c r="J3969" s="1">
        <v>0.866</v>
      </c>
      <c r="K3969" s="1">
        <v>0.238</v>
      </c>
      <c r="L3969" s="6" t="str">
        <f>if(J3969&gt;QUARTILE!$B$3, "TOP", if(J3969&lt;QUARTILE!$B$4, "BOTTOM", 0))</f>
        <v>TOP</v>
      </c>
      <c r="M3969" s="6">
        <f t="shared" si="1"/>
        <v>1</v>
      </c>
      <c r="N3969" s="6" t="str">
        <f t="shared" si="2"/>
        <v>Gen X</v>
      </c>
      <c r="O3969" s="6" t="str">
        <f t="shared" si="3"/>
        <v>Low Income</v>
      </c>
    </row>
    <row r="3970" hidden="1">
      <c r="A3970" s="1">
        <v>103968.0</v>
      </c>
      <c r="B3970" s="1">
        <v>21.0</v>
      </c>
      <c r="C3970" s="1">
        <v>12000.0</v>
      </c>
      <c r="D3970" s="1" t="s">
        <v>25</v>
      </c>
      <c r="E3970" s="1">
        <v>154.01</v>
      </c>
      <c r="F3970" s="1">
        <v>2.0</v>
      </c>
      <c r="G3970" s="1">
        <v>19.0</v>
      </c>
      <c r="H3970" s="1">
        <v>14.0</v>
      </c>
      <c r="I3970" s="1" t="s">
        <v>18</v>
      </c>
      <c r="J3970" s="1">
        <v>0.247</v>
      </c>
      <c r="K3970" s="1">
        <v>0.145</v>
      </c>
      <c r="L3970" s="6" t="str">
        <f>if(J3970&gt;QUARTILE!$B$3, "TOP", if(J3970&lt;QUARTILE!$B$4, "BOTTOM", 0))</f>
        <v>BOTTOM</v>
      </c>
      <c r="M3970" s="6">
        <f t="shared" si="1"/>
        <v>1</v>
      </c>
      <c r="N3970" s="6" t="str">
        <f t="shared" si="2"/>
        <v>Millenial</v>
      </c>
      <c r="O3970" s="6" t="str">
        <f t="shared" si="3"/>
        <v>Low Income</v>
      </c>
    </row>
    <row r="3971" hidden="1">
      <c r="A3971" s="1">
        <v>103969.0</v>
      </c>
      <c r="B3971" s="1">
        <v>67.0</v>
      </c>
      <c r="C3971" s="1">
        <v>42000.0</v>
      </c>
      <c r="D3971" s="1" t="s">
        <v>24</v>
      </c>
      <c r="E3971" s="1">
        <v>1037.57</v>
      </c>
      <c r="F3971" s="1">
        <v>3.0</v>
      </c>
      <c r="G3971" s="1">
        <v>19.0</v>
      </c>
      <c r="H3971" s="1">
        <v>5.0</v>
      </c>
      <c r="I3971" s="1" t="s">
        <v>22</v>
      </c>
      <c r="J3971" s="1">
        <v>0.676</v>
      </c>
      <c r="K3971" s="1">
        <v>0.391</v>
      </c>
      <c r="L3971" s="6">
        <f>if(J3971&gt;QUARTILE!$B$3, "TOP", if(J3971&lt;QUARTILE!$B$4, "BOTTOM", 0))</f>
        <v>0</v>
      </c>
      <c r="M3971" s="6">
        <f t="shared" si="1"/>
        <v>2</v>
      </c>
      <c r="N3971" s="6" t="str">
        <f t="shared" si="2"/>
        <v>Baby Boomer</v>
      </c>
      <c r="O3971" s="6" t="str">
        <f t="shared" si="3"/>
        <v>Low Income</v>
      </c>
    </row>
    <row r="3972" hidden="1">
      <c r="A3972" s="1">
        <v>103970.0</v>
      </c>
      <c r="B3972" s="1">
        <v>50.0</v>
      </c>
      <c r="C3972" s="1">
        <v>9000.0</v>
      </c>
      <c r="D3972" s="1" t="s">
        <v>23</v>
      </c>
      <c r="E3972" s="1">
        <v>18836.25</v>
      </c>
      <c r="F3972" s="1">
        <v>5.0</v>
      </c>
      <c r="G3972" s="1">
        <v>15.0</v>
      </c>
      <c r="H3972" s="1">
        <v>6.0</v>
      </c>
      <c r="I3972" s="1" t="s">
        <v>22</v>
      </c>
      <c r="J3972" s="1">
        <v>0.18</v>
      </c>
      <c r="K3972" s="1">
        <v>0.526</v>
      </c>
      <c r="L3972" s="6" t="str">
        <f>if(J3972&gt;QUARTILE!$B$3, "TOP", if(J3972&lt;QUARTILE!$B$4, "BOTTOM", 0))</f>
        <v>BOTTOM</v>
      </c>
      <c r="M3972" s="6">
        <f t="shared" si="1"/>
        <v>2</v>
      </c>
      <c r="N3972" s="6" t="str">
        <f t="shared" si="2"/>
        <v>Gen X</v>
      </c>
      <c r="O3972" s="6" t="str">
        <f t="shared" si="3"/>
        <v>Low Income</v>
      </c>
    </row>
    <row r="3973" hidden="1">
      <c r="A3973" s="1">
        <v>103971.0</v>
      </c>
      <c r="B3973" s="1">
        <v>44.0</v>
      </c>
      <c r="C3973" s="1">
        <v>17000.0</v>
      </c>
      <c r="D3973" s="1" t="s">
        <v>25</v>
      </c>
      <c r="E3973" s="1">
        <v>19683.69</v>
      </c>
      <c r="F3973" s="1">
        <v>5.0</v>
      </c>
      <c r="G3973" s="1">
        <v>22.0</v>
      </c>
      <c r="H3973" s="1">
        <v>9.0</v>
      </c>
      <c r="I3973" s="1" t="s">
        <v>22</v>
      </c>
      <c r="J3973" s="1">
        <v>0.241</v>
      </c>
      <c r="K3973" s="1">
        <v>0.859</v>
      </c>
      <c r="L3973" s="6" t="str">
        <f>if(J3973&gt;QUARTILE!$B$3, "TOP", if(J3973&lt;QUARTILE!$B$4, "BOTTOM", 0))</f>
        <v>BOTTOM</v>
      </c>
      <c r="M3973" s="6">
        <f t="shared" si="1"/>
        <v>2</v>
      </c>
      <c r="N3973" s="6" t="str">
        <f t="shared" si="2"/>
        <v>Gen X</v>
      </c>
      <c r="O3973" s="6" t="str">
        <f t="shared" si="3"/>
        <v>Low Income</v>
      </c>
    </row>
    <row r="3974" hidden="1">
      <c r="A3974" s="1">
        <v>103972.0</v>
      </c>
      <c r="B3974" s="1">
        <v>24.0</v>
      </c>
      <c r="C3974" s="1">
        <v>22000.0</v>
      </c>
      <c r="D3974" s="1" t="s">
        <v>25</v>
      </c>
      <c r="E3974" s="1">
        <v>42106.0</v>
      </c>
      <c r="F3974" s="1">
        <v>4.0</v>
      </c>
      <c r="G3974" s="1">
        <v>19.0</v>
      </c>
      <c r="H3974" s="1">
        <v>13.0</v>
      </c>
      <c r="I3974" s="1" t="s">
        <v>22</v>
      </c>
      <c r="J3974" s="1">
        <v>0.173</v>
      </c>
      <c r="K3974" s="1">
        <v>0.69</v>
      </c>
      <c r="L3974" s="6" t="str">
        <f>if(J3974&gt;QUARTILE!$B$3, "TOP", if(J3974&lt;QUARTILE!$B$4, "BOTTOM", 0))</f>
        <v>BOTTOM</v>
      </c>
      <c r="M3974" s="6">
        <f t="shared" si="1"/>
        <v>2</v>
      </c>
      <c r="N3974" s="6" t="str">
        <f t="shared" si="2"/>
        <v>Millenial</v>
      </c>
      <c r="O3974" s="6" t="str">
        <f t="shared" si="3"/>
        <v>Low Income</v>
      </c>
    </row>
    <row r="3975" hidden="1">
      <c r="A3975" s="1">
        <v>103973.0</v>
      </c>
      <c r="B3975" s="1">
        <v>23.0</v>
      </c>
      <c r="C3975" s="1">
        <v>35000.0</v>
      </c>
      <c r="D3975" s="1" t="s">
        <v>25</v>
      </c>
      <c r="E3975" s="1">
        <v>19834.15</v>
      </c>
      <c r="F3975" s="1">
        <v>3.0</v>
      </c>
      <c r="G3975" s="1">
        <v>20.0</v>
      </c>
      <c r="H3975" s="1">
        <v>16.0</v>
      </c>
      <c r="I3975" s="1" t="s">
        <v>22</v>
      </c>
      <c r="J3975" s="1">
        <v>0.68</v>
      </c>
      <c r="K3975" s="1">
        <v>0.499</v>
      </c>
      <c r="L3975" s="6">
        <f>if(J3975&gt;QUARTILE!$B$3, "TOP", if(J3975&lt;QUARTILE!$B$4, "BOTTOM", 0))</f>
        <v>0</v>
      </c>
      <c r="M3975" s="6">
        <f t="shared" si="1"/>
        <v>2</v>
      </c>
      <c r="N3975" s="6" t="str">
        <f t="shared" si="2"/>
        <v>Millenial</v>
      </c>
      <c r="O3975" s="6" t="str">
        <f t="shared" si="3"/>
        <v>Low Income</v>
      </c>
    </row>
    <row r="3976" hidden="1">
      <c r="A3976" s="1">
        <v>103974.0</v>
      </c>
      <c r="B3976" s="1">
        <v>80.0</v>
      </c>
      <c r="C3976" s="1">
        <v>50000.0</v>
      </c>
      <c r="D3976" s="1" t="s">
        <v>17</v>
      </c>
      <c r="E3976" s="1">
        <v>5168.02</v>
      </c>
      <c r="F3976" s="1">
        <v>3.0</v>
      </c>
      <c r="G3976" s="1">
        <v>21.0</v>
      </c>
      <c r="H3976" s="1">
        <v>5.0</v>
      </c>
      <c r="I3976" s="1" t="s">
        <v>22</v>
      </c>
      <c r="J3976" s="1">
        <v>0.99</v>
      </c>
      <c r="K3976" s="1">
        <v>0.024</v>
      </c>
      <c r="L3976" s="6" t="str">
        <f>if(J3976&gt;QUARTILE!$B$3, "TOP", if(J3976&lt;QUARTILE!$B$4, "BOTTOM", 0))</f>
        <v>TOP</v>
      </c>
      <c r="M3976" s="6">
        <f t="shared" si="1"/>
        <v>2</v>
      </c>
      <c r="N3976" s="6" t="str">
        <f t="shared" si="2"/>
        <v>Silent</v>
      </c>
      <c r="O3976" s="6" t="str">
        <f t="shared" si="3"/>
        <v>Medium Income</v>
      </c>
    </row>
    <row r="3977" hidden="1">
      <c r="A3977" s="1">
        <v>103975.0</v>
      </c>
      <c r="B3977" s="1">
        <v>32.0</v>
      </c>
      <c r="C3977" s="1">
        <v>35000.0</v>
      </c>
      <c r="D3977" s="1" t="s">
        <v>27</v>
      </c>
      <c r="E3977" s="1">
        <v>12641.65</v>
      </c>
      <c r="F3977" s="1">
        <v>1.0</v>
      </c>
      <c r="G3977" s="1">
        <v>15.0</v>
      </c>
      <c r="H3977" s="1">
        <v>14.0</v>
      </c>
      <c r="I3977" s="1" t="s">
        <v>18</v>
      </c>
      <c r="J3977" s="1">
        <v>0.656</v>
      </c>
      <c r="K3977" s="1">
        <v>0.301</v>
      </c>
      <c r="L3977" s="6">
        <f>if(J3977&gt;QUARTILE!$B$3, "TOP", if(J3977&lt;QUARTILE!$B$4, "BOTTOM", 0))</f>
        <v>0</v>
      </c>
      <c r="M3977" s="6">
        <f t="shared" si="1"/>
        <v>1</v>
      </c>
      <c r="N3977" s="6" t="str">
        <f t="shared" si="2"/>
        <v>Gen X</v>
      </c>
      <c r="O3977" s="6" t="str">
        <f t="shared" si="3"/>
        <v>Low Income</v>
      </c>
    </row>
    <row r="3978" hidden="1">
      <c r="A3978" s="1">
        <v>103976.0</v>
      </c>
      <c r="B3978" s="1">
        <v>35.0</v>
      </c>
      <c r="C3978" s="1">
        <v>52000.0</v>
      </c>
      <c r="D3978" s="1" t="s">
        <v>23</v>
      </c>
      <c r="E3978" s="1">
        <v>33108.11</v>
      </c>
      <c r="F3978" s="1">
        <v>4.0</v>
      </c>
      <c r="G3978" s="1">
        <v>12.0</v>
      </c>
      <c r="H3978" s="1">
        <v>12.0</v>
      </c>
      <c r="I3978" s="1" t="s">
        <v>22</v>
      </c>
      <c r="J3978" s="1">
        <v>1.0</v>
      </c>
      <c r="K3978" s="1">
        <v>0.0</v>
      </c>
      <c r="L3978" s="6" t="str">
        <f>if(J3978&gt;QUARTILE!$B$3, "TOP", if(J3978&lt;QUARTILE!$B$4, "BOTTOM", 0))</f>
        <v>TOP</v>
      </c>
      <c r="M3978" s="6">
        <f t="shared" si="1"/>
        <v>2</v>
      </c>
      <c r="N3978" s="6" t="str">
        <f t="shared" si="2"/>
        <v>Gen X</v>
      </c>
      <c r="O3978" s="6" t="str">
        <f t="shared" si="3"/>
        <v>Medium Income</v>
      </c>
    </row>
    <row r="3979" hidden="1">
      <c r="A3979" s="1">
        <v>103977.0</v>
      </c>
      <c r="B3979" s="1">
        <v>49.0</v>
      </c>
      <c r="C3979" s="1">
        <v>13000.0</v>
      </c>
      <c r="D3979" s="1" t="s">
        <v>25</v>
      </c>
      <c r="E3979" s="1">
        <v>51233.58</v>
      </c>
      <c r="F3979" s="1">
        <v>2.0</v>
      </c>
      <c r="G3979" s="1">
        <v>12.0</v>
      </c>
      <c r="H3979" s="1">
        <v>8.0</v>
      </c>
      <c r="I3979" s="1" t="s">
        <v>18</v>
      </c>
      <c r="J3979" s="1">
        <v>0.676</v>
      </c>
      <c r="K3979" s="1">
        <v>0.551</v>
      </c>
      <c r="L3979" s="6">
        <f>if(J3979&gt;QUARTILE!$B$3, "TOP", if(J3979&lt;QUARTILE!$B$4, "BOTTOM", 0))</f>
        <v>0</v>
      </c>
      <c r="M3979" s="6">
        <f t="shared" si="1"/>
        <v>1</v>
      </c>
      <c r="N3979" s="6" t="str">
        <f t="shared" si="2"/>
        <v>Gen X</v>
      </c>
      <c r="O3979" s="6" t="str">
        <f t="shared" si="3"/>
        <v>Low Income</v>
      </c>
    </row>
    <row r="3980" hidden="1">
      <c r="A3980" s="1">
        <v>103978.0</v>
      </c>
      <c r="B3980" s="1">
        <v>73.0</v>
      </c>
      <c r="C3980" s="1">
        <v>45000.0</v>
      </c>
      <c r="D3980" s="1" t="s">
        <v>25</v>
      </c>
      <c r="E3980" s="1">
        <v>5407.72</v>
      </c>
      <c r="F3980" s="1">
        <v>1.0</v>
      </c>
      <c r="G3980" s="1">
        <v>23.0</v>
      </c>
      <c r="H3980" s="1">
        <v>1.0</v>
      </c>
      <c r="I3980" s="1" t="s">
        <v>22</v>
      </c>
      <c r="J3980" s="1">
        <v>0.73</v>
      </c>
      <c r="K3980" s="1">
        <v>0.695</v>
      </c>
      <c r="L3980" s="6">
        <f>if(J3980&gt;QUARTILE!$B$3, "TOP", if(J3980&lt;QUARTILE!$B$4, "BOTTOM", 0))</f>
        <v>0</v>
      </c>
      <c r="M3980" s="6">
        <f t="shared" si="1"/>
        <v>2</v>
      </c>
      <c r="N3980" s="6" t="str">
        <f t="shared" si="2"/>
        <v>Baby Boomer</v>
      </c>
      <c r="O3980" s="6" t="str">
        <f t="shared" si="3"/>
        <v>Medium Income</v>
      </c>
    </row>
    <row r="3981" hidden="1">
      <c r="A3981" s="1">
        <v>103979.0</v>
      </c>
      <c r="B3981" s="1">
        <v>28.0</v>
      </c>
      <c r="C3981" s="1">
        <v>41000.0</v>
      </c>
      <c r="D3981" s="1" t="s">
        <v>25</v>
      </c>
      <c r="E3981" s="1">
        <v>15513.4</v>
      </c>
      <c r="F3981" s="1">
        <v>3.0</v>
      </c>
      <c r="G3981" s="1">
        <v>21.0</v>
      </c>
      <c r="H3981" s="1">
        <v>17.0</v>
      </c>
      <c r="I3981" s="1" t="s">
        <v>22</v>
      </c>
      <c r="J3981" s="1">
        <v>0.976</v>
      </c>
      <c r="K3981" s="1">
        <v>0.649</v>
      </c>
      <c r="L3981" s="6" t="str">
        <f>if(J3981&gt;QUARTILE!$B$3, "TOP", if(J3981&lt;QUARTILE!$B$4, "BOTTOM", 0))</f>
        <v>TOP</v>
      </c>
      <c r="M3981" s="6">
        <f t="shared" si="1"/>
        <v>2</v>
      </c>
      <c r="N3981" s="6" t="str">
        <f t="shared" si="2"/>
        <v>Millenial</v>
      </c>
      <c r="O3981" s="6" t="str">
        <f t="shared" si="3"/>
        <v>Low Income</v>
      </c>
    </row>
    <row r="3982" hidden="1">
      <c r="A3982" s="1">
        <v>103980.0</v>
      </c>
      <c r="B3982" s="1">
        <v>37.0</v>
      </c>
      <c r="C3982" s="1">
        <v>5000.0</v>
      </c>
      <c r="D3982" s="1" t="s">
        <v>23</v>
      </c>
      <c r="E3982" s="1">
        <v>3461.55</v>
      </c>
      <c r="F3982" s="1">
        <v>2.0</v>
      </c>
      <c r="G3982" s="1">
        <v>13.0</v>
      </c>
      <c r="H3982" s="1">
        <v>12.0</v>
      </c>
      <c r="I3982" s="1" t="s">
        <v>22</v>
      </c>
      <c r="J3982" s="1">
        <v>0.136</v>
      </c>
      <c r="K3982" s="1">
        <v>0.275</v>
      </c>
      <c r="L3982" s="6" t="str">
        <f>if(J3982&gt;QUARTILE!$B$3, "TOP", if(J3982&lt;QUARTILE!$B$4, "BOTTOM", 0))</f>
        <v>BOTTOM</v>
      </c>
      <c r="M3982" s="6">
        <f t="shared" si="1"/>
        <v>2</v>
      </c>
      <c r="N3982" s="6" t="str">
        <f t="shared" si="2"/>
        <v>Gen X</v>
      </c>
      <c r="O3982" s="6" t="str">
        <f t="shared" si="3"/>
        <v>Low Income</v>
      </c>
    </row>
    <row r="3983" hidden="1">
      <c r="A3983" s="1">
        <v>103981.0</v>
      </c>
      <c r="B3983" s="1">
        <v>41.0</v>
      </c>
      <c r="C3983" s="1">
        <v>19000.0</v>
      </c>
      <c r="D3983" s="1" t="s">
        <v>23</v>
      </c>
      <c r="E3983" s="1">
        <v>13743.29</v>
      </c>
      <c r="F3983" s="1">
        <v>5.0</v>
      </c>
      <c r="G3983" s="1">
        <v>20.0</v>
      </c>
      <c r="H3983" s="1">
        <v>11.0</v>
      </c>
      <c r="I3983" s="1" t="s">
        <v>22</v>
      </c>
      <c r="J3983" s="1">
        <v>0.647</v>
      </c>
      <c r="K3983" s="1">
        <v>0.87</v>
      </c>
      <c r="L3983" s="6">
        <f>if(J3983&gt;QUARTILE!$B$3, "TOP", if(J3983&lt;QUARTILE!$B$4, "BOTTOM", 0))</f>
        <v>0</v>
      </c>
      <c r="M3983" s="6">
        <f t="shared" si="1"/>
        <v>2</v>
      </c>
      <c r="N3983" s="6" t="str">
        <f t="shared" si="2"/>
        <v>Gen X</v>
      </c>
      <c r="O3983" s="6" t="str">
        <f t="shared" si="3"/>
        <v>Low Income</v>
      </c>
    </row>
    <row r="3984" hidden="1">
      <c r="A3984" s="1">
        <v>103982.0</v>
      </c>
      <c r="B3984" s="1">
        <v>32.0</v>
      </c>
      <c r="C3984" s="1">
        <v>32000.0</v>
      </c>
      <c r="D3984" s="1" t="s">
        <v>27</v>
      </c>
      <c r="E3984" s="1">
        <v>1888.72</v>
      </c>
      <c r="F3984" s="1">
        <v>4.0</v>
      </c>
      <c r="G3984" s="1">
        <v>22.0</v>
      </c>
      <c r="H3984" s="1">
        <v>8.0</v>
      </c>
      <c r="I3984" s="1" t="s">
        <v>22</v>
      </c>
      <c r="J3984" s="1">
        <v>0.576</v>
      </c>
      <c r="K3984" s="1">
        <v>0.539</v>
      </c>
      <c r="L3984" s="6">
        <f>if(J3984&gt;QUARTILE!$B$3, "TOP", if(J3984&lt;QUARTILE!$B$4, "BOTTOM", 0))</f>
        <v>0</v>
      </c>
      <c r="M3984" s="6">
        <f t="shared" si="1"/>
        <v>2</v>
      </c>
      <c r="N3984" s="6" t="str">
        <f t="shared" si="2"/>
        <v>Gen X</v>
      </c>
      <c r="O3984" s="6" t="str">
        <f t="shared" si="3"/>
        <v>Low Income</v>
      </c>
    </row>
    <row r="3985" hidden="1">
      <c r="A3985" s="1">
        <v>103983.0</v>
      </c>
      <c r="B3985" s="1">
        <v>65.0</v>
      </c>
      <c r="C3985" s="1">
        <v>16000.0</v>
      </c>
      <c r="D3985" s="1" t="s">
        <v>17</v>
      </c>
      <c r="E3985" s="1">
        <v>56852.7</v>
      </c>
      <c r="F3985" s="1">
        <v>3.0</v>
      </c>
      <c r="G3985" s="1">
        <v>13.0</v>
      </c>
      <c r="H3985" s="1">
        <v>4.0</v>
      </c>
      <c r="I3985" s="1" t="s">
        <v>18</v>
      </c>
      <c r="J3985" s="1">
        <v>0.133</v>
      </c>
      <c r="K3985" s="1">
        <v>0.497</v>
      </c>
      <c r="L3985" s="6" t="str">
        <f>if(J3985&gt;QUARTILE!$B$3, "TOP", if(J3985&lt;QUARTILE!$B$4, "BOTTOM", 0))</f>
        <v>BOTTOM</v>
      </c>
      <c r="M3985" s="6">
        <f t="shared" si="1"/>
        <v>1</v>
      </c>
      <c r="N3985" s="6" t="str">
        <f t="shared" si="2"/>
        <v>Baby Boomer</v>
      </c>
      <c r="O3985" s="6" t="str">
        <f t="shared" si="3"/>
        <v>Low Income</v>
      </c>
    </row>
    <row r="3986" hidden="1">
      <c r="A3986" s="1">
        <v>103984.0</v>
      </c>
      <c r="B3986" s="1">
        <v>24.0</v>
      </c>
      <c r="C3986" s="1">
        <v>11000.0</v>
      </c>
      <c r="D3986" s="1" t="s">
        <v>24</v>
      </c>
      <c r="E3986" s="1">
        <v>20325.34</v>
      </c>
      <c r="F3986" s="1">
        <v>5.0</v>
      </c>
      <c r="G3986" s="1">
        <v>18.0</v>
      </c>
      <c r="H3986" s="1">
        <v>12.0</v>
      </c>
      <c r="I3986" s="1" t="s">
        <v>18</v>
      </c>
      <c r="J3986" s="1">
        <v>0.156</v>
      </c>
      <c r="K3986" s="1">
        <v>0.766</v>
      </c>
      <c r="L3986" s="6" t="str">
        <f>if(J3986&gt;QUARTILE!$B$3, "TOP", if(J3986&lt;QUARTILE!$B$4, "BOTTOM", 0))</f>
        <v>BOTTOM</v>
      </c>
      <c r="M3986" s="6">
        <f t="shared" si="1"/>
        <v>1</v>
      </c>
      <c r="N3986" s="6" t="str">
        <f t="shared" si="2"/>
        <v>Millenial</v>
      </c>
      <c r="O3986" s="6" t="str">
        <f t="shared" si="3"/>
        <v>Low Income</v>
      </c>
    </row>
    <row r="3987" hidden="1">
      <c r="A3987" s="1">
        <v>103985.0</v>
      </c>
      <c r="B3987" s="1">
        <v>38.0</v>
      </c>
      <c r="C3987" s="1">
        <v>78000.0</v>
      </c>
      <c r="D3987" s="1" t="s">
        <v>30</v>
      </c>
      <c r="E3987" s="1">
        <v>38512.69</v>
      </c>
      <c r="F3987" s="1">
        <v>3.0</v>
      </c>
      <c r="G3987" s="1">
        <v>23.0</v>
      </c>
      <c r="H3987" s="1">
        <v>9.0</v>
      </c>
      <c r="I3987" s="1" t="s">
        <v>18</v>
      </c>
      <c r="J3987" s="1">
        <v>0.752</v>
      </c>
      <c r="K3987" s="1">
        <v>0.0</v>
      </c>
      <c r="L3987" s="6">
        <f>if(J3987&gt;QUARTILE!$B$3, "TOP", if(J3987&lt;QUARTILE!$B$4, "BOTTOM", 0))</f>
        <v>0</v>
      </c>
      <c r="M3987" s="6">
        <f t="shared" si="1"/>
        <v>1</v>
      </c>
      <c r="N3987" s="6" t="str">
        <f t="shared" si="2"/>
        <v>Gen X</v>
      </c>
      <c r="O3987" s="6" t="str">
        <f t="shared" si="3"/>
        <v>Medium Income</v>
      </c>
    </row>
    <row r="3988" hidden="1">
      <c r="A3988" s="1">
        <v>103986.0</v>
      </c>
      <c r="B3988" s="1">
        <v>59.0</v>
      </c>
      <c r="C3988" s="1">
        <v>24000.0</v>
      </c>
      <c r="D3988" s="1" t="s">
        <v>17</v>
      </c>
      <c r="E3988" s="1">
        <v>100000.0</v>
      </c>
      <c r="F3988" s="1">
        <v>2.0</v>
      </c>
      <c r="G3988" s="1">
        <v>14.0</v>
      </c>
      <c r="H3988" s="1">
        <v>4.0</v>
      </c>
      <c r="I3988" s="1" t="s">
        <v>18</v>
      </c>
      <c r="J3988" s="1">
        <v>0.598</v>
      </c>
      <c r="K3988" s="1">
        <v>0.11</v>
      </c>
      <c r="L3988" s="6">
        <f>if(J3988&gt;QUARTILE!$B$3, "TOP", if(J3988&lt;QUARTILE!$B$4, "BOTTOM", 0))</f>
        <v>0</v>
      </c>
      <c r="M3988" s="6">
        <f t="shared" si="1"/>
        <v>1</v>
      </c>
      <c r="N3988" s="6" t="str">
        <f t="shared" si="2"/>
        <v>Gen X</v>
      </c>
      <c r="O3988" s="6" t="str">
        <f t="shared" si="3"/>
        <v>Low Income</v>
      </c>
    </row>
    <row r="3989" hidden="1">
      <c r="A3989" s="1">
        <v>103987.0</v>
      </c>
      <c r="B3989" s="1">
        <v>43.0</v>
      </c>
      <c r="C3989" s="1">
        <v>24000.0</v>
      </c>
      <c r="D3989" s="1" t="s">
        <v>23</v>
      </c>
      <c r="E3989" s="1">
        <v>4034.15</v>
      </c>
      <c r="F3989" s="1">
        <v>1.0</v>
      </c>
      <c r="G3989" s="1">
        <v>25.0</v>
      </c>
      <c r="H3989" s="1">
        <v>9.0</v>
      </c>
      <c r="I3989" s="1" t="s">
        <v>22</v>
      </c>
      <c r="J3989" s="1">
        <v>0.394</v>
      </c>
      <c r="K3989" s="1">
        <v>0.59</v>
      </c>
      <c r="L3989" s="6">
        <f>if(J3989&gt;QUARTILE!$B$3, "TOP", if(J3989&lt;QUARTILE!$B$4, "BOTTOM", 0))</f>
        <v>0</v>
      </c>
      <c r="M3989" s="6">
        <f t="shared" si="1"/>
        <v>2</v>
      </c>
      <c r="N3989" s="6" t="str">
        <f t="shared" si="2"/>
        <v>Gen X</v>
      </c>
      <c r="O3989" s="6" t="str">
        <f t="shared" si="3"/>
        <v>Low Income</v>
      </c>
    </row>
    <row r="3990" hidden="1">
      <c r="A3990" s="1">
        <v>103988.0</v>
      </c>
      <c r="B3990" s="1">
        <v>61.0</v>
      </c>
      <c r="C3990" s="1">
        <v>10000.0</v>
      </c>
      <c r="D3990" s="1" t="s">
        <v>17</v>
      </c>
      <c r="E3990" s="1">
        <v>23692.78</v>
      </c>
      <c r="F3990" s="1">
        <v>2.0</v>
      </c>
      <c r="G3990" s="1">
        <v>19.0</v>
      </c>
      <c r="H3990" s="1">
        <v>8.0</v>
      </c>
      <c r="I3990" s="1" t="s">
        <v>22</v>
      </c>
      <c r="J3990" s="1">
        <v>0.698</v>
      </c>
      <c r="K3990" s="1">
        <v>0.61</v>
      </c>
      <c r="L3990" s="6">
        <f>if(J3990&gt;QUARTILE!$B$3, "TOP", if(J3990&lt;QUARTILE!$B$4, "BOTTOM", 0))</f>
        <v>0</v>
      </c>
      <c r="M3990" s="6">
        <f t="shared" si="1"/>
        <v>2</v>
      </c>
      <c r="N3990" s="6" t="str">
        <f t="shared" si="2"/>
        <v>Baby Boomer</v>
      </c>
      <c r="O3990" s="6" t="str">
        <f t="shared" si="3"/>
        <v>Low Income</v>
      </c>
    </row>
    <row r="3991" hidden="1">
      <c r="A3991" s="1">
        <v>103989.0</v>
      </c>
      <c r="B3991" s="1">
        <v>73.0</v>
      </c>
      <c r="C3991" s="1">
        <v>15000.0</v>
      </c>
      <c r="D3991" s="1" t="s">
        <v>25</v>
      </c>
      <c r="E3991" s="1">
        <v>43604.92</v>
      </c>
      <c r="F3991" s="1">
        <v>4.0</v>
      </c>
      <c r="G3991" s="1">
        <v>34.0</v>
      </c>
      <c r="H3991" s="1">
        <v>6.0</v>
      </c>
      <c r="I3991" s="1" t="s">
        <v>18</v>
      </c>
      <c r="J3991" s="1">
        <v>0.51</v>
      </c>
      <c r="K3991" s="1">
        <v>0.317</v>
      </c>
      <c r="L3991" s="6">
        <f>if(J3991&gt;QUARTILE!$B$3, "TOP", if(J3991&lt;QUARTILE!$B$4, "BOTTOM", 0))</f>
        <v>0</v>
      </c>
      <c r="M3991" s="6">
        <f t="shared" si="1"/>
        <v>1</v>
      </c>
      <c r="N3991" s="6" t="str">
        <f t="shared" si="2"/>
        <v>Baby Boomer</v>
      </c>
      <c r="O3991" s="6" t="str">
        <f t="shared" si="3"/>
        <v>Low Income</v>
      </c>
    </row>
    <row r="3992" hidden="1">
      <c r="A3992" s="1">
        <v>103990.0</v>
      </c>
      <c r="B3992" s="1">
        <v>31.0</v>
      </c>
      <c r="C3992" s="1">
        <v>13000.0</v>
      </c>
      <c r="D3992" s="1" t="s">
        <v>27</v>
      </c>
      <c r="E3992" s="1">
        <v>17157.52</v>
      </c>
      <c r="F3992" s="1">
        <v>4.0</v>
      </c>
      <c r="G3992" s="1">
        <v>31.0</v>
      </c>
      <c r="H3992" s="1">
        <v>10.0</v>
      </c>
      <c r="I3992" s="1" t="s">
        <v>22</v>
      </c>
      <c r="J3992" s="1">
        <v>0.769</v>
      </c>
      <c r="K3992" s="1">
        <v>0.73</v>
      </c>
      <c r="L3992" s="6">
        <f>if(J3992&gt;QUARTILE!$B$3, "TOP", if(J3992&lt;QUARTILE!$B$4, "BOTTOM", 0))</f>
        <v>0</v>
      </c>
      <c r="M3992" s="6">
        <f t="shared" si="1"/>
        <v>2</v>
      </c>
      <c r="N3992" s="6" t="str">
        <f t="shared" si="2"/>
        <v>Gen X</v>
      </c>
      <c r="O3992" s="6" t="str">
        <f t="shared" si="3"/>
        <v>Low Income</v>
      </c>
    </row>
    <row r="3993" hidden="1">
      <c r="A3993" s="1">
        <v>103991.0</v>
      </c>
      <c r="B3993" s="1">
        <v>74.0</v>
      </c>
      <c r="C3993" s="1">
        <v>42000.0</v>
      </c>
      <c r="D3993" s="1" t="s">
        <v>25</v>
      </c>
      <c r="E3993" s="1">
        <v>20416.16</v>
      </c>
      <c r="F3993" s="1">
        <v>3.0</v>
      </c>
      <c r="G3993" s="1">
        <v>26.0</v>
      </c>
      <c r="H3993" s="1">
        <v>7.0</v>
      </c>
      <c r="I3993" s="1" t="s">
        <v>22</v>
      </c>
      <c r="J3993" s="1">
        <v>0.859</v>
      </c>
      <c r="K3993" s="1">
        <v>0.346</v>
      </c>
      <c r="L3993" s="6" t="str">
        <f>if(J3993&gt;QUARTILE!$B$3, "TOP", if(J3993&lt;QUARTILE!$B$4, "BOTTOM", 0))</f>
        <v>TOP</v>
      </c>
      <c r="M3993" s="6">
        <f t="shared" si="1"/>
        <v>2</v>
      </c>
      <c r="N3993" s="6" t="str">
        <f t="shared" si="2"/>
        <v>Baby Boomer</v>
      </c>
      <c r="O3993" s="6" t="str">
        <f t="shared" si="3"/>
        <v>Low Income</v>
      </c>
    </row>
    <row r="3994" hidden="1">
      <c r="A3994" s="1">
        <v>103992.0</v>
      </c>
      <c r="B3994" s="1">
        <v>54.0</v>
      </c>
      <c r="C3994" s="1">
        <v>30000.0</v>
      </c>
      <c r="D3994" s="1" t="s">
        <v>17</v>
      </c>
      <c r="E3994" s="1">
        <v>10473.86</v>
      </c>
      <c r="F3994" s="1">
        <v>2.0</v>
      </c>
      <c r="G3994" s="1">
        <v>27.0</v>
      </c>
      <c r="H3994" s="1">
        <v>7.0</v>
      </c>
      <c r="I3994" s="1" t="s">
        <v>22</v>
      </c>
      <c r="J3994" s="1">
        <v>0.645</v>
      </c>
      <c r="K3994" s="1">
        <v>0.011</v>
      </c>
      <c r="L3994" s="6">
        <f>if(J3994&gt;QUARTILE!$B$3, "TOP", if(J3994&lt;QUARTILE!$B$4, "BOTTOM", 0))</f>
        <v>0</v>
      </c>
      <c r="M3994" s="6">
        <f t="shared" si="1"/>
        <v>2</v>
      </c>
      <c r="N3994" s="6" t="str">
        <f t="shared" si="2"/>
        <v>Gen X</v>
      </c>
      <c r="O3994" s="6" t="str">
        <f t="shared" si="3"/>
        <v>Low Income</v>
      </c>
    </row>
    <row r="3995" hidden="1">
      <c r="A3995" s="1">
        <v>103993.0</v>
      </c>
      <c r="B3995" s="1">
        <v>75.0</v>
      </c>
      <c r="C3995" s="1">
        <v>16000.0</v>
      </c>
      <c r="D3995" s="1" t="s">
        <v>25</v>
      </c>
      <c r="E3995" s="1">
        <v>22463.89</v>
      </c>
      <c r="F3995" s="1">
        <v>1.0</v>
      </c>
      <c r="G3995" s="1">
        <v>19.0</v>
      </c>
      <c r="H3995" s="1">
        <v>6.0</v>
      </c>
      <c r="I3995" s="1" t="s">
        <v>22</v>
      </c>
      <c r="J3995" s="1">
        <v>0.329</v>
      </c>
      <c r="K3995" s="1">
        <v>0.34</v>
      </c>
      <c r="L3995" s="6">
        <f>if(J3995&gt;QUARTILE!$B$3, "TOP", if(J3995&lt;QUARTILE!$B$4, "BOTTOM", 0))</f>
        <v>0</v>
      </c>
      <c r="M3995" s="6">
        <f t="shared" si="1"/>
        <v>2</v>
      </c>
      <c r="N3995" s="6" t="str">
        <f t="shared" si="2"/>
        <v>Baby Boomer</v>
      </c>
      <c r="O3995" s="6" t="str">
        <f t="shared" si="3"/>
        <v>Low Income</v>
      </c>
    </row>
    <row r="3996" hidden="1">
      <c r="A3996" s="1">
        <v>103994.0</v>
      </c>
      <c r="B3996" s="1">
        <v>38.0</v>
      </c>
      <c r="C3996" s="1">
        <v>31000.0</v>
      </c>
      <c r="D3996" s="1" t="s">
        <v>23</v>
      </c>
      <c r="E3996" s="1">
        <v>10069.65</v>
      </c>
      <c r="F3996" s="1">
        <v>4.0</v>
      </c>
      <c r="G3996" s="1">
        <v>32.0</v>
      </c>
      <c r="H3996" s="1">
        <v>10.0</v>
      </c>
      <c r="I3996" s="1" t="s">
        <v>22</v>
      </c>
      <c r="J3996" s="1">
        <v>0.853</v>
      </c>
      <c r="K3996" s="1">
        <v>0.916</v>
      </c>
      <c r="L3996" s="6" t="str">
        <f>if(J3996&gt;QUARTILE!$B$3, "TOP", if(J3996&lt;QUARTILE!$B$4, "BOTTOM", 0))</f>
        <v>TOP</v>
      </c>
      <c r="M3996" s="6">
        <f t="shared" si="1"/>
        <v>2</v>
      </c>
      <c r="N3996" s="6" t="str">
        <f t="shared" si="2"/>
        <v>Gen X</v>
      </c>
      <c r="O3996" s="6" t="str">
        <f t="shared" si="3"/>
        <v>Low Income</v>
      </c>
    </row>
    <row r="3997" hidden="1">
      <c r="A3997" s="1">
        <v>103995.0</v>
      </c>
      <c r="B3997" s="1">
        <v>35.0</v>
      </c>
      <c r="C3997" s="1">
        <v>19000.0</v>
      </c>
      <c r="D3997" s="1" t="s">
        <v>25</v>
      </c>
      <c r="E3997" s="1">
        <v>12948.94</v>
      </c>
      <c r="F3997" s="1">
        <v>1.0</v>
      </c>
      <c r="G3997" s="1">
        <v>18.0</v>
      </c>
      <c r="H3997" s="1">
        <v>8.0</v>
      </c>
      <c r="I3997" s="1" t="s">
        <v>22</v>
      </c>
      <c r="J3997" s="1">
        <v>0.302</v>
      </c>
      <c r="K3997" s="1">
        <v>0.779</v>
      </c>
      <c r="L3997" s="6" t="str">
        <f>if(J3997&gt;QUARTILE!$B$3, "TOP", if(J3997&lt;QUARTILE!$B$4, "BOTTOM", 0))</f>
        <v>BOTTOM</v>
      </c>
      <c r="M3997" s="6">
        <f t="shared" si="1"/>
        <v>2</v>
      </c>
      <c r="N3997" s="6" t="str">
        <f t="shared" si="2"/>
        <v>Gen X</v>
      </c>
      <c r="O3997" s="6" t="str">
        <f t="shared" si="3"/>
        <v>Low Income</v>
      </c>
    </row>
    <row r="3998" hidden="1">
      <c r="A3998" s="1">
        <v>103996.0</v>
      </c>
      <c r="B3998" s="1">
        <v>22.0</v>
      </c>
      <c r="C3998" s="1">
        <v>25000.0</v>
      </c>
      <c r="D3998" s="1" t="s">
        <v>23</v>
      </c>
      <c r="E3998" s="1">
        <v>2172.02</v>
      </c>
      <c r="F3998" s="1">
        <v>5.0</v>
      </c>
      <c r="G3998" s="1">
        <v>16.0</v>
      </c>
      <c r="H3998" s="1">
        <v>19.0</v>
      </c>
      <c r="I3998" s="1" t="s">
        <v>22</v>
      </c>
      <c r="J3998" s="1">
        <v>0.353</v>
      </c>
      <c r="K3998" s="1">
        <v>0.268</v>
      </c>
      <c r="L3998" s="6">
        <f>if(J3998&gt;QUARTILE!$B$3, "TOP", if(J3998&lt;QUARTILE!$B$4, "BOTTOM", 0))</f>
        <v>0</v>
      </c>
      <c r="M3998" s="6">
        <f t="shared" si="1"/>
        <v>2</v>
      </c>
      <c r="N3998" s="6" t="str">
        <f t="shared" si="2"/>
        <v>Millenial</v>
      </c>
      <c r="O3998" s="6" t="str">
        <f t="shared" si="3"/>
        <v>Low Income</v>
      </c>
    </row>
    <row r="3999" hidden="1">
      <c r="A3999" s="1">
        <v>103997.0</v>
      </c>
      <c r="B3999" s="1">
        <v>20.0</v>
      </c>
      <c r="C3999" s="1">
        <v>25000.0</v>
      </c>
      <c r="D3999" s="1" t="s">
        <v>30</v>
      </c>
      <c r="E3999" s="1">
        <v>156.78</v>
      </c>
      <c r="F3999" s="1">
        <v>3.0</v>
      </c>
      <c r="G3999" s="1">
        <v>21.0</v>
      </c>
      <c r="H3999" s="1">
        <v>12.0</v>
      </c>
      <c r="I3999" s="1" t="s">
        <v>18</v>
      </c>
      <c r="J3999" s="1">
        <v>0.609</v>
      </c>
      <c r="K3999" s="1">
        <v>0.222</v>
      </c>
      <c r="L3999" s="6">
        <f>if(J3999&gt;QUARTILE!$B$3, "TOP", if(J3999&lt;QUARTILE!$B$4, "BOTTOM", 0))</f>
        <v>0</v>
      </c>
      <c r="M3999" s="6">
        <f t="shared" si="1"/>
        <v>1</v>
      </c>
      <c r="N3999" s="6" t="str">
        <f t="shared" si="2"/>
        <v>Millenial</v>
      </c>
      <c r="O3999" s="6" t="str">
        <f t="shared" si="3"/>
        <v>Low Income</v>
      </c>
    </row>
    <row r="4000" hidden="1">
      <c r="A4000" s="1">
        <v>103998.0</v>
      </c>
      <c r="B4000" s="1">
        <v>40.0</v>
      </c>
      <c r="C4000" s="1">
        <v>28000.0</v>
      </c>
      <c r="D4000" s="1" t="s">
        <v>25</v>
      </c>
      <c r="E4000" s="1">
        <v>1134.61</v>
      </c>
      <c r="F4000" s="1">
        <v>1.0</v>
      </c>
      <c r="G4000" s="1">
        <v>17.0</v>
      </c>
      <c r="H4000" s="1">
        <v>13.0</v>
      </c>
      <c r="I4000" s="1" t="s">
        <v>18</v>
      </c>
      <c r="J4000" s="1">
        <v>0.739</v>
      </c>
      <c r="K4000" s="1">
        <v>0.81</v>
      </c>
      <c r="L4000" s="6">
        <f>if(J4000&gt;QUARTILE!$B$3, "TOP", if(J4000&lt;QUARTILE!$B$4, "BOTTOM", 0))</f>
        <v>0</v>
      </c>
      <c r="M4000" s="6">
        <f t="shared" si="1"/>
        <v>1</v>
      </c>
      <c r="N4000" s="6" t="str">
        <f t="shared" si="2"/>
        <v>Gen X</v>
      </c>
      <c r="O4000" s="6" t="str">
        <f t="shared" si="3"/>
        <v>Low Income</v>
      </c>
    </row>
    <row r="4001" hidden="1">
      <c r="A4001" s="1">
        <v>103999.0</v>
      </c>
      <c r="B4001" s="1">
        <v>43.0</v>
      </c>
      <c r="C4001" s="1">
        <v>26000.0</v>
      </c>
      <c r="D4001" s="1" t="s">
        <v>25</v>
      </c>
      <c r="E4001" s="1">
        <v>4276.78</v>
      </c>
      <c r="F4001" s="1">
        <v>3.0</v>
      </c>
      <c r="G4001" s="1">
        <v>24.0</v>
      </c>
      <c r="H4001" s="1">
        <v>15.0</v>
      </c>
      <c r="I4001" s="1" t="s">
        <v>22</v>
      </c>
      <c r="J4001" s="1">
        <v>0.421</v>
      </c>
      <c r="K4001" s="1">
        <v>0.2</v>
      </c>
      <c r="L4001" s="6">
        <f>if(J4001&gt;QUARTILE!$B$3, "TOP", if(J4001&lt;QUARTILE!$B$4, "BOTTOM", 0))</f>
        <v>0</v>
      </c>
      <c r="M4001" s="6">
        <f t="shared" si="1"/>
        <v>2</v>
      </c>
      <c r="N4001" s="6" t="str">
        <f t="shared" si="2"/>
        <v>Gen X</v>
      </c>
      <c r="O4001" s="6" t="str">
        <f t="shared" si="3"/>
        <v>Low Income</v>
      </c>
    </row>
    <row r="4002" hidden="1">
      <c r="A4002" s="1">
        <v>104000.0</v>
      </c>
      <c r="B4002" s="1">
        <v>54.0</v>
      </c>
      <c r="C4002" s="1">
        <v>28000.0</v>
      </c>
      <c r="D4002" s="1" t="s">
        <v>21</v>
      </c>
      <c r="E4002" s="1">
        <v>12198.33</v>
      </c>
      <c r="F4002" s="1">
        <v>5.0</v>
      </c>
      <c r="G4002" s="1">
        <v>17.0</v>
      </c>
      <c r="H4002" s="1">
        <v>6.0</v>
      </c>
      <c r="I4002" s="1" t="s">
        <v>22</v>
      </c>
      <c r="J4002" s="1">
        <v>0.591</v>
      </c>
      <c r="K4002" s="1">
        <v>0.53</v>
      </c>
      <c r="L4002" s="6">
        <f>if(J4002&gt;QUARTILE!$B$3, "TOP", if(J4002&lt;QUARTILE!$B$4, "BOTTOM", 0))</f>
        <v>0</v>
      </c>
      <c r="M4002" s="6">
        <f t="shared" si="1"/>
        <v>2</v>
      </c>
      <c r="N4002" s="6" t="str">
        <f t="shared" si="2"/>
        <v>Gen X</v>
      </c>
      <c r="O4002" s="6" t="str">
        <f t="shared" si="3"/>
        <v>Low Income</v>
      </c>
    </row>
    <row r="4003" hidden="1">
      <c r="A4003" s="1">
        <v>104001.0</v>
      </c>
      <c r="B4003" s="1">
        <v>41.0</v>
      </c>
      <c r="C4003" s="1">
        <v>47000.0</v>
      </c>
      <c r="D4003" s="1" t="s">
        <v>27</v>
      </c>
      <c r="E4003" s="1">
        <v>424.35</v>
      </c>
      <c r="F4003" s="1">
        <v>1.0</v>
      </c>
      <c r="G4003" s="1">
        <v>23.0</v>
      </c>
      <c r="H4003" s="1">
        <v>9.0</v>
      </c>
      <c r="I4003" s="1" t="s">
        <v>22</v>
      </c>
      <c r="J4003" s="1">
        <v>0.248</v>
      </c>
      <c r="K4003" s="1">
        <v>0.508</v>
      </c>
      <c r="L4003" s="6" t="str">
        <f>if(J4003&gt;QUARTILE!$B$3, "TOP", if(J4003&lt;QUARTILE!$B$4, "BOTTOM", 0))</f>
        <v>BOTTOM</v>
      </c>
      <c r="M4003" s="6">
        <f t="shared" si="1"/>
        <v>2</v>
      </c>
      <c r="N4003" s="6" t="str">
        <f t="shared" si="2"/>
        <v>Gen X</v>
      </c>
      <c r="O4003" s="6" t="str">
        <f t="shared" si="3"/>
        <v>Medium Income</v>
      </c>
    </row>
    <row r="4004" hidden="1">
      <c r="A4004" s="1">
        <v>104002.0</v>
      </c>
      <c r="B4004" s="1">
        <v>66.0</v>
      </c>
      <c r="C4004" s="1">
        <v>32000.0</v>
      </c>
      <c r="D4004" s="1" t="s">
        <v>23</v>
      </c>
      <c r="E4004" s="1">
        <v>3390.55</v>
      </c>
      <c r="F4004" s="1">
        <v>1.0</v>
      </c>
      <c r="G4004" s="1">
        <v>23.0</v>
      </c>
      <c r="H4004" s="1">
        <v>2.0</v>
      </c>
      <c r="I4004" s="1" t="s">
        <v>22</v>
      </c>
      <c r="J4004" s="1">
        <v>0.845</v>
      </c>
      <c r="K4004" s="1">
        <v>0.423</v>
      </c>
      <c r="L4004" s="6" t="str">
        <f>if(J4004&gt;QUARTILE!$B$3, "TOP", if(J4004&lt;QUARTILE!$B$4, "BOTTOM", 0))</f>
        <v>TOP</v>
      </c>
      <c r="M4004" s="6">
        <f t="shared" si="1"/>
        <v>2</v>
      </c>
      <c r="N4004" s="6" t="str">
        <f t="shared" si="2"/>
        <v>Baby Boomer</v>
      </c>
      <c r="O4004" s="6" t="str">
        <f t="shared" si="3"/>
        <v>Low Income</v>
      </c>
    </row>
    <row r="4005" hidden="1">
      <c r="A4005" s="1">
        <v>104003.0</v>
      </c>
      <c r="B4005" s="1">
        <v>36.0</v>
      </c>
      <c r="C4005" s="1">
        <v>18000.0</v>
      </c>
      <c r="D4005" s="1" t="s">
        <v>23</v>
      </c>
      <c r="E4005" s="1">
        <v>30414.32</v>
      </c>
      <c r="F4005" s="1">
        <v>5.0</v>
      </c>
      <c r="G4005" s="1">
        <v>17.0</v>
      </c>
      <c r="H4005" s="1">
        <v>8.0</v>
      </c>
      <c r="I4005" s="1" t="s">
        <v>18</v>
      </c>
      <c r="J4005" s="1">
        <v>1.0</v>
      </c>
      <c r="K4005" s="1">
        <v>0.276</v>
      </c>
      <c r="L4005" s="6" t="str">
        <f>if(J4005&gt;QUARTILE!$B$3, "TOP", if(J4005&lt;QUARTILE!$B$4, "BOTTOM", 0))</f>
        <v>TOP</v>
      </c>
      <c r="M4005" s="6">
        <f t="shared" si="1"/>
        <v>1</v>
      </c>
      <c r="N4005" s="6" t="str">
        <f t="shared" si="2"/>
        <v>Gen X</v>
      </c>
      <c r="O4005" s="6" t="str">
        <f t="shared" si="3"/>
        <v>Low Income</v>
      </c>
    </row>
    <row r="4006" hidden="1">
      <c r="A4006" s="1">
        <v>104004.0</v>
      </c>
      <c r="B4006" s="1">
        <v>68.0</v>
      </c>
      <c r="C4006" s="1">
        <v>21000.0</v>
      </c>
      <c r="D4006" s="1" t="s">
        <v>25</v>
      </c>
      <c r="E4006" s="1">
        <v>28723.69</v>
      </c>
      <c r="F4006" s="1">
        <v>2.0</v>
      </c>
      <c r="G4006" s="1">
        <v>19.0</v>
      </c>
      <c r="H4006" s="1">
        <v>5.0</v>
      </c>
      <c r="I4006" s="1" t="s">
        <v>22</v>
      </c>
      <c r="J4006" s="1">
        <v>0.748</v>
      </c>
      <c r="K4006" s="1">
        <v>0.702</v>
      </c>
      <c r="L4006" s="6">
        <f>if(J4006&gt;QUARTILE!$B$3, "TOP", if(J4006&lt;QUARTILE!$B$4, "BOTTOM", 0))</f>
        <v>0</v>
      </c>
      <c r="M4006" s="6">
        <f t="shared" si="1"/>
        <v>2</v>
      </c>
      <c r="N4006" s="6" t="str">
        <f t="shared" si="2"/>
        <v>Baby Boomer</v>
      </c>
      <c r="O4006" s="6" t="str">
        <f t="shared" si="3"/>
        <v>Low Income</v>
      </c>
    </row>
    <row r="4007" hidden="1">
      <c r="A4007" s="1">
        <v>104005.0</v>
      </c>
      <c r="B4007" s="1">
        <v>42.0</v>
      </c>
      <c r="C4007" s="1">
        <v>46000.0</v>
      </c>
      <c r="D4007" s="1" t="s">
        <v>17</v>
      </c>
      <c r="E4007" s="1">
        <v>31187.28</v>
      </c>
      <c r="F4007" s="1">
        <v>1.0</v>
      </c>
      <c r="G4007" s="1">
        <v>23.0</v>
      </c>
      <c r="H4007" s="1">
        <v>11.0</v>
      </c>
      <c r="I4007" s="1" t="s">
        <v>22</v>
      </c>
      <c r="J4007" s="1">
        <v>0.419</v>
      </c>
      <c r="K4007" s="1">
        <v>0.003</v>
      </c>
      <c r="L4007" s="6">
        <f>if(J4007&gt;QUARTILE!$B$3, "TOP", if(J4007&lt;QUARTILE!$B$4, "BOTTOM", 0))</f>
        <v>0</v>
      </c>
      <c r="M4007" s="6">
        <f t="shared" si="1"/>
        <v>2</v>
      </c>
      <c r="N4007" s="6" t="str">
        <f t="shared" si="2"/>
        <v>Gen X</v>
      </c>
      <c r="O4007" s="6" t="str">
        <f t="shared" si="3"/>
        <v>Medium Income</v>
      </c>
    </row>
    <row r="4008" hidden="1">
      <c r="A4008" s="1">
        <v>104006.0</v>
      </c>
      <c r="B4008" s="1">
        <v>38.0</v>
      </c>
      <c r="C4008" s="1">
        <v>24000.0</v>
      </c>
      <c r="D4008" s="1" t="s">
        <v>17</v>
      </c>
      <c r="E4008" s="1">
        <v>50903.57</v>
      </c>
      <c r="F4008" s="1">
        <v>1.0</v>
      </c>
      <c r="G4008" s="1">
        <v>16.0</v>
      </c>
      <c r="H4008" s="1">
        <v>7.0</v>
      </c>
      <c r="I4008" s="1" t="s">
        <v>18</v>
      </c>
      <c r="J4008" s="1">
        <v>0.449</v>
      </c>
      <c r="K4008" s="1">
        <v>0.295</v>
      </c>
      <c r="L4008" s="6">
        <f>if(J4008&gt;QUARTILE!$B$3, "TOP", if(J4008&lt;QUARTILE!$B$4, "BOTTOM", 0))</f>
        <v>0</v>
      </c>
      <c r="M4008" s="6">
        <f t="shared" si="1"/>
        <v>1</v>
      </c>
      <c r="N4008" s="6" t="str">
        <f t="shared" si="2"/>
        <v>Gen X</v>
      </c>
      <c r="O4008" s="6" t="str">
        <f t="shared" si="3"/>
        <v>Low Income</v>
      </c>
    </row>
    <row r="4009" hidden="1">
      <c r="A4009" s="1">
        <v>104007.0</v>
      </c>
      <c r="B4009" s="1">
        <v>29.0</v>
      </c>
      <c r="C4009" s="1">
        <v>18000.0</v>
      </c>
      <c r="D4009" s="1" t="s">
        <v>30</v>
      </c>
      <c r="E4009" s="1">
        <v>2535.56</v>
      </c>
      <c r="F4009" s="1">
        <v>4.0</v>
      </c>
      <c r="G4009" s="1">
        <v>15.0</v>
      </c>
      <c r="H4009" s="1">
        <v>14.0</v>
      </c>
      <c r="I4009" s="1" t="s">
        <v>18</v>
      </c>
      <c r="J4009" s="1">
        <v>0.031</v>
      </c>
      <c r="K4009" s="1">
        <v>0.918</v>
      </c>
      <c r="L4009" s="6" t="str">
        <f>if(J4009&gt;QUARTILE!$B$3, "TOP", if(J4009&lt;QUARTILE!$B$4, "BOTTOM", 0))</f>
        <v>BOTTOM</v>
      </c>
      <c r="M4009" s="6">
        <f t="shared" si="1"/>
        <v>1</v>
      </c>
      <c r="N4009" s="6" t="str">
        <f t="shared" si="2"/>
        <v>Millenial</v>
      </c>
      <c r="O4009" s="6" t="str">
        <f t="shared" si="3"/>
        <v>Low Income</v>
      </c>
    </row>
    <row r="4010" hidden="1">
      <c r="A4010" s="1">
        <v>104008.0</v>
      </c>
      <c r="B4010" s="1">
        <v>74.0</v>
      </c>
      <c r="C4010" s="1">
        <v>15000.0</v>
      </c>
      <c r="D4010" s="1" t="s">
        <v>23</v>
      </c>
      <c r="E4010" s="1">
        <v>3561.97</v>
      </c>
      <c r="F4010" s="1">
        <v>2.0</v>
      </c>
      <c r="G4010" s="1">
        <v>26.0</v>
      </c>
      <c r="H4010" s="1">
        <v>8.0</v>
      </c>
      <c r="I4010" s="1" t="s">
        <v>22</v>
      </c>
      <c r="J4010" s="1">
        <v>0.697</v>
      </c>
      <c r="K4010" s="1">
        <v>0.778</v>
      </c>
      <c r="L4010" s="6">
        <f>if(J4010&gt;QUARTILE!$B$3, "TOP", if(J4010&lt;QUARTILE!$B$4, "BOTTOM", 0))</f>
        <v>0</v>
      </c>
      <c r="M4010" s="6">
        <f t="shared" si="1"/>
        <v>2</v>
      </c>
      <c r="N4010" s="6" t="str">
        <f t="shared" si="2"/>
        <v>Baby Boomer</v>
      </c>
      <c r="O4010" s="6" t="str">
        <f t="shared" si="3"/>
        <v>Low Income</v>
      </c>
    </row>
    <row r="4011" hidden="1">
      <c r="A4011" s="1">
        <v>104009.0</v>
      </c>
      <c r="B4011" s="1">
        <v>78.0</v>
      </c>
      <c r="C4011" s="1">
        <v>26000.0</v>
      </c>
      <c r="D4011" s="1" t="s">
        <v>23</v>
      </c>
      <c r="E4011" s="1">
        <v>8115.91</v>
      </c>
      <c r="F4011" s="1">
        <v>1.0</v>
      </c>
      <c r="G4011" s="1">
        <v>16.0</v>
      </c>
      <c r="H4011" s="1">
        <v>3.0</v>
      </c>
      <c r="I4011" s="1" t="s">
        <v>22</v>
      </c>
      <c r="J4011" s="1">
        <v>0.65</v>
      </c>
      <c r="K4011" s="1">
        <v>0.021</v>
      </c>
      <c r="L4011" s="6">
        <f>if(J4011&gt;QUARTILE!$B$3, "TOP", if(J4011&lt;QUARTILE!$B$4, "BOTTOM", 0))</f>
        <v>0</v>
      </c>
      <c r="M4011" s="6">
        <f t="shared" si="1"/>
        <v>2</v>
      </c>
      <c r="N4011" s="6" t="str">
        <f t="shared" si="2"/>
        <v>Baby Boomer</v>
      </c>
      <c r="O4011" s="6" t="str">
        <f t="shared" si="3"/>
        <v>Low Income</v>
      </c>
    </row>
    <row r="4012" hidden="1">
      <c r="A4012" s="1">
        <v>104010.0</v>
      </c>
      <c r="B4012" s="1">
        <v>58.0</v>
      </c>
      <c r="C4012" s="1">
        <v>13000.0</v>
      </c>
      <c r="D4012" s="1" t="s">
        <v>23</v>
      </c>
      <c r="E4012" s="1">
        <v>49335.33</v>
      </c>
      <c r="F4012" s="1">
        <v>5.0</v>
      </c>
      <c r="G4012" s="1">
        <v>20.0</v>
      </c>
      <c r="H4012" s="1">
        <v>6.0</v>
      </c>
      <c r="I4012" s="1" t="s">
        <v>18</v>
      </c>
      <c r="J4012" s="1">
        <v>1.0</v>
      </c>
      <c r="K4012" s="1">
        <v>0.297</v>
      </c>
      <c r="L4012" s="6" t="str">
        <f>if(J4012&gt;QUARTILE!$B$3, "TOP", if(J4012&lt;QUARTILE!$B$4, "BOTTOM", 0))</f>
        <v>TOP</v>
      </c>
      <c r="M4012" s="6">
        <f t="shared" si="1"/>
        <v>1</v>
      </c>
      <c r="N4012" s="6" t="str">
        <f t="shared" si="2"/>
        <v>Gen X</v>
      </c>
      <c r="O4012" s="6" t="str">
        <f t="shared" si="3"/>
        <v>Low Income</v>
      </c>
    </row>
    <row r="4013" hidden="1">
      <c r="A4013" s="1">
        <v>104011.0</v>
      </c>
      <c r="B4013" s="1">
        <v>50.0</v>
      </c>
      <c r="C4013" s="1">
        <v>48000.0</v>
      </c>
      <c r="D4013" s="1" t="s">
        <v>27</v>
      </c>
      <c r="E4013" s="1">
        <v>29875.61</v>
      </c>
      <c r="F4013" s="1">
        <v>3.0</v>
      </c>
      <c r="G4013" s="1">
        <v>22.0</v>
      </c>
      <c r="H4013" s="1">
        <v>6.0</v>
      </c>
      <c r="I4013" s="1" t="s">
        <v>22</v>
      </c>
      <c r="J4013" s="1">
        <v>0.402</v>
      </c>
      <c r="K4013" s="1">
        <v>0.117</v>
      </c>
      <c r="L4013" s="6">
        <f>if(J4013&gt;QUARTILE!$B$3, "TOP", if(J4013&lt;QUARTILE!$B$4, "BOTTOM", 0))</f>
        <v>0</v>
      </c>
      <c r="M4013" s="6">
        <f t="shared" si="1"/>
        <v>2</v>
      </c>
      <c r="N4013" s="6" t="str">
        <f t="shared" si="2"/>
        <v>Gen X</v>
      </c>
      <c r="O4013" s="6" t="str">
        <f t="shared" si="3"/>
        <v>Medium Income</v>
      </c>
    </row>
    <row r="4014" hidden="1">
      <c r="A4014" s="1">
        <v>104012.0</v>
      </c>
      <c r="B4014" s="1">
        <v>67.0</v>
      </c>
      <c r="C4014" s="1">
        <v>12000.0</v>
      </c>
      <c r="D4014" s="1" t="s">
        <v>23</v>
      </c>
      <c r="E4014" s="1">
        <v>7834.83</v>
      </c>
      <c r="F4014" s="1">
        <v>5.0</v>
      </c>
      <c r="G4014" s="1">
        <v>27.0</v>
      </c>
      <c r="H4014" s="1">
        <v>4.0</v>
      </c>
      <c r="I4014" s="1" t="s">
        <v>22</v>
      </c>
      <c r="J4014" s="1">
        <v>0.983</v>
      </c>
      <c r="K4014" s="1">
        <v>0.435</v>
      </c>
      <c r="L4014" s="6" t="str">
        <f>if(J4014&gt;QUARTILE!$B$3, "TOP", if(J4014&lt;QUARTILE!$B$4, "BOTTOM", 0))</f>
        <v>TOP</v>
      </c>
      <c r="M4014" s="6">
        <f t="shared" si="1"/>
        <v>2</v>
      </c>
      <c r="N4014" s="6" t="str">
        <f t="shared" si="2"/>
        <v>Baby Boomer</v>
      </c>
      <c r="O4014" s="6" t="str">
        <f t="shared" si="3"/>
        <v>Low Income</v>
      </c>
    </row>
    <row r="4015" hidden="1">
      <c r="A4015" s="1">
        <v>104013.0</v>
      </c>
      <c r="B4015" s="1">
        <v>70.0</v>
      </c>
      <c r="C4015" s="1">
        <v>53000.0</v>
      </c>
      <c r="D4015" s="1" t="s">
        <v>23</v>
      </c>
      <c r="E4015" s="1">
        <v>1834.32</v>
      </c>
      <c r="F4015" s="1">
        <v>2.0</v>
      </c>
      <c r="G4015" s="1">
        <v>20.0</v>
      </c>
      <c r="H4015" s="1">
        <v>2.0</v>
      </c>
      <c r="I4015" s="1" t="s">
        <v>22</v>
      </c>
      <c r="J4015" s="1">
        <v>0.91</v>
      </c>
      <c r="K4015" s="1">
        <v>0.104</v>
      </c>
      <c r="L4015" s="6" t="str">
        <f>if(J4015&gt;QUARTILE!$B$3, "TOP", if(J4015&lt;QUARTILE!$B$4, "BOTTOM", 0))</f>
        <v>TOP</v>
      </c>
      <c r="M4015" s="6">
        <f t="shared" si="1"/>
        <v>2</v>
      </c>
      <c r="N4015" s="6" t="str">
        <f t="shared" si="2"/>
        <v>Baby Boomer</v>
      </c>
      <c r="O4015" s="6" t="str">
        <f t="shared" si="3"/>
        <v>Medium Income</v>
      </c>
    </row>
    <row r="4016" hidden="1">
      <c r="A4016" s="1">
        <v>104014.0</v>
      </c>
      <c r="B4016" s="1">
        <v>21.0</v>
      </c>
      <c r="C4016" s="1">
        <v>19000.0</v>
      </c>
      <c r="D4016" s="1" t="s">
        <v>25</v>
      </c>
      <c r="E4016" s="1">
        <v>19162.06</v>
      </c>
      <c r="F4016" s="1">
        <v>4.0</v>
      </c>
      <c r="G4016" s="1">
        <v>16.0</v>
      </c>
      <c r="H4016" s="1">
        <v>7.0</v>
      </c>
      <c r="I4016" s="1" t="s">
        <v>22</v>
      </c>
      <c r="J4016" s="1">
        <v>0.338</v>
      </c>
      <c r="K4016" s="1">
        <v>0.339</v>
      </c>
      <c r="L4016" s="6">
        <f>if(J4016&gt;QUARTILE!$B$3, "TOP", if(J4016&lt;QUARTILE!$B$4, "BOTTOM", 0))</f>
        <v>0</v>
      </c>
      <c r="M4016" s="6">
        <f t="shared" si="1"/>
        <v>2</v>
      </c>
      <c r="N4016" s="6" t="str">
        <f t="shared" si="2"/>
        <v>Millenial</v>
      </c>
      <c r="O4016" s="6" t="str">
        <f t="shared" si="3"/>
        <v>Low Income</v>
      </c>
    </row>
    <row r="4017" hidden="1">
      <c r="A4017" s="1">
        <v>104015.0</v>
      </c>
      <c r="B4017" s="1">
        <v>80.0</v>
      </c>
      <c r="C4017" s="1">
        <v>12000.0</v>
      </c>
      <c r="D4017" s="1" t="s">
        <v>25</v>
      </c>
      <c r="E4017" s="1">
        <v>5936.32</v>
      </c>
      <c r="F4017" s="1">
        <v>4.0</v>
      </c>
      <c r="G4017" s="1">
        <v>24.0</v>
      </c>
      <c r="H4017" s="1">
        <v>6.0</v>
      </c>
      <c r="I4017" s="1" t="s">
        <v>22</v>
      </c>
      <c r="J4017" s="1">
        <v>0.066</v>
      </c>
      <c r="K4017" s="1">
        <v>0.495</v>
      </c>
      <c r="L4017" s="6" t="str">
        <f>if(J4017&gt;QUARTILE!$B$3, "TOP", if(J4017&lt;QUARTILE!$B$4, "BOTTOM", 0))</f>
        <v>BOTTOM</v>
      </c>
      <c r="M4017" s="6">
        <f t="shared" si="1"/>
        <v>2</v>
      </c>
      <c r="N4017" s="6" t="str">
        <f t="shared" si="2"/>
        <v>Silent</v>
      </c>
      <c r="O4017" s="6" t="str">
        <f t="shared" si="3"/>
        <v>Low Income</v>
      </c>
    </row>
    <row r="4018" hidden="1">
      <c r="A4018" s="1">
        <v>104016.0</v>
      </c>
      <c r="B4018" s="1">
        <v>59.0</v>
      </c>
      <c r="C4018" s="1">
        <v>25000.0</v>
      </c>
      <c r="D4018" s="1" t="s">
        <v>27</v>
      </c>
      <c r="E4018" s="1">
        <v>15149.56</v>
      </c>
      <c r="F4018" s="1">
        <v>4.0</v>
      </c>
      <c r="G4018" s="1">
        <v>19.0</v>
      </c>
      <c r="H4018" s="1">
        <v>3.0</v>
      </c>
      <c r="I4018" s="1" t="s">
        <v>22</v>
      </c>
      <c r="J4018" s="1">
        <v>0.727</v>
      </c>
      <c r="K4018" s="1">
        <v>0.317</v>
      </c>
      <c r="L4018" s="6">
        <f>if(J4018&gt;QUARTILE!$B$3, "TOP", if(J4018&lt;QUARTILE!$B$4, "BOTTOM", 0))</f>
        <v>0</v>
      </c>
      <c r="M4018" s="6">
        <f t="shared" si="1"/>
        <v>2</v>
      </c>
      <c r="N4018" s="6" t="str">
        <f t="shared" si="2"/>
        <v>Gen X</v>
      </c>
      <c r="O4018" s="6" t="str">
        <f t="shared" si="3"/>
        <v>Low Income</v>
      </c>
    </row>
    <row r="4019" hidden="1">
      <c r="A4019" s="1">
        <v>104017.0</v>
      </c>
      <c r="B4019" s="1">
        <v>74.0</v>
      </c>
      <c r="C4019" s="1">
        <v>12000.0</v>
      </c>
      <c r="D4019" s="1" t="s">
        <v>25</v>
      </c>
      <c r="E4019" s="1">
        <v>56878.55</v>
      </c>
      <c r="F4019" s="1">
        <v>5.0</v>
      </c>
      <c r="G4019" s="1">
        <v>21.0</v>
      </c>
      <c r="H4019" s="1">
        <v>4.0</v>
      </c>
      <c r="I4019" s="1" t="s">
        <v>18</v>
      </c>
      <c r="J4019" s="1">
        <v>0.646</v>
      </c>
      <c r="K4019" s="1">
        <v>0.429</v>
      </c>
      <c r="L4019" s="6">
        <f>if(J4019&gt;QUARTILE!$B$3, "TOP", if(J4019&lt;QUARTILE!$B$4, "BOTTOM", 0))</f>
        <v>0</v>
      </c>
      <c r="M4019" s="6">
        <f t="shared" si="1"/>
        <v>1</v>
      </c>
      <c r="N4019" s="6" t="str">
        <f t="shared" si="2"/>
        <v>Baby Boomer</v>
      </c>
      <c r="O4019" s="6" t="str">
        <f t="shared" si="3"/>
        <v>Low Income</v>
      </c>
    </row>
    <row r="4020" hidden="1">
      <c r="A4020" s="1">
        <v>104018.0</v>
      </c>
      <c r="B4020" s="1">
        <v>24.0</v>
      </c>
      <c r="C4020" s="1">
        <v>22000.0</v>
      </c>
      <c r="D4020" s="1" t="s">
        <v>25</v>
      </c>
      <c r="E4020" s="1">
        <v>17001.51</v>
      </c>
      <c r="F4020" s="1">
        <v>3.0</v>
      </c>
      <c r="G4020" s="1">
        <v>25.0</v>
      </c>
      <c r="H4020" s="1">
        <v>14.0</v>
      </c>
      <c r="I4020" s="1" t="s">
        <v>18</v>
      </c>
      <c r="J4020" s="1">
        <v>1.0</v>
      </c>
      <c r="K4020" s="1">
        <v>0.985</v>
      </c>
      <c r="L4020" s="6" t="str">
        <f>if(J4020&gt;QUARTILE!$B$3, "TOP", if(J4020&lt;QUARTILE!$B$4, "BOTTOM", 0))</f>
        <v>TOP</v>
      </c>
      <c r="M4020" s="6">
        <f t="shared" si="1"/>
        <v>1</v>
      </c>
      <c r="N4020" s="6" t="str">
        <f t="shared" si="2"/>
        <v>Millenial</v>
      </c>
      <c r="O4020" s="6" t="str">
        <f t="shared" si="3"/>
        <v>Low Income</v>
      </c>
    </row>
    <row r="4021" hidden="1">
      <c r="A4021" s="1">
        <v>104019.0</v>
      </c>
      <c r="B4021" s="1">
        <v>39.0</v>
      </c>
      <c r="C4021" s="1">
        <v>16000.0</v>
      </c>
      <c r="D4021" s="1" t="s">
        <v>25</v>
      </c>
      <c r="E4021" s="1">
        <v>51496.92</v>
      </c>
      <c r="F4021" s="1">
        <v>3.0</v>
      </c>
      <c r="G4021" s="1">
        <v>20.0</v>
      </c>
      <c r="H4021" s="1">
        <v>7.0</v>
      </c>
      <c r="I4021" s="1" t="s">
        <v>18</v>
      </c>
      <c r="J4021" s="1">
        <v>0.172</v>
      </c>
      <c r="K4021" s="1">
        <v>0.146</v>
      </c>
      <c r="L4021" s="6" t="str">
        <f>if(J4021&gt;QUARTILE!$B$3, "TOP", if(J4021&lt;QUARTILE!$B$4, "BOTTOM", 0))</f>
        <v>BOTTOM</v>
      </c>
      <c r="M4021" s="6">
        <f t="shared" si="1"/>
        <v>1</v>
      </c>
      <c r="N4021" s="6" t="str">
        <f t="shared" si="2"/>
        <v>Gen X</v>
      </c>
      <c r="O4021" s="6" t="str">
        <f t="shared" si="3"/>
        <v>Low Income</v>
      </c>
    </row>
    <row r="4022" hidden="1">
      <c r="A4022" s="1">
        <v>104020.0</v>
      </c>
      <c r="B4022" s="1">
        <v>72.0</v>
      </c>
      <c r="C4022" s="1">
        <v>39000.0</v>
      </c>
      <c r="D4022" s="1" t="s">
        <v>17</v>
      </c>
      <c r="E4022" s="1">
        <v>9985.81</v>
      </c>
      <c r="F4022" s="1">
        <v>1.0</v>
      </c>
      <c r="G4022" s="1">
        <v>21.0</v>
      </c>
      <c r="H4022" s="1">
        <v>6.0</v>
      </c>
      <c r="I4022" s="1" t="s">
        <v>22</v>
      </c>
      <c r="J4022" s="1">
        <v>0.522</v>
      </c>
      <c r="K4022" s="1">
        <v>0.565</v>
      </c>
      <c r="L4022" s="6">
        <f>if(J4022&gt;QUARTILE!$B$3, "TOP", if(J4022&lt;QUARTILE!$B$4, "BOTTOM", 0))</f>
        <v>0</v>
      </c>
      <c r="M4022" s="6">
        <f t="shared" si="1"/>
        <v>2</v>
      </c>
      <c r="N4022" s="6" t="str">
        <f t="shared" si="2"/>
        <v>Baby Boomer</v>
      </c>
      <c r="O4022" s="6" t="str">
        <f t="shared" si="3"/>
        <v>Low Income</v>
      </c>
    </row>
    <row r="4023" hidden="1">
      <c r="A4023" s="1">
        <v>104021.0</v>
      </c>
      <c r="B4023" s="1">
        <v>50.0</v>
      </c>
      <c r="C4023" s="1">
        <v>24000.0</v>
      </c>
      <c r="D4023" s="1" t="s">
        <v>25</v>
      </c>
      <c r="E4023" s="1">
        <v>20067.02</v>
      </c>
      <c r="F4023" s="1">
        <v>3.0</v>
      </c>
      <c r="G4023" s="1">
        <v>15.0</v>
      </c>
      <c r="H4023" s="1">
        <v>8.0</v>
      </c>
      <c r="I4023" s="1" t="s">
        <v>22</v>
      </c>
      <c r="J4023" s="1">
        <v>0.839</v>
      </c>
      <c r="K4023" s="1">
        <v>0.471</v>
      </c>
      <c r="L4023" s="6" t="str">
        <f>if(J4023&gt;QUARTILE!$B$3, "TOP", if(J4023&lt;QUARTILE!$B$4, "BOTTOM", 0))</f>
        <v>TOP</v>
      </c>
      <c r="M4023" s="6">
        <f t="shared" si="1"/>
        <v>2</v>
      </c>
      <c r="N4023" s="6" t="str">
        <f t="shared" si="2"/>
        <v>Gen X</v>
      </c>
      <c r="O4023" s="6" t="str">
        <f t="shared" si="3"/>
        <v>Low Income</v>
      </c>
    </row>
    <row r="4024" hidden="1">
      <c r="A4024" s="1">
        <v>104022.0</v>
      </c>
      <c r="B4024" s="1">
        <v>34.0</v>
      </c>
      <c r="C4024" s="1">
        <v>11000.0</v>
      </c>
      <c r="D4024" s="1" t="s">
        <v>25</v>
      </c>
      <c r="E4024" s="1">
        <v>44865.57</v>
      </c>
      <c r="F4024" s="1">
        <v>3.0</v>
      </c>
      <c r="G4024" s="1">
        <v>20.0</v>
      </c>
      <c r="H4024" s="1">
        <v>13.0</v>
      </c>
      <c r="I4024" s="1" t="s">
        <v>22</v>
      </c>
      <c r="J4024" s="1">
        <v>0.94</v>
      </c>
      <c r="K4024" s="1">
        <v>0.709</v>
      </c>
      <c r="L4024" s="6" t="str">
        <f>if(J4024&gt;QUARTILE!$B$3, "TOP", if(J4024&lt;QUARTILE!$B$4, "BOTTOM", 0))</f>
        <v>TOP</v>
      </c>
      <c r="M4024" s="6">
        <f t="shared" si="1"/>
        <v>2</v>
      </c>
      <c r="N4024" s="6" t="str">
        <f t="shared" si="2"/>
        <v>Gen X</v>
      </c>
      <c r="O4024" s="6" t="str">
        <f t="shared" si="3"/>
        <v>Low Income</v>
      </c>
    </row>
    <row r="4025" hidden="1">
      <c r="A4025" s="1">
        <v>104023.0</v>
      </c>
      <c r="B4025" s="1">
        <v>41.0</v>
      </c>
      <c r="C4025" s="1">
        <v>15000.0</v>
      </c>
      <c r="D4025" s="1" t="s">
        <v>25</v>
      </c>
      <c r="E4025" s="1">
        <v>17734.02</v>
      </c>
      <c r="F4025" s="1">
        <v>1.0</v>
      </c>
      <c r="G4025" s="1">
        <v>30.0</v>
      </c>
      <c r="H4025" s="1">
        <v>14.0</v>
      </c>
      <c r="I4025" s="1" t="s">
        <v>18</v>
      </c>
      <c r="J4025" s="1">
        <v>0.722</v>
      </c>
      <c r="K4025" s="1">
        <v>0.315</v>
      </c>
      <c r="L4025" s="6">
        <f>if(J4025&gt;QUARTILE!$B$3, "TOP", if(J4025&lt;QUARTILE!$B$4, "BOTTOM", 0))</f>
        <v>0</v>
      </c>
      <c r="M4025" s="6">
        <f t="shared" si="1"/>
        <v>1</v>
      </c>
      <c r="N4025" s="6" t="str">
        <f t="shared" si="2"/>
        <v>Gen X</v>
      </c>
      <c r="O4025" s="6" t="str">
        <f t="shared" si="3"/>
        <v>Low Income</v>
      </c>
    </row>
    <row r="4026" hidden="1">
      <c r="A4026" s="1">
        <v>104024.0</v>
      </c>
      <c r="B4026" s="1">
        <v>78.0</v>
      </c>
      <c r="C4026" s="1">
        <v>34000.0</v>
      </c>
      <c r="D4026" s="1" t="s">
        <v>23</v>
      </c>
      <c r="E4026" s="1">
        <v>19084.98</v>
      </c>
      <c r="F4026" s="1">
        <v>5.0</v>
      </c>
      <c r="G4026" s="1">
        <v>18.0</v>
      </c>
      <c r="H4026" s="1">
        <v>7.0</v>
      </c>
      <c r="I4026" s="1" t="s">
        <v>22</v>
      </c>
      <c r="J4026" s="1">
        <v>0.444</v>
      </c>
      <c r="K4026" s="1">
        <v>0.588</v>
      </c>
      <c r="L4026" s="6">
        <f>if(J4026&gt;QUARTILE!$B$3, "TOP", if(J4026&lt;QUARTILE!$B$4, "BOTTOM", 0))</f>
        <v>0</v>
      </c>
      <c r="M4026" s="6">
        <f t="shared" si="1"/>
        <v>2</v>
      </c>
      <c r="N4026" s="6" t="str">
        <f t="shared" si="2"/>
        <v>Baby Boomer</v>
      </c>
      <c r="O4026" s="6" t="str">
        <f t="shared" si="3"/>
        <v>Low Income</v>
      </c>
    </row>
    <row r="4027" hidden="1">
      <c r="A4027" s="1">
        <v>104025.0</v>
      </c>
      <c r="B4027" s="1">
        <v>78.0</v>
      </c>
      <c r="C4027" s="1">
        <v>48000.0</v>
      </c>
      <c r="D4027" s="1" t="s">
        <v>17</v>
      </c>
      <c r="E4027" s="1">
        <v>25197.32</v>
      </c>
      <c r="F4027" s="1">
        <v>5.0</v>
      </c>
      <c r="G4027" s="1">
        <v>32.0</v>
      </c>
      <c r="H4027" s="1">
        <v>6.0</v>
      </c>
      <c r="I4027" s="1" t="s">
        <v>22</v>
      </c>
      <c r="J4027" s="1">
        <v>0.067</v>
      </c>
      <c r="K4027" s="1">
        <v>0.643</v>
      </c>
      <c r="L4027" s="6" t="str">
        <f>if(J4027&gt;QUARTILE!$B$3, "TOP", if(J4027&lt;QUARTILE!$B$4, "BOTTOM", 0))</f>
        <v>BOTTOM</v>
      </c>
      <c r="M4027" s="6">
        <f t="shared" si="1"/>
        <v>2</v>
      </c>
      <c r="N4027" s="6" t="str">
        <f t="shared" si="2"/>
        <v>Baby Boomer</v>
      </c>
      <c r="O4027" s="6" t="str">
        <f t="shared" si="3"/>
        <v>Medium Income</v>
      </c>
    </row>
    <row r="4028" hidden="1">
      <c r="A4028" s="1">
        <v>104026.0</v>
      </c>
      <c r="B4028" s="1">
        <v>51.0</v>
      </c>
      <c r="C4028" s="1">
        <v>21000.0</v>
      </c>
      <c r="D4028" s="1" t="s">
        <v>23</v>
      </c>
      <c r="E4028" s="1">
        <v>42759.69</v>
      </c>
      <c r="F4028" s="1">
        <v>2.0</v>
      </c>
      <c r="G4028" s="1">
        <v>24.0</v>
      </c>
      <c r="H4028" s="1">
        <v>6.0</v>
      </c>
      <c r="I4028" s="1" t="s">
        <v>18</v>
      </c>
      <c r="J4028" s="1">
        <v>0.452</v>
      </c>
      <c r="K4028" s="1">
        <v>0.876</v>
      </c>
      <c r="L4028" s="6">
        <f>if(J4028&gt;QUARTILE!$B$3, "TOP", if(J4028&lt;QUARTILE!$B$4, "BOTTOM", 0))</f>
        <v>0</v>
      </c>
      <c r="M4028" s="6">
        <f t="shared" si="1"/>
        <v>1</v>
      </c>
      <c r="N4028" s="6" t="str">
        <f t="shared" si="2"/>
        <v>Gen X</v>
      </c>
      <c r="O4028" s="6" t="str">
        <f t="shared" si="3"/>
        <v>Low Income</v>
      </c>
    </row>
    <row r="4029" hidden="1">
      <c r="A4029" s="1">
        <v>104027.0</v>
      </c>
      <c r="B4029" s="1">
        <v>45.0</v>
      </c>
      <c r="C4029" s="1">
        <v>12000.0</v>
      </c>
      <c r="D4029" s="1" t="s">
        <v>21</v>
      </c>
      <c r="E4029" s="1">
        <v>1846.25</v>
      </c>
      <c r="F4029" s="1">
        <v>5.0</v>
      </c>
      <c r="G4029" s="1">
        <v>21.0</v>
      </c>
      <c r="H4029" s="1">
        <v>11.0</v>
      </c>
      <c r="I4029" s="1" t="s">
        <v>22</v>
      </c>
      <c r="J4029" s="1">
        <v>0.651</v>
      </c>
      <c r="K4029" s="1">
        <v>0.101</v>
      </c>
      <c r="L4029" s="6">
        <f>if(J4029&gt;QUARTILE!$B$3, "TOP", if(J4029&lt;QUARTILE!$B$4, "BOTTOM", 0))</f>
        <v>0</v>
      </c>
      <c r="M4029" s="6">
        <f t="shared" si="1"/>
        <v>2</v>
      </c>
      <c r="N4029" s="6" t="str">
        <f t="shared" si="2"/>
        <v>Gen X</v>
      </c>
      <c r="O4029" s="6" t="str">
        <f t="shared" si="3"/>
        <v>Low Income</v>
      </c>
    </row>
    <row r="4030" hidden="1">
      <c r="A4030" s="1">
        <v>104028.0</v>
      </c>
      <c r="B4030" s="1">
        <v>75.0</v>
      </c>
      <c r="C4030" s="1">
        <v>41000.0</v>
      </c>
      <c r="D4030" s="1" t="s">
        <v>23</v>
      </c>
      <c r="E4030" s="1">
        <v>8215.36</v>
      </c>
      <c r="F4030" s="1">
        <v>4.0</v>
      </c>
      <c r="G4030" s="1">
        <v>16.0</v>
      </c>
      <c r="H4030" s="1">
        <v>4.0</v>
      </c>
      <c r="I4030" s="1" t="s">
        <v>22</v>
      </c>
      <c r="J4030" s="1">
        <v>0.821</v>
      </c>
      <c r="K4030" s="1">
        <v>0.948</v>
      </c>
      <c r="L4030" s="6" t="str">
        <f>if(J4030&gt;QUARTILE!$B$3, "TOP", if(J4030&lt;QUARTILE!$B$4, "BOTTOM", 0))</f>
        <v>TOP</v>
      </c>
      <c r="M4030" s="6">
        <f t="shared" si="1"/>
        <v>2</v>
      </c>
      <c r="N4030" s="6" t="str">
        <f t="shared" si="2"/>
        <v>Baby Boomer</v>
      </c>
      <c r="O4030" s="6" t="str">
        <f t="shared" si="3"/>
        <v>Low Income</v>
      </c>
    </row>
    <row r="4031" hidden="1">
      <c r="A4031" s="1">
        <v>104029.0</v>
      </c>
      <c r="B4031" s="1">
        <v>60.0</v>
      </c>
      <c r="C4031" s="1">
        <v>34000.0</v>
      </c>
      <c r="D4031" s="1" t="s">
        <v>21</v>
      </c>
      <c r="E4031" s="1">
        <v>10139.49</v>
      </c>
      <c r="F4031" s="1">
        <v>4.0</v>
      </c>
      <c r="G4031" s="1">
        <v>21.0</v>
      </c>
      <c r="H4031" s="1">
        <v>3.0</v>
      </c>
      <c r="I4031" s="1" t="s">
        <v>22</v>
      </c>
      <c r="J4031" s="1">
        <v>0.817</v>
      </c>
      <c r="K4031" s="1">
        <v>0.671</v>
      </c>
      <c r="L4031" s="6" t="str">
        <f>if(J4031&gt;QUARTILE!$B$3, "TOP", if(J4031&lt;QUARTILE!$B$4, "BOTTOM", 0))</f>
        <v>TOP</v>
      </c>
      <c r="M4031" s="6">
        <f t="shared" si="1"/>
        <v>2</v>
      </c>
      <c r="N4031" s="6" t="str">
        <f t="shared" si="2"/>
        <v>Gen X</v>
      </c>
      <c r="O4031" s="6" t="str">
        <f t="shared" si="3"/>
        <v>Low Income</v>
      </c>
    </row>
    <row r="4032" hidden="1">
      <c r="A4032" s="1">
        <v>104030.0</v>
      </c>
      <c r="B4032" s="1">
        <v>58.0</v>
      </c>
      <c r="C4032" s="1">
        <v>48000.0</v>
      </c>
      <c r="D4032" s="1" t="s">
        <v>17</v>
      </c>
      <c r="E4032" s="1">
        <v>48094.5</v>
      </c>
      <c r="F4032" s="1">
        <v>2.0</v>
      </c>
      <c r="G4032" s="1">
        <v>15.0</v>
      </c>
      <c r="H4032" s="1">
        <v>3.0</v>
      </c>
      <c r="I4032" s="1" t="s">
        <v>18</v>
      </c>
      <c r="J4032" s="1">
        <v>0.874</v>
      </c>
      <c r="K4032" s="1">
        <v>0.356</v>
      </c>
      <c r="L4032" s="6" t="str">
        <f>if(J4032&gt;QUARTILE!$B$3, "TOP", if(J4032&lt;QUARTILE!$B$4, "BOTTOM", 0))</f>
        <v>TOP</v>
      </c>
      <c r="M4032" s="6">
        <f t="shared" si="1"/>
        <v>1</v>
      </c>
      <c r="N4032" s="6" t="str">
        <f t="shared" si="2"/>
        <v>Gen X</v>
      </c>
      <c r="O4032" s="6" t="str">
        <f t="shared" si="3"/>
        <v>Medium Income</v>
      </c>
    </row>
    <row r="4033" hidden="1">
      <c r="A4033" s="1">
        <v>104031.0</v>
      </c>
      <c r="B4033" s="1">
        <v>56.0</v>
      </c>
      <c r="C4033" s="1">
        <v>26000.0</v>
      </c>
      <c r="D4033" s="1" t="s">
        <v>27</v>
      </c>
      <c r="E4033" s="1">
        <v>62474.92</v>
      </c>
      <c r="F4033" s="1">
        <v>3.0</v>
      </c>
      <c r="G4033" s="1">
        <v>15.0</v>
      </c>
      <c r="H4033" s="1">
        <v>5.0</v>
      </c>
      <c r="I4033" s="1" t="s">
        <v>18</v>
      </c>
      <c r="J4033" s="1">
        <v>0.424</v>
      </c>
      <c r="K4033" s="1">
        <v>0.164</v>
      </c>
      <c r="L4033" s="6">
        <f>if(J4033&gt;QUARTILE!$B$3, "TOP", if(J4033&lt;QUARTILE!$B$4, "BOTTOM", 0))</f>
        <v>0</v>
      </c>
      <c r="M4033" s="6">
        <f t="shared" si="1"/>
        <v>1</v>
      </c>
      <c r="N4033" s="6" t="str">
        <f t="shared" si="2"/>
        <v>Gen X</v>
      </c>
      <c r="O4033" s="6" t="str">
        <f t="shared" si="3"/>
        <v>Low Income</v>
      </c>
    </row>
    <row r="4034" hidden="1">
      <c r="A4034" s="1">
        <v>104032.0</v>
      </c>
      <c r="B4034" s="1">
        <v>39.0</v>
      </c>
      <c r="C4034" s="1">
        <v>16000.0</v>
      </c>
      <c r="D4034" s="1" t="s">
        <v>27</v>
      </c>
      <c r="E4034" s="1">
        <v>2565.32</v>
      </c>
      <c r="F4034" s="1">
        <v>2.0</v>
      </c>
      <c r="G4034" s="1">
        <v>36.0</v>
      </c>
      <c r="H4034" s="1">
        <v>7.0</v>
      </c>
      <c r="I4034" s="1" t="s">
        <v>22</v>
      </c>
      <c r="J4034" s="1">
        <v>0.694</v>
      </c>
      <c r="K4034" s="1">
        <v>0.629</v>
      </c>
      <c r="L4034" s="6">
        <f>if(J4034&gt;QUARTILE!$B$3, "TOP", if(J4034&lt;QUARTILE!$B$4, "BOTTOM", 0))</f>
        <v>0</v>
      </c>
      <c r="M4034" s="6">
        <f t="shared" si="1"/>
        <v>2</v>
      </c>
      <c r="N4034" s="6" t="str">
        <f t="shared" si="2"/>
        <v>Gen X</v>
      </c>
      <c r="O4034" s="6" t="str">
        <f t="shared" si="3"/>
        <v>Low Income</v>
      </c>
    </row>
    <row r="4035" hidden="1">
      <c r="A4035" s="1">
        <v>104033.0</v>
      </c>
      <c r="B4035" s="1">
        <v>66.0</v>
      </c>
      <c r="C4035" s="1">
        <v>30000.0</v>
      </c>
      <c r="D4035" s="1" t="s">
        <v>25</v>
      </c>
      <c r="E4035" s="1">
        <v>2536.4</v>
      </c>
      <c r="F4035" s="1">
        <v>1.0</v>
      </c>
      <c r="G4035" s="1">
        <v>18.0</v>
      </c>
      <c r="H4035" s="1">
        <v>4.0</v>
      </c>
      <c r="I4035" s="1" t="s">
        <v>22</v>
      </c>
      <c r="J4035" s="1">
        <v>1.0</v>
      </c>
      <c r="K4035" s="1">
        <v>0.142</v>
      </c>
      <c r="L4035" s="6" t="str">
        <f>if(J4035&gt;QUARTILE!$B$3, "TOP", if(J4035&lt;QUARTILE!$B$4, "BOTTOM", 0))</f>
        <v>TOP</v>
      </c>
      <c r="M4035" s="6">
        <f t="shared" si="1"/>
        <v>2</v>
      </c>
      <c r="N4035" s="6" t="str">
        <f t="shared" si="2"/>
        <v>Baby Boomer</v>
      </c>
      <c r="O4035" s="6" t="str">
        <f t="shared" si="3"/>
        <v>Low Income</v>
      </c>
    </row>
    <row r="4036" hidden="1">
      <c r="A4036" s="1">
        <v>104034.0</v>
      </c>
      <c r="B4036" s="1">
        <v>34.0</v>
      </c>
      <c r="C4036" s="1">
        <v>27000.0</v>
      </c>
      <c r="D4036" s="1" t="s">
        <v>25</v>
      </c>
      <c r="E4036" s="1">
        <v>54624.88</v>
      </c>
      <c r="F4036" s="1">
        <v>2.0</v>
      </c>
      <c r="G4036" s="1">
        <v>25.0</v>
      </c>
      <c r="H4036" s="1">
        <v>7.0</v>
      </c>
      <c r="I4036" s="1" t="s">
        <v>18</v>
      </c>
      <c r="J4036" s="1">
        <v>0.287</v>
      </c>
      <c r="K4036" s="1">
        <v>0.847</v>
      </c>
      <c r="L4036" s="6" t="str">
        <f>if(J4036&gt;QUARTILE!$B$3, "TOP", if(J4036&lt;QUARTILE!$B$4, "BOTTOM", 0))</f>
        <v>BOTTOM</v>
      </c>
      <c r="M4036" s="6">
        <f t="shared" si="1"/>
        <v>1</v>
      </c>
      <c r="N4036" s="6" t="str">
        <f t="shared" si="2"/>
        <v>Gen X</v>
      </c>
      <c r="O4036" s="6" t="str">
        <f t="shared" si="3"/>
        <v>Low Income</v>
      </c>
    </row>
    <row r="4037" hidden="1">
      <c r="A4037" s="1">
        <v>104035.0</v>
      </c>
      <c r="B4037" s="1">
        <v>51.0</v>
      </c>
      <c r="C4037" s="1">
        <v>16000.0</v>
      </c>
      <c r="D4037" s="1" t="s">
        <v>23</v>
      </c>
      <c r="E4037" s="1">
        <v>7013.06</v>
      </c>
      <c r="F4037" s="1">
        <v>2.0</v>
      </c>
      <c r="G4037" s="1">
        <v>14.0</v>
      </c>
      <c r="H4037" s="1">
        <v>2.0</v>
      </c>
      <c r="I4037" s="1" t="s">
        <v>22</v>
      </c>
      <c r="J4037" s="1">
        <v>0.781</v>
      </c>
      <c r="K4037" s="1">
        <v>0.184</v>
      </c>
      <c r="L4037" s="6">
        <f>if(J4037&gt;QUARTILE!$B$3, "TOP", if(J4037&lt;QUARTILE!$B$4, "BOTTOM", 0))</f>
        <v>0</v>
      </c>
      <c r="M4037" s="6">
        <f t="shared" si="1"/>
        <v>2</v>
      </c>
      <c r="N4037" s="6" t="str">
        <f t="shared" si="2"/>
        <v>Gen X</v>
      </c>
      <c r="O4037" s="6" t="str">
        <f t="shared" si="3"/>
        <v>Low Income</v>
      </c>
    </row>
    <row r="4038" hidden="1">
      <c r="A4038" s="1">
        <v>104036.0</v>
      </c>
      <c r="B4038" s="1">
        <v>23.0</v>
      </c>
      <c r="C4038" s="1">
        <v>25000.0</v>
      </c>
      <c r="D4038" s="1" t="s">
        <v>25</v>
      </c>
      <c r="E4038" s="1">
        <v>5536.54</v>
      </c>
      <c r="F4038" s="1">
        <v>4.0</v>
      </c>
      <c r="G4038" s="1">
        <v>22.0</v>
      </c>
      <c r="H4038" s="1">
        <v>14.0</v>
      </c>
      <c r="I4038" s="1" t="s">
        <v>18</v>
      </c>
      <c r="J4038" s="1">
        <v>0.46</v>
      </c>
      <c r="K4038" s="1">
        <v>0.724</v>
      </c>
      <c r="L4038" s="6">
        <f>if(J4038&gt;QUARTILE!$B$3, "TOP", if(J4038&lt;QUARTILE!$B$4, "BOTTOM", 0))</f>
        <v>0</v>
      </c>
      <c r="M4038" s="6">
        <f t="shared" si="1"/>
        <v>1</v>
      </c>
      <c r="N4038" s="6" t="str">
        <f t="shared" si="2"/>
        <v>Millenial</v>
      </c>
      <c r="O4038" s="6" t="str">
        <f t="shared" si="3"/>
        <v>Low Income</v>
      </c>
    </row>
    <row r="4039" hidden="1">
      <c r="A4039" s="1">
        <v>104037.0</v>
      </c>
      <c r="B4039" s="1">
        <v>63.0</v>
      </c>
      <c r="C4039" s="1">
        <v>20000.0</v>
      </c>
      <c r="D4039" s="1" t="s">
        <v>27</v>
      </c>
      <c r="E4039" s="1">
        <v>725.46</v>
      </c>
      <c r="F4039" s="1">
        <v>1.0</v>
      </c>
      <c r="G4039" s="1">
        <v>20.0</v>
      </c>
      <c r="H4039" s="1">
        <v>4.0</v>
      </c>
      <c r="I4039" s="1" t="s">
        <v>22</v>
      </c>
      <c r="J4039" s="1">
        <v>0.225</v>
      </c>
      <c r="K4039" s="1">
        <v>0.345</v>
      </c>
      <c r="L4039" s="6" t="str">
        <f>if(J4039&gt;QUARTILE!$B$3, "TOP", if(J4039&lt;QUARTILE!$B$4, "BOTTOM", 0))</f>
        <v>BOTTOM</v>
      </c>
      <c r="M4039" s="6">
        <f t="shared" si="1"/>
        <v>2</v>
      </c>
      <c r="N4039" s="6" t="str">
        <f t="shared" si="2"/>
        <v>Baby Boomer</v>
      </c>
      <c r="O4039" s="6" t="str">
        <f t="shared" si="3"/>
        <v>Low Income</v>
      </c>
    </row>
    <row r="4040" hidden="1">
      <c r="A4040" s="1">
        <v>104038.0</v>
      </c>
      <c r="B4040" s="1">
        <v>23.0</v>
      </c>
      <c r="C4040" s="1">
        <v>34000.0</v>
      </c>
      <c r="D4040" s="1" t="s">
        <v>23</v>
      </c>
      <c r="E4040" s="1">
        <v>6448.12</v>
      </c>
      <c r="F4040" s="1">
        <v>1.0</v>
      </c>
      <c r="G4040" s="1">
        <v>22.0</v>
      </c>
      <c r="H4040" s="1">
        <v>15.0</v>
      </c>
      <c r="I4040" s="1" t="s">
        <v>18</v>
      </c>
      <c r="J4040" s="1">
        <v>0.37</v>
      </c>
      <c r="K4040" s="1">
        <v>0.216</v>
      </c>
      <c r="L4040" s="6">
        <f>if(J4040&gt;QUARTILE!$B$3, "TOP", if(J4040&lt;QUARTILE!$B$4, "BOTTOM", 0))</f>
        <v>0</v>
      </c>
      <c r="M4040" s="6">
        <f t="shared" si="1"/>
        <v>1</v>
      </c>
      <c r="N4040" s="6" t="str">
        <f t="shared" si="2"/>
        <v>Millenial</v>
      </c>
      <c r="O4040" s="6" t="str">
        <f t="shared" si="3"/>
        <v>Low Income</v>
      </c>
    </row>
    <row r="4041" hidden="1">
      <c r="A4041" s="1">
        <v>104039.0</v>
      </c>
      <c r="B4041" s="1">
        <v>51.0</v>
      </c>
      <c r="C4041" s="1">
        <v>30000.0</v>
      </c>
      <c r="D4041" s="1" t="s">
        <v>17</v>
      </c>
      <c r="E4041" s="1">
        <v>23652.47</v>
      </c>
      <c r="F4041" s="1">
        <v>2.0</v>
      </c>
      <c r="G4041" s="1">
        <v>19.0</v>
      </c>
      <c r="H4041" s="1">
        <v>6.0</v>
      </c>
      <c r="I4041" s="1" t="s">
        <v>22</v>
      </c>
      <c r="J4041" s="1">
        <v>0.166</v>
      </c>
      <c r="K4041" s="1">
        <v>0.809</v>
      </c>
      <c r="L4041" s="6" t="str">
        <f>if(J4041&gt;QUARTILE!$B$3, "TOP", if(J4041&lt;QUARTILE!$B$4, "BOTTOM", 0))</f>
        <v>BOTTOM</v>
      </c>
      <c r="M4041" s="6">
        <f t="shared" si="1"/>
        <v>2</v>
      </c>
      <c r="N4041" s="6" t="str">
        <f t="shared" si="2"/>
        <v>Gen X</v>
      </c>
      <c r="O4041" s="6" t="str">
        <f t="shared" si="3"/>
        <v>Low Income</v>
      </c>
    </row>
    <row r="4042" hidden="1">
      <c r="A4042" s="1">
        <v>104040.0</v>
      </c>
      <c r="B4042" s="1">
        <v>18.0</v>
      </c>
      <c r="C4042" s="1">
        <v>12000.0</v>
      </c>
      <c r="D4042" s="1" t="s">
        <v>25</v>
      </c>
      <c r="E4042" s="1">
        <v>11103.78</v>
      </c>
      <c r="F4042" s="1">
        <v>1.0</v>
      </c>
      <c r="G4042" s="1">
        <v>28.0</v>
      </c>
      <c r="H4042" s="1">
        <v>14.0</v>
      </c>
      <c r="I4042" s="1" t="s">
        <v>22</v>
      </c>
      <c r="J4042" s="1">
        <v>0.865</v>
      </c>
      <c r="K4042" s="1">
        <v>0.888</v>
      </c>
      <c r="L4042" s="6" t="str">
        <f>if(J4042&gt;QUARTILE!$B$3, "TOP", if(J4042&lt;QUARTILE!$B$4, "BOTTOM", 0))</f>
        <v>TOP</v>
      </c>
      <c r="M4042" s="6">
        <f t="shared" si="1"/>
        <v>2</v>
      </c>
      <c r="N4042" s="6" t="str">
        <f t="shared" si="2"/>
        <v>Millenial</v>
      </c>
      <c r="O4042" s="6" t="str">
        <f t="shared" si="3"/>
        <v>Low Income</v>
      </c>
    </row>
    <row r="4043" hidden="1">
      <c r="A4043" s="1">
        <v>104041.0</v>
      </c>
      <c r="B4043" s="1">
        <v>27.0</v>
      </c>
      <c r="C4043" s="1">
        <v>11000.0</v>
      </c>
      <c r="D4043" s="1" t="s">
        <v>25</v>
      </c>
      <c r="E4043" s="1">
        <v>14549.4</v>
      </c>
      <c r="F4043" s="1">
        <v>1.0</v>
      </c>
      <c r="G4043" s="1">
        <v>25.0</v>
      </c>
      <c r="H4043" s="1">
        <v>19.0</v>
      </c>
      <c r="I4043" s="1" t="s">
        <v>18</v>
      </c>
      <c r="J4043" s="1">
        <v>0.437</v>
      </c>
      <c r="K4043" s="1">
        <v>0.006</v>
      </c>
      <c r="L4043" s="6">
        <f>if(J4043&gt;QUARTILE!$B$3, "TOP", if(J4043&lt;QUARTILE!$B$4, "BOTTOM", 0))</f>
        <v>0</v>
      </c>
      <c r="M4043" s="6">
        <f t="shared" si="1"/>
        <v>1</v>
      </c>
      <c r="N4043" s="6" t="str">
        <f t="shared" si="2"/>
        <v>Millenial</v>
      </c>
      <c r="O4043" s="6" t="str">
        <f t="shared" si="3"/>
        <v>Low Income</v>
      </c>
    </row>
    <row r="4044" hidden="1">
      <c r="A4044" s="1">
        <v>104042.0</v>
      </c>
      <c r="B4044" s="1">
        <v>38.0</v>
      </c>
      <c r="C4044" s="1">
        <v>21000.0</v>
      </c>
      <c r="D4044" s="1" t="s">
        <v>24</v>
      </c>
      <c r="E4044" s="1">
        <v>49849.65</v>
      </c>
      <c r="F4044" s="1">
        <v>5.0</v>
      </c>
      <c r="G4044" s="1">
        <v>16.0</v>
      </c>
      <c r="H4044" s="1">
        <v>7.0</v>
      </c>
      <c r="I4044" s="1" t="s">
        <v>18</v>
      </c>
      <c r="J4044" s="1">
        <v>1.0</v>
      </c>
      <c r="K4044" s="1">
        <v>0.824</v>
      </c>
      <c r="L4044" s="6" t="str">
        <f>if(J4044&gt;QUARTILE!$B$3, "TOP", if(J4044&lt;QUARTILE!$B$4, "BOTTOM", 0))</f>
        <v>TOP</v>
      </c>
      <c r="M4044" s="6">
        <f t="shared" si="1"/>
        <v>1</v>
      </c>
      <c r="N4044" s="6" t="str">
        <f t="shared" si="2"/>
        <v>Gen X</v>
      </c>
      <c r="O4044" s="6" t="str">
        <f t="shared" si="3"/>
        <v>Low Income</v>
      </c>
    </row>
    <row r="4045" hidden="1">
      <c r="A4045" s="1">
        <v>104043.0</v>
      </c>
      <c r="B4045" s="1">
        <v>22.0</v>
      </c>
      <c r="C4045" s="1">
        <v>22000.0</v>
      </c>
      <c r="D4045" s="1" t="s">
        <v>27</v>
      </c>
      <c r="E4045" s="1">
        <v>2436.34</v>
      </c>
      <c r="F4045" s="1">
        <v>1.0</v>
      </c>
      <c r="G4045" s="1">
        <v>26.0</v>
      </c>
      <c r="H4045" s="1">
        <v>16.0</v>
      </c>
      <c r="I4045" s="1" t="s">
        <v>22</v>
      </c>
      <c r="J4045" s="1">
        <v>0.966</v>
      </c>
      <c r="K4045" s="1">
        <v>0.422</v>
      </c>
      <c r="L4045" s="6" t="str">
        <f>if(J4045&gt;QUARTILE!$B$3, "TOP", if(J4045&lt;QUARTILE!$B$4, "BOTTOM", 0))</f>
        <v>TOP</v>
      </c>
      <c r="M4045" s="6">
        <f t="shared" si="1"/>
        <v>2</v>
      </c>
      <c r="N4045" s="6" t="str">
        <f t="shared" si="2"/>
        <v>Millenial</v>
      </c>
      <c r="O4045" s="6" t="str">
        <f t="shared" si="3"/>
        <v>Low Income</v>
      </c>
    </row>
    <row r="4046" hidden="1">
      <c r="A4046" s="1">
        <v>104044.0</v>
      </c>
      <c r="B4046" s="1">
        <v>19.0</v>
      </c>
      <c r="C4046" s="1">
        <v>35000.0</v>
      </c>
      <c r="D4046" s="1" t="s">
        <v>27</v>
      </c>
      <c r="E4046" s="1">
        <v>1478.11</v>
      </c>
      <c r="F4046" s="1">
        <v>3.0</v>
      </c>
      <c r="G4046" s="1">
        <v>20.0</v>
      </c>
      <c r="H4046" s="1">
        <v>10.0</v>
      </c>
      <c r="I4046" s="1" t="s">
        <v>22</v>
      </c>
      <c r="J4046" s="1">
        <v>0.966</v>
      </c>
      <c r="K4046" s="1">
        <v>0.096</v>
      </c>
      <c r="L4046" s="6" t="str">
        <f>if(J4046&gt;QUARTILE!$B$3, "TOP", if(J4046&lt;QUARTILE!$B$4, "BOTTOM", 0))</f>
        <v>TOP</v>
      </c>
      <c r="M4046" s="6">
        <f t="shared" si="1"/>
        <v>2</v>
      </c>
      <c r="N4046" s="6" t="str">
        <f t="shared" si="2"/>
        <v>Millenial</v>
      </c>
      <c r="O4046" s="6" t="str">
        <f t="shared" si="3"/>
        <v>Low Income</v>
      </c>
    </row>
    <row r="4047" hidden="1">
      <c r="A4047" s="1">
        <v>104045.0</v>
      </c>
      <c r="B4047" s="1">
        <v>39.0</v>
      </c>
      <c r="C4047" s="1">
        <v>30000.0</v>
      </c>
      <c r="D4047" s="1" t="s">
        <v>27</v>
      </c>
      <c r="E4047" s="1">
        <v>38201.5</v>
      </c>
      <c r="F4047" s="1">
        <v>1.0</v>
      </c>
      <c r="G4047" s="1">
        <v>17.0</v>
      </c>
      <c r="H4047" s="1">
        <v>11.0</v>
      </c>
      <c r="I4047" s="1" t="s">
        <v>18</v>
      </c>
      <c r="J4047" s="1">
        <v>0.256</v>
      </c>
      <c r="K4047" s="1">
        <v>0.353</v>
      </c>
      <c r="L4047" s="6" t="str">
        <f>if(J4047&gt;QUARTILE!$B$3, "TOP", if(J4047&lt;QUARTILE!$B$4, "BOTTOM", 0))</f>
        <v>BOTTOM</v>
      </c>
      <c r="M4047" s="6">
        <f t="shared" si="1"/>
        <v>1</v>
      </c>
      <c r="N4047" s="6" t="str">
        <f t="shared" si="2"/>
        <v>Gen X</v>
      </c>
      <c r="O4047" s="6" t="str">
        <f t="shared" si="3"/>
        <v>Low Income</v>
      </c>
    </row>
    <row r="4048" hidden="1">
      <c r="A4048" s="1">
        <v>104046.0</v>
      </c>
      <c r="B4048" s="1">
        <v>65.0</v>
      </c>
      <c r="C4048" s="1">
        <v>53000.0</v>
      </c>
      <c r="D4048" s="1" t="s">
        <v>21</v>
      </c>
      <c r="E4048" s="1">
        <v>29820.28</v>
      </c>
      <c r="F4048" s="1">
        <v>4.0</v>
      </c>
      <c r="G4048" s="1">
        <v>20.0</v>
      </c>
      <c r="H4048" s="1">
        <v>4.0</v>
      </c>
      <c r="I4048" s="1" t="s">
        <v>22</v>
      </c>
      <c r="J4048" s="1">
        <v>0.446</v>
      </c>
      <c r="K4048" s="1">
        <v>0.069</v>
      </c>
      <c r="L4048" s="6">
        <f>if(J4048&gt;QUARTILE!$B$3, "TOP", if(J4048&lt;QUARTILE!$B$4, "BOTTOM", 0))</f>
        <v>0</v>
      </c>
      <c r="M4048" s="6">
        <f t="shared" si="1"/>
        <v>2</v>
      </c>
      <c r="N4048" s="6" t="str">
        <f t="shared" si="2"/>
        <v>Baby Boomer</v>
      </c>
      <c r="O4048" s="6" t="str">
        <f t="shared" si="3"/>
        <v>Medium Income</v>
      </c>
    </row>
    <row r="4049" hidden="1">
      <c r="A4049" s="1">
        <v>104047.0</v>
      </c>
      <c r="B4049" s="1">
        <v>74.0</v>
      </c>
      <c r="C4049" s="1">
        <v>17000.0</v>
      </c>
      <c r="D4049" s="1" t="s">
        <v>23</v>
      </c>
      <c r="E4049" s="1">
        <v>6123.28</v>
      </c>
      <c r="F4049" s="1">
        <v>5.0</v>
      </c>
      <c r="G4049" s="1">
        <v>35.0</v>
      </c>
      <c r="H4049" s="1">
        <v>5.0</v>
      </c>
      <c r="I4049" s="1" t="s">
        <v>22</v>
      </c>
      <c r="J4049" s="1">
        <v>0.36</v>
      </c>
      <c r="K4049" s="1">
        <v>0.209</v>
      </c>
      <c r="L4049" s="6">
        <f>if(J4049&gt;QUARTILE!$B$3, "TOP", if(J4049&lt;QUARTILE!$B$4, "BOTTOM", 0))</f>
        <v>0</v>
      </c>
      <c r="M4049" s="6">
        <f t="shared" si="1"/>
        <v>2</v>
      </c>
      <c r="N4049" s="6" t="str">
        <f t="shared" si="2"/>
        <v>Baby Boomer</v>
      </c>
      <c r="O4049" s="6" t="str">
        <f t="shared" si="3"/>
        <v>Low Income</v>
      </c>
    </row>
    <row r="4050" hidden="1">
      <c r="A4050" s="1">
        <v>104048.0</v>
      </c>
      <c r="B4050" s="1">
        <v>19.0</v>
      </c>
      <c r="C4050" s="1">
        <v>16000.0</v>
      </c>
      <c r="D4050" s="1" t="s">
        <v>27</v>
      </c>
      <c r="E4050" s="1">
        <v>7838.17</v>
      </c>
      <c r="F4050" s="1">
        <v>4.0</v>
      </c>
      <c r="G4050" s="1">
        <v>28.0</v>
      </c>
      <c r="H4050" s="1">
        <v>10.0</v>
      </c>
      <c r="I4050" s="1" t="s">
        <v>22</v>
      </c>
      <c r="J4050" s="1">
        <v>0.923</v>
      </c>
      <c r="K4050" s="1">
        <v>0.508</v>
      </c>
      <c r="L4050" s="6" t="str">
        <f>if(J4050&gt;QUARTILE!$B$3, "TOP", if(J4050&lt;QUARTILE!$B$4, "BOTTOM", 0))</f>
        <v>TOP</v>
      </c>
      <c r="M4050" s="6">
        <f t="shared" si="1"/>
        <v>2</v>
      </c>
      <c r="N4050" s="6" t="str">
        <f t="shared" si="2"/>
        <v>Millenial</v>
      </c>
      <c r="O4050" s="6" t="str">
        <f t="shared" si="3"/>
        <v>Low Income</v>
      </c>
    </row>
    <row r="4051" hidden="1">
      <c r="A4051" s="1">
        <v>104049.0</v>
      </c>
      <c r="B4051" s="1">
        <v>27.0</v>
      </c>
      <c r="C4051" s="1">
        <v>12000.0</v>
      </c>
      <c r="D4051" s="1" t="s">
        <v>25</v>
      </c>
      <c r="E4051" s="1">
        <v>7429.33</v>
      </c>
      <c r="F4051" s="1">
        <v>4.0</v>
      </c>
      <c r="G4051" s="1">
        <v>20.0</v>
      </c>
      <c r="H4051" s="1">
        <v>17.0</v>
      </c>
      <c r="I4051" s="1" t="s">
        <v>22</v>
      </c>
      <c r="J4051" s="1">
        <v>0.136</v>
      </c>
      <c r="K4051" s="1">
        <v>0.309</v>
      </c>
      <c r="L4051" s="6" t="str">
        <f>if(J4051&gt;QUARTILE!$B$3, "TOP", if(J4051&lt;QUARTILE!$B$4, "BOTTOM", 0))</f>
        <v>BOTTOM</v>
      </c>
      <c r="M4051" s="6">
        <f t="shared" si="1"/>
        <v>2</v>
      </c>
      <c r="N4051" s="6" t="str">
        <f t="shared" si="2"/>
        <v>Millenial</v>
      </c>
      <c r="O4051" s="6" t="str">
        <f t="shared" si="3"/>
        <v>Low Income</v>
      </c>
    </row>
    <row r="4052" hidden="1">
      <c r="A4052" s="1">
        <v>104050.0</v>
      </c>
      <c r="B4052" s="1">
        <v>51.0</v>
      </c>
      <c r="C4052" s="1">
        <v>35000.0</v>
      </c>
      <c r="D4052" s="1" t="s">
        <v>23</v>
      </c>
      <c r="E4052" s="1">
        <v>20871.62</v>
      </c>
      <c r="F4052" s="1">
        <v>3.0</v>
      </c>
      <c r="G4052" s="1">
        <v>21.0</v>
      </c>
      <c r="H4052" s="1">
        <v>7.0</v>
      </c>
      <c r="I4052" s="1" t="s">
        <v>22</v>
      </c>
      <c r="J4052" s="1">
        <v>0.639</v>
      </c>
      <c r="K4052" s="1">
        <v>0.228</v>
      </c>
      <c r="L4052" s="6">
        <f>if(J4052&gt;QUARTILE!$B$3, "TOP", if(J4052&lt;QUARTILE!$B$4, "BOTTOM", 0))</f>
        <v>0</v>
      </c>
      <c r="M4052" s="6">
        <f t="shared" si="1"/>
        <v>2</v>
      </c>
      <c r="N4052" s="6" t="str">
        <f t="shared" si="2"/>
        <v>Gen X</v>
      </c>
      <c r="O4052" s="6" t="str">
        <f t="shared" si="3"/>
        <v>Low Income</v>
      </c>
    </row>
    <row r="4053" hidden="1">
      <c r="A4053" s="1">
        <v>104051.0</v>
      </c>
      <c r="B4053" s="1">
        <v>33.0</v>
      </c>
      <c r="C4053" s="1">
        <v>22000.0</v>
      </c>
      <c r="D4053" s="1" t="s">
        <v>23</v>
      </c>
      <c r="E4053" s="1">
        <v>1263.3</v>
      </c>
      <c r="F4053" s="1">
        <v>5.0</v>
      </c>
      <c r="G4053" s="1">
        <v>22.0</v>
      </c>
      <c r="H4053" s="1">
        <v>8.0</v>
      </c>
      <c r="I4053" s="1" t="s">
        <v>22</v>
      </c>
      <c r="J4053" s="1">
        <v>0.535</v>
      </c>
      <c r="K4053" s="1">
        <v>0.146</v>
      </c>
      <c r="L4053" s="6">
        <f>if(J4053&gt;QUARTILE!$B$3, "TOP", if(J4053&lt;QUARTILE!$B$4, "BOTTOM", 0))</f>
        <v>0</v>
      </c>
      <c r="M4053" s="6">
        <f t="shared" si="1"/>
        <v>2</v>
      </c>
      <c r="N4053" s="6" t="str">
        <f t="shared" si="2"/>
        <v>Gen X</v>
      </c>
      <c r="O4053" s="6" t="str">
        <f t="shared" si="3"/>
        <v>Low Income</v>
      </c>
    </row>
    <row r="4054" hidden="1">
      <c r="A4054" s="1">
        <v>104052.0</v>
      </c>
      <c r="B4054" s="1">
        <v>65.0</v>
      </c>
      <c r="C4054" s="1">
        <v>7000.0</v>
      </c>
      <c r="D4054" s="1" t="s">
        <v>25</v>
      </c>
      <c r="E4054" s="1">
        <v>13443.44</v>
      </c>
      <c r="F4054" s="1">
        <v>2.0</v>
      </c>
      <c r="G4054" s="1">
        <v>15.0</v>
      </c>
      <c r="H4054" s="1">
        <v>5.0</v>
      </c>
      <c r="I4054" s="1" t="s">
        <v>22</v>
      </c>
      <c r="J4054" s="1">
        <v>1.0</v>
      </c>
      <c r="K4054" s="1">
        <v>0.637</v>
      </c>
      <c r="L4054" s="6" t="str">
        <f>if(J4054&gt;QUARTILE!$B$3, "TOP", if(J4054&lt;QUARTILE!$B$4, "BOTTOM", 0))</f>
        <v>TOP</v>
      </c>
      <c r="M4054" s="6">
        <f t="shared" si="1"/>
        <v>2</v>
      </c>
      <c r="N4054" s="6" t="str">
        <f t="shared" si="2"/>
        <v>Baby Boomer</v>
      </c>
      <c r="O4054" s="6" t="str">
        <f t="shared" si="3"/>
        <v>Low Income</v>
      </c>
    </row>
    <row r="4055" hidden="1">
      <c r="A4055" s="1">
        <v>104053.0</v>
      </c>
      <c r="B4055" s="1">
        <v>68.0</v>
      </c>
      <c r="C4055" s="1">
        <v>25000.0</v>
      </c>
      <c r="D4055" s="1" t="s">
        <v>25</v>
      </c>
      <c r="E4055" s="1">
        <v>2874.47</v>
      </c>
      <c r="F4055" s="1">
        <v>1.0</v>
      </c>
      <c r="G4055" s="1">
        <v>20.0</v>
      </c>
      <c r="H4055" s="1">
        <v>9.0</v>
      </c>
      <c r="I4055" s="1" t="s">
        <v>22</v>
      </c>
      <c r="J4055" s="1">
        <v>1.0</v>
      </c>
      <c r="K4055" s="1">
        <v>0.91</v>
      </c>
      <c r="L4055" s="6" t="str">
        <f>if(J4055&gt;QUARTILE!$B$3, "TOP", if(J4055&lt;QUARTILE!$B$4, "BOTTOM", 0))</f>
        <v>TOP</v>
      </c>
      <c r="M4055" s="6">
        <f t="shared" si="1"/>
        <v>2</v>
      </c>
      <c r="N4055" s="6" t="str">
        <f t="shared" si="2"/>
        <v>Baby Boomer</v>
      </c>
      <c r="O4055" s="6" t="str">
        <f t="shared" si="3"/>
        <v>Low Income</v>
      </c>
    </row>
    <row r="4056" hidden="1">
      <c r="A4056" s="1">
        <v>104054.0</v>
      </c>
      <c r="B4056" s="1">
        <v>78.0</v>
      </c>
      <c r="C4056" s="1">
        <v>26000.0</v>
      </c>
      <c r="D4056" s="1" t="s">
        <v>21</v>
      </c>
      <c r="E4056" s="1">
        <v>34266.94</v>
      </c>
      <c r="F4056" s="1">
        <v>3.0</v>
      </c>
      <c r="G4056" s="1">
        <v>26.0</v>
      </c>
      <c r="H4056" s="1">
        <v>7.0</v>
      </c>
      <c r="I4056" s="1" t="s">
        <v>18</v>
      </c>
      <c r="J4056" s="1">
        <v>0.524</v>
      </c>
      <c r="K4056" s="1">
        <v>0.0</v>
      </c>
      <c r="L4056" s="6">
        <f>if(J4056&gt;QUARTILE!$B$3, "TOP", if(J4056&lt;QUARTILE!$B$4, "BOTTOM", 0))</f>
        <v>0</v>
      </c>
      <c r="M4056" s="6">
        <f t="shared" si="1"/>
        <v>1</v>
      </c>
      <c r="N4056" s="6" t="str">
        <f t="shared" si="2"/>
        <v>Baby Boomer</v>
      </c>
      <c r="O4056" s="6" t="str">
        <f t="shared" si="3"/>
        <v>Low Income</v>
      </c>
    </row>
    <row r="4057" hidden="1">
      <c r="A4057" s="1">
        <v>104055.0</v>
      </c>
      <c r="B4057" s="1">
        <v>56.0</v>
      </c>
      <c r="C4057" s="1">
        <v>20000.0</v>
      </c>
      <c r="D4057" s="1" t="s">
        <v>17</v>
      </c>
      <c r="E4057" s="1">
        <v>9582.11</v>
      </c>
      <c r="F4057" s="1">
        <v>3.0</v>
      </c>
      <c r="G4057" s="1">
        <v>14.0</v>
      </c>
      <c r="H4057" s="1">
        <v>10.0</v>
      </c>
      <c r="I4057" s="1" t="s">
        <v>22</v>
      </c>
      <c r="J4057" s="1">
        <v>0.441</v>
      </c>
      <c r="K4057" s="1">
        <v>0.244</v>
      </c>
      <c r="L4057" s="6">
        <f>if(J4057&gt;QUARTILE!$B$3, "TOP", if(J4057&lt;QUARTILE!$B$4, "BOTTOM", 0))</f>
        <v>0</v>
      </c>
      <c r="M4057" s="6">
        <f t="shared" si="1"/>
        <v>2</v>
      </c>
      <c r="N4057" s="6" t="str">
        <f t="shared" si="2"/>
        <v>Gen X</v>
      </c>
      <c r="O4057" s="6" t="str">
        <f t="shared" si="3"/>
        <v>Low Income</v>
      </c>
    </row>
    <row r="4058" hidden="1">
      <c r="A4058" s="1">
        <v>104056.0</v>
      </c>
      <c r="B4058" s="1">
        <v>39.0</v>
      </c>
      <c r="C4058" s="1">
        <v>26000.0</v>
      </c>
      <c r="D4058" s="1" t="s">
        <v>25</v>
      </c>
      <c r="E4058" s="1">
        <v>14997.41</v>
      </c>
      <c r="F4058" s="1">
        <v>2.0</v>
      </c>
      <c r="G4058" s="1">
        <v>22.0</v>
      </c>
      <c r="H4058" s="1">
        <v>11.0</v>
      </c>
      <c r="I4058" s="1" t="s">
        <v>22</v>
      </c>
      <c r="J4058" s="1">
        <v>0.435</v>
      </c>
      <c r="K4058" s="1">
        <v>0.665</v>
      </c>
      <c r="L4058" s="6">
        <f>if(J4058&gt;QUARTILE!$B$3, "TOP", if(J4058&lt;QUARTILE!$B$4, "BOTTOM", 0))</f>
        <v>0</v>
      </c>
      <c r="M4058" s="6">
        <f t="shared" si="1"/>
        <v>2</v>
      </c>
      <c r="N4058" s="6" t="str">
        <f t="shared" si="2"/>
        <v>Gen X</v>
      </c>
      <c r="O4058" s="6" t="str">
        <f t="shared" si="3"/>
        <v>Low Income</v>
      </c>
    </row>
    <row r="4059" hidden="1">
      <c r="A4059" s="1">
        <v>104057.0</v>
      </c>
      <c r="B4059" s="1">
        <v>29.0</v>
      </c>
      <c r="C4059" s="1">
        <v>11000.0</v>
      </c>
      <c r="D4059" s="1" t="s">
        <v>23</v>
      </c>
      <c r="E4059" s="1">
        <v>595.12</v>
      </c>
      <c r="F4059" s="1">
        <v>3.0</v>
      </c>
      <c r="G4059" s="1">
        <v>17.0</v>
      </c>
      <c r="H4059" s="1">
        <v>15.0</v>
      </c>
      <c r="I4059" s="1" t="s">
        <v>22</v>
      </c>
      <c r="J4059" s="1">
        <v>0.839</v>
      </c>
      <c r="K4059" s="1">
        <v>0.987</v>
      </c>
      <c r="L4059" s="6" t="str">
        <f>if(J4059&gt;QUARTILE!$B$3, "TOP", if(J4059&lt;QUARTILE!$B$4, "BOTTOM", 0))</f>
        <v>TOP</v>
      </c>
      <c r="M4059" s="6">
        <f t="shared" si="1"/>
        <v>2</v>
      </c>
      <c r="N4059" s="6" t="str">
        <f t="shared" si="2"/>
        <v>Millenial</v>
      </c>
      <c r="O4059" s="6" t="str">
        <f t="shared" si="3"/>
        <v>Low Income</v>
      </c>
    </row>
    <row r="4060" hidden="1">
      <c r="A4060" s="1">
        <v>104058.0</v>
      </c>
      <c r="B4060" s="1">
        <v>41.0</v>
      </c>
      <c r="C4060" s="1">
        <v>59000.0</v>
      </c>
      <c r="D4060" s="1" t="s">
        <v>23</v>
      </c>
      <c r="E4060" s="1">
        <v>1200.61</v>
      </c>
      <c r="F4060" s="1">
        <v>2.0</v>
      </c>
      <c r="G4060" s="1">
        <v>13.0</v>
      </c>
      <c r="H4060" s="1">
        <v>8.0</v>
      </c>
      <c r="I4060" s="1" t="s">
        <v>22</v>
      </c>
      <c r="J4060" s="1">
        <v>0.25</v>
      </c>
      <c r="K4060" s="1">
        <v>0.681</v>
      </c>
      <c r="L4060" s="6" t="str">
        <f>if(J4060&gt;QUARTILE!$B$3, "TOP", if(J4060&lt;QUARTILE!$B$4, "BOTTOM", 0))</f>
        <v>BOTTOM</v>
      </c>
      <c r="M4060" s="6">
        <f t="shared" si="1"/>
        <v>2</v>
      </c>
      <c r="N4060" s="6" t="str">
        <f t="shared" si="2"/>
        <v>Gen X</v>
      </c>
      <c r="O4060" s="6" t="str">
        <f t="shared" si="3"/>
        <v>Medium Income</v>
      </c>
    </row>
    <row r="4061" hidden="1">
      <c r="A4061" s="1">
        <v>104059.0</v>
      </c>
      <c r="B4061" s="1">
        <v>64.0</v>
      </c>
      <c r="C4061" s="1">
        <v>28000.0</v>
      </c>
      <c r="D4061" s="1" t="s">
        <v>25</v>
      </c>
      <c r="E4061" s="1">
        <v>22481.98</v>
      </c>
      <c r="F4061" s="1">
        <v>2.0</v>
      </c>
      <c r="G4061" s="1">
        <v>20.0</v>
      </c>
      <c r="H4061" s="1">
        <v>4.0</v>
      </c>
      <c r="I4061" s="1" t="s">
        <v>22</v>
      </c>
      <c r="J4061" s="1">
        <v>0.166</v>
      </c>
      <c r="K4061" s="1">
        <v>0.053</v>
      </c>
      <c r="L4061" s="6" t="str">
        <f>if(J4061&gt;QUARTILE!$B$3, "TOP", if(J4061&lt;QUARTILE!$B$4, "BOTTOM", 0))</f>
        <v>BOTTOM</v>
      </c>
      <c r="M4061" s="6">
        <f t="shared" si="1"/>
        <v>2</v>
      </c>
      <c r="N4061" s="6" t="str">
        <f t="shared" si="2"/>
        <v>Baby Boomer</v>
      </c>
      <c r="O4061" s="6" t="str">
        <f t="shared" si="3"/>
        <v>Low Income</v>
      </c>
    </row>
    <row r="4062" hidden="1">
      <c r="A4062" s="1">
        <v>104060.0</v>
      </c>
      <c r="B4062" s="1">
        <v>57.0</v>
      </c>
      <c r="C4062" s="1">
        <v>8000.0</v>
      </c>
      <c r="D4062" s="1" t="s">
        <v>27</v>
      </c>
      <c r="E4062" s="1">
        <v>29114.65</v>
      </c>
      <c r="F4062" s="1">
        <v>2.0</v>
      </c>
      <c r="G4062" s="1">
        <v>16.0</v>
      </c>
      <c r="H4062" s="1">
        <v>3.0</v>
      </c>
      <c r="I4062" s="1" t="s">
        <v>22</v>
      </c>
      <c r="J4062" s="1">
        <v>0.705</v>
      </c>
      <c r="K4062" s="1">
        <v>0.179</v>
      </c>
      <c r="L4062" s="6">
        <f>if(J4062&gt;QUARTILE!$B$3, "TOP", if(J4062&lt;QUARTILE!$B$4, "BOTTOM", 0))</f>
        <v>0</v>
      </c>
      <c r="M4062" s="6">
        <f t="shared" si="1"/>
        <v>2</v>
      </c>
      <c r="N4062" s="6" t="str">
        <f t="shared" si="2"/>
        <v>Gen X</v>
      </c>
      <c r="O4062" s="6" t="str">
        <f t="shared" si="3"/>
        <v>Low Income</v>
      </c>
    </row>
    <row r="4063" hidden="1">
      <c r="A4063" s="1">
        <v>104061.0</v>
      </c>
      <c r="B4063" s="1">
        <v>55.0</v>
      </c>
      <c r="C4063" s="1">
        <v>22000.0</v>
      </c>
      <c r="D4063" s="1" t="s">
        <v>23</v>
      </c>
      <c r="E4063" s="1">
        <v>24759.94</v>
      </c>
      <c r="F4063" s="1">
        <v>3.0</v>
      </c>
      <c r="G4063" s="1">
        <v>16.0</v>
      </c>
      <c r="H4063" s="1">
        <v>4.0</v>
      </c>
      <c r="I4063" s="1" t="s">
        <v>22</v>
      </c>
      <c r="J4063" s="1">
        <v>0.067</v>
      </c>
      <c r="K4063" s="1">
        <v>0.348</v>
      </c>
      <c r="L4063" s="6" t="str">
        <f>if(J4063&gt;QUARTILE!$B$3, "TOP", if(J4063&lt;QUARTILE!$B$4, "BOTTOM", 0))</f>
        <v>BOTTOM</v>
      </c>
      <c r="M4063" s="6">
        <f t="shared" si="1"/>
        <v>2</v>
      </c>
      <c r="N4063" s="6" t="str">
        <f t="shared" si="2"/>
        <v>Gen X</v>
      </c>
      <c r="O4063" s="6" t="str">
        <f t="shared" si="3"/>
        <v>Low Income</v>
      </c>
    </row>
    <row r="4064" hidden="1">
      <c r="A4064" s="1">
        <v>104062.0</v>
      </c>
      <c r="B4064" s="1">
        <v>77.0</v>
      </c>
      <c r="C4064" s="1">
        <v>28000.0</v>
      </c>
      <c r="D4064" s="1" t="s">
        <v>25</v>
      </c>
      <c r="E4064" s="1">
        <v>26713.44</v>
      </c>
      <c r="F4064" s="1">
        <v>2.0</v>
      </c>
      <c r="G4064" s="1">
        <v>24.0</v>
      </c>
      <c r="H4064" s="1">
        <v>7.0</v>
      </c>
      <c r="I4064" s="1" t="s">
        <v>22</v>
      </c>
      <c r="J4064" s="1">
        <v>0.721</v>
      </c>
      <c r="K4064" s="1">
        <v>0.157</v>
      </c>
      <c r="L4064" s="6">
        <f>if(J4064&gt;QUARTILE!$B$3, "TOP", if(J4064&lt;QUARTILE!$B$4, "BOTTOM", 0))</f>
        <v>0</v>
      </c>
      <c r="M4064" s="6">
        <f t="shared" si="1"/>
        <v>2</v>
      </c>
      <c r="N4064" s="6" t="str">
        <f t="shared" si="2"/>
        <v>Baby Boomer</v>
      </c>
      <c r="O4064" s="6" t="str">
        <f t="shared" si="3"/>
        <v>Low Income</v>
      </c>
    </row>
    <row r="4065" hidden="1">
      <c r="A4065" s="1">
        <v>104063.0</v>
      </c>
      <c r="B4065" s="1">
        <v>76.0</v>
      </c>
      <c r="C4065" s="1">
        <v>11000.0</v>
      </c>
      <c r="D4065" s="1" t="s">
        <v>21</v>
      </c>
      <c r="E4065" s="1">
        <v>2210.14</v>
      </c>
      <c r="F4065" s="1">
        <v>3.0</v>
      </c>
      <c r="G4065" s="1">
        <v>13.0</v>
      </c>
      <c r="H4065" s="1">
        <v>3.0</v>
      </c>
      <c r="I4065" s="1" t="s">
        <v>22</v>
      </c>
      <c r="J4065" s="1">
        <v>0.129</v>
      </c>
      <c r="K4065" s="1">
        <v>0.182</v>
      </c>
      <c r="L4065" s="6" t="str">
        <f>if(J4065&gt;QUARTILE!$B$3, "TOP", if(J4065&lt;QUARTILE!$B$4, "BOTTOM", 0))</f>
        <v>BOTTOM</v>
      </c>
      <c r="M4065" s="6">
        <f t="shared" si="1"/>
        <v>2</v>
      </c>
      <c r="N4065" s="6" t="str">
        <f t="shared" si="2"/>
        <v>Baby Boomer</v>
      </c>
      <c r="O4065" s="6" t="str">
        <f t="shared" si="3"/>
        <v>Low Income</v>
      </c>
    </row>
    <row r="4066" hidden="1">
      <c r="A4066" s="1">
        <v>104064.0</v>
      </c>
      <c r="B4066" s="1">
        <v>27.0</v>
      </c>
      <c r="C4066" s="1">
        <v>30000.0</v>
      </c>
      <c r="D4066" s="1" t="s">
        <v>27</v>
      </c>
      <c r="E4066" s="1">
        <v>23647.54</v>
      </c>
      <c r="F4066" s="1">
        <v>5.0</v>
      </c>
      <c r="G4066" s="1">
        <v>20.0</v>
      </c>
      <c r="H4066" s="1">
        <v>16.0</v>
      </c>
      <c r="I4066" s="1" t="s">
        <v>22</v>
      </c>
      <c r="J4066" s="1">
        <v>0.786</v>
      </c>
      <c r="K4066" s="1">
        <v>0.224</v>
      </c>
      <c r="L4066" s="6">
        <f>if(J4066&gt;QUARTILE!$B$3, "TOP", if(J4066&lt;QUARTILE!$B$4, "BOTTOM", 0))</f>
        <v>0</v>
      </c>
      <c r="M4066" s="6">
        <f t="shared" si="1"/>
        <v>2</v>
      </c>
      <c r="N4066" s="6" t="str">
        <f t="shared" si="2"/>
        <v>Millenial</v>
      </c>
      <c r="O4066" s="6" t="str">
        <f t="shared" si="3"/>
        <v>Low Income</v>
      </c>
    </row>
    <row r="4067" hidden="1">
      <c r="A4067" s="1">
        <v>104065.0</v>
      </c>
      <c r="B4067" s="1">
        <v>52.0</v>
      </c>
      <c r="C4067" s="1">
        <v>60000.0</v>
      </c>
      <c r="D4067" s="1" t="s">
        <v>17</v>
      </c>
      <c r="E4067" s="1">
        <v>4011.69</v>
      </c>
      <c r="F4067" s="1">
        <v>2.0</v>
      </c>
      <c r="G4067" s="1">
        <v>21.0</v>
      </c>
      <c r="H4067" s="1">
        <v>3.0</v>
      </c>
      <c r="I4067" s="1" t="s">
        <v>22</v>
      </c>
      <c r="J4067" s="1">
        <v>0.84</v>
      </c>
      <c r="K4067" s="1">
        <v>0.373</v>
      </c>
      <c r="L4067" s="6" t="str">
        <f>if(J4067&gt;QUARTILE!$B$3, "TOP", if(J4067&lt;QUARTILE!$B$4, "BOTTOM", 0))</f>
        <v>TOP</v>
      </c>
      <c r="M4067" s="6">
        <f t="shared" si="1"/>
        <v>2</v>
      </c>
      <c r="N4067" s="6" t="str">
        <f t="shared" si="2"/>
        <v>Gen X</v>
      </c>
      <c r="O4067" s="6" t="str">
        <f t="shared" si="3"/>
        <v>Medium Income</v>
      </c>
    </row>
    <row r="4068" hidden="1">
      <c r="A4068" s="1">
        <v>104066.0</v>
      </c>
      <c r="B4068" s="1">
        <v>68.0</v>
      </c>
      <c r="C4068" s="1">
        <v>15000.0</v>
      </c>
      <c r="D4068" s="1" t="s">
        <v>27</v>
      </c>
      <c r="E4068" s="1">
        <v>2063.16</v>
      </c>
      <c r="F4068" s="1">
        <v>3.0</v>
      </c>
      <c r="G4068" s="1">
        <v>20.0</v>
      </c>
      <c r="H4068" s="1">
        <v>2.0</v>
      </c>
      <c r="I4068" s="1" t="s">
        <v>22</v>
      </c>
      <c r="J4068" s="1">
        <v>0.182</v>
      </c>
      <c r="K4068" s="1">
        <v>0.392</v>
      </c>
      <c r="L4068" s="6" t="str">
        <f>if(J4068&gt;QUARTILE!$B$3, "TOP", if(J4068&lt;QUARTILE!$B$4, "BOTTOM", 0))</f>
        <v>BOTTOM</v>
      </c>
      <c r="M4068" s="6">
        <f t="shared" si="1"/>
        <v>2</v>
      </c>
      <c r="N4068" s="6" t="str">
        <f t="shared" si="2"/>
        <v>Baby Boomer</v>
      </c>
      <c r="O4068" s="6" t="str">
        <f t="shared" si="3"/>
        <v>Low Income</v>
      </c>
    </row>
    <row r="4069" hidden="1">
      <c r="A4069" s="1">
        <v>104067.0</v>
      </c>
      <c r="B4069" s="1">
        <v>80.0</v>
      </c>
      <c r="C4069" s="1">
        <v>28000.0</v>
      </c>
      <c r="D4069" s="1" t="s">
        <v>23</v>
      </c>
      <c r="E4069" s="1">
        <v>28307.12</v>
      </c>
      <c r="F4069" s="1">
        <v>3.0</v>
      </c>
      <c r="G4069" s="1">
        <v>25.0</v>
      </c>
      <c r="H4069" s="1">
        <v>10.0</v>
      </c>
      <c r="I4069" s="1" t="s">
        <v>22</v>
      </c>
      <c r="J4069" s="1">
        <v>0.807</v>
      </c>
      <c r="K4069" s="1">
        <v>0.499</v>
      </c>
      <c r="L4069" s="6">
        <f>if(J4069&gt;QUARTILE!$B$3, "TOP", if(J4069&lt;QUARTILE!$B$4, "BOTTOM", 0))</f>
        <v>0</v>
      </c>
      <c r="M4069" s="6">
        <f t="shared" si="1"/>
        <v>2</v>
      </c>
      <c r="N4069" s="6" t="str">
        <f t="shared" si="2"/>
        <v>Silent</v>
      </c>
      <c r="O4069" s="6" t="str">
        <f t="shared" si="3"/>
        <v>Low Income</v>
      </c>
    </row>
    <row r="4070" hidden="1">
      <c r="A4070" s="1">
        <v>104068.0</v>
      </c>
      <c r="B4070" s="1">
        <v>66.0</v>
      </c>
      <c r="C4070" s="1">
        <v>25000.0</v>
      </c>
      <c r="D4070" s="1" t="s">
        <v>23</v>
      </c>
      <c r="E4070" s="1">
        <v>44037.81</v>
      </c>
      <c r="F4070" s="1">
        <v>3.0</v>
      </c>
      <c r="G4070" s="1">
        <v>19.0</v>
      </c>
      <c r="H4070" s="1">
        <v>4.0</v>
      </c>
      <c r="I4070" s="1" t="s">
        <v>18</v>
      </c>
      <c r="J4070" s="1">
        <v>0.94</v>
      </c>
      <c r="K4070" s="1">
        <v>0.828</v>
      </c>
      <c r="L4070" s="6" t="str">
        <f>if(J4070&gt;QUARTILE!$B$3, "TOP", if(J4070&lt;QUARTILE!$B$4, "BOTTOM", 0))</f>
        <v>TOP</v>
      </c>
      <c r="M4070" s="6">
        <f t="shared" si="1"/>
        <v>1</v>
      </c>
      <c r="N4070" s="6" t="str">
        <f t="shared" si="2"/>
        <v>Baby Boomer</v>
      </c>
      <c r="O4070" s="6" t="str">
        <f t="shared" si="3"/>
        <v>Low Income</v>
      </c>
    </row>
    <row r="4071" hidden="1">
      <c r="A4071" s="1">
        <v>104069.0</v>
      </c>
      <c r="B4071" s="1">
        <v>49.0</v>
      </c>
      <c r="C4071" s="1">
        <v>39000.0</v>
      </c>
      <c r="D4071" s="1" t="s">
        <v>17</v>
      </c>
      <c r="E4071" s="1">
        <v>25225.68</v>
      </c>
      <c r="F4071" s="1">
        <v>1.0</v>
      </c>
      <c r="G4071" s="1">
        <v>25.0</v>
      </c>
      <c r="H4071" s="1">
        <v>9.0</v>
      </c>
      <c r="I4071" s="1" t="s">
        <v>22</v>
      </c>
      <c r="J4071" s="1">
        <v>0.926</v>
      </c>
      <c r="K4071" s="1">
        <v>0.993</v>
      </c>
      <c r="L4071" s="6" t="str">
        <f>if(J4071&gt;QUARTILE!$B$3, "TOP", if(J4071&lt;QUARTILE!$B$4, "BOTTOM", 0))</f>
        <v>TOP</v>
      </c>
      <c r="M4071" s="6">
        <f t="shared" si="1"/>
        <v>2</v>
      </c>
      <c r="N4071" s="6" t="str">
        <f t="shared" si="2"/>
        <v>Gen X</v>
      </c>
      <c r="O4071" s="6" t="str">
        <f t="shared" si="3"/>
        <v>Low Income</v>
      </c>
    </row>
    <row r="4072" hidden="1">
      <c r="A4072" s="1">
        <v>104070.0</v>
      </c>
      <c r="B4072" s="1">
        <v>24.0</v>
      </c>
      <c r="C4072" s="1">
        <v>21000.0</v>
      </c>
      <c r="D4072" s="1" t="s">
        <v>27</v>
      </c>
      <c r="E4072" s="1">
        <v>32754.02</v>
      </c>
      <c r="F4072" s="1">
        <v>1.0</v>
      </c>
      <c r="G4072" s="1">
        <v>24.0</v>
      </c>
      <c r="H4072" s="1">
        <v>15.0</v>
      </c>
      <c r="I4072" s="1" t="s">
        <v>18</v>
      </c>
      <c r="J4072" s="1">
        <v>0.824</v>
      </c>
      <c r="K4072" s="1">
        <v>0.0</v>
      </c>
      <c r="L4072" s="6" t="str">
        <f>if(J4072&gt;QUARTILE!$B$3, "TOP", if(J4072&lt;QUARTILE!$B$4, "BOTTOM", 0))</f>
        <v>TOP</v>
      </c>
      <c r="M4072" s="6">
        <f t="shared" si="1"/>
        <v>1</v>
      </c>
      <c r="N4072" s="6" t="str">
        <f t="shared" si="2"/>
        <v>Millenial</v>
      </c>
      <c r="O4072" s="6" t="str">
        <f t="shared" si="3"/>
        <v>Low Income</v>
      </c>
    </row>
    <row r="4073" hidden="1">
      <c r="A4073" s="1">
        <v>104071.0</v>
      </c>
      <c r="B4073" s="1">
        <v>38.0</v>
      </c>
      <c r="C4073" s="1">
        <v>12000.0</v>
      </c>
      <c r="D4073" s="1" t="s">
        <v>25</v>
      </c>
      <c r="E4073" s="1">
        <v>94407.48</v>
      </c>
      <c r="F4073" s="1">
        <v>2.0</v>
      </c>
      <c r="G4073" s="1">
        <v>26.0</v>
      </c>
      <c r="H4073" s="1">
        <v>14.0</v>
      </c>
      <c r="I4073" s="1" t="s">
        <v>18</v>
      </c>
      <c r="J4073" s="1">
        <v>1.0</v>
      </c>
      <c r="K4073" s="1">
        <v>0.394</v>
      </c>
      <c r="L4073" s="6" t="str">
        <f>if(J4073&gt;QUARTILE!$B$3, "TOP", if(J4073&lt;QUARTILE!$B$4, "BOTTOM", 0))</f>
        <v>TOP</v>
      </c>
      <c r="M4073" s="6">
        <f t="shared" si="1"/>
        <v>1</v>
      </c>
      <c r="N4073" s="6" t="str">
        <f t="shared" si="2"/>
        <v>Gen X</v>
      </c>
      <c r="O4073" s="6" t="str">
        <f t="shared" si="3"/>
        <v>Low Income</v>
      </c>
    </row>
    <row r="4074" hidden="1">
      <c r="A4074" s="1">
        <v>104072.0</v>
      </c>
      <c r="B4074" s="1">
        <v>37.0</v>
      </c>
      <c r="C4074" s="1">
        <v>38000.0</v>
      </c>
      <c r="D4074" s="1" t="s">
        <v>23</v>
      </c>
      <c r="E4074" s="1">
        <v>2894.87</v>
      </c>
      <c r="F4074" s="1">
        <v>5.0</v>
      </c>
      <c r="G4074" s="1">
        <v>21.0</v>
      </c>
      <c r="H4074" s="1">
        <v>16.0</v>
      </c>
      <c r="I4074" s="1" t="s">
        <v>18</v>
      </c>
      <c r="J4074" s="1">
        <v>0.687</v>
      </c>
      <c r="K4074" s="1">
        <v>0.702</v>
      </c>
      <c r="L4074" s="6">
        <f>if(J4074&gt;QUARTILE!$B$3, "TOP", if(J4074&lt;QUARTILE!$B$4, "BOTTOM", 0))</f>
        <v>0</v>
      </c>
      <c r="M4074" s="6">
        <f t="shared" si="1"/>
        <v>1</v>
      </c>
      <c r="N4074" s="6" t="str">
        <f t="shared" si="2"/>
        <v>Gen X</v>
      </c>
      <c r="O4074" s="6" t="str">
        <f t="shared" si="3"/>
        <v>Low Income</v>
      </c>
    </row>
    <row r="4075" hidden="1">
      <c r="A4075" s="1">
        <v>104073.0</v>
      </c>
      <c r="B4075" s="1">
        <v>43.0</v>
      </c>
      <c r="C4075" s="1">
        <v>12000.0</v>
      </c>
      <c r="D4075" s="1" t="s">
        <v>27</v>
      </c>
      <c r="E4075" s="1">
        <v>67135.51</v>
      </c>
      <c r="F4075" s="1">
        <v>2.0</v>
      </c>
      <c r="G4075" s="1">
        <v>21.0</v>
      </c>
      <c r="H4075" s="1">
        <v>6.0</v>
      </c>
      <c r="I4075" s="1" t="s">
        <v>18</v>
      </c>
      <c r="J4075" s="1">
        <v>0.726</v>
      </c>
      <c r="K4075" s="1">
        <v>0.0</v>
      </c>
      <c r="L4075" s="6">
        <f>if(J4075&gt;QUARTILE!$B$3, "TOP", if(J4075&lt;QUARTILE!$B$4, "BOTTOM", 0))</f>
        <v>0</v>
      </c>
      <c r="M4075" s="6">
        <f t="shared" si="1"/>
        <v>1</v>
      </c>
      <c r="N4075" s="6" t="str">
        <f t="shared" si="2"/>
        <v>Gen X</v>
      </c>
      <c r="O4075" s="6" t="str">
        <f t="shared" si="3"/>
        <v>Low Income</v>
      </c>
    </row>
    <row r="4076" hidden="1">
      <c r="A4076" s="1">
        <v>104074.0</v>
      </c>
      <c r="B4076" s="1">
        <v>80.0</v>
      </c>
      <c r="C4076" s="1">
        <v>65000.0</v>
      </c>
      <c r="D4076" s="1" t="s">
        <v>23</v>
      </c>
      <c r="E4076" s="1">
        <v>18385.79</v>
      </c>
      <c r="F4076" s="1">
        <v>4.0</v>
      </c>
      <c r="G4076" s="1">
        <v>10.0</v>
      </c>
      <c r="H4076" s="1">
        <v>6.0</v>
      </c>
      <c r="I4076" s="1" t="s">
        <v>22</v>
      </c>
      <c r="J4076" s="1">
        <v>0.825</v>
      </c>
      <c r="K4076" s="1">
        <v>0.891</v>
      </c>
      <c r="L4076" s="6" t="str">
        <f>if(J4076&gt;QUARTILE!$B$3, "TOP", if(J4076&lt;QUARTILE!$B$4, "BOTTOM", 0))</f>
        <v>TOP</v>
      </c>
      <c r="M4076" s="6">
        <f t="shared" si="1"/>
        <v>2</v>
      </c>
      <c r="N4076" s="6" t="str">
        <f t="shared" si="2"/>
        <v>Silent</v>
      </c>
      <c r="O4076" s="6" t="str">
        <f t="shared" si="3"/>
        <v>Medium Income</v>
      </c>
    </row>
    <row r="4077" hidden="1">
      <c r="A4077" s="1">
        <v>104075.0</v>
      </c>
      <c r="B4077" s="1">
        <v>21.0</v>
      </c>
      <c r="C4077" s="1">
        <v>31000.0</v>
      </c>
      <c r="D4077" s="1" t="s">
        <v>23</v>
      </c>
      <c r="E4077" s="1">
        <v>33560.03</v>
      </c>
      <c r="F4077" s="1">
        <v>4.0</v>
      </c>
      <c r="G4077" s="1">
        <v>25.0</v>
      </c>
      <c r="H4077" s="1">
        <v>11.0</v>
      </c>
      <c r="I4077" s="1" t="s">
        <v>18</v>
      </c>
      <c r="J4077" s="1">
        <v>0.556</v>
      </c>
      <c r="K4077" s="1">
        <v>0.788</v>
      </c>
      <c r="L4077" s="6">
        <f>if(J4077&gt;QUARTILE!$B$3, "TOP", if(J4077&lt;QUARTILE!$B$4, "BOTTOM", 0))</f>
        <v>0</v>
      </c>
      <c r="M4077" s="6">
        <f t="shared" si="1"/>
        <v>1</v>
      </c>
      <c r="N4077" s="6" t="str">
        <f t="shared" si="2"/>
        <v>Millenial</v>
      </c>
      <c r="O4077" s="6" t="str">
        <f t="shared" si="3"/>
        <v>Low Income</v>
      </c>
    </row>
    <row r="4078" hidden="1">
      <c r="A4078" s="1">
        <v>104076.0</v>
      </c>
      <c r="B4078" s="1">
        <v>63.0</v>
      </c>
      <c r="C4078" s="1">
        <v>15000.0</v>
      </c>
      <c r="D4078" s="1" t="s">
        <v>23</v>
      </c>
      <c r="E4078" s="1">
        <v>21006.11</v>
      </c>
      <c r="F4078" s="1">
        <v>5.0</v>
      </c>
      <c r="G4078" s="1">
        <v>15.0</v>
      </c>
      <c r="H4078" s="1">
        <v>7.0</v>
      </c>
      <c r="I4078" s="1" t="s">
        <v>22</v>
      </c>
      <c r="J4078" s="1">
        <v>0.279</v>
      </c>
      <c r="K4078" s="1">
        <v>0.158</v>
      </c>
      <c r="L4078" s="6" t="str">
        <f>if(J4078&gt;QUARTILE!$B$3, "TOP", if(J4078&lt;QUARTILE!$B$4, "BOTTOM", 0))</f>
        <v>BOTTOM</v>
      </c>
      <c r="M4078" s="6">
        <f t="shared" si="1"/>
        <v>2</v>
      </c>
      <c r="N4078" s="6" t="str">
        <f t="shared" si="2"/>
        <v>Baby Boomer</v>
      </c>
      <c r="O4078" s="6" t="str">
        <f t="shared" si="3"/>
        <v>Low Income</v>
      </c>
    </row>
    <row r="4079" hidden="1">
      <c r="A4079" s="1">
        <v>104077.0</v>
      </c>
      <c r="B4079" s="1">
        <v>69.0</v>
      </c>
      <c r="C4079" s="1">
        <v>43000.0</v>
      </c>
      <c r="D4079" s="1" t="s">
        <v>25</v>
      </c>
      <c r="E4079" s="1">
        <v>16881.16</v>
      </c>
      <c r="F4079" s="1">
        <v>5.0</v>
      </c>
      <c r="G4079" s="1">
        <v>24.0</v>
      </c>
      <c r="H4079" s="1">
        <v>8.0</v>
      </c>
      <c r="I4079" s="1" t="s">
        <v>22</v>
      </c>
      <c r="J4079" s="1">
        <v>0.463</v>
      </c>
      <c r="K4079" s="1">
        <v>0.736</v>
      </c>
      <c r="L4079" s="6">
        <f>if(J4079&gt;QUARTILE!$B$3, "TOP", if(J4079&lt;QUARTILE!$B$4, "BOTTOM", 0))</f>
        <v>0</v>
      </c>
      <c r="M4079" s="6">
        <f t="shared" si="1"/>
        <v>2</v>
      </c>
      <c r="N4079" s="6" t="str">
        <f t="shared" si="2"/>
        <v>Baby Boomer</v>
      </c>
      <c r="O4079" s="6" t="str">
        <f t="shared" si="3"/>
        <v>Low Income</v>
      </c>
    </row>
    <row r="4080" hidden="1">
      <c r="A4080" s="1">
        <v>104078.0</v>
      </c>
      <c r="B4080" s="1">
        <v>39.0</v>
      </c>
      <c r="C4080" s="1">
        <v>22000.0</v>
      </c>
      <c r="D4080" s="1" t="s">
        <v>23</v>
      </c>
      <c r="E4080" s="1">
        <v>24322.19</v>
      </c>
      <c r="F4080" s="1">
        <v>5.0</v>
      </c>
      <c r="G4080" s="1">
        <v>17.0</v>
      </c>
      <c r="H4080" s="1">
        <v>16.0</v>
      </c>
      <c r="I4080" s="1" t="s">
        <v>22</v>
      </c>
      <c r="J4080" s="1">
        <v>0.643</v>
      </c>
      <c r="K4080" s="1">
        <v>0.531</v>
      </c>
      <c r="L4080" s="6">
        <f>if(J4080&gt;QUARTILE!$B$3, "TOP", if(J4080&lt;QUARTILE!$B$4, "BOTTOM", 0))</f>
        <v>0</v>
      </c>
      <c r="M4080" s="6">
        <f t="shared" si="1"/>
        <v>2</v>
      </c>
      <c r="N4080" s="6" t="str">
        <f t="shared" si="2"/>
        <v>Gen X</v>
      </c>
      <c r="O4080" s="6" t="str">
        <f t="shared" si="3"/>
        <v>Low Income</v>
      </c>
    </row>
    <row r="4081" hidden="1">
      <c r="A4081" s="1">
        <v>104079.0</v>
      </c>
      <c r="B4081" s="1">
        <v>32.0</v>
      </c>
      <c r="C4081" s="1">
        <v>19000.0</v>
      </c>
      <c r="D4081" s="1" t="s">
        <v>23</v>
      </c>
      <c r="E4081" s="1">
        <v>7720.86</v>
      </c>
      <c r="F4081" s="1">
        <v>1.0</v>
      </c>
      <c r="G4081" s="1">
        <v>20.0</v>
      </c>
      <c r="H4081" s="1">
        <v>12.0</v>
      </c>
      <c r="I4081" s="1" t="s">
        <v>22</v>
      </c>
      <c r="J4081" s="1">
        <v>0.74</v>
      </c>
      <c r="K4081" s="1">
        <v>0.034</v>
      </c>
      <c r="L4081" s="6">
        <f>if(J4081&gt;QUARTILE!$B$3, "TOP", if(J4081&lt;QUARTILE!$B$4, "BOTTOM", 0))</f>
        <v>0</v>
      </c>
      <c r="M4081" s="6">
        <f t="shared" si="1"/>
        <v>2</v>
      </c>
      <c r="N4081" s="6" t="str">
        <f t="shared" si="2"/>
        <v>Gen X</v>
      </c>
      <c r="O4081" s="6" t="str">
        <f t="shared" si="3"/>
        <v>Low Income</v>
      </c>
    </row>
    <row r="4082" hidden="1">
      <c r="A4082" s="1">
        <v>104080.0</v>
      </c>
      <c r="B4082" s="1">
        <v>73.0</v>
      </c>
      <c r="C4082" s="1">
        <v>15000.0</v>
      </c>
      <c r="D4082" s="1" t="s">
        <v>27</v>
      </c>
      <c r="E4082" s="1">
        <v>51612.02</v>
      </c>
      <c r="F4082" s="1">
        <v>1.0</v>
      </c>
      <c r="G4082" s="1">
        <v>19.0</v>
      </c>
      <c r="H4082" s="1">
        <v>5.0</v>
      </c>
      <c r="I4082" s="1" t="s">
        <v>18</v>
      </c>
      <c r="J4082" s="1">
        <v>0.557</v>
      </c>
      <c r="K4082" s="1">
        <v>0.197</v>
      </c>
      <c r="L4082" s="6">
        <f>if(J4082&gt;QUARTILE!$B$3, "TOP", if(J4082&lt;QUARTILE!$B$4, "BOTTOM", 0))</f>
        <v>0</v>
      </c>
      <c r="M4082" s="6">
        <f t="shared" si="1"/>
        <v>1</v>
      </c>
      <c r="N4082" s="6" t="str">
        <f t="shared" si="2"/>
        <v>Baby Boomer</v>
      </c>
      <c r="O4082" s="6" t="str">
        <f t="shared" si="3"/>
        <v>Low Income</v>
      </c>
    </row>
    <row r="4083" hidden="1">
      <c r="A4083" s="1">
        <v>104081.0</v>
      </c>
      <c r="B4083" s="1">
        <v>57.0</v>
      </c>
      <c r="C4083" s="1">
        <v>7000.0</v>
      </c>
      <c r="D4083" s="1" t="s">
        <v>25</v>
      </c>
      <c r="E4083" s="1">
        <v>2449.97</v>
      </c>
      <c r="F4083" s="1">
        <v>4.0</v>
      </c>
      <c r="G4083" s="1">
        <v>20.0</v>
      </c>
      <c r="H4083" s="1">
        <v>7.0</v>
      </c>
      <c r="I4083" s="1" t="s">
        <v>22</v>
      </c>
      <c r="J4083" s="1">
        <v>0.38</v>
      </c>
      <c r="K4083" s="1">
        <v>0.213</v>
      </c>
      <c r="L4083" s="6">
        <f>if(J4083&gt;QUARTILE!$B$3, "TOP", if(J4083&lt;QUARTILE!$B$4, "BOTTOM", 0))</f>
        <v>0</v>
      </c>
      <c r="M4083" s="6">
        <f t="shared" si="1"/>
        <v>2</v>
      </c>
      <c r="N4083" s="6" t="str">
        <f t="shared" si="2"/>
        <v>Gen X</v>
      </c>
      <c r="O4083" s="6" t="str">
        <f t="shared" si="3"/>
        <v>Low Income</v>
      </c>
    </row>
    <row r="4084" hidden="1">
      <c r="A4084" s="1">
        <v>104082.0</v>
      </c>
      <c r="B4084" s="1">
        <v>38.0</v>
      </c>
      <c r="C4084" s="1">
        <v>32000.0</v>
      </c>
      <c r="D4084" s="1" t="s">
        <v>25</v>
      </c>
      <c r="E4084" s="1">
        <v>7655.43</v>
      </c>
      <c r="F4084" s="1">
        <v>5.0</v>
      </c>
      <c r="G4084" s="1">
        <v>22.0</v>
      </c>
      <c r="H4084" s="1">
        <v>15.0</v>
      </c>
      <c r="I4084" s="1" t="s">
        <v>22</v>
      </c>
      <c r="J4084" s="1">
        <v>0.297</v>
      </c>
      <c r="K4084" s="1">
        <v>0.83</v>
      </c>
      <c r="L4084" s="6" t="str">
        <f>if(J4084&gt;QUARTILE!$B$3, "TOP", if(J4084&lt;QUARTILE!$B$4, "BOTTOM", 0))</f>
        <v>BOTTOM</v>
      </c>
      <c r="M4084" s="6">
        <f t="shared" si="1"/>
        <v>2</v>
      </c>
      <c r="N4084" s="6" t="str">
        <f t="shared" si="2"/>
        <v>Gen X</v>
      </c>
      <c r="O4084" s="6" t="str">
        <f t="shared" si="3"/>
        <v>Low Income</v>
      </c>
    </row>
    <row r="4085" hidden="1">
      <c r="A4085" s="1">
        <v>104083.0</v>
      </c>
      <c r="B4085" s="1">
        <v>32.0</v>
      </c>
      <c r="C4085" s="1">
        <v>8000.0</v>
      </c>
      <c r="D4085" s="1" t="s">
        <v>25</v>
      </c>
      <c r="E4085" s="1">
        <v>633.16</v>
      </c>
      <c r="F4085" s="1">
        <v>3.0</v>
      </c>
      <c r="G4085" s="1">
        <v>21.0</v>
      </c>
      <c r="H4085" s="1">
        <v>10.0</v>
      </c>
      <c r="I4085" s="1" t="s">
        <v>22</v>
      </c>
      <c r="J4085" s="1">
        <v>0.233</v>
      </c>
      <c r="K4085" s="1">
        <v>0.898</v>
      </c>
      <c r="L4085" s="6" t="str">
        <f>if(J4085&gt;QUARTILE!$B$3, "TOP", if(J4085&lt;QUARTILE!$B$4, "BOTTOM", 0))</f>
        <v>BOTTOM</v>
      </c>
      <c r="M4085" s="6">
        <f t="shared" si="1"/>
        <v>2</v>
      </c>
      <c r="N4085" s="6" t="str">
        <f t="shared" si="2"/>
        <v>Gen X</v>
      </c>
      <c r="O4085" s="6" t="str">
        <f t="shared" si="3"/>
        <v>Low Income</v>
      </c>
    </row>
    <row r="4086" hidden="1">
      <c r="A4086" s="1">
        <v>104084.0</v>
      </c>
      <c r="B4086" s="1">
        <v>39.0</v>
      </c>
      <c r="C4086" s="1">
        <v>14000.0</v>
      </c>
      <c r="D4086" s="1" t="s">
        <v>30</v>
      </c>
      <c r="E4086" s="1">
        <v>6330.5</v>
      </c>
      <c r="F4086" s="1">
        <v>4.0</v>
      </c>
      <c r="G4086" s="1">
        <v>19.0</v>
      </c>
      <c r="H4086" s="1">
        <v>6.0</v>
      </c>
      <c r="I4086" s="1" t="s">
        <v>22</v>
      </c>
      <c r="J4086" s="1">
        <v>0.476</v>
      </c>
      <c r="K4086" s="1">
        <v>0.0</v>
      </c>
      <c r="L4086" s="6">
        <f>if(J4086&gt;QUARTILE!$B$3, "TOP", if(J4086&lt;QUARTILE!$B$4, "BOTTOM", 0))</f>
        <v>0</v>
      </c>
      <c r="M4086" s="6">
        <f t="shared" si="1"/>
        <v>2</v>
      </c>
      <c r="N4086" s="6" t="str">
        <f t="shared" si="2"/>
        <v>Gen X</v>
      </c>
      <c r="O4086" s="6" t="str">
        <f t="shared" si="3"/>
        <v>Low Income</v>
      </c>
    </row>
    <row r="4087" hidden="1">
      <c r="A4087" s="1">
        <v>104085.0</v>
      </c>
      <c r="B4087" s="1">
        <v>69.0</v>
      </c>
      <c r="C4087" s="1">
        <v>29000.0</v>
      </c>
      <c r="D4087" s="1" t="s">
        <v>23</v>
      </c>
      <c r="E4087" s="1">
        <v>4923.46</v>
      </c>
      <c r="F4087" s="1">
        <v>5.0</v>
      </c>
      <c r="G4087" s="1">
        <v>24.0</v>
      </c>
      <c r="H4087" s="1">
        <v>2.0</v>
      </c>
      <c r="I4087" s="1" t="s">
        <v>22</v>
      </c>
      <c r="J4087" s="1">
        <v>0.756</v>
      </c>
      <c r="K4087" s="1">
        <v>0.691</v>
      </c>
      <c r="L4087" s="6">
        <f>if(J4087&gt;QUARTILE!$B$3, "TOP", if(J4087&lt;QUARTILE!$B$4, "BOTTOM", 0))</f>
        <v>0</v>
      </c>
      <c r="M4087" s="6">
        <f t="shared" si="1"/>
        <v>2</v>
      </c>
      <c r="N4087" s="6" t="str">
        <f t="shared" si="2"/>
        <v>Baby Boomer</v>
      </c>
      <c r="O4087" s="6" t="str">
        <f t="shared" si="3"/>
        <v>Low Income</v>
      </c>
    </row>
    <row r="4088" hidden="1">
      <c r="A4088" s="1">
        <v>104086.0</v>
      </c>
      <c r="B4088" s="1">
        <v>45.0</v>
      </c>
      <c r="C4088" s="1">
        <v>16000.0</v>
      </c>
      <c r="D4088" s="1" t="s">
        <v>23</v>
      </c>
      <c r="E4088" s="1">
        <v>1018.1</v>
      </c>
      <c r="F4088" s="1">
        <v>3.0</v>
      </c>
      <c r="G4088" s="1">
        <v>23.0</v>
      </c>
      <c r="H4088" s="1">
        <v>8.0</v>
      </c>
      <c r="I4088" s="1" t="s">
        <v>22</v>
      </c>
      <c r="J4088" s="1">
        <v>0.88</v>
      </c>
      <c r="K4088" s="1">
        <v>0.12</v>
      </c>
      <c r="L4088" s="6" t="str">
        <f>if(J4088&gt;QUARTILE!$B$3, "TOP", if(J4088&lt;QUARTILE!$B$4, "BOTTOM", 0))</f>
        <v>TOP</v>
      </c>
      <c r="M4088" s="6">
        <f t="shared" si="1"/>
        <v>2</v>
      </c>
      <c r="N4088" s="6" t="str">
        <f t="shared" si="2"/>
        <v>Gen X</v>
      </c>
      <c r="O4088" s="6" t="str">
        <f t="shared" si="3"/>
        <v>Low Income</v>
      </c>
    </row>
    <row r="4089" hidden="1">
      <c r="A4089" s="1">
        <v>104087.0</v>
      </c>
      <c r="B4089" s="1">
        <v>31.0</v>
      </c>
      <c r="C4089" s="1">
        <v>24000.0</v>
      </c>
      <c r="D4089" s="1" t="s">
        <v>27</v>
      </c>
      <c r="E4089" s="1">
        <v>13536.58</v>
      </c>
      <c r="F4089" s="1">
        <v>5.0</v>
      </c>
      <c r="G4089" s="1">
        <v>22.0</v>
      </c>
      <c r="H4089" s="1">
        <v>9.0</v>
      </c>
      <c r="I4089" s="1" t="s">
        <v>22</v>
      </c>
      <c r="J4089" s="1">
        <v>0.345</v>
      </c>
      <c r="K4089" s="1">
        <v>0.741</v>
      </c>
      <c r="L4089" s="6">
        <f>if(J4089&gt;QUARTILE!$B$3, "TOP", if(J4089&lt;QUARTILE!$B$4, "BOTTOM", 0))</f>
        <v>0</v>
      </c>
      <c r="M4089" s="6">
        <f t="shared" si="1"/>
        <v>2</v>
      </c>
      <c r="N4089" s="6" t="str">
        <f t="shared" si="2"/>
        <v>Gen X</v>
      </c>
      <c r="O4089" s="6" t="str">
        <f t="shared" si="3"/>
        <v>Low Income</v>
      </c>
    </row>
    <row r="4090" hidden="1">
      <c r="A4090" s="1">
        <v>104088.0</v>
      </c>
      <c r="B4090" s="1">
        <v>44.0</v>
      </c>
      <c r="C4090" s="1">
        <v>11000.0</v>
      </c>
      <c r="D4090" s="1" t="s">
        <v>23</v>
      </c>
      <c r="E4090" s="1">
        <v>12646.16</v>
      </c>
      <c r="F4090" s="1">
        <v>2.0</v>
      </c>
      <c r="G4090" s="1">
        <v>22.0</v>
      </c>
      <c r="H4090" s="1">
        <v>9.0</v>
      </c>
      <c r="I4090" s="1" t="s">
        <v>22</v>
      </c>
      <c r="J4090" s="1">
        <v>0.661</v>
      </c>
      <c r="K4090" s="1">
        <v>0.846</v>
      </c>
      <c r="L4090" s="6">
        <f>if(J4090&gt;QUARTILE!$B$3, "TOP", if(J4090&lt;QUARTILE!$B$4, "BOTTOM", 0))</f>
        <v>0</v>
      </c>
      <c r="M4090" s="6">
        <f t="shared" si="1"/>
        <v>2</v>
      </c>
      <c r="N4090" s="6" t="str">
        <f t="shared" si="2"/>
        <v>Gen X</v>
      </c>
      <c r="O4090" s="6" t="str">
        <f t="shared" si="3"/>
        <v>Low Income</v>
      </c>
    </row>
    <row r="4091" hidden="1">
      <c r="A4091" s="1">
        <v>104089.0</v>
      </c>
      <c r="B4091" s="1">
        <v>78.0</v>
      </c>
      <c r="C4091" s="1">
        <v>18000.0</v>
      </c>
      <c r="D4091" s="1" t="s">
        <v>27</v>
      </c>
      <c r="E4091" s="1">
        <v>1618.68</v>
      </c>
      <c r="F4091" s="1">
        <v>3.0</v>
      </c>
      <c r="G4091" s="1">
        <v>18.0</v>
      </c>
      <c r="H4091" s="1">
        <v>3.0</v>
      </c>
      <c r="I4091" s="1" t="s">
        <v>22</v>
      </c>
      <c r="J4091" s="1">
        <v>0.478</v>
      </c>
      <c r="K4091" s="1">
        <v>0.059</v>
      </c>
      <c r="L4091" s="6">
        <f>if(J4091&gt;QUARTILE!$B$3, "TOP", if(J4091&lt;QUARTILE!$B$4, "BOTTOM", 0))</f>
        <v>0</v>
      </c>
      <c r="M4091" s="6">
        <f t="shared" si="1"/>
        <v>2</v>
      </c>
      <c r="N4091" s="6" t="str">
        <f t="shared" si="2"/>
        <v>Baby Boomer</v>
      </c>
      <c r="O4091" s="6" t="str">
        <f t="shared" si="3"/>
        <v>Low Income</v>
      </c>
    </row>
    <row r="4092" hidden="1">
      <c r="A4092" s="1">
        <v>104090.0</v>
      </c>
      <c r="B4092" s="1">
        <v>58.0</v>
      </c>
      <c r="C4092" s="1">
        <v>24000.0</v>
      </c>
      <c r="D4092" s="1" t="s">
        <v>25</v>
      </c>
      <c r="E4092" s="1">
        <v>6072.18</v>
      </c>
      <c r="F4092" s="1">
        <v>2.0</v>
      </c>
      <c r="G4092" s="1">
        <v>23.0</v>
      </c>
      <c r="H4092" s="1">
        <v>4.0</v>
      </c>
      <c r="I4092" s="1" t="s">
        <v>22</v>
      </c>
      <c r="J4092" s="1">
        <v>1.0</v>
      </c>
      <c r="K4092" s="1">
        <v>0.326</v>
      </c>
      <c r="L4092" s="6" t="str">
        <f>if(J4092&gt;QUARTILE!$B$3, "TOP", if(J4092&lt;QUARTILE!$B$4, "BOTTOM", 0))</f>
        <v>TOP</v>
      </c>
      <c r="M4092" s="6">
        <f t="shared" si="1"/>
        <v>2</v>
      </c>
      <c r="N4092" s="6" t="str">
        <f t="shared" si="2"/>
        <v>Gen X</v>
      </c>
      <c r="O4092" s="6" t="str">
        <f t="shared" si="3"/>
        <v>Low Income</v>
      </c>
    </row>
    <row r="4093" hidden="1">
      <c r="A4093" s="1">
        <v>104091.0</v>
      </c>
      <c r="B4093" s="1">
        <v>57.0</v>
      </c>
      <c r="C4093" s="1">
        <v>12000.0</v>
      </c>
      <c r="D4093" s="1" t="s">
        <v>30</v>
      </c>
      <c r="E4093" s="1">
        <v>61289.72</v>
      </c>
      <c r="F4093" s="1">
        <v>1.0</v>
      </c>
      <c r="G4093" s="1">
        <v>14.0</v>
      </c>
      <c r="H4093" s="1">
        <v>5.0</v>
      </c>
      <c r="I4093" s="1" t="s">
        <v>18</v>
      </c>
      <c r="J4093" s="1">
        <v>0.982</v>
      </c>
      <c r="K4093" s="1">
        <v>0.28</v>
      </c>
      <c r="L4093" s="6" t="str">
        <f>if(J4093&gt;QUARTILE!$B$3, "TOP", if(J4093&lt;QUARTILE!$B$4, "BOTTOM", 0))</f>
        <v>TOP</v>
      </c>
      <c r="M4093" s="6">
        <f t="shared" si="1"/>
        <v>1</v>
      </c>
      <c r="N4093" s="6" t="str">
        <f t="shared" si="2"/>
        <v>Gen X</v>
      </c>
      <c r="O4093" s="6" t="str">
        <f t="shared" si="3"/>
        <v>Low Income</v>
      </c>
    </row>
    <row r="4094" hidden="1">
      <c r="A4094" s="1">
        <v>104092.0</v>
      </c>
      <c r="B4094" s="1">
        <v>75.0</v>
      </c>
      <c r="C4094" s="1">
        <v>61000.0</v>
      </c>
      <c r="D4094" s="1" t="s">
        <v>21</v>
      </c>
      <c r="E4094" s="1">
        <v>2347.24</v>
      </c>
      <c r="F4094" s="1">
        <v>4.0</v>
      </c>
      <c r="G4094" s="1">
        <v>32.0</v>
      </c>
      <c r="H4094" s="1">
        <v>2.0</v>
      </c>
      <c r="I4094" s="1" t="s">
        <v>22</v>
      </c>
      <c r="J4094" s="1">
        <v>0.982</v>
      </c>
      <c r="K4094" s="1">
        <v>0.905</v>
      </c>
      <c r="L4094" s="6" t="str">
        <f>if(J4094&gt;QUARTILE!$B$3, "TOP", if(J4094&lt;QUARTILE!$B$4, "BOTTOM", 0))</f>
        <v>TOP</v>
      </c>
      <c r="M4094" s="6">
        <f t="shared" si="1"/>
        <v>2</v>
      </c>
      <c r="N4094" s="6" t="str">
        <f t="shared" si="2"/>
        <v>Baby Boomer</v>
      </c>
      <c r="O4094" s="6" t="str">
        <f t="shared" si="3"/>
        <v>Medium Income</v>
      </c>
    </row>
    <row r="4095" hidden="1">
      <c r="A4095" s="1">
        <v>104093.0</v>
      </c>
      <c r="B4095" s="1">
        <v>45.0</v>
      </c>
      <c r="C4095" s="1">
        <v>15000.0</v>
      </c>
      <c r="D4095" s="1" t="s">
        <v>24</v>
      </c>
      <c r="E4095" s="1">
        <v>7277.41</v>
      </c>
      <c r="F4095" s="1">
        <v>5.0</v>
      </c>
      <c r="G4095" s="1">
        <v>18.0</v>
      </c>
      <c r="H4095" s="1">
        <v>10.0</v>
      </c>
      <c r="I4095" s="1" t="s">
        <v>22</v>
      </c>
      <c r="J4095" s="1">
        <v>0.579</v>
      </c>
      <c r="K4095" s="1">
        <v>0.321</v>
      </c>
      <c r="L4095" s="6">
        <f>if(J4095&gt;QUARTILE!$B$3, "TOP", if(J4095&lt;QUARTILE!$B$4, "BOTTOM", 0))</f>
        <v>0</v>
      </c>
      <c r="M4095" s="6">
        <f t="shared" si="1"/>
        <v>2</v>
      </c>
      <c r="N4095" s="6" t="str">
        <f t="shared" si="2"/>
        <v>Gen X</v>
      </c>
      <c r="O4095" s="6" t="str">
        <f t="shared" si="3"/>
        <v>Low Income</v>
      </c>
    </row>
    <row r="4096" hidden="1">
      <c r="A4096" s="1">
        <v>104094.0</v>
      </c>
      <c r="B4096" s="1">
        <v>43.0</v>
      </c>
      <c r="C4096" s="1">
        <v>50000.0</v>
      </c>
      <c r="D4096" s="1" t="s">
        <v>23</v>
      </c>
      <c r="E4096" s="1">
        <v>730.43</v>
      </c>
      <c r="F4096" s="1">
        <v>4.0</v>
      </c>
      <c r="G4096" s="1">
        <v>26.0</v>
      </c>
      <c r="H4096" s="1">
        <v>12.0</v>
      </c>
      <c r="I4096" s="1" t="s">
        <v>18</v>
      </c>
      <c r="J4096" s="1">
        <v>0.487</v>
      </c>
      <c r="K4096" s="1">
        <v>0.206</v>
      </c>
      <c r="L4096" s="6">
        <f>if(J4096&gt;QUARTILE!$B$3, "TOP", if(J4096&lt;QUARTILE!$B$4, "BOTTOM", 0))</f>
        <v>0</v>
      </c>
      <c r="M4096" s="6">
        <f t="shared" si="1"/>
        <v>1</v>
      </c>
      <c r="N4096" s="6" t="str">
        <f t="shared" si="2"/>
        <v>Gen X</v>
      </c>
      <c r="O4096" s="6" t="str">
        <f t="shared" si="3"/>
        <v>Medium Income</v>
      </c>
    </row>
    <row r="4097" hidden="1">
      <c r="A4097" s="1">
        <v>104095.0</v>
      </c>
      <c r="B4097" s="1">
        <v>66.0</v>
      </c>
      <c r="C4097" s="1">
        <v>20000.0</v>
      </c>
      <c r="D4097" s="1" t="s">
        <v>17</v>
      </c>
      <c r="E4097" s="1">
        <v>3224.21</v>
      </c>
      <c r="F4097" s="1">
        <v>5.0</v>
      </c>
      <c r="G4097" s="1">
        <v>13.0</v>
      </c>
      <c r="H4097" s="1">
        <v>7.0</v>
      </c>
      <c r="I4097" s="1" t="s">
        <v>22</v>
      </c>
      <c r="J4097" s="1">
        <v>0.652</v>
      </c>
      <c r="K4097" s="1">
        <v>0.57</v>
      </c>
      <c r="L4097" s="6">
        <f>if(J4097&gt;QUARTILE!$B$3, "TOP", if(J4097&lt;QUARTILE!$B$4, "BOTTOM", 0))</f>
        <v>0</v>
      </c>
      <c r="M4097" s="6">
        <f t="shared" si="1"/>
        <v>2</v>
      </c>
      <c r="N4097" s="6" t="str">
        <f t="shared" si="2"/>
        <v>Baby Boomer</v>
      </c>
      <c r="O4097" s="6" t="str">
        <f t="shared" si="3"/>
        <v>Low Income</v>
      </c>
    </row>
    <row r="4098" hidden="1">
      <c r="A4098" s="1">
        <v>104096.0</v>
      </c>
      <c r="B4098" s="1">
        <v>80.0</v>
      </c>
      <c r="C4098" s="1">
        <v>9000.0</v>
      </c>
      <c r="D4098" s="1" t="s">
        <v>23</v>
      </c>
      <c r="E4098" s="1">
        <v>24039.3</v>
      </c>
      <c r="F4098" s="1">
        <v>2.0</v>
      </c>
      <c r="G4098" s="1">
        <v>17.0</v>
      </c>
      <c r="H4098" s="1">
        <v>5.0</v>
      </c>
      <c r="I4098" s="1" t="s">
        <v>22</v>
      </c>
      <c r="J4098" s="1">
        <v>0.21</v>
      </c>
      <c r="K4098" s="1">
        <v>0.159</v>
      </c>
      <c r="L4098" s="6" t="str">
        <f>if(J4098&gt;QUARTILE!$B$3, "TOP", if(J4098&lt;QUARTILE!$B$4, "BOTTOM", 0))</f>
        <v>BOTTOM</v>
      </c>
      <c r="M4098" s="6">
        <f t="shared" si="1"/>
        <v>2</v>
      </c>
      <c r="N4098" s="6" t="str">
        <f t="shared" si="2"/>
        <v>Silent</v>
      </c>
      <c r="O4098" s="6" t="str">
        <f t="shared" si="3"/>
        <v>Low Income</v>
      </c>
    </row>
    <row r="4099" hidden="1">
      <c r="A4099" s="1">
        <v>104097.0</v>
      </c>
      <c r="B4099" s="1">
        <v>19.0</v>
      </c>
      <c r="C4099" s="1">
        <v>11000.0</v>
      </c>
      <c r="D4099" s="1" t="s">
        <v>27</v>
      </c>
      <c r="E4099" s="1">
        <v>9136.74</v>
      </c>
      <c r="F4099" s="1">
        <v>3.0</v>
      </c>
      <c r="G4099" s="1">
        <v>17.0</v>
      </c>
      <c r="H4099" s="1">
        <v>11.0</v>
      </c>
      <c r="I4099" s="1" t="s">
        <v>22</v>
      </c>
      <c r="J4099" s="1">
        <v>0.883</v>
      </c>
      <c r="K4099" s="1">
        <v>0.625</v>
      </c>
      <c r="L4099" s="6" t="str">
        <f>if(J4099&gt;QUARTILE!$B$3, "TOP", if(J4099&lt;QUARTILE!$B$4, "BOTTOM", 0))</f>
        <v>TOP</v>
      </c>
      <c r="M4099" s="6">
        <f t="shared" si="1"/>
        <v>2</v>
      </c>
      <c r="N4099" s="6" t="str">
        <f t="shared" si="2"/>
        <v>Millenial</v>
      </c>
      <c r="O4099" s="6" t="str">
        <f t="shared" si="3"/>
        <v>Low Income</v>
      </c>
    </row>
    <row r="4100" hidden="1">
      <c r="A4100" s="1">
        <v>104098.0</v>
      </c>
      <c r="B4100" s="1">
        <v>42.0</v>
      </c>
      <c r="C4100" s="1">
        <v>24000.0</v>
      </c>
      <c r="D4100" s="1" t="s">
        <v>27</v>
      </c>
      <c r="E4100" s="1">
        <v>12032.39</v>
      </c>
      <c r="F4100" s="1">
        <v>3.0</v>
      </c>
      <c r="G4100" s="1">
        <v>12.0</v>
      </c>
      <c r="H4100" s="1">
        <v>9.0</v>
      </c>
      <c r="I4100" s="1" t="s">
        <v>22</v>
      </c>
      <c r="J4100" s="1">
        <v>0.271</v>
      </c>
      <c r="K4100" s="1">
        <v>0.459</v>
      </c>
      <c r="L4100" s="6" t="str">
        <f>if(J4100&gt;QUARTILE!$B$3, "TOP", if(J4100&lt;QUARTILE!$B$4, "BOTTOM", 0))</f>
        <v>BOTTOM</v>
      </c>
      <c r="M4100" s="6">
        <f t="shared" si="1"/>
        <v>2</v>
      </c>
      <c r="N4100" s="6" t="str">
        <f t="shared" si="2"/>
        <v>Gen X</v>
      </c>
      <c r="O4100" s="6" t="str">
        <f t="shared" si="3"/>
        <v>Low Income</v>
      </c>
    </row>
    <row r="4101" hidden="1">
      <c r="A4101" s="1">
        <v>104099.0</v>
      </c>
      <c r="B4101" s="1">
        <v>73.0</v>
      </c>
      <c r="C4101" s="1">
        <v>41000.0</v>
      </c>
      <c r="D4101" s="1" t="s">
        <v>23</v>
      </c>
      <c r="E4101" s="1">
        <v>3415.25</v>
      </c>
      <c r="F4101" s="1">
        <v>5.0</v>
      </c>
      <c r="G4101" s="1">
        <v>16.0</v>
      </c>
      <c r="H4101" s="1">
        <v>5.0</v>
      </c>
      <c r="I4101" s="1" t="s">
        <v>22</v>
      </c>
      <c r="J4101" s="1">
        <v>0.877</v>
      </c>
      <c r="K4101" s="1">
        <v>0.681</v>
      </c>
      <c r="L4101" s="6" t="str">
        <f>if(J4101&gt;QUARTILE!$B$3, "TOP", if(J4101&lt;QUARTILE!$B$4, "BOTTOM", 0))</f>
        <v>TOP</v>
      </c>
      <c r="M4101" s="6">
        <f t="shared" si="1"/>
        <v>2</v>
      </c>
      <c r="N4101" s="6" t="str">
        <f t="shared" si="2"/>
        <v>Baby Boomer</v>
      </c>
      <c r="O4101" s="6" t="str">
        <f t="shared" si="3"/>
        <v>Low Income</v>
      </c>
    </row>
    <row r="4102" hidden="1">
      <c r="A4102" s="1">
        <v>104100.0</v>
      </c>
      <c r="B4102" s="1">
        <v>79.0</v>
      </c>
      <c r="C4102" s="1">
        <v>64000.0</v>
      </c>
      <c r="D4102" s="1" t="s">
        <v>27</v>
      </c>
      <c r="E4102" s="1">
        <v>22922.9</v>
      </c>
      <c r="F4102" s="1">
        <v>2.0</v>
      </c>
      <c r="G4102" s="1">
        <v>15.0</v>
      </c>
      <c r="H4102" s="1">
        <v>4.0</v>
      </c>
      <c r="I4102" s="1" t="s">
        <v>22</v>
      </c>
      <c r="J4102" s="1">
        <v>0.399</v>
      </c>
      <c r="K4102" s="1">
        <v>0.579</v>
      </c>
      <c r="L4102" s="6">
        <f>if(J4102&gt;QUARTILE!$B$3, "TOP", if(J4102&lt;QUARTILE!$B$4, "BOTTOM", 0))</f>
        <v>0</v>
      </c>
      <c r="M4102" s="6">
        <f t="shared" si="1"/>
        <v>2</v>
      </c>
      <c r="N4102" s="6" t="str">
        <f t="shared" si="2"/>
        <v>Baby Boomer</v>
      </c>
      <c r="O4102" s="6" t="str">
        <f t="shared" si="3"/>
        <v>Medium Income</v>
      </c>
    </row>
    <row r="4103" hidden="1">
      <c r="A4103" s="1">
        <v>104101.0</v>
      </c>
      <c r="B4103" s="1">
        <v>20.0</v>
      </c>
      <c r="C4103" s="1">
        <v>24000.0</v>
      </c>
      <c r="D4103" s="1" t="s">
        <v>23</v>
      </c>
      <c r="E4103" s="1">
        <v>27847.99</v>
      </c>
      <c r="F4103" s="1">
        <v>5.0</v>
      </c>
      <c r="G4103" s="1">
        <v>18.0</v>
      </c>
      <c r="H4103" s="1">
        <v>11.0</v>
      </c>
      <c r="I4103" s="1" t="s">
        <v>22</v>
      </c>
      <c r="J4103" s="1">
        <v>0.572</v>
      </c>
      <c r="K4103" s="1">
        <v>0.127</v>
      </c>
      <c r="L4103" s="6">
        <f>if(J4103&gt;QUARTILE!$B$3, "TOP", if(J4103&lt;QUARTILE!$B$4, "BOTTOM", 0))</f>
        <v>0</v>
      </c>
      <c r="M4103" s="6">
        <f t="shared" si="1"/>
        <v>2</v>
      </c>
      <c r="N4103" s="6" t="str">
        <f t="shared" si="2"/>
        <v>Millenial</v>
      </c>
      <c r="O4103" s="6" t="str">
        <f t="shared" si="3"/>
        <v>Low Income</v>
      </c>
    </row>
    <row r="4104" hidden="1">
      <c r="A4104" s="1">
        <v>104102.0</v>
      </c>
      <c r="B4104" s="1">
        <v>25.0</v>
      </c>
      <c r="C4104" s="1">
        <v>11000.0</v>
      </c>
      <c r="D4104" s="1" t="s">
        <v>23</v>
      </c>
      <c r="E4104" s="1">
        <v>3996.16</v>
      </c>
      <c r="F4104" s="1">
        <v>5.0</v>
      </c>
      <c r="G4104" s="1">
        <v>22.0</v>
      </c>
      <c r="H4104" s="1">
        <v>6.0</v>
      </c>
      <c r="I4104" s="1" t="s">
        <v>22</v>
      </c>
      <c r="J4104" s="1">
        <v>0.822</v>
      </c>
      <c r="K4104" s="1">
        <v>0.887</v>
      </c>
      <c r="L4104" s="6" t="str">
        <f>if(J4104&gt;QUARTILE!$B$3, "TOP", if(J4104&lt;QUARTILE!$B$4, "BOTTOM", 0))</f>
        <v>TOP</v>
      </c>
      <c r="M4104" s="6">
        <f t="shared" si="1"/>
        <v>2</v>
      </c>
      <c r="N4104" s="6" t="str">
        <f t="shared" si="2"/>
        <v>Millenial</v>
      </c>
      <c r="O4104" s="6" t="str">
        <f t="shared" si="3"/>
        <v>Low Income</v>
      </c>
    </row>
    <row r="4105" hidden="1">
      <c r="A4105" s="1">
        <v>104103.0</v>
      </c>
      <c r="B4105" s="1">
        <v>61.0</v>
      </c>
      <c r="C4105" s="1">
        <v>26000.0</v>
      </c>
      <c r="D4105" s="1" t="s">
        <v>21</v>
      </c>
      <c r="E4105" s="1">
        <v>920.74</v>
      </c>
      <c r="F4105" s="1">
        <v>5.0</v>
      </c>
      <c r="G4105" s="1">
        <v>19.0</v>
      </c>
      <c r="H4105" s="1">
        <v>3.0</v>
      </c>
      <c r="I4105" s="1" t="s">
        <v>22</v>
      </c>
      <c r="J4105" s="1">
        <v>0.394</v>
      </c>
      <c r="K4105" s="1">
        <v>0.399</v>
      </c>
      <c r="L4105" s="6">
        <f>if(J4105&gt;QUARTILE!$B$3, "TOP", if(J4105&lt;QUARTILE!$B$4, "BOTTOM", 0))</f>
        <v>0</v>
      </c>
      <c r="M4105" s="6">
        <f t="shared" si="1"/>
        <v>2</v>
      </c>
      <c r="N4105" s="6" t="str">
        <f t="shared" si="2"/>
        <v>Baby Boomer</v>
      </c>
      <c r="O4105" s="6" t="str">
        <f t="shared" si="3"/>
        <v>Low Income</v>
      </c>
    </row>
    <row r="4106" hidden="1">
      <c r="A4106" s="1">
        <v>104104.0</v>
      </c>
      <c r="B4106" s="1">
        <v>50.0</v>
      </c>
      <c r="C4106" s="1">
        <v>13000.0</v>
      </c>
      <c r="D4106" s="1" t="s">
        <v>23</v>
      </c>
      <c r="E4106" s="1">
        <v>1688.1</v>
      </c>
      <c r="F4106" s="1">
        <v>3.0</v>
      </c>
      <c r="G4106" s="1">
        <v>20.0</v>
      </c>
      <c r="H4106" s="1">
        <v>3.0</v>
      </c>
      <c r="I4106" s="1" t="s">
        <v>22</v>
      </c>
      <c r="J4106" s="1">
        <v>0.408</v>
      </c>
      <c r="K4106" s="1">
        <v>0.745</v>
      </c>
      <c r="L4106" s="6">
        <f>if(J4106&gt;QUARTILE!$B$3, "TOP", if(J4106&lt;QUARTILE!$B$4, "BOTTOM", 0))</f>
        <v>0</v>
      </c>
      <c r="M4106" s="6">
        <f t="shared" si="1"/>
        <v>2</v>
      </c>
      <c r="N4106" s="6" t="str">
        <f t="shared" si="2"/>
        <v>Gen X</v>
      </c>
      <c r="O4106" s="6" t="str">
        <f t="shared" si="3"/>
        <v>Low Income</v>
      </c>
    </row>
    <row r="4107" hidden="1">
      <c r="A4107" s="1">
        <v>104105.0</v>
      </c>
      <c r="B4107" s="1">
        <v>59.0</v>
      </c>
      <c r="C4107" s="1">
        <v>28000.0</v>
      </c>
      <c r="D4107" s="1" t="s">
        <v>23</v>
      </c>
      <c r="E4107" s="1">
        <v>21403.16</v>
      </c>
      <c r="F4107" s="1">
        <v>5.0</v>
      </c>
      <c r="G4107" s="1">
        <v>17.0</v>
      </c>
      <c r="H4107" s="1">
        <v>5.0</v>
      </c>
      <c r="I4107" s="1" t="s">
        <v>22</v>
      </c>
      <c r="J4107" s="1">
        <v>0.938</v>
      </c>
      <c r="K4107" s="1">
        <v>0.482</v>
      </c>
      <c r="L4107" s="6" t="str">
        <f>if(J4107&gt;QUARTILE!$B$3, "TOP", if(J4107&lt;QUARTILE!$B$4, "BOTTOM", 0))</f>
        <v>TOP</v>
      </c>
      <c r="M4107" s="6">
        <f t="shared" si="1"/>
        <v>2</v>
      </c>
      <c r="N4107" s="6" t="str">
        <f t="shared" si="2"/>
        <v>Gen X</v>
      </c>
      <c r="O4107" s="6" t="str">
        <f t="shared" si="3"/>
        <v>Low Income</v>
      </c>
    </row>
    <row r="4108" hidden="1">
      <c r="A4108" s="1">
        <v>104106.0</v>
      </c>
      <c r="B4108" s="1">
        <v>69.0</v>
      </c>
      <c r="C4108" s="1">
        <v>13000.0</v>
      </c>
      <c r="D4108" s="1" t="s">
        <v>25</v>
      </c>
      <c r="E4108" s="1">
        <v>2912.32</v>
      </c>
      <c r="F4108" s="1">
        <v>3.0</v>
      </c>
      <c r="G4108" s="1">
        <v>13.0</v>
      </c>
      <c r="H4108" s="1">
        <v>11.0</v>
      </c>
      <c r="I4108" s="1" t="s">
        <v>18</v>
      </c>
      <c r="J4108" s="1">
        <v>0.119</v>
      </c>
      <c r="K4108" s="1">
        <v>0.865</v>
      </c>
      <c r="L4108" s="6" t="str">
        <f>if(J4108&gt;QUARTILE!$B$3, "TOP", if(J4108&lt;QUARTILE!$B$4, "BOTTOM", 0))</f>
        <v>BOTTOM</v>
      </c>
      <c r="M4108" s="6">
        <f t="shared" si="1"/>
        <v>1</v>
      </c>
      <c r="N4108" s="6" t="str">
        <f t="shared" si="2"/>
        <v>Baby Boomer</v>
      </c>
      <c r="O4108" s="6" t="str">
        <f t="shared" si="3"/>
        <v>Low Income</v>
      </c>
    </row>
    <row r="4109" hidden="1">
      <c r="A4109" s="1">
        <v>104107.0</v>
      </c>
      <c r="B4109" s="1">
        <v>52.0</v>
      </c>
      <c r="C4109" s="1">
        <v>6000.0</v>
      </c>
      <c r="D4109" s="1" t="s">
        <v>17</v>
      </c>
      <c r="E4109" s="1">
        <v>13621.16</v>
      </c>
      <c r="F4109" s="1">
        <v>1.0</v>
      </c>
      <c r="G4109" s="1">
        <v>23.0</v>
      </c>
      <c r="H4109" s="1">
        <v>2.0</v>
      </c>
      <c r="I4109" s="1" t="s">
        <v>22</v>
      </c>
      <c r="J4109" s="1">
        <v>0.842</v>
      </c>
      <c r="K4109" s="1">
        <v>0.337</v>
      </c>
      <c r="L4109" s="6" t="str">
        <f>if(J4109&gt;QUARTILE!$B$3, "TOP", if(J4109&lt;QUARTILE!$B$4, "BOTTOM", 0))</f>
        <v>TOP</v>
      </c>
      <c r="M4109" s="6">
        <f t="shared" si="1"/>
        <v>2</v>
      </c>
      <c r="N4109" s="6" t="str">
        <f t="shared" si="2"/>
        <v>Gen X</v>
      </c>
      <c r="O4109" s="6" t="str">
        <f t="shared" si="3"/>
        <v>Low Income</v>
      </c>
    </row>
    <row r="4110" hidden="1">
      <c r="A4110" s="1">
        <v>104108.0</v>
      </c>
      <c r="B4110" s="1">
        <v>23.0</v>
      </c>
      <c r="C4110" s="1">
        <v>49000.0</v>
      </c>
      <c r="D4110" s="1" t="s">
        <v>23</v>
      </c>
      <c r="E4110" s="1">
        <v>3312.63</v>
      </c>
      <c r="F4110" s="1">
        <v>2.0</v>
      </c>
      <c r="G4110" s="1">
        <v>14.0</v>
      </c>
      <c r="H4110" s="1">
        <v>10.0</v>
      </c>
      <c r="I4110" s="1" t="s">
        <v>22</v>
      </c>
      <c r="J4110" s="1">
        <v>0.978</v>
      </c>
      <c r="K4110" s="1">
        <v>0.639</v>
      </c>
      <c r="L4110" s="6" t="str">
        <f>if(J4110&gt;QUARTILE!$B$3, "TOP", if(J4110&lt;QUARTILE!$B$4, "BOTTOM", 0))</f>
        <v>TOP</v>
      </c>
      <c r="M4110" s="6">
        <f t="shared" si="1"/>
        <v>2</v>
      </c>
      <c r="N4110" s="6" t="str">
        <f t="shared" si="2"/>
        <v>Millenial</v>
      </c>
      <c r="O4110" s="6" t="str">
        <f t="shared" si="3"/>
        <v>Medium Income</v>
      </c>
    </row>
    <row r="4111" hidden="1">
      <c r="A4111" s="1">
        <v>104109.0</v>
      </c>
      <c r="B4111" s="1">
        <v>56.0</v>
      </c>
      <c r="C4111" s="1">
        <v>19000.0</v>
      </c>
      <c r="D4111" s="1" t="s">
        <v>25</v>
      </c>
      <c r="E4111" s="1">
        <v>3730.16</v>
      </c>
      <c r="F4111" s="1">
        <v>1.0</v>
      </c>
      <c r="G4111" s="1">
        <v>18.0</v>
      </c>
      <c r="H4111" s="1">
        <v>3.0</v>
      </c>
      <c r="I4111" s="1" t="s">
        <v>22</v>
      </c>
      <c r="J4111" s="1">
        <v>0.613</v>
      </c>
      <c r="K4111" s="1">
        <v>0.079</v>
      </c>
      <c r="L4111" s="6">
        <f>if(J4111&gt;QUARTILE!$B$3, "TOP", if(J4111&lt;QUARTILE!$B$4, "BOTTOM", 0))</f>
        <v>0</v>
      </c>
      <c r="M4111" s="6">
        <f t="shared" si="1"/>
        <v>2</v>
      </c>
      <c r="N4111" s="6" t="str">
        <f t="shared" si="2"/>
        <v>Gen X</v>
      </c>
      <c r="O4111" s="6" t="str">
        <f t="shared" si="3"/>
        <v>Low Income</v>
      </c>
    </row>
    <row r="4112" hidden="1">
      <c r="A4112" s="1">
        <v>104110.0</v>
      </c>
      <c r="B4112" s="1">
        <v>69.0</v>
      </c>
      <c r="C4112" s="1">
        <v>23000.0</v>
      </c>
      <c r="D4112" s="1" t="s">
        <v>21</v>
      </c>
      <c r="E4112" s="1">
        <v>87.4</v>
      </c>
      <c r="F4112" s="1">
        <v>5.0</v>
      </c>
      <c r="G4112" s="1">
        <v>18.0</v>
      </c>
      <c r="H4112" s="1">
        <v>8.0</v>
      </c>
      <c r="I4112" s="1" t="s">
        <v>22</v>
      </c>
      <c r="J4112" s="1">
        <v>0.696</v>
      </c>
      <c r="K4112" s="1">
        <v>0.028</v>
      </c>
      <c r="L4112" s="6">
        <f>if(J4112&gt;QUARTILE!$B$3, "TOP", if(J4112&lt;QUARTILE!$B$4, "BOTTOM", 0))</f>
        <v>0</v>
      </c>
      <c r="M4112" s="6">
        <f t="shared" si="1"/>
        <v>2</v>
      </c>
      <c r="N4112" s="6" t="str">
        <f t="shared" si="2"/>
        <v>Baby Boomer</v>
      </c>
      <c r="O4112" s="6" t="str">
        <f t="shared" si="3"/>
        <v>Low Income</v>
      </c>
    </row>
    <row r="4113" hidden="1">
      <c r="A4113" s="1">
        <v>104111.0</v>
      </c>
      <c r="B4113" s="1">
        <v>40.0</v>
      </c>
      <c r="C4113" s="1">
        <v>40000.0</v>
      </c>
      <c r="D4113" s="1" t="s">
        <v>23</v>
      </c>
      <c r="E4113" s="1">
        <v>7737.51</v>
      </c>
      <c r="F4113" s="1">
        <v>3.0</v>
      </c>
      <c r="G4113" s="1">
        <v>15.0</v>
      </c>
      <c r="H4113" s="1">
        <v>10.0</v>
      </c>
      <c r="I4113" s="1" t="s">
        <v>22</v>
      </c>
      <c r="J4113" s="1">
        <v>0.911</v>
      </c>
      <c r="K4113" s="1">
        <v>0.844</v>
      </c>
      <c r="L4113" s="6" t="str">
        <f>if(J4113&gt;QUARTILE!$B$3, "TOP", if(J4113&lt;QUARTILE!$B$4, "BOTTOM", 0))</f>
        <v>TOP</v>
      </c>
      <c r="M4113" s="6">
        <f t="shared" si="1"/>
        <v>2</v>
      </c>
      <c r="N4113" s="6" t="str">
        <f t="shared" si="2"/>
        <v>Gen X</v>
      </c>
      <c r="O4113" s="6" t="str">
        <f t="shared" si="3"/>
        <v>Low Income</v>
      </c>
    </row>
    <row r="4114" hidden="1">
      <c r="A4114" s="1">
        <v>104112.0</v>
      </c>
      <c r="B4114" s="1">
        <v>42.0</v>
      </c>
      <c r="C4114" s="1">
        <v>68000.0</v>
      </c>
      <c r="D4114" s="1" t="s">
        <v>23</v>
      </c>
      <c r="E4114" s="1">
        <v>1881.76</v>
      </c>
      <c r="F4114" s="1">
        <v>2.0</v>
      </c>
      <c r="G4114" s="1">
        <v>19.0</v>
      </c>
      <c r="H4114" s="1">
        <v>10.0</v>
      </c>
      <c r="I4114" s="1" t="s">
        <v>22</v>
      </c>
      <c r="J4114" s="1">
        <v>0.586</v>
      </c>
      <c r="K4114" s="1">
        <v>0.818</v>
      </c>
      <c r="L4114" s="6">
        <f>if(J4114&gt;QUARTILE!$B$3, "TOP", if(J4114&lt;QUARTILE!$B$4, "BOTTOM", 0))</f>
        <v>0</v>
      </c>
      <c r="M4114" s="6">
        <f t="shared" si="1"/>
        <v>2</v>
      </c>
      <c r="N4114" s="6" t="str">
        <f t="shared" si="2"/>
        <v>Gen X</v>
      </c>
      <c r="O4114" s="6" t="str">
        <f t="shared" si="3"/>
        <v>Medium Income</v>
      </c>
    </row>
    <row r="4115" hidden="1">
      <c r="A4115" s="1">
        <v>104113.0</v>
      </c>
      <c r="B4115" s="1">
        <v>76.0</v>
      </c>
      <c r="C4115" s="1">
        <v>34000.0</v>
      </c>
      <c r="D4115" s="1" t="s">
        <v>27</v>
      </c>
      <c r="E4115" s="1">
        <v>10016.23</v>
      </c>
      <c r="F4115" s="1">
        <v>4.0</v>
      </c>
      <c r="G4115" s="1">
        <v>24.0</v>
      </c>
      <c r="H4115" s="1">
        <v>4.0</v>
      </c>
      <c r="I4115" s="1" t="s">
        <v>22</v>
      </c>
      <c r="J4115" s="1">
        <v>0.879</v>
      </c>
      <c r="K4115" s="1">
        <v>0.309</v>
      </c>
      <c r="L4115" s="6" t="str">
        <f>if(J4115&gt;QUARTILE!$B$3, "TOP", if(J4115&lt;QUARTILE!$B$4, "BOTTOM", 0))</f>
        <v>TOP</v>
      </c>
      <c r="M4115" s="6">
        <f t="shared" si="1"/>
        <v>2</v>
      </c>
      <c r="N4115" s="6" t="str">
        <f t="shared" si="2"/>
        <v>Baby Boomer</v>
      </c>
      <c r="O4115" s="6" t="str">
        <f t="shared" si="3"/>
        <v>Low Income</v>
      </c>
    </row>
    <row r="4116" hidden="1">
      <c r="A4116" s="1">
        <v>104114.0</v>
      </c>
      <c r="B4116" s="1">
        <v>67.0</v>
      </c>
      <c r="C4116" s="1">
        <v>23000.0</v>
      </c>
      <c r="D4116" s="1" t="s">
        <v>25</v>
      </c>
      <c r="E4116" s="1">
        <v>18215.34</v>
      </c>
      <c r="F4116" s="1">
        <v>2.0</v>
      </c>
      <c r="G4116" s="1">
        <v>21.0</v>
      </c>
      <c r="H4116" s="1">
        <v>7.0</v>
      </c>
      <c r="I4116" s="1" t="s">
        <v>22</v>
      </c>
      <c r="J4116" s="1">
        <v>0.422</v>
      </c>
      <c r="K4116" s="1">
        <v>0.676</v>
      </c>
      <c r="L4116" s="6">
        <f>if(J4116&gt;QUARTILE!$B$3, "TOP", if(J4116&lt;QUARTILE!$B$4, "BOTTOM", 0))</f>
        <v>0</v>
      </c>
      <c r="M4116" s="6">
        <f t="shared" si="1"/>
        <v>2</v>
      </c>
      <c r="N4116" s="6" t="str">
        <f t="shared" si="2"/>
        <v>Baby Boomer</v>
      </c>
      <c r="O4116" s="6" t="str">
        <f t="shared" si="3"/>
        <v>Low Income</v>
      </c>
    </row>
    <row r="4117" hidden="1">
      <c r="A4117" s="1">
        <v>104115.0</v>
      </c>
      <c r="B4117" s="1">
        <v>60.0</v>
      </c>
      <c r="C4117" s="1">
        <v>29000.0</v>
      </c>
      <c r="D4117" s="1" t="s">
        <v>17</v>
      </c>
      <c r="E4117" s="1">
        <v>9162.51</v>
      </c>
      <c r="F4117" s="1">
        <v>2.0</v>
      </c>
      <c r="G4117" s="1">
        <v>17.0</v>
      </c>
      <c r="H4117" s="1">
        <v>4.0</v>
      </c>
      <c r="I4117" s="1" t="s">
        <v>22</v>
      </c>
      <c r="J4117" s="1">
        <v>0.306</v>
      </c>
      <c r="K4117" s="1">
        <v>0.829</v>
      </c>
      <c r="L4117" s="6" t="str">
        <f>if(J4117&gt;QUARTILE!$B$3, "TOP", if(J4117&lt;QUARTILE!$B$4, "BOTTOM", 0))</f>
        <v>BOTTOM</v>
      </c>
      <c r="M4117" s="6">
        <f t="shared" si="1"/>
        <v>2</v>
      </c>
      <c r="N4117" s="6" t="str">
        <f t="shared" si="2"/>
        <v>Gen X</v>
      </c>
      <c r="O4117" s="6" t="str">
        <f t="shared" si="3"/>
        <v>Low Income</v>
      </c>
    </row>
    <row r="4118" hidden="1">
      <c r="A4118" s="1">
        <v>104116.0</v>
      </c>
      <c r="B4118" s="1">
        <v>36.0</v>
      </c>
      <c r="C4118" s="1">
        <v>18000.0</v>
      </c>
      <c r="D4118" s="1" t="s">
        <v>23</v>
      </c>
      <c r="E4118" s="1">
        <v>24421.13</v>
      </c>
      <c r="F4118" s="1">
        <v>5.0</v>
      </c>
      <c r="G4118" s="1">
        <v>19.0</v>
      </c>
      <c r="H4118" s="1">
        <v>15.0</v>
      </c>
      <c r="I4118" s="1" t="s">
        <v>18</v>
      </c>
      <c r="J4118" s="1">
        <v>1.0</v>
      </c>
      <c r="K4118" s="1">
        <v>0.094</v>
      </c>
      <c r="L4118" s="6" t="str">
        <f>if(J4118&gt;QUARTILE!$B$3, "TOP", if(J4118&lt;QUARTILE!$B$4, "BOTTOM", 0))</f>
        <v>TOP</v>
      </c>
      <c r="M4118" s="6">
        <f t="shared" si="1"/>
        <v>1</v>
      </c>
      <c r="N4118" s="6" t="str">
        <f t="shared" si="2"/>
        <v>Gen X</v>
      </c>
      <c r="O4118" s="6" t="str">
        <f t="shared" si="3"/>
        <v>Low Income</v>
      </c>
    </row>
    <row r="4119" hidden="1">
      <c r="A4119" s="1">
        <v>104117.0</v>
      </c>
      <c r="B4119" s="1">
        <v>22.0</v>
      </c>
      <c r="C4119" s="1">
        <v>23000.0</v>
      </c>
      <c r="D4119" s="1" t="s">
        <v>21</v>
      </c>
      <c r="E4119" s="1">
        <v>27053.46</v>
      </c>
      <c r="F4119" s="1">
        <v>1.0</v>
      </c>
      <c r="G4119" s="1">
        <v>13.0</v>
      </c>
      <c r="H4119" s="1">
        <v>18.0</v>
      </c>
      <c r="I4119" s="1" t="s">
        <v>22</v>
      </c>
      <c r="J4119" s="1">
        <v>0.031</v>
      </c>
      <c r="K4119" s="1">
        <v>0.985</v>
      </c>
      <c r="L4119" s="6" t="str">
        <f>if(J4119&gt;QUARTILE!$B$3, "TOP", if(J4119&lt;QUARTILE!$B$4, "BOTTOM", 0))</f>
        <v>BOTTOM</v>
      </c>
      <c r="M4119" s="6">
        <f t="shared" si="1"/>
        <v>2</v>
      </c>
      <c r="N4119" s="6" t="str">
        <f t="shared" si="2"/>
        <v>Millenial</v>
      </c>
      <c r="O4119" s="6" t="str">
        <f t="shared" si="3"/>
        <v>Low Income</v>
      </c>
    </row>
    <row r="4120" hidden="1">
      <c r="A4120" s="1">
        <v>104118.0</v>
      </c>
      <c r="B4120" s="1">
        <v>68.0</v>
      </c>
      <c r="C4120" s="1">
        <v>24000.0</v>
      </c>
      <c r="D4120" s="1" t="s">
        <v>24</v>
      </c>
      <c r="E4120" s="1">
        <v>23854.49</v>
      </c>
      <c r="F4120" s="1">
        <v>1.0</v>
      </c>
      <c r="G4120" s="1">
        <v>17.0</v>
      </c>
      <c r="H4120" s="1">
        <v>2.0</v>
      </c>
      <c r="I4120" s="1" t="s">
        <v>22</v>
      </c>
      <c r="J4120" s="1">
        <v>0.32</v>
      </c>
      <c r="K4120" s="1">
        <v>0.886</v>
      </c>
      <c r="L4120" s="6">
        <f>if(J4120&gt;QUARTILE!$B$3, "TOP", if(J4120&lt;QUARTILE!$B$4, "BOTTOM", 0))</f>
        <v>0</v>
      </c>
      <c r="M4120" s="6">
        <f t="shared" si="1"/>
        <v>2</v>
      </c>
      <c r="N4120" s="6" t="str">
        <f t="shared" si="2"/>
        <v>Baby Boomer</v>
      </c>
      <c r="O4120" s="6" t="str">
        <f t="shared" si="3"/>
        <v>Low Income</v>
      </c>
    </row>
    <row r="4121" hidden="1">
      <c r="A4121" s="1">
        <v>104119.0</v>
      </c>
      <c r="B4121" s="1">
        <v>28.0</v>
      </c>
      <c r="C4121" s="1">
        <v>14000.0</v>
      </c>
      <c r="D4121" s="1" t="s">
        <v>23</v>
      </c>
      <c r="E4121" s="1">
        <v>55201.68</v>
      </c>
      <c r="F4121" s="1">
        <v>4.0</v>
      </c>
      <c r="G4121" s="1">
        <v>17.0</v>
      </c>
      <c r="H4121" s="1">
        <v>15.0</v>
      </c>
      <c r="I4121" s="1" t="s">
        <v>22</v>
      </c>
      <c r="J4121" s="1">
        <v>0.609</v>
      </c>
      <c r="K4121" s="1">
        <v>0.541</v>
      </c>
      <c r="L4121" s="6">
        <f>if(J4121&gt;QUARTILE!$B$3, "TOP", if(J4121&lt;QUARTILE!$B$4, "BOTTOM", 0))</f>
        <v>0</v>
      </c>
      <c r="M4121" s="6">
        <f t="shared" si="1"/>
        <v>2</v>
      </c>
      <c r="N4121" s="6" t="str">
        <f t="shared" si="2"/>
        <v>Millenial</v>
      </c>
      <c r="O4121" s="6" t="str">
        <f t="shared" si="3"/>
        <v>Low Income</v>
      </c>
    </row>
    <row r="4122" hidden="1">
      <c r="A4122" s="1">
        <v>104120.0</v>
      </c>
      <c r="B4122" s="1">
        <v>73.0</v>
      </c>
      <c r="C4122" s="1">
        <v>22000.0</v>
      </c>
      <c r="D4122" s="1" t="s">
        <v>23</v>
      </c>
      <c r="E4122" s="1">
        <v>5417.66</v>
      </c>
      <c r="F4122" s="1">
        <v>5.0</v>
      </c>
      <c r="G4122" s="1">
        <v>23.0</v>
      </c>
      <c r="H4122" s="1">
        <v>4.0</v>
      </c>
      <c r="I4122" s="1" t="s">
        <v>22</v>
      </c>
      <c r="J4122" s="1">
        <v>0.361</v>
      </c>
      <c r="K4122" s="1">
        <v>0.493</v>
      </c>
      <c r="L4122" s="6">
        <f>if(J4122&gt;QUARTILE!$B$3, "TOP", if(J4122&lt;QUARTILE!$B$4, "BOTTOM", 0))</f>
        <v>0</v>
      </c>
      <c r="M4122" s="6">
        <f t="shared" si="1"/>
        <v>2</v>
      </c>
      <c r="N4122" s="6" t="str">
        <f t="shared" si="2"/>
        <v>Baby Boomer</v>
      </c>
      <c r="O4122" s="6" t="str">
        <f t="shared" si="3"/>
        <v>Low Income</v>
      </c>
    </row>
    <row r="4123" hidden="1">
      <c r="A4123" s="1">
        <v>104121.0</v>
      </c>
      <c r="B4123" s="1">
        <v>29.0</v>
      </c>
      <c r="C4123" s="1">
        <v>27000.0</v>
      </c>
      <c r="D4123" s="1" t="s">
        <v>30</v>
      </c>
      <c r="E4123" s="1">
        <v>4201.0</v>
      </c>
      <c r="F4123" s="1">
        <v>2.0</v>
      </c>
      <c r="G4123" s="1">
        <v>13.0</v>
      </c>
      <c r="H4123" s="1">
        <v>13.0</v>
      </c>
      <c r="I4123" s="1" t="s">
        <v>18</v>
      </c>
      <c r="J4123" s="1">
        <v>0.282</v>
      </c>
      <c r="K4123" s="1">
        <v>0.895</v>
      </c>
      <c r="L4123" s="6" t="str">
        <f>if(J4123&gt;QUARTILE!$B$3, "TOP", if(J4123&lt;QUARTILE!$B$4, "BOTTOM", 0))</f>
        <v>BOTTOM</v>
      </c>
      <c r="M4123" s="6">
        <f t="shared" si="1"/>
        <v>1</v>
      </c>
      <c r="N4123" s="6" t="str">
        <f t="shared" si="2"/>
        <v>Millenial</v>
      </c>
      <c r="O4123" s="6" t="str">
        <f t="shared" si="3"/>
        <v>Low Income</v>
      </c>
    </row>
    <row r="4124" hidden="1">
      <c r="A4124" s="1">
        <v>104122.0</v>
      </c>
      <c r="B4124" s="1">
        <v>27.0</v>
      </c>
      <c r="C4124" s="1">
        <v>30000.0</v>
      </c>
      <c r="D4124" s="1" t="s">
        <v>25</v>
      </c>
      <c r="E4124" s="1">
        <v>18817.38</v>
      </c>
      <c r="F4124" s="1">
        <v>1.0</v>
      </c>
      <c r="G4124" s="1">
        <v>22.0</v>
      </c>
      <c r="H4124" s="1">
        <v>22.0</v>
      </c>
      <c r="I4124" s="1" t="s">
        <v>26</v>
      </c>
      <c r="J4124" s="1">
        <v>0.621</v>
      </c>
      <c r="K4124" s="1">
        <v>0.639</v>
      </c>
      <c r="L4124" s="6">
        <f>if(J4124&gt;QUARTILE!$B$3, "TOP", if(J4124&lt;QUARTILE!$B$4, "BOTTOM", 0))</f>
        <v>0</v>
      </c>
      <c r="M4124" s="6">
        <f t="shared" si="1"/>
        <v>3</v>
      </c>
      <c r="N4124" s="6" t="str">
        <f t="shared" si="2"/>
        <v>Millenial</v>
      </c>
      <c r="O4124" s="6" t="str">
        <f t="shared" si="3"/>
        <v>Low Income</v>
      </c>
    </row>
    <row r="4125" hidden="1">
      <c r="A4125" s="1">
        <v>104123.0</v>
      </c>
      <c r="B4125" s="1">
        <v>25.0</v>
      </c>
      <c r="C4125" s="1">
        <v>29000.0</v>
      </c>
      <c r="D4125" s="1" t="s">
        <v>25</v>
      </c>
      <c r="E4125" s="1">
        <v>18071.29</v>
      </c>
      <c r="F4125" s="1">
        <v>1.0</v>
      </c>
      <c r="G4125" s="1">
        <v>14.0</v>
      </c>
      <c r="H4125" s="1">
        <v>15.0</v>
      </c>
      <c r="I4125" s="1" t="s">
        <v>18</v>
      </c>
      <c r="J4125" s="1">
        <v>0.448</v>
      </c>
      <c r="K4125" s="1">
        <v>0.585</v>
      </c>
      <c r="L4125" s="6">
        <f>if(J4125&gt;QUARTILE!$B$3, "TOP", if(J4125&lt;QUARTILE!$B$4, "BOTTOM", 0))</f>
        <v>0</v>
      </c>
      <c r="M4125" s="6">
        <f t="shared" si="1"/>
        <v>1</v>
      </c>
      <c r="N4125" s="6" t="str">
        <f t="shared" si="2"/>
        <v>Millenial</v>
      </c>
      <c r="O4125" s="6" t="str">
        <f t="shared" si="3"/>
        <v>Low Income</v>
      </c>
    </row>
    <row r="4126" hidden="1">
      <c r="A4126" s="1">
        <v>104124.0</v>
      </c>
      <c r="B4126" s="1">
        <v>41.0</v>
      </c>
      <c r="C4126" s="1">
        <v>10000.0</v>
      </c>
      <c r="D4126" s="1" t="s">
        <v>27</v>
      </c>
      <c r="E4126" s="1">
        <v>14271.01</v>
      </c>
      <c r="F4126" s="1">
        <v>3.0</v>
      </c>
      <c r="G4126" s="1">
        <v>30.0</v>
      </c>
      <c r="H4126" s="1">
        <v>19.0</v>
      </c>
      <c r="I4126" s="1" t="s">
        <v>22</v>
      </c>
      <c r="J4126" s="1">
        <v>0.072</v>
      </c>
      <c r="K4126" s="1">
        <v>0.892</v>
      </c>
      <c r="L4126" s="6" t="str">
        <f>if(J4126&gt;QUARTILE!$B$3, "TOP", if(J4126&lt;QUARTILE!$B$4, "BOTTOM", 0))</f>
        <v>BOTTOM</v>
      </c>
      <c r="M4126" s="6">
        <f t="shared" si="1"/>
        <v>2</v>
      </c>
      <c r="N4126" s="6" t="str">
        <f t="shared" si="2"/>
        <v>Gen X</v>
      </c>
      <c r="O4126" s="6" t="str">
        <f t="shared" si="3"/>
        <v>Low Income</v>
      </c>
    </row>
    <row r="4127" hidden="1">
      <c r="A4127" s="1">
        <v>104125.0</v>
      </c>
      <c r="B4127" s="1">
        <v>77.0</v>
      </c>
      <c r="C4127" s="1">
        <v>46000.0</v>
      </c>
      <c r="D4127" s="1" t="s">
        <v>17</v>
      </c>
      <c r="E4127" s="1">
        <v>87.25</v>
      </c>
      <c r="F4127" s="1">
        <v>2.0</v>
      </c>
      <c r="G4127" s="1">
        <v>14.0</v>
      </c>
      <c r="H4127" s="1">
        <v>4.0</v>
      </c>
      <c r="I4127" s="1" t="s">
        <v>22</v>
      </c>
      <c r="J4127" s="1">
        <v>0.775</v>
      </c>
      <c r="K4127" s="1">
        <v>0.211</v>
      </c>
      <c r="L4127" s="6">
        <f>if(J4127&gt;QUARTILE!$B$3, "TOP", if(J4127&lt;QUARTILE!$B$4, "BOTTOM", 0))</f>
        <v>0</v>
      </c>
      <c r="M4127" s="6">
        <f t="shared" si="1"/>
        <v>2</v>
      </c>
      <c r="N4127" s="6" t="str">
        <f t="shared" si="2"/>
        <v>Baby Boomer</v>
      </c>
      <c r="O4127" s="6" t="str">
        <f t="shared" si="3"/>
        <v>Medium Income</v>
      </c>
    </row>
    <row r="4128" hidden="1">
      <c r="A4128" s="1">
        <v>104126.0</v>
      </c>
      <c r="B4128" s="1">
        <v>45.0</v>
      </c>
      <c r="C4128" s="1">
        <v>44000.0</v>
      </c>
      <c r="D4128" s="1" t="s">
        <v>17</v>
      </c>
      <c r="E4128" s="1">
        <v>16204.33</v>
      </c>
      <c r="F4128" s="1">
        <v>5.0</v>
      </c>
      <c r="G4128" s="1">
        <v>22.0</v>
      </c>
      <c r="H4128" s="1">
        <v>11.0</v>
      </c>
      <c r="I4128" s="1" t="s">
        <v>18</v>
      </c>
      <c r="J4128" s="1">
        <v>0.168</v>
      </c>
      <c r="K4128" s="1">
        <v>0.194</v>
      </c>
      <c r="L4128" s="6" t="str">
        <f>if(J4128&gt;QUARTILE!$B$3, "TOP", if(J4128&lt;QUARTILE!$B$4, "BOTTOM", 0))</f>
        <v>BOTTOM</v>
      </c>
      <c r="M4128" s="6">
        <f t="shared" si="1"/>
        <v>1</v>
      </c>
      <c r="N4128" s="6" t="str">
        <f t="shared" si="2"/>
        <v>Gen X</v>
      </c>
      <c r="O4128" s="6" t="str">
        <f t="shared" si="3"/>
        <v>Low Income</v>
      </c>
    </row>
    <row r="4129" hidden="1">
      <c r="A4129" s="1">
        <v>104127.0</v>
      </c>
      <c r="B4129" s="1">
        <v>58.0</v>
      </c>
      <c r="C4129" s="1">
        <v>21000.0</v>
      </c>
      <c r="D4129" s="1" t="s">
        <v>23</v>
      </c>
      <c r="E4129" s="1">
        <v>54001.06</v>
      </c>
      <c r="F4129" s="1">
        <v>1.0</v>
      </c>
      <c r="G4129" s="1">
        <v>21.0</v>
      </c>
      <c r="H4129" s="1">
        <v>4.0</v>
      </c>
      <c r="I4129" s="1" t="s">
        <v>18</v>
      </c>
      <c r="J4129" s="1">
        <v>0.191</v>
      </c>
      <c r="K4129" s="1">
        <v>0.83</v>
      </c>
      <c r="L4129" s="6" t="str">
        <f>if(J4129&gt;QUARTILE!$B$3, "TOP", if(J4129&lt;QUARTILE!$B$4, "BOTTOM", 0))</f>
        <v>BOTTOM</v>
      </c>
      <c r="M4129" s="6">
        <f t="shared" si="1"/>
        <v>1</v>
      </c>
      <c r="N4129" s="6" t="str">
        <f t="shared" si="2"/>
        <v>Gen X</v>
      </c>
      <c r="O4129" s="6" t="str">
        <f t="shared" si="3"/>
        <v>Low Income</v>
      </c>
    </row>
    <row r="4130" hidden="1">
      <c r="A4130" s="1">
        <v>104128.0</v>
      </c>
      <c r="B4130" s="1">
        <v>53.0</v>
      </c>
      <c r="C4130" s="1">
        <v>29000.0</v>
      </c>
      <c r="D4130" s="1" t="s">
        <v>23</v>
      </c>
      <c r="E4130" s="1">
        <v>8146.67</v>
      </c>
      <c r="F4130" s="1">
        <v>5.0</v>
      </c>
      <c r="G4130" s="1">
        <v>14.0</v>
      </c>
      <c r="H4130" s="1">
        <v>1.0</v>
      </c>
      <c r="I4130" s="1" t="s">
        <v>22</v>
      </c>
      <c r="J4130" s="1">
        <v>0.64</v>
      </c>
      <c r="K4130" s="1">
        <v>0.017</v>
      </c>
      <c r="L4130" s="6">
        <f>if(J4130&gt;QUARTILE!$B$3, "TOP", if(J4130&lt;QUARTILE!$B$4, "BOTTOM", 0))</f>
        <v>0</v>
      </c>
      <c r="M4130" s="6">
        <f t="shared" si="1"/>
        <v>2</v>
      </c>
      <c r="N4130" s="6" t="str">
        <f t="shared" si="2"/>
        <v>Gen X</v>
      </c>
      <c r="O4130" s="6" t="str">
        <f t="shared" si="3"/>
        <v>Low Income</v>
      </c>
    </row>
    <row r="4131" hidden="1">
      <c r="A4131" s="1">
        <v>104129.0</v>
      </c>
      <c r="B4131" s="1">
        <v>54.0</v>
      </c>
      <c r="C4131" s="1">
        <v>19000.0</v>
      </c>
      <c r="D4131" s="1" t="s">
        <v>17</v>
      </c>
      <c r="E4131" s="1">
        <v>68591.44</v>
      </c>
      <c r="F4131" s="1">
        <v>2.0</v>
      </c>
      <c r="G4131" s="1">
        <v>23.0</v>
      </c>
      <c r="H4131" s="1">
        <v>3.0</v>
      </c>
      <c r="I4131" s="1" t="s">
        <v>18</v>
      </c>
      <c r="J4131" s="1">
        <v>0.769</v>
      </c>
      <c r="K4131" s="1">
        <v>0.0</v>
      </c>
      <c r="L4131" s="6">
        <f>if(J4131&gt;QUARTILE!$B$3, "TOP", if(J4131&lt;QUARTILE!$B$4, "BOTTOM", 0))</f>
        <v>0</v>
      </c>
      <c r="M4131" s="6">
        <f t="shared" si="1"/>
        <v>1</v>
      </c>
      <c r="N4131" s="6" t="str">
        <f t="shared" si="2"/>
        <v>Gen X</v>
      </c>
      <c r="O4131" s="6" t="str">
        <f t="shared" si="3"/>
        <v>Low Income</v>
      </c>
    </row>
    <row r="4132" hidden="1">
      <c r="A4132" s="1">
        <v>104130.0</v>
      </c>
      <c r="B4132" s="1">
        <v>38.0</v>
      </c>
      <c r="C4132" s="1">
        <v>35000.0</v>
      </c>
      <c r="D4132" s="1" t="s">
        <v>17</v>
      </c>
      <c r="E4132" s="1">
        <v>8824.64</v>
      </c>
      <c r="F4132" s="1">
        <v>2.0</v>
      </c>
      <c r="G4132" s="1">
        <v>21.0</v>
      </c>
      <c r="H4132" s="1">
        <v>8.0</v>
      </c>
      <c r="I4132" s="1" t="s">
        <v>22</v>
      </c>
      <c r="J4132" s="1">
        <v>0.76</v>
      </c>
      <c r="K4132" s="1">
        <v>0.792</v>
      </c>
      <c r="L4132" s="6">
        <f>if(J4132&gt;QUARTILE!$B$3, "TOP", if(J4132&lt;QUARTILE!$B$4, "BOTTOM", 0))</f>
        <v>0</v>
      </c>
      <c r="M4132" s="6">
        <f t="shared" si="1"/>
        <v>2</v>
      </c>
      <c r="N4132" s="6" t="str">
        <f t="shared" si="2"/>
        <v>Gen X</v>
      </c>
      <c r="O4132" s="6" t="str">
        <f t="shared" si="3"/>
        <v>Low Income</v>
      </c>
    </row>
    <row r="4133" hidden="1">
      <c r="A4133" s="1">
        <v>104131.0</v>
      </c>
      <c r="B4133" s="1">
        <v>25.0</v>
      </c>
      <c r="C4133" s="1">
        <v>14000.0</v>
      </c>
      <c r="D4133" s="1" t="s">
        <v>27</v>
      </c>
      <c r="E4133" s="1">
        <v>3013.07</v>
      </c>
      <c r="F4133" s="1">
        <v>1.0</v>
      </c>
      <c r="G4133" s="1">
        <v>19.0</v>
      </c>
      <c r="H4133" s="1">
        <v>16.0</v>
      </c>
      <c r="I4133" s="1" t="s">
        <v>22</v>
      </c>
      <c r="J4133" s="1">
        <v>0.088</v>
      </c>
      <c r="K4133" s="1">
        <v>0.414</v>
      </c>
      <c r="L4133" s="6" t="str">
        <f>if(J4133&gt;QUARTILE!$B$3, "TOP", if(J4133&lt;QUARTILE!$B$4, "BOTTOM", 0))</f>
        <v>BOTTOM</v>
      </c>
      <c r="M4133" s="6">
        <f t="shared" si="1"/>
        <v>2</v>
      </c>
      <c r="N4133" s="6" t="str">
        <f t="shared" si="2"/>
        <v>Millenial</v>
      </c>
      <c r="O4133" s="6" t="str">
        <f t="shared" si="3"/>
        <v>Low Income</v>
      </c>
    </row>
    <row r="4134" hidden="1">
      <c r="A4134" s="1">
        <v>104132.0</v>
      </c>
      <c r="B4134" s="1">
        <v>72.0</v>
      </c>
      <c r="C4134" s="1">
        <v>49000.0</v>
      </c>
      <c r="D4134" s="1" t="s">
        <v>31</v>
      </c>
      <c r="E4134" s="1">
        <v>10163.36</v>
      </c>
      <c r="F4134" s="1">
        <v>4.0</v>
      </c>
      <c r="G4134" s="1">
        <v>19.0</v>
      </c>
      <c r="H4134" s="1">
        <v>7.0</v>
      </c>
      <c r="I4134" s="1" t="s">
        <v>22</v>
      </c>
      <c r="J4134" s="1">
        <v>0.172</v>
      </c>
      <c r="K4134" s="1">
        <v>0.866</v>
      </c>
      <c r="L4134" s="6" t="str">
        <f>if(J4134&gt;QUARTILE!$B$3, "TOP", if(J4134&lt;QUARTILE!$B$4, "BOTTOM", 0))</f>
        <v>BOTTOM</v>
      </c>
      <c r="M4134" s="6">
        <f t="shared" si="1"/>
        <v>2</v>
      </c>
      <c r="N4134" s="6" t="str">
        <f t="shared" si="2"/>
        <v>Baby Boomer</v>
      </c>
      <c r="O4134" s="6" t="str">
        <f t="shared" si="3"/>
        <v>Medium Income</v>
      </c>
    </row>
    <row r="4135" hidden="1">
      <c r="A4135" s="1">
        <v>104133.0</v>
      </c>
      <c r="B4135" s="1">
        <v>26.0</v>
      </c>
      <c r="C4135" s="1">
        <v>34000.0</v>
      </c>
      <c r="D4135" s="1" t="s">
        <v>27</v>
      </c>
      <c r="E4135" s="1">
        <v>13648.55</v>
      </c>
      <c r="F4135" s="1">
        <v>5.0</v>
      </c>
      <c r="G4135" s="1">
        <v>17.0</v>
      </c>
      <c r="H4135" s="1">
        <v>19.0</v>
      </c>
      <c r="I4135" s="1" t="s">
        <v>18</v>
      </c>
      <c r="J4135" s="1">
        <v>0.182</v>
      </c>
      <c r="K4135" s="1">
        <v>0.251</v>
      </c>
      <c r="L4135" s="6" t="str">
        <f>if(J4135&gt;QUARTILE!$B$3, "TOP", if(J4135&lt;QUARTILE!$B$4, "BOTTOM", 0))</f>
        <v>BOTTOM</v>
      </c>
      <c r="M4135" s="6">
        <f t="shared" si="1"/>
        <v>1</v>
      </c>
      <c r="N4135" s="6" t="str">
        <f t="shared" si="2"/>
        <v>Millenial</v>
      </c>
      <c r="O4135" s="6" t="str">
        <f t="shared" si="3"/>
        <v>Low Income</v>
      </c>
    </row>
    <row r="4136" hidden="1">
      <c r="A4136" s="1">
        <v>104134.0</v>
      </c>
      <c r="B4136" s="1">
        <v>64.0</v>
      </c>
      <c r="C4136" s="1">
        <v>34000.0</v>
      </c>
      <c r="D4136" s="1" t="s">
        <v>23</v>
      </c>
      <c r="E4136" s="1">
        <v>19856.12</v>
      </c>
      <c r="F4136" s="1">
        <v>5.0</v>
      </c>
      <c r="G4136" s="1">
        <v>18.0</v>
      </c>
      <c r="H4136" s="1">
        <v>3.0</v>
      </c>
      <c r="I4136" s="1" t="s">
        <v>22</v>
      </c>
      <c r="J4136" s="1">
        <v>0.644</v>
      </c>
      <c r="K4136" s="1">
        <v>0.237</v>
      </c>
      <c r="L4136" s="6">
        <f>if(J4136&gt;QUARTILE!$B$3, "TOP", if(J4136&lt;QUARTILE!$B$4, "BOTTOM", 0))</f>
        <v>0</v>
      </c>
      <c r="M4136" s="6">
        <f t="shared" si="1"/>
        <v>2</v>
      </c>
      <c r="N4136" s="6" t="str">
        <f t="shared" si="2"/>
        <v>Baby Boomer</v>
      </c>
      <c r="O4136" s="6" t="str">
        <f t="shared" si="3"/>
        <v>Low Income</v>
      </c>
    </row>
    <row r="4137" hidden="1">
      <c r="A4137" s="1">
        <v>104135.0</v>
      </c>
      <c r="B4137" s="1">
        <v>32.0</v>
      </c>
      <c r="C4137" s="1">
        <v>21000.0</v>
      </c>
      <c r="D4137" s="1" t="s">
        <v>17</v>
      </c>
      <c r="E4137" s="1">
        <v>14059.03</v>
      </c>
      <c r="F4137" s="1">
        <v>3.0</v>
      </c>
      <c r="G4137" s="1">
        <v>11.0</v>
      </c>
      <c r="H4137" s="1">
        <v>11.0</v>
      </c>
      <c r="I4137" s="1" t="s">
        <v>18</v>
      </c>
      <c r="J4137" s="1">
        <v>0.89</v>
      </c>
      <c r="K4137" s="1">
        <v>0.957</v>
      </c>
      <c r="L4137" s="6" t="str">
        <f>if(J4137&gt;QUARTILE!$B$3, "TOP", if(J4137&lt;QUARTILE!$B$4, "BOTTOM", 0))</f>
        <v>TOP</v>
      </c>
      <c r="M4137" s="6">
        <f t="shared" si="1"/>
        <v>1</v>
      </c>
      <c r="N4137" s="6" t="str">
        <f t="shared" si="2"/>
        <v>Gen X</v>
      </c>
      <c r="O4137" s="6" t="str">
        <f t="shared" si="3"/>
        <v>Low Income</v>
      </c>
    </row>
    <row r="4138" hidden="1">
      <c r="A4138" s="1">
        <v>104136.0</v>
      </c>
      <c r="B4138" s="1">
        <v>65.0</v>
      </c>
      <c r="C4138" s="1">
        <v>9000.0</v>
      </c>
      <c r="D4138" s="1" t="s">
        <v>25</v>
      </c>
      <c r="E4138" s="1">
        <v>15388.41</v>
      </c>
      <c r="F4138" s="1">
        <v>2.0</v>
      </c>
      <c r="G4138" s="1">
        <v>13.0</v>
      </c>
      <c r="H4138" s="1">
        <v>6.0</v>
      </c>
      <c r="I4138" s="1" t="s">
        <v>22</v>
      </c>
      <c r="J4138" s="1">
        <v>0.756</v>
      </c>
      <c r="K4138" s="1">
        <v>0.554</v>
      </c>
      <c r="L4138" s="6">
        <f>if(J4138&gt;QUARTILE!$B$3, "TOP", if(J4138&lt;QUARTILE!$B$4, "BOTTOM", 0))</f>
        <v>0</v>
      </c>
      <c r="M4138" s="6">
        <f t="shared" si="1"/>
        <v>2</v>
      </c>
      <c r="N4138" s="6" t="str">
        <f t="shared" si="2"/>
        <v>Baby Boomer</v>
      </c>
      <c r="O4138" s="6" t="str">
        <f t="shared" si="3"/>
        <v>Low Income</v>
      </c>
    </row>
    <row r="4139" hidden="1">
      <c r="A4139" s="1">
        <v>104137.0</v>
      </c>
      <c r="B4139" s="1">
        <v>63.0</v>
      </c>
      <c r="C4139" s="1">
        <v>37000.0</v>
      </c>
      <c r="D4139" s="1" t="s">
        <v>23</v>
      </c>
      <c r="E4139" s="1">
        <v>487.23</v>
      </c>
      <c r="F4139" s="1">
        <v>2.0</v>
      </c>
      <c r="G4139" s="1">
        <v>8.0</v>
      </c>
      <c r="H4139" s="1">
        <v>2.0</v>
      </c>
      <c r="I4139" s="1" t="s">
        <v>22</v>
      </c>
      <c r="J4139" s="1">
        <v>0.365</v>
      </c>
      <c r="K4139" s="1">
        <v>0.614</v>
      </c>
      <c r="L4139" s="6">
        <f>if(J4139&gt;QUARTILE!$B$3, "TOP", if(J4139&lt;QUARTILE!$B$4, "BOTTOM", 0))</f>
        <v>0</v>
      </c>
      <c r="M4139" s="6">
        <f t="shared" si="1"/>
        <v>2</v>
      </c>
      <c r="N4139" s="6" t="str">
        <f t="shared" si="2"/>
        <v>Baby Boomer</v>
      </c>
      <c r="O4139" s="6" t="str">
        <f t="shared" si="3"/>
        <v>Low Income</v>
      </c>
    </row>
    <row r="4140" hidden="1">
      <c r="A4140" s="1">
        <v>104138.0</v>
      </c>
      <c r="B4140" s="1">
        <v>57.0</v>
      </c>
      <c r="C4140" s="1">
        <v>10000.0</v>
      </c>
      <c r="D4140" s="1" t="s">
        <v>25</v>
      </c>
      <c r="E4140" s="1">
        <v>5850.41</v>
      </c>
      <c r="F4140" s="1">
        <v>1.0</v>
      </c>
      <c r="G4140" s="1">
        <v>17.0</v>
      </c>
      <c r="H4140" s="1">
        <v>6.0</v>
      </c>
      <c r="I4140" s="1" t="s">
        <v>22</v>
      </c>
      <c r="J4140" s="1">
        <v>0.903</v>
      </c>
      <c r="K4140" s="1">
        <v>0.898</v>
      </c>
      <c r="L4140" s="6" t="str">
        <f>if(J4140&gt;QUARTILE!$B$3, "TOP", if(J4140&lt;QUARTILE!$B$4, "BOTTOM", 0))</f>
        <v>TOP</v>
      </c>
      <c r="M4140" s="6">
        <f t="shared" si="1"/>
        <v>2</v>
      </c>
      <c r="N4140" s="6" t="str">
        <f t="shared" si="2"/>
        <v>Gen X</v>
      </c>
      <c r="O4140" s="6" t="str">
        <f t="shared" si="3"/>
        <v>Low Income</v>
      </c>
    </row>
    <row r="4141" hidden="1">
      <c r="A4141" s="1">
        <v>104139.0</v>
      </c>
      <c r="B4141" s="1">
        <v>35.0</v>
      </c>
      <c r="C4141" s="1">
        <v>38000.0</v>
      </c>
      <c r="D4141" s="1" t="s">
        <v>27</v>
      </c>
      <c r="E4141" s="1">
        <v>7441.48</v>
      </c>
      <c r="F4141" s="1">
        <v>1.0</v>
      </c>
      <c r="G4141" s="1">
        <v>24.0</v>
      </c>
      <c r="H4141" s="1">
        <v>9.0</v>
      </c>
      <c r="I4141" s="1" t="s">
        <v>22</v>
      </c>
      <c r="J4141" s="1">
        <v>0.67</v>
      </c>
      <c r="K4141" s="1">
        <v>0.381</v>
      </c>
      <c r="L4141" s="6">
        <f>if(J4141&gt;QUARTILE!$B$3, "TOP", if(J4141&lt;QUARTILE!$B$4, "BOTTOM", 0))</f>
        <v>0</v>
      </c>
      <c r="M4141" s="6">
        <f t="shared" si="1"/>
        <v>2</v>
      </c>
      <c r="N4141" s="6" t="str">
        <f t="shared" si="2"/>
        <v>Gen X</v>
      </c>
      <c r="O4141" s="6" t="str">
        <f t="shared" si="3"/>
        <v>Low Income</v>
      </c>
    </row>
    <row r="4142" hidden="1">
      <c r="A4142" s="1">
        <v>104140.0</v>
      </c>
      <c r="B4142" s="1">
        <v>59.0</v>
      </c>
      <c r="C4142" s="1">
        <v>14000.0</v>
      </c>
      <c r="D4142" s="1" t="s">
        <v>30</v>
      </c>
      <c r="E4142" s="1">
        <v>86992.8</v>
      </c>
      <c r="F4142" s="1">
        <v>1.0</v>
      </c>
      <c r="G4142" s="1">
        <v>16.0</v>
      </c>
      <c r="H4142" s="1">
        <v>7.0</v>
      </c>
      <c r="I4142" s="1" t="s">
        <v>18</v>
      </c>
      <c r="J4142" s="1">
        <v>0.788</v>
      </c>
      <c r="K4142" s="1">
        <v>0.148</v>
      </c>
      <c r="L4142" s="6">
        <f>if(J4142&gt;QUARTILE!$B$3, "TOP", if(J4142&lt;QUARTILE!$B$4, "BOTTOM", 0))</f>
        <v>0</v>
      </c>
      <c r="M4142" s="6">
        <f t="shared" si="1"/>
        <v>1</v>
      </c>
      <c r="N4142" s="6" t="str">
        <f t="shared" si="2"/>
        <v>Gen X</v>
      </c>
      <c r="O4142" s="6" t="str">
        <f t="shared" si="3"/>
        <v>Low Income</v>
      </c>
    </row>
    <row r="4143" hidden="1">
      <c r="A4143" s="1">
        <v>104141.0</v>
      </c>
      <c r="B4143" s="1">
        <v>77.0</v>
      </c>
      <c r="C4143" s="1">
        <v>8000.0</v>
      </c>
      <c r="D4143" s="1" t="s">
        <v>23</v>
      </c>
      <c r="E4143" s="1">
        <v>7007.26</v>
      </c>
      <c r="F4143" s="1">
        <v>3.0</v>
      </c>
      <c r="G4143" s="1">
        <v>13.0</v>
      </c>
      <c r="H4143" s="1">
        <v>4.0</v>
      </c>
      <c r="I4143" s="1" t="s">
        <v>22</v>
      </c>
      <c r="J4143" s="1">
        <v>1.0</v>
      </c>
      <c r="K4143" s="1">
        <v>0.571</v>
      </c>
      <c r="L4143" s="6" t="str">
        <f>if(J4143&gt;QUARTILE!$B$3, "TOP", if(J4143&lt;QUARTILE!$B$4, "BOTTOM", 0))</f>
        <v>TOP</v>
      </c>
      <c r="M4143" s="6">
        <f t="shared" si="1"/>
        <v>2</v>
      </c>
      <c r="N4143" s="6" t="str">
        <f t="shared" si="2"/>
        <v>Baby Boomer</v>
      </c>
      <c r="O4143" s="6" t="str">
        <f t="shared" si="3"/>
        <v>Low Income</v>
      </c>
    </row>
    <row r="4144" hidden="1">
      <c r="A4144" s="1">
        <v>104142.0</v>
      </c>
      <c r="B4144" s="1">
        <v>37.0</v>
      </c>
      <c r="C4144" s="1">
        <v>22000.0</v>
      </c>
      <c r="D4144" s="1" t="s">
        <v>23</v>
      </c>
      <c r="E4144" s="1">
        <v>45378.92</v>
      </c>
      <c r="F4144" s="1">
        <v>4.0</v>
      </c>
      <c r="G4144" s="1">
        <v>21.0</v>
      </c>
      <c r="H4144" s="1">
        <v>13.0</v>
      </c>
      <c r="I4144" s="1" t="s">
        <v>18</v>
      </c>
      <c r="J4144" s="1">
        <v>1.0</v>
      </c>
      <c r="K4144" s="1">
        <v>0.26</v>
      </c>
      <c r="L4144" s="6" t="str">
        <f>if(J4144&gt;QUARTILE!$B$3, "TOP", if(J4144&lt;QUARTILE!$B$4, "BOTTOM", 0))</f>
        <v>TOP</v>
      </c>
      <c r="M4144" s="6">
        <f t="shared" si="1"/>
        <v>1</v>
      </c>
      <c r="N4144" s="6" t="str">
        <f t="shared" si="2"/>
        <v>Gen X</v>
      </c>
      <c r="O4144" s="6" t="str">
        <f t="shared" si="3"/>
        <v>Low Income</v>
      </c>
    </row>
    <row r="4145" hidden="1">
      <c r="A4145" s="1">
        <v>104143.0</v>
      </c>
      <c r="B4145" s="1">
        <v>23.0</v>
      </c>
      <c r="C4145" s="1">
        <v>45000.0</v>
      </c>
      <c r="D4145" s="1" t="s">
        <v>25</v>
      </c>
      <c r="E4145" s="1">
        <v>7269.28</v>
      </c>
      <c r="F4145" s="1">
        <v>1.0</v>
      </c>
      <c r="G4145" s="1">
        <v>17.0</v>
      </c>
      <c r="H4145" s="1">
        <v>11.0</v>
      </c>
      <c r="I4145" s="1" t="s">
        <v>18</v>
      </c>
      <c r="J4145" s="1">
        <v>0.436</v>
      </c>
      <c r="K4145" s="1">
        <v>0.164</v>
      </c>
      <c r="L4145" s="6">
        <f>if(J4145&gt;QUARTILE!$B$3, "TOP", if(J4145&lt;QUARTILE!$B$4, "BOTTOM", 0))</f>
        <v>0</v>
      </c>
      <c r="M4145" s="6">
        <f t="shared" si="1"/>
        <v>1</v>
      </c>
      <c r="N4145" s="6" t="str">
        <f t="shared" si="2"/>
        <v>Millenial</v>
      </c>
      <c r="O4145" s="6" t="str">
        <f t="shared" si="3"/>
        <v>Medium Income</v>
      </c>
    </row>
    <row r="4146" hidden="1">
      <c r="A4146" s="1">
        <v>104144.0</v>
      </c>
      <c r="B4146" s="1">
        <v>29.0</v>
      </c>
      <c r="C4146" s="1">
        <v>12000.0</v>
      </c>
      <c r="D4146" s="1" t="s">
        <v>17</v>
      </c>
      <c r="E4146" s="1">
        <v>2020.96</v>
      </c>
      <c r="F4146" s="1">
        <v>1.0</v>
      </c>
      <c r="G4146" s="1">
        <v>18.0</v>
      </c>
      <c r="H4146" s="1">
        <v>15.0</v>
      </c>
      <c r="I4146" s="1" t="s">
        <v>22</v>
      </c>
      <c r="J4146" s="1">
        <v>0.636</v>
      </c>
      <c r="K4146" s="1">
        <v>0.119</v>
      </c>
      <c r="L4146" s="6">
        <f>if(J4146&gt;QUARTILE!$B$3, "TOP", if(J4146&lt;QUARTILE!$B$4, "BOTTOM", 0))</f>
        <v>0</v>
      </c>
      <c r="M4146" s="6">
        <f t="shared" si="1"/>
        <v>2</v>
      </c>
      <c r="N4146" s="6" t="str">
        <f t="shared" si="2"/>
        <v>Millenial</v>
      </c>
      <c r="O4146" s="6" t="str">
        <f t="shared" si="3"/>
        <v>Low Income</v>
      </c>
    </row>
    <row r="4147" hidden="1">
      <c r="A4147" s="1">
        <v>104145.0</v>
      </c>
      <c r="B4147" s="1">
        <v>19.0</v>
      </c>
      <c r="C4147" s="1">
        <v>57000.0</v>
      </c>
      <c r="D4147" s="1" t="s">
        <v>27</v>
      </c>
      <c r="E4147" s="1">
        <v>5690.21</v>
      </c>
      <c r="F4147" s="1">
        <v>1.0</v>
      </c>
      <c r="G4147" s="1">
        <v>14.0</v>
      </c>
      <c r="H4147" s="1">
        <v>12.0</v>
      </c>
      <c r="I4147" s="1" t="s">
        <v>22</v>
      </c>
      <c r="J4147" s="1">
        <v>0.302</v>
      </c>
      <c r="K4147" s="1">
        <v>0.725</v>
      </c>
      <c r="L4147" s="6" t="str">
        <f>if(J4147&gt;QUARTILE!$B$3, "TOP", if(J4147&lt;QUARTILE!$B$4, "BOTTOM", 0))</f>
        <v>BOTTOM</v>
      </c>
      <c r="M4147" s="6">
        <f t="shared" si="1"/>
        <v>2</v>
      </c>
      <c r="N4147" s="6" t="str">
        <f t="shared" si="2"/>
        <v>Millenial</v>
      </c>
      <c r="O4147" s="6" t="str">
        <f t="shared" si="3"/>
        <v>Medium Income</v>
      </c>
    </row>
    <row r="4148" hidden="1">
      <c r="A4148" s="1">
        <v>104146.0</v>
      </c>
      <c r="B4148" s="1">
        <v>24.0</v>
      </c>
      <c r="C4148" s="1">
        <v>33000.0</v>
      </c>
      <c r="D4148" s="1" t="s">
        <v>25</v>
      </c>
      <c r="E4148" s="1">
        <v>6371.86</v>
      </c>
      <c r="F4148" s="1">
        <v>3.0</v>
      </c>
      <c r="G4148" s="1">
        <v>18.0</v>
      </c>
      <c r="H4148" s="1">
        <v>13.0</v>
      </c>
      <c r="I4148" s="1" t="s">
        <v>18</v>
      </c>
      <c r="J4148" s="1">
        <v>0.462</v>
      </c>
      <c r="K4148" s="1">
        <v>0.034</v>
      </c>
      <c r="L4148" s="6">
        <f>if(J4148&gt;QUARTILE!$B$3, "TOP", if(J4148&lt;QUARTILE!$B$4, "BOTTOM", 0))</f>
        <v>0</v>
      </c>
      <c r="M4148" s="6">
        <f t="shared" si="1"/>
        <v>1</v>
      </c>
      <c r="N4148" s="6" t="str">
        <f t="shared" si="2"/>
        <v>Millenial</v>
      </c>
      <c r="O4148" s="6" t="str">
        <f t="shared" si="3"/>
        <v>Low Income</v>
      </c>
    </row>
    <row r="4149" hidden="1">
      <c r="A4149" s="1">
        <v>104147.0</v>
      </c>
      <c r="B4149" s="1">
        <v>33.0</v>
      </c>
      <c r="C4149" s="1">
        <v>24000.0</v>
      </c>
      <c r="D4149" s="1" t="s">
        <v>27</v>
      </c>
      <c r="E4149" s="1">
        <v>76561.54</v>
      </c>
      <c r="F4149" s="1">
        <v>5.0</v>
      </c>
      <c r="G4149" s="1">
        <v>17.0</v>
      </c>
      <c r="H4149" s="1">
        <v>6.0</v>
      </c>
      <c r="I4149" s="1" t="s">
        <v>18</v>
      </c>
      <c r="J4149" s="1">
        <v>0.373</v>
      </c>
      <c r="K4149" s="1">
        <v>0.378</v>
      </c>
      <c r="L4149" s="6">
        <f>if(J4149&gt;QUARTILE!$B$3, "TOP", if(J4149&lt;QUARTILE!$B$4, "BOTTOM", 0))</f>
        <v>0</v>
      </c>
      <c r="M4149" s="6">
        <f t="shared" si="1"/>
        <v>1</v>
      </c>
      <c r="N4149" s="6" t="str">
        <f t="shared" si="2"/>
        <v>Gen X</v>
      </c>
      <c r="O4149" s="6" t="str">
        <f t="shared" si="3"/>
        <v>Low Income</v>
      </c>
    </row>
    <row r="4150" hidden="1">
      <c r="A4150" s="1">
        <v>104148.0</v>
      </c>
      <c r="B4150" s="1">
        <v>20.0</v>
      </c>
      <c r="C4150" s="1">
        <v>17000.0</v>
      </c>
      <c r="D4150" s="1" t="s">
        <v>23</v>
      </c>
      <c r="E4150" s="1">
        <v>22435.05</v>
      </c>
      <c r="F4150" s="1">
        <v>4.0</v>
      </c>
      <c r="G4150" s="1">
        <v>22.0</v>
      </c>
      <c r="H4150" s="1">
        <v>15.0</v>
      </c>
      <c r="I4150" s="1" t="s">
        <v>22</v>
      </c>
      <c r="J4150" s="1">
        <v>0.417</v>
      </c>
      <c r="K4150" s="1">
        <v>0.28</v>
      </c>
      <c r="L4150" s="6">
        <f>if(J4150&gt;QUARTILE!$B$3, "TOP", if(J4150&lt;QUARTILE!$B$4, "BOTTOM", 0))</f>
        <v>0</v>
      </c>
      <c r="M4150" s="6">
        <f t="shared" si="1"/>
        <v>2</v>
      </c>
      <c r="N4150" s="6" t="str">
        <f t="shared" si="2"/>
        <v>Millenial</v>
      </c>
      <c r="O4150" s="6" t="str">
        <f t="shared" si="3"/>
        <v>Low Income</v>
      </c>
    </row>
    <row r="4151" hidden="1">
      <c r="A4151" s="1">
        <v>104149.0</v>
      </c>
      <c r="B4151" s="1">
        <v>62.0</v>
      </c>
      <c r="C4151" s="1">
        <v>18000.0</v>
      </c>
      <c r="D4151" s="1" t="s">
        <v>25</v>
      </c>
      <c r="E4151" s="1">
        <v>53671.35</v>
      </c>
      <c r="F4151" s="1">
        <v>5.0</v>
      </c>
      <c r="G4151" s="1">
        <v>23.0</v>
      </c>
      <c r="H4151" s="1">
        <v>4.0</v>
      </c>
      <c r="I4151" s="1" t="s">
        <v>18</v>
      </c>
      <c r="J4151" s="1">
        <v>0.825</v>
      </c>
      <c r="K4151" s="1">
        <v>0.001</v>
      </c>
      <c r="L4151" s="6" t="str">
        <f>if(J4151&gt;QUARTILE!$B$3, "TOP", if(J4151&lt;QUARTILE!$B$4, "BOTTOM", 0))</f>
        <v>TOP</v>
      </c>
      <c r="M4151" s="6">
        <f t="shared" si="1"/>
        <v>1</v>
      </c>
      <c r="N4151" s="6" t="str">
        <f t="shared" si="2"/>
        <v>Baby Boomer</v>
      </c>
      <c r="O4151" s="6" t="str">
        <f t="shared" si="3"/>
        <v>Low Income</v>
      </c>
    </row>
    <row r="4152" hidden="1">
      <c r="A4152" s="1">
        <v>104150.0</v>
      </c>
      <c r="B4152" s="1">
        <v>20.0</v>
      </c>
      <c r="C4152" s="1">
        <v>29000.0</v>
      </c>
      <c r="D4152" s="1" t="s">
        <v>23</v>
      </c>
      <c r="E4152" s="1">
        <v>36035.59</v>
      </c>
      <c r="F4152" s="1">
        <v>2.0</v>
      </c>
      <c r="G4152" s="1">
        <v>20.0</v>
      </c>
      <c r="H4152" s="1">
        <v>14.0</v>
      </c>
      <c r="I4152" s="1" t="s">
        <v>22</v>
      </c>
      <c r="J4152" s="1">
        <v>0.36</v>
      </c>
      <c r="K4152" s="1">
        <v>0.791</v>
      </c>
      <c r="L4152" s="6">
        <f>if(J4152&gt;QUARTILE!$B$3, "TOP", if(J4152&lt;QUARTILE!$B$4, "BOTTOM", 0))</f>
        <v>0</v>
      </c>
      <c r="M4152" s="6">
        <f t="shared" si="1"/>
        <v>2</v>
      </c>
      <c r="N4152" s="6" t="str">
        <f t="shared" si="2"/>
        <v>Millenial</v>
      </c>
      <c r="O4152" s="6" t="str">
        <f t="shared" si="3"/>
        <v>Low Income</v>
      </c>
    </row>
    <row r="4153" hidden="1">
      <c r="A4153" s="1">
        <v>104151.0</v>
      </c>
      <c r="B4153" s="1">
        <v>44.0</v>
      </c>
      <c r="C4153" s="1">
        <v>37000.0</v>
      </c>
      <c r="D4153" s="1" t="s">
        <v>21</v>
      </c>
      <c r="E4153" s="1">
        <v>17283.38</v>
      </c>
      <c r="F4153" s="1">
        <v>2.0</v>
      </c>
      <c r="G4153" s="1">
        <v>21.0</v>
      </c>
      <c r="H4153" s="1">
        <v>11.0</v>
      </c>
      <c r="I4153" s="1" t="s">
        <v>22</v>
      </c>
      <c r="J4153" s="1">
        <v>0.18</v>
      </c>
      <c r="K4153" s="1">
        <v>0.741</v>
      </c>
      <c r="L4153" s="6" t="str">
        <f>if(J4153&gt;QUARTILE!$B$3, "TOP", if(J4153&lt;QUARTILE!$B$4, "BOTTOM", 0))</f>
        <v>BOTTOM</v>
      </c>
      <c r="M4153" s="6">
        <f t="shared" si="1"/>
        <v>2</v>
      </c>
      <c r="N4153" s="6" t="str">
        <f t="shared" si="2"/>
        <v>Gen X</v>
      </c>
      <c r="O4153" s="6" t="str">
        <f t="shared" si="3"/>
        <v>Low Income</v>
      </c>
    </row>
    <row r="4154" hidden="1">
      <c r="A4154" s="1">
        <v>104152.0</v>
      </c>
      <c r="B4154" s="1">
        <v>67.0</v>
      </c>
      <c r="C4154" s="1">
        <v>15000.0</v>
      </c>
      <c r="D4154" s="1" t="s">
        <v>23</v>
      </c>
      <c r="E4154" s="1">
        <v>22502.49</v>
      </c>
      <c r="F4154" s="1">
        <v>1.0</v>
      </c>
      <c r="G4154" s="1">
        <v>19.0</v>
      </c>
      <c r="H4154" s="1">
        <v>4.0</v>
      </c>
      <c r="I4154" s="1" t="s">
        <v>22</v>
      </c>
      <c r="J4154" s="1">
        <v>0.429</v>
      </c>
      <c r="K4154" s="1">
        <v>0.773</v>
      </c>
      <c r="L4154" s="6">
        <f>if(J4154&gt;QUARTILE!$B$3, "TOP", if(J4154&lt;QUARTILE!$B$4, "BOTTOM", 0))</f>
        <v>0</v>
      </c>
      <c r="M4154" s="6">
        <f t="shared" si="1"/>
        <v>2</v>
      </c>
      <c r="N4154" s="6" t="str">
        <f t="shared" si="2"/>
        <v>Baby Boomer</v>
      </c>
      <c r="O4154" s="6" t="str">
        <f t="shared" si="3"/>
        <v>Low Income</v>
      </c>
    </row>
    <row r="4155" hidden="1">
      <c r="A4155" s="1">
        <v>104153.0</v>
      </c>
      <c r="B4155" s="1">
        <v>60.0</v>
      </c>
      <c r="C4155" s="1">
        <v>14000.0</v>
      </c>
      <c r="D4155" s="1" t="s">
        <v>27</v>
      </c>
      <c r="E4155" s="1">
        <v>19607.9</v>
      </c>
      <c r="F4155" s="1">
        <v>5.0</v>
      </c>
      <c r="G4155" s="1">
        <v>17.0</v>
      </c>
      <c r="H4155" s="1">
        <v>6.0</v>
      </c>
      <c r="I4155" s="1" t="s">
        <v>22</v>
      </c>
      <c r="J4155" s="1">
        <v>0.098</v>
      </c>
      <c r="K4155" s="1">
        <v>0.386</v>
      </c>
      <c r="L4155" s="6" t="str">
        <f>if(J4155&gt;QUARTILE!$B$3, "TOP", if(J4155&lt;QUARTILE!$B$4, "BOTTOM", 0))</f>
        <v>BOTTOM</v>
      </c>
      <c r="M4155" s="6">
        <f t="shared" si="1"/>
        <v>2</v>
      </c>
      <c r="N4155" s="6" t="str">
        <f t="shared" si="2"/>
        <v>Gen X</v>
      </c>
      <c r="O4155" s="6" t="str">
        <f t="shared" si="3"/>
        <v>Low Income</v>
      </c>
    </row>
    <row r="4156" hidden="1">
      <c r="A4156" s="1">
        <v>104154.0</v>
      </c>
      <c r="B4156" s="1">
        <v>57.0</v>
      </c>
      <c r="C4156" s="1">
        <v>19000.0</v>
      </c>
      <c r="D4156" s="1" t="s">
        <v>23</v>
      </c>
      <c r="E4156" s="1">
        <v>21948.04</v>
      </c>
      <c r="F4156" s="1">
        <v>3.0</v>
      </c>
      <c r="G4156" s="1">
        <v>22.0</v>
      </c>
      <c r="H4156" s="1">
        <v>6.0</v>
      </c>
      <c r="I4156" s="1" t="s">
        <v>22</v>
      </c>
      <c r="J4156" s="1">
        <v>0.864</v>
      </c>
      <c r="K4156" s="1">
        <v>0.648</v>
      </c>
      <c r="L4156" s="6" t="str">
        <f>if(J4156&gt;QUARTILE!$B$3, "TOP", if(J4156&lt;QUARTILE!$B$4, "BOTTOM", 0))</f>
        <v>TOP</v>
      </c>
      <c r="M4156" s="6">
        <f t="shared" si="1"/>
        <v>2</v>
      </c>
      <c r="N4156" s="6" t="str">
        <f t="shared" si="2"/>
        <v>Gen X</v>
      </c>
      <c r="O4156" s="6" t="str">
        <f t="shared" si="3"/>
        <v>Low Income</v>
      </c>
    </row>
    <row r="4157" hidden="1">
      <c r="A4157" s="1">
        <v>104155.0</v>
      </c>
      <c r="B4157" s="1">
        <v>55.0</v>
      </c>
      <c r="C4157" s="1">
        <v>51000.0</v>
      </c>
      <c r="D4157" s="1" t="s">
        <v>25</v>
      </c>
      <c r="E4157" s="1">
        <v>6151.54</v>
      </c>
      <c r="F4157" s="1">
        <v>4.0</v>
      </c>
      <c r="G4157" s="1">
        <v>31.0</v>
      </c>
      <c r="H4157" s="1">
        <v>4.0</v>
      </c>
      <c r="I4157" s="1" t="s">
        <v>22</v>
      </c>
      <c r="J4157" s="1">
        <v>1.0</v>
      </c>
      <c r="K4157" s="1">
        <v>0.041</v>
      </c>
      <c r="L4157" s="6" t="str">
        <f>if(J4157&gt;QUARTILE!$B$3, "TOP", if(J4157&lt;QUARTILE!$B$4, "BOTTOM", 0))</f>
        <v>TOP</v>
      </c>
      <c r="M4157" s="6">
        <f t="shared" si="1"/>
        <v>2</v>
      </c>
      <c r="N4157" s="6" t="str">
        <f t="shared" si="2"/>
        <v>Gen X</v>
      </c>
      <c r="O4157" s="6" t="str">
        <f t="shared" si="3"/>
        <v>Medium Income</v>
      </c>
    </row>
    <row r="4158" hidden="1">
      <c r="A4158" s="1">
        <v>104156.0</v>
      </c>
      <c r="B4158" s="1">
        <v>50.0</v>
      </c>
      <c r="C4158" s="1">
        <v>11000.0</v>
      </c>
      <c r="D4158" s="1" t="s">
        <v>23</v>
      </c>
      <c r="E4158" s="1">
        <v>10489.2</v>
      </c>
      <c r="F4158" s="1">
        <v>5.0</v>
      </c>
      <c r="G4158" s="1">
        <v>20.0</v>
      </c>
      <c r="H4158" s="1">
        <v>2.0</v>
      </c>
      <c r="I4158" s="1" t="s">
        <v>22</v>
      </c>
      <c r="J4158" s="1">
        <v>0.851</v>
      </c>
      <c r="K4158" s="1">
        <v>0.089</v>
      </c>
      <c r="L4158" s="6" t="str">
        <f>if(J4158&gt;QUARTILE!$B$3, "TOP", if(J4158&lt;QUARTILE!$B$4, "BOTTOM", 0))</f>
        <v>TOP</v>
      </c>
      <c r="M4158" s="6">
        <f t="shared" si="1"/>
        <v>2</v>
      </c>
      <c r="N4158" s="6" t="str">
        <f t="shared" si="2"/>
        <v>Gen X</v>
      </c>
      <c r="O4158" s="6" t="str">
        <f t="shared" si="3"/>
        <v>Low Income</v>
      </c>
    </row>
    <row r="4159" hidden="1">
      <c r="A4159" s="1">
        <v>104157.0</v>
      </c>
      <c r="B4159" s="1">
        <v>45.0</v>
      </c>
      <c r="C4159" s="1">
        <v>44000.0</v>
      </c>
      <c r="D4159" s="1" t="s">
        <v>25</v>
      </c>
      <c r="E4159" s="1">
        <v>17959.97</v>
      </c>
      <c r="F4159" s="1">
        <v>5.0</v>
      </c>
      <c r="G4159" s="1">
        <v>26.0</v>
      </c>
      <c r="H4159" s="1">
        <v>6.0</v>
      </c>
      <c r="I4159" s="1" t="s">
        <v>22</v>
      </c>
      <c r="J4159" s="1">
        <v>0.581</v>
      </c>
      <c r="K4159" s="1">
        <v>0.273</v>
      </c>
      <c r="L4159" s="6">
        <f>if(J4159&gt;QUARTILE!$B$3, "TOP", if(J4159&lt;QUARTILE!$B$4, "BOTTOM", 0))</f>
        <v>0</v>
      </c>
      <c r="M4159" s="6">
        <f t="shared" si="1"/>
        <v>2</v>
      </c>
      <c r="N4159" s="6" t="str">
        <f t="shared" si="2"/>
        <v>Gen X</v>
      </c>
      <c r="O4159" s="6" t="str">
        <f t="shared" si="3"/>
        <v>Low Income</v>
      </c>
    </row>
    <row r="4160" hidden="1">
      <c r="A4160" s="1">
        <v>104158.0</v>
      </c>
      <c r="B4160" s="1">
        <v>18.0</v>
      </c>
      <c r="C4160" s="1">
        <v>23000.0</v>
      </c>
      <c r="D4160" s="1" t="s">
        <v>23</v>
      </c>
      <c r="E4160" s="1">
        <v>731.8</v>
      </c>
      <c r="F4160" s="1">
        <v>4.0</v>
      </c>
      <c r="G4160" s="1">
        <v>26.0</v>
      </c>
      <c r="H4160" s="1">
        <v>26.0</v>
      </c>
      <c r="I4160" s="1" t="s">
        <v>26</v>
      </c>
      <c r="J4160" s="1">
        <v>0.924</v>
      </c>
      <c r="K4160" s="1">
        <v>0.308</v>
      </c>
      <c r="L4160" s="6" t="str">
        <f>if(J4160&gt;QUARTILE!$B$3, "TOP", if(J4160&lt;QUARTILE!$B$4, "BOTTOM", 0))</f>
        <v>TOP</v>
      </c>
      <c r="M4160" s="6">
        <f t="shared" si="1"/>
        <v>3</v>
      </c>
      <c r="N4160" s="6" t="str">
        <f t="shared" si="2"/>
        <v>Millenial</v>
      </c>
      <c r="O4160" s="6" t="str">
        <f t="shared" si="3"/>
        <v>Low Income</v>
      </c>
    </row>
    <row r="4161" hidden="1">
      <c r="A4161" s="1">
        <v>104159.0</v>
      </c>
      <c r="B4161" s="1">
        <v>72.0</v>
      </c>
      <c r="C4161" s="1">
        <v>8000.0</v>
      </c>
      <c r="D4161" s="1" t="s">
        <v>27</v>
      </c>
      <c r="E4161" s="1">
        <v>13187.86</v>
      </c>
      <c r="F4161" s="1">
        <v>5.0</v>
      </c>
      <c r="G4161" s="1">
        <v>25.0</v>
      </c>
      <c r="H4161" s="1">
        <v>3.0</v>
      </c>
      <c r="I4161" s="1" t="s">
        <v>22</v>
      </c>
      <c r="J4161" s="1">
        <v>0.806</v>
      </c>
      <c r="K4161" s="1">
        <v>0.044</v>
      </c>
      <c r="L4161" s="6">
        <f>if(J4161&gt;QUARTILE!$B$3, "TOP", if(J4161&lt;QUARTILE!$B$4, "BOTTOM", 0))</f>
        <v>0</v>
      </c>
      <c r="M4161" s="6">
        <f t="shared" si="1"/>
        <v>2</v>
      </c>
      <c r="N4161" s="6" t="str">
        <f t="shared" si="2"/>
        <v>Baby Boomer</v>
      </c>
      <c r="O4161" s="6" t="str">
        <f t="shared" si="3"/>
        <v>Low Income</v>
      </c>
    </row>
    <row r="4162" hidden="1">
      <c r="A4162" s="1">
        <v>104160.0</v>
      </c>
      <c r="B4162" s="1">
        <v>25.0</v>
      </c>
      <c r="C4162" s="1">
        <v>17000.0</v>
      </c>
      <c r="D4162" s="1" t="s">
        <v>25</v>
      </c>
      <c r="E4162" s="1">
        <v>39283.29</v>
      </c>
      <c r="F4162" s="1">
        <v>5.0</v>
      </c>
      <c r="G4162" s="1">
        <v>20.0</v>
      </c>
      <c r="H4162" s="1">
        <v>13.0</v>
      </c>
      <c r="I4162" s="1" t="s">
        <v>22</v>
      </c>
      <c r="J4162" s="1">
        <v>0.218</v>
      </c>
      <c r="K4162" s="1">
        <v>0.415</v>
      </c>
      <c r="L4162" s="6" t="str">
        <f>if(J4162&gt;QUARTILE!$B$3, "TOP", if(J4162&lt;QUARTILE!$B$4, "BOTTOM", 0))</f>
        <v>BOTTOM</v>
      </c>
      <c r="M4162" s="6">
        <f t="shared" si="1"/>
        <v>2</v>
      </c>
      <c r="N4162" s="6" t="str">
        <f t="shared" si="2"/>
        <v>Millenial</v>
      </c>
      <c r="O4162" s="6" t="str">
        <f t="shared" si="3"/>
        <v>Low Income</v>
      </c>
    </row>
    <row r="4163" hidden="1">
      <c r="A4163" s="1">
        <v>104161.0</v>
      </c>
      <c r="B4163" s="1">
        <v>54.0</v>
      </c>
      <c r="C4163" s="1">
        <v>32000.0</v>
      </c>
      <c r="D4163" s="1" t="s">
        <v>27</v>
      </c>
      <c r="E4163" s="1">
        <v>13559.96</v>
      </c>
      <c r="F4163" s="1">
        <v>4.0</v>
      </c>
      <c r="G4163" s="1">
        <v>24.0</v>
      </c>
      <c r="H4163" s="1">
        <v>5.0</v>
      </c>
      <c r="I4163" s="1" t="s">
        <v>22</v>
      </c>
      <c r="J4163" s="1">
        <v>0.418</v>
      </c>
      <c r="K4163" s="1">
        <v>0.19</v>
      </c>
      <c r="L4163" s="6">
        <f>if(J4163&gt;QUARTILE!$B$3, "TOP", if(J4163&lt;QUARTILE!$B$4, "BOTTOM", 0))</f>
        <v>0</v>
      </c>
      <c r="M4163" s="6">
        <f t="shared" si="1"/>
        <v>2</v>
      </c>
      <c r="N4163" s="6" t="str">
        <f t="shared" si="2"/>
        <v>Gen X</v>
      </c>
      <c r="O4163" s="6" t="str">
        <f t="shared" si="3"/>
        <v>Low Income</v>
      </c>
    </row>
    <row r="4164" hidden="1">
      <c r="A4164" s="1">
        <v>104162.0</v>
      </c>
      <c r="B4164" s="1">
        <v>49.0</v>
      </c>
      <c r="C4164" s="1">
        <v>65000.0</v>
      </c>
      <c r="D4164" s="1" t="s">
        <v>25</v>
      </c>
      <c r="E4164" s="1">
        <v>16073.68</v>
      </c>
      <c r="F4164" s="1">
        <v>3.0</v>
      </c>
      <c r="G4164" s="1">
        <v>18.0</v>
      </c>
      <c r="H4164" s="1">
        <v>13.0</v>
      </c>
      <c r="I4164" s="1" t="s">
        <v>18</v>
      </c>
      <c r="J4164" s="1">
        <v>0.294</v>
      </c>
      <c r="K4164" s="1">
        <v>0.775</v>
      </c>
      <c r="L4164" s="6" t="str">
        <f>if(J4164&gt;QUARTILE!$B$3, "TOP", if(J4164&lt;QUARTILE!$B$4, "BOTTOM", 0))</f>
        <v>BOTTOM</v>
      </c>
      <c r="M4164" s="6">
        <f t="shared" si="1"/>
        <v>1</v>
      </c>
      <c r="N4164" s="6" t="str">
        <f t="shared" si="2"/>
        <v>Gen X</v>
      </c>
      <c r="O4164" s="6" t="str">
        <f t="shared" si="3"/>
        <v>Medium Income</v>
      </c>
    </row>
    <row r="4165" hidden="1">
      <c r="A4165" s="1">
        <v>104163.0</v>
      </c>
      <c r="B4165" s="1">
        <v>77.0</v>
      </c>
      <c r="C4165" s="1">
        <v>10000.0</v>
      </c>
      <c r="D4165" s="1" t="s">
        <v>25</v>
      </c>
      <c r="E4165" s="1">
        <v>4510.56</v>
      </c>
      <c r="F4165" s="1">
        <v>4.0</v>
      </c>
      <c r="G4165" s="1">
        <v>19.0</v>
      </c>
      <c r="H4165" s="1">
        <v>8.0</v>
      </c>
      <c r="I4165" s="1" t="s">
        <v>22</v>
      </c>
      <c r="J4165" s="1">
        <v>0.141</v>
      </c>
      <c r="K4165" s="1">
        <v>0.0</v>
      </c>
      <c r="L4165" s="6" t="str">
        <f>if(J4165&gt;QUARTILE!$B$3, "TOP", if(J4165&lt;QUARTILE!$B$4, "BOTTOM", 0))</f>
        <v>BOTTOM</v>
      </c>
      <c r="M4165" s="6">
        <f t="shared" si="1"/>
        <v>2</v>
      </c>
      <c r="N4165" s="6" t="str">
        <f t="shared" si="2"/>
        <v>Baby Boomer</v>
      </c>
      <c r="O4165" s="6" t="str">
        <f t="shared" si="3"/>
        <v>Low Income</v>
      </c>
    </row>
    <row r="4166" hidden="1">
      <c r="A4166" s="1">
        <v>104164.0</v>
      </c>
      <c r="B4166" s="1">
        <v>65.0</v>
      </c>
      <c r="C4166" s="1">
        <v>5000.0</v>
      </c>
      <c r="D4166" s="1" t="s">
        <v>25</v>
      </c>
      <c r="E4166" s="1">
        <v>31630.94</v>
      </c>
      <c r="F4166" s="1">
        <v>1.0</v>
      </c>
      <c r="G4166" s="1">
        <v>25.0</v>
      </c>
      <c r="H4166" s="1">
        <v>6.0</v>
      </c>
      <c r="I4166" s="1" t="s">
        <v>18</v>
      </c>
      <c r="J4166" s="1">
        <v>0.909</v>
      </c>
      <c r="K4166" s="1">
        <v>0.766</v>
      </c>
      <c r="L4166" s="6" t="str">
        <f>if(J4166&gt;QUARTILE!$B$3, "TOP", if(J4166&lt;QUARTILE!$B$4, "BOTTOM", 0))</f>
        <v>TOP</v>
      </c>
      <c r="M4166" s="6">
        <f t="shared" si="1"/>
        <v>1</v>
      </c>
      <c r="N4166" s="6" t="str">
        <f t="shared" si="2"/>
        <v>Baby Boomer</v>
      </c>
      <c r="O4166" s="6" t="str">
        <f t="shared" si="3"/>
        <v>Low Income</v>
      </c>
    </row>
    <row r="4167" hidden="1">
      <c r="A4167" s="1">
        <v>104165.0</v>
      </c>
      <c r="B4167" s="1">
        <v>60.0</v>
      </c>
      <c r="C4167" s="1">
        <v>10000.0</v>
      </c>
      <c r="D4167" s="1" t="s">
        <v>30</v>
      </c>
      <c r="E4167" s="1">
        <v>8890.72</v>
      </c>
      <c r="F4167" s="1">
        <v>1.0</v>
      </c>
      <c r="G4167" s="1">
        <v>18.0</v>
      </c>
      <c r="H4167" s="1">
        <v>5.0</v>
      </c>
      <c r="I4167" s="1" t="s">
        <v>22</v>
      </c>
      <c r="J4167" s="1">
        <v>0.858</v>
      </c>
      <c r="K4167" s="1">
        <v>0.733</v>
      </c>
      <c r="L4167" s="6" t="str">
        <f>if(J4167&gt;QUARTILE!$B$3, "TOP", if(J4167&lt;QUARTILE!$B$4, "BOTTOM", 0))</f>
        <v>TOP</v>
      </c>
      <c r="M4167" s="6">
        <f t="shared" si="1"/>
        <v>2</v>
      </c>
      <c r="N4167" s="6" t="str">
        <f t="shared" si="2"/>
        <v>Gen X</v>
      </c>
      <c r="O4167" s="6" t="str">
        <f t="shared" si="3"/>
        <v>Low Income</v>
      </c>
    </row>
    <row r="4168" hidden="1">
      <c r="A4168" s="1">
        <v>104166.0</v>
      </c>
      <c r="B4168" s="1">
        <v>54.0</v>
      </c>
      <c r="C4168" s="1">
        <v>43000.0</v>
      </c>
      <c r="D4168" s="1" t="s">
        <v>25</v>
      </c>
      <c r="E4168" s="1">
        <v>62740.18</v>
      </c>
      <c r="F4168" s="1">
        <v>1.0</v>
      </c>
      <c r="G4168" s="1">
        <v>19.0</v>
      </c>
      <c r="H4168" s="1">
        <v>9.0</v>
      </c>
      <c r="I4168" s="1" t="s">
        <v>18</v>
      </c>
      <c r="J4168" s="1">
        <v>0.234</v>
      </c>
      <c r="K4168" s="1">
        <v>0.446</v>
      </c>
      <c r="L4168" s="6" t="str">
        <f>if(J4168&gt;QUARTILE!$B$3, "TOP", if(J4168&lt;QUARTILE!$B$4, "BOTTOM", 0))</f>
        <v>BOTTOM</v>
      </c>
      <c r="M4168" s="6">
        <f t="shared" si="1"/>
        <v>1</v>
      </c>
      <c r="N4168" s="6" t="str">
        <f t="shared" si="2"/>
        <v>Gen X</v>
      </c>
      <c r="O4168" s="6" t="str">
        <f t="shared" si="3"/>
        <v>Low Income</v>
      </c>
    </row>
    <row r="4169" hidden="1">
      <c r="A4169" s="1">
        <v>104167.0</v>
      </c>
      <c r="B4169" s="1">
        <v>21.0</v>
      </c>
      <c r="C4169" s="1">
        <v>8000.0</v>
      </c>
      <c r="D4169" s="1" t="s">
        <v>23</v>
      </c>
      <c r="E4169" s="1">
        <v>100000.0</v>
      </c>
      <c r="F4169" s="1">
        <v>1.0</v>
      </c>
      <c r="G4169" s="1">
        <v>21.0</v>
      </c>
      <c r="H4169" s="1">
        <v>7.0</v>
      </c>
      <c r="I4169" s="1" t="s">
        <v>18</v>
      </c>
      <c r="J4169" s="1">
        <v>0.329</v>
      </c>
      <c r="K4169" s="1">
        <v>0.638</v>
      </c>
      <c r="L4169" s="6">
        <f>if(J4169&gt;QUARTILE!$B$3, "TOP", if(J4169&lt;QUARTILE!$B$4, "BOTTOM", 0))</f>
        <v>0</v>
      </c>
      <c r="M4169" s="6">
        <f t="shared" si="1"/>
        <v>1</v>
      </c>
      <c r="N4169" s="6" t="str">
        <f t="shared" si="2"/>
        <v>Millenial</v>
      </c>
      <c r="O4169" s="6" t="str">
        <f t="shared" si="3"/>
        <v>Low Income</v>
      </c>
    </row>
    <row r="4170" hidden="1">
      <c r="A4170" s="1">
        <v>104168.0</v>
      </c>
      <c r="B4170" s="1">
        <v>47.0</v>
      </c>
      <c r="C4170" s="1">
        <v>54000.0</v>
      </c>
      <c r="D4170" s="1" t="s">
        <v>21</v>
      </c>
      <c r="E4170" s="1">
        <v>49538.9</v>
      </c>
      <c r="F4170" s="1">
        <v>2.0</v>
      </c>
      <c r="G4170" s="1">
        <v>15.0</v>
      </c>
      <c r="H4170" s="1">
        <v>10.0</v>
      </c>
      <c r="I4170" s="1" t="s">
        <v>18</v>
      </c>
      <c r="J4170" s="1">
        <v>0.421</v>
      </c>
      <c r="K4170" s="1">
        <v>0.265</v>
      </c>
      <c r="L4170" s="6">
        <f>if(J4170&gt;QUARTILE!$B$3, "TOP", if(J4170&lt;QUARTILE!$B$4, "BOTTOM", 0))</f>
        <v>0</v>
      </c>
      <c r="M4170" s="6">
        <f t="shared" si="1"/>
        <v>1</v>
      </c>
      <c r="N4170" s="6" t="str">
        <f t="shared" si="2"/>
        <v>Gen X</v>
      </c>
      <c r="O4170" s="6" t="str">
        <f t="shared" si="3"/>
        <v>Medium Income</v>
      </c>
    </row>
    <row r="4171">
      <c r="A4171" s="1">
        <v>104169.0</v>
      </c>
      <c r="B4171" s="1">
        <v>23.0</v>
      </c>
      <c r="C4171" s="1">
        <v>46000.0</v>
      </c>
      <c r="D4171" s="1" t="s">
        <v>23</v>
      </c>
      <c r="E4171" s="1">
        <v>1773.93</v>
      </c>
      <c r="F4171" s="1">
        <v>3.0</v>
      </c>
      <c r="G4171" s="1">
        <v>22.0</v>
      </c>
      <c r="H4171" s="1">
        <v>19.0</v>
      </c>
      <c r="I4171" s="1" t="s">
        <v>18</v>
      </c>
      <c r="J4171" s="1">
        <v>0.907</v>
      </c>
      <c r="K4171" s="1">
        <v>0.163</v>
      </c>
      <c r="L4171" s="6" t="str">
        <f>if(J4171&gt;QUARTILE!$B$3, "TOP", if(J4171&lt;QUARTILE!$B$4, "BOTTOM", 0))</f>
        <v>TOP</v>
      </c>
      <c r="M4171" s="6">
        <f t="shared" si="1"/>
        <v>1</v>
      </c>
      <c r="N4171" s="6" t="str">
        <f t="shared" si="2"/>
        <v>Millenial</v>
      </c>
      <c r="O4171" s="6" t="str">
        <f t="shared" si="3"/>
        <v>Medium Income</v>
      </c>
    </row>
    <row r="4172" hidden="1">
      <c r="A4172" s="1">
        <v>104170.0</v>
      </c>
      <c r="B4172" s="1">
        <v>63.0</v>
      </c>
      <c r="C4172" s="1">
        <v>25000.0</v>
      </c>
      <c r="D4172" s="1" t="s">
        <v>17</v>
      </c>
      <c r="E4172" s="1">
        <v>8104.8</v>
      </c>
      <c r="F4172" s="1">
        <v>2.0</v>
      </c>
      <c r="G4172" s="1">
        <v>20.0</v>
      </c>
      <c r="H4172" s="1">
        <v>12.0</v>
      </c>
      <c r="I4172" s="1" t="s">
        <v>18</v>
      </c>
      <c r="J4172" s="1">
        <v>0.914</v>
      </c>
      <c r="K4172" s="1">
        <v>0.009</v>
      </c>
      <c r="L4172" s="6" t="str">
        <f>if(J4172&gt;QUARTILE!$B$3, "TOP", if(J4172&lt;QUARTILE!$B$4, "BOTTOM", 0))</f>
        <v>TOP</v>
      </c>
      <c r="M4172" s="6">
        <f t="shared" si="1"/>
        <v>1</v>
      </c>
      <c r="N4172" s="6" t="str">
        <f t="shared" si="2"/>
        <v>Baby Boomer</v>
      </c>
      <c r="O4172" s="6" t="str">
        <f t="shared" si="3"/>
        <v>Low Income</v>
      </c>
    </row>
    <row r="4173" hidden="1">
      <c r="A4173" s="1">
        <v>104171.0</v>
      </c>
      <c r="B4173" s="1">
        <v>71.0</v>
      </c>
      <c r="C4173" s="1">
        <v>15000.0</v>
      </c>
      <c r="D4173" s="1" t="s">
        <v>23</v>
      </c>
      <c r="E4173" s="1">
        <v>58058.55</v>
      </c>
      <c r="F4173" s="1">
        <v>5.0</v>
      </c>
      <c r="G4173" s="1">
        <v>25.0</v>
      </c>
      <c r="H4173" s="1">
        <v>4.0</v>
      </c>
      <c r="I4173" s="1" t="s">
        <v>18</v>
      </c>
      <c r="J4173" s="1">
        <v>0.915</v>
      </c>
      <c r="K4173" s="1">
        <v>0.399</v>
      </c>
      <c r="L4173" s="6" t="str">
        <f>if(J4173&gt;QUARTILE!$B$3, "TOP", if(J4173&lt;QUARTILE!$B$4, "BOTTOM", 0))</f>
        <v>TOP</v>
      </c>
      <c r="M4173" s="6">
        <f t="shared" si="1"/>
        <v>1</v>
      </c>
      <c r="N4173" s="6" t="str">
        <f t="shared" si="2"/>
        <v>Baby Boomer</v>
      </c>
      <c r="O4173" s="6" t="str">
        <f t="shared" si="3"/>
        <v>Low Income</v>
      </c>
    </row>
    <row r="4174" hidden="1">
      <c r="A4174" s="1">
        <v>104172.0</v>
      </c>
      <c r="B4174" s="1">
        <v>36.0</v>
      </c>
      <c r="C4174" s="1">
        <v>23000.0</v>
      </c>
      <c r="D4174" s="1" t="s">
        <v>27</v>
      </c>
      <c r="E4174" s="1">
        <v>32647.3</v>
      </c>
      <c r="F4174" s="1">
        <v>5.0</v>
      </c>
      <c r="G4174" s="1">
        <v>16.0</v>
      </c>
      <c r="H4174" s="1">
        <v>5.0</v>
      </c>
      <c r="I4174" s="1" t="s">
        <v>18</v>
      </c>
      <c r="J4174" s="1">
        <v>0.896</v>
      </c>
      <c r="K4174" s="1">
        <v>0.142</v>
      </c>
      <c r="L4174" s="6" t="str">
        <f>if(J4174&gt;QUARTILE!$B$3, "TOP", if(J4174&lt;QUARTILE!$B$4, "BOTTOM", 0))</f>
        <v>TOP</v>
      </c>
      <c r="M4174" s="6">
        <f t="shared" si="1"/>
        <v>1</v>
      </c>
      <c r="N4174" s="6" t="str">
        <f t="shared" si="2"/>
        <v>Gen X</v>
      </c>
      <c r="O4174" s="6" t="str">
        <f t="shared" si="3"/>
        <v>Low Income</v>
      </c>
    </row>
    <row r="4175" hidden="1">
      <c r="A4175" s="1">
        <v>104173.0</v>
      </c>
      <c r="B4175" s="1">
        <v>49.0</v>
      </c>
      <c r="C4175" s="1">
        <v>32000.0</v>
      </c>
      <c r="D4175" s="1" t="s">
        <v>23</v>
      </c>
      <c r="E4175" s="1">
        <v>48423.68</v>
      </c>
      <c r="F4175" s="1">
        <v>4.0</v>
      </c>
      <c r="G4175" s="1">
        <v>28.0</v>
      </c>
      <c r="H4175" s="1">
        <v>9.0</v>
      </c>
      <c r="I4175" s="1" t="s">
        <v>18</v>
      </c>
      <c r="J4175" s="1">
        <v>0.493</v>
      </c>
      <c r="K4175" s="1">
        <v>0.063</v>
      </c>
      <c r="L4175" s="6">
        <f>if(J4175&gt;QUARTILE!$B$3, "TOP", if(J4175&lt;QUARTILE!$B$4, "BOTTOM", 0))</f>
        <v>0</v>
      </c>
      <c r="M4175" s="6">
        <f t="shared" si="1"/>
        <v>1</v>
      </c>
      <c r="N4175" s="6" t="str">
        <f t="shared" si="2"/>
        <v>Gen X</v>
      </c>
      <c r="O4175" s="6" t="str">
        <f t="shared" si="3"/>
        <v>Low Income</v>
      </c>
    </row>
    <row r="4176" hidden="1">
      <c r="A4176" s="1">
        <v>104174.0</v>
      </c>
      <c r="B4176" s="1">
        <v>26.0</v>
      </c>
      <c r="C4176" s="1">
        <v>29000.0</v>
      </c>
      <c r="D4176" s="1" t="s">
        <v>21</v>
      </c>
      <c r="E4176" s="1">
        <v>16998.51</v>
      </c>
      <c r="F4176" s="1">
        <v>1.0</v>
      </c>
      <c r="G4176" s="1">
        <v>22.0</v>
      </c>
      <c r="H4176" s="1">
        <v>11.0</v>
      </c>
      <c r="I4176" s="1" t="s">
        <v>18</v>
      </c>
      <c r="J4176" s="1">
        <v>0.408</v>
      </c>
      <c r="K4176" s="1">
        <v>0.867</v>
      </c>
      <c r="L4176" s="6">
        <f>if(J4176&gt;QUARTILE!$B$3, "TOP", if(J4176&lt;QUARTILE!$B$4, "BOTTOM", 0))</f>
        <v>0</v>
      </c>
      <c r="M4176" s="6">
        <f t="shared" si="1"/>
        <v>1</v>
      </c>
      <c r="N4176" s="6" t="str">
        <f t="shared" si="2"/>
        <v>Millenial</v>
      </c>
      <c r="O4176" s="6" t="str">
        <f t="shared" si="3"/>
        <v>Low Income</v>
      </c>
    </row>
    <row r="4177" hidden="1">
      <c r="A4177" s="1">
        <v>104175.0</v>
      </c>
      <c r="B4177" s="1">
        <v>29.0</v>
      </c>
      <c r="C4177" s="1">
        <v>63000.0</v>
      </c>
      <c r="D4177" s="1" t="s">
        <v>25</v>
      </c>
      <c r="E4177" s="1">
        <v>13093.83</v>
      </c>
      <c r="F4177" s="1">
        <v>4.0</v>
      </c>
      <c r="G4177" s="1">
        <v>26.0</v>
      </c>
      <c r="H4177" s="1">
        <v>16.0</v>
      </c>
      <c r="I4177" s="1" t="s">
        <v>18</v>
      </c>
      <c r="J4177" s="1">
        <v>0.43</v>
      </c>
      <c r="K4177" s="1">
        <v>0.675</v>
      </c>
      <c r="L4177" s="6">
        <f>if(J4177&gt;QUARTILE!$B$3, "TOP", if(J4177&lt;QUARTILE!$B$4, "BOTTOM", 0))</f>
        <v>0</v>
      </c>
      <c r="M4177" s="6">
        <f t="shared" si="1"/>
        <v>1</v>
      </c>
      <c r="N4177" s="6" t="str">
        <f t="shared" si="2"/>
        <v>Millenial</v>
      </c>
      <c r="O4177" s="6" t="str">
        <f t="shared" si="3"/>
        <v>Medium Income</v>
      </c>
    </row>
    <row r="4178" hidden="1">
      <c r="A4178" s="1">
        <v>104176.0</v>
      </c>
      <c r="B4178" s="1">
        <v>28.0</v>
      </c>
      <c r="C4178" s="1">
        <v>19000.0</v>
      </c>
      <c r="D4178" s="1" t="s">
        <v>25</v>
      </c>
      <c r="E4178" s="1">
        <v>2252.1</v>
      </c>
      <c r="F4178" s="1">
        <v>5.0</v>
      </c>
      <c r="G4178" s="1">
        <v>14.0</v>
      </c>
      <c r="H4178" s="1">
        <v>14.0</v>
      </c>
      <c r="I4178" s="1" t="s">
        <v>18</v>
      </c>
      <c r="J4178" s="1">
        <v>1.0</v>
      </c>
      <c r="K4178" s="1">
        <v>0.94</v>
      </c>
      <c r="L4178" s="6" t="str">
        <f>if(J4178&gt;QUARTILE!$B$3, "TOP", if(J4178&lt;QUARTILE!$B$4, "BOTTOM", 0))</f>
        <v>TOP</v>
      </c>
      <c r="M4178" s="6">
        <f t="shared" si="1"/>
        <v>1</v>
      </c>
      <c r="N4178" s="6" t="str">
        <f t="shared" si="2"/>
        <v>Millenial</v>
      </c>
      <c r="O4178" s="6" t="str">
        <f t="shared" si="3"/>
        <v>Low Income</v>
      </c>
    </row>
    <row r="4179" hidden="1">
      <c r="A4179" s="1">
        <v>104177.0</v>
      </c>
      <c r="B4179" s="1">
        <v>63.0</v>
      </c>
      <c r="C4179" s="1">
        <v>10000.0</v>
      </c>
      <c r="D4179" s="1" t="s">
        <v>23</v>
      </c>
      <c r="E4179" s="1">
        <v>36585.68</v>
      </c>
      <c r="F4179" s="1">
        <v>1.0</v>
      </c>
      <c r="G4179" s="1">
        <v>17.0</v>
      </c>
      <c r="H4179" s="1">
        <v>8.0</v>
      </c>
      <c r="I4179" s="1" t="s">
        <v>18</v>
      </c>
      <c r="J4179" s="1">
        <v>0.878</v>
      </c>
      <c r="K4179" s="1">
        <v>0.562</v>
      </c>
      <c r="L4179" s="6" t="str">
        <f>if(J4179&gt;QUARTILE!$B$3, "TOP", if(J4179&lt;QUARTILE!$B$4, "BOTTOM", 0))</f>
        <v>TOP</v>
      </c>
      <c r="M4179" s="6">
        <f t="shared" si="1"/>
        <v>1</v>
      </c>
      <c r="N4179" s="6" t="str">
        <f t="shared" si="2"/>
        <v>Baby Boomer</v>
      </c>
      <c r="O4179" s="6" t="str">
        <f t="shared" si="3"/>
        <v>Low Income</v>
      </c>
    </row>
    <row r="4180" hidden="1">
      <c r="A4180" s="1">
        <v>104178.0</v>
      </c>
      <c r="B4180" s="1">
        <v>72.0</v>
      </c>
      <c r="C4180" s="1">
        <v>9000.0</v>
      </c>
      <c r="D4180" s="1" t="s">
        <v>25</v>
      </c>
      <c r="E4180" s="1">
        <v>27340.94</v>
      </c>
      <c r="F4180" s="1">
        <v>3.0</v>
      </c>
      <c r="G4180" s="1">
        <v>14.0</v>
      </c>
      <c r="H4180" s="1">
        <v>6.0</v>
      </c>
      <c r="I4180" s="1" t="s">
        <v>22</v>
      </c>
      <c r="J4180" s="1">
        <v>0.391</v>
      </c>
      <c r="K4180" s="1">
        <v>0.895</v>
      </c>
      <c r="L4180" s="6">
        <f>if(J4180&gt;QUARTILE!$B$3, "TOP", if(J4180&lt;QUARTILE!$B$4, "BOTTOM", 0))</f>
        <v>0</v>
      </c>
      <c r="M4180" s="6">
        <f t="shared" si="1"/>
        <v>2</v>
      </c>
      <c r="N4180" s="6" t="str">
        <f t="shared" si="2"/>
        <v>Baby Boomer</v>
      </c>
      <c r="O4180" s="6" t="str">
        <f t="shared" si="3"/>
        <v>Low Income</v>
      </c>
    </row>
    <row r="4181" hidden="1">
      <c r="A4181" s="1">
        <v>104179.0</v>
      </c>
      <c r="B4181" s="1">
        <v>33.0</v>
      </c>
      <c r="C4181" s="1">
        <v>8000.0</v>
      </c>
      <c r="D4181" s="1" t="s">
        <v>27</v>
      </c>
      <c r="E4181" s="1">
        <v>1213.62</v>
      </c>
      <c r="F4181" s="1">
        <v>5.0</v>
      </c>
      <c r="G4181" s="1">
        <v>23.0</v>
      </c>
      <c r="H4181" s="1">
        <v>4.0</v>
      </c>
      <c r="I4181" s="1" t="s">
        <v>22</v>
      </c>
      <c r="J4181" s="1">
        <v>0.136</v>
      </c>
      <c r="K4181" s="1">
        <v>0.068</v>
      </c>
      <c r="L4181" s="6" t="str">
        <f>if(J4181&gt;QUARTILE!$B$3, "TOP", if(J4181&lt;QUARTILE!$B$4, "BOTTOM", 0))</f>
        <v>BOTTOM</v>
      </c>
      <c r="M4181" s="6">
        <f t="shared" si="1"/>
        <v>2</v>
      </c>
      <c r="N4181" s="6" t="str">
        <f t="shared" si="2"/>
        <v>Gen X</v>
      </c>
      <c r="O4181" s="6" t="str">
        <f t="shared" si="3"/>
        <v>Low Income</v>
      </c>
    </row>
    <row r="4182" hidden="1">
      <c r="A4182" s="1">
        <v>104180.0</v>
      </c>
      <c r="B4182" s="1">
        <v>18.0</v>
      </c>
      <c r="C4182" s="1">
        <v>25000.0</v>
      </c>
      <c r="D4182" s="1" t="s">
        <v>25</v>
      </c>
      <c r="E4182" s="1">
        <v>4699.63</v>
      </c>
      <c r="F4182" s="1">
        <v>4.0</v>
      </c>
      <c r="G4182" s="1">
        <v>12.0</v>
      </c>
      <c r="H4182" s="1">
        <v>20.0</v>
      </c>
      <c r="I4182" s="1" t="s">
        <v>18</v>
      </c>
      <c r="J4182" s="1">
        <v>0.245</v>
      </c>
      <c r="K4182" s="1">
        <v>0.673</v>
      </c>
      <c r="L4182" s="6" t="str">
        <f>if(J4182&gt;QUARTILE!$B$3, "TOP", if(J4182&lt;QUARTILE!$B$4, "BOTTOM", 0))</f>
        <v>BOTTOM</v>
      </c>
      <c r="M4182" s="6">
        <f t="shared" si="1"/>
        <v>1</v>
      </c>
      <c r="N4182" s="6" t="str">
        <f t="shared" si="2"/>
        <v>Millenial</v>
      </c>
      <c r="O4182" s="6" t="str">
        <f t="shared" si="3"/>
        <v>Low Income</v>
      </c>
    </row>
    <row r="4183" hidden="1">
      <c r="A4183" s="1">
        <v>104181.0</v>
      </c>
      <c r="B4183" s="1">
        <v>80.0</v>
      </c>
      <c r="C4183" s="1">
        <v>19000.0</v>
      </c>
      <c r="D4183" s="1" t="s">
        <v>23</v>
      </c>
      <c r="E4183" s="1">
        <v>16296.25</v>
      </c>
      <c r="F4183" s="1">
        <v>4.0</v>
      </c>
      <c r="G4183" s="1">
        <v>29.0</v>
      </c>
      <c r="H4183" s="1">
        <v>4.0</v>
      </c>
      <c r="I4183" s="1" t="s">
        <v>22</v>
      </c>
      <c r="J4183" s="1">
        <v>0.254</v>
      </c>
      <c r="K4183" s="1">
        <v>0.036</v>
      </c>
      <c r="L4183" s="6" t="str">
        <f>if(J4183&gt;QUARTILE!$B$3, "TOP", if(J4183&lt;QUARTILE!$B$4, "BOTTOM", 0))</f>
        <v>BOTTOM</v>
      </c>
      <c r="M4183" s="6">
        <f t="shared" si="1"/>
        <v>2</v>
      </c>
      <c r="N4183" s="6" t="str">
        <f t="shared" si="2"/>
        <v>Silent</v>
      </c>
      <c r="O4183" s="6" t="str">
        <f t="shared" si="3"/>
        <v>Low Income</v>
      </c>
    </row>
    <row r="4184" hidden="1">
      <c r="A4184" s="1">
        <v>104182.0</v>
      </c>
      <c r="B4184" s="1">
        <v>62.0</v>
      </c>
      <c r="C4184" s="1">
        <v>22000.0</v>
      </c>
      <c r="D4184" s="1" t="s">
        <v>25</v>
      </c>
      <c r="E4184" s="1">
        <v>23065.75</v>
      </c>
      <c r="F4184" s="1">
        <v>5.0</v>
      </c>
      <c r="G4184" s="1">
        <v>18.0</v>
      </c>
      <c r="H4184" s="1">
        <v>7.0</v>
      </c>
      <c r="I4184" s="1" t="s">
        <v>22</v>
      </c>
      <c r="J4184" s="1">
        <v>0.665</v>
      </c>
      <c r="K4184" s="1">
        <v>0.045</v>
      </c>
      <c r="L4184" s="6">
        <f>if(J4184&gt;QUARTILE!$B$3, "TOP", if(J4184&lt;QUARTILE!$B$4, "BOTTOM", 0))</f>
        <v>0</v>
      </c>
      <c r="M4184" s="6">
        <f t="shared" si="1"/>
        <v>2</v>
      </c>
      <c r="N4184" s="6" t="str">
        <f t="shared" si="2"/>
        <v>Baby Boomer</v>
      </c>
      <c r="O4184" s="6" t="str">
        <f t="shared" si="3"/>
        <v>Low Income</v>
      </c>
    </row>
    <row r="4185" hidden="1">
      <c r="A4185" s="1">
        <v>104183.0</v>
      </c>
      <c r="B4185" s="1">
        <v>72.0</v>
      </c>
      <c r="C4185" s="1">
        <v>16000.0</v>
      </c>
      <c r="D4185" s="1" t="s">
        <v>25</v>
      </c>
      <c r="E4185" s="1">
        <v>2962.35</v>
      </c>
      <c r="F4185" s="1">
        <v>2.0</v>
      </c>
      <c r="G4185" s="1">
        <v>13.0</v>
      </c>
      <c r="H4185" s="1">
        <v>5.0</v>
      </c>
      <c r="I4185" s="1" t="s">
        <v>22</v>
      </c>
      <c r="J4185" s="1">
        <v>0.953</v>
      </c>
      <c r="K4185" s="1">
        <v>0.858</v>
      </c>
      <c r="L4185" s="6" t="str">
        <f>if(J4185&gt;QUARTILE!$B$3, "TOP", if(J4185&lt;QUARTILE!$B$4, "BOTTOM", 0))</f>
        <v>TOP</v>
      </c>
      <c r="M4185" s="6">
        <f t="shared" si="1"/>
        <v>2</v>
      </c>
      <c r="N4185" s="6" t="str">
        <f t="shared" si="2"/>
        <v>Baby Boomer</v>
      </c>
      <c r="O4185" s="6" t="str">
        <f t="shared" si="3"/>
        <v>Low Income</v>
      </c>
    </row>
    <row r="4186" hidden="1">
      <c r="A4186" s="1">
        <v>104184.0</v>
      </c>
      <c r="B4186" s="1">
        <v>70.0</v>
      </c>
      <c r="C4186" s="1">
        <v>11000.0</v>
      </c>
      <c r="D4186" s="1" t="s">
        <v>23</v>
      </c>
      <c r="E4186" s="1">
        <v>5616.11</v>
      </c>
      <c r="F4186" s="1">
        <v>3.0</v>
      </c>
      <c r="G4186" s="1">
        <v>12.0</v>
      </c>
      <c r="H4186" s="1">
        <v>10.0</v>
      </c>
      <c r="I4186" s="1" t="s">
        <v>22</v>
      </c>
      <c r="J4186" s="1">
        <v>0.919</v>
      </c>
      <c r="K4186" s="1">
        <v>0.36</v>
      </c>
      <c r="L4186" s="6" t="str">
        <f>if(J4186&gt;QUARTILE!$B$3, "TOP", if(J4186&lt;QUARTILE!$B$4, "BOTTOM", 0))</f>
        <v>TOP</v>
      </c>
      <c r="M4186" s="6">
        <f t="shared" si="1"/>
        <v>2</v>
      </c>
      <c r="N4186" s="6" t="str">
        <f t="shared" si="2"/>
        <v>Baby Boomer</v>
      </c>
      <c r="O4186" s="6" t="str">
        <f t="shared" si="3"/>
        <v>Low Income</v>
      </c>
    </row>
    <row r="4187" hidden="1">
      <c r="A4187" s="1">
        <v>104185.0</v>
      </c>
      <c r="B4187" s="1">
        <v>38.0</v>
      </c>
      <c r="C4187" s="1">
        <v>32000.0</v>
      </c>
      <c r="D4187" s="1" t="s">
        <v>23</v>
      </c>
      <c r="E4187" s="1">
        <v>4291.36</v>
      </c>
      <c r="F4187" s="1">
        <v>5.0</v>
      </c>
      <c r="G4187" s="1">
        <v>14.0</v>
      </c>
      <c r="H4187" s="1">
        <v>16.0</v>
      </c>
      <c r="I4187" s="1" t="s">
        <v>18</v>
      </c>
      <c r="J4187" s="1">
        <v>0.12</v>
      </c>
      <c r="K4187" s="1">
        <v>0.266</v>
      </c>
      <c r="L4187" s="6" t="str">
        <f>if(J4187&gt;QUARTILE!$B$3, "TOP", if(J4187&lt;QUARTILE!$B$4, "BOTTOM", 0))</f>
        <v>BOTTOM</v>
      </c>
      <c r="M4187" s="6">
        <f t="shared" si="1"/>
        <v>1</v>
      </c>
      <c r="N4187" s="6" t="str">
        <f t="shared" si="2"/>
        <v>Gen X</v>
      </c>
      <c r="O4187" s="6" t="str">
        <f t="shared" si="3"/>
        <v>Low Income</v>
      </c>
    </row>
    <row r="4188" hidden="1">
      <c r="A4188" s="1">
        <v>104186.0</v>
      </c>
      <c r="B4188" s="1">
        <v>47.0</v>
      </c>
      <c r="C4188" s="1">
        <v>5000.0</v>
      </c>
      <c r="D4188" s="1" t="s">
        <v>27</v>
      </c>
      <c r="E4188" s="1">
        <v>4969.15</v>
      </c>
      <c r="F4188" s="1">
        <v>5.0</v>
      </c>
      <c r="G4188" s="1">
        <v>22.0</v>
      </c>
      <c r="H4188" s="1">
        <v>9.0</v>
      </c>
      <c r="I4188" s="1" t="s">
        <v>22</v>
      </c>
      <c r="J4188" s="1">
        <v>0.709</v>
      </c>
      <c r="K4188" s="1">
        <v>0.134</v>
      </c>
      <c r="L4188" s="6">
        <f>if(J4188&gt;QUARTILE!$B$3, "TOP", if(J4188&lt;QUARTILE!$B$4, "BOTTOM", 0))</f>
        <v>0</v>
      </c>
      <c r="M4188" s="6">
        <f t="shared" si="1"/>
        <v>2</v>
      </c>
      <c r="N4188" s="6" t="str">
        <f t="shared" si="2"/>
        <v>Gen X</v>
      </c>
      <c r="O4188" s="6" t="str">
        <f t="shared" si="3"/>
        <v>Low Income</v>
      </c>
    </row>
    <row r="4189" hidden="1">
      <c r="A4189" s="1">
        <v>104187.0</v>
      </c>
      <c r="B4189" s="1">
        <v>30.0</v>
      </c>
      <c r="C4189" s="1">
        <v>14000.0</v>
      </c>
      <c r="D4189" s="1" t="s">
        <v>30</v>
      </c>
      <c r="E4189" s="1">
        <v>50693.65</v>
      </c>
      <c r="F4189" s="1">
        <v>4.0</v>
      </c>
      <c r="G4189" s="1">
        <v>12.0</v>
      </c>
      <c r="H4189" s="1">
        <v>12.0</v>
      </c>
      <c r="I4189" s="1" t="s">
        <v>22</v>
      </c>
      <c r="J4189" s="1">
        <v>0.268</v>
      </c>
      <c r="K4189" s="1">
        <v>0.335</v>
      </c>
      <c r="L4189" s="6" t="str">
        <f>if(J4189&gt;QUARTILE!$B$3, "TOP", if(J4189&lt;QUARTILE!$B$4, "BOTTOM", 0))</f>
        <v>BOTTOM</v>
      </c>
      <c r="M4189" s="6">
        <f t="shared" si="1"/>
        <v>2</v>
      </c>
      <c r="N4189" s="6" t="str">
        <f t="shared" si="2"/>
        <v>Millenial</v>
      </c>
      <c r="O4189" s="6" t="str">
        <f t="shared" si="3"/>
        <v>Low Income</v>
      </c>
    </row>
    <row r="4190" hidden="1">
      <c r="A4190" s="1">
        <v>104188.0</v>
      </c>
      <c r="B4190" s="1">
        <v>51.0</v>
      </c>
      <c r="C4190" s="1">
        <v>35000.0</v>
      </c>
      <c r="D4190" s="1" t="s">
        <v>23</v>
      </c>
      <c r="E4190" s="1">
        <v>25162.92</v>
      </c>
      <c r="F4190" s="1">
        <v>1.0</v>
      </c>
      <c r="G4190" s="1">
        <v>20.0</v>
      </c>
      <c r="H4190" s="1">
        <v>5.0</v>
      </c>
      <c r="I4190" s="1" t="s">
        <v>22</v>
      </c>
      <c r="J4190" s="1">
        <v>0.36</v>
      </c>
      <c r="K4190" s="1">
        <v>0.204</v>
      </c>
      <c r="L4190" s="6">
        <f>if(J4190&gt;QUARTILE!$B$3, "TOP", if(J4190&lt;QUARTILE!$B$4, "BOTTOM", 0))</f>
        <v>0</v>
      </c>
      <c r="M4190" s="6">
        <f t="shared" si="1"/>
        <v>2</v>
      </c>
      <c r="N4190" s="6" t="str">
        <f t="shared" si="2"/>
        <v>Gen X</v>
      </c>
      <c r="O4190" s="6" t="str">
        <f t="shared" si="3"/>
        <v>Low Income</v>
      </c>
    </row>
    <row r="4191" hidden="1">
      <c r="A4191" s="1">
        <v>104189.0</v>
      </c>
      <c r="B4191" s="1">
        <v>21.0</v>
      </c>
      <c r="C4191" s="1">
        <v>13000.0</v>
      </c>
      <c r="D4191" s="1" t="s">
        <v>27</v>
      </c>
      <c r="E4191" s="1">
        <v>26720.16</v>
      </c>
      <c r="F4191" s="1">
        <v>1.0</v>
      </c>
      <c r="G4191" s="1">
        <v>19.0</v>
      </c>
      <c r="H4191" s="1">
        <v>13.0</v>
      </c>
      <c r="I4191" s="1" t="s">
        <v>18</v>
      </c>
      <c r="J4191" s="1">
        <v>0.544</v>
      </c>
      <c r="K4191" s="1">
        <v>0.538</v>
      </c>
      <c r="L4191" s="6">
        <f>if(J4191&gt;QUARTILE!$B$3, "TOP", if(J4191&lt;QUARTILE!$B$4, "BOTTOM", 0))</f>
        <v>0</v>
      </c>
      <c r="M4191" s="6">
        <f t="shared" si="1"/>
        <v>1</v>
      </c>
      <c r="N4191" s="6" t="str">
        <f t="shared" si="2"/>
        <v>Millenial</v>
      </c>
      <c r="O4191" s="6" t="str">
        <f t="shared" si="3"/>
        <v>Low Income</v>
      </c>
    </row>
    <row r="4192" hidden="1">
      <c r="A4192" s="1">
        <v>104190.0</v>
      </c>
      <c r="B4192" s="1">
        <v>45.0</v>
      </c>
      <c r="C4192" s="1">
        <v>28000.0</v>
      </c>
      <c r="D4192" s="1" t="s">
        <v>23</v>
      </c>
      <c r="E4192" s="1">
        <v>31597.13</v>
      </c>
      <c r="F4192" s="1">
        <v>1.0</v>
      </c>
      <c r="G4192" s="1">
        <v>15.0</v>
      </c>
      <c r="H4192" s="1">
        <v>10.0</v>
      </c>
      <c r="I4192" s="1" t="s">
        <v>18</v>
      </c>
      <c r="J4192" s="1">
        <v>0.991</v>
      </c>
      <c r="K4192" s="1">
        <v>0.56</v>
      </c>
      <c r="L4192" s="6" t="str">
        <f>if(J4192&gt;QUARTILE!$B$3, "TOP", if(J4192&lt;QUARTILE!$B$4, "BOTTOM", 0))</f>
        <v>TOP</v>
      </c>
      <c r="M4192" s="6">
        <f t="shared" si="1"/>
        <v>1</v>
      </c>
      <c r="N4192" s="6" t="str">
        <f t="shared" si="2"/>
        <v>Gen X</v>
      </c>
      <c r="O4192" s="6" t="str">
        <f t="shared" si="3"/>
        <v>Low Income</v>
      </c>
    </row>
    <row r="4193" hidden="1">
      <c r="A4193" s="1">
        <v>104191.0</v>
      </c>
      <c r="B4193" s="1">
        <v>55.0</v>
      </c>
      <c r="C4193" s="1">
        <v>14000.0</v>
      </c>
      <c r="D4193" s="1" t="s">
        <v>25</v>
      </c>
      <c r="E4193" s="1">
        <v>8818.94</v>
      </c>
      <c r="F4193" s="1">
        <v>4.0</v>
      </c>
      <c r="G4193" s="1">
        <v>21.0</v>
      </c>
      <c r="H4193" s="1">
        <v>3.0</v>
      </c>
      <c r="I4193" s="1" t="s">
        <v>22</v>
      </c>
      <c r="J4193" s="1">
        <v>0.287</v>
      </c>
      <c r="K4193" s="1">
        <v>0.605</v>
      </c>
      <c r="L4193" s="6" t="str">
        <f>if(J4193&gt;QUARTILE!$B$3, "TOP", if(J4193&lt;QUARTILE!$B$4, "BOTTOM", 0))</f>
        <v>BOTTOM</v>
      </c>
      <c r="M4193" s="6">
        <f t="shared" si="1"/>
        <v>2</v>
      </c>
      <c r="N4193" s="6" t="str">
        <f t="shared" si="2"/>
        <v>Gen X</v>
      </c>
      <c r="O4193" s="6" t="str">
        <f t="shared" si="3"/>
        <v>Low Income</v>
      </c>
    </row>
    <row r="4194" hidden="1">
      <c r="A4194" s="1">
        <v>104192.0</v>
      </c>
      <c r="B4194" s="1">
        <v>75.0</v>
      </c>
      <c r="C4194" s="1">
        <v>17000.0</v>
      </c>
      <c r="D4194" s="1" t="s">
        <v>25</v>
      </c>
      <c r="E4194" s="1">
        <v>29150.19</v>
      </c>
      <c r="F4194" s="1">
        <v>1.0</v>
      </c>
      <c r="G4194" s="1">
        <v>22.0</v>
      </c>
      <c r="H4194" s="1">
        <v>6.0</v>
      </c>
      <c r="I4194" s="1" t="s">
        <v>22</v>
      </c>
      <c r="J4194" s="1">
        <v>0.924</v>
      </c>
      <c r="K4194" s="1">
        <v>0.365</v>
      </c>
      <c r="L4194" s="6" t="str">
        <f>if(J4194&gt;QUARTILE!$B$3, "TOP", if(J4194&lt;QUARTILE!$B$4, "BOTTOM", 0))</f>
        <v>TOP</v>
      </c>
      <c r="M4194" s="6">
        <f t="shared" si="1"/>
        <v>2</v>
      </c>
      <c r="N4194" s="6" t="str">
        <f t="shared" si="2"/>
        <v>Baby Boomer</v>
      </c>
      <c r="O4194" s="6" t="str">
        <f t="shared" si="3"/>
        <v>Low Income</v>
      </c>
    </row>
    <row r="4195" hidden="1">
      <c r="A4195" s="1">
        <v>104193.0</v>
      </c>
      <c r="B4195" s="1">
        <v>48.0</v>
      </c>
      <c r="C4195" s="1">
        <v>31000.0</v>
      </c>
      <c r="D4195" s="1" t="s">
        <v>23</v>
      </c>
      <c r="E4195" s="1">
        <v>76713.65</v>
      </c>
      <c r="F4195" s="1">
        <v>5.0</v>
      </c>
      <c r="G4195" s="1">
        <v>23.0</v>
      </c>
      <c r="H4195" s="1">
        <v>18.0</v>
      </c>
      <c r="I4195" s="1" t="s">
        <v>22</v>
      </c>
      <c r="J4195" s="1">
        <v>0.885</v>
      </c>
      <c r="K4195" s="1">
        <v>0.554</v>
      </c>
      <c r="L4195" s="6" t="str">
        <f>if(J4195&gt;QUARTILE!$B$3, "TOP", if(J4195&lt;QUARTILE!$B$4, "BOTTOM", 0))</f>
        <v>TOP</v>
      </c>
      <c r="M4195" s="6">
        <f t="shared" si="1"/>
        <v>2</v>
      </c>
      <c r="N4195" s="6" t="str">
        <f t="shared" si="2"/>
        <v>Gen X</v>
      </c>
      <c r="O4195" s="6" t="str">
        <f t="shared" si="3"/>
        <v>Low Income</v>
      </c>
    </row>
    <row r="4196" hidden="1">
      <c r="A4196" s="1">
        <v>104194.0</v>
      </c>
      <c r="B4196" s="1">
        <v>76.0</v>
      </c>
      <c r="C4196" s="1">
        <v>10000.0</v>
      </c>
      <c r="D4196" s="1" t="s">
        <v>25</v>
      </c>
      <c r="E4196" s="1">
        <v>23972.69</v>
      </c>
      <c r="F4196" s="1">
        <v>2.0</v>
      </c>
      <c r="G4196" s="1">
        <v>21.0</v>
      </c>
      <c r="H4196" s="1">
        <v>4.0</v>
      </c>
      <c r="I4196" s="1" t="s">
        <v>22</v>
      </c>
      <c r="J4196" s="1">
        <v>0.724</v>
      </c>
      <c r="K4196" s="1">
        <v>0.266</v>
      </c>
      <c r="L4196" s="6">
        <f>if(J4196&gt;QUARTILE!$B$3, "TOP", if(J4196&lt;QUARTILE!$B$4, "BOTTOM", 0))</f>
        <v>0</v>
      </c>
      <c r="M4196" s="6">
        <f t="shared" si="1"/>
        <v>2</v>
      </c>
      <c r="N4196" s="6" t="str">
        <f t="shared" si="2"/>
        <v>Baby Boomer</v>
      </c>
      <c r="O4196" s="6" t="str">
        <f t="shared" si="3"/>
        <v>Low Income</v>
      </c>
    </row>
    <row r="4197" hidden="1">
      <c r="A4197" s="1">
        <v>104195.0</v>
      </c>
      <c r="B4197" s="1">
        <v>72.0</v>
      </c>
      <c r="C4197" s="1">
        <v>34000.0</v>
      </c>
      <c r="D4197" s="1" t="s">
        <v>21</v>
      </c>
      <c r="E4197" s="1">
        <v>10782.89</v>
      </c>
      <c r="F4197" s="1">
        <v>2.0</v>
      </c>
      <c r="G4197" s="1">
        <v>13.0</v>
      </c>
      <c r="H4197" s="1">
        <v>7.0</v>
      </c>
      <c r="I4197" s="1" t="s">
        <v>22</v>
      </c>
      <c r="J4197" s="1">
        <v>0.133</v>
      </c>
      <c r="K4197" s="1">
        <v>0.808</v>
      </c>
      <c r="L4197" s="6" t="str">
        <f>if(J4197&gt;QUARTILE!$B$3, "TOP", if(J4197&lt;QUARTILE!$B$4, "BOTTOM", 0))</f>
        <v>BOTTOM</v>
      </c>
      <c r="M4197" s="6">
        <f t="shared" si="1"/>
        <v>2</v>
      </c>
      <c r="N4197" s="6" t="str">
        <f t="shared" si="2"/>
        <v>Baby Boomer</v>
      </c>
      <c r="O4197" s="6" t="str">
        <f t="shared" si="3"/>
        <v>Low Income</v>
      </c>
    </row>
    <row r="4198" hidden="1">
      <c r="A4198" s="1">
        <v>104196.0</v>
      </c>
      <c r="B4198" s="1">
        <v>44.0</v>
      </c>
      <c r="C4198" s="1">
        <v>23000.0</v>
      </c>
      <c r="D4198" s="1" t="s">
        <v>24</v>
      </c>
      <c r="E4198" s="1">
        <v>25200.97</v>
      </c>
      <c r="F4198" s="1">
        <v>2.0</v>
      </c>
      <c r="G4198" s="1">
        <v>14.0</v>
      </c>
      <c r="H4198" s="1">
        <v>12.0</v>
      </c>
      <c r="I4198" s="1" t="s">
        <v>18</v>
      </c>
      <c r="J4198" s="1">
        <v>0.474</v>
      </c>
      <c r="K4198" s="1">
        <v>0.0</v>
      </c>
      <c r="L4198" s="6">
        <f>if(J4198&gt;QUARTILE!$B$3, "TOP", if(J4198&lt;QUARTILE!$B$4, "BOTTOM", 0))</f>
        <v>0</v>
      </c>
      <c r="M4198" s="6">
        <f t="shared" si="1"/>
        <v>1</v>
      </c>
      <c r="N4198" s="6" t="str">
        <f t="shared" si="2"/>
        <v>Gen X</v>
      </c>
      <c r="O4198" s="6" t="str">
        <f t="shared" si="3"/>
        <v>Low Income</v>
      </c>
    </row>
    <row r="4199" hidden="1">
      <c r="A4199" s="1">
        <v>104197.0</v>
      </c>
      <c r="B4199" s="1">
        <v>22.0</v>
      </c>
      <c r="C4199" s="1">
        <v>47000.0</v>
      </c>
      <c r="D4199" s="1" t="s">
        <v>23</v>
      </c>
      <c r="E4199" s="1">
        <v>46211.28</v>
      </c>
      <c r="F4199" s="1">
        <v>1.0</v>
      </c>
      <c r="G4199" s="1">
        <v>12.0</v>
      </c>
      <c r="H4199" s="1">
        <v>11.0</v>
      </c>
      <c r="I4199" s="1" t="s">
        <v>18</v>
      </c>
      <c r="J4199" s="1">
        <v>0.425</v>
      </c>
      <c r="K4199" s="1">
        <v>0.867</v>
      </c>
      <c r="L4199" s="6">
        <f>if(J4199&gt;QUARTILE!$B$3, "TOP", if(J4199&lt;QUARTILE!$B$4, "BOTTOM", 0))</f>
        <v>0</v>
      </c>
      <c r="M4199" s="6">
        <f t="shared" si="1"/>
        <v>1</v>
      </c>
      <c r="N4199" s="6" t="str">
        <f t="shared" si="2"/>
        <v>Millenial</v>
      </c>
      <c r="O4199" s="6" t="str">
        <f t="shared" si="3"/>
        <v>Medium Income</v>
      </c>
    </row>
    <row r="4200" hidden="1">
      <c r="A4200" s="1">
        <v>104198.0</v>
      </c>
      <c r="B4200" s="1">
        <v>42.0</v>
      </c>
      <c r="C4200" s="1">
        <v>25000.0</v>
      </c>
      <c r="D4200" s="1" t="s">
        <v>23</v>
      </c>
      <c r="E4200" s="1">
        <v>2756.79</v>
      </c>
      <c r="F4200" s="1">
        <v>2.0</v>
      </c>
      <c r="G4200" s="1">
        <v>19.0</v>
      </c>
      <c r="H4200" s="1">
        <v>10.0</v>
      </c>
      <c r="I4200" s="1" t="s">
        <v>22</v>
      </c>
      <c r="J4200" s="1">
        <v>0.638</v>
      </c>
      <c r="K4200" s="1">
        <v>0.434</v>
      </c>
      <c r="L4200" s="6">
        <f>if(J4200&gt;QUARTILE!$B$3, "TOP", if(J4200&lt;QUARTILE!$B$4, "BOTTOM", 0))</f>
        <v>0</v>
      </c>
      <c r="M4200" s="6">
        <f t="shared" si="1"/>
        <v>2</v>
      </c>
      <c r="N4200" s="6" t="str">
        <f t="shared" si="2"/>
        <v>Gen X</v>
      </c>
      <c r="O4200" s="6" t="str">
        <f t="shared" si="3"/>
        <v>Low Income</v>
      </c>
    </row>
    <row r="4201" hidden="1">
      <c r="A4201" s="1">
        <v>104199.0</v>
      </c>
      <c r="B4201" s="1">
        <v>20.0</v>
      </c>
      <c r="C4201" s="1">
        <v>12000.0</v>
      </c>
      <c r="D4201" s="1" t="s">
        <v>30</v>
      </c>
      <c r="E4201" s="1">
        <v>6165.72</v>
      </c>
      <c r="F4201" s="1">
        <v>1.0</v>
      </c>
      <c r="G4201" s="1">
        <v>19.0</v>
      </c>
      <c r="H4201" s="1">
        <v>14.0</v>
      </c>
      <c r="I4201" s="1" t="s">
        <v>18</v>
      </c>
      <c r="J4201" s="1">
        <v>0.674</v>
      </c>
      <c r="K4201" s="1">
        <v>0.334</v>
      </c>
      <c r="L4201" s="6">
        <f>if(J4201&gt;QUARTILE!$B$3, "TOP", if(J4201&lt;QUARTILE!$B$4, "BOTTOM", 0))</f>
        <v>0</v>
      </c>
      <c r="M4201" s="6">
        <f t="shared" si="1"/>
        <v>1</v>
      </c>
      <c r="N4201" s="6" t="str">
        <f t="shared" si="2"/>
        <v>Millenial</v>
      </c>
      <c r="O4201" s="6" t="str">
        <f t="shared" si="3"/>
        <v>Low Income</v>
      </c>
    </row>
    <row r="4202" hidden="1">
      <c r="A4202" s="1">
        <v>104200.0</v>
      </c>
      <c r="B4202" s="1">
        <v>50.0</v>
      </c>
      <c r="C4202" s="1">
        <v>62000.0</v>
      </c>
      <c r="D4202" s="1" t="s">
        <v>23</v>
      </c>
      <c r="E4202" s="1">
        <v>50339.4</v>
      </c>
      <c r="F4202" s="1">
        <v>5.0</v>
      </c>
      <c r="G4202" s="1">
        <v>26.0</v>
      </c>
      <c r="H4202" s="1">
        <v>7.0</v>
      </c>
      <c r="I4202" s="1" t="s">
        <v>18</v>
      </c>
      <c r="J4202" s="1">
        <v>0.315</v>
      </c>
      <c r="K4202" s="1">
        <v>0.474</v>
      </c>
      <c r="L4202" s="6">
        <f>if(J4202&gt;QUARTILE!$B$3, "TOP", if(J4202&lt;QUARTILE!$B$4, "BOTTOM", 0))</f>
        <v>0</v>
      </c>
      <c r="M4202" s="6">
        <f t="shared" si="1"/>
        <v>1</v>
      </c>
      <c r="N4202" s="6" t="str">
        <f t="shared" si="2"/>
        <v>Gen X</v>
      </c>
      <c r="O4202" s="6" t="str">
        <f t="shared" si="3"/>
        <v>Medium Income</v>
      </c>
    </row>
    <row r="4203" hidden="1">
      <c r="A4203" s="1">
        <v>104201.0</v>
      </c>
      <c r="B4203" s="1">
        <v>21.0</v>
      </c>
      <c r="C4203" s="1">
        <v>12000.0</v>
      </c>
      <c r="D4203" s="1" t="s">
        <v>27</v>
      </c>
      <c r="E4203" s="1">
        <v>58461.87</v>
      </c>
      <c r="F4203" s="1">
        <v>5.0</v>
      </c>
      <c r="G4203" s="1">
        <v>18.0</v>
      </c>
      <c r="H4203" s="1">
        <v>16.0</v>
      </c>
      <c r="I4203" s="1" t="s">
        <v>18</v>
      </c>
      <c r="J4203" s="1">
        <v>0.744</v>
      </c>
      <c r="K4203" s="1">
        <v>0.729</v>
      </c>
      <c r="L4203" s="6">
        <f>if(J4203&gt;QUARTILE!$B$3, "TOP", if(J4203&lt;QUARTILE!$B$4, "BOTTOM", 0))</f>
        <v>0</v>
      </c>
      <c r="M4203" s="6">
        <f t="shared" si="1"/>
        <v>1</v>
      </c>
      <c r="N4203" s="6" t="str">
        <f t="shared" si="2"/>
        <v>Millenial</v>
      </c>
      <c r="O4203" s="6" t="str">
        <f t="shared" si="3"/>
        <v>Low Income</v>
      </c>
    </row>
    <row r="4204" hidden="1">
      <c r="A4204" s="1">
        <v>104202.0</v>
      </c>
      <c r="B4204" s="1">
        <v>42.0</v>
      </c>
      <c r="C4204" s="1">
        <v>19000.0</v>
      </c>
      <c r="D4204" s="1" t="s">
        <v>23</v>
      </c>
      <c r="E4204" s="1">
        <v>13238.36</v>
      </c>
      <c r="F4204" s="1">
        <v>4.0</v>
      </c>
      <c r="G4204" s="1">
        <v>12.0</v>
      </c>
      <c r="H4204" s="1">
        <v>10.0</v>
      </c>
      <c r="I4204" s="1" t="s">
        <v>22</v>
      </c>
      <c r="J4204" s="1">
        <v>0.548</v>
      </c>
      <c r="K4204" s="1">
        <v>0.303</v>
      </c>
      <c r="L4204" s="6">
        <f>if(J4204&gt;QUARTILE!$B$3, "TOP", if(J4204&lt;QUARTILE!$B$4, "BOTTOM", 0))</f>
        <v>0</v>
      </c>
      <c r="M4204" s="6">
        <f t="shared" si="1"/>
        <v>2</v>
      </c>
      <c r="N4204" s="6" t="str">
        <f t="shared" si="2"/>
        <v>Gen X</v>
      </c>
      <c r="O4204" s="6" t="str">
        <f t="shared" si="3"/>
        <v>Low Income</v>
      </c>
    </row>
    <row r="4205" hidden="1">
      <c r="A4205" s="1">
        <v>104203.0</v>
      </c>
      <c r="B4205" s="1">
        <v>37.0</v>
      </c>
      <c r="C4205" s="1">
        <v>39000.0</v>
      </c>
      <c r="D4205" s="1" t="s">
        <v>25</v>
      </c>
      <c r="E4205" s="1">
        <v>9385.71</v>
      </c>
      <c r="F4205" s="1">
        <v>4.0</v>
      </c>
      <c r="G4205" s="1">
        <v>24.0</v>
      </c>
      <c r="H4205" s="1">
        <v>10.0</v>
      </c>
      <c r="I4205" s="1" t="s">
        <v>22</v>
      </c>
      <c r="J4205" s="1">
        <v>0.889</v>
      </c>
      <c r="K4205" s="1">
        <v>0.02</v>
      </c>
      <c r="L4205" s="6" t="str">
        <f>if(J4205&gt;QUARTILE!$B$3, "TOP", if(J4205&lt;QUARTILE!$B$4, "BOTTOM", 0))</f>
        <v>TOP</v>
      </c>
      <c r="M4205" s="6">
        <f t="shared" si="1"/>
        <v>2</v>
      </c>
      <c r="N4205" s="6" t="str">
        <f t="shared" si="2"/>
        <v>Gen X</v>
      </c>
      <c r="O4205" s="6" t="str">
        <f t="shared" si="3"/>
        <v>Low Income</v>
      </c>
    </row>
    <row r="4206" hidden="1">
      <c r="A4206" s="1">
        <v>104204.0</v>
      </c>
      <c r="B4206" s="1">
        <v>51.0</v>
      </c>
      <c r="C4206" s="1">
        <v>7000.0</v>
      </c>
      <c r="D4206" s="1" t="s">
        <v>23</v>
      </c>
      <c r="E4206" s="1">
        <v>6647.5</v>
      </c>
      <c r="F4206" s="1">
        <v>3.0</v>
      </c>
      <c r="G4206" s="1">
        <v>19.0</v>
      </c>
      <c r="H4206" s="1">
        <v>0.0</v>
      </c>
      <c r="I4206" s="1" t="s">
        <v>22</v>
      </c>
      <c r="J4206" s="1">
        <v>0.843</v>
      </c>
      <c r="K4206" s="1">
        <v>0.354</v>
      </c>
      <c r="L4206" s="6" t="str">
        <f>if(J4206&gt;QUARTILE!$B$3, "TOP", if(J4206&lt;QUARTILE!$B$4, "BOTTOM", 0))</f>
        <v>TOP</v>
      </c>
      <c r="M4206" s="6">
        <f t="shared" si="1"/>
        <v>2</v>
      </c>
      <c r="N4206" s="6" t="str">
        <f t="shared" si="2"/>
        <v>Gen X</v>
      </c>
      <c r="O4206" s="6" t="str">
        <f t="shared" si="3"/>
        <v>Low Income</v>
      </c>
    </row>
    <row r="4207" hidden="1">
      <c r="A4207" s="1">
        <v>104205.0</v>
      </c>
      <c r="B4207" s="1">
        <v>43.0</v>
      </c>
      <c r="C4207" s="1">
        <v>52000.0</v>
      </c>
      <c r="D4207" s="1" t="s">
        <v>17</v>
      </c>
      <c r="E4207" s="1">
        <v>13813.07</v>
      </c>
      <c r="F4207" s="1">
        <v>5.0</v>
      </c>
      <c r="G4207" s="1">
        <v>11.0</v>
      </c>
      <c r="H4207" s="1">
        <v>11.0</v>
      </c>
      <c r="I4207" s="1" t="s">
        <v>18</v>
      </c>
      <c r="J4207" s="1">
        <v>0.513</v>
      </c>
      <c r="K4207" s="1">
        <v>0.0</v>
      </c>
      <c r="L4207" s="6">
        <f>if(J4207&gt;QUARTILE!$B$3, "TOP", if(J4207&lt;QUARTILE!$B$4, "BOTTOM", 0))</f>
        <v>0</v>
      </c>
      <c r="M4207" s="6">
        <f t="shared" si="1"/>
        <v>1</v>
      </c>
      <c r="N4207" s="6" t="str">
        <f t="shared" si="2"/>
        <v>Gen X</v>
      </c>
      <c r="O4207" s="6" t="str">
        <f t="shared" si="3"/>
        <v>Medium Income</v>
      </c>
    </row>
    <row r="4208" hidden="1">
      <c r="A4208" s="1">
        <v>104206.0</v>
      </c>
      <c r="B4208" s="1">
        <v>79.0</v>
      </c>
      <c r="C4208" s="1">
        <v>11000.0</v>
      </c>
      <c r="D4208" s="1" t="s">
        <v>21</v>
      </c>
      <c r="E4208" s="1">
        <v>54523.62</v>
      </c>
      <c r="F4208" s="1">
        <v>1.0</v>
      </c>
      <c r="G4208" s="1">
        <v>24.0</v>
      </c>
      <c r="H4208" s="1">
        <v>10.0</v>
      </c>
      <c r="I4208" s="1" t="s">
        <v>18</v>
      </c>
      <c r="J4208" s="1">
        <v>1.0</v>
      </c>
      <c r="K4208" s="1">
        <v>0.085</v>
      </c>
      <c r="L4208" s="6" t="str">
        <f>if(J4208&gt;QUARTILE!$B$3, "TOP", if(J4208&lt;QUARTILE!$B$4, "BOTTOM", 0))</f>
        <v>TOP</v>
      </c>
      <c r="M4208" s="6">
        <f t="shared" si="1"/>
        <v>1</v>
      </c>
      <c r="N4208" s="6" t="str">
        <f t="shared" si="2"/>
        <v>Baby Boomer</v>
      </c>
      <c r="O4208" s="6" t="str">
        <f t="shared" si="3"/>
        <v>Low Income</v>
      </c>
    </row>
    <row r="4209" hidden="1">
      <c r="A4209" s="1">
        <v>104207.0</v>
      </c>
      <c r="B4209" s="1">
        <v>79.0</v>
      </c>
      <c r="C4209" s="1">
        <v>17000.0</v>
      </c>
      <c r="D4209" s="1" t="s">
        <v>23</v>
      </c>
      <c r="E4209" s="1">
        <v>3245.9</v>
      </c>
      <c r="F4209" s="1">
        <v>3.0</v>
      </c>
      <c r="G4209" s="1">
        <v>28.0</v>
      </c>
      <c r="H4209" s="1">
        <v>7.0</v>
      </c>
      <c r="I4209" s="1" t="s">
        <v>22</v>
      </c>
      <c r="J4209" s="1">
        <v>0.637</v>
      </c>
      <c r="K4209" s="1">
        <v>0.052</v>
      </c>
      <c r="L4209" s="6">
        <f>if(J4209&gt;QUARTILE!$B$3, "TOP", if(J4209&lt;QUARTILE!$B$4, "BOTTOM", 0))</f>
        <v>0</v>
      </c>
      <c r="M4209" s="6">
        <f t="shared" si="1"/>
        <v>2</v>
      </c>
      <c r="N4209" s="6" t="str">
        <f t="shared" si="2"/>
        <v>Baby Boomer</v>
      </c>
      <c r="O4209" s="6" t="str">
        <f t="shared" si="3"/>
        <v>Low Income</v>
      </c>
    </row>
    <row r="4210" hidden="1">
      <c r="A4210" s="1">
        <v>104208.0</v>
      </c>
      <c r="B4210" s="1">
        <v>22.0</v>
      </c>
      <c r="C4210" s="1">
        <v>26000.0</v>
      </c>
      <c r="D4210" s="1" t="s">
        <v>17</v>
      </c>
      <c r="E4210" s="1">
        <v>10888.7</v>
      </c>
      <c r="F4210" s="1">
        <v>5.0</v>
      </c>
      <c r="G4210" s="1">
        <v>12.0</v>
      </c>
      <c r="H4210" s="1">
        <v>13.0</v>
      </c>
      <c r="I4210" s="1" t="s">
        <v>18</v>
      </c>
      <c r="J4210" s="1">
        <v>0.964</v>
      </c>
      <c r="K4210" s="1">
        <v>0.338</v>
      </c>
      <c r="L4210" s="6" t="str">
        <f>if(J4210&gt;QUARTILE!$B$3, "TOP", if(J4210&lt;QUARTILE!$B$4, "BOTTOM", 0))</f>
        <v>TOP</v>
      </c>
      <c r="M4210" s="6">
        <f t="shared" si="1"/>
        <v>1</v>
      </c>
      <c r="N4210" s="6" t="str">
        <f t="shared" si="2"/>
        <v>Millenial</v>
      </c>
      <c r="O4210" s="6" t="str">
        <f t="shared" si="3"/>
        <v>Low Income</v>
      </c>
    </row>
    <row r="4211" hidden="1">
      <c r="A4211" s="1">
        <v>104209.0</v>
      </c>
      <c r="B4211" s="1">
        <v>52.0</v>
      </c>
      <c r="C4211" s="1">
        <v>21000.0</v>
      </c>
      <c r="D4211" s="1" t="s">
        <v>25</v>
      </c>
      <c r="E4211" s="1">
        <v>48519.44</v>
      </c>
      <c r="F4211" s="1">
        <v>1.0</v>
      </c>
      <c r="G4211" s="1">
        <v>23.0</v>
      </c>
      <c r="H4211" s="1">
        <v>3.0</v>
      </c>
      <c r="I4211" s="1" t="s">
        <v>18</v>
      </c>
      <c r="J4211" s="1">
        <v>0.869</v>
      </c>
      <c r="K4211" s="1">
        <v>0.0</v>
      </c>
      <c r="L4211" s="6" t="str">
        <f>if(J4211&gt;QUARTILE!$B$3, "TOP", if(J4211&lt;QUARTILE!$B$4, "BOTTOM", 0))</f>
        <v>TOP</v>
      </c>
      <c r="M4211" s="6">
        <f t="shared" si="1"/>
        <v>1</v>
      </c>
      <c r="N4211" s="6" t="str">
        <f t="shared" si="2"/>
        <v>Gen X</v>
      </c>
      <c r="O4211" s="6" t="str">
        <f t="shared" si="3"/>
        <v>Low Income</v>
      </c>
    </row>
    <row r="4212" hidden="1">
      <c r="A4212" s="1">
        <v>104210.0</v>
      </c>
      <c r="B4212" s="1">
        <v>78.0</v>
      </c>
      <c r="C4212" s="1">
        <v>35000.0</v>
      </c>
      <c r="D4212" s="1" t="s">
        <v>23</v>
      </c>
      <c r="E4212" s="1">
        <v>8588.58</v>
      </c>
      <c r="F4212" s="1">
        <v>5.0</v>
      </c>
      <c r="G4212" s="1">
        <v>20.0</v>
      </c>
      <c r="H4212" s="1">
        <v>2.0</v>
      </c>
      <c r="I4212" s="1" t="s">
        <v>22</v>
      </c>
      <c r="J4212" s="1">
        <v>0.458</v>
      </c>
      <c r="K4212" s="1">
        <v>0.934</v>
      </c>
      <c r="L4212" s="6">
        <f>if(J4212&gt;QUARTILE!$B$3, "TOP", if(J4212&lt;QUARTILE!$B$4, "BOTTOM", 0))</f>
        <v>0</v>
      </c>
      <c r="M4212" s="6">
        <f t="shared" si="1"/>
        <v>2</v>
      </c>
      <c r="N4212" s="6" t="str">
        <f t="shared" si="2"/>
        <v>Baby Boomer</v>
      </c>
      <c r="O4212" s="6" t="str">
        <f t="shared" si="3"/>
        <v>Low Income</v>
      </c>
    </row>
    <row r="4213" hidden="1">
      <c r="A4213" s="1">
        <v>104211.0</v>
      </c>
      <c r="B4213" s="1">
        <v>45.0</v>
      </c>
      <c r="C4213" s="1">
        <v>8000.0</v>
      </c>
      <c r="D4213" s="1" t="s">
        <v>27</v>
      </c>
      <c r="E4213" s="1">
        <v>29227.38</v>
      </c>
      <c r="F4213" s="1">
        <v>5.0</v>
      </c>
      <c r="G4213" s="1">
        <v>23.0</v>
      </c>
      <c r="H4213" s="1">
        <v>9.0</v>
      </c>
      <c r="I4213" s="1" t="s">
        <v>22</v>
      </c>
      <c r="J4213" s="1">
        <v>0.234</v>
      </c>
      <c r="K4213" s="1">
        <v>0.732</v>
      </c>
      <c r="L4213" s="6" t="str">
        <f>if(J4213&gt;QUARTILE!$B$3, "TOP", if(J4213&lt;QUARTILE!$B$4, "BOTTOM", 0))</f>
        <v>BOTTOM</v>
      </c>
      <c r="M4213" s="6">
        <f t="shared" si="1"/>
        <v>2</v>
      </c>
      <c r="N4213" s="6" t="str">
        <f t="shared" si="2"/>
        <v>Gen X</v>
      </c>
      <c r="O4213" s="6" t="str">
        <f t="shared" si="3"/>
        <v>Low Income</v>
      </c>
    </row>
    <row r="4214" hidden="1">
      <c r="A4214" s="1">
        <v>104212.0</v>
      </c>
      <c r="B4214" s="1">
        <v>46.0</v>
      </c>
      <c r="C4214" s="1">
        <v>34000.0</v>
      </c>
      <c r="D4214" s="1" t="s">
        <v>27</v>
      </c>
      <c r="E4214" s="1">
        <v>9861.67</v>
      </c>
      <c r="F4214" s="1">
        <v>1.0</v>
      </c>
      <c r="G4214" s="1">
        <v>19.0</v>
      </c>
      <c r="H4214" s="1">
        <v>8.0</v>
      </c>
      <c r="I4214" s="1" t="s">
        <v>22</v>
      </c>
      <c r="J4214" s="1">
        <v>0.465</v>
      </c>
      <c r="K4214" s="1">
        <v>0.42</v>
      </c>
      <c r="L4214" s="6">
        <f>if(J4214&gt;QUARTILE!$B$3, "TOP", if(J4214&lt;QUARTILE!$B$4, "BOTTOM", 0))</f>
        <v>0</v>
      </c>
      <c r="M4214" s="6">
        <f t="shared" si="1"/>
        <v>2</v>
      </c>
      <c r="N4214" s="6" t="str">
        <f t="shared" si="2"/>
        <v>Gen X</v>
      </c>
      <c r="O4214" s="6" t="str">
        <f t="shared" si="3"/>
        <v>Low Income</v>
      </c>
    </row>
    <row r="4215" hidden="1">
      <c r="A4215" s="1">
        <v>104213.0</v>
      </c>
      <c r="B4215" s="1">
        <v>26.0</v>
      </c>
      <c r="C4215" s="1">
        <v>36000.0</v>
      </c>
      <c r="D4215" s="1" t="s">
        <v>23</v>
      </c>
      <c r="E4215" s="1">
        <v>32687.6</v>
      </c>
      <c r="F4215" s="1">
        <v>5.0</v>
      </c>
      <c r="G4215" s="1">
        <v>23.0</v>
      </c>
      <c r="H4215" s="1">
        <v>11.0</v>
      </c>
      <c r="I4215" s="1" t="s">
        <v>18</v>
      </c>
      <c r="J4215" s="1">
        <v>1.0</v>
      </c>
      <c r="K4215" s="1">
        <v>0.64</v>
      </c>
      <c r="L4215" s="6" t="str">
        <f>if(J4215&gt;QUARTILE!$B$3, "TOP", if(J4215&lt;QUARTILE!$B$4, "BOTTOM", 0))</f>
        <v>TOP</v>
      </c>
      <c r="M4215" s="6">
        <f t="shared" si="1"/>
        <v>1</v>
      </c>
      <c r="N4215" s="6" t="str">
        <f t="shared" si="2"/>
        <v>Millenial</v>
      </c>
      <c r="O4215" s="6" t="str">
        <f t="shared" si="3"/>
        <v>Low Income</v>
      </c>
    </row>
    <row r="4216" hidden="1">
      <c r="A4216" s="1">
        <v>104214.0</v>
      </c>
      <c r="B4216" s="1">
        <v>69.0</v>
      </c>
      <c r="C4216" s="1">
        <v>41000.0</v>
      </c>
      <c r="D4216" s="1" t="s">
        <v>23</v>
      </c>
      <c r="E4216" s="1">
        <v>79268.8</v>
      </c>
      <c r="F4216" s="1">
        <v>5.0</v>
      </c>
      <c r="G4216" s="1">
        <v>20.0</v>
      </c>
      <c r="H4216" s="1">
        <v>3.0</v>
      </c>
      <c r="I4216" s="1" t="s">
        <v>18</v>
      </c>
      <c r="J4216" s="1">
        <v>0.28</v>
      </c>
      <c r="K4216" s="1">
        <v>0.267</v>
      </c>
      <c r="L4216" s="6" t="str">
        <f>if(J4216&gt;QUARTILE!$B$3, "TOP", if(J4216&lt;QUARTILE!$B$4, "BOTTOM", 0))</f>
        <v>BOTTOM</v>
      </c>
      <c r="M4216" s="6">
        <f t="shared" si="1"/>
        <v>1</v>
      </c>
      <c r="N4216" s="6" t="str">
        <f t="shared" si="2"/>
        <v>Baby Boomer</v>
      </c>
      <c r="O4216" s="6" t="str">
        <f t="shared" si="3"/>
        <v>Low Income</v>
      </c>
    </row>
    <row r="4217" hidden="1">
      <c r="A4217" s="1">
        <v>104215.0</v>
      </c>
      <c r="B4217" s="1">
        <v>55.0</v>
      </c>
      <c r="C4217" s="1">
        <v>8000.0</v>
      </c>
      <c r="D4217" s="1" t="s">
        <v>30</v>
      </c>
      <c r="E4217" s="1">
        <v>9814.64</v>
      </c>
      <c r="F4217" s="1">
        <v>5.0</v>
      </c>
      <c r="G4217" s="1">
        <v>14.0</v>
      </c>
      <c r="H4217" s="1">
        <v>4.0</v>
      </c>
      <c r="I4217" s="1" t="s">
        <v>22</v>
      </c>
      <c r="J4217" s="1">
        <v>0.46</v>
      </c>
      <c r="K4217" s="1">
        <v>0.597</v>
      </c>
      <c r="L4217" s="6">
        <f>if(J4217&gt;QUARTILE!$B$3, "TOP", if(J4217&lt;QUARTILE!$B$4, "BOTTOM", 0))</f>
        <v>0</v>
      </c>
      <c r="M4217" s="6">
        <f t="shared" si="1"/>
        <v>2</v>
      </c>
      <c r="N4217" s="6" t="str">
        <f t="shared" si="2"/>
        <v>Gen X</v>
      </c>
      <c r="O4217" s="6" t="str">
        <f t="shared" si="3"/>
        <v>Low Income</v>
      </c>
    </row>
    <row r="4218" hidden="1">
      <c r="A4218" s="1">
        <v>104216.0</v>
      </c>
      <c r="B4218" s="1">
        <v>67.0</v>
      </c>
      <c r="C4218" s="1">
        <v>9000.0</v>
      </c>
      <c r="D4218" s="1" t="s">
        <v>17</v>
      </c>
      <c r="E4218" s="1">
        <v>37299.34</v>
      </c>
      <c r="F4218" s="1">
        <v>4.0</v>
      </c>
      <c r="G4218" s="1">
        <v>20.0</v>
      </c>
      <c r="H4218" s="1">
        <v>3.0</v>
      </c>
      <c r="I4218" s="1" t="s">
        <v>18</v>
      </c>
      <c r="J4218" s="1">
        <v>0.447</v>
      </c>
      <c r="K4218" s="1">
        <v>0.672</v>
      </c>
      <c r="L4218" s="6">
        <f>if(J4218&gt;QUARTILE!$B$3, "TOP", if(J4218&lt;QUARTILE!$B$4, "BOTTOM", 0))</f>
        <v>0</v>
      </c>
      <c r="M4218" s="6">
        <f t="shared" si="1"/>
        <v>1</v>
      </c>
      <c r="N4218" s="6" t="str">
        <f t="shared" si="2"/>
        <v>Baby Boomer</v>
      </c>
      <c r="O4218" s="6" t="str">
        <f t="shared" si="3"/>
        <v>Low Income</v>
      </c>
    </row>
    <row r="4219" hidden="1">
      <c r="A4219" s="1">
        <v>104217.0</v>
      </c>
      <c r="B4219" s="1">
        <v>23.0</v>
      </c>
      <c r="C4219" s="1">
        <v>18000.0</v>
      </c>
      <c r="D4219" s="1" t="s">
        <v>17</v>
      </c>
      <c r="E4219" s="1">
        <v>89164.03</v>
      </c>
      <c r="F4219" s="1">
        <v>2.0</v>
      </c>
      <c r="G4219" s="1">
        <v>16.0</v>
      </c>
      <c r="H4219" s="1">
        <v>20.0</v>
      </c>
      <c r="I4219" s="1" t="s">
        <v>22</v>
      </c>
      <c r="J4219" s="1">
        <v>0.967</v>
      </c>
      <c r="K4219" s="1">
        <v>0.584</v>
      </c>
      <c r="L4219" s="6" t="str">
        <f>if(J4219&gt;QUARTILE!$B$3, "TOP", if(J4219&lt;QUARTILE!$B$4, "BOTTOM", 0))</f>
        <v>TOP</v>
      </c>
      <c r="M4219" s="6">
        <f t="shared" si="1"/>
        <v>2</v>
      </c>
      <c r="N4219" s="6" t="str">
        <f t="shared" si="2"/>
        <v>Millenial</v>
      </c>
      <c r="O4219" s="6" t="str">
        <f t="shared" si="3"/>
        <v>Low Income</v>
      </c>
    </row>
    <row r="4220" hidden="1">
      <c r="A4220" s="1">
        <v>104218.0</v>
      </c>
      <c r="B4220" s="1">
        <v>36.0</v>
      </c>
      <c r="C4220" s="1">
        <v>10000.0</v>
      </c>
      <c r="D4220" s="1" t="s">
        <v>23</v>
      </c>
      <c r="E4220" s="1">
        <v>82492.13</v>
      </c>
      <c r="F4220" s="1">
        <v>5.0</v>
      </c>
      <c r="G4220" s="1">
        <v>16.0</v>
      </c>
      <c r="H4220" s="1">
        <v>8.0</v>
      </c>
      <c r="I4220" s="1" t="s">
        <v>18</v>
      </c>
      <c r="J4220" s="1">
        <v>0.954</v>
      </c>
      <c r="K4220" s="1">
        <v>0.0</v>
      </c>
      <c r="L4220" s="6" t="str">
        <f>if(J4220&gt;QUARTILE!$B$3, "TOP", if(J4220&lt;QUARTILE!$B$4, "BOTTOM", 0))</f>
        <v>TOP</v>
      </c>
      <c r="M4220" s="6">
        <f t="shared" si="1"/>
        <v>1</v>
      </c>
      <c r="N4220" s="6" t="str">
        <f t="shared" si="2"/>
        <v>Gen X</v>
      </c>
      <c r="O4220" s="6" t="str">
        <f t="shared" si="3"/>
        <v>Low Income</v>
      </c>
    </row>
    <row r="4221" hidden="1">
      <c r="A4221" s="1">
        <v>104219.0</v>
      </c>
      <c r="B4221" s="1">
        <v>77.0</v>
      </c>
      <c r="C4221" s="1">
        <v>7000.0</v>
      </c>
      <c r="D4221" s="1" t="s">
        <v>27</v>
      </c>
      <c r="E4221" s="1">
        <v>11375.14</v>
      </c>
      <c r="F4221" s="1">
        <v>1.0</v>
      </c>
      <c r="G4221" s="1">
        <v>25.0</v>
      </c>
      <c r="H4221" s="1">
        <v>4.0</v>
      </c>
      <c r="I4221" s="1" t="s">
        <v>22</v>
      </c>
      <c r="J4221" s="1">
        <v>0.552</v>
      </c>
      <c r="K4221" s="1">
        <v>0.043</v>
      </c>
      <c r="L4221" s="6">
        <f>if(J4221&gt;QUARTILE!$B$3, "TOP", if(J4221&lt;QUARTILE!$B$4, "BOTTOM", 0))</f>
        <v>0</v>
      </c>
      <c r="M4221" s="6">
        <f t="shared" si="1"/>
        <v>2</v>
      </c>
      <c r="N4221" s="6" t="str">
        <f t="shared" si="2"/>
        <v>Baby Boomer</v>
      </c>
      <c r="O4221" s="6" t="str">
        <f t="shared" si="3"/>
        <v>Low Income</v>
      </c>
    </row>
    <row r="4222" hidden="1">
      <c r="A4222" s="1">
        <v>104220.0</v>
      </c>
      <c r="B4222" s="1">
        <v>61.0</v>
      </c>
      <c r="C4222" s="1">
        <v>17000.0</v>
      </c>
      <c r="D4222" s="1" t="s">
        <v>23</v>
      </c>
      <c r="E4222" s="1">
        <v>13301.35</v>
      </c>
      <c r="F4222" s="1">
        <v>5.0</v>
      </c>
      <c r="G4222" s="1">
        <v>22.0</v>
      </c>
      <c r="H4222" s="1">
        <v>6.0</v>
      </c>
      <c r="I4222" s="1" t="s">
        <v>22</v>
      </c>
      <c r="J4222" s="1">
        <v>0.465</v>
      </c>
      <c r="K4222" s="1">
        <v>0.52</v>
      </c>
      <c r="L4222" s="6">
        <f>if(J4222&gt;QUARTILE!$B$3, "TOP", if(J4222&lt;QUARTILE!$B$4, "BOTTOM", 0))</f>
        <v>0</v>
      </c>
      <c r="M4222" s="6">
        <f t="shared" si="1"/>
        <v>2</v>
      </c>
      <c r="N4222" s="6" t="str">
        <f t="shared" si="2"/>
        <v>Baby Boomer</v>
      </c>
      <c r="O4222" s="6" t="str">
        <f t="shared" si="3"/>
        <v>Low Income</v>
      </c>
    </row>
    <row r="4223" hidden="1">
      <c r="A4223" s="1">
        <v>104221.0</v>
      </c>
      <c r="B4223" s="1">
        <v>74.0</v>
      </c>
      <c r="C4223" s="1">
        <v>25000.0</v>
      </c>
      <c r="D4223" s="1" t="s">
        <v>30</v>
      </c>
      <c r="E4223" s="1">
        <v>7230.92</v>
      </c>
      <c r="F4223" s="1">
        <v>4.0</v>
      </c>
      <c r="G4223" s="1">
        <v>17.0</v>
      </c>
      <c r="H4223" s="1">
        <v>5.0</v>
      </c>
      <c r="I4223" s="1" t="s">
        <v>22</v>
      </c>
      <c r="J4223" s="1">
        <v>0.684</v>
      </c>
      <c r="K4223" s="1">
        <v>0.146</v>
      </c>
      <c r="L4223" s="6">
        <f>if(J4223&gt;QUARTILE!$B$3, "TOP", if(J4223&lt;QUARTILE!$B$4, "BOTTOM", 0))</f>
        <v>0</v>
      </c>
      <c r="M4223" s="6">
        <f t="shared" si="1"/>
        <v>2</v>
      </c>
      <c r="N4223" s="6" t="str">
        <f t="shared" si="2"/>
        <v>Baby Boomer</v>
      </c>
      <c r="O4223" s="6" t="str">
        <f t="shared" si="3"/>
        <v>Low Income</v>
      </c>
    </row>
    <row r="4224">
      <c r="A4224" s="1">
        <v>104222.0</v>
      </c>
      <c r="B4224" s="1">
        <v>28.0</v>
      </c>
      <c r="C4224" s="1">
        <v>118000.0</v>
      </c>
      <c r="D4224" s="1" t="s">
        <v>23</v>
      </c>
      <c r="E4224" s="1">
        <v>7538.1</v>
      </c>
      <c r="F4224" s="1">
        <v>4.0</v>
      </c>
      <c r="G4224" s="1">
        <v>14.0</v>
      </c>
      <c r="H4224" s="1">
        <v>14.0</v>
      </c>
      <c r="I4224" s="1" t="s">
        <v>18</v>
      </c>
      <c r="J4224" s="1">
        <v>1.0</v>
      </c>
      <c r="K4224" s="1">
        <v>0.934</v>
      </c>
      <c r="L4224" s="6" t="str">
        <f>if(J4224&gt;QUARTILE!$B$3, "TOP", if(J4224&lt;QUARTILE!$B$4, "BOTTOM", 0))</f>
        <v>TOP</v>
      </c>
      <c r="M4224" s="6">
        <f t="shared" si="1"/>
        <v>1</v>
      </c>
      <c r="N4224" s="6" t="str">
        <f t="shared" si="2"/>
        <v>Millenial</v>
      </c>
      <c r="O4224" s="6" t="str">
        <f t="shared" si="3"/>
        <v>Medium Income</v>
      </c>
    </row>
    <row r="4225" hidden="1">
      <c r="A4225" s="1">
        <v>104223.0</v>
      </c>
      <c r="B4225" s="1">
        <v>19.0</v>
      </c>
      <c r="C4225" s="1">
        <v>31000.0</v>
      </c>
      <c r="D4225" s="1" t="s">
        <v>25</v>
      </c>
      <c r="E4225" s="1">
        <v>13564.01</v>
      </c>
      <c r="F4225" s="1">
        <v>5.0</v>
      </c>
      <c r="G4225" s="1">
        <v>15.0</v>
      </c>
      <c r="H4225" s="1">
        <v>19.0</v>
      </c>
      <c r="I4225" s="1" t="s">
        <v>18</v>
      </c>
      <c r="J4225" s="1">
        <v>0.151</v>
      </c>
      <c r="K4225" s="1">
        <v>0.0</v>
      </c>
      <c r="L4225" s="6" t="str">
        <f>if(J4225&gt;QUARTILE!$B$3, "TOP", if(J4225&lt;QUARTILE!$B$4, "BOTTOM", 0))</f>
        <v>BOTTOM</v>
      </c>
      <c r="M4225" s="6">
        <f t="shared" si="1"/>
        <v>1</v>
      </c>
      <c r="N4225" s="6" t="str">
        <f t="shared" si="2"/>
        <v>Millenial</v>
      </c>
      <c r="O4225" s="6" t="str">
        <f t="shared" si="3"/>
        <v>Low Income</v>
      </c>
    </row>
    <row r="4226" hidden="1">
      <c r="A4226" s="1">
        <v>104224.0</v>
      </c>
      <c r="B4226" s="1">
        <v>64.0</v>
      </c>
      <c r="C4226" s="1">
        <v>63000.0</v>
      </c>
      <c r="D4226" s="1" t="s">
        <v>25</v>
      </c>
      <c r="E4226" s="1">
        <v>4475.84</v>
      </c>
      <c r="F4226" s="1">
        <v>3.0</v>
      </c>
      <c r="G4226" s="1">
        <v>17.0</v>
      </c>
      <c r="H4226" s="1">
        <v>5.0</v>
      </c>
      <c r="I4226" s="1" t="s">
        <v>22</v>
      </c>
      <c r="J4226" s="1">
        <v>1.0</v>
      </c>
      <c r="K4226" s="1">
        <v>0.749</v>
      </c>
      <c r="L4226" s="6" t="str">
        <f>if(J4226&gt;QUARTILE!$B$3, "TOP", if(J4226&lt;QUARTILE!$B$4, "BOTTOM", 0))</f>
        <v>TOP</v>
      </c>
      <c r="M4226" s="6">
        <f t="shared" si="1"/>
        <v>2</v>
      </c>
      <c r="N4226" s="6" t="str">
        <f t="shared" si="2"/>
        <v>Baby Boomer</v>
      </c>
      <c r="O4226" s="6" t="str">
        <f t="shared" si="3"/>
        <v>Medium Income</v>
      </c>
    </row>
    <row r="4227" hidden="1">
      <c r="A4227" s="1">
        <v>104225.0</v>
      </c>
      <c r="B4227" s="1">
        <v>61.0</v>
      </c>
      <c r="C4227" s="1">
        <v>21000.0</v>
      </c>
      <c r="D4227" s="1" t="s">
        <v>17</v>
      </c>
      <c r="E4227" s="1">
        <v>24835.11</v>
      </c>
      <c r="F4227" s="1">
        <v>2.0</v>
      </c>
      <c r="G4227" s="1">
        <v>20.0</v>
      </c>
      <c r="H4227" s="1">
        <v>7.0</v>
      </c>
      <c r="I4227" s="1" t="s">
        <v>22</v>
      </c>
      <c r="J4227" s="1">
        <v>0.294</v>
      </c>
      <c r="K4227" s="1">
        <v>0.042</v>
      </c>
      <c r="L4227" s="6" t="str">
        <f>if(J4227&gt;QUARTILE!$B$3, "TOP", if(J4227&lt;QUARTILE!$B$4, "BOTTOM", 0))</f>
        <v>BOTTOM</v>
      </c>
      <c r="M4227" s="6">
        <f t="shared" si="1"/>
        <v>2</v>
      </c>
      <c r="N4227" s="6" t="str">
        <f t="shared" si="2"/>
        <v>Baby Boomer</v>
      </c>
      <c r="O4227" s="6" t="str">
        <f t="shared" si="3"/>
        <v>Low Income</v>
      </c>
    </row>
    <row r="4228" hidden="1">
      <c r="A4228" s="1">
        <v>104226.0</v>
      </c>
      <c r="B4228" s="1">
        <v>61.0</v>
      </c>
      <c r="C4228" s="1">
        <v>31000.0</v>
      </c>
      <c r="D4228" s="1" t="s">
        <v>27</v>
      </c>
      <c r="E4228" s="1">
        <v>15370.72</v>
      </c>
      <c r="F4228" s="1">
        <v>1.0</v>
      </c>
      <c r="G4228" s="1">
        <v>15.0</v>
      </c>
      <c r="H4228" s="1">
        <v>4.0</v>
      </c>
      <c r="I4228" s="1" t="s">
        <v>22</v>
      </c>
      <c r="J4228" s="1">
        <v>0.004</v>
      </c>
      <c r="K4228" s="1">
        <v>0.611</v>
      </c>
      <c r="L4228" s="6" t="str">
        <f>if(J4228&gt;QUARTILE!$B$3, "TOP", if(J4228&lt;QUARTILE!$B$4, "BOTTOM", 0))</f>
        <v>BOTTOM</v>
      </c>
      <c r="M4228" s="6">
        <f t="shared" si="1"/>
        <v>2</v>
      </c>
      <c r="N4228" s="6" t="str">
        <f t="shared" si="2"/>
        <v>Baby Boomer</v>
      </c>
      <c r="O4228" s="6" t="str">
        <f t="shared" si="3"/>
        <v>Low Income</v>
      </c>
    </row>
    <row r="4229" hidden="1">
      <c r="A4229" s="1">
        <v>104227.0</v>
      </c>
      <c r="B4229" s="1">
        <v>26.0</v>
      </c>
      <c r="C4229" s="1">
        <v>20000.0</v>
      </c>
      <c r="D4229" s="1" t="s">
        <v>25</v>
      </c>
      <c r="E4229" s="1">
        <v>45668.96</v>
      </c>
      <c r="F4229" s="1">
        <v>1.0</v>
      </c>
      <c r="G4229" s="1">
        <v>18.0</v>
      </c>
      <c r="H4229" s="1">
        <v>14.0</v>
      </c>
      <c r="I4229" s="1" t="s">
        <v>18</v>
      </c>
      <c r="J4229" s="1">
        <v>0.891</v>
      </c>
      <c r="K4229" s="1">
        <v>0.32</v>
      </c>
      <c r="L4229" s="6" t="str">
        <f>if(J4229&gt;QUARTILE!$B$3, "TOP", if(J4229&lt;QUARTILE!$B$4, "BOTTOM", 0))</f>
        <v>TOP</v>
      </c>
      <c r="M4229" s="6">
        <f t="shared" si="1"/>
        <v>1</v>
      </c>
      <c r="N4229" s="6" t="str">
        <f t="shared" si="2"/>
        <v>Millenial</v>
      </c>
      <c r="O4229" s="6" t="str">
        <f t="shared" si="3"/>
        <v>Low Income</v>
      </c>
    </row>
    <row r="4230" hidden="1">
      <c r="A4230" s="1">
        <v>104228.0</v>
      </c>
      <c r="B4230" s="1">
        <v>38.0</v>
      </c>
      <c r="C4230" s="1">
        <v>110000.0</v>
      </c>
      <c r="D4230" s="1" t="s">
        <v>25</v>
      </c>
      <c r="E4230" s="1">
        <v>33276.03</v>
      </c>
      <c r="F4230" s="1">
        <v>1.0</v>
      </c>
      <c r="G4230" s="1">
        <v>21.0</v>
      </c>
      <c r="H4230" s="1">
        <v>18.0</v>
      </c>
      <c r="I4230" s="1" t="s">
        <v>22</v>
      </c>
      <c r="J4230" s="1">
        <v>1.0</v>
      </c>
      <c r="K4230" s="1">
        <v>0.533</v>
      </c>
      <c r="L4230" s="6" t="str">
        <f>if(J4230&gt;QUARTILE!$B$3, "TOP", if(J4230&lt;QUARTILE!$B$4, "BOTTOM", 0))</f>
        <v>TOP</v>
      </c>
      <c r="M4230" s="6">
        <f t="shared" si="1"/>
        <v>2</v>
      </c>
      <c r="N4230" s="6" t="str">
        <f t="shared" si="2"/>
        <v>Gen X</v>
      </c>
      <c r="O4230" s="6" t="str">
        <f t="shared" si="3"/>
        <v>Medium Income</v>
      </c>
    </row>
    <row r="4231" hidden="1">
      <c r="A4231" s="1">
        <v>104229.0</v>
      </c>
      <c r="B4231" s="1">
        <v>41.0</v>
      </c>
      <c r="C4231" s="1">
        <v>15000.0</v>
      </c>
      <c r="D4231" s="1" t="s">
        <v>17</v>
      </c>
      <c r="E4231" s="1">
        <v>7786.06</v>
      </c>
      <c r="F4231" s="1">
        <v>1.0</v>
      </c>
      <c r="G4231" s="1">
        <v>14.0</v>
      </c>
      <c r="H4231" s="1">
        <v>10.0</v>
      </c>
      <c r="I4231" s="1" t="s">
        <v>22</v>
      </c>
      <c r="J4231" s="1">
        <v>0.305</v>
      </c>
      <c r="K4231" s="1">
        <v>0.762</v>
      </c>
      <c r="L4231" s="6" t="str">
        <f>if(J4231&gt;QUARTILE!$B$3, "TOP", if(J4231&lt;QUARTILE!$B$4, "BOTTOM", 0))</f>
        <v>BOTTOM</v>
      </c>
      <c r="M4231" s="6">
        <f t="shared" si="1"/>
        <v>2</v>
      </c>
      <c r="N4231" s="6" t="str">
        <f t="shared" si="2"/>
        <v>Gen X</v>
      </c>
      <c r="O4231" s="6" t="str">
        <f t="shared" si="3"/>
        <v>Low Income</v>
      </c>
    </row>
    <row r="4232" hidden="1">
      <c r="A4232" s="1">
        <v>104230.0</v>
      </c>
      <c r="B4232" s="1">
        <v>51.0</v>
      </c>
      <c r="C4232" s="1">
        <v>16000.0</v>
      </c>
      <c r="D4232" s="1" t="s">
        <v>23</v>
      </c>
      <c r="E4232" s="1">
        <v>14096.49</v>
      </c>
      <c r="F4232" s="1">
        <v>4.0</v>
      </c>
      <c r="G4232" s="1">
        <v>21.0</v>
      </c>
      <c r="H4232" s="1">
        <v>7.0</v>
      </c>
      <c r="I4232" s="1" t="s">
        <v>22</v>
      </c>
      <c r="J4232" s="1">
        <v>0.828</v>
      </c>
      <c r="K4232" s="1">
        <v>0.0</v>
      </c>
      <c r="L4232" s="6" t="str">
        <f>if(J4232&gt;QUARTILE!$B$3, "TOP", if(J4232&lt;QUARTILE!$B$4, "BOTTOM", 0))</f>
        <v>TOP</v>
      </c>
      <c r="M4232" s="6">
        <f t="shared" si="1"/>
        <v>2</v>
      </c>
      <c r="N4232" s="6" t="str">
        <f t="shared" si="2"/>
        <v>Gen X</v>
      </c>
      <c r="O4232" s="6" t="str">
        <f t="shared" si="3"/>
        <v>Low Income</v>
      </c>
    </row>
    <row r="4233" hidden="1">
      <c r="A4233" s="1">
        <v>104231.0</v>
      </c>
      <c r="B4233" s="1">
        <v>39.0</v>
      </c>
      <c r="C4233" s="1">
        <v>36000.0</v>
      </c>
      <c r="D4233" s="1" t="s">
        <v>17</v>
      </c>
      <c r="E4233" s="1">
        <v>27767.12</v>
      </c>
      <c r="F4233" s="1">
        <v>2.0</v>
      </c>
      <c r="G4233" s="1">
        <v>14.0</v>
      </c>
      <c r="H4233" s="1">
        <v>13.0</v>
      </c>
      <c r="I4233" s="1" t="s">
        <v>22</v>
      </c>
      <c r="J4233" s="1">
        <v>0.798</v>
      </c>
      <c r="K4233" s="1">
        <v>0.521</v>
      </c>
      <c r="L4233" s="6">
        <f>if(J4233&gt;QUARTILE!$B$3, "TOP", if(J4233&lt;QUARTILE!$B$4, "BOTTOM", 0))</f>
        <v>0</v>
      </c>
      <c r="M4233" s="6">
        <f t="shared" si="1"/>
        <v>2</v>
      </c>
      <c r="N4233" s="6" t="str">
        <f t="shared" si="2"/>
        <v>Gen X</v>
      </c>
      <c r="O4233" s="6" t="str">
        <f t="shared" si="3"/>
        <v>Low Income</v>
      </c>
    </row>
    <row r="4234" hidden="1">
      <c r="A4234" s="1">
        <v>104232.0</v>
      </c>
      <c r="B4234" s="1">
        <v>20.0</v>
      </c>
      <c r="C4234" s="1">
        <v>25000.0</v>
      </c>
      <c r="D4234" s="1" t="s">
        <v>24</v>
      </c>
      <c r="E4234" s="1">
        <v>4293.59</v>
      </c>
      <c r="F4234" s="1">
        <v>5.0</v>
      </c>
      <c r="G4234" s="1">
        <v>22.0</v>
      </c>
      <c r="H4234" s="1">
        <v>18.0</v>
      </c>
      <c r="I4234" s="1" t="s">
        <v>18</v>
      </c>
      <c r="J4234" s="1">
        <v>0.675</v>
      </c>
      <c r="K4234" s="1">
        <v>0.892</v>
      </c>
      <c r="L4234" s="6">
        <f>if(J4234&gt;QUARTILE!$B$3, "TOP", if(J4234&lt;QUARTILE!$B$4, "BOTTOM", 0))</f>
        <v>0</v>
      </c>
      <c r="M4234" s="6">
        <f t="shared" si="1"/>
        <v>1</v>
      </c>
      <c r="N4234" s="6" t="str">
        <f t="shared" si="2"/>
        <v>Millenial</v>
      </c>
      <c r="O4234" s="6" t="str">
        <f t="shared" si="3"/>
        <v>Low Income</v>
      </c>
    </row>
    <row r="4235" hidden="1">
      <c r="A4235" s="1">
        <v>104233.0</v>
      </c>
      <c r="B4235" s="1">
        <v>29.0</v>
      </c>
      <c r="C4235" s="1">
        <v>17000.0</v>
      </c>
      <c r="D4235" s="1" t="s">
        <v>23</v>
      </c>
      <c r="E4235" s="1">
        <v>642.15</v>
      </c>
      <c r="F4235" s="1">
        <v>5.0</v>
      </c>
      <c r="G4235" s="1">
        <v>16.0</v>
      </c>
      <c r="H4235" s="1">
        <v>11.0</v>
      </c>
      <c r="I4235" s="1" t="s">
        <v>22</v>
      </c>
      <c r="J4235" s="1">
        <v>0.089</v>
      </c>
      <c r="K4235" s="1">
        <v>0.168</v>
      </c>
      <c r="L4235" s="6" t="str">
        <f>if(J4235&gt;QUARTILE!$B$3, "TOP", if(J4235&lt;QUARTILE!$B$4, "BOTTOM", 0))</f>
        <v>BOTTOM</v>
      </c>
      <c r="M4235" s="6">
        <f t="shared" si="1"/>
        <v>2</v>
      </c>
      <c r="N4235" s="6" t="str">
        <f t="shared" si="2"/>
        <v>Millenial</v>
      </c>
      <c r="O4235" s="6" t="str">
        <f t="shared" si="3"/>
        <v>Low Income</v>
      </c>
    </row>
    <row r="4236" hidden="1">
      <c r="A4236" s="1">
        <v>104234.0</v>
      </c>
      <c r="B4236" s="1">
        <v>45.0</v>
      </c>
      <c r="C4236" s="1">
        <v>39000.0</v>
      </c>
      <c r="D4236" s="1" t="s">
        <v>23</v>
      </c>
      <c r="E4236" s="1">
        <v>38252.05</v>
      </c>
      <c r="F4236" s="1">
        <v>3.0</v>
      </c>
      <c r="G4236" s="1">
        <v>14.0</v>
      </c>
      <c r="H4236" s="1">
        <v>13.0</v>
      </c>
      <c r="I4236" s="1" t="s">
        <v>22</v>
      </c>
      <c r="J4236" s="1">
        <v>0.817</v>
      </c>
      <c r="K4236" s="1">
        <v>0.0</v>
      </c>
      <c r="L4236" s="6" t="str">
        <f>if(J4236&gt;QUARTILE!$B$3, "TOP", if(J4236&lt;QUARTILE!$B$4, "BOTTOM", 0))</f>
        <v>TOP</v>
      </c>
      <c r="M4236" s="6">
        <f t="shared" si="1"/>
        <v>2</v>
      </c>
      <c r="N4236" s="6" t="str">
        <f t="shared" si="2"/>
        <v>Gen X</v>
      </c>
      <c r="O4236" s="6" t="str">
        <f t="shared" si="3"/>
        <v>Low Income</v>
      </c>
    </row>
    <row r="4237" hidden="1">
      <c r="A4237" s="1">
        <v>104235.0</v>
      </c>
      <c r="B4237" s="1">
        <v>47.0</v>
      </c>
      <c r="C4237" s="1">
        <v>21000.0</v>
      </c>
      <c r="D4237" s="1" t="s">
        <v>25</v>
      </c>
      <c r="E4237" s="1">
        <v>2959.57</v>
      </c>
      <c r="F4237" s="1">
        <v>5.0</v>
      </c>
      <c r="G4237" s="1">
        <v>29.0</v>
      </c>
      <c r="H4237" s="1">
        <v>11.0</v>
      </c>
      <c r="I4237" s="1" t="s">
        <v>22</v>
      </c>
      <c r="J4237" s="1">
        <v>0.982</v>
      </c>
      <c r="K4237" s="1">
        <v>0.721</v>
      </c>
      <c r="L4237" s="6" t="str">
        <f>if(J4237&gt;QUARTILE!$B$3, "TOP", if(J4237&lt;QUARTILE!$B$4, "BOTTOM", 0))</f>
        <v>TOP</v>
      </c>
      <c r="M4237" s="6">
        <f t="shared" si="1"/>
        <v>2</v>
      </c>
      <c r="N4237" s="6" t="str">
        <f t="shared" si="2"/>
        <v>Gen X</v>
      </c>
      <c r="O4237" s="6" t="str">
        <f t="shared" si="3"/>
        <v>Low Income</v>
      </c>
    </row>
    <row r="4238" hidden="1">
      <c r="A4238" s="1">
        <v>104236.0</v>
      </c>
      <c r="B4238" s="1">
        <v>43.0</v>
      </c>
      <c r="C4238" s="1">
        <v>21000.0</v>
      </c>
      <c r="D4238" s="1" t="s">
        <v>23</v>
      </c>
      <c r="E4238" s="1">
        <v>44038.77</v>
      </c>
      <c r="F4238" s="1">
        <v>2.0</v>
      </c>
      <c r="G4238" s="1">
        <v>16.0</v>
      </c>
      <c r="H4238" s="1">
        <v>12.0</v>
      </c>
      <c r="I4238" s="1" t="s">
        <v>22</v>
      </c>
      <c r="J4238" s="1">
        <v>0.77</v>
      </c>
      <c r="K4238" s="1">
        <v>0.641</v>
      </c>
      <c r="L4238" s="6">
        <f>if(J4238&gt;QUARTILE!$B$3, "TOP", if(J4238&lt;QUARTILE!$B$4, "BOTTOM", 0))</f>
        <v>0</v>
      </c>
      <c r="M4238" s="6">
        <f t="shared" si="1"/>
        <v>2</v>
      </c>
      <c r="N4238" s="6" t="str">
        <f t="shared" si="2"/>
        <v>Gen X</v>
      </c>
      <c r="O4238" s="6" t="str">
        <f t="shared" si="3"/>
        <v>Low Income</v>
      </c>
    </row>
    <row r="4239" hidden="1">
      <c r="A4239" s="1">
        <v>104237.0</v>
      </c>
      <c r="B4239" s="1">
        <v>65.0</v>
      </c>
      <c r="C4239" s="1">
        <v>25000.0</v>
      </c>
      <c r="D4239" s="1" t="s">
        <v>25</v>
      </c>
      <c r="E4239" s="1">
        <v>48977.21</v>
      </c>
      <c r="F4239" s="1">
        <v>5.0</v>
      </c>
      <c r="G4239" s="1">
        <v>29.0</v>
      </c>
      <c r="H4239" s="1">
        <v>2.0</v>
      </c>
      <c r="I4239" s="1" t="s">
        <v>18</v>
      </c>
      <c r="J4239" s="1">
        <v>0.517</v>
      </c>
      <c r="K4239" s="1">
        <v>0.24</v>
      </c>
      <c r="L4239" s="6">
        <f>if(J4239&gt;QUARTILE!$B$3, "TOP", if(J4239&lt;QUARTILE!$B$4, "BOTTOM", 0))</f>
        <v>0</v>
      </c>
      <c r="M4239" s="6">
        <f t="shared" si="1"/>
        <v>1</v>
      </c>
      <c r="N4239" s="6" t="str">
        <f t="shared" si="2"/>
        <v>Baby Boomer</v>
      </c>
      <c r="O4239" s="6" t="str">
        <f t="shared" si="3"/>
        <v>Low Income</v>
      </c>
    </row>
    <row r="4240" hidden="1">
      <c r="A4240" s="1">
        <v>104238.0</v>
      </c>
      <c r="B4240" s="1">
        <v>38.0</v>
      </c>
      <c r="C4240" s="1">
        <v>8000.0</v>
      </c>
      <c r="D4240" s="1" t="s">
        <v>27</v>
      </c>
      <c r="E4240" s="1">
        <v>12349.68</v>
      </c>
      <c r="F4240" s="1">
        <v>4.0</v>
      </c>
      <c r="G4240" s="1">
        <v>17.0</v>
      </c>
      <c r="H4240" s="1">
        <v>14.0</v>
      </c>
      <c r="I4240" s="1" t="s">
        <v>22</v>
      </c>
      <c r="J4240" s="1">
        <v>0.563</v>
      </c>
      <c r="K4240" s="1">
        <v>0.78</v>
      </c>
      <c r="L4240" s="6">
        <f>if(J4240&gt;QUARTILE!$B$3, "TOP", if(J4240&lt;QUARTILE!$B$4, "BOTTOM", 0))</f>
        <v>0</v>
      </c>
      <c r="M4240" s="6">
        <f t="shared" si="1"/>
        <v>2</v>
      </c>
      <c r="N4240" s="6" t="str">
        <f t="shared" si="2"/>
        <v>Gen X</v>
      </c>
      <c r="O4240" s="6" t="str">
        <f t="shared" si="3"/>
        <v>Low Income</v>
      </c>
    </row>
    <row r="4241" hidden="1">
      <c r="A4241" s="1">
        <v>104239.0</v>
      </c>
      <c r="B4241" s="1">
        <v>45.0</v>
      </c>
      <c r="C4241" s="1">
        <v>8000.0</v>
      </c>
      <c r="D4241" s="1" t="s">
        <v>25</v>
      </c>
      <c r="E4241" s="1">
        <v>32878.69</v>
      </c>
      <c r="F4241" s="1">
        <v>5.0</v>
      </c>
      <c r="G4241" s="1">
        <v>16.0</v>
      </c>
      <c r="H4241" s="1">
        <v>9.0</v>
      </c>
      <c r="I4241" s="1" t="s">
        <v>18</v>
      </c>
      <c r="J4241" s="1">
        <v>1.0</v>
      </c>
      <c r="K4241" s="1">
        <v>0.394</v>
      </c>
      <c r="L4241" s="6" t="str">
        <f>if(J4241&gt;QUARTILE!$B$3, "TOP", if(J4241&lt;QUARTILE!$B$4, "BOTTOM", 0))</f>
        <v>TOP</v>
      </c>
      <c r="M4241" s="6">
        <f t="shared" si="1"/>
        <v>1</v>
      </c>
      <c r="N4241" s="6" t="str">
        <f t="shared" si="2"/>
        <v>Gen X</v>
      </c>
      <c r="O4241" s="6" t="str">
        <f t="shared" si="3"/>
        <v>Low Income</v>
      </c>
    </row>
    <row r="4242" hidden="1">
      <c r="A4242" s="1">
        <v>104240.0</v>
      </c>
      <c r="B4242" s="1">
        <v>73.0</v>
      </c>
      <c r="C4242" s="1">
        <v>42000.0</v>
      </c>
      <c r="D4242" s="1" t="s">
        <v>23</v>
      </c>
      <c r="E4242" s="1">
        <v>9025.72</v>
      </c>
      <c r="F4242" s="1">
        <v>1.0</v>
      </c>
      <c r="G4242" s="1">
        <v>27.0</v>
      </c>
      <c r="H4242" s="1">
        <v>5.0</v>
      </c>
      <c r="I4242" s="1" t="s">
        <v>22</v>
      </c>
      <c r="J4242" s="1">
        <v>0.523</v>
      </c>
      <c r="K4242" s="1">
        <v>0.475</v>
      </c>
      <c r="L4242" s="6">
        <f>if(J4242&gt;QUARTILE!$B$3, "TOP", if(J4242&lt;QUARTILE!$B$4, "BOTTOM", 0))</f>
        <v>0</v>
      </c>
      <c r="M4242" s="6">
        <f t="shared" si="1"/>
        <v>2</v>
      </c>
      <c r="N4242" s="6" t="str">
        <f t="shared" si="2"/>
        <v>Baby Boomer</v>
      </c>
      <c r="O4242" s="6" t="str">
        <f t="shared" si="3"/>
        <v>Low Income</v>
      </c>
    </row>
    <row r="4243" hidden="1">
      <c r="A4243" s="1">
        <v>104241.0</v>
      </c>
      <c r="B4243" s="1">
        <v>43.0</v>
      </c>
      <c r="C4243" s="1">
        <v>15000.0</v>
      </c>
      <c r="D4243" s="1" t="s">
        <v>27</v>
      </c>
      <c r="E4243" s="1">
        <v>39075.86</v>
      </c>
      <c r="F4243" s="1">
        <v>1.0</v>
      </c>
      <c r="G4243" s="1">
        <v>22.0</v>
      </c>
      <c r="H4243" s="1">
        <v>14.0</v>
      </c>
      <c r="I4243" s="1" t="s">
        <v>18</v>
      </c>
      <c r="J4243" s="1">
        <v>0.942</v>
      </c>
      <c r="K4243" s="1">
        <v>0.722</v>
      </c>
      <c r="L4243" s="6" t="str">
        <f>if(J4243&gt;QUARTILE!$B$3, "TOP", if(J4243&lt;QUARTILE!$B$4, "BOTTOM", 0))</f>
        <v>TOP</v>
      </c>
      <c r="M4243" s="6">
        <f t="shared" si="1"/>
        <v>1</v>
      </c>
      <c r="N4243" s="6" t="str">
        <f t="shared" si="2"/>
        <v>Gen X</v>
      </c>
      <c r="O4243" s="6" t="str">
        <f t="shared" si="3"/>
        <v>Low Income</v>
      </c>
    </row>
    <row r="4244" hidden="1">
      <c r="A4244" s="1">
        <v>104242.0</v>
      </c>
      <c r="B4244" s="1">
        <v>79.0</v>
      </c>
      <c r="C4244" s="1">
        <v>20000.0</v>
      </c>
      <c r="D4244" s="1" t="s">
        <v>27</v>
      </c>
      <c r="E4244" s="1">
        <v>34823.06</v>
      </c>
      <c r="F4244" s="1">
        <v>1.0</v>
      </c>
      <c r="G4244" s="1">
        <v>21.0</v>
      </c>
      <c r="H4244" s="1">
        <v>6.0</v>
      </c>
      <c r="I4244" s="1" t="s">
        <v>18</v>
      </c>
      <c r="J4244" s="1">
        <v>0.239</v>
      </c>
      <c r="K4244" s="1">
        <v>0.0</v>
      </c>
      <c r="L4244" s="6" t="str">
        <f>if(J4244&gt;QUARTILE!$B$3, "TOP", if(J4244&lt;QUARTILE!$B$4, "BOTTOM", 0))</f>
        <v>BOTTOM</v>
      </c>
      <c r="M4244" s="6">
        <f t="shared" si="1"/>
        <v>1</v>
      </c>
      <c r="N4244" s="6" t="str">
        <f t="shared" si="2"/>
        <v>Baby Boomer</v>
      </c>
      <c r="O4244" s="6" t="str">
        <f t="shared" si="3"/>
        <v>Low Income</v>
      </c>
    </row>
    <row r="4245" hidden="1">
      <c r="A4245" s="1">
        <v>104243.0</v>
      </c>
      <c r="B4245" s="1">
        <v>50.0</v>
      </c>
      <c r="C4245" s="1">
        <v>58000.0</v>
      </c>
      <c r="D4245" s="1" t="s">
        <v>24</v>
      </c>
      <c r="E4245" s="1">
        <v>1635.45</v>
      </c>
      <c r="F4245" s="1">
        <v>1.0</v>
      </c>
      <c r="G4245" s="1">
        <v>13.0</v>
      </c>
      <c r="H4245" s="1">
        <v>4.0</v>
      </c>
      <c r="I4245" s="1" t="s">
        <v>22</v>
      </c>
      <c r="J4245" s="1">
        <v>0.156</v>
      </c>
      <c r="K4245" s="1">
        <v>0.224</v>
      </c>
      <c r="L4245" s="6" t="str">
        <f>if(J4245&gt;QUARTILE!$B$3, "TOP", if(J4245&lt;QUARTILE!$B$4, "BOTTOM", 0))</f>
        <v>BOTTOM</v>
      </c>
      <c r="M4245" s="6">
        <f t="shared" si="1"/>
        <v>2</v>
      </c>
      <c r="N4245" s="6" t="str">
        <f t="shared" si="2"/>
        <v>Gen X</v>
      </c>
      <c r="O4245" s="6" t="str">
        <f t="shared" si="3"/>
        <v>Medium Income</v>
      </c>
    </row>
    <row r="4246" hidden="1">
      <c r="A4246" s="1">
        <v>104244.0</v>
      </c>
      <c r="B4246" s="1">
        <v>38.0</v>
      </c>
      <c r="C4246" s="1">
        <v>21000.0</v>
      </c>
      <c r="D4246" s="1" t="s">
        <v>23</v>
      </c>
      <c r="E4246" s="1">
        <v>17474.29</v>
      </c>
      <c r="F4246" s="1">
        <v>4.0</v>
      </c>
      <c r="G4246" s="1">
        <v>21.0</v>
      </c>
      <c r="H4246" s="1">
        <v>8.0</v>
      </c>
      <c r="I4246" s="1" t="s">
        <v>22</v>
      </c>
      <c r="J4246" s="1">
        <v>0.44</v>
      </c>
      <c r="K4246" s="1">
        <v>0.394</v>
      </c>
      <c r="L4246" s="6">
        <f>if(J4246&gt;QUARTILE!$B$3, "TOP", if(J4246&lt;QUARTILE!$B$4, "BOTTOM", 0))</f>
        <v>0</v>
      </c>
      <c r="M4246" s="6">
        <f t="shared" si="1"/>
        <v>2</v>
      </c>
      <c r="N4246" s="6" t="str">
        <f t="shared" si="2"/>
        <v>Gen X</v>
      </c>
      <c r="O4246" s="6" t="str">
        <f t="shared" si="3"/>
        <v>Low Income</v>
      </c>
    </row>
    <row r="4247" hidden="1">
      <c r="A4247" s="1">
        <v>104245.0</v>
      </c>
      <c r="B4247" s="1">
        <v>52.0</v>
      </c>
      <c r="C4247" s="1">
        <v>19000.0</v>
      </c>
      <c r="D4247" s="1" t="s">
        <v>27</v>
      </c>
      <c r="E4247" s="1">
        <v>20432.96</v>
      </c>
      <c r="F4247" s="1">
        <v>4.0</v>
      </c>
      <c r="G4247" s="1">
        <v>14.0</v>
      </c>
      <c r="H4247" s="1">
        <v>4.0</v>
      </c>
      <c r="I4247" s="1" t="s">
        <v>22</v>
      </c>
      <c r="J4247" s="1">
        <v>0.138</v>
      </c>
      <c r="K4247" s="1">
        <v>0.035</v>
      </c>
      <c r="L4247" s="6" t="str">
        <f>if(J4247&gt;QUARTILE!$B$3, "TOP", if(J4247&lt;QUARTILE!$B$4, "BOTTOM", 0))</f>
        <v>BOTTOM</v>
      </c>
      <c r="M4247" s="6">
        <f t="shared" si="1"/>
        <v>2</v>
      </c>
      <c r="N4247" s="6" t="str">
        <f t="shared" si="2"/>
        <v>Gen X</v>
      </c>
      <c r="O4247" s="6" t="str">
        <f t="shared" si="3"/>
        <v>Low Income</v>
      </c>
    </row>
    <row r="4248" hidden="1">
      <c r="A4248" s="1">
        <v>104246.0</v>
      </c>
      <c r="B4248" s="1">
        <v>69.0</v>
      </c>
      <c r="C4248" s="1">
        <v>38000.0</v>
      </c>
      <c r="D4248" s="1" t="s">
        <v>21</v>
      </c>
      <c r="E4248" s="1">
        <v>17.15</v>
      </c>
      <c r="F4248" s="1">
        <v>4.0</v>
      </c>
      <c r="G4248" s="1">
        <v>26.0</v>
      </c>
      <c r="H4248" s="1">
        <v>5.0</v>
      </c>
      <c r="I4248" s="1" t="s">
        <v>22</v>
      </c>
      <c r="J4248" s="1">
        <v>0.331</v>
      </c>
      <c r="K4248" s="1">
        <v>0.946</v>
      </c>
      <c r="L4248" s="6">
        <f>if(J4248&gt;QUARTILE!$B$3, "TOP", if(J4248&lt;QUARTILE!$B$4, "BOTTOM", 0))</f>
        <v>0</v>
      </c>
      <c r="M4248" s="6">
        <f t="shared" si="1"/>
        <v>2</v>
      </c>
      <c r="N4248" s="6" t="str">
        <f t="shared" si="2"/>
        <v>Baby Boomer</v>
      </c>
      <c r="O4248" s="6" t="str">
        <f t="shared" si="3"/>
        <v>Low Income</v>
      </c>
    </row>
    <row r="4249" hidden="1">
      <c r="A4249" s="1">
        <v>104247.0</v>
      </c>
      <c r="B4249" s="1">
        <v>51.0</v>
      </c>
      <c r="C4249" s="1">
        <v>15000.0</v>
      </c>
      <c r="D4249" s="1" t="s">
        <v>25</v>
      </c>
      <c r="E4249" s="1">
        <v>78158.95</v>
      </c>
      <c r="F4249" s="1">
        <v>5.0</v>
      </c>
      <c r="G4249" s="1">
        <v>12.0</v>
      </c>
      <c r="H4249" s="1">
        <v>5.0</v>
      </c>
      <c r="I4249" s="1" t="s">
        <v>18</v>
      </c>
      <c r="J4249" s="1">
        <v>0.865</v>
      </c>
      <c r="K4249" s="1">
        <v>0.164</v>
      </c>
      <c r="L4249" s="6" t="str">
        <f>if(J4249&gt;QUARTILE!$B$3, "TOP", if(J4249&lt;QUARTILE!$B$4, "BOTTOM", 0))</f>
        <v>TOP</v>
      </c>
      <c r="M4249" s="6">
        <f t="shared" si="1"/>
        <v>1</v>
      </c>
      <c r="N4249" s="6" t="str">
        <f t="shared" si="2"/>
        <v>Gen X</v>
      </c>
      <c r="O4249" s="6" t="str">
        <f t="shared" si="3"/>
        <v>Low Income</v>
      </c>
    </row>
    <row r="4250" hidden="1">
      <c r="A4250" s="1">
        <v>104248.0</v>
      </c>
      <c r="B4250" s="1">
        <v>58.0</v>
      </c>
      <c r="C4250" s="1">
        <v>45000.0</v>
      </c>
      <c r="D4250" s="1" t="s">
        <v>25</v>
      </c>
      <c r="E4250" s="1">
        <v>10436.64</v>
      </c>
      <c r="F4250" s="1">
        <v>1.0</v>
      </c>
      <c r="G4250" s="1">
        <v>19.0</v>
      </c>
      <c r="H4250" s="1">
        <v>3.0</v>
      </c>
      <c r="I4250" s="1" t="s">
        <v>22</v>
      </c>
      <c r="J4250" s="1">
        <v>0.495</v>
      </c>
      <c r="K4250" s="1">
        <v>0.948</v>
      </c>
      <c r="L4250" s="6">
        <f>if(J4250&gt;QUARTILE!$B$3, "TOP", if(J4250&lt;QUARTILE!$B$4, "BOTTOM", 0))</f>
        <v>0</v>
      </c>
      <c r="M4250" s="6">
        <f t="shared" si="1"/>
        <v>2</v>
      </c>
      <c r="N4250" s="6" t="str">
        <f t="shared" si="2"/>
        <v>Gen X</v>
      </c>
      <c r="O4250" s="6" t="str">
        <f t="shared" si="3"/>
        <v>Medium Income</v>
      </c>
    </row>
    <row r="4251" hidden="1">
      <c r="A4251" s="1">
        <v>104249.0</v>
      </c>
      <c r="B4251" s="1">
        <v>68.0</v>
      </c>
      <c r="C4251" s="1">
        <v>37000.0</v>
      </c>
      <c r="D4251" s="1" t="s">
        <v>23</v>
      </c>
      <c r="E4251" s="1">
        <v>14568.99</v>
      </c>
      <c r="F4251" s="1">
        <v>3.0</v>
      </c>
      <c r="G4251" s="1">
        <v>24.0</v>
      </c>
      <c r="H4251" s="1">
        <v>7.0</v>
      </c>
      <c r="I4251" s="1" t="s">
        <v>22</v>
      </c>
      <c r="J4251" s="1">
        <v>0.371</v>
      </c>
      <c r="K4251" s="1">
        <v>0.474</v>
      </c>
      <c r="L4251" s="6">
        <f>if(J4251&gt;QUARTILE!$B$3, "TOP", if(J4251&lt;QUARTILE!$B$4, "BOTTOM", 0))</f>
        <v>0</v>
      </c>
      <c r="M4251" s="6">
        <f t="shared" si="1"/>
        <v>2</v>
      </c>
      <c r="N4251" s="6" t="str">
        <f t="shared" si="2"/>
        <v>Baby Boomer</v>
      </c>
      <c r="O4251" s="6" t="str">
        <f t="shared" si="3"/>
        <v>Low Income</v>
      </c>
    </row>
    <row r="4252" hidden="1">
      <c r="A4252" s="1">
        <v>104250.0</v>
      </c>
      <c r="B4252" s="1">
        <v>64.0</v>
      </c>
      <c r="C4252" s="1">
        <v>66000.0</v>
      </c>
      <c r="D4252" s="1" t="s">
        <v>17</v>
      </c>
      <c r="E4252" s="1">
        <v>4333.39</v>
      </c>
      <c r="F4252" s="1">
        <v>3.0</v>
      </c>
      <c r="G4252" s="1">
        <v>26.0</v>
      </c>
      <c r="H4252" s="1">
        <v>4.0</v>
      </c>
      <c r="I4252" s="1" t="s">
        <v>22</v>
      </c>
      <c r="J4252" s="1">
        <v>0.992</v>
      </c>
      <c r="K4252" s="1">
        <v>0.925</v>
      </c>
      <c r="L4252" s="6" t="str">
        <f>if(J4252&gt;QUARTILE!$B$3, "TOP", if(J4252&lt;QUARTILE!$B$4, "BOTTOM", 0))</f>
        <v>TOP</v>
      </c>
      <c r="M4252" s="6">
        <f t="shared" si="1"/>
        <v>2</v>
      </c>
      <c r="N4252" s="6" t="str">
        <f t="shared" si="2"/>
        <v>Baby Boomer</v>
      </c>
      <c r="O4252" s="6" t="str">
        <f t="shared" si="3"/>
        <v>Medium Income</v>
      </c>
    </row>
    <row r="4253" hidden="1">
      <c r="A4253" s="1">
        <v>104251.0</v>
      </c>
      <c r="B4253" s="1">
        <v>35.0</v>
      </c>
      <c r="C4253" s="1">
        <v>15000.0</v>
      </c>
      <c r="D4253" s="1" t="s">
        <v>25</v>
      </c>
      <c r="E4253" s="1">
        <v>18879.33</v>
      </c>
      <c r="F4253" s="1">
        <v>1.0</v>
      </c>
      <c r="G4253" s="1">
        <v>18.0</v>
      </c>
      <c r="H4253" s="1">
        <v>9.0</v>
      </c>
      <c r="I4253" s="1" t="s">
        <v>22</v>
      </c>
      <c r="J4253" s="1">
        <v>0.059</v>
      </c>
      <c r="K4253" s="1">
        <v>0.44</v>
      </c>
      <c r="L4253" s="6" t="str">
        <f>if(J4253&gt;QUARTILE!$B$3, "TOP", if(J4253&lt;QUARTILE!$B$4, "BOTTOM", 0))</f>
        <v>BOTTOM</v>
      </c>
      <c r="M4253" s="6">
        <f t="shared" si="1"/>
        <v>2</v>
      </c>
      <c r="N4253" s="6" t="str">
        <f t="shared" si="2"/>
        <v>Gen X</v>
      </c>
      <c r="O4253" s="6" t="str">
        <f t="shared" si="3"/>
        <v>Low Income</v>
      </c>
    </row>
    <row r="4254" hidden="1">
      <c r="A4254" s="1">
        <v>104252.0</v>
      </c>
      <c r="B4254" s="1">
        <v>75.0</v>
      </c>
      <c r="C4254" s="1">
        <v>50000.0</v>
      </c>
      <c r="D4254" s="1" t="s">
        <v>21</v>
      </c>
      <c r="E4254" s="1">
        <v>33279.98</v>
      </c>
      <c r="F4254" s="1">
        <v>2.0</v>
      </c>
      <c r="G4254" s="1">
        <v>17.0</v>
      </c>
      <c r="H4254" s="1">
        <v>2.0</v>
      </c>
      <c r="I4254" s="1" t="s">
        <v>18</v>
      </c>
      <c r="J4254" s="1">
        <v>0.914</v>
      </c>
      <c r="K4254" s="1">
        <v>0.715</v>
      </c>
      <c r="L4254" s="6" t="str">
        <f>if(J4254&gt;QUARTILE!$B$3, "TOP", if(J4254&lt;QUARTILE!$B$4, "BOTTOM", 0))</f>
        <v>TOP</v>
      </c>
      <c r="M4254" s="6">
        <f t="shared" si="1"/>
        <v>1</v>
      </c>
      <c r="N4254" s="6" t="str">
        <f t="shared" si="2"/>
        <v>Baby Boomer</v>
      </c>
      <c r="O4254" s="6" t="str">
        <f t="shared" si="3"/>
        <v>Medium Income</v>
      </c>
    </row>
    <row r="4255" hidden="1">
      <c r="A4255" s="1">
        <v>104253.0</v>
      </c>
      <c r="B4255" s="1">
        <v>28.0</v>
      </c>
      <c r="C4255" s="1">
        <v>31000.0</v>
      </c>
      <c r="D4255" s="1" t="s">
        <v>17</v>
      </c>
      <c r="E4255" s="1">
        <v>17632.59</v>
      </c>
      <c r="F4255" s="1">
        <v>5.0</v>
      </c>
      <c r="G4255" s="1">
        <v>19.0</v>
      </c>
      <c r="H4255" s="1">
        <v>12.0</v>
      </c>
      <c r="I4255" s="1" t="s">
        <v>22</v>
      </c>
      <c r="J4255" s="1">
        <v>0.621</v>
      </c>
      <c r="K4255" s="1">
        <v>0.701</v>
      </c>
      <c r="L4255" s="6">
        <f>if(J4255&gt;QUARTILE!$B$3, "TOP", if(J4255&lt;QUARTILE!$B$4, "BOTTOM", 0))</f>
        <v>0</v>
      </c>
      <c r="M4255" s="6">
        <f t="shared" si="1"/>
        <v>2</v>
      </c>
      <c r="N4255" s="6" t="str">
        <f t="shared" si="2"/>
        <v>Millenial</v>
      </c>
      <c r="O4255" s="6" t="str">
        <f t="shared" si="3"/>
        <v>Low Income</v>
      </c>
    </row>
    <row r="4256" hidden="1">
      <c r="A4256" s="1">
        <v>104254.0</v>
      </c>
      <c r="B4256" s="1">
        <v>74.0</v>
      </c>
      <c r="C4256" s="1">
        <v>10000.0</v>
      </c>
      <c r="D4256" s="1" t="s">
        <v>25</v>
      </c>
      <c r="E4256" s="1">
        <v>31026.69</v>
      </c>
      <c r="F4256" s="1">
        <v>3.0</v>
      </c>
      <c r="G4256" s="1">
        <v>20.0</v>
      </c>
      <c r="H4256" s="1">
        <v>3.0</v>
      </c>
      <c r="I4256" s="1" t="s">
        <v>18</v>
      </c>
      <c r="J4256" s="1">
        <v>0.196</v>
      </c>
      <c r="K4256" s="1">
        <v>0.847</v>
      </c>
      <c r="L4256" s="6" t="str">
        <f>if(J4256&gt;QUARTILE!$B$3, "TOP", if(J4256&lt;QUARTILE!$B$4, "BOTTOM", 0))</f>
        <v>BOTTOM</v>
      </c>
      <c r="M4256" s="6">
        <f t="shared" si="1"/>
        <v>1</v>
      </c>
      <c r="N4256" s="6" t="str">
        <f t="shared" si="2"/>
        <v>Baby Boomer</v>
      </c>
      <c r="O4256" s="6" t="str">
        <f t="shared" si="3"/>
        <v>Low Income</v>
      </c>
    </row>
    <row r="4257" hidden="1">
      <c r="A4257" s="1">
        <v>104255.0</v>
      </c>
      <c r="B4257" s="1">
        <v>40.0</v>
      </c>
      <c r="C4257" s="1">
        <v>5000.0</v>
      </c>
      <c r="D4257" s="1" t="s">
        <v>25</v>
      </c>
      <c r="E4257" s="1">
        <v>26268.91</v>
      </c>
      <c r="F4257" s="1">
        <v>4.0</v>
      </c>
      <c r="G4257" s="1">
        <v>16.0</v>
      </c>
      <c r="H4257" s="1">
        <v>7.0</v>
      </c>
      <c r="I4257" s="1" t="s">
        <v>22</v>
      </c>
      <c r="J4257" s="1">
        <v>0.084</v>
      </c>
      <c r="K4257" s="1">
        <v>0.587</v>
      </c>
      <c r="L4257" s="6" t="str">
        <f>if(J4257&gt;QUARTILE!$B$3, "TOP", if(J4257&lt;QUARTILE!$B$4, "BOTTOM", 0))</f>
        <v>BOTTOM</v>
      </c>
      <c r="M4257" s="6">
        <f t="shared" si="1"/>
        <v>2</v>
      </c>
      <c r="N4257" s="6" t="str">
        <f t="shared" si="2"/>
        <v>Gen X</v>
      </c>
      <c r="O4257" s="6" t="str">
        <f t="shared" si="3"/>
        <v>Low Income</v>
      </c>
    </row>
    <row r="4258" hidden="1">
      <c r="A4258" s="1">
        <v>104256.0</v>
      </c>
      <c r="B4258" s="1">
        <v>65.0</v>
      </c>
      <c r="C4258" s="1">
        <v>14000.0</v>
      </c>
      <c r="D4258" s="1" t="s">
        <v>23</v>
      </c>
      <c r="E4258" s="1">
        <v>5427.2</v>
      </c>
      <c r="F4258" s="1">
        <v>2.0</v>
      </c>
      <c r="G4258" s="1">
        <v>30.0</v>
      </c>
      <c r="H4258" s="1">
        <v>6.0</v>
      </c>
      <c r="I4258" s="1" t="s">
        <v>22</v>
      </c>
      <c r="J4258" s="1">
        <v>0.222</v>
      </c>
      <c r="K4258" s="1">
        <v>0.227</v>
      </c>
      <c r="L4258" s="6" t="str">
        <f>if(J4258&gt;QUARTILE!$B$3, "TOP", if(J4258&lt;QUARTILE!$B$4, "BOTTOM", 0))</f>
        <v>BOTTOM</v>
      </c>
      <c r="M4258" s="6">
        <f t="shared" si="1"/>
        <v>2</v>
      </c>
      <c r="N4258" s="6" t="str">
        <f t="shared" si="2"/>
        <v>Baby Boomer</v>
      </c>
      <c r="O4258" s="6" t="str">
        <f t="shared" si="3"/>
        <v>Low Income</v>
      </c>
    </row>
    <row r="4259" hidden="1">
      <c r="A4259" s="1">
        <v>104257.0</v>
      </c>
      <c r="B4259" s="1">
        <v>39.0</v>
      </c>
      <c r="C4259" s="1">
        <v>26000.0</v>
      </c>
      <c r="D4259" s="1" t="s">
        <v>23</v>
      </c>
      <c r="E4259" s="1">
        <v>11447.38</v>
      </c>
      <c r="F4259" s="1">
        <v>4.0</v>
      </c>
      <c r="G4259" s="1">
        <v>18.0</v>
      </c>
      <c r="H4259" s="1">
        <v>13.0</v>
      </c>
      <c r="I4259" s="1" t="s">
        <v>18</v>
      </c>
      <c r="J4259" s="1">
        <v>1.0</v>
      </c>
      <c r="K4259" s="1">
        <v>0.492</v>
      </c>
      <c r="L4259" s="6" t="str">
        <f>if(J4259&gt;QUARTILE!$B$3, "TOP", if(J4259&lt;QUARTILE!$B$4, "BOTTOM", 0))</f>
        <v>TOP</v>
      </c>
      <c r="M4259" s="6">
        <f t="shared" si="1"/>
        <v>1</v>
      </c>
      <c r="N4259" s="6" t="str">
        <f t="shared" si="2"/>
        <v>Gen X</v>
      </c>
      <c r="O4259" s="6" t="str">
        <f t="shared" si="3"/>
        <v>Low Income</v>
      </c>
    </row>
    <row r="4260" hidden="1">
      <c r="A4260" s="1">
        <v>104258.0</v>
      </c>
      <c r="B4260" s="1">
        <v>34.0</v>
      </c>
      <c r="C4260" s="1">
        <v>29000.0</v>
      </c>
      <c r="D4260" s="1" t="s">
        <v>27</v>
      </c>
      <c r="E4260" s="1">
        <v>3218.1</v>
      </c>
      <c r="F4260" s="1">
        <v>2.0</v>
      </c>
      <c r="G4260" s="1">
        <v>24.0</v>
      </c>
      <c r="H4260" s="1">
        <v>12.0</v>
      </c>
      <c r="I4260" s="1" t="s">
        <v>18</v>
      </c>
      <c r="J4260" s="1">
        <v>0.086</v>
      </c>
      <c r="K4260" s="1">
        <v>0.146</v>
      </c>
      <c r="L4260" s="6" t="str">
        <f>if(J4260&gt;QUARTILE!$B$3, "TOP", if(J4260&lt;QUARTILE!$B$4, "BOTTOM", 0))</f>
        <v>BOTTOM</v>
      </c>
      <c r="M4260" s="6">
        <f t="shared" si="1"/>
        <v>1</v>
      </c>
      <c r="N4260" s="6" t="str">
        <f t="shared" si="2"/>
        <v>Gen X</v>
      </c>
      <c r="O4260" s="6" t="str">
        <f t="shared" si="3"/>
        <v>Low Income</v>
      </c>
    </row>
    <row r="4261" hidden="1">
      <c r="A4261" s="1">
        <v>104259.0</v>
      </c>
      <c r="B4261" s="1">
        <v>22.0</v>
      </c>
      <c r="C4261" s="1">
        <v>21000.0</v>
      </c>
      <c r="D4261" s="1" t="s">
        <v>27</v>
      </c>
      <c r="E4261" s="1">
        <v>856.81</v>
      </c>
      <c r="F4261" s="1">
        <v>2.0</v>
      </c>
      <c r="G4261" s="1">
        <v>17.0</v>
      </c>
      <c r="H4261" s="1">
        <v>15.0</v>
      </c>
      <c r="I4261" s="1" t="s">
        <v>18</v>
      </c>
      <c r="J4261" s="1">
        <v>0.739</v>
      </c>
      <c r="K4261" s="1">
        <v>0.335</v>
      </c>
      <c r="L4261" s="6">
        <f>if(J4261&gt;QUARTILE!$B$3, "TOP", if(J4261&lt;QUARTILE!$B$4, "BOTTOM", 0))</f>
        <v>0</v>
      </c>
      <c r="M4261" s="6">
        <f t="shared" si="1"/>
        <v>1</v>
      </c>
      <c r="N4261" s="6" t="str">
        <f t="shared" si="2"/>
        <v>Millenial</v>
      </c>
      <c r="O4261" s="6" t="str">
        <f t="shared" si="3"/>
        <v>Low Income</v>
      </c>
    </row>
    <row r="4262" hidden="1">
      <c r="A4262" s="1">
        <v>104260.0</v>
      </c>
      <c r="B4262" s="1">
        <v>61.0</v>
      </c>
      <c r="C4262" s="1">
        <v>21000.0</v>
      </c>
      <c r="D4262" s="1" t="s">
        <v>25</v>
      </c>
      <c r="E4262" s="1">
        <v>1302.91</v>
      </c>
      <c r="F4262" s="1">
        <v>5.0</v>
      </c>
      <c r="G4262" s="1">
        <v>18.0</v>
      </c>
      <c r="H4262" s="1">
        <v>7.0</v>
      </c>
      <c r="I4262" s="1" t="s">
        <v>22</v>
      </c>
      <c r="J4262" s="1">
        <v>0.452</v>
      </c>
      <c r="K4262" s="1">
        <v>0.739</v>
      </c>
      <c r="L4262" s="6">
        <f>if(J4262&gt;QUARTILE!$B$3, "TOP", if(J4262&lt;QUARTILE!$B$4, "BOTTOM", 0))</f>
        <v>0</v>
      </c>
      <c r="M4262" s="6">
        <f t="shared" si="1"/>
        <v>2</v>
      </c>
      <c r="N4262" s="6" t="str">
        <f t="shared" si="2"/>
        <v>Baby Boomer</v>
      </c>
      <c r="O4262" s="6" t="str">
        <f t="shared" si="3"/>
        <v>Low Income</v>
      </c>
    </row>
    <row r="4263" hidden="1">
      <c r="A4263" s="1">
        <v>104261.0</v>
      </c>
      <c r="B4263" s="1">
        <v>28.0</v>
      </c>
      <c r="C4263" s="1">
        <v>20000.0</v>
      </c>
      <c r="D4263" s="1" t="s">
        <v>17</v>
      </c>
      <c r="E4263" s="1">
        <v>57119.38</v>
      </c>
      <c r="F4263" s="1">
        <v>4.0</v>
      </c>
      <c r="G4263" s="1">
        <v>16.0</v>
      </c>
      <c r="H4263" s="1">
        <v>20.0</v>
      </c>
      <c r="I4263" s="1" t="s">
        <v>18</v>
      </c>
      <c r="J4263" s="1">
        <v>0.337</v>
      </c>
      <c r="K4263" s="1">
        <v>0.0</v>
      </c>
      <c r="L4263" s="6">
        <f>if(J4263&gt;QUARTILE!$B$3, "TOP", if(J4263&lt;QUARTILE!$B$4, "BOTTOM", 0))</f>
        <v>0</v>
      </c>
      <c r="M4263" s="6">
        <f t="shared" si="1"/>
        <v>1</v>
      </c>
      <c r="N4263" s="6" t="str">
        <f t="shared" si="2"/>
        <v>Millenial</v>
      </c>
      <c r="O4263" s="6" t="str">
        <f t="shared" si="3"/>
        <v>Low Income</v>
      </c>
    </row>
    <row r="4264" hidden="1">
      <c r="A4264" s="1">
        <v>104262.0</v>
      </c>
      <c r="B4264" s="1">
        <v>47.0</v>
      </c>
      <c r="C4264" s="1">
        <v>41000.0</v>
      </c>
      <c r="D4264" s="1" t="s">
        <v>23</v>
      </c>
      <c r="E4264" s="1">
        <v>83386.7</v>
      </c>
      <c r="F4264" s="1">
        <v>4.0</v>
      </c>
      <c r="G4264" s="1">
        <v>22.0</v>
      </c>
      <c r="H4264" s="1">
        <v>14.0</v>
      </c>
      <c r="I4264" s="1" t="s">
        <v>22</v>
      </c>
      <c r="J4264" s="1">
        <v>0.725</v>
      </c>
      <c r="K4264" s="1">
        <v>0.471</v>
      </c>
      <c r="L4264" s="6">
        <f>if(J4264&gt;QUARTILE!$B$3, "TOP", if(J4264&lt;QUARTILE!$B$4, "BOTTOM", 0))</f>
        <v>0</v>
      </c>
      <c r="M4264" s="6">
        <f t="shared" si="1"/>
        <v>2</v>
      </c>
      <c r="N4264" s="6" t="str">
        <f t="shared" si="2"/>
        <v>Gen X</v>
      </c>
      <c r="O4264" s="6" t="str">
        <f t="shared" si="3"/>
        <v>Low Income</v>
      </c>
    </row>
    <row r="4265" hidden="1">
      <c r="A4265" s="1">
        <v>104263.0</v>
      </c>
      <c r="B4265" s="1">
        <v>32.0</v>
      </c>
      <c r="C4265" s="1">
        <v>9000.0</v>
      </c>
      <c r="D4265" s="1" t="s">
        <v>25</v>
      </c>
      <c r="E4265" s="1">
        <v>1995.91</v>
      </c>
      <c r="F4265" s="1">
        <v>3.0</v>
      </c>
      <c r="G4265" s="1">
        <v>25.0</v>
      </c>
      <c r="H4265" s="1">
        <v>11.0</v>
      </c>
      <c r="I4265" s="1" t="s">
        <v>22</v>
      </c>
      <c r="J4265" s="1">
        <v>0.418</v>
      </c>
      <c r="K4265" s="1">
        <v>0.693</v>
      </c>
      <c r="L4265" s="6">
        <f>if(J4265&gt;QUARTILE!$B$3, "TOP", if(J4265&lt;QUARTILE!$B$4, "BOTTOM", 0))</f>
        <v>0</v>
      </c>
      <c r="M4265" s="6">
        <f t="shared" si="1"/>
        <v>2</v>
      </c>
      <c r="N4265" s="6" t="str">
        <f t="shared" si="2"/>
        <v>Gen X</v>
      </c>
      <c r="O4265" s="6" t="str">
        <f t="shared" si="3"/>
        <v>Low Income</v>
      </c>
    </row>
    <row r="4266" hidden="1">
      <c r="A4266" s="1">
        <v>104264.0</v>
      </c>
      <c r="B4266" s="1">
        <v>44.0</v>
      </c>
      <c r="C4266" s="1">
        <v>26000.0</v>
      </c>
      <c r="D4266" s="1" t="s">
        <v>25</v>
      </c>
      <c r="E4266" s="1">
        <v>8165.18</v>
      </c>
      <c r="F4266" s="1">
        <v>1.0</v>
      </c>
      <c r="G4266" s="1">
        <v>23.0</v>
      </c>
      <c r="H4266" s="1">
        <v>12.0</v>
      </c>
      <c r="I4266" s="1" t="s">
        <v>18</v>
      </c>
      <c r="J4266" s="1">
        <v>0.36</v>
      </c>
      <c r="K4266" s="1">
        <v>0.9</v>
      </c>
      <c r="L4266" s="6">
        <f>if(J4266&gt;QUARTILE!$B$3, "TOP", if(J4266&lt;QUARTILE!$B$4, "BOTTOM", 0))</f>
        <v>0</v>
      </c>
      <c r="M4266" s="6">
        <f t="shared" si="1"/>
        <v>1</v>
      </c>
      <c r="N4266" s="6" t="str">
        <f t="shared" si="2"/>
        <v>Gen X</v>
      </c>
      <c r="O4266" s="6" t="str">
        <f t="shared" si="3"/>
        <v>Low Income</v>
      </c>
    </row>
    <row r="4267" hidden="1">
      <c r="A4267" s="1">
        <v>104265.0</v>
      </c>
      <c r="B4267" s="1">
        <v>52.0</v>
      </c>
      <c r="C4267" s="1">
        <v>13000.0</v>
      </c>
      <c r="D4267" s="1" t="s">
        <v>25</v>
      </c>
      <c r="E4267" s="1">
        <v>2430.26</v>
      </c>
      <c r="F4267" s="1">
        <v>1.0</v>
      </c>
      <c r="G4267" s="1">
        <v>23.0</v>
      </c>
      <c r="H4267" s="1">
        <v>10.0</v>
      </c>
      <c r="I4267" s="1" t="s">
        <v>22</v>
      </c>
      <c r="J4267" s="1">
        <v>0.29</v>
      </c>
      <c r="K4267" s="1">
        <v>0.756</v>
      </c>
      <c r="L4267" s="6" t="str">
        <f>if(J4267&gt;QUARTILE!$B$3, "TOP", if(J4267&lt;QUARTILE!$B$4, "BOTTOM", 0))</f>
        <v>BOTTOM</v>
      </c>
      <c r="M4267" s="6">
        <f t="shared" si="1"/>
        <v>2</v>
      </c>
      <c r="N4267" s="6" t="str">
        <f t="shared" si="2"/>
        <v>Gen X</v>
      </c>
      <c r="O4267" s="6" t="str">
        <f t="shared" si="3"/>
        <v>Low Income</v>
      </c>
    </row>
    <row r="4268" hidden="1">
      <c r="A4268" s="1">
        <v>104266.0</v>
      </c>
      <c r="B4268" s="1">
        <v>50.0</v>
      </c>
      <c r="C4268" s="1">
        <v>13000.0</v>
      </c>
      <c r="D4268" s="1" t="s">
        <v>24</v>
      </c>
      <c r="E4268" s="1">
        <v>35942.94</v>
      </c>
      <c r="F4268" s="1">
        <v>3.0</v>
      </c>
      <c r="G4268" s="1">
        <v>21.0</v>
      </c>
      <c r="H4268" s="1">
        <v>3.0</v>
      </c>
      <c r="I4268" s="1" t="s">
        <v>18</v>
      </c>
      <c r="J4268" s="1">
        <v>0.558</v>
      </c>
      <c r="K4268" s="1">
        <v>0.303</v>
      </c>
      <c r="L4268" s="6">
        <f>if(J4268&gt;QUARTILE!$B$3, "TOP", if(J4268&lt;QUARTILE!$B$4, "BOTTOM", 0))</f>
        <v>0</v>
      </c>
      <c r="M4268" s="6">
        <f t="shared" si="1"/>
        <v>1</v>
      </c>
      <c r="N4268" s="6" t="str">
        <f t="shared" si="2"/>
        <v>Gen X</v>
      </c>
      <c r="O4268" s="6" t="str">
        <f t="shared" si="3"/>
        <v>Low Income</v>
      </c>
    </row>
    <row r="4269" hidden="1">
      <c r="A4269" s="1">
        <v>104267.0</v>
      </c>
      <c r="B4269" s="1">
        <v>37.0</v>
      </c>
      <c r="C4269" s="1">
        <v>45000.0</v>
      </c>
      <c r="D4269" s="1" t="s">
        <v>27</v>
      </c>
      <c r="E4269" s="1">
        <v>13715.37</v>
      </c>
      <c r="F4269" s="1">
        <v>2.0</v>
      </c>
      <c r="G4269" s="1">
        <v>22.0</v>
      </c>
      <c r="H4269" s="1">
        <v>5.0</v>
      </c>
      <c r="I4269" s="1" t="s">
        <v>22</v>
      </c>
      <c r="J4269" s="1">
        <v>0.17</v>
      </c>
      <c r="K4269" s="1">
        <v>0.766</v>
      </c>
      <c r="L4269" s="6" t="str">
        <f>if(J4269&gt;QUARTILE!$B$3, "TOP", if(J4269&lt;QUARTILE!$B$4, "BOTTOM", 0))</f>
        <v>BOTTOM</v>
      </c>
      <c r="M4269" s="6">
        <f t="shared" si="1"/>
        <v>2</v>
      </c>
      <c r="N4269" s="6" t="str">
        <f t="shared" si="2"/>
        <v>Gen X</v>
      </c>
      <c r="O4269" s="6" t="str">
        <f t="shared" si="3"/>
        <v>Medium Income</v>
      </c>
    </row>
    <row r="4270" hidden="1">
      <c r="A4270" s="1">
        <v>104268.0</v>
      </c>
      <c r="B4270" s="1">
        <v>78.0</v>
      </c>
      <c r="C4270" s="1">
        <v>12000.0</v>
      </c>
      <c r="D4270" s="1" t="s">
        <v>25</v>
      </c>
      <c r="E4270" s="1">
        <v>19418.2</v>
      </c>
      <c r="F4270" s="1">
        <v>3.0</v>
      </c>
      <c r="G4270" s="1">
        <v>23.0</v>
      </c>
      <c r="H4270" s="1">
        <v>7.0</v>
      </c>
      <c r="I4270" s="1" t="s">
        <v>22</v>
      </c>
      <c r="J4270" s="1">
        <v>0.902</v>
      </c>
      <c r="K4270" s="1">
        <v>0.625</v>
      </c>
      <c r="L4270" s="6" t="str">
        <f>if(J4270&gt;QUARTILE!$B$3, "TOP", if(J4270&lt;QUARTILE!$B$4, "BOTTOM", 0))</f>
        <v>TOP</v>
      </c>
      <c r="M4270" s="6">
        <f t="shared" si="1"/>
        <v>2</v>
      </c>
      <c r="N4270" s="6" t="str">
        <f t="shared" si="2"/>
        <v>Baby Boomer</v>
      </c>
      <c r="O4270" s="6" t="str">
        <f t="shared" si="3"/>
        <v>Low Income</v>
      </c>
    </row>
    <row r="4271" hidden="1">
      <c r="A4271" s="1">
        <v>104269.0</v>
      </c>
      <c r="B4271" s="1">
        <v>33.0</v>
      </c>
      <c r="C4271" s="1">
        <v>20000.0</v>
      </c>
      <c r="D4271" s="1" t="s">
        <v>25</v>
      </c>
      <c r="E4271" s="1">
        <v>15526.7</v>
      </c>
      <c r="F4271" s="1">
        <v>3.0</v>
      </c>
      <c r="G4271" s="1">
        <v>15.0</v>
      </c>
      <c r="H4271" s="1">
        <v>18.0</v>
      </c>
      <c r="I4271" s="1" t="s">
        <v>18</v>
      </c>
      <c r="J4271" s="1">
        <v>0.642</v>
      </c>
      <c r="K4271" s="1">
        <v>0.587</v>
      </c>
      <c r="L4271" s="6">
        <f>if(J4271&gt;QUARTILE!$B$3, "TOP", if(J4271&lt;QUARTILE!$B$4, "BOTTOM", 0))</f>
        <v>0</v>
      </c>
      <c r="M4271" s="6">
        <f t="shared" si="1"/>
        <v>1</v>
      </c>
      <c r="N4271" s="6" t="str">
        <f t="shared" si="2"/>
        <v>Gen X</v>
      </c>
      <c r="O4271" s="6" t="str">
        <f t="shared" si="3"/>
        <v>Low Income</v>
      </c>
    </row>
    <row r="4272" hidden="1">
      <c r="A4272" s="1">
        <v>104270.0</v>
      </c>
      <c r="B4272" s="1">
        <v>51.0</v>
      </c>
      <c r="C4272" s="1">
        <v>71000.0</v>
      </c>
      <c r="D4272" s="1" t="s">
        <v>23</v>
      </c>
      <c r="E4272" s="1">
        <v>24774.98</v>
      </c>
      <c r="F4272" s="1">
        <v>4.0</v>
      </c>
      <c r="G4272" s="1">
        <v>24.0</v>
      </c>
      <c r="H4272" s="1">
        <v>4.0</v>
      </c>
      <c r="I4272" s="1" t="s">
        <v>22</v>
      </c>
      <c r="J4272" s="1">
        <v>0.213</v>
      </c>
      <c r="K4272" s="1">
        <v>0.024</v>
      </c>
      <c r="L4272" s="6" t="str">
        <f>if(J4272&gt;QUARTILE!$B$3, "TOP", if(J4272&lt;QUARTILE!$B$4, "BOTTOM", 0))</f>
        <v>BOTTOM</v>
      </c>
      <c r="M4272" s="6">
        <f t="shared" si="1"/>
        <v>2</v>
      </c>
      <c r="N4272" s="6" t="str">
        <f t="shared" si="2"/>
        <v>Gen X</v>
      </c>
      <c r="O4272" s="6" t="str">
        <f t="shared" si="3"/>
        <v>Medium Income</v>
      </c>
    </row>
    <row r="4273" hidden="1">
      <c r="A4273" s="1">
        <v>104271.0</v>
      </c>
      <c r="B4273" s="1">
        <v>19.0</v>
      </c>
      <c r="C4273" s="1">
        <v>36000.0</v>
      </c>
      <c r="D4273" s="1" t="s">
        <v>25</v>
      </c>
      <c r="E4273" s="1">
        <v>7687.74</v>
      </c>
      <c r="F4273" s="1">
        <v>3.0</v>
      </c>
      <c r="G4273" s="1">
        <v>15.0</v>
      </c>
      <c r="H4273" s="1">
        <v>12.0</v>
      </c>
      <c r="I4273" s="1" t="s">
        <v>18</v>
      </c>
      <c r="J4273" s="1">
        <v>0.507</v>
      </c>
      <c r="K4273" s="1">
        <v>0.54</v>
      </c>
      <c r="L4273" s="6">
        <f>if(J4273&gt;QUARTILE!$B$3, "TOP", if(J4273&lt;QUARTILE!$B$4, "BOTTOM", 0))</f>
        <v>0</v>
      </c>
      <c r="M4273" s="6">
        <f t="shared" si="1"/>
        <v>1</v>
      </c>
      <c r="N4273" s="6" t="str">
        <f t="shared" si="2"/>
        <v>Millenial</v>
      </c>
      <c r="O4273" s="6" t="str">
        <f t="shared" si="3"/>
        <v>Low Income</v>
      </c>
    </row>
    <row r="4274" hidden="1">
      <c r="A4274" s="1">
        <v>104272.0</v>
      </c>
      <c r="B4274" s="1">
        <v>52.0</v>
      </c>
      <c r="C4274" s="1">
        <v>17000.0</v>
      </c>
      <c r="D4274" s="1" t="s">
        <v>27</v>
      </c>
      <c r="E4274" s="1">
        <v>2958.25</v>
      </c>
      <c r="F4274" s="1">
        <v>2.0</v>
      </c>
      <c r="G4274" s="1">
        <v>20.0</v>
      </c>
      <c r="H4274" s="1">
        <v>7.0</v>
      </c>
      <c r="I4274" s="1" t="s">
        <v>22</v>
      </c>
      <c r="J4274" s="1">
        <v>0.63</v>
      </c>
      <c r="K4274" s="1">
        <v>0.867</v>
      </c>
      <c r="L4274" s="6">
        <f>if(J4274&gt;QUARTILE!$B$3, "TOP", if(J4274&lt;QUARTILE!$B$4, "BOTTOM", 0))</f>
        <v>0</v>
      </c>
      <c r="M4274" s="6">
        <f t="shared" si="1"/>
        <v>2</v>
      </c>
      <c r="N4274" s="6" t="str">
        <f t="shared" si="2"/>
        <v>Gen X</v>
      </c>
      <c r="O4274" s="6" t="str">
        <f t="shared" si="3"/>
        <v>Low Income</v>
      </c>
    </row>
    <row r="4275" hidden="1">
      <c r="A4275" s="1">
        <v>104273.0</v>
      </c>
      <c r="B4275" s="1">
        <v>57.0</v>
      </c>
      <c r="C4275" s="1">
        <v>18000.0</v>
      </c>
      <c r="D4275" s="1" t="s">
        <v>21</v>
      </c>
      <c r="E4275" s="1">
        <v>355.54</v>
      </c>
      <c r="F4275" s="1">
        <v>1.0</v>
      </c>
      <c r="G4275" s="1">
        <v>20.0</v>
      </c>
      <c r="H4275" s="1">
        <v>5.0</v>
      </c>
      <c r="I4275" s="1" t="s">
        <v>22</v>
      </c>
      <c r="J4275" s="1">
        <v>0.862</v>
      </c>
      <c r="K4275" s="1">
        <v>0.437</v>
      </c>
      <c r="L4275" s="6" t="str">
        <f>if(J4275&gt;QUARTILE!$B$3, "TOP", if(J4275&lt;QUARTILE!$B$4, "BOTTOM", 0))</f>
        <v>TOP</v>
      </c>
      <c r="M4275" s="6">
        <f t="shared" si="1"/>
        <v>2</v>
      </c>
      <c r="N4275" s="6" t="str">
        <f t="shared" si="2"/>
        <v>Gen X</v>
      </c>
      <c r="O4275" s="6" t="str">
        <f t="shared" si="3"/>
        <v>Low Income</v>
      </c>
    </row>
    <row r="4276" hidden="1">
      <c r="A4276" s="1">
        <v>104274.0</v>
      </c>
      <c r="B4276" s="1">
        <v>73.0</v>
      </c>
      <c r="C4276" s="1">
        <v>11000.0</v>
      </c>
      <c r="D4276" s="1" t="s">
        <v>17</v>
      </c>
      <c r="E4276" s="1">
        <v>11800.73</v>
      </c>
      <c r="F4276" s="1">
        <v>5.0</v>
      </c>
      <c r="G4276" s="1">
        <v>19.0</v>
      </c>
      <c r="H4276" s="1">
        <v>2.0</v>
      </c>
      <c r="I4276" s="1" t="s">
        <v>22</v>
      </c>
      <c r="J4276" s="1">
        <v>0.023</v>
      </c>
      <c r="K4276" s="1">
        <v>0.654</v>
      </c>
      <c r="L4276" s="6" t="str">
        <f>if(J4276&gt;QUARTILE!$B$3, "TOP", if(J4276&lt;QUARTILE!$B$4, "BOTTOM", 0))</f>
        <v>BOTTOM</v>
      </c>
      <c r="M4276" s="6">
        <f t="shared" si="1"/>
        <v>2</v>
      </c>
      <c r="N4276" s="6" t="str">
        <f t="shared" si="2"/>
        <v>Baby Boomer</v>
      </c>
      <c r="O4276" s="6" t="str">
        <f t="shared" si="3"/>
        <v>Low Income</v>
      </c>
    </row>
    <row r="4277" hidden="1">
      <c r="A4277" s="1">
        <v>104275.0</v>
      </c>
      <c r="B4277" s="1">
        <v>45.0</v>
      </c>
      <c r="C4277" s="1">
        <v>48000.0</v>
      </c>
      <c r="D4277" s="1" t="s">
        <v>23</v>
      </c>
      <c r="E4277" s="1">
        <v>47683.37</v>
      </c>
      <c r="F4277" s="1">
        <v>3.0</v>
      </c>
      <c r="G4277" s="1">
        <v>15.0</v>
      </c>
      <c r="H4277" s="1">
        <v>7.0</v>
      </c>
      <c r="I4277" s="1" t="s">
        <v>18</v>
      </c>
      <c r="J4277" s="1">
        <v>0.606</v>
      </c>
      <c r="K4277" s="1">
        <v>0.804</v>
      </c>
      <c r="L4277" s="6">
        <f>if(J4277&gt;QUARTILE!$B$3, "TOP", if(J4277&lt;QUARTILE!$B$4, "BOTTOM", 0))</f>
        <v>0</v>
      </c>
      <c r="M4277" s="6">
        <f t="shared" si="1"/>
        <v>1</v>
      </c>
      <c r="N4277" s="6" t="str">
        <f t="shared" si="2"/>
        <v>Gen X</v>
      </c>
      <c r="O4277" s="6" t="str">
        <f t="shared" si="3"/>
        <v>Medium Income</v>
      </c>
    </row>
    <row r="4278" hidden="1">
      <c r="A4278" s="1">
        <v>104276.0</v>
      </c>
      <c r="B4278" s="1">
        <v>64.0</v>
      </c>
      <c r="C4278" s="1">
        <v>40000.0</v>
      </c>
      <c r="D4278" s="1" t="s">
        <v>25</v>
      </c>
      <c r="E4278" s="1">
        <v>7284.54</v>
      </c>
      <c r="F4278" s="1">
        <v>3.0</v>
      </c>
      <c r="G4278" s="1">
        <v>22.0</v>
      </c>
      <c r="H4278" s="1">
        <v>8.0</v>
      </c>
      <c r="I4278" s="1" t="s">
        <v>22</v>
      </c>
      <c r="J4278" s="1">
        <v>0.756</v>
      </c>
      <c r="K4278" s="1">
        <v>0.534</v>
      </c>
      <c r="L4278" s="6">
        <f>if(J4278&gt;QUARTILE!$B$3, "TOP", if(J4278&lt;QUARTILE!$B$4, "BOTTOM", 0))</f>
        <v>0</v>
      </c>
      <c r="M4278" s="6">
        <f t="shared" si="1"/>
        <v>2</v>
      </c>
      <c r="N4278" s="6" t="str">
        <f t="shared" si="2"/>
        <v>Baby Boomer</v>
      </c>
      <c r="O4278" s="6" t="str">
        <f t="shared" si="3"/>
        <v>Low Income</v>
      </c>
    </row>
    <row r="4279" hidden="1">
      <c r="A4279" s="1">
        <v>104277.0</v>
      </c>
      <c r="B4279" s="1">
        <v>56.0</v>
      </c>
      <c r="C4279" s="1">
        <v>33000.0</v>
      </c>
      <c r="D4279" s="1" t="s">
        <v>23</v>
      </c>
      <c r="E4279" s="1">
        <v>4362.05</v>
      </c>
      <c r="F4279" s="1">
        <v>4.0</v>
      </c>
      <c r="G4279" s="1">
        <v>18.0</v>
      </c>
      <c r="H4279" s="1">
        <v>9.0</v>
      </c>
      <c r="I4279" s="1" t="s">
        <v>22</v>
      </c>
      <c r="J4279" s="1">
        <v>0.246</v>
      </c>
      <c r="K4279" s="1">
        <v>0.038</v>
      </c>
      <c r="L4279" s="6" t="str">
        <f>if(J4279&gt;QUARTILE!$B$3, "TOP", if(J4279&lt;QUARTILE!$B$4, "BOTTOM", 0))</f>
        <v>BOTTOM</v>
      </c>
      <c r="M4279" s="6">
        <f t="shared" si="1"/>
        <v>2</v>
      </c>
      <c r="N4279" s="6" t="str">
        <f t="shared" si="2"/>
        <v>Gen X</v>
      </c>
      <c r="O4279" s="6" t="str">
        <f t="shared" si="3"/>
        <v>Low Income</v>
      </c>
    </row>
    <row r="4280" hidden="1">
      <c r="A4280" s="1">
        <v>104278.0</v>
      </c>
      <c r="B4280" s="1">
        <v>23.0</v>
      </c>
      <c r="C4280" s="1">
        <v>36000.0</v>
      </c>
      <c r="D4280" s="1" t="s">
        <v>23</v>
      </c>
      <c r="E4280" s="1">
        <v>52085.36</v>
      </c>
      <c r="F4280" s="1">
        <v>4.0</v>
      </c>
      <c r="G4280" s="1">
        <v>11.0</v>
      </c>
      <c r="H4280" s="1">
        <v>5.0</v>
      </c>
      <c r="I4280" s="1" t="s">
        <v>18</v>
      </c>
      <c r="J4280" s="1">
        <v>0.371</v>
      </c>
      <c r="K4280" s="1">
        <v>0.0</v>
      </c>
      <c r="L4280" s="6">
        <f>if(J4280&gt;QUARTILE!$B$3, "TOP", if(J4280&lt;QUARTILE!$B$4, "BOTTOM", 0))</f>
        <v>0</v>
      </c>
      <c r="M4280" s="6">
        <f t="shared" si="1"/>
        <v>1</v>
      </c>
      <c r="N4280" s="6" t="str">
        <f t="shared" si="2"/>
        <v>Millenial</v>
      </c>
      <c r="O4280" s="6" t="str">
        <f t="shared" si="3"/>
        <v>Low Income</v>
      </c>
    </row>
    <row r="4281" hidden="1">
      <c r="A4281" s="1">
        <v>104279.0</v>
      </c>
      <c r="B4281" s="1">
        <v>26.0</v>
      </c>
      <c r="C4281" s="1">
        <v>14000.0</v>
      </c>
      <c r="D4281" s="1" t="s">
        <v>25</v>
      </c>
      <c r="E4281" s="1">
        <v>2228.66</v>
      </c>
      <c r="F4281" s="1">
        <v>3.0</v>
      </c>
      <c r="G4281" s="1">
        <v>19.0</v>
      </c>
      <c r="H4281" s="1">
        <v>14.0</v>
      </c>
      <c r="I4281" s="1" t="s">
        <v>22</v>
      </c>
      <c r="J4281" s="1">
        <v>0.54</v>
      </c>
      <c r="K4281" s="1">
        <v>0.798</v>
      </c>
      <c r="L4281" s="6">
        <f>if(J4281&gt;QUARTILE!$B$3, "TOP", if(J4281&lt;QUARTILE!$B$4, "BOTTOM", 0))</f>
        <v>0</v>
      </c>
      <c r="M4281" s="6">
        <f t="shared" si="1"/>
        <v>2</v>
      </c>
      <c r="N4281" s="6" t="str">
        <f t="shared" si="2"/>
        <v>Millenial</v>
      </c>
      <c r="O4281" s="6" t="str">
        <f t="shared" si="3"/>
        <v>Low Income</v>
      </c>
    </row>
    <row r="4282" hidden="1">
      <c r="A4282" s="1">
        <v>104280.0</v>
      </c>
      <c r="B4282" s="1">
        <v>37.0</v>
      </c>
      <c r="C4282" s="1">
        <v>9000.0</v>
      </c>
      <c r="D4282" s="1" t="s">
        <v>25</v>
      </c>
      <c r="E4282" s="1">
        <v>1063.82</v>
      </c>
      <c r="F4282" s="1">
        <v>3.0</v>
      </c>
      <c r="G4282" s="1">
        <v>18.0</v>
      </c>
      <c r="H4282" s="1">
        <v>8.0</v>
      </c>
      <c r="I4282" s="1" t="s">
        <v>22</v>
      </c>
      <c r="J4282" s="1">
        <v>0.934</v>
      </c>
      <c r="K4282" s="1">
        <v>0.033</v>
      </c>
      <c r="L4282" s="6" t="str">
        <f>if(J4282&gt;QUARTILE!$B$3, "TOP", if(J4282&lt;QUARTILE!$B$4, "BOTTOM", 0))</f>
        <v>TOP</v>
      </c>
      <c r="M4282" s="6">
        <f t="shared" si="1"/>
        <v>2</v>
      </c>
      <c r="N4282" s="6" t="str">
        <f t="shared" si="2"/>
        <v>Gen X</v>
      </c>
      <c r="O4282" s="6" t="str">
        <f t="shared" si="3"/>
        <v>Low Income</v>
      </c>
    </row>
    <row r="4283" hidden="1">
      <c r="A4283" s="1">
        <v>104281.0</v>
      </c>
      <c r="B4283" s="1">
        <v>77.0</v>
      </c>
      <c r="C4283" s="1">
        <v>31000.0</v>
      </c>
      <c r="D4283" s="1" t="s">
        <v>23</v>
      </c>
      <c r="E4283" s="1">
        <v>42307.7</v>
      </c>
      <c r="F4283" s="1">
        <v>2.0</v>
      </c>
      <c r="G4283" s="1">
        <v>16.0</v>
      </c>
      <c r="H4283" s="1">
        <v>1.0</v>
      </c>
      <c r="I4283" s="1" t="s">
        <v>18</v>
      </c>
      <c r="J4283" s="1">
        <v>0.548</v>
      </c>
      <c r="K4283" s="1">
        <v>0.899</v>
      </c>
      <c r="L4283" s="6">
        <f>if(J4283&gt;QUARTILE!$B$3, "TOP", if(J4283&lt;QUARTILE!$B$4, "BOTTOM", 0))</f>
        <v>0</v>
      </c>
      <c r="M4283" s="6">
        <f t="shared" si="1"/>
        <v>1</v>
      </c>
      <c r="N4283" s="6" t="str">
        <f t="shared" si="2"/>
        <v>Baby Boomer</v>
      </c>
      <c r="O4283" s="6" t="str">
        <f t="shared" si="3"/>
        <v>Low Income</v>
      </c>
    </row>
    <row r="4284" hidden="1">
      <c r="A4284" s="1">
        <v>104282.0</v>
      </c>
      <c r="B4284" s="1">
        <v>18.0</v>
      </c>
      <c r="C4284" s="1">
        <v>38000.0</v>
      </c>
      <c r="D4284" s="1" t="s">
        <v>27</v>
      </c>
      <c r="E4284" s="1">
        <v>24140.17</v>
      </c>
      <c r="F4284" s="1">
        <v>1.0</v>
      </c>
      <c r="G4284" s="1">
        <v>20.0</v>
      </c>
      <c r="H4284" s="1">
        <v>10.0</v>
      </c>
      <c r="I4284" s="1" t="s">
        <v>22</v>
      </c>
      <c r="J4284" s="1">
        <v>0.484</v>
      </c>
      <c r="K4284" s="1">
        <v>0.128</v>
      </c>
      <c r="L4284" s="6">
        <f>if(J4284&gt;QUARTILE!$B$3, "TOP", if(J4284&lt;QUARTILE!$B$4, "BOTTOM", 0))</f>
        <v>0</v>
      </c>
      <c r="M4284" s="6">
        <f t="shared" si="1"/>
        <v>2</v>
      </c>
      <c r="N4284" s="6" t="str">
        <f t="shared" si="2"/>
        <v>Millenial</v>
      </c>
      <c r="O4284" s="6" t="str">
        <f t="shared" si="3"/>
        <v>Low Income</v>
      </c>
    </row>
    <row r="4285" hidden="1">
      <c r="A4285" s="1">
        <v>104283.0</v>
      </c>
      <c r="B4285" s="1">
        <v>25.0</v>
      </c>
      <c r="C4285" s="1">
        <v>58000.0</v>
      </c>
      <c r="D4285" s="1" t="s">
        <v>27</v>
      </c>
      <c r="E4285" s="1">
        <v>10966.0</v>
      </c>
      <c r="F4285" s="1">
        <v>1.0</v>
      </c>
      <c r="G4285" s="1">
        <v>20.0</v>
      </c>
      <c r="H4285" s="1">
        <v>15.0</v>
      </c>
      <c r="I4285" s="1" t="s">
        <v>18</v>
      </c>
      <c r="J4285" s="1">
        <v>0.736</v>
      </c>
      <c r="K4285" s="1">
        <v>0.775</v>
      </c>
      <c r="L4285" s="6">
        <f>if(J4285&gt;QUARTILE!$B$3, "TOP", if(J4285&lt;QUARTILE!$B$4, "BOTTOM", 0))</f>
        <v>0</v>
      </c>
      <c r="M4285" s="6">
        <f t="shared" si="1"/>
        <v>1</v>
      </c>
      <c r="N4285" s="6" t="str">
        <f t="shared" si="2"/>
        <v>Millenial</v>
      </c>
      <c r="O4285" s="6" t="str">
        <f t="shared" si="3"/>
        <v>Medium Income</v>
      </c>
    </row>
    <row r="4286" hidden="1">
      <c r="A4286" s="1">
        <v>104284.0</v>
      </c>
      <c r="B4286" s="1">
        <v>72.0</v>
      </c>
      <c r="C4286" s="1">
        <v>20000.0</v>
      </c>
      <c r="D4286" s="1" t="s">
        <v>23</v>
      </c>
      <c r="E4286" s="1">
        <v>27914.29</v>
      </c>
      <c r="F4286" s="1">
        <v>5.0</v>
      </c>
      <c r="G4286" s="1">
        <v>24.0</v>
      </c>
      <c r="H4286" s="1">
        <v>2.0</v>
      </c>
      <c r="I4286" s="1" t="s">
        <v>22</v>
      </c>
      <c r="J4286" s="1">
        <v>0.361</v>
      </c>
      <c r="K4286" s="1">
        <v>0.818</v>
      </c>
      <c r="L4286" s="6">
        <f>if(J4286&gt;QUARTILE!$B$3, "TOP", if(J4286&lt;QUARTILE!$B$4, "BOTTOM", 0))</f>
        <v>0</v>
      </c>
      <c r="M4286" s="6">
        <f t="shared" si="1"/>
        <v>2</v>
      </c>
      <c r="N4286" s="6" t="str">
        <f t="shared" si="2"/>
        <v>Baby Boomer</v>
      </c>
      <c r="O4286" s="6" t="str">
        <f t="shared" si="3"/>
        <v>Low Income</v>
      </c>
    </row>
    <row r="4287" hidden="1">
      <c r="A4287" s="1">
        <v>104285.0</v>
      </c>
      <c r="B4287" s="1">
        <v>40.0</v>
      </c>
      <c r="C4287" s="1">
        <v>18000.0</v>
      </c>
      <c r="D4287" s="1" t="s">
        <v>27</v>
      </c>
      <c r="E4287" s="1">
        <v>27052.55</v>
      </c>
      <c r="F4287" s="1">
        <v>1.0</v>
      </c>
      <c r="G4287" s="1">
        <v>22.0</v>
      </c>
      <c r="H4287" s="1">
        <v>13.0</v>
      </c>
      <c r="I4287" s="1" t="s">
        <v>22</v>
      </c>
      <c r="J4287" s="1">
        <v>0.867</v>
      </c>
      <c r="K4287" s="1">
        <v>0.306</v>
      </c>
      <c r="L4287" s="6" t="str">
        <f>if(J4287&gt;QUARTILE!$B$3, "TOP", if(J4287&lt;QUARTILE!$B$4, "BOTTOM", 0))</f>
        <v>TOP</v>
      </c>
      <c r="M4287" s="6">
        <f t="shared" si="1"/>
        <v>2</v>
      </c>
      <c r="N4287" s="6" t="str">
        <f t="shared" si="2"/>
        <v>Gen X</v>
      </c>
      <c r="O4287" s="6" t="str">
        <f t="shared" si="3"/>
        <v>Low Income</v>
      </c>
    </row>
    <row r="4288" hidden="1">
      <c r="A4288" s="1">
        <v>104286.0</v>
      </c>
      <c r="B4288" s="1">
        <v>80.0</v>
      </c>
      <c r="C4288" s="1">
        <v>19000.0</v>
      </c>
      <c r="D4288" s="1" t="s">
        <v>23</v>
      </c>
      <c r="E4288" s="1">
        <v>817.7</v>
      </c>
      <c r="F4288" s="1">
        <v>5.0</v>
      </c>
      <c r="G4288" s="1">
        <v>18.0</v>
      </c>
      <c r="H4288" s="1">
        <v>2.0</v>
      </c>
      <c r="I4288" s="1" t="s">
        <v>22</v>
      </c>
      <c r="J4288" s="1">
        <v>1.0</v>
      </c>
      <c r="K4288" s="1">
        <v>0.492</v>
      </c>
      <c r="L4288" s="6" t="str">
        <f>if(J4288&gt;QUARTILE!$B$3, "TOP", if(J4288&lt;QUARTILE!$B$4, "BOTTOM", 0))</f>
        <v>TOP</v>
      </c>
      <c r="M4288" s="6">
        <f t="shared" si="1"/>
        <v>2</v>
      </c>
      <c r="N4288" s="6" t="str">
        <f t="shared" si="2"/>
        <v>Silent</v>
      </c>
      <c r="O4288" s="6" t="str">
        <f t="shared" si="3"/>
        <v>Low Income</v>
      </c>
    </row>
    <row r="4289" hidden="1">
      <c r="A4289" s="1">
        <v>104287.0</v>
      </c>
      <c r="B4289" s="1">
        <v>20.0</v>
      </c>
      <c r="C4289" s="1">
        <v>33000.0</v>
      </c>
      <c r="D4289" s="1" t="s">
        <v>25</v>
      </c>
      <c r="E4289" s="1">
        <v>22555.48</v>
      </c>
      <c r="F4289" s="1">
        <v>4.0</v>
      </c>
      <c r="G4289" s="1">
        <v>15.0</v>
      </c>
      <c r="H4289" s="1">
        <v>15.0</v>
      </c>
      <c r="I4289" s="1" t="s">
        <v>18</v>
      </c>
      <c r="J4289" s="1">
        <v>0.7</v>
      </c>
      <c r="K4289" s="1">
        <v>0.902</v>
      </c>
      <c r="L4289" s="6">
        <f>if(J4289&gt;QUARTILE!$B$3, "TOP", if(J4289&lt;QUARTILE!$B$4, "BOTTOM", 0))</f>
        <v>0</v>
      </c>
      <c r="M4289" s="6">
        <f t="shared" si="1"/>
        <v>1</v>
      </c>
      <c r="N4289" s="6" t="str">
        <f t="shared" si="2"/>
        <v>Millenial</v>
      </c>
      <c r="O4289" s="6" t="str">
        <f t="shared" si="3"/>
        <v>Low Income</v>
      </c>
    </row>
    <row r="4290" hidden="1">
      <c r="A4290" s="1">
        <v>104288.0</v>
      </c>
      <c r="B4290" s="1">
        <v>21.0</v>
      </c>
      <c r="C4290" s="1">
        <v>19000.0</v>
      </c>
      <c r="D4290" s="1" t="s">
        <v>17</v>
      </c>
      <c r="E4290" s="1">
        <v>20481.55</v>
      </c>
      <c r="F4290" s="1">
        <v>5.0</v>
      </c>
      <c r="G4290" s="1">
        <v>23.0</v>
      </c>
      <c r="H4290" s="1">
        <v>21.0</v>
      </c>
      <c r="I4290" s="1" t="s">
        <v>26</v>
      </c>
      <c r="J4290" s="1">
        <v>0.838</v>
      </c>
      <c r="K4290" s="1">
        <v>0.805</v>
      </c>
      <c r="L4290" s="6" t="str">
        <f>if(J4290&gt;QUARTILE!$B$3, "TOP", if(J4290&lt;QUARTILE!$B$4, "BOTTOM", 0))</f>
        <v>TOP</v>
      </c>
      <c r="M4290" s="6">
        <f t="shared" si="1"/>
        <v>3</v>
      </c>
      <c r="N4290" s="6" t="str">
        <f t="shared" si="2"/>
        <v>Millenial</v>
      </c>
      <c r="O4290" s="6" t="str">
        <f t="shared" si="3"/>
        <v>Low Income</v>
      </c>
    </row>
    <row r="4291" hidden="1">
      <c r="A4291" s="1">
        <v>104289.0</v>
      </c>
      <c r="B4291" s="1">
        <v>75.0</v>
      </c>
      <c r="C4291" s="1">
        <v>21000.0</v>
      </c>
      <c r="D4291" s="1" t="s">
        <v>25</v>
      </c>
      <c r="E4291" s="1">
        <v>66362.4</v>
      </c>
      <c r="F4291" s="1">
        <v>5.0</v>
      </c>
      <c r="G4291" s="1">
        <v>27.0</v>
      </c>
      <c r="H4291" s="1">
        <v>6.0</v>
      </c>
      <c r="I4291" s="1" t="s">
        <v>18</v>
      </c>
      <c r="J4291" s="1">
        <v>0.824</v>
      </c>
      <c r="K4291" s="1">
        <v>0.78</v>
      </c>
      <c r="L4291" s="6" t="str">
        <f>if(J4291&gt;QUARTILE!$B$3, "TOP", if(J4291&lt;QUARTILE!$B$4, "BOTTOM", 0))</f>
        <v>TOP</v>
      </c>
      <c r="M4291" s="6">
        <f t="shared" si="1"/>
        <v>1</v>
      </c>
      <c r="N4291" s="6" t="str">
        <f t="shared" si="2"/>
        <v>Baby Boomer</v>
      </c>
      <c r="O4291" s="6" t="str">
        <f t="shared" si="3"/>
        <v>Low Income</v>
      </c>
    </row>
    <row r="4292" hidden="1">
      <c r="A4292" s="1">
        <v>104290.0</v>
      </c>
      <c r="B4292" s="1">
        <v>42.0</v>
      </c>
      <c r="C4292" s="1">
        <v>36000.0</v>
      </c>
      <c r="D4292" s="1" t="s">
        <v>21</v>
      </c>
      <c r="E4292" s="1">
        <v>67997.53</v>
      </c>
      <c r="F4292" s="1">
        <v>1.0</v>
      </c>
      <c r="G4292" s="1">
        <v>21.0</v>
      </c>
      <c r="H4292" s="1">
        <v>5.0</v>
      </c>
      <c r="I4292" s="1" t="s">
        <v>18</v>
      </c>
      <c r="J4292" s="1">
        <v>0.294</v>
      </c>
      <c r="K4292" s="1">
        <v>0.175</v>
      </c>
      <c r="L4292" s="6" t="str">
        <f>if(J4292&gt;QUARTILE!$B$3, "TOP", if(J4292&lt;QUARTILE!$B$4, "BOTTOM", 0))</f>
        <v>BOTTOM</v>
      </c>
      <c r="M4292" s="6">
        <f t="shared" si="1"/>
        <v>1</v>
      </c>
      <c r="N4292" s="6" t="str">
        <f t="shared" si="2"/>
        <v>Gen X</v>
      </c>
      <c r="O4292" s="6" t="str">
        <f t="shared" si="3"/>
        <v>Low Income</v>
      </c>
    </row>
    <row r="4293" hidden="1">
      <c r="A4293" s="1">
        <v>104291.0</v>
      </c>
      <c r="B4293" s="1">
        <v>64.0</v>
      </c>
      <c r="C4293" s="1">
        <v>15000.0</v>
      </c>
      <c r="D4293" s="1" t="s">
        <v>23</v>
      </c>
      <c r="E4293" s="1">
        <v>9489.85</v>
      </c>
      <c r="F4293" s="1">
        <v>3.0</v>
      </c>
      <c r="G4293" s="1">
        <v>22.0</v>
      </c>
      <c r="H4293" s="1">
        <v>2.0</v>
      </c>
      <c r="I4293" s="1" t="s">
        <v>22</v>
      </c>
      <c r="J4293" s="1">
        <v>0.782</v>
      </c>
      <c r="K4293" s="1">
        <v>0.06</v>
      </c>
      <c r="L4293" s="6">
        <f>if(J4293&gt;QUARTILE!$B$3, "TOP", if(J4293&lt;QUARTILE!$B$4, "BOTTOM", 0))</f>
        <v>0</v>
      </c>
      <c r="M4293" s="6">
        <f t="shared" si="1"/>
        <v>2</v>
      </c>
      <c r="N4293" s="6" t="str">
        <f t="shared" si="2"/>
        <v>Baby Boomer</v>
      </c>
      <c r="O4293" s="6" t="str">
        <f t="shared" si="3"/>
        <v>Low Income</v>
      </c>
    </row>
    <row r="4294" hidden="1">
      <c r="A4294" s="1">
        <v>104292.0</v>
      </c>
      <c r="B4294" s="1">
        <v>55.0</v>
      </c>
      <c r="C4294" s="1">
        <v>51000.0</v>
      </c>
      <c r="D4294" s="1" t="s">
        <v>27</v>
      </c>
      <c r="E4294" s="1">
        <v>17824.25</v>
      </c>
      <c r="F4294" s="1">
        <v>4.0</v>
      </c>
      <c r="G4294" s="1">
        <v>15.0</v>
      </c>
      <c r="H4294" s="1">
        <v>2.0</v>
      </c>
      <c r="I4294" s="1" t="s">
        <v>22</v>
      </c>
      <c r="J4294" s="1">
        <v>0.447</v>
      </c>
      <c r="K4294" s="1">
        <v>0.053</v>
      </c>
      <c r="L4294" s="6">
        <f>if(J4294&gt;QUARTILE!$B$3, "TOP", if(J4294&lt;QUARTILE!$B$4, "BOTTOM", 0))</f>
        <v>0</v>
      </c>
      <c r="M4294" s="6">
        <f t="shared" si="1"/>
        <v>2</v>
      </c>
      <c r="N4294" s="6" t="str">
        <f t="shared" si="2"/>
        <v>Gen X</v>
      </c>
      <c r="O4294" s="6" t="str">
        <f t="shared" si="3"/>
        <v>Medium Income</v>
      </c>
    </row>
    <row r="4295" hidden="1">
      <c r="A4295" s="1">
        <v>104293.0</v>
      </c>
      <c r="B4295" s="1">
        <v>32.0</v>
      </c>
      <c r="C4295" s="1">
        <v>32000.0</v>
      </c>
      <c r="D4295" s="1" t="s">
        <v>25</v>
      </c>
      <c r="E4295" s="1">
        <v>3048.05</v>
      </c>
      <c r="F4295" s="1">
        <v>2.0</v>
      </c>
      <c r="G4295" s="1">
        <v>21.0</v>
      </c>
      <c r="H4295" s="1">
        <v>8.0</v>
      </c>
      <c r="I4295" s="1" t="s">
        <v>22</v>
      </c>
      <c r="J4295" s="1">
        <v>1.0</v>
      </c>
      <c r="K4295" s="1">
        <v>0.142</v>
      </c>
      <c r="L4295" s="6" t="str">
        <f>if(J4295&gt;QUARTILE!$B$3, "TOP", if(J4295&lt;QUARTILE!$B$4, "BOTTOM", 0))</f>
        <v>TOP</v>
      </c>
      <c r="M4295" s="6">
        <f t="shared" si="1"/>
        <v>2</v>
      </c>
      <c r="N4295" s="6" t="str">
        <f t="shared" si="2"/>
        <v>Gen X</v>
      </c>
      <c r="O4295" s="6" t="str">
        <f t="shared" si="3"/>
        <v>Low Income</v>
      </c>
    </row>
    <row r="4296" hidden="1">
      <c r="A4296" s="1">
        <v>104294.0</v>
      </c>
      <c r="B4296" s="1">
        <v>80.0</v>
      </c>
      <c r="C4296" s="1">
        <v>7000.0</v>
      </c>
      <c r="D4296" s="1" t="s">
        <v>27</v>
      </c>
      <c r="E4296" s="1">
        <v>1375.35</v>
      </c>
      <c r="F4296" s="1">
        <v>5.0</v>
      </c>
      <c r="G4296" s="1">
        <v>20.0</v>
      </c>
      <c r="H4296" s="1">
        <v>6.0</v>
      </c>
      <c r="I4296" s="1" t="s">
        <v>22</v>
      </c>
      <c r="J4296" s="1">
        <v>0.752</v>
      </c>
      <c r="K4296" s="1">
        <v>0.622</v>
      </c>
      <c r="L4296" s="6">
        <f>if(J4296&gt;QUARTILE!$B$3, "TOP", if(J4296&lt;QUARTILE!$B$4, "BOTTOM", 0))</f>
        <v>0</v>
      </c>
      <c r="M4296" s="6">
        <f t="shared" si="1"/>
        <v>2</v>
      </c>
      <c r="N4296" s="6" t="str">
        <f t="shared" si="2"/>
        <v>Silent</v>
      </c>
      <c r="O4296" s="6" t="str">
        <f t="shared" si="3"/>
        <v>Low Income</v>
      </c>
    </row>
    <row r="4297" hidden="1">
      <c r="A4297" s="1">
        <v>104295.0</v>
      </c>
      <c r="B4297" s="1">
        <v>38.0</v>
      </c>
      <c r="C4297" s="1">
        <v>16000.0</v>
      </c>
      <c r="D4297" s="1" t="s">
        <v>17</v>
      </c>
      <c r="E4297" s="1">
        <v>11340.16</v>
      </c>
      <c r="F4297" s="1">
        <v>5.0</v>
      </c>
      <c r="G4297" s="1">
        <v>15.0</v>
      </c>
      <c r="H4297" s="1">
        <v>14.0</v>
      </c>
      <c r="I4297" s="1" t="s">
        <v>22</v>
      </c>
      <c r="J4297" s="1">
        <v>0.584</v>
      </c>
      <c r="K4297" s="1">
        <v>0.752</v>
      </c>
      <c r="L4297" s="6">
        <f>if(J4297&gt;QUARTILE!$B$3, "TOP", if(J4297&lt;QUARTILE!$B$4, "BOTTOM", 0))</f>
        <v>0</v>
      </c>
      <c r="M4297" s="6">
        <f t="shared" si="1"/>
        <v>2</v>
      </c>
      <c r="N4297" s="6" t="str">
        <f t="shared" si="2"/>
        <v>Gen X</v>
      </c>
      <c r="O4297" s="6" t="str">
        <f t="shared" si="3"/>
        <v>Low Income</v>
      </c>
    </row>
    <row r="4298" hidden="1">
      <c r="A4298" s="1">
        <v>104296.0</v>
      </c>
      <c r="B4298" s="1">
        <v>52.0</v>
      </c>
      <c r="C4298" s="1">
        <v>7000.0</v>
      </c>
      <c r="D4298" s="1" t="s">
        <v>27</v>
      </c>
      <c r="E4298" s="1">
        <v>23416.05</v>
      </c>
      <c r="F4298" s="1">
        <v>5.0</v>
      </c>
      <c r="G4298" s="1">
        <v>19.0</v>
      </c>
      <c r="H4298" s="1">
        <v>2.0</v>
      </c>
      <c r="I4298" s="1" t="s">
        <v>22</v>
      </c>
      <c r="J4298" s="1">
        <v>0.912</v>
      </c>
      <c r="K4298" s="1">
        <v>0.0</v>
      </c>
      <c r="L4298" s="6" t="str">
        <f>if(J4298&gt;QUARTILE!$B$3, "TOP", if(J4298&lt;QUARTILE!$B$4, "BOTTOM", 0))</f>
        <v>TOP</v>
      </c>
      <c r="M4298" s="6">
        <f t="shared" si="1"/>
        <v>2</v>
      </c>
      <c r="N4298" s="6" t="str">
        <f t="shared" si="2"/>
        <v>Gen X</v>
      </c>
      <c r="O4298" s="6" t="str">
        <f t="shared" si="3"/>
        <v>Low Income</v>
      </c>
    </row>
    <row r="4299" hidden="1">
      <c r="A4299" s="1">
        <v>104297.0</v>
      </c>
      <c r="B4299" s="1">
        <v>74.0</v>
      </c>
      <c r="C4299" s="1">
        <v>20000.0</v>
      </c>
      <c r="D4299" s="1" t="s">
        <v>17</v>
      </c>
      <c r="E4299" s="1">
        <v>16775.54</v>
      </c>
      <c r="F4299" s="1">
        <v>3.0</v>
      </c>
      <c r="G4299" s="1">
        <v>21.0</v>
      </c>
      <c r="H4299" s="1">
        <v>4.0</v>
      </c>
      <c r="I4299" s="1" t="s">
        <v>22</v>
      </c>
      <c r="J4299" s="1">
        <v>0.97</v>
      </c>
      <c r="K4299" s="1">
        <v>0.89</v>
      </c>
      <c r="L4299" s="6" t="str">
        <f>if(J4299&gt;QUARTILE!$B$3, "TOP", if(J4299&lt;QUARTILE!$B$4, "BOTTOM", 0))</f>
        <v>TOP</v>
      </c>
      <c r="M4299" s="6">
        <f t="shared" si="1"/>
        <v>2</v>
      </c>
      <c r="N4299" s="6" t="str">
        <f t="shared" si="2"/>
        <v>Baby Boomer</v>
      </c>
      <c r="O4299" s="6" t="str">
        <f t="shared" si="3"/>
        <v>Low Income</v>
      </c>
    </row>
    <row r="4300" hidden="1">
      <c r="A4300" s="1">
        <v>104298.0</v>
      </c>
      <c r="B4300" s="1">
        <v>70.0</v>
      </c>
      <c r="C4300" s="1">
        <v>16000.0</v>
      </c>
      <c r="D4300" s="1" t="s">
        <v>23</v>
      </c>
      <c r="E4300" s="1">
        <v>11230.34</v>
      </c>
      <c r="F4300" s="1">
        <v>2.0</v>
      </c>
      <c r="G4300" s="1">
        <v>16.0</v>
      </c>
      <c r="H4300" s="1">
        <v>2.0</v>
      </c>
      <c r="I4300" s="1" t="s">
        <v>22</v>
      </c>
      <c r="J4300" s="1">
        <v>0.868</v>
      </c>
      <c r="K4300" s="1">
        <v>0.747</v>
      </c>
      <c r="L4300" s="6" t="str">
        <f>if(J4300&gt;QUARTILE!$B$3, "TOP", if(J4300&lt;QUARTILE!$B$4, "BOTTOM", 0))</f>
        <v>TOP</v>
      </c>
      <c r="M4300" s="6">
        <f t="shared" si="1"/>
        <v>2</v>
      </c>
      <c r="N4300" s="6" t="str">
        <f t="shared" si="2"/>
        <v>Baby Boomer</v>
      </c>
      <c r="O4300" s="6" t="str">
        <f t="shared" si="3"/>
        <v>Low Income</v>
      </c>
    </row>
    <row r="4301" hidden="1">
      <c r="A4301" s="1">
        <v>104299.0</v>
      </c>
      <c r="B4301" s="1">
        <v>70.0</v>
      </c>
      <c r="C4301" s="1">
        <v>36000.0</v>
      </c>
      <c r="D4301" s="1" t="s">
        <v>25</v>
      </c>
      <c r="E4301" s="1">
        <v>34087.34</v>
      </c>
      <c r="F4301" s="1">
        <v>1.0</v>
      </c>
      <c r="G4301" s="1">
        <v>27.0</v>
      </c>
      <c r="H4301" s="1">
        <v>5.0</v>
      </c>
      <c r="I4301" s="1" t="s">
        <v>18</v>
      </c>
      <c r="J4301" s="1">
        <v>0.907</v>
      </c>
      <c r="K4301" s="1">
        <v>0.43</v>
      </c>
      <c r="L4301" s="6" t="str">
        <f>if(J4301&gt;QUARTILE!$B$3, "TOP", if(J4301&lt;QUARTILE!$B$4, "BOTTOM", 0))</f>
        <v>TOP</v>
      </c>
      <c r="M4301" s="6">
        <f t="shared" si="1"/>
        <v>1</v>
      </c>
      <c r="N4301" s="6" t="str">
        <f t="shared" si="2"/>
        <v>Baby Boomer</v>
      </c>
      <c r="O4301" s="6" t="str">
        <f t="shared" si="3"/>
        <v>Low Income</v>
      </c>
    </row>
    <row r="4302" hidden="1">
      <c r="A4302" s="1">
        <v>104300.0</v>
      </c>
      <c r="B4302" s="1">
        <v>63.0</v>
      </c>
      <c r="C4302" s="1">
        <v>13000.0</v>
      </c>
      <c r="D4302" s="1" t="s">
        <v>27</v>
      </c>
      <c r="E4302" s="1">
        <v>31639.13</v>
      </c>
      <c r="F4302" s="1">
        <v>4.0</v>
      </c>
      <c r="G4302" s="1">
        <v>14.0</v>
      </c>
      <c r="H4302" s="1">
        <v>5.0</v>
      </c>
      <c r="I4302" s="1" t="s">
        <v>18</v>
      </c>
      <c r="J4302" s="1">
        <v>0.161</v>
      </c>
      <c r="K4302" s="1">
        <v>0.84</v>
      </c>
      <c r="L4302" s="6" t="str">
        <f>if(J4302&gt;QUARTILE!$B$3, "TOP", if(J4302&lt;QUARTILE!$B$4, "BOTTOM", 0))</f>
        <v>BOTTOM</v>
      </c>
      <c r="M4302" s="6">
        <f t="shared" si="1"/>
        <v>1</v>
      </c>
      <c r="N4302" s="6" t="str">
        <f t="shared" si="2"/>
        <v>Baby Boomer</v>
      </c>
      <c r="O4302" s="6" t="str">
        <f t="shared" si="3"/>
        <v>Low Income</v>
      </c>
    </row>
    <row r="4303" hidden="1">
      <c r="A4303" s="1">
        <v>104301.0</v>
      </c>
      <c r="B4303" s="1">
        <v>69.0</v>
      </c>
      <c r="C4303" s="1">
        <v>28000.0</v>
      </c>
      <c r="D4303" s="1" t="s">
        <v>25</v>
      </c>
      <c r="E4303" s="1">
        <v>26331.04</v>
      </c>
      <c r="F4303" s="1">
        <v>3.0</v>
      </c>
      <c r="G4303" s="1">
        <v>25.0</v>
      </c>
      <c r="H4303" s="1">
        <v>5.0</v>
      </c>
      <c r="I4303" s="1" t="s">
        <v>22</v>
      </c>
      <c r="J4303" s="1">
        <v>0.756</v>
      </c>
      <c r="K4303" s="1">
        <v>0.265</v>
      </c>
      <c r="L4303" s="6">
        <f>if(J4303&gt;QUARTILE!$B$3, "TOP", if(J4303&lt;QUARTILE!$B$4, "BOTTOM", 0))</f>
        <v>0</v>
      </c>
      <c r="M4303" s="6">
        <f t="shared" si="1"/>
        <v>2</v>
      </c>
      <c r="N4303" s="6" t="str">
        <f t="shared" si="2"/>
        <v>Baby Boomer</v>
      </c>
      <c r="O4303" s="6" t="str">
        <f t="shared" si="3"/>
        <v>Low Income</v>
      </c>
    </row>
    <row r="4304" hidden="1">
      <c r="A4304" s="1">
        <v>104302.0</v>
      </c>
      <c r="B4304" s="1">
        <v>31.0</v>
      </c>
      <c r="C4304" s="1">
        <v>31000.0</v>
      </c>
      <c r="D4304" s="1" t="s">
        <v>30</v>
      </c>
      <c r="E4304" s="1">
        <v>1603.22</v>
      </c>
      <c r="F4304" s="1">
        <v>2.0</v>
      </c>
      <c r="G4304" s="1">
        <v>19.0</v>
      </c>
      <c r="H4304" s="1">
        <v>8.0</v>
      </c>
      <c r="I4304" s="1" t="s">
        <v>22</v>
      </c>
      <c r="J4304" s="1">
        <v>0.336</v>
      </c>
      <c r="K4304" s="1">
        <v>0.218</v>
      </c>
      <c r="L4304" s="6">
        <f>if(J4304&gt;QUARTILE!$B$3, "TOP", if(J4304&lt;QUARTILE!$B$4, "BOTTOM", 0))</f>
        <v>0</v>
      </c>
      <c r="M4304" s="6">
        <f t="shared" si="1"/>
        <v>2</v>
      </c>
      <c r="N4304" s="6" t="str">
        <f t="shared" si="2"/>
        <v>Gen X</v>
      </c>
      <c r="O4304" s="6" t="str">
        <f t="shared" si="3"/>
        <v>Low Income</v>
      </c>
    </row>
    <row r="4305" hidden="1">
      <c r="A4305" s="1">
        <v>104303.0</v>
      </c>
      <c r="B4305" s="1">
        <v>53.0</v>
      </c>
      <c r="C4305" s="1">
        <v>26000.0</v>
      </c>
      <c r="D4305" s="1" t="s">
        <v>23</v>
      </c>
      <c r="E4305" s="1">
        <v>31838.8</v>
      </c>
      <c r="F4305" s="1">
        <v>4.0</v>
      </c>
      <c r="G4305" s="1">
        <v>18.0</v>
      </c>
      <c r="H4305" s="1">
        <v>9.0</v>
      </c>
      <c r="I4305" s="1" t="s">
        <v>18</v>
      </c>
      <c r="J4305" s="1">
        <v>1.0</v>
      </c>
      <c r="K4305" s="1">
        <v>0.185</v>
      </c>
      <c r="L4305" s="6" t="str">
        <f>if(J4305&gt;QUARTILE!$B$3, "TOP", if(J4305&lt;QUARTILE!$B$4, "BOTTOM", 0))</f>
        <v>TOP</v>
      </c>
      <c r="M4305" s="6">
        <f t="shared" si="1"/>
        <v>1</v>
      </c>
      <c r="N4305" s="6" t="str">
        <f t="shared" si="2"/>
        <v>Gen X</v>
      </c>
      <c r="O4305" s="6" t="str">
        <f t="shared" si="3"/>
        <v>Low Income</v>
      </c>
    </row>
    <row r="4306" hidden="1">
      <c r="A4306" s="1">
        <v>104304.0</v>
      </c>
      <c r="B4306" s="1">
        <v>29.0</v>
      </c>
      <c r="C4306" s="1">
        <v>44000.0</v>
      </c>
      <c r="D4306" s="1" t="s">
        <v>25</v>
      </c>
      <c r="E4306" s="1">
        <v>50370.42</v>
      </c>
      <c r="F4306" s="1">
        <v>1.0</v>
      </c>
      <c r="G4306" s="1">
        <v>15.0</v>
      </c>
      <c r="H4306" s="1">
        <v>13.0</v>
      </c>
      <c r="I4306" s="1" t="s">
        <v>18</v>
      </c>
      <c r="J4306" s="1">
        <v>0.762</v>
      </c>
      <c r="K4306" s="1">
        <v>0.427</v>
      </c>
      <c r="L4306" s="6">
        <f>if(J4306&gt;QUARTILE!$B$3, "TOP", if(J4306&lt;QUARTILE!$B$4, "BOTTOM", 0))</f>
        <v>0</v>
      </c>
      <c r="M4306" s="6">
        <f t="shared" si="1"/>
        <v>1</v>
      </c>
      <c r="N4306" s="6" t="str">
        <f t="shared" si="2"/>
        <v>Millenial</v>
      </c>
      <c r="O4306" s="6" t="str">
        <f t="shared" si="3"/>
        <v>Low Income</v>
      </c>
    </row>
    <row r="4307" hidden="1">
      <c r="A4307" s="1">
        <v>104305.0</v>
      </c>
      <c r="B4307" s="1">
        <v>34.0</v>
      </c>
      <c r="C4307" s="1">
        <v>76000.0</v>
      </c>
      <c r="D4307" s="1" t="s">
        <v>25</v>
      </c>
      <c r="E4307" s="1">
        <v>1225.64</v>
      </c>
      <c r="F4307" s="1">
        <v>4.0</v>
      </c>
      <c r="G4307" s="1">
        <v>20.0</v>
      </c>
      <c r="H4307" s="1">
        <v>2.0</v>
      </c>
      <c r="I4307" s="1" t="s">
        <v>22</v>
      </c>
      <c r="J4307" s="1">
        <v>0.521</v>
      </c>
      <c r="K4307" s="1">
        <v>0.337</v>
      </c>
      <c r="L4307" s="6">
        <f>if(J4307&gt;QUARTILE!$B$3, "TOP", if(J4307&lt;QUARTILE!$B$4, "BOTTOM", 0))</f>
        <v>0</v>
      </c>
      <c r="M4307" s="6">
        <f t="shared" si="1"/>
        <v>2</v>
      </c>
      <c r="N4307" s="6" t="str">
        <f t="shared" si="2"/>
        <v>Gen X</v>
      </c>
      <c r="O4307" s="6" t="str">
        <f t="shared" si="3"/>
        <v>Medium Income</v>
      </c>
    </row>
    <row r="4308" hidden="1">
      <c r="A4308" s="1">
        <v>104306.0</v>
      </c>
      <c r="B4308" s="1">
        <v>56.0</v>
      </c>
      <c r="C4308" s="1">
        <v>24000.0</v>
      </c>
      <c r="D4308" s="1" t="s">
        <v>17</v>
      </c>
      <c r="E4308" s="1">
        <v>10272.3</v>
      </c>
      <c r="F4308" s="1">
        <v>5.0</v>
      </c>
      <c r="G4308" s="1">
        <v>17.0</v>
      </c>
      <c r="H4308" s="1">
        <v>3.0</v>
      </c>
      <c r="I4308" s="1" t="s">
        <v>22</v>
      </c>
      <c r="J4308" s="1">
        <v>0.339</v>
      </c>
      <c r="K4308" s="1">
        <v>0.78</v>
      </c>
      <c r="L4308" s="6">
        <f>if(J4308&gt;QUARTILE!$B$3, "TOP", if(J4308&lt;QUARTILE!$B$4, "BOTTOM", 0))</f>
        <v>0</v>
      </c>
      <c r="M4308" s="6">
        <f t="shared" si="1"/>
        <v>2</v>
      </c>
      <c r="N4308" s="6" t="str">
        <f t="shared" si="2"/>
        <v>Gen X</v>
      </c>
      <c r="O4308" s="6" t="str">
        <f t="shared" si="3"/>
        <v>Low Income</v>
      </c>
    </row>
    <row r="4309" hidden="1">
      <c r="A4309" s="1">
        <v>104307.0</v>
      </c>
      <c r="B4309" s="1">
        <v>26.0</v>
      </c>
      <c r="C4309" s="1">
        <v>28000.0</v>
      </c>
      <c r="D4309" s="1" t="s">
        <v>21</v>
      </c>
      <c r="E4309" s="1">
        <v>89058.41</v>
      </c>
      <c r="F4309" s="1">
        <v>5.0</v>
      </c>
      <c r="G4309" s="1">
        <v>18.0</v>
      </c>
      <c r="H4309" s="1">
        <v>16.0</v>
      </c>
      <c r="I4309" s="1" t="s">
        <v>22</v>
      </c>
      <c r="J4309" s="1">
        <v>0.655</v>
      </c>
      <c r="K4309" s="1">
        <v>0.744</v>
      </c>
      <c r="L4309" s="6">
        <f>if(J4309&gt;QUARTILE!$B$3, "TOP", if(J4309&lt;QUARTILE!$B$4, "BOTTOM", 0))</f>
        <v>0</v>
      </c>
      <c r="M4309" s="6">
        <f t="shared" si="1"/>
        <v>2</v>
      </c>
      <c r="N4309" s="6" t="str">
        <f t="shared" si="2"/>
        <v>Millenial</v>
      </c>
      <c r="O4309" s="6" t="str">
        <f t="shared" si="3"/>
        <v>Low Income</v>
      </c>
    </row>
    <row r="4310" hidden="1">
      <c r="A4310" s="1">
        <v>104308.0</v>
      </c>
      <c r="B4310" s="1">
        <v>52.0</v>
      </c>
      <c r="C4310" s="1">
        <v>13000.0</v>
      </c>
      <c r="D4310" s="1" t="s">
        <v>25</v>
      </c>
      <c r="E4310" s="1">
        <v>18287.79</v>
      </c>
      <c r="F4310" s="1">
        <v>3.0</v>
      </c>
      <c r="G4310" s="1">
        <v>19.0</v>
      </c>
      <c r="H4310" s="1">
        <v>8.0</v>
      </c>
      <c r="I4310" s="1" t="s">
        <v>22</v>
      </c>
      <c r="J4310" s="1">
        <v>0.541</v>
      </c>
      <c r="K4310" s="1">
        <v>0.967</v>
      </c>
      <c r="L4310" s="6">
        <f>if(J4310&gt;QUARTILE!$B$3, "TOP", if(J4310&lt;QUARTILE!$B$4, "BOTTOM", 0))</f>
        <v>0</v>
      </c>
      <c r="M4310" s="6">
        <f t="shared" si="1"/>
        <v>2</v>
      </c>
      <c r="N4310" s="6" t="str">
        <f t="shared" si="2"/>
        <v>Gen X</v>
      </c>
      <c r="O4310" s="6" t="str">
        <f t="shared" si="3"/>
        <v>Low Income</v>
      </c>
    </row>
    <row r="4311" hidden="1">
      <c r="A4311" s="1">
        <v>104309.0</v>
      </c>
      <c r="B4311" s="1">
        <v>77.0</v>
      </c>
      <c r="C4311" s="1">
        <v>12000.0</v>
      </c>
      <c r="D4311" s="1" t="s">
        <v>23</v>
      </c>
      <c r="E4311" s="1">
        <v>14413.55</v>
      </c>
      <c r="F4311" s="1">
        <v>4.0</v>
      </c>
      <c r="G4311" s="1">
        <v>31.0</v>
      </c>
      <c r="H4311" s="1">
        <v>3.0</v>
      </c>
      <c r="I4311" s="1" t="s">
        <v>22</v>
      </c>
      <c r="J4311" s="1">
        <v>0.441</v>
      </c>
      <c r="K4311" s="1">
        <v>0.768</v>
      </c>
      <c r="L4311" s="6">
        <f>if(J4311&gt;QUARTILE!$B$3, "TOP", if(J4311&lt;QUARTILE!$B$4, "BOTTOM", 0))</f>
        <v>0</v>
      </c>
      <c r="M4311" s="6">
        <f t="shared" si="1"/>
        <v>2</v>
      </c>
      <c r="N4311" s="6" t="str">
        <f t="shared" si="2"/>
        <v>Baby Boomer</v>
      </c>
      <c r="O4311" s="6" t="str">
        <f t="shared" si="3"/>
        <v>Low Income</v>
      </c>
    </row>
    <row r="4312" hidden="1">
      <c r="A4312" s="1">
        <v>104310.0</v>
      </c>
      <c r="B4312" s="1">
        <v>30.0</v>
      </c>
      <c r="C4312" s="1">
        <v>41000.0</v>
      </c>
      <c r="D4312" s="1" t="s">
        <v>25</v>
      </c>
      <c r="E4312" s="1">
        <v>3906.83</v>
      </c>
      <c r="F4312" s="1">
        <v>5.0</v>
      </c>
      <c r="G4312" s="1">
        <v>25.0</v>
      </c>
      <c r="H4312" s="1">
        <v>9.0</v>
      </c>
      <c r="I4312" s="1" t="s">
        <v>22</v>
      </c>
      <c r="J4312" s="1">
        <v>0.258</v>
      </c>
      <c r="K4312" s="1">
        <v>0.558</v>
      </c>
      <c r="L4312" s="6" t="str">
        <f>if(J4312&gt;QUARTILE!$B$3, "TOP", if(J4312&lt;QUARTILE!$B$4, "BOTTOM", 0))</f>
        <v>BOTTOM</v>
      </c>
      <c r="M4312" s="6">
        <f t="shared" si="1"/>
        <v>2</v>
      </c>
      <c r="N4312" s="6" t="str">
        <f t="shared" si="2"/>
        <v>Millenial</v>
      </c>
      <c r="O4312" s="6" t="str">
        <f t="shared" si="3"/>
        <v>Low Income</v>
      </c>
    </row>
    <row r="4313" hidden="1">
      <c r="A4313" s="1">
        <v>104311.0</v>
      </c>
      <c r="B4313" s="1">
        <v>32.0</v>
      </c>
      <c r="C4313" s="1">
        <v>38000.0</v>
      </c>
      <c r="D4313" s="1" t="s">
        <v>25</v>
      </c>
      <c r="E4313" s="1">
        <v>16670.56</v>
      </c>
      <c r="F4313" s="1">
        <v>3.0</v>
      </c>
      <c r="G4313" s="1">
        <v>17.0</v>
      </c>
      <c r="H4313" s="1">
        <v>13.0</v>
      </c>
      <c r="I4313" s="1" t="s">
        <v>22</v>
      </c>
      <c r="J4313" s="1">
        <v>0.846</v>
      </c>
      <c r="K4313" s="1">
        <v>0.614</v>
      </c>
      <c r="L4313" s="6" t="str">
        <f>if(J4313&gt;QUARTILE!$B$3, "TOP", if(J4313&lt;QUARTILE!$B$4, "BOTTOM", 0))</f>
        <v>TOP</v>
      </c>
      <c r="M4313" s="6">
        <f t="shared" si="1"/>
        <v>2</v>
      </c>
      <c r="N4313" s="6" t="str">
        <f t="shared" si="2"/>
        <v>Gen X</v>
      </c>
      <c r="O4313" s="6" t="str">
        <f t="shared" si="3"/>
        <v>Low Income</v>
      </c>
    </row>
    <row r="4314" hidden="1">
      <c r="A4314" s="1">
        <v>104312.0</v>
      </c>
      <c r="B4314" s="1">
        <v>35.0</v>
      </c>
      <c r="C4314" s="1">
        <v>12000.0</v>
      </c>
      <c r="D4314" s="1" t="s">
        <v>30</v>
      </c>
      <c r="E4314" s="1">
        <v>11562.23</v>
      </c>
      <c r="F4314" s="1">
        <v>3.0</v>
      </c>
      <c r="G4314" s="1">
        <v>14.0</v>
      </c>
      <c r="H4314" s="1">
        <v>9.0</v>
      </c>
      <c r="I4314" s="1" t="s">
        <v>22</v>
      </c>
      <c r="J4314" s="1">
        <v>0.433</v>
      </c>
      <c r="K4314" s="1">
        <v>0.186</v>
      </c>
      <c r="L4314" s="6">
        <f>if(J4314&gt;QUARTILE!$B$3, "TOP", if(J4314&lt;QUARTILE!$B$4, "BOTTOM", 0))</f>
        <v>0</v>
      </c>
      <c r="M4314" s="6">
        <f t="shared" si="1"/>
        <v>2</v>
      </c>
      <c r="N4314" s="6" t="str">
        <f t="shared" si="2"/>
        <v>Gen X</v>
      </c>
      <c r="O4314" s="6" t="str">
        <f t="shared" si="3"/>
        <v>Low Income</v>
      </c>
    </row>
    <row r="4315" hidden="1">
      <c r="A4315" s="1">
        <v>104313.0</v>
      </c>
      <c r="B4315" s="1">
        <v>68.0</v>
      </c>
      <c r="C4315" s="1">
        <v>10000.0</v>
      </c>
      <c r="D4315" s="1" t="s">
        <v>25</v>
      </c>
      <c r="E4315" s="1">
        <v>2726.55</v>
      </c>
      <c r="F4315" s="1">
        <v>3.0</v>
      </c>
      <c r="G4315" s="1">
        <v>20.0</v>
      </c>
      <c r="H4315" s="1">
        <v>6.0</v>
      </c>
      <c r="I4315" s="1" t="s">
        <v>22</v>
      </c>
      <c r="J4315" s="1">
        <v>0.149</v>
      </c>
      <c r="K4315" s="1">
        <v>0.263</v>
      </c>
      <c r="L4315" s="6" t="str">
        <f>if(J4315&gt;QUARTILE!$B$3, "TOP", if(J4315&lt;QUARTILE!$B$4, "BOTTOM", 0))</f>
        <v>BOTTOM</v>
      </c>
      <c r="M4315" s="6">
        <f t="shared" si="1"/>
        <v>2</v>
      </c>
      <c r="N4315" s="6" t="str">
        <f t="shared" si="2"/>
        <v>Baby Boomer</v>
      </c>
      <c r="O4315" s="6" t="str">
        <f t="shared" si="3"/>
        <v>Low Income</v>
      </c>
    </row>
    <row r="4316" hidden="1">
      <c r="A4316" s="1">
        <v>104314.0</v>
      </c>
      <c r="B4316" s="1">
        <v>50.0</v>
      </c>
      <c r="C4316" s="1">
        <v>15000.0</v>
      </c>
      <c r="D4316" s="1" t="s">
        <v>23</v>
      </c>
      <c r="E4316" s="1">
        <v>12484.84</v>
      </c>
      <c r="F4316" s="1">
        <v>1.0</v>
      </c>
      <c r="G4316" s="1">
        <v>18.0</v>
      </c>
      <c r="H4316" s="1">
        <v>6.0</v>
      </c>
      <c r="I4316" s="1" t="s">
        <v>22</v>
      </c>
      <c r="J4316" s="1">
        <v>0.135</v>
      </c>
      <c r="K4316" s="1">
        <v>0.997</v>
      </c>
      <c r="L4316" s="6" t="str">
        <f>if(J4316&gt;QUARTILE!$B$3, "TOP", if(J4316&lt;QUARTILE!$B$4, "BOTTOM", 0))</f>
        <v>BOTTOM</v>
      </c>
      <c r="M4316" s="6">
        <f t="shared" si="1"/>
        <v>2</v>
      </c>
      <c r="N4316" s="6" t="str">
        <f t="shared" si="2"/>
        <v>Gen X</v>
      </c>
      <c r="O4316" s="6" t="str">
        <f t="shared" si="3"/>
        <v>Low Income</v>
      </c>
    </row>
    <row r="4317" hidden="1">
      <c r="A4317" s="1">
        <v>104315.0</v>
      </c>
      <c r="B4317" s="1">
        <v>23.0</v>
      </c>
      <c r="C4317" s="1">
        <v>20000.0</v>
      </c>
      <c r="D4317" s="1" t="s">
        <v>25</v>
      </c>
      <c r="E4317" s="1">
        <v>3592.09</v>
      </c>
      <c r="F4317" s="1">
        <v>5.0</v>
      </c>
      <c r="G4317" s="1">
        <v>27.0</v>
      </c>
      <c r="H4317" s="1">
        <v>28.0</v>
      </c>
      <c r="I4317" s="1" t="s">
        <v>26</v>
      </c>
      <c r="J4317" s="1">
        <v>0.488</v>
      </c>
      <c r="K4317" s="1">
        <v>0.111</v>
      </c>
      <c r="L4317" s="6">
        <f>if(J4317&gt;QUARTILE!$B$3, "TOP", if(J4317&lt;QUARTILE!$B$4, "BOTTOM", 0))</f>
        <v>0</v>
      </c>
      <c r="M4317" s="6">
        <f t="shared" si="1"/>
        <v>3</v>
      </c>
      <c r="N4317" s="6" t="str">
        <f t="shared" si="2"/>
        <v>Millenial</v>
      </c>
      <c r="O4317" s="6" t="str">
        <f t="shared" si="3"/>
        <v>Low Income</v>
      </c>
    </row>
    <row r="4318" hidden="1">
      <c r="A4318" s="1">
        <v>104316.0</v>
      </c>
      <c r="B4318" s="1">
        <v>76.0</v>
      </c>
      <c r="C4318" s="1">
        <v>17000.0</v>
      </c>
      <c r="D4318" s="1" t="s">
        <v>25</v>
      </c>
      <c r="E4318" s="1">
        <v>26235.88</v>
      </c>
      <c r="F4318" s="1">
        <v>5.0</v>
      </c>
      <c r="G4318" s="1">
        <v>21.0</v>
      </c>
      <c r="H4318" s="1">
        <v>10.0</v>
      </c>
      <c r="I4318" s="1" t="s">
        <v>22</v>
      </c>
      <c r="J4318" s="1">
        <v>0.602</v>
      </c>
      <c r="K4318" s="1">
        <v>0.417</v>
      </c>
      <c r="L4318" s="6">
        <f>if(J4318&gt;QUARTILE!$B$3, "TOP", if(J4318&lt;QUARTILE!$B$4, "BOTTOM", 0))</f>
        <v>0</v>
      </c>
      <c r="M4318" s="6">
        <f t="shared" si="1"/>
        <v>2</v>
      </c>
      <c r="N4318" s="6" t="str">
        <f t="shared" si="2"/>
        <v>Baby Boomer</v>
      </c>
      <c r="O4318" s="6" t="str">
        <f t="shared" si="3"/>
        <v>Low Income</v>
      </c>
    </row>
    <row r="4319" hidden="1">
      <c r="A4319" s="1">
        <v>104317.0</v>
      </c>
      <c r="B4319" s="1">
        <v>44.0</v>
      </c>
      <c r="C4319" s="1">
        <v>24000.0</v>
      </c>
      <c r="D4319" s="1" t="s">
        <v>17</v>
      </c>
      <c r="E4319" s="1">
        <v>72724.5</v>
      </c>
      <c r="F4319" s="1">
        <v>2.0</v>
      </c>
      <c r="G4319" s="1">
        <v>12.0</v>
      </c>
      <c r="H4319" s="1">
        <v>9.0</v>
      </c>
      <c r="I4319" s="1" t="s">
        <v>18</v>
      </c>
      <c r="J4319" s="1">
        <v>0.248</v>
      </c>
      <c r="K4319" s="1">
        <v>0.285</v>
      </c>
      <c r="L4319" s="6" t="str">
        <f>if(J4319&gt;QUARTILE!$B$3, "TOP", if(J4319&lt;QUARTILE!$B$4, "BOTTOM", 0))</f>
        <v>BOTTOM</v>
      </c>
      <c r="M4319" s="6">
        <f t="shared" si="1"/>
        <v>1</v>
      </c>
      <c r="N4319" s="6" t="str">
        <f t="shared" si="2"/>
        <v>Gen X</v>
      </c>
      <c r="O4319" s="6" t="str">
        <f t="shared" si="3"/>
        <v>Low Income</v>
      </c>
    </row>
    <row r="4320" hidden="1">
      <c r="A4320" s="1">
        <v>104318.0</v>
      </c>
      <c r="B4320" s="1">
        <v>40.0</v>
      </c>
      <c r="C4320" s="1">
        <v>38000.0</v>
      </c>
      <c r="D4320" s="1" t="s">
        <v>23</v>
      </c>
      <c r="E4320" s="1">
        <v>12681.61</v>
      </c>
      <c r="F4320" s="1">
        <v>1.0</v>
      </c>
      <c r="G4320" s="1">
        <v>22.0</v>
      </c>
      <c r="H4320" s="1">
        <v>8.0</v>
      </c>
      <c r="I4320" s="1" t="s">
        <v>22</v>
      </c>
      <c r="J4320" s="1">
        <v>0.265</v>
      </c>
      <c r="K4320" s="1">
        <v>0.688</v>
      </c>
      <c r="L4320" s="6" t="str">
        <f>if(J4320&gt;QUARTILE!$B$3, "TOP", if(J4320&lt;QUARTILE!$B$4, "BOTTOM", 0))</f>
        <v>BOTTOM</v>
      </c>
      <c r="M4320" s="6">
        <f t="shared" si="1"/>
        <v>2</v>
      </c>
      <c r="N4320" s="6" t="str">
        <f t="shared" si="2"/>
        <v>Gen X</v>
      </c>
      <c r="O4320" s="6" t="str">
        <f t="shared" si="3"/>
        <v>Low Income</v>
      </c>
    </row>
    <row r="4321" hidden="1">
      <c r="A4321" s="1">
        <v>104319.0</v>
      </c>
      <c r="B4321" s="1">
        <v>76.0</v>
      </c>
      <c r="C4321" s="1">
        <v>29000.0</v>
      </c>
      <c r="D4321" s="1" t="s">
        <v>23</v>
      </c>
      <c r="E4321" s="1">
        <v>20013.47</v>
      </c>
      <c r="F4321" s="1">
        <v>5.0</v>
      </c>
      <c r="G4321" s="1">
        <v>18.0</v>
      </c>
      <c r="H4321" s="1">
        <v>3.0</v>
      </c>
      <c r="I4321" s="1" t="s">
        <v>22</v>
      </c>
      <c r="J4321" s="1">
        <v>0.552</v>
      </c>
      <c r="K4321" s="1">
        <v>0.285</v>
      </c>
      <c r="L4321" s="6">
        <f>if(J4321&gt;QUARTILE!$B$3, "TOP", if(J4321&lt;QUARTILE!$B$4, "BOTTOM", 0))</f>
        <v>0</v>
      </c>
      <c r="M4321" s="6">
        <f t="shared" si="1"/>
        <v>2</v>
      </c>
      <c r="N4321" s="6" t="str">
        <f t="shared" si="2"/>
        <v>Baby Boomer</v>
      </c>
      <c r="O4321" s="6" t="str">
        <f t="shared" si="3"/>
        <v>Low Income</v>
      </c>
    </row>
    <row r="4322" hidden="1">
      <c r="A4322" s="1">
        <v>104320.0</v>
      </c>
      <c r="B4322" s="1">
        <v>44.0</v>
      </c>
      <c r="C4322" s="1">
        <v>30000.0</v>
      </c>
      <c r="D4322" s="1" t="s">
        <v>30</v>
      </c>
      <c r="E4322" s="1">
        <v>11276.64</v>
      </c>
      <c r="F4322" s="1">
        <v>5.0</v>
      </c>
      <c r="G4322" s="1">
        <v>21.0</v>
      </c>
      <c r="H4322" s="1">
        <v>6.0</v>
      </c>
      <c r="I4322" s="1" t="s">
        <v>22</v>
      </c>
      <c r="J4322" s="1">
        <v>0.218</v>
      </c>
      <c r="K4322" s="1">
        <v>0.633</v>
      </c>
      <c r="L4322" s="6" t="str">
        <f>if(J4322&gt;QUARTILE!$B$3, "TOP", if(J4322&lt;QUARTILE!$B$4, "BOTTOM", 0))</f>
        <v>BOTTOM</v>
      </c>
      <c r="M4322" s="6">
        <f t="shared" si="1"/>
        <v>2</v>
      </c>
      <c r="N4322" s="6" t="str">
        <f t="shared" si="2"/>
        <v>Gen X</v>
      </c>
      <c r="O4322" s="6" t="str">
        <f t="shared" si="3"/>
        <v>Low Income</v>
      </c>
    </row>
    <row r="4323" hidden="1">
      <c r="A4323" s="1">
        <v>104321.0</v>
      </c>
      <c r="B4323" s="1">
        <v>51.0</v>
      </c>
      <c r="C4323" s="1">
        <v>5000.0</v>
      </c>
      <c r="D4323" s="1" t="s">
        <v>23</v>
      </c>
      <c r="E4323" s="1">
        <v>2980.53</v>
      </c>
      <c r="F4323" s="1">
        <v>2.0</v>
      </c>
      <c r="G4323" s="1">
        <v>20.0</v>
      </c>
      <c r="H4323" s="1">
        <v>2.0</v>
      </c>
      <c r="I4323" s="1" t="s">
        <v>22</v>
      </c>
      <c r="J4323" s="1">
        <v>0.908</v>
      </c>
      <c r="K4323" s="1">
        <v>0.961</v>
      </c>
      <c r="L4323" s="6" t="str">
        <f>if(J4323&gt;QUARTILE!$B$3, "TOP", if(J4323&lt;QUARTILE!$B$4, "BOTTOM", 0))</f>
        <v>TOP</v>
      </c>
      <c r="M4323" s="6">
        <f t="shared" si="1"/>
        <v>2</v>
      </c>
      <c r="N4323" s="6" t="str">
        <f t="shared" si="2"/>
        <v>Gen X</v>
      </c>
      <c r="O4323" s="6" t="str">
        <f t="shared" si="3"/>
        <v>Low Income</v>
      </c>
    </row>
    <row r="4324" hidden="1">
      <c r="A4324" s="1">
        <v>104322.0</v>
      </c>
      <c r="B4324" s="1">
        <v>73.0</v>
      </c>
      <c r="C4324" s="1">
        <v>8000.0</v>
      </c>
      <c r="D4324" s="1" t="s">
        <v>27</v>
      </c>
      <c r="E4324" s="1">
        <v>70504.82</v>
      </c>
      <c r="F4324" s="1">
        <v>4.0</v>
      </c>
      <c r="G4324" s="1">
        <v>18.0</v>
      </c>
      <c r="H4324" s="1">
        <v>4.0</v>
      </c>
      <c r="I4324" s="1" t="s">
        <v>18</v>
      </c>
      <c r="J4324" s="1">
        <v>0.69</v>
      </c>
      <c r="K4324" s="1">
        <v>0.102</v>
      </c>
      <c r="L4324" s="6">
        <f>if(J4324&gt;QUARTILE!$B$3, "TOP", if(J4324&lt;QUARTILE!$B$4, "BOTTOM", 0))</f>
        <v>0</v>
      </c>
      <c r="M4324" s="6">
        <f t="shared" si="1"/>
        <v>1</v>
      </c>
      <c r="N4324" s="6" t="str">
        <f t="shared" si="2"/>
        <v>Baby Boomer</v>
      </c>
      <c r="O4324" s="6" t="str">
        <f t="shared" si="3"/>
        <v>Low Income</v>
      </c>
    </row>
    <row r="4325" hidden="1">
      <c r="A4325" s="1">
        <v>104323.0</v>
      </c>
      <c r="B4325" s="1">
        <v>63.0</v>
      </c>
      <c r="C4325" s="1">
        <v>14000.0</v>
      </c>
      <c r="D4325" s="1" t="s">
        <v>25</v>
      </c>
      <c r="E4325" s="1">
        <v>2775.56</v>
      </c>
      <c r="F4325" s="1">
        <v>4.0</v>
      </c>
      <c r="G4325" s="1">
        <v>24.0</v>
      </c>
      <c r="H4325" s="1">
        <v>1.0</v>
      </c>
      <c r="I4325" s="1" t="s">
        <v>22</v>
      </c>
      <c r="J4325" s="1">
        <v>0.136</v>
      </c>
      <c r="K4325" s="1">
        <v>0.321</v>
      </c>
      <c r="L4325" s="6" t="str">
        <f>if(J4325&gt;QUARTILE!$B$3, "TOP", if(J4325&lt;QUARTILE!$B$4, "BOTTOM", 0))</f>
        <v>BOTTOM</v>
      </c>
      <c r="M4325" s="6">
        <f t="shared" si="1"/>
        <v>2</v>
      </c>
      <c r="N4325" s="6" t="str">
        <f t="shared" si="2"/>
        <v>Baby Boomer</v>
      </c>
      <c r="O4325" s="6" t="str">
        <f t="shared" si="3"/>
        <v>Low Income</v>
      </c>
    </row>
    <row r="4326" hidden="1">
      <c r="A4326" s="1">
        <v>104324.0</v>
      </c>
      <c r="B4326" s="1">
        <v>55.0</v>
      </c>
      <c r="C4326" s="1">
        <v>15000.0</v>
      </c>
      <c r="D4326" s="1" t="s">
        <v>27</v>
      </c>
      <c r="E4326" s="1">
        <v>2367.27</v>
      </c>
      <c r="F4326" s="1">
        <v>1.0</v>
      </c>
      <c r="G4326" s="1">
        <v>17.0</v>
      </c>
      <c r="H4326" s="1">
        <v>3.0</v>
      </c>
      <c r="I4326" s="1" t="s">
        <v>22</v>
      </c>
      <c r="J4326" s="1">
        <v>0.14</v>
      </c>
      <c r="K4326" s="1">
        <v>0.342</v>
      </c>
      <c r="L4326" s="6" t="str">
        <f>if(J4326&gt;QUARTILE!$B$3, "TOP", if(J4326&lt;QUARTILE!$B$4, "BOTTOM", 0))</f>
        <v>BOTTOM</v>
      </c>
      <c r="M4326" s="6">
        <f t="shared" si="1"/>
        <v>2</v>
      </c>
      <c r="N4326" s="6" t="str">
        <f t="shared" si="2"/>
        <v>Gen X</v>
      </c>
      <c r="O4326" s="6" t="str">
        <f t="shared" si="3"/>
        <v>Low Income</v>
      </c>
    </row>
    <row r="4327" hidden="1">
      <c r="A4327" s="1">
        <v>104325.0</v>
      </c>
      <c r="B4327" s="1">
        <v>31.0</v>
      </c>
      <c r="C4327" s="1">
        <v>36000.0</v>
      </c>
      <c r="D4327" s="1" t="s">
        <v>23</v>
      </c>
      <c r="E4327" s="1">
        <v>12293.11</v>
      </c>
      <c r="F4327" s="1">
        <v>3.0</v>
      </c>
      <c r="G4327" s="1">
        <v>16.0</v>
      </c>
      <c r="H4327" s="1">
        <v>8.0</v>
      </c>
      <c r="I4327" s="1" t="s">
        <v>22</v>
      </c>
      <c r="J4327" s="1">
        <v>0.245</v>
      </c>
      <c r="K4327" s="1">
        <v>0.3</v>
      </c>
      <c r="L4327" s="6" t="str">
        <f>if(J4327&gt;QUARTILE!$B$3, "TOP", if(J4327&lt;QUARTILE!$B$4, "BOTTOM", 0))</f>
        <v>BOTTOM</v>
      </c>
      <c r="M4327" s="6">
        <f t="shared" si="1"/>
        <v>2</v>
      </c>
      <c r="N4327" s="6" t="str">
        <f t="shared" si="2"/>
        <v>Gen X</v>
      </c>
      <c r="O4327" s="6" t="str">
        <f t="shared" si="3"/>
        <v>Low Income</v>
      </c>
    </row>
    <row r="4328" hidden="1">
      <c r="A4328" s="1">
        <v>104326.0</v>
      </c>
      <c r="B4328" s="1">
        <v>53.0</v>
      </c>
      <c r="C4328" s="1">
        <v>13000.0</v>
      </c>
      <c r="D4328" s="1" t="s">
        <v>23</v>
      </c>
      <c r="E4328" s="1">
        <v>21510.85</v>
      </c>
      <c r="F4328" s="1">
        <v>2.0</v>
      </c>
      <c r="G4328" s="1">
        <v>13.0</v>
      </c>
      <c r="H4328" s="1">
        <v>3.0</v>
      </c>
      <c r="I4328" s="1" t="s">
        <v>22</v>
      </c>
      <c r="J4328" s="1">
        <v>0.68</v>
      </c>
      <c r="K4328" s="1">
        <v>0.27</v>
      </c>
      <c r="L4328" s="6">
        <f>if(J4328&gt;QUARTILE!$B$3, "TOP", if(J4328&lt;QUARTILE!$B$4, "BOTTOM", 0))</f>
        <v>0</v>
      </c>
      <c r="M4328" s="6">
        <f t="shared" si="1"/>
        <v>2</v>
      </c>
      <c r="N4328" s="6" t="str">
        <f t="shared" si="2"/>
        <v>Gen X</v>
      </c>
      <c r="O4328" s="6" t="str">
        <f t="shared" si="3"/>
        <v>Low Income</v>
      </c>
    </row>
    <row r="4329" hidden="1">
      <c r="A4329" s="1">
        <v>104327.0</v>
      </c>
      <c r="B4329" s="1">
        <v>70.0</v>
      </c>
      <c r="C4329" s="1">
        <v>33000.0</v>
      </c>
      <c r="D4329" s="1" t="s">
        <v>25</v>
      </c>
      <c r="E4329" s="1">
        <v>8767.72</v>
      </c>
      <c r="F4329" s="1">
        <v>2.0</v>
      </c>
      <c r="G4329" s="1">
        <v>21.0</v>
      </c>
      <c r="H4329" s="1">
        <v>4.0</v>
      </c>
      <c r="I4329" s="1" t="s">
        <v>22</v>
      </c>
      <c r="J4329" s="1">
        <v>0.156</v>
      </c>
      <c r="K4329" s="1">
        <v>0.63</v>
      </c>
      <c r="L4329" s="6" t="str">
        <f>if(J4329&gt;QUARTILE!$B$3, "TOP", if(J4329&lt;QUARTILE!$B$4, "BOTTOM", 0))</f>
        <v>BOTTOM</v>
      </c>
      <c r="M4329" s="6">
        <f t="shared" si="1"/>
        <v>2</v>
      </c>
      <c r="N4329" s="6" t="str">
        <f t="shared" si="2"/>
        <v>Baby Boomer</v>
      </c>
      <c r="O4329" s="6" t="str">
        <f t="shared" si="3"/>
        <v>Low Income</v>
      </c>
    </row>
    <row r="4330" hidden="1">
      <c r="A4330" s="1">
        <v>104328.0</v>
      </c>
      <c r="B4330" s="1">
        <v>25.0</v>
      </c>
      <c r="C4330" s="1">
        <v>14000.0</v>
      </c>
      <c r="D4330" s="1" t="s">
        <v>23</v>
      </c>
      <c r="E4330" s="1">
        <v>4276.67</v>
      </c>
      <c r="F4330" s="1">
        <v>5.0</v>
      </c>
      <c r="G4330" s="1">
        <v>20.0</v>
      </c>
      <c r="H4330" s="1">
        <v>18.0</v>
      </c>
      <c r="I4330" s="1" t="s">
        <v>22</v>
      </c>
      <c r="J4330" s="1">
        <v>0.093</v>
      </c>
      <c r="K4330" s="1">
        <v>0.498</v>
      </c>
      <c r="L4330" s="6" t="str">
        <f>if(J4330&gt;QUARTILE!$B$3, "TOP", if(J4330&lt;QUARTILE!$B$4, "BOTTOM", 0))</f>
        <v>BOTTOM</v>
      </c>
      <c r="M4330" s="6">
        <f t="shared" si="1"/>
        <v>2</v>
      </c>
      <c r="N4330" s="6" t="str">
        <f t="shared" si="2"/>
        <v>Millenial</v>
      </c>
      <c r="O4330" s="6" t="str">
        <f t="shared" si="3"/>
        <v>Low Income</v>
      </c>
    </row>
    <row r="4331" hidden="1">
      <c r="A4331" s="1">
        <v>104329.0</v>
      </c>
      <c r="B4331" s="1">
        <v>79.0</v>
      </c>
      <c r="C4331" s="1">
        <v>11000.0</v>
      </c>
      <c r="D4331" s="1" t="s">
        <v>25</v>
      </c>
      <c r="E4331" s="1">
        <v>34181.12</v>
      </c>
      <c r="F4331" s="1">
        <v>5.0</v>
      </c>
      <c r="G4331" s="1">
        <v>20.0</v>
      </c>
      <c r="H4331" s="1">
        <v>4.0</v>
      </c>
      <c r="I4331" s="1" t="s">
        <v>18</v>
      </c>
      <c r="J4331" s="1">
        <v>0.878</v>
      </c>
      <c r="K4331" s="1">
        <v>0.359</v>
      </c>
      <c r="L4331" s="6" t="str">
        <f>if(J4331&gt;QUARTILE!$B$3, "TOP", if(J4331&lt;QUARTILE!$B$4, "BOTTOM", 0))</f>
        <v>TOP</v>
      </c>
      <c r="M4331" s="6">
        <f t="shared" si="1"/>
        <v>1</v>
      </c>
      <c r="N4331" s="6" t="str">
        <f t="shared" si="2"/>
        <v>Baby Boomer</v>
      </c>
      <c r="O4331" s="6" t="str">
        <f t="shared" si="3"/>
        <v>Low Income</v>
      </c>
    </row>
    <row r="4332" hidden="1">
      <c r="A4332" s="1">
        <v>104330.0</v>
      </c>
      <c r="B4332" s="1">
        <v>52.0</v>
      </c>
      <c r="C4332" s="1">
        <v>11000.0</v>
      </c>
      <c r="D4332" s="1" t="s">
        <v>23</v>
      </c>
      <c r="E4332" s="1">
        <v>9022.96</v>
      </c>
      <c r="F4332" s="1">
        <v>2.0</v>
      </c>
      <c r="G4332" s="1">
        <v>22.0</v>
      </c>
      <c r="H4332" s="1">
        <v>3.0</v>
      </c>
      <c r="I4332" s="1" t="s">
        <v>22</v>
      </c>
      <c r="J4332" s="1">
        <v>0.528</v>
      </c>
      <c r="K4332" s="1">
        <v>0.801</v>
      </c>
      <c r="L4332" s="6">
        <f>if(J4332&gt;QUARTILE!$B$3, "TOP", if(J4332&lt;QUARTILE!$B$4, "BOTTOM", 0))</f>
        <v>0</v>
      </c>
      <c r="M4332" s="6">
        <f t="shared" si="1"/>
        <v>2</v>
      </c>
      <c r="N4332" s="6" t="str">
        <f t="shared" si="2"/>
        <v>Gen X</v>
      </c>
      <c r="O4332" s="6" t="str">
        <f t="shared" si="3"/>
        <v>Low Income</v>
      </c>
    </row>
    <row r="4333" hidden="1">
      <c r="A4333" s="1">
        <v>104331.0</v>
      </c>
      <c r="B4333" s="1">
        <v>36.0</v>
      </c>
      <c r="C4333" s="1">
        <v>85000.0</v>
      </c>
      <c r="D4333" s="1" t="s">
        <v>27</v>
      </c>
      <c r="E4333" s="1">
        <v>4321.4</v>
      </c>
      <c r="F4333" s="1">
        <v>3.0</v>
      </c>
      <c r="G4333" s="1">
        <v>14.0</v>
      </c>
      <c r="H4333" s="1">
        <v>13.0</v>
      </c>
      <c r="I4333" s="1" t="s">
        <v>22</v>
      </c>
      <c r="J4333" s="1">
        <v>0.949</v>
      </c>
      <c r="K4333" s="1">
        <v>0.147</v>
      </c>
      <c r="L4333" s="6" t="str">
        <f>if(J4333&gt;QUARTILE!$B$3, "TOP", if(J4333&lt;QUARTILE!$B$4, "BOTTOM", 0))</f>
        <v>TOP</v>
      </c>
      <c r="M4333" s="6">
        <f t="shared" si="1"/>
        <v>2</v>
      </c>
      <c r="N4333" s="6" t="str">
        <f t="shared" si="2"/>
        <v>Gen X</v>
      </c>
      <c r="O4333" s="6" t="str">
        <f t="shared" si="3"/>
        <v>Medium Income</v>
      </c>
    </row>
    <row r="4334" hidden="1">
      <c r="A4334" s="1">
        <v>104332.0</v>
      </c>
      <c r="B4334" s="1">
        <v>47.0</v>
      </c>
      <c r="C4334" s="1">
        <v>14000.0</v>
      </c>
      <c r="D4334" s="1" t="s">
        <v>21</v>
      </c>
      <c r="E4334" s="1">
        <v>9085.28</v>
      </c>
      <c r="F4334" s="1">
        <v>4.0</v>
      </c>
      <c r="G4334" s="1">
        <v>20.0</v>
      </c>
      <c r="H4334" s="1">
        <v>14.0</v>
      </c>
      <c r="I4334" s="1" t="s">
        <v>22</v>
      </c>
      <c r="J4334" s="1">
        <v>0.793</v>
      </c>
      <c r="K4334" s="1">
        <v>0.12</v>
      </c>
      <c r="L4334" s="6">
        <f>if(J4334&gt;QUARTILE!$B$3, "TOP", if(J4334&lt;QUARTILE!$B$4, "BOTTOM", 0))</f>
        <v>0</v>
      </c>
      <c r="M4334" s="6">
        <f t="shared" si="1"/>
        <v>2</v>
      </c>
      <c r="N4334" s="6" t="str">
        <f t="shared" si="2"/>
        <v>Gen X</v>
      </c>
      <c r="O4334" s="6" t="str">
        <f t="shared" si="3"/>
        <v>Low Income</v>
      </c>
    </row>
    <row r="4335" hidden="1">
      <c r="A4335" s="1">
        <v>104333.0</v>
      </c>
      <c r="B4335" s="1">
        <v>80.0</v>
      </c>
      <c r="C4335" s="1">
        <v>33000.0</v>
      </c>
      <c r="D4335" s="1" t="s">
        <v>23</v>
      </c>
      <c r="E4335" s="1">
        <v>4830.08</v>
      </c>
      <c r="F4335" s="1">
        <v>1.0</v>
      </c>
      <c r="G4335" s="1">
        <v>20.0</v>
      </c>
      <c r="H4335" s="1">
        <v>7.0</v>
      </c>
      <c r="I4335" s="1" t="s">
        <v>22</v>
      </c>
      <c r="J4335" s="1">
        <v>0.324</v>
      </c>
      <c r="K4335" s="1">
        <v>0.513</v>
      </c>
      <c r="L4335" s="6">
        <f>if(J4335&gt;QUARTILE!$B$3, "TOP", if(J4335&lt;QUARTILE!$B$4, "BOTTOM", 0))</f>
        <v>0</v>
      </c>
      <c r="M4335" s="6">
        <f t="shared" si="1"/>
        <v>2</v>
      </c>
      <c r="N4335" s="6" t="str">
        <f t="shared" si="2"/>
        <v>Silent</v>
      </c>
      <c r="O4335" s="6" t="str">
        <f t="shared" si="3"/>
        <v>Low Income</v>
      </c>
    </row>
    <row r="4336" hidden="1">
      <c r="A4336" s="1">
        <v>104334.0</v>
      </c>
      <c r="B4336" s="1">
        <v>31.0</v>
      </c>
      <c r="C4336" s="1">
        <v>9000.0</v>
      </c>
      <c r="D4336" s="1" t="s">
        <v>23</v>
      </c>
      <c r="E4336" s="1">
        <v>14656.39</v>
      </c>
      <c r="F4336" s="1">
        <v>4.0</v>
      </c>
      <c r="G4336" s="1">
        <v>29.0</v>
      </c>
      <c r="H4336" s="1">
        <v>13.0</v>
      </c>
      <c r="I4336" s="1" t="s">
        <v>22</v>
      </c>
      <c r="J4336" s="1">
        <v>0.242</v>
      </c>
      <c r="K4336" s="1">
        <v>0.304</v>
      </c>
      <c r="L4336" s="6" t="str">
        <f>if(J4336&gt;QUARTILE!$B$3, "TOP", if(J4336&lt;QUARTILE!$B$4, "BOTTOM", 0))</f>
        <v>BOTTOM</v>
      </c>
      <c r="M4336" s="6">
        <f t="shared" si="1"/>
        <v>2</v>
      </c>
      <c r="N4336" s="6" t="str">
        <f t="shared" si="2"/>
        <v>Gen X</v>
      </c>
      <c r="O4336" s="6" t="str">
        <f t="shared" si="3"/>
        <v>Low Income</v>
      </c>
    </row>
    <row r="4337" hidden="1">
      <c r="A4337" s="1">
        <v>104335.0</v>
      </c>
      <c r="B4337" s="1">
        <v>76.0</v>
      </c>
      <c r="C4337" s="1">
        <v>52000.0</v>
      </c>
      <c r="D4337" s="1" t="s">
        <v>17</v>
      </c>
      <c r="E4337" s="1">
        <v>22069.85</v>
      </c>
      <c r="F4337" s="1">
        <v>1.0</v>
      </c>
      <c r="G4337" s="1">
        <v>14.0</v>
      </c>
      <c r="H4337" s="1">
        <v>6.0</v>
      </c>
      <c r="I4337" s="1" t="s">
        <v>22</v>
      </c>
      <c r="J4337" s="1">
        <v>0.616</v>
      </c>
      <c r="K4337" s="1">
        <v>0.174</v>
      </c>
      <c r="L4337" s="6">
        <f>if(J4337&gt;QUARTILE!$B$3, "TOP", if(J4337&lt;QUARTILE!$B$4, "BOTTOM", 0))</f>
        <v>0</v>
      </c>
      <c r="M4337" s="6">
        <f t="shared" si="1"/>
        <v>2</v>
      </c>
      <c r="N4337" s="6" t="str">
        <f t="shared" si="2"/>
        <v>Baby Boomer</v>
      </c>
      <c r="O4337" s="6" t="str">
        <f t="shared" si="3"/>
        <v>Medium Income</v>
      </c>
    </row>
    <row r="4338" hidden="1">
      <c r="A4338" s="1">
        <v>104336.0</v>
      </c>
      <c r="B4338" s="1">
        <v>37.0</v>
      </c>
      <c r="C4338" s="1">
        <v>27000.0</v>
      </c>
      <c r="D4338" s="1" t="s">
        <v>27</v>
      </c>
      <c r="E4338" s="1">
        <v>32144.54</v>
      </c>
      <c r="F4338" s="1">
        <v>3.0</v>
      </c>
      <c r="G4338" s="1">
        <v>26.0</v>
      </c>
      <c r="H4338" s="1">
        <v>14.0</v>
      </c>
      <c r="I4338" s="1" t="s">
        <v>18</v>
      </c>
      <c r="J4338" s="1">
        <v>0.18</v>
      </c>
      <c r="K4338" s="1">
        <v>0.591</v>
      </c>
      <c r="L4338" s="6" t="str">
        <f>if(J4338&gt;QUARTILE!$B$3, "TOP", if(J4338&lt;QUARTILE!$B$4, "BOTTOM", 0))</f>
        <v>BOTTOM</v>
      </c>
      <c r="M4338" s="6">
        <f t="shared" si="1"/>
        <v>1</v>
      </c>
      <c r="N4338" s="6" t="str">
        <f t="shared" si="2"/>
        <v>Gen X</v>
      </c>
      <c r="O4338" s="6" t="str">
        <f t="shared" si="3"/>
        <v>Low Income</v>
      </c>
    </row>
    <row r="4339" hidden="1">
      <c r="A4339" s="1">
        <v>104337.0</v>
      </c>
      <c r="B4339" s="1">
        <v>66.0</v>
      </c>
      <c r="C4339" s="1">
        <v>26000.0</v>
      </c>
      <c r="D4339" s="1" t="s">
        <v>23</v>
      </c>
      <c r="E4339" s="1">
        <v>5164.07</v>
      </c>
      <c r="F4339" s="1">
        <v>2.0</v>
      </c>
      <c r="G4339" s="1">
        <v>23.0</v>
      </c>
      <c r="H4339" s="1">
        <v>4.0</v>
      </c>
      <c r="I4339" s="1" t="s">
        <v>22</v>
      </c>
      <c r="J4339" s="1">
        <v>0.683</v>
      </c>
      <c r="K4339" s="1">
        <v>0.496</v>
      </c>
      <c r="L4339" s="6">
        <f>if(J4339&gt;QUARTILE!$B$3, "TOP", if(J4339&lt;QUARTILE!$B$4, "BOTTOM", 0))</f>
        <v>0</v>
      </c>
      <c r="M4339" s="6">
        <f t="shared" si="1"/>
        <v>2</v>
      </c>
      <c r="N4339" s="6" t="str">
        <f t="shared" si="2"/>
        <v>Baby Boomer</v>
      </c>
      <c r="O4339" s="6" t="str">
        <f t="shared" si="3"/>
        <v>Low Income</v>
      </c>
    </row>
    <row r="4340" hidden="1">
      <c r="A4340" s="1">
        <v>104338.0</v>
      </c>
      <c r="B4340" s="1">
        <v>42.0</v>
      </c>
      <c r="C4340" s="1">
        <v>28000.0</v>
      </c>
      <c r="D4340" s="1" t="s">
        <v>25</v>
      </c>
      <c r="E4340" s="1">
        <v>3653.33</v>
      </c>
      <c r="F4340" s="1">
        <v>3.0</v>
      </c>
      <c r="G4340" s="1">
        <v>22.0</v>
      </c>
      <c r="H4340" s="1">
        <v>8.0</v>
      </c>
      <c r="I4340" s="1" t="s">
        <v>22</v>
      </c>
      <c r="J4340" s="1">
        <v>0.062</v>
      </c>
      <c r="K4340" s="1">
        <v>0.202</v>
      </c>
      <c r="L4340" s="6" t="str">
        <f>if(J4340&gt;QUARTILE!$B$3, "TOP", if(J4340&lt;QUARTILE!$B$4, "BOTTOM", 0))</f>
        <v>BOTTOM</v>
      </c>
      <c r="M4340" s="6">
        <f t="shared" si="1"/>
        <v>2</v>
      </c>
      <c r="N4340" s="6" t="str">
        <f t="shared" si="2"/>
        <v>Gen X</v>
      </c>
      <c r="O4340" s="6" t="str">
        <f t="shared" si="3"/>
        <v>Low Income</v>
      </c>
    </row>
    <row r="4341" hidden="1">
      <c r="A4341" s="1">
        <v>104339.0</v>
      </c>
      <c r="B4341" s="1">
        <v>57.0</v>
      </c>
      <c r="C4341" s="1">
        <v>30000.0</v>
      </c>
      <c r="D4341" s="1" t="s">
        <v>23</v>
      </c>
      <c r="E4341" s="1">
        <v>395.96</v>
      </c>
      <c r="F4341" s="1">
        <v>2.0</v>
      </c>
      <c r="G4341" s="1">
        <v>15.0</v>
      </c>
      <c r="H4341" s="1">
        <v>9.0</v>
      </c>
      <c r="I4341" s="1" t="s">
        <v>22</v>
      </c>
      <c r="J4341" s="1">
        <v>0.853</v>
      </c>
      <c r="K4341" s="1">
        <v>0.264</v>
      </c>
      <c r="L4341" s="6" t="str">
        <f>if(J4341&gt;QUARTILE!$B$3, "TOP", if(J4341&lt;QUARTILE!$B$4, "BOTTOM", 0))</f>
        <v>TOP</v>
      </c>
      <c r="M4341" s="6">
        <f t="shared" si="1"/>
        <v>2</v>
      </c>
      <c r="N4341" s="6" t="str">
        <f t="shared" si="2"/>
        <v>Gen X</v>
      </c>
      <c r="O4341" s="6" t="str">
        <f t="shared" si="3"/>
        <v>Low Income</v>
      </c>
    </row>
    <row r="4342" hidden="1">
      <c r="A4342" s="1">
        <v>104340.0</v>
      </c>
      <c r="B4342" s="1">
        <v>41.0</v>
      </c>
      <c r="C4342" s="1">
        <v>36000.0</v>
      </c>
      <c r="D4342" s="1" t="s">
        <v>23</v>
      </c>
      <c r="E4342" s="1">
        <v>5177.69</v>
      </c>
      <c r="F4342" s="1">
        <v>5.0</v>
      </c>
      <c r="G4342" s="1">
        <v>19.0</v>
      </c>
      <c r="H4342" s="1">
        <v>8.0</v>
      </c>
      <c r="I4342" s="1" t="s">
        <v>22</v>
      </c>
      <c r="J4342" s="1">
        <v>0.941</v>
      </c>
      <c r="K4342" s="1">
        <v>0.673</v>
      </c>
      <c r="L4342" s="6" t="str">
        <f>if(J4342&gt;QUARTILE!$B$3, "TOP", if(J4342&lt;QUARTILE!$B$4, "BOTTOM", 0))</f>
        <v>TOP</v>
      </c>
      <c r="M4342" s="6">
        <f t="shared" si="1"/>
        <v>2</v>
      </c>
      <c r="N4342" s="6" t="str">
        <f t="shared" si="2"/>
        <v>Gen X</v>
      </c>
      <c r="O4342" s="6" t="str">
        <f t="shared" si="3"/>
        <v>Low Income</v>
      </c>
    </row>
    <row r="4343" hidden="1">
      <c r="A4343" s="1">
        <v>104341.0</v>
      </c>
      <c r="B4343" s="1">
        <v>31.0</v>
      </c>
      <c r="C4343" s="1">
        <v>15000.0</v>
      </c>
      <c r="D4343" s="1" t="s">
        <v>24</v>
      </c>
      <c r="E4343" s="1">
        <v>483.91</v>
      </c>
      <c r="F4343" s="1">
        <v>1.0</v>
      </c>
      <c r="G4343" s="1">
        <v>18.0</v>
      </c>
      <c r="H4343" s="1">
        <v>8.0</v>
      </c>
      <c r="I4343" s="1" t="s">
        <v>22</v>
      </c>
      <c r="J4343" s="1">
        <v>0.996</v>
      </c>
      <c r="K4343" s="1">
        <v>0.327</v>
      </c>
      <c r="L4343" s="6" t="str">
        <f>if(J4343&gt;QUARTILE!$B$3, "TOP", if(J4343&lt;QUARTILE!$B$4, "BOTTOM", 0))</f>
        <v>TOP</v>
      </c>
      <c r="M4343" s="6">
        <f t="shared" si="1"/>
        <v>2</v>
      </c>
      <c r="N4343" s="6" t="str">
        <f t="shared" si="2"/>
        <v>Gen X</v>
      </c>
      <c r="O4343" s="6" t="str">
        <f t="shared" si="3"/>
        <v>Low Income</v>
      </c>
    </row>
    <row r="4344" hidden="1">
      <c r="A4344" s="1">
        <v>104342.0</v>
      </c>
      <c r="B4344" s="1">
        <v>43.0</v>
      </c>
      <c r="C4344" s="1">
        <v>15000.0</v>
      </c>
      <c r="D4344" s="1" t="s">
        <v>27</v>
      </c>
      <c r="E4344" s="1">
        <v>8476.89</v>
      </c>
      <c r="F4344" s="1">
        <v>5.0</v>
      </c>
      <c r="G4344" s="1">
        <v>23.0</v>
      </c>
      <c r="H4344" s="1">
        <v>15.0</v>
      </c>
      <c r="I4344" s="1" t="s">
        <v>18</v>
      </c>
      <c r="J4344" s="1">
        <v>0.344</v>
      </c>
      <c r="K4344" s="1">
        <v>0.155</v>
      </c>
      <c r="L4344" s="6">
        <f>if(J4344&gt;QUARTILE!$B$3, "TOP", if(J4344&lt;QUARTILE!$B$4, "BOTTOM", 0))</f>
        <v>0</v>
      </c>
      <c r="M4344" s="6">
        <f t="shared" si="1"/>
        <v>1</v>
      </c>
      <c r="N4344" s="6" t="str">
        <f t="shared" si="2"/>
        <v>Gen X</v>
      </c>
      <c r="O4344" s="6" t="str">
        <f t="shared" si="3"/>
        <v>Low Income</v>
      </c>
    </row>
    <row r="4345" hidden="1">
      <c r="A4345" s="1">
        <v>104343.0</v>
      </c>
      <c r="B4345" s="1">
        <v>55.0</v>
      </c>
      <c r="C4345" s="1">
        <v>23000.0</v>
      </c>
      <c r="D4345" s="1" t="s">
        <v>27</v>
      </c>
      <c r="E4345" s="1">
        <v>3149.3</v>
      </c>
      <c r="F4345" s="1">
        <v>2.0</v>
      </c>
      <c r="G4345" s="1">
        <v>21.0</v>
      </c>
      <c r="H4345" s="1">
        <v>6.0</v>
      </c>
      <c r="I4345" s="1" t="s">
        <v>22</v>
      </c>
      <c r="J4345" s="1">
        <v>0.562</v>
      </c>
      <c r="K4345" s="1">
        <v>0.966</v>
      </c>
      <c r="L4345" s="6">
        <f>if(J4345&gt;QUARTILE!$B$3, "TOP", if(J4345&lt;QUARTILE!$B$4, "BOTTOM", 0))</f>
        <v>0</v>
      </c>
      <c r="M4345" s="6">
        <f t="shared" si="1"/>
        <v>2</v>
      </c>
      <c r="N4345" s="6" t="str">
        <f t="shared" si="2"/>
        <v>Gen X</v>
      </c>
      <c r="O4345" s="6" t="str">
        <f t="shared" si="3"/>
        <v>Low Income</v>
      </c>
    </row>
    <row r="4346" hidden="1">
      <c r="A4346" s="1">
        <v>104344.0</v>
      </c>
      <c r="B4346" s="1">
        <v>40.0</v>
      </c>
      <c r="C4346" s="1">
        <v>33000.0</v>
      </c>
      <c r="D4346" s="1" t="s">
        <v>23</v>
      </c>
      <c r="E4346" s="1">
        <v>17345.04</v>
      </c>
      <c r="F4346" s="1">
        <v>1.0</v>
      </c>
      <c r="G4346" s="1">
        <v>22.0</v>
      </c>
      <c r="H4346" s="1">
        <v>6.0</v>
      </c>
      <c r="I4346" s="1" t="s">
        <v>22</v>
      </c>
      <c r="J4346" s="1">
        <v>0.913</v>
      </c>
      <c r="K4346" s="1">
        <v>0.088</v>
      </c>
      <c r="L4346" s="6" t="str">
        <f>if(J4346&gt;QUARTILE!$B$3, "TOP", if(J4346&lt;QUARTILE!$B$4, "BOTTOM", 0))</f>
        <v>TOP</v>
      </c>
      <c r="M4346" s="6">
        <f t="shared" si="1"/>
        <v>2</v>
      </c>
      <c r="N4346" s="6" t="str">
        <f t="shared" si="2"/>
        <v>Gen X</v>
      </c>
      <c r="O4346" s="6" t="str">
        <f t="shared" si="3"/>
        <v>Low Income</v>
      </c>
    </row>
    <row r="4347" hidden="1">
      <c r="A4347" s="1">
        <v>104345.0</v>
      </c>
      <c r="B4347" s="1">
        <v>39.0</v>
      </c>
      <c r="C4347" s="1">
        <v>21000.0</v>
      </c>
      <c r="D4347" s="1" t="s">
        <v>23</v>
      </c>
      <c r="E4347" s="1">
        <v>9681.3</v>
      </c>
      <c r="F4347" s="1">
        <v>1.0</v>
      </c>
      <c r="G4347" s="1">
        <v>22.0</v>
      </c>
      <c r="H4347" s="1">
        <v>8.0</v>
      </c>
      <c r="I4347" s="1" t="s">
        <v>22</v>
      </c>
      <c r="J4347" s="1">
        <v>0.512</v>
      </c>
      <c r="K4347" s="1">
        <v>0.147</v>
      </c>
      <c r="L4347" s="6">
        <f>if(J4347&gt;QUARTILE!$B$3, "TOP", if(J4347&lt;QUARTILE!$B$4, "BOTTOM", 0))</f>
        <v>0</v>
      </c>
      <c r="M4347" s="6">
        <f t="shared" si="1"/>
        <v>2</v>
      </c>
      <c r="N4347" s="6" t="str">
        <f t="shared" si="2"/>
        <v>Gen X</v>
      </c>
      <c r="O4347" s="6" t="str">
        <f t="shared" si="3"/>
        <v>Low Income</v>
      </c>
    </row>
    <row r="4348" hidden="1">
      <c r="A4348" s="1">
        <v>104346.0</v>
      </c>
      <c r="B4348" s="1">
        <v>65.0</v>
      </c>
      <c r="C4348" s="1">
        <v>35000.0</v>
      </c>
      <c r="D4348" s="1" t="s">
        <v>17</v>
      </c>
      <c r="E4348" s="1">
        <v>1965.17</v>
      </c>
      <c r="F4348" s="1">
        <v>5.0</v>
      </c>
      <c r="G4348" s="1">
        <v>17.0</v>
      </c>
      <c r="H4348" s="1">
        <v>3.0</v>
      </c>
      <c r="I4348" s="1" t="s">
        <v>22</v>
      </c>
      <c r="J4348" s="1">
        <v>0.329</v>
      </c>
      <c r="K4348" s="1">
        <v>0.667</v>
      </c>
      <c r="L4348" s="6">
        <f>if(J4348&gt;QUARTILE!$B$3, "TOP", if(J4348&lt;QUARTILE!$B$4, "BOTTOM", 0))</f>
        <v>0</v>
      </c>
      <c r="M4348" s="6">
        <f t="shared" si="1"/>
        <v>2</v>
      </c>
      <c r="N4348" s="6" t="str">
        <f t="shared" si="2"/>
        <v>Baby Boomer</v>
      </c>
      <c r="O4348" s="6" t="str">
        <f t="shared" si="3"/>
        <v>Low Income</v>
      </c>
    </row>
    <row r="4349" hidden="1">
      <c r="A4349" s="1">
        <v>104347.0</v>
      </c>
      <c r="B4349" s="1">
        <v>74.0</v>
      </c>
      <c r="C4349" s="1">
        <v>32000.0</v>
      </c>
      <c r="D4349" s="1" t="s">
        <v>23</v>
      </c>
      <c r="E4349" s="1">
        <v>10212.06</v>
      </c>
      <c r="F4349" s="1">
        <v>1.0</v>
      </c>
      <c r="G4349" s="1">
        <v>13.0</v>
      </c>
      <c r="H4349" s="1">
        <v>6.0</v>
      </c>
      <c r="I4349" s="1" t="s">
        <v>22</v>
      </c>
      <c r="J4349" s="1">
        <v>0.099</v>
      </c>
      <c r="K4349" s="1">
        <v>0.426</v>
      </c>
      <c r="L4349" s="6" t="str">
        <f>if(J4349&gt;QUARTILE!$B$3, "TOP", if(J4349&lt;QUARTILE!$B$4, "BOTTOM", 0))</f>
        <v>BOTTOM</v>
      </c>
      <c r="M4349" s="6">
        <f t="shared" si="1"/>
        <v>2</v>
      </c>
      <c r="N4349" s="6" t="str">
        <f t="shared" si="2"/>
        <v>Baby Boomer</v>
      </c>
      <c r="O4349" s="6" t="str">
        <f t="shared" si="3"/>
        <v>Low Income</v>
      </c>
    </row>
    <row r="4350" hidden="1">
      <c r="A4350" s="1">
        <v>104348.0</v>
      </c>
      <c r="B4350" s="1">
        <v>36.0</v>
      </c>
      <c r="C4350" s="1">
        <v>19000.0</v>
      </c>
      <c r="D4350" s="1" t="s">
        <v>25</v>
      </c>
      <c r="E4350" s="1">
        <v>4697.95</v>
      </c>
      <c r="F4350" s="1">
        <v>2.0</v>
      </c>
      <c r="G4350" s="1">
        <v>21.0</v>
      </c>
      <c r="H4350" s="1">
        <v>16.0</v>
      </c>
      <c r="I4350" s="1" t="s">
        <v>18</v>
      </c>
      <c r="J4350" s="1">
        <v>0.444</v>
      </c>
      <c r="K4350" s="1">
        <v>0.753</v>
      </c>
      <c r="L4350" s="6">
        <f>if(J4350&gt;QUARTILE!$B$3, "TOP", if(J4350&lt;QUARTILE!$B$4, "BOTTOM", 0))</f>
        <v>0</v>
      </c>
      <c r="M4350" s="6">
        <f t="shared" si="1"/>
        <v>1</v>
      </c>
      <c r="N4350" s="6" t="str">
        <f t="shared" si="2"/>
        <v>Gen X</v>
      </c>
      <c r="O4350" s="6" t="str">
        <f t="shared" si="3"/>
        <v>Low Income</v>
      </c>
    </row>
    <row r="4351" hidden="1">
      <c r="A4351" s="1">
        <v>104349.0</v>
      </c>
      <c r="B4351" s="1">
        <v>63.0</v>
      </c>
      <c r="C4351" s="1">
        <v>8000.0</v>
      </c>
      <c r="D4351" s="1" t="s">
        <v>23</v>
      </c>
      <c r="E4351" s="1">
        <v>22799.77</v>
      </c>
      <c r="F4351" s="1">
        <v>2.0</v>
      </c>
      <c r="G4351" s="1">
        <v>20.0</v>
      </c>
      <c r="H4351" s="1">
        <v>9.0</v>
      </c>
      <c r="I4351" s="1" t="s">
        <v>22</v>
      </c>
      <c r="J4351" s="1">
        <v>0.129</v>
      </c>
      <c r="K4351" s="1">
        <v>0.553</v>
      </c>
      <c r="L4351" s="6" t="str">
        <f>if(J4351&gt;QUARTILE!$B$3, "TOP", if(J4351&lt;QUARTILE!$B$4, "BOTTOM", 0))</f>
        <v>BOTTOM</v>
      </c>
      <c r="M4351" s="6">
        <f t="shared" si="1"/>
        <v>2</v>
      </c>
      <c r="N4351" s="6" t="str">
        <f t="shared" si="2"/>
        <v>Baby Boomer</v>
      </c>
      <c r="O4351" s="6" t="str">
        <f t="shared" si="3"/>
        <v>Low Income</v>
      </c>
    </row>
    <row r="4352" hidden="1">
      <c r="A4352" s="1">
        <v>104350.0</v>
      </c>
      <c r="B4352" s="1">
        <v>68.0</v>
      </c>
      <c r="C4352" s="1">
        <v>16000.0</v>
      </c>
      <c r="D4352" s="1" t="s">
        <v>25</v>
      </c>
      <c r="E4352" s="1">
        <v>9064.86</v>
      </c>
      <c r="F4352" s="1">
        <v>5.0</v>
      </c>
      <c r="G4352" s="1">
        <v>22.0</v>
      </c>
      <c r="H4352" s="1">
        <v>8.0</v>
      </c>
      <c r="I4352" s="1" t="s">
        <v>22</v>
      </c>
      <c r="J4352" s="1">
        <v>0.413</v>
      </c>
      <c r="K4352" s="1">
        <v>0.0</v>
      </c>
      <c r="L4352" s="6">
        <f>if(J4352&gt;QUARTILE!$B$3, "TOP", if(J4352&lt;QUARTILE!$B$4, "BOTTOM", 0))</f>
        <v>0</v>
      </c>
      <c r="M4352" s="6">
        <f t="shared" si="1"/>
        <v>2</v>
      </c>
      <c r="N4352" s="6" t="str">
        <f t="shared" si="2"/>
        <v>Baby Boomer</v>
      </c>
      <c r="O4352" s="6" t="str">
        <f t="shared" si="3"/>
        <v>Low Income</v>
      </c>
    </row>
    <row r="4353" hidden="1">
      <c r="A4353" s="1">
        <v>104351.0</v>
      </c>
      <c r="B4353" s="1">
        <v>20.0</v>
      </c>
      <c r="C4353" s="1">
        <v>63000.0</v>
      </c>
      <c r="D4353" s="1" t="s">
        <v>23</v>
      </c>
      <c r="E4353" s="1">
        <v>3180.62</v>
      </c>
      <c r="F4353" s="1">
        <v>3.0</v>
      </c>
      <c r="G4353" s="1">
        <v>13.0</v>
      </c>
      <c r="H4353" s="1">
        <v>17.0</v>
      </c>
      <c r="I4353" s="1" t="s">
        <v>22</v>
      </c>
      <c r="J4353" s="1">
        <v>0.493</v>
      </c>
      <c r="K4353" s="1">
        <v>0.684</v>
      </c>
      <c r="L4353" s="6">
        <f>if(J4353&gt;QUARTILE!$B$3, "TOP", if(J4353&lt;QUARTILE!$B$4, "BOTTOM", 0))</f>
        <v>0</v>
      </c>
      <c r="M4353" s="6">
        <f t="shared" si="1"/>
        <v>2</v>
      </c>
      <c r="N4353" s="6" t="str">
        <f t="shared" si="2"/>
        <v>Millenial</v>
      </c>
      <c r="O4353" s="6" t="str">
        <f t="shared" si="3"/>
        <v>Medium Income</v>
      </c>
    </row>
    <row r="4354" hidden="1">
      <c r="A4354" s="1">
        <v>104352.0</v>
      </c>
      <c r="B4354" s="1">
        <v>59.0</v>
      </c>
      <c r="C4354" s="1">
        <v>27000.0</v>
      </c>
      <c r="D4354" s="1" t="s">
        <v>23</v>
      </c>
      <c r="E4354" s="1">
        <v>8603.41</v>
      </c>
      <c r="F4354" s="1">
        <v>2.0</v>
      </c>
      <c r="G4354" s="1">
        <v>16.0</v>
      </c>
      <c r="H4354" s="1">
        <v>6.0</v>
      </c>
      <c r="I4354" s="1" t="s">
        <v>22</v>
      </c>
      <c r="J4354" s="1">
        <v>0.697</v>
      </c>
      <c r="K4354" s="1">
        <v>0.806</v>
      </c>
      <c r="L4354" s="6">
        <f>if(J4354&gt;QUARTILE!$B$3, "TOP", if(J4354&lt;QUARTILE!$B$4, "BOTTOM", 0))</f>
        <v>0</v>
      </c>
      <c r="M4354" s="6">
        <f t="shared" si="1"/>
        <v>2</v>
      </c>
      <c r="N4354" s="6" t="str">
        <f t="shared" si="2"/>
        <v>Gen X</v>
      </c>
      <c r="O4354" s="6" t="str">
        <f t="shared" si="3"/>
        <v>Low Income</v>
      </c>
    </row>
    <row r="4355" hidden="1">
      <c r="A4355" s="1">
        <v>104353.0</v>
      </c>
      <c r="B4355" s="1">
        <v>36.0</v>
      </c>
      <c r="C4355" s="1">
        <v>15000.0</v>
      </c>
      <c r="D4355" s="1" t="s">
        <v>17</v>
      </c>
      <c r="E4355" s="1">
        <v>5081.81</v>
      </c>
      <c r="F4355" s="1">
        <v>2.0</v>
      </c>
      <c r="G4355" s="1">
        <v>19.0</v>
      </c>
      <c r="H4355" s="1">
        <v>10.0</v>
      </c>
      <c r="I4355" s="1" t="s">
        <v>22</v>
      </c>
      <c r="J4355" s="1">
        <v>0.366</v>
      </c>
      <c r="K4355" s="1">
        <v>0.553</v>
      </c>
      <c r="L4355" s="6">
        <f>if(J4355&gt;QUARTILE!$B$3, "TOP", if(J4355&lt;QUARTILE!$B$4, "BOTTOM", 0))</f>
        <v>0</v>
      </c>
      <c r="M4355" s="6">
        <f t="shared" si="1"/>
        <v>2</v>
      </c>
      <c r="N4355" s="6" t="str">
        <f t="shared" si="2"/>
        <v>Gen X</v>
      </c>
      <c r="O4355" s="6" t="str">
        <f t="shared" si="3"/>
        <v>Low Income</v>
      </c>
    </row>
    <row r="4356" hidden="1">
      <c r="A4356" s="1">
        <v>104354.0</v>
      </c>
      <c r="B4356" s="1">
        <v>26.0</v>
      </c>
      <c r="C4356" s="1">
        <v>26000.0</v>
      </c>
      <c r="D4356" s="1" t="s">
        <v>27</v>
      </c>
      <c r="E4356" s="1">
        <v>31771.05</v>
      </c>
      <c r="F4356" s="1">
        <v>1.0</v>
      </c>
      <c r="G4356" s="1">
        <v>17.0</v>
      </c>
      <c r="H4356" s="1">
        <v>18.0</v>
      </c>
      <c r="I4356" s="1" t="s">
        <v>22</v>
      </c>
      <c r="J4356" s="1">
        <v>0.484</v>
      </c>
      <c r="K4356" s="1">
        <v>0.208</v>
      </c>
      <c r="L4356" s="6">
        <f>if(J4356&gt;QUARTILE!$B$3, "TOP", if(J4356&lt;QUARTILE!$B$4, "BOTTOM", 0))</f>
        <v>0</v>
      </c>
      <c r="M4356" s="6">
        <f t="shared" si="1"/>
        <v>2</v>
      </c>
      <c r="N4356" s="6" t="str">
        <f t="shared" si="2"/>
        <v>Millenial</v>
      </c>
      <c r="O4356" s="6" t="str">
        <f t="shared" si="3"/>
        <v>Low Income</v>
      </c>
    </row>
    <row r="4357" hidden="1">
      <c r="A4357" s="1">
        <v>104355.0</v>
      </c>
      <c r="B4357" s="1">
        <v>45.0</v>
      </c>
      <c r="C4357" s="1">
        <v>33000.0</v>
      </c>
      <c r="D4357" s="1" t="s">
        <v>23</v>
      </c>
      <c r="E4357" s="1">
        <v>81928.01</v>
      </c>
      <c r="F4357" s="1">
        <v>1.0</v>
      </c>
      <c r="G4357" s="1">
        <v>23.0</v>
      </c>
      <c r="H4357" s="1">
        <v>4.0</v>
      </c>
      <c r="I4357" s="1" t="s">
        <v>18</v>
      </c>
      <c r="J4357" s="1">
        <v>0.436</v>
      </c>
      <c r="K4357" s="1">
        <v>0.0</v>
      </c>
      <c r="L4357" s="6">
        <f>if(J4357&gt;QUARTILE!$B$3, "TOP", if(J4357&lt;QUARTILE!$B$4, "BOTTOM", 0))</f>
        <v>0</v>
      </c>
      <c r="M4357" s="6">
        <f t="shared" si="1"/>
        <v>1</v>
      </c>
      <c r="N4357" s="6" t="str">
        <f t="shared" si="2"/>
        <v>Gen X</v>
      </c>
      <c r="O4357" s="6" t="str">
        <f t="shared" si="3"/>
        <v>Low Income</v>
      </c>
    </row>
    <row r="4358" hidden="1">
      <c r="A4358" s="1">
        <v>104356.0</v>
      </c>
      <c r="B4358" s="1">
        <v>37.0</v>
      </c>
      <c r="C4358" s="1">
        <v>15000.0</v>
      </c>
      <c r="D4358" s="1" t="s">
        <v>27</v>
      </c>
      <c r="E4358" s="1">
        <v>516.44</v>
      </c>
      <c r="F4358" s="1">
        <v>2.0</v>
      </c>
      <c r="G4358" s="1">
        <v>16.0</v>
      </c>
      <c r="H4358" s="1">
        <v>8.0</v>
      </c>
      <c r="I4358" s="1" t="s">
        <v>22</v>
      </c>
      <c r="J4358" s="1">
        <v>0.608</v>
      </c>
      <c r="K4358" s="1">
        <v>0.907</v>
      </c>
      <c r="L4358" s="6">
        <f>if(J4358&gt;QUARTILE!$B$3, "TOP", if(J4358&lt;QUARTILE!$B$4, "BOTTOM", 0))</f>
        <v>0</v>
      </c>
      <c r="M4358" s="6">
        <f t="shared" si="1"/>
        <v>2</v>
      </c>
      <c r="N4358" s="6" t="str">
        <f t="shared" si="2"/>
        <v>Gen X</v>
      </c>
      <c r="O4358" s="6" t="str">
        <f t="shared" si="3"/>
        <v>Low Income</v>
      </c>
    </row>
    <row r="4359" hidden="1">
      <c r="A4359" s="1">
        <v>104357.0</v>
      </c>
      <c r="B4359" s="1">
        <v>62.0</v>
      </c>
      <c r="C4359" s="1">
        <v>46000.0</v>
      </c>
      <c r="D4359" s="1" t="s">
        <v>23</v>
      </c>
      <c r="E4359" s="1">
        <v>23424.96</v>
      </c>
      <c r="F4359" s="1">
        <v>5.0</v>
      </c>
      <c r="G4359" s="1">
        <v>24.0</v>
      </c>
      <c r="H4359" s="1">
        <v>7.0</v>
      </c>
      <c r="I4359" s="1" t="s">
        <v>22</v>
      </c>
      <c r="J4359" s="1">
        <v>0.439</v>
      </c>
      <c r="K4359" s="1">
        <v>0.657</v>
      </c>
      <c r="L4359" s="6">
        <f>if(J4359&gt;QUARTILE!$B$3, "TOP", if(J4359&lt;QUARTILE!$B$4, "BOTTOM", 0))</f>
        <v>0</v>
      </c>
      <c r="M4359" s="6">
        <f t="shared" si="1"/>
        <v>2</v>
      </c>
      <c r="N4359" s="6" t="str">
        <f t="shared" si="2"/>
        <v>Baby Boomer</v>
      </c>
      <c r="O4359" s="6" t="str">
        <f t="shared" si="3"/>
        <v>Medium Income</v>
      </c>
    </row>
    <row r="4360" hidden="1">
      <c r="A4360" s="1">
        <v>104358.0</v>
      </c>
      <c r="B4360" s="1">
        <v>24.0</v>
      </c>
      <c r="C4360" s="1">
        <v>30000.0</v>
      </c>
      <c r="D4360" s="1" t="s">
        <v>25</v>
      </c>
      <c r="E4360" s="1">
        <v>6129.36</v>
      </c>
      <c r="F4360" s="1">
        <v>3.0</v>
      </c>
      <c r="G4360" s="1">
        <v>18.0</v>
      </c>
      <c r="H4360" s="1">
        <v>26.0</v>
      </c>
      <c r="I4360" s="1" t="s">
        <v>26</v>
      </c>
      <c r="J4360" s="1">
        <v>1.0</v>
      </c>
      <c r="K4360" s="1">
        <v>0.0</v>
      </c>
      <c r="L4360" s="6" t="str">
        <f>if(J4360&gt;QUARTILE!$B$3, "TOP", if(J4360&lt;QUARTILE!$B$4, "BOTTOM", 0))</f>
        <v>TOP</v>
      </c>
      <c r="M4360" s="6">
        <f t="shared" si="1"/>
        <v>3</v>
      </c>
      <c r="N4360" s="6" t="str">
        <f t="shared" si="2"/>
        <v>Millenial</v>
      </c>
      <c r="O4360" s="6" t="str">
        <f t="shared" si="3"/>
        <v>Low Income</v>
      </c>
    </row>
    <row r="4361" hidden="1">
      <c r="A4361" s="1">
        <v>104359.0</v>
      </c>
      <c r="B4361" s="1">
        <v>31.0</v>
      </c>
      <c r="C4361" s="1">
        <v>11000.0</v>
      </c>
      <c r="D4361" s="1" t="s">
        <v>27</v>
      </c>
      <c r="E4361" s="1">
        <v>1374.33</v>
      </c>
      <c r="F4361" s="1">
        <v>1.0</v>
      </c>
      <c r="G4361" s="1">
        <v>18.0</v>
      </c>
      <c r="H4361" s="1">
        <v>16.0</v>
      </c>
      <c r="I4361" s="1" t="s">
        <v>22</v>
      </c>
      <c r="J4361" s="1">
        <v>0.892</v>
      </c>
      <c r="K4361" s="1">
        <v>0.841</v>
      </c>
      <c r="L4361" s="6" t="str">
        <f>if(J4361&gt;QUARTILE!$B$3, "TOP", if(J4361&lt;QUARTILE!$B$4, "BOTTOM", 0))</f>
        <v>TOP</v>
      </c>
      <c r="M4361" s="6">
        <f t="shared" si="1"/>
        <v>2</v>
      </c>
      <c r="N4361" s="6" t="str">
        <f t="shared" si="2"/>
        <v>Gen X</v>
      </c>
      <c r="O4361" s="6" t="str">
        <f t="shared" si="3"/>
        <v>Low Income</v>
      </c>
    </row>
    <row r="4362" hidden="1">
      <c r="A4362" s="1">
        <v>104360.0</v>
      </c>
      <c r="B4362" s="1">
        <v>80.0</v>
      </c>
      <c r="C4362" s="1">
        <v>37000.0</v>
      </c>
      <c r="D4362" s="1" t="s">
        <v>23</v>
      </c>
      <c r="E4362" s="1">
        <v>289.11</v>
      </c>
      <c r="F4362" s="1">
        <v>1.0</v>
      </c>
      <c r="G4362" s="1">
        <v>16.0</v>
      </c>
      <c r="H4362" s="1">
        <v>7.0</v>
      </c>
      <c r="I4362" s="1" t="s">
        <v>22</v>
      </c>
      <c r="J4362" s="1">
        <v>0.287</v>
      </c>
      <c r="K4362" s="1">
        <v>0.053</v>
      </c>
      <c r="L4362" s="6" t="str">
        <f>if(J4362&gt;QUARTILE!$B$3, "TOP", if(J4362&lt;QUARTILE!$B$4, "BOTTOM", 0))</f>
        <v>BOTTOM</v>
      </c>
      <c r="M4362" s="6">
        <f t="shared" si="1"/>
        <v>2</v>
      </c>
      <c r="N4362" s="6" t="str">
        <f t="shared" si="2"/>
        <v>Silent</v>
      </c>
      <c r="O4362" s="6" t="str">
        <f t="shared" si="3"/>
        <v>Low Income</v>
      </c>
    </row>
    <row r="4363" hidden="1">
      <c r="A4363" s="1">
        <v>104361.0</v>
      </c>
      <c r="B4363" s="1">
        <v>26.0</v>
      </c>
      <c r="C4363" s="1">
        <v>17000.0</v>
      </c>
      <c r="D4363" s="1" t="s">
        <v>25</v>
      </c>
      <c r="E4363" s="1">
        <v>42574.26</v>
      </c>
      <c r="F4363" s="1">
        <v>3.0</v>
      </c>
      <c r="G4363" s="1">
        <v>14.0</v>
      </c>
      <c r="H4363" s="1">
        <v>15.0</v>
      </c>
      <c r="I4363" s="1" t="s">
        <v>18</v>
      </c>
      <c r="J4363" s="1">
        <v>0.554</v>
      </c>
      <c r="K4363" s="1">
        <v>0.611</v>
      </c>
      <c r="L4363" s="6">
        <f>if(J4363&gt;QUARTILE!$B$3, "TOP", if(J4363&lt;QUARTILE!$B$4, "BOTTOM", 0))</f>
        <v>0</v>
      </c>
      <c r="M4363" s="6">
        <f t="shared" si="1"/>
        <v>1</v>
      </c>
      <c r="N4363" s="6" t="str">
        <f t="shared" si="2"/>
        <v>Millenial</v>
      </c>
      <c r="O4363" s="6" t="str">
        <f t="shared" si="3"/>
        <v>Low Income</v>
      </c>
    </row>
    <row r="4364" hidden="1">
      <c r="A4364" s="1">
        <v>104362.0</v>
      </c>
      <c r="B4364" s="1">
        <v>76.0</v>
      </c>
      <c r="C4364" s="1">
        <v>20000.0</v>
      </c>
      <c r="D4364" s="1" t="s">
        <v>27</v>
      </c>
      <c r="E4364" s="1">
        <v>8726.94</v>
      </c>
      <c r="F4364" s="1">
        <v>1.0</v>
      </c>
      <c r="G4364" s="1">
        <v>22.0</v>
      </c>
      <c r="H4364" s="1">
        <v>8.0</v>
      </c>
      <c r="I4364" s="1" t="s">
        <v>22</v>
      </c>
      <c r="J4364" s="1">
        <v>0.635</v>
      </c>
      <c r="K4364" s="1">
        <v>0.694</v>
      </c>
      <c r="L4364" s="6">
        <f>if(J4364&gt;QUARTILE!$B$3, "TOP", if(J4364&lt;QUARTILE!$B$4, "BOTTOM", 0))</f>
        <v>0</v>
      </c>
      <c r="M4364" s="6">
        <f t="shared" si="1"/>
        <v>2</v>
      </c>
      <c r="N4364" s="6" t="str">
        <f t="shared" si="2"/>
        <v>Baby Boomer</v>
      </c>
      <c r="O4364" s="6" t="str">
        <f t="shared" si="3"/>
        <v>Low Income</v>
      </c>
    </row>
    <row r="4365" hidden="1">
      <c r="A4365" s="1">
        <v>104363.0</v>
      </c>
      <c r="B4365" s="1">
        <v>77.0</v>
      </c>
      <c r="C4365" s="1">
        <v>12000.0</v>
      </c>
      <c r="D4365" s="1" t="s">
        <v>24</v>
      </c>
      <c r="E4365" s="1">
        <v>100000.0</v>
      </c>
      <c r="F4365" s="1">
        <v>5.0</v>
      </c>
      <c r="G4365" s="1">
        <v>23.0</v>
      </c>
      <c r="H4365" s="1">
        <v>9.0</v>
      </c>
      <c r="I4365" s="1" t="s">
        <v>18</v>
      </c>
      <c r="J4365" s="1">
        <v>0.116</v>
      </c>
      <c r="K4365" s="1">
        <v>0.766</v>
      </c>
      <c r="L4365" s="6" t="str">
        <f>if(J4365&gt;QUARTILE!$B$3, "TOP", if(J4365&lt;QUARTILE!$B$4, "BOTTOM", 0))</f>
        <v>BOTTOM</v>
      </c>
      <c r="M4365" s="6">
        <f t="shared" si="1"/>
        <v>1</v>
      </c>
      <c r="N4365" s="6" t="str">
        <f t="shared" si="2"/>
        <v>Baby Boomer</v>
      </c>
      <c r="O4365" s="6" t="str">
        <f t="shared" si="3"/>
        <v>Low Income</v>
      </c>
    </row>
    <row r="4366" hidden="1">
      <c r="A4366" s="1">
        <v>104364.0</v>
      </c>
      <c r="B4366" s="1">
        <v>72.0</v>
      </c>
      <c r="C4366" s="1">
        <v>32000.0</v>
      </c>
      <c r="D4366" s="1" t="s">
        <v>25</v>
      </c>
      <c r="E4366" s="1">
        <v>11681.45</v>
      </c>
      <c r="F4366" s="1">
        <v>1.0</v>
      </c>
      <c r="G4366" s="1">
        <v>21.0</v>
      </c>
      <c r="H4366" s="1">
        <v>5.0</v>
      </c>
      <c r="I4366" s="1" t="s">
        <v>22</v>
      </c>
      <c r="J4366" s="1">
        <v>0.277</v>
      </c>
      <c r="K4366" s="1">
        <v>0.165</v>
      </c>
      <c r="L4366" s="6" t="str">
        <f>if(J4366&gt;QUARTILE!$B$3, "TOP", if(J4366&lt;QUARTILE!$B$4, "BOTTOM", 0))</f>
        <v>BOTTOM</v>
      </c>
      <c r="M4366" s="6">
        <f t="shared" si="1"/>
        <v>2</v>
      </c>
      <c r="N4366" s="6" t="str">
        <f t="shared" si="2"/>
        <v>Baby Boomer</v>
      </c>
      <c r="O4366" s="6" t="str">
        <f t="shared" si="3"/>
        <v>Low Income</v>
      </c>
    </row>
    <row r="4367" hidden="1">
      <c r="A4367" s="1">
        <v>104365.0</v>
      </c>
      <c r="B4367" s="1">
        <v>74.0</v>
      </c>
      <c r="C4367" s="1">
        <v>20000.0</v>
      </c>
      <c r="D4367" s="1" t="s">
        <v>23</v>
      </c>
      <c r="E4367" s="1">
        <v>4155.19</v>
      </c>
      <c r="F4367" s="1">
        <v>1.0</v>
      </c>
      <c r="G4367" s="1">
        <v>22.0</v>
      </c>
      <c r="H4367" s="1">
        <v>5.0</v>
      </c>
      <c r="I4367" s="1" t="s">
        <v>22</v>
      </c>
      <c r="J4367" s="1">
        <v>0.335</v>
      </c>
      <c r="K4367" s="1">
        <v>0.567</v>
      </c>
      <c r="L4367" s="6">
        <f>if(J4367&gt;QUARTILE!$B$3, "TOP", if(J4367&lt;QUARTILE!$B$4, "BOTTOM", 0))</f>
        <v>0</v>
      </c>
      <c r="M4367" s="6">
        <f t="shared" si="1"/>
        <v>2</v>
      </c>
      <c r="N4367" s="6" t="str">
        <f t="shared" si="2"/>
        <v>Baby Boomer</v>
      </c>
      <c r="O4367" s="6" t="str">
        <f t="shared" si="3"/>
        <v>Low Income</v>
      </c>
    </row>
    <row r="4368" hidden="1">
      <c r="A4368" s="1">
        <v>104366.0</v>
      </c>
      <c r="B4368" s="1">
        <v>77.0</v>
      </c>
      <c r="C4368" s="1">
        <v>33000.0</v>
      </c>
      <c r="D4368" s="1" t="s">
        <v>25</v>
      </c>
      <c r="E4368" s="1">
        <v>30024.55</v>
      </c>
      <c r="F4368" s="1">
        <v>2.0</v>
      </c>
      <c r="G4368" s="1">
        <v>19.0</v>
      </c>
      <c r="H4368" s="1">
        <v>8.0</v>
      </c>
      <c r="I4368" s="1" t="s">
        <v>18</v>
      </c>
      <c r="J4368" s="1">
        <v>0.552</v>
      </c>
      <c r="K4368" s="1">
        <v>0.445</v>
      </c>
      <c r="L4368" s="6">
        <f>if(J4368&gt;QUARTILE!$B$3, "TOP", if(J4368&lt;QUARTILE!$B$4, "BOTTOM", 0))</f>
        <v>0</v>
      </c>
      <c r="M4368" s="6">
        <f t="shared" si="1"/>
        <v>1</v>
      </c>
      <c r="N4368" s="6" t="str">
        <f t="shared" si="2"/>
        <v>Baby Boomer</v>
      </c>
      <c r="O4368" s="6" t="str">
        <f t="shared" si="3"/>
        <v>Low Income</v>
      </c>
    </row>
    <row r="4369" hidden="1">
      <c r="A4369" s="1">
        <v>104367.0</v>
      </c>
      <c r="B4369" s="1">
        <v>36.0</v>
      </c>
      <c r="C4369" s="1">
        <v>16000.0</v>
      </c>
      <c r="D4369" s="1" t="s">
        <v>25</v>
      </c>
      <c r="E4369" s="1">
        <v>52207.28</v>
      </c>
      <c r="F4369" s="1">
        <v>5.0</v>
      </c>
      <c r="G4369" s="1">
        <v>16.0</v>
      </c>
      <c r="H4369" s="1">
        <v>6.0</v>
      </c>
      <c r="I4369" s="1" t="s">
        <v>18</v>
      </c>
      <c r="J4369" s="1">
        <v>1.0</v>
      </c>
      <c r="K4369" s="1">
        <v>0.0</v>
      </c>
      <c r="L4369" s="6" t="str">
        <f>if(J4369&gt;QUARTILE!$B$3, "TOP", if(J4369&lt;QUARTILE!$B$4, "BOTTOM", 0))</f>
        <v>TOP</v>
      </c>
      <c r="M4369" s="6">
        <f t="shared" si="1"/>
        <v>1</v>
      </c>
      <c r="N4369" s="6" t="str">
        <f t="shared" si="2"/>
        <v>Gen X</v>
      </c>
      <c r="O4369" s="6" t="str">
        <f t="shared" si="3"/>
        <v>Low Income</v>
      </c>
    </row>
    <row r="4370" hidden="1">
      <c r="A4370" s="1">
        <v>104368.0</v>
      </c>
      <c r="B4370" s="1">
        <v>64.0</v>
      </c>
      <c r="C4370" s="1">
        <v>15000.0</v>
      </c>
      <c r="D4370" s="1" t="s">
        <v>25</v>
      </c>
      <c r="E4370" s="1">
        <v>33815.24</v>
      </c>
      <c r="F4370" s="1">
        <v>5.0</v>
      </c>
      <c r="G4370" s="1">
        <v>17.0</v>
      </c>
      <c r="H4370" s="1">
        <v>1.0</v>
      </c>
      <c r="I4370" s="1" t="s">
        <v>18</v>
      </c>
      <c r="J4370" s="1">
        <v>0.246</v>
      </c>
      <c r="K4370" s="1">
        <v>0.488</v>
      </c>
      <c r="L4370" s="6" t="str">
        <f>if(J4370&gt;QUARTILE!$B$3, "TOP", if(J4370&lt;QUARTILE!$B$4, "BOTTOM", 0))</f>
        <v>BOTTOM</v>
      </c>
      <c r="M4370" s="6">
        <f t="shared" si="1"/>
        <v>1</v>
      </c>
      <c r="N4370" s="6" t="str">
        <f t="shared" si="2"/>
        <v>Baby Boomer</v>
      </c>
      <c r="O4370" s="6" t="str">
        <f t="shared" si="3"/>
        <v>Low Income</v>
      </c>
    </row>
    <row r="4371" hidden="1">
      <c r="A4371" s="1">
        <v>104369.0</v>
      </c>
      <c r="B4371" s="1">
        <v>69.0</v>
      </c>
      <c r="C4371" s="1">
        <v>14000.0</v>
      </c>
      <c r="D4371" s="1" t="s">
        <v>25</v>
      </c>
      <c r="E4371" s="1">
        <v>27345.47</v>
      </c>
      <c r="F4371" s="1">
        <v>2.0</v>
      </c>
      <c r="G4371" s="1">
        <v>22.0</v>
      </c>
      <c r="H4371" s="1">
        <v>10.0</v>
      </c>
      <c r="I4371" s="1" t="s">
        <v>22</v>
      </c>
      <c r="J4371" s="1">
        <v>0.116</v>
      </c>
      <c r="K4371" s="1">
        <v>0.254</v>
      </c>
      <c r="L4371" s="6" t="str">
        <f>if(J4371&gt;QUARTILE!$B$3, "TOP", if(J4371&lt;QUARTILE!$B$4, "BOTTOM", 0))</f>
        <v>BOTTOM</v>
      </c>
      <c r="M4371" s="6">
        <f t="shared" si="1"/>
        <v>2</v>
      </c>
      <c r="N4371" s="6" t="str">
        <f t="shared" si="2"/>
        <v>Baby Boomer</v>
      </c>
      <c r="O4371" s="6" t="str">
        <f t="shared" si="3"/>
        <v>Low Income</v>
      </c>
    </row>
    <row r="4372" hidden="1">
      <c r="A4372" s="1">
        <v>104370.0</v>
      </c>
      <c r="B4372" s="1">
        <v>31.0</v>
      </c>
      <c r="C4372" s="1">
        <v>28000.0</v>
      </c>
      <c r="D4372" s="1" t="s">
        <v>27</v>
      </c>
      <c r="E4372" s="1">
        <v>8150.34</v>
      </c>
      <c r="F4372" s="1">
        <v>4.0</v>
      </c>
      <c r="G4372" s="1">
        <v>24.0</v>
      </c>
      <c r="H4372" s="1">
        <v>16.0</v>
      </c>
      <c r="I4372" s="1" t="s">
        <v>18</v>
      </c>
      <c r="J4372" s="1">
        <v>0.664</v>
      </c>
      <c r="K4372" s="1">
        <v>0.282</v>
      </c>
      <c r="L4372" s="6">
        <f>if(J4372&gt;QUARTILE!$B$3, "TOP", if(J4372&lt;QUARTILE!$B$4, "BOTTOM", 0))</f>
        <v>0</v>
      </c>
      <c r="M4372" s="6">
        <f t="shared" si="1"/>
        <v>1</v>
      </c>
      <c r="N4372" s="6" t="str">
        <f t="shared" si="2"/>
        <v>Gen X</v>
      </c>
      <c r="O4372" s="6" t="str">
        <f t="shared" si="3"/>
        <v>Low Income</v>
      </c>
    </row>
    <row r="4373" hidden="1">
      <c r="A4373" s="1">
        <v>104371.0</v>
      </c>
      <c r="B4373" s="1">
        <v>73.0</v>
      </c>
      <c r="C4373" s="1">
        <v>15000.0</v>
      </c>
      <c r="D4373" s="1" t="s">
        <v>23</v>
      </c>
      <c r="E4373" s="1">
        <v>1333.28</v>
      </c>
      <c r="F4373" s="1">
        <v>3.0</v>
      </c>
      <c r="G4373" s="1">
        <v>12.0</v>
      </c>
      <c r="H4373" s="1">
        <v>1.0</v>
      </c>
      <c r="I4373" s="1" t="s">
        <v>22</v>
      </c>
      <c r="J4373" s="1">
        <v>0.414</v>
      </c>
      <c r="K4373" s="1">
        <v>0.241</v>
      </c>
      <c r="L4373" s="6">
        <f>if(J4373&gt;QUARTILE!$B$3, "TOP", if(J4373&lt;QUARTILE!$B$4, "BOTTOM", 0))</f>
        <v>0</v>
      </c>
      <c r="M4373" s="6">
        <f t="shared" si="1"/>
        <v>2</v>
      </c>
      <c r="N4373" s="6" t="str">
        <f t="shared" si="2"/>
        <v>Baby Boomer</v>
      </c>
      <c r="O4373" s="6" t="str">
        <f t="shared" si="3"/>
        <v>Low Income</v>
      </c>
    </row>
    <row r="4374" hidden="1">
      <c r="A4374" s="1">
        <v>104372.0</v>
      </c>
      <c r="B4374" s="1">
        <v>55.0</v>
      </c>
      <c r="C4374" s="1">
        <v>19000.0</v>
      </c>
      <c r="D4374" s="1" t="s">
        <v>23</v>
      </c>
      <c r="E4374" s="1">
        <v>4495.38</v>
      </c>
      <c r="F4374" s="1">
        <v>5.0</v>
      </c>
      <c r="G4374" s="1">
        <v>28.0</v>
      </c>
      <c r="H4374" s="1">
        <v>5.0</v>
      </c>
      <c r="I4374" s="1" t="s">
        <v>22</v>
      </c>
      <c r="J4374" s="1">
        <v>0.228</v>
      </c>
      <c r="K4374" s="1">
        <v>0.006</v>
      </c>
      <c r="L4374" s="6" t="str">
        <f>if(J4374&gt;QUARTILE!$B$3, "TOP", if(J4374&lt;QUARTILE!$B$4, "BOTTOM", 0))</f>
        <v>BOTTOM</v>
      </c>
      <c r="M4374" s="6">
        <f t="shared" si="1"/>
        <v>2</v>
      </c>
      <c r="N4374" s="6" t="str">
        <f t="shared" si="2"/>
        <v>Gen X</v>
      </c>
      <c r="O4374" s="6" t="str">
        <f t="shared" si="3"/>
        <v>Low Income</v>
      </c>
    </row>
    <row r="4375" hidden="1">
      <c r="A4375" s="1">
        <v>104373.0</v>
      </c>
      <c r="B4375" s="1">
        <v>70.0</v>
      </c>
      <c r="C4375" s="1">
        <v>16000.0</v>
      </c>
      <c r="D4375" s="1" t="s">
        <v>25</v>
      </c>
      <c r="E4375" s="1">
        <v>11841.08</v>
      </c>
      <c r="F4375" s="1">
        <v>4.0</v>
      </c>
      <c r="G4375" s="1">
        <v>21.0</v>
      </c>
      <c r="H4375" s="1">
        <v>4.0</v>
      </c>
      <c r="I4375" s="1" t="s">
        <v>22</v>
      </c>
      <c r="J4375" s="1">
        <v>0.752</v>
      </c>
      <c r="K4375" s="1">
        <v>0.117</v>
      </c>
      <c r="L4375" s="6">
        <f>if(J4375&gt;QUARTILE!$B$3, "TOP", if(J4375&lt;QUARTILE!$B$4, "BOTTOM", 0))</f>
        <v>0</v>
      </c>
      <c r="M4375" s="6">
        <f t="shared" si="1"/>
        <v>2</v>
      </c>
      <c r="N4375" s="6" t="str">
        <f t="shared" si="2"/>
        <v>Baby Boomer</v>
      </c>
      <c r="O4375" s="6" t="str">
        <f t="shared" si="3"/>
        <v>Low Income</v>
      </c>
    </row>
    <row r="4376" hidden="1">
      <c r="A4376" s="1">
        <v>104374.0</v>
      </c>
      <c r="B4376" s="1">
        <v>78.0</v>
      </c>
      <c r="C4376" s="1">
        <v>29000.0</v>
      </c>
      <c r="D4376" s="1" t="s">
        <v>23</v>
      </c>
      <c r="E4376" s="1">
        <v>62562.37</v>
      </c>
      <c r="F4376" s="1">
        <v>3.0</v>
      </c>
      <c r="G4376" s="1">
        <v>21.0</v>
      </c>
      <c r="H4376" s="1">
        <v>7.0</v>
      </c>
      <c r="I4376" s="1" t="s">
        <v>18</v>
      </c>
      <c r="J4376" s="1">
        <v>0.393</v>
      </c>
      <c r="K4376" s="1">
        <v>0.107</v>
      </c>
      <c r="L4376" s="6">
        <f>if(J4376&gt;QUARTILE!$B$3, "TOP", if(J4376&lt;QUARTILE!$B$4, "BOTTOM", 0))</f>
        <v>0</v>
      </c>
      <c r="M4376" s="6">
        <f t="shared" si="1"/>
        <v>1</v>
      </c>
      <c r="N4376" s="6" t="str">
        <f t="shared" si="2"/>
        <v>Baby Boomer</v>
      </c>
      <c r="O4376" s="6" t="str">
        <f t="shared" si="3"/>
        <v>Low Income</v>
      </c>
    </row>
    <row r="4377" hidden="1">
      <c r="A4377" s="1">
        <v>104375.0</v>
      </c>
      <c r="B4377" s="1">
        <v>53.0</v>
      </c>
      <c r="C4377" s="1">
        <v>8000.0</v>
      </c>
      <c r="D4377" s="1" t="s">
        <v>31</v>
      </c>
      <c r="E4377" s="1">
        <v>25664.23</v>
      </c>
      <c r="F4377" s="1">
        <v>5.0</v>
      </c>
      <c r="G4377" s="1">
        <v>18.0</v>
      </c>
      <c r="H4377" s="1">
        <v>4.0</v>
      </c>
      <c r="I4377" s="1" t="s">
        <v>22</v>
      </c>
      <c r="J4377" s="1">
        <v>0.566</v>
      </c>
      <c r="K4377" s="1">
        <v>0.527</v>
      </c>
      <c r="L4377" s="6">
        <f>if(J4377&gt;QUARTILE!$B$3, "TOP", if(J4377&lt;QUARTILE!$B$4, "BOTTOM", 0))</f>
        <v>0</v>
      </c>
      <c r="M4377" s="6">
        <f t="shared" si="1"/>
        <v>2</v>
      </c>
      <c r="N4377" s="6" t="str">
        <f t="shared" si="2"/>
        <v>Gen X</v>
      </c>
      <c r="O4377" s="6" t="str">
        <f t="shared" si="3"/>
        <v>Low Income</v>
      </c>
    </row>
    <row r="4378" hidden="1">
      <c r="A4378" s="1">
        <v>104376.0</v>
      </c>
      <c r="B4378" s="1">
        <v>57.0</v>
      </c>
      <c r="C4378" s="1">
        <v>26000.0</v>
      </c>
      <c r="D4378" s="1" t="s">
        <v>25</v>
      </c>
      <c r="E4378" s="1">
        <v>35238.16</v>
      </c>
      <c r="F4378" s="1">
        <v>1.0</v>
      </c>
      <c r="G4378" s="1">
        <v>24.0</v>
      </c>
      <c r="H4378" s="1">
        <v>5.0</v>
      </c>
      <c r="I4378" s="1" t="s">
        <v>18</v>
      </c>
      <c r="J4378" s="1">
        <v>0.559</v>
      </c>
      <c r="K4378" s="1">
        <v>0.035</v>
      </c>
      <c r="L4378" s="6">
        <f>if(J4378&gt;QUARTILE!$B$3, "TOP", if(J4378&lt;QUARTILE!$B$4, "BOTTOM", 0))</f>
        <v>0</v>
      </c>
      <c r="M4378" s="6">
        <f t="shared" si="1"/>
        <v>1</v>
      </c>
      <c r="N4378" s="6" t="str">
        <f t="shared" si="2"/>
        <v>Gen X</v>
      </c>
      <c r="O4378" s="6" t="str">
        <f t="shared" si="3"/>
        <v>Low Income</v>
      </c>
    </row>
    <row r="4379" hidden="1">
      <c r="A4379" s="1">
        <v>104377.0</v>
      </c>
      <c r="B4379" s="1">
        <v>34.0</v>
      </c>
      <c r="C4379" s="1">
        <v>62000.0</v>
      </c>
      <c r="D4379" s="1" t="s">
        <v>17</v>
      </c>
      <c r="E4379" s="1">
        <v>6495.05</v>
      </c>
      <c r="F4379" s="1">
        <v>5.0</v>
      </c>
      <c r="G4379" s="1">
        <v>29.0</v>
      </c>
      <c r="H4379" s="1">
        <v>15.0</v>
      </c>
      <c r="I4379" s="1" t="s">
        <v>22</v>
      </c>
      <c r="J4379" s="1">
        <v>0.461</v>
      </c>
      <c r="K4379" s="1">
        <v>0.871</v>
      </c>
      <c r="L4379" s="6">
        <f>if(J4379&gt;QUARTILE!$B$3, "TOP", if(J4379&lt;QUARTILE!$B$4, "BOTTOM", 0))</f>
        <v>0</v>
      </c>
      <c r="M4379" s="6">
        <f t="shared" si="1"/>
        <v>2</v>
      </c>
      <c r="N4379" s="6" t="str">
        <f t="shared" si="2"/>
        <v>Gen X</v>
      </c>
      <c r="O4379" s="6" t="str">
        <f t="shared" si="3"/>
        <v>Medium Income</v>
      </c>
    </row>
    <row r="4380" hidden="1">
      <c r="A4380" s="1">
        <v>104378.0</v>
      </c>
      <c r="B4380" s="1">
        <v>47.0</v>
      </c>
      <c r="C4380" s="1">
        <v>46000.0</v>
      </c>
      <c r="D4380" s="1" t="s">
        <v>21</v>
      </c>
      <c r="E4380" s="1">
        <v>23029.06</v>
      </c>
      <c r="F4380" s="1">
        <v>3.0</v>
      </c>
      <c r="G4380" s="1">
        <v>23.0</v>
      </c>
      <c r="H4380" s="1">
        <v>7.0</v>
      </c>
      <c r="I4380" s="1" t="s">
        <v>22</v>
      </c>
      <c r="J4380" s="1">
        <v>0.721</v>
      </c>
      <c r="K4380" s="1">
        <v>0.232</v>
      </c>
      <c r="L4380" s="6">
        <f>if(J4380&gt;QUARTILE!$B$3, "TOP", if(J4380&lt;QUARTILE!$B$4, "BOTTOM", 0))</f>
        <v>0</v>
      </c>
      <c r="M4380" s="6">
        <f t="shared" si="1"/>
        <v>2</v>
      </c>
      <c r="N4380" s="6" t="str">
        <f t="shared" si="2"/>
        <v>Gen X</v>
      </c>
      <c r="O4380" s="6" t="str">
        <f t="shared" si="3"/>
        <v>Medium Income</v>
      </c>
    </row>
    <row r="4381" hidden="1">
      <c r="A4381" s="1">
        <v>104379.0</v>
      </c>
      <c r="B4381" s="1">
        <v>26.0</v>
      </c>
      <c r="C4381" s="1">
        <v>15000.0</v>
      </c>
      <c r="D4381" s="1" t="s">
        <v>17</v>
      </c>
      <c r="E4381" s="1">
        <v>39673.63</v>
      </c>
      <c r="F4381" s="1">
        <v>4.0</v>
      </c>
      <c r="G4381" s="1">
        <v>21.0</v>
      </c>
      <c r="H4381" s="1">
        <v>15.0</v>
      </c>
      <c r="I4381" s="1" t="s">
        <v>18</v>
      </c>
      <c r="J4381" s="1">
        <v>0.713</v>
      </c>
      <c r="K4381" s="1">
        <v>0.502</v>
      </c>
      <c r="L4381" s="6">
        <f>if(J4381&gt;QUARTILE!$B$3, "TOP", if(J4381&lt;QUARTILE!$B$4, "BOTTOM", 0))</f>
        <v>0</v>
      </c>
      <c r="M4381" s="6">
        <f t="shared" si="1"/>
        <v>1</v>
      </c>
      <c r="N4381" s="6" t="str">
        <f t="shared" si="2"/>
        <v>Millenial</v>
      </c>
      <c r="O4381" s="6" t="str">
        <f t="shared" si="3"/>
        <v>Low Income</v>
      </c>
    </row>
    <row r="4382" hidden="1">
      <c r="A4382" s="1">
        <v>104380.0</v>
      </c>
      <c r="B4382" s="1">
        <v>50.0</v>
      </c>
      <c r="C4382" s="1">
        <v>30000.0</v>
      </c>
      <c r="D4382" s="1" t="s">
        <v>23</v>
      </c>
      <c r="E4382" s="1">
        <v>13055.91</v>
      </c>
      <c r="F4382" s="1">
        <v>1.0</v>
      </c>
      <c r="G4382" s="1">
        <v>22.0</v>
      </c>
      <c r="H4382" s="1">
        <v>6.0</v>
      </c>
      <c r="I4382" s="1" t="s">
        <v>22</v>
      </c>
      <c r="J4382" s="1">
        <v>0.564</v>
      </c>
      <c r="K4382" s="1">
        <v>0.158</v>
      </c>
      <c r="L4382" s="6">
        <f>if(J4382&gt;QUARTILE!$B$3, "TOP", if(J4382&lt;QUARTILE!$B$4, "BOTTOM", 0))</f>
        <v>0</v>
      </c>
      <c r="M4382" s="6">
        <f t="shared" si="1"/>
        <v>2</v>
      </c>
      <c r="N4382" s="6" t="str">
        <f t="shared" si="2"/>
        <v>Gen X</v>
      </c>
      <c r="O4382" s="6" t="str">
        <f t="shared" si="3"/>
        <v>Low Income</v>
      </c>
    </row>
    <row r="4383" hidden="1">
      <c r="A4383" s="1">
        <v>104381.0</v>
      </c>
      <c r="B4383" s="1">
        <v>73.0</v>
      </c>
      <c r="C4383" s="1">
        <v>26000.0</v>
      </c>
      <c r="D4383" s="1" t="s">
        <v>24</v>
      </c>
      <c r="E4383" s="1">
        <v>11238.58</v>
      </c>
      <c r="F4383" s="1">
        <v>3.0</v>
      </c>
      <c r="G4383" s="1">
        <v>15.0</v>
      </c>
      <c r="H4383" s="1">
        <v>6.0</v>
      </c>
      <c r="I4383" s="1" t="s">
        <v>22</v>
      </c>
      <c r="J4383" s="1">
        <v>0.128</v>
      </c>
      <c r="K4383" s="1">
        <v>0.795</v>
      </c>
      <c r="L4383" s="6" t="str">
        <f>if(J4383&gt;QUARTILE!$B$3, "TOP", if(J4383&lt;QUARTILE!$B$4, "BOTTOM", 0))</f>
        <v>BOTTOM</v>
      </c>
      <c r="M4383" s="6">
        <f t="shared" si="1"/>
        <v>2</v>
      </c>
      <c r="N4383" s="6" t="str">
        <f t="shared" si="2"/>
        <v>Baby Boomer</v>
      </c>
      <c r="O4383" s="6" t="str">
        <f t="shared" si="3"/>
        <v>Low Income</v>
      </c>
    </row>
    <row r="4384" hidden="1">
      <c r="A4384" s="1">
        <v>104382.0</v>
      </c>
      <c r="B4384" s="1">
        <v>69.0</v>
      </c>
      <c r="C4384" s="1">
        <v>53000.0</v>
      </c>
      <c r="D4384" s="1" t="s">
        <v>23</v>
      </c>
      <c r="E4384" s="1">
        <v>25416.82</v>
      </c>
      <c r="F4384" s="1">
        <v>3.0</v>
      </c>
      <c r="G4384" s="1">
        <v>24.0</v>
      </c>
      <c r="H4384" s="1">
        <v>6.0</v>
      </c>
      <c r="I4384" s="1" t="s">
        <v>22</v>
      </c>
      <c r="J4384" s="1">
        <v>0.736</v>
      </c>
      <c r="K4384" s="1">
        <v>0.072</v>
      </c>
      <c r="L4384" s="6">
        <f>if(J4384&gt;QUARTILE!$B$3, "TOP", if(J4384&lt;QUARTILE!$B$4, "BOTTOM", 0))</f>
        <v>0</v>
      </c>
      <c r="M4384" s="6">
        <f t="shared" si="1"/>
        <v>2</v>
      </c>
      <c r="N4384" s="6" t="str">
        <f t="shared" si="2"/>
        <v>Baby Boomer</v>
      </c>
      <c r="O4384" s="6" t="str">
        <f t="shared" si="3"/>
        <v>Medium Income</v>
      </c>
    </row>
    <row r="4385" hidden="1">
      <c r="A4385" s="1">
        <v>104383.0</v>
      </c>
      <c r="B4385" s="1">
        <v>42.0</v>
      </c>
      <c r="C4385" s="1">
        <v>5000.0</v>
      </c>
      <c r="D4385" s="1" t="s">
        <v>23</v>
      </c>
      <c r="E4385" s="1">
        <v>16415.6</v>
      </c>
      <c r="F4385" s="1">
        <v>5.0</v>
      </c>
      <c r="G4385" s="1">
        <v>13.0</v>
      </c>
      <c r="H4385" s="1">
        <v>8.0</v>
      </c>
      <c r="I4385" s="1" t="s">
        <v>22</v>
      </c>
      <c r="J4385" s="1">
        <v>0.743</v>
      </c>
      <c r="K4385" s="1">
        <v>0.688</v>
      </c>
      <c r="L4385" s="6">
        <f>if(J4385&gt;QUARTILE!$B$3, "TOP", if(J4385&lt;QUARTILE!$B$4, "BOTTOM", 0))</f>
        <v>0</v>
      </c>
      <c r="M4385" s="6">
        <f t="shared" si="1"/>
        <v>2</v>
      </c>
      <c r="N4385" s="6" t="str">
        <f t="shared" si="2"/>
        <v>Gen X</v>
      </c>
      <c r="O4385" s="6" t="str">
        <f t="shared" si="3"/>
        <v>Low Income</v>
      </c>
    </row>
    <row r="4386" hidden="1">
      <c r="A4386" s="1">
        <v>104384.0</v>
      </c>
      <c r="B4386" s="1">
        <v>31.0</v>
      </c>
      <c r="C4386" s="1">
        <v>43000.0</v>
      </c>
      <c r="D4386" s="1" t="s">
        <v>25</v>
      </c>
      <c r="E4386" s="1">
        <v>99731.78</v>
      </c>
      <c r="F4386" s="1">
        <v>2.0</v>
      </c>
      <c r="G4386" s="1">
        <v>26.0</v>
      </c>
      <c r="H4386" s="1">
        <v>9.0</v>
      </c>
      <c r="I4386" s="1" t="s">
        <v>18</v>
      </c>
      <c r="J4386" s="1">
        <v>0.965</v>
      </c>
      <c r="K4386" s="1">
        <v>0.293</v>
      </c>
      <c r="L4386" s="6" t="str">
        <f>if(J4386&gt;QUARTILE!$B$3, "TOP", if(J4386&lt;QUARTILE!$B$4, "BOTTOM", 0))</f>
        <v>TOP</v>
      </c>
      <c r="M4386" s="6">
        <f t="shared" si="1"/>
        <v>1</v>
      </c>
      <c r="N4386" s="6" t="str">
        <f t="shared" si="2"/>
        <v>Gen X</v>
      </c>
      <c r="O4386" s="6" t="str">
        <f t="shared" si="3"/>
        <v>Low Income</v>
      </c>
    </row>
    <row r="4387" hidden="1">
      <c r="A4387" s="1">
        <v>104385.0</v>
      </c>
      <c r="B4387" s="1">
        <v>28.0</v>
      </c>
      <c r="C4387" s="1">
        <v>19000.0</v>
      </c>
      <c r="D4387" s="1" t="s">
        <v>23</v>
      </c>
      <c r="E4387" s="1">
        <v>11071.28</v>
      </c>
      <c r="F4387" s="1">
        <v>2.0</v>
      </c>
      <c r="G4387" s="1">
        <v>23.0</v>
      </c>
      <c r="H4387" s="1">
        <v>13.0</v>
      </c>
      <c r="I4387" s="1" t="s">
        <v>18</v>
      </c>
      <c r="J4387" s="1">
        <v>0.349</v>
      </c>
      <c r="K4387" s="1">
        <v>0.466</v>
      </c>
      <c r="L4387" s="6">
        <f>if(J4387&gt;QUARTILE!$B$3, "TOP", if(J4387&lt;QUARTILE!$B$4, "BOTTOM", 0))</f>
        <v>0</v>
      </c>
      <c r="M4387" s="6">
        <f t="shared" si="1"/>
        <v>1</v>
      </c>
      <c r="N4387" s="6" t="str">
        <f t="shared" si="2"/>
        <v>Millenial</v>
      </c>
      <c r="O4387" s="6" t="str">
        <f t="shared" si="3"/>
        <v>Low Income</v>
      </c>
    </row>
    <row r="4388" hidden="1">
      <c r="A4388" s="1">
        <v>104386.0</v>
      </c>
      <c r="B4388" s="1">
        <v>70.0</v>
      </c>
      <c r="C4388" s="1">
        <v>14000.0</v>
      </c>
      <c r="D4388" s="1" t="s">
        <v>23</v>
      </c>
      <c r="E4388" s="1">
        <v>3870.32</v>
      </c>
      <c r="F4388" s="1">
        <v>1.0</v>
      </c>
      <c r="G4388" s="1">
        <v>17.0</v>
      </c>
      <c r="H4388" s="1">
        <v>6.0</v>
      </c>
      <c r="I4388" s="1" t="s">
        <v>22</v>
      </c>
      <c r="J4388" s="1">
        <v>0.314</v>
      </c>
      <c r="K4388" s="1">
        <v>0.366</v>
      </c>
      <c r="L4388" s="6" t="str">
        <f>if(J4388&gt;QUARTILE!$B$3, "TOP", if(J4388&lt;QUARTILE!$B$4, "BOTTOM", 0))</f>
        <v>BOTTOM</v>
      </c>
      <c r="M4388" s="6">
        <f t="shared" si="1"/>
        <v>2</v>
      </c>
      <c r="N4388" s="6" t="str">
        <f t="shared" si="2"/>
        <v>Baby Boomer</v>
      </c>
      <c r="O4388" s="6" t="str">
        <f t="shared" si="3"/>
        <v>Low Income</v>
      </c>
    </row>
    <row r="4389" hidden="1">
      <c r="A4389" s="1">
        <v>104387.0</v>
      </c>
      <c r="B4389" s="1">
        <v>52.0</v>
      </c>
      <c r="C4389" s="1">
        <v>14000.0</v>
      </c>
      <c r="D4389" s="1" t="s">
        <v>23</v>
      </c>
      <c r="E4389" s="1">
        <v>12770.72</v>
      </c>
      <c r="F4389" s="1">
        <v>3.0</v>
      </c>
      <c r="G4389" s="1">
        <v>14.0</v>
      </c>
      <c r="H4389" s="1">
        <v>6.0</v>
      </c>
      <c r="I4389" s="1" t="s">
        <v>22</v>
      </c>
      <c r="J4389" s="1">
        <v>0.799</v>
      </c>
      <c r="K4389" s="1">
        <v>0.402</v>
      </c>
      <c r="L4389" s="6">
        <f>if(J4389&gt;QUARTILE!$B$3, "TOP", if(J4389&lt;QUARTILE!$B$4, "BOTTOM", 0))</f>
        <v>0</v>
      </c>
      <c r="M4389" s="6">
        <f t="shared" si="1"/>
        <v>2</v>
      </c>
      <c r="N4389" s="6" t="str">
        <f t="shared" si="2"/>
        <v>Gen X</v>
      </c>
      <c r="O4389" s="6" t="str">
        <f t="shared" si="3"/>
        <v>Low Income</v>
      </c>
    </row>
    <row r="4390" hidden="1">
      <c r="A4390" s="1">
        <v>104388.0</v>
      </c>
      <c r="B4390" s="1">
        <v>58.0</v>
      </c>
      <c r="C4390" s="1">
        <v>10000.0</v>
      </c>
      <c r="D4390" s="1" t="s">
        <v>23</v>
      </c>
      <c r="E4390" s="1">
        <v>5362.95</v>
      </c>
      <c r="F4390" s="1">
        <v>4.0</v>
      </c>
      <c r="G4390" s="1">
        <v>19.0</v>
      </c>
      <c r="H4390" s="1">
        <v>2.0</v>
      </c>
      <c r="I4390" s="1" t="s">
        <v>22</v>
      </c>
      <c r="J4390" s="1">
        <v>0.517</v>
      </c>
      <c r="K4390" s="1">
        <v>0.0</v>
      </c>
      <c r="L4390" s="6">
        <f>if(J4390&gt;QUARTILE!$B$3, "TOP", if(J4390&lt;QUARTILE!$B$4, "BOTTOM", 0))</f>
        <v>0</v>
      </c>
      <c r="M4390" s="6">
        <f t="shared" si="1"/>
        <v>2</v>
      </c>
      <c r="N4390" s="6" t="str">
        <f t="shared" si="2"/>
        <v>Gen X</v>
      </c>
      <c r="O4390" s="6" t="str">
        <f t="shared" si="3"/>
        <v>Low Income</v>
      </c>
    </row>
    <row r="4391" hidden="1">
      <c r="A4391" s="1">
        <v>104389.0</v>
      </c>
      <c r="B4391" s="1">
        <v>76.0</v>
      </c>
      <c r="C4391" s="1">
        <v>15000.0</v>
      </c>
      <c r="D4391" s="1" t="s">
        <v>27</v>
      </c>
      <c r="E4391" s="1">
        <v>16476.68</v>
      </c>
      <c r="F4391" s="1">
        <v>1.0</v>
      </c>
      <c r="G4391" s="1">
        <v>15.0</v>
      </c>
      <c r="H4391" s="1">
        <v>4.0</v>
      </c>
      <c r="I4391" s="1" t="s">
        <v>22</v>
      </c>
      <c r="J4391" s="1">
        <v>0.406</v>
      </c>
      <c r="K4391" s="1">
        <v>0.026</v>
      </c>
      <c r="L4391" s="6">
        <f>if(J4391&gt;QUARTILE!$B$3, "TOP", if(J4391&lt;QUARTILE!$B$4, "BOTTOM", 0))</f>
        <v>0</v>
      </c>
      <c r="M4391" s="6">
        <f t="shared" si="1"/>
        <v>2</v>
      </c>
      <c r="N4391" s="6" t="str">
        <f t="shared" si="2"/>
        <v>Baby Boomer</v>
      </c>
      <c r="O4391" s="6" t="str">
        <f t="shared" si="3"/>
        <v>Low Income</v>
      </c>
    </row>
    <row r="4392" hidden="1">
      <c r="A4392" s="1">
        <v>104390.0</v>
      </c>
      <c r="B4392" s="1">
        <v>31.0</v>
      </c>
      <c r="C4392" s="1">
        <v>12000.0</v>
      </c>
      <c r="D4392" s="1" t="s">
        <v>23</v>
      </c>
      <c r="E4392" s="1">
        <v>2688.85</v>
      </c>
      <c r="F4392" s="1">
        <v>1.0</v>
      </c>
      <c r="G4392" s="1">
        <v>24.0</v>
      </c>
      <c r="H4392" s="1">
        <v>7.0</v>
      </c>
      <c r="I4392" s="1" t="s">
        <v>22</v>
      </c>
      <c r="J4392" s="1">
        <v>0.211</v>
      </c>
      <c r="K4392" s="1">
        <v>0.794</v>
      </c>
      <c r="L4392" s="6" t="str">
        <f>if(J4392&gt;QUARTILE!$B$3, "TOP", if(J4392&lt;QUARTILE!$B$4, "BOTTOM", 0))</f>
        <v>BOTTOM</v>
      </c>
      <c r="M4392" s="6">
        <f t="shared" si="1"/>
        <v>2</v>
      </c>
      <c r="N4392" s="6" t="str">
        <f t="shared" si="2"/>
        <v>Gen X</v>
      </c>
      <c r="O4392" s="6" t="str">
        <f t="shared" si="3"/>
        <v>Low Income</v>
      </c>
    </row>
    <row r="4393" hidden="1">
      <c r="A4393" s="1">
        <v>104391.0</v>
      </c>
      <c r="B4393" s="1">
        <v>47.0</v>
      </c>
      <c r="C4393" s="1">
        <v>25000.0</v>
      </c>
      <c r="D4393" s="1" t="s">
        <v>25</v>
      </c>
      <c r="E4393" s="1">
        <v>59905.16</v>
      </c>
      <c r="F4393" s="1">
        <v>5.0</v>
      </c>
      <c r="G4393" s="1">
        <v>19.0</v>
      </c>
      <c r="H4393" s="1">
        <v>9.0</v>
      </c>
      <c r="I4393" s="1" t="s">
        <v>18</v>
      </c>
      <c r="J4393" s="1">
        <v>0.584</v>
      </c>
      <c r="K4393" s="1">
        <v>0.063</v>
      </c>
      <c r="L4393" s="6">
        <f>if(J4393&gt;QUARTILE!$B$3, "TOP", if(J4393&lt;QUARTILE!$B$4, "BOTTOM", 0))</f>
        <v>0</v>
      </c>
      <c r="M4393" s="6">
        <f t="shared" si="1"/>
        <v>1</v>
      </c>
      <c r="N4393" s="6" t="str">
        <f t="shared" si="2"/>
        <v>Gen X</v>
      </c>
      <c r="O4393" s="6" t="str">
        <f t="shared" si="3"/>
        <v>Low Income</v>
      </c>
    </row>
    <row r="4394" hidden="1">
      <c r="A4394" s="1">
        <v>104392.0</v>
      </c>
      <c r="B4394" s="1">
        <v>58.0</v>
      </c>
      <c r="C4394" s="1">
        <v>31000.0</v>
      </c>
      <c r="D4394" s="1" t="s">
        <v>30</v>
      </c>
      <c r="E4394" s="1">
        <v>39296.97</v>
      </c>
      <c r="F4394" s="1">
        <v>4.0</v>
      </c>
      <c r="G4394" s="1">
        <v>15.0</v>
      </c>
      <c r="H4394" s="1">
        <v>4.0</v>
      </c>
      <c r="I4394" s="1" t="s">
        <v>18</v>
      </c>
      <c r="J4394" s="1">
        <v>0.826</v>
      </c>
      <c r="K4394" s="1">
        <v>0.457</v>
      </c>
      <c r="L4394" s="6" t="str">
        <f>if(J4394&gt;QUARTILE!$B$3, "TOP", if(J4394&lt;QUARTILE!$B$4, "BOTTOM", 0))</f>
        <v>TOP</v>
      </c>
      <c r="M4394" s="6">
        <f t="shared" si="1"/>
        <v>1</v>
      </c>
      <c r="N4394" s="6" t="str">
        <f t="shared" si="2"/>
        <v>Gen X</v>
      </c>
      <c r="O4394" s="6" t="str">
        <f t="shared" si="3"/>
        <v>Low Income</v>
      </c>
    </row>
    <row r="4395" hidden="1">
      <c r="A4395" s="1">
        <v>104393.0</v>
      </c>
      <c r="B4395" s="1">
        <v>21.0</v>
      </c>
      <c r="C4395" s="1">
        <v>19000.0</v>
      </c>
      <c r="D4395" s="1" t="s">
        <v>25</v>
      </c>
      <c r="E4395" s="1">
        <v>3381.76</v>
      </c>
      <c r="F4395" s="1">
        <v>3.0</v>
      </c>
      <c r="G4395" s="1">
        <v>20.0</v>
      </c>
      <c r="H4395" s="1">
        <v>12.0</v>
      </c>
      <c r="I4395" s="1" t="s">
        <v>22</v>
      </c>
      <c r="J4395" s="1">
        <v>0.501</v>
      </c>
      <c r="K4395" s="1">
        <v>0.653</v>
      </c>
      <c r="L4395" s="6">
        <f>if(J4395&gt;QUARTILE!$B$3, "TOP", if(J4395&lt;QUARTILE!$B$4, "BOTTOM", 0))</f>
        <v>0</v>
      </c>
      <c r="M4395" s="6">
        <f t="shared" si="1"/>
        <v>2</v>
      </c>
      <c r="N4395" s="6" t="str">
        <f t="shared" si="2"/>
        <v>Millenial</v>
      </c>
      <c r="O4395" s="6" t="str">
        <f t="shared" si="3"/>
        <v>Low Income</v>
      </c>
    </row>
    <row r="4396" hidden="1">
      <c r="A4396" s="1">
        <v>104394.0</v>
      </c>
      <c r="B4396" s="1">
        <v>76.0</v>
      </c>
      <c r="C4396" s="1">
        <v>54000.0</v>
      </c>
      <c r="D4396" s="1" t="s">
        <v>27</v>
      </c>
      <c r="E4396" s="1">
        <v>3784.34</v>
      </c>
      <c r="F4396" s="1">
        <v>3.0</v>
      </c>
      <c r="G4396" s="1">
        <v>21.0</v>
      </c>
      <c r="H4396" s="1">
        <v>6.0</v>
      </c>
      <c r="I4396" s="1" t="s">
        <v>22</v>
      </c>
      <c r="J4396" s="1">
        <v>0.973</v>
      </c>
      <c r="K4396" s="1">
        <v>0.698</v>
      </c>
      <c r="L4396" s="6" t="str">
        <f>if(J4396&gt;QUARTILE!$B$3, "TOP", if(J4396&lt;QUARTILE!$B$4, "BOTTOM", 0))</f>
        <v>TOP</v>
      </c>
      <c r="M4396" s="6">
        <f t="shared" si="1"/>
        <v>2</v>
      </c>
      <c r="N4396" s="6" t="str">
        <f t="shared" si="2"/>
        <v>Baby Boomer</v>
      </c>
      <c r="O4396" s="6" t="str">
        <f t="shared" si="3"/>
        <v>Medium Income</v>
      </c>
    </row>
    <row r="4397" hidden="1">
      <c r="A4397" s="1">
        <v>104395.0</v>
      </c>
      <c r="B4397" s="1">
        <v>21.0</v>
      </c>
      <c r="C4397" s="1">
        <v>16000.0</v>
      </c>
      <c r="D4397" s="1" t="s">
        <v>30</v>
      </c>
      <c r="E4397" s="1">
        <v>14366.78</v>
      </c>
      <c r="F4397" s="1">
        <v>3.0</v>
      </c>
      <c r="G4397" s="1">
        <v>15.0</v>
      </c>
      <c r="H4397" s="1">
        <v>11.0</v>
      </c>
      <c r="I4397" s="1" t="s">
        <v>22</v>
      </c>
      <c r="J4397" s="1">
        <v>0.004</v>
      </c>
      <c r="K4397" s="1">
        <v>0.597</v>
      </c>
      <c r="L4397" s="6" t="str">
        <f>if(J4397&gt;QUARTILE!$B$3, "TOP", if(J4397&lt;QUARTILE!$B$4, "BOTTOM", 0))</f>
        <v>BOTTOM</v>
      </c>
      <c r="M4397" s="6">
        <f t="shared" si="1"/>
        <v>2</v>
      </c>
      <c r="N4397" s="6" t="str">
        <f t="shared" si="2"/>
        <v>Millenial</v>
      </c>
      <c r="O4397" s="6" t="str">
        <f t="shared" si="3"/>
        <v>Low Income</v>
      </c>
    </row>
    <row r="4398" hidden="1">
      <c r="A4398" s="1">
        <v>104396.0</v>
      </c>
      <c r="B4398" s="1">
        <v>45.0</v>
      </c>
      <c r="C4398" s="1">
        <v>18000.0</v>
      </c>
      <c r="D4398" s="1" t="s">
        <v>23</v>
      </c>
      <c r="E4398" s="1">
        <v>29645.66</v>
      </c>
      <c r="F4398" s="1">
        <v>1.0</v>
      </c>
      <c r="G4398" s="1">
        <v>21.0</v>
      </c>
      <c r="H4398" s="1">
        <v>10.0</v>
      </c>
      <c r="I4398" s="1" t="s">
        <v>22</v>
      </c>
      <c r="J4398" s="1">
        <v>0.23</v>
      </c>
      <c r="K4398" s="1">
        <v>0.629</v>
      </c>
      <c r="L4398" s="6" t="str">
        <f>if(J4398&gt;QUARTILE!$B$3, "TOP", if(J4398&lt;QUARTILE!$B$4, "BOTTOM", 0))</f>
        <v>BOTTOM</v>
      </c>
      <c r="M4398" s="6">
        <f t="shared" si="1"/>
        <v>2</v>
      </c>
      <c r="N4398" s="6" t="str">
        <f t="shared" si="2"/>
        <v>Gen X</v>
      </c>
      <c r="O4398" s="6" t="str">
        <f t="shared" si="3"/>
        <v>Low Income</v>
      </c>
    </row>
    <row r="4399" hidden="1">
      <c r="A4399" s="1">
        <v>104397.0</v>
      </c>
      <c r="B4399" s="1">
        <v>25.0</v>
      </c>
      <c r="C4399" s="1">
        <v>17000.0</v>
      </c>
      <c r="D4399" s="1" t="s">
        <v>25</v>
      </c>
      <c r="E4399" s="1">
        <v>4945.63</v>
      </c>
      <c r="F4399" s="1">
        <v>5.0</v>
      </c>
      <c r="G4399" s="1">
        <v>16.0</v>
      </c>
      <c r="H4399" s="1">
        <v>17.0</v>
      </c>
      <c r="I4399" s="1" t="s">
        <v>18</v>
      </c>
      <c r="J4399" s="1">
        <v>0.665</v>
      </c>
      <c r="K4399" s="1">
        <v>0.532</v>
      </c>
      <c r="L4399" s="6">
        <f>if(J4399&gt;QUARTILE!$B$3, "TOP", if(J4399&lt;QUARTILE!$B$4, "BOTTOM", 0))</f>
        <v>0</v>
      </c>
      <c r="M4399" s="6">
        <f t="shared" si="1"/>
        <v>1</v>
      </c>
      <c r="N4399" s="6" t="str">
        <f t="shared" si="2"/>
        <v>Millenial</v>
      </c>
      <c r="O4399" s="6" t="str">
        <f t="shared" si="3"/>
        <v>Low Income</v>
      </c>
    </row>
    <row r="4400" hidden="1">
      <c r="A4400" s="1">
        <v>104398.0</v>
      </c>
      <c r="B4400" s="1">
        <v>19.0</v>
      </c>
      <c r="C4400" s="1">
        <v>32000.0</v>
      </c>
      <c r="D4400" s="1" t="s">
        <v>17</v>
      </c>
      <c r="E4400" s="1">
        <v>1258.19</v>
      </c>
      <c r="F4400" s="1">
        <v>1.0</v>
      </c>
      <c r="G4400" s="1">
        <v>27.0</v>
      </c>
      <c r="H4400" s="1">
        <v>16.0</v>
      </c>
      <c r="I4400" s="1" t="s">
        <v>18</v>
      </c>
      <c r="J4400" s="1">
        <v>0.672</v>
      </c>
      <c r="K4400" s="1">
        <v>0.928</v>
      </c>
      <c r="L4400" s="6">
        <f>if(J4400&gt;QUARTILE!$B$3, "TOP", if(J4400&lt;QUARTILE!$B$4, "BOTTOM", 0))</f>
        <v>0</v>
      </c>
      <c r="M4400" s="6">
        <f t="shared" si="1"/>
        <v>1</v>
      </c>
      <c r="N4400" s="6" t="str">
        <f t="shared" si="2"/>
        <v>Millenial</v>
      </c>
      <c r="O4400" s="6" t="str">
        <f t="shared" si="3"/>
        <v>Low Income</v>
      </c>
    </row>
    <row r="4401" hidden="1">
      <c r="A4401" s="1">
        <v>104399.0</v>
      </c>
      <c r="B4401" s="1">
        <v>58.0</v>
      </c>
      <c r="C4401" s="1">
        <v>34000.0</v>
      </c>
      <c r="D4401" s="1" t="s">
        <v>24</v>
      </c>
      <c r="E4401" s="1">
        <v>15772.66</v>
      </c>
      <c r="F4401" s="1">
        <v>2.0</v>
      </c>
      <c r="G4401" s="1">
        <v>15.0</v>
      </c>
      <c r="H4401" s="1">
        <v>8.0</v>
      </c>
      <c r="I4401" s="1" t="s">
        <v>22</v>
      </c>
      <c r="J4401" s="1">
        <v>0.276</v>
      </c>
      <c r="K4401" s="1">
        <v>0.665</v>
      </c>
      <c r="L4401" s="6" t="str">
        <f>if(J4401&gt;QUARTILE!$B$3, "TOP", if(J4401&lt;QUARTILE!$B$4, "BOTTOM", 0))</f>
        <v>BOTTOM</v>
      </c>
      <c r="M4401" s="6">
        <f t="shared" si="1"/>
        <v>2</v>
      </c>
      <c r="N4401" s="6" t="str">
        <f t="shared" si="2"/>
        <v>Gen X</v>
      </c>
      <c r="O4401" s="6" t="str">
        <f t="shared" si="3"/>
        <v>Low Income</v>
      </c>
    </row>
    <row r="4402" hidden="1">
      <c r="A4402" s="1">
        <v>104400.0</v>
      </c>
      <c r="B4402" s="1">
        <v>78.0</v>
      </c>
      <c r="C4402" s="1">
        <v>30000.0</v>
      </c>
      <c r="D4402" s="1" t="s">
        <v>27</v>
      </c>
      <c r="E4402" s="1">
        <v>23526.97</v>
      </c>
      <c r="F4402" s="1">
        <v>2.0</v>
      </c>
      <c r="G4402" s="1">
        <v>13.0</v>
      </c>
      <c r="H4402" s="1">
        <v>11.0</v>
      </c>
      <c r="I4402" s="1" t="s">
        <v>22</v>
      </c>
      <c r="J4402" s="1">
        <v>0.942</v>
      </c>
      <c r="K4402" s="1">
        <v>0.353</v>
      </c>
      <c r="L4402" s="6" t="str">
        <f>if(J4402&gt;QUARTILE!$B$3, "TOP", if(J4402&lt;QUARTILE!$B$4, "BOTTOM", 0))</f>
        <v>TOP</v>
      </c>
      <c r="M4402" s="6">
        <f t="shared" si="1"/>
        <v>2</v>
      </c>
      <c r="N4402" s="6" t="str">
        <f t="shared" si="2"/>
        <v>Baby Boomer</v>
      </c>
      <c r="O4402" s="6" t="str">
        <f t="shared" si="3"/>
        <v>Low Income</v>
      </c>
    </row>
    <row r="4403" hidden="1">
      <c r="A4403" s="1">
        <v>104401.0</v>
      </c>
      <c r="B4403" s="1">
        <v>63.0</v>
      </c>
      <c r="C4403" s="1">
        <v>20000.0</v>
      </c>
      <c r="D4403" s="1" t="s">
        <v>23</v>
      </c>
      <c r="E4403" s="1">
        <v>5603.95</v>
      </c>
      <c r="F4403" s="1">
        <v>3.0</v>
      </c>
      <c r="G4403" s="1">
        <v>20.0</v>
      </c>
      <c r="H4403" s="1">
        <v>4.0</v>
      </c>
      <c r="I4403" s="1" t="s">
        <v>22</v>
      </c>
      <c r="J4403" s="1">
        <v>0.381</v>
      </c>
      <c r="K4403" s="1">
        <v>0.357</v>
      </c>
      <c r="L4403" s="6">
        <f>if(J4403&gt;QUARTILE!$B$3, "TOP", if(J4403&lt;QUARTILE!$B$4, "BOTTOM", 0))</f>
        <v>0</v>
      </c>
      <c r="M4403" s="6">
        <f t="shared" si="1"/>
        <v>2</v>
      </c>
      <c r="N4403" s="6" t="str">
        <f t="shared" si="2"/>
        <v>Baby Boomer</v>
      </c>
      <c r="O4403" s="6" t="str">
        <f t="shared" si="3"/>
        <v>Low Income</v>
      </c>
    </row>
    <row r="4404" hidden="1">
      <c r="A4404" s="1">
        <v>104402.0</v>
      </c>
      <c r="B4404" s="1">
        <v>39.0</v>
      </c>
      <c r="C4404" s="1">
        <v>10000.0</v>
      </c>
      <c r="D4404" s="1" t="s">
        <v>21</v>
      </c>
      <c r="E4404" s="1">
        <v>26923.62</v>
      </c>
      <c r="F4404" s="1">
        <v>5.0</v>
      </c>
      <c r="G4404" s="1">
        <v>20.0</v>
      </c>
      <c r="H4404" s="1">
        <v>10.0</v>
      </c>
      <c r="I4404" s="1" t="s">
        <v>22</v>
      </c>
      <c r="J4404" s="1">
        <v>0.411</v>
      </c>
      <c r="K4404" s="1">
        <v>0.03</v>
      </c>
      <c r="L4404" s="6">
        <f>if(J4404&gt;QUARTILE!$B$3, "TOP", if(J4404&lt;QUARTILE!$B$4, "BOTTOM", 0))</f>
        <v>0</v>
      </c>
      <c r="M4404" s="6">
        <f t="shared" si="1"/>
        <v>2</v>
      </c>
      <c r="N4404" s="6" t="str">
        <f t="shared" si="2"/>
        <v>Gen X</v>
      </c>
      <c r="O4404" s="6" t="str">
        <f t="shared" si="3"/>
        <v>Low Income</v>
      </c>
    </row>
    <row r="4405" hidden="1">
      <c r="A4405" s="1">
        <v>104403.0</v>
      </c>
      <c r="B4405" s="1">
        <v>58.0</v>
      </c>
      <c r="C4405" s="1">
        <v>18000.0</v>
      </c>
      <c r="D4405" s="1" t="s">
        <v>23</v>
      </c>
      <c r="E4405" s="1">
        <v>60173.83</v>
      </c>
      <c r="F4405" s="1">
        <v>3.0</v>
      </c>
      <c r="G4405" s="1">
        <v>17.0</v>
      </c>
      <c r="H4405" s="1">
        <v>11.0</v>
      </c>
      <c r="I4405" s="1" t="s">
        <v>22</v>
      </c>
      <c r="J4405" s="1">
        <v>1.0</v>
      </c>
      <c r="K4405" s="1">
        <v>0.892</v>
      </c>
      <c r="L4405" s="6" t="str">
        <f>if(J4405&gt;QUARTILE!$B$3, "TOP", if(J4405&lt;QUARTILE!$B$4, "BOTTOM", 0))</f>
        <v>TOP</v>
      </c>
      <c r="M4405" s="6">
        <f t="shared" si="1"/>
        <v>2</v>
      </c>
      <c r="N4405" s="6" t="str">
        <f t="shared" si="2"/>
        <v>Gen X</v>
      </c>
      <c r="O4405" s="6" t="str">
        <f t="shared" si="3"/>
        <v>Low Income</v>
      </c>
    </row>
    <row r="4406" hidden="1">
      <c r="A4406" s="1">
        <v>104404.0</v>
      </c>
      <c r="B4406" s="1">
        <v>73.0</v>
      </c>
      <c r="C4406" s="1">
        <v>53000.0</v>
      </c>
      <c r="D4406" s="1" t="s">
        <v>25</v>
      </c>
      <c r="E4406" s="1">
        <v>2948.54</v>
      </c>
      <c r="F4406" s="1">
        <v>3.0</v>
      </c>
      <c r="G4406" s="1">
        <v>13.0</v>
      </c>
      <c r="H4406" s="1">
        <v>4.0</v>
      </c>
      <c r="I4406" s="1" t="s">
        <v>22</v>
      </c>
      <c r="J4406" s="1">
        <v>0.629</v>
      </c>
      <c r="K4406" s="1">
        <v>0.891</v>
      </c>
      <c r="L4406" s="6">
        <f>if(J4406&gt;QUARTILE!$B$3, "TOP", if(J4406&lt;QUARTILE!$B$4, "BOTTOM", 0))</f>
        <v>0</v>
      </c>
      <c r="M4406" s="6">
        <f t="shared" si="1"/>
        <v>2</v>
      </c>
      <c r="N4406" s="6" t="str">
        <f t="shared" si="2"/>
        <v>Baby Boomer</v>
      </c>
      <c r="O4406" s="6" t="str">
        <f t="shared" si="3"/>
        <v>Medium Income</v>
      </c>
    </row>
    <row r="4407" hidden="1">
      <c r="A4407" s="1">
        <v>104405.0</v>
      </c>
      <c r="B4407" s="1">
        <v>80.0</v>
      </c>
      <c r="C4407" s="1">
        <v>40000.0</v>
      </c>
      <c r="D4407" s="1" t="s">
        <v>25</v>
      </c>
      <c r="E4407" s="1">
        <v>14309.04</v>
      </c>
      <c r="F4407" s="1">
        <v>1.0</v>
      </c>
      <c r="G4407" s="1">
        <v>15.0</v>
      </c>
      <c r="H4407" s="1">
        <v>4.0</v>
      </c>
      <c r="I4407" s="1" t="s">
        <v>22</v>
      </c>
      <c r="J4407" s="1">
        <v>0.663</v>
      </c>
      <c r="K4407" s="1">
        <v>0.043</v>
      </c>
      <c r="L4407" s="6">
        <f>if(J4407&gt;QUARTILE!$B$3, "TOP", if(J4407&lt;QUARTILE!$B$4, "BOTTOM", 0))</f>
        <v>0</v>
      </c>
      <c r="M4407" s="6">
        <f t="shared" si="1"/>
        <v>2</v>
      </c>
      <c r="N4407" s="6" t="str">
        <f t="shared" si="2"/>
        <v>Silent</v>
      </c>
      <c r="O4407" s="6" t="str">
        <f t="shared" si="3"/>
        <v>Low Income</v>
      </c>
    </row>
    <row r="4408" hidden="1">
      <c r="A4408" s="1">
        <v>104406.0</v>
      </c>
      <c r="B4408" s="1">
        <v>80.0</v>
      </c>
      <c r="C4408" s="1">
        <v>26000.0</v>
      </c>
      <c r="D4408" s="1" t="s">
        <v>25</v>
      </c>
      <c r="E4408" s="1">
        <v>1170.43</v>
      </c>
      <c r="F4408" s="1">
        <v>3.0</v>
      </c>
      <c r="G4408" s="1">
        <v>13.0</v>
      </c>
      <c r="H4408" s="1">
        <v>8.0</v>
      </c>
      <c r="I4408" s="1" t="s">
        <v>22</v>
      </c>
      <c r="J4408" s="1">
        <v>0.59</v>
      </c>
      <c r="K4408" s="1">
        <v>0.862</v>
      </c>
      <c r="L4408" s="6">
        <f>if(J4408&gt;QUARTILE!$B$3, "TOP", if(J4408&lt;QUARTILE!$B$4, "BOTTOM", 0))</f>
        <v>0</v>
      </c>
      <c r="M4408" s="6">
        <f t="shared" si="1"/>
        <v>2</v>
      </c>
      <c r="N4408" s="6" t="str">
        <f t="shared" si="2"/>
        <v>Silent</v>
      </c>
      <c r="O4408" s="6" t="str">
        <f t="shared" si="3"/>
        <v>Low Income</v>
      </c>
    </row>
    <row r="4409" hidden="1">
      <c r="A4409" s="1">
        <v>104407.0</v>
      </c>
      <c r="B4409" s="1">
        <v>72.0</v>
      </c>
      <c r="C4409" s="1">
        <v>17000.0</v>
      </c>
      <c r="D4409" s="1" t="s">
        <v>17</v>
      </c>
      <c r="E4409" s="1">
        <v>4630.09</v>
      </c>
      <c r="F4409" s="1">
        <v>3.0</v>
      </c>
      <c r="G4409" s="1">
        <v>14.0</v>
      </c>
      <c r="H4409" s="1">
        <v>4.0</v>
      </c>
      <c r="I4409" s="1" t="s">
        <v>22</v>
      </c>
      <c r="J4409" s="1">
        <v>0.178</v>
      </c>
      <c r="K4409" s="1">
        <v>0.138</v>
      </c>
      <c r="L4409" s="6" t="str">
        <f>if(J4409&gt;QUARTILE!$B$3, "TOP", if(J4409&lt;QUARTILE!$B$4, "BOTTOM", 0))</f>
        <v>BOTTOM</v>
      </c>
      <c r="M4409" s="6">
        <f t="shared" si="1"/>
        <v>2</v>
      </c>
      <c r="N4409" s="6" t="str">
        <f t="shared" si="2"/>
        <v>Baby Boomer</v>
      </c>
      <c r="O4409" s="6" t="str">
        <f t="shared" si="3"/>
        <v>Low Income</v>
      </c>
    </row>
    <row r="4410" hidden="1">
      <c r="A4410" s="1">
        <v>104408.0</v>
      </c>
      <c r="B4410" s="1">
        <v>33.0</v>
      </c>
      <c r="C4410" s="1">
        <v>22000.0</v>
      </c>
      <c r="D4410" s="1" t="s">
        <v>17</v>
      </c>
      <c r="E4410" s="1">
        <v>1882.24</v>
      </c>
      <c r="F4410" s="1">
        <v>5.0</v>
      </c>
      <c r="G4410" s="1">
        <v>14.0</v>
      </c>
      <c r="H4410" s="1">
        <v>9.0</v>
      </c>
      <c r="I4410" s="1" t="s">
        <v>22</v>
      </c>
      <c r="J4410" s="1">
        <v>0.992</v>
      </c>
      <c r="K4410" s="1">
        <v>0.189</v>
      </c>
      <c r="L4410" s="6" t="str">
        <f>if(J4410&gt;QUARTILE!$B$3, "TOP", if(J4410&lt;QUARTILE!$B$4, "BOTTOM", 0))</f>
        <v>TOP</v>
      </c>
      <c r="M4410" s="6">
        <f t="shared" si="1"/>
        <v>2</v>
      </c>
      <c r="N4410" s="6" t="str">
        <f t="shared" si="2"/>
        <v>Gen X</v>
      </c>
      <c r="O4410" s="6" t="str">
        <f t="shared" si="3"/>
        <v>Low Income</v>
      </c>
    </row>
    <row r="4411" hidden="1">
      <c r="A4411" s="1">
        <v>104409.0</v>
      </c>
      <c r="B4411" s="1">
        <v>46.0</v>
      </c>
      <c r="C4411" s="1">
        <v>18000.0</v>
      </c>
      <c r="D4411" s="1" t="s">
        <v>27</v>
      </c>
      <c r="E4411" s="1">
        <v>10350.51</v>
      </c>
      <c r="F4411" s="1">
        <v>5.0</v>
      </c>
      <c r="G4411" s="1">
        <v>20.0</v>
      </c>
      <c r="H4411" s="1">
        <v>13.0</v>
      </c>
      <c r="I4411" s="1" t="s">
        <v>22</v>
      </c>
      <c r="J4411" s="1">
        <v>0.059</v>
      </c>
      <c r="K4411" s="1">
        <v>0.631</v>
      </c>
      <c r="L4411" s="6" t="str">
        <f>if(J4411&gt;QUARTILE!$B$3, "TOP", if(J4411&lt;QUARTILE!$B$4, "BOTTOM", 0))</f>
        <v>BOTTOM</v>
      </c>
      <c r="M4411" s="6">
        <f t="shared" si="1"/>
        <v>2</v>
      </c>
      <c r="N4411" s="6" t="str">
        <f t="shared" si="2"/>
        <v>Gen X</v>
      </c>
      <c r="O4411" s="6" t="str">
        <f t="shared" si="3"/>
        <v>Low Income</v>
      </c>
    </row>
    <row r="4412" hidden="1">
      <c r="A4412" s="1">
        <v>104410.0</v>
      </c>
      <c r="B4412" s="1">
        <v>79.0</v>
      </c>
      <c r="C4412" s="1">
        <v>45000.0</v>
      </c>
      <c r="D4412" s="1" t="s">
        <v>23</v>
      </c>
      <c r="E4412" s="1">
        <v>34388.6</v>
      </c>
      <c r="F4412" s="1">
        <v>5.0</v>
      </c>
      <c r="G4412" s="1">
        <v>22.0</v>
      </c>
      <c r="H4412" s="1">
        <v>8.0</v>
      </c>
      <c r="I4412" s="1" t="s">
        <v>18</v>
      </c>
      <c r="J4412" s="1">
        <v>1.0</v>
      </c>
      <c r="K4412" s="1">
        <v>0.58</v>
      </c>
      <c r="L4412" s="6" t="str">
        <f>if(J4412&gt;QUARTILE!$B$3, "TOP", if(J4412&lt;QUARTILE!$B$4, "BOTTOM", 0))</f>
        <v>TOP</v>
      </c>
      <c r="M4412" s="6">
        <f t="shared" si="1"/>
        <v>1</v>
      </c>
      <c r="N4412" s="6" t="str">
        <f t="shared" si="2"/>
        <v>Baby Boomer</v>
      </c>
      <c r="O4412" s="6" t="str">
        <f t="shared" si="3"/>
        <v>Medium Income</v>
      </c>
    </row>
    <row r="4413" hidden="1">
      <c r="A4413" s="1">
        <v>104411.0</v>
      </c>
      <c r="B4413" s="1">
        <v>66.0</v>
      </c>
      <c r="C4413" s="1">
        <v>13000.0</v>
      </c>
      <c r="D4413" s="1" t="s">
        <v>25</v>
      </c>
      <c r="E4413" s="1">
        <v>17213.83</v>
      </c>
      <c r="F4413" s="1">
        <v>3.0</v>
      </c>
      <c r="G4413" s="1">
        <v>17.0</v>
      </c>
      <c r="H4413" s="1">
        <v>7.0</v>
      </c>
      <c r="I4413" s="1" t="s">
        <v>22</v>
      </c>
      <c r="J4413" s="1">
        <v>0.518</v>
      </c>
      <c r="K4413" s="1">
        <v>0.506</v>
      </c>
      <c r="L4413" s="6">
        <f>if(J4413&gt;QUARTILE!$B$3, "TOP", if(J4413&lt;QUARTILE!$B$4, "BOTTOM", 0))</f>
        <v>0</v>
      </c>
      <c r="M4413" s="6">
        <f t="shared" si="1"/>
        <v>2</v>
      </c>
      <c r="N4413" s="6" t="str">
        <f t="shared" si="2"/>
        <v>Baby Boomer</v>
      </c>
      <c r="O4413" s="6" t="str">
        <f t="shared" si="3"/>
        <v>Low Income</v>
      </c>
    </row>
    <row r="4414" hidden="1">
      <c r="A4414" s="1">
        <v>104412.0</v>
      </c>
      <c r="B4414" s="1">
        <v>65.0</v>
      </c>
      <c r="C4414" s="1">
        <v>38000.0</v>
      </c>
      <c r="D4414" s="1" t="s">
        <v>27</v>
      </c>
      <c r="E4414" s="1">
        <v>5035.62</v>
      </c>
      <c r="F4414" s="1">
        <v>5.0</v>
      </c>
      <c r="G4414" s="1">
        <v>21.0</v>
      </c>
      <c r="H4414" s="1">
        <v>2.0</v>
      </c>
      <c r="I4414" s="1" t="s">
        <v>22</v>
      </c>
      <c r="J4414" s="1">
        <v>0.19</v>
      </c>
      <c r="K4414" s="1">
        <v>0.918</v>
      </c>
      <c r="L4414" s="6" t="str">
        <f>if(J4414&gt;QUARTILE!$B$3, "TOP", if(J4414&lt;QUARTILE!$B$4, "BOTTOM", 0))</f>
        <v>BOTTOM</v>
      </c>
      <c r="M4414" s="6">
        <f t="shared" si="1"/>
        <v>2</v>
      </c>
      <c r="N4414" s="6" t="str">
        <f t="shared" si="2"/>
        <v>Baby Boomer</v>
      </c>
      <c r="O4414" s="6" t="str">
        <f t="shared" si="3"/>
        <v>Low Income</v>
      </c>
    </row>
    <row r="4415" hidden="1">
      <c r="A4415" s="1">
        <v>104413.0</v>
      </c>
      <c r="B4415" s="1">
        <v>47.0</v>
      </c>
      <c r="C4415" s="1">
        <v>16000.0</v>
      </c>
      <c r="D4415" s="1" t="s">
        <v>25</v>
      </c>
      <c r="E4415" s="1">
        <v>818.75</v>
      </c>
      <c r="F4415" s="1">
        <v>5.0</v>
      </c>
      <c r="G4415" s="1">
        <v>17.0</v>
      </c>
      <c r="H4415" s="1">
        <v>13.0</v>
      </c>
      <c r="I4415" s="1" t="s">
        <v>18</v>
      </c>
      <c r="J4415" s="1">
        <v>0.217</v>
      </c>
      <c r="K4415" s="1">
        <v>0.44</v>
      </c>
      <c r="L4415" s="6" t="str">
        <f>if(J4415&gt;QUARTILE!$B$3, "TOP", if(J4415&lt;QUARTILE!$B$4, "BOTTOM", 0))</f>
        <v>BOTTOM</v>
      </c>
      <c r="M4415" s="6">
        <f t="shared" si="1"/>
        <v>1</v>
      </c>
      <c r="N4415" s="6" t="str">
        <f t="shared" si="2"/>
        <v>Gen X</v>
      </c>
      <c r="O4415" s="6" t="str">
        <f t="shared" si="3"/>
        <v>Low Income</v>
      </c>
    </row>
    <row r="4416" hidden="1">
      <c r="A4416" s="1">
        <v>104414.0</v>
      </c>
      <c r="B4416" s="1">
        <v>29.0</v>
      </c>
      <c r="C4416" s="1">
        <v>49000.0</v>
      </c>
      <c r="D4416" s="1" t="s">
        <v>24</v>
      </c>
      <c r="E4416" s="1">
        <v>16121.76</v>
      </c>
      <c r="F4416" s="1">
        <v>4.0</v>
      </c>
      <c r="G4416" s="1">
        <v>14.0</v>
      </c>
      <c r="H4416" s="1">
        <v>11.0</v>
      </c>
      <c r="I4416" s="1" t="s">
        <v>22</v>
      </c>
      <c r="J4416" s="1">
        <v>0.656</v>
      </c>
      <c r="K4416" s="1">
        <v>0.208</v>
      </c>
      <c r="L4416" s="6">
        <f>if(J4416&gt;QUARTILE!$B$3, "TOP", if(J4416&lt;QUARTILE!$B$4, "BOTTOM", 0))</f>
        <v>0</v>
      </c>
      <c r="M4416" s="6">
        <f t="shared" si="1"/>
        <v>2</v>
      </c>
      <c r="N4416" s="6" t="str">
        <f t="shared" si="2"/>
        <v>Millenial</v>
      </c>
      <c r="O4416" s="6" t="str">
        <f t="shared" si="3"/>
        <v>Medium Income</v>
      </c>
    </row>
    <row r="4417" hidden="1">
      <c r="A4417" s="1">
        <v>104415.0</v>
      </c>
      <c r="B4417" s="1">
        <v>52.0</v>
      </c>
      <c r="C4417" s="1">
        <v>28000.0</v>
      </c>
      <c r="D4417" s="1" t="s">
        <v>17</v>
      </c>
      <c r="E4417" s="1">
        <v>2849.64</v>
      </c>
      <c r="F4417" s="1">
        <v>4.0</v>
      </c>
      <c r="G4417" s="1">
        <v>15.0</v>
      </c>
      <c r="H4417" s="1">
        <v>10.0</v>
      </c>
      <c r="I4417" s="1" t="s">
        <v>22</v>
      </c>
      <c r="J4417" s="1">
        <v>0.711</v>
      </c>
      <c r="K4417" s="1">
        <v>0.0</v>
      </c>
      <c r="L4417" s="6">
        <f>if(J4417&gt;QUARTILE!$B$3, "TOP", if(J4417&lt;QUARTILE!$B$4, "BOTTOM", 0))</f>
        <v>0</v>
      </c>
      <c r="M4417" s="6">
        <f t="shared" si="1"/>
        <v>2</v>
      </c>
      <c r="N4417" s="6" t="str">
        <f t="shared" si="2"/>
        <v>Gen X</v>
      </c>
      <c r="O4417" s="6" t="str">
        <f t="shared" si="3"/>
        <v>Low Income</v>
      </c>
    </row>
    <row r="4418" hidden="1">
      <c r="A4418" s="1">
        <v>104416.0</v>
      </c>
      <c r="B4418" s="1">
        <v>28.0</v>
      </c>
      <c r="C4418" s="1">
        <v>14000.0</v>
      </c>
      <c r="D4418" s="1" t="s">
        <v>27</v>
      </c>
      <c r="E4418" s="1">
        <v>8393.33</v>
      </c>
      <c r="F4418" s="1">
        <v>2.0</v>
      </c>
      <c r="G4418" s="1">
        <v>14.0</v>
      </c>
      <c r="H4418" s="1">
        <v>16.0</v>
      </c>
      <c r="I4418" s="1" t="s">
        <v>22</v>
      </c>
      <c r="J4418" s="1">
        <v>0.899</v>
      </c>
      <c r="K4418" s="1">
        <v>0.867</v>
      </c>
      <c r="L4418" s="6" t="str">
        <f>if(J4418&gt;QUARTILE!$B$3, "TOP", if(J4418&lt;QUARTILE!$B$4, "BOTTOM", 0))</f>
        <v>TOP</v>
      </c>
      <c r="M4418" s="6">
        <f t="shared" si="1"/>
        <v>2</v>
      </c>
      <c r="N4418" s="6" t="str">
        <f t="shared" si="2"/>
        <v>Millenial</v>
      </c>
      <c r="O4418" s="6" t="str">
        <f t="shared" si="3"/>
        <v>Low Income</v>
      </c>
    </row>
    <row r="4419" hidden="1">
      <c r="A4419" s="1">
        <v>104417.0</v>
      </c>
      <c r="B4419" s="1">
        <v>63.0</v>
      </c>
      <c r="C4419" s="1">
        <v>18000.0</v>
      </c>
      <c r="D4419" s="1" t="s">
        <v>23</v>
      </c>
      <c r="E4419" s="1">
        <v>14274.85</v>
      </c>
      <c r="F4419" s="1">
        <v>1.0</v>
      </c>
      <c r="G4419" s="1">
        <v>23.0</v>
      </c>
      <c r="H4419" s="1">
        <v>5.0</v>
      </c>
      <c r="I4419" s="1" t="s">
        <v>22</v>
      </c>
      <c r="J4419" s="1">
        <v>0.287</v>
      </c>
      <c r="K4419" s="1">
        <v>0.395</v>
      </c>
      <c r="L4419" s="6" t="str">
        <f>if(J4419&gt;QUARTILE!$B$3, "TOP", if(J4419&lt;QUARTILE!$B$4, "BOTTOM", 0))</f>
        <v>BOTTOM</v>
      </c>
      <c r="M4419" s="6">
        <f t="shared" si="1"/>
        <v>2</v>
      </c>
      <c r="N4419" s="6" t="str">
        <f t="shared" si="2"/>
        <v>Baby Boomer</v>
      </c>
      <c r="O4419" s="6" t="str">
        <f t="shared" si="3"/>
        <v>Low Income</v>
      </c>
    </row>
    <row r="4420" hidden="1">
      <c r="A4420" s="1">
        <v>104418.0</v>
      </c>
      <c r="B4420" s="1">
        <v>67.0</v>
      </c>
      <c r="C4420" s="1">
        <v>34000.0</v>
      </c>
      <c r="D4420" s="1" t="s">
        <v>27</v>
      </c>
      <c r="E4420" s="1">
        <v>46812.5</v>
      </c>
      <c r="F4420" s="1">
        <v>1.0</v>
      </c>
      <c r="G4420" s="1">
        <v>17.0</v>
      </c>
      <c r="H4420" s="1">
        <v>3.0</v>
      </c>
      <c r="I4420" s="1" t="s">
        <v>18</v>
      </c>
      <c r="J4420" s="1">
        <v>0.533</v>
      </c>
      <c r="K4420" s="1">
        <v>0.683</v>
      </c>
      <c r="L4420" s="6">
        <f>if(J4420&gt;QUARTILE!$B$3, "TOP", if(J4420&lt;QUARTILE!$B$4, "BOTTOM", 0))</f>
        <v>0</v>
      </c>
      <c r="M4420" s="6">
        <f t="shared" si="1"/>
        <v>1</v>
      </c>
      <c r="N4420" s="6" t="str">
        <f t="shared" si="2"/>
        <v>Baby Boomer</v>
      </c>
      <c r="O4420" s="6" t="str">
        <f t="shared" si="3"/>
        <v>Low Income</v>
      </c>
    </row>
    <row r="4421" hidden="1">
      <c r="A4421" s="1">
        <v>104419.0</v>
      </c>
      <c r="B4421" s="1">
        <v>38.0</v>
      </c>
      <c r="C4421" s="1">
        <v>16000.0</v>
      </c>
      <c r="D4421" s="1" t="s">
        <v>21</v>
      </c>
      <c r="E4421" s="1">
        <v>1707.31</v>
      </c>
      <c r="F4421" s="1">
        <v>5.0</v>
      </c>
      <c r="G4421" s="1">
        <v>15.0</v>
      </c>
      <c r="H4421" s="1">
        <v>12.0</v>
      </c>
      <c r="I4421" s="1" t="s">
        <v>18</v>
      </c>
      <c r="J4421" s="1">
        <v>0.971</v>
      </c>
      <c r="K4421" s="1">
        <v>0.724</v>
      </c>
      <c r="L4421" s="6" t="str">
        <f>if(J4421&gt;QUARTILE!$B$3, "TOP", if(J4421&lt;QUARTILE!$B$4, "BOTTOM", 0))</f>
        <v>TOP</v>
      </c>
      <c r="M4421" s="6">
        <f t="shared" si="1"/>
        <v>1</v>
      </c>
      <c r="N4421" s="6" t="str">
        <f t="shared" si="2"/>
        <v>Gen X</v>
      </c>
      <c r="O4421" s="6" t="str">
        <f t="shared" si="3"/>
        <v>Low Income</v>
      </c>
    </row>
    <row r="4422" hidden="1">
      <c r="A4422" s="1">
        <v>104420.0</v>
      </c>
      <c r="B4422" s="1">
        <v>80.0</v>
      </c>
      <c r="C4422" s="1">
        <v>22000.0</v>
      </c>
      <c r="D4422" s="1" t="s">
        <v>25</v>
      </c>
      <c r="E4422" s="1">
        <v>22089.04</v>
      </c>
      <c r="F4422" s="1">
        <v>2.0</v>
      </c>
      <c r="G4422" s="1">
        <v>24.0</v>
      </c>
      <c r="H4422" s="1">
        <v>3.0</v>
      </c>
      <c r="I4422" s="1" t="s">
        <v>22</v>
      </c>
      <c r="J4422" s="1">
        <v>0.478</v>
      </c>
      <c r="K4422" s="1">
        <v>0.044</v>
      </c>
      <c r="L4422" s="6">
        <f>if(J4422&gt;QUARTILE!$B$3, "TOP", if(J4422&lt;QUARTILE!$B$4, "BOTTOM", 0))</f>
        <v>0</v>
      </c>
      <c r="M4422" s="6">
        <f t="shared" si="1"/>
        <v>2</v>
      </c>
      <c r="N4422" s="6" t="str">
        <f t="shared" si="2"/>
        <v>Silent</v>
      </c>
      <c r="O4422" s="6" t="str">
        <f t="shared" si="3"/>
        <v>Low Income</v>
      </c>
    </row>
    <row r="4423" hidden="1">
      <c r="A4423" s="1">
        <v>104421.0</v>
      </c>
      <c r="B4423" s="1">
        <v>38.0</v>
      </c>
      <c r="C4423" s="1">
        <v>16000.0</v>
      </c>
      <c r="D4423" s="1" t="s">
        <v>17</v>
      </c>
      <c r="E4423" s="1">
        <v>283.63</v>
      </c>
      <c r="F4423" s="1">
        <v>2.0</v>
      </c>
      <c r="G4423" s="1">
        <v>15.0</v>
      </c>
      <c r="H4423" s="1">
        <v>11.0</v>
      </c>
      <c r="I4423" s="1" t="s">
        <v>22</v>
      </c>
      <c r="J4423" s="1">
        <v>0.46</v>
      </c>
      <c r="K4423" s="1">
        <v>0.822</v>
      </c>
      <c r="L4423" s="6">
        <f>if(J4423&gt;QUARTILE!$B$3, "TOP", if(J4423&lt;QUARTILE!$B$4, "BOTTOM", 0))</f>
        <v>0</v>
      </c>
      <c r="M4423" s="6">
        <f t="shared" si="1"/>
        <v>2</v>
      </c>
      <c r="N4423" s="6" t="str">
        <f t="shared" si="2"/>
        <v>Gen X</v>
      </c>
      <c r="O4423" s="6" t="str">
        <f t="shared" si="3"/>
        <v>Low Income</v>
      </c>
    </row>
    <row r="4424" hidden="1">
      <c r="A4424" s="1">
        <v>104422.0</v>
      </c>
      <c r="B4424" s="1">
        <v>22.0</v>
      </c>
      <c r="C4424" s="1">
        <v>63000.0</v>
      </c>
      <c r="D4424" s="1" t="s">
        <v>23</v>
      </c>
      <c r="E4424" s="1">
        <v>19880.1</v>
      </c>
      <c r="F4424" s="1">
        <v>4.0</v>
      </c>
      <c r="G4424" s="1">
        <v>19.0</v>
      </c>
      <c r="H4424" s="1">
        <v>16.0</v>
      </c>
      <c r="I4424" s="1" t="s">
        <v>18</v>
      </c>
      <c r="J4424" s="1">
        <v>0.439</v>
      </c>
      <c r="K4424" s="1">
        <v>0.239</v>
      </c>
      <c r="L4424" s="6">
        <f>if(J4424&gt;QUARTILE!$B$3, "TOP", if(J4424&lt;QUARTILE!$B$4, "BOTTOM", 0))</f>
        <v>0</v>
      </c>
      <c r="M4424" s="6">
        <f t="shared" si="1"/>
        <v>1</v>
      </c>
      <c r="N4424" s="6" t="str">
        <f t="shared" si="2"/>
        <v>Millenial</v>
      </c>
      <c r="O4424" s="6" t="str">
        <f t="shared" si="3"/>
        <v>Medium Income</v>
      </c>
    </row>
    <row r="4425" hidden="1">
      <c r="A4425" s="1">
        <v>104423.0</v>
      </c>
      <c r="B4425" s="1">
        <v>65.0</v>
      </c>
      <c r="C4425" s="1">
        <v>70000.0</v>
      </c>
      <c r="D4425" s="1" t="s">
        <v>25</v>
      </c>
      <c r="E4425" s="1">
        <v>16038.38</v>
      </c>
      <c r="F4425" s="1">
        <v>2.0</v>
      </c>
      <c r="G4425" s="1">
        <v>31.0</v>
      </c>
      <c r="H4425" s="1">
        <v>5.0</v>
      </c>
      <c r="I4425" s="1" t="s">
        <v>22</v>
      </c>
      <c r="J4425" s="1">
        <v>1.0</v>
      </c>
      <c r="K4425" s="1">
        <v>0.841</v>
      </c>
      <c r="L4425" s="6" t="str">
        <f>if(J4425&gt;QUARTILE!$B$3, "TOP", if(J4425&lt;QUARTILE!$B$4, "BOTTOM", 0))</f>
        <v>TOP</v>
      </c>
      <c r="M4425" s="6">
        <f t="shared" si="1"/>
        <v>2</v>
      </c>
      <c r="N4425" s="6" t="str">
        <f t="shared" si="2"/>
        <v>Baby Boomer</v>
      </c>
      <c r="O4425" s="6" t="str">
        <f t="shared" si="3"/>
        <v>Medium Income</v>
      </c>
    </row>
    <row r="4426" hidden="1">
      <c r="A4426" s="1">
        <v>104424.0</v>
      </c>
      <c r="B4426" s="1">
        <v>37.0</v>
      </c>
      <c r="C4426" s="1">
        <v>53000.0</v>
      </c>
      <c r="D4426" s="1" t="s">
        <v>27</v>
      </c>
      <c r="E4426" s="1">
        <v>33412.08</v>
      </c>
      <c r="F4426" s="1">
        <v>3.0</v>
      </c>
      <c r="G4426" s="1">
        <v>24.0</v>
      </c>
      <c r="H4426" s="1">
        <v>9.0</v>
      </c>
      <c r="I4426" s="1" t="s">
        <v>18</v>
      </c>
      <c r="J4426" s="1">
        <v>0.566</v>
      </c>
      <c r="K4426" s="1">
        <v>0.392</v>
      </c>
      <c r="L4426" s="6">
        <f>if(J4426&gt;QUARTILE!$B$3, "TOP", if(J4426&lt;QUARTILE!$B$4, "BOTTOM", 0))</f>
        <v>0</v>
      </c>
      <c r="M4426" s="6">
        <f t="shared" si="1"/>
        <v>1</v>
      </c>
      <c r="N4426" s="6" t="str">
        <f t="shared" si="2"/>
        <v>Gen X</v>
      </c>
      <c r="O4426" s="6" t="str">
        <f t="shared" si="3"/>
        <v>Medium Income</v>
      </c>
    </row>
    <row r="4427" hidden="1">
      <c r="A4427" s="1">
        <v>104425.0</v>
      </c>
      <c r="B4427" s="1">
        <v>54.0</v>
      </c>
      <c r="C4427" s="1">
        <v>20000.0</v>
      </c>
      <c r="D4427" s="1" t="s">
        <v>27</v>
      </c>
      <c r="E4427" s="1">
        <v>15171.32</v>
      </c>
      <c r="F4427" s="1">
        <v>5.0</v>
      </c>
      <c r="G4427" s="1">
        <v>24.0</v>
      </c>
      <c r="H4427" s="1">
        <v>3.0</v>
      </c>
      <c r="I4427" s="1" t="s">
        <v>22</v>
      </c>
      <c r="J4427" s="1">
        <v>0.636</v>
      </c>
      <c r="K4427" s="1">
        <v>0.542</v>
      </c>
      <c r="L4427" s="6">
        <f>if(J4427&gt;QUARTILE!$B$3, "TOP", if(J4427&lt;QUARTILE!$B$4, "BOTTOM", 0))</f>
        <v>0</v>
      </c>
      <c r="M4427" s="6">
        <f t="shared" si="1"/>
        <v>2</v>
      </c>
      <c r="N4427" s="6" t="str">
        <f t="shared" si="2"/>
        <v>Gen X</v>
      </c>
      <c r="O4427" s="6" t="str">
        <f t="shared" si="3"/>
        <v>Low Income</v>
      </c>
    </row>
    <row r="4428" hidden="1">
      <c r="A4428" s="1">
        <v>104426.0</v>
      </c>
      <c r="B4428" s="1">
        <v>20.0</v>
      </c>
      <c r="C4428" s="1">
        <v>17000.0</v>
      </c>
      <c r="D4428" s="1" t="s">
        <v>21</v>
      </c>
      <c r="E4428" s="1">
        <v>8696.33</v>
      </c>
      <c r="F4428" s="1">
        <v>3.0</v>
      </c>
      <c r="G4428" s="1">
        <v>26.0</v>
      </c>
      <c r="H4428" s="1">
        <v>7.0</v>
      </c>
      <c r="I4428" s="1" t="s">
        <v>22</v>
      </c>
      <c r="J4428" s="1">
        <v>0.183</v>
      </c>
      <c r="K4428" s="1">
        <v>0.101</v>
      </c>
      <c r="L4428" s="6" t="str">
        <f>if(J4428&gt;QUARTILE!$B$3, "TOP", if(J4428&lt;QUARTILE!$B$4, "BOTTOM", 0))</f>
        <v>BOTTOM</v>
      </c>
      <c r="M4428" s="6">
        <f t="shared" si="1"/>
        <v>2</v>
      </c>
      <c r="N4428" s="6" t="str">
        <f t="shared" si="2"/>
        <v>Millenial</v>
      </c>
      <c r="O4428" s="6" t="str">
        <f t="shared" si="3"/>
        <v>Low Income</v>
      </c>
    </row>
    <row r="4429" hidden="1">
      <c r="A4429" s="1">
        <v>104427.0</v>
      </c>
      <c r="B4429" s="1">
        <v>61.0</v>
      </c>
      <c r="C4429" s="1">
        <v>14000.0</v>
      </c>
      <c r="D4429" s="1" t="s">
        <v>23</v>
      </c>
      <c r="E4429" s="1">
        <v>5561.26</v>
      </c>
      <c r="F4429" s="1">
        <v>1.0</v>
      </c>
      <c r="G4429" s="1">
        <v>19.0</v>
      </c>
      <c r="H4429" s="1">
        <v>2.0</v>
      </c>
      <c r="I4429" s="1" t="s">
        <v>22</v>
      </c>
      <c r="J4429" s="1">
        <v>0.666</v>
      </c>
      <c r="K4429" s="1">
        <v>0.379</v>
      </c>
      <c r="L4429" s="6">
        <f>if(J4429&gt;QUARTILE!$B$3, "TOP", if(J4429&lt;QUARTILE!$B$4, "BOTTOM", 0))</f>
        <v>0</v>
      </c>
      <c r="M4429" s="6">
        <f t="shared" si="1"/>
        <v>2</v>
      </c>
      <c r="N4429" s="6" t="str">
        <f t="shared" si="2"/>
        <v>Baby Boomer</v>
      </c>
      <c r="O4429" s="6" t="str">
        <f t="shared" si="3"/>
        <v>Low Income</v>
      </c>
    </row>
    <row r="4430" hidden="1">
      <c r="A4430" s="1">
        <v>104428.0</v>
      </c>
      <c r="B4430" s="1">
        <v>50.0</v>
      </c>
      <c r="C4430" s="1">
        <v>55000.0</v>
      </c>
      <c r="D4430" s="1" t="s">
        <v>23</v>
      </c>
      <c r="E4430" s="1">
        <v>1782.08</v>
      </c>
      <c r="F4430" s="1">
        <v>4.0</v>
      </c>
      <c r="G4430" s="1">
        <v>12.0</v>
      </c>
      <c r="H4430" s="1">
        <v>3.0</v>
      </c>
      <c r="I4430" s="1" t="s">
        <v>22</v>
      </c>
      <c r="J4430" s="1">
        <v>1.0</v>
      </c>
      <c r="K4430" s="1">
        <v>0.921</v>
      </c>
      <c r="L4430" s="6" t="str">
        <f>if(J4430&gt;QUARTILE!$B$3, "TOP", if(J4430&lt;QUARTILE!$B$4, "BOTTOM", 0))</f>
        <v>TOP</v>
      </c>
      <c r="M4430" s="6">
        <f t="shared" si="1"/>
        <v>2</v>
      </c>
      <c r="N4430" s="6" t="str">
        <f t="shared" si="2"/>
        <v>Gen X</v>
      </c>
      <c r="O4430" s="6" t="str">
        <f t="shared" si="3"/>
        <v>Medium Income</v>
      </c>
    </row>
    <row r="4431" hidden="1">
      <c r="A4431" s="1">
        <v>104429.0</v>
      </c>
      <c r="B4431" s="1">
        <v>70.0</v>
      </c>
      <c r="C4431" s="1">
        <v>39000.0</v>
      </c>
      <c r="D4431" s="1" t="s">
        <v>27</v>
      </c>
      <c r="E4431" s="1">
        <v>15297.71</v>
      </c>
      <c r="F4431" s="1">
        <v>3.0</v>
      </c>
      <c r="G4431" s="1">
        <v>23.0</v>
      </c>
      <c r="H4431" s="1">
        <v>6.0</v>
      </c>
      <c r="I4431" s="1" t="s">
        <v>22</v>
      </c>
      <c r="J4431" s="1">
        <v>0.777</v>
      </c>
      <c r="K4431" s="1">
        <v>0.926</v>
      </c>
      <c r="L4431" s="6">
        <f>if(J4431&gt;QUARTILE!$B$3, "TOP", if(J4431&lt;QUARTILE!$B$4, "BOTTOM", 0))</f>
        <v>0</v>
      </c>
      <c r="M4431" s="6">
        <f t="shared" si="1"/>
        <v>2</v>
      </c>
      <c r="N4431" s="6" t="str">
        <f t="shared" si="2"/>
        <v>Baby Boomer</v>
      </c>
      <c r="O4431" s="6" t="str">
        <f t="shared" si="3"/>
        <v>Low Income</v>
      </c>
    </row>
    <row r="4432" hidden="1">
      <c r="A4432" s="1">
        <v>104430.0</v>
      </c>
      <c r="B4432" s="1">
        <v>78.0</v>
      </c>
      <c r="C4432" s="1">
        <v>40000.0</v>
      </c>
      <c r="D4432" s="1" t="s">
        <v>23</v>
      </c>
      <c r="E4432" s="1">
        <v>43842.7</v>
      </c>
      <c r="F4432" s="1">
        <v>5.0</v>
      </c>
      <c r="G4432" s="1">
        <v>24.0</v>
      </c>
      <c r="H4432" s="1">
        <v>8.0</v>
      </c>
      <c r="I4432" s="1" t="s">
        <v>18</v>
      </c>
      <c r="J4432" s="1">
        <v>0.218</v>
      </c>
      <c r="K4432" s="1">
        <v>0.844</v>
      </c>
      <c r="L4432" s="6" t="str">
        <f>if(J4432&gt;QUARTILE!$B$3, "TOP", if(J4432&lt;QUARTILE!$B$4, "BOTTOM", 0))</f>
        <v>BOTTOM</v>
      </c>
      <c r="M4432" s="6">
        <f t="shared" si="1"/>
        <v>1</v>
      </c>
      <c r="N4432" s="6" t="str">
        <f t="shared" si="2"/>
        <v>Baby Boomer</v>
      </c>
      <c r="O4432" s="6" t="str">
        <f t="shared" si="3"/>
        <v>Low Income</v>
      </c>
    </row>
    <row r="4433" hidden="1">
      <c r="A4433" s="1">
        <v>104431.0</v>
      </c>
      <c r="B4433" s="1">
        <v>26.0</v>
      </c>
      <c r="C4433" s="1">
        <v>19000.0</v>
      </c>
      <c r="D4433" s="1" t="s">
        <v>25</v>
      </c>
      <c r="E4433" s="1">
        <v>14461.59</v>
      </c>
      <c r="F4433" s="1">
        <v>3.0</v>
      </c>
      <c r="G4433" s="1">
        <v>16.0</v>
      </c>
      <c r="H4433" s="1">
        <v>13.0</v>
      </c>
      <c r="I4433" s="1" t="s">
        <v>18</v>
      </c>
      <c r="J4433" s="1">
        <v>0.684</v>
      </c>
      <c r="K4433" s="1">
        <v>0.51</v>
      </c>
      <c r="L4433" s="6">
        <f>if(J4433&gt;QUARTILE!$B$3, "TOP", if(J4433&lt;QUARTILE!$B$4, "BOTTOM", 0))</f>
        <v>0</v>
      </c>
      <c r="M4433" s="6">
        <f t="shared" si="1"/>
        <v>1</v>
      </c>
      <c r="N4433" s="6" t="str">
        <f t="shared" si="2"/>
        <v>Millenial</v>
      </c>
      <c r="O4433" s="6" t="str">
        <f t="shared" si="3"/>
        <v>Low Income</v>
      </c>
    </row>
    <row r="4434" hidden="1">
      <c r="A4434" s="1">
        <v>104432.0</v>
      </c>
      <c r="B4434" s="1">
        <v>78.0</v>
      </c>
      <c r="C4434" s="1">
        <v>8000.0</v>
      </c>
      <c r="D4434" s="1" t="s">
        <v>23</v>
      </c>
      <c r="E4434" s="1">
        <v>26872.58</v>
      </c>
      <c r="F4434" s="1">
        <v>3.0</v>
      </c>
      <c r="G4434" s="1">
        <v>21.0</v>
      </c>
      <c r="H4434" s="1">
        <v>10.0</v>
      </c>
      <c r="I4434" s="1" t="s">
        <v>22</v>
      </c>
      <c r="J4434" s="1">
        <v>0.609</v>
      </c>
      <c r="K4434" s="1">
        <v>0.818</v>
      </c>
      <c r="L4434" s="6">
        <f>if(J4434&gt;QUARTILE!$B$3, "TOP", if(J4434&lt;QUARTILE!$B$4, "BOTTOM", 0))</f>
        <v>0</v>
      </c>
      <c r="M4434" s="6">
        <f t="shared" si="1"/>
        <v>2</v>
      </c>
      <c r="N4434" s="6" t="str">
        <f t="shared" si="2"/>
        <v>Baby Boomer</v>
      </c>
      <c r="O4434" s="6" t="str">
        <f t="shared" si="3"/>
        <v>Low Income</v>
      </c>
    </row>
    <row r="4435" hidden="1">
      <c r="A4435" s="1">
        <v>104433.0</v>
      </c>
      <c r="B4435" s="1">
        <v>26.0</v>
      </c>
      <c r="C4435" s="1">
        <v>9000.0</v>
      </c>
      <c r="D4435" s="1" t="s">
        <v>23</v>
      </c>
      <c r="E4435" s="1">
        <v>7088.83</v>
      </c>
      <c r="F4435" s="1">
        <v>2.0</v>
      </c>
      <c r="G4435" s="1">
        <v>22.0</v>
      </c>
      <c r="H4435" s="1">
        <v>13.0</v>
      </c>
      <c r="I4435" s="1" t="s">
        <v>22</v>
      </c>
      <c r="J4435" s="1">
        <v>0.389</v>
      </c>
      <c r="K4435" s="1">
        <v>0.455</v>
      </c>
      <c r="L4435" s="6">
        <f>if(J4435&gt;QUARTILE!$B$3, "TOP", if(J4435&lt;QUARTILE!$B$4, "BOTTOM", 0))</f>
        <v>0</v>
      </c>
      <c r="M4435" s="6">
        <f t="shared" si="1"/>
        <v>2</v>
      </c>
      <c r="N4435" s="6" t="str">
        <f t="shared" si="2"/>
        <v>Millenial</v>
      </c>
      <c r="O4435" s="6" t="str">
        <f t="shared" si="3"/>
        <v>Low Income</v>
      </c>
    </row>
    <row r="4436" hidden="1">
      <c r="A4436" s="1">
        <v>104434.0</v>
      </c>
      <c r="B4436" s="1">
        <v>21.0</v>
      </c>
      <c r="C4436" s="1">
        <v>23000.0</v>
      </c>
      <c r="D4436" s="1" t="s">
        <v>27</v>
      </c>
      <c r="E4436" s="1">
        <v>11888.89</v>
      </c>
      <c r="F4436" s="1">
        <v>4.0</v>
      </c>
      <c r="G4436" s="1">
        <v>22.0</v>
      </c>
      <c r="H4436" s="1">
        <v>13.0</v>
      </c>
      <c r="I4436" s="1" t="s">
        <v>22</v>
      </c>
      <c r="J4436" s="1">
        <v>0.843</v>
      </c>
      <c r="K4436" s="1">
        <v>0.891</v>
      </c>
      <c r="L4436" s="6" t="str">
        <f>if(J4436&gt;QUARTILE!$B$3, "TOP", if(J4436&lt;QUARTILE!$B$4, "BOTTOM", 0))</f>
        <v>TOP</v>
      </c>
      <c r="M4436" s="6">
        <f t="shared" si="1"/>
        <v>2</v>
      </c>
      <c r="N4436" s="6" t="str">
        <f t="shared" si="2"/>
        <v>Millenial</v>
      </c>
      <c r="O4436" s="6" t="str">
        <f t="shared" si="3"/>
        <v>Low Income</v>
      </c>
    </row>
    <row r="4437" hidden="1">
      <c r="A4437" s="1">
        <v>104435.0</v>
      </c>
      <c r="B4437" s="1">
        <v>52.0</v>
      </c>
      <c r="C4437" s="1">
        <v>16000.0</v>
      </c>
      <c r="D4437" s="1" t="s">
        <v>27</v>
      </c>
      <c r="E4437" s="1">
        <v>7849.1</v>
      </c>
      <c r="F4437" s="1">
        <v>1.0</v>
      </c>
      <c r="G4437" s="1">
        <v>29.0</v>
      </c>
      <c r="H4437" s="1">
        <v>6.0</v>
      </c>
      <c r="I4437" s="1" t="s">
        <v>22</v>
      </c>
      <c r="J4437" s="1">
        <v>0.792</v>
      </c>
      <c r="K4437" s="1">
        <v>0.986</v>
      </c>
      <c r="L4437" s="6">
        <f>if(J4437&gt;QUARTILE!$B$3, "TOP", if(J4437&lt;QUARTILE!$B$4, "BOTTOM", 0))</f>
        <v>0</v>
      </c>
      <c r="M4437" s="6">
        <f t="shared" si="1"/>
        <v>2</v>
      </c>
      <c r="N4437" s="6" t="str">
        <f t="shared" si="2"/>
        <v>Gen X</v>
      </c>
      <c r="O4437" s="6" t="str">
        <f t="shared" si="3"/>
        <v>Low Income</v>
      </c>
    </row>
    <row r="4438" hidden="1">
      <c r="A4438" s="1">
        <v>104436.0</v>
      </c>
      <c r="B4438" s="1">
        <v>34.0</v>
      </c>
      <c r="C4438" s="1">
        <v>15000.0</v>
      </c>
      <c r="D4438" s="1" t="s">
        <v>23</v>
      </c>
      <c r="E4438" s="1">
        <v>2314.19</v>
      </c>
      <c r="F4438" s="1">
        <v>5.0</v>
      </c>
      <c r="G4438" s="1">
        <v>21.0</v>
      </c>
      <c r="H4438" s="1">
        <v>9.0</v>
      </c>
      <c r="I4438" s="1" t="s">
        <v>22</v>
      </c>
      <c r="J4438" s="1">
        <v>0.699</v>
      </c>
      <c r="K4438" s="1">
        <v>0.828</v>
      </c>
      <c r="L4438" s="6">
        <f>if(J4438&gt;QUARTILE!$B$3, "TOP", if(J4438&lt;QUARTILE!$B$4, "BOTTOM", 0))</f>
        <v>0</v>
      </c>
      <c r="M4438" s="6">
        <f t="shared" si="1"/>
        <v>2</v>
      </c>
      <c r="N4438" s="6" t="str">
        <f t="shared" si="2"/>
        <v>Gen X</v>
      </c>
      <c r="O4438" s="6" t="str">
        <f t="shared" si="3"/>
        <v>Low Income</v>
      </c>
    </row>
    <row r="4439" hidden="1">
      <c r="A4439" s="1">
        <v>104437.0</v>
      </c>
      <c r="B4439" s="1">
        <v>51.0</v>
      </c>
      <c r="C4439" s="1">
        <v>27000.0</v>
      </c>
      <c r="D4439" s="1" t="s">
        <v>23</v>
      </c>
      <c r="E4439" s="1">
        <v>10790.97</v>
      </c>
      <c r="F4439" s="1">
        <v>5.0</v>
      </c>
      <c r="G4439" s="1">
        <v>26.0</v>
      </c>
      <c r="H4439" s="1">
        <v>2.0</v>
      </c>
      <c r="I4439" s="1" t="s">
        <v>22</v>
      </c>
      <c r="J4439" s="1">
        <v>0.794</v>
      </c>
      <c r="K4439" s="1">
        <v>0.571</v>
      </c>
      <c r="L4439" s="6">
        <f>if(J4439&gt;QUARTILE!$B$3, "TOP", if(J4439&lt;QUARTILE!$B$4, "BOTTOM", 0))</f>
        <v>0</v>
      </c>
      <c r="M4439" s="6">
        <f t="shared" si="1"/>
        <v>2</v>
      </c>
      <c r="N4439" s="6" t="str">
        <f t="shared" si="2"/>
        <v>Gen X</v>
      </c>
      <c r="O4439" s="6" t="str">
        <f t="shared" si="3"/>
        <v>Low Income</v>
      </c>
    </row>
    <row r="4440" hidden="1">
      <c r="A4440" s="1">
        <v>104438.0</v>
      </c>
      <c r="B4440" s="1">
        <v>41.0</v>
      </c>
      <c r="C4440" s="1">
        <v>40000.0</v>
      </c>
      <c r="D4440" s="1" t="s">
        <v>23</v>
      </c>
      <c r="E4440" s="1">
        <v>28902.83</v>
      </c>
      <c r="F4440" s="1">
        <v>1.0</v>
      </c>
      <c r="G4440" s="1">
        <v>12.0</v>
      </c>
      <c r="H4440" s="1">
        <v>14.0</v>
      </c>
      <c r="I4440" s="1" t="s">
        <v>22</v>
      </c>
      <c r="J4440" s="1">
        <v>0.243</v>
      </c>
      <c r="K4440" s="1">
        <v>0.989</v>
      </c>
      <c r="L4440" s="6" t="str">
        <f>if(J4440&gt;QUARTILE!$B$3, "TOP", if(J4440&lt;QUARTILE!$B$4, "BOTTOM", 0))</f>
        <v>BOTTOM</v>
      </c>
      <c r="M4440" s="6">
        <f t="shared" si="1"/>
        <v>2</v>
      </c>
      <c r="N4440" s="6" t="str">
        <f t="shared" si="2"/>
        <v>Gen X</v>
      </c>
      <c r="O4440" s="6" t="str">
        <f t="shared" si="3"/>
        <v>Low Income</v>
      </c>
    </row>
    <row r="4441" hidden="1">
      <c r="A4441" s="1">
        <v>104439.0</v>
      </c>
      <c r="B4441" s="1">
        <v>49.0</v>
      </c>
      <c r="C4441" s="1">
        <v>14000.0</v>
      </c>
      <c r="D4441" s="1" t="s">
        <v>25</v>
      </c>
      <c r="E4441" s="1">
        <v>10049.71</v>
      </c>
      <c r="F4441" s="1">
        <v>5.0</v>
      </c>
      <c r="G4441" s="1">
        <v>20.0</v>
      </c>
      <c r="H4441" s="1">
        <v>10.0</v>
      </c>
      <c r="I4441" s="1" t="s">
        <v>22</v>
      </c>
      <c r="J4441" s="1">
        <v>0.97</v>
      </c>
      <c r="K4441" s="1">
        <v>0.934</v>
      </c>
      <c r="L4441" s="6" t="str">
        <f>if(J4441&gt;QUARTILE!$B$3, "TOP", if(J4441&lt;QUARTILE!$B$4, "BOTTOM", 0))</f>
        <v>TOP</v>
      </c>
      <c r="M4441" s="6">
        <f t="shared" si="1"/>
        <v>2</v>
      </c>
      <c r="N4441" s="6" t="str">
        <f t="shared" si="2"/>
        <v>Gen X</v>
      </c>
      <c r="O4441" s="6" t="str">
        <f t="shared" si="3"/>
        <v>Low Income</v>
      </c>
    </row>
    <row r="4442" hidden="1">
      <c r="A4442" s="1">
        <v>104440.0</v>
      </c>
      <c r="B4442" s="1">
        <v>18.0</v>
      </c>
      <c r="C4442" s="1">
        <v>10000.0</v>
      </c>
      <c r="D4442" s="1" t="s">
        <v>23</v>
      </c>
      <c r="E4442" s="1">
        <v>21006.69</v>
      </c>
      <c r="F4442" s="1">
        <v>2.0</v>
      </c>
      <c r="G4442" s="1">
        <v>21.0</v>
      </c>
      <c r="H4442" s="1">
        <v>14.0</v>
      </c>
      <c r="I4442" s="1" t="s">
        <v>22</v>
      </c>
      <c r="J4442" s="1">
        <v>0.718</v>
      </c>
      <c r="K4442" s="1">
        <v>0.475</v>
      </c>
      <c r="L4442" s="6">
        <f>if(J4442&gt;QUARTILE!$B$3, "TOP", if(J4442&lt;QUARTILE!$B$4, "BOTTOM", 0))</f>
        <v>0</v>
      </c>
      <c r="M4442" s="6">
        <f t="shared" si="1"/>
        <v>2</v>
      </c>
      <c r="N4442" s="6" t="str">
        <f t="shared" si="2"/>
        <v>Millenial</v>
      </c>
      <c r="O4442" s="6" t="str">
        <f t="shared" si="3"/>
        <v>Low Income</v>
      </c>
    </row>
    <row r="4443" hidden="1">
      <c r="A4443" s="1">
        <v>104441.0</v>
      </c>
      <c r="B4443" s="1">
        <v>25.0</v>
      </c>
      <c r="C4443" s="1">
        <v>15000.0</v>
      </c>
      <c r="D4443" s="1" t="s">
        <v>25</v>
      </c>
      <c r="E4443" s="1">
        <v>28427.28</v>
      </c>
      <c r="F4443" s="1">
        <v>3.0</v>
      </c>
      <c r="G4443" s="1">
        <v>23.0</v>
      </c>
      <c r="H4443" s="1">
        <v>17.0</v>
      </c>
      <c r="I4443" s="1" t="s">
        <v>22</v>
      </c>
      <c r="J4443" s="1">
        <v>0.518</v>
      </c>
      <c r="K4443" s="1">
        <v>0.304</v>
      </c>
      <c r="L4443" s="6">
        <f>if(J4443&gt;QUARTILE!$B$3, "TOP", if(J4443&lt;QUARTILE!$B$4, "BOTTOM", 0))</f>
        <v>0</v>
      </c>
      <c r="M4443" s="6">
        <f t="shared" si="1"/>
        <v>2</v>
      </c>
      <c r="N4443" s="6" t="str">
        <f t="shared" si="2"/>
        <v>Millenial</v>
      </c>
      <c r="O4443" s="6" t="str">
        <f t="shared" si="3"/>
        <v>Low Income</v>
      </c>
    </row>
    <row r="4444" hidden="1">
      <c r="A4444" s="1">
        <v>104442.0</v>
      </c>
      <c r="B4444" s="1">
        <v>62.0</v>
      </c>
      <c r="C4444" s="1">
        <v>12000.0</v>
      </c>
      <c r="D4444" s="1" t="s">
        <v>27</v>
      </c>
      <c r="E4444" s="1">
        <v>7793.89</v>
      </c>
      <c r="F4444" s="1">
        <v>2.0</v>
      </c>
      <c r="G4444" s="1">
        <v>15.0</v>
      </c>
      <c r="H4444" s="1">
        <v>7.0</v>
      </c>
      <c r="I4444" s="1" t="s">
        <v>22</v>
      </c>
      <c r="J4444" s="1">
        <v>0.193</v>
      </c>
      <c r="K4444" s="1">
        <v>0.187</v>
      </c>
      <c r="L4444" s="6" t="str">
        <f>if(J4444&gt;QUARTILE!$B$3, "TOP", if(J4444&lt;QUARTILE!$B$4, "BOTTOM", 0))</f>
        <v>BOTTOM</v>
      </c>
      <c r="M4444" s="6">
        <f t="shared" si="1"/>
        <v>2</v>
      </c>
      <c r="N4444" s="6" t="str">
        <f t="shared" si="2"/>
        <v>Baby Boomer</v>
      </c>
      <c r="O4444" s="6" t="str">
        <f t="shared" si="3"/>
        <v>Low Income</v>
      </c>
    </row>
    <row r="4445" hidden="1">
      <c r="A4445" s="1">
        <v>104443.0</v>
      </c>
      <c r="B4445" s="1">
        <v>40.0</v>
      </c>
      <c r="C4445" s="1">
        <v>31000.0</v>
      </c>
      <c r="D4445" s="1" t="s">
        <v>27</v>
      </c>
      <c r="E4445" s="1">
        <v>31941.75</v>
      </c>
      <c r="F4445" s="1">
        <v>2.0</v>
      </c>
      <c r="G4445" s="1">
        <v>20.0</v>
      </c>
      <c r="H4445" s="1">
        <v>8.0</v>
      </c>
      <c r="I4445" s="1" t="s">
        <v>18</v>
      </c>
      <c r="J4445" s="1">
        <v>0.783</v>
      </c>
      <c r="K4445" s="1">
        <v>0.577</v>
      </c>
      <c r="L4445" s="6">
        <f>if(J4445&gt;QUARTILE!$B$3, "TOP", if(J4445&lt;QUARTILE!$B$4, "BOTTOM", 0))</f>
        <v>0</v>
      </c>
      <c r="M4445" s="6">
        <f t="shared" si="1"/>
        <v>1</v>
      </c>
      <c r="N4445" s="6" t="str">
        <f t="shared" si="2"/>
        <v>Gen X</v>
      </c>
      <c r="O4445" s="6" t="str">
        <f t="shared" si="3"/>
        <v>Low Income</v>
      </c>
    </row>
    <row r="4446" hidden="1">
      <c r="A4446" s="1">
        <v>104444.0</v>
      </c>
      <c r="B4446" s="1">
        <v>64.0</v>
      </c>
      <c r="C4446" s="1">
        <v>22000.0</v>
      </c>
      <c r="D4446" s="1" t="s">
        <v>23</v>
      </c>
      <c r="E4446" s="1">
        <v>8277.78</v>
      </c>
      <c r="F4446" s="1">
        <v>2.0</v>
      </c>
      <c r="G4446" s="1">
        <v>25.0</v>
      </c>
      <c r="H4446" s="1">
        <v>9.0</v>
      </c>
      <c r="I4446" s="1" t="s">
        <v>22</v>
      </c>
      <c r="J4446" s="1">
        <v>0.147</v>
      </c>
      <c r="K4446" s="1">
        <v>0.035</v>
      </c>
      <c r="L4446" s="6" t="str">
        <f>if(J4446&gt;QUARTILE!$B$3, "TOP", if(J4446&lt;QUARTILE!$B$4, "BOTTOM", 0))</f>
        <v>BOTTOM</v>
      </c>
      <c r="M4446" s="6">
        <f t="shared" si="1"/>
        <v>2</v>
      </c>
      <c r="N4446" s="6" t="str">
        <f t="shared" si="2"/>
        <v>Baby Boomer</v>
      </c>
      <c r="O4446" s="6" t="str">
        <f t="shared" si="3"/>
        <v>Low Income</v>
      </c>
    </row>
    <row r="4447" hidden="1">
      <c r="A4447" s="1">
        <v>104445.0</v>
      </c>
      <c r="B4447" s="1">
        <v>57.0</v>
      </c>
      <c r="C4447" s="1">
        <v>68000.0</v>
      </c>
      <c r="D4447" s="1" t="s">
        <v>27</v>
      </c>
      <c r="E4447" s="1">
        <v>5917.16</v>
      </c>
      <c r="F4447" s="1">
        <v>1.0</v>
      </c>
      <c r="G4447" s="1">
        <v>25.0</v>
      </c>
      <c r="H4447" s="1">
        <v>6.0</v>
      </c>
      <c r="I4447" s="1" t="s">
        <v>22</v>
      </c>
      <c r="J4447" s="1">
        <v>0.42</v>
      </c>
      <c r="K4447" s="1">
        <v>0.764</v>
      </c>
      <c r="L4447" s="6">
        <f>if(J4447&gt;QUARTILE!$B$3, "TOP", if(J4447&lt;QUARTILE!$B$4, "BOTTOM", 0))</f>
        <v>0</v>
      </c>
      <c r="M4447" s="6">
        <f t="shared" si="1"/>
        <v>2</v>
      </c>
      <c r="N4447" s="6" t="str">
        <f t="shared" si="2"/>
        <v>Gen X</v>
      </c>
      <c r="O4447" s="6" t="str">
        <f t="shared" si="3"/>
        <v>Medium Income</v>
      </c>
    </row>
    <row r="4448" hidden="1">
      <c r="A4448" s="1">
        <v>104446.0</v>
      </c>
      <c r="B4448" s="1">
        <v>29.0</v>
      </c>
      <c r="C4448" s="1">
        <v>34000.0</v>
      </c>
      <c r="D4448" s="1" t="s">
        <v>21</v>
      </c>
      <c r="E4448" s="1">
        <v>5032.05</v>
      </c>
      <c r="F4448" s="1">
        <v>4.0</v>
      </c>
      <c r="G4448" s="1">
        <v>28.0</v>
      </c>
      <c r="H4448" s="1">
        <v>19.0</v>
      </c>
      <c r="I4448" s="1" t="s">
        <v>18</v>
      </c>
      <c r="J4448" s="1">
        <v>0.574</v>
      </c>
      <c r="K4448" s="1">
        <v>0.001</v>
      </c>
      <c r="L4448" s="6">
        <f>if(J4448&gt;QUARTILE!$B$3, "TOP", if(J4448&lt;QUARTILE!$B$4, "BOTTOM", 0))</f>
        <v>0</v>
      </c>
      <c r="M4448" s="6">
        <f t="shared" si="1"/>
        <v>1</v>
      </c>
      <c r="N4448" s="6" t="str">
        <f t="shared" si="2"/>
        <v>Millenial</v>
      </c>
      <c r="O4448" s="6" t="str">
        <f t="shared" si="3"/>
        <v>Low Income</v>
      </c>
    </row>
    <row r="4449" hidden="1">
      <c r="A4449" s="1">
        <v>104447.0</v>
      </c>
      <c r="B4449" s="1">
        <v>71.0</v>
      </c>
      <c r="C4449" s="1">
        <v>65000.0</v>
      </c>
      <c r="D4449" s="1" t="s">
        <v>25</v>
      </c>
      <c r="E4449" s="1">
        <v>4460.47</v>
      </c>
      <c r="F4449" s="1">
        <v>1.0</v>
      </c>
      <c r="G4449" s="1">
        <v>13.0</v>
      </c>
      <c r="H4449" s="1">
        <v>8.0</v>
      </c>
      <c r="I4449" s="1" t="s">
        <v>22</v>
      </c>
      <c r="J4449" s="1">
        <v>0.796</v>
      </c>
      <c r="K4449" s="1">
        <v>0.265</v>
      </c>
      <c r="L4449" s="6">
        <f>if(J4449&gt;QUARTILE!$B$3, "TOP", if(J4449&lt;QUARTILE!$B$4, "BOTTOM", 0))</f>
        <v>0</v>
      </c>
      <c r="M4449" s="6">
        <f t="shared" si="1"/>
        <v>2</v>
      </c>
      <c r="N4449" s="6" t="str">
        <f t="shared" si="2"/>
        <v>Baby Boomer</v>
      </c>
      <c r="O4449" s="6" t="str">
        <f t="shared" si="3"/>
        <v>Medium Income</v>
      </c>
    </row>
    <row r="4450" hidden="1">
      <c r="A4450" s="1">
        <v>104448.0</v>
      </c>
      <c r="B4450" s="1">
        <v>29.0</v>
      </c>
      <c r="C4450" s="1">
        <v>9000.0</v>
      </c>
      <c r="D4450" s="1" t="s">
        <v>25</v>
      </c>
      <c r="E4450" s="1">
        <v>26721.46</v>
      </c>
      <c r="F4450" s="1">
        <v>1.0</v>
      </c>
      <c r="G4450" s="1">
        <v>23.0</v>
      </c>
      <c r="H4450" s="1">
        <v>13.0</v>
      </c>
      <c r="I4450" s="1" t="s">
        <v>18</v>
      </c>
      <c r="J4450" s="1">
        <v>0.067</v>
      </c>
      <c r="K4450" s="1">
        <v>0.498</v>
      </c>
      <c r="L4450" s="6" t="str">
        <f>if(J4450&gt;QUARTILE!$B$3, "TOP", if(J4450&lt;QUARTILE!$B$4, "BOTTOM", 0))</f>
        <v>BOTTOM</v>
      </c>
      <c r="M4450" s="6">
        <f t="shared" si="1"/>
        <v>1</v>
      </c>
      <c r="N4450" s="6" t="str">
        <f t="shared" si="2"/>
        <v>Millenial</v>
      </c>
      <c r="O4450" s="6" t="str">
        <f t="shared" si="3"/>
        <v>Low Income</v>
      </c>
    </row>
    <row r="4451" hidden="1">
      <c r="A4451" s="1">
        <v>104449.0</v>
      </c>
      <c r="B4451" s="1">
        <v>63.0</v>
      </c>
      <c r="C4451" s="1">
        <v>5000.0</v>
      </c>
      <c r="D4451" s="1" t="s">
        <v>25</v>
      </c>
      <c r="E4451" s="1">
        <v>43697.69</v>
      </c>
      <c r="F4451" s="1">
        <v>2.0</v>
      </c>
      <c r="G4451" s="1">
        <v>16.0</v>
      </c>
      <c r="H4451" s="1">
        <v>6.0</v>
      </c>
      <c r="I4451" s="1" t="s">
        <v>18</v>
      </c>
      <c r="J4451" s="1">
        <v>0.159</v>
      </c>
      <c r="K4451" s="1">
        <v>0.0</v>
      </c>
      <c r="L4451" s="6" t="str">
        <f>if(J4451&gt;QUARTILE!$B$3, "TOP", if(J4451&lt;QUARTILE!$B$4, "BOTTOM", 0))</f>
        <v>BOTTOM</v>
      </c>
      <c r="M4451" s="6">
        <f t="shared" si="1"/>
        <v>1</v>
      </c>
      <c r="N4451" s="6" t="str">
        <f t="shared" si="2"/>
        <v>Baby Boomer</v>
      </c>
      <c r="O4451" s="6" t="str">
        <f t="shared" si="3"/>
        <v>Low Income</v>
      </c>
    </row>
    <row r="4452" hidden="1">
      <c r="A4452" s="1">
        <v>104450.0</v>
      </c>
      <c r="B4452" s="1">
        <v>64.0</v>
      </c>
      <c r="C4452" s="1">
        <v>25000.0</v>
      </c>
      <c r="D4452" s="1" t="s">
        <v>23</v>
      </c>
      <c r="E4452" s="1">
        <v>5244.15</v>
      </c>
      <c r="F4452" s="1">
        <v>4.0</v>
      </c>
      <c r="G4452" s="1">
        <v>20.0</v>
      </c>
      <c r="H4452" s="1">
        <v>5.0</v>
      </c>
      <c r="I4452" s="1" t="s">
        <v>22</v>
      </c>
      <c r="J4452" s="1">
        <v>0.161</v>
      </c>
      <c r="K4452" s="1">
        <v>0.0</v>
      </c>
      <c r="L4452" s="6" t="str">
        <f>if(J4452&gt;QUARTILE!$B$3, "TOP", if(J4452&lt;QUARTILE!$B$4, "BOTTOM", 0))</f>
        <v>BOTTOM</v>
      </c>
      <c r="M4452" s="6">
        <f t="shared" si="1"/>
        <v>2</v>
      </c>
      <c r="N4452" s="6" t="str">
        <f t="shared" si="2"/>
        <v>Baby Boomer</v>
      </c>
      <c r="O4452" s="6" t="str">
        <f t="shared" si="3"/>
        <v>Low Income</v>
      </c>
    </row>
    <row r="4453" hidden="1">
      <c r="A4453" s="1">
        <v>104451.0</v>
      </c>
      <c r="B4453" s="1">
        <v>32.0</v>
      </c>
      <c r="C4453" s="1">
        <v>24000.0</v>
      </c>
      <c r="D4453" s="1" t="s">
        <v>27</v>
      </c>
      <c r="E4453" s="1">
        <v>1781.88</v>
      </c>
      <c r="F4453" s="1">
        <v>1.0</v>
      </c>
      <c r="G4453" s="1">
        <v>32.0</v>
      </c>
      <c r="H4453" s="1">
        <v>14.0</v>
      </c>
      <c r="I4453" s="1" t="s">
        <v>18</v>
      </c>
      <c r="J4453" s="1">
        <v>0.768</v>
      </c>
      <c r="K4453" s="1">
        <v>0.48</v>
      </c>
      <c r="L4453" s="6">
        <f>if(J4453&gt;QUARTILE!$B$3, "TOP", if(J4453&lt;QUARTILE!$B$4, "BOTTOM", 0))</f>
        <v>0</v>
      </c>
      <c r="M4453" s="6">
        <f t="shared" si="1"/>
        <v>1</v>
      </c>
      <c r="N4453" s="6" t="str">
        <f t="shared" si="2"/>
        <v>Gen X</v>
      </c>
      <c r="O4453" s="6" t="str">
        <f t="shared" si="3"/>
        <v>Low Income</v>
      </c>
    </row>
    <row r="4454" hidden="1">
      <c r="A4454" s="1">
        <v>104452.0</v>
      </c>
      <c r="B4454" s="1">
        <v>58.0</v>
      </c>
      <c r="C4454" s="1">
        <v>20000.0</v>
      </c>
      <c r="D4454" s="1" t="s">
        <v>17</v>
      </c>
      <c r="E4454" s="1">
        <v>7530.76</v>
      </c>
      <c r="F4454" s="1">
        <v>4.0</v>
      </c>
      <c r="G4454" s="1">
        <v>22.0</v>
      </c>
      <c r="H4454" s="1">
        <v>7.0</v>
      </c>
      <c r="I4454" s="1" t="s">
        <v>22</v>
      </c>
      <c r="J4454" s="1">
        <v>0.567</v>
      </c>
      <c r="K4454" s="1">
        <v>0.837</v>
      </c>
      <c r="L4454" s="6">
        <f>if(J4454&gt;QUARTILE!$B$3, "TOP", if(J4454&lt;QUARTILE!$B$4, "BOTTOM", 0))</f>
        <v>0</v>
      </c>
      <c r="M4454" s="6">
        <f t="shared" si="1"/>
        <v>2</v>
      </c>
      <c r="N4454" s="6" t="str">
        <f t="shared" si="2"/>
        <v>Gen X</v>
      </c>
      <c r="O4454" s="6" t="str">
        <f t="shared" si="3"/>
        <v>Low Income</v>
      </c>
    </row>
    <row r="4455" hidden="1">
      <c r="A4455" s="1">
        <v>104453.0</v>
      </c>
      <c r="B4455" s="1">
        <v>36.0</v>
      </c>
      <c r="C4455" s="1">
        <v>23000.0</v>
      </c>
      <c r="D4455" s="1" t="s">
        <v>25</v>
      </c>
      <c r="E4455" s="1">
        <v>21449.96</v>
      </c>
      <c r="F4455" s="1">
        <v>2.0</v>
      </c>
      <c r="G4455" s="1">
        <v>16.0</v>
      </c>
      <c r="H4455" s="1">
        <v>9.0</v>
      </c>
      <c r="I4455" s="1" t="s">
        <v>22</v>
      </c>
      <c r="J4455" s="1">
        <v>0.658</v>
      </c>
      <c r="K4455" s="1">
        <v>0.408</v>
      </c>
      <c r="L4455" s="6">
        <f>if(J4455&gt;QUARTILE!$B$3, "TOP", if(J4455&lt;QUARTILE!$B$4, "BOTTOM", 0))</f>
        <v>0</v>
      </c>
      <c r="M4455" s="6">
        <f t="shared" si="1"/>
        <v>2</v>
      </c>
      <c r="N4455" s="6" t="str">
        <f t="shared" si="2"/>
        <v>Gen X</v>
      </c>
      <c r="O4455" s="6" t="str">
        <f t="shared" si="3"/>
        <v>Low Income</v>
      </c>
    </row>
    <row r="4456" hidden="1">
      <c r="A4456" s="1">
        <v>104454.0</v>
      </c>
      <c r="B4456" s="1">
        <v>43.0</v>
      </c>
      <c r="C4456" s="1">
        <v>11000.0</v>
      </c>
      <c r="D4456" s="1" t="s">
        <v>27</v>
      </c>
      <c r="E4456" s="1">
        <v>9193.78</v>
      </c>
      <c r="F4456" s="1">
        <v>1.0</v>
      </c>
      <c r="G4456" s="1">
        <v>24.0</v>
      </c>
      <c r="H4456" s="1">
        <v>11.0</v>
      </c>
      <c r="I4456" s="1" t="s">
        <v>18</v>
      </c>
      <c r="J4456" s="1">
        <v>0.603</v>
      </c>
      <c r="K4456" s="1">
        <v>0.2</v>
      </c>
      <c r="L4456" s="6">
        <f>if(J4456&gt;QUARTILE!$B$3, "TOP", if(J4456&lt;QUARTILE!$B$4, "BOTTOM", 0))</f>
        <v>0</v>
      </c>
      <c r="M4456" s="6">
        <f t="shared" si="1"/>
        <v>1</v>
      </c>
      <c r="N4456" s="6" t="str">
        <f t="shared" si="2"/>
        <v>Gen X</v>
      </c>
      <c r="O4456" s="6" t="str">
        <f t="shared" si="3"/>
        <v>Low Income</v>
      </c>
    </row>
    <row r="4457" hidden="1">
      <c r="A4457" s="1">
        <v>104455.0</v>
      </c>
      <c r="B4457" s="1">
        <v>69.0</v>
      </c>
      <c r="C4457" s="1">
        <v>31000.0</v>
      </c>
      <c r="D4457" s="1" t="s">
        <v>27</v>
      </c>
      <c r="E4457" s="1">
        <v>15933.59</v>
      </c>
      <c r="F4457" s="1">
        <v>4.0</v>
      </c>
      <c r="G4457" s="1">
        <v>16.0</v>
      </c>
      <c r="H4457" s="1">
        <v>6.0</v>
      </c>
      <c r="I4457" s="1" t="s">
        <v>22</v>
      </c>
      <c r="J4457" s="1">
        <v>0.037</v>
      </c>
      <c r="K4457" s="1">
        <v>0.358</v>
      </c>
      <c r="L4457" s="6" t="str">
        <f>if(J4457&gt;QUARTILE!$B$3, "TOP", if(J4457&lt;QUARTILE!$B$4, "BOTTOM", 0))</f>
        <v>BOTTOM</v>
      </c>
      <c r="M4457" s="6">
        <f t="shared" si="1"/>
        <v>2</v>
      </c>
      <c r="N4457" s="6" t="str">
        <f t="shared" si="2"/>
        <v>Baby Boomer</v>
      </c>
      <c r="O4457" s="6" t="str">
        <f t="shared" si="3"/>
        <v>Low Income</v>
      </c>
    </row>
    <row r="4458" hidden="1">
      <c r="A4458" s="1">
        <v>104456.0</v>
      </c>
      <c r="B4458" s="1">
        <v>46.0</v>
      </c>
      <c r="C4458" s="1">
        <v>34000.0</v>
      </c>
      <c r="D4458" s="1" t="s">
        <v>23</v>
      </c>
      <c r="E4458" s="1">
        <v>27275.4</v>
      </c>
      <c r="F4458" s="1">
        <v>5.0</v>
      </c>
      <c r="G4458" s="1">
        <v>20.0</v>
      </c>
      <c r="H4458" s="1">
        <v>16.0</v>
      </c>
      <c r="I4458" s="1" t="s">
        <v>18</v>
      </c>
      <c r="J4458" s="1">
        <v>0.222</v>
      </c>
      <c r="K4458" s="1">
        <v>0.673</v>
      </c>
      <c r="L4458" s="6" t="str">
        <f>if(J4458&gt;QUARTILE!$B$3, "TOP", if(J4458&lt;QUARTILE!$B$4, "BOTTOM", 0))</f>
        <v>BOTTOM</v>
      </c>
      <c r="M4458" s="6">
        <f t="shared" si="1"/>
        <v>1</v>
      </c>
      <c r="N4458" s="6" t="str">
        <f t="shared" si="2"/>
        <v>Gen X</v>
      </c>
      <c r="O4458" s="6" t="str">
        <f t="shared" si="3"/>
        <v>Low Income</v>
      </c>
    </row>
    <row r="4459" hidden="1">
      <c r="A4459" s="1">
        <v>104457.0</v>
      </c>
      <c r="B4459" s="1">
        <v>39.0</v>
      </c>
      <c r="C4459" s="1">
        <v>11000.0</v>
      </c>
      <c r="D4459" s="1" t="s">
        <v>23</v>
      </c>
      <c r="E4459" s="1">
        <v>10501.15</v>
      </c>
      <c r="F4459" s="1">
        <v>1.0</v>
      </c>
      <c r="G4459" s="1">
        <v>20.0</v>
      </c>
      <c r="H4459" s="1">
        <v>6.0</v>
      </c>
      <c r="I4459" s="1" t="s">
        <v>22</v>
      </c>
      <c r="J4459" s="1">
        <v>0.778</v>
      </c>
      <c r="K4459" s="1">
        <v>0.041</v>
      </c>
      <c r="L4459" s="6">
        <f>if(J4459&gt;QUARTILE!$B$3, "TOP", if(J4459&lt;QUARTILE!$B$4, "BOTTOM", 0))</f>
        <v>0</v>
      </c>
      <c r="M4459" s="6">
        <f t="shared" si="1"/>
        <v>2</v>
      </c>
      <c r="N4459" s="6" t="str">
        <f t="shared" si="2"/>
        <v>Gen X</v>
      </c>
      <c r="O4459" s="6" t="str">
        <f t="shared" si="3"/>
        <v>Low Income</v>
      </c>
    </row>
    <row r="4460" hidden="1">
      <c r="A4460" s="1">
        <v>104458.0</v>
      </c>
      <c r="B4460" s="1">
        <v>57.0</v>
      </c>
      <c r="C4460" s="1">
        <v>18000.0</v>
      </c>
      <c r="D4460" s="1" t="s">
        <v>21</v>
      </c>
      <c r="E4460" s="1">
        <v>100000.0</v>
      </c>
      <c r="F4460" s="1">
        <v>1.0</v>
      </c>
      <c r="G4460" s="1">
        <v>24.0</v>
      </c>
      <c r="H4460" s="1">
        <v>3.0</v>
      </c>
      <c r="I4460" s="1" t="s">
        <v>18</v>
      </c>
      <c r="J4460" s="1">
        <v>0.746</v>
      </c>
      <c r="K4460" s="1">
        <v>0.0</v>
      </c>
      <c r="L4460" s="6">
        <f>if(J4460&gt;QUARTILE!$B$3, "TOP", if(J4460&lt;QUARTILE!$B$4, "BOTTOM", 0))</f>
        <v>0</v>
      </c>
      <c r="M4460" s="6">
        <f t="shared" si="1"/>
        <v>1</v>
      </c>
      <c r="N4460" s="6" t="str">
        <f t="shared" si="2"/>
        <v>Gen X</v>
      </c>
      <c r="O4460" s="6" t="str">
        <f t="shared" si="3"/>
        <v>Low Income</v>
      </c>
    </row>
    <row r="4461" hidden="1">
      <c r="A4461" s="1">
        <v>104459.0</v>
      </c>
      <c r="B4461" s="1">
        <v>38.0</v>
      </c>
      <c r="C4461" s="1">
        <v>18000.0</v>
      </c>
      <c r="D4461" s="1" t="s">
        <v>24</v>
      </c>
      <c r="E4461" s="1">
        <v>7074.99</v>
      </c>
      <c r="F4461" s="1">
        <v>1.0</v>
      </c>
      <c r="G4461" s="1">
        <v>21.0</v>
      </c>
      <c r="H4461" s="1">
        <v>6.0</v>
      </c>
      <c r="I4461" s="1" t="s">
        <v>22</v>
      </c>
      <c r="J4461" s="1">
        <v>0.445</v>
      </c>
      <c r="K4461" s="1">
        <v>0.463</v>
      </c>
      <c r="L4461" s="6">
        <f>if(J4461&gt;QUARTILE!$B$3, "TOP", if(J4461&lt;QUARTILE!$B$4, "BOTTOM", 0))</f>
        <v>0</v>
      </c>
      <c r="M4461" s="6">
        <f t="shared" si="1"/>
        <v>2</v>
      </c>
      <c r="N4461" s="6" t="str">
        <f t="shared" si="2"/>
        <v>Gen X</v>
      </c>
      <c r="O4461" s="6" t="str">
        <f t="shared" si="3"/>
        <v>Low Income</v>
      </c>
    </row>
    <row r="4462" hidden="1">
      <c r="A4462" s="1">
        <v>104460.0</v>
      </c>
      <c r="B4462" s="1">
        <v>68.0</v>
      </c>
      <c r="C4462" s="1">
        <v>15000.0</v>
      </c>
      <c r="D4462" s="1" t="s">
        <v>17</v>
      </c>
      <c r="E4462" s="1">
        <v>76561.31</v>
      </c>
      <c r="F4462" s="1">
        <v>4.0</v>
      </c>
      <c r="G4462" s="1">
        <v>16.0</v>
      </c>
      <c r="H4462" s="1">
        <v>12.0</v>
      </c>
      <c r="I4462" s="1" t="s">
        <v>22</v>
      </c>
      <c r="J4462" s="1">
        <v>0.12</v>
      </c>
      <c r="K4462" s="1">
        <v>0.527</v>
      </c>
      <c r="L4462" s="6" t="str">
        <f>if(J4462&gt;QUARTILE!$B$3, "TOP", if(J4462&lt;QUARTILE!$B$4, "BOTTOM", 0))</f>
        <v>BOTTOM</v>
      </c>
      <c r="M4462" s="6">
        <f t="shared" si="1"/>
        <v>2</v>
      </c>
      <c r="N4462" s="6" t="str">
        <f t="shared" si="2"/>
        <v>Baby Boomer</v>
      </c>
      <c r="O4462" s="6" t="str">
        <f t="shared" si="3"/>
        <v>Low Income</v>
      </c>
    </row>
    <row r="4463" hidden="1">
      <c r="A4463" s="1">
        <v>104461.0</v>
      </c>
      <c r="B4463" s="1">
        <v>55.0</v>
      </c>
      <c r="C4463" s="1">
        <v>11000.0</v>
      </c>
      <c r="D4463" s="1" t="s">
        <v>21</v>
      </c>
      <c r="E4463" s="1">
        <v>4538.76</v>
      </c>
      <c r="F4463" s="1">
        <v>3.0</v>
      </c>
      <c r="G4463" s="1">
        <v>20.0</v>
      </c>
      <c r="H4463" s="1">
        <v>10.0</v>
      </c>
      <c r="I4463" s="1" t="s">
        <v>22</v>
      </c>
      <c r="J4463" s="1">
        <v>0.417</v>
      </c>
      <c r="K4463" s="1">
        <v>0.614</v>
      </c>
      <c r="L4463" s="6">
        <f>if(J4463&gt;QUARTILE!$B$3, "TOP", if(J4463&lt;QUARTILE!$B$4, "BOTTOM", 0))</f>
        <v>0</v>
      </c>
      <c r="M4463" s="6">
        <f t="shared" si="1"/>
        <v>2</v>
      </c>
      <c r="N4463" s="6" t="str">
        <f t="shared" si="2"/>
        <v>Gen X</v>
      </c>
      <c r="O4463" s="6" t="str">
        <f t="shared" si="3"/>
        <v>Low Income</v>
      </c>
    </row>
    <row r="4464" hidden="1">
      <c r="A4464" s="1">
        <v>104462.0</v>
      </c>
      <c r="B4464" s="1">
        <v>37.0</v>
      </c>
      <c r="C4464" s="1">
        <v>22000.0</v>
      </c>
      <c r="D4464" s="1" t="s">
        <v>23</v>
      </c>
      <c r="E4464" s="1">
        <v>2351.63</v>
      </c>
      <c r="F4464" s="1">
        <v>1.0</v>
      </c>
      <c r="G4464" s="1">
        <v>24.0</v>
      </c>
      <c r="H4464" s="1">
        <v>11.0</v>
      </c>
      <c r="I4464" s="1" t="s">
        <v>22</v>
      </c>
      <c r="J4464" s="1">
        <v>0.298</v>
      </c>
      <c r="K4464" s="1">
        <v>0.638</v>
      </c>
      <c r="L4464" s="6" t="str">
        <f>if(J4464&gt;QUARTILE!$B$3, "TOP", if(J4464&lt;QUARTILE!$B$4, "BOTTOM", 0))</f>
        <v>BOTTOM</v>
      </c>
      <c r="M4464" s="6">
        <f t="shared" si="1"/>
        <v>2</v>
      </c>
      <c r="N4464" s="6" t="str">
        <f t="shared" si="2"/>
        <v>Gen X</v>
      </c>
      <c r="O4464" s="6" t="str">
        <f t="shared" si="3"/>
        <v>Low Income</v>
      </c>
    </row>
    <row r="4465" hidden="1">
      <c r="A4465" s="1">
        <v>104463.0</v>
      </c>
      <c r="B4465" s="1">
        <v>74.0</v>
      </c>
      <c r="C4465" s="1">
        <v>26000.0</v>
      </c>
      <c r="D4465" s="1" t="s">
        <v>23</v>
      </c>
      <c r="E4465" s="1">
        <v>27792.45</v>
      </c>
      <c r="F4465" s="1">
        <v>5.0</v>
      </c>
      <c r="G4465" s="1">
        <v>22.0</v>
      </c>
      <c r="H4465" s="1">
        <v>5.0</v>
      </c>
      <c r="I4465" s="1" t="s">
        <v>22</v>
      </c>
      <c r="J4465" s="1">
        <v>0.747</v>
      </c>
      <c r="K4465" s="1">
        <v>0.116</v>
      </c>
      <c r="L4465" s="6">
        <f>if(J4465&gt;QUARTILE!$B$3, "TOP", if(J4465&lt;QUARTILE!$B$4, "BOTTOM", 0))</f>
        <v>0</v>
      </c>
      <c r="M4465" s="6">
        <f t="shared" si="1"/>
        <v>2</v>
      </c>
      <c r="N4465" s="6" t="str">
        <f t="shared" si="2"/>
        <v>Baby Boomer</v>
      </c>
      <c r="O4465" s="6" t="str">
        <f t="shared" si="3"/>
        <v>Low Income</v>
      </c>
    </row>
    <row r="4466" hidden="1">
      <c r="A4466" s="1">
        <v>104464.0</v>
      </c>
      <c r="B4466" s="1">
        <v>46.0</v>
      </c>
      <c r="C4466" s="1">
        <v>15000.0</v>
      </c>
      <c r="D4466" s="1" t="s">
        <v>25</v>
      </c>
      <c r="E4466" s="1">
        <v>24234.03</v>
      </c>
      <c r="F4466" s="1">
        <v>5.0</v>
      </c>
      <c r="G4466" s="1">
        <v>21.0</v>
      </c>
      <c r="H4466" s="1">
        <v>7.0</v>
      </c>
      <c r="I4466" s="1" t="s">
        <v>22</v>
      </c>
      <c r="J4466" s="1">
        <v>0.875</v>
      </c>
      <c r="K4466" s="1">
        <v>0.489</v>
      </c>
      <c r="L4466" s="6" t="str">
        <f>if(J4466&gt;QUARTILE!$B$3, "TOP", if(J4466&lt;QUARTILE!$B$4, "BOTTOM", 0))</f>
        <v>TOP</v>
      </c>
      <c r="M4466" s="6">
        <f t="shared" si="1"/>
        <v>2</v>
      </c>
      <c r="N4466" s="6" t="str">
        <f t="shared" si="2"/>
        <v>Gen X</v>
      </c>
      <c r="O4466" s="6" t="str">
        <f t="shared" si="3"/>
        <v>Low Income</v>
      </c>
    </row>
    <row r="4467" hidden="1">
      <c r="A4467" s="1">
        <v>104465.0</v>
      </c>
      <c r="B4467" s="1">
        <v>68.0</v>
      </c>
      <c r="C4467" s="1">
        <v>11000.0</v>
      </c>
      <c r="D4467" s="1" t="s">
        <v>23</v>
      </c>
      <c r="E4467" s="1">
        <v>33338.09</v>
      </c>
      <c r="F4467" s="1">
        <v>2.0</v>
      </c>
      <c r="G4467" s="1">
        <v>20.0</v>
      </c>
      <c r="H4467" s="1">
        <v>4.0</v>
      </c>
      <c r="I4467" s="1" t="s">
        <v>18</v>
      </c>
      <c r="J4467" s="1">
        <v>0.654</v>
      </c>
      <c r="K4467" s="1">
        <v>0.278</v>
      </c>
      <c r="L4467" s="6">
        <f>if(J4467&gt;QUARTILE!$B$3, "TOP", if(J4467&lt;QUARTILE!$B$4, "BOTTOM", 0))</f>
        <v>0</v>
      </c>
      <c r="M4467" s="6">
        <f t="shared" si="1"/>
        <v>1</v>
      </c>
      <c r="N4467" s="6" t="str">
        <f t="shared" si="2"/>
        <v>Baby Boomer</v>
      </c>
      <c r="O4467" s="6" t="str">
        <f t="shared" si="3"/>
        <v>Low Income</v>
      </c>
    </row>
    <row r="4468" hidden="1">
      <c r="A4468" s="1">
        <v>104466.0</v>
      </c>
      <c r="B4468" s="1">
        <v>21.0</v>
      </c>
      <c r="C4468" s="1">
        <v>28000.0</v>
      </c>
      <c r="D4468" s="1" t="s">
        <v>17</v>
      </c>
      <c r="E4468" s="1">
        <v>8419.41</v>
      </c>
      <c r="F4468" s="1">
        <v>3.0</v>
      </c>
      <c r="G4468" s="1">
        <v>21.0</v>
      </c>
      <c r="H4468" s="1">
        <v>17.0</v>
      </c>
      <c r="I4468" s="1" t="s">
        <v>18</v>
      </c>
      <c r="J4468" s="1">
        <v>0.404</v>
      </c>
      <c r="K4468" s="1">
        <v>0.11</v>
      </c>
      <c r="L4468" s="6">
        <f>if(J4468&gt;QUARTILE!$B$3, "TOP", if(J4468&lt;QUARTILE!$B$4, "BOTTOM", 0))</f>
        <v>0</v>
      </c>
      <c r="M4468" s="6">
        <f t="shared" si="1"/>
        <v>1</v>
      </c>
      <c r="N4468" s="6" t="str">
        <f t="shared" si="2"/>
        <v>Millenial</v>
      </c>
      <c r="O4468" s="6" t="str">
        <f t="shared" si="3"/>
        <v>Low Income</v>
      </c>
    </row>
    <row r="4469" hidden="1">
      <c r="A4469" s="1">
        <v>104467.0</v>
      </c>
      <c r="B4469" s="1">
        <v>72.0</v>
      </c>
      <c r="C4469" s="1">
        <v>14000.0</v>
      </c>
      <c r="D4469" s="1" t="s">
        <v>30</v>
      </c>
      <c r="E4469" s="1">
        <v>53417.3</v>
      </c>
      <c r="F4469" s="1">
        <v>3.0</v>
      </c>
      <c r="G4469" s="1">
        <v>14.0</v>
      </c>
      <c r="H4469" s="1">
        <v>4.0</v>
      </c>
      <c r="I4469" s="1" t="s">
        <v>18</v>
      </c>
      <c r="J4469" s="1">
        <v>0.373</v>
      </c>
      <c r="K4469" s="1">
        <v>0.028</v>
      </c>
      <c r="L4469" s="6">
        <f>if(J4469&gt;QUARTILE!$B$3, "TOP", if(J4469&lt;QUARTILE!$B$4, "BOTTOM", 0))</f>
        <v>0</v>
      </c>
      <c r="M4469" s="6">
        <f t="shared" si="1"/>
        <v>1</v>
      </c>
      <c r="N4469" s="6" t="str">
        <f t="shared" si="2"/>
        <v>Baby Boomer</v>
      </c>
      <c r="O4469" s="6" t="str">
        <f t="shared" si="3"/>
        <v>Low Income</v>
      </c>
    </row>
    <row r="4470" hidden="1">
      <c r="A4470" s="1">
        <v>104468.0</v>
      </c>
      <c r="B4470" s="1">
        <v>24.0</v>
      </c>
      <c r="C4470" s="1">
        <v>18000.0</v>
      </c>
      <c r="D4470" s="1" t="s">
        <v>17</v>
      </c>
      <c r="E4470" s="1">
        <v>2544.89</v>
      </c>
      <c r="F4470" s="1">
        <v>4.0</v>
      </c>
      <c r="G4470" s="1">
        <v>25.0</v>
      </c>
      <c r="H4470" s="1">
        <v>13.0</v>
      </c>
      <c r="I4470" s="1" t="s">
        <v>22</v>
      </c>
      <c r="J4470" s="1">
        <v>0.093</v>
      </c>
      <c r="K4470" s="1">
        <v>0.595</v>
      </c>
      <c r="L4470" s="6" t="str">
        <f>if(J4470&gt;QUARTILE!$B$3, "TOP", if(J4470&lt;QUARTILE!$B$4, "BOTTOM", 0))</f>
        <v>BOTTOM</v>
      </c>
      <c r="M4470" s="6">
        <f t="shared" si="1"/>
        <v>2</v>
      </c>
      <c r="N4470" s="6" t="str">
        <f t="shared" si="2"/>
        <v>Millenial</v>
      </c>
      <c r="O4470" s="6" t="str">
        <f t="shared" si="3"/>
        <v>Low Income</v>
      </c>
    </row>
    <row r="4471" hidden="1">
      <c r="A4471" s="1">
        <v>104469.0</v>
      </c>
      <c r="B4471" s="1">
        <v>45.0</v>
      </c>
      <c r="C4471" s="1">
        <v>17000.0</v>
      </c>
      <c r="D4471" s="1" t="s">
        <v>25</v>
      </c>
      <c r="E4471" s="1">
        <v>614.9</v>
      </c>
      <c r="F4471" s="1">
        <v>2.0</v>
      </c>
      <c r="G4471" s="1">
        <v>23.0</v>
      </c>
      <c r="H4471" s="1">
        <v>9.0</v>
      </c>
      <c r="I4471" s="1" t="s">
        <v>22</v>
      </c>
      <c r="J4471" s="1">
        <v>0.422</v>
      </c>
      <c r="K4471" s="1">
        <v>0.957</v>
      </c>
      <c r="L4471" s="6">
        <f>if(J4471&gt;QUARTILE!$B$3, "TOP", if(J4471&lt;QUARTILE!$B$4, "BOTTOM", 0))</f>
        <v>0</v>
      </c>
      <c r="M4471" s="6">
        <f t="shared" si="1"/>
        <v>2</v>
      </c>
      <c r="N4471" s="6" t="str">
        <f t="shared" si="2"/>
        <v>Gen X</v>
      </c>
      <c r="O4471" s="6" t="str">
        <f t="shared" si="3"/>
        <v>Low Income</v>
      </c>
    </row>
    <row r="4472" hidden="1">
      <c r="A4472" s="1">
        <v>104470.0</v>
      </c>
      <c r="B4472" s="1">
        <v>45.0</v>
      </c>
      <c r="C4472" s="1">
        <v>47000.0</v>
      </c>
      <c r="D4472" s="1" t="s">
        <v>23</v>
      </c>
      <c r="E4472" s="1">
        <v>7149.62</v>
      </c>
      <c r="F4472" s="1">
        <v>4.0</v>
      </c>
      <c r="G4472" s="1">
        <v>21.0</v>
      </c>
      <c r="H4472" s="1">
        <v>9.0</v>
      </c>
      <c r="I4472" s="1" t="s">
        <v>22</v>
      </c>
      <c r="J4472" s="1">
        <v>0.728</v>
      </c>
      <c r="K4472" s="1">
        <v>0.056</v>
      </c>
      <c r="L4472" s="6">
        <f>if(J4472&gt;QUARTILE!$B$3, "TOP", if(J4472&lt;QUARTILE!$B$4, "BOTTOM", 0))</f>
        <v>0</v>
      </c>
      <c r="M4472" s="6">
        <f t="shared" si="1"/>
        <v>2</v>
      </c>
      <c r="N4472" s="6" t="str">
        <f t="shared" si="2"/>
        <v>Gen X</v>
      </c>
      <c r="O4472" s="6" t="str">
        <f t="shared" si="3"/>
        <v>Medium Income</v>
      </c>
    </row>
    <row r="4473" hidden="1">
      <c r="A4473" s="1">
        <v>104471.0</v>
      </c>
      <c r="B4473" s="1">
        <v>21.0</v>
      </c>
      <c r="C4473" s="1">
        <v>14000.0</v>
      </c>
      <c r="D4473" s="1" t="s">
        <v>23</v>
      </c>
      <c r="E4473" s="1">
        <v>31922.98</v>
      </c>
      <c r="F4473" s="1">
        <v>2.0</v>
      </c>
      <c r="G4473" s="1">
        <v>16.0</v>
      </c>
      <c r="H4473" s="1">
        <v>15.0</v>
      </c>
      <c r="I4473" s="1" t="s">
        <v>18</v>
      </c>
      <c r="J4473" s="1">
        <v>0.816</v>
      </c>
      <c r="K4473" s="1">
        <v>0.395</v>
      </c>
      <c r="L4473" s="6">
        <f>if(J4473&gt;QUARTILE!$B$3, "TOP", if(J4473&lt;QUARTILE!$B$4, "BOTTOM", 0))</f>
        <v>0</v>
      </c>
      <c r="M4473" s="6">
        <f t="shared" si="1"/>
        <v>1</v>
      </c>
      <c r="N4473" s="6" t="str">
        <f t="shared" si="2"/>
        <v>Millenial</v>
      </c>
      <c r="O4473" s="6" t="str">
        <f t="shared" si="3"/>
        <v>Low Income</v>
      </c>
    </row>
    <row r="4474" hidden="1">
      <c r="A4474" s="1">
        <v>104472.0</v>
      </c>
      <c r="B4474" s="1">
        <v>39.0</v>
      </c>
      <c r="C4474" s="1">
        <v>62000.0</v>
      </c>
      <c r="D4474" s="1" t="s">
        <v>25</v>
      </c>
      <c r="E4474" s="1">
        <v>22354.82</v>
      </c>
      <c r="F4474" s="1">
        <v>3.0</v>
      </c>
      <c r="G4474" s="1">
        <v>17.0</v>
      </c>
      <c r="H4474" s="1">
        <v>11.0</v>
      </c>
      <c r="I4474" s="1" t="s">
        <v>18</v>
      </c>
      <c r="J4474" s="1">
        <v>0.563</v>
      </c>
      <c r="K4474" s="1">
        <v>0.248</v>
      </c>
      <c r="L4474" s="6">
        <f>if(J4474&gt;QUARTILE!$B$3, "TOP", if(J4474&lt;QUARTILE!$B$4, "BOTTOM", 0))</f>
        <v>0</v>
      </c>
      <c r="M4474" s="6">
        <f t="shared" si="1"/>
        <v>1</v>
      </c>
      <c r="N4474" s="6" t="str">
        <f t="shared" si="2"/>
        <v>Gen X</v>
      </c>
      <c r="O4474" s="6" t="str">
        <f t="shared" si="3"/>
        <v>Medium Income</v>
      </c>
    </row>
    <row r="4475" hidden="1">
      <c r="A4475" s="1">
        <v>104473.0</v>
      </c>
      <c r="B4475" s="1">
        <v>29.0</v>
      </c>
      <c r="C4475" s="1">
        <v>35000.0</v>
      </c>
      <c r="D4475" s="1" t="s">
        <v>27</v>
      </c>
      <c r="E4475" s="1">
        <v>11461.42</v>
      </c>
      <c r="F4475" s="1">
        <v>4.0</v>
      </c>
      <c r="G4475" s="1">
        <v>16.0</v>
      </c>
      <c r="H4475" s="1">
        <v>16.0</v>
      </c>
      <c r="I4475" s="1" t="s">
        <v>22</v>
      </c>
      <c r="J4475" s="1">
        <v>0.966</v>
      </c>
      <c r="K4475" s="1">
        <v>0.232</v>
      </c>
      <c r="L4475" s="6" t="str">
        <f>if(J4475&gt;QUARTILE!$B$3, "TOP", if(J4475&lt;QUARTILE!$B$4, "BOTTOM", 0))</f>
        <v>TOP</v>
      </c>
      <c r="M4475" s="6">
        <f t="shared" si="1"/>
        <v>2</v>
      </c>
      <c r="N4475" s="6" t="str">
        <f t="shared" si="2"/>
        <v>Millenial</v>
      </c>
      <c r="O4475" s="6" t="str">
        <f t="shared" si="3"/>
        <v>Low Income</v>
      </c>
    </row>
    <row r="4476" hidden="1">
      <c r="A4476" s="1">
        <v>104474.0</v>
      </c>
      <c r="B4476" s="1">
        <v>62.0</v>
      </c>
      <c r="C4476" s="1">
        <v>66000.0</v>
      </c>
      <c r="D4476" s="1" t="s">
        <v>25</v>
      </c>
      <c r="E4476" s="1">
        <v>5921.1</v>
      </c>
      <c r="F4476" s="1">
        <v>2.0</v>
      </c>
      <c r="G4476" s="1">
        <v>14.0</v>
      </c>
      <c r="H4476" s="1">
        <v>5.0</v>
      </c>
      <c r="I4476" s="1" t="s">
        <v>22</v>
      </c>
      <c r="J4476" s="1">
        <v>1.0</v>
      </c>
      <c r="K4476" s="1">
        <v>0.224</v>
      </c>
      <c r="L4476" s="6" t="str">
        <f>if(J4476&gt;QUARTILE!$B$3, "TOP", if(J4476&lt;QUARTILE!$B$4, "BOTTOM", 0))</f>
        <v>TOP</v>
      </c>
      <c r="M4476" s="6">
        <f t="shared" si="1"/>
        <v>2</v>
      </c>
      <c r="N4476" s="6" t="str">
        <f t="shared" si="2"/>
        <v>Baby Boomer</v>
      </c>
      <c r="O4476" s="6" t="str">
        <f t="shared" si="3"/>
        <v>Medium Income</v>
      </c>
    </row>
    <row r="4477" hidden="1">
      <c r="A4477" s="1">
        <v>104475.0</v>
      </c>
      <c r="B4477" s="1">
        <v>20.0</v>
      </c>
      <c r="C4477" s="1">
        <v>33000.0</v>
      </c>
      <c r="D4477" s="1" t="s">
        <v>24</v>
      </c>
      <c r="E4477" s="1">
        <v>1222.04</v>
      </c>
      <c r="F4477" s="1">
        <v>3.0</v>
      </c>
      <c r="G4477" s="1">
        <v>22.0</v>
      </c>
      <c r="H4477" s="1">
        <v>15.0</v>
      </c>
      <c r="I4477" s="1" t="s">
        <v>18</v>
      </c>
      <c r="J4477" s="1">
        <v>0.876</v>
      </c>
      <c r="K4477" s="1">
        <v>0.546</v>
      </c>
      <c r="L4477" s="6" t="str">
        <f>if(J4477&gt;QUARTILE!$B$3, "TOP", if(J4477&lt;QUARTILE!$B$4, "BOTTOM", 0))</f>
        <v>TOP</v>
      </c>
      <c r="M4477" s="6">
        <f t="shared" si="1"/>
        <v>1</v>
      </c>
      <c r="N4477" s="6" t="str">
        <f t="shared" si="2"/>
        <v>Millenial</v>
      </c>
      <c r="O4477" s="6" t="str">
        <f t="shared" si="3"/>
        <v>Low Income</v>
      </c>
    </row>
    <row r="4478" hidden="1">
      <c r="A4478" s="1">
        <v>104476.0</v>
      </c>
      <c r="B4478" s="1">
        <v>39.0</v>
      </c>
      <c r="C4478" s="1">
        <v>19000.0</v>
      </c>
      <c r="D4478" s="1" t="s">
        <v>17</v>
      </c>
      <c r="E4478" s="1">
        <v>8234.86</v>
      </c>
      <c r="F4478" s="1">
        <v>3.0</v>
      </c>
      <c r="G4478" s="1">
        <v>15.0</v>
      </c>
      <c r="H4478" s="1">
        <v>9.0</v>
      </c>
      <c r="I4478" s="1" t="s">
        <v>22</v>
      </c>
      <c r="J4478" s="1">
        <v>0.436</v>
      </c>
      <c r="K4478" s="1">
        <v>0.057</v>
      </c>
      <c r="L4478" s="6">
        <f>if(J4478&gt;QUARTILE!$B$3, "TOP", if(J4478&lt;QUARTILE!$B$4, "BOTTOM", 0))</f>
        <v>0</v>
      </c>
      <c r="M4478" s="6">
        <f t="shared" si="1"/>
        <v>2</v>
      </c>
      <c r="N4478" s="6" t="str">
        <f t="shared" si="2"/>
        <v>Gen X</v>
      </c>
      <c r="O4478" s="6" t="str">
        <f t="shared" si="3"/>
        <v>Low Income</v>
      </c>
    </row>
    <row r="4479" hidden="1">
      <c r="A4479" s="1">
        <v>104477.0</v>
      </c>
      <c r="B4479" s="1">
        <v>61.0</v>
      </c>
      <c r="C4479" s="1">
        <v>13000.0</v>
      </c>
      <c r="D4479" s="1" t="s">
        <v>23</v>
      </c>
      <c r="E4479" s="1">
        <v>12324.45</v>
      </c>
      <c r="F4479" s="1">
        <v>1.0</v>
      </c>
      <c r="G4479" s="1">
        <v>17.0</v>
      </c>
      <c r="H4479" s="1">
        <v>6.0</v>
      </c>
      <c r="I4479" s="1" t="s">
        <v>22</v>
      </c>
      <c r="J4479" s="1">
        <v>0.797</v>
      </c>
      <c r="K4479" s="1">
        <v>0.742</v>
      </c>
      <c r="L4479" s="6">
        <f>if(J4479&gt;QUARTILE!$B$3, "TOP", if(J4479&lt;QUARTILE!$B$4, "BOTTOM", 0))</f>
        <v>0</v>
      </c>
      <c r="M4479" s="6">
        <f t="shared" si="1"/>
        <v>2</v>
      </c>
      <c r="N4479" s="6" t="str">
        <f t="shared" si="2"/>
        <v>Baby Boomer</v>
      </c>
      <c r="O4479" s="6" t="str">
        <f t="shared" si="3"/>
        <v>Low Income</v>
      </c>
    </row>
    <row r="4480" hidden="1">
      <c r="A4480" s="1">
        <v>104478.0</v>
      </c>
      <c r="B4480" s="1">
        <v>19.0</v>
      </c>
      <c r="C4480" s="1">
        <v>18000.0</v>
      </c>
      <c r="D4480" s="1" t="s">
        <v>23</v>
      </c>
      <c r="E4480" s="1">
        <v>23232.57</v>
      </c>
      <c r="F4480" s="1">
        <v>4.0</v>
      </c>
      <c r="G4480" s="1">
        <v>17.0</v>
      </c>
      <c r="H4480" s="1">
        <v>12.0</v>
      </c>
      <c r="I4480" s="1" t="s">
        <v>18</v>
      </c>
      <c r="J4480" s="1">
        <v>0.979</v>
      </c>
      <c r="K4480" s="1">
        <v>0.557</v>
      </c>
      <c r="L4480" s="6" t="str">
        <f>if(J4480&gt;QUARTILE!$B$3, "TOP", if(J4480&lt;QUARTILE!$B$4, "BOTTOM", 0))</f>
        <v>TOP</v>
      </c>
      <c r="M4480" s="6">
        <f t="shared" si="1"/>
        <v>1</v>
      </c>
      <c r="N4480" s="6" t="str">
        <f t="shared" si="2"/>
        <v>Millenial</v>
      </c>
      <c r="O4480" s="6" t="str">
        <f t="shared" si="3"/>
        <v>Low Income</v>
      </c>
    </row>
    <row r="4481" hidden="1">
      <c r="A4481" s="1">
        <v>104479.0</v>
      </c>
      <c r="B4481" s="1">
        <v>41.0</v>
      </c>
      <c r="C4481" s="1">
        <v>54000.0</v>
      </c>
      <c r="D4481" s="1" t="s">
        <v>27</v>
      </c>
      <c r="E4481" s="1">
        <v>20767.58</v>
      </c>
      <c r="F4481" s="1">
        <v>1.0</v>
      </c>
      <c r="G4481" s="1">
        <v>18.0</v>
      </c>
      <c r="H4481" s="1">
        <v>6.0</v>
      </c>
      <c r="I4481" s="1" t="s">
        <v>22</v>
      </c>
      <c r="J4481" s="1">
        <v>0.838</v>
      </c>
      <c r="K4481" s="1">
        <v>0.385</v>
      </c>
      <c r="L4481" s="6" t="str">
        <f>if(J4481&gt;QUARTILE!$B$3, "TOP", if(J4481&lt;QUARTILE!$B$4, "BOTTOM", 0))</f>
        <v>TOP</v>
      </c>
      <c r="M4481" s="6">
        <f t="shared" si="1"/>
        <v>2</v>
      </c>
      <c r="N4481" s="6" t="str">
        <f t="shared" si="2"/>
        <v>Gen X</v>
      </c>
      <c r="O4481" s="6" t="str">
        <f t="shared" si="3"/>
        <v>Medium Income</v>
      </c>
    </row>
    <row r="4482" hidden="1">
      <c r="A4482" s="1">
        <v>104480.0</v>
      </c>
      <c r="B4482" s="1">
        <v>51.0</v>
      </c>
      <c r="C4482" s="1">
        <v>21000.0</v>
      </c>
      <c r="D4482" s="1" t="s">
        <v>23</v>
      </c>
      <c r="E4482" s="1">
        <v>58879.84</v>
      </c>
      <c r="F4482" s="1">
        <v>3.0</v>
      </c>
      <c r="G4482" s="1">
        <v>24.0</v>
      </c>
      <c r="H4482" s="1">
        <v>4.0</v>
      </c>
      <c r="I4482" s="1" t="s">
        <v>18</v>
      </c>
      <c r="J4482" s="1">
        <v>0.466</v>
      </c>
      <c r="K4482" s="1">
        <v>0.118</v>
      </c>
      <c r="L4482" s="6">
        <f>if(J4482&gt;QUARTILE!$B$3, "TOP", if(J4482&lt;QUARTILE!$B$4, "BOTTOM", 0))</f>
        <v>0</v>
      </c>
      <c r="M4482" s="6">
        <f t="shared" si="1"/>
        <v>1</v>
      </c>
      <c r="N4482" s="6" t="str">
        <f t="shared" si="2"/>
        <v>Gen X</v>
      </c>
      <c r="O4482" s="6" t="str">
        <f t="shared" si="3"/>
        <v>Low Income</v>
      </c>
    </row>
    <row r="4483" hidden="1">
      <c r="A4483" s="1">
        <v>104481.0</v>
      </c>
      <c r="B4483" s="1">
        <v>44.0</v>
      </c>
      <c r="C4483" s="1">
        <v>33000.0</v>
      </c>
      <c r="D4483" s="1" t="s">
        <v>17</v>
      </c>
      <c r="E4483" s="1">
        <v>2116.01</v>
      </c>
      <c r="F4483" s="1">
        <v>4.0</v>
      </c>
      <c r="G4483" s="1">
        <v>15.0</v>
      </c>
      <c r="H4483" s="1">
        <v>6.0</v>
      </c>
      <c r="I4483" s="1" t="s">
        <v>22</v>
      </c>
      <c r="J4483" s="1">
        <v>0.068</v>
      </c>
      <c r="K4483" s="1">
        <v>0.486</v>
      </c>
      <c r="L4483" s="6" t="str">
        <f>if(J4483&gt;QUARTILE!$B$3, "TOP", if(J4483&lt;QUARTILE!$B$4, "BOTTOM", 0))</f>
        <v>BOTTOM</v>
      </c>
      <c r="M4483" s="6">
        <f t="shared" si="1"/>
        <v>2</v>
      </c>
      <c r="N4483" s="6" t="str">
        <f t="shared" si="2"/>
        <v>Gen X</v>
      </c>
      <c r="O4483" s="6" t="str">
        <f t="shared" si="3"/>
        <v>Low Income</v>
      </c>
    </row>
    <row r="4484" hidden="1">
      <c r="A4484" s="1">
        <v>104482.0</v>
      </c>
      <c r="B4484" s="1">
        <v>72.0</v>
      </c>
      <c r="C4484" s="1">
        <v>25000.0</v>
      </c>
      <c r="D4484" s="1" t="s">
        <v>27</v>
      </c>
      <c r="E4484" s="1">
        <v>8199.71</v>
      </c>
      <c r="F4484" s="1">
        <v>4.0</v>
      </c>
      <c r="G4484" s="1">
        <v>29.0</v>
      </c>
      <c r="H4484" s="1">
        <v>5.0</v>
      </c>
      <c r="I4484" s="1" t="s">
        <v>22</v>
      </c>
      <c r="J4484" s="1">
        <v>0.958</v>
      </c>
      <c r="K4484" s="1">
        <v>0.905</v>
      </c>
      <c r="L4484" s="6" t="str">
        <f>if(J4484&gt;QUARTILE!$B$3, "TOP", if(J4484&lt;QUARTILE!$B$4, "BOTTOM", 0))</f>
        <v>TOP</v>
      </c>
      <c r="M4484" s="6">
        <f t="shared" si="1"/>
        <v>2</v>
      </c>
      <c r="N4484" s="6" t="str">
        <f t="shared" si="2"/>
        <v>Baby Boomer</v>
      </c>
      <c r="O4484" s="6" t="str">
        <f t="shared" si="3"/>
        <v>Low Income</v>
      </c>
    </row>
    <row r="4485" hidden="1">
      <c r="A4485" s="1">
        <v>104483.0</v>
      </c>
      <c r="B4485" s="1">
        <v>58.0</v>
      </c>
      <c r="C4485" s="1">
        <v>26000.0</v>
      </c>
      <c r="D4485" s="1" t="s">
        <v>23</v>
      </c>
      <c r="E4485" s="1">
        <v>13139.32</v>
      </c>
      <c r="F4485" s="1">
        <v>5.0</v>
      </c>
      <c r="G4485" s="1">
        <v>20.0</v>
      </c>
      <c r="H4485" s="1">
        <v>5.0</v>
      </c>
      <c r="I4485" s="1" t="s">
        <v>22</v>
      </c>
      <c r="J4485" s="1">
        <v>1.0</v>
      </c>
      <c r="K4485" s="1">
        <v>0.658</v>
      </c>
      <c r="L4485" s="6" t="str">
        <f>if(J4485&gt;QUARTILE!$B$3, "TOP", if(J4485&lt;QUARTILE!$B$4, "BOTTOM", 0))</f>
        <v>TOP</v>
      </c>
      <c r="M4485" s="6">
        <f t="shared" si="1"/>
        <v>2</v>
      </c>
      <c r="N4485" s="6" t="str">
        <f t="shared" si="2"/>
        <v>Gen X</v>
      </c>
      <c r="O4485" s="6" t="str">
        <f t="shared" si="3"/>
        <v>Low Income</v>
      </c>
    </row>
    <row r="4486" hidden="1">
      <c r="A4486" s="1">
        <v>104484.0</v>
      </c>
      <c r="B4486" s="1">
        <v>18.0</v>
      </c>
      <c r="C4486" s="1">
        <v>26000.0</v>
      </c>
      <c r="D4486" s="1" t="s">
        <v>25</v>
      </c>
      <c r="E4486" s="1">
        <v>22215.47</v>
      </c>
      <c r="F4486" s="1">
        <v>2.0</v>
      </c>
      <c r="G4486" s="1">
        <v>26.0</v>
      </c>
      <c r="H4486" s="1">
        <v>9.0</v>
      </c>
      <c r="I4486" s="1" t="s">
        <v>22</v>
      </c>
      <c r="J4486" s="1">
        <v>0.744</v>
      </c>
      <c r="K4486" s="1">
        <v>0.279</v>
      </c>
      <c r="L4486" s="6">
        <f>if(J4486&gt;QUARTILE!$B$3, "TOP", if(J4486&lt;QUARTILE!$B$4, "BOTTOM", 0))</f>
        <v>0</v>
      </c>
      <c r="M4486" s="6">
        <f t="shared" si="1"/>
        <v>2</v>
      </c>
      <c r="N4486" s="6" t="str">
        <f t="shared" si="2"/>
        <v>Millenial</v>
      </c>
      <c r="O4486" s="6" t="str">
        <f t="shared" si="3"/>
        <v>Low Income</v>
      </c>
    </row>
    <row r="4487" hidden="1">
      <c r="A4487" s="1">
        <v>104485.0</v>
      </c>
      <c r="B4487" s="1">
        <v>25.0</v>
      </c>
      <c r="C4487" s="1">
        <v>30000.0</v>
      </c>
      <c r="D4487" s="1" t="s">
        <v>25</v>
      </c>
      <c r="E4487" s="1">
        <v>13681.83</v>
      </c>
      <c r="F4487" s="1">
        <v>5.0</v>
      </c>
      <c r="G4487" s="1">
        <v>18.0</v>
      </c>
      <c r="H4487" s="1">
        <v>19.0</v>
      </c>
      <c r="I4487" s="1" t="s">
        <v>22</v>
      </c>
      <c r="J4487" s="1">
        <v>0.365</v>
      </c>
      <c r="K4487" s="1">
        <v>0.693</v>
      </c>
      <c r="L4487" s="6">
        <f>if(J4487&gt;QUARTILE!$B$3, "TOP", if(J4487&lt;QUARTILE!$B$4, "BOTTOM", 0))</f>
        <v>0</v>
      </c>
      <c r="M4487" s="6">
        <f t="shared" si="1"/>
        <v>2</v>
      </c>
      <c r="N4487" s="6" t="str">
        <f t="shared" si="2"/>
        <v>Millenial</v>
      </c>
      <c r="O4487" s="6" t="str">
        <f t="shared" si="3"/>
        <v>Low Income</v>
      </c>
    </row>
    <row r="4488" hidden="1">
      <c r="A4488" s="1">
        <v>104486.0</v>
      </c>
      <c r="B4488" s="1">
        <v>40.0</v>
      </c>
      <c r="C4488" s="1">
        <v>14000.0</v>
      </c>
      <c r="D4488" s="1" t="s">
        <v>17</v>
      </c>
      <c r="E4488" s="1">
        <v>48781.44</v>
      </c>
      <c r="F4488" s="1">
        <v>5.0</v>
      </c>
      <c r="G4488" s="1">
        <v>31.0</v>
      </c>
      <c r="H4488" s="1">
        <v>6.0</v>
      </c>
      <c r="I4488" s="1" t="s">
        <v>18</v>
      </c>
      <c r="J4488" s="1">
        <v>0.965</v>
      </c>
      <c r="K4488" s="1">
        <v>0.354</v>
      </c>
      <c r="L4488" s="6" t="str">
        <f>if(J4488&gt;QUARTILE!$B$3, "TOP", if(J4488&lt;QUARTILE!$B$4, "BOTTOM", 0))</f>
        <v>TOP</v>
      </c>
      <c r="M4488" s="6">
        <f t="shared" si="1"/>
        <v>1</v>
      </c>
      <c r="N4488" s="6" t="str">
        <f t="shared" si="2"/>
        <v>Gen X</v>
      </c>
      <c r="O4488" s="6" t="str">
        <f t="shared" si="3"/>
        <v>Low Income</v>
      </c>
    </row>
    <row r="4489" hidden="1">
      <c r="A4489" s="1">
        <v>104487.0</v>
      </c>
      <c r="B4489" s="1">
        <v>55.0</v>
      </c>
      <c r="C4489" s="1">
        <v>19000.0</v>
      </c>
      <c r="D4489" s="1" t="s">
        <v>23</v>
      </c>
      <c r="E4489" s="1">
        <v>18764.2</v>
      </c>
      <c r="F4489" s="1">
        <v>3.0</v>
      </c>
      <c r="G4489" s="1">
        <v>26.0</v>
      </c>
      <c r="H4489" s="1">
        <v>5.0</v>
      </c>
      <c r="I4489" s="1" t="s">
        <v>22</v>
      </c>
      <c r="J4489" s="1">
        <v>1.0</v>
      </c>
      <c r="K4489" s="1">
        <v>0.048</v>
      </c>
      <c r="L4489" s="6" t="str">
        <f>if(J4489&gt;QUARTILE!$B$3, "TOP", if(J4489&lt;QUARTILE!$B$4, "BOTTOM", 0))</f>
        <v>TOP</v>
      </c>
      <c r="M4489" s="6">
        <f t="shared" si="1"/>
        <v>2</v>
      </c>
      <c r="N4489" s="6" t="str">
        <f t="shared" si="2"/>
        <v>Gen X</v>
      </c>
      <c r="O4489" s="6" t="str">
        <f t="shared" si="3"/>
        <v>Low Income</v>
      </c>
    </row>
    <row r="4490" hidden="1">
      <c r="A4490" s="1">
        <v>104488.0</v>
      </c>
      <c r="B4490" s="1">
        <v>23.0</v>
      </c>
      <c r="C4490" s="1">
        <v>27000.0</v>
      </c>
      <c r="D4490" s="1" t="s">
        <v>21</v>
      </c>
      <c r="E4490" s="1">
        <v>809.47</v>
      </c>
      <c r="F4490" s="1">
        <v>2.0</v>
      </c>
      <c r="G4490" s="1">
        <v>13.0</v>
      </c>
      <c r="H4490" s="1">
        <v>15.0</v>
      </c>
      <c r="I4490" s="1" t="s">
        <v>18</v>
      </c>
      <c r="J4490" s="1">
        <v>0.506</v>
      </c>
      <c r="K4490" s="1">
        <v>0.618</v>
      </c>
      <c r="L4490" s="6">
        <f>if(J4490&gt;QUARTILE!$B$3, "TOP", if(J4490&lt;QUARTILE!$B$4, "BOTTOM", 0))</f>
        <v>0</v>
      </c>
      <c r="M4490" s="6">
        <f t="shared" si="1"/>
        <v>1</v>
      </c>
      <c r="N4490" s="6" t="str">
        <f t="shared" si="2"/>
        <v>Millenial</v>
      </c>
      <c r="O4490" s="6" t="str">
        <f t="shared" si="3"/>
        <v>Low Income</v>
      </c>
    </row>
    <row r="4491" hidden="1">
      <c r="A4491" s="1">
        <v>104489.0</v>
      </c>
      <c r="B4491" s="1">
        <v>39.0</v>
      </c>
      <c r="C4491" s="1">
        <v>24000.0</v>
      </c>
      <c r="D4491" s="1" t="s">
        <v>27</v>
      </c>
      <c r="E4491" s="1">
        <v>2413.0</v>
      </c>
      <c r="F4491" s="1">
        <v>5.0</v>
      </c>
      <c r="G4491" s="1">
        <v>24.0</v>
      </c>
      <c r="H4491" s="1">
        <v>12.0</v>
      </c>
      <c r="I4491" s="1" t="s">
        <v>22</v>
      </c>
      <c r="J4491" s="1">
        <v>0.312</v>
      </c>
      <c r="K4491" s="1">
        <v>0.184</v>
      </c>
      <c r="L4491" s="6" t="str">
        <f>if(J4491&gt;QUARTILE!$B$3, "TOP", if(J4491&lt;QUARTILE!$B$4, "BOTTOM", 0))</f>
        <v>BOTTOM</v>
      </c>
      <c r="M4491" s="6">
        <f t="shared" si="1"/>
        <v>2</v>
      </c>
      <c r="N4491" s="6" t="str">
        <f t="shared" si="2"/>
        <v>Gen X</v>
      </c>
      <c r="O4491" s="6" t="str">
        <f t="shared" si="3"/>
        <v>Low Income</v>
      </c>
    </row>
    <row r="4492" hidden="1">
      <c r="A4492" s="1">
        <v>104490.0</v>
      </c>
      <c r="B4492" s="1">
        <v>42.0</v>
      </c>
      <c r="C4492" s="1">
        <v>17000.0</v>
      </c>
      <c r="D4492" s="1" t="s">
        <v>27</v>
      </c>
      <c r="E4492" s="1">
        <v>28007.51</v>
      </c>
      <c r="F4492" s="1">
        <v>5.0</v>
      </c>
      <c r="G4492" s="1">
        <v>18.0</v>
      </c>
      <c r="H4492" s="1">
        <v>8.0</v>
      </c>
      <c r="I4492" s="1" t="s">
        <v>22</v>
      </c>
      <c r="J4492" s="1">
        <v>0.406</v>
      </c>
      <c r="K4492" s="1">
        <v>0.36</v>
      </c>
      <c r="L4492" s="6">
        <f>if(J4492&gt;QUARTILE!$B$3, "TOP", if(J4492&lt;QUARTILE!$B$4, "BOTTOM", 0))</f>
        <v>0</v>
      </c>
      <c r="M4492" s="6">
        <f t="shared" si="1"/>
        <v>2</v>
      </c>
      <c r="N4492" s="6" t="str">
        <f t="shared" si="2"/>
        <v>Gen X</v>
      </c>
      <c r="O4492" s="6" t="str">
        <f t="shared" si="3"/>
        <v>Low Income</v>
      </c>
    </row>
    <row r="4493" hidden="1">
      <c r="A4493" s="1">
        <v>104491.0</v>
      </c>
      <c r="B4493" s="1">
        <v>35.0</v>
      </c>
      <c r="C4493" s="1">
        <v>28000.0</v>
      </c>
      <c r="D4493" s="1" t="s">
        <v>23</v>
      </c>
      <c r="E4493" s="1">
        <v>25160.68</v>
      </c>
      <c r="F4493" s="1">
        <v>4.0</v>
      </c>
      <c r="G4493" s="1">
        <v>21.0</v>
      </c>
      <c r="H4493" s="1">
        <v>10.0</v>
      </c>
      <c r="I4493" s="1" t="s">
        <v>22</v>
      </c>
      <c r="J4493" s="1">
        <v>0.124</v>
      </c>
      <c r="K4493" s="1">
        <v>0.428</v>
      </c>
      <c r="L4493" s="6" t="str">
        <f>if(J4493&gt;QUARTILE!$B$3, "TOP", if(J4493&lt;QUARTILE!$B$4, "BOTTOM", 0))</f>
        <v>BOTTOM</v>
      </c>
      <c r="M4493" s="6">
        <f t="shared" si="1"/>
        <v>2</v>
      </c>
      <c r="N4493" s="6" t="str">
        <f t="shared" si="2"/>
        <v>Gen X</v>
      </c>
      <c r="O4493" s="6" t="str">
        <f t="shared" si="3"/>
        <v>Low Income</v>
      </c>
    </row>
    <row r="4494" hidden="1">
      <c r="A4494" s="1">
        <v>104492.0</v>
      </c>
      <c r="B4494" s="1">
        <v>34.0</v>
      </c>
      <c r="C4494" s="1">
        <v>14000.0</v>
      </c>
      <c r="D4494" s="1" t="s">
        <v>27</v>
      </c>
      <c r="E4494" s="1">
        <v>3332.83</v>
      </c>
      <c r="F4494" s="1">
        <v>3.0</v>
      </c>
      <c r="G4494" s="1">
        <v>16.0</v>
      </c>
      <c r="H4494" s="1">
        <v>7.0</v>
      </c>
      <c r="I4494" s="1" t="s">
        <v>22</v>
      </c>
      <c r="J4494" s="1">
        <v>0.566</v>
      </c>
      <c r="K4494" s="1">
        <v>0.799</v>
      </c>
      <c r="L4494" s="6">
        <f>if(J4494&gt;QUARTILE!$B$3, "TOP", if(J4494&lt;QUARTILE!$B$4, "BOTTOM", 0))</f>
        <v>0</v>
      </c>
      <c r="M4494" s="6">
        <f t="shared" si="1"/>
        <v>2</v>
      </c>
      <c r="N4494" s="6" t="str">
        <f t="shared" si="2"/>
        <v>Gen X</v>
      </c>
      <c r="O4494" s="6" t="str">
        <f t="shared" si="3"/>
        <v>Low Income</v>
      </c>
    </row>
    <row r="4495" hidden="1">
      <c r="A4495" s="1">
        <v>104493.0</v>
      </c>
      <c r="B4495" s="1">
        <v>78.0</v>
      </c>
      <c r="C4495" s="1">
        <v>11000.0</v>
      </c>
      <c r="D4495" s="1" t="s">
        <v>27</v>
      </c>
      <c r="E4495" s="1">
        <v>1214.3</v>
      </c>
      <c r="F4495" s="1">
        <v>5.0</v>
      </c>
      <c r="G4495" s="1">
        <v>16.0</v>
      </c>
      <c r="H4495" s="1">
        <v>3.0</v>
      </c>
      <c r="I4495" s="1" t="s">
        <v>22</v>
      </c>
      <c r="J4495" s="1">
        <v>0.379</v>
      </c>
      <c r="K4495" s="1">
        <v>0.53</v>
      </c>
      <c r="L4495" s="6">
        <f>if(J4495&gt;QUARTILE!$B$3, "TOP", if(J4495&lt;QUARTILE!$B$4, "BOTTOM", 0))</f>
        <v>0</v>
      </c>
      <c r="M4495" s="6">
        <f t="shared" si="1"/>
        <v>2</v>
      </c>
      <c r="N4495" s="6" t="str">
        <f t="shared" si="2"/>
        <v>Baby Boomer</v>
      </c>
      <c r="O4495" s="6" t="str">
        <f t="shared" si="3"/>
        <v>Low Income</v>
      </c>
    </row>
    <row r="4496" hidden="1">
      <c r="A4496" s="1">
        <v>104494.0</v>
      </c>
      <c r="B4496" s="1">
        <v>29.0</v>
      </c>
      <c r="C4496" s="1">
        <v>26000.0</v>
      </c>
      <c r="D4496" s="1" t="s">
        <v>25</v>
      </c>
      <c r="E4496" s="1">
        <v>17289.05</v>
      </c>
      <c r="F4496" s="1">
        <v>2.0</v>
      </c>
      <c r="G4496" s="1">
        <v>20.0</v>
      </c>
      <c r="H4496" s="1">
        <v>13.0</v>
      </c>
      <c r="I4496" s="1" t="s">
        <v>22</v>
      </c>
      <c r="J4496" s="1">
        <v>0.935</v>
      </c>
      <c r="K4496" s="1">
        <v>0.34</v>
      </c>
      <c r="L4496" s="6" t="str">
        <f>if(J4496&gt;QUARTILE!$B$3, "TOP", if(J4496&lt;QUARTILE!$B$4, "BOTTOM", 0))</f>
        <v>TOP</v>
      </c>
      <c r="M4496" s="6">
        <f t="shared" si="1"/>
        <v>2</v>
      </c>
      <c r="N4496" s="6" t="str">
        <f t="shared" si="2"/>
        <v>Millenial</v>
      </c>
      <c r="O4496" s="6" t="str">
        <f t="shared" si="3"/>
        <v>Low Income</v>
      </c>
    </row>
    <row r="4497" hidden="1">
      <c r="A4497" s="1">
        <v>104495.0</v>
      </c>
      <c r="B4497" s="1">
        <v>23.0</v>
      </c>
      <c r="C4497" s="1">
        <v>11000.0</v>
      </c>
      <c r="D4497" s="1" t="s">
        <v>17</v>
      </c>
      <c r="E4497" s="1">
        <v>20197.68</v>
      </c>
      <c r="F4497" s="1">
        <v>1.0</v>
      </c>
      <c r="G4497" s="1">
        <v>25.0</v>
      </c>
      <c r="H4497" s="1">
        <v>18.0</v>
      </c>
      <c r="I4497" s="1" t="s">
        <v>18</v>
      </c>
      <c r="J4497" s="1">
        <v>0.276</v>
      </c>
      <c r="K4497" s="1">
        <v>0.657</v>
      </c>
      <c r="L4497" s="6" t="str">
        <f>if(J4497&gt;QUARTILE!$B$3, "TOP", if(J4497&lt;QUARTILE!$B$4, "BOTTOM", 0))</f>
        <v>BOTTOM</v>
      </c>
      <c r="M4497" s="6">
        <f t="shared" si="1"/>
        <v>1</v>
      </c>
      <c r="N4497" s="6" t="str">
        <f t="shared" si="2"/>
        <v>Millenial</v>
      </c>
      <c r="O4497" s="6" t="str">
        <f t="shared" si="3"/>
        <v>Low Income</v>
      </c>
    </row>
    <row r="4498" hidden="1">
      <c r="A4498" s="1">
        <v>104496.0</v>
      </c>
      <c r="B4498" s="1">
        <v>43.0</v>
      </c>
      <c r="C4498" s="1">
        <v>26000.0</v>
      </c>
      <c r="D4498" s="1" t="s">
        <v>25</v>
      </c>
      <c r="E4498" s="1">
        <v>2907.44</v>
      </c>
      <c r="F4498" s="1">
        <v>1.0</v>
      </c>
      <c r="G4498" s="1">
        <v>20.0</v>
      </c>
      <c r="H4498" s="1">
        <v>14.0</v>
      </c>
      <c r="I4498" s="1" t="s">
        <v>18</v>
      </c>
      <c r="J4498" s="1">
        <v>0.058</v>
      </c>
      <c r="K4498" s="1">
        <v>0.192</v>
      </c>
      <c r="L4498" s="6" t="str">
        <f>if(J4498&gt;QUARTILE!$B$3, "TOP", if(J4498&lt;QUARTILE!$B$4, "BOTTOM", 0))</f>
        <v>BOTTOM</v>
      </c>
      <c r="M4498" s="6">
        <f t="shared" si="1"/>
        <v>1</v>
      </c>
      <c r="N4498" s="6" t="str">
        <f t="shared" si="2"/>
        <v>Gen X</v>
      </c>
      <c r="O4498" s="6" t="str">
        <f t="shared" si="3"/>
        <v>Low Income</v>
      </c>
    </row>
    <row r="4499" hidden="1">
      <c r="A4499" s="1">
        <v>104497.0</v>
      </c>
      <c r="B4499" s="1">
        <v>44.0</v>
      </c>
      <c r="C4499" s="1">
        <v>7000.0</v>
      </c>
      <c r="D4499" s="1" t="s">
        <v>17</v>
      </c>
      <c r="E4499" s="1">
        <v>12834.61</v>
      </c>
      <c r="F4499" s="1">
        <v>3.0</v>
      </c>
      <c r="G4499" s="1">
        <v>18.0</v>
      </c>
      <c r="H4499" s="1">
        <v>6.0</v>
      </c>
      <c r="I4499" s="1" t="s">
        <v>22</v>
      </c>
      <c r="J4499" s="1">
        <v>0.737</v>
      </c>
      <c r="K4499" s="1">
        <v>0.823</v>
      </c>
      <c r="L4499" s="6">
        <f>if(J4499&gt;QUARTILE!$B$3, "TOP", if(J4499&lt;QUARTILE!$B$4, "BOTTOM", 0))</f>
        <v>0</v>
      </c>
      <c r="M4499" s="6">
        <f t="shared" si="1"/>
        <v>2</v>
      </c>
      <c r="N4499" s="6" t="str">
        <f t="shared" si="2"/>
        <v>Gen X</v>
      </c>
      <c r="O4499" s="6" t="str">
        <f t="shared" si="3"/>
        <v>Low Income</v>
      </c>
    </row>
    <row r="4500" hidden="1">
      <c r="A4500" s="1">
        <v>104498.0</v>
      </c>
      <c r="B4500" s="1">
        <v>25.0</v>
      </c>
      <c r="C4500" s="1">
        <v>14000.0</v>
      </c>
      <c r="D4500" s="1" t="s">
        <v>23</v>
      </c>
      <c r="E4500" s="1">
        <v>7300.81</v>
      </c>
      <c r="F4500" s="1">
        <v>1.0</v>
      </c>
      <c r="G4500" s="1">
        <v>26.0</v>
      </c>
      <c r="H4500" s="1">
        <v>20.0</v>
      </c>
      <c r="I4500" s="1" t="s">
        <v>22</v>
      </c>
      <c r="J4500" s="1">
        <v>0.057</v>
      </c>
      <c r="K4500" s="1">
        <v>0.201</v>
      </c>
      <c r="L4500" s="6" t="str">
        <f>if(J4500&gt;QUARTILE!$B$3, "TOP", if(J4500&lt;QUARTILE!$B$4, "BOTTOM", 0))</f>
        <v>BOTTOM</v>
      </c>
      <c r="M4500" s="6">
        <f t="shared" si="1"/>
        <v>2</v>
      </c>
      <c r="N4500" s="6" t="str">
        <f t="shared" si="2"/>
        <v>Millenial</v>
      </c>
      <c r="O4500" s="6" t="str">
        <f t="shared" si="3"/>
        <v>Low Income</v>
      </c>
    </row>
    <row r="4501" hidden="1">
      <c r="A4501" s="1">
        <v>104499.0</v>
      </c>
      <c r="B4501" s="1">
        <v>36.0</v>
      </c>
      <c r="C4501" s="1">
        <v>18000.0</v>
      </c>
      <c r="D4501" s="1" t="s">
        <v>17</v>
      </c>
      <c r="E4501" s="1">
        <v>53561.77</v>
      </c>
      <c r="F4501" s="1">
        <v>4.0</v>
      </c>
      <c r="G4501" s="1">
        <v>20.0</v>
      </c>
      <c r="H4501" s="1">
        <v>12.0</v>
      </c>
      <c r="I4501" s="1" t="s">
        <v>22</v>
      </c>
      <c r="J4501" s="1">
        <v>0.646</v>
      </c>
      <c r="K4501" s="1">
        <v>0.409</v>
      </c>
      <c r="L4501" s="6">
        <f>if(J4501&gt;QUARTILE!$B$3, "TOP", if(J4501&lt;QUARTILE!$B$4, "BOTTOM", 0))</f>
        <v>0</v>
      </c>
      <c r="M4501" s="6">
        <f t="shared" si="1"/>
        <v>2</v>
      </c>
      <c r="N4501" s="6" t="str">
        <f t="shared" si="2"/>
        <v>Gen X</v>
      </c>
      <c r="O4501" s="6" t="str">
        <f t="shared" si="3"/>
        <v>Low Income</v>
      </c>
    </row>
    <row r="4502" hidden="1">
      <c r="A4502" s="1">
        <v>104500.0</v>
      </c>
      <c r="B4502" s="1">
        <v>77.0</v>
      </c>
      <c r="C4502" s="1">
        <v>8000.0</v>
      </c>
      <c r="D4502" s="1" t="s">
        <v>23</v>
      </c>
      <c r="E4502" s="1">
        <v>4948.72</v>
      </c>
      <c r="F4502" s="1">
        <v>4.0</v>
      </c>
      <c r="G4502" s="1">
        <v>17.0</v>
      </c>
      <c r="H4502" s="1">
        <v>7.0</v>
      </c>
      <c r="I4502" s="1" t="s">
        <v>22</v>
      </c>
      <c r="J4502" s="1">
        <v>0.231</v>
      </c>
      <c r="K4502" s="1">
        <v>0.155</v>
      </c>
      <c r="L4502" s="6" t="str">
        <f>if(J4502&gt;QUARTILE!$B$3, "TOP", if(J4502&lt;QUARTILE!$B$4, "BOTTOM", 0))</f>
        <v>BOTTOM</v>
      </c>
      <c r="M4502" s="6">
        <f t="shared" si="1"/>
        <v>2</v>
      </c>
      <c r="N4502" s="6" t="str">
        <f t="shared" si="2"/>
        <v>Baby Boomer</v>
      </c>
      <c r="O4502" s="6" t="str">
        <f t="shared" si="3"/>
        <v>Low Income</v>
      </c>
    </row>
    <row r="4503" hidden="1">
      <c r="A4503" s="1">
        <v>104501.0</v>
      </c>
      <c r="B4503" s="1">
        <v>59.0</v>
      </c>
      <c r="C4503" s="1">
        <v>18000.0</v>
      </c>
      <c r="D4503" s="1" t="s">
        <v>17</v>
      </c>
      <c r="E4503" s="1">
        <v>26429.67</v>
      </c>
      <c r="F4503" s="1">
        <v>2.0</v>
      </c>
      <c r="G4503" s="1">
        <v>27.0</v>
      </c>
      <c r="H4503" s="1">
        <v>9.0</v>
      </c>
      <c r="I4503" s="1" t="s">
        <v>22</v>
      </c>
      <c r="J4503" s="1">
        <v>0.61</v>
      </c>
      <c r="K4503" s="1">
        <v>0.326</v>
      </c>
      <c r="L4503" s="6">
        <f>if(J4503&gt;QUARTILE!$B$3, "TOP", if(J4503&lt;QUARTILE!$B$4, "BOTTOM", 0))</f>
        <v>0</v>
      </c>
      <c r="M4503" s="6">
        <f t="shared" si="1"/>
        <v>2</v>
      </c>
      <c r="N4503" s="6" t="str">
        <f t="shared" si="2"/>
        <v>Gen X</v>
      </c>
      <c r="O4503" s="6" t="str">
        <f t="shared" si="3"/>
        <v>Low Income</v>
      </c>
    </row>
    <row r="4504" hidden="1">
      <c r="A4504" s="1">
        <v>104502.0</v>
      </c>
      <c r="B4504" s="1">
        <v>18.0</v>
      </c>
      <c r="C4504" s="1">
        <v>45000.0</v>
      </c>
      <c r="D4504" s="1" t="s">
        <v>24</v>
      </c>
      <c r="E4504" s="1">
        <v>14601.78</v>
      </c>
      <c r="F4504" s="1">
        <v>3.0</v>
      </c>
      <c r="G4504" s="1">
        <v>16.0</v>
      </c>
      <c r="H4504" s="1">
        <v>17.0</v>
      </c>
      <c r="I4504" s="1" t="s">
        <v>22</v>
      </c>
      <c r="J4504" s="1">
        <v>0.198</v>
      </c>
      <c r="K4504" s="1">
        <v>0.422</v>
      </c>
      <c r="L4504" s="6" t="str">
        <f>if(J4504&gt;QUARTILE!$B$3, "TOP", if(J4504&lt;QUARTILE!$B$4, "BOTTOM", 0))</f>
        <v>BOTTOM</v>
      </c>
      <c r="M4504" s="6">
        <f t="shared" si="1"/>
        <v>2</v>
      </c>
      <c r="N4504" s="6" t="str">
        <f t="shared" si="2"/>
        <v>Millenial</v>
      </c>
      <c r="O4504" s="6" t="str">
        <f t="shared" si="3"/>
        <v>Medium Income</v>
      </c>
    </row>
    <row r="4505" hidden="1">
      <c r="A4505" s="1">
        <v>104503.0</v>
      </c>
      <c r="B4505" s="1">
        <v>74.0</v>
      </c>
      <c r="C4505" s="1">
        <v>10000.0</v>
      </c>
      <c r="D4505" s="1" t="s">
        <v>25</v>
      </c>
      <c r="E4505" s="1">
        <v>231.76</v>
      </c>
      <c r="F4505" s="1">
        <v>3.0</v>
      </c>
      <c r="G4505" s="1">
        <v>18.0</v>
      </c>
      <c r="H4505" s="1">
        <v>7.0</v>
      </c>
      <c r="I4505" s="1" t="s">
        <v>22</v>
      </c>
      <c r="J4505" s="1">
        <v>0.552</v>
      </c>
      <c r="K4505" s="1">
        <v>0.367</v>
      </c>
      <c r="L4505" s="6">
        <f>if(J4505&gt;QUARTILE!$B$3, "TOP", if(J4505&lt;QUARTILE!$B$4, "BOTTOM", 0))</f>
        <v>0</v>
      </c>
      <c r="M4505" s="6">
        <f t="shared" si="1"/>
        <v>2</v>
      </c>
      <c r="N4505" s="6" t="str">
        <f t="shared" si="2"/>
        <v>Baby Boomer</v>
      </c>
      <c r="O4505" s="6" t="str">
        <f t="shared" si="3"/>
        <v>Low Income</v>
      </c>
    </row>
    <row r="4506" hidden="1">
      <c r="A4506" s="1">
        <v>104504.0</v>
      </c>
      <c r="B4506" s="1">
        <v>46.0</v>
      </c>
      <c r="C4506" s="1">
        <v>18000.0</v>
      </c>
      <c r="D4506" s="1" t="s">
        <v>25</v>
      </c>
      <c r="E4506" s="1">
        <v>14554.71</v>
      </c>
      <c r="F4506" s="1">
        <v>1.0</v>
      </c>
      <c r="G4506" s="1">
        <v>14.0</v>
      </c>
      <c r="H4506" s="1">
        <v>8.0</v>
      </c>
      <c r="I4506" s="1" t="s">
        <v>22</v>
      </c>
      <c r="J4506" s="1">
        <v>0.385</v>
      </c>
      <c r="K4506" s="1">
        <v>0.934</v>
      </c>
      <c r="L4506" s="6">
        <f>if(J4506&gt;QUARTILE!$B$3, "TOP", if(J4506&lt;QUARTILE!$B$4, "BOTTOM", 0))</f>
        <v>0</v>
      </c>
      <c r="M4506" s="6">
        <f t="shared" si="1"/>
        <v>2</v>
      </c>
      <c r="N4506" s="6" t="str">
        <f t="shared" si="2"/>
        <v>Gen X</v>
      </c>
      <c r="O4506" s="6" t="str">
        <f t="shared" si="3"/>
        <v>Low Income</v>
      </c>
    </row>
    <row r="4507" hidden="1">
      <c r="A4507" s="1">
        <v>104505.0</v>
      </c>
      <c r="B4507" s="1">
        <v>62.0</v>
      </c>
      <c r="C4507" s="1">
        <v>61000.0</v>
      </c>
      <c r="D4507" s="1" t="s">
        <v>27</v>
      </c>
      <c r="E4507" s="1">
        <v>2095.48</v>
      </c>
      <c r="F4507" s="1">
        <v>5.0</v>
      </c>
      <c r="G4507" s="1">
        <v>19.0</v>
      </c>
      <c r="H4507" s="1">
        <v>5.0</v>
      </c>
      <c r="I4507" s="1" t="s">
        <v>22</v>
      </c>
      <c r="J4507" s="1">
        <v>0.283</v>
      </c>
      <c r="K4507" s="1">
        <v>0.173</v>
      </c>
      <c r="L4507" s="6" t="str">
        <f>if(J4507&gt;QUARTILE!$B$3, "TOP", if(J4507&lt;QUARTILE!$B$4, "BOTTOM", 0))</f>
        <v>BOTTOM</v>
      </c>
      <c r="M4507" s="6">
        <f t="shared" si="1"/>
        <v>2</v>
      </c>
      <c r="N4507" s="6" t="str">
        <f t="shared" si="2"/>
        <v>Baby Boomer</v>
      </c>
      <c r="O4507" s="6" t="str">
        <f t="shared" si="3"/>
        <v>Medium Income</v>
      </c>
    </row>
    <row r="4508" hidden="1">
      <c r="A4508" s="1">
        <v>104506.0</v>
      </c>
      <c r="B4508" s="1">
        <v>66.0</v>
      </c>
      <c r="C4508" s="1">
        <v>12000.0</v>
      </c>
      <c r="D4508" s="1" t="s">
        <v>23</v>
      </c>
      <c r="E4508" s="1">
        <v>21521.1</v>
      </c>
      <c r="F4508" s="1">
        <v>5.0</v>
      </c>
      <c r="G4508" s="1">
        <v>22.0</v>
      </c>
      <c r="H4508" s="1">
        <v>7.0</v>
      </c>
      <c r="I4508" s="1" t="s">
        <v>22</v>
      </c>
      <c r="J4508" s="1">
        <v>0.656</v>
      </c>
      <c r="K4508" s="1">
        <v>0.13</v>
      </c>
      <c r="L4508" s="6">
        <f>if(J4508&gt;QUARTILE!$B$3, "TOP", if(J4508&lt;QUARTILE!$B$4, "BOTTOM", 0))</f>
        <v>0</v>
      </c>
      <c r="M4508" s="6">
        <f t="shared" si="1"/>
        <v>2</v>
      </c>
      <c r="N4508" s="6" t="str">
        <f t="shared" si="2"/>
        <v>Baby Boomer</v>
      </c>
      <c r="O4508" s="6" t="str">
        <f t="shared" si="3"/>
        <v>Low Income</v>
      </c>
    </row>
    <row r="4509" hidden="1">
      <c r="A4509" s="1">
        <v>104507.0</v>
      </c>
      <c r="B4509" s="1">
        <v>52.0</v>
      </c>
      <c r="C4509" s="1">
        <v>51000.0</v>
      </c>
      <c r="D4509" s="1" t="s">
        <v>25</v>
      </c>
      <c r="E4509" s="1">
        <v>16672.27</v>
      </c>
      <c r="F4509" s="1">
        <v>5.0</v>
      </c>
      <c r="G4509" s="1">
        <v>20.0</v>
      </c>
      <c r="H4509" s="1">
        <v>3.0</v>
      </c>
      <c r="I4509" s="1" t="s">
        <v>22</v>
      </c>
      <c r="J4509" s="1">
        <v>0.232</v>
      </c>
      <c r="K4509" s="1">
        <v>0.468</v>
      </c>
      <c r="L4509" s="6" t="str">
        <f>if(J4509&gt;QUARTILE!$B$3, "TOP", if(J4509&lt;QUARTILE!$B$4, "BOTTOM", 0))</f>
        <v>BOTTOM</v>
      </c>
      <c r="M4509" s="6">
        <f t="shared" si="1"/>
        <v>2</v>
      </c>
      <c r="N4509" s="6" t="str">
        <f t="shared" si="2"/>
        <v>Gen X</v>
      </c>
      <c r="O4509" s="6" t="str">
        <f t="shared" si="3"/>
        <v>Medium Income</v>
      </c>
    </row>
    <row r="4510" hidden="1">
      <c r="A4510" s="1">
        <v>104508.0</v>
      </c>
      <c r="B4510" s="1">
        <v>57.0</v>
      </c>
      <c r="C4510" s="1">
        <v>19000.0</v>
      </c>
      <c r="D4510" s="1" t="s">
        <v>25</v>
      </c>
      <c r="E4510" s="1">
        <v>209.64</v>
      </c>
      <c r="F4510" s="1">
        <v>2.0</v>
      </c>
      <c r="G4510" s="1">
        <v>18.0</v>
      </c>
      <c r="H4510" s="1">
        <v>3.0</v>
      </c>
      <c r="I4510" s="1" t="s">
        <v>22</v>
      </c>
      <c r="J4510" s="1">
        <v>0.991</v>
      </c>
      <c r="K4510" s="1">
        <v>0.949</v>
      </c>
      <c r="L4510" s="6" t="str">
        <f>if(J4510&gt;QUARTILE!$B$3, "TOP", if(J4510&lt;QUARTILE!$B$4, "BOTTOM", 0))</f>
        <v>TOP</v>
      </c>
      <c r="M4510" s="6">
        <f t="shared" si="1"/>
        <v>2</v>
      </c>
      <c r="N4510" s="6" t="str">
        <f t="shared" si="2"/>
        <v>Gen X</v>
      </c>
      <c r="O4510" s="6" t="str">
        <f t="shared" si="3"/>
        <v>Low Income</v>
      </c>
    </row>
    <row r="4511" hidden="1">
      <c r="A4511" s="1">
        <v>104509.0</v>
      </c>
      <c r="B4511" s="1">
        <v>31.0</v>
      </c>
      <c r="C4511" s="1">
        <v>23000.0</v>
      </c>
      <c r="D4511" s="1" t="s">
        <v>17</v>
      </c>
      <c r="E4511" s="1">
        <v>4580.54</v>
      </c>
      <c r="F4511" s="1">
        <v>3.0</v>
      </c>
      <c r="G4511" s="1">
        <v>20.0</v>
      </c>
      <c r="H4511" s="1">
        <v>14.0</v>
      </c>
      <c r="I4511" s="1" t="s">
        <v>22</v>
      </c>
      <c r="J4511" s="1">
        <v>0.778</v>
      </c>
      <c r="K4511" s="1">
        <v>0.503</v>
      </c>
      <c r="L4511" s="6">
        <f>if(J4511&gt;QUARTILE!$B$3, "TOP", if(J4511&lt;QUARTILE!$B$4, "BOTTOM", 0))</f>
        <v>0</v>
      </c>
      <c r="M4511" s="6">
        <f t="shared" si="1"/>
        <v>2</v>
      </c>
      <c r="N4511" s="6" t="str">
        <f t="shared" si="2"/>
        <v>Gen X</v>
      </c>
      <c r="O4511" s="6" t="str">
        <f t="shared" si="3"/>
        <v>Low Income</v>
      </c>
    </row>
    <row r="4512" hidden="1">
      <c r="A4512" s="1">
        <v>104510.0</v>
      </c>
      <c r="B4512" s="1">
        <v>52.0</v>
      </c>
      <c r="C4512" s="1">
        <v>48000.0</v>
      </c>
      <c r="D4512" s="1" t="s">
        <v>17</v>
      </c>
      <c r="E4512" s="1">
        <v>29942.29</v>
      </c>
      <c r="F4512" s="1">
        <v>1.0</v>
      </c>
      <c r="G4512" s="1">
        <v>10.0</v>
      </c>
      <c r="H4512" s="1">
        <v>8.0</v>
      </c>
      <c r="I4512" s="1" t="s">
        <v>22</v>
      </c>
      <c r="J4512" s="1">
        <v>0.916</v>
      </c>
      <c r="K4512" s="1">
        <v>0.959</v>
      </c>
      <c r="L4512" s="6" t="str">
        <f>if(J4512&gt;QUARTILE!$B$3, "TOP", if(J4512&lt;QUARTILE!$B$4, "BOTTOM", 0))</f>
        <v>TOP</v>
      </c>
      <c r="M4512" s="6">
        <f t="shared" si="1"/>
        <v>2</v>
      </c>
      <c r="N4512" s="6" t="str">
        <f t="shared" si="2"/>
        <v>Gen X</v>
      </c>
      <c r="O4512" s="6" t="str">
        <f t="shared" si="3"/>
        <v>Medium Income</v>
      </c>
    </row>
    <row r="4513" hidden="1">
      <c r="A4513" s="1">
        <v>104511.0</v>
      </c>
      <c r="B4513" s="1">
        <v>65.0</v>
      </c>
      <c r="C4513" s="1">
        <v>16000.0</v>
      </c>
      <c r="D4513" s="1" t="s">
        <v>27</v>
      </c>
      <c r="E4513" s="1">
        <v>6453.0</v>
      </c>
      <c r="F4513" s="1">
        <v>2.0</v>
      </c>
      <c r="G4513" s="1">
        <v>20.0</v>
      </c>
      <c r="H4513" s="1">
        <v>5.0</v>
      </c>
      <c r="I4513" s="1" t="s">
        <v>22</v>
      </c>
      <c r="J4513" s="1">
        <v>0.042</v>
      </c>
      <c r="K4513" s="1">
        <v>0.19</v>
      </c>
      <c r="L4513" s="6" t="str">
        <f>if(J4513&gt;QUARTILE!$B$3, "TOP", if(J4513&lt;QUARTILE!$B$4, "BOTTOM", 0))</f>
        <v>BOTTOM</v>
      </c>
      <c r="M4513" s="6">
        <f t="shared" si="1"/>
        <v>2</v>
      </c>
      <c r="N4513" s="6" t="str">
        <f t="shared" si="2"/>
        <v>Baby Boomer</v>
      </c>
      <c r="O4513" s="6" t="str">
        <f t="shared" si="3"/>
        <v>Low Income</v>
      </c>
    </row>
    <row r="4514" hidden="1">
      <c r="A4514" s="1">
        <v>104512.0</v>
      </c>
      <c r="B4514" s="1">
        <v>62.0</v>
      </c>
      <c r="C4514" s="1">
        <v>32000.0</v>
      </c>
      <c r="D4514" s="1" t="s">
        <v>27</v>
      </c>
      <c r="E4514" s="1">
        <v>13834.3</v>
      </c>
      <c r="F4514" s="1">
        <v>4.0</v>
      </c>
      <c r="G4514" s="1">
        <v>29.0</v>
      </c>
      <c r="H4514" s="1">
        <v>5.0</v>
      </c>
      <c r="I4514" s="1" t="s">
        <v>22</v>
      </c>
      <c r="J4514" s="1">
        <v>0.002</v>
      </c>
      <c r="K4514" s="1">
        <v>0.0</v>
      </c>
      <c r="L4514" s="6" t="str">
        <f>if(J4514&gt;QUARTILE!$B$3, "TOP", if(J4514&lt;QUARTILE!$B$4, "BOTTOM", 0))</f>
        <v>BOTTOM</v>
      </c>
      <c r="M4514" s="6">
        <f t="shared" si="1"/>
        <v>2</v>
      </c>
      <c r="N4514" s="6" t="str">
        <f t="shared" si="2"/>
        <v>Baby Boomer</v>
      </c>
      <c r="O4514" s="6" t="str">
        <f t="shared" si="3"/>
        <v>Low Income</v>
      </c>
    </row>
    <row r="4515" hidden="1">
      <c r="A4515" s="1">
        <v>104513.0</v>
      </c>
      <c r="B4515" s="1">
        <v>37.0</v>
      </c>
      <c r="C4515" s="1">
        <v>37000.0</v>
      </c>
      <c r="D4515" s="1" t="s">
        <v>27</v>
      </c>
      <c r="E4515" s="1">
        <v>7479.29</v>
      </c>
      <c r="F4515" s="1">
        <v>4.0</v>
      </c>
      <c r="G4515" s="1">
        <v>28.0</v>
      </c>
      <c r="H4515" s="1">
        <v>13.0</v>
      </c>
      <c r="I4515" s="1" t="s">
        <v>18</v>
      </c>
      <c r="J4515" s="1">
        <v>0.358</v>
      </c>
      <c r="K4515" s="1">
        <v>0.253</v>
      </c>
      <c r="L4515" s="6">
        <f>if(J4515&gt;QUARTILE!$B$3, "TOP", if(J4515&lt;QUARTILE!$B$4, "BOTTOM", 0))</f>
        <v>0</v>
      </c>
      <c r="M4515" s="6">
        <f t="shared" si="1"/>
        <v>1</v>
      </c>
      <c r="N4515" s="6" t="str">
        <f t="shared" si="2"/>
        <v>Gen X</v>
      </c>
      <c r="O4515" s="6" t="str">
        <f t="shared" si="3"/>
        <v>Low Income</v>
      </c>
    </row>
    <row r="4516" hidden="1">
      <c r="A4516" s="1">
        <v>104514.0</v>
      </c>
      <c r="B4516" s="1">
        <v>73.0</v>
      </c>
      <c r="C4516" s="1">
        <v>15000.0</v>
      </c>
      <c r="D4516" s="1" t="s">
        <v>25</v>
      </c>
      <c r="E4516" s="1">
        <v>50899.98</v>
      </c>
      <c r="F4516" s="1">
        <v>4.0</v>
      </c>
      <c r="G4516" s="1">
        <v>14.0</v>
      </c>
      <c r="H4516" s="1">
        <v>7.0</v>
      </c>
      <c r="I4516" s="1" t="s">
        <v>18</v>
      </c>
      <c r="J4516" s="1">
        <v>0.767</v>
      </c>
      <c r="K4516" s="1">
        <v>0.488</v>
      </c>
      <c r="L4516" s="6">
        <f>if(J4516&gt;QUARTILE!$B$3, "TOP", if(J4516&lt;QUARTILE!$B$4, "BOTTOM", 0))</f>
        <v>0</v>
      </c>
      <c r="M4516" s="6">
        <f t="shared" si="1"/>
        <v>1</v>
      </c>
      <c r="N4516" s="6" t="str">
        <f t="shared" si="2"/>
        <v>Baby Boomer</v>
      </c>
      <c r="O4516" s="6" t="str">
        <f t="shared" si="3"/>
        <v>Low Income</v>
      </c>
    </row>
    <row r="4517" hidden="1">
      <c r="A4517" s="1">
        <v>104515.0</v>
      </c>
      <c r="B4517" s="1">
        <v>66.0</v>
      </c>
      <c r="C4517" s="1">
        <v>14000.0</v>
      </c>
      <c r="D4517" s="1" t="s">
        <v>25</v>
      </c>
      <c r="E4517" s="1">
        <v>15382.3</v>
      </c>
      <c r="F4517" s="1">
        <v>3.0</v>
      </c>
      <c r="G4517" s="1">
        <v>25.0</v>
      </c>
      <c r="H4517" s="1">
        <v>3.0</v>
      </c>
      <c r="I4517" s="1" t="s">
        <v>22</v>
      </c>
      <c r="J4517" s="1">
        <v>0.294</v>
      </c>
      <c r="K4517" s="1">
        <v>0.592</v>
      </c>
      <c r="L4517" s="6" t="str">
        <f>if(J4517&gt;QUARTILE!$B$3, "TOP", if(J4517&lt;QUARTILE!$B$4, "BOTTOM", 0))</f>
        <v>BOTTOM</v>
      </c>
      <c r="M4517" s="6">
        <f t="shared" si="1"/>
        <v>2</v>
      </c>
      <c r="N4517" s="6" t="str">
        <f t="shared" si="2"/>
        <v>Baby Boomer</v>
      </c>
      <c r="O4517" s="6" t="str">
        <f t="shared" si="3"/>
        <v>Low Income</v>
      </c>
    </row>
    <row r="4518" hidden="1">
      <c r="A4518" s="1">
        <v>104516.0</v>
      </c>
      <c r="B4518" s="1">
        <v>30.0</v>
      </c>
      <c r="C4518" s="1">
        <v>19000.0</v>
      </c>
      <c r="D4518" s="1" t="s">
        <v>25</v>
      </c>
      <c r="E4518" s="1">
        <v>23825.97</v>
      </c>
      <c r="F4518" s="1">
        <v>4.0</v>
      </c>
      <c r="G4518" s="1">
        <v>24.0</v>
      </c>
      <c r="H4518" s="1">
        <v>11.0</v>
      </c>
      <c r="I4518" s="1" t="s">
        <v>18</v>
      </c>
      <c r="J4518" s="1">
        <v>0.599</v>
      </c>
      <c r="K4518" s="1">
        <v>0.192</v>
      </c>
      <c r="L4518" s="6">
        <f>if(J4518&gt;QUARTILE!$B$3, "TOP", if(J4518&lt;QUARTILE!$B$4, "BOTTOM", 0))</f>
        <v>0</v>
      </c>
      <c r="M4518" s="6">
        <f t="shared" si="1"/>
        <v>1</v>
      </c>
      <c r="N4518" s="6" t="str">
        <f t="shared" si="2"/>
        <v>Millenial</v>
      </c>
      <c r="O4518" s="6" t="str">
        <f t="shared" si="3"/>
        <v>Low Income</v>
      </c>
    </row>
    <row r="4519" hidden="1">
      <c r="A4519" s="1">
        <v>104517.0</v>
      </c>
      <c r="B4519" s="1">
        <v>78.0</v>
      </c>
      <c r="C4519" s="1">
        <v>20000.0</v>
      </c>
      <c r="D4519" s="1" t="s">
        <v>24</v>
      </c>
      <c r="E4519" s="1">
        <v>1743.34</v>
      </c>
      <c r="F4519" s="1">
        <v>5.0</v>
      </c>
      <c r="G4519" s="1">
        <v>22.0</v>
      </c>
      <c r="H4519" s="1">
        <v>2.0</v>
      </c>
      <c r="I4519" s="1" t="s">
        <v>22</v>
      </c>
      <c r="J4519" s="1">
        <v>0.606</v>
      </c>
      <c r="K4519" s="1">
        <v>0.612</v>
      </c>
      <c r="L4519" s="6">
        <f>if(J4519&gt;QUARTILE!$B$3, "TOP", if(J4519&lt;QUARTILE!$B$4, "BOTTOM", 0))</f>
        <v>0</v>
      </c>
      <c r="M4519" s="6">
        <f t="shared" si="1"/>
        <v>2</v>
      </c>
      <c r="N4519" s="6" t="str">
        <f t="shared" si="2"/>
        <v>Baby Boomer</v>
      </c>
      <c r="O4519" s="6" t="str">
        <f t="shared" si="3"/>
        <v>Low Income</v>
      </c>
    </row>
    <row r="4520" hidden="1">
      <c r="A4520" s="1">
        <v>104518.0</v>
      </c>
      <c r="B4520" s="1">
        <v>55.0</v>
      </c>
      <c r="C4520" s="1">
        <v>12000.0</v>
      </c>
      <c r="D4520" s="1" t="s">
        <v>27</v>
      </c>
      <c r="E4520" s="1">
        <v>823.44</v>
      </c>
      <c r="F4520" s="1">
        <v>4.0</v>
      </c>
      <c r="G4520" s="1">
        <v>18.0</v>
      </c>
      <c r="H4520" s="1">
        <v>2.0</v>
      </c>
      <c r="I4520" s="1" t="s">
        <v>22</v>
      </c>
      <c r="J4520" s="1">
        <v>0.152</v>
      </c>
      <c r="K4520" s="1">
        <v>0.78</v>
      </c>
      <c r="L4520" s="6" t="str">
        <f>if(J4520&gt;QUARTILE!$B$3, "TOP", if(J4520&lt;QUARTILE!$B$4, "BOTTOM", 0))</f>
        <v>BOTTOM</v>
      </c>
      <c r="M4520" s="6">
        <f t="shared" si="1"/>
        <v>2</v>
      </c>
      <c r="N4520" s="6" t="str">
        <f t="shared" si="2"/>
        <v>Gen X</v>
      </c>
      <c r="O4520" s="6" t="str">
        <f t="shared" si="3"/>
        <v>Low Income</v>
      </c>
    </row>
    <row r="4521" hidden="1">
      <c r="A4521" s="1">
        <v>104519.0</v>
      </c>
      <c r="B4521" s="1">
        <v>66.0</v>
      </c>
      <c r="C4521" s="1">
        <v>15000.0</v>
      </c>
      <c r="D4521" s="1" t="s">
        <v>25</v>
      </c>
      <c r="E4521" s="1">
        <v>6001.25</v>
      </c>
      <c r="F4521" s="1">
        <v>2.0</v>
      </c>
      <c r="G4521" s="1">
        <v>18.0</v>
      </c>
      <c r="H4521" s="1">
        <v>4.0</v>
      </c>
      <c r="I4521" s="1" t="s">
        <v>22</v>
      </c>
      <c r="J4521" s="1">
        <v>0.819</v>
      </c>
      <c r="K4521" s="1">
        <v>0.687</v>
      </c>
      <c r="L4521" s="6" t="str">
        <f>if(J4521&gt;QUARTILE!$B$3, "TOP", if(J4521&lt;QUARTILE!$B$4, "BOTTOM", 0))</f>
        <v>TOP</v>
      </c>
      <c r="M4521" s="6">
        <f t="shared" si="1"/>
        <v>2</v>
      </c>
      <c r="N4521" s="6" t="str">
        <f t="shared" si="2"/>
        <v>Baby Boomer</v>
      </c>
      <c r="O4521" s="6" t="str">
        <f t="shared" si="3"/>
        <v>Low Income</v>
      </c>
    </row>
    <row r="4522" hidden="1">
      <c r="A4522" s="1">
        <v>104520.0</v>
      </c>
      <c r="B4522" s="1">
        <v>63.0</v>
      </c>
      <c r="C4522" s="1">
        <v>5000.0</v>
      </c>
      <c r="D4522" s="1" t="s">
        <v>27</v>
      </c>
      <c r="E4522" s="1">
        <v>7396.2</v>
      </c>
      <c r="F4522" s="1">
        <v>4.0</v>
      </c>
      <c r="G4522" s="1">
        <v>11.0</v>
      </c>
      <c r="H4522" s="1">
        <v>2.0</v>
      </c>
      <c r="I4522" s="1" t="s">
        <v>22</v>
      </c>
      <c r="J4522" s="1">
        <v>0.936</v>
      </c>
      <c r="K4522" s="1">
        <v>0.678</v>
      </c>
      <c r="L4522" s="6" t="str">
        <f>if(J4522&gt;QUARTILE!$B$3, "TOP", if(J4522&lt;QUARTILE!$B$4, "BOTTOM", 0))</f>
        <v>TOP</v>
      </c>
      <c r="M4522" s="6">
        <f t="shared" si="1"/>
        <v>2</v>
      </c>
      <c r="N4522" s="6" t="str">
        <f t="shared" si="2"/>
        <v>Baby Boomer</v>
      </c>
      <c r="O4522" s="6" t="str">
        <f t="shared" si="3"/>
        <v>Low Income</v>
      </c>
    </row>
    <row r="4523" hidden="1">
      <c r="A4523" s="1">
        <v>104521.0</v>
      </c>
      <c r="B4523" s="1">
        <v>66.0</v>
      </c>
      <c r="C4523" s="1">
        <v>18000.0</v>
      </c>
      <c r="D4523" s="1" t="s">
        <v>25</v>
      </c>
      <c r="E4523" s="1">
        <v>23274.57</v>
      </c>
      <c r="F4523" s="1">
        <v>5.0</v>
      </c>
      <c r="G4523" s="1">
        <v>18.0</v>
      </c>
      <c r="H4523" s="1">
        <v>7.0</v>
      </c>
      <c r="I4523" s="1" t="s">
        <v>22</v>
      </c>
      <c r="J4523" s="1">
        <v>0.69</v>
      </c>
      <c r="K4523" s="1">
        <v>0.258</v>
      </c>
      <c r="L4523" s="6">
        <f>if(J4523&gt;QUARTILE!$B$3, "TOP", if(J4523&lt;QUARTILE!$B$4, "BOTTOM", 0))</f>
        <v>0</v>
      </c>
      <c r="M4523" s="6">
        <f t="shared" si="1"/>
        <v>2</v>
      </c>
      <c r="N4523" s="6" t="str">
        <f t="shared" si="2"/>
        <v>Baby Boomer</v>
      </c>
      <c r="O4523" s="6" t="str">
        <f t="shared" si="3"/>
        <v>Low Income</v>
      </c>
    </row>
    <row r="4524" hidden="1">
      <c r="A4524" s="1">
        <v>104522.0</v>
      </c>
      <c r="B4524" s="1">
        <v>79.0</v>
      </c>
      <c r="C4524" s="1">
        <v>38000.0</v>
      </c>
      <c r="D4524" s="1" t="s">
        <v>27</v>
      </c>
      <c r="E4524" s="1">
        <v>16839.0</v>
      </c>
      <c r="F4524" s="1">
        <v>4.0</v>
      </c>
      <c r="G4524" s="1">
        <v>22.0</v>
      </c>
      <c r="H4524" s="1">
        <v>9.0</v>
      </c>
      <c r="I4524" s="1" t="s">
        <v>22</v>
      </c>
      <c r="J4524" s="1">
        <v>0.948</v>
      </c>
      <c r="K4524" s="1">
        <v>0.479</v>
      </c>
      <c r="L4524" s="6" t="str">
        <f>if(J4524&gt;QUARTILE!$B$3, "TOP", if(J4524&lt;QUARTILE!$B$4, "BOTTOM", 0))</f>
        <v>TOP</v>
      </c>
      <c r="M4524" s="6">
        <f t="shared" si="1"/>
        <v>2</v>
      </c>
      <c r="N4524" s="6" t="str">
        <f t="shared" si="2"/>
        <v>Baby Boomer</v>
      </c>
      <c r="O4524" s="6" t="str">
        <f t="shared" si="3"/>
        <v>Low Income</v>
      </c>
    </row>
    <row r="4525" hidden="1">
      <c r="A4525" s="1">
        <v>104523.0</v>
      </c>
      <c r="B4525" s="1">
        <v>25.0</v>
      </c>
      <c r="C4525" s="1">
        <v>8000.0</v>
      </c>
      <c r="D4525" s="1" t="s">
        <v>25</v>
      </c>
      <c r="E4525" s="1">
        <v>9386.62</v>
      </c>
      <c r="F4525" s="1">
        <v>1.0</v>
      </c>
      <c r="G4525" s="1">
        <v>17.0</v>
      </c>
      <c r="H4525" s="1">
        <v>15.0</v>
      </c>
      <c r="I4525" s="1" t="s">
        <v>18</v>
      </c>
      <c r="J4525" s="1">
        <v>0.296</v>
      </c>
      <c r="K4525" s="1">
        <v>0.043</v>
      </c>
      <c r="L4525" s="6" t="str">
        <f>if(J4525&gt;QUARTILE!$B$3, "TOP", if(J4525&lt;QUARTILE!$B$4, "BOTTOM", 0))</f>
        <v>BOTTOM</v>
      </c>
      <c r="M4525" s="6">
        <f t="shared" si="1"/>
        <v>1</v>
      </c>
      <c r="N4525" s="6" t="str">
        <f t="shared" si="2"/>
        <v>Millenial</v>
      </c>
      <c r="O4525" s="6" t="str">
        <f t="shared" si="3"/>
        <v>Low Income</v>
      </c>
    </row>
    <row r="4526" hidden="1">
      <c r="A4526" s="1">
        <v>104524.0</v>
      </c>
      <c r="B4526" s="1">
        <v>60.0</v>
      </c>
      <c r="C4526" s="1">
        <v>17000.0</v>
      </c>
      <c r="D4526" s="1" t="s">
        <v>23</v>
      </c>
      <c r="E4526" s="1">
        <v>21233.12</v>
      </c>
      <c r="F4526" s="1">
        <v>5.0</v>
      </c>
      <c r="G4526" s="1">
        <v>22.0</v>
      </c>
      <c r="H4526" s="1">
        <v>11.0</v>
      </c>
      <c r="I4526" s="1" t="s">
        <v>18</v>
      </c>
      <c r="J4526" s="1">
        <v>0.087</v>
      </c>
      <c r="K4526" s="1">
        <v>0.309</v>
      </c>
      <c r="L4526" s="6" t="str">
        <f>if(J4526&gt;QUARTILE!$B$3, "TOP", if(J4526&lt;QUARTILE!$B$4, "BOTTOM", 0))</f>
        <v>BOTTOM</v>
      </c>
      <c r="M4526" s="6">
        <f t="shared" si="1"/>
        <v>1</v>
      </c>
      <c r="N4526" s="6" t="str">
        <f t="shared" si="2"/>
        <v>Gen X</v>
      </c>
      <c r="O4526" s="6" t="str">
        <f t="shared" si="3"/>
        <v>Low Income</v>
      </c>
    </row>
    <row r="4527" hidden="1">
      <c r="A4527" s="1">
        <v>104525.0</v>
      </c>
      <c r="B4527" s="1">
        <v>37.0</v>
      </c>
      <c r="C4527" s="1">
        <v>95000.0</v>
      </c>
      <c r="D4527" s="1" t="s">
        <v>27</v>
      </c>
      <c r="E4527" s="1">
        <v>3572.15</v>
      </c>
      <c r="F4527" s="1">
        <v>3.0</v>
      </c>
      <c r="G4527" s="1">
        <v>21.0</v>
      </c>
      <c r="H4527" s="1">
        <v>11.0</v>
      </c>
      <c r="I4527" s="1" t="s">
        <v>18</v>
      </c>
      <c r="J4527" s="1">
        <v>0.347</v>
      </c>
      <c r="K4527" s="1">
        <v>0.816</v>
      </c>
      <c r="L4527" s="6">
        <f>if(J4527&gt;QUARTILE!$B$3, "TOP", if(J4527&lt;QUARTILE!$B$4, "BOTTOM", 0))</f>
        <v>0</v>
      </c>
      <c r="M4527" s="6">
        <f t="shared" si="1"/>
        <v>1</v>
      </c>
      <c r="N4527" s="6" t="str">
        <f t="shared" si="2"/>
        <v>Gen X</v>
      </c>
      <c r="O4527" s="6" t="str">
        <f t="shared" si="3"/>
        <v>Medium Income</v>
      </c>
    </row>
    <row r="4528" hidden="1">
      <c r="A4528" s="1">
        <v>104526.0</v>
      </c>
      <c r="B4528" s="1">
        <v>77.0</v>
      </c>
      <c r="C4528" s="1">
        <v>22000.0</v>
      </c>
      <c r="D4528" s="1" t="s">
        <v>27</v>
      </c>
      <c r="E4528" s="1">
        <v>1311.9</v>
      </c>
      <c r="F4528" s="1">
        <v>4.0</v>
      </c>
      <c r="G4528" s="1">
        <v>20.0</v>
      </c>
      <c r="H4528" s="1">
        <v>4.0</v>
      </c>
      <c r="I4528" s="1" t="s">
        <v>22</v>
      </c>
      <c r="J4528" s="1">
        <v>0.648</v>
      </c>
      <c r="K4528" s="1">
        <v>0.74</v>
      </c>
      <c r="L4528" s="6">
        <f>if(J4528&gt;QUARTILE!$B$3, "TOP", if(J4528&lt;QUARTILE!$B$4, "BOTTOM", 0))</f>
        <v>0</v>
      </c>
      <c r="M4528" s="6">
        <f t="shared" si="1"/>
        <v>2</v>
      </c>
      <c r="N4528" s="6" t="str">
        <f t="shared" si="2"/>
        <v>Baby Boomer</v>
      </c>
      <c r="O4528" s="6" t="str">
        <f t="shared" si="3"/>
        <v>Low Income</v>
      </c>
    </row>
    <row r="4529" hidden="1">
      <c r="A4529" s="1">
        <v>104527.0</v>
      </c>
      <c r="B4529" s="1">
        <v>50.0</v>
      </c>
      <c r="C4529" s="1">
        <v>50000.0</v>
      </c>
      <c r="D4529" s="1" t="s">
        <v>25</v>
      </c>
      <c r="E4529" s="1">
        <v>38552.28</v>
      </c>
      <c r="F4529" s="1">
        <v>2.0</v>
      </c>
      <c r="G4529" s="1">
        <v>20.0</v>
      </c>
      <c r="H4529" s="1">
        <v>6.0</v>
      </c>
      <c r="I4529" s="1" t="s">
        <v>18</v>
      </c>
      <c r="J4529" s="1">
        <v>0.748</v>
      </c>
      <c r="K4529" s="1">
        <v>0.841</v>
      </c>
      <c r="L4529" s="6">
        <f>if(J4529&gt;QUARTILE!$B$3, "TOP", if(J4529&lt;QUARTILE!$B$4, "BOTTOM", 0))</f>
        <v>0</v>
      </c>
      <c r="M4529" s="6">
        <f t="shared" si="1"/>
        <v>1</v>
      </c>
      <c r="N4529" s="6" t="str">
        <f t="shared" si="2"/>
        <v>Gen X</v>
      </c>
      <c r="O4529" s="6" t="str">
        <f t="shared" si="3"/>
        <v>Medium Income</v>
      </c>
    </row>
    <row r="4530" hidden="1">
      <c r="A4530" s="1">
        <v>104528.0</v>
      </c>
      <c r="B4530" s="1">
        <v>43.0</v>
      </c>
      <c r="C4530" s="1">
        <v>12000.0</v>
      </c>
      <c r="D4530" s="1" t="s">
        <v>25</v>
      </c>
      <c r="E4530" s="1">
        <v>16599.79</v>
      </c>
      <c r="F4530" s="1">
        <v>4.0</v>
      </c>
      <c r="G4530" s="1">
        <v>20.0</v>
      </c>
      <c r="H4530" s="1">
        <v>10.0</v>
      </c>
      <c r="I4530" s="1" t="s">
        <v>22</v>
      </c>
      <c r="J4530" s="1">
        <v>0.317</v>
      </c>
      <c r="K4530" s="1">
        <v>0.919</v>
      </c>
      <c r="L4530" s="6">
        <f>if(J4530&gt;QUARTILE!$B$3, "TOP", if(J4530&lt;QUARTILE!$B$4, "BOTTOM", 0))</f>
        <v>0</v>
      </c>
      <c r="M4530" s="6">
        <f t="shared" si="1"/>
        <v>2</v>
      </c>
      <c r="N4530" s="6" t="str">
        <f t="shared" si="2"/>
        <v>Gen X</v>
      </c>
      <c r="O4530" s="6" t="str">
        <f t="shared" si="3"/>
        <v>Low Income</v>
      </c>
    </row>
    <row r="4531" hidden="1">
      <c r="A4531" s="1">
        <v>104529.0</v>
      </c>
      <c r="B4531" s="1">
        <v>56.0</v>
      </c>
      <c r="C4531" s="1">
        <v>29000.0</v>
      </c>
      <c r="D4531" s="1" t="s">
        <v>27</v>
      </c>
      <c r="E4531" s="1">
        <v>20944.81</v>
      </c>
      <c r="F4531" s="1">
        <v>2.0</v>
      </c>
      <c r="G4531" s="1">
        <v>23.0</v>
      </c>
      <c r="H4531" s="1">
        <v>6.0</v>
      </c>
      <c r="I4531" s="1" t="s">
        <v>22</v>
      </c>
      <c r="J4531" s="1">
        <v>0.408</v>
      </c>
      <c r="K4531" s="1">
        <v>0.973</v>
      </c>
      <c r="L4531" s="6">
        <f>if(J4531&gt;QUARTILE!$B$3, "TOP", if(J4531&lt;QUARTILE!$B$4, "BOTTOM", 0))</f>
        <v>0</v>
      </c>
      <c r="M4531" s="6">
        <f t="shared" si="1"/>
        <v>2</v>
      </c>
      <c r="N4531" s="6" t="str">
        <f t="shared" si="2"/>
        <v>Gen X</v>
      </c>
      <c r="O4531" s="6" t="str">
        <f t="shared" si="3"/>
        <v>Low Income</v>
      </c>
    </row>
    <row r="4532" hidden="1">
      <c r="A4532" s="1">
        <v>104530.0</v>
      </c>
      <c r="B4532" s="1">
        <v>38.0</v>
      </c>
      <c r="C4532" s="1">
        <v>11000.0</v>
      </c>
      <c r="D4532" s="1" t="s">
        <v>27</v>
      </c>
      <c r="E4532" s="1">
        <v>7341.5</v>
      </c>
      <c r="F4532" s="1">
        <v>1.0</v>
      </c>
      <c r="G4532" s="1">
        <v>19.0</v>
      </c>
      <c r="H4532" s="1">
        <v>11.0</v>
      </c>
      <c r="I4532" s="1" t="s">
        <v>18</v>
      </c>
      <c r="J4532" s="1">
        <v>0.368</v>
      </c>
      <c r="K4532" s="1">
        <v>0.157</v>
      </c>
      <c r="L4532" s="6">
        <f>if(J4532&gt;QUARTILE!$B$3, "TOP", if(J4532&lt;QUARTILE!$B$4, "BOTTOM", 0))</f>
        <v>0</v>
      </c>
      <c r="M4532" s="6">
        <f t="shared" si="1"/>
        <v>1</v>
      </c>
      <c r="N4532" s="6" t="str">
        <f t="shared" si="2"/>
        <v>Gen X</v>
      </c>
      <c r="O4532" s="6" t="str">
        <f t="shared" si="3"/>
        <v>Low Income</v>
      </c>
    </row>
    <row r="4533" hidden="1">
      <c r="A4533" s="1">
        <v>104531.0</v>
      </c>
      <c r="B4533" s="1">
        <v>70.0</v>
      </c>
      <c r="C4533" s="1">
        <v>28000.0</v>
      </c>
      <c r="D4533" s="1" t="s">
        <v>21</v>
      </c>
      <c r="E4533" s="1">
        <v>9302.87</v>
      </c>
      <c r="F4533" s="1">
        <v>3.0</v>
      </c>
      <c r="G4533" s="1">
        <v>20.0</v>
      </c>
      <c r="H4533" s="1">
        <v>3.0</v>
      </c>
      <c r="I4533" s="1" t="s">
        <v>22</v>
      </c>
      <c r="J4533" s="1">
        <v>0.95</v>
      </c>
      <c r="K4533" s="1">
        <v>0.121</v>
      </c>
      <c r="L4533" s="6" t="str">
        <f>if(J4533&gt;QUARTILE!$B$3, "TOP", if(J4533&lt;QUARTILE!$B$4, "BOTTOM", 0))</f>
        <v>TOP</v>
      </c>
      <c r="M4533" s="6">
        <f t="shared" si="1"/>
        <v>2</v>
      </c>
      <c r="N4533" s="6" t="str">
        <f t="shared" si="2"/>
        <v>Baby Boomer</v>
      </c>
      <c r="O4533" s="6" t="str">
        <f t="shared" si="3"/>
        <v>Low Income</v>
      </c>
    </row>
    <row r="4534" hidden="1">
      <c r="A4534" s="1">
        <v>104532.0</v>
      </c>
      <c r="B4534" s="1">
        <v>66.0</v>
      </c>
      <c r="C4534" s="1">
        <v>37000.0</v>
      </c>
      <c r="D4534" s="1" t="s">
        <v>25</v>
      </c>
      <c r="E4534" s="1">
        <v>1719.16</v>
      </c>
      <c r="F4534" s="1">
        <v>5.0</v>
      </c>
      <c r="G4534" s="1">
        <v>14.0</v>
      </c>
      <c r="H4534" s="1">
        <v>2.0</v>
      </c>
      <c r="I4534" s="1" t="s">
        <v>22</v>
      </c>
      <c r="J4534" s="1">
        <v>0.364</v>
      </c>
      <c r="K4534" s="1">
        <v>0.825</v>
      </c>
      <c r="L4534" s="6">
        <f>if(J4534&gt;QUARTILE!$B$3, "TOP", if(J4534&lt;QUARTILE!$B$4, "BOTTOM", 0))</f>
        <v>0</v>
      </c>
      <c r="M4534" s="6">
        <f t="shared" si="1"/>
        <v>2</v>
      </c>
      <c r="N4534" s="6" t="str">
        <f t="shared" si="2"/>
        <v>Baby Boomer</v>
      </c>
      <c r="O4534" s="6" t="str">
        <f t="shared" si="3"/>
        <v>Low Income</v>
      </c>
    </row>
    <row r="4535" hidden="1">
      <c r="A4535" s="1">
        <v>104533.0</v>
      </c>
      <c r="B4535" s="1">
        <v>79.0</v>
      </c>
      <c r="C4535" s="1">
        <v>32000.0</v>
      </c>
      <c r="D4535" s="1" t="s">
        <v>24</v>
      </c>
      <c r="E4535" s="1">
        <v>38896.56</v>
      </c>
      <c r="F4535" s="1">
        <v>5.0</v>
      </c>
      <c r="G4535" s="1">
        <v>15.0</v>
      </c>
      <c r="H4535" s="1">
        <v>4.0</v>
      </c>
      <c r="I4535" s="1" t="s">
        <v>18</v>
      </c>
      <c r="J4535" s="1">
        <v>0.293</v>
      </c>
      <c r="K4535" s="1">
        <v>0.233</v>
      </c>
      <c r="L4535" s="6" t="str">
        <f>if(J4535&gt;QUARTILE!$B$3, "TOP", if(J4535&lt;QUARTILE!$B$4, "BOTTOM", 0))</f>
        <v>BOTTOM</v>
      </c>
      <c r="M4535" s="6">
        <f t="shared" si="1"/>
        <v>1</v>
      </c>
      <c r="N4535" s="6" t="str">
        <f t="shared" si="2"/>
        <v>Baby Boomer</v>
      </c>
      <c r="O4535" s="6" t="str">
        <f t="shared" si="3"/>
        <v>Low Income</v>
      </c>
    </row>
    <row r="4536" hidden="1">
      <c r="A4536" s="1">
        <v>104534.0</v>
      </c>
      <c r="B4536" s="1">
        <v>59.0</v>
      </c>
      <c r="C4536" s="1">
        <v>18000.0</v>
      </c>
      <c r="D4536" s="1" t="s">
        <v>27</v>
      </c>
      <c r="E4536" s="1">
        <v>17951.32</v>
      </c>
      <c r="F4536" s="1">
        <v>3.0</v>
      </c>
      <c r="G4536" s="1">
        <v>15.0</v>
      </c>
      <c r="H4536" s="1">
        <v>2.0</v>
      </c>
      <c r="I4536" s="1" t="s">
        <v>22</v>
      </c>
      <c r="J4536" s="1">
        <v>0.566</v>
      </c>
      <c r="K4536" s="1">
        <v>0.357</v>
      </c>
      <c r="L4536" s="6">
        <f>if(J4536&gt;QUARTILE!$B$3, "TOP", if(J4536&lt;QUARTILE!$B$4, "BOTTOM", 0))</f>
        <v>0</v>
      </c>
      <c r="M4536" s="6">
        <f t="shared" si="1"/>
        <v>2</v>
      </c>
      <c r="N4536" s="6" t="str">
        <f t="shared" si="2"/>
        <v>Gen X</v>
      </c>
      <c r="O4536" s="6" t="str">
        <f t="shared" si="3"/>
        <v>Low Income</v>
      </c>
    </row>
    <row r="4537" hidden="1">
      <c r="A4537" s="1">
        <v>104535.0</v>
      </c>
      <c r="B4537" s="1">
        <v>60.0</v>
      </c>
      <c r="C4537" s="1">
        <v>26000.0</v>
      </c>
      <c r="D4537" s="1" t="s">
        <v>17</v>
      </c>
      <c r="E4537" s="1">
        <v>1746.65</v>
      </c>
      <c r="F4537" s="1">
        <v>1.0</v>
      </c>
      <c r="G4537" s="1">
        <v>23.0</v>
      </c>
      <c r="H4537" s="1">
        <v>6.0</v>
      </c>
      <c r="I4537" s="1" t="s">
        <v>22</v>
      </c>
      <c r="J4537" s="1">
        <v>0.125</v>
      </c>
      <c r="K4537" s="1">
        <v>0.534</v>
      </c>
      <c r="L4537" s="6" t="str">
        <f>if(J4537&gt;QUARTILE!$B$3, "TOP", if(J4537&lt;QUARTILE!$B$4, "BOTTOM", 0))</f>
        <v>BOTTOM</v>
      </c>
      <c r="M4537" s="6">
        <f t="shared" si="1"/>
        <v>2</v>
      </c>
      <c r="N4537" s="6" t="str">
        <f t="shared" si="2"/>
        <v>Gen X</v>
      </c>
      <c r="O4537" s="6" t="str">
        <f t="shared" si="3"/>
        <v>Low Income</v>
      </c>
    </row>
    <row r="4538" hidden="1">
      <c r="A4538" s="1">
        <v>104536.0</v>
      </c>
      <c r="B4538" s="1">
        <v>71.0</v>
      </c>
      <c r="C4538" s="1">
        <v>26000.0</v>
      </c>
      <c r="D4538" s="1" t="s">
        <v>27</v>
      </c>
      <c r="E4538" s="1">
        <v>32646.93</v>
      </c>
      <c r="F4538" s="1">
        <v>1.0</v>
      </c>
      <c r="G4538" s="1">
        <v>19.0</v>
      </c>
      <c r="H4538" s="1">
        <v>8.0</v>
      </c>
      <c r="I4538" s="1" t="s">
        <v>18</v>
      </c>
      <c r="J4538" s="1">
        <v>0.608</v>
      </c>
      <c r="K4538" s="1">
        <v>0.351</v>
      </c>
      <c r="L4538" s="6">
        <f>if(J4538&gt;QUARTILE!$B$3, "TOP", if(J4538&lt;QUARTILE!$B$4, "BOTTOM", 0))</f>
        <v>0</v>
      </c>
      <c r="M4538" s="6">
        <f t="shared" si="1"/>
        <v>1</v>
      </c>
      <c r="N4538" s="6" t="str">
        <f t="shared" si="2"/>
        <v>Baby Boomer</v>
      </c>
      <c r="O4538" s="6" t="str">
        <f t="shared" si="3"/>
        <v>Low Income</v>
      </c>
    </row>
    <row r="4539" hidden="1">
      <c r="A4539" s="1">
        <v>104537.0</v>
      </c>
      <c r="B4539" s="1">
        <v>79.0</v>
      </c>
      <c r="C4539" s="1">
        <v>33000.0</v>
      </c>
      <c r="D4539" s="1" t="s">
        <v>23</v>
      </c>
      <c r="E4539" s="1">
        <v>11743.89</v>
      </c>
      <c r="F4539" s="1">
        <v>4.0</v>
      </c>
      <c r="G4539" s="1">
        <v>25.0</v>
      </c>
      <c r="H4539" s="1">
        <v>4.0</v>
      </c>
      <c r="I4539" s="1" t="s">
        <v>22</v>
      </c>
      <c r="J4539" s="1">
        <v>0.737</v>
      </c>
      <c r="K4539" s="1">
        <v>0.173</v>
      </c>
      <c r="L4539" s="6">
        <f>if(J4539&gt;QUARTILE!$B$3, "TOP", if(J4539&lt;QUARTILE!$B$4, "BOTTOM", 0))</f>
        <v>0</v>
      </c>
      <c r="M4539" s="6">
        <f t="shared" si="1"/>
        <v>2</v>
      </c>
      <c r="N4539" s="6" t="str">
        <f t="shared" si="2"/>
        <v>Baby Boomer</v>
      </c>
      <c r="O4539" s="6" t="str">
        <f t="shared" si="3"/>
        <v>Low Income</v>
      </c>
    </row>
    <row r="4540" hidden="1">
      <c r="A4540" s="1">
        <v>104538.0</v>
      </c>
      <c r="B4540" s="1">
        <v>58.0</v>
      </c>
      <c r="C4540" s="1">
        <v>20000.0</v>
      </c>
      <c r="D4540" s="1" t="s">
        <v>23</v>
      </c>
      <c r="E4540" s="1">
        <v>28972.02</v>
      </c>
      <c r="F4540" s="1">
        <v>1.0</v>
      </c>
      <c r="G4540" s="1">
        <v>21.0</v>
      </c>
      <c r="H4540" s="1">
        <v>3.0</v>
      </c>
      <c r="I4540" s="1" t="s">
        <v>22</v>
      </c>
      <c r="J4540" s="1">
        <v>0.993</v>
      </c>
      <c r="K4540" s="1">
        <v>0.845</v>
      </c>
      <c r="L4540" s="6" t="str">
        <f>if(J4540&gt;QUARTILE!$B$3, "TOP", if(J4540&lt;QUARTILE!$B$4, "BOTTOM", 0))</f>
        <v>TOP</v>
      </c>
      <c r="M4540" s="6">
        <f t="shared" si="1"/>
        <v>2</v>
      </c>
      <c r="N4540" s="6" t="str">
        <f t="shared" si="2"/>
        <v>Gen X</v>
      </c>
      <c r="O4540" s="6" t="str">
        <f t="shared" si="3"/>
        <v>Low Income</v>
      </c>
    </row>
    <row r="4541" hidden="1">
      <c r="A4541" s="1">
        <v>104539.0</v>
      </c>
      <c r="B4541" s="1">
        <v>26.0</v>
      </c>
      <c r="C4541" s="1">
        <v>39000.0</v>
      </c>
      <c r="D4541" s="1" t="s">
        <v>27</v>
      </c>
      <c r="E4541" s="1">
        <v>254.0</v>
      </c>
      <c r="F4541" s="1">
        <v>4.0</v>
      </c>
      <c r="G4541" s="1">
        <v>27.0</v>
      </c>
      <c r="H4541" s="1">
        <v>12.0</v>
      </c>
      <c r="I4541" s="1" t="s">
        <v>22</v>
      </c>
      <c r="J4541" s="1">
        <v>0.892</v>
      </c>
      <c r="K4541" s="1">
        <v>0.859</v>
      </c>
      <c r="L4541" s="6" t="str">
        <f>if(J4541&gt;QUARTILE!$B$3, "TOP", if(J4541&lt;QUARTILE!$B$4, "BOTTOM", 0))</f>
        <v>TOP</v>
      </c>
      <c r="M4541" s="6">
        <f t="shared" si="1"/>
        <v>2</v>
      </c>
      <c r="N4541" s="6" t="str">
        <f t="shared" si="2"/>
        <v>Millenial</v>
      </c>
      <c r="O4541" s="6" t="str">
        <f t="shared" si="3"/>
        <v>Low Income</v>
      </c>
    </row>
    <row r="4542" hidden="1">
      <c r="A4542" s="1">
        <v>104540.0</v>
      </c>
      <c r="B4542" s="1">
        <v>41.0</v>
      </c>
      <c r="C4542" s="1">
        <v>52000.0</v>
      </c>
      <c r="D4542" s="1" t="s">
        <v>25</v>
      </c>
      <c r="E4542" s="1">
        <v>583.22</v>
      </c>
      <c r="F4542" s="1">
        <v>2.0</v>
      </c>
      <c r="G4542" s="1">
        <v>21.0</v>
      </c>
      <c r="H4542" s="1">
        <v>8.0</v>
      </c>
      <c r="I4542" s="1" t="s">
        <v>22</v>
      </c>
      <c r="J4542" s="1">
        <v>0.991</v>
      </c>
      <c r="K4542" s="1">
        <v>0.748</v>
      </c>
      <c r="L4542" s="6" t="str">
        <f>if(J4542&gt;QUARTILE!$B$3, "TOP", if(J4542&lt;QUARTILE!$B$4, "BOTTOM", 0))</f>
        <v>TOP</v>
      </c>
      <c r="M4542" s="6">
        <f t="shared" si="1"/>
        <v>2</v>
      </c>
      <c r="N4542" s="6" t="str">
        <f t="shared" si="2"/>
        <v>Gen X</v>
      </c>
      <c r="O4542" s="6" t="str">
        <f t="shared" si="3"/>
        <v>Medium Income</v>
      </c>
    </row>
    <row r="4543" hidden="1">
      <c r="A4543" s="1">
        <v>104541.0</v>
      </c>
      <c r="B4543" s="1">
        <v>54.0</v>
      </c>
      <c r="C4543" s="1">
        <v>18000.0</v>
      </c>
      <c r="D4543" s="1" t="s">
        <v>27</v>
      </c>
      <c r="E4543" s="1">
        <v>3745.47</v>
      </c>
      <c r="F4543" s="1">
        <v>3.0</v>
      </c>
      <c r="G4543" s="1">
        <v>19.0</v>
      </c>
      <c r="H4543" s="1">
        <v>6.0</v>
      </c>
      <c r="I4543" s="1" t="s">
        <v>22</v>
      </c>
      <c r="J4543" s="1">
        <v>0.394</v>
      </c>
      <c r="K4543" s="1">
        <v>0.048</v>
      </c>
      <c r="L4543" s="6">
        <f>if(J4543&gt;QUARTILE!$B$3, "TOP", if(J4543&lt;QUARTILE!$B$4, "BOTTOM", 0))</f>
        <v>0</v>
      </c>
      <c r="M4543" s="6">
        <f t="shared" si="1"/>
        <v>2</v>
      </c>
      <c r="N4543" s="6" t="str">
        <f t="shared" si="2"/>
        <v>Gen X</v>
      </c>
      <c r="O4543" s="6" t="str">
        <f t="shared" si="3"/>
        <v>Low Income</v>
      </c>
    </row>
    <row r="4544" hidden="1">
      <c r="A4544" s="1">
        <v>104542.0</v>
      </c>
      <c r="B4544" s="1">
        <v>66.0</v>
      </c>
      <c r="C4544" s="1">
        <v>23000.0</v>
      </c>
      <c r="D4544" s="1" t="s">
        <v>25</v>
      </c>
      <c r="E4544" s="1">
        <v>4737.66</v>
      </c>
      <c r="F4544" s="1">
        <v>2.0</v>
      </c>
      <c r="G4544" s="1">
        <v>31.0</v>
      </c>
      <c r="H4544" s="1">
        <v>8.0</v>
      </c>
      <c r="I4544" s="1" t="s">
        <v>22</v>
      </c>
      <c r="J4544" s="1">
        <v>0.944</v>
      </c>
      <c r="K4544" s="1">
        <v>0.118</v>
      </c>
      <c r="L4544" s="6" t="str">
        <f>if(J4544&gt;QUARTILE!$B$3, "TOP", if(J4544&lt;QUARTILE!$B$4, "BOTTOM", 0))</f>
        <v>TOP</v>
      </c>
      <c r="M4544" s="6">
        <f t="shared" si="1"/>
        <v>2</v>
      </c>
      <c r="N4544" s="6" t="str">
        <f t="shared" si="2"/>
        <v>Baby Boomer</v>
      </c>
      <c r="O4544" s="6" t="str">
        <f t="shared" si="3"/>
        <v>Low Income</v>
      </c>
    </row>
    <row r="4545" hidden="1">
      <c r="A4545" s="1">
        <v>104543.0</v>
      </c>
      <c r="B4545" s="1">
        <v>58.0</v>
      </c>
      <c r="C4545" s="1">
        <v>13000.0</v>
      </c>
      <c r="D4545" s="1" t="s">
        <v>23</v>
      </c>
      <c r="E4545" s="1">
        <v>28874.7</v>
      </c>
      <c r="F4545" s="1">
        <v>2.0</v>
      </c>
      <c r="G4545" s="1">
        <v>17.0</v>
      </c>
      <c r="H4545" s="1">
        <v>4.0</v>
      </c>
      <c r="I4545" s="1" t="s">
        <v>22</v>
      </c>
      <c r="J4545" s="1">
        <v>0.767</v>
      </c>
      <c r="K4545" s="1">
        <v>0.346</v>
      </c>
      <c r="L4545" s="6">
        <f>if(J4545&gt;QUARTILE!$B$3, "TOP", if(J4545&lt;QUARTILE!$B$4, "BOTTOM", 0))</f>
        <v>0</v>
      </c>
      <c r="M4545" s="6">
        <f t="shared" si="1"/>
        <v>2</v>
      </c>
      <c r="N4545" s="6" t="str">
        <f t="shared" si="2"/>
        <v>Gen X</v>
      </c>
      <c r="O4545" s="6" t="str">
        <f t="shared" si="3"/>
        <v>Low Income</v>
      </c>
    </row>
    <row r="4546" hidden="1">
      <c r="A4546" s="1">
        <v>104544.0</v>
      </c>
      <c r="B4546" s="1">
        <v>34.0</v>
      </c>
      <c r="C4546" s="1">
        <v>27000.0</v>
      </c>
      <c r="D4546" s="1" t="s">
        <v>23</v>
      </c>
      <c r="E4546" s="1">
        <v>24530.79</v>
      </c>
      <c r="F4546" s="1">
        <v>2.0</v>
      </c>
      <c r="G4546" s="1">
        <v>13.0</v>
      </c>
      <c r="H4546" s="1">
        <v>6.0</v>
      </c>
      <c r="I4546" s="1" t="s">
        <v>22</v>
      </c>
      <c r="J4546" s="1">
        <v>0.492</v>
      </c>
      <c r="K4546" s="1">
        <v>0.557</v>
      </c>
      <c r="L4546" s="6">
        <f>if(J4546&gt;QUARTILE!$B$3, "TOP", if(J4546&lt;QUARTILE!$B$4, "BOTTOM", 0))</f>
        <v>0</v>
      </c>
      <c r="M4546" s="6">
        <f t="shared" si="1"/>
        <v>2</v>
      </c>
      <c r="N4546" s="6" t="str">
        <f t="shared" si="2"/>
        <v>Gen X</v>
      </c>
      <c r="O4546" s="6" t="str">
        <f t="shared" si="3"/>
        <v>Low Income</v>
      </c>
    </row>
    <row r="4547" hidden="1">
      <c r="A4547" s="1">
        <v>104545.0</v>
      </c>
      <c r="B4547" s="1">
        <v>41.0</v>
      </c>
      <c r="C4547" s="1">
        <v>27000.0</v>
      </c>
      <c r="D4547" s="1" t="s">
        <v>27</v>
      </c>
      <c r="E4547" s="1">
        <v>19146.84</v>
      </c>
      <c r="F4547" s="1">
        <v>2.0</v>
      </c>
      <c r="G4547" s="1">
        <v>20.0</v>
      </c>
      <c r="H4547" s="1">
        <v>9.0</v>
      </c>
      <c r="I4547" s="1" t="s">
        <v>22</v>
      </c>
      <c r="J4547" s="1">
        <v>0.564</v>
      </c>
      <c r="K4547" s="1">
        <v>0.61</v>
      </c>
      <c r="L4547" s="6">
        <f>if(J4547&gt;QUARTILE!$B$3, "TOP", if(J4547&lt;QUARTILE!$B$4, "BOTTOM", 0))</f>
        <v>0</v>
      </c>
      <c r="M4547" s="6">
        <f t="shared" si="1"/>
        <v>2</v>
      </c>
      <c r="N4547" s="6" t="str">
        <f t="shared" si="2"/>
        <v>Gen X</v>
      </c>
      <c r="O4547" s="6" t="str">
        <f t="shared" si="3"/>
        <v>Low Income</v>
      </c>
    </row>
    <row r="4548" hidden="1">
      <c r="A4548" s="1">
        <v>104546.0</v>
      </c>
      <c r="B4548" s="1">
        <v>38.0</v>
      </c>
      <c r="C4548" s="1">
        <v>23000.0</v>
      </c>
      <c r="D4548" s="1" t="s">
        <v>23</v>
      </c>
      <c r="E4548" s="1">
        <v>43231.94</v>
      </c>
      <c r="F4548" s="1">
        <v>5.0</v>
      </c>
      <c r="G4548" s="1">
        <v>22.0</v>
      </c>
      <c r="H4548" s="1">
        <v>9.0</v>
      </c>
      <c r="I4548" s="1" t="s">
        <v>18</v>
      </c>
      <c r="J4548" s="1">
        <v>0.586</v>
      </c>
      <c r="K4548" s="1">
        <v>0.0</v>
      </c>
      <c r="L4548" s="6">
        <f>if(J4548&gt;QUARTILE!$B$3, "TOP", if(J4548&lt;QUARTILE!$B$4, "BOTTOM", 0))</f>
        <v>0</v>
      </c>
      <c r="M4548" s="6">
        <f t="shared" si="1"/>
        <v>1</v>
      </c>
      <c r="N4548" s="6" t="str">
        <f t="shared" si="2"/>
        <v>Gen X</v>
      </c>
      <c r="O4548" s="6" t="str">
        <f t="shared" si="3"/>
        <v>Low Income</v>
      </c>
    </row>
    <row r="4549" hidden="1">
      <c r="A4549" s="1">
        <v>104547.0</v>
      </c>
      <c r="B4549" s="1">
        <v>68.0</v>
      </c>
      <c r="C4549" s="1">
        <v>24000.0</v>
      </c>
      <c r="D4549" s="1" t="s">
        <v>27</v>
      </c>
      <c r="E4549" s="1">
        <v>5677.75</v>
      </c>
      <c r="F4549" s="1">
        <v>1.0</v>
      </c>
      <c r="G4549" s="1">
        <v>19.0</v>
      </c>
      <c r="H4549" s="1">
        <v>4.0</v>
      </c>
      <c r="I4549" s="1" t="s">
        <v>22</v>
      </c>
      <c r="J4549" s="1">
        <v>0.197</v>
      </c>
      <c r="K4549" s="1">
        <v>0.96</v>
      </c>
      <c r="L4549" s="6" t="str">
        <f>if(J4549&gt;QUARTILE!$B$3, "TOP", if(J4549&lt;QUARTILE!$B$4, "BOTTOM", 0))</f>
        <v>BOTTOM</v>
      </c>
      <c r="M4549" s="6">
        <f t="shared" si="1"/>
        <v>2</v>
      </c>
      <c r="N4549" s="6" t="str">
        <f t="shared" si="2"/>
        <v>Baby Boomer</v>
      </c>
      <c r="O4549" s="6" t="str">
        <f t="shared" si="3"/>
        <v>Low Income</v>
      </c>
    </row>
    <row r="4550" hidden="1">
      <c r="A4550" s="1">
        <v>104548.0</v>
      </c>
      <c r="B4550" s="1">
        <v>76.0</v>
      </c>
      <c r="C4550" s="1">
        <v>70000.0</v>
      </c>
      <c r="D4550" s="1" t="s">
        <v>25</v>
      </c>
      <c r="E4550" s="1">
        <v>46952.68</v>
      </c>
      <c r="F4550" s="1">
        <v>3.0</v>
      </c>
      <c r="G4550" s="1">
        <v>12.0</v>
      </c>
      <c r="H4550" s="1">
        <v>5.0</v>
      </c>
      <c r="I4550" s="1" t="s">
        <v>18</v>
      </c>
      <c r="J4550" s="1">
        <v>0.702</v>
      </c>
      <c r="K4550" s="1">
        <v>0.43</v>
      </c>
      <c r="L4550" s="6">
        <f>if(J4550&gt;QUARTILE!$B$3, "TOP", if(J4550&lt;QUARTILE!$B$4, "BOTTOM", 0))</f>
        <v>0</v>
      </c>
      <c r="M4550" s="6">
        <f t="shared" si="1"/>
        <v>1</v>
      </c>
      <c r="N4550" s="6" t="str">
        <f t="shared" si="2"/>
        <v>Baby Boomer</v>
      </c>
      <c r="O4550" s="6" t="str">
        <f t="shared" si="3"/>
        <v>Medium Income</v>
      </c>
    </row>
    <row r="4551" hidden="1">
      <c r="A4551" s="1">
        <v>104549.0</v>
      </c>
      <c r="B4551" s="1">
        <v>56.0</v>
      </c>
      <c r="C4551" s="1">
        <v>5000.0</v>
      </c>
      <c r="D4551" s="1" t="s">
        <v>27</v>
      </c>
      <c r="E4551" s="1">
        <v>48041.72</v>
      </c>
      <c r="F4551" s="1">
        <v>3.0</v>
      </c>
      <c r="G4551" s="1">
        <v>24.0</v>
      </c>
      <c r="H4551" s="1">
        <v>1.0</v>
      </c>
      <c r="I4551" s="1" t="s">
        <v>18</v>
      </c>
      <c r="J4551" s="1">
        <v>0.907</v>
      </c>
      <c r="K4551" s="1">
        <v>0.332</v>
      </c>
      <c r="L4551" s="6" t="str">
        <f>if(J4551&gt;QUARTILE!$B$3, "TOP", if(J4551&lt;QUARTILE!$B$4, "BOTTOM", 0))</f>
        <v>TOP</v>
      </c>
      <c r="M4551" s="6">
        <f t="shared" si="1"/>
        <v>1</v>
      </c>
      <c r="N4551" s="6" t="str">
        <f t="shared" si="2"/>
        <v>Gen X</v>
      </c>
      <c r="O4551" s="6" t="str">
        <f t="shared" si="3"/>
        <v>Low Income</v>
      </c>
    </row>
    <row r="4552" hidden="1">
      <c r="A4552" s="1">
        <v>104550.0</v>
      </c>
      <c r="B4552" s="1">
        <v>72.0</v>
      </c>
      <c r="C4552" s="1">
        <v>16000.0</v>
      </c>
      <c r="D4552" s="1" t="s">
        <v>23</v>
      </c>
      <c r="E4552" s="1">
        <v>11392.4</v>
      </c>
      <c r="F4552" s="1">
        <v>2.0</v>
      </c>
      <c r="G4552" s="1">
        <v>19.0</v>
      </c>
      <c r="H4552" s="1">
        <v>3.0</v>
      </c>
      <c r="I4552" s="1" t="s">
        <v>22</v>
      </c>
      <c r="J4552" s="1">
        <v>0.317</v>
      </c>
      <c r="K4552" s="1">
        <v>0.191</v>
      </c>
      <c r="L4552" s="6">
        <f>if(J4552&gt;QUARTILE!$B$3, "TOP", if(J4552&lt;QUARTILE!$B$4, "BOTTOM", 0))</f>
        <v>0</v>
      </c>
      <c r="M4552" s="6">
        <f t="shared" si="1"/>
        <v>2</v>
      </c>
      <c r="N4552" s="6" t="str">
        <f t="shared" si="2"/>
        <v>Baby Boomer</v>
      </c>
      <c r="O4552" s="6" t="str">
        <f t="shared" si="3"/>
        <v>Low Income</v>
      </c>
    </row>
    <row r="4553" hidden="1">
      <c r="A4553" s="1">
        <v>104551.0</v>
      </c>
      <c r="B4553" s="1">
        <v>58.0</v>
      </c>
      <c r="C4553" s="1">
        <v>18000.0</v>
      </c>
      <c r="D4553" s="1" t="s">
        <v>23</v>
      </c>
      <c r="E4553" s="1">
        <v>1982.85</v>
      </c>
      <c r="F4553" s="1">
        <v>3.0</v>
      </c>
      <c r="G4553" s="1">
        <v>21.0</v>
      </c>
      <c r="H4553" s="1">
        <v>4.0</v>
      </c>
      <c r="I4553" s="1" t="s">
        <v>22</v>
      </c>
      <c r="J4553" s="1">
        <v>0.69</v>
      </c>
      <c r="K4553" s="1">
        <v>0.951</v>
      </c>
      <c r="L4553" s="6">
        <f>if(J4553&gt;QUARTILE!$B$3, "TOP", if(J4553&lt;QUARTILE!$B$4, "BOTTOM", 0))</f>
        <v>0</v>
      </c>
      <c r="M4553" s="6">
        <f t="shared" si="1"/>
        <v>2</v>
      </c>
      <c r="N4553" s="6" t="str">
        <f t="shared" si="2"/>
        <v>Gen X</v>
      </c>
      <c r="O4553" s="6" t="str">
        <f t="shared" si="3"/>
        <v>Low Income</v>
      </c>
    </row>
    <row r="4554" hidden="1">
      <c r="A4554" s="1">
        <v>104552.0</v>
      </c>
      <c r="B4554" s="1">
        <v>56.0</v>
      </c>
      <c r="C4554" s="1">
        <v>53000.0</v>
      </c>
      <c r="D4554" s="1" t="s">
        <v>27</v>
      </c>
      <c r="E4554" s="1">
        <v>25933.45</v>
      </c>
      <c r="F4554" s="1">
        <v>4.0</v>
      </c>
      <c r="G4554" s="1">
        <v>22.0</v>
      </c>
      <c r="H4554" s="1">
        <v>9.0</v>
      </c>
      <c r="I4554" s="1" t="s">
        <v>22</v>
      </c>
      <c r="J4554" s="1">
        <v>0.653</v>
      </c>
      <c r="K4554" s="1">
        <v>0.397</v>
      </c>
      <c r="L4554" s="6">
        <f>if(J4554&gt;QUARTILE!$B$3, "TOP", if(J4554&lt;QUARTILE!$B$4, "BOTTOM", 0))</f>
        <v>0</v>
      </c>
      <c r="M4554" s="6">
        <f t="shared" si="1"/>
        <v>2</v>
      </c>
      <c r="N4554" s="6" t="str">
        <f t="shared" si="2"/>
        <v>Gen X</v>
      </c>
      <c r="O4554" s="6" t="str">
        <f t="shared" si="3"/>
        <v>Medium Income</v>
      </c>
    </row>
    <row r="4555" hidden="1">
      <c r="A4555" s="1">
        <v>104553.0</v>
      </c>
      <c r="B4555" s="1">
        <v>30.0</v>
      </c>
      <c r="C4555" s="1">
        <v>29000.0</v>
      </c>
      <c r="D4555" s="1" t="s">
        <v>25</v>
      </c>
      <c r="E4555" s="1">
        <v>8217.45</v>
      </c>
      <c r="F4555" s="1">
        <v>3.0</v>
      </c>
      <c r="G4555" s="1">
        <v>20.0</v>
      </c>
      <c r="H4555" s="1">
        <v>10.0</v>
      </c>
      <c r="I4555" s="1" t="s">
        <v>22</v>
      </c>
      <c r="J4555" s="1">
        <v>0.97</v>
      </c>
      <c r="K4555" s="1">
        <v>0.118</v>
      </c>
      <c r="L4555" s="6" t="str">
        <f>if(J4555&gt;QUARTILE!$B$3, "TOP", if(J4555&lt;QUARTILE!$B$4, "BOTTOM", 0))</f>
        <v>TOP</v>
      </c>
      <c r="M4555" s="6">
        <f t="shared" si="1"/>
        <v>2</v>
      </c>
      <c r="N4555" s="6" t="str">
        <f t="shared" si="2"/>
        <v>Millenial</v>
      </c>
      <c r="O4555" s="6" t="str">
        <f t="shared" si="3"/>
        <v>Low Income</v>
      </c>
    </row>
    <row r="4556" hidden="1">
      <c r="A4556" s="1">
        <v>104554.0</v>
      </c>
      <c r="B4556" s="1">
        <v>28.0</v>
      </c>
      <c r="C4556" s="1">
        <v>30000.0</v>
      </c>
      <c r="D4556" s="1" t="s">
        <v>23</v>
      </c>
      <c r="E4556" s="1">
        <v>31688.03</v>
      </c>
      <c r="F4556" s="1">
        <v>2.0</v>
      </c>
      <c r="G4556" s="1">
        <v>19.0</v>
      </c>
      <c r="H4556" s="1">
        <v>10.0</v>
      </c>
      <c r="I4556" s="1" t="s">
        <v>18</v>
      </c>
      <c r="J4556" s="1">
        <v>0.896</v>
      </c>
      <c r="K4556" s="1">
        <v>0.514</v>
      </c>
      <c r="L4556" s="6" t="str">
        <f>if(J4556&gt;QUARTILE!$B$3, "TOP", if(J4556&lt;QUARTILE!$B$4, "BOTTOM", 0))</f>
        <v>TOP</v>
      </c>
      <c r="M4556" s="6">
        <f t="shared" si="1"/>
        <v>1</v>
      </c>
      <c r="N4556" s="6" t="str">
        <f t="shared" si="2"/>
        <v>Millenial</v>
      </c>
      <c r="O4556" s="6" t="str">
        <f t="shared" si="3"/>
        <v>Low Income</v>
      </c>
    </row>
    <row r="4557" hidden="1">
      <c r="A4557" s="1">
        <v>104555.0</v>
      </c>
      <c r="B4557" s="1">
        <v>63.0</v>
      </c>
      <c r="C4557" s="1">
        <v>47000.0</v>
      </c>
      <c r="D4557" s="1" t="s">
        <v>21</v>
      </c>
      <c r="E4557" s="1">
        <v>3575.13</v>
      </c>
      <c r="F4557" s="1">
        <v>3.0</v>
      </c>
      <c r="G4557" s="1">
        <v>11.0</v>
      </c>
      <c r="H4557" s="1">
        <v>3.0</v>
      </c>
      <c r="I4557" s="1" t="s">
        <v>22</v>
      </c>
      <c r="J4557" s="1">
        <v>0.361</v>
      </c>
      <c r="K4557" s="1">
        <v>0.35</v>
      </c>
      <c r="L4557" s="6">
        <f>if(J4557&gt;QUARTILE!$B$3, "TOP", if(J4557&lt;QUARTILE!$B$4, "BOTTOM", 0))</f>
        <v>0</v>
      </c>
      <c r="M4557" s="6">
        <f t="shared" si="1"/>
        <v>2</v>
      </c>
      <c r="N4557" s="6" t="str">
        <f t="shared" si="2"/>
        <v>Baby Boomer</v>
      </c>
      <c r="O4557" s="6" t="str">
        <f t="shared" si="3"/>
        <v>Medium Income</v>
      </c>
    </row>
    <row r="4558" hidden="1">
      <c r="A4558" s="1">
        <v>104556.0</v>
      </c>
      <c r="B4558" s="1">
        <v>36.0</v>
      </c>
      <c r="C4558" s="1">
        <v>20000.0</v>
      </c>
      <c r="D4558" s="1" t="s">
        <v>23</v>
      </c>
      <c r="E4558" s="1">
        <v>15509.5</v>
      </c>
      <c r="F4558" s="1">
        <v>1.0</v>
      </c>
      <c r="G4558" s="1">
        <v>16.0</v>
      </c>
      <c r="H4558" s="1">
        <v>13.0</v>
      </c>
      <c r="I4558" s="1" t="s">
        <v>18</v>
      </c>
      <c r="J4558" s="1">
        <v>0.612</v>
      </c>
      <c r="K4558" s="1">
        <v>0.808</v>
      </c>
      <c r="L4558" s="6">
        <f>if(J4558&gt;QUARTILE!$B$3, "TOP", if(J4558&lt;QUARTILE!$B$4, "BOTTOM", 0))</f>
        <v>0</v>
      </c>
      <c r="M4558" s="6">
        <f t="shared" si="1"/>
        <v>1</v>
      </c>
      <c r="N4558" s="6" t="str">
        <f t="shared" si="2"/>
        <v>Gen X</v>
      </c>
      <c r="O4558" s="6" t="str">
        <f t="shared" si="3"/>
        <v>Low Income</v>
      </c>
    </row>
    <row r="4559" hidden="1">
      <c r="A4559" s="1">
        <v>104557.0</v>
      </c>
      <c r="B4559" s="1">
        <v>28.0</v>
      </c>
      <c r="C4559" s="1">
        <v>33000.0</v>
      </c>
      <c r="D4559" s="1" t="s">
        <v>25</v>
      </c>
      <c r="E4559" s="1">
        <v>14188.53</v>
      </c>
      <c r="F4559" s="1">
        <v>2.0</v>
      </c>
      <c r="G4559" s="1">
        <v>18.0</v>
      </c>
      <c r="H4559" s="1">
        <v>16.0</v>
      </c>
      <c r="I4559" s="1" t="s">
        <v>18</v>
      </c>
      <c r="J4559" s="1">
        <v>0.961</v>
      </c>
      <c r="K4559" s="1">
        <v>0.545</v>
      </c>
      <c r="L4559" s="6" t="str">
        <f>if(J4559&gt;QUARTILE!$B$3, "TOP", if(J4559&lt;QUARTILE!$B$4, "BOTTOM", 0))</f>
        <v>TOP</v>
      </c>
      <c r="M4559" s="6">
        <f t="shared" si="1"/>
        <v>1</v>
      </c>
      <c r="N4559" s="6" t="str">
        <f t="shared" si="2"/>
        <v>Millenial</v>
      </c>
      <c r="O4559" s="6" t="str">
        <f t="shared" si="3"/>
        <v>Low Income</v>
      </c>
    </row>
    <row r="4560" hidden="1">
      <c r="A4560" s="1">
        <v>104558.0</v>
      </c>
      <c r="B4560" s="1">
        <v>30.0</v>
      </c>
      <c r="C4560" s="1">
        <v>16000.0</v>
      </c>
      <c r="D4560" s="1" t="s">
        <v>23</v>
      </c>
      <c r="E4560" s="1">
        <v>2114.2</v>
      </c>
      <c r="F4560" s="1">
        <v>5.0</v>
      </c>
      <c r="G4560" s="1">
        <v>17.0</v>
      </c>
      <c r="H4560" s="1">
        <v>7.0</v>
      </c>
      <c r="I4560" s="1" t="s">
        <v>22</v>
      </c>
      <c r="J4560" s="1">
        <v>0.276</v>
      </c>
      <c r="K4560" s="1">
        <v>0.056</v>
      </c>
      <c r="L4560" s="6" t="str">
        <f>if(J4560&gt;QUARTILE!$B$3, "TOP", if(J4560&lt;QUARTILE!$B$4, "BOTTOM", 0))</f>
        <v>BOTTOM</v>
      </c>
      <c r="M4560" s="6">
        <f t="shared" si="1"/>
        <v>2</v>
      </c>
      <c r="N4560" s="6" t="str">
        <f t="shared" si="2"/>
        <v>Millenial</v>
      </c>
      <c r="O4560" s="6" t="str">
        <f t="shared" si="3"/>
        <v>Low Income</v>
      </c>
    </row>
    <row r="4561" hidden="1">
      <c r="A4561" s="1">
        <v>104559.0</v>
      </c>
      <c r="B4561" s="1">
        <v>80.0</v>
      </c>
      <c r="C4561" s="1">
        <v>12000.0</v>
      </c>
      <c r="D4561" s="1" t="s">
        <v>25</v>
      </c>
      <c r="E4561" s="1">
        <v>9030.16</v>
      </c>
      <c r="F4561" s="1">
        <v>1.0</v>
      </c>
      <c r="G4561" s="1">
        <v>11.0</v>
      </c>
      <c r="H4561" s="1">
        <v>6.0</v>
      </c>
      <c r="I4561" s="1" t="s">
        <v>22</v>
      </c>
      <c r="J4561" s="1">
        <v>0.524</v>
      </c>
      <c r="K4561" s="1">
        <v>0.751</v>
      </c>
      <c r="L4561" s="6">
        <f>if(J4561&gt;QUARTILE!$B$3, "TOP", if(J4561&lt;QUARTILE!$B$4, "BOTTOM", 0))</f>
        <v>0</v>
      </c>
      <c r="M4561" s="6">
        <f t="shared" si="1"/>
        <v>2</v>
      </c>
      <c r="N4561" s="6" t="str">
        <f t="shared" si="2"/>
        <v>Silent</v>
      </c>
      <c r="O4561" s="6" t="str">
        <f t="shared" si="3"/>
        <v>Low Income</v>
      </c>
    </row>
    <row r="4562" hidden="1">
      <c r="A4562" s="1">
        <v>104560.0</v>
      </c>
      <c r="B4562" s="1">
        <v>63.0</v>
      </c>
      <c r="C4562" s="1">
        <v>65000.0</v>
      </c>
      <c r="D4562" s="1" t="s">
        <v>25</v>
      </c>
      <c r="E4562" s="1">
        <v>1771.28</v>
      </c>
      <c r="F4562" s="1">
        <v>3.0</v>
      </c>
      <c r="G4562" s="1">
        <v>23.0</v>
      </c>
      <c r="H4562" s="1">
        <v>8.0</v>
      </c>
      <c r="I4562" s="1" t="s">
        <v>22</v>
      </c>
      <c r="J4562" s="1">
        <v>0.372</v>
      </c>
      <c r="K4562" s="1">
        <v>0.305</v>
      </c>
      <c r="L4562" s="6">
        <f>if(J4562&gt;QUARTILE!$B$3, "TOP", if(J4562&lt;QUARTILE!$B$4, "BOTTOM", 0))</f>
        <v>0</v>
      </c>
      <c r="M4562" s="6">
        <f t="shared" si="1"/>
        <v>2</v>
      </c>
      <c r="N4562" s="6" t="str">
        <f t="shared" si="2"/>
        <v>Baby Boomer</v>
      </c>
      <c r="O4562" s="6" t="str">
        <f t="shared" si="3"/>
        <v>Medium Income</v>
      </c>
    </row>
    <row r="4563" hidden="1">
      <c r="A4563" s="1">
        <v>104561.0</v>
      </c>
      <c r="B4563" s="1">
        <v>62.0</v>
      </c>
      <c r="C4563" s="1">
        <v>27000.0</v>
      </c>
      <c r="D4563" s="1" t="s">
        <v>23</v>
      </c>
      <c r="E4563" s="1">
        <v>12500.06</v>
      </c>
      <c r="F4563" s="1">
        <v>5.0</v>
      </c>
      <c r="G4563" s="1">
        <v>18.0</v>
      </c>
      <c r="H4563" s="1">
        <v>3.0</v>
      </c>
      <c r="I4563" s="1" t="s">
        <v>22</v>
      </c>
      <c r="J4563" s="1">
        <v>0.468</v>
      </c>
      <c r="K4563" s="1">
        <v>0.358</v>
      </c>
      <c r="L4563" s="6">
        <f>if(J4563&gt;QUARTILE!$B$3, "TOP", if(J4563&lt;QUARTILE!$B$4, "BOTTOM", 0))</f>
        <v>0</v>
      </c>
      <c r="M4563" s="6">
        <f t="shared" si="1"/>
        <v>2</v>
      </c>
      <c r="N4563" s="6" t="str">
        <f t="shared" si="2"/>
        <v>Baby Boomer</v>
      </c>
      <c r="O4563" s="6" t="str">
        <f t="shared" si="3"/>
        <v>Low Income</v>
      </c>
    </row>
    <row r="4564" hidden="1">
      <c r="A4564" s="1">
        <v>104562.0</v>
      </c>
      <c r="B4564" s="1">
        <v>18.0</v>
      </c>
      <c r="C4564" s="1">
        <v>32000.0</v>
      </c>
      <c r="D4564" s="1" t="s">
        <v>27</v>
      </c>
      <c r="E4564" s="1">
        <v>37018.04</v>
      </c>
      <c r="F4564" s="1">
        <v>1.0</v>
      </c>
      <c r="G4564" s="1">
        <v>25.0</v>
      </c>
      <c r="H4564" s="1">
        <v>16.0</v>
      </c>
      <c r="I4564" s="1" t="s">
        <v>22</v>
      </c>
      <c r="J4564" s="1">
        <v>0.158</v>
      </c>
      <c r="K4564" s="1">
        <v>0.676</v>
      </c>
      <c r="L4564" s="6" t="str">
        <f>if(J4564&gt;QUARTILE!$B$3, "TOP", if(J4564&lt;QUARTILE!$B$4, "BOTTOM", 0))</f>
        <v>BOTTOM</v>
      </c>
      <c r="M4564" s="6">
        <f t="shared" si="1"/>
        <v>2</v>
      </c>
      <c r="N4564" s="6" t="str">
        <f t="shared" si="2"/>
        <v>Millenial</v>
      </c>
      <c r="O4564" s="6" t="str">
        <f t="shared" si="3"/>
        <v>Low Income</v>
      </c>
    </row>
    <row r="4565" hidden="1">
      <c r="A4565" s="1">
        <v>104563.0</v>
      </c>
      <c r="B4565" s="1">
        <v>57.0</v>
      </c>
      <c r="C4565" s="1">
        <v>12000.0</v>
      </c>
      <c r="D4565" s="1" t="s">
        <v>25</v>
      </c>
      <c r="E4565" s="1">
        <v>6299.83</v>
      </c>
      <c r="F4565" s="1">
        <v>4.0</v>
      </c>
      <c r="G4565" s="1">
        <v>22.0</v>
      </c>
      <c r="H4565" s="1">
        <v>6.0</v>
      </c>
      <c r="I4565" s="1" t="s">
        <v>22</v>
      </c>
      <c r="J4565" s="1">
        <v>0.926</v>
      </c>
      <c r="K4565" s="1">
        <v>0.056</v>
      </c>
      <c r="L4565" s="6" t="str">
        <f>if(J4565&gt;QUARTILE!$B$3, "TOP", if(J4565&lt;QUARTILE!$B$4, "BOTTOM", 0))</f>
        <v>TOP</v>
      </c>
      <c r="M4565" s="6">
        <f t="shared" si="1"/>
        <v>2</v>
      </c>
      <c r="N4565" s="6" t="str">
        <f t="shared" si="2"/>
        <v>Gen X</v>
      </c>
      <c r="O4565" s="6" t="str">
        <f t="shared" si="3"/>
        <v>Low Income</v>
      </c>
    </row>
    <row r="4566" hidden="1">
      <c r="A4566" s="1">
        <v>104564.0</v>
      </c>
      <c r="B4566" s="1">
        <v>61.0</v>
      </c>
      <c r="C4566" s="1">
        <v>30000.0</v>
      </c>
      <c r="D4566" s="1" t="s">
        <v>27</v>
      </c>
      <c r="E4566" s="1">
        <v>28951.65</v>
      </c>
      <c r="F4566" s="1">
        <v>1.0</v>
      </c>
      <c r="G4566" s="1">
        <v>19.0</v>
      </c>
      <c r="H4566" s="1">
        <v>1.0</v>
      </c>
      <c r="I4566" s="1" t="s">
        <v>22</v>
      </c>
      <c r="J4566" s="1">
        <v>0.978</v>
      </c>
      <c r="K4566" s="1">
        <v>0.978</v>
      </c>
      <c r="L4566" s="6" t="str">
        <f>if(J4566&gt;QUARTILE!$B$3, "TOP", if(J4566&lt;QUARTILE!$B$4, "BOTTOM", 0))</f>
        <v>TOP</v>
      </c>
      <c r="M4566" s="6">
        <f t="shared" si="1"/>
        <v>2</v>
      </c>
      <c r="N4566" s="6" t="str">
        <f t="shared" si="2"/>
        <v>Baby Boomer</v>
      </c>
      <c r="O4566" s="6" t="str">
        <f t="shared" si="3"/>
        <v>Low Income</v>
      </c>
    </row>
    <row r="4567" hidden="1">
      <c r="A4567" s="1">
        <v>104565.0</v>
      </c>
      <c r="B4567" s="1">
        <v>36.0</v>
      </c>
      <c r="C4567" s="1">
        <v>64000.0</v>
      </c>
      <c r="D4567" s="1" t="s">
        <v>23</v>
      </c>
      <c r="E4567" s="1">
        <v>4052.79</v>
      </c>
      <c r="F4567" s="1">
        <v>5.0</v>
      </c>
      <c r="G4567" s="1">
        <v>18.0</v>
      </c>
      <c r="H4567" s="1">
        <v>7.0</v>
      </c>
      <c r="I4567" s="1" t="s">
        <v>22</v>
      </c>
      <c r="J4567" s="1">
        <v>0.718</v>
      </c>
      <c r="K4567" s="1">
        <v>0.652</v>
      </c>
      <c r="L4567" s="6">
        <f>if(J4567&gt;QUARTILE!$B$3, "TOP", if(J4567&lt;QUARTILE!$B$4, "BOTTOM", 0))</f>
        <v>0</v>
      </c>
      <c r="M4567" s="6">
        <f t="shared" si="1"/>
        <v>2</v>
      </c>
      <c r="N4567" s="6" t="str">
        <f t="shared" si="2"/>
        <v>Gen X</v>
      </c>
      <c r="O4567" s="6" t="str">
        <f t="shared" si="3"/>
        <v>Medium Income</v>
      </c>
    </row>
    <row r="4568" hidden="1">
      <c r="A4568" s="1">
        <v>104566.0</v>
      </c>
      <c r="B4568" s="1">
        <v>29.0</v>
      </c>
      <c r="C4568" s="1">
        <v>19000.0</v>
      </c>
      <c r="D4568" s="1" t="s">
        <v>25</v>
      </c>
      <c r="E4568" s="1">
        <v>22400.9</v>
      </c>
      <c r="F4568" s="1">
        <v>4.0</v>
      </c>
      <c r="G4568" s="1">
        <v>14.0</v>
      </c>
      <c r="H4568" s="1">
        <v>8.0</v>
      </c>
      <c r="I4568" s="1" t="s">
        <v>22</v>
      </c>
      <c r="J4568" s="1">
        <v>0.604</v>
      </c>
      <c r="K4568" s="1">
        <v>0.143</v>
      </c>
      <c r="L4568" s="6">
        <f>if(J4568&gt;QUARTILE!$B$3, "TOP", if(J4568&lt;QUARTILE!$B$4, "BOTTOM", 0))</f>
        <v>0</v>
      </c>
      <c r="M4568" s="6">
        <f t="shared" si="1"/>
        <v>2</v>
      </c>
      <c r="N4568" s="6" t="str">
        <f t="shared" si="2"/>
        <v>Millenial</v>
      </c>
      <c r="O4568" s="6" t="str">
        <f t="shared" si="3"/>
        <v>Low Income</v>
      </c>
    </row>
    <row r="4569" hidden="1">
      <c r="A4569" s="1">
        <v>104567.0</v>
      </c>
      <c r="B4569" s="1">
        <v>25.0</v>
      </c>
      <c r="C4569" s="1">
        <v>10000.0</v>
      </c>
      <c r="D4569" s="1" t="s">
        <v>23</v>
      </c>
      <c r="E4569" s="1">
        <v>49428.93</v>
      </c>
      <c r="F4569" s="1">
        <v>3.0</v>
      </c>
      <c r="G4569" s="1">
        <v>19.0</v>
      </c>
      <c r="H4569" s="1">
        <v>15.0</v>
      </c>
      <c r="I4569" s="1" t="s">
        <v>18</v>
      </c>
      <c r="J4569" s="1">
        <v>1.0</v>
      </c>
      <c r="K4569" s="1">
        <v>0.0</v>
      </c>
      <c r="L4569" s="6" t="str">
        <f>if(J4569&gt;QUARTILE!$B$3, "TOP", if(J4569&lt;QUARTILE!$B$4, "BOTTOM", 0))</f>
        <v>TOP</v>
      </c>
      <c r="M4569" s="6">
        <f t="shared" si="1"/>
        <v>1</v>
      </c>
      <c r="N4569" s="6" t="str">
        <f t="shared" si="2"/>
        <v>Millenial</v>
      </c>
      <c r="O4569" s="6" t="str">
        <f t="shared" si="3"/>
        <v>Low Income</v>
      </c>
    </row>
    <row r="4570" hidden="1">
      <c r="A4570" s="1">
        <v>104568.0</v>
      </c>
      <c r="B4570" s="1">
        <v>25.0</v>
      </c>
      <c r="C4570" s="1">
        <v>25000.0</v>
      </c>
      <c r="D4570" s="1" t="s">
        <v>27</v>
      </c>
      <c r="E4570" s="1">
        <v>7829.12</v>
      </c>
      <c r="F4570" s="1">
        <v>2.0</v>
      </c>
      <c r="G4570" s="1">
        <v>18.0</v>
      </c>
      <c r="H4570" s="1">
        <v>16.0</v>
      </c>
      <c r="I4570" s="1" t="s">
        <v>18</v>
      </c>
      <c r="J4570" s="1">
        <v>0.393</v>
      </c>
      <c r="K4570" s="1">
        <v>0.545</v>
      </c>
      <c r="L4570" s="6">
        <f>if(J4570&gt;QUARTILE!$B$3, "TOP", if(J4570&lt;QUARTILE!$B$4, "BOTTOM", 0))</f>
        <v>0</v>
      </c>
      <c r="M4570" s="6">
        <f t="shared" si="1"/>
        <v>1</v>
      </c>
      <c r="N4570" s="6" t="str">
        <f t="shared" si="2"/>
        <v>Millenial</v>
      </c>
      <c r="O4570" s="6" t="str">
        <f t="shared" si="3"/>
        <v>Low Income</v>
      </c>
    </row>
    <row r="4571" hidden="1">
      <c r="A4571" s="1">
        <v>104569.0</v>
      </c>
      <c r="B4571" s="1">
        <v>78.0</v>
      </c>
      <c r="C4571" s="1">
        <v>12000.0</v>
      </c>
      <c r="D4571" s="1" t="s">
        <v>27</v>
      </c>
      <c r="E4571" s="1">
        <v>46134.2</v>
      </c>
      <c r="F4571" s="1">
        <v>3.0</v>
      </c>
      <c r="G4571" s="1">
        <v>20.0</v>
      </c>
      <c r="H4571" s="1">
        <v>7.0</v>
      </c>
      <c r="I4571" s="1" t="s">
        <v>18</v>
      </c>
      <c r="J4571" s="1">
        <v>0.721</v>
      </c>
      <c r="K4571" s="1">
        <v>0.279</v>
      </c>
      <c r="L4571" s="6">
        <f>if(J4571&gt;QUARTILE!$B$3, "TOP", if(J4571&lt;QUARTILE!$B$4, "BOTTOM", 0))</f>
        <v>0</v>
      </c>
      <c r="M4571" s="6">
        <f t="shared" si="1"/>
        <v>1</v>
      </c>
      <c r="N4571" s="6" t="str">
        <f t="shared" si="2"/>
        <v>Baby Boomer</v>
      </c>
      <c r="O4571" s="6" t="str">
        <f t="shared" si="3"/>
        <v>Low Income</v>
      </c>
    </row>
    <row r="4572" hidden="1">
      <c r="A4572" s="1">
        <v>104570.0</v>
      </c>
      <c r="B4572" s="1">
        <v>70.0</v>
      </c>
      <c r="C4572" s="1">
        <v>9000.0</v>
      </c>
      <c r="D4572" s="1" t="s">
        <v>17</v>
      </c>
      <c r="E4572" s="1">
        <v>14080.96</v>
      </c>
      <c r="F4572" s="1">
        <v>2.0</v>
      </c>
      <c r="G4572" s="1">
        <v>12.0</v>
      </c>
      <c r="H4572" s="1">
        <v>7.0</v>
      </c>
      <c r="I4572" s="1" t="s">
        <v>22</v>
      </c>
      <c r="J4572" s="1">
        <v>0.837</v>
      </c>
      <c r="K4572" s="1">
        <v>0.03</v>
      </c>
      <c r="L4572" s="6" t="str">
        <f>if(J4572&gt;QUARTILE!$B$3, "TOP", if(J4572&lt;QUARTILE!$B$4, "BOTTOM", 0))</f>
        <v>TOP</v>
      </c>
      <c r="M4572" s="6">
        <f t="shared" si="1"/>
        <v>2</v>
      </c>
      <c r="N4572" s="6" t="str">
        <f t="shared" si="2"/>
        <v>Baby Boomer</v>
      </c>
      <c r="O4572" s="6" t="str">
        <f t="shared" si="3"/>
        <v>Low Income</v>
      </c>
    </row>
    <row r="4573" hidden="1">
      <c r="A4573" s="1">
        <v>104571.0</v>
      </c>
      <c r="B4573" s="1">
        <v>62.0</v>
      </c>
      <c r="C4573" s="1">
        <v>14000.0</v>
      </c>
      <c r="D4573" s="1" t="s">
        <v>25</v>
      </c>
      <c r="E4573" s="1">
        <v>7619.5</v>
      </c>
      <c r="F4573" s="1">
        <v>2.0</v>
      </c>
      <c r="G4573" s="1">
        <v>27.0</v>
      </c>
      <c r="H4573" s="1">
        <v>3.0</v>
      </c>
      <c r="I4573" s="1" t="s">
        <v>22</v>
      </c>
      <c r="J4573" s="1">
        <v>0.556</v>
      </c>
      <c r="K4573" s="1">
        <v>0.609</v>
      </c>
      <c r="L4573" s="6">
        <f>if(J4573&gt;QUARTILE!$B$3, "TOP", if(J4573&lt;QUARTILE!$B$4, "BOTTOM", 0))</f>
        <v>0</v>
      </c>
      <c r="M4573" s="6">
        <f t="shared" si="1"/>
        <v>2</v>
      </c>
      <c r="N4573" s="6" t="str">
        <f t="shared" si="2"/>
        <v>Baby Boomer</v>
      </c>
      <c r="O4573" s="6" t="str">
        <f t="shared" si="3"/>
        <v>Low Income</v>
      </c>
    </row>
    <row r="4574" hidden="1">
      <c r="A4574" s="1">
        <v>104572.0</v>
      </c>
      <c r="B4574" s="1">
        <v>29.0</v>
      </c>
      <c r="C4574" s="1">
        <v>16000.0</v>
      </c>
      <c r="D4574" s="1" t="s">
        <v>17</v>
      </c>
      <c r="E4574" s="1">
        <v>45365.26</v>
      </c>
      <c r="F4574" s="1">
        <v>5.0</v>
      </c>
      <c r="G4574" s="1">
        <v>22.0</v>
      </c>
      <c r="H4574" s="1">
        <v>13.0</v>
      </c>
      <c r="I4574" s="1" t="s">
        <v>18</v>
      </c>
      <c r="J4574" s="1">
        <v>0.321</v>
      </c>
      <c r="K4574" s="1">
        <v>0.159</v>
      </c>
      <c r="L4574" s="6">
        <f>if(J4574&gt;QUARTILE!$B$3, "TOP", if(J4574&lt;QUARTILE!$B$4, "BOTTOM", 0))</f>
        <v>0</v>
      </c>
      <c r="M4574" s="6">
        <f t="shared" si="1"/>
        <v>1</v>
      </c>
      <c r="N4574" s="6" t="str">
        <f t="shared" si="2"/>
        <v>Millenial</v>
      </c>
      <c r="O4574" s="6" t="str">
        <f t="shared" si="3"/>
        <v>Low Income</v>
      </c>
    </row>
    <row r="4575" hidden="1">
      <c r="A4575" s="1">
        <v>104573.0</v>
      </c>
      <c r="B4575" s="1">
        <v>78.0</v>
      </c>
      <c r="C4575" s="1">
        <v>12000.0</v>
      </c>
      <c r="D4575" s="1" t="s">
        <v>27</v>
      </c>
      <c r="E4575" s="1">
        <v>651.23</v>
      </c>
      <c r="F4575" s="1">
        <v>4.0</v>
      </c>
      <c r="G4575" s="1">
        <v>21.0</v>
      </c>
      <c r="H4575" s="1">
        <v>2.0</v>
      </c>
      <c r="I4575" s="1" t="s">
        <v>22</v>
      </c>
      <c r="J4575" s="1">
        <v>0.813</v>
      </c>
      <c r="K4575" s="1">
        <v>0.272</v>
      </c>
      <c r="L4575" s="6">
        <f>if(J4575&gt;QUARTILE!$B$3, "TOP", if(J4575&lt;QUARTILE!$B$4, "BOTTOM", 0))</f>
        <v>0</v>
      </c>
      <c r="M4575" s="6">
        <f t="shared" si="1"/>
        <v>2</v>
      </c>
      <c r="N4575" s="6" t="str">
        <f t="shared" si="2"/>
        <v>Baby Boomer</v>
      </c>
      <c r="O4575" s="6" t="str">
        <f t="shared" si="3"/>
        <v>Low Income</v>
      </c>
    </row>
    <row r="4576" hidden="1">
      <c r="A4576" s="1">
        <v>104574.0</v>
      </c>
      <c r="B4576" s="1">
        <v>65.0</v>
      </c>
      <c r="C4576" s="1">
        <v>49000.0</v>
      </c>
      <c r="D4576" s="1" t="s">
        <v>23</v>
      </c>
      <c r="E4576" s="1">
        <v>568.38</v>
      </c>
      <c r="F4576" s="1">
        <v>4.0</v>
      </c>
      <c r="G4576" s="1">
        <v>20.0</v>
      </c>
      <c r="H4576" s="1">
        <v>4.0</v>
      </c>
      <c r="I4576" s="1" t="s">
        <v>22</v>
      </c>
      <c r="J4576" s="1">
        <v>0.321</v>
      </c>
      <c r="K4576" s="1">
        <v>0.112</v>
      </c>
      <c r="L4576" s="6">
        <f>if(J4576&gt;QUARTILE!$B$3, "TOP", if(J4576&lt;QUARTILE!$B$4, "BOTTOM", 0))</f>
        <v>0</v>
      </c>
      <c r="M4576" s="6">
        <f t="shared" si="1"/>
        <v>2</v>
      </c>
      <c r="N4576" s="6" t="str">
        <f t="shared" si="2"/>
        <v>Baby Boomer</v>
      </c>
      <c r="O4576" s="6" t="str">
        <f t="shared" si="3"/>
        <v>Medium Income</v>
      </c>
    </row>
    <row r="4577" hidden="1">
      <c r="A4577" s="1">
        <v>104575.0</v>
      </c>
      <c r="B4577" s="1">
        <v>50.0</v>
      </c>
      <c r="C4577" s="1">
        <v>68000.0</v>
      </c>
      <c r="D4577" s="1" t="s">
        <v>23</v>
      </c>
      <c r="E4577" s="1">
        <v>18317.3</v>
      </c>
      <c r="F4577" s="1">
        <v>1.0</v>
      </c>
      <c r="G4577" s="1">
        <v>24.0</v>
      </c>
      <c r="H4577" s="1">
        <v>6.0</v>
      </c>
      <c r="I4577" s="1" t="s">
        <v>22</v>
      </c>
      <c r="J4577" s="1">
        <v>0.994</v>
      </c>
      <c r="K4577" s="1">
        <v>0.14</v>
      </c>
      <c r="L4577" s="6" t="str">
        <f>if(J4577&gt;QUARTILE!$B$3, "TOP", if(J4577&lt;QUARTILE!$B$4, "BOTTOM", 0))</f>
        <v>TOP</v>
      </c>
      <c r="M4577" s="6">
        <f t="shared" si="1"/>
        <v>2</v>
      </c>
      <c r="N4577" s="6" t="str">
        <f t="shared" si="2"/>
        <v>Gen X</v>
      </c>
      <c r="O4577" s="6" t="str">
        <f t="shared" si="3"/>
        <v>Medium Income</v>
      </c>
    </row>
    <row r="4578" hidden="1">
      <c r="A4578" s="1">
        <v>104576.0</v>
      </c>
      <c r="B4578" s="1">
        <v>62.0</v>
      </c>
      <c r="C4578" s="1">
        <v>32000.0</v>
      </c>
      <c r="D4578" s="1" t="s">
        <v>25</v>
      </c>
      <c r="E4578" s="1">
        <v>31866.44</v>
      </c>
      <c r="F4578" s="1">
        <v>3.0</v>
      </c>
      <c r="G4578" s="1">
        <v>16.0</v>
      </c>
      <c r="H4578" s="1">
        <v>6.0</v>
      </c>
      <c r="I4578" s="1" t="s">
        <v>18</v>
      </c>
      <c r="J4578" s="1">
        <v>1.0</v>
      </c>
      <c r="K4578" s="1">
        <v>0.044</v>
      </c>
      <c r="L4578" s="6" t="str">
        <f>if(J4578&gt;QUARTILE!$B$3, "TOP", if(J4578&lt;QUARTILE!$B$4, "BOTTOM", 0))</f>
        <v>TOP</v>
      </c>
      <c r="M4578" s="6">
        <f t="shared" si="1"/>
        <v>1</v>
      </c>
      <c r="N4578" s="6" t="str">
        <f t="shared" si="2"/>
        <v>Baby Boomer</v>
      </c>
      <c r="O4578" s="6" t="str">
        <f t="shared" si="3"/>
        <v>Low Income</v>
      </c>
    </row>
    <row r="4579" hidden="1">
      <c r="A4579" s="1">
        <v>104577.0</v>
      </c>
      <c r="B4579" s="1">
        <v>43.0</v>
      </c>
      <c r="C4579" s="1">
        <v>28000.0</v>
      </c>
      <c r="D4579" s="1" t="s">
        <v>27</v>
      </c>
      <c r="E4579" s="1">
        <v>27849.98</v>
      </c>
      <c r="F4579" s="1">
        <v>5.0</v>
      </c>
      <c r="G4579" s="1">
        <v>22.0</v>
      </c>
      <c r="H4579" s="1">
        <v>10.0</v>
      </c>
      <c r="I4579" s="1" t="s">
        <v>22</v>
      </c>
      <c r="J4579" s="1">
        <v>0.546</v>
      </c>
      <c r="K4579" s="1">
        <v>0.836</v>
      </c>
      <c r="L4579" s="6">
        <f>if(J4579&gt;QUARTILE!$B$3, "TOP", if(J4579&lt;QUARTILE!$B$4, "BOTTOM", 0))</f>
        <v>0</v>
      </c>
      <c r="M4579" s="6">
        <f t="shared" si="1"/>
        <v>2</v>
      </c>
      <c r="N4579" s="6" t="str">
        <f t="shared" si="2"/>
        <v>Gen X</v>
      </c>
      <c r="O4579" s="6" t="str">
        <f t="shared" si="3"/>
        <v>Low Income</v>
      </c>
    </row>
    <row r="4580" hidden="1">
      <c r="A4580" s="1">
        <v>104578.0</v>
      </c>
      <c r="B4580" s="1">
        <v>56.0</v>
      </c>
      <c r="C4580" s="1">
        <v>20000.0</v>
      </c>
      <c r="D4580" s="1" t="s">
        <v>23</v>
      </c>
      <c r="E4580" s="1">
        <v>1656.1</v>
      </c>
      <c r="F4580" s="1">
        <v>3.0</v>
      </c>
      <c r="G4580" s="1">
        <v>18.0</v>
      </c>
      <c r="H4580" s="1">
        <v>4.0</v>
      </c>
      <c r="I4580" s="1" t="s">
        <v>22</v>
      </c>
      <c r="J4580" s="1">
        <v>0.099</v>
      </c>
      <c r="K4580" s="1">
        <v>0.533</v>
      </c>
      <c r="L4580" s="6" t="str">
        <f>if(J4580&gt;QUARTILE!$B$3, "TOP", if(J4580&lt;QUARTILE!$B$4, "BOTTOM", 0))</f>
        <v>BOTTOM</v>
      </c>
      <c r="M4580" s="6">
        <f t="shared" si="1"/>
        <v>2</v>
      </c>
      <c r="N4580" s="6" t="str">
        <f t="shared" si="2"/>
        <v>Gen X</v>
      </c>
      <c r="O4580" s="6" t="str">
        <f t="shared" si="3"/>
        <v>Low Income</v>
      </c>
    </row>
    <row r="4581" hidden="1">
      <c r="A4581" s="1">
        <v>104579.0</v>
      </c>
      <c r="B4581" s="1">
        <v>45.0</v>
      </c>
      <c r="C4581" s="1">
        <v>13000.0</v>
      </c>
      <c r="D4581" s="1" t="s">
        <v>27</v>
      </c>
      <c r="E4581" s="1">
        <v>60015.38</v>
      </c>
      <c r="F4581" s="1">
        <v>1.0</v>
      </c>
      <c r="G4581" s="1">
        <v>15.0</v>
      </c>
      <c r="H4581" s="1">
        <v>8.0</v>
      </c>
      <c r="I4581" s="1" t="s">
        <v>18</v>
      </c>
      <c r="J4581" s="1">
        <v>1.0</v>
      </c>
      <c r="K4581" s="1">
        <v>0.369</v>
      </c>
      <c r="L4581" s="6" t="str">
        <f>if(J4581&gt;QUARTILE!$B$3, "TOP", if(J4581&lt;QUARTILE!$B$4, "BOTTOM", 0))</f>
        <v>TOP</v>
      </c>
      <c r="M4581" s="6">
        <f t="shared" si="1"/>
        <v>1</v>
      </c>
      <c r="N4581" s="6" t="str">
        <f t="shared" si="2"/>
        <v>Gen X</v>
      </c>
      <c r="O4581" s="6" t="str">
        <f t="shared" si="3"/>
        <v>Low Income</v>
      </c>
    </row>
    <row r="4582" hidden="1">
      <c r="A4582" s="1">
        <v>104580.0</v>
      </c>
      <c r="B4582" s="1">
        <v>75.0</v>
      </c>
      <c r="C4582" s="1">
        <v>58000.0</v>
      </c>
      <c r="D4582" s="1" t="s">
        <v>25</v>
      </c>
      <c r="E4582" s="1">
        <v>24284.74</v>
      </c>
      <c r="F4582" s="1">
        <v>1.0</v>
      </c>
      <c r="G4582" s="1">
        <v>13.0</v>
      </c>
      <c r="H4582" s="1">
        <v>8.0</v>
      </c>
      <c r="I4582" s="1" t="s">
        <v>22</v>
      </c>
      <c r="J4582" s="1">
        <v>0.981</v>
      </c>
      <c r="K4582" s="1">
        <v>0.704</v>
      </c>
      <c r="L4582" s="6" t="str">
        <f>if(J4582&gt;QUARTILE!$B$3, "TOP", if(J4582&lt;QUARTILE!$B$4, "BOTTOM", 0))</f>
        <v>TOP</v>
      </c>
      <c r="M4582" s="6">
        <f t="shared" si="1"/>
        <v>2</v>
      </c>
      <c r="N4582" s="6" t="str">
        <f t="shared" si="2"/>
        <v>Baby Boomer</v>
      </c>
      <c r="O4582" s="6" t="str">
        <f t="shared" si="3"/>
        <v>Medium Income</v>
      </c>
    </row>
    <row r="4583" hidden="1">
      <c r="A4583" s="1">
        <v>104581.0</v>
      </c>
      <c r="B4583" s="1">
        <v>22.0</v>
      </c>
      <c r="C4583" s="1">
        <v>21000.0</v>
      </c>
      <c r="D4583" s="1" t="s">
        <v>25</v>
      </c>
      <c r="E4583" s="1">
        <v>59562.58</v>
      </c>
      <c r="F4583" s="1">
        <v>5.0</v>
      </c>
      <c r="G4583" s="1">
        <v>16.0</v>
      </c>
      <c r="H4583" s="1">
        <v>16.0</v>
      </c>
      <c r="I4583" s="1" t="s">
        <v>22</v>
      </c>
      <c r="J4583" s="1">
        <v>0.267</v>
      </c>
      <c r="K4583" s="1">
        <v>0.17</v>
      </c>
      <c r="L4583" s="6" t="str">
        <f>if(J4583&gt;QUARTILE!$B$3, "TOP", if(J4583&lt;QUARTILE!$B$4, "BOTTOM", 0))</f>
        <v>BOTTOM</v>
      </c>
      <c r="M4583" s="6">
        <f t="shared" si="1"/>
        <v>2</v>
      </c>
      <c r="N4583" s="6" t="str">
        <f t="shared" si="2"/>
        <v>Millenial</v>
      </c>
      <c r="O4583" s="6" t="str">
        <f t="shared" si="3"/>
        <v>Low Income</v>
      </c>
    </row>
    <row r="4584" hidden="1">
      <c r="A4584" s="1">
        <v>104582.0</v>
      </c>
      <c r="B4584" s="1">
        <v>25.0</v>
      </c>
      <c r="C4584" s="1">
        <v>17000.0</v>
      </c>
      <c r="D4584" s="1" t="s">
        <v>23</v>
      </c>
      <c r="E4584" s="1">
        <v>7982.64</v>
      </c>
      <c r="F4584" s="1">
        <v>1.0</v>
      </c>
      <c r="G4584" s="1">
        <v>15.0</v>
      </c>
      <c r="H4584" s="1">
        <v>15.0</v>
      </c>
      <c r="I4584" s="1" t="s">
        <v>18</v>
      </c>
      <c r="J4584" s="1">
        <v>0.679</v>
      </c>
      <c r="K4584" s="1">
        <v>0.822</v>
      </c>
      <c r="L4584" s="6">
        <f>if(J4584&gt;QUARTILE!$B$3, "TOP", if(J4584&lt;QUARTILE!$B$4, "BOTTOM", 0))</f>
        <v>0</v>
      </c>
      <c r="M4584" s="6">
        <f t="shared" si="1"/>
        <v>1</v>
      </c>
      <c r="N4584" s="6" t="str">
        <f t="shared" si="2"/>
        <v>Millenial</v>
      </c>
      <c r="O4584" s="6" t="str">
        <f t="shared" si="3"/>
        <v>Low Income</v>
      </c>
    </row>
    <row r="4585" hidden="1">
      <c r="A4585" s="1">
        <v>104583.0</v>
      </c>
      <c r="B4585" s="1">
        <v>42.0</v>
      </c>
      <c r="C4585" s="1">
        <v>40000.0</v>
      </c>
      <c r="D4585" s="1" t="s">
        <v>27</v>
      </c>
      <c r="E4585" s="1">
        <v>23679.43</v>
      </c>
      <c r="F4585" s="1">
        <v>5.0</v>
      </c>
      <c r="G4585" s="1">
        <v>12.0</v>
      </c>
      <c r="H4585" s="1">
        <v>10.0</v>
      </c>
      <c r="I4585" s="1" t="s">
        <v>22</v>
      </c>
      <c r="J4585" s="1">
        <v>0.316</v>
      </c>
      <c r="K4585" s="1">
        <v>0.147</v>
      </c>
      <c r="L4585" s="6">
        <f>if(J4585&gt;QUARTILE!$B$3, "TOP", if(J4585&lt;QUARTILE!$B$4, "BOTTOM", 0))</f>
        <v>0</v>
      </c>
      <c r="M4585" s="6">
        <f t="shared" si="1"/>
        <v>2</v>
      </c>
      <c r="N4585" s="6" t="str">
        <f t="shared" si="2"/>
        <v>Gen X</v>
      </c>
      <c r="O4585" s="6" t="str">
        <f t="shared" si="3"/>
        <v>Low Income</v>
      </c>
    </row>
    <row r="4586" hidden="1">
      <c r="A4586" s="1">
        <v>104584.0</v>
      </c>
      <c r="B4586" s="1">
        <v>44.0</v>
      </c>
      <c r="C4586" s="1">
        <v>21000.0</v>
      </c>
      <c r="D4586" s="1" t="s">
        <v>23</v>
      </c>
      <c r="E4586" s="1">
        <v>39313.51</v>
      </c>
      <c r="F4586" s="1">
        <v>1.0</v>
      </c>
      <c r="G4586" s="1">
        <v>18.0</v>
      </c>
      <c r="H4586" s="1">
        <v>8.0</v>
      </c>
      <c r="I4586" s="1" t="s">
        <v>18</v>
      </c>
      <c r="J4586" s="1">
        <v>0.48</v>
      </c>
      <c r="K4586" s="1">
        <v>0.703</v>
      </c>
      <c r="L4586" s="6">
        <f>if(J4586&gt;QUARTILE!$B$3, "TOP", if(J4586&lt;QUARTILE!$B$4, "BOTTOM", 0))</f>
        <v>0</v>
      </c>
      <c r="M4586" s="6">
        <f t="shared" si="1"/>
        <v>1</v>
      </c>
      <c r="N4586" s="6" t="str">
        <f t="shared" si="2"/>
        <v>Gen X</v>
      </c>
      <c r="O4586" s="6" t="str">
        <f t="shared" si="3"/>
        <v>Low Income</v>
      </c>
    </row>
    <row r="4587" hidden="1">
      <c r="A4587" s="1">
        <v>104585.0</v>
      </c>
      <c r="B4587" s="1">
        <v>63.0</v>
      </c>
      <c r="C4587" s="1">
        <v>40000.0</v>
      </c>
      <c r="D4587" s="1" t="s">
        <v>23</v>
      </c>
      <c r="E4587" s="1">
        <v>9575.7</v>
      </c>
      <c r="F4587" s="1">
        <v>4.0</v>
      </c>
      <c r="G4587" s="1">
        <v>15.0</v>
      </c>
      <c r="H4587" s="1">
        <v>7.0</v>
      </c>
      <c r="I4587" s="1" t="s">
        <v>22</v>
      </c>
      <c r="J4587" s="1">
        <v>0.63</v>
      </c>
      <c r="K4587" s="1">
        <v>0.006</v>
      </c>
      <c r="L4587" s="6">
        <f>if(J4587&gt;QUARTILE!$B$3, "TOP", if(J4587&lt;QUARTILE!$B$4, "BOTTOM", 0))</f>
        <v>0</v>
      </c>
      <c r="M4587" s="6">
        <f t="shared" si="1"/>
        <v>2</v>
      </c>
      <c r="N4587" s="6" t="str">
        <f t="shared" si="2"/>
        <v>Baby Boomer</v>
      </c>
      <c r="O4587" s="6" t="str">
        <f t="shared" si="3"/>
        <v>Low Income</v>
      </c>
    </row>
    <row r="4588" hidden="1">
      <c r="A4588" s="1">
        <v>104586.0</v>
      </c>
      <c r="B4588" s="1">
        <v>40.0</v>
      </c>
      <c r="C4588" s="1">
        <v>17000.0</v>
      </c>
      <c r="D4588" s="1" t="s">
        <v>27</v>
      </c>
      <c r="E4588" s="1">
        <v>66968.26</v>
      </c>
      <c r="F4588" s="1">
        <v>5.0</v>
      </c>
      <c r="G4588" s="1">
        <v>15.0</v>
      </c>
      <c r="H4588" s="1">
        <v>6.0</v>
      </c>
      <c r="I4588" s="1" t="s">
        <v>18</v>
      </c>
      <c r="J4588" s="1">
        <v>0.812</v>
      </c>
      <c r="K4588" s="1">
        <v>0.007</v>
      </c>
      <c r="L4588" s="6">
        <f>if(J4588&gt;QUARTILE!$B$3, "TOP", if(J4588&lt;QUARTILE!$B$4, "BOTTOM", 0))</f>
        <v>0</v>
      </c>
      <c r="M4588" s="6">
        <f t="shared" si="1"/>
        <v>1</v>
      </c>
      <c r="N4588" s="6" t="str">
        <f t="shared" si="2"/>
        <v>Gen X</v>
      </c>
      <c r="O4588" s="6" t="str">
        <f t="shared" si="3"/>
        <v>Low Income</v>
      </c>
    </row>
    <row r="4589" hidden="1">
      <c r="A4589" s="1">
        <v>104587.0</v>
      </c>
      <c r="B4589" s="1">
        <v>47.0</v>
      </c>
      <c r="C4589" s="1">
        <v>41000.0</v>
      </c>
      <c r="D4589" s="1" t="s">
        <v>25</v>
      </c>
      <c r="E4589" s="1">
        <v>6157.5</v>
      </c>
      <c r="F4589" s="1">
        <v>4.0</v>
      </c>
      <c r="G4589" s="1">
        <v>13.0</v>
      </c>
      <c r="H4589" s="1">
        <v>10.0</v>
      </c>
      <c r="I4589" s="1" t="s">
        <v>22</v>
      </c>
      <c r="J4589" s="1">
        <v>0.061</v>
      </c>
      <c r="K4589" s="1">
        <v>0.843</v>
      </c>
      <c r="L4589" s="6" t="str">
        <f>if(J4589&gt;QUARTILE!$B$3, "TOP", if(J4589&lt;QUARTILE!$B$4, "BOTTOM", 0))</f>
        <v>BOTTOM</v>
      </c>
      <c r="M4589" s="6">
        <f t="shared" si="1"/>
        <v>2</v>
      </c>
      <c r="N4589" s="6" t="str">
        <f t="shared" si="2"/>
        <v>Gen X</v>
      </c>
      <c r="O4589" s="6" t="str">
        <f t="shared" si="3"/>
        <v>Low Income</v>
      </c>
    </row>
    <row r="4590" hidden="1">
      <c r="A4590" s="1">
        <v>104588.0</v>
      </c>
      <c r="B4590" s="1">
        <v>62.0</v>
      </c>
      <c r="C4590" s="1">
        <v>40000.0</v>
      </c>
      <c r="D4590" s="1" t="s">
        <v>25</v>
      </c>
      <c r="E4590" s="1">
        <v>7584.65</v>
      </c>
      <c r="F4590" s="1">
        <v>4.0</v>
      </c>
      <c r="G4590" s="1">
        <v>22.0</v>
      </c>
      <c r="H4590" s="1">
        <v>4.0</v>
      </c>
      <c r="I4590" s="1" t="s">
        <v>22</v>
      </c>
      <c r="J4590" s="1">
        <v>0.203</v>
      </c>
      <c r="K4590" s="1">
        <v>0.059</v>
      </c>
      <c r="L4590" s="6" t="str">
        <f>if(J4590&gt;QUARTILE!$B$3, "TOP", if(J4590&lt;QUARTILE!$B$4, "BOTTOM", 0))</f>
        <v>BOTTOM</v>
      </c>
      <c r="M4590" s="6">
        <f t="shared" si="1"/>
        <v>2</v>
      </c>
      <c r="N4590" s="6" t="str">
        <f t="shared" si="2"/>
        <v>Baby Boomer</v>
      </c>
      <c r="O4590" s="6" t="str">
        <f t="shared" si="3"/>
        <v>Low Income</v>
      </c>
    </row>
    <row r="4591" hidden="1">
      <c r="A4591" s="1">
        <v>104589.0</v>
      </c>
      <c r="B4591" s="1">
        <v>64.0</v>
      </c>
      <c r="C4591" s="1">
        <v>49000.0</v>
      </c>
      <c r="D4591" s="1" t="s">
        <v>23</v>
      </c>
      <c r="E4591" s="1">
        <v>50596.89</v>
      </c>
      <c r="F4591" s="1">
        <v>5.0</v>
      </c>
      <c r="G4591" s="1">
        <v>23.0</v>
      </c>
      <c r="H4591" s="1">
        <v>4.0</v>
      </c>
      <c r="I4591" s="1" t="s">
        <v>18</v>
      </c>
      <c r="J4591" s="1">
        <v>1.0</v>
      </c>
      <c r="K4591" s="1">
        <v>0.096</v>
      </c>
      <c r="L4591" s="6" t="str">
        <f>if(J4591&gt;QUARTILE!$B$3, "TOP", if(J4591&lt;QUARTILE!$B$4, "BOTTOM", 0))</f>
        <v>TOP</v>
      </c>
      <c r="M4591" s="6">
        <f t="shared" si="1"/>
        <v>1</v>
      </c>
      <c r="N4591" s="6" t="str">
        <f t="shared" si="2"/>
        <v>Baby Boomer</v>
      </c>
      <c r="O4591" s="6" t="str">
        <f t="shared" si="3"/>
        <v>Medium Income</v>
      </c>
    </row>
    <row r="4592" hidden="1">
      <c r="A4592" s="1">
        <v>104590.0</v>
      </c>
      <c r="B4592" s="1">
        <v>40.0</v>
      </c>
      <c r="C4592" s="1">
        <v>14000.0</v>
      </c>
      <c r="D4592" s="1" t="s">
        <v>25</v>
      </c>
      <c r="E4592" s="1">
        <v>69905.6</v>
      </c>
      <c r="F4592" s="1">
        <v>3.0</v>
      </c>
      <c r="G4592" s="1">
        <v>15.0</v>
      </c>
      <c r="H4592" s="1">
        <v>11.0</v>
      </c>
      <c r="I4592" s="1" t="s">
        <v>18</v>
      </c>
      <c r="J4592" s="1">
        <v>0.645</v>
      </c>
      <c r="K4592" s="1">
        <v>0.0</v>
      </c>
      <c r="L4592" s="6">
        <f>if(J4592&gt;QUARTILE!$B$3, "TOP", if(J4592&lt;QUARTILE!$B$4, "BOTTOM", 0))</f>
        <v>0</v>
      </c>
      <c r="M4592" s="6">
        <f t="shared" si="1"/>
        <v>1</v>
      </c>
      <c r="N4592" s="6" t="str">
        <f t="shared" si="2"/>
        <v>Gen X</v>
      </c>
      <c r="O4592" s="6" t="str">
        <f t="shared" si="3"/>
        <v>Low Income</v>
      </c>
    </row>
    <row r="4593" hidden="1">
      <c r="A4593" s="1">
        <v>104591.0</v>
      </c>
      <c r="B4593" s="1">
        <v>66.0</v>
      </c>
      <c r="C4593" s="1">
        <v>21000.0</v>
      </c>
      <c r="D4593" s="1" t="s">
        <v>23</v>
      </c>
      <c r="E4593" s="1">
        <v>6714.93</v>
      </c>
      <c r="F4593" s="1">
        <v>2.0</v>
      </c>
      <c r="G4593" s="1">
        <v>27.0</v>
      </c>
      <c r="H4593" s="1">
        <v>7.0</v>
      </c>
      <c r="I4593" s="1" t="s">
        <v>22</v>
      </c>
      <c r="J4593" s="1">
        <v>0.542</v>
      </c>
      <c r="K4593" s="1">
        <v>0.599</v>
      </c>
      <c r="L4593" s="6">
        <f>if(J4593&gt;QUARTILE!$B$3, "TOP", if(J4593&lt;QUARTILE!$B$4, "BOTTOM", 0))</f>
        <v>0</v>
      </c>
      <c r="M4593" s="6">
        <f t="shared" si="1"/>
        <v>2</v>
      </c>
      <c r="N4593" s="6" t="str">
        <f t="shared" si="2"/>
        <v>Baby Boomer</v>
      </c>
      <c r="O4593" s="6" t="str">
        <f t="shared" si="3"/>
        <v>Low Income</v>
      </c>
    </row>
    <row r="4594" hidden="1">
      <c r="A4594" s="1">
        <v>104592.0</v>
      </c>
      <c r="B4594" s="1">
        <v>64.0</v>
      </c>
      <c r="C4594" s="1">
        <v>71000.0</v>
      </c>
      <c r="D4594" s="1" t="s">
        <v>23</v>
      </c>
      <c r="E4594" s="1">
        <v>2932.68</v>
      </c>
      <c r="F4594" s="1">
        <v>1.0</v>
      </c>
      <c r="G4594" s="1">
        <v>20.0</v>
      </c>
      <c r="H4594" s="1">
        <v>3.0</v>
      </c>
      <c r="I4594" s="1" t="s">
        <v>22</v>
      </c>
      <c r="J4594" s="1">
        <v>0.99</v>
      </c>
      <c r="K4594" s="1">
        <v>0.328</v>
      </c>
      <c r="L4594" s="6" t="str">
        <f>if(J4594&gt;QUARTILE!$B$3, "TOP", if(J4594&lt;QUARTILE!$B$4, "BOTTOM", 0))</f>
        <v>TOP</v>
      </c>
      <c r="M4594" s="6">
        <f t="shared" si="1"/>
        <v>2</v>
      </c>
      <c r="N4594" s="6" t="str">
        <f t="shared" si="2"/>
        <v>Baby Boomer</v>
      </c>
      <c r="O4594" s="6" t="str">
        <f t="shared" si="3"/>
        <v>Medium Income</v>
      </c>
    </row>
    <row r="4595" hidden="1">
      <c r="A4595" s="1">
        <v>104593.0</v>
      </c>
      <c r="B4595" s="1">
        <v>37.0</v>
      </c>
      <c r="C4595" s="1">
        <v>19000.0</v>
      </c>
      <c r="D4595" s="1" t="s">
        <v>25</v>
      </c>
      <c r="E4595" s="1">
        <v>28463.77</v>
      </c>
      <c r="F4595" s="1">
        <v>1.0</v>
      </c>
      <c r="G4595" s="1">
        <v>17.0</v>
      </c>
      <c r="H4595" s="1">
        <v>12.0</v>
      </c>
      <c r="I4595" s="1" t="s">
        <v>22</v>
      </c>
      <c r="J4595" s="1">
        <v>0.179</v>
      </c>
      <c r="K4595" s="1">
        <v>0.633</v>
      </c>
      <c r="L4595" s="6" t="str">
        <f>if(J4595&gt;QUARTILE!$B$3, "TOP", if(J4595&lt;QUARTILE!$B$4, "BOTTOM", 0))</f>
        <v>BOTTOM</v>
      </c>
      <c r="M4595" s="6">
        <f t="shared" si="1"/>
        <v>2</v>
      </c>
      <c r="N4595" s="6" t="str">
        <f t="shared" si="2"/>
        <v>Gen X</v>
      </c>
      <c r="O4595" s="6" t="str">
        <f t="shared" si="3"/>
        <v>Low Income</v>
      </c>
    </row>
    <row r="4596" hidden="1">
      <c r="A4596" s="1">
        <v>104594.0</v>
      </c>
      <c r="B4596" s="1">
        <v>35.0</v>
      </c>
      <c r="C4596" s="1">
        <v>36000.0</v>
      </c>
      <c r="D4596" s="1" t="s">
        <v>25</v>
      </c>
      <c r="E4596" s="1">
        <v>53089.79</v>
      </c>
      <c r="F4596" s="1">
        <v>3.0</v>
      </c>
      <c r="G4596" s="1">
        <v>23.0</v>
      </c>
      <c r="H4596" s="1">
        <v>11.0</v>
      </c>
      <c r="I4596" s="1" t="s">
        <v>22</v>
      </c>
      <c r="J4596" s="1">
        <v>0.864</v>
      </c>
      <c r="K4596" s="1">
        <v>0.0</v>
      </c>
      <c r="L4596" s="6" t="str">
        <f>if(J4596&gt;QUARTILE!$B$3, "TOP", if(J4596&lt;QUARTILE!$B$4, "BOTTOM", 0))</f>
        <v>TOP</v>
      </c>
      <c r="M4596" s="6">
        <f t="shared" si="1"/>
        <v>2</v>
      </c>
      <c r="N4596" s="6" t="str">
        <f t="shared" si="2"/>
        <v>Gen X</v>
      </c>
      <c r="O4596" s="6" t="str">
        <f t="shared" si="3"/>
        <v>Low Income</v>
      </c>
    </row>
    <row r="4597" hidden="1">
      <c r="A4597" s="1">
        <v>104595.0</v>
      </c>
      <c r="B4597" s="1">
        <v>35.0</v>
      </c>
      <c r="C4597" s="1">
        <v>87000.0</v>
      </c>
      <c r="D4597" s="1" t="s">
        <v>31</v>
      </c>
      <c r="E4597" s="1">
        <v>18361.53</v>
      </c>
      <c r="F4597" s="1">
        <v>2.0</v>
      </c>
      <c r="G4597" s="1">
        <v>28.0</v>
      </c>
      <c r="H4597" s="1">
        <v>16.0</v>
      </c>
      <c r="I4597" s="1" t="s">
        <v>18</v>
      </c>
      <c r="J4597" s="1">
        <v>0.606</v>
      </c>
      <c r="K4597" s="1">
        <v>0.395</v>
      </c>
      <c r="L4597" s="6">
        <f>if(J4597&gt;QUARTILE!$B$3, "TOP", if(J4597&lt;QUARTILE!$B$4, "BOTTOM", 0))</f>
        <v>0</v>
      </c>
      <c r="M4597" s="6">
        <f t="shared" si="1"/>
        <v>1</v>
      </c>
      <c r="N4597" s="6" t="str">
        <f t="shared" si="2"/>
        <v>Gen X</v>
      </c>
      <c r="O4597" s="6" t="str">
        <f t="shared" si="3"/>
        <v>Medium Income</v>
      </c>
    </row>
    <row r="4598" hidden="1">
      <c r="A4598" s="1">
        <v>104596.0</v>
      </c>
      <c r="B4598" s="1">
        <v>19.0</v>
      </c>
      <c r="C4598" s="1">
        <v>7000.0</v>
      </c>
      <c r="D4598" s="1" t="s">
        <v>25</v>
      </c>
      <c r="E4598" s="1">
        <v>20130.82</v>
      </c>
      <c r="F4598" s="1">
        <v>3.0</v>
      </c>
      <c r="G4598" s="1">
        <v>16.0</v>
      </c>
      <c r="H4598" s="1">
        <v>16.0</v>
      </c>
      <c r="I4598" s="1" t="s">
        <v>18</v>
      </c>
      <c r="J4598" s="1">
        <v>0.792</v>
      </c>
      <c r="K4598" s="1">
        <v>0.372</v>
      </c>
      <c r="L4598" s="6">
        <f>if(J4598&gt;QUARTILE!$B$3, "TOP", if(J4598&lt;QUARTILE!$B$4, "BOTTOM", 0))</f>
        <v>0</v>
      </c>
      <c r="M4598" s="6">
        <f t="shared" si="1"/>
        <v>1</v>
      </c>
      <c r="N4598" s="6" t="str">
        <f t="shared" si="2"/>
        <v>Millenial</v>
      </c>
      <c r="O4598" s="6" t="str">
        <f t="shared" si="3"/>
        <v>Low Income</v>
      </c>
    </row>
    <row r="4599" hidden="1">
      <c r="A4599" s="1">
        <v>104597.0</v>
      </c>
      <c r="B4599" s="1">
        <v>21.0</v>
      </c>
      <c r="C4599" s="1">
        <v>19000.0</v>
      </c>
      <c r="D4599" s="1" t="s">
        <v>25</v>
      </c>
      <c r="E4599" s="1">
        <v>28789.12</v>
      </c>
      <c r="F4599" s="1">
        <v>2.0</v>
      </c>
      <c r="G4599" s="1">
        <v>22.0</v>
      </c>
      <c r="H4599" s="1">
        <v>15.0</v>
      </c>
      <c r="I4599" s="1" t="s">
        <v>18</v>
      </c>
      <c r="J4599" s="1">
        <v>0.729</v>
      </c>
      <c r="K4599" s="1">
        <v>0.537</v>
      </c>
      <c r="L4599" s="6">
        <f>if(J4599&gt;QUARTILE!$B$3, "TOP", if(J4599&lt;QUARTILE!$B$4, "BOTTOM", 0))</f>
        <v>0</v>
      </c>
      <c r="M4599" s="6">
        <f t="shared" si="1"/>
        <v>1</v>
      </c>
      <c r="N4599" s="6" t="str">
        <f t="shared" si="2"/>
        <v>Millenial</v>
      </c>
      <c r="O4599" s="6" t="str">
        <f t="shared" si="3"/>
        <v>Low Income</v>
      </c>
    </row>
    <row r="4600" hidden="1">
      <c r="A4600" s="1">
        <v>104598.0</v>
      </c>
      <c r="B4600" s="1">
        <v>47.0</v>
      </c>
      <c r="C4600" s="1">
        <v>22000.0</v>
      </c>
      <c r="D4600" s="1" t="s">
        <v>25</v>
      </c>
      <c r="E4600" s="1">
        <v>3323.09</v>
      </c>
      <c r="F4600" s="1">
        <v>5.0</v>
      </c>
      <c r="G4600" s="1">
        <v>16.0</v>
      </c>
      <c r="H4600" s="1">
        <v>16.0</v>
      </c>
      <c r="I4600" s="1" t="s">
        <v>18</v>
      </c>
      <c r="J4600" s="1">
        <v>0.716</v>
      </c>
      <c r="K4600" s="1">
        <v>0.245</v>
      </c>
      <c r="L4600" s="6">
        <f>if(J4600&gt;QUARTILE!$B$3, "TOP", if(J4600&lt;QUARTILE!$B$4, "BOTTOM", 0))</f>
        <v>0</v>
      </c>
      <c r="M4600" s="6">
        <f t="shared" si="1"/>
        <v>1</v>
      </c>
      <c r="N4600" s="6" t="str">
        <f t="shared" si="2"/>
        <v>Gen X</v>
      </c>
      <c r="O4600" s="6" t="str">
        <f t="shared" si="3"/>
        <v>Low Income</v>
      </c>
    </row>
    <row r="4601" hidden="1">
      <c r="A4601" s="1">
        <v>104599.0</v>
      </c>
      <c r="B4601" s="1">
        <v>50.0</v>
      </c>
      <c r="C4601" s="1">
        <v>7000.0</v>
      </c>
      <c r="D4601" s="1" t="s">
        <v>23</v>
      </c>
      <c r="E4601" s="1">
        <v>72588.75</v>
      </c>
      <c r="F4601" s="1">
        <v>5.0</v>
      </c>
      <c r="G4601" s="1">
        <v>19.0</v>
      </c>
      <c r="H4601" s="1">
        <v>5.0</v>
      </c>
      <c r="I4601" s="1" t="s">
        <v>18</v>
      </c>
      <c r="J4601" s="1">
        <v>1.0</v>
      </c>
      <c r="K4601" s="1">
        <v>0.835</v>
      </c>
      <c r="L4601" s="6" t="str">
        <f>if(J4601&gt;QUARTILE!$B$3, "TOP", if(J4601&lt;QUARTILE!$B$4, "BOTTOM", 0))</f>
        <v>TOP</v>
      </c>
      <c r="M4601" s="6">
        <f t="shared" si="1"/>
        <v>1</v>
      </c>
      <c r="N4601" s="6" t="str">
        <f t="shared" si="2"/>
        <v>Gen X</v>
      </c>
      <c r="O4601" s="6" t="str">
        <f t="shared" si="3"/>
        <v>Low Income</v>
      </c>
    </row>
    <row r="4602" hidden="1">
      <c r="A4602" s="1">
        <v>104600.0</v>
      </c>
      <c r="B4602" s="1">
        <v>80.0</v>
      </c>
      <c r="C4602" s="1">
        <v>17000.0</v>
      </c>
      <c r="D4602" s="1" t="s">
        <v>17</v>
      </c>
      <c r="E4602" s="1">
        <v>9061.5</v>
      </c>
      <c r="F4602" s="1">
        <v>4.0</v>
      </c>
      <c r="G4602" s="1">
        <v>20.0</v>
      </c>
      <c r="H4602" s="1">
        <v>6.0</v>
      </c>
      <c r="I4602" s="1" t="s">
        <v>22</v>
      </c>
      <c r="J4602" s="1">
        <v>0.551</v>
      </c>
      <c r="K4602" s="1">
        <v>0.266</v>
      </c>
      <c r="L4602" s="6">
        <f>if(J4602&gt;QUARTILE!$B$3, "TOP", if(J4602&lt;QUARTILE!$B$4, "BOTTOM", 0))</f>
        <v>0</v>
      </c>
      <c r="M4602" s="6">
        <f t="shared" si="1"/>
        <v>2</v>
      </c>
      <c r="N4602" s="6" t="str">
        <f t="shared" si="2"/>
        <v>Silent</v>
      </c>
      <c r="O4602" s="6" t="str">
        <f t="shared" si="3"/>
        <v>Low Income</v>
      </c>
    </row>
    <row r="4603" hidden="1">
      <c r="A4603" s="1">
        <v>104601.0</v>
      </c>
      <c r="B4603" s="1">
        <v>53.0</v>
      </c>
      <c r="C4603" s="1">
        <v>12000.0</v>
      </c>
      <c r="D4603" s="1" t="s">
        <v>25</v>
      </c>
      <c r="E4603" s="1">
        <v>19790.16</v>
      </c>
      <c r="F4603" s="1">
        <v>4.0</v>
      </c>
      <c r="G4603" s="1">
        <v>21.0</v>
      </c>
      <c r="H4603" s="1">
        <v>5.0</v>
      </c>
      <c r="I4603" s="1" t="s">
        <v>22</v>
      </c>
      <c r="J4603" s="1">
        <v>0.458</v>
      </c>
      <c r="K4603" s="1">
        <v>0.646</v>
      </c>
      <c r="L4603" s="6">
        <f>if(J4603&gt;QUARTILE!$B$3, "TOP", if(J4603&lt;QUARTILE!$B$4, "BOTTOM", 0))</f>
        <v>0</v>
      </c>
      <c r="M4603" s="6">
        <f t="shared" si="1"/>
        <v>2</v>
      </c>
      <c r="N4603" s="6" t="str">
        <f t="shared" si="2"/>
        <v>Gen X</v>
      </c>
      <c r="O4603" s="6" t="str">
        <f t="shared" si="3"/>
        <v>Low Income</v>
      </c>
    </row>
    <row r="4604" hidden="1">
      <c r="A4604" s="1">
        <v>104602.0</v>
      </c>
      <c r="B4604" s="1">
        <v>35.0</v>
      </c>
      <c r="C4604" s="1">
        <v>37000.0</v>
      </c>
      <c r="D4604" s="1" t="s">
        <v>23</v>
      </c>
      <c r="E4604" s="1">
        <v>12645.41</v>
      </c>
      <c r="F4604" s="1">
        <v>5.0</v>
      </c>
      <c r="G4604" s="1">
        <v>22.0</v>
      </c>
      <c r="H4604" s="1">
        <v>12.0</v>
      </c>
      <c r="I4604" s="1" t="s">
        <v>22</v>
      </c>
      <c r="J4604" s="1">
        <v>0.248</v>
      </c>
      <c r="K4604" s="1">
        <v>0.316</v>
      </c>
      <c r="L4604" s="6" t="str">
        <f>if(J4604&gt;QUARTILE!$B$3, "TOP", if(J4604&lt;QUARTILE!$B$4, "BOTTOM", 0))</f>
        <v>BOTTOM</v>
      </c>
      <c r="M4604" s="6">
        <f t="shared" si="1"/>
        <v>2</v>
      </c>
      <c r="N4604" s="6" t="str">
        <f t="shared" si="2"/>
        <v>Gen X</v>
      </c>
      <c r="O4604" s="6" t="str">
        <f t="shared" si="3"/>
        <v>Low Income</v>
      </c>
    </row>
    <row r="4605" hidden="1">
      <c r="A4605" s="1">
        <v>104603.0</v>
      </c>
      <c r="B4605" s="1">
        <v>54.0</v>
      </c>
      <c r="C4605" s="1">
        <v>8000.0</v>
      </c>
      <c r="D4605" s="1" t="s">
        <v>17</v>
      </c>
      <c r="E4605" s="1">
        <v>12629.04</v>
      </c>
      <c r="F4605" s="1">
        <v>4.0</v>
      </c>
      <c r="G4605" s="1">
        <v>14.0</v>
      </c>
      <c r="H4605" s="1">
        <v>2.0</v>
      </c>
      <c r="I4605" s="1" t="s">
        <v>22</v>
      </c>
      <c r="J4605" s="1">
        <v>0.344</v>
      </c>
      <c r="K4605" s="1">
        <v>0.484</v>
      </c>
      <c r="L4605" s="6">
        <f>if(J4605&gt;QUARTILE!$B$3, "TOP", if(J4605&lt;QUARTILE!$B$4, "BOTTOM", 0))</f>
        <v>0</v>
      </c>
      <c r="M4605" s="6">
        <f t="shared" si="1"/>
        <v>2</v>
      </c>
      <c r="N4605" s="6" t="str">
        <f t="shared" si="2"/>
        <v>Gen X</v>
      </c>
      <c r="O4605" s="6" t="str">
        <f t="shared" si="3"/>
        <v>Low Income</v>
      </c>
    </row>
    <row r="4606" hidden="1">
      <c r="A4606" s="1">
        <v>104604.0</v>
      </c>
      <c r="B4606" s="1">
        <v>36.0</v>
      </c>
      <c r="C4606" s="1">
        <v>68000.0</v>
      </c>
      <c r="D4606" s="1" t="s">
        <v>23</v>
      </c>
      <c r="E4606" s="1">
        <v>24263.26</v>
      </c>
      <c r="F4606" s="1">
        <v>5.0</v>
      </c>
      <c r="G4606" s="1">
        <v>18.0</v>
      </c>
      <c r="H4606" s="1">
        <v>16.0</v>
      </c>
      <c r="I4606" s="1" t="s">
        <v>22</v>
      </c>
      <c r="J4606" s="1">
        <v>1.0</v>
      </c>
      <c r="K4606" s="1">
        <v>0.177</v>
      </c>
      <c r="L4606" s="6" t="str">
        <f>if(J4606&gt;QUARTILE!$B$3, "TOP", if(J4606&lt;QUARTILE!$B$4, "BOTTOM", 0))</f>
        <v>TOP</v>
      </c>
      <c r="M4606" s="6">
        <f t="shared" si="1"/>
        <v>2</v>
      </c>
      <c r="N4606" s="6" t="str">
        <f t="shared" si="2"/>
        <v>Gen X</v>
      </c>
      <c r="O4606" s="6" t="str">
        <f t="shared" si="3"/>
        <v>Medium Income</v>
      </c>
    </row>
    <row r="4607" hidden="1">
      <c r="A4607" s="1">
        <v>104605.0</v>
      </c>
      <c r="B4607" s="1">
        <v>64.0</v>
      </c>
      <c r="C4607" s="1">
        <v>33000.0</v>
      </c>
      <c r="D4607" s="1" t="s">
        <v>30</v>
      </c>
      <c r="E4607" s="1">
        <v>100000.0</v>
      </c>
      <c r="F4607" s="1">
        <v>3.0</v>
      </c>
      <c r="G4607" s="1">
        <v>18.0</v>
      </c>
      <c r="H4607" s="1">
        <v>4.0</v>
      </c>
      <c r="I4607" s="1" t="s">
        <v>18</v>
      </c>
      <c r="J4607" s="1">
        <v>0.437</v>
      </c>
      <c r="K4607" s="1">
        <v>0.073</v>
      </c>
      <c r="L4607" s="6">
        <f>if(J4607&gt;QUARTILE!$B$3, "TOP", if(J4607&lt;QUARTILE!$B$4, "BOTTOM", 0))</f>
        <v>0</v>
      </c>
      <c r="M4607" s="6">
        <f t="shared" si="1"/>
        <v>1</v>
      </c>
      <c r="N4607" s="6" t="str">
        <f t="shared" si="2"/>
        <v>Baby Boomer</v>
      </c>
      <c r="O4607" s="6" t="str">
        <f t="shared" si="3"/>
        <v>Low Income</v>
      </c>
    </row>
    <row r="4608" hidden="1">
      <c r="A4608" s="1">
        <v>104606.0</v>
      </c>
      <c r="B4608" s="1">
        <v>45.0</v>
      </c>
      <c r="C4608" s="1">
        <v>12000.0</v>
      </c>
      <c r="D4608" s="1" t="s">
        <v>17</v>
      </c>
      <c r="E4608" s="1">
        <v>21520.97</v>
      </c>
      <c r="F4608" s="1">
        <v>1.0</v>
      </c>
      <c r="G4608" s="1">
        <v>22.0</v>
      </c>
      <c r="H4608" s="1">
        <v>10.0</v>
      </c>
      <c r="I4608" s="1" t="s">
        <v>22</v>
      </c>
      <c r="J4608" s="1">
        <v>0.985</v>
      </c>
      <c r="K4608" s="1">
        <v>0.972</v>
      </c>
      <c r="L4608" s="6" t="str">
        <f>if(J4608&gt;QUARTILE!$B$3, "TOP", if(J4608&lt;QUARTILE!$B$4, "BOTTOM", 0))</f>
        <v>TOP</v>
      </c>
      <c r="M4608" s="6">
        <f t="shared" si="1"/>
        <v>2</v>
      </c>
      <c r="N4608" s="6" t="str">
        <f t="shared" si="2"/>
        <v>Gen X</v>
      </c>
      <c r="O4608" s="6" t="str">
        <f t="shared" si="3"/>
        <v>Low Income</v>
      </c>
    </row>
    <row r="4609" hidden="1">
      <c r="A4609" s="1">
        <v>104607.0</v>
      </c>
      <c r="B4609" s="1">
        <v>57.0</v>
      </c>
      <c r="C4609" s="1">
        <v>41000.0</v>
      </c>
      <c r="D4609" s="1" t="s">
        <v>25</v>
      </c>
      <c r="E4609" s="1">
        <v>31603.32</v>
      </c>
      <c r="F4609" s="1">
        <v>5.0</v>
      </c>
      <c r="G4609" s="1">
        <v>24.0</v>
      </c>
      <c r="H4609" s="1">
        <v>2.0</v>
      </c>
      <c r="I4609" s="1" t="s">
        <v>18</v>
      </c>
      <c r="J4609" s="1">
        <v>0.758</v>
      </c>
      <c r="K4609" s="1">
        <v>0.391</v>
      </c>
      <c r="L4609" s="6">
        <f>if(J4609&gt;QUARTILE!$B$3, "TOP", if(J4609&lt;QUARTILE!$B$4, "BOTTOM", 0))</f>
        <v>0</v>
      </c>
      <c r="M4609" s="6">
        <f t="shared" si="1"/>
        <v>1</v>
      </c>
      <c r="N4609" s="6" t="str">
        <f t="shared" si="2"/>
        <v>Gen X</v>
      </c>
      <c r="O4609" s="6" t="str">
        <f t="shared" si="3"/>
        <v>Low Income</v>
      </c>
    </row>
    <row r="4610" hidden="1">
      <c r="A4610" s="1">
        <v>104608.0</v>
      </c>
      <c r="B4610" s="1">
        <v>37.0</v>
      </c>
      <c r="C4610" s="1">
        <v>32000.0</v>
      </c>
      <c r="D4610" s="1" t="s">
        <v>23</v>
      </c>
      <c r="E4610" s="1">
        <v>560.09</v>
      </c>
      <c r="F4610" s="1">
        <v>5.0</v>
      </c>
      <c r="G4610" s="1">
        <v>20.0</v>
      </c>
      <c r="H4610" s="1">
        <v>14.0</v>
      </c>
      <c r="I4610" s="1" t="s">
        <v>22</v>
      </c>
      <c r="J4610" s="1">
        <v>0.865</v>
      </c>
      <c r="K4610" s="1">
        <v>0.411</v>
      </c>
      <c r="L4610" s="6" t="str">
        <f>if(J4610&gt;QUARTILE!$B$3, "TOP", if(J4610&lt;QUARTILE!$B$4, "BOTTOM", 0))</f>
        <v>TOP</v>
      </c>
      <c r="M4610" s="6">
        <f t="shared" si="1"/>
        <v>2</v>
      </c>
      <c r="N4610" s="6" t="str">
        <f t="shared" si="2"/>
        <v>Gen X</v>
      </c>
      <c r="O4610" s="6" t="str">
        <f t="shared" si="3"/>
        <v>Low Income</v>
      </c>
    </row>
    <row r="4611" hidden="1">
      <c r="A4611" s="1">
        <v>104609.0</v>
      </c>
      <c r="B4611" s="1">
        <v>66.0</v>
      </c>
      <c r="C4611" s="1">
        <v>22000.0</v>
      </c>
      <c r="D4611" s="1" t="s">
        <v>23</v>
      </c>
      <c r="E4611" s="1">
        <v>33259.66</v>
      </c>
      <c r="F4611" s="1">
        <v>5.0</v>
      </c>
      <c r="G4611" s="1">
        <v>20.0</v>
      </c>
      <c r="H4611" s="1">
        <v>7.0</v>
      </c>
      <c r="I4611" s="1" t="s">
        <v>18</v>
      </c>
      <c r="J4611" s="1">
        <v>0.643</v>
      </c>
      <c r="K4611" s="1">
        <v>0.492</v>
      </c>
      <c r="L4611" s="6">
        <f>if(J4611&gt;QUARTILE!$B$3, "TOP", if(J4611&lt;QUARTILE!$B$4, "BOTTOM", 0))</f>
        <v>0</v>
      </c>
      <c r="M4611" s="6">
        <f t="shared" si="1"/>
        <v>1</v>
      </c>
      <c r="N4611" s="6" t="str">
        <f t="shared" si="2"/>
        <v>Baby Boomer</v>
      </c>
      <c r="O4611" s="6" t="str">
        <f t="shared" si="3"/>
        <v>Low Income</v>
      </c>
    </row>
    <row r="4612" hidden="1">
      <c r="A4612" s="1">
        <v>104610.0</v>
      </c>
      <c r="B4612" s="1">
        <v>50.0</v>
      </c>
      <c r="C4612" s="1">
        <v>14000.0</v>
      </c>
      <c r="D4612" s="1" t="s">
        <v>23</v>
      </c>
      <c r="E4612" s="1">
        <v>7132.81</v>
      </c>
      <c r="F4612" s="1">
        <v>4.0</v>
      </c>
      <c r="G4612" s="1">
        <v>23.0</v>
      </c>
      <c r="H4612" s="1">
        <v>2.0</v>
      </c>
      <c r="I4612" s="1" t="s">
        <v>22</v>
      </c>
      <c r="J4612" s="1">
        <v>0.705</v>
      </c>
      <c r="K4612" s="1">
        <v>0.173</v>
      </c>
      <c r="L4612" s="6">
        <f>if(J4612&gt;QUARTILE!$B$3, "TOP", if(J4612&lt;QUARTILE!$B$4, "BOTTOM", 0))</f>
        <v>0</v>
      </c>
      <c r="M4612" s="6">
        <f t="shared" si="1"/>
        <v>2</v>
      </c>
      <c r="N4612" s="6" t="str">
        <f t="shared" si="2"/>
        <v>Gen X</v>
      </c>
      <c r="O4612" s="6" t="str">
        <f t="shared" si="3"/>
        <v>Low Income</v>
      </c>
    </row>
    <row r="4613" hidden="1">
      <c r="A4613" s="1">
        <v>104611.0</v>
      </c>
      <c r="B4613" s="1">
        <v>29.0</v>
      </c>
      <c r="C4613" s="1">
        <v>31000.0</v>
      </c>
      <c r="D4613" s="1" t="s">
        <v>23</v>
      </c>
      <c r="E4613" s="1">
        <v>2709.57</v>
      </c>
      <c r="F4613" s="1">
        <v>4.0</v>
      </c>
      <c r="G4613" s="1">
        <v>15.0</v>
      </c>
      <c r="H4613" s="1">
        <v>11.0</v>
      </c>
      <c r="I4613" s="1" t="s">
        <v>18</v>
      </c>
      <c r="J4613" s="1">
        <v>1.0</v>
      </c>
      <c r="K4613" s="1">
        <v>0.772</v>
      </c>
      <c r="L4613" s="6" t="str">
        <f>if(J4613&gt;QUARTILE!$B$3, "TOP", if(J4613&lt;QUARTILE!$B$4, "BOTTOM", 0))</f>
        <v>TOP</v>
      </c>
      <c r="M4613" s="6">
        <f t="shared" si="1"/>
        <v>1</v>
      </c>
      <c r="N4613" s="6" t="str">
        <f t="shared" si="2"/>
        <v>Millenial</v>
      </c>
      <c r="O4613" s="6" t="str">
        <f t="shared" si="3"/>
        <v>Low Income</v>
      </c>
    </row>
    <row r="4614" hidden="1">
      <c r="A4614" s="1">
        <v>104612.0</v>
      </c>
      <c r="B4614" s="1">
        <v>75.0</v>
      </c>
      <c r="C4614" s="1">
        <v>24000.0</v>
      </c>
      <c r="D4614" s="1" t="s">
        <v>25</v>
      </c>
      <c r="E4614" s="1">
        <v>2405.74</v>
      </c>
      <c r="F4614" s="1">
        <v>4.0</v>
      </c>
      <c r="G4614" s="1">
        <v>23.0</v>
      </c>
      <c r="H4614" s="1">
        <v>8.0</v>
      </c>
      <c r="I4614" s="1" t="s">
        <v>22</v>
      </c>
      <c r="J4614" s="1">
        <v>0.55</v>
      </c>
      <c r="K4614" s="1">
        <v>0.198</v>
      </c>
      <c r="L4614" s="6">
        <f>if(J4614&gt;QUARTILE!$B$3, "TOP", if(J4614&lt;QUARTILE!$B$4, "BOTTOM", 0))</f>
        <v>0</v>
      </c>
      <c r="M4614" s="6">
        <f t="shared" si="1"/>
        <v>2</v>
      </c>
      <c r="N4614" s="6" t="str">
        <f t="shared" si="2"/>
        <v>Baby Boomer</v>
      </c>
      <c r="O4614" s="6" t="str">
        <f t="shared" si="3"/>
        <v>Low Income</v>
      </c>
    </row>
    <row r="4615" hidden="1">
      <c r="A4615" s="1">
        <v>104613.0</v>
      </c>
      <c r="B4615" s="1">
        <v>68.0</v>
      </c>
      <c r="C4615" s="1">
        <v>15000.0</v>
      </c>
      <c r="D4615" s="1" t="s">
        <v>24</v>
      </c>
      <c r="E4615" s="1">
        <v>22780.86</v>
      </c>
      <c r="F4615" s="1">
        <v>4.0</v>
      </c>
      <c r="G4615" s="1">
        <v>24.0</v>
      </c>
      <c r="H4615" s="1">
        <v>6.0</v>
      </c>
      <c r="I4615" s="1" t="s">
        <v>22</v>
      </c>
      <c r="J4615" s="1">
        <v>0.263</v>
      </c>
      <c r="K4615" s="1">
        <v>0.493</v>
      </c>
      <c r="L4615" s="6" t="str">
        <f>if(J4615&gt;QUARTILE!$B$3, "TOP", if(J4615&lt;QUARTILE!$B$4, "BOTTOM", 0))</f>
        <v>BOTTOM</v>
      </c>
      <c r="M4615" s="6">
        <f t="shared" si="1"/>
        <v>2</v>
      </c>
      <c r="N4615" s="6" t="str">
        <f t="shared" si="2"/>
        <v>Baby Boomer</v>
      </c>
      <c r="O4615" s="6" t="str">
        <f t="shared" si="3"/>
        <v>Low Income</v>
      </c>
    </row>
    <row r="4616" hidden="1">
      <c r="A4616" s="1">
        <v>104614.0</v>
      </c>
      <c r="B4616" s="1">
        <v>32.0</v>
      </c>
      <c r="C4616" s="1">
        <v>10000.0</v>
      </c>
      <c r="D4616" s="1" t="s">
        <v>25</v>
      </c>
      <c r="E4616" s="1">
        <v>100000.0</v>
      </c>
      <c r="F4616" s="1">
        <v>3.0</v>
      </c>
      <c r="G4616" s="1">
        <v>15.0</v>
      </c>
      <c r="H4616" s="1">
        <v>8.0</v>
      </c>
      <c r="I4616" s="1" t="s">
        <v>18</v>
      </c>
      <c r="J4616" s="1">
        <v>0.8</v>
      </c>
      <c r="K4616" s="1">
        <v>0.027</v>
      </c>
      <c r="L4616" s="6">
        <f>if(J4616&gt;QUARTILE!$B$3, "TOP", if(J4616&lt;QUARTILE!$B$4, "BOTTOM", 0))</f>
        <v>0</v>
      </c>
      <c r="M4616" s="6">
        <f t="shared" si="1"/>
        <v>1</v>
      </c>
      <c r="N4616" s="6" t="str">
        <f t="shared" si="2"/>
        <v>Gen X</v>
      </c>
      <c r="O4616" s="6" t="str">
        <f t="shared" si="3"/>
        <v>Low Income</v>
      </c>
    </row>
    <row r="4617" hidden="1">
      <c r="A4617" s="1">
        <v>104615.0</v>
      </c>
      <c r="B4617" s="1">
        <v>58.0</v>
      </c>
      <c r="C4617" s="1">
        <v>13000.0</v>
      </c>
      <c r="D4617" s="1" t="s">
        <v>27</v>
      </c>
      <c r="E4617" s="1">
        <v>21943.97</v>
      </c>
      <c r="F4617" s="1">
        <v>5.0</v>
      </c>
      <c r="G4617" s="1">
        <v>21.0</v>
      </c>
      <c r="H4617" s="1">
        <v>2.0</v>
      </c>
      <c r="I4617" s="1" t="s">
        <v>22</v>
      </c>
      <c r="J4617" s="1">
        <v>0.92</v>
      </c>
      <c r="K4617" s="1">
        <v>0.525</v>
      </c>
      <c r="L4617" s="6" t="str">
        <f>if(J4617&gt;QUARTILE!$B$3, "TOP", if(J4617&lt;QUARTILE!$B$4, "BOTTOM", 0))</f>
        <v>TOP</v>
      </c>
      <c r="M4617" s="6">
        <f t="shared" si="1"/>
        <v>2</v>
      </c>
      <c r="N4617" s="6" t="str">
        <f t="shared" si="2"/>
        <v>Gen X</v>
      </c>
      <c r="O4617" s="6" t="str">
        <f t="shared" si="3"/>
        <v>Low Income</v>
      </c>
    </row>
    <row r="4618" hidden="1">
      <c r="A4618" s="1">
        <v>104616.0</v>
      </c>
      <c r="B4618" s="1">
        <v>56.0</v>
      </c>
      <c r="C4618" s="1">
        <v>16000.0</v>
      </c>
      <c r="D4618" s="1" t="s">
        <v>27</v>
      </c>
      <c r="E4618" s="1">
        <v>6085.67</v>
      </c>
      <c r="F4618" s="1">
        <v>3.0</v>
      </c>
      <c r="G4618" s="1">
        <v>25.0</v>
      </c>
      <c r="H4618" s="1">
        <v>3.0</v>
      </c>
      <c r="I4618" s="1" t="s">
        <v>22</v>
      </c>
      <c r="J4618" s="1">
        <v>0.017</v>
      </c>
      <c r="K4618" s="1">
        <v>0.483</v>
      </c>
      <c r="L4618" s="6" t="str">
        <f>if(J4618&gt;QUARTILE!$B$3, "TOP", if(J4618&lt;QUARTILE!$B$4, "BOTTOM", 0))</f>
        <v>BOTTOM</v>
      </c>
      <c r="M4618" s="6">
        <f t="shared" si="1"/>
        <v>2</v>
      </c>
      <c r="N4618" s="6" t="str">
        <f t="shared" si="2"/>
        <v>Gen X</v>
      </c>
      <c r="O4618" s="6" t="str">
        <f t="shared" si="3"/>
        <v>Low Income</v>
      </c>
    </row>
    <row r="4619" hidden="1">
      <c r="A4619" s="1">
        <v>104617.0</v>
      </c>
      <c r="B4619" s="1">
        <v>19.0</v>
      </c>
      <c r="C4619" s="1">
        <v>44000.0</v>
      </c>
      <c r="D4619" s="1" t="s">
        <v>17</v>
      </c>
      <c r="E4619" s="1">
        <v>4545.69</v>
      </c>
      <c r="F4619" s="1">
        <v>4.0</v>
      </c>
      <c r="G4619" s="1">
        <v>18.0</v>
      </c>
      <c r="H4619" s="1">
        <v>18.0</v>
      </c>
      <c r="I4619" s="1" t="s">
        <v>22</v>
      </c>
      <c r="J4619" s="1">
        <v>0.993</v>
      </c>
      <c r="K4619" s="1">
        <v>0.231</v>
      </c>
      <c r="L4619" s="6" t="str">
        <f>if(J4619&gt;QUARTILE!$B$3, "TOP", if(J4619&lt;QUARTILE!$B$4, "BOTTOM", 0))</f>
        <v>TOP</v>
      </c>
      <c r="M4619" s="6">
        <f t="shared" si="1"/>
        <v>2</v>
      </c>
      <c r="N4619" s="6" t="str">
        <f t="shared" si="2"/>
        <v>Millenial</v>
      </c>
      <c r="O4619" s="6" t="str">
        <f t="shared" si="3"/>
        <v>Low Income</v>
      </c>
    </row>
    <row r="4620" hidden="1">
      <c r="A4620" s="1">
        <v>104618.0</v>
      </c>
      <c r="B4620" s="1">
        <v>80.0</v>
      </c>
      <c r="C4620" s="1">
        <v>37000.0</v>
      </c>
      <c r="D4620" s="1" t="s">
        <v>23</v>
      </c>
      <c r="E4620" s="1">
        <v>14929.15</v>
      </c>
      <c r="F4620" s="1">
        <v>3.0</v>
      </c>
      <c r="G4620" s="1">
        <v>17.0</v>
      </c>
      <c r="H4620" s="1">
        <v>8.0</v>
      </c>
      <c r="I4620" s="1" t="s">
        <v>22</v>
      </c>
      <c r="J4620" s="1">
        <v>0.595</v>
      </c>
      <c r="K4620" s="1">
        <v>0.308</v>
      </c>
      <c r="L4620" s="6">
        <f>if(J4620&gt;QUARTILE!$B$3, "TOP", if(J4620&lt;QUARTILE!$B$4, "BOTTOM", 0))</f>
        <v>0</v>
      </c>
      <c r="M4620" s="6">
        <f t="shared" si="1"/>
        <v>2</v>
      </c>
      <c r="N4620" s="6" t="str">
        <f t="shared" si="2"/>
        <v>Silent</v>
      </c>
      <c r="O4620" s="6" t="str">
        <f t="shared" si="3"/>
        <v>Low Income</v>
      </c>
    </row>
    <row r="4621" hidden="1">
      <c r="A4621" s="1">
        <v>104619.0</v>
      </c>
      <c r="B4621" s="1">
        <v>46.0</v>
      </c>
      <c r="C4621" s="1">
        <v>17000.0</v>
      </c>
      <c r="D4621" s="1" t="s">
        <v>25</v>
      </c>
      <c r="E4621" s="1">
        <v>1345.02</v>
      </c>
      <c r="F4621" s="1">
        <v>5.0</v>
      </c>
      <c r="G4621" s="1">
        <v>24.0</v>
      </c>
      <c r="H4621" s="1">
        <v>9.0</v>
      </c>
      <c r="I4621" s="1" t="s">
        <v>22</v>
      </c>
      <c r="J4621" s="1">
        <v>0.849</v>
      </c>
      <c r="K4621" s="1">
        <v>0.0</v>
      </c>
      <c r="L4621" s="6" t="str">
        <f>if(J4621&gt;QUARTILE!$B$3, "TOP", if(J4621&lt;QUARTILE!$B$4, "BOTTOM", 0))</f>
        <v>TOP</v>
      </c>
      <c r="M4621" s="6">
        <f t="shared" si="1"/>
        <v>2</v>
      </c>
      <c r="N4621" s="6" t="str">
        <f t="shared" si="2"/>
        <v>Gen X</v>
      </c>
      <c r="O4621" s="6" t="str">
        <f t="shared" si="3"/>
        <v>Low Income</v>
      </c>
    </row>
    <row r="4622" hidden="1">
      <c r="A4622" s="1">
        <v>104620.0</v>
      </c>
      <c r="B4622" s="1">
        <v>58.0</v>
      </c>
      <c r="C4622" s="1">
        <v>17000.0</v>
      </c>
      <c r="D4622" s="1" t="s">
        <v>17</v>
      </c>
      <c r="E4622" s="1">
        <v>10194.22</v>
      </c>
      <c r="F4622" s="1">
        <v>5.0</v>
      </c>
      <c r="G4622" s="1">
        <v>24.0</v>
      </c>
      <c r="H4622" s="1">
        <v>1.0</v>
      </c>
      <c r="I4622" s="1" t="s">
        <v>22</v>
      </c>
      <c r="J4622" s="1">
        <v>0.118</v>
      </c>
      <c r="K4622" s="1">
        <v>0.0</v>
      </c>
      <c r="L4622" s="6" t="str">
        <f>if(J4622&gt;QUARTILE!$B$3, "TOP", if(J4622&lt;QUARTILE!$B$4, "BOTTOM", 0))</f>
        <v>BOTTOM</v>
      </c>
      <c r="M4622" s="6">
        <f t="shared" si="1"/>
        <v>2</v>
      </c>
      <c r="N4622" s="6" t="str">
        <f t="shared" si="2"/>
        <v>Gen X</v>
      </c>
      <c r="O4622" s="6" t="str">
        <f t="shared" si="3"/>
        <v>Low Income</v>
      </c>
    </row>
    <row r="4623" hidden="1">
      <c r="A4623" s="1">
        <v>104621.0</v>
      </c>
      <c r="B4623" s="1">
        <v>27.0</v>
      </c>
      <c r="C4623" s="1">
        <v>40000.0</v>
      </c>
      <c r="D4623" s="1" t="s">
        <v>17</v>
      </c>
      <c r="E4623" s="1">
        <v>21946.36</v>
      </c>
      <c r="F4623" s="1">
        <v>4.0</v>
      </c>
      <c r="G4623" s="1">
        <v>16.0</v>
      </c>
      <c r="H4623" s="1">
        <v>17.0</v>
      </c>
      <c r="I4623" s="1" t="s">
        <v>22</v>
      </c>
      <c r="J4623" s="1">
        <v>0.292</v>
      </c>
      <c r="K4623" s="1">
        <v>0.551</v>
      </c>
      <c r="L4623" s="6" t="str">
        <f>if(J4623&gt;QUARTILE!$B$3, "TOP", if(J4623&lt;QUARTILE!$B$4, "BOTTOM", 0))</f>
        <v>BOTTOM</v>
      </c>
      <c r="M4623" s="6">
        <f t="shared" si="1"/>
        <v>2</v>
      </c>
      <c r="N4623" s="6" t="str">
        <f t="shared" si="2"/>
        <v>Millenial</v>
      </c>
      <c r="O4623" s="6" t="str">
        <f t="shared" si="3"/>
        <v>Low Income</v>
      </c>
    </row>
    <row r="4624" hidden="1">
      <c r="A4624" s="1">
        <v>104622.0</v>
      </c>
      <c r="B4624" s="1">
        <v>19.0</v>
      </c>
      <c r="C4624" s="1">
        <v>26000.0</v>
      </c>
      <c r="D4624" s="1" t="s">
        <v>21</v>
      </c>
      <c r="E4624" s="1">
        <v>68630.42</v>
      </c>
      <c r="F4624" s="1">
        <v>5.0</v>
      </c>
      <c r="G4624" s="1">
        <v>22.0</v>
      </c>
      <c r="H4624" s="1">
        <v>13.0</v>
      </c>
      <c r="I4624" s="1" t="s">
        <v>22</v>
      </c>
      <c r="J4624" s="1">
        <v>1.0</v>
      </c>
      <c r="K4624" s="1">
        <v>0.568</v>
      </c>
      <c r="L4624" s="6" t="str">
        <f>if(J4624&gt;QUARTILE!$B$3, "TOP", if(J4624&lt;QUARTILE!$B$4, "BOTTOM", 0))</f>
        <v>TOP</v>
      </c>
      <c r="M4624" s="6">
        <f t="shared" si="1"/>
        <v>2</v>
      </c>
      <c r="N4624" s="6" t="str">
        <f t="shared" si="2"/>
        <v>Millenial</v>
      </c>
      <c r="O4624" s="6" t="str">
        <f t="shared" si="3"/>
        <v>Low Income</v>
      </c>
    </row>
    <row r="4625" hidden="1">
      <c r="A4625" s="1">
        <v>104623.0</v>
      </c>
      <c r="B4625" s="1">
        <v>68.0</v>
      </c>
      <c r="C4625" s="1">
        <v>26000.0</v>
      </c>
      <c r="D4625" s="1" t="s">
        <v>27</v>
      </c>
      <c r="E4625" s="1">
        <v>11090.45</v>
      </c>
      <c r="F4625" s="1">
        <v>3.0</v>
      </c>
      <c r="G4625" s="1">
        <v>26.0</v>
      </c>
      <c r="H4625" s="1">
        <v>5.0</v>
      </c>
      <c r="I4625" s="1" t="s">
        <v>22</v>
      </c>
      <c r="J4625" s="1">
        <v>0.288</v>
      </c>
      <c r="K4625" s="1">
        <v>0.547</v>
      </c>
      <c r="L4625" s="6" t="str">
        <f>if(J4625&gt;QUARTILE!$B$3, "TOP", if(J4625&lt;QUARTILE!$B$4, "BOTTOM", 0))</f>
        <v>BOTTOM</v>
      </c>
      <c r="M4625" s="6">
        <f t="shared" si="1"/>
        <v>2</v>
      </c>
      <c r="N4625" s="6" t="str">
        <f t="shared" si="2"/>
        <v>Baby Boomer</v>
      </c>
      <c r="O4625" s="6" t="str">
        <f t="shared" si="3"/>
        <v>Low Income</v>
      </c>
    </row>
    <row r="4626" hidden="1">
      <c r="A4626" s="1">
        <v>104624.0</v>
      </c>
      <c r="B4626" s="1">
        <v>28.0</v>
      </c>
      <c r="C4626" s="1">
        <v>14000.0</v>
      </c>
      <c r="D4626" s="1" t="s">
        <v>23</v>
      </c>
      <c r="E4626" s="1">
        <v>4468.47</v>
      </c>
      <c r="F4626" s="1">
        <v>2.0</v>
      </c>
      <c r="G4626" s="1">
        <v>28.0</v>
      </c>
      <c r="H4626" s="1">
        <v>19.0</v>
      </c>
      <c r="I4626" s="1" t="s">
        <v>22</v>
      </c>
      <c r="J4626" s="1">
        <v>0.462</v>
      </c>
      <c r="K4626" s="1">
        <v>0.082</v>
      </c>
      <c r="L4626" s="6">
        <f>if(J4626&gt;QUARTILE!$B$3, "TOP", if(J4626&lt;QUARTILE!$B$4, "BOTTOM", 0))</f>
        <v>0</v>
      </c>
      <c r="M4626" s="6">
        <f t="shared" si="1"/>
        <v>2</v>
      </c>
      <c r="N4626" s="6" t="str">
        <f t="shared" si="2"/>
        <v>Millenial</v>
      </c>
      <c r="O4626" s="6" t="str">
        <f t="shared" si="3"/>
        <v>Low Income</v>
      </c>
    </row>
    <row r="4627" hidden="1">
      <c r="A4627" s="1">
        <v>104625.0</v>
      </c>
      <c r="B4627" s="1">
        <v>30.0</v>
      </c>
      <c r="C4627" s="1">
        <v>20000.0</v>
      </c>
      <c r="D4627" s="1" t="s">
        <v>25</v>
      </c>
      <c r="E4627" s="1">
        <v>34005.03</v>
      </c>
      <c r="F4627" s="1">
        <v>5.0</v>
      </c>
      <c r="G4627" s="1">
        <v>20.0</v>
      </c>
      <c r="H4627" s="1">
        <v>8.0</v>
      </c>
      <c r="I4627" s="1" t="s">
        <v>18</v>
      </c>
      <c r="J4627" s="1">
        <v>0.431</v>
      </c>
      <c r="K4627" s="1">
        <v>0.791</v>
      </c>
      <c r="L4627" s="6">
        <f>if(J4627&gt;QUARTILE!$B$3, "TOP", if(J4627&lt;QUARTILE!$B$4, "BOTTOM", 0))</f>
        <v>0</v>
      </c>
      <c r="M4627" s="6">
        <f t="shared" si="1"/>
        <v>1</v>
      </c>
      <c r="N4627" s="6" t="str">
        <f t="shared" si="2"/>
        <v>Millenial</v>
      </c>
      <c r="O4627" s="6" t="str">
        <f t="shared" si="3"/>
        <v>Low Income</v>
      </c>
    </row>
    <row r="4628" hidden="1">
      <c r="A4628" s="1">
        <v>104626.0</v>
      </c>
      <c r="B4628" s="1">
        <v>27.0</v>
      </c>
      <c r="C4628" s="1">
        <v>22000.0</v>
      </c>
      <c r="D4628" s="1" t="s">
        <v>23</v>
      </c>
      <c r="E4628" s="1">
        <v>27267.15</v>
      </c>
      <c r="F4628" s="1">
        <v>3.0</v>
      </c>
      <c r="G4628" s="1">
        <v>25.0</v>
      </c>
      <c r="H4628" s="1">
        <v>16.0</v>
      </c>
      <c r="I4628" s="1" t="s">
        <v>22</v>
      </c>
      <c r="J4628" s="1">
        <v>0.518</v>
      </c>
      <c r="K4628" s="1">
        <v>0.713</v>
      </c>
      <c r="L4628" s="6">
        <f>if(J4628&gt;QUARTILE!$B$3, "TOP", if(J4628&lt;QUARTILE!$B$4, "BOTTOM", 0))</f>
        <v>0</v>
      </c>
      <c r="M4628" s="6">
        <f t="shared" si="1"/>
        <v>2</v>
      </c>
      <c r="N4628" s="6" t="str">
        <f t="shared" si="2"/>
        <v>Millenial</v>
      </c>
      <c r="O4628" s="6" t="str">
        <f t="shared" si="3"/>
        <v>Low Income</v>
      </c>
    </row>
    <row r="4629" hidden="1">
      <c r="A4629" s="1">
        <v>104627.0</v>
      </c>
      <c r="B4629" s="1">
        <v>31.0</v>
      </c>
      <c r="C4629" s="1">
        <v>21000.0</v>
      </c>
      <c r="D4629" s="1" t="s">
        <v>27</v>
      </c>
      <c r="E4629" s="1">
        <v>39280.0</v>
      </c>
      <c r="F4629" s="1">
        <v>3.0</v>
      </c>
      <c r="G4629" s="1">
        <v>17.0</v>
      </c>
      <c r="H4629" s="1">
        <v>11.0</v>
      </c>
      <c r="I4629" s="1" t="s">
        <v>18</v>
      </c>
      <c r="J4629" s="1">
        <v>0.259</v>
      </c>
      <c r="K4629" s="1">
        <v>0.137</v>
      </c>
      <c r="L4629" s="6" t="str">
        <f>if(J4629&gt;QUARTILE!$B$3, "TOP", if(J4629&lt;QUARTILE!$B$4, "BOTTOM", 0))</f>
        <v>BOTTOM</v>
      </c>
      <c r="M4629" s="6">
        <f t="shared" si="1"/>
        <v>1</v>
      </c>
      <c r="N4629" s="6" t="str">
        <f t="shared" si="2"/>
        <v>Gen X</v>
      </c>
      <c r="O4629" s="6" t="str">
        <f t="shared" si="3"/>
        <v>Low Income</v>
      </c>
    </row>
    <row r="4630" hidden="1">
      <c r="A4630" s="1">
        <v>104628.0</v>
      </c>
      <c r="B4630" s="1">
        <v>35.0</v>
      </c>
      <c r="C4630" s="1">
        <v>34000.0</v>
      </c>
      <c r="D4630" s="1" t="s">
        <v>25</v>
      </c>
      <c r="E4630" s="1">
        <v>4834.27</v>
      </c>
      <c r="F4630" s="1">
        <v>3.0</v>
      </c>
      <c r="G4630" s="1">
        <v>14.0</v>
      </c>
      <c r="H4630" s="1">
        <v>11.0</v>
      </c>
      <c r="I4630" s="1" t="s">
        <v>22</v>
      </c>
      <c r="J4630" s="1">
        <v>0.559</v>
      </c>
      <c r="K4630" s="1">
        <v>0.671</v>
      </c>
      <c r="L4630" s="6">
        <f>if(J4630&gt;QUARTILE!$B$3, "TOP", if(J4630&lt;QUARTILE!$B$4, "BOTTOM", 0))</f>
        <v>0</v>
      </c>
      <c r="M4630" s="6">
        <f t="shared" si="1"/>
        <v>2</v>
      </c>
      <c r="N4630" s="6" t="str">
        <f t="shared" si="2"/>
        <v>Gen X</v>
      </c>
      <c r="O4630" s="6" t="str">
        <f t="shared" si="3"/>
        <v>Low Income</v>
      </c>
    </row>
    <row r="4631" hidden="1">
      <c r="A4631" s="1">
        <v>104629.0</v>
      </c>
      <c r="B4631" s="1">
        <v>68.0</v>
      </c>
      <c r="C4631" s="1">
        <v>35000.0</v>
      </c>
      <c r="D4631" s="1" t="s">
        <v>27</v>
      </c>
      <c r="E4631" s="1">
        <v>10378.24</v>
      </c>
      <c r="F4631" s="1">
        <v>5.0</v>
      </c>
      <c r="G4631" s="1">
        <v>21.0</v>
      </c>
      <c r="H4631" s="1">
        <v>1.0</v>
      </c>
      <c r="I4631" s="1" t="s">
        <v>22</v>
      </c>
      <c r="J4631" s="1">
        <v>0.298</v>
      </c>
      <c r="K4631" s="1">
        <v>0.061</v>
      </c>
      <c r="L4631" s="6" t="str">
        <f>if(J4631&gt;QUARTILE!$B$3, "TOP", if(J4631&lt;QUARTILE!$B$4, "BOTTOM", 0))</f>
        <v>BOTTOM</v>
      </c>
      <c r="M4631" s="6">
        <f t="shared" si="1"/>
        <v>2</v>
      </c>
      <c r="N4631" s="6" t="str">
        <f t="shared" si="2"/>
        <v>Baby Boomer</v>
      </c>
      <c r="O4631" s="6" t="str">
        <f t="shared" si="3"/>
        <v>Low Income</v>
      </c>
    </row>
    <row r="4632" hidden="1">
      <c r="A4632" s="1">
        <v>104630.0</v>
      </c>
      <c r="B4632" s="1">
        <v>71.0</v>
      </c>
      <c r="C4632" s="1">
        <v>13000.0</v>
      </c>
      <c r="D4632" s="1" t="s">
        <v>24</v>
      </c>
      <c r="E4632" s="1">
        <v>79858.63</v>
      </c>
      <c r="F4632" s="1">
        <v>2.0</v>
      </c>
      <c r="G4632" s="1">
        <v>15.0</v>
      </c>
      <c r="H4632" s="1">
        <v>6.0</v>
      </c>
      <c r="I4632" s="1" t="s">
        <v>18</v>
      </c>
      <c r="J4632" s="1">
        <v>0.915</v>
      </c>
      <c r="K4632" s="1">
        <v>0.679</v>
      </c>
      <c r="L4632" s="6" t="str">
        <f>if(J4632&gt;QUARTILE!$B$3, "TOP", if(J4632&lt;QUARTILE!$B$4, "BOTTOM", 0))</f>
        <v>TOP</v>
      </c>
      <c r="M4632" s="6">
        <f t="shared" si="1"/>
        <v>1</v>
      </c>
      <c r="N4632" s="6" t="str">
        <f t="shared" si="2"/>
        <v>Baby Boomer</v>
      </c>
      <c r="O4632" s="6" t="str">
        <f t="shared" si="3"/>
        <v>Low Income</v>
      </c>
    </row>
    <row r="4633" hidden="1">
      <c r="A4633" s="1">
        <v>104631.0</v>
      </c>
      <c r="B4633" s="1">
        <v>26.0</v>
      </c>
      <c r="C4633" s="1">
        <v>16000.0</v>
      </c>
      <c r="D4633" s="1" t="s">
        <v>27</v>
      </c>
      <c r="E4633" s="1">
        <v>3440.51</v>
      </c>
      <c r="F4633" s="1">
        <v>4.0</v>
      </c>
      <c r="G4633" s="1">
        <v>18.0</v>
      </c>
      <c r="H4633" s="1">
        <v>13.0</v>
      </c>
      <c r="I4633" s="1" t="s">
        <v>22</v>
      </c>
      <c r="J4633" s="1">
        <v>0.39</v>
      </c>
      <c r="K4633" s="1">
        <v>0.431</v>
      </c>
      <c r="L4633" s="6">
        <f>if(J4633&gt;QUARTILE!$B$3, "TOP", if(J4633&lt;QUARTILE!$B$4, "BOTTOM", 0))</f>
        <v>0</v>
      </c>
      <c r="M4633" s="6">
        <f t="shared" si="1"/>
        <v>2</v>
      </c>
      <c r="N4633" s="6" t="str">
        <f t="shared" si="2"/>
        <v>Millenial</v>
      </c>
      <c r="O4633" s="6" t="str">
        <f t="shared" si="3"/>
        <v>Low Income</v>
      </c>
    </row>
    <row r="4634" hidden="1">
      <c r="A4634" s="1">
        <v>104632.0</v>
      </c>
      <c r="B4634" s="1">
        <v>74.0</v>
      </c>
      <c r="C4634" s="1">
        <v>15000.0</v>
      </c>
      <c r="D4634" s="1" t="s">
        <v>25</v>
      </c>
      <c r="E4634" s="1">
        <v>22261.37</v>
      </c>
      <c r="F4634" s="1">
        <v>4.0</v>
      </c>
      <c r="G4634" s="1">
        <v>18.0</v>
      </c>
      <c r="H4634" s="1">
        <v>3.0</v>
      </c>
      <c r="I4634" s="1" t="s">
        <v>22</v>
      </c>
      <c r="J4634" s="1">
        <v>0.843</v>
      </c>
      <c r="K4634" s="1">
        <v>0.359</v>
      </c>
      <c r="L4634" s="6" t="str">
        <f>if(J4634&gt;QUARTILE!$B$3, "TOP", if(J4634&lt;QUARTILE!$B$4, "BOTTOM", 0))</f>
        <v>TOP</v>
      </c>
      <c r="M4634" s="6">
        <f t="shared" si="1"/>
        <v>2</v>
      </c>
      <c r="N4634" s="6" t="str">
        <f t="shared" si="2"/>
        <v>Baby Boomer</v>
      </c>
      <c r="O4634" s="6" t="str">
        <f t="shared" si="3"/>
        <v>Low Income</v>
      </c>
    </row>
    <row r="4635" hidden="1">
      <c r="A4635" s="1">
        <v>104633.0</v>
      </c>
      <c r="B4635" s="1">
        <v>56.0</v>
      </c>
      <c r="C4635" s="1">
        <v>51000.0</v>
      </c>
      <c r="D4635" s="1" t="s">
        <v>23</v>
      </c>
      <c r="E4635" s="1">
        <v>5414.78</v>
      </c>
      <c r="F4635" s="1">
        <v>5.0</v>
      </c>
      <c r="G4635" s="1">
        <v>9.0</v>
      </c>
      <c r="H4635" s="1">
        <v>4.0</v>
      </c>
      <c r="I4635" s="1" t="s">
        <v>22</v>
      </c>
      <c r="J4635" s="1">
        <v>0.792</v>
      </c>
      <c r="K4635" s="1">
        <v>0.0</v>
      </c>
      <c r="L4635" s="6">
        <f>if(J4635&gt;QUARTILE!$B$3, "TOP", if(J4635&lt;QUARTILE!$B$4, "BOTTOM", 0))</f>
        <v>0</v>
      </c>
      <c r="M4635" s="6">
        <f t="shared" si="1"/>
        <v>2</v>
      </c>
      <c r="N4635" s="6" t="str">
        <f t="shared" si="2"/>
        <v>Gen X</v>
      </c>
      <c r="O4635" s="6" t="str">
        <f t="shared" si="3"/>
        <v>Medium Income</v>
      </c>
    </row>
    <row r="4636" hidden="1">
      <c r="A4636" s="1">
        <v>104634.0</v>
      </c>
      <c r="B4636" s="1">
        <v>45.0</v>
      </c>
      <c r="C4636" s="1">
        <v>85000.0</v>
      </c>
      <c r="D4636" s="1" t="s">
        <v>17</v>
      </c>
      <c r="E4636" s="1">
        <v>13869.3</v>
      </c>
      <c r="F4636" s="1">
        <v>5.0</v>
      </c>
      <c r="G4636" s="1">
        <v>15.0</v>
      </c>
      <c r="H4636" s="1">
        <v>14.0</v>
      </c>
      <c r="I4636" s="1" t="s">
        <v>18</v>
      </c>
      <c r="J4636" s="1">
        <v>1.0</v>
      </c>
      <c r="K4636" s="1">
        <v>0.602</v>
      </c>
      <c r="L4636" s="6" t="str">
        <f>if(J4636&gt;QUARTILE!$B$3, "TOP", if(J4636&lt;QUARTILE!$B$4, "BOTTOM", 0))</f>
        <v>TOP</v>
      </c>
      <c r="M4636" s="6">
        <f t="shared" si="1"/>
        <v>1</v>
      </c>
      <c r="N4636" s="6" t="str">
        <f t="shared" si="2"/>
        <v>Gen X</v>
      </c>
      <c r="O4636" s="6" t="str">
        <f t="shared" si="3"/>
        <v>Medium Income</v>
      </c>
    </row>
    <row r="4637" hidden="1">
      <c r="A4637" s="1">
        <v>104635.0</v>
      </c>
      <c r="B4637" s="1">
        <v>20.0</v>
      </c>
      <c r="C4637" s="1">
        <v>17000.0</v>
      </c>
      <c r="D4637" s="1" t="s">
        <v>23</v>
      </c>
      <c r="E4637" s="1">
        <v>32239.79</v>
      </c>
      <c r="F4637" s="1">
        <v>1.0</v>
      </c>
      <c r="G4637" s="1">
        <v>17.0</v>
      </c>
      <c r="H4637" s="1">
        <v>9.0</v>
      </c>
      <c r="I4637" s="1" t="s">
        <v>18</v>
      </c>
      <c r="J4637" s="1">
        <v>0.961</v>
      </c>
      <c r="K4637" s="1">
        <v>0.729</v>
      </c>
      <c r="L4637" s="6" t="str">
        <f>if(J4637&gt;QUARTILE!$B$3, "TOP", if(J4637&lt;QUARTILE!$B$4, "BOTTOM", 0))</f>
        <v>TOP</v>
      </c>
      <c r="M4637" s="6">
        <f t="shared" si="1"/>
        <v>1</v>
      </c>
      <c r="N4637" s="6" t="str">
        <f t="shared" si="2"/>
        <v>Millenial</v>
      </c>
      <c r="O4637" s="6" t="str">
        <f t="shared" si="3"/>
        <v>Low Income</v>
      </c>
    </row>
    <row r="4638" hidden="1">
      <c r="A4638" s="1">
        <v>104636.0</v>
      </c>
      <c r="B4638" s="1">
        <v>37.0</v>
      </c>
      <c r="C4638" s="1">
        <v>20000.0</v>
      </c>
      <c r="D4638" s="1" t="s">
        <v>23</v>
      </c>
      <c r="E4638" s="1">
        <v>13411.52</v>
      </c>
      <c r="F4638" s="1">
        <v>2.0</v>
      </c>
      <c r="G4638" s="1">
        <v>22.0</v>
      </c>
      <c r="H4638" s="1">
        <v>5.0</v>
      </c>
      <c r="I4638" s="1" t="s">
        <v>22</v>
      </c>
      <c r="J4638" s="1">
        <v>0.951</v>
      </c>
      <c r="K4638" s="1">
        <v>0.288</v>
      </c>
      <c r="L4638" s="6" t="str">
        <f>if(J4638&gt;QUARTILE!$B$3, "TOP", if(J4638&lt;QUARTILE!$B$4, "BOTTOM", 0))</f>
        <v>TOP</v>
      </c>
      <c r="M4638" s="6">
        <f t="shared" si="1"/>
        <v>2</v>
      </c>
      <c r="N4638" s="6" t="str">
        <f t="shared" si="2"/>
        <v>Gen X</v>
      </c>
      <c r="O4638" s="6" t="str">
        <f t="shared" si="3"/>
        <v>Low Income</v>
      </c>
    </row>
    <row r="4639" hidden="1">
      <c r="A4639" s="1">
        <v>104637.0</v>
      </c>
      <c r="B4639" s="1">
        <v>23.0</v>
      </c>
      <c r="C4639" s="1">
        <v>37000.0</v>
      </c>
      <c r="D4639" s="1" t="s">
        <v>23</v>
      </c>
      <c r="E4639" s="1">
        <v>32744.58</v>
      </c>
      <c r="F4639" s="1">
        <v>3.0</v>
      </c>
      <c r="G4639" s="1">
        <v>19.0</v>
      </c>
      <c r="H4639" s="1">
        <v>19.0</v>
      </c>
      <c r="I4639" s="1" t="s">
        <v>22</v>
      </c>
      <c r="J4639" s="1">
        <v>0.676</v>
      </c>
      <c r="K4639" s="1">
        <v>0.0</v>
      </c>
      <c r="L4639" s="6">
        <f>if(J4639&gt;QUARTILE!$B$3, "TOP", if(J4639&lt;QUARTILE!$B$4, "BOTTOM", 0))</f>
        <v>0</v>
      </c>
      <c r="M4639" s="6">
        <f t="shared" si="1"/>
        <v>2</v>
      </c>
      <c r="N4639" s="6" t="str">
        <f t="shared" si="2"/>
        <v>Millenial</v>
      </c>
      <c r="O4639" s="6" t="str">
        <f t="shared" si="3"/>
        <v>Low Income</v>
      </c>
    </row>
    <row r="4640" hidden="1">
      <c r="A4640" s="1">
        <v>104638.0</v>
      </c>
      <c r="B4640" s="1">
        <v>44.0</v>
      </c>
      <c r="C4640" s="1">
        <v>14000.0</v>
      </c>
      <c r="D4640" s="1" t="s">
        <v>25</v>
      </c>
      <c r="E4640" s="1">
        <v>11114.19</v>
      </c>
      <c r="F4640" s="1">
        <v>3.0</v>
      </c>
      <c r="G4640" s="1">
        <v>22.0</v>
      </c>
      <c r="H4640" s="1">
        <v>11.0</v>
      </c>
      <c r="I4640" s="1" t="s">
        <v>18</v>
      </c>
      <c r="J4640" s="1">
        <v>0.963</v>
      </c>
      <c r="K4640" s="1">
        <v>0.775</v>
      </c>
      <c r="L4640" s="6" t="str">
        <f>if(J4640&gt;QUARTILE!$B$3, "TOP", if(J4640&lt;QUARTILE!$B$4, "BOTTOM", 0))</f>
        <v>TOP</v>
      </c>
      <c r="M4640" s="6">
        <f t="shared" si="1"/>
        <v>1</v>
      </c>
      <c r="N4640" s="6" t="str">
        <f t="shared" si="2"/>
        <v>Gen X</v>
      </c>
      <c r="O4640" s="6" t="str">
        <f t="shared" si="3"/>
        <v>Low Income</v>
      </c>
    </row>
    <row r="4641" hidden="1">
      <c r="A4641" s="1">
        <v>104639.0</v>
      </c>
      <c r="B4641" s="1">
        <v>70.0</v>
      </c>
      <c r="C4641" s="1">
        <v>37000.0</v>
      </c>
      <c r="D4641" s="1" t="s">
        <v>23</v>
      </c>
      <c r="E4641" s="1">
        <v>100000.0</v>
      </c>
      <c r="F4641" s="1">
        <v>4.0</v>
      </c>
      <c r="G4641" s="1">
        <v>18.0</v>
      </c>
      <c r="H4641" s="1">
        <v>7.0</v>
      </c>
      <c r="I4641" s="1" t="s">
        <v>18</v>
      </c>
      <c r="J4641" s="1">
        <v>0.305</v>
      </c>
      <c r="K4641" s="1">
        <v>0.486</v>
      </c>
      <c r="L4641" s="6" t="str">
        <f>if(J4641&gt;QUARTILE!$B$3, "TOP", if(J4641&lt;QUARTILE!$B$4, "BOTTOM", 0))</f>
        <v>BOTTOM</v>
      </c>
      <c r="M4641" s="6">
        <f t="shared" si="1"/>
        <v>1</v>
      </c>
      <c r="N4641" s="6" t="str">
        <f t="shared" si="2"/>
        <v>Baby Boomer</v>
      </c>
      <c r="O4641" s="6" t="str">
        <f t="shared" si="3"/>
        <v>Low Income</v>
      </c>
    </row>
    <row r="4642" hidden="1">
      <c r="A4642" s="1">
        <v>104640.0</v>
      </c>
      <c r="B4642" s="1">
        <v>19.0</v>
      </c>
      <c r="C4642" s="1">
        <v>22000.0</v>
      </c>
      <c r="D4642" s="1" t="s">
        <v>24</v>
      </c>
      <c r="E4642" s="1">
        <v>11447.93</v>
      </c>
      <c r="F4642" s="1">
        <v>5.0</v>
      </c>
      <c r="G4642" s="1">
        <v>21.0</v>
      </c>
      <c r="H4642" s="1">
        <v>13.0</v>
      </c>
      <c r="I4642" s="1" t="s">
        <v>22</v>
      </c>
      <c r="J4642" s="1">
        <v>0.084</v>
      </c>
      <c r="K4642" s="1">
        <v>0.727</v>
      </c>
      <c r="L4642" s="6" t="str">
        <f>if(J4642&gt;QUARTILE!$B$3, "TOP", if(J4642&lt;QUARTILE!$B$4, "BOTTOM", 0))</f>
        <v>BOTTOM</v>
      </c>
      <c r="M4642" s="6">
        <f t="shared" si="1"/>
        <v>2</v>
      </c>
      <c r="N4642" s="6" t="str">
        <f t="shared" si="2"/>
        <v>Millenial</v>
      </c>
      <c r="O4642" s="6" t="str">
        <f t="shared" si="3"/>
        <v>Low Income</v>
      </c>
    </row>
    <row r="4643" hidden="1">
      <c r="A4643" s="1">
        <v>104641.0</v>
      </c>
      <c r="B4643" s="1">
        <v>46.0</v>
      </c>
      <c r="C4643" s="1">
        <v>8000.0</v>
      </c>
      <c r="D4643" s="1" t="s">
        <v>30</v>
      </c>
      <c r="E4643" s="1">
        <v>3235.78</v>
      </c>
      <c r="F4643" s="1">
        <v>2.0</v>
      </c>
      <c r="G4643" s="1">
        <v>25.0</v>
      </c>
      <c r="H4643" s="1">
        <v>9.0</v>
      </c>
      <c r="I4643" s="1" t="s">
        <v>22</v>
      </c>
      <c r="J4643" s="1">
        <v>0.526</v>
      </c>
      <c r="K4643" s="1">
        <v>0.538</v>
      </c>
      <c r="L4643" s="6">
        <f>if(J4643&gt;QUARTILE!$B$3, "TOP", if(J4643&lt;QUARTILE!$B$4, "BOTTOM", 0))</f>
        <v>0</v>
      </c>
      <c r="M4643" s="6">
        <f t="shared" si="1"/>
        <v>2</v>
      </c>
      <c r="N4643" s="6" t="str">
        <f t="shared" si="2"/>
        <v>Gen X</v>
      </c>
      <c r="O4643" s="6" t="str">
        <f t="shared" si="3"/>
        <v>Low Income</v>
      </c>
    </row>
    <row r="4644" hidden="1">
      <c r="A4644" s="1">
        <v>104642.0</v>
      </c>
      <c r="B4644" s="1">
        <v>55.0</v>
      </c>
      <c r="C4644" s="1">
        <v>10000.0</v>
      </c>
      <c r="D4644" s="1" t="s">
        <v>30</v>
      </c>
      <c r="E4644" s="1">
        <v>10278.93</v>
      </c>
      <c r="F4644" s="1">
        <v>4.0</v>
      </c>
      <c r="G4644" s="1">
        <v>22.0</v>
      </c>
      <c r="H4644" s="1">
        <v>4.0</v>
      </c>
      <c r="I4644" s="1" t="s">
        <v>22</v>
      </c>
      <c r="J4644" s="1">
        <v>0.826</v>
      </c>
      <c r="K4644" s="1">
        <v>0.411</v>
      </c>
      <c r="L4644" s="6" t="str">
        <f>if(J4644&gt;QUARTILE!$B$3, "TOP", if(J4644&lt;QUARTILE!$B$4, "BOTTOM", 0))</f>
        <v>TOP</v>
      </c>
      <c r="M4644" s="6">
        <f t="shared" si="1"/>
        <v>2</v>
      </c>
      <c r="N4644" s="6" t="str">
        <f t="shared" si="2"/>
        <v>Gen X</v>
      </c>
      <c r="O4644" s="6" t="str">
        <f t="shared" si="3"/>
        <v>Low Income</v>
      </c>
    </row>
    <row r="4645" hidden="1">
      <c r="A4645" s="1">
        <v>104643.0</v>
      </c>
      <c r="B4645" s="1">
        <v>20.0</v>
      </c>
      <c r="C4645" s="1">
        <v>18000.0</v>
      </c>
      <c r="D4645" s="1" t="s">
        <v>23</v>
      </c>
      <c r="E4645" s="1">
        <v>27141.95</v>
      </c>
      <c r="F4645" s="1">
        <v>2.0</v>
      </c>
      <c r="G4645" s="1">
        <v>13.0</v>
      </c>
      <c r="H4645" s="1">
        <v>19.0</v>
      </c>
      <c r="I4645" s="1" t="s">
        <v>22</v>
      </c>
      <c r="J4645" s="1">
        <v>0.262</v>
      </c>
      <c r="K4645" s="1">
        <v>0.219</v>
      </c>
      <c r="L4645" s="6" t="str">
        <f>if(J4645&gt;QUARTILE!$B$3, "TOP", if(J4645&lt;QUARTILE!$B$4, "BOTTOM", 0))</f>
        <v>BOTTOM</v>
      </c>
      <c r="M4645" s="6">
        <f t="shared" si="1"/>
        <v>2</v>
      </c>
      <c r="N4645" s="6" t="str">
        <f t="shared" si="2"/>
        <v>Millenial</v>
      </c>
      <c r="O4645" s="6" t="str">
        <f t="shared" si="3"/>
        <v>Low Income</v>
      </c>
    </row>
    <row r="4646" hidden="1">
      <c r="A4646" s="1">
        <v>104644.0</v>
      </c>
      <c r="B4646" s="1">
        <v>33.0</v>
      </c>
      <c r="C4646" s="1">
        <v>46000.0</v>
      </c>
      <c r="D4646" s="1" t="s">
        <v>24</v>
      </c>
      <c r="E4646" s="1">
        <v>37669.31</v>
      </c>
      <c r="F4646" s="1">
        <v>5.0</v>
      </c>
      <c r="G4646" s="1">
        <v>15.0</v>
      </c>
      <c r="H4646" s="1">
        <v>10.0</v>
      </c>
      <c r="I4646" s="1" t="s">
        <v>18</v>
      </c>
      <c r="J4646" s="1">
        <v>1.0</v>
      </c>
      <c r="K4646" s="1">
        <v>0.0</v>
      </c>
      <c r="L4646" s="6" t="str">
        <f>if(J4646&gt;QUARTILE!$B$3, "TOP", if(J4646&lt;QUARTILE!$B$4, "BOTTOM", 0))</f>
        <v>TOP</v>
      </c>
      <c r="M4646" s="6">
        <f t="shared" si="1"/>
        <v>1</v>
      </c>
      <c r="N4646" s="6" t="str">
        <f t="shared" si="2"/>
        <v>Gen X</v>
      </c>
      <c r="O4646" s="6" t="str">
        <f t="shared" si="3"/>
        <v>Medium Income</v>
      </c>
    </row>
    <row r="4647" hidden="1">
      <c r="A4647" s="1">
        <v>104645.0</v>
      </c>
      <c r="B4647" s="1">
        <v>47.0</v>
      </c>
      <c r="C4647" s="1">
        <v>13000.0</v>
      </c>
      <c r="D4647" s="1" t="s">
        <v>31</v>
      </c>
      <c r="E4647" s="1">
        <v>12327.55</v>
      </c>
      <c r="F4647" s="1">
        <v>3.0</v>
      </c>
      <c r="G4647" s="1">
        <v>25.0</v>
      </c>
      <c r="H4647" s="1">
        <v>10.0</v>
      </c>
      <c r="I4647" s="1" t="s">
        <v>22</v>
      </c>
      <c r="J4647" s="1">
        <v>0.185</v>
      </c>
      <c r="K4647" s="1">
        <v>0.471</v>
      </c>
      <c r="L4647" s="6" t="str">
        <f>if(J4647&gt;QUARTILE!$B$3, "TOP", if(J4647&lt;QUARTILE!$B$4, "BOTTOM", 0))</f>
        <v>BOTTOM</v>
      </c>
      <c r="M4647" s="6">
        <f t="shared" si="1"/>
        <v>2</v>
      </c>
      <c r="N4647" s="6" t="str">
        <f t="shared" si="2"/>
        <v>Gen X</v>
      </c>
      <c r="O4647" s="6" t="str">
        <f t="shared" si="3"/>
        <v>Low Income</v>
      </c>
    </row>
    <row r="4648" hidden="1">
      <c r="A4648" s="1">
        <v>104646.0</v>
      </c>
      <c r="B4648" s="1">
        <v>57.0</v>
      </c>
      <c r="C4648" s="1">
        <v>16000.0</v>
      </c>
      <c r="D4648" s="1" t="s">
        <v>24</v>
      </c>
      <c r="E4648" s="1">
        <v>18051.55</v>
      </c>
      <c r="F4648" s="1">
        <v>1.0</v>
      </c>
      <c r="G4648" s="1">
        <v>23.0</v>
      </c>
      <c r="H4648" s="1">
        <v>3.0</v>
      </c>
      <c r="I4648" s="1" t="s">
        <v>22</v>
      </c>
      <c r="J4648" s="1">
        <v>0.709</v>
      </c>
      <c r="K4648" s="1">
        <v>0.868</v>
      </c>
      <c r="L4648" s="6">
        <f>if(J4648&gt;QUARTILE!$B$3, "TOP", if(J4648&lt;QUARTILE!$B$4, "BOTTOM", 0))</f>
        <v>0</v>
      </c>
      <c r="M4648" s="6">
        <f t="shared" si="1"/>
        <v>2</v>
      </c>
      <c r="N4648" s="6" t="str">
        <f t="shared" si="2"/>
        <v>Gen X</v>
      </c>
      <c r="O4648" s="6" t="str">
        <f t="shared" si="3"/>
        <v>Low Income</v>
      </c>
    </row>
    <row r="4649" hidden="1">
      <c r="A4649" s="1">
        <v>104647.0</v>
      </c>
      <c r="B4649" s="1">
        <v>19.0</v>
      </c>
      <c r="C4649" s="1">
        <v>25000.0</v>
      </c>
      <c r="D4649" s="1" t="s">
        <v>27</v>
      </c>
      <c r="E4649" s="1">
        <v>37272.42</v>
      </c>
      <c r="F4649" s="1">
        <v>2.0</v>
      </c>
      <c r="G4649" s="1">
        <v>27.0</v>
      </c>
      <c r="H4649" s="1">
        <v>12.0</v>
      </c>
      <c r="I4649" s="1" t="s">
        <v>18</v>
      </c>
      <c r="J4649" s="1">
        <v>1.0</v>
      </c>
      <c r="K4649" s="1">
        <v>0.0</v>
      </c>
      <c r="L4649" s="6" t="str">
        <f>if(J4649&gt;QUARTILE!$B$3, "TOP", if(J4649&lt;QUARTILE!$B$4, "BOTTOM", 0))</f>
        <v>TOP</v>
      </c>
      <c r="M4649" s="6">
        <f t="shared" si="1"/>
        <v>1</v>
      </c>
      <c r="N4649" s="6" t="str">
        <f t="shared" si="2"/>
        <v>Millenial</v>
      </c>
      <c r="O4649" s="6" t="str">
        <f t="shared" si="3"/>
        <v>Low Income</v>
      </c>
    </row>
    <row r="4650" hidden="1">
      <c r="A4650" s="1">
        <v>104648.0</v>
      </c>
      <c r="B4650" s="1">
        <v>34.0</v>
      </c>
      <c r="C4650" s="1">
        <v>8000.0</v>
      </c>
      <c r="D4650" s="1" t="s">
        <v>27</v>
      </c>
      <c r="E4650" s="1">
        <v>33591.43</v>
      </c>
      <c r="F4650" s="1">
        <v>3.0</v>
      </c>
      <c r="G4650" s="1">
        <v>28.0</v>
      </c>
      <c r="H4650" s="1">
        <v>5.0</v>
      </c>
      <c r="I4650" s="1" t="s">
        <v>18</v>
      </c>
      <c r="J4650" s="1">
        <v>1.0</v>
      </c>
      <c r="K4650" s="1">
        <v>0.889</v>
      </c>
      <c r="L4650" s="6" t="str">
        <f>if(J4650&gt;QUARTILE!$B$3, "TOP", if(J4650&lt;QUARTILE!$B$4, "BOTTOM", 0))</f>
        <v>TOP</v>
      </c>
      <c r="M4650" s="6">
        <f t="shared" si="1"/>
        <v>1</v>
      </c>
      <c r="N4650" s="6" t="str">
        <f t="shared" si="2"/>
        <v>Gen X</v>
      </c>
      <c r="O4650" s="6" t="str">
        <f t="shared" si="3"/>
        <v>Low Income</v>
      </c>
    </row>
    <row r="4651" hidden="1">
      <c r="A4651" s="1">
        <v>104649.0</v>
      </c>
      <c r="B4651" s="1">
        <v>58.0</v>
      </c>
      <c r="C4651" s="1">
        <v>26000.0</v>
      </c>
      <c r="D4651" s="1" t="s">
        <v>23</v>
      </c>
      <c r="E4651" s="1">
        <v>21442.75</v>
      </c>
      <c r="F4651" s="1">
        <v>2.0</v>
      </c>
      <c r="G4651" s="1">
        <v>22.0</v>
      </c>
      <c r="H4651" s="1">
        <v>6.0</v>
      </c>
      <c r="I4651" s="1" t="s">
        <v>22</v>
      </c>
      <c r="J4651" s="1">
        <v>0.711</v>
      </c>
      <c r="K4651" s="1">
        <v>0.947</v>
      </c>
      <c r="L4651" s="6">
        <f>if(J4651&gt;QUARTILE!$B$3, "TOP", if(J4651&lt;QUARTILE!$B$4, "BOTTOM", 0))</f>
        <v>0</v>
      </c>
      <c r="M4651" s="6">
        <f t="shared" si="1"/>
        <v>2</v>
      </c>
      <c r="N4651" s="6" t="str">
        <f t="shared" si="2"/>
        <v>Gen X</v>
      </c>
      <c r="O4651" s="6" t="str">
        <f t="shared" si="3"/>
        <v>Low Income</v>
      </c>
    </row>
    <row r="4652" hidden="1">
      <c r="A4652" s="1">
        <v>104650.0</v>
      </c>
      <c r="B4652" s="1">
        <v>79.0</v>
      </c>
      <c r="C4652" s="1">
        <v>9000.0</v>
      </c>
      <c r="D4652" s="1" t="s">
        <v>17</v>
      </c>
      <c r="E4652" s="1">
        <v>33750.92</v>
      </c>
      <c r="F4652" s="1">
        <v>2.0</v>
      </c>
      <c r="G4652" s="1">
        <v>24.0</v>
      </c>
      <c r="H4652" s="1">
        <v>4.0</v>
      </c>
      <c r="I4652" s="1" t="s">
        <v>18</v>
      </c>
      <c r="J4652" s="1">
        <v>0.674</v>
      </c>
      <c r="K4652" s="1">
        <v>0.541</v>
      </c>
      <c r="L4652" s="6">
        <f>if(J4652&gt;QUARTILE!$B$3, "TOP", if(J4652&lt;QUARTILE!$B$4, "BOTTOM", 0))</f>
        <v>0</v>
      </c>
      <c r="M4652" s="6">
        <f t="shared" si="1"/>
        <v>1</v>
      </c>
      <c r="N4652" s="6" t="str">
        <f t="shared" si="2"/>
        <v>Baby Boomer</v>
      </c>
      <c r="O4652" s="6" t="str">
        <f t="shared" si="3"/>
        <v>Low Income</v>
      </c>
    </row>
    <row r="4653" hidden="1">
      <c r="A4653" s="1">
        <v>104651.0</v>
      </c>
      <c r="B4653" s="1">
        <v>29.0</v>
      </c>
      <c r="C4653" s="1">
        <v>31000.0</v>
      </c>
      <c r="D4653" s="1" t="s">
        <v>23</v>
      </c>
      <c r="E4653" s="1">
        <v>17156.23</v>
      </c>
      <c r="F4653" s="1">
        <v>2.0</v>
      </c>
      <c r="G4653" s="1">
        <v>19.0</v>
      </c>
      <c r="H4653" s="1">
        <v>18.0</v>
      </c>
      <c r="I4653" s="1" t="s">
        <v>22</v>
      </c>
      <c r="J4653" s="1">
        <v>0.141</v>
      </c>
      <c r="K4653" s="1">
        <v>0.914</v>
      </c>
      <c r="L4653" s="6" t="str">
        <f>if(J4653&gt;QUARTILE!$B$3, "TOP", if(J4653&lt;QUARTILE!$B$4, "BOTTOM", 0))</f>
        <v>BOTTOM</v>
      </c>
      <c r="M4653" s="6">
        <f t="shared" si="1"/>
        <v>2</v>
      </c>
      <c r="N4653" s="6" t="str">
        <f t="shared" si="2"/>
        <v>Millenial</v>
      </c>
      <c r="O4653" s="6" t="str">
        <f t="shared" si="3"/>
        <v>Low Income</v>
      </c>
    </row>
    <row r="4654" hidden="1">
      <c r="A4654" s="1">
        <v>104652.0</v>
      </c>
      <c r="B4654" s="1">
        <v>52.0</v>
      </c>
      <c r="C4654" s="1">
        <v>14000.0</v>
      </c>
      <c r="D4654" s="1" t="s">
        <v>23</v>
      </c>
      <c r="E4654" s="1">
        <v>93.18</v>
      </c>
      <c r="F4654" s="1">
        <v>5.0</v>
      </c>
      <c r="G4654" s="1">
        <v>19.0</v>
      </c>
      <c r="H4654" s="1">
        <v>6.0</v>
      </c>
      <c r="I4654" s="1" t="s">
        <v>22</v>
      </c>
      <c r="J4654" s="1">
        <v>0.07</v>
      </c>
      <c r="K4654" s="1">
        <v>0.504</v>
      </c>
      <c r="L4654" s="6" t="str">
        <f>if(J4654&gt;QUARTILE!$B$3, "TOP", if(J4654&lt;QUARTILE!$B$4, "BOTTOM", 0))</f>
        <v>BOTTOM</v>
      </c>
      <c r="M4654" s="6">
        <f t="shared" si="1"/>
        <v>2</v>
      </c>
      <c r="N4654" s="6" t="str">
        <f t="shared" si="2"/>
        <v>Gen X</v>
      </c>
      <c r="O4654" s="6" t="str">
        <f t="shared" si="3"/>
        <v>Low Income</v>
      </c>
    </row>
    <row r="4655" hidden="1">
      <c r="A4655" s="1">
        <v>104653.0</v>
      </c>
      <c r="B4655" s="1">
        <v>60.0</v>
      </c>
      <c r="C4655" s="1">
        <v>13000.0</v>
      </c>
      <c r="D4655" s="1" t="s">
        <v>31</v>
      </c>
      <c r="E4655" s="1">
        <v>842.85</v>
      </c>
      <c r="F4655" s="1">
        <v>4.0</v>
      </c>
      <c r="G4655" s="1">
        <v>30.0</v>
      </c>
      <c r="H4655" s="1">
        <v>7.0</v>
      </c>
      <c r="I4655" s="1" t="s">
        <v>22</v>
      </c>
      <c r="J4655" s="1">
        <v>0.986</v>
      </c>
      <c r="K4655" s="1">
        <v>0.355</v>
      </c>
      <c r="L4655" s="6" t="str">
        <f>if(J4655&gt;QUARTILE!$B$3, "TOP", if(J4655&lt;QUARTILE!$B$4, "BOTTOM", 0))</f>
        <v>TOP</v>
      </c>
      <c r="M4655" s="6">
        <f t="shared" si="1"/>
        <v>2</v>
      </c>
      <c r="N4655" s="6" t="str">
        <f t="shared" si="2"/>
        <v>Gen X</v>
      </c>
      <c r="O4655" s="6" t="str">
        <f t="shared" si="3"/>
        <v>Low Income</v>
      </c>
    </row>
    <row r="4656" hidden="1">
      <c r="A4656" s="1">
        <v>104654.0</v>
      </c>
      <c r="B4656" s="1">
        <v>18.0</v>
      </c>
      <c r="C4656" s="1">
        <v>26000.0</v>
      </c>
      <c r="D4656" s="1" t="s">
        <v>25</v>
      </c>
      <c r="E4656" s="1">
        <v>78049.77</v>
      </c>
      <c r="F4656" s="1">
        <v>2.0</v>
      </c>
      <c r="G4656" s="1">
        <v>21.0</v>
      </c>
      <c r="H4656" s="1">
        <v>12.0</v>
      </c>
      <c r="I4656" s="1" t="s">
        <v>22</v>
      </c>
      <c r="J4656" s="1">
        <v>0.424</v>
      </c>
      <c r="K4656" s="1">
        <v>0.472</v>
      </c>
      <c r="L4656" s="6">
        <f>if(J4656&gt;QUARTILE!$B$3, "TOP", if(J4656&lt;QUARTILE!$B$4, "BOTTOM", 0))</f>
        <v>0</v>
      </c>
      <c r="M4656" s="6">
        <f t="shared" si="1"/>
        <v>2</v>
      </c>
      <c r="N4656" s="6" t="str">
        <f t="shared" si="2"/>
        <v>Millenial</v>
      </c>
      <c r="O4656" s="6" t="str">
        <f t="shared" si="3"/>
        <v>Low Income</v>
      </c>
    </row>
    <row r="4657" hidden="1">
      <c r="A4657" s="1">
        <v>104655.0</v>
      </c>
      <c r="B4657" s="1">
        <v>72.0</v>
      </c>
      <c r="C4657" s="1">
        <v>35000.0</v>
      </c>
      <c r="D4657" s="1" t="s">
        <v>23</v>
      </c>
      <c r="E4657" s="1">
        <v>3132.89</v>
      </c>
      <c r="F4657" s="1">
        <v>5.0</v>
      </c>
      <c r="G4657" s="1">
        <v>22.0</v>
      </c>
      <c r="H4657" s="1">
        <v>5.0</v>
      </c>
      <c r="I4657" s="1" t="s">
        <v>22</v>
      </c>
      <c r="J4657" s="1">
        <v>0.122</v>
      </c>
      <c r="K4657" s="1">
        <v>0.827</v>
      </c>
      <c r="L4657" s="6" t="str">
        <f>if(J4657&gt;QUARTILE!$B$3, "TOP", if(J4657&lt;QUARTILE!$B$4, "BOTTOM", 0))</f>
        <v>BOTTOM</v>
      </c>
      <c r="M4657" s="6">
        <f t="shared" si="1"/>
        <v>2</v>
      </c>
      <c r="N4657" s="6" t="str">
        <f t="shared" si="2"/>
        <v>Baby Boomer</v>
      </c>
      <c r="O4657" s="6" t="str">
        <f t="shared" si="3"/>
        <v>Low Income</v>
      </c>
    </row>
    <row r="4658" hidden="1">
      <c r="A4658" s="1">
        <v>104656.0</v>
      </c>
      <c r="B4658" s="1">
        <v>62.0</v>
      </c>
      <c r="C4658" s="1">
        <v>28000.0</v>
      </c>
      <c r="D4658" s="1" t="s">
        <v>30</v>
      </c>
      <c r="E4658" s="1">
        <v>10367.63</v>
      </c>
      <c r="F4658" s="1">
        <v>1.0</v>
      </c>
      <c r="G4658" s="1">
        <v>25.0</v>
      </c>
      <c r="H4658" s="1">
        <v>8.0</v>
      </c>
      <c r="I4658" s="1" t="s">
        <v>22</v>
      </c>
      <c r="J4658" s="1">
        <v>0.538</v>
      </c>
      <c r="K4658" s="1">
        <v>0.958</v>
      </c>
      <c r="L4658" s="6">
        <f>if(J4658&gt;QUARTILE!$B$3, "TOP", if(J4658&lt;QUARTILE!$B$4, "BOTTOM", 0))</f>
        <v>0</v>
      </c>
      <c r="M4658" s="6">
        <f t="shared" si="1"/>
        <v>2</v>
      </c>
      <c r="N4658" s="6" t="str">
        <f t="shared" si="2"/>
        <v>Baby Boomer</v>
      </c>
      <c r="O4658" s="6" t="str">
        <f t="shared" si="3"/>
        <v>Low Income</v>
      </c>
    </row>
    <row r="4659" hidden="1">
      <c r="A4659" s="1">
        <v>104657.0</v>
      </c>
      <c r="B4659" s="1">
        <v>32.0</v>
      </c>
      <c r="C4659" s="1">
        <v>25000.0</v>
      </c>
      <c r="D4659" s="1" t="s">
        <v>30</v>
      </c>
      <c r="E4659" s="1">
        <v>54304.9</v>
      </c>
      <c r="F4659" s="1">
        <v>4.0</v>
      </c>
      <c r="G4659" s="1">
        <v>20.0</v>
      </c>
      <c r="H4659" s="1">
        <v>8.0</v>
      </c>
      <c r="I4659" s="1" t="s">
        <v>18</v>
      </c>
      <c r="J4659" s="1">
        <v>0.413</v>
      </c>
      <c r="K4659" s="1">
        <v>0.688</v>
      </c>
      <c r="L4659" s="6">
        <f>if(J4659&gt;QUARTILE!$B$3, "TOP", if(J4659&lt;QUARTILE!$B$4, "BOTTOM", 0))</f>
        <v>0</v>
      </c>
      <c r="M4659" s="6">
        <f t="shared" si="1"/>
        <v>1</v>
      </c>
      <c r="N4659" s="6" t="str">
        <f t="shared" si="2"/>
        <v>Gen X</v>
      </c>
      <c r="O4659" s="6" t="str">
        <f t="shared" si="3"/>
        <v>Low Income</v>
      </c>
    </row>
    <row r="4660" hidden="1">
      <c r="A4660" s="1">
        <v>104658.0</v>
      </c>
      <c r="B4660" s="1">
        <v>43.0</v>
      </c>
      <c r="C4660" s="1">
        <v>25000.0</v>
      </c>
      <c r="D4660" s="1" t="s">
        <v>23</v>
      </c>
      <c r="E4660" s="1">
        <v>4339.24</v>
      </c>
      <c r="F4660" s="1">
        <v>5.0</v>
      </c>
      <c r="G4660" s="1">
        <v>17.0</v>
      </c>
      <c r="H4660" s="1">
        <v>7.0</v>
      </c>
      <c r="I4660" s="1" t="s">
        <v>22</v>
      </c>
      <c r="J4660" s="1">
        <v>0.408</v>
      </c>
      <c r="K4660" s="1">
        <v>0.13</v>
      </c>
      <c r="L4660" s="6">
        <f>if(J4660&gt;QUARTILE!$B$3, "TOP", if(J4660&lt;QUARTILE!$B$4, "BOTTOM", 0))</f>
        <v>0</v>
      </c>
      <c r="M4660" s="6">
        <f t="shared" si="1"/>
        <v>2</v>
      </c>
      <c r="N4660" s="6" t="str">
        <f t="shared" si="2"/>
        <v>Gen X</v>
      </c>
      <c r="O4660" s="6" t="str">
        <f t="shared" si="3"/>
        <v>Low Income</v>
      </c>
    </row>
    <row r="4661" hidden="1">
      <c r="A4661" s="1">
        <v>104659.0</v>
      </c>
      <c r="B4661" s="1">
        <v>54.0</v>
      </c>
      <c r="C4661" s="1">
        <v>28000.0</v>
      </c>
      <c r="D4661" s="1" t="s">
        <v>17</v>
      </c>
      <c r="E4661" s="1">
        <v>37131.25</v>
      </c>
      <c r="F4661" s="1">
        <v>1.0</v>
      </c>
      <c r="G4661" s="1">
        <v>13.0</v>
      </c>
      <c r="H4661" s="1">
        <v>5.0</v>
      </c>
      <c r="I4661" s="1" t="s">
        <v>18</v>
      </c>
      <c r="J4661" s="1">
        <v>0.454</v>
      </c>
      <c r="K4661" s="1">
        <v>0.492</v>
      </c>
      <c r="L4661" s="6">
        <f>if(J4661&gt;QUARTILE!$B$3, "TOP", if(J4661&lt;QUARTILE!$B$4, "BOTTOM", 0))</f>
        <v>0</v>
      </c>
      <c r="M4661" s="6">
        <f t="shared" si="1"/>
        <v>1</v>
      </c>
      <c r="N4661" s="6" t="str">
        <f t="shared" si="2"/>
        <v>Gen X</v>
      </c>
      <c r="O4661" s="6" t="str">
        <f t="shared" si="3"/>
        <v>Low Income</v>
      </c>
    </row>
    <row r="4662" hidden="1">
      <c r="A4662" s="1">
        <v>104660.0</v>
      </c>
      <c r="B4662" s="1">
        <v>38.0</v>
      </c>
      <c r="C4662" s="1">
        <v>29000.0</v>
      </c>
      <c r="D4662" s="1" t="s">
        <v>25</v>
      </c>
      <c r="E4662" s="1">
        <v>34104.4</v>
      </c>
      <c r="F4662" s="1">
        <v>4.0</v>
      </c>
      <c r="G4662" s="1">
        <v>32.0</v>
      </c>
      <c r="H4662" s="1">
        <v>13.0</v>
      </c>
      <c r="I4662" s="1" t="s">
        <v>22</v>
      </c>
      <c r="J4662" s="1">
        <v>0.399</v>
      </c>
      <c r="K4662" s="1">
        <v>0.295</v>
      </c>
      <c r="L4662" s="6">
        <f>if(J4662&gt;QUARTILE!$B$3, "TOP", if(J4662&lt;QUARTILE!$B$4, "BOTTOM", 0))</f>
        <v>0</v>
      </c>
      <c r="M4662" s="6">
        <f t="shared" si="1"/>
        <v>2</v>
      </c>
      <c r="N4662" s="6" t="str">
        <f t="shared" si="2"/>
        <v>Gen X</v>
      </c>
      <c r="O4662" s="6" t="str">
        <f t="shared" si="3"/>
        <v>Low Income</v>
      </c>
    </row>
    <row r="4663" hidden="1">
      <c r="A4663" s="1">
        <v>104661.0</v>
      </c>
      <c r="B4663" s="1">
        <v>79.0</v>
      </c>
      <c r="C4663" s="1">
        <v>17000.0</v>
      </c>
      <c r="D4663" s="1" t="s">
        <v>25</v>
      </c>
      <c r="E4663" s="1">
        <v>85850.53</v>
      </c>
      <c r="F4663" s="1">
        <v>5.0</v>
      </c>
      <c r="G4663" s="1">
        <v>23.0</v>
      </c>
      <c r="H4663" s="1">
        <v>6.0</v>
      </c>
      <c r="I4663" s="1" t="s">
        <v>18</v>
      </c>
      <c r="J4663" s="1">
        <v>1.0</v>
      </c>
      <c r="K4663" s="1">
        <v>0.331</v>
      </c>
      <c r="L4663" s="6" t="str">
        <f>if(J4663&gt;QUARTILE!$B$3, "TOP", if(J4663&lt;QUARTILE!$B$4, "BOTTOM", 0))</f>
        <v>TOP</v>
      </c>
      <c r="M4663" s="6">
        <f t="shared" si="1"/>
        <v>1</v>
      </c>
      <c r="N4663" s="6" t="str">
        <f t="shared" si="2"/>
        <v>Baby Boomer</v>
      </c>
      <c r="O4663" s="6" t="str">
        <f t="shared" si="3"/>
        <v>Low Income</v>
      </c>
    </row>
    <row r="4664" hidden="1">
      <c r="A4664" s="1">
        <v>104662.0</v>
      </c>
      <c r="B4664" s="1">
        <v>66.0</v>
      </c>
      <c r="C4664" s="1">
        <v>33000.0</v>
      </c>
      <c r="D4664" s="1" t="s">
        <v>23</v>
      </c>
      <c r="E4664" s="1">
        <v>6616.85</v>
      </c>
      <c r="F4664" s="1">
        <v>1.0</v>
      </c>
      <c r="G4664" s="1">
        <v>18.0</v>
      </c>
      <c r="H4664" s="1">
        <v>8.0</v>
      </c>
      <c r="I4664" s="1" t="s">
        <v>22</v>
      </c>
      <c r="J4664" s="1">
        <v>0.315</v>
      </c>
      <c r="K4664" s="1">
        <v>0.428</v>
      </c>
      <c r="L4664" s="6">
        <f>if(J4664&gt;QUARTILE!$B$3, "TOP", if(J4664&lt;QUARTILE!$B$4, "BOTTOM", 0))</f>
        <v>0</v>
      </c>
      <c r="M4664" s="6">
        <f t="shared" si="1"/>
        <v>2</v>
      </c>
      <c r="N4664" s="6" t="str">
        <f t="shared" si="2"/>
        <v>Baby Boomer</v>
      </c>
      <c r="O4664" s="6" t="str">
        <f t="shared" si="3"/>
        <v>Low Income</v>
      </c>
    </row>
    <row r="4665" hidden="1">
      <c r="A4665" s="1">
        <v>104663.0</v>
      </c>
      <c r="B4665" s="1">
        <v>80.0</v>
      </c>
      <c r="C4665" s="1">
        <v>14000.0</v>
      </c>
      <c r="D4665" s="1" t="s">
        <v>23</v>
      </c>
      <c r="E4665" s="1">
        <v>7576.23</v>
      </c>
      <c r="F4665" s="1">
        <v>5.0</v>
      </c>
      <c r="G4665" s="1">
        <v>21.0</v>
      </c>
      <c r="H4665" s="1">
        <v>4.0</v>
      </c>
      <c r="I4665" s="1" t="s">
        <v>22</v>
      </c>
      <c r="J4665" s="1">
        <v>0.607</v>
      </c>
      <c r="K4665" s="1">
        <v>0.018</v>
      </c>
      <c r="L4665" s="6">
        <f>if(J4665&gt;QUARTILE!$B$3, "TOP", if(J4665&lt;QUARTILE!$B$4, "BOTTOM", 0))</f>
        <v>0</v>
      </c>
      <c r="M4665" s="6">
        <f t="shared" si="1"/>
        <v>2</v>
      </c>
      <c r="N4665" s="6" t="str">
        <f t="shared" si="2"/>
        <v>Silent</v>
      </c>
      <c r="O4665" s="6" t="str">
        <f t="shared" si="3"/>
        <v>Low Income</v>
      </c>
    </row>
    <row r="4666" hidden="1">
      <c r="A4666" s="1">
        <v>104664.0</v>
      </c>
      <c r="B4666" s="1">
        <v>48.0</v>
      </c>
      <c r="C4666" s="1">
        <v>42000.0</v>
      </c>
      <c r="D4666" s="1" t="s">
        <v>23</v>
      </c>
      <c r="E4666" s="1">
        <v>46635.75</v>
      </c>
      <c r="F4666" s="1">
        <v>1.0</v>
      </c>
      <c r="G4666" s="1">
        <v>17.0</v>
      </c>
      <c r="H4666" s="1">
        <v>12.0</v>
      </c>
      <c r="I4666" s="1" t="s">
        <v>22</v>
      </c>
      <c r="J4666" s="1">
        <v>0.389</v>
      </c>
      <c r="K4666" s="1">
        <v>0.746</v>
      </c>
      <c r="L4666" s="6">
        <f>if(J4666&gt;QUARTILE!$B$3, "TOP", if(J4666&lt;QUARTILE!$B$4, "BOTTOM", 0))</f>
        <v>0</v>
      </c>
      <c r="M4666" s="6">
        <f t="shared" si="1"/>
        <v>2</v>
      </c>
      <c r="N4666" s="6" t="str">
        <f t="shared" si="2"/>
        <v>Gen X</v>
      </c>
      <c r="O4666" s="6" t="str">
        <f t="shared" si="3"/>
        <v>Low Income</v>
      </c>
    </row>
    <row r="4667" hidden="1">
      <c r="A4667" s="1">
        <v>104665.0</v>
      </c>
      <c r="B4667" s="1">
        <v>42.0</v>
      </c>
      <c r="C4667" s="1">
        <v>35000.0</v>
      </c>
      <c r="D4667" s="1" t="s">
        <v>23</v>
      </c>
      <c r="E4667" s="1">
        <v>5333.53</v>
      </c>
      <c r="F4667" s="1">
        <v>2.0</v>
      </c>
      <c r="G4667" s="1">
        <v>20.0</v>
      </c>
      <c r="H4667" s="1">
        <v>8.0</v>
      </c>
      <c r="I4667" s="1" t="s">
        <v>22</v>
      </c>
      <c r="J4667" s="1">
        <v>0.812</v>
      </c>
      <c r="K4667" s="1">
        <v>0.978</v>
      </c>
      <c r="L4667" s="6">
        <f>if(J4667&gt;QUARTILE!$B$3, "TOP", if(J4667&lt;QUARTILE!$B$4, "BOTTOM", 0))</f>
        <v>0</v>
      </c>
      <c r="M4667" s="6">
        <f t="shared" si="1"/>
        <v>2</v>
      </c>
      <c r="N4667" s="6" t="str">
        <f t="shared" si="2"/>
        <v>Gen X</v>
      </c>
      <c r="O4667" s="6" t="str">
        <f t="shared" si="3"/>
        <v>Low Income</v>
      </c>
    </row>
    <row r="4668" hidden="1">
      <c r="A4668" s="1">
        <v>104666.0</v>
      </c>
      <c r="B4668" s="1">
        <v>40.0</v>
      </c>
      <c r="C4668" s="1">
        <v>82000.0</v>
      </c>
      <c r="D4668" s="1" t="s">
        <v>21</v>
      </c>
      <c r="E4668" s="1">
        <v>15877.08</v>
      </c>
      <c r="F4668" s="1">
        <v>2.0</v>
      </c>
      <c r="G4668" s="1">
        <v>17.0</v>
      </c>
      <c r="H4668" s="1">
        <v>10.0</v>
      </c>
      <c r="I4668" s="1" t="s">
        <v>22</v>
      </c>
      <c r="J4668" s="1">
        <v>0.329</v>
      </c>
      <c r="K4668" s="1">
        <v>0.21</v>
      </c>
      <c r="L4668" s="6">
        <f>if(J4668&gt;QUARTILE!$B$3, "TOP", if(J4668&lt;QUARTILE!$B$4, "BOTTOM", 0))</f>
        <v>0</v>
      </c>
      <c r="M4668" s="6">
        <f t="shared" si="1"/>
        <v>2</v>
      </c>
      <c r="N4668" s="6" t="str">
        <f t="shared" si="2"/>
        <v>Gen X</v>
      </c>
      <c r="O4668" s="6" t="str">
        <f t="shared" si="3"/>
        <v>Medium Income</v>
      </c>
    </row>
    <row r="4669" hidden="1">
      <c r="A4669" s="1">
        <v>104667.0</v>
      </c>
      <c r="B4669" s="1">
        <v>41.0</v>
      </c>
      <c r="C4669" s="1">
        <v>30000.0</v>
      </c>
      <c r="D4669" s="1" t="s">
        <v>27</v>
      </c>
      <c r="E4669" s="1">
        <v>24575.21</v>
      </c>
      <c r="F4669" s="1">
        <v>4.0</v>
      </c>
      <c r="G4669" s="1">
        <v>16.0</v>
      </c>
      <c r="H4669" s="1">
        <v>8.0</v>
      </c>
      <c r="I4669" s="1" t="s">
        <v>22</v>
      </c>
      <c r="J4669" s="1">
        <v>0.615</v>
      </c>
      <c r="K4669" s="1">
        <v>0.572</v>
      </c>
      <c r="L4669" s="6">
        <f>if(J4669&gt;QUARTILE!$B$3, "TOP", if(J4669&lt;QUARTILE!$B$4, "BOTTOM", 0))</f>
        <v>0</v>
      </c>
      <c r="M4669" s="6">
        <f t="shared" si="1"/>
        <v>2</v>
      </c>
      <c r="N4669" s="6" t="str">
        <f t="shared" si="2"/>
        <v>Gen X</v>
      </c>
      <c r="O4669" s="6" t="str">
        <f t="shared" si="3"/>
        <v>Low Income</v>
      </c>
    </row>
    <row r="4670" hidden="1">
      <c r="A4670" s="1">
        <v>104668.0</v>
      </c>
      <c r="B4670" s="1">
        <v>74.0</v>
      </c>
      <c r="C4670" s="1">
        <v>38000.0</v>
      </c>
      <c r="D4670" s="1" t="s">
        <v>21</v>
      </c>
      <c r="E4670" s="1">
        <v>6345.9</v>
      </c>
      <c r="F4670" s="1">
        <v>1.0</v>
      </c>
      <c r="G4670" s="1">
        <v>25.0</v>
      </c>
      <c r="H4670" s="1">
        <v>7.0</v>
      </c>
      <c r="I4670" s="1" t="s">
        <v>22</v>
      </c>
      <c r="J4670" s="1">
        <v>0.834</v>
      </c>
      <c r="K4670" s="1">
        <v>0.537</v>
      </c>
      <c r="L4670" s="6" t="str">
        <f>if(J4670&gt;QUARTILE!$B$3, "TOP", if(J4670&lt;QUARTILE!$B$4, "BOTTOM", 0))</f>
        <v>TOP</v>
      </c>
      <c r="M4670" s="6">
        <f t="shared" si="1"/>
        <v>2</v>
      </c>
      <c r="N4670" s="6" t="str">
        <f t="shared" si="2"/>
        <v>Baby Boomer</v>
      </c>
      <c r="O4670" s="6" t="str">
        <f t="shared" si="3"/>
        <v>Low Income</v>
      </c>
    </row>
    <row r="4671" hidden="1">
      <c r="A4671" s="1">
        <v>104669.0</v>
      </c>
      <c r="B4671" s="1">
        <v>55.0</v>
      </c>
      <c r="C4671" s="1">
        <v>9000.0</v>
      </c>
      <c r="D4671" s="1" t="s">
        <v>27</v>
      </c>
      <c r="E4671" s="1">
        <v>55746.07</v>
      </c>
      <c r="F4671" s="1">
        <v>2.0</v>
      </c>
      <c r="G4671" s="1">
        <v>20.0</v>
      </c>
      <c r="H4671" s="1">
        <v>11.0</v>
      </c>
      <c r="I4671" s="1" t="s">
        <v>18</v>
      </c>
      <c r="J4671" s="1">
        <v>0.372</v>
      </c>
      <c r="K4671" s="1">
        <v>0.796</v>
      </c>
      <c r="L4671" s="6">
        <f>if(J4671&gt;QUARTILE!$B$3, "TOP", if(J4671&lt;QUARTILE!$B$4, "BOTTOM", 0))</f>
        <v>0</v>
      </c>
      <c r="M4671" s="6">
        <f t="shared" si="1"/>
        <v>1</v>
      </c>
      <c r="N4671" s="6" t="str">
        <f t="shared" si="2"/>
        <v>Gen X</v>
      </c>
      <c r="O4671" s="6" t="str">
        <f t="shared" si="3"/>
        <v>Low Income</v>
      </c>
    </row>
    <row r="4672" hidden="1">
      <c r="A4672" s="1">
        <v>104670.0</v>
      </c>
      <c r="B4672" s="1">
        <v>45.0</v>
      </c>
      <c r="C4672" s="1">
        <v>39000.0</v>
      </c>
      <c r="D4672" s="1" t="s">
        <v>23</v>
      </c>
      <c r="E4672" s="1">
        <v>21914.18</v>
      </c>
      <c r="F4672" s="1">
        <v>4.0</v>
      </c>
      <c r="G4672" s="1">
        <v>18.0</v>
      </c>
      <c r="H4672" s="1">
        <v>5.0</v>
      </c>
      <c r="I4672" s="1" t="s">
        <v>22</v>
      </c>
      <c r="J4672" s="1">
        <v>0.853</v>
      </c>
      <c r="K4672" s="1">
        <v>0.654</v>
      </c>
      <c r="L4672" s="6" t="str">
        <f>if(J4672&gt;QUARTILE!$B$3, "TOP", if(J4672&lt;QUARTILE!$B$4, "BOTTOM", 0))</f>
        <v>TOP</v>
      </c>
      <c r="M4672" s="6">
        <f t="shared" si="1"/>
        <v>2</v>
      </c>
      <c r="N4672" s="6" t="str">
        <f t="shared" si="2"/>
        <v>Gen X</v>
      </c>
      <c r="O4672" s="6" t="str">
        <f t="shared" si="3"/>
        <v>Low Income</v>
      </c>
    </row>
    <row r="4673" hidden="1">
      <c r="A4673" s="1">
        <v>104671.0</v>
      </c>
      <c r="B4673" s="1">
        <v>38.0</v>
      </c>
      <c r="C4673" s="1">
        <v>45000.0</v>
      </c>
      <c r="D4673" s="1" t="s">
        <v>24</v>
      </c>
      <c r="E4673" s="1">
        <v>965.73</v>
      </c>
      <c r="F4673" s="1">
        <v>3.0</v>
      </c>
      <c r="G4673" s="1">
        <v>29.0</v>
      </c>
      <c r="H4673" s="1">
        <v>10.0</v>
      </c>
      <c r="I4673" s="1" t="s">
        <v>22</v>
      </c>
      <c r="J4673" s="1">
        <v>0.092</v>
      </c>
      <c r="K4673" s="1">
        <v>0.75</v>
      </c>
      <c r="L4673" s="6" t="str">
        <f>if(J4673&gt;QUARTILE!$B$3, "TOP", if(J4673&lt;QUARTILE!$B$4, "BOTTOM", 0))</f>
        <v>BOTTOM</v>
      </c>
      <c r="M4673" s="6">
        <f t="shared" si="1"/>
        <v>2</v>
      </c>
      <c r="N4673" s="6" t="str">
        <f t="shared" si="2"/>
        <v>Gen X</v>
      </c>
      <c r="O4673" s="6" t="str">
        <f t="shared" si="3"/>
        <v>Medium Income</v>
      </c>
    </row>
    <row r="4674" hidden="1">
      <c r="A4674" s="1">
        <v>104672.0</v>
      </c>
      <c r="B4674" s="1">
        <v>71.0</v>
      </c>
      <c r="C4674" s="1">
        <v>54000.0</v>
      </c>
      <c r="D4674" s="1" t="s">
        <v>21</v>
      </c>
      <c r="E4674" s="1">
        <v>2917.58</v>
      </c>
      <c r="F4674" s="1">
        <v>2.0</v>
      </c>
      <c r="G4674" s="1">
        <v>19.0</v>
      </c>
      <c r="H4674" s="1">
        <v>2.0</v>
      </c>
      <c r="I4674" s="1" t="s">
        <v>22</v>
      </c>
      <c r="J4674" s="1">
        <v>0.216</v>
      </c>
      <c r="K4674" s="1">
        <v>0.952</v>
      </c>
      <c r="L4674" s="6" t="str">
        <f>if(J4674&gt;QUARTILE!$B$3, "TOP", if(J4674&lt;QUARTILE!$B$4, "BOTTOM", 0))</f>
        <v>BOTTOM</v>
      </c>
      <c r="M4674" s="6">
        <f t="shared" si="1"/>
        <v>2</v>
      </c>
      <c r="N4674" s="6" t="str">
        <f t="shared" si="2"/>
        <v>Baby Boomer</v>
      </c>
      <c r="O4674" s="6" t="str">
        <f t="shared" si="3"/>
        <v>Medium Income</v>
      </c>
    </row>
    <row r="4675" hidden="1">
      <c r="A4675" s="1">
        <v>104673.0</v>
      </c>
      <c r="B4675" s="1">
        <v>60.0</v>
      </c>
      <c r="C4675" s="1">
        <v>24000.0</v>
      </c>
      <c r="D4675" s="1" t="s">
        <v>25</v>
      </c>
      <c r="E4675" s="1">
        <v>4233.73</v>
      </c>
      <c r="F4675" s="1">
        <v>2.0</v>
      </c>
      <c r="G4675" s="1">
        <v>21.0</v>
      </c>
      <c r="H4675" s="1">
        <v>11.0</v>
      </c>
      <c r="I4675" s="1" t="s">
        <v>22</v>
      </c>
      <c r="J4675" s="1">
        <v>0.451</v>
      </c>
      <c r="K4675" s="1">
        <v>0.663</v>
      </c>
      <c r="L4675" s="6">
        <f>if(J4675&gt;QUARTILE!$B$3, "TOP", if(J4675&lt;QUARTILE!$B$4, "BOTTOM", 0))</f>
        <v>0</v>
      </c>
      <c r="M4675" s="6">
        <f t="shared" si="1"/>
        <v>2</v>
      </c>
      <c r="N4675" s="6" t="str">
        <f t="shared" si="2"/>
        <v>Gen X</v>
      </c>
      <c r="O4675" s="6" t="str">
        <f t="shared" si="3"/>
        <v>Low Income</v>
      </c>
    </row>
    <row r="4676" hidden="1">
      <c r="A4676" s="1">
        <v>104674.0</v>
      </c>
      <c r="B4676" s="1">
        <v>35.0</v>
      </c>
      <c r="C4676" s="1">
        <v>18000.0</v>
      </c>
      <c r="D4676" s="1" t="s">
        <v>23</v>
      </c>
      <c r="E4676" s="1">
        <v>5619.62</v>
      </c>
      <c r="F4676" s="1">
        <v>5.0</v>
      </c>
      <c r="G4676" s="1">
        <v>25.0</v>
      </c>
      <c r="H4676" s="1">
        <v>16.0</v>
      </c>
      <c r="I4676" s="1" t="s">
        <v>22</v>
      </c>
      <c r="J4676" s="1">
        <v>0.457</v>
      </c>
      <c r="K4676" s="1">
        <v>0.404</v>
      </c>
      <c r="L4676" s="6">
        <f>if(J4676&gt;QUARTILE!$B$3, "TOP", if(J4676&lt;QUARTILE!$B$4, "BOTTOM", 0))</f>
        <v>0</v>
      </c>
      <c r="M4676" s="6">
        <f t="shared" si="1"/>
        <v>2</v>
      </c>
      <c r="N4676" s="6" t="str">
        <f t="shared" si="2"/>
        <v>Gen X</v>
      </c>
      <c r="O4676" s="6" t="str">
        <f t="shared" si="3"/>
        <v>Low Income</v>
      </c>
    </row>
    <row r="4677" hidden="1">
      <c r="A4677" s="1">
        <v>104675.0</v>
      </c>
      <c r="B4677" s="1">
        <v>53.0</v>
      </c>
      <c r="C4677" s="1">
        <v>11000.0</v>
      </c>
      <c r="D4677" s="1" t="s">
        <v>27</v>
      </c>
      <c r="E4677" s="1">
        <v>26236.91</v>
      </c>
      <c r="F4677" s="1">
        <v>3.0</v>
      </c>
      <c r="G4677" s="1">
        <v>23.0</v>
      </c>
      <c r="H4677" s="1">
        <v>7.0</v>
      </c>
      <c r="I4677" s="1" t="s">
        <v>22</v>
      </c>
      <c r="J4677" s="1">
        <v>0.516</v>
      </c>
      <c r="K4677" s="1">
        <v>0.052</v>
      </c>
      <c r="L4677" s="6">
        <f>if(J4677&gt;QUARTILE!$B$3, "TOP", if(J4677&lt;QUARTILE!$B$4, "BOTTOM", 0))</f>
        <v>0</v>
      </c>
      <c r="M4677" s="6">
        <f t="shared" si="1"/>
        <v>2</v>
      </c>
      <c r="N4677" s="6" t="str">
        <f t="shared" si="2"/>
        <v>Gen X</v>
      </c>
      <c r="O4677" s="6" t="str">
        <f t="shared" si="3"/>
        <v>Low Income</v>
      </c>
    </row>
    <row r="4678" hidden="1">
      <c r="A4678" s="1">
        <v>104676.0</v>
      </c>
      <c r="B4678" s="1">
        <v>52.0</v>
      </c>
      <c r="C4678" s="1">
        <v>12000.0</v>
      </c>
      <c r="D4678" s="1" t="s">
        <v>27</v>
      </c>
      <c r="E4678" s="1">
        <v>1862.83</v>
      </c>
      <c r="F4678" s="1">
        <v>1.0</v>
      </c>
      <c r="G4678" s="1">
        <v>18.0</v>
      </c>
      <c r="H4678" s="1">
        <v>6.0</v>
      </c>
      <c r="I4678" s="1" t="s">
        <v>22</v>
      </c>
      <c r="J4678" s="1">
        <v>0.024</v>
      </c>
      <c r="K4678" s="1">
        <v>0.906</v>
      </c>
      <c r="L4678" s="6" t="str">
        <f>if(J4678&gt;QUARTILE!$B$3, "TOP", if(J4678&lt;QUARTILE!$B$4, "BOTTOM", 0))</f>
        <v>BOTTOM</v>
      </c>
      <c r="M4678" s="6">
        <f t="shared" si="1"/>
        <v>2</v>
      </c>
      <c r="N4678" s="6" t="str">
        <f t="shared" si="2"/>
        <v>Gen X</v>
      </c>
      <c r="O4678" s="6" t="str">
        <f t="shared" si="3"/>
        <v>Low Income</v>
      </c>
    </row>
    <row r="4679" hidden="1">
      <c r="A4679" s="1">
        <v>104677.0</v>
      </c>
      <c r="B4679" s="1">
        <v>62.0</v>
      </c>
      <c r="C4679" s="1">
        <v>22000.0</v>
      </c>
      <c r="D4679" s="1" t="s">
        <v>21</v>
      </c>
      <c r="E4679" s="1">
        <v>8633.96</v>
      </c>
      <c r="F4679" s="1">
        <v>4.0</v>
      </c>
      <c r="G4679" s="1">
        <v>25.0</v>
      </c>
      <c r="H4679" s="1">
        <v>2.0</v>
      </c>
      <c r="I4679" s="1" t="s">
        <v>22</v>
      </c>
      <c r="J4679" s="1">
        <v>0.117</v>
      </c>
      <c r="K4679" s="1">
        <v>0.54</v>
      </c>
      <c r="L4679" s="6" t="str">
        <f>if(J4679&gt;QUARTILE!$B$3, "TOP", if(J4679&lt;QUARTILE!$B$4, "BOTTOM", 0))</f>
        <v>BOTTOM</v>
      </c>
      <c r="M4679" s="6">
        <f t="shared" si="1"/>
        <v>2</v>
      </c>
      <c r="N4679" s="6" t="str">
        <f t="shared" si="2"/>
        <v>Baby Boomer</v>
      </c>
      <c r="O4679" s="6" t="str">
        <f t="shared" si="3"/>
        <v>Low Income</v>
      </c>
    </row>
    <row r="4680" hidden="1">
      <c r="A4680" s="1">
        <v>104678.0</v>
      </c>
      <c r="B4680" s="1">
        <v>72.0</v>
      </c>
      <c r="C4680" s="1">
        <v>8000.0</v>
      </c>
      <c r="D4680" s="1" t="s">
        <v>23</v>
      </c>
      <c r="E4680" s="1">
        <v>48468.7</v>
      </c>
      <c r="F4680" s="1">
        <v>3.0</v>
      </c>
      <c r="G4680" s="1">
        <v>24.0</v>
      </c>
      <c r="H4680" s="1">
        <v>7.0</v>
      </c>
      <c r="I4680" s="1" t="s">
        <v>18</v>
      </c>
      <c r="J4680" s="1">
        <v>0.16</v>
      </c>
      <c r="K4680" s="1">
        <v>0.582</v>
      </c>
      <c r="L4680" s="6" t="str">
        <f>if(J4680&gt;QUARTILE!$B$3, "TOP", if(J4680&lt;QUARTILE!$B$4, "BOTTOM", 0))</f>
        <v>BOTTOM</v>
      </c>
      <c r="M4680" s="6">
        <f t="shared" si="1"/>
        <v>1</v>
      </c>
      <c r="N4680" s="6" t="str">
        <f t="shared" si="2"/>
        <v>Baby Boomer</v>
      </c>
      <c r="O4680" s="6" t="str">
        <f t="shared" si="3"/>
        <v>Low Income</v>
      </c>
    </row>
    <row r="4681" hidden="1">
      <c r="A4681" s="1">
        <v>104679.0</v>
      </c>
      <c r="B4681" s="1">
        <v>26.0</v>
      </c>
      <c r="C4681" s="1">
        <v>14000.0</v>
      </c>
      <c r="D4681" s="1" t="s">
        <v>23</v>
      </c>
      <c r="E4681" s="1">
        <v>16268.71</v>
      </c>
      <c r="F4681" s="1">
        <v>1.0</v>
      </c>
      <c r="G4681" s="1">
        <v>29.0</v>
      </c>
      <c r="H4681" s="1">
        <v>22.0</v>
      </c>
      <c r="I4681" s="1" t="s">
        <v>26</v>
      </c>
      <c r="J4681" s="1">
        <v>1.0</v>
      </c>
      <c r="K4681" s="1">
        <v>0.405</v>
      </c>
      <c r="L4681" s="6" t="str">
        <f>if(J4681&gt;QUARTILE!$B$3, "TOP", if(J4681&lt;QUARTILE!$B$4, "BOTTOM", 0))</f>
        <v>TOP</v>
      </c>
      <c r="M4681" s="6">
        <f t="shared" si="1"/>
        <v>3</v>
      </c>
      <c r="N4681" s="6" t="str">
        <f t="shared" si="2"/>
        <v>Millenial</v>
      </c>
      <c r="O4681" s="6" t="str">
        <f t="shared" si="3"/>
        <v>Low Income</v>
      </c>
    </row>
    <row r="4682" hidden="1">
      <c r="A4682" s="1">
        <v>104680.0</v>
      </c>
      <c r="B4682" s="1">
        <v>70.0</v>
      </c>
      <c r="C4682" s="1">
        <v>23000.0</v>
      </c>
      <c r="D4682" s="1" t="s">
        <v>27</v>
      </c>
      <c r="E4682" s="1">
        <v>6171.21</v>
      </c>
      <c r="F4682" s="1">
        <v>2.0</v>
      </c>
      <c r="G4682" s="1">
        <v>22.0</v>
      </c>
      <c r="H4682" s="1">
        <v>2.0</v>
      </c>
      <c r="I4682" s="1" t="s">
        <v>22</v>
      </c>
      <c r="J4682" s="1">
        <v>0.313</v>
      </c>
      <c r="K4682" s="1">
        <v>0.394</v>
      </c>
      <c r="L4682" s="6" t="str">
        <f>if(J4682&gt;QUARTILE!$B$3, "TOP", if(J4682&lt;QUARTILE!$B$4, "BOTTOM", 0))</f>
        <v>BOTTOM</v>
      </c>
      <c r="M4682" s="6">
        <f t="shared" si="1"/>
        <v>2</v>
      </c>
      <c r="N4682" s="6" t="str">
        <f t="shared" si="2"/>
        <v>Baby Boomer</v>
      </c>
      <c r="O4682" s="6" t="str">
        <f t="shared" si="3"/>
        <v>Low Income</v>
      </c>
    </row>
    <row r="4683" hidden="1">
      <c r="A4683" s="1">
        <v>104681.0</v>
      </c>
      <c r="B4683" s="1">
        <v>55.0</v>
      </c>
      <c r="C4683" s="1">
        <v>23000.0</v>
      </c>
      <c r="D4683" s="1" t="s">
        <v>27</v>
      </c>
      <c r="E4683" s="1">
        <v>62957.3</v>
      </c>
      <c r="F4683" s="1">
        <v>4.0</v>
      </c>
      <c r="G4683" s="1">
        <v>20.0</v>
      </c>
      <c r="H4683" s="1">
        <v>5.0</v>
      </c>
      <c r="I4683" s="1" t="s">
        <v>18</v>
      </c>
      <c r="J4683" s="1">
        <v>0.788</v>
      </c>
      <c r="K4683" s="1">
        <v>0.354</v>
      </c>
      <c r="L4683" s="6">
        <f>if(J4683&gt;QUARTILE!$B$3, "TOP", if(J4683&lt;QUARTILE!$B$4, "BOTTOM", 0))</f>
        <v>0</v>
      </c>
      <c r="M4683" s="6">
        <f t="shared" si="1"/>
        <v>1</v>
      </c>
      <c r="N4683" s="6" t="str">
        <f t="shared" si="2"/>
        <v>Gen X</v>
      </c>
      <c r="O4683" s="6" t="str">
        <f t="shared" si="3"/>
        <v>Low Income</v>
      </c>
    </row>
    <row r="4684" hidden="1">
      <c r="A4684" s="1">
        <v>104682.0</v>
      </c>
      <c r="B4684" s="1">
        <v>75.0</v>
      </c>
      <c r="C4684" s="1">
        <v>12000.0</v>
      </c>
      <c r="D4684" s="1" t="s">
        <v>23</v>
      </c>
      <c r="E4684" s="1">
        <v>5602.64</v>
      </c>
      <c r="F4684" s="1">
        <v>4.0</v>
      </c>
      <c r="G4684" s="1">
        <v>27.0</v>
      </c>
      <c r="H4684" s="1">
        <v>7.0</v>
      </c>
      <c r="I4684" s="1" t="s">
        <v>22</v>
      </c>
      <c r="J4684" s="1">
        <v>0.658</v>
      </c>
      <c r="K4684" s="1">
        <v>0.0</v>
      </c>
      <c r="L4684" s="6">
        <f>if(J4684&gt;QUARTILE!$B$3, "TOP", if(J4684&lt;QUARTILE!$B$4, "BOTTOM", 0))</f>
        <v>0</v>
      </c>
      <c r="M4684" s="6">
        <f t="shared" si="1"/>
        <v>2</v>
      </c>
      <c r="N4684" s="6" t="str">
        <f t="shared" si="2"/>
        <v>Baby Boomer</v>
      </c>
      <c r="O4684" s="6" t="str">
        <f t="shared" si="3"/>
        <v>Low Income</v>
      </c>
    </row>
    <row r="4685" hidden="1">
      <c r="A4685" s="1">
        <v>104683.0</v>
      </c>
      <c r="B4685" s="1">
        <v>47.0</v>
      </c>
      <c r="C4685" s="1">
        <v>11000.0</v>
      </c>
      <c r="D4685" s="1" t="s">
        <v>25</v>
      </c>
      <c r="E4685" s="1">
        <v>47098.55</v>
      </c>
      <c r="F4685" s="1">
        <v>3.0</v>
      </c>
      <c r="G4685" s="1">
        <v>20.0</v>
      </c>
      <c r="H4685" s="1">
        <v>11.0</v>
      </c>
      <c r="I4685" s="1" t="s">
        <v>22</v>
      </c>
      <c r="J4685" s="1">
        <v>0.875</v>
      </c>
      <c r="K4685" s="1">
        <v>0.698</v>
      </c>
      <c r="L4685" s="6" t="str">
        <f>if(J4685&gt;QUARTILE!$B$3, "TOP", if(J4685&lt;QUARTILE!$B$4, "BOTTOM", 0))</f>
        <v>TOP</v>
      </c>
      <c r="M4685" s="6">
        <f t="shared" si="1"/>
        <v>2</v>
      </c>
      <c r="N4685" s="6" t="str">
        <f t="shared" si="2"/>
        <v>Gen X</v>
      </c>
      <c r="O4685" s="6" t="str">
        <f t="shared" si="3"/>
        <v>Low Income</v>
      </c>
    </row>
    <row r="4686" hidden="1">
      <c r="A4686" s="1">
        <v>104684.0</v>
      </c>
      <c r="B4686" s="1">
        <v>77.0</v>
      </c>
      <c r="C4686" s="1">
        <v>11000.0</v>
      </c>
      <c r="D4686" s="1" t="s">
        <v>27</v>
      </c>
      <c r="E4686" s="1">
        <v>25875.74</v>
      </c>
      <c r="F4686" s="1">
        <v>5.0</v>
      </c>
      <c r="G4686" s="1">
        <v>20.0</v>
      </c>
      <c r="H4686" s="1">
        <v>4.0</v>
      </c>
      <c r="I4686" s="1" t="s">
        <v>22</v>
      </c>
      <c r="J4686" s="1">
        <v>0.883</v>
      </c>
      <c r="K4686" s="1">
        <v>0.108</v>
      </c>
      <c r="L4686" s="6" t="str">
        <f>if(J4686&gt;QUARTILE!$B$3, "TOP", if(J4686&lt;QUARTILE!$B$4, "BOTTOM", 0))</f>
        <v>TOP</v>
      </c>
      <c r="M4686" s="6">
        <f t="shared" si="1"/>
        <v>2</v>
      </c>
      <c r="N4686" s="6" t="str">
        <f t="shared" si="2"/>
        <v>Baby Boomer</v>
      </c>
      <c r="O4686" s="6" t="str">
        <f t="shared" si="3"/>
        <v>Low Income</v>
      </c>
    </row>
    <row r="4687" hidden="1">
      <c r="A4687" s="1">
        <v>104685.0</v>
      </c>
      <c r="B4687" s="1">
        <v>61.0</v>
      </c>
      <c r="C4687" s="1">
        <v>19000.0</v>
      </c>
      <c r="D4687" s="1" t="s">
        <v>27</v>
      </c>
      <c r="E4687" s="1">
        <v>26981.59</v>
      </c>
      <c r="F4687" s="1">
        <v>1.0</v>
      </c>
      <c r="G4687" s="1">
        <v>15.0</v>
      </c>
      <c r="H4687" s="1">
        <v>3.0</v>
      </c>
      <c r="I4687" s="1" t="s">
        <v>22</v>
      </c>
      <c r="J4687" s="1">
        <v>0.233</v>
      </c>
      <c r="K4687" s="1">
        <v>0.333</v>
      </c>
      <c r="L4687" s="6" t="str">
        <f>if(J4687&gt;QUARTILE!$B$3, "TOP", if(J4687&lt;QUARTILE!$B$4, "BOTTOM", 0))</f>
        <v>BOTTOM</v>
      </c>
      <c r="M4687" s="6">
        <f t="shared" si="1"/>
        <v>2</v>
      </c>
      <c r="N4687" s="6" t="str">
        <f t="shared" si="2"/>
        <v>Baby Boomer</v>
      </c>
      <c r="O4687" s="6" t="str">
        <f t="shared" si="3"/>
        <v>Low Income</v>
      </c>
    </row>
    <row r="4688" hidden="1">
      <c r="A4688" s="1">
        <v>104686.0</v>
      </c>
      <c r="B4688" s="1">
        <v>51.0</v>
      </c>
      <c r="C4688" s="1">
        <v>79000.0</v>
      </c>
      <c r="D4688" s="1" t="s">
        <v>23</v>
      </c>
      <c r="E4688" s="1">
        <v>28958.23</v>
      </c>
      <c r="F4688" s="1">
        <v>3.0</v>
      </c>
      <c r="G4688" s="1">
        <v>17.0</v>
      </c>
      <c r="H4688" s="1">
        <v>5.0</v>
      </c>
      <c r="I4688" s="1" t="s">
        <v>22</v>
      </c>
      <c r="J4688" s="1">
        <v>0.576</v>
      </c>
      <c r="K4688" s="1">
        <v>0.087</v>
      </c>
      <c r="L4688" s="6">
        <f>if(J4688&gt;QUARTILE!$B$3, "TOP", if(J4688&lt;QUARTILE!$B$4, "BOTTOM", 0))</f>
        <v>0</v>
      </c>
      <c r="M4688" s="6">
        <f t="shared" si="1"/>
        <v>2</v>
      </c>
      <c r="N4688" s="6" t="str">
        <f t="shared" si="2"/>
        <v>Gen X</v>
      </c>
      <c r="O4688" s="6" t="str">
        <f t="shared" si="3"/>
        <v>Medium Income</v>
      </c>
    </row>
    <row r="4689" hidden="1">
      <c r="A4689" s="1">
        <v>104687.0</v>
      </c>
      <c r="B4689" s="1">
        <v>49.0</v>
      </c>
      <c r="C4689" s="1">
        <v>42000.0</v>
      </c>
      <c r="D4689" s="1" t="s">
        <v>25</v>
      </c>
      <c r="E4689" s="1">
        <v>14127.46</v>
      </c>
      <c r="F4689" s="1">
        <v>5.0</v>
      </c>
      <c r="G4689" s="1">
        <v>21.0</v>
      </c>
      <c r="H4689" s="1">
        <v>9.0</v>
      </c>
      <c r="I4689" s="1" t="s">
        <v>22</v>
      </c>
      <c r="J4689" s="1">
        <v>0.378</v>
      </c>
      <c r="K4689" s="1">
        <v>0.77</v>
      </c>
      <c r="L4689" s="6">
        <f>if(J4689&gt;QUARTILE!$B$3, "TOP", if(J4689&lt;QUARTILE!$B$4, "BOTTOM", 0))</f>
        <v>0</v>
      </c>
      <c r="M4689" s="6">
        <f t="shared" si="1"/>
        <v>2</v>
      </c>
      <c r="N4689" s="6" t="str">
        <f t="shared" si="2"/>
        <v>Gen X</v>
      </c>
      <c r="O4689" s="6" t="str">
        <f t="shared" si="3"/>
        <v>Low Income</v>
      </c>
    </row>
    <row r="4690" hidden="1">
      <c r="A4690" s="1">
        <v>104688.0</v>
      </c>
      <c r="B4690" s="1">
        <v>20.0</v>
      </c>
      <c r="C4690" s="1">
        <v>25000.0</v>
      </c>
      <c r="D4690" s="1" t="s">
        <v>17</v>
      </c>
      <c r="E4690" s="1">
        <v>33702.5</v>
      </c>
      <c r="F4690" s="1">
        <v>5.0</v>
      </c>
      <c r="G4690" s="1">
        <v>16.0</v>
      </c>
      <c r="H4690" s="1">
        <v>21.0</v>
      </c>
      <c r="I4690" s="1" t="s">
        <v>26</v>
      </c>
      <c r="J4690" s="1">
        <v>0.382</v>
      </c>
      <c r="K4690" s="1">
        <v>0.0</v>
      </c>
      <c r="L4690" s="6">
        <f>if(J4690&gt;QUARTILE!$B$3, "TOP", if(J4690&lt;QUARTILE!$B$4, "BOTTOM", 0))</f>
        <v>0</v>
      </c>
      <c r="M4690" s="6">
        <f t="shared" si="1"/>
        <v>3</v>
      </c>
      <c r="N4690" s="6" t="str">
        <f t="shared" si="2"/>
        <v>Millenial</v>
      </c>
      <c r="O4690" s="6" t="str">
        <f t="shared" si="3"/>
        <v>Low Income</v>
      </c>
    </row>
    <row r="4691" hidden="1">
      <c r="A4691" s="1">
        <v>104689.0</v>
      </c>
      <c r="B4691" s="1">
        <v>20.0</v>
      </c>
      <c r="C4691" s="1">
        <v>31000.0</v>
      </c>
      <c r="D4691" s="1" t="s">
        <v>24</v>
      </c>
      <c r="E4691" s="1">
        <v>36181.34</v>
      </c>
      <c r="F4691" s="1">
        <v>5.0</v>
      </c>
      <c r="G4691" s="1">
        <v>23.0</v>
      </c>
      <c r="H4691" s="1">
        <v>12.0</v>
      </c>
      <c r="I4691" s="1" t="s">
        <v>18</v>
      </c>
      <c r="J4691" s="1">
        <v>0.132</v>
      </c>
      <c r="K4691" s="1">
        <v>0.249</v>
      </c>
      <c r="L4691" s="6" t="str">
        <f>if(J4691&gt;QUARTILE!$B$3, "TOP", if(J4691&lt;QUARTILE!$B$4, "BOTTOM", 0))</f>
        <v>BOTTOM</v>
      </c>
      <c r="M4691" s="6">
        <f t="shared" si="1"/>
        <v>1</v>
      </c>
      <c r="N4691" s="6" t="str">
        <f t="shared" si="2"/>
        <v>Millenial</v>
      </c>
      <c r="O4691" s="6" t="str">
        <f t="shared" si="3"/>
        <v>Low Income</v>
      </c>
    </row>
    <row r="4692" hidden="1">
      <c r="A4692" s="1">
        <v>104690.0</v>
      </c>
      <c r="B4692" s="1">
        <v>45.0</v>
      </c>
      <c r="C4692" s="1">
        <v>41000.0</v>
      </c>
      <c r="D4692" s="1" t="s">
        <v>23</v>
      </c>
      <c r="E4692" s="1">
        <v>8940.96</v>
      </c>
      <c r="F4692" s="1">
        <v>4.0</v>
      </c>
      <c r="G4692" s="1">
        <v>19.0</v>
      </c>
      <c r="H4692" s="1">
        <v>12.0</v>
      </c>
      <c r="I4692" s="1" t="s">
        <v>18</v>
      </c>
      <c r="J4692" s="1">
        <v>0.815</v>
      </c>
      <c r="K4692" s="1">
        <v>0.365</v>
      </c>
      <c r="L4692" s="6">
        <f>if(J4692&gt;QUARTILE!$B$3, "TOP", if(J4692&lt;QUARTILE!$B$4, "BOTTOM", 0))</f>
        <v>0</v>
      </c>
      <c r="M4692" s="6">
        <f t="shared" si="1"/>
        <v>1</v>
      </c>
      <c r="N4692" s="6" t="str">
        <f t="shared" si="2"/>
        <v>Gen X</v>
      </c>
      <c r="O4692" s="6" t="str">
        <f t="shared" si="3"/>
        <v>Low Income</v>
      </c>
    </row>
    <row r="4693" hidden="1">
      <c r="A4693" s="1">
        <v>104691.0</v>
      </c>
      <c r="B4693" s="1">
        <v>61.0</v>
      </c>
      <c r="C4693" s="1">
        <v>33000.0</v>
      </c>
      <c r="D4693" s="1" t="s">
        <v>23</v>
      </c>
      <c r="E4693" s="1">
        <v>10228.0</v>
      </c>
      <c r="F4693" s="1">
        <v>1.0</v>
      </c>
      <c r="G4693" s="1">
        <v>19.0</v>
      </c>
      <c r="H4693" s="1">
        <v>4.0</v>
      </c>
      <c r="I4693" s="1" t="s">
        <v>22</v>
      </c>
      <c r="J4693" s="1">
        <v>0.179</v>
      </c>
      <c r="K4693" s="1">
        <v>0.316</v>
      </c>
      <c r="L4693" s="6" t="str">
        <f>if(J4693&gt;QUARTILE!$B$3, "TOP", if(J4693&lt;QUARTILE!$B$4, "BOTTOM", 0))</f>
        <v>BOTTOM</v>
      </c>
      <c r="M4693" s="6">
        <f t="shared" si="1"/>
        <v>2</v>
      </c>
      <c r="N4693" s="6" t="str">
        <f t="shared" si="2"/>
        <v>Baby Boomer</v>
      </c>
      <c r="O4693" s="6" t="str">
        <f t="shared" si="3"/>
        <v>Low Income</v>
      </c>
    </row>
    <row r="4694" hidden="1">
      <c r="A4694" s="1">
        <v>104692.0</v>
      </c>
      <c r="B4694" s="1">
        <v>32.0</v>
      </c>
      <c r="C4694" s="1">
        <v>18000.0</v>
      </c>
      <c r="D4694" s="1" t="s">
        <v>24</v>
      </c>
      <c r="E4694" s="1">
        <v>43920.72</v>
      </c>
      <c r="F4694" s="1">
        <v>1.0</v>
      </c>
      <c r="G4694" s="1">
        <v>21.0</v>
      </c>
      <c r="H4694" s="1">
        <v>8.0</v>
      </c>
      <c r="I4694" s="1" t="s">
        <v>18</v>
      </c>
      <c r="J4694" s="1">
        <v>0.115</v>
      </c>
      <c r="K4694" s="1">
        <v>0.76</v>
      </c>
      <c r="L4694" s="6" t="str">
        <f>if(J4694&gt;QUARTILE!$B$3, "TOP", if(J4694&lt;QUARTILE!$B$4, "BOTTOM", 0))</f>
        <v>BOTTOM</v>
      </c>
      <c r="M4694" s="6">
        <f t="shared" si="1"/>
        <v>1</v>
      </c>
      <c r="N4694" s="6" t="str">
        <f t="shared" si="2"/>
        <v>Gen X</v>
      </c>
      <c r="O4694" s="6" t="str">
        <f t="shared" si="3"/>
        <v>Low Income</v>
      </c>
    </row>
    <row r="4695" hidden="1">
      <c r="A4695" s="1">
        <v>104693.0</v>
      </c>
      <c r="B4695" s="1">
        <v>58.0</v>
      </c>
      <c r="C4695" s="1">
        <v>13000.0</v>
      </c>
      <c r="D4695" s="1" t="s">
        <v>25</v>
      </c>
      <c r="E4695" s="1">
        <v>14877.41</v>
      </c>
      <c r="F4695" s="1">
        <v>3.0</v>
      </c>
      <c r="G4695" s="1">
        <v>21.0</v>
      </c>
      <c r="H4695" s="1">
        <v>6.0</v>
      </c>
      <c r="I4695" s="1" t="s">
        <v>22</v>
      </c>
      <c r="J4695" s="1">
        <v>0.488</v>
      </c>
      <c r="K4695" s="1">
        <v>0.772</v>
      </c>
      <c r="L4695" s="6">
        <f>if(J4695&gt;QUARTILE!$B$3, "TOP", if(J4695&lt;QUARTILE!$B$4, "BOTTOM", 0))</f>
        <v>0</v>
      </c>
      <c r="M4695" s="6">
        <f t="shared" si="1"/>
        <v>2</v>
      </c>
      <c r="N4695" s="6" t="str">
        <f t="shared" si="2"/>
        <v>Gen X</v>
      </c>
      <c r="O4695" s="6" t="str">
        <f t="shared" si="3"/>
        <v>Low Income</v>
      </c>
    </row>
    <row r="4696" hidden="1">
      <c r="A4696" s="1">
        <v>104694.0</v>
      </c>
      <c r="B4696" s="1">
        <v>80.0</v>
      </c>
      <c r="C4696" s="1">
        <v>20000.0</v>
      </c>
      <c r="D4696" s="1" t="s">
        <v>27</v>
      </c>
      <c r="E4696" s="1">
        <v>40339.63</v>
      </c>
      <c r="F4696" s="1">
        <v>2.0</v>
      </c>
      <c r="G4696" s="1">
        <v>27.0</v>
      </c>
      <c r="H4696" s="1">
        <v>7.0</v>
      </c>
      <c r="I4696" s="1" t="s">
        <v>18</v>
      </c>
      <c r="J4696" s="1">
        <v>0.422</v>
      </c>
      <c r="K4696" s="1">
        <v>0.644</v>
      </c>
      <c r="L4696" s="6">
        <f>if(J4696&gt;QUARTILE!$B$3, "TOP", if(J4696&lt;QUARTILE!$B$4, "BOTTOM", 0))</f>
        <v>0</v>
      </c>
      <c r="M4696" s="6">
        <f t="shared" si="1"/>
        <v>1</v>
      </c>
      <c r="N4696" s="6" t="str">
        <f t="shared" si="2"/>
        <v>Silent</v>
      </c>
      <c r="O4696" s="6" t="str">
        <f t="shared" si="3"/>
        <v>Low Income</v>
      </c>
    </row>
    <row r="4697" hidden="1">
      <c r="A4697" s="1">
        <v>104695.0</v>
      </c>
      <c r="B4697" s="1">
        <v>40.0</v>
      </c>
      <c r="C4697" s="1">
        <v>40000.0</v>
      </c>
      <c r="D4697" s="1" t="s">
        <v>27</v>
      </c>
      <c r="E4697" s="1">
        <v>19711.18</v>
      </c>
      <c r="F4697" s="1">
        <v>3.0</v>
      </c>
      <c r="G4697" s="1">
        <v>23.0</v>
      </c>
      <c r="H4697" s="1">
        <v>8.0</v>
      </c>
      <c r="I4697" s="1" t="s">
        <v>22</v>
      </c>
      <c r="J4697" s="1">
        <v>0.066</v>
      </c>
      <c r="K4697" s="1">
        <v>0.225</v>
      </c>
      <c r="L4697" s="6" t="str">
        <f>if(J4697&gt;QUARTILE!$B$3, "TOP", if(J4697&lt;QUARTILE!$B$4, "BOTTOM", 0))</f>
        <v>BOTTOM</v>
      </c>
      <c r="M4697" s="6">
        <f t="shared" si="1"/>
        <v>2</v>
      </c>
      <c r="N4697" s="6" t="str">
        <f t="shared" si="2"/>
        <v>Gen X</v>
      </c>
      <c r="O4697" s="6" t="str">
        <f t="shared" si="3"/>
        <v>Low Income</v>
      </c>
    </row>
    <row r="4698" hidden="1">
      <c r="A4698" s="1">
        <v>104696.0</v>
      </c>
      <c r="B4698" s="1">
        <v>57.0</v>
      </c>
      <c r="C4698" s="1">
        <v>19000.0</v>
      </c>
      <c r="D4698" s="1" t="s">
        <v>23</v>
      </c>
      <c r="E4698" s="1">
        <v>18006.76</v>
      </c>
      <c r="F4698" s="1">
        <v>1.0</v>
      </c>
      <c r="G4698" s="1">
        <v>15.0</v>
      </c>
      <c r="H4698" s="1">
        <v>4.0</v>
      </c>
      <c r="I4698" s="1" t="s">
        <v>22</v>
      </c>
      <c r="J4698" s="1">
        <v>0.102</v>
      </c>
      <c r="K4698" s="1">
        <v>0.19</v>
      </c>
      <c r="L4698" s="6" t="str">
        <f>if(J4698&gt;QUARTILE!$B$3, "TOP", if(J4698&lt;QUARTILE!$B$4, "BOTTOM", 0))</f>
        <v>BOTTOM</v>
      </c>
      <c r="M4698" s="6">
        <f t="shared" si="1"/>
        <v>2</v>
      </c>
      <c r="N4698" s="6" t="str">
        <f t="shared" si="2"/>
        <v>Gen X</v>
      </c>
      <c r="O4698" s="6" t="str">
        <f t="shared" si="3"/>
        <v>Low Income</v>
      </c>
    </row>
    <row r="4699" hidden="1">
      <c r="A4699" s="1">
        <v>104697.0</v>
      </c>
      <c r="B4699" s="1">
        <v>28.0</v>
      </c>
      <c r="C4699" s="1">
        <v>11000.0</v>
      </c>
      <c r="D4699" s="1" t="s">
        <v>27</v>
      </c>
      <c r="E4699" s="1">
        <v>629.42</v>
      </c>
      <c r="F4699" s="1">
        <v>4.0</v>
      </c>
      <c r="G4699" s="1">
        <v>16.0</v>
      </c>
      <c r="H4699" s="1">
        <v>14.0</v>
      </c>
      <c r="I4699" s="1" t="s">
        <v>22</v>
      </c>
      <c r="J4699" s="1">
        <v>0.913</v>
      </c>
      <c r="K4699" s="1">
        <v>0.197</v>
      </c>
      <c r="L4699" s="6" t="str">
        <f>if(J4699&gt;QUARTILE!$B$3, "TOP", if(J4699&lt;QUARTILE!$B$4, "BOTTOM", 0))</f>
        <v>TOP</v>
      </c>
      <c r="M4699" s="6">
        <f t="shared" si="1"/>
        <v>2</v>
      </c>
      <c r="N4699" s="6" t="str">
        <f t="shared" si="2"/>
        <v>Millenial</v>
      </c>
      <c r="O4699" s="6" t="str">
        <f t="shared" si="3"/>
        <v>Low Income</v>
      </c>
    </row>
    <row r="4700" hidden="1">
      <c r="A4700" s="1">
        <v>104698.0</v>
      </c>
      <c r="B4700" s="1">
        <v>65.0</v>
      </c>
      <c r="C4700" s="1">
        <v>8000.0</v>
      </c>
      <c r="D4700" s="1" t="s">
        <v>27</v>
      </c>
      <c r="E4700" s="1">
        <v>6511.68</v>
      </c>
      <c r="F4700" s="1">
        <v>3.0</v>
      </c>
      <c r="G4700" s="1">
        <v>28.0</v>
      </c>
      <c r="H4700" s="1">
        <v>5.0</v>
      </c>
      <c r="I4700" s="1" t="s">
        <v>22</v>
      </c>
      <c r="J4700" s="1">
        <v>0.94</v>
      </c>
      <c r="K4700" s="1">
        <v>0.386</v>
      </c>
      <c r="L4700" s="6" t="str">
        <f>if(J4700&gt;QUARTILE!$B$3, "TOP", if(J4700&lt;QUARTILE!$B$4, "BOTTOM", 0))</f>
        <v>TOP</v>
      </c>
      <c r="M4700" s="6">
        <f t="shared" si="1"/>
        <v>2</v>
      </c>
      <c r="N4700" s="6" t="str">
        <f t="shared" si="2"/>
        <v>Baby Boomer</v>
      </c>
      <c r="O4700" s="6" t="str">
        <f t="shared" si="3"/>
        <v>Low Income</v>
      </c>
    </row>
    <row r="4701" hidden="1">
      <c r="A4701" s="1">
        <v>104699.0</v>
      </c>
      <c r="B4701" s="1">
        <v>49.0</v>
      </c>
      <c r="C4701" s="1">
        <v>20000.0</v>
      </c>
      <c r="D4701" s="1" t="s">
        <v>27</v>
      </c>
      <c r="E4701" s="1">
        <v>13945.42</v>
      </c>
      <c r="F4701" s="1">
        <v>2.0</v>
      </c>
      <c r="G4701" s="1">
        <v>23.0</v>
      </c>
      <c r="H4701" s="1">
        <v>11.0</v>
      </c>
      <c r="I4701" s="1" t="s">
        <v>22</v>
      </c>
      <c r="J4701" s="1">
        <v>0.482</v>
      </c>
      <c r="K4701" s="1">
        <v>0.479</v>
      </c>
      <c r="L4701" s="6">
        <f>if(J4701&gt;QUARTILE!$B$3, "TOP", if(J4701&lt;QUARTILE!$B$4, "BOTTOM", 0))</f>
        <v>0</v>
      </c>
      <c r="M4701" s="6">
        <f t="shared" si="1"/>
        <v>2</v>
      </c>
      <c r="N4701" s="6" t="str">
        <f t="shared" si="2"/>
        <v>Gen X</v>
      </c>
      <c r="O4701" s="6" t="str">
        <f t="shared" si="3"/>
        <v>Low Income</v>
      </c>
    </row>
    <row r="4702" hidden="1">
      <c r="A4702" s="1">
        <v>104700.0</v>
      </c>
      <c r="B4702" s="1">
        <v>75.0</v>
      </c>
      <c r="C4702" s="1">
        <v>12000.0</v>
      </c>
      <c r="D4702" s="1" t="s">
        <v>23</v>
      </c>
      <c r="E4702" s="1">
        <v>17701.52</v>
      </c>
      <c r="F4702" s="1">
        <v>3.0</v>
      </c>
      <c r="G4702" s="1">
        <v>18.0</v>
      </c>
      <c r="H4702" s="1">
        <v>6.0</v>
      </c>
      <c r="I4702" s="1" t="s">
        <v>22</v>
      </c>
      <c r="J4702" s="1">
        <v>0.898</v>
      </c>
      <c r="K4702" s="1">
        <v>0.25</v>
      </c>
      <c r="L4702" s="6" t="str">
        <f>if(J4702&gt;QUARTILE!$B$3, "TOP", if(J4702&lt;QUARTILE!$B$4, "BOTTOM", 0))</f>
        <v>TOP</v>
      </c>
      <c r="M4702" s="6">
        <f t="shared" si="1"/>
        <v>2</v>
      </c>
      <c r="N4702" s="6" t="str">
        <f t="shared" si="2"/>
        <v>Baby Boomer</v>
      </c>
      <c r="O4702" s="6" t="str">
        <f t="shared" si="3"/>
        <v>Low Income</v>
      </c>
    </row>
    <row r="4703" hidden="1">
      <c r="A4703" s="1">
        <v>104701.0</v>
      </c>
      <c r="B4703" s="1">
        <v>76.0</v>
      </c>
      <c r="C4703" s="1">
        <v>17000.0</v>
      </c>
      <c r="D4703" s="1" t="s">
        <v>31</v>
      </c>
      <c r="E4703" s="1">
        <v>19908.55</v>
      </c>
      <c r="F4703" s="1">
        <v>5.0</v>
      </c>
      <c r="G4703" s="1">
        <v>24.0</v>
      </c>
      <c r="H4703" s="1">
        <v>4.0</v>
      </c>
      <c r="I4703" s="1" t="s">
        <v>22</v>
      </c>
      <c r="J4703" s="1">
        <v>0.8</v>
      </c>
      <c r="K4703" s="1">
        <v>0.408</v>
      </c>
      <c r="L4703" s="6">
        <f>if(J4703&gt;QUARTILE!$B$3, "TOP", if(J4703&lt;QUARTILE!$B$4, "BOTTOM", 0))</f>
        <v>0</v>
      </c>
      <c r="M4703" s="6">
        <f t="shared" si="1"/>
        <v>2</v>
      </c>
      <c r="N4703" s="6" t="str">
        <f t="shared" si="2"/>
        <v>Baby Boomer</v>
      </c>
      <c r="O4703" s="6" t="str">
        <f t="shared" si="3"/>
        <v>Low Income</v>
      </c>
    </row>
    <row r="4704" hidden="1">
      <c r="A4704" s="1">
        <v>104702.0</v>
      </c>
      <c r="B4704" s="1">
        <v>74.0</v>
      </c>
      <c r="C4704" s="1">
        <v>53000.0</v>
      </c>
      <c r="D4704" s="1" t="s">
        <v>25</v>
      </c>
      <c r="E4704" s="1">
        <v>25191.32</v>
      </c>
      <c r="F4704" s="1">
        <v>2.0</v>
      </c>
      <c r="G4704" s="1">
        <v>14.0</v>
      </c>
      <c r="H4704" s="1">
        <v>6.0</v>
      </c>
      <c r="I4704" s="1" t="s">
        <v>22</v>
      </c>
      <c r="J4704" s="1">
        <v>0.729</v>
      </c>
      <c r="K4704" s="1">
        <v>0.184</v>
      </c>
      <c r="L4704" s="6">
        <f>if(J4704&gt;QUARTILE!$B$3, "TOP", if(J4704&lt;QUARTILE!$B$4, "BOTTOM", 0))</f>
        <v>0</v>
      </c>
      <c r="M4704" s="6">
        <f t="shared" si="1"/>
        <v>2</v>
      </c>
      <c r="N4704" s="6" t="str">
        <f t="shared" si="2"/>
        <v>Baby Boomer</v>
      </c>
      <c r="O4704" s="6" t="str">
        <f t="shared" si="3"/>
        <v>Medium Income</v>
      </c>
    </row>
    <row r="4705" hidden="1">
      <c r="A4705" s="1">
        <v>104703.0</v>
      </c>
      <c r="B4705" s="1">
        <v>71.0</v>
      </c>
      <c r="C4705" s="1">
        <v>21000.0</v>
      </c>
      <c r="D4705" s="1" t="s">
        <v>27</v>
      </c>
      <c r="E4705" s="1">
        <v>21355.85</v>
      </c>
      <c r="F4705" s="1">
        <v>5.0</v>
      </c>
      <c r="G4705" s="1">
        <v>18.0</v>
      </c>
      <c r="H4705" s="1">
        <v>9.0</v>
      </c>
      <c r="I4705" s="1" t="s">
        <v>22</v>
      </c>
      <c r="J4705" s="1">
        <v>0.751</v>
      </c>
      <c r="K4705" s="1">
        <v>0.219</v>
      </c>
      <c r="L4705" s="6">
        <f>if(J4705&gt;QUARTILE!$B$3, "TOP", if(J4705&lt;QUARTILE!$B$4, "BOTTOM", 0))</f>
        <v>0</v>
      </c>
      <c r="M4705" s="6">
        <f t="shared" si="1"/>
        <v>2</v>
      </c>
      <c r="N4705" s="6" t="str">
        <f t="shared" si="2"/>
        <v>Baby Boomer</v>
      </c>
      <c r="O4705" s="6" t="str">
        <f t="shared" si="3"/>
        <v>Low Income</v>
      </c>
    </row>
    <row r="4706" hidden="1">
      <c r="A4706" s="1">
        <v>104704.0</v>
      </c>
      <c r="B4706" s="1">
        <v>53.0</v>
      </c>
      <c r="C4706" s="1">
        <v>14000.0</v>
      </c>
      <c r="D4706" s="1" t="s">
        <v>21</v>
      </c>
      <c r="E4706" s="1">
        <v>37753.52</v>
      </c>
      <c r="F4706" s="1">
        <v>4.0</v>
      </c>
      <c r="G4706" s="1">
        <v>17.0</v>
      </c>
      <c r="H4706" s="1">
        <v>8.0</v>
      </c>
      <c r="I4706" s="1" t="s">
        <v>18</v>
      </c>
      <c r="J4706" s="1">
        <v>1.0</v>
      </c>
      <c r="K4706" s="1">
        <v>0.111</v>
      </c>
      <c r="L4706" s="6" t="str">
        <f>if(J4706&gt;QUARTILE!$B$3, "TOP", if(J4706&lt;QUARTILE!$B$4, "BOTTOM", 0))</f>
        <v>TOP</v>
      </c>
      <c r="M4706" s="6">
        <f t="shared" si="1"/>
        <v>1</v>
      </c>
      <c r="N4706" s="6" t="str">
        <f t="shared" si="2"/>
        <v>Gen X</v>
      </c>
      <c r="O4706" s="6" t="str">
        <f t="shared" si="3"/>
        <v>Low Income</v>
      </c>
    </row>
    <row r="4707" hidden="1">
      <c r="A4707" s="1">
        <v>104705.0</v>
      </c>
      <c r="B4707" s="1">
        <v>77.0</v>
      </c>
      <c r="C4707" s="1">
        <v>27000.0</v>
      </c>
      <c r="D4707" s="1" t="s">
        <v>25</v>
      </c>
      <c r="E4707" s="1">
        <v>7004.5</v>
      </c>
      <c r="F4707" s="1">
        <v>1.0</v>
      </c>
      <c r="G4707" s="1">
        <v>23.0</v>
      </c>
      <c r="H4707" s="1">
        <v>4.0</v>
      </c>
      <c r="I4707" s="1" t="s">
        <v>22</v>
      </c>
      <c r="J4707" s="1">
        <v>0.616</v>
      </c>
      <c r="K4707" s="1">
        <v>0.727</v>
      </c>
      <c r="L4707" s="6">
        <f>if(J4707&gt;QUARTILE!$B$3, "TOP", if(J4707&lt;QUARTILE!$B$4, "BOTTOM", 0))</f>
        <v>0</v>
      </c>
      <c r="M4707" s="6">
        <f t="shared" si="1"/>
        <v>2</v>
      </c>
      <c r="N4707" s="6" t="str">
        <f t="shared" si="2"/>
        <v>Baby Boomer</v>
      </c>
      <c r="O4707" s="6" t="str">
        <f t="shared" si="3"/>
        <v>Low Income</v>
      </c>
    </row>
    <row r="4708" hidden="1">
      <c r="A4708" s="1">
        <v>104706.0</v>
      </c>
      <c r="B4708" s="1">
        <v>50.0</v>
      </c>
      <c r="C4708" s="1">
        <v>70000.0</v>
      </c>
      <c r="D4708" s="1" t="s">
        <v>27</v>
      </c>
      <c r="E4708" s="1">
        <v>20520.44</v>
      </c>
      <c r="F4708" s="1">
        <v>3.0</v>
      </c>
      <c r="G4708" s="1">
        <v>19.0</v>
      </c>
      <c r="H4708" s="1">
        <v>0.0</v>
      </c>
      <c r="I4708" s="1" t="s">
        <v>22</v>
      </c>
      <c r="J4708" s="1">
        <v>0.612</v>
      </c>
      <c r="K4708" s="1">
        <v>0.458</v>
      </c>
      <c r="L4708" s="6">
        <f>if(J4708&gt;QUARTILE!$B$3, "TOP", if(J4708&lt;QUARTILE!$B$4, "BOTTOM", 0))</f>
        <v>0</v>
      </c>
      <c r="M4708" s="6">
        <f t="shared" si="1"/>
        <v>2</v>
      </c>
      <c r="N4708" s="6" t="str">
        <f t="shared" si="2"/>
        <v>Gen X</v>
      </c>
      <c r="O4708" s="6" t="str">
        <f t="shared" si="3"/>
        <v>Medium Income</v>
      </c>
    </row>
    <row r="4709" hidden="1">
      <c r="A4709" s="1">
        <v>104707.0</v>
      </c>
      <c r="B4709" s="1">
        <v>41.0</v>
      </c>
      <c r="C4709" s="1">
        <v>20000.0</v>
      </c>
      <c r="D4709" s="1" t="s">
        <v>30</v>
      </c>
      <c r="E4709" s="1">
        <v>1050.29</v>
      </c>
      <c r="F4709" s="1">
        <v>3.0</v>
      </c>
      <c r="G4709" s="1">
        <v>16.0</v>
      </c>
      <c r="H4709" s="1">
        <v>9.0</v>
      </c>
      <c r="I4709" s="1" t="s">
        <v>22</v>
      </c>
      <c r="J4709" s="1">
        <v>0.004</v>
      </c>
      <c r="K4709" s="1">
        <v>0.615</v>
      </c>
      <c r="L4709" s="6" t="str">
        <f>if(J4709&gt;QUARTILE!$B$3, "TOP", if(J4709&lt;QUARTILE!$B$4, "BOTTOM", 0))</f>
        <v>BOTTOM</v>
      </c>
      <c r="M4709" s="6">
        <f t="shared" si="1"/>
        <v>2</v>
      </c>
      <c r="N4709" s="6" t="str">
        <f t="shared" si="2"/>
        <v>Gen X</v>
      </c>
      <c r="O4709" s="6" t="str">
        <f t="shared" si="3"/>
        <v>Low Income</v>
      </c>
    </row>
    <row r="4710" hidden="1">
      <c r="A4710" s="1">
        <v>104708.0</v>
      </c>
      <c r="B4710" s="1">
        <v>56.0</v>
      </c>
      <c r="C4710" s="1">
        <v>5000.0</v>
      </c>
      <c r="D4710" s="1" t="s">
        <v>25</v>
      </c>
      <c r="E4710" s="1">
        <v>13085.84</v>
      </c>
      <c r="F4710" s="1">
        <v>5.0</v>
      </c>
      <c r="G4710" s="1">
        <v>21.0</v>
      </c>
      <c r="H4710" s="1">
        <v>2.0</v>
      </c>
      <c r="I4710" s="1" t="s">
        <v>22</v>
      </c>
      <c r="J4710" s="1">
        <v>0.592</v>
      </c>
      <c r="K4710" s="1">
        <v>0.619</v>
      </c>
      <c r="L4710" s="6">
        <f>if(J4710&gt;QUARTILE!$B$3, "TOP", if(J4710&lt;QUARTILE!$B$4, "BOTTOM", 0))</f>
        <v>0</v>
      </c>
      <c r="M4710" s="6">
        <f t="shared" si="1"/>
        <v>2</v>
      </c>
      <c r="N4710" s="6" t="str">
        <f t="shared" si="2"/>
        <v>Gen X</v>
      </c>
      <c r="O4710" s="6" t="str">
        <f t="shared" si="3"/>
        <v>Low Income</v>
      </c>
    </row>
    <row r="4711" hidden="1">
      <c r="A4711" s="1">
        <v>104709.0</v>
      </c>
      <c r="B4711" s="1">
        <v>51.0</v>
      </c>
      <c r="C4711" s="1">
        <v>33000.0</v>
      </c>
      <c r="D4711" s="1" t="s">
        <v>25</v>
      </c>
      <c r="E4711" s="1">
        <v>6240.4</v>
      </c>
      <c r="F4711" s="1">
        <v>5.0</v>
      </c>
      <c r="G4711" s="1">
        <v>16.0</v>
      </c>
      <c r="H4711" s="1">
        <v>7.0</v>
      </c>
      <c r="I4711" s="1" t="s">
        <v>22</v>
      </c>
      <c r="J4711" s="1">
        <v>0.868</v>
      </c>
      <c r="K4711" s="1">
        <v>0.019</v>
      </c>
      <c r="L4711" s="6" t="str">
        <f>if(J4711&gt;QUARTILE!$B$3, "TOP", if(J4711&lt;QUARTILE!$B$4, "BOTTOM", 0))</f>
        <v>TOP</v>
      </c>
      <c r="M4711" s="6">
        <f t="shared" si="1"/>
        <v>2</v>
      </c>
      <c r="N4711" s="6" t="str">
        <f t="shared" si="2"/>
        <v>Gen X</v>
      </c>
      <c r="O4711" s="6" t="str">
        <f t="shared" si="3"/>
        <v>Low Income</v>
      </c>
    </row>
    <row r="4712" hidden="1">
      <c r="A4712" s="1">
        <v>104710.0</v>
      </c>
      <c r="B4712" s="1">
        <v>73.0</v>
      </c>
      <c r="C4712" s="1">
        <v>27000.0</v>
      </c>
      <c r="D4712" s="1" t="s">
        <v>21</v>
      </c>
      <c r="E4712" s="1">
        <v>9589.35</v>
      </c>
      <c r="F4712" s="1">
        <v>1.0</v>
      </c>
      <c r="G4712" s="1">
        <v>19.0</v>
      </c>
      <c r="H4712" s="1">
        <v>2.0</v>
      </c>
      <c r="I4712" s="1" t="s">
        <v>22</v>
      </c>
      <c r="J4712" s="1">
        <v>0.762</v>
      </c>
      <c r="K4712" s="1">
        <v>0.795</v>
      </c>
      <c r="L4712" s="6">
        <f>if(J4712&gt;QUARTILE!$B$3, "TOP", if(J4712&lt;QUARTILE!$B$4, "BOTTOM", 0))</f>
        <v>0</v>
      </c>
      <c r="M4712" s="6">
        <f t="shared" si="1"/>
        <v>2</v>
      </c>
      <c r="N4712" s="6" t="str">
        <f t="shared" si="2"/>
        <v>Baby Boomer</v>
      </c>
      <c r="O4712" s="6" t="str">
        <f t="shared" si="3"/>
        <v>Low Income</v>
      </c>
    </row>
    <row r="4713" hidden="1">
      <c r="A4713" s="1">
        <v>104711.0</v>
      </c>
      <c r="B4713" s="1">
        <v>45.0</v>
      </c>
      <c r="C4713" s="1">
        <v>23000.0</v>
      </c>
      <c r="D4713" s="1" t="s">
        <v>23</v>
      </c>
      <c r="E4713" s="1">
        <v>8759.64</v>
      </c>
      <c r="F4713" s="1">
        <v>3.0</v>
      </c>
      <c r="G4713" s="1">
        <v>17.0</v>
      </c>
      <c r="H4713" s="1">
        <v>19.0</v>
      </c>
      <c r="I4713" s="1" t="s">
        <v>22</v>
      </c>
      <c r="J4713" s="1">
        <v>0.696</v>
      </c>
      <c r="K4713" s="1">
        <v>0.284</v>
      </c>
      <c r="L4713" s="6">
        <f>if(J4713&gt;QUARTILE!$B$3, "TOP", if(J4713&lt;QUARTILE!$B$4, "BOTTOM", 0))</f>
        <v>0</v>
      </c>
      <c r="M4713" s="6">
        <f t="shared" si="1"/>
        <v>2</v>
      </c>
      <c r="N4713" s="6" t="str">
        <f t="shared" si="2"/>
        <v>Gen X</v>
      </c>
      <c r="O4713" s="6" t="str">
        <f t="shared" si="3"/>
        <v>Low Income</v>
      </c>
    </row>
    <row r="4714" hidden="1">
      <c r="A4714" s="1">
        <v>104712.0</v>
      </c>
      <c r="B4714" s="1">
        <v>54.0</v>
      </c>
      <c r="C4714" s="1">
        <v>19000.0</v>
      </c>
      <c r="D4714" s="1" t="s">
        <v>23</v>
      </c>
      <c r="E4714" s="1">
        <v>1246.67</v>
      </c>
      <c r="F4714" s="1">
        <v>1.0</v>
      </c>
      <c r="G4714" s="1">
        <v>24.0</v>
      </c>
      <c r="H4714" s="1">
        <v>4.0</v>
      </c>
      <c r="I4714" s="1" t="s">
        <v>22</v>
      </c>
      <c r="J4714" s="1">
        <v>0.075</v>
      </c>
      <c r="K4714" s="1">
        <v>0.51</v>
      </c>
      <c r="L4714" s="6" t="str">
        <f>if(J4714&gt;QUARTILE!$B$3, "TOP", if(J4714&lt;QUARTILE!$B$4, "BOTTOM", 0))</f>
        <v>BOTTOM</v>
      </c>
      <c r="M4714" s="6">
        <f t="shared" si="1"/>
        <v>2</v>
      </c>
      <c r="N4714" s="6" t="str">
        <f t="shared" si="2"/>
        <v>Gen X</v>
      </c>
      <c r="O4714" s="6" t="str">
        <f t="shared" si="3"/>
        <v>Low Income</v>
      </c>
    </row>
    <row r="4715" hidden="1">
      <c r="A4715" s="1">
        <v>104713.0</v>
      </c>
      <c r="B4715" s="1">
        <v>24.0</v>
      </c>
      <c r="C4715" s="1">
        <v>14000.0</v>
      </c>
      <c r="D4715" s="1" t="s">
        <v>21</v>
      </c>
      <c r="E4715" s="1">
        <v>12571.39</v>
      </c>
      <c r="F4715" s="1">
        <v>5.0</v>
      </c>
      <c r="G4715" s="1">
        <v>16.0</v>
      </c>
      <c r="H4715" s="1">
        <v>21.0</v>
      </c>
      <c r="I4715" s="1" t="s">
        <v>26</v>
      </c>
      <c r="J4715" s="1">
        <v>1.0</v>
      </c>
      <c r="K4715" s="1">
        <v>0.188</v>
      </c>
      <c r="L4715" s="6" t="str">
        <f>if(J4715&gt;QUARTILE!$B$3, "TOP", if(J4715&lt;QUARTILE!$B$4, "BOTTOM", 0))</f>
        <v>TOP</v>
      </c>
      <c r="M4715" s="6">
        <f t="shared" si="1"/>
        <v>3</v>
      </c>
      <c r="N4715" s="6" t="str">
        <f t="shared" si="2"/>
        <v>Millenial</v>
      </c>
      <c r="O4715" s="6" t="str">
        <f t="shared" si="3"/>
        <v>Low Income</v>
      </c>
    </row>
    <row r="4716" hidden="1">
      <c r="A4716" s="1">
        <v>104714.0</v>
      </c>
      <c r="B4716" s="1">
        <v>21.0</v>
      </c>
      <c r="C4716" s="1">
        <v>55000.0</v>
      </c>
      <c r="D4716" s="1" t="s">
        <v>17</v>
      </c>
      <c r="E4716" s="1">
        <v>100000.0</v>
      </c>
      <c r="F4716" s="1">
        <v>5.0</v>
      </c>
      <c r="G4716" s="1">
        <v>17.0</v>
      </c>
      <c r="H4716" s="1">
        <v>11.0</v>
      </c>
      <c r="I4716" s="1" t="s">
        <v>18</v>
      </c>
      <c r="J4716" s="1">
        <v>0.629</v>
      </c>
      <c r="K4716" s="1">
        <v>0.624</v>
      </c>
      <c r="L4716" s="6">
        <f>if(J4716&gt;QUARTILE!$B$3, "TOP", if(J4716&lt;QUARTILE!$B$4, "BOTTOM", 0))</f>
        <v>0</v>
      </c>
      <c r="M4716" s="6">
        <f t="shared" si="1"/>
        <v>1</v>
      </c>
      <c r="N4716" s="6" t="str">
        <f t="shared" si="2"/>
        <v>Millenial</v>
      </c>
      <c r="O4716" s="6" t="str">
        <f t="shared" si="3"/>
        <v>Medium Income</v>
      </c>
    </row>
    <row r="4717" hidden="1">
      <c r="A4717" s="1">
        <v>104715.0</v>
      </c>
      <c r="B4717" s="1">
        <v>54.0</v>
      </c>
      <c r="C4717" s="1">
        <v>7000.0</v>
      </c>
      <c r="D4717" s="1" t="s">
        <v>30</v>
      </c>
      <c r="E4717" s="1">
        <v>7103.12</v>
      </c>
      <c r="F4717" s="1">
        <v>2.0</v>
      </c>
      <c r="G4717" s="1">
        <v>19.0</v>
      </c>
      <c r="H4717" s="1">
        <v>1.0</v>
      </c>
      <c r="I4717" s="1" t="s">
        <v>22</v>
      </c>
      <c r="J4717" s="1">
        <v>0.572</v>
      </c>
      <c r="K4717" s="1">
        <v>0.228</v>
      </c>
      <c r="L4717" s="6">
        <f>if(J4717&gt;QUARTILE!$B$3, "TOP", if(J4717&lt;QUARTILE!$B$4, "BOTTOM", 0))</f>
        <v>0</v>
      </c>
      <c r="M4717" s="6">
        <f t="shared" si="1"/>
        <v>2</v>
      </c>
      <c r="N4717" s="6" t="str">
        <f t="shared" si="2"/>
        <v>Gen X</v>
      </c>
      <c r="O4717" s="6" t="str">
        <f t="shared" si="3"/>
        <v>Low Income</v>
      </c>
    </row>
    <row r="4718" hidden="1">
      <c r="A4718" s="1">
        <v>104716.0</v>
      </c>
      <c r="B4718" s="1">
        <v>73.0</v>
      </c>
      <c r="C4718" s="1">
        <v>18000.0</v>
      </c>
      <c r="D4718" s="1" t="s">
        <v>23</v>
      </c>
      <c r="E4718" s="1">
        <v>26647.19</v>
      </c>
      <c r="F4718" s="1">
        <v>5.0</v>
      </c>
      <c r="G4718" s="1">
        <v>19.0</v>
      </c>
      <c r="H4718" s="1">
        <v>4.0</v>
      </c>
      <c r="I4718" s="1" t="s">
        <v>22</v>
      </c>
      <c r="J4718" s="1">
        <v>0.448</v>
      </c>
      <c r="K4718" s="1">
        <v>0.914</v>
      </c>
      <c r="L4718" s="6">
        <f>if(J4718&gt;QUARTILE!$B$3, "TOP", if(J4718&lt;QUARTILE!$B$4, "BOTTOM", 0))</f>
        <v>0</v>
      </c>
      <c r="M4718" s="6">
        <f t="shared" si="1"/>
        <v>2</v>
      </c>
      <c r="N4718" s="6" t="str">
        <f t="shared" si="2"/>
        <v>Baby Boomer</v>
      </c>
      <c r="O4718" s="6" t="str">
        <f t="shared" si="3"/>
        <v>Low Income</v>
      </c>
    </row>
    <row r="4719" hidden="1">
      <c r="A4719" s="1">
        <v>104717.0</v>
      </c>
      <c r="B4719" s="1">
        <v>18.0</v>
      </c>
      <c r="C4719" s="1">
        <v>18000.0</v>
      </c>
      <c r="D4719" s="1" t="s">
        <v>23</v>
      </c>
      <c r="E4719" s="1">
        <v>15872.1</v>
      </c>
      <c r="F4719" s="1">
        <v>5.0</v>
      </c>
      <c r="G4719" s="1">
        <v>17.0</v>
      </c>
      <c r="H4719" s="1">
        <v>19.0</v>
      </c>
      <c r="I4719" s="1" t="s">
        <v>22</v>
      </c>
      <c r="J4719" s="1">
        <v>0.399</v>
      </c>
      <c r="K4719" s="1">
        <v>0.35</v>
      </c>
      <c r="L4719" s="6">
        <f>if(J4719&gt;QUARTILE!$B$3, "TOP", if(J4719&lt;QUARTILE!$B$4, "BOTTOM", 0))</f>
        <v>0</v>
      </c>
      <c r="M4719" s="6">
        <f t="shared" si="1"/>
        <v>2</v>
      </c>
      <c r="N4719" s="6" t="str">
        <f t="shared" si="2"/>
        <v>Millenial</v>
      </c>
      <c r="O4719" s="6" t="str">
        <f t="shared" si="3"/>
        <v>Low Income</v>
      </c>
    </row>
    <row r="4720" hidden="1">
      <c r="A4720" s="1">
        <v>104718.0</v>
      </c>
      <c r="B4720" s="1">
        <v>18.0</v>
      </c>
      <c r="C4720" s="1">
        <v>37000.0</v>
      </c>
      <c r="D4720" s="1" t="s">
        <v>23</v>
      </c>
      <c r="E4720" s="1">
        <v>7867.53</v>
      </c>
      <c r="F4720" s="1">
        <v>1.0</v>
      </c>
      <c r="G4720" s="1">
        <v>21.0</v>
      </c>
      <c r="H4720" s="1">
        <v>8.0</v>
      </c>
      <c r="I4720" s="1" t="s">
        <v>22</v>
      </c>
      <c r="J4720" s="1">
        <v>0.561</v>
      </c>
      <c r="K4720" s="1">
        <v>0.712</v>
      </c>
      <c r="L4720" s="6">
        <f>if(J4720&gt;QUARTILE!$B$3, "TOP", if(J4720&lt;QUARTILE!$B$4, "BOTTOM", 0))</f>
        <v>0</v>
      </c>
      <c r="M4720" s="6">
        <f t="shared" si="1"/>
        <v>2</v>
      </c>
      <c r="N4720" s="6" t="str">
        <f t="shared" si="2"/>
        <v>Millenial</v>
      </c>
      <c r="O4720" s="6" t="str">
        <f t="shared" si="3"/>
        <v>Low Income</v>
      </c>
    </row>
    <row r="4721" hidden="1">
      <c r="A4721" s="1">
        <v>104719.0</v>
      </c>
      <c r="B4721" s="1">
        <v>64.0</v>
      </c>
      <c r="C4721" s="1">
        <v>46000.0</v>
      </c>
      <c r="D4721" s="1" t="s">
        <v>27</v>
      </c>
      <c r="E4721" s="1">
        <v>1877.58</v>
      </c>
      <c r="F4721" s="1">
        <v>2.0</v>
      </c>
      <c r="G4721" s="1">
        <v>14.0</v>
      </c>
      <c r="H4721" s="1">
        <v>2.0</v>
      </c>
      <c r="I4721" s="1" t="s">
        <v>22</v>
      </c>
      <c r="J4721" s="1">
        <v>0.495</v>
      </c>
      <c r="K4721" s="1">
        <v>0.641</v>
      </c>
      <c r="L4721" s="6">
        <f>if(J4721&gt;QUARTILE!$B$3, "TOP", if(J4721&lt;QUARTILE!$B$4, "BOTTOM", 0))</f>
        <v>0</v>
      </c>
      <c r="M4721" s="6">
        <f t="shared" si="1"/>
        <v>2</v>
      </c>
      <c r="N4721" s="6" t="str">
        <f t="shared" si="2"/>
        <v>Baby Boomer</v>
      </c>
      <c r="O4721" s="6" t="str">
        <f t="shared" si="3"/>
        <v>Medium Income</v>
      </c>
    </row>
    <row r="4722" hidden="1">
      <c r="A4722" s="1">
        <v>104720.0</v>
      </c>
      <c r="B4722" s="1">
        <v>37.0</v>
      </c>
      <c r="C4722" s="1">
        <v>19000.0</v>
      </c>
      <c r="D4722" s="1" t="s">
        <v>27</v>
      </c>
      <c r="E4722" s="1">
        <v>4863.3</v>
      </c>
      <c r="F4722" s="1">
        <v>2.0</v>
      </c>
      <c r="G4722" s="1">
        <v>22.0</v>
      </c>
      <c r="H4722" s="1">
        <v>7.0</v>
      </c>
      <c r="I4722" s="1" t="s">
        <v>22</v>
      </c>
      <c r="J4722" s="1">
        <v>0.356</v>
      </c>
      <c r="K4722" s="1">
        <v>0.743</v>
      </c>
      <c r="L4722" s="6">
        <f>if(J4722&gt;QUARTILE!$B$3, "TOP", if(J4722&lt;QUARTILE!$B$4, "BOTTOM", 0))</f>
        <v>0</v>
      </c>
      <c r="M4722" s="6">
        <f t="shared" si="1"/>
        <v>2</v>
      </c>
      <c r="N4722" s="6" t="str">
        <f t="shared" si="2"/>
        <v>Gen X</v>
      </c>
      <c r="O4722" s="6" t="str">
        <f t="shared" si="3"/>
        <v>Low Income</v>
      </c>
    </row>
    <row r="4723" hidden="1">
      <c r="A4723" s="1">
        <v>104721.0</v>
      </c>
      <c r="B4723" s="1">
        <v>36.0</v>
      </c>
      <c r="C4723" s="1">
        <v>25000.0</v>
      </c>
      <c r="D4723" s="1" t="s">
        <v>25</v>
      </c>
      <c r="E4723" s="1">
        <v>30451.77</v>
      </c>
      <c r="F4723" s="1">
        <v>3.0</v>
      </c>
      <c r="G4723" s="1">
        <v>7.0</v>
      </c>
      <c r="H4723" s="1">
        <v>9.0</v>
      </c>
      <c r="I4723" s="1" t="s">
        <v>18</v>
      </c>
      <c r="J4723" s="1">
        <v>0.954</v>
      </c>
      <c r="K4723" s="1">
        <v>0.451</v>
      </c>
      <c r="L4723" s="6" t="str">
        <f>if(J4723&gt;QUARTILE!$B$3, "TOP", if(J4723&lt;QUARTILE!$B$4, "BOTTOM", 0))</f>
        <v>TOP</v>
      </c>
      <c r="M4723" s="6">
        <f t="shared" si="1"/>
        <v>1</v>
      </c>
      <c r="N4723" s="6" t="str">
        <f t="shared" si="2"/>
        <v>Gen X</v>
      </c>
      <c r="O4723" s="6" t="str">
        <f t="shared" si="3"/>
        <v>Low Income</v>
      </c>
    </row>
    <row r="4724" hidden="1">
      <c r="A4724" s="1">
        <v>104722.0</v>
      </c>
      <c r="B4724" s="1">
        <v>46.0</v>
      </c>
      <c r="C4724" s="1">
        <v>26000.0</v>
      </c>
      <c r="D4724" s="1" t="s">
        <v>23</v>
      </c>
      <c r="E4724" s="1">
        <v>6542.88</v>
      </c>
      <c r="F4724" s="1">
        <v>4.0</v>
      </c>
      <c r="G4724" s="1">
        <v>19.0</v>
      </c>
      <c r="H4724" s="1">
        <v>11.0</v>
      </c>
      <c r="I4724" s="1" t="s">
        <v>18</v>
      </c>
      <c r="J4724" s="1">
        <v>0.101</v>
      </c>
      <c r="K4724" s="1">
        <v>0.334</v>
      </c>
      <c r="L4724" s="6" t="str">
        <f>if(J4724&gt;QUARTILE!$B$3, "TOP", if(J4724&lt;QUARTILE!$B$4, "BOTTOM", 0))</f>
        <v>BOTTOM</v>
      </c>
      <c r="M4724" s="6">
        <f t="shared" si="1"/>
        <v>1</v>
      </c>
      <c r="N4724" s="6" t="str">
        <f t="shared" si="2"/>
        <v>Gen X</v>
      </c>
      <c r="O4724" s="6" t="str">
        <f t="shared" si="3"/>
        <v>Low Income</v>
      </c>
    </row>
    <row r="4725" hidden="1">
      <c r="A4725" s="1">
        <v>104723.0</v>
      </c>
      <c r="B4725" s="1">
        <v>27.0</v>
      </c>
      <c r="C4725" s="1">
        <v>41000.0</v>
      </c>
      <c r="D4725" s="1" t="s">
        <v>27</v>
      </c>
      <c r="E4725" s="1">
        <v>3116.77</v>
      </c>
      <c r="F4725" s="1">
        <v>3.0</v>
      </c>
      <c r="G4725" s="1">
        <v>22.0</v>
      </c>
      <c r="H4725" s="1">
        <v>12.0</v>
      </c>
      <c r="I4725" s="1" t="s">
        <v>22</v>
      </c>
      <c r="J4725" s="1">
        <v>0.117</v>
      </c>
      <c r="K4725" s="1">
        <v>0.18</v>
      </c>
      <c r="L4725" s="6" t="str">
        <f>if(J4725&gt;QUARTILE!$B$3, "TOP", if(J4725&lt;QUARTILE!$B$4, "BOTTOM", 0))</f>
        <v>BOTTOM</v>
      </c>
      <c r="M4725" s="6">
        <f t="shared" si="1"/>
        <v>2</v>
      </c>
      <c r="N4725" s="6" t="str">
        <f t="shared" si="2"/>
        <v>Millenial</v>
      </c>
      <c r="O4725" s="6" t="str">
        <f t="shared" si="3"/>
        <v>Low Income</v>
      </c>
    </row>
    <row r="4726" hidden="1">
      <c r="A4726" s="1">
        <v>104724.0</v>
      </c>
      <c r="B4726" s="1">
        <v>77.0</v>
      </c>
      <c r="C4726" s="1">
        <v>41000.0</v>
      </c>
      <c r="D4726" s="1" t="s">
        <v>25</v>
      </c>
      <c r="E4726" s="1">
        <v>8048.35</v>
      </c>
      <c r="F4726" s="1">
        <v>3.0</v>
      </c>
      <c r="G4726" s="1">
        <v>17.0</v>
      </c>
      <c r="H4726" s="1">
        <v>5.0</v>
      </c>
      <c r="I4726" s="1" t="s">
        <v>22</v>
      </c>
      <c r="J4726" s="1">
        <v>0.133</v>
      </c>
      <c r="K4726" s="1">
        <v>0.519</v>
      </c>
      <c r="L4726" s="6" t="str">
        <f>if(J4726&gt;QUARTILE!$B$3, "TOP", if(J4726&lt;QUARTILE!$B$4, "BOTTOM", 0))</f>
        <v>BOTTOM</v>
      </c>
      <c r="M4726" s="6">
        <f t="shared" si="1"/>
        <v>2</v>
      </c>
      <c r="N4726" s="6" t="str">
        <f t="shared" si="2"/>
        <v>Baby Boomer</v>
      </c>
      <c r="O4726" s="6" t="str">
        <f t="shared" si="3"/>
        <v>Low Income</v>
      </c>
    </row>
    <row r="4727" hidden="1">
      <c r="A4727" s="1">
        <v>104725.0</v>
      </c>
      <c r="B4727" s="1">
        <v>35.0</v>
      </c>
      <c r="C4727" s="1">
        <v>16000.0</v>
      </c>
      <c r="D4727" s="1" t="s">
        <v>23</v>
      </c>
      <c r="E4727" s="1">
        <v>17543.47</v>
      </c>
      <c r="F4727" s="1">
        <v>3.0</v>
      </c>
      <c r="G4727" s="1">
        <v>26.0</v>
      </c>
      <c r="H4727" s="1">
        <v>9.0</v>
      </c>
      <c r="I4727" s="1" t="s">
        <v>22</v>
      </c>
      <c r="J4727" s="1">
        <v>0.615</v>
      </c>
      <c r="K4727" s="1">
        <v>0.061</v>
      </c>
      <c r="L4727" s="6">
        <f>if(J4727&gt;QUARTILE!$B$3, "TOP", if(J4727&lt;QUARTILE!$B$4, "BOTTOM", 0))</f>
        <v>0</v>
      </c>
      <c r="M4727" s="6">
        <f t="shared" si="1"/>
        <v>2</v>
      </c>
      <c r="N4727" s="6" t="str">
        <f t="shared" si="2"/>
        <v>Gen X</v>
      </c>
      <c r="O4727" s="6" t="str">
        <f t="shared" si="3"/>
        <v>Low Income</v>
      </c>
    </row>
    <row r="4728" hidden="1">
      <c r="A4728" s="1">
        <v>104726.0</v>
      </c>
      <c r="B4728" s="1">
        <v>45.0</v>
      </c>
      <c r="C4728" s="1">
        <v>29000.0</v>
      </c>
      <c r="D4728" s="1" t="s">
        <v>21</v>
      </c>
      <c r="E4728" s="1">
        <v>24311.68</v>
      </c>
      <c r="F4728" s="1">
        <v>2.0</v>
      </c>
      <c r="G4728" s="1">
        <v>13.0</v>
      </c>
      <c r="H4728" s="1">
        <v>6.0</v>
      </c>
      <c r="I4728" s="1" t="s">
        <v>22</v>
      </c>
      <c r="J4728" s="1">
        <v>0.413</v>
      </c>
      <c r="K4728" s="1">
        <v>0.059</v>
      </c>
      <c r="L4728" s="6">
        <f>if(J4728&gt;QUARTILE!$B$3, "TOP", if(J4728&lt;QUARTILE!$B$4, "BOTTOM", 0))</f>
        <v>0</v>
      </c>
      <c r="M4728" s="6">
        <f t="shared" si="1"/>
        <v>2</v>
      </c>
      <c r="N4728" s="6" t="str">
        <f t="shared" si="2"/>
        <v>Gen X</v>
      </c>
      <c r="O4728" s="6" t="str">
        <f t="shared" si="3"/>
        <v>Low Income</v>
      </c>
    </row>
    <row r="4729" hidden="1">
      <c r="A4729" s="1">
        <v>104727.0</v>
      </c>
      <c r="B4729" s="1">
        <v>52.0</v>
      </c>
      <c r="C4729" s="1">
        <v>28000.0</v>
      </c>
      <c r="D4729" s="1" t="s">
        <v>23</v>
      </c>
      <c r="E4729" s="1">
        <v>9799.71</v>
      </c>
      <c r="F4729" s="1">
        <v>1.0</v>
      </c>
      <c r="G4729" s="1">
        <v>22.0</v>
      </c>
      <c r="H4729" s="1">
        <v>4.0</v>
      </c>
      <c r="I4729" s="1" t="s">
        <v>22</v>
      </c>
      <c r="J4729" s="1">
        <v>0.502</v>
      </c>
      <c r="K4729" s="1">
        <v>0.613</v>
      </c>
      <c r="L4729" s="6">
        <f>if(J4729&gt;QUARTILE!$B$3, "TOP", if(J4729&lt;QUARTILE!$B$4, "BOTTOM", 0))</f>
        <v>0</v>
      </c>
      <c r="M4729" s="6">
        <f t="shared" si="1"/>
        <v>2</v>
      </c>
      <c r="N4729" s="6" t="str">
        <f t="shared" si="2"/>
        <v>Gen X</v>
      </c>
      <c r="O4729" s="6" t="str">
        <f t="shared" si="3"/>
        <v>Low Income</v>
      </c>
    </row>
    <row r="4730" hidden="1">
      <c r="A4730" s="1">
        <v>104728.0</v>
      </c>
      <c r="B4730" s="1">
        <v>60.0</v>
      </c>
      <c r="C4730" s="1">
        <v>21000.0</v>
      </c>
      <c r="D4730" s="1" t="s">
        <v>27</v>
      </c>
      <c r="E4730" s="1">
        <v>13788.97</v>
      </c>
      <c r="F4730" s="1">
        <v>5.0</v>
      </c>
      <c r="G4730" s="1">
        <v>18.0</v>
      </c>
      <c r="H4730" s="1">
        <v>6.0</v>
      </c>
      <c r="I4730" s="1" t="s">
        <v>22</v>
      </c>
      <c r="J4730" s="1">
        <v>0.577</v>
      </c>
      <c r="K4730" s="1">
        <v>0.43</v>
      </c>
      <c r="L4730" s="6">
        <f>if(J4730&gt;QUARTILE!$B$3, "TOP", if(J4730&lt;QUARTILE!$B$4, "BOTTOM", 0))</f>
        <v>0</v>
      </c>
      <c r="M4730" s="6">
        <f t="shared" si="1"/>
        <v>2</v>
      </c>
      <c r="N4730" s="6" t="str">
        <f t="shared" si="2"/>
        <v>Gen X</v>
      </c>
      <c r="O4730" s="6" t="str">
        <f t="shared" si="3"/>
        <v>Low Income</v>
      </c>
    </row>
    <row r="4731" hidden="1">
      <c r="A4731" s="1">
        <v>104729.0</v>
      </c>
      <c r="B4731" s="1">
        <v>64.0</v>
      </c>
      <c r="C4731" s="1">
        <v>28000.0</v>
      </c>
      <c r="D4731" s="1" t="s">
        <v>21</v>
      </c>
      <c r="E4731" s="1">
        <v>12136.33</v>
      </c>
      <c r="F4731" s="1">
        <v>2.0</v>
      </c>
      <c r="G4731" s="1">
        <v>24.0</v>
      </c>
      <c r="H4731" s="1">
        <v>5.0</v>
      </c>
      <c r="I4731" s="1" t="s">
        <v>22</v>
      </c>
      <c r="J4731" s="1">
        <v>0.324</v>
      </c>
      <c r="K4731" s="1">
        <v>0.506</v>
      </c>
      <c r="L4731" s="6">
        <f>if(J4731&gt;QUARTILE!$B$3, "TOP", if(J4731&lt;QUARTILE!$B$4, "BOTTOM", 0))</f>
        <v>0</v>
      </c>
      <c r="M4731" s="6">
        <f t="shared" si="1"/>
        <v>2</v>
      </c>
      <c r="N4731" s="6" t="str">
        <f t="shared" si="2"/>
        <v>Baby Boomer</v>
      </c>
      <c r="O4731" s="6" t="str">
        <f t="shared" si="3"/>
        <v>Low Income</v>
      </c>
    </row>
    <row r="4732" hidden="1">
      <c r="A4732" s="1">
        <v>104730.0</v>
      </c>
      <c r="B4732" s="1">
        <v>48.0</v>
      </c>
      <c r="C4732" s="1">
        <v>22000.0</v>
      </c>
      <c r="D4732" s="1" t="s">
        <v>25</v>
      </c>
      <c r="E4732" s="1">
        <v>180.88</v>
      </c>
      <c r="F4732" s="1">
        <v>5.0</v>
      </c>
      <c r="G4732" s="1">
        <v>21.0</v>
      </c>
      <c r="H4732" s="1">
        <v>8.0</v>
      </c>
      <c r="I4732" s="1" t="s">
        <v>22</v>
      </c>
      <c r="J4732" s="1">
        <v>0.233</v>
      </c>
      <c r="K4732" s="1">
        <v>0.269</v>
      </c>
      <c r="L4732" s="6" t="str">
        <f>if(J4732&gt;QUARTILE!$B$3, "TOP", if(J4732&lt;QUARTILE!$B$4, "BOTTOM", 0))</f>
        <v>BOTTOM</v>
      </c>
      <c r="M4732" s="6">
        <f t="shared" si="1"/>
        <v>2</v>
      </c>
      <c r="N4732" s="6" t="str">
        <f t="shared" si="2"/>
        <v>Gen X</v>
      </c>
      <c r="O4732" s="6" t="str">
        <f t="shared" si="3"/>
        <v>Low Income</v>
      </c>
    </row>
    <row r="4733" hidden="1">
      <c r="A4733" s="1">
        <v>104731.0</v>
      </c>
      <c r="B4733" s="1">
        <v>44.0</v>
      </c>
      <c r="C4733" s="1">
        <v>24000.0</v>
      </c>
      <c r="D4733" s="1" t="s">
        <v>23</v>
      </c>
      <c r="E4733" s="1">
        <v>10070.4</v>
      </c>
      <c r="F4733" s="1">
        <v>5.0</v>
      </c>
      <c r="G4733" s="1">
        <v>24.0</v>
      </c>
      <c r="H4733" s="1">
        <v>8.0</v>
      </c>
      <c r="I4733" s="1" t="s">
        <v>22</v>
      </c>
      <c r="J4733" s="1">
        <v>0.357</v>
      </c>
      <c r="K4733" s="1">
        <v>0.741</v>
      </c>
      <c r="L4733" s="6">
        <f>if(J4733&gt;QUARTILE!$B$3, "TOP", if(J4733&lt;QUARTILE!$B$4, "BOTTOM", 0))</f>
        <v>0</v>
      </c>
      <c r="M4733" s="6">
        <f t="shared" si="1"/>
        <v>2</v>
      </c>
      <c r="N4733" s="6" t="str">
        <f t="shared" si="2"/>
        <v>Gen X</v>
      </c>
      <c r="O4733" s="6" t="str">
        <f t="shared" si="3"/>
        <v>Low Income</v>
      </c>
    </row>
    <row r="4734" hidden="1">
      <c r="A4734" s="1">
        <v>104732.0</v>
      </c>
      <c r="B4734" s="1">
        <v>79.0</v>
      </c>
      <c r="C4734" s="1">
        <v>10000.0</v>
      </c>
      <c r="D4734" s="1" t="s">
        <v>23</v>
      </c>
      <c r="E4734" s="1">
        <v>17701.65</v>
      </c>
      <c r="F4734" s="1">
        <v>4.0</v>
      </c>
      <c r="G4734" s="1">
        <v>21.0</v>
      </c>
      <c r="H4734" s="1">
        <v>7.0</v>
      </c>
      <c r="I4734" s="1" t="s">
        <v>22</v>
      </c>
      <c r="J4734" s="1">
        <v>1.0</v>
      </c>
      <c r="K4734" s="1">
        <v>0.151</v>
      </c>
      <c r="L4734" s="6" t="str">
        <f>if(J4734&gt;QUARTILE!$B$3, "TOP", if(J4734&lt;QUARTILE!$B$4, "BOTTOM", 0))</f>
        <v>TOP</v>
      </c>
      <c r="M4734" s="6">
        <f t="shared" si="1"/>
        <v>2</v>
      </c>
      <c r="N4734" s="6" t="str">
        <f t="shared" si="2"/>
        <v>Baby Boomer</v>
      </c>
      <c r="O4734" s="6" t="str">
        <f t="shared" si="3"/>
        <v>Low Income</v>
      </c>
    </row>
    <row r="4735" hidden="1">
      <c r="A4735" s="1">
        <v>104733.0</v>
      </c>
      <c r="B4735" s="1">
        <v>28.0</v>
      </c>
      <c r="C4735" s="1">
        <v>13000.0</v>
      </c>
      <c r="D4735" s="1" t="s">
        <v>21</v>
      </c>
      <c r="E4735" s="1">
        <v>16876.83</v>
      </c>
      <c r="F4735" s="1">
        <v>3.0</v>
      </c>
      <c r="G4735" s="1">
        <v>20.0</v>
      </c>
      <c r="H4735" s="1">
        <v>13.0</v>
      </c>
      <c r="I4735" s="1" t="s">
        <v>18</v>
      </c>
      <c r="J4735" s="1">
        <v>0.953</v>
      </c>
      <c r="K4735" s="1">
        <v>0.586</v>
      </c>
      <c r="L4735" s="6" t="str">
        <f>if(J4735&gt;QUARTILE!$B$3, "TOP", if(J4735&lt;QUARTILE!$B$4, "BOTTOM", 0))</f>
        <v>TOP</v>
      </c>
      <c r="M4735" s="6">
        <f t="shared" si="1"/>
        <v>1</v>
      </c>
      <c r="N4735" s="6" t="str">
        <f t="shared" si="2"/>
        <v>Millenial</v>
      </c>
      <c r="O4735" s="6" t="str">
        <f t="shared" si="3"/>
        <v>Low Income</v>
      </c>
    </row>
    <row r="4736" hidden="1">
      <c r="A4736" s="1">
        <v>104734.0</v>
      </c>
      <c r="B4736" s="1">
        <v>66.0</v>
      </c>
      <c r="C4736" s="1">
        <v>36000.0</v>
      </c>
      <c r="D4736" s="1" t="s">
        <v>23</v>
      </c>
      <c r="E4736" s="1">
        <v>27707.3</v>
      </c>
      <c r="F4736" s="1">
        <v>4.0</v>
      </c>
      <c r="G4736" s="1">
        <v>20.0</v>
      </c>
      <c r="H4736" s="1">
        <v>7.0</v>
      </c>
      <c r="I4736" s="1" t="s">
        <v>22</v>
      </c>
      <c r="J4736" s="1">
        <v>1.0</v>
      </c>
      <c r="K4736" s="1">
        <v>0.81</v>
      </c>
      <c r="L4736" s="6" t="str">
        <f>if(J4736&gt;QUARTILE!$B$3, "TOP", if(J4736&lt;QUARTILE!$B$4, "BOTTOM", 0))</f>
        <v>TOP</v>
      </c>
      <c r="M4736" s="6">
        <f t="shared" si="1"/>
        <v>2</v>
      </c>
      <c r="N4736" s="6" t="str">
        <f t="shared" si="2"/>
        <v>Baby Boomer</v>
      </c>
      <c r="O4736" s="6" t="str">
        <f t="shared" si="3"/>
        <v>Low Income</v>
      </c>
    </row>
    <row r="4737" hidden="1">
      <c r="A4737" s="1">
        <v>104735.0</v>
      </c>
      <c r="B4737" s="1">
        <v>66.0</v>
      </c>
      <c r="C4737" s="1">
        <v>11000.0</v>
      </c>
      <c r="D4737" s="1" t="s">
        <v>27</v>
      </c>
      <c r="E4737" s="1">
        <v>22196.05</v>
      </c>
      <c r="F4737" s="1">
        <v>3.0</v>
      </c>
      <c r="G4737" s="1">
        <v>23.0</v>
      </c>
      <c r="H4737" s="1">
        <v>4.0</v>
      </c>
      <c r="I4737" s="1" t="s">
        <v>22</v>
      </c>
      <c r="J4737" s="1">
        <v>0.028</v>
      </c>
      <c r="K4737" s="1">
        <v>0.834</v>
      </c>
      <c r="L4737" s="6" t="str">
        <f>if(J4737&gt;QUARTILE!$B$3, "TOP", if(J4737&lt;QUARTILE!$B$4, "BOTTOM", 0))</f>
        <v>BOTTOM</v>
      </c>
      <c r="M4737" s="6">
        <f t="shared" si="1"/>
        <v>2</v>
      </c>
      <c r="N4737" s="6" t="str">
        <f t="shared" si="2"/>
        <v>Baby Boomer</v>
      </c>
      <c r="O4737" s="6" t="str">
        <f t="shared" si="3"/>
        <v>Low Income</v>
      </c>
    </row>
    <row r="4738" hidden="1">
      <c r="A4738" s="1">
        <v>104736.0</v>
      </c>
      <c r="B4738" s="1">
        <v>55.0</v>
      </c>
      <c r="C4738" s="1">
        <v>29000.0</v>
      </c>
      <c r="D4738" s="1" t="s">
        <v>31</v>
      </c>
      <c r="E4738" s="1">
        <v>6481.58</v>
      </c>
      <c r="F4738" s="1">
        <v>2.0</v>
      </c>
      <c r="G4738" s="1">
        <v>30.0</v>
      </c>
      <c r="H4738" s="1">
        <v>6.0</v>
      </c>
      <c r="I4738" s="1" t="s">
        <v>22</v>
      </c>
      <c r="J4738" s="1">
        <v>0.089</v>
      </c>
      <c r="K4738" s="1">
        <v>0.029</v>
      </c>
      <c r="L4738" s="6" t="str">
        <f>if(J4738&gt;QUARTILE!$B$3, "TOP", if(J4738&lt;QUARTILE!$B$4, "BOTTOM", 0))</f>
        <v>BOTTOM</v>
      </c>
      <c r="M4738" s="6">
        <f t="shared" si="1"/>
        <v>2</v>
      </c>
      <c r="N4738" s="6" t="str">
        <f t="shared" si="2"/>
        <v>Gen X</v>
      </c>
      <c r="O4738" s="6" t="str">
        <f t="shared" si="3"/>
        <v>Low Income</v>
      </c>
    </row>
    <row r="4739" hidden="1">
      <c r="A4739" s="1">
        <v>104737.0</v>
      </c>
      <c r="B4739" s="1">
        <v>22.0</v>
      </c>
      <c r="C4739" s="1">
        <v>21000.0</v>
      </c>
      <c r="D4739" s="1" t="s">
        <v>31</v>
      </c>
      <c r="E4739" s="1">
        <v>5904.71</v>
      </c>
      <c r="F4739" s="1">
        <v>5.0</v>
      </c>
      <c r="G4739" s="1">
        <v>25.0</v>
      </c>
      <c r="H4739" s="1">
        <v>14.0</v>
      </c>
      <c r="I4739" s="1" t="s">
        <v>22</v>
      </c>
      <c r="J4739" s="1">
        <v>0.046</v>
      </c>
      <c r="K4739" s="1">
        <v>0.229</v>
      </c>
      <c r="L4739" s="6" t="str">
        <f>if(J4739&gt;QUARTILE!$B$3, "TOP", if(J4739&lt;QUARTILE!$B$4, "BOTTOM", 0))</f>
        <v>BOTTOM</v>
      </c>
      <c r="M4739" s="6">
        <f t="shared" si="1"/>
        <v>2</v>
      </c>
      <c r="N4739" s="6" t="str">
        <f t="shared" si="2"/>
        <v>Millenial</v>
      </c>
      <c r="O4739" s="6" t="str">
        <f t="shared" si="3"/>
        <v>Low Income</v>
      </c>
    </row>
    <row r="4740" hidden="1">
      <c r="A4740" s="1">
        <v>104738.0</v>
      </c>
      <c r="B4740" s="1">
        <v>25.0</v>
      </c>
      <c r="C4740" s="1">
        <v>41000.0</v>
      </c>
      <c r="D4740" s="1" t="s">
        <v>25</v>
      </c>
      <c r="E4740" s="1">
        <v>12477.71</v>
      </c>
      <c r="F4740" s="1">
        <v>4.0</v>
      </c>
      <c r="G4740" s="1">
        <v>19.0</v>
      </c>
      <c r="H4740" s="1">
        <v>15.0</v>
      </c>
      <c r="I4740" s="1" t="s">
        <v>22</v>
      </c>
      <c r="J4740" s="1">
        <v>0.865</v>
      </c>
      <c r="K4740" s="1">
        <v>0.665</v>
      </c>
      <c r="L4740" s="6" t="str">
        <f>if(J4740&gt;QUARTILE!$B$3, "TOP", if(J4740&lt;QUARTILE!$B$4, "BOTTOM", 0))</f>
        <v>TOP</v>
      </c>
      <c r="M4740" s="6">
        <f t="shared" si="1"/>
        <v>2</v>
      </c>
      <c r="N4740" s="6" t="str">
        <f t="shared" si="2"/>
        <v>Millenial</v>
      </c>
      <c r="O4740" s="6" t="str">
        <f t="shared" si="3"/>
        <v>Low Income</v>
      </c>
    </row>
    <row r="4741" hidden="1">
      <c r="A4741" s="1">
        <v>104739.0</v>
      </c>
      <c r="B4741" s="1">
        <v>51.0</v>
      </c>
      <c r="C4741" s="1">
        <v>33000.0</v>
      </c>
      <c r="D4741" s="1" t="s">
        <v>17</v>
      </c>
      <c r="E4741" s="1">
        <v>26407.86</v>
      </c>
      <c r="F4741" s="1">
        <v>2.0</v>
      </c>
      <c r="G4741" s="1">
        <v>25.0</v>
      </c>
      <c r="H4741" s="1">
        <v>3.0</v>
      </c>
      <c r="I4741" s="1" t="s">
        <v>22</v>
      </c>
      <c r="J4741" s="1">
        <v>0.991</v>
      </c>
      <c r="K4741" s="1">
        <v>0.741</v>
      </c>
      <c r="L4741" s="6" t="str">
        <f>if(J4741&gt;QUARTILE!$B$3, "TOP", if(J4741&lt;QUARTILE!$B$4, "BOTTOM", 0))</f>
        <v>TOP</v>
      </c>
      <c r="M4741" s="6">
        <f t="shared" si="1"/>
        <v>2</v>
      </c>
      <c r="N4741" s="6" t="str">
        <f t="shared" si="2"/>
        <v>Gen X</v>
      </c>
      <c r="O4741" s="6" t="str">
        <f t="shared" si="3"/>
        <v>Low Income</v>
      </c>
    </row>
    <row r="4742" hidden="1">
      <c r="A4742" s="1">
        <v>104740.0</v>
      </c>
      <c r="B4742" s="1">
        <v>65.0</v>
      </c>
      <c r="C4742" s="1">
        <v>17000.0</v>
      </c>
      <c r="D4742" s="1" t="s">
        <v>31</v>
      </c>
      <c r="E4742" s="1">
        <v>1970.51</v>
      </c>
      <c r="F4742" s="1">
        <v>2.0</v>
      </c>
      <c r="G4742" s="1">
        <v>20.0</v>
      </c>
      <c r="H4742" s="1">
        <v>4.0</v>
      </c>
      <c r="I4742" s="1" t="s">
        <v>22</v>
      </c>
      <c r="J4742" s="1">
        <v>0.543</v>
      </c>
      <c r="K4742" s="1">
        <v>0.483</v>
      </c>
      <c r="L4742" s="6">
        <f>if(J4742&gt;QUARTILE!$B$3, "TOP", if(J4742&lt;QUARTILE!$B$4, "BOTTOM", 0))</f>
        <v>0</v>
      </c>
      <c r="M4742" s="6">
        <f t="shared" si="1"/>
        <v>2</v>
      </c>
      <c r="N4742" s="6" t="str">
        <f t="shared" si="2"/>
        <v>Baby Boomer</v>
      </c>
      <c r="O4742" s="6" t="str">
        <f t="shared" si="3"/>
        <v>Low Income</v>
      </c>
    </row>
    <row r="4743" hidden="1">
      <c r="A4743" s="1">
        <v>104741.0</v>
      </c>
      <c r="B4743" s="1">
        <v>69.0</v>
      </c>
      <c r="C4743" s="1">
        <v>19000.0</v>
      </c>
      <c r="D4743" s="1" t="s">
        <v>25</v>
      </c>
      <c r="E4743" s="1">
        <v>59256.24</v>
      </c>
      <c r="F4743" s="1">
        <v>3.0</v>
      </c>
      <c r="G4743" s="1">
        <v>25.0</v>
      </c>
      <c r="H4743" s="1">
        <v>9.0</v>
      </c>
      <c r="I4743" s="1" t="s">
        <v>18</v>
      </c>
      <c r="J4743" s="1">
        <v>0.851</v>
      </c>
      <c r="K4743" s="1">
        <v>0.102</v>
      </c>
      <c r="L4743" s="6" t="str">
        <f>if(J4743&gt;QUARTILE!$B$3, "TOP", if(J4743&lt;QUARTILE!$B$4, "BOTTOM", 0))</f>
        <v>TOP</v>
      </c>
      <c r="M4743" s="6">
        <f t="shared" si="1"/>
        <v>1</v>
      </c>
      <c r="N4743" s="6" t="str">
        <f t="shared" si="2"/>
        <v>Baby Boomer</v>
      </c>
      <c r="O4743" s="6" t="str">
        <f t="shared" si="3"/>
        <v>Low Income</v>
      </c>
    </row>
    <row r="4744" hidden="1">
      <c r="A4744" s="1">
        <v>104742.0</v>
      </c>
      <c r="B4744" s="1">
        <v>73.0</v>
      </c>
      <c r="C4744" s="1">
        <v>7000.0</v>
      </c>
      <c r="D4744" s="1" t="s">
        <v>23</v>
      </c>
      <c r="E4744" s="1">
        <v>15668.14</v>
      </c>
      <c r="F4744" s="1">
        <v>5.0</v>
      </c>
      <c r="G4744" s="1">
        <v>13.0</v>
      </c>
      <c r="H4744" s="1">
        <v>1.0</v>
      </c>
      <c r="I4744" s="1" t="s">
        <v>22</v>
      </c>
      <c r="J4744" s="1">
        <v>0.402</v>
      </c>
      <c r="K4744" s="1">
        <v>0.229</v>
      </c>
      <c r="L4744" s="6">
        <f>if(J4744&gt;QUARTILE!$B$3, "TOP", if(J4744&lt;QUARTILE!$B$4, "BOTTOM", 0))</f>
        <v>0</v>
      </c>
      <c r="M4744" s="6">
        <f t="shared" si="1"/>
        <v>2</v>
      </c>
      <c r="N4744" s="6" t="str">
        <f t="shared" si="2"/>
        <v>Baby Boomer</v>
      </c>
      <c r="O4744" s="6" t="str">
        <f t="shared" si="3"/>
        <v>Low Income</v>
      </c>
    </row>
    <row r="4745" hidden="1">
      <c r="A4745" s="1">
        <v>104743.0</v>
      </c>
      <c r="B4745" s="1">
        <v>29.0</v>
      </c>
      <c r="C4745" s="1">
        <v>20000.0</v>
      </c>
      <c r="D4745" s="1" t="s">
        <v>23</v>
      </c>
      <c r="E4745" s="1">
        <v>7317.44</v>
      </c>
      <c r="F4745" s="1">
        <v>3.0</v>
      </c>
      <c r="G4745" s="1">
        <v>17.0</v>
      </c>
      <c r="H4745" s="1">
        <v>14.0</v>
      </c>
      <c r="I4745" s="1" t="s">
        <v>22</v>
      </c>
      <c r="J4745" s="1">
        <v>0.815</v>
      </c>
      <c r="K4745" s="1">
        <v>0.801</v>
      </c>
      <c r="L4745" s="6">
        <f>if(J4745&gt;QUARTILE!$B$3, "TOP", if(J4745&lt;QUARTILE!$B$4, "BOTTOM", 0))</f>
        <v>0</v>
      </c>
      <c r="M4745" s="6">
        <f t="shared" si="1"/>
        <v>2</v>
      </c>
      <c r="N4745" s="6" t="str">
        <f t="shared" si="2"/>
        <v>Millenial</v>
      </c>
      <c r="O4745" s="6" t="str">
        <f t="shared" si="3"/>
        <v>Low Income</v>
      </c>
    </row>
    <row r="4746" hidden="1">
      <c r="A4746" s="1">
        <v>104744.0</v>
      </c>
      <c r="B4746" s="1">
        <v>55.0</v>
      </c>
      <c r="C4746" s="1">
        <v>10000.0</v>
      </c>
      <c r="D4746" s="1" t="s">
        <v>23</v>
      </c>
      <c r="E4746" s="1">
        <v>23643.65</v>
      </c>
      <c r="F4746" s="1">
        <v>3.0</v>
      </c>
      <c r="G4746" s="1">
        <v>16.0</v>
      </c>
      <c r="H4746" s="1">
        <v>3.0</v>
      </c>
      <c r="I4746" s="1" t="s">
        <v>22</v>
      </c>
      <c r="J4746" s="1">
        <v>0.706</v>
      </c>
      <c r="K4746" s="1">
        <v>0.192</v>
      </c>
      <c r="L4746" s="6">
        <f>if(J4746&gt;QUARTILE!$B$3, "TOP", if(J4746&lt;QUARTILE!$B$4, "BOTTOM", 0))</f>
        <v>0</v>
      </c>
      <c r="M4746" s="6">
        <f t="shared" si="1"/>
        <v>2</v>
      </c>
      <c r="N4746" s="6" t="str">
        <f t="shared" si="2"/>
        <v>Gen X</v>
      </c>
      <c r="O4746" s="6" t="str">
        <f t="shared" si="3"/>
        <v>Low Income</v>
      </c>
    </row>
    <row r="4747" hidden="1">
      <c r="A4747" s="1">
        <v>104745.0</v>
      </c>
      <c r="B4747" s="1">
        <v>18.0</v>
      </c>
      <c r="C4747" s="1">
        <v>19000.0</v>
      </c>
      <c r="D4747" s="1" t="s">
        <v>17</v>
      </c>
      <c r="E4747" s="1">
        <v>915.14</v>
      </c>
      <c r="F4747" s="1">
        <v>2.0</v>
      </c>
      <c r="G4747" s="1">
        <v>34.0</v>
      </c>
      <c r="H4747" s="1">
        <v>15.0</v>
      </c>
      <c r="I4747" s="1" t="s">
        <v>22</v>
      </c>
      <c r="J4747" s="1">
        <v>0.801</v>
      </c>
      <c r="K4747" s="1">
        <v>0.942</v>
      </c>
      <c r="L4747" s="6">
        <f>if(J4747&gt;QUARTILE!$B$3, "TOP", if(J4747&lt;QUARTILE!$B$4, "BOTTOM", 0))</f>
        <v>0</v>
      </c>
      <c r="M4747" s="6">
        <f t="shared" si="1"/>
        <v>2</v>
      </c>
      <c r="N4747" s="6" t="str">
        <f t="shared" si="2"/>
        <v>Millenial</v>
      </c>
      <c r="O4747" s="6" t="str">
        <f t="shared" si="3"/>
        <v>Low Income</v>
      </c>
    </row>
    <row r="4748" hidden="1">
      <c r="A4748" s="1">
        <v>104746.0</v>
      </c>
      <c r="B4748" s="1">
        <v>48.0</v>
      </c>
      <c r="C4748" s="1">
        <v>15000.0</v>
      </c>
      <c r="D4748" s="1" t="s">
        <v>27</v>
      </c>
      <c r="E4748" s="1">
        <v>13248.36</v>
      </c>
      <c r="F4748" s="1">
        <v>3.0</v>
      </c>
      <c r="G4748" s="1">
        <v>24.0</v>
      </c>
      <c r="H4748" s="1">
        <v>12.0</v>
      </c>
      <c r="I4748" s="1" t="s">
        <v>22</v>
      </c>
      <c r="J4748" s="1">
        <v>0.5</v>
      </c>
      <c r="K4748" s="1">
        <v>0.501</v>
      </c>
      <c r="L4748" s="6">
        <f>if(J4748&gt;QUARTILE!$B$3, "TOP", if(J4748&lt;QUARTILE!$B$4, "BOTTOM", 0))</f>
        <v>0</v>
      </c>
      <c r="M4748" s="6">
        <f t="shared" si="1"/>
        <v>2</v>
      </c>
      <c r="N4748" s="6" t="str">
        <f t="shared" si="2"/>
        <v>Gen X</v>
      </c>
      <c r="O4748" s="6" t="str">
        <f t="shared" si="3"/>
        <v>Low Income</v>
      </c>
    </row>
    <row r="4749" hidden="1">
      <c r="A4749" s="1">
        <v>104747.0</v>
      </c>
      <c r="B4749" s="1">
        <v>21.0</v>
      </c>
      <c r="C4749" s="1">
        <v>13000.0</v>
      </c>
      <c r="D4749" s="1" t="s">
        <v>17</v>
      </c>
      <c r="E4749" s="1">
        <v>13309.46</v>
      </c>
      <c r="F4749" s="1">
        <v>1.0</v>
      </c>
      <c r="G4749" s="1">
        <v>14.0</v>
      </c>
      <c r="H4749" s="1">
        <v>14.0</v>
      </c>
      <c r="I4749" s="1" t="s">
        <v>18</v>
      </c>
      <c r="J4749" s="1">
        <v>0.194</v>
      </c>
      <c r="K4749" s="1">
        <v>0.283</v>
      </c>
      <c r="L4749" s="6" t="str">
        <f>if(J4749&gt;QUARTILE!$B$3, "TOP", if(J4749&lt;QUARTILE!$B$4, "BOTTOM", 0))</f>
        <v>BOTTOM</v>
      </c>
      <c r="M4749" s="6">
        <f t="shared" si="1"/>
        <v>1</v>
      </c>
      <c r="N4749" s="6" t="str">
        <f t="shared" si="2"/>
        <v>Millenial</v>
      </c>
      <c r="O4749" s="6" t="str">
        <f t="shared" si="3"/>
        <v>Low Income</v>
      </c>
    </row>
    <row r="4750" hidden="1">
      <c r="A4750" s="1">
        <v>104748.0</v>
      </c>
      <c r="B4750" s="1">
        <v>66.0</v>
      </c>
      <c r="C4750" s="1">
        <v>45000.0</v>
      </c>
      <c r="D4750" s="1" t="s">
        <v>17</v>
      </c>
      <c r="E4750" s="1">
        <v>3534.15</v>
      </c>
      <c r="F4750" s="1">
        <v>5.0</v>
      </c>
      <c r="G4750" s="1">
        <v>13.0</v>
      </c>
      <c r="H4750" s="1">
        <v>9.0</v>
      </c>
      <c r="I4750" s="1" t="s">
        <v>22</v>
      </c>
      <c r="J4750" s="1">
        <v>0.476</v>
      </c>
      <c r="K4750" s="1">
        <v>0.34</v>
      </c>
      <c r="L4750" s="6">
        <f>if(J4750&gt;QUARTILE!$B$3, "TOP", if(J4750&lt;QUARTILE!$B$4, "BOTTOM", 0))</f>
        <v>0</v>
      </c>
      <c r="M4750" s="6">
        <f t="shared" si="1"/>
        <v>2</v>
      </c>
      <c r="N4750" s="6" t="str">
        <f t="shared" si="2"/>
        <v>Baby Boomer</v>
      </c>
      <c r="O4750" s="6" t="str">
        <f t="shared" si="3"/>
        <v>Medium Income</v>
      </c>
    </row>
    <row r="4751" hidden="1">
      <c r="A4751" s="1">
        <v>104749.0</v>
      </c>
      <c r="B4751" s="1">
        <v>62.0</v>
      </c>
      <c r="C4751" s="1">
        <v>10000.0</v>
      </c>
      <c r="D4751" s="1" t="s">
        <v>27</v>
      </c>
      <c r="E4751" s="1">
        <v>36327.74</v>
      </c>
      <c r="F4751" s="1">
        <v>3.0</v>
      </c>
      <c r="G4751" s="1">
        <v>29.0</v>
      </c>
      <c r="H4751" s="1">
        <v>7.0</v>
      </c>
      <c r="I4751" s="1" t="s">
        <v>18</v>
      </c>
      <c r="J4751" s="1">
        <v>0.412</v>
      </c>
      <c r="K4751" s="1">
        <v>0.157</v>
      </c>
      <c r="L4751" s="6">
        <f>if(J4751&gt;QUARTILE!$B$3, "TOP", if(J4751&lt;QUARTILE!$B$4, "BOTTOM", 0))</f>
        <v>0</v>
      </c>
      <c r="M4751" s="6">
        <f t="shared" si="1"/>
        <v>1</v>
      </c>
      <c r="N4751" s="6" t="str">
        <f t="shared" si="2"/>
        <v>Baby Boomer</v>
      </c>
      <c r="O4751" s="6" t="str">
        <f t="shared" si="3"/>
        <v>Low Income</v>
      </c>
    </row>
    <row r="4752" hidden="1">
      <c r="A4752" s="1">
        <v>104750.0</v>
      </c>
      <c r="B4752" s="1">
        <v>67.0</v>
      </c>
      <c r="C4752" s="1">
        <v>12000.0</v>
      </c>
      <c r="D4752" s="1" t="s">
        <v>27</v>
      </c>
      <c r="E4752" s="1">
        <v>31872.48</v>
      </c>
      <c r="F4752" s="1">
        <v>3.0</v>
      </c>
      <c r="G4752" s="1">
        <v>23.0</v>
      </c>
      <c r="H4752" s="1">
        <v>9.0</v>
      </c>
      <c r="I4752" s="1" t="s">
        <v>18</v>
      </c>
      <c r="J4752" s="1">
        <v>0.794</v>
      </c>
      <c r="K4752" s="1">
        <v>0.284</v>
      </c>
      <c r="L4752" s="6">
        <f>if(J4752&gt;QUARTILE!$B$3, "TOP", if(J4752&lt;QUARTILE!$B$4, "BOTTOM", 0))</f>
        <v>0</v>
      </c>
      <c r="M4752" s="6">
        <f t="shared" si="1"/>
        <v>1</v>
      </c>
      <c r="N4752" s="6" t="str">
        <f t="shared" si="2"/>
        <v>Baby Boomer</v>
      </c>
      <c r="O4752" s="6" t="str">
        <f t="shared" si="3"/>
        <v>Low Income</v>
      </c>
    </row>
    <row r="4753" hidden="1">
      <c r="A4753" s="1">
        <v>104751.0</v>
      </c>
      <c r="B4753" s="1">
        <v>22.0</v>
      </c>
      <c r="C4753" s="1">
        <v>14000.0</v>
      </c>
      <c r="D4753" s="1" t="s">
        <v>23</v>
      </c>
      <c r="E4753" s="1">
        <v>3314.77</v>
      </c>
      <c r="F4753" s="1">
        <v>4.0</v>
      </c>
      <c r="G4753" s="1">
        <v>22.0</v>
      </c>
      <c r="H4753" s="1">
        <v>17.0</v>
      </c>
      <c r="I4753" s="1" t="s">
        <v>18</v>
      </c>
      <c r="J4753" s="1">
        <v>0.187</v>
      </c>
      <c r="K4753" s="1">
        <v>0.081</v>
      </c>
      <c r="L4753" s="6" t="str">
        <f>if(J4753&gt;QUARTILE!$B$3, "TOP", if(J4753&lt;QUARTILE!$B$4, "BOTTOM", 0))</f>
        <v>BOTTOM</v>
      </c>
      <c r="M4753" s="6">
        <f t="shared" si="1"/>
        <v>1</v>
      </c>
      <c r="N4753" s="6" t="str">
        <f t="shared" si="2"/>
        <v>Millenial</v>
      </c>
      <c r="O4753" s="6" t="str">
        <f t="shared" si="3"/>
        <v>Low Income</v>
      </c>
    </row>
    <row r="4754" hidden="1">
      <c r="A4754" s="1">
        <v>104752.0</v>
      </c>
      <c r="B4754" s="1">
        <v>47.0</v>
      </c>
      <c r="C4754" s="1">
        <v>17000.0</v>
      </c>
      <c r="D4754" s="1" t="s">
        <v>17</v>
      </c>
      <c r="E4754" s="1">
        <v>9045.7</v>
      </c>
      <c r="F4754" s="1">
        <v>5.0</v>
      </c>
      <c r="G4754" s="1">
        <v>20.0</v>
      </c>
      <c r="H4754" s="1">
        <v>12.0</v>
      </c>
      <c r="I4754" s="1" t="s">
        <v>22</v>
      </c>
      <c r="J4754" s="1">
        <v>0.332</v>
      </c>
      <c r="K4754" s="1">
        <v>0.773</v>
      </c>
      <c r="L4754" s="6">
        <f>if(J4754&gt;QUARTILE!$B$3, "TOP", if(J4754&lt;QUARTILE!$B$4, "BOTTOM", 0))</f>
        <v>0</v>
      </c>
      <c r="M4754" s="6">
        <f t="shared" si="1"/>
        <v>2</v>
      </c>
      <c r="N4754" s="6" t="str">
        <f t="shared" si="2"/>
        <v>Gen X</v>
      </c>
      <c r="O4754" s="6" t="str">
        <f t="shared" si="3"/>
        <v>Low Income</v>
      </c>
    </row>
    <row r="4755" hidden="1">
      <c r="A4755" s="1">
        <v>104753.0</v>
      </c>
      <c r="B4755" s="1">
        <v>73.0</v>
      </c>
      <c r="C4755" s="1">
        <v>13000.0</v>
      </c>
      <c r="D4755" s="1" t="s">
        <v>25</v>
      </c>
      <c r="E4755" s="1">
        <v>2116.76</v>
      </c>
      <c r="F4755" s="1">
        <v>5.0</v>
      </c>
      <c r="G4755" s="1">
        <v>12.0</v>
      </c>
      <c r="H4755" s="1">
        <v>3.0</v>
      </c>
      <c r="I4755" s="1" t="s">
        <v>22</v>
      </c>
      <c r="J4755" s="1">
        <v>0.057</v>
      </c>
      <c r="K4755" s="1">
        <v>0.914</v>
      </c>
      <c r="L4755" s="6" t="str">
        <f>if(J4755&gt;QUARTILE!$B$3, "TOP", if(J4755&lt;QUARTILE!$B$4, "BOTTOM", 0))</f>
        <v>BOTTOM</v>
      </c>
      <c r="M4755" s="6">
        <f t="shared" si="1"/>
        <v>2</v>
      </c>
      <c r="N4755" s="6" t="str">
        <f t="shared" si="2"/>
        <v>Baby Boomer</v>
      </c>
      <c r="O4755" s="6" t="str">
        <f t="shared" si="3"/>
        <v>Low Income</v>
      </c>
    </row>
    <row r="4756" hidden="1">
      <c r="A4756" s="1">
        <v>104754.0</v>
      </c>
      <c r="B4756" s="1">
        <v>41.0</v>
      </c>
      <c r="C4756" s="1">
        <v>18000.0</v>
      </c>
      <c r="D4756" s="1" t="s">
        <v>25</v>
      </c>
      <c r="E4756" s="1">
        <v>37757.76</v>
      </c>
      <c r="F4756" s="1">
        <v>3.0</v>
      </c>
      <c r="G4756" s="1">
        <v>19.0</v>
      </c>
      <c r="H4756" s="1">
        <v>7.0</v>
      </c>
      <c r="I4756" s="1" t="s">
        <v>18</v>
      </c>
      <c r="J4756" s="1">
        <v>0.966</v>
      </c>
      <c r="K4756" s="1">
        <v>0.559</v>
      </c>
      <c r="L4756" s="6" t="str">
        <f>if(J4756&gt;QUARTILE!$B$3, "TOP", if(J4756&lt;QUARTILE!$B$4, "BOTTOM", 0))</f>
        <v>TOP</v>
      </c>
      <c r="M4756" s="6">
        <f t="shared" si="1"/>
        <v>1</v>
      </c>
      <c r="N4756" s="6" t="str">
        <f t="shared" si="2"/>
        <v>Gen X</v>
      </c>
      <c r="O4756" s="6" t="str">
        <f t="shared" si="3"/>
        <v>Low Income</v>
      </c>
    </row>
    <row r="4757" hidden="1">
      <c r="A4757" s="1">
        <v>104755.0</v>
      </c>
      <c r="B4757" s="1">
        <v>76.0</v>
      </c>
      <c r="C4757" s="1">
        <v>26000.0</v>
      </c>
      <c r="D4757" s="1" t="s">
        <v>23</v>
      </c>
      <c r="E4757" s="1">
        <v>7811.14</v>
      </c>
      <c r="F4757" s="1">
        <v>1.0</v>
      </c>
      <c r="G4757" s="1">
        <v>12.0</v>
      </c>
      <c r="H4757" s="1">
        <v>3.0</v>
      </c>
      <c r="I4757" s="1" t="s">
        <v>22</v>
      </c>
      <c r="J4757" s="1">
        <v>0.457</v>
      </c>
      <c r="K4757" s="1">
        <v>0.809</v>
      </c>
      <c r="L4757" s="6">
        <f>if(J4757&gt;QUARTILE!$B$3, "TOP", if(J4757&lt;QUARTILE!$B$4, "BOTTOM", 0))</f>
        <v>0</v>
      </c>
      <c r="M4757" s="6">
        <f t="shared" si="1"/>
        <v>2</v>
      </c>
      <c r="N4757" s="6" t="str">
        <f t="shared" si="2"/>
        <v>Baby Boomer</v>
      </c>
      <c r="O4757" s="6" t="str">
        <f t="shared" si="3"/>
        <v>Low Income</v>
      </c>
    </row>
    <row r="4758" hidden="1">
      <c r="A4758" s="1">
        <v>104756.0</v>
      </c>
      <c r="B4758" s="1">
        <v>20.0</v>
      </c>
      <c r="C4758" s="1">
        <v>33000.0</v>
      </c>
      <c r="D4758" s="1" t="s">
        <v>24</v>
      </c>
      <c r="E4758" s="1">
        <v>11571.97</v>
      </c>
      <c r="F4758" s="1">
        <v>4.0</v>
      </c>
      <c r="G4758" s="1">
        <v>20.0</v>
      </c>
      <c r="H4758" s="1">
        <v>16.0</v>
      </c>
      <c r="I4758" s="1" t="s">
        <v>22</v>
      </c>
      <c r="J4758" s="1">
        <v>0.776</v>
      </c>
      <c r="K4758" s="1">
        <v>0.178</v>
      </c>
      <c r="L4758" s="6">
        <f>if(J4758&gt;QUARTILE!$B$3, "TOP", if(J4758&lt;QUARTILE!$B$4, "BOTTOM", 0))</f>
        <v>0</v>
      </c>
      <c r="M4758" s="6">
        <f t="shared" si="1"/>
        <v>2</v>
      </c>
      <c r="N4758" s="6" t="str">
        <f t="shared" si="2"/>
        <v>Millenial</v>
      </c>
      <c r="O4758" s="6" t="str">
        <f t="shared" si="3"/>
        <v>Low Income</v>
      </c>
    </row>
    <row r="4759" hidden="1">
      <c r="A4759" s="1">
        <v>104757.0</v>
      </c>
      <c r="B4759" s="1">
        <v>28.0</v>
      </c>
      <c r="C4759" s="1">
        <v>32000.0</v>
      </c>
      <c r="D4759" s="1" t="s">
        <v>21</v>
      </c>
      <c r="E4759" s="1">
        <v>7827.46</v>
      </c>
      <c r="F4759" s="1">
        <v>1.0</v>
      </c>
      <c r="G4759" s="1">
        <v>23.0</v>
      </c>
      <c r="H4759" s="1">
        <v>19.0</v>
      </c>
      <c r="I4759" s="1" t="s">
        <v>22</v>
      </c>
      <c r="J4759" s="1">
        <v>0.098</v>
      </c>
      <c r="K4759" s="1">
        <v>0.063</v>
      </c>
      <c r="L4759" s="6" t="str">
        <f>if(J4759&gt;QUARTILE!$B$3, "TOP", if(J4759&lt;QUARTILE!$B$4, "BOTTOM", 0))</f>
        <v>BOTTOM</v>
      </c>
      <c r="M4759" s="6">
        <f t="shared" si="1"/>
        <v>2</v>
      </c>
      <c r="N4759" s="6" t="str">
        <f t="shared" si="2"/>
        <v>Millenial</v>
      </c>
      <c r="O4759" s="6" t="str">
        <f t="shared" si="3"/>
        <v>Low Income</v>
      </c>
    </row>
    <row r="4760" hidden="1">
      <c r="A4760" s="1">
        <v>104758.0</v>
      </c>
      <c r="B4760" s="1">
        <v>62.0</v>
      </c>
      <c r="C4760" s="1">
        <v>7000.0</v>
      </c>
      <c r="D4760" s="1" t="s">
        <v>25</v>
      </c>
      <c r="E4760" s="1">
        <v>7422.03</v>
      </c>
      <c r="F4760" s="1">
        <v>3.0</v>
      </c>
      <c r="G4760" s="1">
        <v>20.0</v>
      </c>
      <c r="H4760" s="1">
        <v>3.0</v>
      </c>
      <c r="I4760" s="1" t="s">
        <v>22</v>
      </c>
      <c r="J4760" s="1">
        <v>0.244</v>
      </c>
      <c r="K4760" s="1">
        <v>0.627</v>
      </c>
      <c r="L4760" s="6" t="str">
        <f>if(J4760&gt;QUARTILE!$B$3, "TOP", if(J4760&lt;QUARTILE!$B$4, "BOTTOM", 0))</f>
        <v>BOTTOM</v>
      </c>
      <c r="M4760" s="6">
        <f t="shared" si="1"/>
        <v>2</v>
      </c>
      <c r="N4760" s="6" t="str">
        <f t="shared" si="2"/>
        <v>Baby Boomer</v>
      </c>
      <c r="O4760" s="6" t="str">
        <f t="shared" si="3"/>
        <v>Low Income</v>
      </c>
    </row>
    <row r="4761" hidden="1">
      <c r="A4761" s="1">
        <v>104759.0</v>
      </c>
      <c r="B4761" s="1">
        <v>21.0</v>
      </c>
      <c r="C4761" s="1">
        <v>28000.0</v>
      </c>
      <c r="D4761" s="1" t="s">
        <v>25</v>
      </c>
      <c r="E4761" s="1">
        <v>27511.22</v>
      </c>
      <c r="F4761" s="1">
        <v>5.0</v>
      </c>
      <c r="G4761" s="1">
        <v>18.0</v>
      </c>
      <c r="H4761" s="1">
        <v>10.0</v>
      </c>
      <c r="I4761" s="1" t="s">
        <v>22</v>
      </c>
      <c r="J4761" s="1">
        <v>0.9</v>
      </c>
      <c r="K4761" s="1">
        <v>0.768</v>
      </c>
      <c r="L4761" s="6" t="str">
        <f>if(J4761&gt;QUARTILE!$B$3, "TOP", if(J4761&lt;QUARTILE!$B$4, "BOTTOM", 0))</f>
        <v>TOP</v>
      </c>
      <c r="M4761" s="6">
        <f t="shared" si="1"/>
        <v>2</v>
      </c>
      <c r="N4761" s="6" t="str">
        <f t="shared" si="2"/>
        <v>Millenial</v>
      </c>
      <c r="O4761" s="6" t="str">
        <f t="shared" si="3"/>
        <v>Low Income</v>
      </c>
    </row>
    <row r="4762" hidden="1">
      <c r="A4762" s="1">
        <v>104760.0</v>
      </c>
      <c r="B4762" s="1">
        <v>43.0</v>
      </c>
      <c r="C4762" s="1">
        <v>29000.0</v>
      </c>
      <c r="D4762" s="1" t="s">
        <v>27</v>
      </c>
      <c r="E4762" s="1">
        <v>27532.13</v>
      </c>
      <c r="F4762" s="1">
        <v>5.0</v>
      </c>
      <c r="G4762" s="1">
        <v>22.0</v>
      </c>
      <c r="H4762" s="1">
        <v>7.0</v>
      </c>
      <c r="I4762" s="1" t="s">
        <v>22</v>
      </c>
      <c r="J4762" s="1">
        <v>0.595</v>
      </c>
      <c r="K4762" s="1">
        <v>0.784</v>
      </c>
      <c r="L4762" s="6">
        <f>if(J4762&gt;QUARTILE!$B$3, "TOP", if(J4762&lt;QUARTILE!$B$4, "BOTTOM", 0))</f>
        <v>0</v>
      </c>
      <c r="M4762" s="6">
        <f t="shared" si="1"/>
        <v>2</v>
      </c>
      <c r="N4762" s="6" t="str">
        <f t="shared" si="2"/>
        <v>Gen X</v>
      </c>
      <c r="O4762" s="6" t="str">
        <f t="shared" si="3"/>
        <v>Low Income</v>
      </c>
    </row>
    <row r="4763" hidden="1">
      <c r="A4763" s="1">
        <v>104761.0</v>
      </c>
      <c r="B4763" s="1">
        <v>44.0</v>
      </c>
      <c r="C4763" s="1">
        <v>15000.0</v>
      </c>
      <c r="D4763" s="1" t="s">
        <v>23</v>
      </c>
      <c r="E4763" s="1">
        <v>14587.44</v>
      </c>
      <c r="F4763" s="1">
        <v>1.0</v>
      </c>
      <c r="G4763" s="1">
        <v>21.0</v>
      </c>
      <c r="H4763" s="1">
        <v>13.0</v>
      </c>
      <c r="I4763" s="1" t="s">
        <v>18</v>
      </c>
      <c r="J4763" s="1">
        <v>0.056</v>
      </c>
      <c r="K4763" s="1">
        <v>0.533</v>
      </c>
      <c r="L4763" s="6" t="str">
        <f>if(J4763&gt;QUARTILE!$B$3, "TOP", if(J4763&lt;QUARTILE!$B$4, "BOTTOM", 0))</f>
        <v>BOTTOM</v>
      </c>
      <c r="M4763" s="6">
        <f t="shared" si="1"/>
        <v>1</v>
      </c>
      <c r="N4763" s="6" t="str">
        <f t="shared" si="2"/>
        <v>Gen X</v>
      </c>
      <c r="O4763" s="6" t="str">
        <f t="shared" si="3"/>
        <v>Low Income</v>
      </c>
    </row>
    <row r="4764" hidden="1">
      <c r="A4764" s="1">
        <v>104762.0</v>
      </c>
      <c r="B4764" s="1">
        <v>63.0</v>
      </c>
      <c r="C4764" s="1">
        <v>60000.0</v>
      </c>
      <c r="D4764" s="1" t="s">
        <v>23</v>
      </c>
      <c r="E4764" s="1">
        <v>21436.5</v>
      </c>
      <c r="F4764" s="1">
        <v>2.0</v>
      </c>
      <c r="G4764" s="1">
        <v>17.0</v>
      </c>
      <c r="H4764" s="1">
        <v>1.0</v>
      </c>
      <c r="I4764" s="1" t="s">
        <v>22</v>
      </c>
      <c r="J4764" s="1">
        <v>1.0</v>
      </c>
      <c r="K4764" s="1">
        <v>0.622</v>
      </c>
      <c r="L4764" s="6" t="str">
        <f>if(J4764&gt;QUARTILE!$B$3, "TOP", if(J4764&lt;QUARTILE!$B$4, "BOTTOM", 0))</f>
        <v>TOP</v>
      </c>
      <c r="M4764" s="6">
        <f t="shared" si="1"/>
        <v>2</v>
      </c>
      <c r="N4764" s="6" t="str">
        <f t="shared" si="2"/>
        <v>Baby Boomer</v>
      </c>
      <c r="O4764" s="6" t="str">
        <f t="shared" si="3"/>
        <v>Medium Income</v>
      </c>
    </row>
    <row r="4765" hidden="1">
      <c r="A4765" s="1">
        <v>104763.0</v>
      </c>
      <c r="B4765" s="1">
        <v>71.0</v>
      </c>
      <c r="C4765" s="1">
        <v>42000.0</v>
      </c>
      <c r="D4765" s="1" t="s">
        <v>27</v>
      </c>
      <c r="E4765" s="1">
        <v>14335.0</v>
      </c>
      <c r="F4765" s="1">
        <v>3.0</v>
      </c>
      <c r="G4765" s="1">
        <v>26.0</v>
      </c>
      <c r="H4765" s="1">
        <v>4.0</v>
      </c>
      <c r="I4765" s="1" t="s">
        <v>22</v>
      </c>
      <c r="J4765" s="1">
        <v>0.983</v>
      </c>
      <c r="K4765" s="1">
        <v>0.368</v>
      </c>
      <c r="L4765" s="6" t="str">
        <f>if(J4765&gt;QUARTILE!$B$3, "TOP", if(J4765&lt;QUARTILE!$B$4, "BOTTOM", 0))</f>
        <v>TOP</v>
      </c>
      <c r="M4765" s="6">
        <f t="shared" si="1"/>
        <v>2</v>
      </c>
      <c r="N4765" s="6" t="str">
        <f t="shared" si="2"/>
        <v>Baby Boomer</v>
      </c>
      <c r="O4765" s="6" t="str">
        <f t="shared" si="3"/>
        <v>Low Income</v>
      </c>
    </row>
    <row r="4766" hidden="1">
      <c r="A4766" s="1">
        <v>104764.0</v>
      </c>
      <c r="B4766" s="1">
        <v>60.0</v>
      </c>
      <c r="C4766" s="1">
        <v>20000.0</v>
      </c>
      <c r="D4766" s="1" t="s">
        <v>23</v>
      </c>
      <c r="E4766" s="1">
        <v>580.12</v>
      </c>
      <c r="F4766" s="1">
        <v>5.0</v>
      </c>
      <c r="G4766" s="1">
        <v>18.0</v>
      </c>
      <c r="H4766" s="1">
        <v>6.0</v>
      </c>
      <c r="I4766" s="1" t="s">
        <v>22</v>
      </c>
      <c r="J4766" s="1">
        <v>0.711</v>
      </c>
      <c r="K4766" s="1">
        <v>0.781</v>
      </c>
      <c r="L4766" s="6">
        <f>if(J4766&gt;QUARTILE!$B$3, "TOP", if(J4766&lt;QUARTILE!$B$4, "BOTTOM", 0))</f>
        <v>0</v>
      </c>
      <c r="M4766" s="6">
        <f t="shared" si="1"/>
        <v>2</v>
      </c>
      <c r="N4766" s="6" t="str">
        <f t="shared" si="2"/>
        <v>Gen X</v>
      </c>
      <c r="O4766" s="6" t="str">
        <f t="shared" si="3"/>
        <v>Low Income</v>
      </c>
    </row>
    <row r="4767" hidden="1">
      <c r="A4767" s="1">
        <v>104765.0</v>
      </c>
      <c r="B4767" s="1">
        <v>44.0</v>
      </c>
      <c r="C4767" s="1">
        <v>15000.0</v>
      </c>
      <c r="D4767" s="1" t="s">
        <v>25</v>
      </c>
      <c r="E4767" s="1">
        <v>1365.71</v>
      </c>
      <c r="F4767" s="1">
        <v>2.0</v>
      </c>
      <c r="G4767" s="1">
        <v>23.0</v>
      </c>
      <c r="H4767" s="1">
        <v>15.0</v>
      </c>
      <c r="I4767" s="1" t="s">
        <v>18</v>
      </c>
      <c r="J4767" s="1">
        <v>0.778</v>
      </c>
      <c r="K4767" s="1">
        <v>0.698</v>
      </c>
      <c r="L4767" s="6">
        <f>if(J4767&gt;QUARTILE!$B$3, "TOP", if(J4767&lt;QUARTILE!$B$4, "BOTTOM", 0))</f>
        <v>0</v>
      </c>
      <c r="M4767" s="6">
        <f t="shared" si="1"/>
        <v>1</v>
      </c>
      <c r="N4767" s="6" t="str">
        <f t="shared" si="2"/>
        <v>Gen X</v>
      </c>
      <c r="O4767" s="6" t="str">
        <f t="shared" si="3"/>
        <v>Low Income</v>
      </c>
    </row>
    <row r="4768" hidden="1">
      <c r="A4768" s="1">
        <v>104766.0</v>
      </c>
      <c r="B4768" s="1">
        <v>59.0</v>
      </c>
      <c r="C4768" s="1">
        <v>59000.0</v>
      </c>
      <c r="D4768" s="1" t="s">
        <v>25</v>
      </c>
      <c r="E4768" s="1">
        <v>9681.75</v>
      </c>
      <c r="F4768" s="1">
        <v>5.0</v>
      </c>
      <c r="G4768" s="1">
        <v>26.0</v>
      </c>
      <c r="H4768" s="1">
        <v>4.0</v>
      </c>
      <c r="I4768" s="1" t="s">
        <v>22</v>
      </c>
      <c r="J4768" s="1">
        <v>0.284</v>
      </c>
      <c r="K4768" s="1">
        <v>0.136</v>
      </c>
      <c r="L4768" s="6" t="str">
        <f>if(J4768&gt;QUARTILE!$B$3, "TOP", if(J4768&lt;QUARTILE!$B$4, "BOTTOM", 0))</f>
        <v>BOTTOM</v>
      </c>
      <c r="M4768" s="6">
        <f t="shared" si="1"/>
        <v>2</v>
      </c>
      <c r="N4768" s="6" t="str">
        <f t="shared" si="2"/>
        <v>Gen X</v>
      </c>
      <c r="O4768" s="6" t="str">
        <f t="shared" si="3"/>
        <v>Medium Income</v>
      </c>
    </row>
    <row r="4769" hidden="1">
      <c r="A4769" s="1">
        <v>104767.0</v>
      </c>
      <c r="B4769" s="1">
        <v>68.0</v>
      </c>
      <c r="C4769" s="1">
        <v>22000.0</v>
      </c>
      <c r="D4769" s="1" t="s">
        <v>25</v>
      </c>
      <c r="E4769" s="1">
        <v>27705.61</v>
      </c>
      <c r="F4769" s="1">
        <v>5.0</v>
      </c>
      <c r="G4769" s="1">
        <v>19.0</v>
      </c>
      <c r="H4769" s="1">
        <v>4.0</v>
      </c>
      <c r="I4769" s="1" t="s">
        <v>22</v>
      </c>
      <c r="J4769" s="1">
        <v>0.816</v>
      </c>
      <c r="K4769" s="1">
        <v>0.229</v>
      </c>
      <c r="L4769" s="6">
        <f>if(J4769&gt;QUARTILE!$B$3, "TOP", if(J4769&lt;QUARTILE!$B$4, "BOTTOM", 0))</f>
        <v>0</v>
      </c>
      <c r="M4769" s="6">
        <f t="shared" si="1"/>
        <v>2</v>
      </c>
      <c r="N4769" s="6" t="str">
        <f t="shared" si="2"/>
        <v>Baby Boomer</v>
      </c>
      <c r="O4769" s="6" t="str">
        <f t="shared" si="3"/>
        <v>Low Income</v>
      </c>
    </row>
    <row r="4770" hidden="1">
      <c r="A4770" s="1">
        <v>104768.0</v>
      </c>
      <c r="B4770" s="1">
        <v>67.0</v>
      </c>
      <c r="C4770" s="1">
        <v>23000.0</v>
      </c>
      <c r="D4770" s="1" t="s">
        <v>23</v>
      </c>
      <c r="E4770" s="1">
        <v>48889.02</v>
      </c>
      <c r="F4770" s="1">
        <v>2.0</v>
      </c>
      <c r="G4770" s="1">
        <v>19.0</v>
      </c>
      <c r="H4770" s="1">
        <v>5.0</v>
      </c>
      <c r="I4770" s="1" t="s">
        <v>18</v>
      </c>
      <c r="J4770" s="1">
        <v>0.249</v>
      </c>
      <c r="K4770" s="1">
        <v>0.052</v>
      </c>
      <c r="L4770" s="6" t="str">
        <f>if(J4770&gt;QUARTILE!$B$3, "TOP", if(J4770&lt;QUARTILE!$B$4, "BOTTOM", 0))</f>
        <v>BOTTOM</v>
      </c>
      <c r="M4770" s="6">
        <f t="shared" si="1"/>
        <v>1</v>
      </c>
      <c r="N4770" s="6" t="str">
        <f t="shared" si="2"/>
        <v>Baby Boomer</v>
      </c>
      <c r="O4770" s="6" t="str">
        <f t="shared" si="3"/>
        <v>Low Income</v>
      </c>
    </row>
    <row r="4771" hidden="1">
      <c r="A4771" s="1">
        <v>104769.0</v>
      </c>
      <c r="B4771" s="1">
        <v>23.0</v>
      </c>
      <c r="C4771" s="1">
        <v>23000.0</v>
      </c>
      <c r="D4771" s="1" t="s">
        <v>25</v>
      </c>
      <c r="E4771" s="1">
        <v>603.17</v>
      </c>
      <c r="F4771" s="1">
        <v>1.0</v>
      </c>
      <c r="G4771" s="1">
        <v>16.0</v>
      </c>
      <c r="H4771" s="1">
        <v>18.0</v>
      </c>
      <c r="I4771" s="1" t="s">
        <v>18</v>
      </c>
      <c r="J4771" s="1">
        <v>0.94</v>
      </c>
      <c r="K4771" s="1">
        <v>0.506</v>
      </c>
      <c r="L4771" s="6" t="str">
        <f>if(J4771&gt;QUARTILE!$B$3, "TOP", if(J4771&lt;QUARTILE!$B$4, "BOTTOM", 0))</f>
        <v>TOP</v>
      </c>
      <c r="M4771" s="6">
        <f t="shared" si="1"/>
        <v>1</v>
      </c>
      <c r="N4771" s="6" t="str">
        <f t="shared" si="2"/>
        <v>Millenial</v>
      </c>
      <c r="O4771" s="6" t="str">
        <f t="shared" si="3"/>
        <v>Low Income</v>
      </c>
    </row>
    <row r="4772" hidden="1">
      <c r="A4772" s="1">
        <v>104770.0</v>
      </c>
      <c r="B4772" s="1">
        <v>76.0</v>
      </c>
      <c r="C4772" s="1">
        <v>88000.0</v>
      </c>
      <c r="D4772" s="1" t="s">
        <v>25</v>
      </c>
      <c r="E4772" s="1">
        <v>9178.27</v>
      </c>
      <c r="F4772" s="1">
        <v>3.0</v>
      </c>
      <c r="G4772" s="1">
        <v>20.0</v>
      </c>
      <c r="H4772" s="1">
        <v>7.0</v>
      </c>
      <c r="I4772" s="1" t="s">
        <v>22</v>
      </c>
      <c r="J4772" s="1">
        <v>0.655</v>
      </c>
      <c r="K4772" s="1">
        <v>0.202</v>
      </c>
      <c r="L4772" s="6">
        <f>if(J4772&gt;QUARTILE!$B$3, "TOP", if(J4772&lt;QUARTILE!$B$4, "BOTTOM", 0))</f>
        <v>0</v>
      </c>
      <c r="M4772" s="6">
        <f t="shared" si="1"/>
        <v>2</v>
      </c>
      <c r="N4772" s="6" t="str">
        <f t="shared" si="2"/>
        <v>Baby Boomer</v>
      </c>
      <c r="O4772" s="6" t="str">
        <f t="shared" si="3"/>
        <v>Medium Income</v>
      </c>
    </row>
    <row r="4773" hidden="1">
      <c r="A4773" s="1">
        <v>104771.0</v>
      </c>
      <c r="B4773" s="1">
        <v>78.0</v>
      </c>
      <c r="C4773" s="1">
        <v>19000.0</v>
      </c>
      <c r="D4773" s="1" t="s">
        <v>25</v>
      </c>
      <c r="E4773" s="1">
        <v>5066.45</v>
      </c>
      <c r="F4773" s="1">
        <v>2.0</v>
      </c>
      <c r="G4773" s="1">
        <v>20.0</v>
      </c>
      <c r="H4773" s="1">
        <v>1.0</v>
      </c>
      <c r="I4773" s="1" t="s">
        <v>22</v>
      </c>
      <c r="J4773" s="1">
        <v>0.191</v>
      </c>
      <c r="K4773" s="1">
        <v>0.159</v>
      </c>
      <c r="L4773" s="6" t="str">
        <f>if(J4773&gt;QUARTILE!$B$3, "TOP", if(J4773&lt;QUARTILE!$B$4, "BOTTOM", 0))</f>
        <v>BOTTOM</v>
      </c>
      <c r="M4773" s="6">
        <f t="shared" si="1"/>
        <v>2</v>
      </c>
      <c r="N4773" s="6" t="str">
        <f t="shared" si="2"/>
        <v>Baby Boomer</v>
      </c>
      <c r="O4773" s="6" t="str">
        <f t="shared" si="3"/>
        <v>Low Income</v>
      </c>
    </row>
    <row r="4774" hidden="1">
      <c r="A4774" s="1">
        <v>104772.0</v>
      </c>
      <c r="B4774" s="1">
        <v>32.0</v>
      </c>
      <c r="C4774" s="1">
        <v>22000.0</v>
      </c>
      <c r="D4774" s="1" t="s">
        <v>27</v>
      </c>
      <c r="E4774" s="1">
        <v>33770.19</v>
      </c>
      <c r="F4774" s="1">
        <v>2.0</v>
      </c>
      <c r="G4774" s="1">
        <v>23.0</v>
      </c>
      <c r="H4774" s="1">
        <v>10.0</v>
      </c>
      <c r="I4774" s="1" t="s">
        <v>18</v>
      </c>
      <c r="J4774" s="1">
        <v>0.189</v>
      </c>
      <c r="K4774" s="1">
        <v>0.06</v>
      </c>
      <c r="L4774" s="6" t="str">
        <f>if(J4774&gt;QUARTILE!$B$3, "TOP", if(J4774&lt;QUARTILE!$B$4, "BOTTOM", 0))</f>
        <v>BOTTOM</v>
      </c>
      <c r="M4774" s="6">
        <f t="shared" si="1"/>
        <v>1</v>
      </c>
      <c r="N4774" s="6" t="str">
        <f t="shared" si="2"/>
        <v>Gen X</v>
      </c>
      <c r="O4774" s="6" t="str">
        <f t="shared" si="3"/>
        <v>Low Income</v>
      </c>
    </row>
    <row r="4775" hidden="1">
      <c r="A4775" s="1">
        <v>104773.0</v>
      </c>
      <c r="B4775" s="1">
        <v>70.0</v>
      </c>
      <c r="C4775" s="1">
        <v>13000.0</v>
      </c>
      <c r="D4775" s="1" t="s">
        <v>30</v>
      </c>
      <c r="E4775" s="1">
        <v>37411.92</v>
      </c>
      <c r="F4775" s="1">
        <v>5.0</v>
      </c>
      <c r="G4775" s="1">
        <v>29.0</v>
      </c>
      <c r="H4775" s="1">
        <v>6.0</v>
      </c>
      <c r="I4775" s="1" t="s">
        <v>18</v>
      </c>
      <c r="J4775" s="1">
        <v>0.54</v>
      </c>
      <c r="K4775" s="1">
        <v>0.116</v>
      </c>
      <c r="L4775" s="6">
        <f>if(J4775&gt;QUARTILE!$B$3, "TOP", if(J4775&lt;QUARTILE!$B$4, "BOTTOM", 0))</f>
        <v>0</v>
      </c>
      <c r="M4775" s="6">
        <f t="shared" si="1"/>
        <v>1</v>
      </c>
      <c r="N4775" s="6" t="str">
        <f t="shared" si="2"/>
        <v>Baby Boomer</v>
      </c>
      <c r="O4775" s="6" t="str">
        <f t="shared" si="3"/>
        <v>Low Income</v>
      </c>
    </row>
    <row r="4776" hidden="1">
      <c r="A4776" s="1">
        <v>104774.0</v>
      </c>
      <c r="B4776" s="1">
        <v>47.0</v>
      </c>
      <c r="C4776" s="1">
        <v>17000.0</v>
      </c>
      <c r="D4776" s="1" t="s">
        <v>23</v>
      </c>
      <c r="E4776" s="1">
        <v>4623.74</v>
      </c>
      <c r="F4776" s="1">
        <v>2.0</v>
      </c>
      <c r="G4776" s="1">
        <v>18.0</v>
      </c>
      <c r="H4776" s="1">
        <v>11.0</v>
      </c>
      <c r="I4776" s="1" t="s">
        <v>18</v>
      </c>
      <c r="J4776" s="1">
        <v>0.055</v>
      </c>
      <c r="K4776" s="1">
        <v>0.809</v>
      </c>
      <c r="L4776" s="6" t="str">
        <f>if(J4776&gt;QUARTILE!$B$3, "TOP", if(J4776&lt;QUARTILE!$B$4, "BOTTOM", 0))</f>
        <v>BOTTOM</v>
      </c>
      <c r="M4776" s="6">
        <f t="shared" si="1"/>
        <v>1</v>
      </c>
      <c r="N4776" s="6" t="str">
        <f t="shared" si="2"/>
        <v>Gen X</v>
      </c>
      <c r="O4776" s="6" t="str">
        <f t="shared" si="3"/>
        <v>Low Income</v>
      </c>
    </row>
    <row r="4777" hidden="1">
      <c r="A4777" s="1">
        <v>104775.0</v>
      </c>
      <c r="B4777" s="1">
        <v>59.0</v>
      </c>
      <c r="C4777" s="1">
        <v>12000.0</v>
      </c>
      <c r="D4777" s="1" t="s">
        <v>17</v>
      </c>
      <c r="E4777" s="1">
        <v>24814.62</v>
      </c>
      <c r="F4777" s="1">
        <v>3.0</v>
      </c>
      <c r="G4777" s="1">
        <v>14.0</v>
      </c>
      <c r="H4777" s="1">
        <v>5.0</v>
      </c>
      <c r="I4777" s="1" t="s">
        <v>22</v>
      </c>
      <c r="J4777" s="1">
        <v>0.961</v>
      </c>
      <c r="K4777" s="1">
        <v>0.938</v>
      </c>
      <c r="L4777" s="6" t="str">
        <f>if(J4777&gt;QUARTILE!$B$3, "TOP", if(J4777&lt;QUARTILE!$B$4, "BOTTOM", 0))</f>
        <v>TOP</v>
      </c>
      <c r="M4777" s="6">
        <f t="shared" si="1"/>
        <v>2</v>
      </c>
      <c r="N4777" s="6" t="str">
        <f t="shared" si="2"/>
        <v>Gen X</v>
      </c>
      <c r="O4777" s="6" t="str">
        <f t="shared" si="3"/>
        <v>Low Income</v>
      </c>
    </row>
    <row r="4778" hidden="1">
      <c r="A4778" s="1">
        <v>104776.0</v>
      </c>
      <c r="B4778" s="1">
        <v>54.0</v>
      </c>
      <c r="C4778" s="1">
        <v>14000.0</v>
      </c>
      <c r="D4778" s="1" t="s">
        <v>23</v>
      </c>
      <c r="E4778" s="1">
        <v>26317.17</v>
      </c>
      <c r="F4778" s="1">
        <v>1.0</v>
      </c>
      <c r="G4778" s="1">
        <v>26.0</v>
      </c>
      <c r="H4778" s="1">
        <v>3.0</v>
      </c>
      <c r="I4778" s="1" t="s">
        <v>22</v>
      </c>
      <c r="J4778" s="1">
        <v>0.221</v>
      </c>
      <c r="K4778" s="1">
        <v>0.996</v>
      </c>
      <c r="L4778" s="6" t="str">
        <f>if(J4778&gt;QUARTILE!$B$3, "TOP", if(J4778&lt;QUARTILE!$B$4, "BOTTOM", 0))</f>
        <v>BOTTOM</v>
      </c>
      <c r="M4778" s="6">
        <f t="shared" si="1"/>
        <v>2</v>
      </c>
      <c r="N4778" s="6" t="str">
        <f t="shared" si="2"/>
        <v>Gen X</v>
      </c>
      <c r="O4778" s="6" t="str">
        <f t="shared" si="3"/>
        <v>Low Income</v>
      </c>
    </row>
    <row r="4779" hidden="1">
      <c r="A4779" s="1">
        <v>104777.0</v>
      </c>
      <c r="B4779" s="1">
        <v>75.0</v>
      </c>
      <c r="C4779" s="1">
        <v>7000.0</v>
      </c>
      <c r="D4779" s="1" t="s">
        <v>27</v>
      </c>
      <c r="E4779" s="1">
        <v>3897.38</v>
      </c>
      <c r="F4779" s="1">
        <v>1.0</v>
      </c>
      <c r="G4779" s="1">
        <v>23.0</v>
      </c>
      <c r="H4779" s="1">
        <v>2.0</v>
      </c>
      <c r="I4779" s="1" t="s">
        <v>22</v>
      </c>
      <c r="J4779" s="1">
        <v>0.42</v>
      </c>
      <c r="K4779" s="1">
        <v>0.04</v>
      </c>
      <c r="L4779" s="6">
        <f>if(J4779&gt;QUARTILE!$B$3, "TOP", if(J4779&lt;QUARTILE!$B$4, "BOTTOM", 0))</f>
        <v>0</v>
      </c>
      <c r="M4779" s="6">
        <f t="shared" si="1"/>
        <v>2</v>
      </c>
      <c r="N4779" s="6" t="str">
        <f t="shared" si="2"/>
        <v>Baby Boomer</v>
      </c>
      <c r="O4779" s="6" t="str">
        <f t="shared" si="3"/>
        <v>Low Income</v>
      </c>
    </row>
    <row r="4780" hidden="1">
      <c r="A4780" s="1">
        <v>104778.0</v>
      </c>
      <c r="B4780" s="1">
        <v>78.0</v>
      </c>
      <c r="C4780" s="1">
        <v>37000.0</v>
      </c>
      <c r="D4780" s="1" t="s">
        <v>25</v>
      </c>
      <c r="E4780" s="1">
        <v>11372.48</v>
      </c>
      <c r="F4780" s="1">
        <v>1.0</v>
      </c>
      <c r="G4780" s="1">
        <v>19.0</v>
      </c>
      <c r="H4780" s="1">
        <v>9.0</v>
      </c>
      <c r="I4780" s="1" t="s">
        <v>22</v>
      </c>
      <c r="J4780" s="1">
        <v>0.657</v>
      </c>
      <c r="K4780" s="1">
        <v>0.569</v>
      </c>
      <c r="L4780" s="6">
        <f>if(J4780&gt;QUARTILE!$B$3, "TOP", if(J4780&lt;QUARTILE!$B$4, "BOTTOM", 0))</f>
        <v>0</v>
      </c>
      <c r="M4780" s="6">
        <f t="shared" si="1"/>
        <v>2</v>
      </c>
      <c r="N4780" s="6" t="str">
        <f t="shared" si="2"/>
        <v>Baby Boomer</v>
      </c>
      <c r="O4780" s="6" t="str">
        <f t="shared" si="3"/>
        <v>Low Income</v>
      </c>
    </row>
    <row r="4781" hidden="1">
      <c r="A4781" s="1">
        <v>104779.0</v>
      </c>
      <c r="B4781" s="1">
        <v>54.0</v>
      </c>
      <c r="C4781" s="1">
        <v>24000.0</v>
      </c>
      <c r="D4781" s="1" t="s">
        <v>25</v>
      </c>
      <c r="E4781" s="1">
        <v>19369.47</v>
      </c>
      <c r="F4781" s="1">
        <v>3.0</v>
      </c>
      <c r="G4781" s="1">
        <v>34.0</v>
      </c>
      <c r="H4781" s="1">
        <v>7.0</v>
      </c>
      <c r="I4781" s="1" t="s">
        <v>22</v>
      </c>
      <c r="J4781" s="1">
        <v>0.725</v>
      </c>
      <c r="K4781" s="1">
        <v>0.266</v>
      </c>
      <c r="L4781" s="6">
        <f>if(J4781&gt;QUARTILE!$B$3, "TOP", if(J4781&lt;QUARTILE!$B$4, "BOTTOM", 0))</f>
        <v>0</v>
      </c>
      <c r="M4781" s="6">
        <f t="shared" si="1"/>
        <v>2</v>
      </c>
      <c r="N4781" s="6" t="str">
        <f t="shared" si="2"/>
        <v>Gen X</v>
      </c>
      <c r="O4781" s="6" t="str">
        <f t="shared" si="3"/>
        <v>Low Income</v>
      </c>
    </row>
    <row r="4782" hidden="1">
      <c r="A4782" s="1">
        <v>104780.0</v>
      </c>
      <c r="B4782" s="1">
        <v>59.0</v>
      </c>
      <c r="C4782" s="1">
        <v>25000.0</v>
      </c>
      <c r="D4782" s="1" t="s">
        <v>27</v>
      </c>
      <c r="E4782" s="1">
        <v>528.25</v>
      </c>
      <c r="F4782" s="1">
        <v>5.0</v>
      </c>
      <c r="G4782" s="1">
        <v>17.0</v>
      </c>
      <c r="H4782" s="1">
        <v>2.0</v>
      </c>
      <c r="I4782" s="1" t="s">
        <v>22</v>
      </c>
      <c r="J4782" s="1">
        <v>0.565</v>
      </c>
      <c r="K4782" s="1">
        <v>0.939</v>
      </c>
      <c r="L4782" s="6">
        <f>if(J4782&gt;QUARTILE!$B$3, "TOP", if(J4782&lt;QUARTILE!$B$4, "BOTTOM", 0))</f>
        <v>0</v>
      </c>
      <c r="M4782" s="6">
        <f t="shared" si="1"/>
        <v>2</v>
      </c>
      <c r="N4782" s="6" t="str">
        <f t="shared" si="2"/>
        <v>Gen X</v>
      </c>
      <c r="O4782" s="6" t="str">
        <f t="shared" si="3"/>
        <v>Low Income</v>
      </c>
    </row>
    <row r="4783" hidden="1">
      <c r="A4783" s="1">
        <v>104781.0</v>
      </c>
      <c r="B4783" s="1">
        <v>77.0</v>
      </c>
      <c r="C4783" s="1">
        <v>21000.0</v>
      </c>
      <c r="D4783" s="1" t="s">
        <v>25</v>
      </c>
      <c r="E4783" s="1">
        <v>10370.16</v>
      </c>
      <c r="F4783" s="1">
        <v>3.0</v>
      </c>
      <c r="G4783" s="1">
        <v>19.0</v>
      </c>
      <c r="H4783" s="1">
        <v>5.0</v>
      </c>
      <c r="I4783" s="1" t="s">
        <v>22</v>
      </c>
      <c r="J4783" s="1">
        <v>0.229</v>
      </c>
      <c r="K4783" s="1">
        <v>0.984</v>
      </c>
      <c r="L4783" s="6" t="str">
        <f>if(J4783&gt;QUARTILE!$B$3, "TOP", if(J4783&lt;QUARTILE!$B$4, "BOTTOM", 0))</f>
        <v>BOTTOM</v>
      </c>
      <c r="M4783" s="6">
        <f t="shared" si="1"/>
        <v>2</v>
      </c>
      <c r="N4783" s="6" t="str">
        <f t="shared" si="2"/>
        <v>Baby Boomer</v>
      </c>
      <c r="O4783" s="6" t="str">
        <f t="shared" si="3"/>
        <v>Low Income</v>
      </c>
    </row>
    <row r="4784" hidden="1">
      <c r="A4784" s="1">
        <v>104782.0</v>
      </c>
      <c r="B4784" s="1">
        <v>54.0</v>
      </c>
      <c r="C4784" s="1">
        <v>23000.0</v>
      </c>
      <c r="D4784" s="1" t="s">
        <v>23</v>
      </c>
      <c r="E4784" s="1">
        <v>3367.38</v>
      </c>
      <c r="F4784" s="1">
        <v>2.0</v>
      </c>
      <c r="G4784" s="1">
        <v>20.0</v>
      </c>
      <c r="H4784" s="1">
        <v>7.0</v>
      </c>
      <c r="I4784" s="1" t="s">
        <v>22</v>
      </c>
      <c r="J4784" s="1">
        <v>0.522</v>
      </c>
      <c r="K4784" s="1">
        <v>0.934</v>
      </c>
      <c r="L4784" s="6">
        <f>if(J4784&gt;QUARTILE!$B$3, "TOP", if(J4784&lt;QUARTILE!$B$4, "BOTTOM", 0))</f>
        <v>0</v>
      </c>
      <c r="M4784" s="6">
        <f t="shared" si="1"/>
        <v>2</v>
      </c>
      <c r="N4784" s="6" t="str">
        <f t="shared" si="2"/>
        <v>Gen X</v>
      </c>
      <c r="O4784" s="6" t="str">
        <f t="shared" si="3"/>
        <v>Low Income</v>
      </c>
    </row>
    <row r="4785" hidden="1">
      <c r="A4785" s="1">
        <v>104783.0</v>
      </c>
      <c r="B4785" s="1">
        <v>52.0</v>
      </c>
      <c r="C4785" s="1">
        <v>58000.0</v>
      </c>
      <c r="D4785" s="1" t="s">
        <v>17</v>
      </c>
      <c r="E4785" s="1">
        <v>15613.2</v>
      </c>
      <c r="F4785" s="1">
        <v>4.0</v>
      </c>
      <c r="G4785" s="1">
        <v>19.0</v>
      </c>
      <c r="H4785" s="1">
        <v>6.0</v>
      </c>
      <c r="I4785" s="1" t="s">
        <v>22</v>
      </c>
      <c r="J4785" s="1">
        <v>0.423</v>
      </c>
      <c r="K4785" s="1">
        <v>0.0</v>
      </c>
      <c r="L4785" s="6">
        <f>if(J4785&gt;QUARTILE!$B$3, "TOP", if(J4785&lt;QUARTILE!$B$4, "BOTTOM", 0))</f>
        <v>0</v>
      </c>
      <c r="M4785" s="6">
        <f t="shared" si="1"/>
        <v>2</v>
      </c>
      <c r="N4785" s="6" t="str">
        <f t="shared" si="2"/>
        <v>Gen X</v>
      </c>
      <c r="O4785" s="6" t="str">
        <f t="shared" si="3"/>
        <v>Medium Income</v>
      </c>
    </row>
    <row r="4786" hidden="1">
      <c r="A4786" s="1">
        <v>104784.0</v>
      </c>
      <c r="B4786" s="1">
        <v>40.0</v>
      </c>
      <c r="C4786" s="1">
        <v>14000.0</v>
      </c>
      <c r="D4786" s="1" t="s">
        <v>23</v>
      </c>
      <c r="E4786" s="1">
        <v>37019.69</v>
      </c>
      <c r="F4786" s="1">
        <v>4.0</v>
      </c>
      <c r="G4786" s="1">
        <v>20.0</v>
      </c>
      <c r="H4786" s="1">
        <v>15.0</v>
      </c>
      <c r="I4786" s="1" t="s">
        <v>22</v>
      </c>
      <c r="J4786" s="1">
        <v>0.239</v>
      </c>
      <c r="K4786" s="1">
        <v>0.005</v>
      </c>
      <c r="L4786" s="6" t="str">
        <f>if(J4786&gt;QUARTILE!$B$3, "TOP", if(J4786&lt;QUARTILE!$B$4, "BOTTOM", 0))</f>
        <v>BOTTOM</v>
      </c>
      <c r="M4786" s="6">
        <f t="shared" si="1"/>
        <v>2</v>
      </c>
      <c r="N4786" s="6" t="str">
        <f t="shared" si="2"/>
        <v>Gen X</v>
      </c>
      <c r="O4786" s="6" t="str">
        <f t="shared" si="3"/>
        <v>Low Income</v>
      </c>
    </row>
    <row r="4787" hidden="1">
      <c r="A4787" s="1">
        <v>104785.0</v>
      </c>
      <c r="B4787" s="1">
        <v>23.0</v>
      </c>
      <c r="C4787" s="1">
        <v>26000.0</v>
      </c>
      <c r="D4787" s="1" t="s">
        <v>23</v>
      </c>
      <c r="E4787" s="1">
        <v>14878.45</v>
      </c>
      <c r="F4787" s="1">
        <v>4.0</v>
      </c>
      <c r="G4787" s="1">
        <v>19.0</v>
      </c>
      <c r="H4787" s="1">
        <v>14.0</v>
      </c>
      <c r="I4787" s="1" t="s">
        <v>22</v>
      </c>
      <c r="J4787" s="1">
        <v>0.438</v>
      </c>
      <c r="K4787" s="1">
        <v>0.502</v>
      </c>
      <c r="L4787" s="6">
        <f>if(J4787&gt;QUARTILE!$B$3, "TOP", if(J4787&lt;QUARTILE!$B$4, "BOTTOM", 0))</f>
        <v>0</v>
      </c>
      <c r="M4787" s="6">
        <f t="shared" si="1"/>
        <v>2</v>
      </c>
      <c r="N4787" s="6" t="str">
        <f t="shared" si="2"/>
        <v>Millenial</v>
      </c>
      <c r="O4787" s="6" t="str">
        <f t="shared" si="3"/>
        <v>Low Income</v>
      </c>
    </row>
    <row r="4788" hidden="1">
      <c r="A4788" s="1">
        <v>104786.0</v>
      </c>
      <c r="B4788" s="1">
        <v>21.0</v>
      </c>
      <c r="C4788" s="1">
        <v>26000.0</v>
      </c>
      <c r="D4788" s="1" t="s">
        <v>23</v>
      </c>
      <c r="E4788" s="1">
        <v>732.94</v>
      </c>
      <c r="F4788" s="1">
        <v>1.0</v>
      </c>
      <c r="G4788" s="1">
        <v>17.0</v>
      </c>
      <c r="H4788" s="1">
        <v>16.0</v>
      </c>
      <c r="I4788" s="1" t="s">
        <v>22</v>
      </c>
      <c r="J4788" s="1">
        <v>0.659</v>
      </c>
      <c r="K4788" s="1">
        <v>0.187</v>
      </c>
      <c r="L4788" s="6">
        <f>if(J4788&gt;QUARTILE!$B$3, "TOP", if(J4788&lt;QUARTILE!$B$4, "BOTTOM", 0))</f>
        <v>0</v>
      </c>
      <c r="M4788" s="6">
        <f t="shared" si="1"/>
        <v>2</v>
      </c>
      <c r="N4788" s="6" t="str">
        <f t="shared" si="2"/>
        <v>Millenial</v>
      </c>
      <c r="O4788" s="6" t="str">
        <f t="shared" si="3"/>
        <v>Low Income</v>
      </c>
    </row>
    <row r="4789" hidden="1">
      <c r="A4789" s="1">
        <v>104787.0</v>
      </c>
      <c r="B4789" s="1">
        <v>35.0</v>
      </c>
      <c r="C4789" s="1">
        <v>44000.0</v>
      </c>
      <c r="D4789" s="1" t="s">
        <v>23</v>
      </c>
      <c r="E4789" s="1">
        <v>602.12</v>
      </c>
      <c r="F4789" s="1">
        <v>3.0</v>
      </c>
      <c r="G4789" s="1">
        <v>16.0</v>
      </c>
      <c r="H4789" s="1">
        <v>19.0</v>
      </c>
      <c r="I4789" s="1" t="s">
        <v>18</v>
      </c>
      <c r="J4789" s="1">
        <v>0.152</v>
      </c>
      <c r="K4789" s="1">
        <v>0.855</v>
      </c>
      <c r="L4789" s="6" t="str">
        <f>if(J4789&gt;QUARTILE!$B$3, "TOP", if(J4789&lt;QUARTILE!$B$4, "BOTTOM", 0))</f>
        <v>BOTTOM</v>
      </c>
      <c r="M4789" s="6">
        <f t="shared" si="1"/>
        <v>1</v>
      </c>
      <c r="N4789" s="6" t="str">
        <f t="shared" si="2"/>
        <v>Gen X</v>
      </c>
      <c r="O4789" s="6" t="str">
        <f t="shared" si="3"/>
        <v>Low Income</v>
      </c>
    </row>
    <row r="4790" hidden="1">
      <c r="A4790" s="1">
        <v>104788.0</v>
      </c>
      <c r="B4790" s="1">
        <v>77.0</v>
      </c>
      <c r="C4790" s="1">
        <v>29000.0</v>
      </c>
      <c r="D4790" s="1" t="s">
        <v>25</v>
      </c>
      <c r="E4790" s="1">
        <v>18602.88</v>
      </c>
      <c r="F4790" s="1">
        <v>3.0</v>
      </c>
      <c r="G4790" s="1">
        <v>22.0</v>
      </c>
      <c r="H4790" s="1">
        <v>2.0</v>
      </c>
      <c r="I4790" s="1" t="s">
        <v>22</v>
      </c>
      <c r="J4790" s="1">
        <v>0.215</v>
      </c>
      <c r="K4790" s="1">
        <v>0.7</v>
      </c>
      <c r="L4790" s="6" t="str">
        <f>if(J4790&gt;QUARTILE!$B$3, "TOP", if(J4790&lt;QUARTILE!$B$4, "BOTTOM", 0))</f>
        <v>BOTTOM</v>
      </c>
      <c r="M4790" s="6">
        <f t="shared" si="1"/>
        <v>2</v>
      </c>
      <c r="N4790" s="6" t="str">
        <f t="shared" si="2"/>
        <v>Baby Boomer</v>
      </c>
      <c r="O4790" s="6" t="str">
        <f t="shared" si="3"/>
        <v>Low Income</v>
      </c>
    </row>
    <row r="4791" hidden="1">
      <c r="A4791" s="1">
        <v>104789.0</v>
      </c>
      <c r="B4791" s="1">
        <v>26.0</v>
      </c>
      <c r="C4791" s="1">
        <v>30000.0</v>
      </c>
      <c r="D4791" s="1" t="s">
        <v>25</v>
      </c>
      <c r="E4791" s="1">
        <v>7949.39</v>
      </c>
      <c r="F4791" s="1">
        <v>1.0</v>
      </c>
      <c r="G4791" s="1">
        <v>26.0</v>
      </c>
      <c r="H4791" s="1">
        <v>15.0</v>
      </c>
      <c r="I4791" s="1" t="s">
        <v>18</v>
      </c>
      <c r="J4791" s="1">
        <v>0.136</v>
      </c>
      <c r="K4791" s="1">
        <v>0.184</v>
      </c>
      <c r="L4791" s="6" t="str">
        <f>if(J4791&gt;QUARTILE!$B$3, "TOP", if(J4791&lt;QUARTILE!$B$4, "BOTTOM", 0))</f>
        <v>BOTTOM</v>
      </c>
      <c r="M4791" s="6">
        <f t="shared" si="1"/>
        <v>1</v>
      </c>
      <c r="N4791" s="6" t="str">
        <f t="shared" si="2"/>
        <v>Millenial</v>
      </c>
      <c r="O4791" s="6" t="str">
        <f t="shared" si="3"/>
        <v>Low Income</v>
      </c>
    </row>
    <row r="4792" hidden="1">
      <c r="A4792" s="1">
        <v>104790.0</v>
      </c>
      <c r="B4792" s="1">
        <v>66.0</v>
      </c>
      <c r="C4792" s="1">
        <v>10000.0</v>
      </c>
      <c r="D4792" s="1" t="s">
        <v>23</v>
      </c>
      <c r="E4792" s="1">
        <v>17003.81</v>
      </c>
      <c r="F4792" s="1">
        <v>2.0</v>
      </c>
      <c r="G4792" s="1">
        <v>14.0</v>
      </c>
      <c r="H4792" s="1">
        <v>3.0</v>
      </c>
      <c r="I4792" s="1" t="s">
        <v>22</v>
      </c>
      <c r="J4792" s="1">
        <v>0.051</v>
      </c>
      <c r="K4792" s="1">
        <v>0.818</v>
      </c>
      <c r="L4792" s="6" t="str">
        <f>if(J4792&gt;QUARTILE!$B$3, "TOP", if(J4792&lt;QUARTILE!$B$4, "BOTTOM", 0))</f>
        <v>BOTTOM</v>
      </c>
      <c r="M4792" s="6">
        <f t="shared" si="1"/>
        <v>2</v>
      </c>
      <c r="N4792" s="6" t="str">
        <f t="shared" si="2"/>
        <v>Baby Boomer</v>
      </c>
      <c r="O4792" s="6" t="str">
        <f t="shared" si="3"/>
        <v>Low Income</v>
      </c>
    </row>
    <row r="4793" hidden="1">
      <c r="A4793" s="1">
        <v>104791.0</v>
      </c>
      <c r="B4793" s="1">
        <v>46.0</v>
      </c>
      <c r="C4793" s="1">
        <v>14000.0</v>
      </c>
      <c r="D4793" s="1" t="s">
        <v>23</v>
      </c>
      <c r="E4793" s="1">
        <v>3573.85</v>
      </c>
      <c r="F4793" s="1">
        <v>4.0</v>
      </c>
      <c r="G4793" s="1">
        <v>29.0</v>
      </c>
      <c r="H4793" s="1">
        <v>8.0</v>
      </c>
      <c r="I4793" s="1" t="s">
        <v>22</v>
      </c>
      <c r="J4793" s="1">
        <v>0.986</v>
      </c>
      <c r="K4793" s="1">
        <v>0.448</v>
      </c>
      <c r="L4793" s="6" t="str">
        <f>if(J4793&gt;QUARTILE!$B$3, "TOP", if(J4793&lt;QUARTILE!$B$4, "BOTTOM", 0))</f>
        <v>TOP</v>
      </c>
      <c r="M4793" s="6">
        <f t="shared" si="1"/>
        <v>2</v>
      </c>
      <c r="N4793" s="6" t="str">
        <f t="shared" si="2"/>
        <v>Gen X</v>
      </c>
      <c r="O4793" s="6" t="str">
        <f t="shared" si="3"/>
        <v>Low Income</v>
      </c>
    </row>
    <row r="4794" hidden="1">
      <c r="A4794" s="1">
        <v>104792.0</v>
      </c>
      <c r="B4794" s="1">
        <v>30.0</v>
      </c>
      <c r="C4794" s="1">
        <v>11000.0</v>
      </c>
      <c r="D4794" s="1" t="s">
        <v>27</v>
      </c>
      <c r="E4794" s="1">
        <v>29999.33</v>
      </c>
      <c r="F4794" s="1">
        <v>4.0</v>
      </c>
      <c r="G4794" s="1">
        <v>19.0</v>
      </c>
      <c r="H4794" s="1">
        <v>10.0</v>
      </c>
      <c r="I4794" s="1" t="s">
        <v>22</v>
      </c>
      <c r="J4794" s="1">
        <v>0.838</v>
      </c>
      <c r="K4794" s="1">
        <v>0.66</v>
      </c>
      <c r="L4794" s="6" t="str">
        <f>if(J4794&gt;QUARTILE!$B$3, "TOP", if(J4794&lt;QUARTILE!$B$4, "BOTTOM", 0))</f>
        <v>TOP</v>
      </c>
      <c r="M4794" s="6">
        <f t="shared" si="1"/>
        <v>2</v>
      </c>
      <c r="N4794" s="6" t="str">
        <f t="shared" si="2"/>
        <v>Millenial</v>
      </c>
      <c r="O4794" s="6" t="str">
        <f t="shared" si="3"/>
        <v>Low Income</v>
      </c>
    </row>
    <row r="4795" hidden="1">
      <c r="A4795" s="1">
        <v>104793.0</v>
      </c>
      <c r="B4795" s="1">
        <v>76.0</v>
      </c>
      <c r="C4795" s="1">
        <v>5000.0</v>
      </c>
      <c r="D4795" s="1" t="s">
        <v>27</v>
      </c>
      <c r="E4795" s="1">
        <v>39425.34</v>
      </c>
      <c r="F4795" s="1">
        <v>1.0</v>
      </c>
      <c r="G4795" s="1">
        <v>23.0</v>
      </c>
      <c r="H4795" s="1">
        <v>2.0</v>
      </c>
      <c r="I4795" s="1" t="s">
        <v>18</v>
      </c>
      <c r="J4795" s="1">
        <v>0.332</v>
      </c>
      <c r="K4795" s="1">
        <v>0.04</v>
      </c>
      <c r="L4795" s="6">
        <f>if(J4795&gt;QUARTILE!$B$3, "TOP", if(J4795&lt;QUARTILE!$B$4, "BOTTOM", 0))</f>
        <v>0</v>
      </c>
      <c r="M4795" s="6">
        <f t="shared" si="1"/>
        <v>1</v>
      </c>
      <c r="N4795" s="6" t="str">
        <f t="shared" si="2"/>
        <v>Baby Boomer</v>
      </c>
      <c r="O4795" s="6" t="str">
        <f t="shared" si="3"/>
        <v>Low Income</v>
      </c>
    </row>
    <row r="4796" hidden="1">
      <c r="A4796" s="1">
        <v>104794.0</v>
      </c>
      <c r="B4796" s="1">
        <v>64.0</v>
      </c>
      <c r="C4796" s="1">
        <v>28000.0</v>
      </c>
      <c r="D4796" s="1" t="s">
        <v>31</v>
      </c>
      <c r="E4796" s="1">
        <v>44005.19</v>
      </c>
      <c r="F4796" s="1">
        <v>4.0</v>
      </c>
      <c r="G4796" s="1">
        <v>18.0</v>
      </c>
      <c r="H4796" s="1">
        <v>3.0</v>
      </c>
      <c r="I4796" s="1" t="s">
        <v>18</v>
      </c>
      <c r="J4796" s="1">
        <v>0.678</v>
      </c>
      <c r="K4796" s="1">
        <v>0.368</v>
      </c>
      <c r="L4796" s="6">
        <f>if(J4796&gt;QUARTILE!$B$3, "TOP", if(J4796&lt;QUARTILE!$B$4, "BOTTOM", 0))</f>
        <v>0</v>
      </c>
      <c r="M4796" s="6">
        <f t="shared" si="1"/>
        <v>1</v>
      </c>
      <c r="N4796" s="6" t="str">
        <f t="shared" si="2"/>
        <v>Baby Boomer</v>
      </c>
      <c r="O4796" s="6" t="str">
        <f t="shared" si="3"/>
        <v>Low Income</v>
      </c>
    </row>
    <row r="4797" hidden="1">
      <c r="A4797" s="1">
        <v>104795.0</v>
      </c>
      <c r="B4797" s="1">
        <v>79.0</v>
      </c>
      <c r="C4797" s="1">
        <v>19000.0</v>
      </c>
      <c r="D4797" s="1" t="s">
        <v>21</v>
      </c>
      <c r="E4797" s="1">
        <v>7250.26</v>
      </c>
      <c r="F4797" s="1">
        <v>5.0</v>
      </c>
      <c r="G4797" s="1">
        <v>18.0</v>
      </c>
      <c r="H4797" s="1">
        <v>3.0</v>
      </c>
      <c r="I4797" s="1" t="s">
        <v>22</v>
      </c>
      <c r="J4797" s="1">
        <v>0.802</v>
      </c>
      <c r="K4797" s="1">
        <v>0.726</v>
      </c>
      <c r="L4797" s="6">
        <f>if(J4797&gt;QUARTILE!$B$3, "TOP", if(J4797&lt;QUARTILE!$B$4, "BOTTOM", 0))</f>
        <v>0</v>
      </c>
      <c r="M4797" s="6">
        <f t="shared" si="1"/>
        <v>2</v>
      </c>
      <c r="N4797" s="6" t="str">
        <f t="shared" si="2"/>
        <v>Baby Boomer</v>
      </c>
      <c r="O4797" s="6" t="str">
        <f t="shared" si="3"/>
        <v>Low Income</v>
      </c>
    </row>
    <row r="4798" hidden="1">
      <c r="A4798" s="1">
        <v>104796.0</v>
      </c>
      <c r="B4798" s="1">
        <v>69.0</v>
      </c>
      <c r="C4798" s="1">
        <v>28000.0</v>
      </c>
      <c r="D4798" s="1" t="s">
        <v>21</v>
      </c>
      <c r="E4798" s="1">
        <v>21619.5</v>
      </c>
      <c r="F4798" s="1">
        <v>3.0</v>
      </c>
      <c r="G4798" s="1">
        <v>22.0</v>
      </c>
      <c r="H4798" s="1">
        <v>4.0</v>
      </c>
      <c r="I4798" s="1" t="s">
        <v>22</v>
      </c>
      <c r="J4798" s="1">
        <v>0.367</v>
      </c>
      <c r="K4798" s="1">
        <v>0.346</v>
      </c>
      <c r="L4798" s="6">
        <f>if(J4798&gt;QUARTILE!$B$3, "TOP", if(J4798&lt;QUARTILE!$B$4, "BOTTOM", 0))</f>
        <v>0</v>
      </c>
      <c r="M4798" s="6">
        <f t="shared" si="1"/>
        <v>2</v>
      </c>
      <c r="N4798" s="6" t="str">
        <f t="shared" si="2"/>
        <v>Baby Boomer</v>
      </c>
      <c r="O4798" s="6" t="str">
        <f t="shared" si="3"/>
        <v>Low Income</v>
      </c>
    </row>
    <row r="4799" hidden="1">
      <c r="A4799" s="1">
        <v>104797.0</v>
      </c>
      <c r="B4799" s="1">
        <v>34.0</v>
      </c>
      <c r="C4799" s="1">
        <v>23000.0</v>
      </c>
      <c r="D4799" s="1" t="s">
        <v>17</v>
      </c>
      <c r="E4799" s="1">
        <v>6543.5</v>
      </c>
      <c r="F4799" s="1">
        <v>4.0</v>
      </c>
      <c r="G4799" s="1">
        <v>17.0</v>
      </c>
      <c r="H4799" s="1">
        <v>6.0</v>
      </c>
      <c r="I4799" s="1" t="s">
        <v>22</v>
      </c>
      <c r="J4799" s="1">
        <v>0.739</v>
      </c>
      <c r="K4799" s="1">
        <v>0.137</v>
      </c>
      <c r="L4799" s="6">
        <f>if(J4799&gt;QUARTILE!$B$3, "TOP", if(J4799&lt;QUARTILE!$B$4, "BOTTOM", 0))</f>
        <v>0</v>
      </c>
      <c r="M4799" s="6">
        <f t="shared" si="1"/>
        <v>2</v>
      </c>
      <c r="N4799" s="6" t="str">
        <f t="shared" si="2"/>
        <v>Gen X</v>
      </c>
      <c r="O4799" s="6" t="str">
        <f t="shared" si="3"/>
        <v>Low Income</v>
      </c>
    </row>
    <row r="4800" hidden="1">
      <c r="A4800" s="1">
        <v>104798.0</v>
      </c>
      <c r="B4800" s="1">
        <v>62.0</v>
      </c>
      <c r="C4800" s="1">
        <v>25000.0</v>
      </c>
      <c r="D4800" s="1" t="s">
        <v>27</v>
      </c>
      <c r="E4800" s="1">
        <v>28773.39</v>
      </c>
      <c r="F4800" s="1">
        <v>4.0</v>
      </c>
      <c r="G4800" s="1">
        <v>17.0</v>
      </c>
      <c r="H4800" s="1">
        <v>6.0</v>
      </c>
      <c r="I4800" s="1" t="s">
        <v>22</v>
      </c>
      <c r="J4800" s="1">
        <v>0.869</v>
      </c>
      <c r="K4800" s="1">
        <v>0.589</v>
      </c>
      <c r="L4800" s="6" t="str">
        <f>if(J4800&gt;QUARTILE!$B$3, "TOP", if(J4800&lt;QUARTILE!$B$4, "BOTTOM", 0))</f>
        <v>TOP</v>
      </c>
      <c r="M4800" s="6">
        <f t="shared" si="1"/>
        <v>2</v>
      </c>
      <c r="N4800" s="6" t="str">
        <f t="shared" si="2"/>
        <v>Baby Boomer</v>
      </c>
      <c r="O4800" s="6" t="str">
        <f t="shared" si="3"/>
        <v>Low Income</v>
      </c>
    </row>
    <row r="4801" hidden="1">
      <c r="A4801" s="1">
        <v>104799.0</v>
      </c>
      <c r="B4801" s="1">
        <v>49.0</v>
      </c>
      <c r="C4801" s="1">
        <v>49000.0</v>
      </c>
      <c r="D4801" s="1" t="s">
        <v>23</v>
      </c>
      <c r="E4801" s="1">
        <v>2568.6</v>
      </c>
      <c r="F4801" s="1">
        <v>5.0</v>
      </c>
      <c r="G4801" s="1">
        <v>22.0</v>
      </c>
      <c r="H4801" s="1">
        <v>10.0</v>
      </c>
      <c r="I4801" s="1" t="s">
        <v>22</v>
      </c>
      <c r="J4801" s="1">
        <v>0.549</v>
      </c>
      <c r="K4801" s="1">
        <v>0.594</v>
      </c>
      <c r="L4801" s="6">
        <f>if(J4801&gt;QUARTILE!$B$3, "TOP", if(J4801&lt;QUARTILE!$B$4, "BOTTOM", 0))</f>
        <v>0</v>
      </c>
      <c r="M4801" s="6">
        <f t="shared" si="1"/>
        <v>2</v>
      </c>
      <c r="N4801" s="6" t="str">
        <f t="shared" si="2"/>
        <v>Gen X</v>
      </c>
      <c r="O4801" s="6" t="str">
        <f t="shared" si="3"/>
        <v>Medium Income</v>
      </c>
    </row>
    <row r="4802" hidden="1">
      <c r="A4802" s="1">
        <v>104800.0</v>
      </c>
      <c r="B4802" s="1">
        <v>65.0</v>
      </c>
      <c r="C4802" s="1">
        <v>22000.0</v>
      </c>
      <c r="D4802" s="1" t="s">
        <v>27</v>
      </c>
      <c r="E4802" s="1">
        <v>28774.07</v>
      </c>
      <c r="F4802" s="1">
        <v>2.0</v>
      </c>
      <c r="G4802" s="1">
        <v>15.0</v>
      </c>
      <c r="H4802" s="1">
        <v>3.0</v>
      </c>
      <c r="I4802" s="1" t="s">
        <v>22</v>
      </c>
      <c r="J4802" s="1">
        <v>0.888</v>
      </c>
      <c r="K4802" s="1">
        <v>0.204</v>
      </c>
      <c r="L4802" s="6" t="str">
        <f>if(J4802&gt;QUARTILE!$B$3, "TOP", if(J4802&lt;QUARTILE!$B$4, "BOTTOM", 0))</f>
        <v>TOP</v>
      </c>
      <c r="M4802" s="6">
        <f t="shared" si="1"/>
        <v>2</v>
      </c>
      <c r="N4802" s="6" t="str">
        <f t="shared" si="2"/>
        <v>Baby Boomer</v>
      </c>
      <c r="O4802" s="6" t="str">
        <f t="shared" si="3"/>
        <v>Low Income</v>
      </c>
    </row>
    <row r="4803" hidden="1">
      <c r="A4803" s="1">
        <v>104801.0</v>
      </c>
      <c r="B4803" s="1">
        <v>39.0</v>
      </c>
      <c r="C4803" s="1">
        <v>33000.0</v>
      </c>
      <c r="D4803" s="1" t="s">
        <v>23</v>
      </c>
      <c r="E4803" s="1">
        <v>11586.68</v>
      </c>
      <c r="F4803" s="1">
        <v>2.0</v>
      </c>
      <c r="G4803" s="1">
        <v>15.0</v>
      </c>
      <c r="H4803" s="1">
        <v>9.0</v>
      </c>
      <c r="I4803" s="1" t="s">
        <v>22</v>
      </c>
      <c r="J4803" s="1">
        <v>0.26</v>
      </c>
      <c r="K4803" s="1">
        <v>0.069</v>
      </c>
      <c r="L4803" s="6" t="str">
        <f>if(J4803&gt;QUARTILE!$B$3, "TOP", if(J4803&lt;QUARTILE!$B$4, "BOTTOM", 0))</f>
        <v>BOTTOM</v>
      </c>
      <c r="M4803" s="6">
        <f t="shared" si="1"/>
        <v>2</v>
      </c>
      <c r="N4803" s="6" t="str">
        <f t="shared" si="2"/>
        <v>Gen X</v>
      </c>
      <c r="O4803" s="6" t="str">
        <f t="shared" si="3"/>
        <v>Low Income</v>
      </c>
    </row>
    <row r="4804" hidden="1">
      <c r="A4804" s="1">
        <v>104802.0</v>
      </c>
      <c r="B4804" s="1">
        <v>21.0</v>
      </c>
      <c r="C4804" s="1">
        <v>18000.0</v>
      </c>
      <c r="D4804" s="1" t="s">
        <v>21</v>
      </c>
      <c r="E4804" s="1">
        <v>38696.37</v>
      </c>
      <c r="F4804" s="1">
        <v>5.0</v>
      </c>
      <c r="G4804" s="1">
        <v>22.0</v>
      </c>
      <c r="H4804" s="1">
        <v>14.0</v>
      </c>
      <c r="I4804" s="1" t="s">
        <v>18</v>
      </c>
      <c r="J4804" s="1">
        <v>1.0</v>
      </c>
      <c r="K4804" s="1">
        <v>0.016</v>
      </c>
      <c r="L4804" s="6" t="str">
        <f>if(J4804&gt;QUARTILE!$B$3, "TOP", if(J4804&lt;QUARTILE!$B$4, "BOTTOM", 0))</f>
        <v>TOP</v>
      </c>
      <c r="M4804" s="6">
        <f t="shared" si="1"/>
        <v>1</v>
      </c>
      <c r="N4804" s="6" t="str">
        <f t="shared" si="2"/>
        <v>Millenial</v>
      </c>
      <c r="O4804" s="6" t="str">
        <f t="shared" si="3"/>
        <v>Low Income</v>
      </c>
    </row>
    <row r="4805" hidden="1">
      <c r="A4805" s="1">
        <v>104803.0</v>
      </c>
      <c r="B4805" s="1">
        <v>22.0</v>
      </c>
      <c r="C4805" s="1">
        <v>36000.0</v>
      </c>
      <c r="D4805" s="1" t="s">
        <v>25</v>
      </c>
      <c r="E4805" s="1">
        <v>26859.4</v>
      </c>
      <c r="F4805" s="1">
        <v>2.0</v>
      </c>
      <c r="G4805" s="1">
        <v>20.0</v>
      </c>
      <c r="H4805" s="1">
        <v>15.0</v>
      </c>
      <c r="I4805" s="1" t="s">
        <v>18</v>
      </c>
      <c r="J4805" s="1">
        <v>0.855</v>
      </c>
      <c r="K4805" s="1">
        <v>0.276</v>
      </c>
      <c r="L4805" s="6" t="str">
        <f>if(J4805&gt;QUARTILE!$B$3, "TOP", if(J4805&lt;QUARTILE!$B$4, "BOTTOM", 0))</f>
        <v>TOP</v>
      </c>
      <c r="M4805" s="6">
        <f t="shared" si="1"/>
        <v>1</v>
      </c>
      <c r="N4805" s="6" t="str">
        <f t="shared" si="2"/>
        <v>Millenial</v>
      </c>
      <c r="O4805" s="6" t="str">
        <f t="shared" si="3"/>
        <v>Low Income</v>
      </c>
    </row>
    <row r="4806" hidden="1">
      <c r="A4806" s="1">
        <v>104804.0</v>
      </c>
      <c r="B4806" s="1">
        <v>54.0</v>
      </c>
      <c r="C4806" s="1">
        <v>10000.0</v>
      </c>
      <c r="D4806" s="1" t="s">
        <v>27</v>
      </c>
      <c r="E4806" s="1">
        <v>9448.76</v>
      </c>
      <c r="F4806" s="1">
        <v>1.0</v>
      </c>
      <c r="G4806" s="1">
        <v>25.0</v>
      </c>
      <c r="H4806" s="1">
        <v>4.0</v>
      </c>
      <c r="I4806" s="1" t="s">
        <v>22</v>
      </c>
      <c r="J4806" s="1">
        <v>0.84</v>
      </c>
      <c r="K4806" s="1">
        <v>0.036</v>
      </c>
      <c r="L4806" s="6" t="str">
        <f>if(J4806&gt;QUARTILE!$B$3, "TOP", if(J4806&lt;QUARTILE!$B$4, "BOTTOM", 0))</f>
        <v>TOP</v>
      </c>
      <c r="M4806" s="6">
        <f t="shared" si="1"/>
        <v>2</v>
      </c>
      <c r="N4806" s="6" t="str">
        <f t="shared" si="2"/>
        <v>Gen X</v>
      </c>
      <c r="O4806" s="6" t="str">
        <f t="shared" si="3"/>
        <v>Low Income</v>
      </c>
    </row>
    <row r="4807" hidden="1">
      <c r="A4807" s="1">
        <v>104805.0</v>
      </c>
      <c r="B4807" s="1">
        <v>58.0</v>
      </c>
      <c r="C4807" s="1">
        <v>7000.0</v>
      </c>
      <c r="D4807" s="1" t="s">
        <v>23</v>
      </c>
      <c r="E4807" s="1">
        <v>46772.37</v>
      </c>
      <c r="F4807" s="1">
        <v>5.0</v>
      </c>
      <c r="G4807" s="1">
        <v>27.0</v>
      </c>
      <c r="H4807" s="1">
        <v>5.0</v>
      </c>
      <c r="I4807" s="1" t="s">
        <v>18</v>
      </c>
      <c r="J4807" s="1">
        <v>0.154</v>
      </c>
      <c r="K4807" s="1">
        <v>0.773</v>
      </c>
      <c r="L4807" s="6" t="str">
        <f>if(J4807&gt;QUARTILE!$B$3, "TOP", if(J4807&lt;QUARTILE!$B$4, "BOTTOM", 0))</f>
        <v>BOTTOM</v>
      </c>
      <c r="M4807" s="6">
        <f t="shared" si="1"/>
        <v>1</v>
      </c>
      <c r="N4807" s="6" t="str">
        <f t="shared" si="2"/>
        <v>Gen X</v>
      </c>
      <c r="O4807" s="6" t="str">
        <f t="shared" si="3"/>
        <v>Low Income</v>
      </c>
    </row>
    <row r="4808" hidden="1">
      <c r="A4808" s="1">
        <v>104806.0</v>
      </c>
      <c r="B4808" s="1">
        <v>66.0</v>
      </c>
      <c r="C4808" s="1">
        <v>78000.0</v>
      </c>
      <c r="D4808" s="1" t="s">
        <v>25</v>
      </c>
      <c r="E4808" s="1">
        <v>6663.0</v>
      </c>
      <c r="F4808" s="1">
        <v>3.0</v>
      </c>
      <c r="G4808" s="1">
        <v>22.0</v>
      </c>
      <c r="H4808" s="1">
        <v>2.0</v>
      </c>
      <c r="I4808" s="1" t="s">
        <v>22</v>
      </c>
      <c r="J4808" s="1">
        <v>0.814</v>
      </c>
      <c r="K4808" s="1">
        <v>0.231</v>
      </c>
      <c r="L4808" s="6">
        <f>if(J4808&gt;QUARTILE!$B$3, "TOP", if(J4808&lt;QUARTILE!$B$4, "BOTTOM", 0))</f>
        <v>0</v>
      </c>
      <c r="M4808" s="6">
        <f t="shared" si="1"/>
        <v>2</v>
      </c>
      <c r="N4808" s="6" t="str">
        <f t="shared" si="2"/>
        <v>Baby Boomer</v>
      </c>
      <c r="O4808" s="6" t="str">
        <f t="shared" si="3"/>
        <v>Medium Income</v>
      </c>
    </row>
    <row r="4809" hidden="1">
      <c r="A4809" s="1">
        <v>104807.0</v>
      </c>
      <c r="B4809" s="1">
        <v>30.0</v>
      </c>
      <c r="C4809" s="1">
        <v>66000.0</v>
      </c>
      <c r="D4809" s="1" t="s">
        <v>23</v>
      </c>
      <c r="E4809" s="1">
        <v>68218.07</v>
      </c>
      <c r="F4809" s="1">
        <v>3.0</v>
      </c>
      <c r="G4809" s="1">
        <v>20.0</v>
      </c>
      <c r="H4809" s="1">
        <v>10.0</v>
      </c>
      <c r="I4809" s="1" t="s">
        <v>18</v>
      </c>
      <c r="J4809" s="1">
        <v>0.651</v>
      </c>
      <c r="K4809" s="1">
        <v>0.639</v>
      </c>
      <c r="L4809" s="6">
        <f>if(J4809&gt;QUARTILE!$B$3, "TOP", if(J4809&lt;QUARTILE!$B$4, "BOTTOM", 0))</f>
        <v>0</v>
      </c>
      <c r="M4809" s="6">
        <f t="shared" si="1"/>
        <v>1</v>
      </c>
      <c r="N4809" s="6" t="str">
        <f t="shared" si="2"/>
        <v>Millenial</v>
      </c>
      <c r="O4809" s="6" t="str">
        <f t="shared" si="3"/>
        <v>Medium Income</v>
      </c>
    </row>
    <row r="4810" hidden="1">
      <c r="A4810" s="1">
        <v>104808.0</v>
      </c>
      <c r="B4810" s="1">
        <v>51.0</v>
      </c>
      <c r="C4810" s="1">
        <v>7000.0</v>
      </c>
      <c r="D4810" s="1" t="s">
        <v>23</v>
      </c>
      <c r="E4810" s="1">
        <v>29151.8</v>
      </c>
      <c r="F4810" s="1">
        <v>3.0</v>
      </c>
      <c r="G4810" s="1">
        <v>18.0</v>
      </c>
      <c r="H4810" s="1">
        <v>4.0</v>
      </c>
      <c r="I4810" s="1" t="s">
        <v>22</v>
      </c>
      <c r="J4810" s="1">
        <v>0.655</v>
      </c>
      <c r="K4810" s="1">
        <v>0.415</v>
      </c>
      <c r="L4810" s="6">
        <f>if(J4810&gt;QUARTILE!$B$3, "TOP", if(J4810&lt;QUARTILE!$B$4, "BOTTOM", 0))</f>
        <v>0</v>
      </c>
      <c r="M4810" s="6">
        <f t="shared" si="1"/>
        <v>2</v>
      </c>
      <c r="N4810" s="6" t="str">
        <f t="shared" si="2"/>
        <v>Gen X</v>
      </c>
      <c r="O4810" s="6" t="str">
        <f t="shared" si="3"/>
        <v>Low Income</v>
      </c>
    </row>
    <row r="4811" hidden="1">
      <c r="A4811" s="1">
        <v>104809.0</v>
      </c>
      <c r="B4811" s="1">
        <v>62.0</v>
      </c>
      <c r="C4811" s="1">
        <v>22000.0</v>
      </c>
      <c r="D4811" s="1" t="s">
        <v>25</v>
      </c>
      <c r="E4811" s="1">
        <v>93500.81</v>
      </c>
      <c r="F4811" s="1">
        <v>4.0</v>
      </c>
      <c r="G4811" s="1">
        <v>27.0</v>
      </c>
      <c r="H4811" s="1">
        <v>6.0</v>
      </c>
      <c r="I4811" s="1" t="s">
        <v>18</v>
      </c>
      <c r="J4811" s="1">
        <v>0.234</v>
      </c>
      <c r="K4811" s="1">
        <v>0.352</v>
      </c>
      <c r="L4811" s="6" t="str">
        <f>if(J4811&gt;QUARTILE!$B$3, "TOP", if(J4811&lt;QUARTILE!$B$4, "BOTTOM", 0))</f>
        <v>BOTTOM</v>
      </c>
      <c r="M4811" s="6">
        <f t="shared" si="1"/>
        <v>1</v>
      </c>
      <c r="N4811" s="6" t="str">
        <f t="shared" si="2"/>
        <v>Baby Boomer</v>
      </c>
      <c r="O4811" s="6" t="str">
        <f t="shared" si="3"/>
        <v>Low Income</v>
      </c>
    </row>
    <row r="4812" hidden="1">
      <c r="A4812" s="1">
        <v>104810.0</v>
      </c>
      <c r="B4812" s="1">
        <v>39.0</v>
      </c>
      <c r="C4812" s="1">
        <v>24000.0</v>
      </c>
      <c r="D4812" s="1" t="s">
        <v>23</v>
      </c>
      <c r="E4812" s="1">
        <v>1108.24</v>
      </c>
      <c r="F4812" s="1">
        <v>5.0</v>
      </c>
      <c r="G4812" s="1">
        <v>24.0</v>
      </c>
      <c r="H4812" s="1">
        <v>12.0</v>
      </c>
      <c r="I4812" s="1" t="s">
        <v>18</v>
      </c>
      <c r="J4812" s="1">
        <v>0.286</v>
      </c>
      <c r="K4812" s="1">
        <v>0.487</v>
      </c>
      <c r="L4812" s="6" t="str">
        <f>if(J4812&gt;QUARTILE!$B$3, "TOP", if(J4812&lt;QUARTILE!$B$4, "BOTTOM", 0))</f>
        <v>BOTTOM</v>
      </c>
      <c r="M4812" s="6">
        <f t="shared" si="1"/>
        <v>1</v>
      </c>
      <c r="N4812" s="6" t="str">
        <f t="shared" si="2"/>
        <v>Gen X</v>
      </c>
      <c r="O4812" s="6" t="str">
        <f t="shared" si="3"/>
        <v>Low Income</v>
      </c>
    </row>
    <row r="4813" hidden="1">
      <c r="A4813" s="1">
        <v>104811.0</v>
      </c>
      <c r="B4813" s="1">
        <v>70.0</v>
      </c>
      <c r="C4813" s="1">
        <v>34000.0</v>
      </c>
      <c r="D4813" s="1" t="s">
        <v>25</v>
      </c>
      <c r="E4813" s="1">
        <v>6405.1</v>
      </c>
      <c r="F4813" s="1">
        <v>5.0</v>
      </c>
      <c r="G4813" s="1">
        <v>18.0</v>
      </c>
      <c r="H4813" s="1">
        <v>6.0</v>
      </c>
      <c r="I4813" s="1" t="s">
        <v>22</v>
      </c>
      <c r="J4813" s="1">
        <v>0.401</v>
      </c>
      <c r="K4813" s="1">
        <v>0.723</v>
      </c>
      <c r="L4813" s="6">
        <f>if(J4813&gt;QUARTILE!$B$3, "TOP", if(J4813&lt;QUARTILE!$B$4, "BOTTOM", 0))</f>
        <v>0</v>
      </c>
      <c r="M4813" s="6">
        <f t="shared" si="1"/>
        <v>2</v>
      </c>
      <c r="N4813" s="6" t="str">
        <f t="shared" si="2"/>
        <v>Baby Boomer</v>
      </c>
      <c r="O4813" s="6" t="str">
        <f t="shared" si="3"/>
        <v>Low Income</v>
      </c>
    </row>
    <row r="4814" hidden="1">
      <c r="A4814" s="1">
        <v>104812.0</v>
      </c>
      <c r="B4814" s="1">
        <v>76.0</v>
      </c>
      <c r="C4814" s="1">
        <v>63000.0</v>
      </c>
      <c r="D4814" s="1" t="s">
        <v>25</v>
      </c>
      <c r="E4814" s="1">
        <v>27038.96</v>
      </c>
      <c r="F4814" s="1">
        <v>2.0</v>
      </c>
      <c r="G4814" s="1">
        <v>20.0</v>
      </c>
      <c r="H4814" s="1">
        <v>6.0</v>
      </c>
      <c r="I4814" s="1" t="s">
        <v>22</v>
      </c>
      <c r="J4814" s="1">
        <v>0.868</v>
      </c>
      <c r="K4814" s="1">
        <v>0.788</v>
      </c>
      <c r="L4814" s="6" t="str">
        <f>if(J4814&gt;QUARTILE!$B$3, "TOP", if(J4814&lt;QUARTILE!$B$4, "BOTTOM", 0))</f>
        <v>TOP</v>
      </c>
      <c r="M4814" s="6">
        <f t="shared" si="1"/>
        <v>2</v>
      </c>
      <c r="N4814" s="6" t="str">
        <f t="shared" si="2"/>
        <v>Baby Boomer</v>
      </c>
      <c r="O4814" s="6" t="str">
        <f t="shared" si="3"/>
        <v>Medium Income</v>
      </c>
    </row>
    <row r="4815" hidden="1">
      <c r="A4815" s="1">
        <v>104813.0</v>
      </c>
      <c r="B4815" s="1">
        <v>40.0</v>
      </c>
      <c r="C4815" s="1">
        <v>12000.0</v>
      </c>
      <c r="D4815" s="1" t="s">
        <v>17</v>
      </c>
      <c r="E4815" s="1">
        <v>51085.06</v>
      </c>
      <c r="F4815" s="1">
        <v>5.0</v>
      </c>
      <c r="G4815" s="1">
        <v>20.0</v>
      </c>
      <c r="H4815" s="1">
        <v>13.0</v>
      </c>
      <c r="I4815" s="1" t="s">
        <v>22</v>
      </c>
      <c r="J4815" s="1">
        <v>0.653</v>
      </c>
      <c r="K4815" s="1">
        <v>0.0</v>
      </c>
      <c r="L4815" s="6">
        <f>if(J4815&gt;QUARTILE!$B$3, "TOP", if(J4815&lt;QUARTILE!$B$4, "BOTTOM", 0))</f>
        <v>0</v>
      </c>
      <c r="M4815" s="6">
        <f t="shared" si="1"/>
        <v>2</v>
      </c>
      <c r="N4815" s="6" t="str">
        <f t="shared" si="2"/>
        <v>Gen X</v>
      </c>
      <c r="O4815" s="6" t="str">
        <f t="shared" si="3"/>
        <v>Low Income</v>
      </c>
    </row>
    <row r="4816" hidden="1">
      <c r="A4816" s="1">
        <v>104814.0</v>
      </c>
      <c r="B4816" s="1">
        <v>68.0</v>
      </c>
      <c r="C4816" s="1">
        <v>12000.0</v>
      </c>
      <c r="D4816" s="1" t="s">
        <v>25</v>
      </c>
      <c r="E4816" s="1">
        <v>583.86</v>
      </c>
      <c r="F4816" s="1">
        <v>5.0</v>
      </c>
      <c r="G4816" s="1">
        <v>17.0</v>
      </c>
      <c r="H4816" s="1">
        <v>2.0</v>
      </c>
      <c r="I4816" s="1" t="s">
        <v>22</v>
      </c>
      <c r="J4816" s="1">
        <v>0.065</v>
      </c>
      <c r="K4816" s="1">
        <v>0.253</v>
      </c>
      <c r="L4816" s="6" t="str">
        <f>if(J4816&gt;QUARTILE!$B$3, "TOP", if(J4816&lt;QUARTILE!$B$4, "BOTTOM", 0))</f>
        <v>BOTTOM</v>
      </c>
      <c r="M4816" s="6">
        <f t="shared" si="1"/>
        <v>2</v>
      </c>
      <c r="N4816" s="6" t="str">
        <f t="shared" si="2"/>
        <v>Baby Boomer</v>
      </c>
      <c r="O4816" s="6" t="str">
        <f t="shared" si="3"/>
        <v>Low Income</v>
      </c>
    </row>
    <row r="4817" hidden="1">
      <c r="A4817" s="1">
        <v>104815.0</v>
      </c>
      <c r="B4817" s="1">
        <v>20.0</v>
      </c>
      <c r="C4817" s="1">
        <v>22000.0</v>
      </c>
      <c r="D4817" s="1" t="s">
        <v>25</v>
      </c>
      <c r="E4817" s="1">
        <v>0.19</v>
      </c>
      <c r="F4817" s="1">
        <v>2.0</v>
      </c>
      <c r="G4817" s="1">
        <v>14.0</v>
      </c>
      <c r="H4817" s="1">
        <v>15.0</v>
      </c>
      <c r="I4817" s="1" t="s">
        <v>22</v>
      </c>
      <c r="J4817" s="1">
        <v>0.385</v>
      </c>
      <c r="K4817" s="1">
        <v>0.573</v>
      </c>
      <c r="L4817" s="6">
        <f>if(J4817&gt;QUARTILE!$B$3, "TOP", if(J4817&lt;QUARTILE!$B$4, "BOTTOM", 0))</f>
        <v>0</v>
      </c>
      <c r="M4817" s="6">
        <f t="shared" si="1"/>
        <v>2</v>
      </c>
      <c r="N4817" s="6" t="str">
        <f t="shared" si="2"/>
        <v>Millenial</v>
      </c>
      <c r="O4817" s="6" t="str">
        <f t="shared" si="3"/>
        <v>Low Income</v>
      </c>
    </row>
    <row r="4818" hidden="1">
      <c r="A4818" s="1">
        <v>104816.0</v>
      </c>
      <c r="B4818" s="1">
        <v>59.0</v>
      </c>
      <c r="C4818" s="1">
        <v>12000.0</v>
      </c>
      <c r="D4818" s="1" t="s">
        <v>31</v>
      </c>
      <c r="E4818" s="1">
        <v>5920.81</v>
      </c>
      <c r="F4818" s="1">
        <v>5.0</v>
      </c>
      <c r="G4818" s="1">
        <v>19.0</v>
      </c>
      <c r="H4818" s="1">
        <v>1.0</v>
      </c>
      <c r="I4818" s="1" t="s">
        <v>22</v>
      </c>
      <c r="J4818" s="1">
        <v>0.94</v>
      </c>
      <c r="K4818" s="1">
        <v>0.28</v>
      </c>
      <c r="L4818" s="6" t="str">
        <f>if(J4818&gt;QUARTILE!$B$3, "TOP", if(J4818&lt;QUARTILE!$B$4, "BOTTOM", 0))</f>
        <v>TOP</v>
      </c>
      <c r="M4818" s="6">
        <f t="shared" si="1"/>
        <v>2</v>
      </c>
      <c r="N4818" s="6" t="str">
        <f t="shared" si="2"/>
        <v>Gen X</v>
      </c>
      <c r="O4818" s="6" t="str">
        <f t="shared" si="3"/>
        <v>Low Income</v>
      </c>
    </row>
    <row r="4819" hidden="1">
      <c r="A4819" s="1">
        <v>104817.0</v>
      </c>
      <c r="B4819" s="1">
        <v>51.0</v>
      </c>
      <c r="C4819" s="1">
        <v>5000.0</v>
      </c>
      <c r="D4819" s="1" t="s">
        <v>25</v>
      </c>
      <c r="E4819" s="1">
        <v>38316.36</v>
      </c>
      <c r="F4819" s="1">
        <v>5.0</v>
      </c>
      <c r="G4819" s="1">
        <v>17.0</v>
      </c>
      <c r="H4819" s="1">
        <v>5.0</v>
      </c>
      <c r="I4819" s="1" t="s">
        <v>18</v>
      </c>
      <c r="J4819" s="1">
        <v>0.33</v>
      </c>
      <c r="K4819" s="1">
        <v>0.0</v>
      </c>
      <c r="L4819" s="6">
        <f>if(J4819&gt;QUARTILE!$B$3, "TOP", if(J4819&lt;QUARTILE!$B$4, "BOTTOM", 0))</f>
        <v>0</v>
      </c>
      <c r="M4819" s="6">
        <f t="shared" si="1"/>
        <v>1</v>
      </c>
      <c r="N4819" s="6" t="str">
        <f t="shared" si="2"/>
        <v>Gen X</v>
      </c>
      <c r="O4819" s="6" t="str">
        <f t="shared" si="3"/>
        <v>Low Income</v>
      </c>
    </row>
    <row r="4820" hidden="1">
      <c r="A4820" s="1">
        <v>104818.0</v>
      </c>
      <c r="B4820" s="1">
        <v>49.0</v>
      </c>
      <c r="C4820" s="1">
        <v>19000.0</v>
      </c>
      <c r="D4820" s="1" t="s">
        <v>25</v>
      </c>
      <c r="E4820" s="1">
        <v>29147.48</v>
      </c>
      <c r="F4820" s="1">
        <v>1.0</v>
      </c>
      <c r="G4820" s="1">
        <v>23.0</v>
      </c>
      <c r="H4820" s="1">
        <v>10.0</v>
      </c>
      <c r="I4820" s="1" t="s">
        <v>22</v>
      </c>
      <c r="J4820" s="1">
        <v>0.287</v>
      </c>
      <c r="K4820" s="1">
        <v>0.408</v>
      </c>
      <c r="L4820" s="6" t="str">
        <f>if(J4820&gt;QUARTILE!$B$3, "TOP", if(J4820&lt;QUARTILE!$B$4, "BOTTOM", 0))</f>
        <v>BOTTOM</v>
      </c>
      <c r="M4820" s="6">
        <f t="shared" si="1"/>
        <v>2</v>
      </c>
      <c r="N4820" s="6" t="str">
        <f t="shared" si="2"/>
        <v>Gen X</v>
      </c>
      <c r="O4820" s="6" t="str">
        <f t="shared" si="3"/>
        <v>Low Income</v>
      </c>
    </row>
    <row r="4821" hidden="1">
      <c r="A4821" s="1">
        <v>104819.0</v>
      </c>
      <c r="B4821" s="1">
        <v>62.0</v>
      </c>
      <c r="C4821" s="1">
        <v>37000.0</v>
      </c>
      <c r="D4821" s="1" t="s">
        <v>25</v>
      </c>
      <c r="E4821" s="1">
        <v>8318.72</v>
      </c>
      <c r="F4821" s="1">
        <v>2.0</v>
      </c>
      <c r="G4821" s="1">
        <v>24.0</v>
      </c>
      <c r="H4821" s="1">
        <v>2.0</v>
      </c>
      <c r="I4821" s="1" t="s">
        <v>22</v>
      </c>
      <c r="J4821" s="1">
        <v>0.357</v>
      </c>
      <c r="K4821" s="1">
        <v>0.218</v>
      </c>
      <c r="L4821" s="6">
        <f>if(J4821&gt;QUARTILE!$B$3, "TOP", if(J4821&lt;QUARTILE!$B$4, "BOTTOM", 0))</f>
        <v>0</v>
      </c>
      <c r="M4821" s="6">
        <f t="shared" si="1"/>
        <v>2</v>
      </c>
      <c r="N4821" s="6" t="str">
        <f t="shared" si="2"/>
        <v>Baby Boomer</v>
      </c>
      <c r="O4821" s="6" t="str">
        <f t="shared" si="3"/>
        <v>Low Income</v>
      </c>
    </row>
    <row r="4822" hidden="1">
      <c r="A4822" s="1">
        <v>104820.0</v>
      </c>
      <c r="B4822" s="1">
        <v>68.0</v>
      </c>
      <c r="C4822" s="1">
        <v>22000.0</v>
      </c>
      <c r="D4822" s="1" t="s">
        <v>17</v>
      </c>
      <c r="E4822" s="1">
        <v>40.27</v>
      </c>
      <c r="F4822" s="1">
        <v>1.0</v>
      </c>
      <c r="G4822" s="1">
        <v>21.0</v>
      </c>
      <c r="H4822" s="1">
        <v>3.0</v>
      </c>
      <c r="I4822" s="1" t="s">
        <v>22</v>
      </c>
      <c r="J4822" s="1">
        <v>0.268</v>
      </c>
      <c r="K4822" s="1">
        <v>0.143</v>
      </c>
      <c r="L4822" s="6" t="str">
        <f>if(J4822&gt;QUARTILE!$B$3, "TOP", if(J4822&lt;QUARTILE!$B$4, "BOTTOM", 0))</f>
        <v>BOTTOM</v>
      </c>
      <c r="M4822" s="6">
        <f t="shared" si="1"/>
        <v>2</v>
      </c>
      <c r="N4822" s="6" t="str">
        <f t="shared" si="2"/>
        <v>Baby Boomer</v>
      </c>
      <c r="O4822" s="6" t="str">
        <f t="shared" si="3"/>
        <v>Low Income</v>
      </c>
    </row>
    <row r="4823" hidden="1">
      <c r="A4823" s="1">
        <v>104821.0</v>
      </c>
      <c r="B4823" s="1">
        <v>75.0</v>
      </c>
      <c r="C4823" s="1">
        <v>32000.0</v>
      </c>
      <c r="D4823" s="1" t="s">
        <v>25</v>
      </c>
      <c r="E4823" s="1">
        <v>16180.4</v>
      </c>
      <c r="F4823" s="1">
        <v>4.0</v>
      </c>
      <c r="G4823" s="1">
        <v>18.0</v>
      </c>
      <c r="H4823" s="1">
        <v>5.0</v>
      </c>
      <c r="I4823" s="1" t="s">
        <v>22</v>
      </c>
      <c r="J4823" s="1">
        <v>0.172</v>
      </c>
      <c r="K4823" s="1">
        <v>0.254</v>
      </c>
      <c r="L4823" s="6" t="str">
        <f>if(J4823&gt;QUARTILE!$B$3, "TOP", if(J4823&lt;QUARTILE!$B$4, "BOTTOM", 0))</f>
        <v>BOTTOM</v>
      </c>
      <c r="M4823" s="6">
        <f t="shared" si="1"/>
        <v>2</v>
      </c>
      <c r="N4823" s="6" t="str">
        <f t="shared" si="2"/>
        <v>Baby Boomer</v>
      </c>
      <c r="O4823" s="6" t="str">
        <f t="shared" si="3"/>
        <v>Low Income</v>
      </c>
    </row>
    <row r="4824" hidden="1">
      <c r="A4824" s="1">
        <v>104822.0</v>
      </c>
      <c r="B4824" s="1">
        <v>66.0</v>
      </c>
      <c r="C4824" s="1">
        <v>29000.0</v>
      </c>
      <c r="D4824" s="1" t="s">
        <v>25</v>
      </c>
      <c r="E4824" s="1">
        <v>5435.01</v>
      </c>
      <c r="F4824" s="1">
        <v>2.0</v>
      </c>
      <c r="G4824" s="1">
        <v>15.0</v>
      </c>
      <c r="H4824" s="1">
        <v>4.0</v>
      </c>
      <c r="I4824" s="1" t="s">
        <v>22</v>
      </c>
      <c r="J4824" s="1">
        <v>0.363</v>
      </c>
      <c r="K4824" s="1">
        <v>0.3</v>
      </c>
      <c r="L4824" s="6">
        <f>if(J4824&gt;QUARTILE!$B$3, "TOP", if(J4824&lt;QUARTILE!$B$4, "BOTTOM", 0))</f>
        <v>0</v>
      </c>
      <c r="M4824" s="6">
        <f t="shared" si="1"/>
        <v>2</v>
      </c>
      <c r="N4824" s="6" t="str">
        <f t="shared" si="2"/>
        <v>Baby Boomer</v>
      </c>
      <c r="O4824" s="6" t="str">
        <f t="shared" si="3"/>
        <v>Low Income</v>
      </c>
    </row>
    <row r="4825" hidden="1">
      <c r="A4825" s="1">
        <v>104823.0</v>
      </c>
      <c r="B4825" s="1">
        <v>38.0</v>
      </c>
      <c r="C4825" s="1">
        <v>12000.0</v>
      </c>
      <c r="D4825" s="1" t="s">
        <v>27</v>
      </c>
      <c r="E4825" s="1">
        <v>27377.65</v>
      </c>
      <c r="F4825" s="1">
        <v>5.0</v>
      </c>
      <c r="G4825" s="1">
        <v>14.0</v>
      </c>
      <c r="H4825" s="1">
        <v>13.0</v>
      </c>
      <c r="I4825" s="1" t="s">
        <v>22</v>
      </c>
      <c r="J4825" s="1">
        <v>0.539</v>
      </c>
      <c r="K4825" s="1">
        <v>0.047</v>
      </c>
      <c r="L4825" s="6">
        <f>if(J4825&gt;QUARTILE!$B$3, "TOP", if(J4825&lt;QUARTILE!$B$4, "BOTTOM", 0))</f>
        <v>0</v>
      </c>
      <c r="M4825" s="6">
        <f t="shared" si="1"/>
        <v>2</v>
      </c>
      <c r="N4825" s="6" t="str">
        <f t="shared" si="2"/>
        <v>Gen X</v>
      </c>
      <c r="O4825" s="6" t="str">
        <f t="shared" si="3"/>
        <v>Low Income</v>
      </c>
    </row>
    <row r="4826" hidden="1">
      <c r="A4826" s="1">
        <v>104824.0</v>
      </c>
      <c r="B4826" s="1">
        <v>63.0</v>
      </c>
      <c r="C4826" s="1">
        <v>23000.0</v>
      </c>
      <c r="D4826" s="1" t="s">
        <v>23</v>
      </c>
      <c r="E4826" s="1">
        <v>11824.44</v>
      </c>
      <c r="F4826" s="1">
        <v>5.0</v>
      </c>
      <c r="G4826" s="1">
        <v>22.0</v>
      </c>
      <c r="H4826" s="1">
        <v>4.0</v>
      </c>
      <c r="I4826" s="1" t="s">
        <v>22</v>
      </c>
      <c r="J4826" s="1">
        <v>0.725</v>
      </c>
      <c r="K4826" s="1">
        <v>0.534</v>
      </c>
      <c r="L4826" s="6">
        <f>if(J4826&gt;QUARTILE!$B$3, "TOP", if(J4826&lt;QUARTILE!$B$4, "BOTTOM", 0))</f>
        <v>0</v>
      </c>
      <c r="M4826" s="6">
        <f t="shared" si="1"/>
        <v>2</v>
      </c>
      <c r="N4826" s="6" t="str">
        <f t="shared" si="2"/>
        <v>Baby Boomer</v>
      </c>
      <c r="O4826" s="6" t="str">
        <f t="shared" si="3"/>
        <v>Low Income</v>
      </c>
    </row>
    <row r="4827" hidden="1">
      <c r="A4827" s="1">
        <v>104825.0</v>
      </c>
      <c r="B4827" s="1">
        <v>80.0</v>
      </c>
      <c r="C4827" s="1">
        <v>9000.0</v>
      </c>
      <c r="D4827" s="1" t="s">
        <v>17</v>
      </c>
      <c r="E4827" s="1">
        <v>22701.5</v>
      </c>
      <c r="F4827" s="1">
        <v>1.0</v>
      </c>
      <c r="G4827" s="1">
        <v>24.0</v>
      </c>
      <c r="H4827" s="1">
        <v>3.0</v>
      </c>
      <c r="I4827" s="1" t="s">
        <v>22</v>
      </c>
      <c r="J4827" s="1">
        <v>0.643</v>
      </c>
      <c r="K4827" s="1">
        <v>0.314</v>
      </c>
      <c r="L4827" s="6">
        <f>if(J4827&gt;QUARTILE!$B$3, "TOP", if(J4827&lt;QUARTILE!$B$4, "BOTTOM", 0))</f>
        <v>0</v>
      </c>
      <c r="M4827" s="6">
        <f t="shared" si="1"/>
        <v>2</v>
      </c>
      <c r="N4827" s="6" t="str">
        <f t="shared" si="2"/>
        <v>Silent</v>
      </c>
      <c r="O4827" s="6" t="str">
        <f t="shared" si="3"/>
        <v>Low Income</v>
      </c>
    </row>
    <row r="4828" hidden="1">
      <c r="A4828" s="1">
        <v>104826.0</v>
      </c>
      <c r="B4828" s="1">
        <v>61.0</v>
      </c>
      <c r="C4828" s="1">
        <v>16000.0</v>
      </c>
      <c r="D4828" s="1" t="s">
        <v>25</v>
      </c>
      <c r="E4828" s="1">
        <v>38252.64</v>
      </c>
      <c r="F4828" s="1">
        <v>1.0</v>
      </c>
      <c r="G4828" s="1">
        <v>17.0</v>
      </c>
      <c r="H4828" s="1">
        <v>4.0</v>
      </c>
      <c r="I4828" s="1" t="s">
        <v>18</v>
      </c>
      <c r="J4828" s="1">
        <v>0.313</v>
      </c>
      <c r="K4828" s="1">
        <v>0.073</v>
      </c>
      <c r="L4828" s="6" t="str">
        <f>if(J4828&gt;QUARTILE!$B$3, "TOP", if(J4828&lt;QUARTILE!$B$4, "BOTTOM", 0))</f>
        <v>BOTTOM</v>
      </c>
      <c r="M4828" s="6">
        <f t="shared" si="1"/>
        <v>1</v>
      </c>
      <c r="N4828" s="6" t="str">
        <f t="shared" si="2"/>
        <v>Baby Boomer</v>
      </c>
      <c r="O4828" s="6" t="str">
        <f t="shared" si="3"/>
        <v>Low Income</v>
      </c>
    </row>
    <row r="4829" hidden="1">
      <c r="A4829" s="1">
        <v>104827.0</v>
      </c>
      <c r="B4829" s="1">
        <v>38.0</v>
      </c>
      <c r="C4829" s="1">
        <v>23000.0</v>
      </c>
      <c r="D4829" s="1" t="s">
        <v>27</v>
      </c>
      <c r="E4829" s="1">
        <v>15347.06</v>
      </c>
      <c r="F4829" s="1">
        <v>4.0</v>
      </c>
      <c r="G4829" s="1">
        <v>16.0</v>
      </c>
      <c r="H4829" s="1">
        <v>7.0</v>
      </c>
      <c r="I4829" s="1" t="s">
        <v>22</v>
      </c>
      <c r="J4829" s="1">
        <v>0.615</v>
      </c>
      <c r="K4829" s="1">
        <v>0.769</v>
      </c>
      <c r="L4829" s="6">
        <f>if(J4829&gt;QUARTILE!$B$3, "TOP", if(J4829&lt;QUARTILE!$B$4, "BOTTOM", 0))</f>
        <v>0</v>
      </c>
      <c r="M4829" s="6">
        <f t="shared" si="1"/>
        <v>2</v>
      </c>
      <c r="N4829" s="6" t="str">
        <f t="shared" si="2"/>
        <v>Gen X</v>
      </c>
      <c r="O4829" s="6" t="str">
        <f t="shared" si="3"/>
        <v>Low Income</v>
      </c>
    </row>
    <row r="4830" hidden="1">
      <c r="A4830" s="1">
        <v>104828.0</v>
      </c>
      <c r="B4830" s="1">
        <v>61.0</v>
      </c>
      <c r="C4830" s="1">
        <v>22000.0</v>
      </c>
      <c r="D4830" s="1" t="s">
        <v>27</v>
      </c>
      <c r="E4830" s="1">
        <v>8188.12</v>
      </c>
      <c r="F4830" s="1">
        <v>4.0</v>
      </c>
      <c r="G4830" s="1">
        <v>28.0</v>
      </c>
      <c r="H4830" s="1">
        <v>2.0</v>
      </c>
      <c r="I4830" s="1" t="s">
        <v>22</v>
      </c>
      <c r="J4830" s="1">
        <v>0.358</v>
      </c>
      <c r="K4830" s="1">
        <v>0.0</v>
      </c>
      <c r="L4830" s="6">
        <f>if(J4830&gt;QUARTILE!$B$3, "TOP", if(J4830&lt;QUARTILE!$B$4, "BOTTOM", 0))</f>
        <v>0</v>
      </c>
      <c r="M4830" s="6">
        <f t="shared" si="1"/>
        <v>2</v>
      </c>
      <c r="N4830" s="6" t="str">
        <f t="shared" si="2"/>
        <v>Baby Boomer</v>
      </c>
      <c r="O4830" s="6" t="str">
        <f t="shared" si="3"/>
        <v>Low Income</v>
      </c>
    </row>
    <row r="4831" hidden="1">
      <c r="A4831" s="1">
        <v>104829.0</v>
      </c>
      <c r="B4831" s="1">
        <v>28.0</v>
      </c>
      <c r="C4831" s="1">
        <v>10000.0</v>
      </c>
      <c r="D4831" s="1" t="s">
        <v>23</v>
      </c>
      <c r="E4831" s="1">
        <v>29353.87</v>
      </c>
      <c r="F4831" s="1">
        <v>5.0</v>
      </c>
      <c r="G4831" s="1">
        <v>15.0</v>
      </c>
      <c r="H4831" s="1">
        <v>18.0</v>
      </c>
      <c r="I4831" s="1" t="s">
        <v>22</v>
      </c>
      <c r="J4831" s="1">
        <v>0.872</v>
      </c>
      <c r="K4831" s="1">
        <v>0.404</v>
      </c>
      <c r="L4831" s="6" t="str">
        <f>if(J4831&gt;QUARTILE!$B$3, "TOP", if(J4831&lt;QUARTILE!$B$4, "BOTTOM", 0))</f>
        <v>TOP</v>
      </c>
      <c r="M4831" s="6">
        <f t="shared" si="1"/>
        <v>2</v>
      </c>
      <c r="N4831" s="6" t="str">
        <f t="shared" si="2"/>
        <v>Millenial</v>
      </c>
      <c r="O4831" s="6" t="str">
        <f t="shared" si="3"/>
        <v>Low Income</v>
      </c>
    </row>
    <row r="4832" hidden="1">
      <c r="A4832" s="1">
        <v>104830.0</v>
      </c>
      <c r="B4832" s="1">
        <v>56.0</v>
      </c>
      <c r="C4832" s="1">
        <v>11000.0</v>
      </c>
      <c r="D4832" s="1" t="s">
        <v>21</v>
      </c>
      <c r="E4832" s="1">
        <v>6162.79</v>
      </c>
      <c r="F4832" s="1">
        <v>3.0</v>
      </c>
      <c r="G4832" s="1">
        <v>17.0</v>
      </c>
      <c r="H4832" s="1">
        <v>6.0</v>
      </c>
      <c r="I4832" s="1" t="s">
        <v>22</v>
      </c>
      <c r="J4832" s="1">
        <v>0.362</v>
      </c>
      <c r="K4832" s="1">
        <v>0.435</v>
      </c>
      <c r="L4832" s="6">
        <f>if(J4832&gt;QUARTILE!$B$3, "TOP", if(J4832&lt;QUARTILE!$B$4, "BOTTOM", 0))</f>
        <v>0</v>
      </c>
      <c r="M4832" s="6">
        <f t="shared" si="1"/>
        <v>2</v>
      </c>
      <c r="N4832" s="6" t="str">
        <f t="shared" si="2"/>
        <v>Gen X</v>
      </c>
      <c r="O4832" s="6" t="str">
        <f t="shared" si="3"/>
        <v>Low Income</v>
      </c>
    </row>
    <row r="4833" hidden="1">
      <c r="A4833" s="1">
        <v>104831.0</v>
      </c>
      <c r="B4833" s="1">
        <v>21.0</v>
      </c>
      <c r="C4833" s="1">
        <v>26000.0</v>
      </c>
      <c r="D4833" s="1" t="s">
        <v>30</v>
      </c>
      <c r="E4833" s="1">
        <v>44423.57</v>
      </c>
      <c r="F4833" s="1">
        <v>4.0</v>
      </c>
      <c r="G4833" s="1">
        <v>17.0</v>
      </c>
      <c r="H4833" s="1">
        <v>17.0</v>
      </c>
      <c r="I4833" s="1" t="s">
        <v>18</v>
      </c>
      <c r="J4833" s="1">
        <v>1.0</v>
      </c>
      <c r="K4833" s="1">
        <v>0.521</v>
      </c>
      <c r="L4833" s="6" t="str">
        <f>if(J4833&gt;QUARTILE!$B$3, "TOP", if(J4833&lt;QUARTILE!$B$4, "BOTTOM", 0))</f>
        <v>TOP</v>
      </c>
      <c r="M4833" s="6">
        <f t="shared" si="1"/>
        <v>1</v>
      </c>
      <c r="N4833" s="6" t="str">
        <f t="shared" si="2"/>
        <v>Millenial</v>
      </c>
      <c r="O4833" s="6" t="str">
        <f t="shared" si="3"/>
        <v>Low Income</v>
      </c>
    </row>
    <row r="4834" hidden="1">
      <c r="A4834" s="1">
        <v>104832.0</v>
      </c>
      <c r="B4834" s="1">
        <v>68.0</v>
      </c>
      <c r="C4834" s="1">
        <v>36000.0</v>
      </c>
      <c r="D4834" s="1" t="s">
        <v>25</v>
      </c>
      <c r="E4834" s="1">
        <v>1482.14</v>
      </c>
      <c r="F4834" s="1">
        <v>5.0</v>
      </c>
      <c r="G4834" s="1">
        <v>16.0</v>
      </c>
      <c r="H4834" s="1">
        <v>11.0</v>
      </c>
      <c r="I4834" s="1" t="s">
        <v>22</v>
      </c>
      <c r="J4834" s="1">
        <v>0.665</v>
      </c>
      <c r="K4834" s="1">
        <v>0.339</v>
      </c>
      <c r="L4834" s="6">
        <f>if(J4834&gt;QUARTILE!$B$3, "TOP", if(J4834&lt;QUARTILE!$B$4, "BOTTOM", 0))</f>
        <v>0</v>
      </c>
      <c r="M4834" s="6">
        <f t="shared" si="1"/>
        <v>2</v>
      </c>
      <c r="N4834" s="6" t="str">
        <f t="shared" si="2"/>
        <v>Baby Boomer</v>
      </c>
      <c r="O4834" s="6" t="str">
        <f t="shared" si="3"/>
        <v>Low Income</v>
      </c>
    </row>
    <row r="4835" hidden="1">
      <c r="A4835" s="1">
        <v>104833.0</v>
      </c>
      <c r="B4835" s="1">
        <v>18.0</v>
      </c>
      <c r="C4835" s="1">
        <v>19000.0</v>
      </c>
      <c r="D4835" s="1" t="s">
        <v>24</v>
      </c>
      <c r="E4835" s="1">
        <v>36093.08</v>
      </c>
      <c r="F4835" s="1">
        <v>4.0</v>
      </c>
      <c r="G4835" s="1">
        <v>14.0</v>
      </c>
      <c r="H4835" s="1">
        <v>13.0</v>
      </c>
      <c r="I4835" s="1" t="s">
        <v>18</v>
      </c>
      <c r="J4835" s="1">
        <v>0.529</v>
      </c>
      <c r="K4835" s="1">
        <v>0.363</v>
      </c>
      <c r="L4835" s="6">
        <f>if(J4835&gt;QUARTILE!$B$3, "TOP", if(J4835&lt;QUARTILE!$B$4, "BOTTOM", 0))</f>
        <v>0</v>
      </c>
      <c r="M4835" s="6">
        <f t="shared" si="1"/>
        <v>1</v>
      </c>
      <c r="N4835" s="6" t="str">
        <f t="shared" si="2"/>
        <v>Millenial</v>
      </c>
      <c r="O4835" s="6" t="str">
        <f t="shared" si="3"/>
        <v>Low Income</v>
      </c>
    </row>
    <row r="4836" hidden="1">
      <c r="A4836" s="1">
        <v>104834.0</v>
      </c>
      <c r="B4836" s="1">
        <v>45.0</v>
      </c>
      <c r="C4836" s="1">
        <v>19000.0</v>
      </c>
      <c r="D4836" s="1" t="s">
        <v>23</v>
      </c>
      <c r="E4836" s="1">
        <v>1920.43</v>
      </c>
      <c r="F4836" s="1">
        <v>2.0</v>
      </c>
      <c r="G4836" s="1">
        <v>17.0</v>
      </c>
      <c r="H4836" s="1">
        <v>9.0</v>
      </c>
      <c r="I4836" s="1" t="s">
        <v>22</v>
      </c>
      <c r="J4836" s="1">
        <v>0.553</v>
      </c>
      <c r="K4836" s="1">
        <v>0.908</v>
      </c>
      <c r="L4836" s="6">
        <f>if(J4836&gt;QUARTILE!$B$3, "TOP", if(J4836&lt;QUARTILE!$B$4, "BOTTOM", 0))</f>
        <v>0</v>
      </c>
      <c r="M4836" s="6">
        <f t="shared" si="1"/>
        <v>2</v>
      </c>
      <c r="N4836" s="6" t="str">
        <f t="shared" si="2"/>
        <v>Gen X</v>
      </c>
      <c r="O4836" s="6" t="str">
        <f t="shared" si="3"/>
        <v>Low Income</v>
      </c>
    </row>
    <row r="4837" hidden="1">
      <c r="A4837" s="1">
        <v>104835.0</v>
      </c>
      <c r="B4837" s="1">
        <v>80.0</v>
      </c>
      <c r="C4837" s="1">
        <v>39000.0</v>
      </c>
      <c r="D4837" s="1" t="s">
        <v>21</v>
      </c>
      <c r="E4837" s="1">
        <v>1155.48</v>
      </c>
      <c r="F4837" s="1">
        <v>1.0</v>
      </c>
      <c r="G4837" s="1">
        <v>19.0</v>
      </c>
      <c r="H4837" s="1">
        <v>4.0</v>
      </c>
      <c r="I4837" s="1" t="s">
        <v>22</v>
      </c>
      <c r="J4837" s="1">
        <v>0.176</v>
      </c>
      <c r="K4837" s="1">
        <v>0.168</v>
      </c>
      <c r="L4837" s="6" t="str">
        <f>if(J4837&gt;QUARTILE!$B$3, "TOP", if(J4837&lt;QUARTILE!$B$4, "BOTTOM", 0))</f>
        <v>BOTTOM</v>
      </c>
      <c r="M4837" s="6">
        <f t="shared" si="1"/>
        <v>2</v>
      </c>
      <c r="N4837" s="6" t="str">
        <f t="shared" si="2"/>
        <v>Silent</v>
      </c>
      <c r="O4837" s="6" t="str">
        <f t="shared" si="3"/>
        <v>Low Income</v>
      </c>
    </row>
    <row r="4838" hidden="1">
      <c r="A4838" s="1">
        <v>104836.0</v>
      </c>
      <c r="B4838" s="1">
        <v>41.0</v>
      </c>
      <c r="C4838" s="1">
        <v>14000.0</v>
      </c>
      <c r="D4838" s="1" t="s">
        <v>23</v>
      </c>
      <c r="E4838" s="1">
        <v>9027.78</v>
      </c>
      <c r="F4838" s="1">
        <v>5.0</v>
      </c>
      <c r="G4838" s="1">
        <v>16.0</v>
      </c>
      <c r="H4838" s="1">
        <v>5.0</v>
      </c>
      <c r="I4838" s="1" t="s">
        <v>22</v>
      </c>
      <c r="J4838" s="1">
        <v>0.73</v>
      </c>
      <c r="K4838" s="1">
        <v>0.056</v>
      </c>
      <c r="L4838" s="6">
        <f>if(J4838&gt;QUARTILE!$B$3, "TOP", if(J4838&lt;QUARTILE!$B$4, "BOTTOM", 0))</f>
        <v>0</v>
      </c>
      <c r="M4838" s="6">
        <f t="shared" si="1"/>
        <v>2</v>
      </c>
      <c r="N4838" s="6" t="str">
        <f t="shared" si="2"/>
        <v>Gen X</v>
      </c>
      <c r="O4838" s="6" t="str">
        <f t="shared" si="3"/>
        <v>Low Income</v>
      </c>
    </row>
    <row r="4839" hidden="1">
      <c r="A4839" s="1">
        <v>104837.0</v>
      </c>
      <c r="B4839" s="1">
        <v>78.0</v>
      </c>
      <c r="C4839" s="1">
        <v>62000.0</v>
      </c>
      <c r="D4839" s="1" t="s">
        <v>23</v>
      </c>
      <c r="E4839" s="1">
        <v>62722.59</v>
      </c>
      <c r="F4839" s="1">
        <v>4.0</v>
      </c>
      <c r="G4839" s="1">
        <v>18.0</v>
      </c>
      <c r="H4839" s="1">
        <v>6.0</v>
      </c>
      <c r="I4839" s="1" t="s">
        <v>18</v>
      </c>
      <c r="J4839" s="1">
        <v>1.0</v>
      </c>
      <c r="K4839" s="1">
        <v>0.597</v>
      </c>
      <c r="L4839" s="6" t="str">
        <f>if(J4839&gt;QUARTILE!$B$3, "TOP", if(J4839&lt;QUARTILE!$B$4, "BOTTOM", 0))</f>
        <v>TOP</v>
      </c>
      <c r="M4839" s="6">
        <f t="shared" si="1"/>
        <v>1</v>
      </c>
      <c r="N4839" s="6" t="str">
        <f t="shared" si="2"/>
        <v>Baby Boomer</v>
      </c>
      <c r="O4839" s="6" t="str">
        <f t="shared" si="3"/>
        <v>Medium Income</v>
      </c>
    </row>
    <row r="4840" hidden="1">
      <c r="A4840" s="1">
        <v>104838.0</v>
      </c>
      <c r="B4840" s="1">
        <v>52.0</v>
      </c>
      <c r="C4840" s="1">
        <v>10000.0</v>
      </c>
      <c r="D4840" s="1" t="s">
        <v>23</v>
      </c>
      <c r="E4840" s="1">
        <v>82071.0</v>
      </c>
      <c r="F4840" s="1">
        <v>1.0</v>
      </c>
      <c r="G4840" s="1">
        <v>15.0</v>
      </c>
      <c r="H4840" s="1">
        <v>4.0</v>
      </c>
      <c r="I4840" s="1" t="s">
        <v>18</v>
      </c>
      <c r="J4840" s="1">
        <v>0.665</v>
      </c>
      <c r="K4840" s="1">
        <v>0.643</v>
      </c>
      <c r="L4840" s="6">
        <f>if(J4840&gt;QUARTILE!$B$3, "TOP", if(J4840&lt;QUARTILE!$B$4, "BOTTOM", 0))</f>
        <v>0</v>
      </c>
      <c r="M4840" s="6">
        <f t="shared" si="1"/>
        <v>1</v>
      </c>
      <c r="N4840" s="6" t="str">
        <f t="shared" si="2"/>
        <v>Gen X</v>
      </c>
      <c r="O4840" s="6" t="str">
        <f t="shared" si="3"/>
        <v>Low Income</v>
      </c>
    </row>
    <row r="4841" hidden="1">
      <c r="A4841" s="1">
        <v>104839.0</v>
      </c>
      <c r="B4841" s="1">
        <v>30.0</v>
      </c>
      <c r="C4841" s="1">
        <v>41000.0</v>
      </c>
      <c r="D4841" s="1" t="s">
        <v>23</v>
      </c>
      <c r="E4841" s="1">
        <v>4514.7</v>
      </c>
      <c r="F4841" s="1">
        <v>3.0</v>
      </c>
      <c r="G4841" s="1">
        <v>14.0</v>
      </c>
      <c r="H4841" s="1">
        <v>8.0</v>
      </c>
      <c r="I4841" s="1" t="s">
        <v>22</v>
      </c>
      <c r="J4841" s="1">
        <v>1.0</v>
      </c>
      <c r="K4841" s="1">
        <v>0.92</v>
      </c>
      <c r="L4841" s="6" t="str">
        <f>if(J4841&gt;QUARTILE!$B$3, "TOP", if(J4841&lt;QUARTILE!$B$4, "BOTTOM", 0))</f>
        <v>TOP</v>
      </c>
      <c r="M4841" s="6">
        <f t="shared" si="1"/>
        <v>2</v>
      </c>
      <c r="N4841" s="6" t="str">
        <f t="shared" si="2"/>
        <v>Millenial</v>
      </c>
      <c r="O4841" s="6" t="str">
        <f t="shared" si="3"/>
        <v>Low Income</v>
      </c>
    </row>
    <row r="4842" hidden="1">
      <c r="A4842" s="1">
        <v>104840.0</v>
      </c>
      <c r="B4842" s="1">
        <v>64.0</v>
      </c>
      <c r="C4842" s="1">
        <v>30000.0</v>
      </c>
      <c r="D4842" s="1" t="s">
        <v>23</v>
      </c>
      <c r="E4842" s="1">
        <v>3218.35</v>
      </c>
      <c r="F4842" s="1">
        <v>4.0</v>
      </c>
      <c r="G4842" s="1">
        <v>21.0</v>
      </c>
      <c r="H4842" s="1">
        <v>4.0</v>
      </c>
      <c r="I4842" s="1" t="s">
        <v>22</v>
      </c>
      <c r="J4842" s="1">
        <v>0.2</v>
      </c>
      <c r="K4842" s="1">
        <v>0.933</v>
      </c>
      <c r="L4842" s="6" t="str">
        <f>if(J4842&gt;QUARTILE!$B$3, "TOP", if(J4842&lt;QUARTILE!$B$4, "BOTTOM", 0))</f>
        <v>BOTTOM</v>
      </c>
      <c r="M4842" s="6">
        <f t="shared" si="1"/>
        <v>2</v>
      </c>
      <c r="N4842" s="6" t="str">
        <f t="shared" si="2"/>
        <v>Baby Boomer</v>
      </c>
      <c r="O4842" s="6" t="str">
        <f t="shared" si="3"/>
        <v>Low Income</v>
      </c>
    </row>
    <row r="4843" hidden="1">
      <c r="A4843" s="1">
        <v>104841.0</v>
      </c>
      <c r="B4843" s="1">
        <v>51.0</v>
      </c>
      <c r="C4843" s="1">
        <v>94000.0</v>
      </c>
      <c r="D4843" s="1" t="s">
        <v>21</v>
      </c>
      <c r="E4843" s="1">
        <v>8706.74</v>
      </c>
      <c r="F4843" s="1">
        <v>5.0</v>
      </c>
      <c r="G4843" s="1">
        <v>19.0</v>
      </c>
      <c r="H4843" s="1">
        <v>2.0</v>
      </c>
      <c r="I4843" s="1" t="s">
        <v>22</v>
      </c>
      <c r="J4843" s="1">
        <v>0.738</v>
      </c>
      <c r="K4843" s="1">
        <v>0.334</v>
      </c>
      <c r="L4843" s="6">
        <f>if(J4843&gt;QUARTILE!$B$3, "TOP", if(J4843&lt;QUARTILE!$B$4, "BOTTOM", 0))</f>
        <v>0</v>
      </c>
      <c r="M4843" s="6">
        <f t="shared" si="1"/>
        <v>2</v>
      </c>
      <c r="N4843" s="6" t="str">
        <f t="shared" si="2"/>
        <v>Gen X</v>
      </c>
      <c r="O4843" s="6" t="str">
        <f t="shared" si="3"/>
        <v>Medium Income</v>
      </c>
    </row>
    <row r="4844" hidden="1">
      <c r="A4844" s="1">
        <v>104842.0</v>
      </c>
      <c r="B4844" s="1">
        <v>28.0</v>
      </c>
      <c r="C4844" s="1">
        <v>11000.0</v>
      </c>
      <c r="D4844" s="1" t="s">
        <v>21</v>
      </c>
      <c r="E4844" s="1">
        <v>8222.23</v>
      </c>
      <c r="F4844" s="1">
        <v>2.0</v>
      </c>
      <c r="G4844" s="1">
        <v>17.0</v>
      </c>
      <c r="H4844" s="1">
        <v>13.0</v>
      </c>
      <c r="I4844" s="1" t="s">
        <v>18</v>
      </c>
      <c r="J4844" s="1">
        <v>0.678</v>
      </c>
      <c r="K4844" s="1">
        <v>0.377</v>
      </c>
      <c r="L4844" s="6">
        <f>if(J4844&gt;QUARTILE!$B$3, "TOP", if(J4844&lt;QUARTILE!$B$4, "BOTTOM", 0))</f>
        <v>0</v>
      </c>
      <c r="M4844" s="6">
        <f t="shared" si="1"/>
        <v>1</v>
      </c>
      <c r="N4844" s="6" t="str">
        <f t="shared" si="2"/>
        <v>Millenial</v>
      </c>
      <c r="O4844" s="6" t="str">
        <f t="shared" si="3"/>
        <v>Low Income</v>
      </c>
    </row>
    <row r="4845" hidden="1">
      <c r="A4845" s="1">
        <v>104843.0</v>
      </c>
      <c r="B4845" s="1">
        <v>53.0</v>
      </c>
      <c r="C4845" s="1">
        <v>5000.0</v>
      </c>
      <c r="D4845" s="1" t="s">
        <v>23</v>
      </c>
      <c r="E4845" s="1">
        <v>28508.43</v>
      </c>
      <c r="F4845" s="1">
        <v>1.0</v>
      </c>
      <c r="G4845" s="1">
        <v>16.0</v>
      </c>
      <c r="H4845" s="1">
        <v>2.0</v>
      </c>
      <c r="I4845" s="1" t="s">
        <v>22</v>
      </c>
      <c r="J4845" s="1">
        <v>0.362</v>
      </c>
      <c r="K4845" s="1">
        <v>0.905</v>
      </c>
      <c r="L4845" s="6">
        <f>if(J4845&gt;QUARTILE!$B$3, "TOP", if(J4845&lt;QUARTILE!$B$4, "BOTTOM", 0))</f>
        <v>0</v>
      </c>
      <c r="M4845" s="6">
        <f t="shared" si="1"/>
        <v>2</v>
      </c>
      <c r="N4845" s="6" t="str">
        <f t="shared" si="2"/>
        <v>Gen X</v>
      </c>
      <c r="O4845" s="6" t="str">
        <f t="shared" si="3"/>
        <v>Low Income</v>
      </c>
    </row>
    <row r="4846" hidden="1">
      <c r="A4846" s="1">
        <v>104844.0</v>
      </c>
      <c r="B4846" s="1">
        <v>68.0</v>
      </c>
      <c r="C4846" s="1">
        <v>47000.0</v>
      </c>
      <c r="D4846" s="1" t="s">
        <v>23</v>
      </c>
      <c r="E4846" s="1">
        <v>11739.7</v>
      </c>
      <c r="F4846" s="1">
        <v>1.0</v>
      </c>
      <c r="G4846" s="1">
        <v>22.0</v>
      </c>
      <c r="H4846" s="1">
        <v>4.0</v>
      </c>
      <c r="I4846" s="1" t="s">
        <v>22</v>
      </c>
      <c r="J4846" s="1">
        <v>0.402</v>
      </c>
      <c r="K4846" s="1">
        <v>0.861</v>
      </c>
      <c r="L4846" s="6">
        <f>if(J4846&gt;QUARTILE!$B$3, "TOP", if(J4846&lt;QUARTILE!$B$4, "BOTTOM", 0))</f>
        <v>0</v>
      </c>
      <c r="M4846" s="6">
        <f t="shared" si="1"/>
        <v>2</v>
      </c>
      <c r="N4846" s="6" t="str">
        <f t="shared" si="2"/>
        <v>Baby Boomer</v>
      </c>
      <c r="O4846" s="6" t="str">
        <f t="shared" si="3"/>
        <v>Medium Income</v>
      </c>
    </row>
    <row r="4847" hidden="1">
      <c r="A4847" s="1">
        <v>104845.0</v>
      </c>
      <c r="B4847" s="1">
        <v>78.0</v>
      </c>
      <c r="C4847" s="1">
        <v>9000.0</v>
      </c>
      <c r="D4847" s="1" t="s">
        <v>17</v>
      </c>
      <c r="E4847" s="1">
        <v>30271.97</v>
      </c>
      <c r="F4847" s="1">
        <v>2.0</v>
      </c>
      <c r="G4847" s="1">
        <v>24.0</v>
      </c>
      <c r="H4847" s="1">
        <v>5.0</v>
      </c>
      <c r="I4847" s="1" t="s">
        <v>18</v>
      </c>
      <c r="J4847" s="1">
        <v>1.0</v>
      </c>
      <c r="K4847" s="1">
        <v>0.275</v>
      </c>
      <c r="L4847" s="6" t="str">
        <f>if(J4847&gt;QUARTILE!$B$3, "TOP", if(J4847&lt;QUARTILE!$B$4, "BOTTOM", 0))</f>
        <v>TOP</v>
      </c>
      <c r="M4847" s="6">
        <f t="shared" si="1"/>
        <v>1</v>
      </c>
      <c r="N4847" s="6" t="str">
        <f t="shared" si="2"/>
        <v>Baby Boomer</v>
      </c>
      <c r="O4847" s="6" t="str">
        <f t="shared" si="3"/>
        <v>Low Income</v>
      </c>
    </row>
    <row r="4848" hidden="1">
      <c r="A4848" s="1">
        <v>104846.0</v>
      </c>
      <c r="B4848" s="1">
        <v>34.0</v>
      </c>
      <c r="C4848" s="1">
        <v>32000.0</v>
      </c>
      <c r="D4848" s="1" t="s">
        <v>25</v>
      </c>
      <c r="E4848" s="1">
        <v>27623.2</v>
      </c>
      <c r="F4848" s="1">
        <v>5.0</v>
      </c>
      <c r="G4848" s="1">
        <v>26.0</v>
      </c>
      <c r="H4848" s="1">
        <v>8.0</v>
      </c>
      <c r="I4848" s="1" t="s">
        <v>22</v>
      </c>
      <c r="J4848" s="1">
        <v>0.662</v>
      </c>
      <c r="K4848" s="1">
        <v>0.026</v>
      </c>
      <c r="L4848" s="6">
        <f>if(J4848&gt;QUARTILE!$B$3, "TOP", if(J4848&lt;QUARTILE!$B$4, "BOTTOM", 0))</f>
        <v>0</v>
      </c>
      <c r="M4848" s="6">
        <f t="shared" si="1"/>
        <v>2</v>
      </c>
      <c r="N4848" s="6" t="str">
        <f t="shared" si="2"/>
        <v>Gen X</v>
      </c>
      <c r="O4848" s="6" t="str">
        <f t="shared" si="3"/>
        <v>Low Income</v>
      </c>
    </row>
    <row r="4849" hidden="1">
      <c r="A4849" s="1">
        <v>104847.0</v>
      </c>
      <c r="B4849" s="1">
        <v>52.0</v>
      </c>
      <c r="C4849" s="1">
        <v>45000.0</v>
      </c>
      <c r="D4849" s="1" t="s">
        <v>23</v>
      </c>
      <c r="E4849" s="1">
        <v>17269.72</v>
      </c>
      <c r="F4849" s="1">
        <v>3.0</v>
      </c>
      <c r="G4849" s="1">
        <v>13.0</v>
      </c>
      <c r="H4849" s="1">
        <v>3.0</v>
      </c>
      <c r="I4849" s="1" t="s">
        <v>22</v>
      </c>
      <c r="J4849" s="1">
        <v>0.832</v>
      </c>
      <c r="K4849" s="1">
        <v>0.581</v>
      </c>
      <c r="L4849" s="6" t="str">
        <f>if(J4849&gt;QUARTILE!$B$3, "TOP", if(J4849&lt;QUARTILE!$B$4, "BOTTOM", 0))</f>
        <v>TOP</v>
      </c>
      <c r="M4849" s="6">
        <f t="shared" si="1"/>
        <v>2</v>
      </c>
      <c r="N4849" s="6" t="str">
        <f t="shared" si="2"/>
        <v>Gen X</v>
      </c>
      <c r="O4849" s="6" t="str">
        <f t="shared" si="3"/>
        <v>Medium Income</v>
      </c>
    </row>
    <row r="4850" hidden="1">
      <c r="A4850" s="1">
        <v>104848.0</v>
      </c>
      <c r="B4850" s="1">
        <v>77.0</v>
      </c>
      <c r="C4850" s="1">
        <v>28000.0</v>
      </c>
      <c r="D4850" s="1" t="s">
        <v>25</v>
      </c>
      <c r="E4850" s="1">
        <v>35856.65</v>
      </c>
      <c r="F4850" s="1">
        <v>2.0</v>
      </c>
      <c r="G4850" s="1">
        <v>17.0</v>
      </c>
      <c r="H4850" s="1">
        <v>5.0</v>
      </c>
      <c r="I4850" s="1" t="s">
        <v>18</v>
      </c>
      <c r="J4850" s="1">
        <v>0.876</v>
      </c>
      <c r="K4850" s="1">
        <v>0.169</v>
      </c>
      <c r="L4850" s="6" t="str">
        <f>if(J4850&gt;QUARTILE!$B$3, "TOP", if(J4850&lt;QUARTILE!$B$4, "BOTTOM", 0))</f>
        <v>TOP</v>
      </c>
      <c r="M4850" s="6">
        <f t="shared" si="1"/>
        <v>1</v>
      </c>
      <c r="N4850" s="6" t="str">
        <f t="shared" si="2"/>
        <v>Baby Boomer</v>
      </c>
      <c r="O4850" s="6" t="str">
        <f t="shared" si="3"/>
        <v>Low Income</v>
      </c>
    </row>
    <row r="4851" hidden="1">
      <c r="A4851" s="1">
        <v>104849.0</v>
      </c>
      <c r="B4851" s="1">
        <v>35.0</v>
      </c>
      <c r="C4851" s="1">
        <v>25000.0</v>
      </c>
      <c r="D4851" s="1" t="s">
        <v>25</v>
      </c>
      <c r="E4851" s="1">
        <v>4354.36</v>
      </c>
      <c r="F4851" s="1">
        <v>3.0</v>
      </c>
      <c r="G4851" s="1">
        <v>21.0</v>
      </c>
      <c r="H4851" s="1">
        <v>6.0</v>
      </c>
      <c r="I4851" s="1" t="s">
        <v>22</v>
      </c>
      <c r="J4851" s="1">
        <v>0.661</v>
      </c>
      <c r="K4851" s="1">
        <v>0.909</v>
      </c>
      <c r="L4851" s="6">
        <f>if(J4851&gt;QUARTILE!$B$3, "TOP", if(J4851&lt;QUARTILE!$B$4, "BOTTOM", 0))</f>
        <v>0</v>
      </c>
      <c r="M4851" s="6">
        <f t="shared" si="1"/>
        <v>2</v>
      </c>
      <c r="N4851" s="6" t="str">
        <f t="shared" si="2"/>
        <v>Gen X</v>
      </c>
      <c r="O4851" s="6" t="str">
        <f t="shared" si="3"/>
        <v>Low Income</v>
      </c>
    </row>
    <row r="4852" hidden="1">
      <c r="A4852" s="1">
        <v>104850.0</v>
      </c>
      <c r="B4852" s="1">
        <v>57.0</v>
      </c>
      <c r="C4852" s="1">
        <v>28000.0</v>
      </c>
      <c r="D4852" s="1" t="s">
        <v>23</v>
      </c>
      <c r="E4852" s="1">
        <v>3530.22</v>
      </c>
      <c r="F4852" s="1">
        <v>5.0</v>
      </c>
      <c r="G4852" s="1">
        <v>18.0</v>
      </c>
      <c r="H4852" s="1">
        <v>2.0</v>
      </c>
      <c r="I4852" s="1" t="s">
        <v>22</v>
      </c>
      <c r="J4852" s="1">
        <v>0.098</v>
      </c>
      <c r="K4852" s="1">
        <v>0.756</v>
      </c>
      <c r="L4852" s="6" t="str">
        <f>if(J4852&gt;QUARTILE!$B$3, "TOP", if(J4852&lt;QUARTILE!$B$4, "BOTTOM", 0))</f>
        <v>BOTTOM</v>
      </c>
      <c r="M4852" s="6">
        <f t="shared" si="1"/>
        <v>2</v>
      </c>
      <c r="N4852" s="6" t="str">
        <f t="shared" si="2"/>
        <v>Gen X</v>
      </c>
      <c r="O4852" s="6" t="str">
        <f t="shared" si="3"/>
        <v>Low Income</v>
      </c>
    </row>
    <row r="4853" hidden="1">
      <c r="A4853" s="1">
        <v>104851.0</v>
      </c>
      <c r="B4853" s="1">
        <v>39.0</v>
      </c>
      <c r="C4853" s="1">
        <v>36000.0</v>
      </c>
      <c r="D4853" s="1" t="s">
        <v>27</v>
      </c>
      <c r="E4853" s="1">
        <v>27777.98</v>
      </c>
      <c r="F4853" s="1">
        <v>4.0</v>
      </c>
      <c r="G4853" s="1">
        <v>12.0</v>
      </c>
      <c r="H4853" s="1">
        <v>12.0</v>
      </c>
      <c r="I4853" s="1" t="s">
        <v>22</v>
      </c>
      <c r="J4853" s="1">
        <v>0.663</v>
      </c>
      <c r="K4853" s="1">
        <v>0.851</v>
      </c>
      <c r="L4853" s="6">
        <f>if(J4853&gt;QUARTILE!$B$3, "TOP", if(J4853&lt;QUARTILE!$B$4, "BOTTOM", 0))</f>
        <v>0</v>
      </c>
      <c r="M4853" s="6">
        <f t="shared" si="1"/>
        <v>2</v>
      </c>
      <c r="N4853" s="6" t="str">
        <f t="shared" si="2"/>
        <v>Gen X</v>
      </c>
      <c r="O4853" s="6" t="str">
        <f t="shared" si="3"/>
        <v>Low Income</v>
      </c>
    </row>
    <row r="4854" hidden="1">
      <c r="A4854" s="1">
        <v>104852.0</v>
      </c>
      <c r="B4854" s="1">
        <v>74.0</v>
      </c>
      <c r="C4854" s="1">
        <v>31000.0</v>
      </c>
      <c r="D4854" s="1" t="s">
        <v>27</v>
      </c>
      <c r="E4854" s="1">
        <v>5615.38</v>
      </c>
      <c r="F4854" s="1">
        <v>4.0</v>
      </c>
      <c r="G4854" s="1">
        <v>15.0</v>
      </c>
      <c r="H4854" s="1">
        <v>6.0</v>
      </c>
      <c r="I4854" s="1" t="s">
        <v>22</v>
      </c>
      <c r="J4854" s="1">
        <v>0.345</v>
      </c>
      <c r="K4854" s="1">
        <v>0.031</v>
      </c>
      <c r="L4854" s="6">
        <f>if(J4854&gt;QUARTILE!$B$3, "TOP", if(J4854&lt;QUARTILE!$B$4, "BOTTOM", 0))</f>
        <v>0</v>
      </c>
      <c r="M4854" s="6">
        <f t="shared" si="1"/>
        <v>2</v>
      </c>
      <c r="N4854" s="6" t="str">
        <f t="shared" si="2"/>
        <v>Baby Boomer</v>
      </c>
      <c r="O4854" s="6" t="str">
        <f t="shared" si="3"/>
        <v>Low Income</v>
      </c>
    </row>
    <row r="4855" hidden="1">
      <c r="A4855" s="1">
        <v>104853.0</v>
      </c>
      <c r="B4855" s="1">
        <v>41.0</v>
      </c>
      <c r="C4855" s="1">
        <v>11000.0</v>
      </c>
      <c r="D4855" s="1" t="s">
        <v>23</v>
      </c>
      <c r="E4855" s="1">
        <v>55.97</v>
      </c>
      <c r="F4855" s="1">
        <v>5.0</v>
      </c>
      <c r="G4855" s="1">
        <v>17.0</v>
      </c>
      <c r="H4855" s="1">
        <v>11.0</v>
      </c>
      <c r="I4855" s="1" t="s">
        <v>22</v>
      </c>
      <c r="J4855" s="1">
        <v>0.519</v>
      </c>
      <c r="K4855" s="1">
        <v>0.815</v>
      </c>
      <c r="L4855" s="6">
        <f>if(J4855&gt;QUARTILE!$B$3, "TOP", if(J4855&lt;QUARTILE!$B$4, "BOTTOM", 0))</f>
        <v>0</v>
      </c>
      <c r="M4855" s="6">
        <f t="shared" si="1"/>
        <v>2</v>
      </c>
      <c r="N4855" s="6" t="str">
        <f t="shared" si="2"/>
        <v>Gen X</v>
      </c>
      <c r="O4855" s="6" t="str">
        <f t="shared" si="3"/>
        <v>Low Income</v>
      </c>
    </row>
    <row r="4856" hidden="1">
      <c r="A4856" s="1">
        <v>104854.0</v>
      </c>
      <c r="B4856" s="1">
        <v>75.0</v>
      </c>
      <c r="C4856" s="1">
        <v>66000.0</v>
      </c>
      <c r="D4856" s="1" t="s">
        <v>21</v>
      </c>
      <c r="E4856" s="1">
        <v>48599.32</v>
      </c>
      <c r="F4856" s="1">
        <v>3.0</v>
      </c>
      <c r="G4856" s="1">
        <v>12.0</v>
      </c>
      <c r="H4856" s="1">
        <v>3.0</v>
      </c>
      <c r="I4856" s="1" t="s">
        <v>18</v>
      </c>
      <c r="J4856" s="1">
        <v>1.0</v>
      </c>
      <c r="K4856" s="1">
        <v>0.493</v>
      </c>
      <c r="L4856" s="6" t="str">
        <f>if(J4856&gt;QUARTILE!$B$3, "TOP", if(J4856&lt;QUARTILE!$B$4, "BOTTOM", 0))</f>
        <v>TOP</v>
      </c>
      <c r="M4856" s="6">
        <f t="shared" si="1"/>
        <v>1</v>
      </c>
      <c r="N4856" s="6" t="str">
        <f t="shared" si="2"/>
        <v>Baby Boomer</v>
      </c>
      <c r="O4856" s="6" t="str">
        <f t="shared" si="3"/>
        <v>Medium Income</v>
      </c>
    </row>
    <row r="4857" hidden="1">
      <c r="A4857" s="1">
        <v>104855.0</v>
      </c>
      <c r="B4857" s="1">
        <v>36.0</v>
      </c>
      <c r="C4857" s="1">
        <v>23000.0</v>
      </c>
      <c r="D4857" s="1" t="s">
        <v>25</v>
      </c>
      <c r="E4857" s="1">
        <v>19506.86</v>
      </c>
      <c r="F4857" s="1">
        <v>2.0</v>
      </c>
      <c r="G4857" s="1">
        <v>25.0</v>
      </c>
      <c r="H4857" s="1">
        <v>12.0</v>
      </c>
      <c r="I4857" s="1" t="s">
        <v>18</v>
      </c>
      <c r="J4857" s="1">
        <v>1.0</v>
      </c>
      <c r="K4857" s="1">
        <v>0.215</v>
      </c>
      <c r="L4857" s="6" t="str">
        <f>if(J4857&gt;QUARTILE!$B$3, "TOP", if(J4857&lt;QUARTILE!$B$4, "BOTTOM", 0))</f>
        <v>TOP</v>
      </c>
      <c r="M4857" s="6">
        <f t="shared" si="1"/>
        <v>1</v>
      </c>
      <c r="N4857" s="6" t="str">
        <f t="shared" si="2"/>
        <v>Gen X</v>
      </c>
      <c r="O4857" s="6" t="str">
        <f t="shared" si="3"/>
        <v>Low Income</v>
      </c>
    </row>
    <row r="4858" hidden="1">
      <c r="A4858" s="1">
        <v>104856.0</v>
      </c>
      <c r="B4858" s="1">
        <v>54.0</v>
      </c>
      <c r="C4858" s="1">
        <v>30000.0</v>
      </c>
      <c r="D4858" s="1" t="s">
        <v>23</v>
      </c>
      <c r="E4858" s="1">
        <v>11773.5</v>
      </c>
      <c r="F4858" s="1">
        <v>5.0</v>
      </c>
      <c r="G4858" s="1">
        <v>17.0</v>
      </c>
      <c r="H4858" s="1">
        <v>6.0</v>
      </c>
      <c r="I4858" s="1" t="s">
        <v>22</v>
      </c>
      <c r="J4858" s="1">
        <v>0.744</v>
      </c>
      <c r="K4858" s="1">
        <v>0.251</v>
      </c>
      <c r="L4858" s="6">
        <f>if(J4858&gt;QUARTILE!$B$3, "TOP", if(J4858&lt;QUARTILE!$B$4, "BOTTOM", 0))</f>
        <v>0</v>
      </c>
      <c r="M4858" s="6">
        <f t="shared" si="1"/>
        <v>2</v>
      </c>
      <c r="N4858" s="6" t="str">
        <f t="shared" si="2"/>
        <v>Gen X</v>
      </c>
      <c r="O4858" s="6" t="str">
        <f t="shared" si="3"/>
        <v>Low Income</v>
      </c>
    </row>
    <row r="4859" hidden="1">
      <c r="A4859" s="1">
        <v>104857.0</v>
      </c>
      <c r="B4859" s="1">
        <v>56.0</v>
      </c>
      <c r="C4859" s="1">
        <v>34000.0</v>
      </c>
      <c r="D4859" s="1" t="s">
        <v>23</v>
      </c>
      <c r="E4859" s="1">
        <v>25873.32</v>
      </c>
      <c r="F4859" s="1">
        <v>5.0</v>
      </c>
      <c r="G4859" s="1">
        <v>22.0</v>
      </c>
      <c r="H4859" s="1">
        <v>2.0</v>
      </c>
      <c r="I4859" s="1" t="s">
        <v>22</v>
      </c>
      <c r="J4859" s="1">
        <v>0.282</v>
      </c>
      <c r="K4859" s="1">
        <v>0.407</v>
      </c>
      <c r="L4859" s="6" t="str">
        <f>if(J4859&gt;QUARTILE!$B$3, "TOP", if(J4859&lt;QUARTILE!$B$4, "BOTTOM", 0))</f>
        <v>BOTTOM</v>
      </c>
      <c r="M4859" s="6">
        <f t="shared" si="1"/>
        <v>2</v>
      </c>
      <c r="N4859" s="6" t="str">
        <f t="shared" si="2"/>
        <v>Gen X</v>
      </c>
      <c r="O4859" s="6" t="str">
        <f t="shared" si="3"/>
        <v>Low Income</v>
      </c>
    </row>
    <row r="4860" hidden="1">
      <c r="A4860" s="1">
        <v>104858.0</v>
      </c>
      <c r="B4860" s="1">
        <v>38.0</v>
      </c>
      <c r="C4860" s="1">
        <v>44000.0</v>
      </c>
      <c r="D4860" s="1" t="s">
        <v>23</v>
      </c>
      <c r="E4860" s="1">
        <v>8109.25</v>
      </c>
      <c r="F4860" s="1">
        <v>4.0</v>
      </c>
      <c r="G4860" s="1">
        <v>27.0</v>
      </c>
      <c r="H4860" s="1">
        <v>6.0</v>
      </c>
      <c r="I4860" s="1" t="s">
        <v>22</v>
      </c>
      <c r="J4860" s="1">
        <v>0.368</v>
      </c>
      <c r="K4860" s="1">
        <v>0.578</v>
      </c>
      <c r="L4860" s="6">
        <f>if(J4860&gt;QUARTILE!$B$3, "TOP", if(J4860&lt;QUARTILE!$B$4, "BOTTOM", 0))</f>
        <v>0</v>
      </c>
      <c r="M4860" s="6">
        <f t="shared" si="1"/>
        <v>2</v>
      </c>
      <c r="N4860" s="6" t="str">
        <f t="shared" si="2"/>
        <v>Gen X</v>
      </c>
      <c r="O4860" s="6" t="str">
        <f t="shared" si="3"/>
        <v>Low Income</v>
      </c>
    </row>
    <row r="4861" hidden="1">
      <c r="A4861" s="1">
        <v>104859.0</v>
      </c>
      <c r="B4861" s="1">
        <v>25.0</v>
      </c>
      <c r="C4861" s="1">
        <v>41000.0</v>
      </c>
      <c r="D4861" s="1" t="s">
        <v>25</v>
      </c>
      <c r="E4861" s="1">
        <v>61437.61</v>
      </c>
      <c r="F4861" s="1">
        <v>2.0</v>
      </c>
      <c r="G4861" s="1">
        <v>21.0</v>
      </c>
      <c r="H4861" s="1">
        <v>20.0</v>
      </c>
      <c r="I4861" s="1" t="s">
        <v>22</v>
      </c>
      <c r="J4861" s="1">
        <v>0.288</v>
      </c>
      <c r="K4861" s="1">
        <v>0.133</v>
      </c>
      <c r="L4861" s="6" t="str">
        <f>if(J4861&gt;QUARTILE!$B$3, "TOP", if(J4861&lt;QUARTILE!$B$4, "BOTTOM", 0))</f>
        <v>BOTTOM</v>
      </c>
      <c r="M4861" s="6">
        <f t="shared" si="1"/>
        <v>2</v>
      </c>
      <c r="N4861" s="6" t="str">
        <f t="shared" si="2"/>
        <v>Millenial</v>
      </c>
      <c r="O4861" s="6" t="str">
        <f t="shared" si="3"/>
        <v>Low Income</v>
      </c>
    </row>
    <row r="4862" hidden="1">
      <c r="A4862" s="1">
        <v>104860.0</v>
      </c>
      <c r="B4862" s="1">
        <v>45.0</v>
      </c>
      <c r="C4862" s="1">
        <v>24000.0</v>
      </c>
      <c r="D4862" s="1" t="s">
        <v>23</v>
      </c>
      <c r="E4862" s="1">
        <v>1421.76</v>
      </c>
      <c r="F4862" s="1">
        <v>4.0</v>
      </c>
      <c r="G4862" s="1">
        <v>17.0</v>
      </c>
      <c r="H4862" s="1">
        <v>14.0</v>
      </c>
      <c r="I4862" s="1" t="s">
        <v>18</v>
      </c>
      <c r="J4862" s="1">
        <v>0.631</v>
      </c>
      <c r="K4862" s="1">
        <v>0.157</v>
      </c>
      <c r="L4862" s="6">
        <f>if(J4862&gt;QUARTILE!$B$3, "TOP", if(J4862&lt;QUARTILE!$B$4, "BOTTOM", 0))</f>
        <v>0</v>
      </c>
      <c r="M4862" s="6">
        <f t="shared" si="1"/>
        <v>1</v>
      </c>
      <c r="N4862" s="6" t="str">
        <f t="shared" si="2"/>
        <v>Gen X</v>
      </c>
      <c r="O4862" s="6" t="str">
        <f t="shared" si="3"/>
        <v>Low Income</v>
      </c>
    </row>
    <row r="4863" hidden="1">
      <c r="A4863" s="1">
        <v>104861.0</v>
      </c>
      <c r="B4863" s="1">
        <v>22.0</v>
      </c>
      <c r="C4863" s="1">
        <v>23000.0</v>
      </c>
      <c r="D4863" s="1" t="s">
        <v>25</v>
      </c>
      <c r="E4863" s="1">
        <v>20485.77</v>
      </c>
      <c r="F4863" s="1">
        <v>3.0</v>
      </c>
      <c r="G4863" s="1">
        <v>27.0</v>
      </c>
      <c r="H4863" s="1">
        <v>17.0</v>
      </c>
      <c r="I4863" s="1" t="s">
        <v>18</v>
      </c>
      <c r="J4863" s="1">
        <v>0.98</v>
      </c>
      <c r="K4863" s="1">
        <v>0.892</v>
      </c>
      <c r="L4863" s="6" t="str">
        <f>if(J4863&gt;QUARTILE!$B$3, "TOP", if(J4863&lt;QUARTILE!$B$4, "BOTTOM", 0))</f>
        <v>TOP</v>
      </c>
      <c r="M4863" s="6">
        <f t="shared" si="1"/>
        <v>1</v>
      </c>
      <c r="N4863" s="6" t="str">
        <f t="shared" si="2"/>
        <v>Millenial</v>
      </c>
      <c r="O4863" s="6" t="str">
        <f t="shared" si="3"/>
        <v>Low Income</v>
      </c>
    </row>
    <row r="4864" hidden="1">
      <c r="A4864" s="1">
        <v>104862.0</v>
      </c>
      <c r="B4864" s="1">
        <v>34.0</v>
      </c>
      <c r="C4864" s="1">
        <v>28000.0</v>
      </c>
      <c r="D4864" s="1" t="s">
        <v>23</v>
      </c>
      <c r="E4864" s="1">
        <v>30037.65</v>
      </c>
      <c r="F4864" s="1">
        <v>3.0</v>
      </c>
      <c r="G4864" s="1">
        <v>27.0</v>
      </c>
      <c r="H4864" s="1">
        <v>11.0</v>
      </c>
      <c r="I4864" s="1" t="s">
        <v>22</v>
      </c>
      <c r="J4864" s="1">
        <v>0.961</v>
      </c>
      <c r="K4864" s="1">
        <v>0.745</v>
      </c>
      <c r="L4864" s="6" t="str">
        <f>if(J4864&gt;QUARTILE!$B$3, "TOP", if(J4864&lt;QUARTILE!$B$4, "BOTTOM", 0))</f>
        <v>TOP</v>
      </c>
      <c r="M4864" s="6">
        <f t="shared" si="1"/>
        <v>2</v>
      </c>
      <c r="N4864" s="6" t="str">
        <f t="shared" si="2"/>
        <v>Gen X</v>
      </c>
      <c r="O4864" s="6" t="str">
        <f t="shared" si="3"/>
        <v>Low Income</v>
      </c>
    </row>
    <row r="4865" hidden="1">
      <c r="A4865" s="1">
        <v>104863.0</v>
      </c>
      <c r="B4865" s="1">
        <v>54.0</v>
      </c>
      <c r="C4865" s="1">
        <v>43000.0</v>
      </c>
      <c r="D4865" s="1" t="s">
        <v>27</v>
      </c>
      <c r="E4865" s="1">
        <v>12664.61</v>
      </c>
      <c r="F4865" s="1">
        <v>1.0</v>
      </c>
      <c r="G4865" s="1">
        <v>24.0</v>
      </c>
      <c r="H4865" s="1">
        <v>5.0</v>
      </c>
      <c r="I4865" s="1" t="s">
        <v>22</v>
      </c>
      <c r="J4865" s="1">
        <v>0.544</v>
      </c>
      <c r="K4865" s="1">
        <v>0.767</v>
      </c>
      <c r="L4865" s="6">
        <f>if(J4865&gt;QUARTILE!$B$3, "TOP", if(J4865&lt;QUARTILE!$B$4, "BOTTOM", 0))</f>
        <v>0</v>
      </c>
      <c r="M4865" s="6">
        <f t="shared" si="1"/>
        <v>2</v>
      </c>
      <c r="N4865" s="6" t="str">
        <f t="shared" si="2"/>
        <v>Gen X</v>
      </c>
      <c r="O4865" s="6" t="str">
        <f t="shared" si="3"/>
        <v>Low Income</v>
      </c>
    </row>
    <row r="4866" hidden="1">
      <c r="A4866" s="1">
        <v>104864.0</v>
      </c>
      <c r="B4866" s="1">
        <v>53.0</v>
      </c>
      <c r="C4866" s="1">
        <v>11000.0</v>
      </c>
      <c r="D4866" s="1" t="s">
        <v>17</v>
      </c>
      <c r="E4866" s="1">
        <v>28127.36</v>
      </c>
      <c r="F4866" s="1">
        <v>5.0</v>
      </c>
      <c r="G4866" s="1">
        <v>14.0</v>
      </c>
      <c r="H4866" s="1">
        <v>1.0</v>
      </c>
      <c r="I4866" s="1" t="s">
        <v>22</v>
      </c>
      <c r="J4866" s="1">
        <v>0.941</v>
      </c>
      <c r="K4866" s="1">
        <v>0.711</v>
      </c>
      <c r="L4866" s="6" t="str">
        <f>if(J4866&gt;QUARTILE!$B$3, "TOP", if(J4866&lt;QUARTILE!$B$4, "BOTTOM", 0))</f>
        <v>TOP</v>
      </c>
      <c r="M4866" s="6">
        <f t="shared" si="1"/>
        <v>2</v>
      </c>
      <c r="N4866" s="6" t="str">
        <f t="shared" si="2"/>
        <v>Gen X</v>
      </c>
      <c r="O4866" s="6" t="str">
        <f t="shared" si="3"/>
        <v>Low Income</v>
      </c>
    </row>
    <row r="4867" hidden="1">
      <c r="A4867" s="1">
        <v>104865.0</v>
      </c>
      <c r="B4867" s="1">
        <v>71.0</v>
      </c>
      <c r="C4867" s="1">
        <v>32000.0</v>
      </c>
      <c r="D4867" s="1" t="s">
        <v>25</v>
      </c>
      <c r="E4867" s="1">
        <v>52321.38</v>
      </c>
      <c r="F4867" s="1">
        <v>2.0</v>
      </c>
      <c r="G4867" s="1">
        <v>24.0</v>
      </c>
      <c r="H4867" s="1">
        <v>8.0</v>
      </c>
      <c r="I4867" s="1" t="s">
        <v>18</v>
      </c>
      <c r="J4867" s="1">
        <v>1.0</v>
      </c>
      <c r="K4867" s="1">
        <v>0.666</v>
      </c>
      <c r="L4867" s="6" t="str">
        <f>if(J4867&gt;QUARTILE!$B$3, "TOP", if(J4867&lt;QUARTILE!$B$4, "BOTTOM", 0))</f>
        <v>TOP</v>
      </c>
      <c r="M4867" s="6">
        <f t="shared" si="1"/>
        <v>1</v>
      </c>
      <c r="N4867" s="6" t="str">
        <f t="shared" si="2"/>
        <v>Baby Boomer</v>
      </c>
      <c r="O4867" s="6" t="str">
        <f t="shared" si="3"/>
        <v>Low Income</v>
      </c>
    </row>
    <row r="4868" hidden="1">
      <c r="A4868" s="1">
        <v>104866.0</v>
      </c>
      <c r="B4868" s="1">
        <v>36.0</v>
      </c>
      <c r="C4868" s="1">
        <v>13000.0</v>
      </c>
      <c r="D4868" s="1" t="s">
        <v>27</v>
      </c>
      <c r="E4868" s="1">
        <v>27251.08</v>
      </c>
      <c r="F4868" s="1">
        <v>2.0</v>
      </c>
      <c r="G4868" s="1">
        <v>23.0</v>
      </c>
      <c r="H4868" s="1">
        <v>4.0</v>
      </c>
      <c r="I4868" s="1" t="s">
        <v>22</v>
      </c>
      <c r="J4868" s="1">
        <v>0.361</v>
      </c>
      <c r="K4868" s="1">
        <v>0.924</v>
      </c>
      <c r="L4868" s="6">
        <f>if(J4868&gt;QUARTILE!$B$3, "TOP", if(J4868&lt;QUARTILE!$B$4, "BOTTOM", 0))</f>
        <v>0</v>
      </c>
      <c r="M4868" s="6">
        <f t="shared" si="1"/>
        <v>2</v>
      </c>
      <c r="N4868" s="6" t="str">
        <f t="shared" si="2"/>
        <v>Gen X</v>
      </c>
      <c r="O4868" s="6" t="str">
        <f t="shared" si="3"/>
        <v>Low Income</v>
      </c>
    </row>
    <row r="4869" hidden="1">
      <c r="A4869" s="1">
        <v>104867.0</v>
      </c>
      <c r="B4869" s="1">
        <v>80.0</v>
      </c>
      <c r="C4869" s="1">
        <v>67000.0</v>
      </c>
      <c r="D4869" s="1" t="s">
        <v>24</v>
      </c>
      <c r="E4869" s="1">
        <v>7402.93</v>
      </c>
      <c r="F4869" s="1">
        <v>4.0</v>
      </c>
      <c r="G4869" s="1">
        <v>20.0</v>
      </c>
      <c r="H4869" s="1">
        <v>3.0</v>
      </c>
      <c r="I4869" s="1" t="s">
        <v>22</v>
      </c>
      <c r="J4869" s="1">
        <v>0.65</v>
      </c>
      <c r="K4869" s="1">
        <v>0.794</v>
      </c>
      <c r="L4869" s="6">
        <f>if(J4869&gt;QUARTILE!$B$3, "TOP", if(J4869&lt;QUARTILE!$B$4, "BOTTOM", 0))</f>
        <v>0</v>
      </c>
      <c r="M4869" s="6">
        <f t="shared" si="1"/>
        <v>2</v>
      </c>
      <c r="N4869" s="6" t="str">
        <f t="shared" si="2"/>
        <v>Silent</v>
      </c>
      <c r="O4869" s="6" t="str">
        <f t="shared" si="3"/>
        <v>Medium Income</v>
      </c>
    </row>
    <row r="4870" hidden="1">
      <c r="A4870" s="1">
        <v>104868.0</v>
      </c>
      <c r="B4870" s="1">
        <v>44.0</v>
      </c>
      <c r="C4870" s="1">
        <v>27000.0</v>
      </c>
      <c r="D4870" s="1" t="s">
        <v>27</v>
      </c>
      <c r="E4870" s="1">
        <v>16503.71</v>
      </c>
      <c r="F4870" s="1">
        <v>4.0</v>
      </c>
      <c r="G4870" s="1">
        <v>14.0</v>
      </c>
      <c r="H4870" s="1">
        <v>15.0</v>
      </c>
      <c r="I4870" s="1" t="s">
        <v>22</v>
      </c>
      <c r="J4870" s="1">
        <v>0.296</v>
      </c>
      <c r="K4870" s="1">
        <v>0.339</v>
      </c>
      <c r="L4870" s="6" t="str">
        <f>if(J4870&gt;QUARTILE!$B$3, "TOP", if(J4870&lt;QUARTILE!$B$4, "BOTTOM", 0))</f>
        <v>BOTTOM</v>
      </c>
      <c r="M4870" s="6">
        <f t="shared" si="1"/>
        <v>2</v>
      </c>
      <c r="N4870" s="6" t="str">
        <f t="shared" si="2"/>
        <v>Gen X</v>
      </c>
      <c r="O4870" s="6" t="str">
        <f t="shared" si="3"/>
        <v>Low Income</v>
      </c>
    </row>
    <row r="4871" hidden="1">
      <c r="A4871" s="1">
        <v>104869.0</v>
      </c>
      <c r="B4871" s="1">
        <v>70.0</v>
      </c>
      <c r="C4871" s="1">
        <v>17000.0</v>
      </c>
      <c r="D4871" s="1" t="s">
        <v>25</v>
      </c>
      <c r="E4871" s="1">
        <v>48518.46</v>
      </c>
      <c r="F4871" s="1">
        <v>2.0</v>
      </c>
      <c r="G4871" s="1">
        <v>19.0</v>
      </c>
      <c r="H4871" s="1">
        <v>2.0</v>
      </c>
      <c r="I4871" s="1" t="s">
        <v>18</v>
      </c>
      <c r="J4871" s="1">
        <v>0.159</v>
      </c>
      <c r="K4871" s="1">
        <v>0.371</v>
      </c>
      <c r="L4871" s="6" t="str">
        <f>if(J4871&gt;QUARTILE!$B$3, "TOP", if(J4871&lt;QUARTILE!$B$4, "BOTTOM", 0))</f>
        <v>BOTTOM</v>
      </c>
      <c r="M4871" s="6">
        <f t="shared" si="1"/>
        <v>1</v>
      </c>
      <c r="N4871" s="6" t="str">
        <f t="shared" si="2"/>
        <v>Baby Boomer</v>
      </c>
      <c r="O4871" s="6" t="str">
        <f t="shared" si="3"/>
        <v>Low Income</v>
      </c>
    </row>
    <row r="4872" hidden="1">
      <c r="A4872" s="1">
        <v>104870.0</v>
      </c>
      <c r="B4872" s="1">
        <v>51.0</v>
      </c>
      <c r="C4872" s="1">
        <v>28000.0</v>
      </c>
      <c r="D4872" s="1" t="s">
        <v>25</v>
      </c>
      <c r="E4872" s="1">
        <v>11923.96</v>
      </c>
      <c r="F4872" s="1">
        <v>4.0</v>
      </c>
      <c r="G4872" s="1">
        <v>20.0</v>
      </c>
      <c r="H4872" s="1">
        <v>9.0</v>
      </c>
      <c r="I4872" s="1" t="s">
        <v>22</v>
      </c>
      <c r="J4872" s="1">
        <v>0.501</v>
      </c>
      <c r="K4872" s="1">
        <v>0.555</v>
      </c>
      <c r="L4872" s="6">
        <f>if(J4872&gt;QUARTILE!$B$3, "TOP", if(J4872&lt;QUARTILE!$B$4, "BOTTOM", 0))</f>
        <v>0</v>
      </c>
      <c r="M4872" s="6">
        <f t="shared" si="1"/>
        <v>2</v>
      </c>
      <c r="N4872" s="6" t="str">
        <f t="shared" si="2"/>
        <v>Gen X</v>
      </c>
      <c r="O4872" s="6" t="str">
        <f t="shared" si="3"/>
        <v>Low Income</v>
      </c>
    </row>
    <row r="4873" hidden="1">
      <c r="A4873" s="1">
        <v>104871.0</v>
      </c>
      <c r="B4873" s="1">
        <v>28.0</v>
      </c>
      <c r="C4873" s="1">
        <v>22000.0</v>
      </c>
      <c r="D4873" s="1" t="s">
        <v>17</v>
      </c>
      <c r="E4873" s="1">
        <v>22895.12</v>
      </c>
      <c r="F4873" s="1">
        <v>1.0</v>
      </c>
      <c r="G4873" s="1">
        <v>35.0</v>
      </c>
      <c r="H4873" s="1">
        <v>14.0</v>
      </c>
      <c r="I4873" s="1" t="s">
        <v>18</v>
      </c>
      <c r="J4873" s="1">
        <v>0.75</v>
      </c>
      <c r="K4873" s="1">
        <v>0.476</v>
      </c>
      <c r="L4873" s="6">
        <f>if(J4873&gt;QUARTILE!$B$3, "TOP", if(J4873&lt;QUARTILE!$B$4, "BOTTOM", 0))</f>
        <v>0</v>
      </c>
      <c r="M4873" s="6">
        <f t="shared" si="1"/>
        <v>1</v>
      </c>
      <c r="N4873" s="6" t="str">
        <f t="shared" si="2"/>
        <v>Millenial</v>
      </c>
      <c r="O4873" s="6" t="str">
        <f t="shared" si="3"/>
        <v>Low Income</v>
      </c>
    </row>
    <row r="4874" hidden="1">
      <c r="A4874" s="1">
        <v>104872.0</v>
      </c>
      <c r="B4874" s="1">
        <v>71.0</v>
      </c>
      <c r="C4874" s="1">
        <v>20000.0</v>
      </c>
      <c r="D4874" s="1" t="s">
        <v>23</v>
      </c>
      <c r="E4874" s="1">
        <v>12529.02</v>
      </c>
      <c r="F4874" s="1">
        <v>5.0</v>
      </c>
      <c r="G4874" s="1">
        <v>23.0</v>
      </c>
      <c r="H4874" s="1">
        <v>7.0</v>
      </c>
      <c r="I4874" s="1" t="s">
        <v>22</v>
      </c>
      <c r="J4874" s="1">
        <v>0.684</v>
      </c>
      <c r="K4874" s="1">
        <v>0.247</v>
      </c>
      <c r="L4874" s="6">
        <f>if(J4874&gt;QUARTILE!$B$3, "TOP", if(J4874&lt;QUARTILE!$B$4, "BOTTOM", 0))</f>
        <v>0</v>
      </c>
      <c r="M4874" s="6">
        <f t="shared" si="1"/>
        <v>2</v>
      </c>
      <c r="N4874" s="6" t="str">
        <f t="shared" si="2"/>
        <v>Baby Boomer</v>
      </c>
      <c r="O4874" s="6" t="str">
        <f t="shared" si="3"/>
        <v>Low Income</v>
      </c>
    </row>
    <row r="4875" hidden="1">
      <c r="A4875" s="1">
        <v>104873.0</v>
      </c>
      <c r="B4875" s="1">
        <v>62.0</v>
      </c>
      <c r="C4875" s="1">
        <v>7000.0</v>
      </c>
      <c r="D4875" s="1" t="s">
        <v>25</v>
      </c>
      <c r="E4875" s="1">
        <v>2587.24</v>
      </c>
      <c r="F4875" s="1">
        <v>1.0</v>
      </c>
      <c r="G4875" s="1">
        <v>27.0</v>
      </c>
      <c r="H4875" s="1">
        <v>5.0</v>
      </c>
      <c r="I4875" s="1" t="s">
        <v>22</v>
      </c>
      <c r="J4875" s="1">
        <v>0.977</v>
      </c>
      <c r="K4875" s="1">
        <v>0.861</v>
      </c>
      <c r="L4875" s="6" t="str">
        <f>if(J4875&gt;QUARTILE!$B$3, "TOP", if(J4875&lt;QUARTILE!$B$4, "BOTTOM", 0))</f>
        <v>TOP</v>
      </c>
      <c r="M4875" s="6">
        <f t="shared" si="1"/>
        <v>2</v>
      </c>
      <c r="N4875" s="6" t="str">
        <f t="shared" si="2"/>
        <v>Baby Boomer</v>
      </c>
      <c r="O4875" s="6" t="str">
        <f t="shared" si="3"/>
        <v>Low Income</v>
      </c>
    </row>
    <row r="4876" hidden="1">
      <c r="A4876" s="1">
        <v>104874.0</v>
      </c>
      <c r="B4876" s="1">
        <v>64.0</v>
      </c>
      <c r="C4876" s="1">
        <v>12000.0</v>
      </c>
      <c r="D4876" s="1" t="s">
        <v>25</v>
      </c>
      <c r="E4876" s="1">
        <v>1207.69</v>
      </c>
      <c r="F4876" s="1">
        <v>3.0</v>
      </c>
      <c r="G4876" s="1">
        <v>18.0</v>
      </c>
      <c r="H4876" s="1">
        <v>5.0</v>
      </c>
      <c r="I4876" s="1" t="s">
        <v>22</v>
      </c>
      <c r="J4876" s="1">
        <v>0.736</v>
      </c>
      <c r="K4876" s="1">
        <v>0.803</v>
      </c>
      <c r="L4876" s="6">
        <f>if(J4876&gt;QUARTILE!$B$3, "TOP", if(J4876&lt;QUARTILE!$B$4, "BOTTOM", 0))</f>
        <v>0</v>
      </c>
      <c r="M4876" s="6">
        <f t="shared" si="1"/>
        <v>2</v>
      </c>
      <c r="N4876" s="6" t="str">
        <f t="shared" si="2"/>
        <v>Baby Boomer</v>
      </c>
      <c r="O4876" s="6" t="str">
        <f t="shared" si="3"/>
        <v>Low Income</v>
      </c>
    </row>
    <row r="4877" hidden="1">
      <c r="A4877" s="1">
        <v>104875.0</v>
      </c>
      <c r="B4877" s="1">
        <v>29.0</v>
      </c>
      <c r="C4877" s="1">
        <v>20000.0</v>
      </c>
      <c r="D4877" s="1" t="s">
        <v>27</v>
      </c>
      <c r="E4877" s="1">
        <v>60845.56</v>
      </c>
      <c r="F4877" s="1">
        <v>2.0</v>
      </c>
      <c r="G4877" s="1">
        <v>17.0</v>
      </c>
      <c r="H4877" s="1">
        <v>11.0</v>
      </c>
      <c r="I4877" s="1" t="s">
        <v>18</v>
      </c>
      <c r="J4877" s="1">
        <v>0.241</v>
      </c>
      <c r="K4877" s="1">
        <v>0.29</v>
      </c>
      <c r="L4877" s="6" t="str">
        <f>if(J4877&gt;QUARTILE!$B$3, "TOP", if(J4877&lt;QUARTILE!$B$4, "BOTTOM", 0))</f>
        <v>BOTTOM</v>
      </c>
      <c r="M4877" s="6">
        <f t="shared" si="1"/>
        <v>1</v>
      </c>
      <c r="N4877" s="6" t="str">
        <f t="shared" si="2"/>
        <v>Millenial</v>
      </c>
      <c r="O4877" s="6" t="str">
        <f t="shared" si="3"/>
        <v>Low Income</v>
      </c>
    </row>
    <row r="4878" hidden="1">
      <c r="A4878" s="1">
        <v>104876.0</v>
      </c>
      <c r="B4878" s="1">
        <v>71.0</v>
      </c>
      <c r="C4878" s="1">
        <v>8000.0</v>
      </c>
      <c r="D4878" s="1" t="s">
        <v>27</v>
      </c>
      <c r="E4878" s="1">
        <v>18962.94</v>
      </c>
      <c r="F4878" s="1">
        <v>1.0</v>
      </c>
      <c r="G4878" s="1">
        <v>19.0</v>
      </c>
      <c r="H4878" s="1">
        <v>5.0</v>
      </c>
      <c r="I4878" s="1" t="s">
        <v>22</v>
      </c>
      <c r="J4878" s="1">
        <v>0.267</v>
      </c>
      <c r="K4878" s="1">
        <v>0.115</v>
      </c>
      <c r="L4878" s="6" t="str">
        <f>if(J4878&gt;QUARTILE!$B$3, "TOP", if(J4878&lt;QUARTILE!$B$4, "BOTTOM", 0))</f>
        <v>BOTTOM</v>
      </c>
      <c r="M4878" s="6">
        <f t="shared" si="1"/>
        <v>2</v>
      </c>
      <c r="N4878" s="6" t="str">
        <f t="shared" si="2"/>
        <v>Baby Boomer</v>
      </c>
      <c r="O4878" s="6" t="str">
        <f t="shared" si="3"/>
        <v>Low Income</v>
      </c>
    </row>
    <row r="4879" hidden="1">
      <c r="A4879" s="1">
        <v>104877.0</v>
      </c>
      <c r="B4879" s="1">
        <v>38.0</v>
      </c>
      <c r="C4879" s="1">
        <v>15000.0</v>
      </c>
      <c r="D4879" s="1" t="s">
        <v>23</v>
      </c>
      <c r="E4879" s="1">
        <v>2192.17</v>
      </c>
      <c r="F4879" s="1">
        <v>1.0</v>
      </c>
      <c r="G4879" s="1">
        <v>18.0</v>
      </c>
      <c r="H4879" s="1">
        <v>13.0</v>
      </c>
      <c r="I4879" s="1" t="s">
        <v>18</v>
      </c>
      <c r="J4879" s="1">
        <v>0.175</v>
      </c>
      <c r="K4879" s="1">
        <v>0.005</v>
      </c>
      <c r="L4879" s="6" t="str">
        <f>if(J4879&gt;QUARTILE!$B$3, "TOP", if(J4879&lt;QUARTILE!$B$4, "BOTTOM", 0))</f>
        <v>BOTTOM</v>
      </c>
      <c r="M4879" s="6">
        <f t="shared" si="1"/>
        <v>1</v>
      </c>
      <c r="N4879" s="6" t="str">
        <f t="shared" si="2"/>
        <v>Gen X</v>
      </c>
      <c r="O4879" s="6" t="str">
        <f t="shared" si="3"/>
        <v>Low Income</v>
      </c>
    </row>
    <row r="4880" hidden="1">
      <c r="A4880" s="1">
        <v>104878.0</v>
      </c>
      <c r="B4880" s="1">
        <v>71.0</v>
      </c>
      <c r="C4880" s="1">
        <v>16000.0</v>
      </c>
      <c r="D4880" s="1" t="s">
        <v>23</v>
      </c>
      <c r="E4880" s="1">
        <v>38959.64</v>
      </c>
      <c r="F4880" s="1">
        <v>4.0</v>
      </c>
      <c r="G4880" s="1">
        <v>17.0</v>
      </c>
      <c r="H4880" s="1">
        <v>3.0</v>
      </c>
      <c r="I4880" s="1" t="s">
        <v>18</v>
      </c>
      <c r="J4880" s="1">
        <v>0.945</v>
      </c>
      <c r="K4880" s="1">
        <v>0.0</v>
      </c>
      <c r="L4880" s="6" t="str">
        <f>if(J4880&gt;QUARTILE!$B$3, "TOP", if(J4880&lt;QUARTILE!$B$4, "BOTTOM", 0))</f>
        <v>TOP</v>
      </c>
      <c r="M4880" s="6">
        <f t="shared" si="1"/>
        <v>1</v>
      </c>
      <c r="N4880" s="6" t="str">
        <f t="shared" si="2"/>
        <v>Baby Boomer</v>
      </c>
      <c r="O4880" s="6" t="str">
        <f t="shared" si="3"/>
        <v>Low Income</v>
      </c>
    </row>
    <row r="4881" hidden="1">
      <c r="A4881" s="1">
        <v>104879.0</v>
      </c>
      <c r="B4881" s="1">
        <v>28.0</v>
      </c>
      <c r="C4881" s="1">
        <v>14000.0</v>
      </c>
      <c r="D4881" s="1" t="s">
        <v>24</v>
      </c>
      <c r="E4881" s="1">
        <v>14791.91</v>
      </c>
      <c r="F4881" s="1">
        <v>4.0</v>
      </c>
      <c r="G4881" s="1">
        <v>15.0</v>
      </c>
      <c r="H4881" s="1">
        <v>21.0</v>
      </c>
      <c r="I4881" s="1" t="s">
        <v>26</v>
      </c>
      <c r="J4881" s="1">
        <v>1.0</v>
      </c>
      <c r="K4881" s="1">
        <v>0.005</v>
      </c>
      <c r="L4881" s="6" t="str">
        <f>if(J4881&gt;QUARTILE!$B$3, "TOP", if(J4881&lt;QUARTILE!$B$4, "BOTTOM", 0))</f>
        <v>TOP</v>
      </c>
      <c r="M4881" s="6">
        <f t="shared" si="1"/>
        <v>3</v>
      </c>
      <c r="N4881" s="6" t="str">
        <f t="shared" si="2"/>
        <v>Millenial</v>
      </c>
      <c r="O4881" s="6" t="str">
        <f t="shared" si="3"/>
        <v>Low Income</v>
      </c>
    </row>
    <row r="4882" hidden="1">
      <c r="A4882" s="1">
        <v>104880.0</v>
      </c>
      <c r="B4882" s="1">
        <v>56.0</v>
      </c>
      <c r="C4882" s="1">
        <v>35000.0</v>
      </c>
      <c r="D4882" s="1" t="s">
        <v>23</v>
      </c>
      <c r="E4882" s="1">
        <v>29562.24</v>
      </c>
      <c r="F4882" s="1">
        <v>4.0</v>
      </c>
      <c r="G4882" s="1">
        <v>20.0</v>
      </c>
      <c r="H4882" s="1">
        <v>5.0</v>
      </c>
      <c r="I4882" s="1" t="s">
        <v>22</v>
      </c>
      <c r="J4882" s="1">
        <v>0.276</v>
      </c>
      <c r="K4882" s="1">
        <v>0.608</v>
      </c>
      <c r="L4882" s="6" t="str">
        <f>if(J4882&gt;QUARTILE!$B$3, "TOP", if(J4882&lt;QUARTILE!$B$4, "BOTTOM", 0))</f>
        <v>BOTTOM</v>
      </c>
      <c r="M4882" s="6">
        <f t="shared" si="1"/>
        <v>2</v>
      </c>
      <c r="N4882" s="6" t="str">
        <f t="shared" si="2"/>
        <v>Gen X</v>
      </c>
      <c r="O4882" s="6" t="str">
        <f t="shared" si="3"/>
        <v>Low Income</v>
      </c>
    </row>
    <row r="4883" hidden="1">
      <c r="A4883" s="1">
        <v>104881.0</v>
      </c>
      <c r="B4883" s="1">
        <v>45.0</v>
      </c>
      <c r="C4883" s="1">
        <v>13000.0</v>
      </c>
      <c r="D4883" s="1" t="s">
        <v>23</v>
      </c>
      <c r="E4883" s="1">
        <v>2710.81</v>
      </c>
      <c r="F4883" s="1">
        <v>3.0</v>
      </c>
      <c r="G4883" s="1">
        <v>14.0</v>
      </c>
      <c r="H4883" s="1">
        <v>5.0</v>
      </c>
      <c r="I4883" s="1" t="s">
        <v>22</v>
      </c>
      <c r="J4883" s="1">
        <v>0.816</v>
      </c>
      <c r="K4883" s="1">
        <v>0.22</v>
      </c>
      <c r="L4883" s="6">
        <f>if(J4883&gt;QUARTILE!$B$3, "TOP", if(J4883&lt;QUARTILE!$B$4, "BOTTOM", 0))</f>
        <v>0</v>
      </c>
      <c r="M4883" s="6">
        <f t="shared" si="1"/>
        <v>2</v>
      </c>
      <c r="N4883" s="6" t="str">
        <f t="shared" si="2"/>
        <v>Gen X</v>
      </c>
      <c r="O4883" s="6" t="str">
        <f t="shared" si="3"/>
        <v>Low Income</v>
      </c>
    </row>
    <row r="4884" hidden="1">
      <c r="A4884" s="1">
        <v>104882.0</v>
      </c>
      <c r="B4884" s="1">
        <v>22.0</v>
      </c>
      <c r="C4884" s="1">
        <v>23000.0</v>
      </c>
      <c r="D4884" s="1" t="s">
        <v>25</v>
      </c>
      <c r="E4884" s="1">
        <v>47483.86</v>
      </c>
      <c r="F4884" s="1">
        <v>1.0</v>
      </c>
      <c r="G4884" s="1">
        <v>31.0</v>
      </c>
      <c r="H4884" s="1">
        <v>12.0</v>
      </c>
      <c r="I4884" s="1" t="s">
        <v>22</v>
      </c>
      <c r="J4884" s="1">
        <v>0.587</v>
      </c>
      <c r="K4884" s="1">
        <v>0.535</v>
      </c>
      <c r="L4884" s="6">
        <f>if(J4884&gt;QUARTILE!$B$3, "TOP", if(J4884&lt;QUARTILE!$B$4, "BOTTOM", 0))</f>
        <v>0</v>
      </c>
      <c r="M4884" s="6">
        <f t="shared" si="1"/>
        <v>2</v>
      </c>
      <c r="N4884" s="6" t="str">
        <f t="shared" si="2"/>
        <v>Millenial</v>
      </c>
      <c r="O4884" s="6" t="str">
        <f t="shared" si="3"/>
        <v>Low Income</v>
      </c>
    </row>
    <row r="4885" hidden="1">
      <c r="A4885" s="1">
        <v>104883.0</v>
      </c>
      <c r="B4885" s="1">
        <v>34.0</v>
      </c>
      <c r="C4885" s="1">
        <v>18000.0</v>
      </c>
      <c r="D4885" s="1" t="s">
        <v>17</v>
      </c>
      <c r="E4885" s="1">
        <v>17858.1</v>
      </c>
      <c r="F4885" s="1">
        <v>5.0</v>
      </c>
      <c r="G4885" s="1">
        <v>17.0</v>
      </c>
      <c r="H4885" s="1">
        <v>10.0</v>
      </c>
      <c r="I4885" s="1" t="s">
        <v>22</v>
      </c>
      <c r="J4885" s="1">
        <v>0.355</v>
      </c>
      <c r="K4885" s="1">
        <v>0.278</v>
      </c>
      <c r="L4885" s="6">
        <f>if(J4885&gt;QUARTILE!$B$3, "TOP", if(J4885&lt;QUARTILE!$B$4, "BOTTOM", 0))</f>
        <v>0</v>
      </c>
      <c r="M4885" s="6">
        <f t="shared" si="1"/>
        <v>2</v>
      </c>
      <c r="N4885" s="6" t="str">
        <f t="shared" si="2"/>
        <v>Gen X</v>
      </c>
      <c r="O4885" s="6" t="str">
        <f t="shared" si="3"/>
        <v>Low Income</v>
      </c>
    </row>
    <row r="4886" hidden="1">
      <c r="A4886" s="1">
        <v>104884.0</v>
      </c>
      <c r="B4886" s="1">
        <v>73.0</v>
      </c>
      <c r="C4886" s="1">
        <v>21000.0</v>
      </c>
      <c r="D4886" s="1" t="s">
        <v>27</v>
      </c>
      <c r="E4886" s="1">
        <v>26808.12</v>
      </c>
      <c r="F4886" s="1">
        <v>4.0</v>
      </c>
      <c r="G4886" s="1">
        <v>22.0</v>
      </c>
      <c r="H4886" s="1">
        <v>2.0</v>
      </c>
      <c r="I4886" s="1" t="s">
        <v>22</v>
      </c>
      <c r="J4886" s="1">
        <v>0.987</v>
      </c>
      <c r="K4886" s="1">
        <v>0.845</v>
      </c>
      <c r="L4886" s="6" t="str">
        <f>if(J4886&gt;QUARTILE!$B$3, "TOP", if(J4886&lt;QUARTILE!$B$4, "BOTTOM", 0))</f>
        <v>TOP</v>
      </c>
      <c r="M4886" s="6">
        <f t="shared" si="1"/>
        <v>2</v>
      </c>
      <c r="N4886" s="6" t="str">
        <f t="shared" si="2"/>
        <v>Baby Boomer</v>
      </c>
      <c r="O4886" s="6" t="str">
        <f t="shared" si="3"/>
        <v>Low Income</v>
      </c>
    </row>
    <row r="4887" hidden="1">
      <c r="A4887" s="1">
        <v>104885.0</v>
      </c>
      <c r="B4887" s="1">
        <v>37.0</v>
      </c>
      <c r="C4887" s="1">
        <v>58000.0</v>
      </c>
      <c r="D4887" s="1" t="s">
        <v>24</v>
      </c>
      <c r="E4887" s="1">
        <v>637.65</v>
      </c>
      <c r="F4887" s="1">
        <v>3.0</v>
      </c>
      <c r="G4887" s="1">
        <v>28.0</v>
      </c>
      <c r="H4887" s="1">
        <v>5.0</v>
      </c>
      <c r="I4887" s="1" t="s">
        <v>22</v>
      </c>
      <c r="J4887" s="1">
        <v>0.446</v>
      </c>
      <c r="K4887" s="1">
        <v>0.469</v>
      </c>
      <c r="L4887" s="6">
        <f>if(J4887&gt;QUARTILE!$B$3, "TOP", if(J4887&lt;QUARTILE!$B$4, "BOTTOM", 0))</f>
        <v>0</v>
      </c>
      <c r="M4887" s="6">
        <f t="shared" si="1"/>
        <v>2</v>
      </c>
      <c r="N4887" s="6" t="str">
        <f t="shared" si="2"/>
        <v>Gen X</v>
      </c>
      <c r="O4887" s="6" t="str">
        <f t="shared" si="3"/>
        <v>Medium Income</v>
      </c>
    </row>
    <row r="4888" hidden="1">
      <c r="A4888" s="1">
        <v>104886.0</v>
      </c>
      <c r="B4888" s="1">
        <v>58.0</v>
      </c>
      <c r="C4888" s="1">
        <v>25000.0</v>
      </c>
      <c r="D4888" s="1" t="s">
        <v>23</v>
      </c>
      <c r="E4888" s="1">
        <v>7575.63</v>
      </c>
      <c r="F4888" s="1">
        <v>3.0</v>
      </c>
      <c r="G4888" s="1">
        <v>24.0</v>
      </c>
      <c r="H4888" s="1">
        <v>7.0</v>
      </c>
      <c r="I4888" s="1" t="s">
        <v>22</v>
      </c>
      <c r="J4888" s="1">
        <v>0.711</v>
      </c>
      <c r="K4888" s="1">
        <v>0.673</v>
      </c>
      <c r="L4888" s="6">
        <f>if(J4888&gt;QUARTILE!$B$3, "TOP", if(J4888&lt;QUARTILE!$B$4, "BOTTOM", 0))</f>
        <v>0</v>
      </c>
      <c r="M4888" s="6">
        <f t="shared" si="1"/>
        <v>2</v>
      </c>
      <c r="N4888" s="6" t="str">
        <f t="shared" si="2"/>
        <v>Gen X</v>
      </c>
      <c r="O4888" s="6" t="str">
        <f t="shared" si="3"/>
        <v>Low Income</v>
      </c>
    </row>
    <row r="4889" hidden="1">
      <c r="A4889" s="1">
        <v>104887.0</v>
      </c>
      <c r="B4889" s="1">
        <v>63.0</v>
      </c>
      <c r="C4889" s="1">
        <v>28000.0</v>
      </c>
      <c r="D4889" s="1" t="s">
        <v>25</v>
      </c>
      <c r="E4889" s="1">
        <v>6224.35</v>
      </c>
      <c r="F4889" s="1">
        <v>4.0</v>
      </c>
      <c r="G4889" s="1">
        <v>17.0</v>
      </c>
      <c r="H4889" s="1">
        <v>4.0</v>
      </c>
      <c r="I4889" s="1" t="s">
        <v>22</v>
      </c>
      <c r="J4889" s="1">
        <v>0.763</v>
      </c>
      <c r="K4889" s="1">
        <v>0.411</v>
      </c>
      <c r="L4889" s="6">
        <f>if(J4889&gt;QUARTILE!$B$3, "TOP", if(J4889&lt;QUARTILE!$B$4, "BOTTOM", 0))</f>
        <v>0</v>
      </c>
      <c r="M4889" s="6">
        <f t="shared" si="1"/>
        <v>2</v>
      </c>
      <c r="N4889" s="6" t="str">
        <f t="shared" si="2"/>
        <v>Baby Boomer</v>
      </c>
      <c r="O4889" s="6" t="str">
        <f t="shared" si="3"/>
        <v>Low Income</v>
      </c>
    </row>
    <row r="4890" hidden="1">
      <c r="A4890" s="1">
        <v>104888.0</v>
      </c>
      <c r="B4890" s="1">
        <v>75.0</v>
      </c>
      <c r="C4890" s="1">
        <v>14000.0</v>
      </c>
      <c r="D4890" s="1" t="s">
        <v>23</v>
      </c>
      <c r="E4890" s="1">
        <v>59753.3</v>
      </c>
      <c r="F4890" s="1">
        <v>2.0</v>
      </c>
      <c r="G4890" s="1">
        <v>22.0</v>
      </c>
      <c r="H4890" s="1">
        <v>8.0</v>
      </c>
      <c r="I4890" s="1" t="s">
        <v>18</v>
      </c>
      <c r="J4890" s="1">
        <v>0.923</v>
      </c>
      <c r="K4890" s="1">
        <v>0.813</v>
      </c>
      <c r="L4890" s="6" t="str">
        <f>if(J4890&gt;QUARTILE!$B$3, "TOP", if(J4890&lt;QUARTILE!$B$4, "BOTTOM", 0))</f>
        <v>TOP</v>
      </c>
      <c r="M4890" s="6">
        <f t="shared" si="1"/>
        <v>1</v>
      </c>
      <c r="N4890" s="6" t="str">
        <f t="shared" si="2"/>
        <v>Baby Boomer</v>
      </c>
      <c r="O4890" s="6" t="str">
        <f t="shared" si="3"/>
        <v>Low Income</v>
      </c>
    </row>
    <row r="4891" hidden="1">
      <c r="A4891" s="1">
        <v>104889.0</v>
      </c>
      <c r="B4891" s="1">
        <v>29.0</v>
      </c>
      <c r="C4891" s="1">
        <v>32000.0</v>
      </c>
      <c r="D4891" s="1" t="s">
        <v>17</v>
      </c>
      <c r="E4891" s="1">
        <v>4099.65</v>
      </c>
      <c r="F4891" s="1">
        <v>1.0</v>
      </c>
      <c r="G4891" s="1">
        <v>31.0</v>
      </c>
      <c r="H4891" s="1">
        <v>18.0</v>
      </c>
      <c r="I4891" s="1" t="s">
        <v>18</v>
      </c>
      <c r="J4891" s="1">
        <v>0.862</v>
      </c>
      <c r="K4891" s="1">
        <v>0.687</v>
      </c>
      <c r="L4891" s="6" t="str">
        <f>if(J4891&gt;QUARTILE!$B$3, "TOP", if(J4891&lt;QUARTILE!$B$4, "BOTTOM", 0))</f>
        <v>TOP</v>
      </c>
      <c r="M4891" s="6">
        <f t="shared" si="1"/>
        <v>1</v>
      </c>
      <c r="N4891" s="6" t="str">
        <f t="shared" si="2"/>
        <v>Millenial</v>
      </c>
      <c r="O4891" s="6" t="str">
        <f t="shared" si="3"/>
        <v>Low Income</v>
      </c>
    </row>
    <row r="4892" hidden="1">
      <c r="A4892" s="1">
        <v>104890.0</v>
      </c>
      <c r="B4892" s="1">
        <v>23.0</v>
      </c>
      <c r="C4892" s="1">
        <v>31000.0</v>
      </c>
      <c r="D4892" s="1" t="s">
        <v>25</v>
      </c>
      <c r="E4892" s="1">
        <v>24555.18</v>
      </c>
      <c r="F4892" s="1">
        <v>4.0</v>
      </c>
      <c r="G4892" s="1">
        <v>21.0</v>
      </c>
      <c r="H4892" s="1">
        <v>14.0</v>
      </c>
      <c r="I4892" s="1" t="s">
        <v>18</v>
      </c>
      <c r="J4892" s="1">
        <v>0.616</v>
      </c>
      <c r="K4892" s="1">
        <v>0.592</v>
      </c>
      <c r="L4892" s="6">
        <f>if(J4892&gt;QUARTILE!$B$3, "TOP", if(J4892&lt;QUARTILE!$B$4, "BOTTOM", 0))</f>
        <v>0</v>
      </c>
      <c r="M4892" s="6">
        <f t="shared" si="1"/>
        <v>1</v>
      </c>
      <c r="N4892" s="6" t="str">
        <f t="shared" si="2"/>
        <v>Millenial</v>
      </c>
      <c r="O4892" s="6" t="str">
        <f t="shared" si="3"/>
        <v>Low Income</v>
      </c>
    </row>
    <row r="4893" hidden="1">
      <c r="A4893" s="1">
        <v>104891.0</v>
      </c>
      <c r="B4893" s="1">
        <v>34.0</v>
      </c>
      <c r="C4893" s="1">
        <v>30000.0</v>
      </c>
      <c r="D4893" s="1" t="s">
        <v>23</v>
      </c>
      <c r="E4893" s="1">
        <v>873.89</v>
      </c>
      <c r="F4893" s="1">
        <v>5.0</v>
      </c>
      <c r="G4893" s="1">
        <v>19.0</v>
      </c>
      <c r="H4893" s="1">
        <v>7.0</v>
      </c>
      <c r="I4893" s="1" t="s">
        <v>22</v>
      </c>
      <c r="J4893" s="1">
        <v>0.654</v>
      </c>
      <c r="K4893" s="1">
        <v>0.542</v>
      </c>
      <c r="L4893" s="6">
        <f>if(J4893&gt;QUARTILE!$B$3, "TOP", if(J4893&lt;QUARTILE!$B$4, "BOTTOM", 0))</f>
        <v>0</v>
      </c>
      <c r="M4893" s="6">
        <f t="shared" si="1"/>
        <v>2</v>
      </c>
      <c r="N4893" s="6" t="str">
        <f t="shared" si="2"/>
        <v>Gen X</v>
      </c>
      <c r="O4893" s="6" t="str">
        <f t="shared" si="3"/>
        <v>Low Income</v>
      </c>
    </row>
    <row r="4894" hidden="1">
      <c r="A4894" s="1">
        <v>104892.0</v>
      </c>
      <c r="B4894" s="1">
        <v>68.0</v>
      </c>
      <c r="C4894" s="1">
        <v>11000.0</v>
      </c>
      <c r="D4894" s="1" t="s">
        <v>27</v>
      </c>
      <c r="E4894" s="1">
        <v>4405.06</v>
      </c>
      <c r="F4894" s="1">
        <v>1.0</v>
      </c>
      <c r="G4894" s="1">
        <v>20.0</v>
      </c>
      <c r="H4894" s="1">
        <v>4.0</v>
      </c>
      <c r="I4894" s="1" t="s">
        <v>22</v>
      </c>
      <c r="J4894" s="1">
        <v>0.711</v>
      </c>
      <c r="K4894" s="1">
        <v>0.989</v>
      </c>
      <c r="L4894" s="6">
        <f>if(J4894&gt;QUARTILE!$B$3, "TOP", if(J4894&lt;QUARTILE!$B$4, "BOTTOM", 0))</f>
        <v>0</v>
      </c>
      <c r="M4894" s="6">
        <f t="shared" si="1"/>
        <v>2</v>
      </c>
      <c r="N4894" s="6" t="str">
        <f t="shared" si="2"/>
        <v>Baby Boomer</v>
      </c>
      <c r="O4894" s="6" t="str">
        <f t="shared" si="3"/>
        <v>Low Income</v>
      </c>
    </row>
    <row r="4895" hidden="1">
      <c r="A4895" s="1">
        <v>104893.0</v>
      </c>
      <c r="B4895" s="1">
        <v>36.0</v>
      </c>
      <c r="C4895" s="1">
        <v>16000.0</v>
      </c>
      <c r="D4895" s="1" t="s">
        <v>25</v>
      </c>
      <c r="E4895" s="1">
        <v>8267.85</v>
      </c>
      <c r="F4895" s="1">
        <v>3.0</v>
      </c>
      <c r="G4895" s="1">
        <v>20.0</v>
      </c>
      <c r="H4895" s="1">
        <v>8.0</v>
      </c>
      <c r="I4895" s="1" t="s">
        <v>22</v>
      </c>
      <c r="J4895" s="1">
        <v>0.199</v>
      </c>
      <c r="K4895" s="1">
        <v>0.685</v>
      </c>
      <c r="L4895" s="6" t="str">
        <f>if(J4895&gt;QUARTILE!$B$3, "TOP", if(J4895&lt;QUARTILE!$B$4, "BOTTOM", 0))</f>
        <v>BOTTOM</v>
      </c>
      <c r="M4895" s="6">
        <f t="shared" si="1"/>
        <v>2</v>
      </c>
      <c r="N4895" s="6" t="str">
        <f t="shared" si="2"/>
        <v>Gen X</v>
      </c>
      <c r="O4895" s="6" t="str">
        <f t="shared" si="3"/>
        <v>Low Income</v>
      </c>
    </row>
    <row r="4896" hidden="1">
      <c r="A4896" s="1">
        <v>104894.0</v>
      </c>
      <c r="B4896" s="1">
        <v>43.0</v>
      </c>
      <c r="C4896" s="1">
        <v>52000.0</v>
      </c>
      <c r="D4896" s="1" t="s">
        <v>25</v>
      </c>
      <c r="E4896" s="1">
        <v>31646.75</v>
      </c>
      <c r="F4896" s="1">
        <v>5.0</v>
      </c>
      <c r="G4896" s="1">
        <v>15.0</v>
      </c>
      <c r="H4896" s="1">
        <v>8.0</v>
      </c>
      <c r="I4896" s="1" t="s">
        <v>18</v>
      </c>
      <c r="J4896" s="1">
        <v>0.45</v>
      </c>
      <c r="K4896" s="1">
        <v>0.604</v>
      </c>
      <c r="L4896" s="6">
        <f>if(J4896&gt;QUARTILE!$B$3, "TOP", if(J4896&lt;QUARTILE!$B$4, "BOTTOM", 0))</f>
        <v>0</v>
      </c>
      <c r="M4896" s="6">
        <f t="shared" si="1"/>
        <v>1</v>
      </c>
      <c r="N4896" s="6" t="str">
        <f t="shared" si="2"/>
        <v>Gen X</v>
      </c>
      <c r="O4896" s="6" t="str">
        <f t="shared" si="3"/>
        <v>Medium Income</v>
      </c>
    </row>
    <row r="4897" hidden="1">
      <c r="A4897" s="1">
        <v>104895.0</v>
      </c>
      <c r="B4897" s="1">
        <v>65.0</v>
      </c>
      <c r="C4897" s="1">
        <v>15000.0</v>
      </c>
      <c r="D4897" s="1" t="s">
        <v>21</v>
      </c>
      <c r="E4897" s="1">
        <v>31210.72</v>
      </c>
      <c r="F4897" s="1">
        <v>1.0</v>
      </c>
      <c r="G4897" s="1">
        <v>21.0</v>
      </c>
      <c r="H4897" s="1">
        <v>3.0</v>
      </c>
      <c r="I4897" s="1" t="s">
        <v>18</v>
      </c>
      <c r="J4897" s="1">
        <v>0.864</v>
      </c>
      <c r="K4897" s="1">
        <v>0.0</v>
      </c>
      <c r="L4897" s="6" t="str">
        <f>if(J4897&gt;QUARTILE!$B$3, "TOP", if(J4897&lt;QUARTILE!$B$4, "BOTTOM", 0))</f>
        <v>TOP</v>
      </c>
      <c r="M4897" s="6">
        <f t="shared" si="1"/>
        <v>1</v>
      </c>
      <c r="N4897" s="6" t="str">
        <f t="shared" si="2"/>
        <v>Baby Boomer</v>
      </c>
      <c r="O4897" s="6" t="str">
        <f t="shared" si="3"/>
        <v>Low Income</v>
      </c>
    </row>
    <row r="4898" hidden="1">
      <c r="A4898" s="1">
        <v>104896.0</v>
      </c>
      <c r="B4898" s="1">
        <v>61.0</v>
      </c>
      <c r="C4898" s="1">
        <v>56000.0</v>
      </c>
      <c r="D4898" s="1" t="s">
        <v>23</v>
      </c>
      <c r="E4898" s="1">
        <v>60983.45</v>
      </c>
      <c r="F4898" s="1">
        <v>5.0</v>
      </c>
      <c r="G4898" s="1">
        <v>15.0</v>
      </c>
      <c r="H4898" s="1">
        <v>11.0</v>
      </c>
      <c r="I4898" s="1" t="s">
        <v>22</v>
      </c>
      <c r="J4898" s="1">
        <v>0.385</v>
      </c>
      <c r="K4898" s="1">
        <v>0.664</v>
      </c>
      <c r="L4898" s="6">
        <f>if(J4898&gt;QUARTILE!$B$3, "TOP", if(J4898&lt;QUARTILE!$B$4, "BOTTOM", 0))</f>
        <v>0</v>
      </c>
      <c r="M4898" s="6">
        <f t="shared" si="1"/>
        <v>2</v>
      </c>
      <c r="N4898" s="6" t="str">
        <f t="shared" si="2"/>
        <v>Baby Boomer</v>
      </c>
      <c r="O4898" s="6" t="str">
        <f t="shared" si="3"/>
        <v>Medium Income</v>
      </c>
    </row>
    <row r="4899" hidden="1">
      <c r="A4899" s="1">
        <v>104897.0</v>
      </c>
      <c r="B4899" s="1">
        <v>61.0</v>
      </c>
      <c r="C4899" s="1">
        <v>16000.0</v>
      </c>
      <c r="D4899" s="1" t="s">
        <v>23</v>
      </c>
      <c r="E4899" s="1">
        <v>49722.35</v>
      </c>
      <c r="F4899" s="1">
        <v>3.0</v>
      </c>
      <c r="G4899" s="1">
        <v>21.0</v>
      </c>
      <c r="H4899" s="1">
        <v>5.0</v>
      </c>
      <c r="I4899" s="1" t="s">
        <v>18</v>
      </c>
      <c r="J4899" s="1">
        <v>0.838</v>
      </c>
      <c r="K4899" s="1">
        <v>0.497</v>
      </c>
      <c r="L4899" s="6" t="str">
        <f>if(J4899&gt;QUARTILE!$B$3, "TOP", if(J4899&lt;QUARTILE!$B$4, "BOTTOM", 0))</f>
        <v>TOP</v>
      </c>
      <c r="M4899" s="6">
        <f t="shared" si="1"/>
        <v>1</v>
      </c>
      <c r="N4899" s="6" t="str">
        <f t="shared" si="2"/>
        <v>Baby Boomer</v>
      </c>
      <c r="O4899" s="6" t="str">
        <f t="shared" si="3"/>
        <v>Low Income</v>
      </c>
    </row>
    <row r="4900" hidden="1">
      <c r="A4900" s="1">
        <v>104898.0</v>
      </c>
      <c r="B4900" s="1">
        <v>69.0</v>
      </c>
      <c r="C4900" s="1">
        <v>24000.0</v>
      </c>
      <c r="D4900" s="1" t="s">
        <v>23</v>
      </c>
      <c r="E4900" s="1">
        <v>1700.59</v>
      </c>
      <c r="F4900" s="1">
        <v>4.0</v>
      </c>
      <c r="G4900" s="1">
        <v>12.0</v>
      </c>
      <c r="H4900" s="1">
        <v>3.0</v>
      </c>
      <c r="I4900" s="1" t="s">
        <v>22</v>
      </c>
      <c r="J4900" s="1">
        <v>0.082</v>
      </c>
      <c r="K4900" s="1">
        <v>0.287</v>
      </c>
      <c r="L4900" s="6" t="str">
        <f>if(J4900&gt;QUARTILE!$B$3, "TOP", if(J4900&lt;QUARTILE!$B$4, "BOTTOM", 0))</f>
        <v>BOTTOM</v>
      </c>
      <c r="M4900" s="6">
        <f t="shared" si="1"/>
        <v>2</v>
      </c>
      <c r="N4900" s="6" t="str">
        <f t="shared" si="2"/>
        <v>Baby Boomer</v>
      </c>
      <c r="O4900" s="6" t="str">
        <f t="shared" si="3"/>
        <v>Low Income</v>
      </c>
    </row>
    <row r="4901" hidden="1">
      <c r="A4901" s="1">
        <v>104899.0</v>
      </c>
      <c r="B4901" s="1">
        <v>49.0</v>
      </c>
      <c r="C4901" s="1">
        <v>20000.0</v>
      </c>
      <c r="D4901" s="1" t="s">
        <v>25</v>
      </c>
      <c r="E4901" s="1">
        <v>35423.58</v>
      </c>
      <c r="F4901" s="1">
        <v>5.0</v>
      </c>
      <c r="G4901" s="1">
        <v>21.0</v>
      </c>
      <c r="H4901" s="1">
        <v>8.0</v>
      </c>
      <c r="I4901" s="1" t="s">
        <v>18</v>
      </c>
      <c r="J4901" s="1">
        <v>0.488</v>
      </c>
      <c r="K4901" s="1">
        <v>0.432</v>
      </c>
      <c r="L4901" s="6">
        <f>if(J4901&gt;QUARTILE!$B$3, "TOP", if(J4901&lt;QUARTILE!$B$4, "BOTTOM", 0))</f>
        <v>0</v>
      </c>
      <c r="M4901" s="6">
        <f t="shared" si="1"/>
        <v>1</v>
      </c>
      <c r="N4901" s="6" t="str">
        <f t="shared" si="2"/>
        <v>Gen X</v>
      </c>
      <c r="O4901" s="6" t="str">
        <f t="shared" si="3"/>
        <v>Low Income</v>
      </c>
    </row>
    <row r="4902" hidden="1">
      <c r="A4902" s="1">
        <v>104900.0</v>
      </c>
      <c r="B4902" s="1">
        <v>23.0</v>
      </c>
      <c r="C4902" s="1">
        <v>13000.0</v>
      </c>
      <c r="D4902" s="1" t="s">
        <v>23</v>
      </c>
      <c r="E4902" s="1">
        <v>11999.46</v>
      </c>
      <c r="F4902" s="1">
        <v>4.0</v>
      </c>
      <c r="G4902" s="1">
        <v>19.0</v>
      </c>
      <c r="H4902" s="1">
        <v>13.0</v>
      </c>
      <c r="I4902" s="1" t="s">
        <v>18</v>
      </c>
      <c r="J4902" s="1">
        <v>0.712</v>
      </c>
      <c r="K4902" s="1">
        <v>0.576</v>
      </c>
      <c r="L4902" s="6">
        <f>if(J4902&gt;QUARTILE!$B$3, "TOP", if(J4902&lt;QUARTILE!$B$4, "BOTTOM", 0))</f>
        <v>0</v>
      </c>
      <c r="M4902" s="6">
        <f t="shared" si="1"/>
        <v>1</v>
      </c>
      <c r="N4902" s="6" t="str">
        <f t="shared" si="2"/>
        <v>Millenial</v>
      </c>
      <c r="O4902" s="6" t="str">
        <f t="shared" si="3"/>
        <v>Low Income</v>
      </c>
    </row>
    <row r="4903" hidden="1">
      <c r="A4903" s="1">
        <v>104901.0</v>
      </c>
      <c r="B4903" s="1">
        <v>80.0</v>
      </c>
      <c r="C4903" s="1">
        <v>13000.0</v>
      </c>
      <c r="D4903" s="1" t="s">
        <v>27</v>
      </c>
      <c r="E4903" s="1">
        <v>40181.32</v>
      </c>
      <c r="F4903" s="1">
        <v>3.0</v>
      </c>
      <c r="G4903" s="1">
        <v>5.0</v>
      </c>
      <c r="H4903" s="1">
        <v>13.0</v>
      </c>
      <c r="I4903" s="1" t="s">
        <v>22</v>
      </c>
      <c r="J4903" s="1">
        <v>0.807</v>
      </c>
      <c r="K4903" s="1">
        <v>0.16</v>
      </c>
      <c r="L4903" s="6">
        <f>if(J4903&gt;QUARTILE!$B$3, "TOP", if(J4903&lt;QUARTILE!$B$4, "BOTTOM", 0))</f>
        <v>0</v>
      </c>
      <c r="M4903" s="6">
        <f t="shared" si="1"/>
        <v>2</v>
      </c>
      <c r="N4903" s="6" t="str">
        <f t="shared" si="2"/>
        <v>Silent</v>
      </c>
      <c r="O4903" s="6" t="str">
        <f t="shared" si="3"/>
        <v>Low Income</v>
      </c>
    </row>
    <row r="4904" hidden="1">
      <c r="A4904" s="1">
        <v>104902.0</v>
      </c>
      <c r="B4904" s="1">
        <v>72.0</v>
      </c>
      <c r="C4904" s="1">
        <v>14000.0</v>
      </c>
      <c r="D4904" s="1" t="s">
        <v>23</v>
      </c>
      <c r="E4904" s="1">
        <v>1870.53</v>
      </c>
      <c r="F4904" s="1">
        <v>3.0</v>
      </c>
      <c r="G4904" s="1">
        <v>10.0</v>
      </c>
      <c r="H4904" s="1">
        <v>6.0</v>
      </c>
      <c r="I4904" s="1" t="s">
        <v>22</v>
      </c>
      <c r="J4904" s="1">
        <v>0.68</v>
      </c>
      <c r="K4904" s="1">
        <v>0.437</v>
      </c>
      <c r="L4904" s="6">
        <f>if(J4904&gt;QUARTILE!$B$3, "TOP", if(J4904&lt;QUARTILE!$B$4, "BOTTOM", 0))</f>
        <v>0</v>
      </c>
      <c r="M4904" s="6">
        <f t="shared" si="1"/>
        <v>2</v>
      </c>
      <c r="N4904" s="6" t="str">
        <f t="shared" si="2"/>
        <v>Baby Boomer</v>
      </c>
      <c r="O4904" s="6" t="str">
        <f t="shared" si="3"/>
        <v>Low Income</v>
      </c>
    </row>
    <row r="4905" hidden="1">
      <c r="A4905" s="1">
        <v>104903.0</v>
      </c>
      <c r="B4905" s="1">
        <v>75.0</v>
      </c>
      <c r="C4905" s="1">
        <v>24000.0</v>
      </c>
      <c r="D4905" s="1" t="s">
        <v>21</v>
      </c>
      <c r="E4905" s="1">
        <v>34606.04</v>
      </c>
      <c r="F4905" s="1">
        <v>5.0</v>
      </c>
      <c r="G4905" s="1">
        <v>21.0</v>
      </c>
      <c r="H4905" s="1">
        <v>7.0</v>
      </c>
      <c r="I4905" s="1" t="s">
        <v>18</v>
      </c>
      <c r="J4905" s="1">
        <v>0.542</v>
      </c>
      <c r="K4905" s="1">
        <v>0.571</v>
      </c>
      <c r="L4905" s="6">
        <f>if(J4905&gt;QUARTILE!$B$3, "TOP", if(J4905&lt;QUARTILE!$B$4, "BOTTOM", 0))</f>
        <v>0</v>
      </c>
      <c r="M4905" s="6">
        <f t="shared" si="1"/>
        <v>1</v>
      </c>
      <c r="N4905" s="6" t="str">
        <f t="shared" si="2"/>
        <v>Baby Boomer</v>
      </c>
      <c r="O4905" s="6" t="str">
        <f t="shared" si="3"/>
        <v>Low Income</v>
      </c>
    </row>
    <row r="4906" hidden="1">
      <c r="A4906" s="1">
        <v>104904.0</v>
      </c>
      <c r="B4906" s="1">
        <v>53.0</v>
      </c>
      <c r="C4906" s="1">
        <v>38000.0</v>
      </c>
      <c r="D4906" s="1" t="s">
        <v>23</v>
      </c>
      <c r="E4906" s="1">
        <v>3478.56</v>
      </c>
      <c r="F4906" s="1">
        <v>5.0</v>
      </c>
      <c r="G4906" s="1">
        <v>23.0</v>
      </c>
      <c r="H4906" s="1">
        <v>6.0</v>
      </c>
      <c r="I4906" s="1" t="s">
        <v>22</v>
      </c>
      <c r="J4906" s="1">
        <v>0.305</v>
      </c>
      <c r="K4906" s="1">
        <v>0.176</v>
      </c>
      <c r="L4906" s="6" t="str">
        <f>if(J4906&gt;QUARTILE!$B$3, "TOP", if(J4906&lt;QUARTILE!$B$4, "BOTTOM", 0))</f>
        <v>BOTTOM</v>
      </c>
      <c r="M4906" s="6">
        <f t="shared" si="1"/>
        <v>2</v>
      </c>
      <c r="N4906" s="6" t="str">
        <f t="shared" si="2"/>
        <v>Gen X</v>
      </c>
      <c r="O4906" s="6" t="str">
        <f t="shared" si="3"/>
        <v>Low Income</v>
      </c>
    </row>
    <row r="4907" hidden="1">
      <c r="A4907" s="1">
        <v>104905.0</v>
      </c>
      <c r="B4907" s="1">
        <v>55.0</v>
      </c>
      <c r="C4907" s="1">
        <v>23000.0</v>
      </c>
      <c r="D4907" s="1" t="s">
        <v>23</v>
      </c>
      <c r="E4907" s="1">
        <v>8124.56</v>
      </c>
      <c r="F4907" s="1">
        <v>3.0</v>
      </c>
      <c r="G4907" s="1">
        <v>17.0</v>
      </c>
      <c r="H4907" s="1">
        <v>4.0</v>
      </c>
      <c r="I4907" s="1" t="s">
        <v>22</v>
      </c>
      <c r="J4907" s="1">
        <v>0.663</v>
      </c>
      <c r="K4907" s="1">
        <v>0.836</v>
      </c>
      <c r="L4907" s="6">
        <f>if(J4907&gt;QUARTILE!$B$3, "TOP", if(J4907&lt;QUARTILE!$B$4, "BOTTOM", 0))</f>
        <v>0</v>
      </c>
      <c r="M4907" s="6">
        <f t="shared" si="1"/>
        <v>2</v>
      </c>
      <c r="N4907" s="6" t="str">
        <f t="shared" si="2"/>
        <v>Gen X</v>
      </c>
      <c r="O4907" s="6" t="str">
        <f t="shared" si="3"/>
        <v>Low Income</v>
      </c>
    </row>
    <row r="4908" hidden="1">
      <c r="A4908" s="1">
        <v>104906.0</v>
      </c>
      <c r="B4908" s="1">
        <v>28.0</v>
      </c>
      <c r="C4908" s="1">
        <v>22000.0</v>
      </c>
      <c r="D4908" s="1" t="s">
        <v>23</v>
      </c>
      <c r="E4908" s="1">
        <v>585.45</v>
      </c>
      <c r="F4908" s="1">
        <v>5.0</v>
      </c>
      <c r="G4908" s="1">
        <v>14.0</v>
      </c>
      <c r="H4908" s="1">
        <v>16.0</v>
      </c>
      <c r="I4908" s="1" t="s">
        <v>22</v>
      </c>
      <c r="J4908" s="1">
        <v>0.235</v>
      </c>
      <c r="K4908" s="1">
        <v>0.028</v>
      </c>
      <c r="L4908" s="6" t="str">
        <f>if(J4908&gt;QUARTILE!$B$3, "TOP", if(J4908&lt;QUARTILE!$B$4, "BOTTOM", 0))</f>
        <v>BOTTOM</v>
      </c>
      <c r="M4908" s="6">
        <f t="shared" si="1"/>
        <v>2</v>
      </c>
      <c r="N4908" s="6" t="str">
        <f t="shared" si="2"/>
        <v>Millenial</v>
      </c>
      <c r="O4908" s="6" t="str">
        <f t="shared" si="3"/>
        <v>Low Income</v>
      </c>
    </row>
    <row r="4909" hidden="1">
      <c r="A4909" s="1">
        <v>104907.0</v>
      </c>
      <c r="B4909" s="1">
        <v>50.0</v>
      </c>
      <c r="C4909" s="1">
        <v>46000.0</v>
      </c>
      <c r="D4909" s="1" t="s">
        <v>27</v>
      </c>
      <c r="E4909" s="1">
        <v>2641.58</v>
      </c>
      <c r="F4909" s="1">
        <v>5.0</v>
      </c>
      <c r="G4909" s="1">
        <v>21.0</v>
      </c>
      <c r="H4909" s="1">
        <v>5.0</v>
      </c>
      <c r="I4909" s="1" t="s">
        <v>22</v>
      </c>
      <c r="J4909" s="1">
        <v>0.06</v>
      </c>
      <c r="K4909" s="1">
        <v>0.531</v>
      </c>
      <c r="L4909" s="6" t="str">
        <f>if(J4909&gt;QUARTILE!$B$3, "TOP", if(J4909&lt;QUARTILE!$B$4, "BOTTOM", 0))</f>
        <v>BOTTOM</v>
      </c>
      <c r="M4909" s="6">
        <f t="shared" si="1"/>
        <v>2</v>
      </c>
      <c r="N4909" s="6" t="str">
        <f t="shared" si="2"/>
        <v>Gen X</v>
      </c>
      <c r="O4909" s="6" t="str">
        <f t="shared" si="3"/>
        <v>Medium Income</v>
      </c>
    </row>
    <row r="4910" hidden="1">
      <c r="A4910" s="1">
        <v>104908.0</v>
      </c>
      <c r="B4910" s="1">
        <v>79.0</v>
      </c>
      <c r="C4910" s="1">
        <v>23000.0</v>
      </c>
      <c r="D4910" s="1" t="s">
        <v>25</v>
      </c>
      <c r="E4910" s="1">
        <v>11801.92</v>
      </c>
      <c r="F4910" s="1">
        <v>5.0</v>
      </c>
      <c r="G4910" s="1">
        <v>24.0</v>
      </c>
      <c r="H4910" s="1">
        <v>4.0</v>
      </c>
      <c r="I4910" s="1" t="s">
        <v>22</v>
      </c>
      <c r="J4910" s="1">
        <v>0.07</v>
      </c>
      <c r="K4910" s="1">
        <v>0.33</v>
      </c>
      <c r="L4910" s="6" t="str">
        <f>if(J4910&gt;QUARTILE!$B$3, "TOP", if(J4910&lt;QUARTILE!$B$4, "BOTTOM", 0))</f>
        <v>BOTTOM</v>
      </c>
      <c r="M4910" s="6">
        <f t="shared" si="1"/>
        <v>2</v>
      </c>
      <c r="N4910" s="6" t="str">
        <f t="shared" si="2"/>
        <v>Baby Boomer</v>
      </c>
      <c r="O4910" s="6" t="str">
        <f t="shared" si="3"/>
        <v>Low Income</v>
      </c>
    </row>
    <row r="4911" hidden="1">
      <c r="A4911" s="1">
        <v>104909.0</v>
      </c>
      <c r="B4911" s="1">
        <v>41.0</v>
      </c>
      <c r="C4911" s="1">
        <v>16000.0</v>
      </c>
      <c r="D4911" s="1" t="s">
        <v>17</v>
      </c>
      <c r="E4911" s="1">
        <v>34112.19</v>
      </c>
      <c r="F4911" s="1">
        <v>5.0</v>
      </c>
      <c r="G4911" s="1">
        <v>16.0</v>
      </c>
      <c r="H4911" s="1">
        <v>9.0</v>
      </c>
      <c r="I4911" s="1" t="s">
        <v>18</v>
      </c>
      <c r="J4911" s="1">
        <v>0.368</v>
      </c>
      <c r="K4911" s="1">
        <v>0.0</v>
      </c>
      <c r="L4911" s="6">
        <f>if(J4911&gt;QUARTILE!$B$3, "TOP", if(J4911&lt;QUARTILE!$B$4, "BOTTOM", 0))</f>
        <v>0</v>
      </c>
      <c r="M4911" s="6">
        <f t="shared" si="1"/>
        <v>1</v>
      </c>
      <c r="N4911" s="6" t="str">
        <f t="shared" si="2"/>
        <v>Gen X</v>
      </c>
      <c r="O4911" s="6" t="str">
        <f t="shared" si="3"/>
        <v>Low Income</v>
      </c>
    </row>
    <row r="4912" hidden="1">
      <c r="A4912" s="1">
        <v>104910.0</v>
      </c>
      <c r="B4912" s="1">
        <v>40.0</v>
      </c>
      <c r="C4912" s="1">
        <v>12000.0</v>
      </c>
      <c r="D4912" s="1" t="s">
        <v>17</v>
      </c>
      <c r="E4912" s="1">
        <v>29715.2</v>
      </c>
      <c r="F4912" s="1">
        <v>1.0</v>
      </c>
      <c r="G4912" s="1">
        <v>21.0</v>
      </c>
      <c r="H4912" s="1">
        <v>9.0</v>
      </c>
      <c r="I4912" s="1" t="s">
        <v>22</v>
      </c>
      <c r="J4912" s="1">
        <v>0.03</v>
      </c>
      <c r="K4912" s="1">
        <v>0.774</v>
      </c>
      <c r="L4912" s="6" t="str">
        <f>if(J4912&gt;QUARTILE!$B$3, "TOP", if(J4912&lt;QUARTILE!$B$4, "BOTTOM", 0))</f>
        <v>BOTTOM</v>
      </c>
      <c r="M4912" s="6">
        <f t="shared" si="1"/>
        <v>2</v>
      </c>
      <c r="N4912" s="6" t="str">
        <f t="shared" si="2"/>
        <v>Gen X</v>
      </c>
      <c r="O4912" s="6" t="str">
        <f t="shared" si="3"/>
        <v>Low Income</v>
      </c>
    </row>
    <row r="4913" hidden="1">
      <c r="A4913" s="1">
        <v>104911.0</v>
      </c>
      <c r="B4913" s="1">
        <v>32.0</v>
      </c>
      <c r="C4913" s="1">
        <v>47000.0</v>
      </c>
      <c r="D4913" s="1" t="s">
        <v>21</v>
      </c>
      <c r="E4913" s="1">
        <v>5365.38</v>
      </c>
      <c r="F4913" s="1">
        <v>3.0</v>
      </c>
      <c r="G4913" s="1">
        <v>25.0</v>
      </c>
      <c r="H4913" s="1">
        <v>15.0</v>
      </c>
      <c r="I4913" s="1" t="s">
        <v>18</v>
      </c>
      <c r="J4913" s="1">
        <v>0.249</v>
      </c>
      <c r="K4913" s="1">
        <v>0.547</v>
      </c>
      <c r="L4913" s="6" t="str">
        <f>if(J4913&gt;QUARTILE!$B$3, "TOP", if(J4913&lt;QUARTILE!$B$4, "BOTTOM", 0))</f>
        <v>BOTTOM</v>
      </c>
      <c r="M4913" s="6">
        <f t="shared" si="1"/>
        <v>1</v>
      </c>
      <c r="N4913" s="6" t="str">
        <f t="shared" si="2"/>
        <v>Gen X</v>
      </c>
      <c r="O4913" s="6" t="str">
        <f t="shared" si="3"/>
        <v>Medium Income</v>
      </c>
    </row>
    <row r="4914" hidden="1">
      <c r="A4914" s="1">
        <v>104912.0</v>
      </c>
      <c r="B4914" s="1">
        <v>44.0</v>
      </c>
      <c r="C4914" s="1">
        <v>18000.0</v>
      </c>
      <c r="D4914" s="1" t="s">
        <v>27</v>
      </c>
      <c r="E4914" s="1">
        <v>3290.19</v>
      </c>
      <c r="F4914" s="1">
        <v>3.0</v>
      </c>
      <c r="G4914" s="1">
        <v>22.0</v>
      </c>
      <c r="H4914" s="1">
        <v>11.0</v>
      </c>
      <c r="I4914" s="1" t="s">
        <v>18</v>
      </c>
      <c r="J4914" s="1">
        <v>0.289</v>
      </c>
      <c r="K4914" s="1">
        <v>0.715</v>
      </c>
      <c r="L4914" s="6" t="str">
        <f>if(J4914&gt;QUARTILE!$B$3, "TOP", if(J4914&lt;QUARTILE!$B$4, "BOTTOM", 0))</f>
        <v>BOTTOM</v>
      </c>
      <c r="M4914" s="6">
        <f t="shared" si="1"/>
        <v>1</v>
      </c>
      <c r="N4914" s="6" t="str">
        <f t="shared" si="2"/>
        <v>Gen X</v>
      </c>
      <c r="O4914" s="6" t="str">
        <f t="shared" si="3"/>
        <v>Low Income</v>
      </c>
    </row>
    <row r="4915" hidden="1">
      <c r="A4915" s="1">
        <v>104913.0</v>
      </c>
      <c r="B4915" s="1">
        <v>28.0</v>
      </c>
      <c r="C4915" s="1">
        <v>16000.0</v>
      </c>
      <c r="D4915" s="1" t="s">
        <v>23</v>
      </c>
      <c r="E4915" s="1">
        <v>9861.79</v>
      </c>
      <c r="F4915" s="1">
        <v>2.0</v>
      </c>
      <c r="G4915" s="1">
        <v>22.0</v>
      </c>
      <c r="H4915" s="1">
        <v>16.0</v>
      </c>
      <c r="I4915" s="1" t="s">
        <v>22</v>
      </c>
      <c r="J4915" s="1">
        <v>0.395</v>
      </c>
      <c r="K4915" s="1">
        <v>0.38</v>
      </c>
      <c r="L4915" s="6">
        <f>if(J4915&gt;QUARTILE!$B$3, "TOP", if(J4915&lt;QUARTILE!$B$4, "BOTTOM", 0))</f>
        <v>0</v>
      </c>
      <c r="M4915" s="6">
        <f t="shared" si="1"/>
        <v>2</v>
      </c>
      <c r="N4915" s="6" t="str">
        <f t="shared" si="2"/>
        <v>Millenial</v>
      </c>
      <c r="O4915" s="6" t="str">
        <f t="shared" si="3"/>
        <v>Low Income</v>
      </c>
    </row>
    <row r="4916" hidden="1">
      <c r="A4916" s="1">
        <v>104914.0</v>
      </c>
      <c r="B4916" s="1">
        <v>74.0</v>
      </c>
      <c r="C4916" s="1">
        <v>15000.0</v>
      </c>
      <c r="D4916" s="1" t="s">
        <v>17</v>
      </c>
      <c r="E4916" s="1">
        <v>42957.55</v>
      </c>
      <c r="F4916" s="1">
        <v>4.0</v>
      </c>
      <c r="G4916" s="1">
        <v>14.0</v>
      </c>
      <c r="H4916" s="1">
        <v>7.0</v>
      </c>
      <c r="I4916" s="1" t="s">
        <v>18</v>
      </c>
      <c r="J4916" s="1">
        <v>0.813</v>
      </c>
      <c r="K4916" s="1">
        <v>0.71</v>
      </c>
      <c r="L4916" s="6">
        <f>if(J4916&gt;QUARTILE!$B$3, "TOP", if(J4916&lt;QUARTILE!$B$4, "BOTTOM", 0))</f>
        <v>0</v>
      </c>
      <c r="M4916" s="6">
        <f t="shared" si="1"/>
        <v>1</v>
      </c>
      <c r="N4916" s="6" t="str">
        <f t="shared" si="2"/>
        <v>Baby Boomer</v>
      </c>
      <c r="O4916" s="6" t="str">
        <f t="shared" si="3"/>
        <v>Low Income</v>
      </c>
    </row>
    <row r="4917" hidden="1">
      <c r="A4917" s="1">
        <v>104915.0</v>
      </c>
      <c r="B4917" s="1">
        <v>68.0</v>
      </c>
      <c r="C4917" s="1">
        <v>46000.0</v>
      </c>
      <c r="D4917" s="1" t="s">
        <v>24</v>
      </c>
      <c r="E4917" s="1">
        <v>1917.56</v>
      </c>
      <c r="F4917" s="1">
        <v>2.0</v>
      </c>
      <c r="G4917" s="1">
        <v>17.0</v>
      </c>
      <c r="H4917" s="1">
        <v>2.0</v>
      </c>
      <c r="I4917" s="1" t="s">
        <v>22</v>
      </c>
      <c r="J4917" s="1">
        <v>0.441</v>
      </c>
      <c r="K4917" s="1">
        <v>0.084</v>
      </c>
      <c r="L4917" s="6">
        <f>if(J4917&gt;QUARTILE!$B$3, "TOP", if(J4917&lt;QUARTILE!$B$4, "BOTTOM", 0))</f>
        <v>0</v>
      </c>
      <c r="M4917" s="6">
        <f t="shared" si="1"/>
        <v>2</v>
      </c>
      <c r="N4917" s="6" t="str">
        <f t="shared" si="2"/>
        <v>Baby Boomer</v>
      </c>
      <c r="O4917" s="6" t="str">
        <f t="shared" si="3"/>
        <v>Medium Income</v>
      </c>
    </row>
    <row r="4918" hidden="1">
      <c r="A4918" s="1">
        <v>104916.0</v>
      </c>
      <c r="B4918" s="1">
        <v>67.0</v>
      </c>
      <c r="C4918" s="1">
        <v>16000.0</v>
      </c>
      <c r="D4918" s="1" t="s">
        <v>31</v>
      </c>
      <c r="E4918" s="1">
        <v>15657.67</v>
      </c>
      <c r="F4918" s="1">
        <v>5.0</v>
      </c>
      <c r="G4918" s="1">
        <v>19.0</v>
      </c>
      <c r="H4918" s="1">
        <v>5.0</v>
      </c>
      <c r="I4918" s="1" t="s">
        <v>22</v>
      </c>
      <c r="J4918" s="1">
        <v>0.985</v>
      </c>
      <c r="K4918" s="1">
        <v>0.183</v>
      </c>
      <c r="L4918" s="6" t="str">
        <f>if(J4918&gt;QUARTILE!$B$3, "TOP", if(J4918&lt;QUARTILE!$B$4, "BOTTOM", 0))</f>
        <v>TOP</v>
      </c>
      <c r="M4918" s="6">
        <f t="shared" si="1"/>
        <v>2</v>
      </c>
      <c r="N4918" s="6" t="str">
        <f t="shared" si="2"/>
        <v>Baby Boomer</v>
      </c>
      <c r="O4918" s="6" t="str">
        <f t="shared" si="3"/>
        <v>Low Income</v>
      </c>
    </row>
    <row r="4919" hidden="1">
      <c r="A4919" s="1">
        <v>104917.0</v>
      </c>
      <c r="B4919" s="1">
        <v>34.0</v>
      </c>
      <c r="C4919" s="1">
        <v>40000.0</v>
      </c>
      <c r="D4919" s="1" t="s">
        <v>23</v>
      </c>
      <c r="E4919" s="1">
        <v>1860.02</v>
      </c>
      <c r="F4919" s="1">
        <v>5.0</v>
      </c>
      <c r="G4919" s="1">
        <v>16.0</v>
      </c>
      <c r="H4919" s="1">
        <v>7.0</v>
      </c>
      <c r="I4919" s="1" t="s">
        <v>22</v>
      </c>
      <c r="J4919" s="1">
        <v>0.997</v>
      </c>
      <c r="K4919" s="1">
        <v>0.745</v>
      </c>
      <c r="L4919" s="6" t="str">
        <f>if(J4919&gt;QUARTILE!$B$3, "TOP", if(J4919&lt;QUARTILE!$B$4, "BOTTOM", 0))</f>
        <v>TOP</v>
      </c>
      <c r="M4919" s="6">
        <f t="shared" si="1"/>
        <v>2</v>
      </c>
      <c r="N4919" s="6" t="str">
        <f t="shared" si="2"/>
        <v>Gen X</v>
      </c>
      <c r="O4919" s="6" t="str">
        <f t="shared" si="3"/>
        <v>Low Income</v>
      </c>
    </row>
    <row r="4920" hidden="1">
      <c r="A4920" s="1">
        <v>104918.0</v>
      </c>
      <c r="B4920" s="1">
        <v>68.0</v>
      </c>
      <c r="C4920" s="1">
        <v>19000.0</v>
      </c>
      <c r="D4920" s="1" t="s">
        <v>27</v>
      </c>
      <c r="E4920" s="1">
        <v>12705.57</v>
      </c>
      <c r="F4920" s="1">
        <v>1.0</v>
      </c>
      <c r="G4920" s="1">
        <v>22.0</v>
      </c>
      <c r="H4920" s="1">
        <v>7.0</v>
      </c>
      <c r="I4920" s="1" t="s">
        <v>22</v>
      </c>
      <c r="J4920" s="1">
        <v>0.982</v>
      </c>
      <c r="K4920" s="1">
        <v>0.955</v>
      </c>
      <c r="L4920" s="6" t="str">
        <f>if(J4920&gt;QUARTILE!$B$3, "TOP", if(J4920&lt;QUARTILE!$B$4, "BOTTOM", 0))</f>
        <v>TOP</v>
      </c>
      <c r="M4920" s="6">
        <f t="shared" si="1"/>
        <v>2</v>
      </c>
      <c r="N4920" s="6" t="str">
        <f t="shared" si="2"/>
        <v>Baby Boomer</v>
      </c>
      <c r="O4920" s="6" t="str">
        <f t="shared" si="3"/>
        <v>Low Income</v>
      </c>
    </row>
    <row r="4921" hidden="1">
      <c r="A4921" s="1">
        <v>104919.0</v>
      </c>
      <c r="B4921" s="1">
        <v>70.0</v>
      </c>
      <c r="C4921" s="1">
        <v>11000.0</v>
      </c>
      <c r="D4921" s="1" t="s">
        <v>23</v>
      </c>
      <c r="E4921" s="1">
        <v>2711.62</v>
      </c>
      <c r="F4921" s="1">
        <v>1.0</v>
      </c>
      <c r="G4921" s="1">
        <v>22.0</v>
      </c>
      <c r="H4921" s="1">
        <v>11.0</v>
      </c>
      <c r="I4921" s="1" t="s">
        <v>22</v>
      </c>
      <c r="J4921" s="1">
        <v>0.462</v>
      </c>
      <c r="K4921" s="1">
        <v>0.846</v>
      </c>
      <c r="L4921" s="6">
        <f>if(J4921&gt;QUARTILE!$B$3, "TOP", if(J4921&lt;QUARTILE!$B$4, "BOTTOM", 0))</f>
        <v>0</v>
      </c>
      <c r="M4921" s="6">
        <f t="shared" si="1"/>
        <v>2</v>
      </c>
      <c r="N4921" s="6" t="str">
        <f t="shared" si="2"/>
        <v>Baby Boomer</v>
      </c>
      <c r="O4921" s="6" t="str">
        <f t="shared" si="3"/>
        <v>Low Income</v>
      </c>
    </row>
    <row r="4922" hidden="1">
      <c r="A4922" s="1">
        <v>104920.0</v>
      </c>
      <c r="B4922" s="1">
        <v>31.0</v>
      </c>
      <c r="C4922" s="1">
        <v>18000.0</v>
      </c>
      <c r="D4922" s="1" t="s">
        <v>23</v>
      </c>
      <c r="E4922" s="1">
        <v>1674.96</v>
      </c>
      <c r="F4922" s="1">
        <v>1.0</v>
      </c>
      <c r="G4922" s="1">
        <v>18.0</v>
      </c>
      <c r="H4922" s="1">
        <v>9.0</v>
      </c>
      <c r="I4922" s="1" t="s">
        <v>22</v>
      </c>
      <c r="J4922" s="1">
        <v>0.094</v>
      </c>
      <c r="K4922" s="1">
        <v>0.231</v>
      </c>
      <c r="L4922" s="6" t="str">
        <f>if(J4922&gt;QUARTILE!$B$3, "TOP", if(J4922&lt;QUARTILE!$B$4, "BOTTOM", 0))</f>
        <v>BOTTOM</v>
      </c>
      <c r="M4922" s="6">
        <f t="shared" si="1"/>
        <v>2</v>
      </c>
      <c r="N4922" s="6" t="str">
        <f t="shared" si="2"/>
        <v>Gen X</v>
      </c>
      <c r="O4922" s="6" t="str">
        <f t="shared" si="3"/>
        <v>Low Income</v>
      </c>
    </row>
    <row r="4923" hidden="1">
      <c r="A4923" s="1">
        <v>104921.0</v>
      </c>
      <c r="B4923" s="1">
        <v>44.0</v>
      </c>
      <c r="C4923" s="1">
        <v>22000.0</v>
      </c>
      <c r="D4923" s="1" t="s">
        <v>27</v>
      </c>
      <c r="E4923" s="1">
        <v>4235.4</v>
      </c>
      <c r="F4923" s="1">
        <v>1.0</v>
      </c>
      <c r="G4923" s="1">
        <v>21.0</v>
      </c>
      <c r="H4923" s="1">
        <v>8.0</v>
      </c>
      <c r="I4923" s="1" t="s">
        <v>22</v>
      </c>
      <c r="J4923" s="1">
        <v>0.86</v>
      </c>
      <c r="K4923" s="1">
        <v>0.349</v>
      </c>
      <c r="L4923" s="6" t="str">
        <f>if(J4923&gt;QUARTILE!$B$3, "TOP", if(J4923&lt;QUARTILE!$B$4, "BOTTOM", 0))</f>
        <v>TOP</v>
      </c>
      <c r="M4923" s="6">
        <f t="shared" si="1"/>
        <v>2</v>
      </c>
      <c r="N4923" s="6" t="str">
        <f t="shared" si="2"/>
        <v>Gen X</v>
      </c>
      <c r="O4923" s="6" t="str">
        <f t="shared" si="3"/>
        <v>Low Income</v>
      </c>
    </row>
    <row r="4924" hidden="1">
      <c r="A4924" s="1">
        <v>104922.0</v>
      </c>
      <c r="B4924" s="1">
        <v>35.0</v>
      </c>
      <c r="C4924" s="1">
        <v>21000.0</v>
      </c>
      <c r="D4924" s="1" t="s">
        <v>30</v>
      </c>
      <c r="E4924" s="1">
        <v>5894.3</v>
      </c>
      <c r="F4924" s="1">
        <v>1.0</v>
      </c>
      <c r="G4924" s="1">
        <v>24.0</v>
      </c>
      <c r="H4924" s="1">
        <v>18.0</v>
      </c>
      <c r="I4924" s="1" t="s">
        <v>22</v>
      </c>
      <c r="J4924" s="1">
        <v>0.435</v>
      </c>
      <c r="K4924" s="1">
        <v>0.765</v>
      </c>
      <c r="L4924" s="6">
        <f>if(J4924&gt;QUARTILE!$B$3, "TOP", if(J4924&lt;QUARTILE!$B$4, "BOTTOM", 0))</f>
        <v>0</v>
      </c>
      <c r="M4924" s="6">
        <f t="shared" si="1"/>
        <v>2</v>
      </c>
      <c r="N4924" s="6" t="str">
        <f t="shared" si="2"/>
        <v>Gen X</v>
      </c>
      <c r="O4924" s="6" t="str">
        <f t="shared" si="3"/>
        <v>Low Income</v>
      </c>
    </row>
    <row r="4925" hidden="1">
      <c r="A4925" s="1">
        <v>104923.0</v>
      </c>
      <c r="B4925" s="1">
        <v>45.0</v>
      </c>
      <c r="C4925" s="1">
        <v>20000.0</v>
      </c>
      <c r="D4925" s="1" t="s">
        <v>27</v>
      </c>
      <c r="E4925" s="1">
        <v>6466.61</v>
      </c>
      <c r="F4925" s="1">
        <v>1.0</v>
      </c>
      <c r="G4925" s="1">
        <v>12.0</v>
      </c>
      <c r="H4925" s="1">
        <v>8.0</v>
      </c>
      <c r="I4925" s="1" t="s">
        <v>22</v>
      </c>
      <c r="J4925" s="1">
        <v>0.641</v>
      </c>
      <c r="K4925" s="1">
        <v>0.946</v>
      </c>
      <c r="L4925" s="6">
        <f>if(J4925&gt;QUARTILE!$B$3, "TOP", if(J4925&lt;QUARTILE!$B$4, "BOTTOM", 0))</f>
        <v>0</v>
      </c>
      <c r="M4925" s="6">
        <f t="shared" si="1"/>
        <v>2</v>
      </c>
      <c r="N4925" s="6" t="str">
        <f t="shared" si="2"/>
        <v>Gen X</v>
      </c>
      <c r="O4925" s="6" t="str">
        <f t="shared" si="3"/>
        <v>Low Income</v>
      </c>
    </row>
    <row r="4926" hidden="1">
      <c r="A4926" s="1">
        <v>104924.0</v>
      </c>
      <c r="B4926" s="1">
        <v>68.0</v>
      </c>
      <c r="C4926" s="1">
        <v>18000.0</v>
      </c>
      <c r="D4926" s="1" t="s">
        <v>17</v>
      </c>
      <c r="E4926" s="1">
        <v>20727.85</v>
      </c>
      <c r="F4926" s="1">
        <v>1.0</v>
      </c>
      <c r="G4926" s="1">
        <v>20.0</v>
      </c>
      <c r="H4926" s="1">
        <v>3.0</v>
      </c>
      <c r="I4926" s="1" t="s">
        <v>22</v>
      </c>
      <c r="J4926" s="1">
        <v>0.843</v>
      </c>
      <c r="K4926" s="1">
        <v>0.289</v>
      </c>
      <c r="L4926" s="6" t="str">
        <f>if(J4926&gt;QUARTILE!$B$3, "TOP", if(J4926&lt;QUARTILE!$B$4, "BOTTOM", 0))</f>
        <v>TOP</v>
      </c>
      <c r="M4926" s="6">
        <f t="shared" si="1"/>
        <v>2</v>
      </c>
      <c r="N4926" s="6" t="str">
        <f t="shared" si="2"/>
        <v>Baby Boomer</v>
      </c>
      <c r="O4926" s="6" t="str">
        <f t="shared" si="3"/>
        <v>Low Income</v>
      </c>
    </row>
    <row r="4927" hidden="1">
      <c r="A4927" s="1">
        <v>104925.0</v>
      </c>
      <c r="B4927" s="1">
        <v>64.0</v>
      </c>
      <c r="C4927" s="1">
        <v>14000.0</v>
      </c>
      <c r="D4927" s="1" t="s">
        <v>23</v>
      </c>
      <c r="E4927" s="1">
        <v>1131.02</v>
      </c>
      <c r="F4927" s="1">
        <v>1.0</v>
      </c>
      <c r="G4927" s="1">
        <v>17.0</v>
      </c>
      <c r="H4927" s="1">
        <v>3.0</v>
      </c>
      <c r="I4927" s="1" t="s">
        <v>22</v>
      </c>
      <c r="J4927" s="1">
        <v>0.657</v>
      </c>
      <c r="K4927" s="1">
        <v>0.386</v>
      </c>
      <c r="L4927" s="6">
        <f>if(J4927&gt;QUARTILE!$B$3, "TOP", if(J4927&lt;QUARTILE!$B$4, "BOTTOM", 0))</f>
        <v>0</v>
      </c>
      <c r="M4927" s="6">
        <f t="shared" si="1"/>
        <v>2</v>
      </c>
      <c r="N4927" s="6" t="str">
        <f t="shared" si="2"/>
        <v>Baby Boomer</v>
      </c>
      <c r="O4927" s="6" t="str">
        <f t="shared" si="3"/>
        <v>Low Income</v>
      </c>
    </row>
    <row r="4928" hidden="1">
      <c r="A4928" s="1">
        <v>104926.0</v>
      </c>
      <c r="B4928" s="1">
        <v>80.0</v>
      </c>
      <c r="C4928" s="1">
        <v>22000.0</v>
      </c>
      <c r="D4928" s="1" t="s">
        <v>23</v>
      </c>
      <c r="E4928" s="1">
        <v>1685.23</v>
      </c>
      <c r="F4928" s="1">
        <v>1.0</v>
      </c>
      <c r="G4928" s="1">
        <v>24.0</v>
      </c>
      <c r="H4928" s="1">
        <v>2.0</v>
      </c>
      <c r="I4928" s="1" t="s">
        <v>22</v>
      </c>
      <c r="J4928" s="1">
        <v>0.787</v>
      </c>
      <c r="K4928" s="1">
        <v>0.023</v>
      </c>
      <c r="L4928" s="6">
        <f>if(J4928&gt;QUARTILE!$B$3, "TOP", if(J4928&lt;QUARTILE!$B$4, "BOTTOM", 0))</f>
        <v>0</v>
      </c>
      <c r="M4928" s="6">
        <f t="shared" si="1"/>
        <v>2</v>
      </c>
      <c r="N4928" s="6" t="str">
        <f t="shared" si="2"/>
        <v>Silent</v>
      </c>
      <c r="O4928" s="6" t="str">
        <f t="shared" si="3"/>
        <v>Low Income</v>
      </c>
    </row>
    <row r="4929" hidden="1">
      <c r="A4929" s="1">
        <v>104927.0</v>
      </c>
      <c r="B4929" s="1">
        <v>64.0</v>
      </c>
      <c r="C4929" s="1">
        <v>30000.0</v>
      </c>
      <c r="D4929" s="1" t="s">
        <v>27</v>
      </c>
      <c r="E4929" s="1">
        <v>4182.5</v>
      </c>
      <c r="F4929" s="1">
        <v>3.0</v>
      </c>
      <c r="G4929" s="1">
        <v>30.0</v>
      </c>
      <c r="H4929" s="1">
        <v>8.0</v>
      </c>
      <c r="I4929" s="1" t="s">
        <v>22</v>
      </c>
      <c r="J4929" s="1">
        <v>0.249</v>
      </c>
      <c r="K4929" s="1">
        <v>0.504</v>
      </c>
      <c r="L4929" s="6" t="str">
        <f>if(J4929&gt;QUARTILE!$B$3, "TOP", if(J4929&lt;QUARTILE!$B$4, "BOTTOM", 0))</f>
        <v>BOTTOM</v>
      </c>
      <c r="M4929" s="6">
        <f t="shared" si="1"/>
        <v>2</v>
      </c>
      <c r="N4929" s="6" t="str">
        <f t="shared" si="2"/>
        <v>Baby Boomer</v>
      </c>
      <c r="O4929" s="6" t="str">
        <f t="shared" si="3"/>
        <v>Low Income</v>
      </c>
    </row>
    <row r="4930" hidden="1">
      <c r="A4930" s="1">
        <v>104928.0</v>
      </c>
      <c r="B4930" s="1">
        <v>21.0</v>
      </c>
      <c r="C4930" s="1">
        <v>9000.0</v>
      </c>
      <c r="D4930" s="1" t="s">
        <v>25</v>
      </c>
      <c r="E4930" s="1">
        <v>41124.36</v>
      </c>
      <c r="F4930" s="1">
        <v>1.0</v>
      </c>
      <c r="G4930" s="1">
        <v>16.0</v>
      </c>
      <c r="H4930" s="1">
        <v>20.0</v>
      </c>
      <c r="I4930" s="1" t="s">
        <v>18</v>
      </c>
      <c r="J4930" s="1">
        <v>0.345</v>
      </c>
      <c r="K4930" s="1">
        <v>0.0</v>
      </c>
      <c r="L4930" s="6">
        <f>if(J4930&gt;QUARTILE!$B$3, "TOP", if(J4930&lt;QUARTILE!$B$4, "BOTTOM", 0))</f>
        <v>0</v>
      </c>
      <c r="M4930" s="6">
        <f t="shared" si="1"/>
        <v>1</v>
      </c>
      <c r="N4930" s="6" t="str">
        <f t="shared" si="2"/>
        <v>Millenial</v>
      </c>
      <c r="O4930" s="6" t="str">
        <f t="shared" si="3"/>
        <v>Low Income</v>
      </c>
    </row>
    <row r="4931" hidden="1">
      <c r="A4931" s="1">
        <v>104929.0</v>
      </c>
      <c r="B4931" s="1">
        <v>24.0</v>
      </c>
      <c r="C4931" s="1">
        <v>48000.0</v>
      </c>
      <c r="D4931" s="1" t="s">
        <v>21</v>
      </c>
      <c r="E4931" s="1">
        <v>19809.78</v>
      </c>
      <c r="F4931" s="1">
        <v>4.0</v>
      </c>
      <c r="G4931" s="1">
        <v>27.0</v>
      </c>
      <c r="H4931" s="1">
        <v>12.0</v>
      </c>
      <c r="I4931" s="1" t="s">
        <v>22</v>
      </c>
      <c r="J4931" s="1">
        <v>0.555</v>
      </c>
      <c r="K4931" s="1">
        <v>0.036</v>
      </c>
      <c r="L4931" s="6">
        <f>if(J4931&gt;QUARTILE!$B$3, "TOP", if(J4931&lt;QUARTILE!$B$4, "BOTTOM", 0))</f>
        <v>0</v>
      </c>
      <c r="M4931" s="6">
        <f t="shared" si="1"/>
        <v>2</v>
      </c>
      <c r="N4931" s="6" t="str">
        <f t="shared" si="2"/>
        <v>Millenial</v>
      </c>
      <c r="O4931" s="6" t="str">
        <f t="shared" si="3"/>
        <v>Medium Income</v>
      </c>
    </row>
    <row r="4932" hidden="1">
      <c r="A4932" s="1">
        <v>104930.0</v>
      </c>
      <c r="B4932" s="1">
        <v>62.0</v>
      </c>
      <c r="C4932" s="1">
        <v>5000.0</v>
      </c>
      <c r="D4932" s="1" t="s">
        <v>23</v>
      </c>
      <c r="E4932" s="1">
        <v>26214.07</v>
      </c>
      <c r="F4932" s="1">
        <v>1.0</v>
      </c>
      <c r="G4932" s="1">
        <v>22.0</v>
      </c>
      <c r="H4932" s="1">
        <v>1.0</v>
      </c>
      <c r="I4932" s="1" t="s">
        <v>22</v>
      </c>
      <c r="J4932" s="1">
        <v>0.688</v>
      </c>
      <c r="K4932" s="1">
        <v>0.761</v>
      </c>
      <c r="L4932" s="6">
        <f>if(J4932&gt;QUARTILE!$B$3, "TOP", if(J4932&lt;QUARTILE!$B$4, "BOTTOM", 0))</f>
        <v>0</v>
      </c>
      <c r="M4932" s="6">
        <f t="shared" si="1"/>
        <v>2</v>
      </c>
      <c r="N4932" s="6" t="str">
        <f t="shared" si="2"/>
        <v>Baby Boomer</v>
      </c>
      <c r="O4932" s="6" t="str">
        <f t="shared" si="3"/>
        <v>Low Income</v>
      </c>
    </row>
    <row r="4933" hidden="1">
      <c r="A4933" s="1">
        <v>104931.0</v>
      </c>
      <c r="B4933" s="1">
        <v>52.0</v>
      </c>
      <c r="C4933" s="1">
        <v>23000.0</v>
      </c>
      <c r="D4933" s="1" t="s">
        <v>25</v>
      </c>
      <c r="E4933" s="1">
        <v>9252.21</v>
      </c>
      <c r="F4933" s="1">
        <v>5.0</v>
      </c>
      <c r="G4933" s="1">
        <v>22.0</v>
      </c>
      <c r="H4933" s="1">
        <v>2.0</v>
      </c>
      <c r="I4933" s="1" t="s">
        <v>22</v>
      </c>
      <c r="J4933" s="1">
        <v>0.922</v>
      </c>
      <c r="K4933" s="1">
        <v>0.294</v>
      </c>
      <c r="L4933" s="6" t="str">
        <f>if(J4933&gt;QUARTILE!$B$3, "TOP", if(J4933&lt;QUARTILE!$B$4, "BOTTOM", 0))</f>
        <v>TOP</v>
      </c>
      <c r="M4933" s="6">
        <f t="shared" si="1"/>
        <v>2</v>
      </c>
      <c r="N4933" s="6" t="str">
        <f t="shared" si="2"/>
        <v>Gen X</v>
      </c>
      <c r="O4933" s="6" t="str">
        <f t="shared" si="3"/>
        <v>Low Income</v>
      </c>
    </row>
    <row r="4934" hidden="1">
      <c r="A4934" s="1">
        <v>104932.0</v>
      </c>
      <c r="B4934" s="1">
        <v>65.0</v>
      </c>
      <c r="C4934" s="1">
        <v>29000.0</v>
      </c>
      <c r="D4934" s="1" t="s">
        <v>25</v>
      </c>
      <c r="E4934" s="1">
        <v>4796.14</v>
      </c>
      <c r="F4934" s="1">
        <v>5.0</v>
      </c>
      <c r="G4934" s="1">
        <v>26.0</v>
      </c>
      <c r="H4934" s="1">
        <v>5.0</v>
      </c>
      <c r="I4934" s="1" t="s">
        <v>22</v>
      </c>
      <c r="J4934" s="1">
        <v>0.871</v>
      </c>
      <c r="K4934" s="1">
        <v>0.886</v>
      </c>
      <c r="L4934" s="6" t="str">
        <f>if(J4934&gt;QUARTILE!$B$3, "TOP", if(J4934&lt;QUARTILE!$B$4, "BOTTOM", 0))</f>
        <v>TOP</v>
      </c>
      <c r="M4934" s="6">
        <f t="shared" si="1"/>
        <v>2</v>
      </c>
      <c r="N4934" s="6" t="str">
        <f t="shared" si="2"/>
        <v>Baby Boomer</v>
      </c>
      <c r="O4934" s="6" t="str">
        <f t="shared" si="3"/>
        <v>Low Income</v>
      </c>
    </row>
    <row r="4935" hidden="1">
      <c r="A4935" s="1">
        <v>104933.0</v>
      </c>
      <c r="B4935" s="1">
        <v>80.0</v>
      </c>
      <c r="C4935" s="1">
        <v>15000.0</v>
      </c>
      <c r="D4935" s="1" t="s">
        <v>23</v>
      </c>
      <c r="E4935" s="1">
        <v>774.01</v>
      </c>
      <c r="F4935" s="1">
        <v>1.0</v>
      </c>
      <c r="G4935" s="1">
        <v>26.0</v>
      </c>
      <c r="H4935" s="1">
        <v>4.0</v>
      </c>
      <c r="I4935" s="1" t="s">
        <v>22</v>
      </c>
      <c r="J4935" s="1">
        <v>1.0</v>
      </c>
      <c r="K4935" s="1">
        <v>0.716</v>
      </c>
      <c r="L4935" s="6" t="str">
        <f>if(J4935&gt;QUARTILE!$B$3, "TOP", if(J4935&lt;QUARTILE!$B$4, "BOTTOM", 0))</f>
        <v>TOP</v>
      </c>
      <c r="M4935" s="6">
        <f t="shared" si="1"/>
        <v>2</v>
      </c>
      <c r="N4935" s="6" t="str">
        <f t="shared" si="2"/>
        <v>Silent</v>
      </c>
      <c r="O4935" s="6" t="str">
        <f t="shared" si="3"/>
        <v>Low Income</v>
      </c>
    </row>
    <row r="4936" hidden="1">
      <c r="A4936" s="1">
        <v>104934.0</v>
      </c>
      <c r="B4936" s="1">
        <v>26.0</v>
      </c>
      <c r="C4936" s="1">
        <v>6000.0</v>
      </c>
      <c r="D4936" s="1" t="s">
        <v>21</v>
      </c>
      <c r="E4936" s="1">
        <v>13409.55</v>
      </c>
      <c r="F4936" s="1">
        <v>1.0</v>
      </c>
      <c r="G4936" s="1">
        <v>27.0</v>
      </c>
      <c r="H4936" s="1">
        <v>14.0</v>
      </c>
      <c r="I4936" s="1" t="s">
        <v>18</v>
      </c>
      <c r="J4936" s="1">
        <v>0.966</v>
      </c>
      <c r="K4936" s="1">
        <v>0.295</v>
      </c>
      <c r="L4936" s="6" t="str">
        <f>if(J4936&gt;QUARTILE!$B$3, "TOP", if(J4936&lt;QUARTILE!$B$4, "BOTTOM", 0))</f>
        <v>TOP</v>
      </c>
      <c r="M4936" s="6">
        <f t="shared" si="1"/>
        <v>1</v>
      </c>
      <c r="N4936" s="6" t="str">
        <f t="shared" si="2"/>
        <v>Millenial</v>
      </c>
      <c r="O4936" s="6" t="str">
        <f t="shared" si="3"/>
        <v>Low Income</v>
      </c>
    </row>
    <row r="4937" hidden="1">
      <c r="A4937" s="1">
        <v>104935.0</v>
      </c>
      <c r="B4937" s="1">
        <v>25.0</v>
      </c>
      <c r="C4937" s="1">
        <v>21000.0</v>
      </c>
      <c r="D4937" s="1" t="s">
        <v>25</v>
      </c>
      <c r="E4937" s="1">
        <v>17079.51</v>
      </c>
      <c r="F4937" s="1">
        <v>5.0</v>
      </c>
      <c r="G4937" s="1">
        <v>19.0</v>
      </c>
      <c r="H4937" s="1">
        <v>21.0</v>
      </c>
      <c r="I4937" s="1" t="s">
        <v>26</v>
      </c>
      <c r="J4937" s="1">
        <v>0.874</v>
      </c>
      <c r="K4937" s="1">
        <v>0.532</v>
      </c>
      <c r="L4937" s="6" t="str">
        <f>if(J4937&gt;QUARTILE!$B$3, "TOP", if(J4937&lt;QUARTILE!$B$4, "BOTTOM", 0))</f>
        <v>TOP</v>
      </c>
      <c r="M4937" s="6">
        <f t="shared" si="1"/>
        <v>3</v>
      </c>
      <c r="N4937" s="6" t="str">
        <f t="shared" si="2"/>
        <v>Millenial</v>
      </c>
      <c r="O4937" s="6" t="str">
        <f t="shared" si="3"/>
        <v>Low Income</v>
      </c>
    </row>
    <row r="4938" hidden="1">
      <c r="A4938" s="1">
        <v>104936.0</v>
      </c>
      <c r="B4938" s="1">
        <v>69.0</v>
      </c>
      <c r="C4938" s="1">
        <v>24000.0</v>
      </c>
      <c r="D4938" s="1" t="s">
        <v>25</v>
      </c>
      <c r="E4938" s="1">
        <v>45461.07</v>
      </c>
      <c r="F4938" s="1">
        <v>4.0</v>
      </c>
      <c r="G4938" s="1">
        <v>18.0</v>
      </c>
      <c r="H4938" s="1">
        <v>4.0</v>
      </c>
      <c r="I4938" s="1" t="s">
        <v>18</v>
      </c>
      <c r="J4938" s="1">
        <v>0.653</v>
      </c>
      <c r="K4938" s="1">
        <v>0.716</v>
      </c>
      <c r="L4938" s="6">
        <f>if(J4938&gt;QUARTILE!$B$3, "TOP", if(J4938&lt;QUARTILE!$B$4, "BOTTOM", 0))</f>
        <v>0</v>
      </c>
      <c r="M4938" s="6">
        <f t="shared" si="1"/>
        <v>1</v>
      </c>
      <c r="N4938" s="6" t="str">
        <f t="shared" si="2"/>
        <v>Baby Boomer</v>
      </c>
      <c r="O4938" s="6" t="str">
        <f t="shared" si="3"/>
        <v>Low Income</v>
      </c>
    </row>
    <row r="4939" hidden="1">
      <c r="A4939" s="1">
        <v>104937.0</v>
      </c>
      <c r="B4939" s="1">
        <v>62.0</v>
      </c>
      <c r="C4939" s="1">
        <v>11000.0</v>
      </c>
      <c r="D4939" s="1" t="s">
        <v>17</v>
      </c>
      <c r="E4939" s="1">
        <v>42757.18</v>
      </c>
      <c r="F4939" s="1">
        <v>2.0</v>
      </c>
      <c r="G4939" s="1">
        <v>29.0</v>
      </c>
      <c r="H4939" s="1">
        <v>2.0</v>
      </c>
      <c r="I4939" s="1" t="s">
        <v>18</v>
      </c>
      <c r="J4939" s="1">
        <v>0.861</v>
      </c>
      <c r="K4939" s="1">
        <v>0.336</v>
      </c>
      <c r="L4939" s="6" t="str">
        <f>if(J4939&gt;QUARTILE!$B$3, "TOP", if(J4939&lt;QUARTILE!$B$4, "BOTTOM", 0))</f>
        <v>TOP</v>
      </c>
      <c r="M4939" s="6">
        <f t="shared" si="1"/>
        <v>1</v>
      </c>
      <c r="N4939" s="6" t="str">
        <f t="shared" si="2"/>
        <v>Baby Boomer</v>
      </c>
      <c r="O4939" s="6" t="str">
        <f t="shared" si="3"/>
        <v>Low Income</v>
      </c>
    </row>
    <row r="4940" hidden="1">
      <c r="A4940" s="1">
        <v>104938.0</v>
      </c>
      <c r="B4940" s="1">
        <v>34.0</v>
      </c>
      <c r="C4940" s="1">
        <v>13000.0</v>
      </c>
      <c r="D4940" s="1" t="s">
        <v>23</v>
      </c>
      <c r="E4940" s="1">
        <v>11056.76</v>
      </c>
      <c r="F4940" s="1">
        <v>3.0</v>
      </c>
      <c r="G4940" s="1">
        <v>24.0</v>
      </c>
      <c r="H4940" s="1">
        <v>15.0</v>
      </c>
      <c r="I4940" s="1" t="s">
        <v>22</v>
      </c>
      <c r="J4940" s="1">
        <v>0.311</v>
      </c>
      <c r="K4940" s="1">
        <v>0.562</v>
      </c>
      <c r="L4940" s="6" t="str">
        <f>if(J4940&gt;QUARTILE!$B$3, "TOP", if(J4940&lt;QUARTILE!$B$4, "BOTTOM", 0))</f>
        <v>BOTTOM</v>
      </c>
      <c r="M4940" s="6">
        <f t="shared" si="1"/>
        <v>2</v>
      </c>
      <c r="N4940" s="6" t="str">
        <f t="shared" si="2"/>
        <v>Gen X</v>
      </c>
      <c r="O4940" s="6" t="str">
        <f t="shared" si="3"/>
        <v>Low Income</v>
      </c>
    </row>
    <row r="4941" hidden="1">
      <c r="A4941" s="1">
        <v>104939.0</v>
      </c>
      <c r="B4941" s="1">
        <v>34.0</v>
      </c>
      <c r="C4941" s="1">
        <v>39000.0</v>
      </c>
      <c r="D4941" s="1" t="s">
        <v>17</v>
      </c>
      <c r="E4941" s="1">
        <v>11018.3</v>
      </c>
      <c r="F4941" s="1">
        <v>5.0</v>
      </c>
      <c r="G4941" s="1">
        <v>13.0</v>
      </c>
      <c r="H4941" s="1">
        <v>12.0</v>
      </c>
      <c r="I4941" s="1" t="s">
        <v>22</v>
      </c>
      <c r="J4941" s="1">
        <v>0.352</v>
      </c>
      <c r="K4941" s="1">
        <v>0.167</v>
      </c>
      <c r="L4941" s="6">
        <f>if(J4941&gt;QUARTILE!$B$3, "TOP", if(J4941&lt;QUARTILE!$B$4, "BOTTOM", 0))</f>
        <v>0</v>
      </c>
      <c r="M4941" s="6">
        <f t="shared" si="1"/>
        <v>2</v>
      </c>
      <c r="N4941" s="6" t="str">
        <f t="shared" si="2"/>
        <v>Gen X</v>
      </c>
      <c r="O4941" s="6" t="str">
        <f t="shared" si="3"/>
        <v>Low Income</v>
      </c>
    </row>
    <row r="4942" hidden="1">
      <c r="A4942" s="1">
        <v>104940.0</v>
      </c>
      <c r="B4942" s="1">
        <v>66.0</v>
      </c>
      <c r="C4942" s="1">
        <v>24000.0</v>
      </c>
      <c r="D4942" s="1" t="s">
        <v>23</v>
      </c>
      <c r="E4942" s="1">
        <v>3513.82</v>
      </c>
      <c r="F4942" s="1">
        <v>1.0</v>
      </c>
      <c r="G4942" s="1">
        <v>22.0</v>
      </c>
      <c r="H4942" s="1">
        <v>6.0</v>
      </c>
      <c r="I4942" s="1" t="s">
        <v>22</v>
      </c>
      <c r="J4942" s="1">
        <v>0.817</v>
      </c>
      <c r="K4942" s="1">
        <v>0.402</v>
      </c>
      <c r="L4942" s="6" t="str">
        <f>if(J4942&gt;QUARTILE!$B$3, "TOP", if(J4942&lt;QUARTILE!$B$4, "BOTTOM", 0))</f>
        <v>TOP</v>
      </c>
      <c r="M4942" s="6">
        <f t="shared" si="1"/>
        <v>2</v>
      </c>
      <c r="N4942" s="6" t="str">
        <f t="shared" si="2"/>
        <v>Baby Boomer</v>
      </c>
      <c r="O4942" s="6" t="str">
        <f t="shared" si="3"/>
        <v>Low Income</v>
      </c>
    </row>
    <row r="4943" hidden="1">
      <c r="A4943" s="1">
        <v>104941.0</v>
      </c>
      <c r="B4943" s="1">
        <v>50.0</v>
      </c>
      <c r="C4943" s="1">
        <v>9000.0</v>
      </c>
      <c r="D4943" s="1" t="s">
        <v>23</v>
      </c>
      <c r="E4943" s="1">
        <v>5953.27</v>
      </c>
      <c r="F4943" s="1">
        <v>3.0</v>
      </c>
      <c r="G4943" s="1">
        <v>21.0</v>
      </c>
      <c r="H4943" s="1">
        <v>8.0</v>
      </c>
      <c r="I4943" s="1" t="s">
        <v>22</v>
      </c>
      <c r="J4943" s="1">
        <v>1.0</v>
      </c>
      <c r="K4943" s="1">
        <v>0.579</v>
      </c>
      <c r="L4943" s="6" t="str">
        <f>if(J4943&gt;QUARTILE!$B$3, "TOP", if(J4943&lt;QUARTILE!$B$4, "BOTTOM", 0))</f>
        <v>TOP</v>
      </c>
      <c r="M4943" s="6">
        <f t="shared" si="1"/>
        <v>2</v>
      </c>
      <c r="N4943" s="6" t="str">
        <f t="shared" si="2"/>
        <v>Gen X</v>
      </c>
      <c r="O4943" s="6" t="str">
        <f t="shared" si="3"/>
        <v>Low Income</v>
      </c>
    </row>
    <row r="4944" hidden="1">
      <c r="A4944" s="1">
        <v>104942.0</v>
      </c>
      <c r="B4944" s="1">
        <v>49.0</v>
      </c>
      <c r="C4944" s="1">
        <v>29000.0</v>
      </c>
      <c r="D4944" s="1" t="s">
        <v>24</v>
      </c>
      <c r="E4944" s="1">
        <v>51983.08</v>
      </c>
      <c r="F4944" s="1">
        <v>1.0</v>
      </c>
      <c r="G4944" s="1">
        <v>23.0</v>
      </c>
      <c r="H4944" s="1">
        <v>8.0</v>
      </c>
      <c r="I4944" s="1" t="s">
        <v>18</v>
      </c>
      <c r="J4944" s="1">
        <v>0.995</v>
      </c>
      <c r="K4944" s="1">
        <v>0.515</v>
      </c>
      <c r="L4944" s="6" t="str">
        <f>if(J4944&gt;QUARTILE!$B$3, "TOP", if(J4944&lt;QUARTILE!$B$4, "BOTTOM", 0))</f>
        <v>TOP</v>
      </c>
      <c r="M4944" s="6">
        <f t="shared" si="1"/>
        <v>1</v>
      </c>
      <c r="N4944" s="6" t="str">
        <f t="shared" si="2"/>
        <v>Gen X</v>
      </c>
      <c r="O4944" s="6" t="str">
        <f t="shared" si="3"/>
        <v>Low Income</v>
      </c>
    </row>
    <row r="4945" hidden="1">
      <c r="A4945" s="1">
        <v>104943.0</v>
      </c>
      <c r="B4945" s="1">
        <v>25.0</v>
      </c>
      <c r="C4945" s="1">
        <v>13000.0</v>
      </c>
      <c r="D4945" s="1" t="s">
        <v>17</v>
      </c>
      <c r="E4945" s="1">
        <v>3040.57</v>
      </c>
      <c r="F4945" s="1">
        <v>2.0</v>
      </c>
      <c r="G4945" s="1">
        <v>13.0</v>
      </c>
      <c r="H4945" s="1">
        <v>8.0</v>
      </c>
      <c r="I4945" s="1" t="s">
        <v>22</v>
      </c>
      <c r="J4945" s="1">
        <v>0.073</v>
      </c>
      <c r="K4945" s="1">
        <v>0.72</v>
      </c>
      <c r="L4945" s="6" t="str">
        <f>if(J4945&gt;QUARTILE!$B$3, "TOP", if(J4945&lt;QUARTILE!$B$4, "BOTTOM", 0))</f>
        <v>BOTTOM</v>
      </c>
      <c r="M4945" s="6">
        <f t="shared" si="1"/>
        <v>2</v>
      </c>
      <c r="N4945" s="6" t="str">
        <f t="shared" si="2"/>
        <v>Millenial</v>
      </c>
      <c r="O4945" s="6" t="str">
        <f t="shared" si="3"/>
        <v>Low Income</v>
      </c>
    </row>
    <row r="4946" hidden="1">
      <c r="A4946" s="1">
        <v>104944.0</v>
      </c>
      <c r="B4946" s="1">
        <v>36.0</v>
      </c>
      <c r="C4946" s="1">
        <v>14000.0</v>
      </c>
      <c r="D4946" s="1" t="s">
        <v>25</v>
      </c>
      <c r="E4946" s="1">
        <v>69282.45</v>
      </c>
      <c r="F4946" s="1">
        <v>2.0</v>
      </c>
      <c r="G4946" s="1">
        <v>17.0</v>
      </c>
      <c r="H4946" s="1">
        <v>8.0</v>
      </c>
      <c r="I4946" s="1" t="s">
        <v>18</v>
      </c>
      <c r="J4946" s="1">
        <v>0.382</v>
      </c>
      <c r="K4946" s="1">
        <v>0.857</v>
      </c>
      <c r="L4946" s="6">
        <f>if(J4946&gt;QUARTILE!$B$3, "TOP", if(J4946&lt;QUARTILE!$B$4, "BOTTOM", 0))</f>
        <v>0</v>
      </c>
      <c r="M4946" s="6">
        <f t="shared" si="1"/>
        <v>1</v>
      </c>
      <c r="N4946" s="6" t="str">
        <f t="shared" si="2"/>
        <v>Gen X</v>
      </c>
      <c r="O4946" s="6" t="str">
        <f t="shared" si="3"/>
        <v>Low Income</v>
      </c>
    </row>
    <row r="4947" hidden="1">
      <c r="A4947" s="1">
        <v>104945.0</v>
      </c>
      <c r="B4947" s="1">
        <v>80.0</v>
      </c>
      <c r="C4947" s="1">
        <v>25000.0</v>
      </c>
      <c r="D4947" s="1" t="s">
        <v>27</v>
      </c>
      <c r="E4947" s="1">
        <v>14053.39</v>
      </c>
      <c r="F4947" s="1">
        <v>5.0</v>
      </c>
      <c r="G4947" s="1">
        <v>20.0</v>
      </c>
      <c r="H4947" s="1">
        <v>9.0</v>
      </c>
      <c r="I4947" s="1" t="s">
        <v>22</v>
      </c>
      <c r="J4947" s="1">
        <v>0.273</v>
      </c>
      <c r="K4947" s="1">
        <v>0.789</v>
      </c>
      <c r="L4947" s="6" t="str">
        <f>if(J4947&gt;QUARTILE!$B$3, "TOP", if(J4947&lt;QUARTILE!$B$4, "BOTTOM", 0))</f>
        <v>BOTTOM</v>
      </c>
      <c r="M4947" s="6">
        <f t="shared" si="1"/>
        <v>2</v>
      </c>
      <c r="N4947" s="6" t="str">
        <f t="shared" si="2"/>
        <v>Silent</v>
      </c>
      <c r="O4947" s="6" t="str">
        <f t="shared" si="3"/>
        <v>Low Income</v>
      </c>
    </row>
    <row r="4948" hidden="1">
      <c r="A4948" s="1">
        <v>104946.0</v>
      </c>
      <c r="B4948" s="1">
        <v>55.0</v>
      </c>
      <c r="C4948" s="1">
        <v>23000.0</v>
      </c>
      <c r="D4948" s="1" t="s">
        <v>24</v>
      </c>
      <c r="E4948" s="1">
        <v>12198.44</v>
      </c>
      <c r="F4948" s="1">
        <v>3.0</v>
      </c>
      <c r="G4948" s="1">
        <v>16.0</v>
      </c>
      <c r="H4948" s="1">
        <v>4.0</v>
      </c>
      <c r="I4948" s="1" t="s">
        <v>22</v>
      </c>
      <c r="J4948" s="1">
        <v>0.383</v>
      </c>
      <c r="K4948" s="1">
        <v>0.852</v>
      </c>
      <c r="L4948" s="6">
        <f>if(J4948&gt;QUARTILE!$B$3, "TOP", if(J4948&lt;QUARTILE!$B$4, "BOTTOM", 0))</f>
        <v>0</v>
      </c>
      <c r="M4948" s="6">
        <f t="shared" si="1"/>
        <v>2</v>
      </c>
      <c r="N4948" s="6" t="str">
        <f t="shared" si="2"/>
        <v>Gen X</v>
      </c>
      <c r="O4948" s="6" t="str">
        <f t="shared" si="3"/>
        <v>Low Income</v>
      </c>
    </row>
    <row r="4949" hidden="1">
      <c r="A4949" s="1">
        <v>104947.0</v>
      </c>
      <c r="B4949" s="1">
        <v>20.0</v>
      </c>
      <c r="C4949" s="1">
        <v>17000.0</v>
      </c>
      <c r="D4949" s="1" t="s">
        <v>23</v>
      </c>
      <c r="E4949" s="1">
        <v>3838.67</v>
      </c>
      <c r="F4949" s="1">
        <v>3.0</v>
      </c>
      <c r="G4949" s="1">
        <v>23.0</v>
      </c>
      <c r="H4949" s="1">
        <v>14.0</v>
      </c>
      <c r="I4949" s="1" t="s">
        <v>22</v>
      </c>
      <c r="J4949" s="1">
        <v>0.121</v>
      </c>
      <c r="K4949" s="1">
        <v>0.558</v>
      </c>
      <c r="L4949" s="6" t="str">
        <f>if(J4949&gt;QUARTILE!$B$3, "TOP", if(J4949&lt;QUARTILE!$B$4, "BOTTOM", 0))</f>
        <v>BOTTOM</v>
      </c>
      <c r="M4949" s="6">
        <f t="shared" si="1"/>
        <v>2</v>
      </c>
      <c r="N4949" s="6" t="str">
        <f t="shared" si="2"/>
        <v>Millenial</v>
      </c>
      <c r="O4949" s="6" t="str">
        <f t="shared" si="3"/>
        <v>Low Income</v>
      </c>
    </row>
    <row r="4950" hidden="1">
      <c r="A4950" s="1">
        <v>104948.0</v>
      </c>
      <c r="B4950" s="1">
        <v>76.0</v>
      </c>
      <c r="C4950" s="1">
        <v>16000.0</v>
      </c>
      <c r="D4950" s="1" t="s">
        <v>23</v>
      </c>
      <c r="E4950" s="1">
        <v>21667.06</v>
      </c>
      <c r="F4950" s="1">
        <v>2.0</v>
      </c>
      <c r="G4950" s="1">
        <v>16.0</v>
      </c>
      <c r="H4950" s="1">
        <v>2.0</v>
      </c>
      <c r="I4950" s="1" t="s">
        <v>22</v>
      </c>
      <c r="J4950" s="1">
        <v>0.281</v>
      </c>
      <c r="K4950" s="1">
        <v>0.144</v>
      </c>
      <c r="L4950" s="6" t="str">
        <f>if(J4950&gt;QUARTILE!$B$3, "TOP", if(J4950&lt;QUARTILE!$B$4, "BOTTOM", 0))</f>
        <v>BOTTOM</v>
      </c>
      <c r="M4950" s="6">
        <f t="shared" si="1"/>
        <v>2</v>
      </c>
      <c r="N4950" s="6" t="str">
        <f t="shared" si="2"/>
        <v>Baby Boomer</v>
      </c>
      <c r="O4950" s="6" t="str">
        <f t="shared" si="3"/>
        <v>Low Income</v>
      </c>
    </row>
    <row r="4951" hidden="1">
      <c r="A4951" s="1">
        <v>104949.0</v>
      </c>
      <c r="B4951" s="1">
        <v>22.0</v>
      </c>
      <c r="C4951" s="1">
        <v>19000.0</v>
      </c>
      <c r="D4951" s="1" t="s">
        <v>25</v>
      </c>
      <c r="E4951" s="1">
        <v>12318.0</v>
      </c>
      <c r="F4951" s="1">
        <v>1.0</v>
      </c>
      <c r="G4951" s="1">
        <v>23.0</v>
      </c>
      <c r="H4951" s="1">
        <v>20.0</v>
      </c>
      <c r="I4951" s="1" t="s">
        <v>18</v>
      </c>
      <c r="J4951" s="1">
        <v>0.766</v>
      </c>
      <c r="K4951" s="1">
        <v>0.635</v>
      </c>
      <c r="L4951" s="6">
        <f>if(J4951&gt;QUARTILE!$B$3, "TOP", if(J4951&lt;QUARTILE!$B$4, "BOTTOM", 0))</f>
        <v>0</v>
      </c>
      <c r="M4951" s="6">
        <f t="shared" si="1"/>
        <v>1</v>
      </c>
      <c r="N4951" s="6" t="str">
        <f t="shared" si="2"/>
        <v>Millenial</v>
      </c>
      <c r="O4951" s="6" t="str">
        <f t="shared" si="3"/>
        <v>Low Income</v>
      </c>
    </row>
    <row r="4952" hidden="1">
      <c r="A4952" s="1">
        <v>104950.0</v>
      </c>
      <c r="B4952" s="1">
        <v>30.0</v>
      </c>
      <c r="C4952" s="1">
        <v>14000.0</v>
      </c>
      <c r="D4952" s="1" t="s">
        <v>23</v>
      </c>
      <c r="E4952" s="1">
        <v>9261.77</v>
      </c>
      <c r="F4952" s="1">
        <v>5.0</v>
      </c>
      <c r="G4952" s="1">
        <v>20.0</v>
      </c>
      <c r="H4952" s="1">
        <v>7.0</v>
      </c>
      <c r="I4952" s="1" t="s">
        <v>22</v>
      </c>
      <c r="J4952" s="1">
        <v>0.294</v>
      </c>
      <c r="K4952" s="1">
        <v>0.356</v>
      </c>
      <c r="L4952" s="6" t="str">
        <f>if(J4952&gt;QUARTILE!$B$3, "TOP", if(J4952&lt;QUARTILE!$B$4, "BOTTOM", 0))</f>
        <v>BOTTOM</v>
      </c>
      <c r="M4952" s="6">
        <f t="shared" si="1"/>
        <v>2</v>
      </c>
      <c r="N4952" s="6" t="str">
        <f t="shared" si="2"/>
        <v>Millenial</v>
      </c>
      <c r="O4952" s="6" t="str">
        <f t="shared" si="3"/>
        <v>Low Income</v>
      </c>
    </row>
    <row r="4953" hidden="1">
      <c r="A4953" s="1">
        <v>104951.0</v>
      </c>
      <c r="B4953" s="1">
        <v>64.0</v>
      </c>
      <c r="C4953" s="1">
        <v>42000.0</v>
      </c>
      <c r="D4953" s="1" t="s">
        <v>23</v>
      </c>
      <c r="E4953" s="1">
        <v>6144.54</v>
      </c>
      <c r="F4953" s="1">
        <v>4.0</v>
      </c>
      <c r="G4953" s="1">
        <v>20.0</v>
      </c>
      <c r="H4953" s="1">
        <v>3.0</v>
      </c>
      <c r="I4953" s="1" t="s">
        <v>22</v>
      </c>
      <c r="J4953" s="1">
        <v>0.993</v>
      </c>
      <c r="K4953" s="1">
        <v>0.0</v>
      </c>
      <c r="L4953" s="6" t="str">
        <f>if(J4953&gt;QUARTILE!$B$3, "TOP", if(J4953&lt;QUARTILE!$B$4, "BOTTOM", 0))</f>
        <v>TOP</v>
      </c>
      <c r="M4953" s="6">
        <f t="shared" si="1"/>
        <v>2</v>
      </c>
      <c r="N4953" s="6" t="str">
        <f t="shared" si="2"/>
        <v>Baby Boomer</v>
      </c>
      <c r="O4953" s="6" t="str">
        <f t="shared" si="3"/>
        <v>Low Income</v>
      </c>
    </row>
    <row r="4954" hidden="1">
      <c r="A4954" s="1">
        <v>104952.0</v>
      </c>
      <c r="B4954" s="1">
        <v>63.0</v>
      </c>
      <c r="C4954" s="1">
        <v>9000.0</v>
      </c>
      <c r="D4954" s="1" t="s">
        <v>21</v>
      </c>
      <c r="E4954" s="1">
        <v>1376.0</v>
      </c>
      <c r="F4954" s="1">
        <v>2.0</v>
      </c>
      <c r="G4954" s="1">
        <v>20.0</v>
      </c>
      <c r="H4954" s="1">
        <v>3.0</v>
      </c>
      <c r="I4954" s="1" t="s">
        <v>22</v>
      </c>
      <c r="J4954" s="1">
        <v>0.423</v>
      </c>
      <c r="K4954" s="1">
        <v>0.195</v>
      </c>
      <c r="L4954" s="6">
        <f>if(J4954&gt;QUARTILE!$B$3, "TOP", if(J4954&lt;QUARTILE!$B$4, "BOTTOM", 0))</f>
        <v>0</v>
      </c>
      <c r="M4954" s="6">
        <f t="shared" si="1"/>
        <v>2</v>
      </c>
      <c r="N4954" s="6" t="str">
        <f t="shared" si="2"/>
        <v>Baby Boomer</v>
      </c>
      <c r="O4954" s="6" t="str">
        <f t="shared" si="3"/>
        <v>Low Income</v>
      </c>
    </row>
    <row r="4955" hidden="1">
      <c r="A4955" s="1">
        <v>104953.0</v>
      </c>
      <c r="B4955" s="1">
        <v>78.0</v>
      </c>
      <c r="C4955" s="1">
        <v>19000.0</v>
      </c>
      <c r="D4955" s="1" t="s">
        <v>23</v>
      </c>
      <c r="E4955" s="1">
        <v>14651.41</v>
      </c>
      <c r="F4955" s="1">
        <v>2.0</v>
      </c>
      <c r="G4955" s="1">
        <v>22.0</v>
      </c>
      <c r="H4955" s="1">
        <v>3.0</v>
      </c>
      <c r="I4955" s="1" t="s">
        <v>22</v>
      </c>
      <c r="J4955" s="1">
        <v>0.15</v>
      </c>
      <c r="K4955" s="1">
        <v>0.759</v>
      </c>
      <c r="L4955" s="6" t="str">
        <f>if(J4955&gt;QUARTILE!$B$3, "TOP", if(J4955&lt;QUARTILE!$B$4, "BOTTOM", 0))</f>
        <v>BOTTOM</v>
      </c>
      <c r="M4955" s="6">
        <f t="shared" si="1"/>
        <v>2</v>
      </c>
      <c r="N4955" s="6" t="str">
        <f t="shared" si="2"/>
        <v>Baby Boomer</v>
      </c>
      <c r="O4955" s="6" t="str">
        <f t="shared" si="3"/>
        <v>Low Income</v>
      </c>
    </row>
    <row r="4956" hidden="1">
      <c r="A4956" s="1">
        <v>104954.0</v>
      </c>
      <c r="B4956" s="1">
        <v>48.0</v>
      </c>
      <c r="C4956" s="1">
        <v>9000.0</v>
      </c>
      <c r="D4956" s="1" t="s">
        <v>17</v>
      </c>
      <c r="E4956" s="1">
        <v>7505.75</v>
      </c>
      <c r="F4956" s="1">
        <v>5.0</v>
      </c>
      <c r="G4956" s="1">
        <v>15.0</v>
      </c>
      <c r="H4956" s="1">
        <v>18.0</v>
      </c>
      <c r="I4956" s="1" t="s">
        <v>22</v>
      </c>
      <c r="J4956" s="1">
        <v>0.843</v>
      </c>
      <c r="K4956" s="1">
        <v>0.581</v>
      </c>
      <c r="L4956" s="6" t="str">
        <f>if(J4956&gt;QUARTILE!$B$3, "TOP", if(J4956&lt;QUARTILE!$B$4, "BOTTOM", 0))</f>
        <v>TOP</v>
      </c>
      <c r="M4956" s="6">
        <f t="shared" si="1"/>
        <v>2</v>
      </c>
      <c r="N4956" s="6" t="str">
        <f t="shared" si="2"/>
        <v>Gen X</v>
      </c>
      <c r="O4956" s="6" t="str">
        <f t="shared" si="3"/>
        <v>Low Income</v>
      </c>
    </row>
    <row r="4957" hidden="1">
      <c r="A4957" s="1">
        <v>104955.0</v>
      </c>
      <c r="B4957" s="1">
        <v>72.0</v>
      </c>
      <c r="C4957" s="1">
        <v>39000.0</v>
      </c>
      <c r="D4957" s="1" t="s">
        <v>25</v>
      </c>
      <c r="E4957" s="1">
        <v>24610.8</v>
      </c>
      <c r="F4957" s="1">
        <v>1.0</v>
      </c>
      <c r="G4957" s="1">
        <v>17.0</v>
      </c>
      <c r="H4957" s="1">
        <v>6.0</v>
      </c>
      <c r="I4957" s="1" t="s">
        <v>22</v>
      </c>
      <c r="J4957" s="1">
        <v>0.966</v>
      </c>
      <c r="K4957" s="1">
        <v>0.978</v>
      </c>
      <c r="L4957" s="6" t="str">
        <f>if(J4957&gt;QUARTILE!$B$3, "TOP", if(J4957&lt;QUARTILE!$B$4, "BOTTOM", 0))</f>
        <v>TOP</v>
      </c>
      <c r="M4957" s="6">
        <f t="shared" si="1"/>
        <v>2</v>
      </c>
      <c r="N4957" s="6" t="str">
        <f t="shared" si="2"/>
        <v>Baby Boomer</v>
      </c>
      <c r="O4957" s="6" t="str">
        <f t="shared" si="3"/>
        <v>Low Income</v>
      </c>
    </row>
    <row r="4958" hidden="1">
      <c r="A4958" s="1">
        <v>104956.0</v>
      </c>
      <c r="B4958" s="1">
        <v>33.0</v>
      </c>
      <c r="C4958" s="1">
        <v>19000.0</v>
      </c>
      <c r="D4958" s="1" t="s">
        <v>25</v>
      </c>
      <c r="E4958" s="1">
        <v>25712.51</v>
      </c>
      <c r="F4958" s="1">
        <v>3.0</v>
      </c>
      <c r="G4958" s="1">
        <v>21.0</v>
      </c>
      <c r="H4958" s="1">
        <v>11.0</v>
      </c>
      <c r="I4958" s="1" t="s">
        <v>22</v>
      </c>
      <c r="J4958" s="1">
        <v>0.978</v>
      </c>
      <c r="K4958" s="1">
        <v>0.923</v>
      </c>
      <c r="L4958" s="6" t="str">
        <f>if(J4958&gt;QUARTILE!$B$3, "TOP", if(J4958&lt;QUARTILE!$B$4, "BOTTOM", 0))</f>
        <v>TOP</v>
      </c>
      <c r="M4958" s="6">
        <f t="shared" si="1"/>
        <v>2</v>
      </c>
      <c r="N4958" s="6" t="str">
        <f t="shared" si="2"/>
        <v>Gen X</v>
      </c>
      <c r="O4958" s="6" t="str">
        <f t="shared" si="3"/>
        <v>Low Income</v>
      </c>
    </row>
    <row r="4959" hidden="1">
      <c r="A4959" s="1">
        <v>104957.0</v>
      </c>
      <c r="B4959" s="1">
        <v>67.0</v>
      </c>
      <c r="C4959" s="1">
        <v>12000.0</v>
      </c>
      <c r="D4959" s="1" t="s">
        <v>27</v>
      </c>
      <c r="E4959" s="1">
        <v>8072.55</v>
      </c>
      <c r="F4959" s="1">
        <v>2.0</v>
      </c>
      <c r="G4959" s="1">
        <v>24.0</v>
      </c>
      <c r="H4959" s="1">
        <v>3.0</v>
      </c>
      <c r="I4959" s="1" t="s">
        <v>22</v>
      </c>
      <c r="J4959" s="1">
        <v>0.494</v>
      </c>
      <c r="K4959" s="1">
        <v>0.594</v>
      </c>
      <c r="L4959" s="6">
        <f>if(J4959&gt;QUARTILE!$B$3, "TOP", if(J4959&lt;QUARTILE!$B$4, "BOTTOM", 0))</f>
        <v>0</v>
      </c>
      <c r="M4959" s="6">
        <f t="shared" si="1"/>
        <v>2</v>
      </c>
      <c r="N4959" s="6" t="str">
        <f t="shared" si="2"/>
        <v>Baby Boomer</v>
      </c>
      <c r="O4959" s="6" t="str">
        <f t="shared" si="3"/>
        <v>Low Income</v>
      </c>
    </row>
    <row r="4960" hidden="1">
      <c r="A4960" s="1">
        <v>104958.0</v>
      </c>
      <c r="B4960" s="1">
        <v>49.0</v>
      </c>
      <c r="C4960" s="1">
        <v>33000.0</v>
      </c>
      <c r="D4960" s="1" t="s">
        <v>25</v>
      </c>
      <c r="E4960" s="1">
        <v>22120.03</v>
      </c>
      <c r="F4960" s="1">
        <v>5.0</v>
      </c>
      <c r="G4960" s="1">
        <v>23.0</v>
      </c>
      <c r="H4960" s="1">
        <v>8.0</v>
      </c>
      <c r="I4960" s="1" t="s">
        <v>22</v>
      </c>
      <c r="J4960" s="1">
        <v>0.971</v>
      </c>
      <c r="K4960" s="1">
        <v>0.105</v>
      </c>
      <c r="L4960" s="6" t="str">
        <f>if(J4960&gt;QUARTILE!$B$3, "TOP", if(J4960&lt;QUARTILE!$B$4, "BOTTOM", 0))</f>
        <v>TOP</v>
      </c>
      <c r="M4960" s="6">
        <f t="shared" si="1"/>
        <v>2</v>
      </c>
      <c r="N4960" s="6" t="str">
        <f t="shared" si="2"/>
        <v>Gen X</v>
      </c>
      <c r="O4960" s="6" t="str">
        <f t="shared" si="3"/>
        <v>Low Income</v>
      </c>
    </row>
    <row r="4961" hidden="1">
      <c r="A4961" s="1">
        <v>104959.0</v>
      </c>
      <c r="B4961" s="1">
        <v>39.0</v>
      </c>
      <c r="C4961" s="1">
        <v>6000.0</v>
      </c>
      <c r="D4961" s="1" t="s">
        <v>23</v>
      </c>
      <c r="E4961" s="1">
        <v>5986.33</v>
      </c>
      <c r="F4961" s="1">
        <v>5.0</v>
      </c>
      <c r="G4961" s="1">
        <v>24.0</v>
      </c>
      <c r="H4961" s="1">
        <v>5.0</v>
      </c>
      <c r="I4961" s="1" t="s">
        <v>22</v>
      </c>
      <c r="J4961" s="1">
        <v>0.759</v>
      </c>
      <c r="K4961" s="1">
        <v>0.286</v>
      </c>
      <c r="L4961" s="6">
        <f>if(J4961&gt;QUARTILE!$B$3, "TOP", if(J4961&lt;QUARTILE!$B$4, "BOTTOM", 0))</f>
        <v>0</v>
      </c>
      <c r="M4961" s="6">
        <f t="shared" si="1"/>
        <v>2</v>
      </c>
      <c r="N4961" s="6" t="str">
        <f t="shared" si="2"/>
        <v>Gen X</v>
      </c>
      <c r="O4961" s="6" t="str">
        <f t="shared" si="3"/>
        <v>Low Income</v>
      </c>
    </row>
    <row r="4962" hidden="1">
      <c r="A4962" s="1">
        <v>104960.0</v>
      </c>
      <c r="B4962" s="1">
        <v>46.0</v>
      </c>
      <c r="C4962" s="1">
        <v>26000.0</v>
      </c>
      <c r="D4962" s="1" t="s">
        <v>23</v>
      </c>
      <c r="E4962" s="1">
        <v>25978.4</v>
      </c>
      <c r="F4962" s="1">
        <v>5.0</v>
      </c>
      <c r="G4962" s="1">
        <v>13.0</v>
      </c>
      <c r="H4962" s="1">
        <v>12.0</v>
      </c>
      <c r="I4962" s="1" t="s">
        <v>18</v>
      </c>
      <c r="J4962" s="1">
        <v>0.246</v>
      </c>
      <c r="K4962" s="1">
        <v>0.183</v>
      </c>
      <c r="L4962" s="6" t="str">
        <f>if(J4962&gt;QUARTILE!$B$3, "TOP", if(J4962&lt;QUARTILE!$B$4, "BOTTOM", 0))</f>
        <v>BOTTOM</v>
      </c>
      <c r="M4962" s="6">
        <f t="shared" si="1"/>
        <v>1</v>
      </c>
      <c r="N4962" s="6" t="str">
        <f t="shared" si="2"/>
        <v>Gen X</v>
      </c>
      <c r="O4962" s="6" t="str">
        <f t="shared" si="3"/>
        <v>Low Income</v>
      </c>
    </row>
    <row r="4963" hidden="1">
      <c r="A4963" s="1">
        <v>104961.0</v>
      </c>
      <c r="B4963" s="1">
        <v>39.0</v>
      </c>
      <c r="C4963" s="1">
        <v>44000.0</v>
      </c>
      <c r="D4963" s="1" t="s">
        <v>27</v>
      </c>
      <c r="E4963" s="1">
        <v>324.16</v>
      </c>
      <c r="F4963" s="1">
        <v>3.0</v>
      </c>
      <c r="G4963" s="1">
        <v>15.0</v>
      </c>
      <c r="H4963" s="1">
        <v>11.0</v>
      </c>
      <c r="I4963" s="1" t="s">
        <v>22</v>
      </c>
      <c r="J4963" s="1">
        <v>0.533</v>
      </c>
      <c r="K4963" s="1">
        <v>0.471</v>
      </c>
      <c r="L4963" s="6">
        <f>if(J4963&gt;QUARTILE!$B$3, "TOP", if(J4963&lt;QUARTILE!$B$4, "BOTTOM", 0))</f>
        <v>0</v>
      </c>
      <c r="M4963" s="6">
        <f t="shared" si="1"/>
        <v>2</v>
      </c>
      <c r="N4963" s="6" t="str">
        <f t="shared" si="2"/>
        <v>Gen X</v>
      </c>
      <c r="O4963" s="6" t="str">
        <f t="shared" si="3"/>
        <v>Low Income</v>
      </c>
    </row>
    <row r="4964" hidden="1">
      <c r="A4964" s="1">
        <v>104962.0</v>
      </c>
      <c r="B4964" s="1">
        <v>60.0</v>
      </c>
      <c r="C4964" s="1">
        <v>25000.0</v>
      </c>
      <c r="D4964" s="1" t="s">
        <v>23</v>
      </c>
      <c r="E4964" s="1">
        <v>3288.27</v>
      </c>
      <c r="F4964" s="1">
        <v>2.0</v>
      </c>
      <c r="G4964" s="1">
        <v>20.0</v>
      </c>
      <c r="H4964" s="1">
        <v>5.0</v>
      </c>
      <c r="I4964" s="1" t="s">
        <v>22</v>
      </c>
      <c r="J4964" s="1">
        <v>0.483</v>
      </c>
      <c r="K4964" s="1">
        <v>0.801</v>
      </c>
      <c r="L4964" s="6">
        <f>if(J4964&gt;QUARTILE!$B$3, "TOP", if(J4964&lt;QUARTILE!$B$4, "BOTTOM", 0))</f>
        <v>0</v>
      </c>
      <c r="M4964" s="6">
        <f t="shared" si="1"/>
        <v>2</v>
      </c>
      <c r="N4964" s="6" t="str">
        <f t="shared" si="2"/>
        <v>Gen X</v>
      </c>
      <c r="O4964" s="6" t="str">
        <f t="shared" si="3"/>
        <v>Low Income</v>
      </c>
    </row>
    <row r="4965" hidden="1">
      <c r="A4965" s="1">
        <v>104963.0</v>
      </c>
      <c r="B4965" s="1">
        <v>20.0</v>
      </c>
      <c r="C4965" s="1">
        <v>16000.0</v>
      </c>
      <c r="D4965" s="1" t="s">
        <v>23</v>
      </c>
      <c r="E4965" s="1">
        <v>5620.98</v>
      </c>
      <c r="F4965" s="1">
        <v>5.0</v>
      </c>
      <c r="G4965" s="1">
        <v>23.0</v>
      </c>
      <c r="H4965" s="1">
        <v>15.0</v>
      </c>
      <c r="I4965" s="1" t="s">
        <v>22</v>
      </c>
      <c r="J4965" s="1">
        <v>0.501</v>
      </c>
      <c r="K4965" s="1">
        <v>0.772</v>
      </c>
      <c r="L4965" s="6">
        <f>if(J4965&gt;QUARTILE!$B$3, "TOP", if(J4965&lt;QUARTILE!$B$4, "BOTTOM", 0))</f>
        <v>0</v>
      </c>
      <c r="M4965" s="6">
        <f t="shared" si="1"/>
        <v>2</v>
      </c>
      <c r="N4965" s="6" t="str">
        <f t="shared" si="2"/>
        <v>Millenial</v>
      </c>
      <c r="O4965" s="6" t="str">
        <f t="shared" si="3"/>
        <v>Low Income</v>
      </c>
    </row>
    <row r="4966" hidden="1">
      <c r="A4966" s="1">
        <v>104964.0</v>
      </c>
      <c r="B4966" s="1">
        <v>71.0</v>
      </c>
      <c r="C4966" s="1">
        <v>10000.0</v>
      </c>
      <c r="D4966" s="1" t="s">
        <v>30</v>
      </c>
      <c r="E4966" s="1">
        <v>29650.42</v>
      </c>
      <c r="F4966" s="1">
        <v>3.0</v>
      </c>
      <c r="G4966" s="1">
        <v>18.0</v>
      </c>
      <c r="H4966" s="1">
        <v>3.0</v>
      </c>
      <c r="I4966" s="1" t="s">
        <v>22</v>
      </c>
      <c r="J4966" s="1">
        <v>0.413</v>
      </c>
      <c r="K4966" s="1">
        <v>0.178</v>
      </c>
      <c r="L4966" s="6">
        <f>if(J4966&gt;QUARTILE!$B$3, "TOP", if(J4966&lt;QUARTILE!$B$4, "BOTTOM", 0))</f>
        <v>0</v>
      </c>
      <c r="M4966" s="6">
        <f t="shared" si="1"/>
        <v>2</v>
      </c>
      <c r="N4966" s="6" t="str">
        <f t="shared" si="2"/>
        <v>Baby Boomer</v>
      </c>
      <c r="O4966" s="6" t="str">
        <f t="shared" si="3"/>
        <v>Low Income</v>
      </c>
    </row>
    <row r="4967" hidden="1">
      <c r="A4967" s="1">
        <v>104965.0</v>
      </c>
      <c r="B4967" s="1">
        <v>27.0</v>
      </c>
      <c r="C4967" s="1">
        <v>42000.0</v>
      </c>
      <c r="D4967" s="1" t="s">
        <v>30</v>
      </c>
      <c r="E4967" s="1">
        <v>1373.64</v>
      </c>
      <c r="F4967" s="1">
        <v>1.0</v>
      </c>
      <c r="G4967" s="1">
        <v>18.0</v>
      </c>
      <c r="H4967" s="1">
        <v>17.0</v>
      </c>
      <c r="I4967" s="1" t="s">
        <v>18</v>
      </c>
      <c r="J4967" s="1">
        <v>0.175</v>
      </c>
      <c r="K4967" s="1">
        <v>0.549</v>
      </c>
      <c r="L4967" s="6" t="str">
        <f>if(J4967&gt;QUARTILE!$B$3, "TOP", if(J4967&lt;QUARTILE!$B$4, "BOTTOM", 0))</f>
        <v>BOTTOM</v>
      </c>
      <c r="M4967" s="6">
        <f t="shared" si="1"/>
        <v>1</v>
      </c>
      <c r="N4967" s="6" t="str">
        <f t="shared" si="2"/>
        <v>Millenial</v>
      </c>
      <c r="O4967" s="6" t="str">
        <f t="shared" si="3"/>
        <v>Low Income</v>
      </c>
    </row>
    <row r="4968" hidden="1">
      <c r="A4968" s="1">
        <v>104966.0</v>
      </c>
      <c r="B4968" s="1">
        <v>59.0</v>
      </c>
      <c r="C4968" s="1">
        <v>38000.0</v>
      </c>
      <c r="D4968" s="1" t="s">
        <v>25</v>
      </c>
      <c r="E4968" s="1">
        <v>4166.51</v>
      </c>
      <c r="F4968" s="1">
        <v>4.0</v>
      </c>
      <c r="G4968" s="1">
        <v>20.0</v>
      </c>
      <c r="H4968" s="1">
        <v>5.0</v>
      </c>
      <c r="I4968" s="1" t="s">
        <v>22</v>
      </c>
      <c r="J4968" s="1">
        <v>0.44</v>
      </c>
      <c r="K4968" s="1">
        <v>0.627</v>
      </c>
      <c r="L4968" s="6">
        <f>if(J4968&gt;QUARTILE!$B$3, "TOP", if(J4968&lt;QUARTILE!$B$4, "BOTTOM", 0))</f>
        <v>0</v>
      </c>
      <c r="M4968" s="6">
        <f t="shared" si="1"/>
        <v>2</v>
      </c>
      <c r="N4968" s="6" t="str">
        <f t="shared" si="2"/>
        <v>Gen X</v>
      </c>
      <c r="O4968" s="6" t="str">
        <f t="shared" si="3"/>
        <v>Low Income</v>
      </c>
    </row>
    <row r="4969" hidden="1">
      <c r="A4969" s="1">
        <v>104967.0</v>
      </c>
      <c r="B4969" s="1">
        <v>79.0</v>
      </c>
      <c r="C4969" s="1">
        <v>15000.0</v>
      </c>
      <c r="D4969" s="1" t="s">
        <v>23</v>
      </c>
      <c r="E4969" s="1">
        <v>8882.79</v>
      </c>
      <c r="F4969" s="1">
        <v>2.0</v>
      </c>
      <c r="G4969" s="1">
        <v>21.0</v>
      </c>
      <c r="H4969" s="1">
        <v>7.0</v>
      </c>
      <c r="I4969" s="1" t="s">
        <v>22</v>
      </c>
      <c r="J4969" s="1">
        <v>0.562</v>
      </c>
      <c r="K4969" s="1">
        <v>0.397</v>
      </c>
      <c r="L4969" s="6">
        <f>if(J4969&gt;QUARTILE!$B$3, "TOP", if(J4969&lt;QUARTILE!$B$4, "BOTTOM", 0))</f>
        <v>0</v>
      </c>
      <c r="M4969" s="6">
        <f t="shared" si="1"/>
        <v>2</v>
      </c>
      <c r="N4969" s="6" t="str">
        <f t="shared" si="2"/>
        <v>Baby Boomer</v>
      </c>
      <c r="O4969" s="6" t="str">
        <f t="shared" si="3"/>
        <v>Low Income</v>
      </c>
    </row>
    <row r="4970" hidden="1">
      <c r="A4970" s="1">
        <v>104968.0</v>
      </c>
      <c r="B4970" s="1">
        <v>38.0</v>
      </c>
      <c r="C4970" s="1">
        <v>15000.0</v>
      </c>
      <c r="D4970" s="1" t="s">
        <v>27</v>
      </c>
      <c r="E4970" s="1">
        <v>184.35</v>
      </c>
      <c r="F4970" s="1">
        <v>3.0</v>
      </c>
      <c r="G4970" s="1">
        <v>20.0</v>
      </c>
      <c r="H4970" s="1">
        <v>11.0</v>
      </c>
      <c r="I4970" s="1" t="s">
        <v>18</v>
      </c>
      <c r="J4970" s="1">
        <v>0.286</v>
      </c>
      <c r="K4970" s="1">
        <v>0.905</v>
      </c>
      <c r="L4970" s="6" t="str">
        <f>if(J4970&gt;QUARTILE!$B$3, "TOP", if(J4970&lt;QUARTILE!$B$4, "BOTTOM", 0))</f>
        <v>BOTTOM</v>
      </c>
      <c r="M4970" s="6">
        <f t="shared" si="1"/>
        <v>1</v>
      </c>
      <c r="N4970" s="6" t="str">
        <f t="shared" si="2"/>
        <v>Gen X</v>
      </c>
      <c r="O4970" s="6" t="str">
        <f t="shared" si="3"/>
        <v>Low Income</v>
      </c>
    </row>
    <row r="4971" hidden="1">
      <c r="A4971" s="1">
        <v>104969.0</v>
      </c>
      <c r="B4971" s="1">
        <v>33.0</v>
      </c>
      <c r="C4971" s="1">
        <v>45000.0</v>
      </c>
      <c r="D4971" s="1" t="s">
        <v>17</v>
      </c>
      <c r="E4971" s="1">
        <v>28719.86</v>
      </c>
      <c r="F4971" s="1">
        <v>4.0</v>
      </c>
      <c r="G4971" s="1">
        <v>19.0</v>
      </c>
      <c r="H4971" s="1">
        <v>14.0</v>
      </c>
      <c r="I4971" s="1" t="s">
        <v>22</v>
      </c>
      <c r="J4971" s="1">
        <v>0.177</v>
      </c>
      <c r="K4971" s="1">
        <v>0.309</v>
      </c>
      <c r="L4971" s="6" t="str">
        <f>if(J4971&gt;QUARTILE!$B$3, "TOP", if(J4971&lt;QUARTILE!$B$4, "BOTTOM", 0))</f>
        <v>BOTTOM</v>
      </c>
      <c r="M4971" s="6">
        <f t="shared" si="1"/>
        <v>2</v>
      </c>
      <c r="N4971" s="6" t="str">
        <f t="shared" si="2"/>
        <v>Gen X</v>
      </c>
      <c r="O4971" s="6" t="str">
        <f t="shared" si="3"/>
        <v>Medium Income</v>
      </c>
    </row>
    <row r="4972" hidden="1">
      <c r="A4972" s="1">
        <v>104970.0</v>
      </c>
      <c r="B4972" s="1">
        <v>29.0</v>
      </c>
      <c r="C4972" s="1">
        <v>30000.0</v>
      </c>
      <c r="D4972" s="1" t="s">
        <v>23</v>
      </c>
      <c r="E4972" s="1">
        <v>16424.39</v>
      </c>
      <c r="F4972" s="1">
        <v>4.0</v>
      </c>
      <c r="G4972" s="1">
        <v>24.0</v>
      </c>
      <c r="H4972" s="1">
        <v>22.0</v>
      </c>
      <c r="I4972" s="1" t="s">
        <v>26</v>
      </c>
      <c r="J4972" s="1">
        <v>0.448</v>
      </c>
      <c r="K4972" s="1">
        <v>0.34</v>
      </c>
      <c r="L4972" s="6">
        <f>if(J4972&gt;QUARTILE!$B$3, "TOP", if(J4972&lt;QUARTILE!$B$4, "BOTTOM", 0))</f>
        <v>0</v>
      </c>
      <c r="M4972" s="6">
        <f t="shared" si="1"/>
        <v>3</v>
      </c>
      <c r="N4972" s="6" t="str">
        <f t="shared" si="2"/>
        <v>Millenial</v>
      </c>
      <c r="O4972" s="6" t="str">
        <f t="shared" si="3"/>
        <v>Low Income</v>
      </c>
    </row>
    <row r="4973" hidden="1">
      <c r="A4973" s="1">
        <v>104971.0</v>
      </c>
      <c r="B4973" s="1">
        <v>19.0</v>
      </c>
      <c r="C4973" s="1">
        <v>8000.0</v>
      </c>
      <c r="D4973" s="1" t="s">
        <v>23</v>
      </c>
      <c r="E4973" s="1">
        <v>46188.04</v>
      </c>
      <c r="F4973" s="1">
        <v>3.0</v>
      </c>
      <c r="G4973" s="1">
        <v>21.0</v>
      </c>
      <c r="H4973" s="1">
        <v>6.0</v>
      </c>
      <c r="I4973" s="1" t="s">
        <v>18</v>
      </c>
      <c r="J4973" s="1">
        <v>0.343</v>
      </c>
      <c r="K4973" s="1">
        <v>0.487</v>
      </c>
      <c r="L4973" s="6">
        <f>if(J4973&gt;QUARTILE!$B$3, "TOP", if(J4973&lt;QUARTILE!$B$4, "BOTTOM", 0))</f>
        <v>0</v>
      </c>
      <c r="M4973" s="6">
        <f t="shared" si="1"/>
        <v>1</v>
      </c>
      <c r="N4973" s="6" t="str">
        <f t="shared" si="2"/>
        <v>Millenial</v>
      </c>
      <c r="O4973" s="6" t="str">
        <f t="shared" si="3"/>
        <v>Low Income</v>
      </c>
    </row>
    <row r="4974" hidden="1">
      <c r="A4974" s="1">
        <v>104972.0</v>
      </c>
      <c r="B4974" s="1">
        <v>58.0</v>
      </c>
      <c r="C4974" s="1">
        <v>20000.0</v>
      </c>
      <c r="D4974" s="1" t="s">
        <v>17</v>
      </c>
      <c r="E4974" s="1">
        <v>630.45</v>
      </c>
      <c r="F4974" s="1">
        <v>3.0</v>
      </c>
      <c r="G4974" s="1">
        <v>16.0</v>
      </c>
      <c r="H4974" s="1">
        <v>5.0</v>
      </c>
      <c r="I4974" s="1" t="s">
        <v>22</v>
      </c>
      <c r="J4974" s="1">
        <v>0.447</v>
      </c>
      <c r="K4974" s="1">
        <v>0.427</v>
      </c>
      <c r="L4974" s="6">
        <f>if(J4974&gt;QUARTILE!$B$3, "TOP", if(J4974&lt;QUARTILE!$B$4, "BOTTOM", 0))</f>
        <v>0</v>
      </c>
      <c r="M4974" s="6">
        <f t="shared" si="1"/>
        <v>2</v>
      </c>
      <c r="N4974" s="6" t="str">
        <f t="shared" si="2"/>
        <v>Gen X</v>
      </c>
      <c r="O4974" s="6" t="str">
        <f t="shared" si="3"/>
        <v>Low Income</v>
      </c>
    </row>
    <row r="4975" hidden="1">
      <c r="A4975" s="1">
        <v>104973.0</v>
      </c>
      <c r="B4975" s="1">
        <v>41.0</v>
      </c>
      <c r="C4975" s="1">
        <v>19000.0</v>
      </c>
      <c r="D4975" s="1" t="s">
        <v>21</v>
      </c>
      <c r="E4975" s="1">
        <v>6332.35</v>
      </c>
      <c r="F4975" s="1">
        <v>3.0</v>
      </c>
      <c r="G4975" s="1">
        <v>20.0</v>
      </c>
      <c r="H4975" s="1">
        <v>7.0</v>
      </c>
      <c r="I4975" s="1" t="s">
        <v>22</v>
      </c>
      <c r="J4975" s="1">
        <v>0.209</v>
      </c>
      <c r="K4975" s="1">
        <v>0.964</v>
      </c>
      <c r="L4975" s="6" t="str">
        <f>if(J4975&gt;QUARTILE!$B$3, "TOP", if(J4975&lt;QUARTILE!$B$4, "BOTTOM", 0))</f>
        <v>BOTTOM</v>
      </c>
      <c r="M4975" s="6">
        <f t="shared" si="1"/>
        <v>2</v>
      </c>
      <c r="N4975" s="6" t="str">
        <f t="shared" si="2"/>
        <v>Gen X</v>
      </c>
      <c r="O4975" s="6" t="str">
        <f t="shared" si="3"/>
        <v>Low Income</v>
      </c>
    </row>
    <row r="4976" hidden="1">
      <c r="A4976" s="1">
        <v>104974.0</v>
      </c>
      <c r="B4976" s="1">
        <v>52.0</v>
      </c>
      <c r="C4976" s="1">
        <v>26000.0</v>
      </c>
      <c r="D4976" s="1" t="s">
        <v>17</v>
      </c>
      <c r="E4976" s="1">
        <v>26279.6</v>
      </c>
      <c r="F4976" s="1">
        <v>5.0</v>
      </c>
      <c r="G4976" s="1">
        <v>19.0</v>
      </c>
      <c r="H4976" s="1">
        <v>7.0</v>
      </c>
      <c r="I4976" s="1" t="s">
        <v>22</v>
      </c>
      <c r="J4976" s="1">
        <v>0.717</v>
      </c>
      <c r="K4976" s="1">
        <v>0.71</v>
      </c>
      <c r="L4976" s="6">
        <f>if(J4976&gt;QUARTILE!$B$3, "TOP", if(J4976&lt;QUARTILE!$B$4, "BOTTOM", 0))</f>
        <v>0</v>
      </c>
      <c r="M4976" s="6">
        <f t="shared" si="1"/>
        <v>2</v>
      </c>
      <c r="N4976" s="6" t="str">
        <f t="shared" si="2"/>
        <v>Gen X</v>
      </c>
      <c r="O4976" s="6" t="str">
        <f t="shared" si="3"/>
        <v>Low Income</v>
      </c>
    </row>
    <row r="4977" hidden="1">
      <c r="A4977" s="1">
        <v>104975.0</v>
      </c>
      <c r="B4977" s="1">
        <v>73.0</v>
      </c>
      <c r="C4977" s="1">
        <v>22000.0</v>
      </c>
      <c r="D4977" s="1" t="s">
        <v>23</v>
      </c>
      <c r="E4977" s="1">
        <v>22487.8</v>
      </c>
      <c r="F4977" s="1">
        <v>1.0</v>
      </c>
      <c r="G4977" s="1">
        <v>25.0</v>
      </c>
      <c r="H4977" s="1">
        <v>13.0</v>
      </c>
      <c r="I4977" s="1" t="s">
        <v>22</v>
      </c>
      <c r="J4977" s="1">
        <v>0.386</v>
      </c>
      <c r="K4977" s="1">
        <v>0.829</v>
      </c>
      <c r="L4977" s="6">
        <f>if(J4977&gt;QUARTILE!$B$3, "TOP", if(J4977&lt;QUARTILE!$B$4, "BOTTOM", 0))</f>
        <v>0</v>
      </c>
      <c r="M4977" s="6">
        <f t="shared" si="1"/>
        <v>2</v>
      </c>
      <c r="N4977" s="6" t="str">
        <f t="shared" si="2"/>
        <v>Baby Boomer</v>
      </c>
      <c r="O4977" s="6" t="str">
        <f t="shared" si="3"/>
        <v>Low Income</v>
      </c>
    </row>
    <row r="4978" hidden="1">
      <c r="A4978" s="1">
        <v>104976.0</v>
      </c>
      <c r="B4978" s="1">
        <v>47.0</v>
      </c>
      <c r="C4978" s="1">
        <v>16000.0</v>
      </c>
      <c r="D4978" s="1" t="s">
        <v>25</v>
      </c>
      <c r="E4978" s="1">
        <v>5569.36</v>
      </c>
      <c r="F4978" s="1">
        <v>5.0</v>
      </c>
      <c r="G4978" s="1">
        <v>23.0</v>
      </c>
      <c r="H4978" s="1">
        <v>15.0</v>
      </c>
      <c r="I4978" s="1" t="s">
        <v>22</v>
      </c>
      <c r="J4978" s="1">
        <v>0.989</v>
      </c>
      <c r="K4978" s="1">
        <v>0.703</v>
      </c>
      <c r="L4978" s="6" t="str">
        <f>if(J4978&gt;QUARTILE!$B$3, "TOP", if(J4978&lt;QUARTILE!$B$4, "BOTTOM", 0))</f>
        <v>TOP</v>
      </c>
      <c r="M4978" s="6">
        <f t="shared" si="1"/>
        <v>2</v>
      </c>
      <c r="N4978" s="6" t="str">
        <f t="shared" si="2"/>
        <v>Gen X</v>
      </c>
      <c r="O4978" s="6" t="str">
        <f t="shared" si="3"/>
        <v>Low Income</v>
      </c>
    </row>
    <row r="4979" hidden="1">
      <c r="A4979" s="1">
        <v>104977.0</v>
      </c>
      <c r="B4979" s="1">
        <v>74.0</v>
      </c>
      <c r="C4979" s="1">
        <v>25000.0</v>
      </c>
      <c r="D4979" s="1" t="s">
        <v>27</v>
      </c>
      <c r="E4979" s="1">
        <v>18111.36</v>
      </c>
      <c r="F4979" s="1">
        <v>4.0</v>
      </c>
      <c r="G4979" s="1">
        <v>23.0</v>
      </c>
      <c r="H4979" s="1">
        <v>6.0</v>
      </c>
      <c r="I4979" s="1" t="s">
        <v>22</v>
      </c>
      <c r="J4979" s="1">
        <v>0.063</v>
      </c>
      <c r="K4979" s="1">
        <v>0.538</v>
      </c>
      <c r="L4979" s="6" t="str">
        <f>if(J4979&gt;QUARTILE!$B$3, "TOP", if(J4979&lt;QUARTILE!$B$4, "BOTTOM", 0))</f>
        <v>BOTTOM</v>
      </c>
      <c r="M4979" s="6">
        <f t="shared" si="1"/>
        <v>2</v>
      </c>
      <c r="N4979" s="6" t="str">
        <f t="shared" si="2"/>
        <v>Baby Boomer</v>
      </c>
      <c r="O4979" s="6" t="str">
        <f t="shared" si="3"/>
        <v>Low Income</v>
      </c>
    </row>
    <row r="4980" hidden="1">
      <c r="A4980" s="1">
        <v>104978.0</v>
      </c>
      <c r="B4980" s="1">
        <v>47.0</v>
      </c>
      <c r="C4980" s="1">
        <v>17000.0</v>
      </c>
      <c r="D4980" s="1" t="s">
        <v>23</v>
      </c>
      <c r="E4980" s="1">
        <v>31574.07</v>
      </c>
      <c r="F4980" s="1">
        <v>4.0</v>
      </c>
      <c r="G4980" s="1">
        <v>15.0</v>
      </c>
      <c r="H4980" s="1">
        <v>13.0</v>
      </c>
      <c r="I4980" s="1" t="s">
        <v>18</v>
      </c>
      <c r="J4980" s="1">
        <v>0.46</v>
      </c>
      <c r="K4980" s="1">
        <v>0.0</v>
      </c>
      <c r="L4980" s="6">
        <f>if(J4980&gt;QUARTILE!$B$3, "TOP", if(J4980&lt;QUARTILE!$B$4, "BOTTOM", 0))</f>
        <v>0</v>
      </c>
      <c r="M4980" s="6">
        <f t="shared" si="1"/>
        <v>1</v>
      </c>
      <c r="N4980" s="6" t="str">
        <f t="shared" si="2"/>
        <v>Gen X</v>
      </c>
      <c r="O4980" s="6" t="str">
        <f t="shared" si="3"/>
        <v>Low Income</v>
      </c>
    </row>
    <row r="4981" hidden="1">
      <c r="A4981" s="1">
        <v>104979.0</v>
      </c>
      <c r="B4981" s="1">
        <v>64.0</v>
      </c>
      <c r="C4981" s="1">
        <v>171000.0</v>
      </c>
      <c r="D4981" s="1" t="s">
        <v>23</v>
      </c>
      <c r="E4981" s="1">
        <v>679.01</v>
      </c>
      <c r="F4981" s="1">
        <v>4.0</v>
      </c>
      <c r="G4981" s="1">
        <v>19.0</v>
      </c>
      <c r="H4981" s="1">
        <v>4.0</v>
      </c>
      <c r="I4981" s="1" t="s">
        <v>22</v>
      </c>
      <c r="J4981" s="1">
        <v>0.888</v>
      </c>
      <c r="K4981" s="1">
        <v>0.715</v>
      </c>
      <c r="L4981" s="6" t="str">
        <f>if(J4981&gt;QUARTILE!$B$3, "TOP", if(J4981&lt;QUARTILE!$B$4, "BOTTOM", 0))</f>
        <v>TOP</v>
      </c>
      <c r="M4981" s="6">
        <f t="shared" si="1"/>
        <v>2</v>
      </c>
      <c r="N4981" s="6" t="str">
        <f t="shared" si="2"/>
        <v>Baby Boomer</v>
      </c>
      <c r="O4981" s="6" t="str">
        <f t="shared" si="3"/>
        <v>High Income</v>
      </c>
    </row>
    <row r="4982" hidden="1">
      <c r="A4982" s="1">
        <v>104980.0</v>
      </c>
      <c r="B4982" s="1">
        <v>52.0</v>
      </c>
      <c r="C4982" s="1">
        <v>24000.0</v>
      </c>
      <c r="D4982" s="1" t="s">
        <v>23</v>
      </c>
      <c r="E4982" s="1">
        <v>25290.63</v>
      </c>
      <c r="F4982" s="1">
        <v>3.0</v>
      </c>
      <c r="G4982" s="1">
        <v>18.0</v>
      </c>
      <c r="H4982" s="1">
        <v>4.0</v>
      </c>
      <c r="I4982" s="1" t="s">
        <v>22</v>
      </c>
      <c r="J4982" s="1">
        <v>0.735</v>
      </c>
      <c r="K4982" s="1">
        <v>0.613</v>
      </c>
      <c r="L4982" s="6">
        <f>if(J4982&gt;QUARTILE!$B$3, "TOP", if(J4982&lt;QUARTILE!$B$4, "BOTTOM", 0))</f>
        <v>0</v>
      </c>
      <c r="M4982" s="6">
        <f t="shared" si="1"/>
        <v>2</v>
      </c>
      <c r="N4982" s="6" t="str">
        <f t="shared" si="2"/>
        <v>Gen X</v>
      </c>
      <c r="O4982" s="6" t="str">
        <f t="shared" si="3"/>
        <v>Low Income</v>
      </c>
    </row>
    <row r="4983" hidden="1">
      <c r="A4983" s="1">
        <v>104981.0</v>
      </c>
      <c r="B4983" s="1">
        <v>36.0</v>
      </c>
      <c r="C4983" s="1">
        <v>22000.0</v>
      </c>
      <c r="D4983" s="1" t="s">
        <v>25</v>
      </c>
      <c r="E4983" s="1">
        <v>5809.64</v>
      </c>
      <c r="F4983" s="1">
        <v>2.0</v>
      </c>
      <c r="G4983" s="1">
        <v>19.0</v>
      </c>
      <c r="H4983" s="1">
        <v>14.0</v>
      </c>
      <c r="I4983" s="1" t="s">
        <v>18</v>
      </c>
      <c r="J4983" s="1">
        <v>0.471</v>
      </c>
      <c r="K4983" s="1">
        <v>0.081</v>
      </c>
      <c r="L4983" s="6">
        <f>if(J4983&gt;QUARTILE!$B$3, "TOP", if(J4983&lt;QUARTILE!$B$4, "BOTTOM", 0))</f>
        <v>0</v>
      </c>
      <c r="M4983" s="6">
        <f t="shared" si="1"/>
        <v>1</v>
      </c>
      <c r="N4983" s="6" t="str">
        <f t="shared" si="2"/>
        <v>Gen X</v>
      </c>
      <c r="O4983" s="6" t="str">
        <f t="shared" si="3"/>
        <v>Low Income</v>
      </c>
    </row>
    <row r="4984" hidden="1">
      <c r="A4984" s="1">
        <v>104982.0</v>
      </c>
      <c r="B4984" s="1">
        <v>67.0</v>
      </c>
      <c r="C4984" s="1">
        <v>67000.0</v>
      </c>
      <c r="D4984" s="1" t="s">
        <v>25</v>
      </c>
      <c r="E4984" s="1">
        <v>59073.12</v>
      </c>
      <c r="F4984" s="1">
        <v>5.0</v>
      </c>
      <c r="G4984" s="1">
        <v>28.0</v>
      </c>
      <c r="H4984" s="1">
        <v>3.0</v>
      </c>
      <c r="I4984" s="1" t="s">
        <v>18</v>
      </c>
      <c r="J4984" s="1">
        <v>1.0</v>
      </c>
      <c r="K4984" s="1">
        <v>0.0</v>
      </c>
      <c r="L4984" s="6" t="str">
        <f>if(J4984&gt;QUARTILE!$B$3, "TOP", if(J4984&lt;QUARTILE!$B$4, "BOTTOM", 0))</f>
        <v>TOP</v>
      </c>
      <c r="M4984" s="6">
        <f t="shared" si="1"/>
        <v>1</v>
      </c>
      <c r="N4984" s="6" t="str">
        <f t="shared" si="2"/>
        <v>Baby Boomer</v>
      </c>
      <c r="O4984" s="6" t="str">
        <f t="shared" si="3"/>
        <v>Medium Income</v>
      </c>
    </row>
    <row r="4985" hidden="1">
      <c r="A4985" s="1">
        <v>104983.0</v>
      </c>
      <c r="B4985" s="1">
        <v>25.0</v>
      </c>
      <c r="C4985" s="1">
        <v>10000.0</v>
      </c>
      <c r="D4985" s="1" t="s">
        <v>17</v>
      </c>
      <c r="E4985" s="1">
        <v>15453.34</v>
      </c>
      <c r="F4985" s="1">
        <v>2.0</v>
      </c>
      <c r="G4985" s="1">
        <v>22.0</v>
      </c>
      <c r="H4985" s="1">
        <v>13.0</v>
      </c>
      <c r="I4985" s="1" t="s">
        <v>18</v>
      </c>
      <c r="J4985" s="1">
        <v>0.071</v>
      </c>
      <c r="K4985" s="1">
        <v>0.481</v>
      </c>
      <c r="L4985" s="6" t="str">
        <f>if(J4985&gt;QUARTILE!$B$3, "TOP", if(J4985&lt;QUARTILE!$B$4, "BOTTOM", 0))</f>
        <v>BOTTOM</v>
      </c>
      <c r="M4985" s="6">
        <f t="shared" si="1"/>
        <v>1</v>
      </c>
      <c r="N4985" s="6" t="str">
        <f t="shared" si="2"/>
        <v>Millenial</v>
      </c>
      <c r="O4985" s="6" t="str">
        <f t="shared" si="3"/>
        <v>Low Income</v>
      </c>
    </row>
    <row r="4986" hidden="1">
      <c r="A4986" s="1">
        <v>104984.0</v>
      </c>
      <c r="B4986" s="1">
        <v>43.0</v>
      </c>
      <c r="C4986" s="1">
        <v>21000.0</v>
      </c>
      <c r="D4986" s="1" t="s">
        <v>27</v>
      </c>
      <c r="E4986" s="1">
        <v>679.12</v>
      </c>
      <c r="F4986" s="1">
        <v>1.0</v>
      </c>
      <c r="G4986" s="1">
        <v>23.0</v>
      </c>
      <c r="H4986" s="1">
        <v>13.0</v>
      </c>
      <c r="I4986" s="1" t="s">
        <v>18</v>
      </c>
      <c r="J4986" s="1">
        <v>0.509</v>
      </c>
      <c r="K4986" s="1">
        <v>0.853</v>
      </c>
      <c r="L4986" s="6">
        <f>if(J4986&gt;QUARTILE!$B$3, "TOP", if(J4986&lt;QUARTILE!$B$4, "BOTTOM", 0))</f>
        <v>0</v>
      </c>
      <c r="M4986" s="6">
        <f t="shared" si="1"/>
        <v>1</v>
      </c>
      <c r="N4986" s="6" t="str">
        <f t="shared" si="2"/>
        <v>Gen X</v>
      </c>
      <c r="O4986" s="6" t="str">
        <f t="shared" si="3"/>
        <v>Low Income</v>
      </c>
    </row>
    <row r="4987" hidden="1">
      <c r="A4987" s="1">
        <v>104985.0</v>
      </c>
      <c r="B4987" s="1">
        <v>66.0</v>
      </c>
      <c r="C4987" s="1">
        <v>12000.0</v>
      </c>
      <c r="D4987" s="1" t="s">
        <v>21</v>
      </c>
      <c r="E4987" s="1">
        <v>10331.19</v>
      </c>
      <c r="F4987" s="1">
        <v>1.0</v>
      </c>
      <c r="G4987" s="1">
        <v>20.0</v>
      </c>
      <c r="H4987" s="1">
        <v>10.0</v>
      </c>
      <c r="I4987" s="1" t="s">
        <v>22</v>
      </c>
      <c r="J4987" s="1">
        <v>0.2</v>
      </c>
      <c r="K4987" s="1">
        <v>0.554</v>
      </c>
      <c r="L4987" s="6" t="str">
        <f>if(J4987&gt;QUARTILE!$B$3, "TOP", if(J4987&lt;QUARTILE!$B$4, "BOTTOM", 0))</f>
        <v>BOTTOM</v>
      </c>
      <c r="M4987" s="6">
        <f t="shared" si="1"/>
        <v>2</v>
      </c>
      <c r="N4987" s="6" t="str">
        <f t="shared" si="2"/>
        <v>Baby Boomer</v>
      </c>
      <c r="O4987" s="6" t="str">
        <f t="shared" si="3"/>
        <v>Low Income</v>
      </c>
    </row>
    <row r="4988" hidden="1">
      <c r="A4988" s="1">
        <v>104986.0</v>
      </c>
      <c r="B4988" s="1">
        <v>57.0</v>
      </c>
      <c r="C4988" s="1">
        <v>32000.0</v>
      </c>
      <c r="D4988" s="1" t="s">
        <v>17</v>
      </c>
      <c r="E4988" s="1">
        <v>67812.19</v>
      </c>
      <c r="F4988" s="1">
        <v>5.0</v>
      </c>
      <c r="G4988" s="1">
        <v>23.0</v>
      </c>
      <c r="H4988" s="1">
        <v>5.0</v>
      </c>
      <c r="I4988" s="1" t="s">
        <v>18</v>
      </c>
      <c r="J4988" s="1">
        <v>0.474</v>
      </c>
      <c r="K4988" s="1">
        <v>0.77</v>
      </c>
      <c r="L4988" s="6">
        <f>if(J4988&gt;QUARTILE!$B$3, "TOP", if(J4988&lt;QUARTILE!$B$4, "BOTTOM", 0))</f>
        <v>0</v>
      </c>
      <c r="M4988" s="6">
        <f t="shared" si="1"/>
        <v>1</v>
      </c>
      <c r="N4988" s="6" t="str">
        <f t="shared" si="2"/>
        <v>Gen X</v>
      </c>
      <c r="O4988" s="6" t="str">
        <f t="shared" si="3"/>
        <v>Low Income</v>
      </c>
    </row>
    <row r="4989" hidden="1">
      <c r="A4989" s="1">
        <v>104987.0</v>
      </c>
      <c r="B4989" s="1">
        <v>24.0</v>
      </c>
      <c r="C4989" s="1">
        <v>16000.0</v>
      </c>
      <c r="D4989" s="1" t="s">
        <v>23</v>
      </c>
      <c r="E4989" s="1">
        <v>26214.31</v>
      </c>
      <c r="F4989" s="1">
        <v>4.0</v>
      </c>
      <c r="G4989" s="1">
        <v>11.0</v>
      </c>
      <c r="H4989" s="1">
        <v>14.0</v>
      </c>
      <c r="I4989" s="1" t="s">
        <v>18</v>
      </c>
      <c r="J4989" s="1">
        <v>0.749</v>
      </c>
      <c r="K4989" s="1">
        <v>0.766</v>
      </c>
      <c r="L4989" s="6">
        <f>if(J4989&gt;QUARTILE!$B$3, "TOP", if(J4989&lt;QUARTILE!$B$4, "BOTTOM", 0))</f>
        <v>0</v>
      </c>
      <c r="M4989" s="6">
        <f t="shared" si="1"/>
        <v>1</v>
      </c>
      <c r="N4989" s="6" t="str">
        <f t="shared" si="2"/>
        <v>Millenial</v>
      </c>
      <c r="O4989" s="6" t="str">
        <f t="shared" si="3"/>
        <v>Low Income</v>
      </c>
    </row>
    <row r="4990" hidden="1">
      <c r="A4990" s="1">
        <v>104988.0</v>
      </c>
      <c r="B4990" s="1">
        <v>47.0</v>
      </c>
      <c r="C4990" s="1">
        <v>31000.0</v>
      </c>
      <c r="D4990" s="1" t="s">
        <v>25</v>
      </c>
      <c r="E4990" s="1">
        <v>7147.19</v>
      </c>
      <c r="F4990" s="1">
        <v>1.0</v>
      </c>
      <c r="G4990" s="1">
        <v>22.0</v>
      </c>
      <c r="H4990" s="1">
        <v>6.0</v>
      </c>
      <c r="I4990" s="1" t="s">
        <v>22</v>
      </c>
      <c r="J4990" s="1">
        <v>0.149</v>
      </c>
      <c r="K4990" s="1">
        <v>0.631</v>
      </c>
      <c r="L4990" s="6" t="str">
        <f>if(J4990&gt;QUARTILE!$B$3, "TOP", if(J4990&lt;QUARTILE!$B$4, "BOTTOM", 0))</f>
        <v>BOTTOM</v>
      </c>
      <c r="M4990" s="6">
        <f t="shared" si="1"/>
        <v>2</v>
      </c>
      <c r="N4990" s="6" t="str">
        <f t="shared" si="2"/>
        <v>Gen X</v>
      </c>
      <c r="O4990" s="6" t="str">
        <f t="shared" si="3"/>
        <v>Low Income</v>
      </c>
    </row>
    <row r="4991" hidden="1">
      <c r="A4991" s="1">
        <v>104989.0</v>
      </c>
      <c r="B4991" s="1">
        <v>24.0</v>
      </c>
      <c r="C4991" s="1">
        <v>30000.0</v>
      </c>
      <c r="D4991" s="1" t="s">
        <v>25</v>
      </c>
      <c r="E4991" s="1">
        <v>17125.9</v>
      </c>
      <c r="F4991" s="1">
        <v>2.0</v>
      </c>
      <c r="G4991" s="1">
        <v>28.0</v>
      </c>
      <c r="H4991" s="1">
        <v>16.0</v>
      </c>
      <c r="I4991" s="1" t="s">
        <v>18</v>
      </c>
      <c r="J4991" s="1">
        <v>0.094</v>
      </c>
      <c r="K4991" s="1">
        <v>0.313</v>
      </c>
      <c r="L4991" s="6" t="str">
        <f>if(J4991&gt;QUARTILE!$B$3, "TOP", if(J4991&lt;QUARTILE!$B$4, "BOTTOM", 0))</f>
        <v>BOTTOM</v>
      </c>
      <c r="M4991" s="6">
        <f t="shared" si="1"/>
        <v>1</v>
      </c>
      <c r="N4991" s="6" t="str">
        <f t="shared" si="2"/>
        <v>Millenial</v>
      </c>
      <c r="O4991" s="6" t="str">
        <f t="shared" si="3"/>
        <v>Low Income</v>
      </c>
    </row>
    <row r="4992" hidden="1">
      <c r="A4992" s="1">
        <v>104990.0</v>
      </c>
      <c r="B4992" s="1">
        <v>20.0</v>
      </c>
      <c r="C4992" s="1">
        <v>35000.0</v>
      </c>
      <c r="D4992" s="1" t="s">
        <v>23</v>
      </c>
      <c r="E4992" s="1">
        <v>18280.93</v>
      </c>
      <c r="F4992" s="1">
        <v>2.0</v>
      </c>
      <c r="G4992" s="1">
        <v>21.0</v>
      </c>
      <c r="H4992" s="1">
        <v>18.0</v>
      </c>
      <c r="I4992" s="1" t="s">
        <v>22</v>
      </c>
      <c r="J4992" s="1">
        <v>0.471</v>
      </c>
      <c r="K4992" s="1">
        <v>0.853</v>
      </c>
      <c r="L4992" s="6">
        <f>if(J4992&gt;QUARTILE!$B$3, "TOP", if(J4992&lt;QUARTILE!$B$4, "BOTTOM", 0))</f>
        <v>0</v>
      </c>
      <c r="M4992" s="6">
        <f t="shared" si="1"/>
        <v>2</v>
      </c>
      <c r="N4992" s="6" t="str">
        <f t="shared" si="2"/>
        <v>Millenial</v>
      </c>
      <c r="O4992" s="6" t="str">
        <f t="shared" si="3"/>
        <v>Low Income</v>
      </c>
    </row>
    <row r="4993" hidden="1">
      <c r="A4993" s="1">
        <v>104991.0</v>
      </c>
      <c r="B4993" s="1">
        <v>18.0</v>
      </c>
      <c r="C4993" s="1">
        <v>30000.0</v>
      </c>
      <c r="D4993" s="1" t="s">
        <v>21</v>
      </c>
      <c r="E4993" s="1">
        <v>472.5</v>
      </c>
      <c r="F4993" s="1">
        <v>3.0</v>
      </c>
      <c r="G4993" s="1">
        <v>17.0</v>
      </c>
      <c r="H4993" s="1">
        <v>17.0</v>
      </c>
      <c r="I4993" s="1" t="s">
        <v>22</v>
      </c>
      <c r="J4993" s="1">
        <v>0.271</v>
      </c>
      <c r="K4993" s="1">
        <v>0.659</v>
      </c>
      <c r="L4993" s="6" t="str">
        <f>if(J4993&gt;QUARTILE!$B$3, "TOP", if(J4993&lt;QUARTILE!$B$4, "BOTTOM", 0))</f>
        <v>BOTTOM</v>
      </c>
      <c r="M4993" s="6">
        <f t="shared" si="1"/>
        <v>2</v>
      </c>
      <c r="N4993" s="6" t="str">
        <f t="shared" si="2"/>
        <v>Millenial</v>
      </c>
      <c r="O4993" s="6" t="str">
        <f t="shared" si="3"/>
        <v>Low Income</v>
      </c>
    </row>
    <row r="4994" hidden="1">
      <c r="A4994" s="1">
        <v>104992.0</v>
      </c>
      <c r="B4994" s="1">
        <v>53.0</v>
      </c>
      <c r="C4994" s="1">
        <v>19000.0</v>
      </c>
      <c r="D4994" s="1" t="s">
        <v>23</v>
      </c>
      <c r="E4994" s="1">
        <v>3940.58</v>
      </c>
      <c r="F4994" s="1">
        <v>4.0</v>
      </c>
      <c r="G4994" s="1">
        <v>15.0</v>
      </c>
      <c r="H4994" s="1">
        <v>6.0</v>
      </c>
      <c r="I4994" s="1" t="s">
        <v>22</v>
      </c>
      <c r="J4994" s="1">
        <v>0.771</v>
      </c>
      <c r="K4994" s="1">
        <v>0.503</v>
      </c>
      <c r="L4994" s="6">
        <f>if(J4994&gt;QUARTILE!$B$3, "TOP", if(J4994&lt;QUARTILE!$B$4, "BOTTOM", 0))</f>
        <v>0</v>
      </c>
      <c r="M4994" s="6">
        <f t="shared" si="1"/>
        <v>2</v>
      </c>
      <c r="N4994" s="6" t="str">
        <f t="shared" si="2"/>
        <v>Gen X</v>
      </c>
      <c r="O4994" s="6" t="str">
        <f t="shared" si="3"/>
        <v>Low Income</v>
      </c>
    </row>
    <row r="4995" hidden="1">
      <c r="A4995" s="1">
        <v>104993.0</v>
      </c>
      <c r="B4995" s="1">
        <v>42.0</v>
      </c>
      <c r="C4995" s="1">
        <v>10000.0</v>
      </c>
      <c r="D4995" s="1" t="s">
        <v>25</v>
      </c>
      <c r="E4995" s="1">
        <v>16049.29</v>
      </c>
      <c r="F4995" s="1">
        <v>3.0</v>
      </c>
      <c r="G4995" s="1">
        <v>23.0</v>
      </c>
      <c r="H4995" s="1">
        <v>13.0</v>
      </c>
      <c r="I4995" s="1" t="s">
        <v>22</v>
      </c>
      <c r="J4995" s="1">
        <v>0.116</v>
      </c>
      <c r="K4995" s="1">
        <v>0.501</v>
      </c>
      <c r="L4995" s="6" t="str">
        <f>if(J4995&gt;QUARTILE!$B$3, "TOP", if(J4995&lt;QUARTILE!$B$4, "BOTTOM", 0))</f>
        <v>BOTTOM</v>
      </c>
      <c r="M4995" s="6">
        <f t="shared" si="1"/>
        <v>2</v>
      </c>
      <c r="N4995" s="6" t="str">
        <f t="shared" si="2"/>
        <v>Gen X</v>
      </c>
      <c r="O4995" s="6" t="str">
        <f t="shared" si="3"/>
        <v>Low Income</v>
      </c>
    </row>
    <row r="4996" hidden="1">
      <c r="A4996" s="1">
        <v>104994.0</v>
      </c>
      <c r="B4996" s="1">
        <v>54.0</v>
      </c>
      <c r="C4996" s="1">
        <v>40000.0</v>
      </c>
      <c r="D4996" s="1" t="s">
        <v>25</v>
      </c>
      <c r="E4996" s="1">
        <v>10308.48</v>
      </c>
      <c r="F4996" s="1">
        <v>5.0</v>
      </c>
      <c r="G4996" s="1">
        <v>22.0</v>
      </c>
      <c r="H4996" s="1">
        <v>6.0</v>
      </c>
      <c r="I4996" s="1" t="s">
        <v>22</v>
      </c>
      <c r="J4996" s="1">
        <v>1.0</v>
      </c>
      <c r="K4996" s="1">
        <v>0.163</v>
      </c>
      <c r="L4996" s="6" t="str">
        <f>if(J4996&gt;QUARTILE!$B$3, "TOP", if(J4996&lt;QUARTILE!$B$4, "BOTTOM", 0))</f>
        <v>TOP</v>
      </c>
      <c r="M4996" s="6">
        <f t="shared" si="1"/>
        <v>2</v>
      </c>
      <c r="N4996" s="6" t="str">
        <f t="shared" si="2"/>
        <v>Gen X</v>
      </c>
      <c r="O4996" s="6" t="str">
        <f t="shared" si="3"/>
        <v>Low Income</v>
      </c>
    </row>
    <row r="4997" hidden="1">
      <c r="A4997" s="1">
        <v>104995.0</v>
      </c>
      <c r="B4997" s="1">
        <v>18.0</v>
      </c>
      <c r="C4997" s="1">
        <v>51000.0</v>
      </c>
      <c r="D4997" s="1" t="s">
        <v>25</v>
      </c>
      <c r="E4997" s="1">
        <v>4215.35</v>
      </c>
      <c r="F4997" s="1">
        <v>1.0</v>
      </c>
      <c r="G4997" s="1">
        <v>21.0</v>
      </c>
      <c r="H4997" s="1">
        <v>15.0</v>
      </c>
      <c r="I4997" s="1" t="s">
        <v>22</v>
      </c>
      <c r="J4997" s="1">
        <v>0.771</v>
      </c>
      <c r="K4997" s="1">
        <v>0.016</v>
      </c>
      <c r="L4997" s="6">
        <f>if(J4997&gt;QUARTILE!$B$3, "TOP", if(J4997&lt;QUARTILE!$B$4, "BOTTOM", 0))</f>
        <v>0</v>
      </c>
      <c r="M4997" s="6">
        <f t="shared" si="1"/>
        <v>2</v>
      </c>
      <c r="N4997" s="6" t="str">
        <f t="shared" si="2"/>
        <v>Millenial</v>
      </c>
      <c r="O4997" s="6" t="str">
        <f t="shared" si="3"/>
        <v>Medium Income</v>
      </c>
    </row>
    <row r="4998" hidden="1">
      <c r="A4998" s="1">
        <v>104996.0</v>
      </c>
      <c r="B4998" s="1">
        <v>32.0</v>
      </c>
      <c r="C4998" s="1">
        <v>13000.0</v>
      </c>
      <c r="D4998" s="1" t="s">
        <v>27</v>
      </c>
      <c r="E4998" s="1">
        <v>29626.94</v>
      </c>
      <c r="F4998" s="1">
        <v>3.0</v>
      </c>
      <c r="G4998" s="1">
        <v>25.0</v>
      </c>
      <c r="H4998" s="1">
        <v>12.0</v>
      </c>
      <c r="I4998" s="1" t="s">
        <v>18</v>
      </c>
      <c r="J4998" s="1">
        <v>0.501</v>
      </c>
      <c r="K4998" s="1">
        <v>0.717</v>
      </c>
      <c r="L4998" s="6">
        <f>if(J4998&gt;QUARTILE!$B$3, "TOP", if(J4998&lt;QUARTILE!$B$4, "BOTTOM", 0))</f>
        <v>0</v>
      </c>
      <c r="M4998" s="6">
        <f t="shared" si="1"/>
        <v>1</v>
      </c>
      <c r="N4998" s="6" t="str">
        <f t="shared" si="2"/>
        <v>Gen X</v>
      </c>
      <c r="O4998" s="6" t="str">
        <f t="shared" si="3"/>
        <v>Low Income</v>
      </c>
    </row>
    <row r="4999" hidden="1">
      <c r="A4999" s="1">
        <v>104997.0</v>
      </c>
      <c r="B4999" s="1">
        <v>54.0</v>
      </c>
      <c r="C4999" s="1">
        <v>34000.0</v>
      </c>
      <c r="D4999" s="1" t="s">
        <v>25</v>
      </c>
      <c r="E4999" s="1">
        <v>13427.51</v>
      </c>
      <c r="F4999" s="1">
        <v>3.0</v>
      </c>
      <c r="G4999" s="1">
        <v>28.0</v>
      </c>
      <c r="H4999" s="1">
        <v>6.0</v>
      </c>
      <c r="I4999" s="1" t="s">
        <v>22</v>
      </c>
      <c r="J4999" s="1">
        <v>0.463</v>
      </c>
      <c r="K4999" s="1">
        <v>0.92</v>
      </c>
      <c r="L4999" s="6">
        <f>if(J4999&gt;QUARTILE!$B$3, "TOP", if(J4999&lt;QUARTILE!$B$4, "BOTTOM", 0))</f>
        <v>0</v>
      </c>
      <c r="M4999" s="6">
        <f t="shared" si="1"/>
        <v>2</v>
      </c>
      <c r="N4999" s="6" t="str">
        <f t="shared" si="2"/>
        <v>Gen X</v>
      </c>
      <c r="O4999" s="6" t="str">
        <f t="shared" si="3"/>
        <v>Low Income</v>
      </c>
    </row>
    <row r="5000" hidden="1">
      <c r="A5000" s="1">
        <v>104998.0</v>
      </c>
      <c r="B5000" s="1">
        <v>30.0</v>
      </c>
      <c r="C5000" s="1">
        <v>11000.0</v>
      </c>
      <c r="D5000" s="1" t="s">
        <v>23</v>
      </c>
      <c r="E5000" s="1">
        <v>7420.5</v>
      </c>
      <c r="F5000" s="1">
        <v>5.0</v>
      </c>
      <c r="G5000" s="1">
        <v>16.0</v>
      </c>
      <c r="H5000" s="1">
        <v>9.0</v>
      </c>
      <c r="I5000" s="1" t="s">
        <v>22</v>
      </c>
      <c r="J5000" s="1">
        <v>0.799</v>
      </c>
      <c r="K5000" s="1">
        <v>0.134</v>
      </c>
      <c r="L5000" s="6">
        <f>if(J5000&gt;QUARTILE!$B$3, "TOP", if(J5000&lt;QUARTILE!$B$4, "BOTTOM", 0))</f>
        <v>0</v>
      </c>
      <c r="M5000" s="6">
        <f t="shared" si="1"/>
        <v>2</v>
      </c>
      <c r="N5000" s="6" t="str">
        <f t="shared" si="2"/>
        <v>Millenial</v>
      </c>
      <c r="O5000" s="6" t="str">
        <f t="shared" si="3"/>
        <v>Low Income</v>
      </c>
    </row>
    <row r="5001" hidden="1">
      <c r="A5001" s="1">
        <v>104999.0</v>
      </c>
      <c r="B5001" s="1">
        <v>57.0</v>
      </c>
      <c r="C5001" s="1">
        <v>25000.0</v>
      </c>
      <c r="D5001" s="1" t="s">
        <v>23</v>
      </c>
      <c r="E5001" s="1">
        <v>3527.04</v>
      </c>
      <c r="F5001" s="1">
        <v>2.0</v>
      </c>
      <c r="G5001" s="1">
        <v>22.0</v>
      </c>
      <c r="H5001" s="1">
        <v>2.0</v>
      </c>
      <c r="I5001" s="1" t="s">
        <v>22</v>
      </c>
      <c r="J5001" s="1">
        <v>0.406</v>
      </c>
      <c r="K5001" s="1">
        <v>0.935</v>
      </c>
      <c r="L5001" s="6">
        <f>if(J5001&gt;QUARTILE!$B$3, "TOP", if(J5001&lt;QUARTILE!$B$4, "BOTTOM", 0))</f>
        <v>0</v>
      </c>
      <c r="M5001" s="6">
        <f t="shared" si="1"/>
        <v>2</v>
      </c>
      <c r="N5001" s="6" t="str">
        <f t="shared" si="2"/>
        <v>Gen X</v>
      </c>
      <c r="O5001" s="6" t="str">
        <f t="shared" si="3"/>
        <v>Low Income</v>
      </c>
    </row>
  </sheetData>
  <autoFilter ref="$A$1:$P$5001">
    <filterColumn colId="11">
      <filters>
        <filter val="TOP"/>
      </filters>
    </filterColumn>
    <filterColumn colId="12">
      <filters>
        <filter val="1"/>
        <filter val="3"/>
      </filters>
    </filterColumn>
    <filterColumn colId="13">
      <filters>
        <filter val="Gen X"/>
        <filter val="Millenial"/>
      </filters>
    </filterColumn>
    <filterColumn colId="14">
      <filters>
        <filter val="Highest Income"/>
        <filter val="Medium Income"/>
        <filter val="High Income"/>
      </filters>
    </filterColumn>
    <filterColumn colId="3">
      <filters>
        <filter val="VIC"/>
        <filter val="NSW"/>
        <filter val="NT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11</v>
      </c>
      <c r="B1" s="2" t="s">
        <v>6</v>
      </c>
      <c r="C1" s="2" t="s">
        <v>3</v>
      </c>
      <c r="E1" s="1" t="s">
        <v>32</v>
      </c>
      <c r="F1" s="1" t="s">
        <v>33</v>
      </c>
    </row>
    <row r="2">
      <c r="A2" s="1">
        <v>0.191</v>
      </c>
      <c r="B2" s="1">
        <v>47556.32</v>
      </c>
      <c r="C2" s="1">
        <v>56.0</v>
      </c>
      <c r="E2" s="1">
        <v>0.909</v>
      </c>
      <c r="F2" s="1">
        <v>6129.6</v>
      </c>
    </row>
    <row r="3">
      <c r="A3" s="1">
        <v>0.909</v>
      </c>
      <c r="B3" s="1">
        <v>6129.6</v>
      </c>
      <c r="C3" s="1">
        <v>69.0</v>
      </c>
      <c r="E3" s="1">
        <v>0.824</v>
      </c>
      <c r="F3" s="1">
        <v>6597.25</v>
      </c>
    </row>
    <row r="4">
      <c r="A4" s="1">
        <v>0.824</v>
      </c>
      <c r="B4" s="1">
        <v>6597.25</v>
      </c>
      <c r="C4" s="1">
        <v>46.0</v>
      </c>
      <c r="E4" s="1">
        <v>0.915</v>
      </c>
      <c r="F4" s="1">
        <v>12178.59</v>
      </c>
    </row>
    <row r="5">
      <c r="A5" s="1">
        <v>0.552</v>
      </c>
      <c r="B5" s="1">
        <v>10653.0</v>
      </c>
      <c r="C5" s="1">
        <v>32.0</v>
      </c>
      <c r="E5" s="1">
        <v>0.893</v>
      </c>
      <c r="F5" s="1">
        <v>988.93</v>
      </c>
    </row>
    <row r="6">
      <c r="A6" s="1">
        <v>0.565</v>
      </c>
      <c r="B6" s="1">
        <v>3003.4</v>
      </c>
      <c r="C6" s="1">
        <v>60.0</v>
      </c>
      <c r="E6" s="1">
        <v>0.926</v>
      </c>
      <c r="F6" s="1">
        <v>14720.45</v>
      </c>
    </row>
    <row r="7">
      <c r="A7" s="1">
        <v>0.468</v>
      </c>
      <c r="B7" s="1">
        <v>14155.99</v>
      </c>
      <c r="C7" s="1">
        <v>25.0</v>
      </c>
      <c r="E7" s="1">
        <v>1.0</v>
      </c>
      <c r="F7" s="1">
        <v>25486.57</v>
      </c>
    </row>
    <row r="8">
      <c r="A8" s="1">
        <v>0.616</v>
      </c>
      <c r="B8" s="1">
        <v>21874.39</v>
      </c>
      <c r="C8" s="1">
        <v>78.0</v>
      </c>
      <c r="E8" s="1">
        <v>0.901</v>
      </c>
      <c r="F8" s="1">
        <v>24207.26</v>
      </c>
    </row>
    <row r="9">
      <c r="A9" s="1">
        <v>0.695</v>
      </c>
      <c r="B9" s="1">
        <v>30835.63</v>
      </c>
      <c r="C9" s="1">
        <v>38.0</v>
      </c>
      <c r="E9" s="1">
        <v>0.844</v>
      </c>
      <c r="F9" s="1">
        <v>24750.32</v>
      </c>
    </row>
    <row r="10">
      <c r="A10" s="1">
        <v>0.632</v>
      </c>
      <c r="B10" s="1">
        <v>24858.03</v>
      </c>
      <c r="C10" s="1">
        <v>56.0</v>
      </c>
      <c r="E10" s="1">
        <v>0.883</v>
      </c>
      <c r="F10" s="1">
        <v>17455.09</v>
      </c>
    </row>
    <row r="11">
      <c r="A11" s="1">
        <v>0.729</v>
      </c>
      <c r="B11" s="1">
        <v>3194.83</v>
      </c>
      <c r="C11" s="1">
        <v>75.0</v>
      </c>
      <c r="E11" s="1">
        <v>0.841</v>
      </c>
      <c r="F11" s="1">
        <v>4415.64</v>
      </c>
    </row>
    <row r="12">
      <c r="A12" s="1">
        <v>0.915</v>
      </c>
      <c r="B12" s="1">
        <v>12178.59</v>
      </c>
      <c r="C12" s="1">
        <v>36.0</v>
      </c>
      <c r="E12" s="1">
        <v>0.901</v>
      </c>
      <c r="F12" s="1">
        <v>54406.43</v>
      </c>
    </row>
    <row r="13">
      <c r="A13" s="1">
        <v>0.693</v>
      </c>
      <c r="B13" s="1">
        <v>787.01</v>
      </c>
      <c r="C13" s="1">
        <v>40.0</v>
      </c>
      <c r="E13" s="1">
        <v>0.996</v>
      </c>
      <c r="F13" s="1">
        <v>2190.7</v>
      </c>
    </row>
    <row r="14">
      <c r="A14" s="1">
        <v>0.441</v>
      </c>
      <c r="B14" s="1">
        <v>359.17</v>
      </c>
      <c r="C14" s="1">
        <v>28.0</v>
      </c>
      <c r="E14" s="1">
        <v>0.862</v>
      </c>
      <c r="F14" s="1">
        <v>8413.91</v>
      </c>
    </row>
    <row r="15">
      <c r="A15" s="1">
        <v>0.664</v>
      </c>
      <c r="B15" s="1">
        <v>11601.03</v>
      </c>
      <c r="C15" s="1">
        <v>28.0</v>
      </c>
      <c r="E15" s="1">
        <v>0.956</v>
      </c>
      <c r="F15" s="1">
        <v>27402.29</v>
      </c>
    </row>
    <row r="16">
      <c r="A16" s="1">
        <v>0.149</v>
      </c>
      <c r="B16" s="1">
        <v>5832.74</v>
      </c>
      <c r="C16" s="1">
        <v>41.0</v>
      </c>
      <c r="E16" s="1">
        <v>0.883</v>
      </c>
      <c r="F16" s="1">
        <v>19674.12</v>
      </c>
    </row>
    <row r="17">
      <c r="A17" s="1">
        <v>0.465</v>
      </c>
      <c r="B17" s="1">
        <v>22999.85</v>
      </c>
      <c r="C17" s="1">
        <v>70.0</v>
      </c>
      <c r="E17" s="1">
        <v>0.908</v>
      </c>
      <c r="F17" s="1">
        <v>26560.24</v>
      </c>
    </row>
    <row r="18">
      <c r="A18" s="1">
        <v>0.786</v>
      </c>
      <c r="B18" s="1">
        <v>25764.54</v>
      </c>
      <c r="C18" s="1">
        <v>53.0</v>
      </c>
      <c r="E18" s="1">
        <v>1.0</v>
      </c>
      <c r="F18" s="1">
        <v>4726.67</v>
      </c>
    </row>
    <row r="19">
      <c r="A19" s="1">
        <v>0.216</v>
      </c>
      <c r="B19" s="1">
        <v>45152.95</v>
      </c>
      <c r="C19" s="1">
        <v>57.0</v>
      </c>
      <c r="E19" s="1">
        <v>0.994</v>
      </c>
      <c r="F19" s="1">
        <v>6735.42</v>
      </c>
    </row>
    <row r="20">
      <c r="A20" s="1">
        <v>0.176</v>
      </c>
      <c r="B20" s="1">
        <v>28599.28</v>
      </c>
      <c r="C20" s="1">
        <v>41.0</v>
      </c>
      <c r="E20" s="1">
        <v>1.0</v>
      </c>
      <c r="F20" s="1">
        <v>59439.03</v>
      </c>
    </row>
    <row r="21">
      <c r="A21" s="1">
        <v>0.893</v>
      </c>
      <c r="B21" s="1">
        <v>988.93</v>
      </c>
      <c r="C21" s="1">
        <v>20.0</v>
      </c>
      <c r="E21" s="1">
        <v>0.963</v>
      </c>
      <c r="F21" s="1">
        <v>27162.17</v>
      </c>
    </row>
    <row r="22">
      <c r="A22" s="1">
        <v>0.618</v>
      </c>
      <c r="B22" s="1">
        <v>9292.3</v>
      </c>
      <c r="C22" s="1">
        <v>39.0</v>
      </c>
      <c r="E22" s="1">
        <v>0.841</v>
      </c>
      <c r="F22" s="1">
        <v>463.37</v>
      </c>
    </row>
    <row r="23">
      <c r="A23" s="1">
        <v>0.671</v>
      </c>
      <c r="B23" s="1">
        <v>6377.22</v>
      </c>
      <c r="C23" s="1">
        <v>70.0</v>
      </c>
      <c r="E23" s="1">
        <v>1.0</v>
      </c>
      <c r="F23" s="1">
        <v>38037.0</v>
      </c>
    </row>
    <row r="24">
      <c r="A24" s="1">
        <v>0.572</v>
      </c>
      <c r="B24" s="1">
        <v>9759.52</v>
      </c>
      <c r="C24" s="1">
        <v>19.0</v>
      </c>
      <c r="E24" s="1">
        <v>0.867</v>
      </c>
      <c r="F24" s="1">
        <v>27060.3</v>
      </c>
    </row>
    <row r="25">
      <c r="A25" s="1">
        <v>0.539</v>
      </c>
      <c r="B25" s="1">
        <v>3488.87</v>
      </c>
      <c r="C25" s="1">
        <v>41.0</v>
      </c>
      <c r="E25" s="1">
        <v>0.829</v>
      </c>
      <c r="F25" s="1">
        <v>14124.49</v>
      </c>
    </row>
    <row r="26">
      <c r="A26" s="1">
        <v>0.812</v>
      </c>
      <c r="B26" s="1">
        <v>2056.26</v>
      </c>
      <c r="C26" s="1">
        <v>61.0</v>
      </c>
      <c r="E26" s="1">
        <v>0.915</v>
      </c>
      <c r="F26" s="1">
        <v>73568.24</v>
      </c>
    </row>
    <row r="27">
      <c r="A27" s="1">
        <v>0.926</v>
      </c>
      <c r="B27" s="1">
        <v>14720.45</v>
      </c>
      <c r="C27" s="1">
        <v>47.0</v>
      </c>
      <c r="E27" s="1">
        <v>0.859</v>
      </c>
      <c r="F27" s="1">
        <v>11813.16</v>
      </c>
    </row>
    <row r="28">
      <c r="A28" s="1">
        <v>1.0</v>
      </c>
      <c r="B28" s="1">
        <v>25486.57</v>
      </c>
      <c r="C28" s="1">
        <v>55.0</v>
      </c>
      <c r="E28" s="1">
        <v>0.953</v>
      </c>
      <c r="F28" s="1">
        <v>21028.18</v>
      </c>
    </row>
    <row r="29">
      <c r="A29" s="1">
        <v>0.901</v>
      </c>
      <c r="B29" s="1">
        <v>24207.26</v>
      </c>
      <c r="C29" s="1">
        <v>19.0</v>
      </c>
      <c r="E29" s="1">
        <v>0.915</v>
      </c>
      <c r="F29" s="1">
        <v>10108.5</v>
      </c>
    </row>
    <row r="30">
      <c r="A30" s="1">
        <v>0.217</v>
      </c>
      <c r="B30" s="1">
        <v>11991.11</v>
      </c>
      <c r="C30" s="1">
        <v>77.0</v>
      </c>
      <c r="E30" s="1">
        <v>0.852</v>
      </c>
      <c r="F30" s="1">
        <v>2187.79</v>
      </c>
    </row>
    <row r="31">
      <c r="A31" s="1">
        <v>0.343</v>
      </c>
      <c r="B31" s="1">
        <v>14774.57</v>
      </c>
      <c r="C31" s="1">
        <v>38.0</v>
      </c>
      <c r="E31" s="1">
        <v>0.964</v>
      </c>
      <c r="F31" s="1">
        <v>23485.38</v>
      </c>
    </row>
    <row r="32">
      <c r="A32" s="1">
        <v>0.749</v>
      </c>
      <c r="B32" s="1">
        <v>14527.0</v>
      </c>
      <c r="C32" s="1">
        <v>50.0</v>
      </c>
      <c r="E32" s="1">
        <v>0.836</v>
      </c>
      <c r="F32" s="1">
        <v>627.69</v>
      </c>
    </row>
    <row r="33">
      <c r="A33" s="1">
        <v>0.468</v>
      </c>
      <c r="B33" s="1">
        <v>23525.23</v>
      </c>
      <c r="C33" s="1">
        <v>29.0</v>
      </c>
      <c r="E33" s="1">
        <v>0.983</v>
      </c>
      <c r="F33" s="1">
        <v>4498.48</v>
      </c>
    </row>
    <row r="34">
      <c r="A34" s="1">
        <v>0.486</v>
      </c>
      <c r="B34" s="1">
        <v>982.23</v>
      </c>
      <c r="C34" s="1">
        <v>75.0</v>
      </c>
      <c r="E34" s="1">
        <v>0.852</v>
      </c>
      <c r="F34" s="1">
        <v>6765.56</v>
      </c>
    </row>
    <row r="35">
      <c r="A35" s="1">
        <v>0.844</v>
      </c>
      <c r="B35" s="1">
        <v>24750.32</v>
      </c>
      <c r="C35" s="1">
        <v>39.0</v>
      </c>
      <c r="E35" s="1">
        <v>1.0</v>
      </c>
      <c r="F35" s="1">
        <v>48263.99</v>
      </c>
    </row>
    <row r="36">
      <c r="A36" s="1">
        <v>0.883</v>
      </c>
      <c r="B36" s="1">
        <v>17455.09</v>
      </c>
      <c r="C36" s="1">
        <v>78.0</v>
      </c>
      <c r="E36" s="1">
        <v>0.982</v>
      </c>
      <c r="F36" s="1">
        <v>18249.05</v>
      </c>
    </row>
    <row r="37">
      <c r="A37" s="1">
        <v>0.841</v>
      </c>
      <c r="B37" s="1">
        <v>4415.64</v>
      </c>
      <c r="C37" s="1">
        <v>61.0</v>
      </c>
      <c r="E37" s="1">
        <v>0.828</v>
      </c>
      <c r="F37" s="1">
        <v>1546.17</v>
      </c>
    </row>
    <row r="38">
      <c r="A38" s="1">
        <v>0.355</v>
      </c>
      <c r="B38" s="1">
        <v>1006.06</v>
      </c>
      <c r="C38" s="1">
        <v>42.0</v>
      </c>
      <c r="E38" s="1">
        <v>1.0</v>
      </c>
      <c r="F38" s="1">
        <v>60535.81</v>
      </c>
    </row>
    <row r="39">
      <c r="A39" s="1">
        <v>0.378</v>
      </c>
      <c r="B39" s="1">
        <v>2297.62</v>
      </c>
      <c r="C39" s="1">
        <v>66.0</v>
      </c>
      <c r="E39" s="1">
        <v>0.907</v>
      </c>
      <c r="F39" s="1">
        <v>26705.43</v>
      </c>
    </row>
    <row r="40">
      <c r="A40" s="1">
        <v>0.359</v>
      </c>
      <c r="B40" s="1">
        <v>14875.82</v>
      </c>
      <c r="C40" s="1">
        <v>44.0</v>
      </c>
      <c r="E40" s="1">
        <v>0.986</v>
      </c>
      <c r="F40" s="1">
        <v>17172.39</v>
      </c>
    </row>
    <row r="41">
      <c r="A41" s="1">
        <v>0.751</v>
      </c>
      <c r="B41" s="1">
        <v>28410.14</v>
      </c>
      <c r="C41" s="1">
        <v>76.0</v>
      </c>
      <c r="E41" s="1">
        <v>1.0</v>
      </c>
      <c r="F41" s="1">
        <v>60830.2</v>
      </c>
    </row>
    <row r="42">
      <c r="A42" s="1">
        <v>0.365</v>
      </c>
      <c r="B42" s="1">
        <v>8149.06</v>
      </c>
      <c r="C42" s="1">
        <v>80.0</v>
      </c>
      <c r="E42" s="1">
        <v>1.0</v>
      </c>
      <c r="F42" s="1">
        <v>3890.16</v>
      </c>
    </row>
    <row r="43">
      <c r="A43" s="1">
        <v>0.055</v>
      </c>
      <c r="B43" s="1">
        <v>9532.48</v>
      </c>
      <c r="C43" s="1">
        <v>59.0</v>
      </c>
      <c r="E43" s="1">
        <v>0.898</v>
      </c>
      <c r="F43" s="1">
        <v>15535.65</v>
      </c>
    </row>
    <row r="44">
      <c r="A44" s="1">
        <v>0.901</v>
      </c>
      <c r="B44" s="1">
        <v>54406.43</v>
      </c>
      <c r="C44" s="1">
        <v>45.0</v>
      </c>
      <c r="E44" s="1">
        <v>0.935</v>
      </c>
      <c r="F44" s="1">
        <v>14407.2</v>
      </c>
    </row>
    <row r="45">
      <c r="A45" s="1">
        <v>0.113</v>
      </c>
      <c r="B45" s="1">
        <v>4790.87</v>
      </c>
      <c r="C45" s="1">
        <v>77.0</v>
      </c>
      <c r="E45" s="1">
        <v>0.916</v>
      </c>
      <c r="F45" s="1">
        <v>13415.44</v>
      </c>
    </row>
    <row r="46">
      <c r="A46" s="1">
        <v>0.996</v>
      </c>
      <c r="B46" s="1">
        <v>2190.7</v>
      </c>
      <c r="C46" s="1">
        <v>33.0</v>
      </c>
      <c r="E46" s="1">
        <v>1.0</v>
      </c>
      <c r="F46" s="1">
        <v>39805.93</v>
      </c>
    </row>
    <row r="47">
      <c r="A47" s="1">
        <v>0.862</v>
      </c>
      <c r="B47" s="1">
        <v>8413.91</v>
      </c>
      <c r="C47" s="1">
        <v>32.0</v>
      </c>
      <c r="E47" s="1">
        <v>0.878</v>
      </c>
      <c r="F47" s="1">
        <v>11316.3</v>
      </c>
    </row>
    <row r="48">
      <c r="A48" s="1">
        <v>0.956</v>
      </c>
      <c r="B48" s="1">
        <v>27402.29</v>
      </c>
      <c r="C48" s="1">
        <v>79.0</v>
      </c>
      <c r="E48" s="1">
        <v>1.0</v>
      </c>
      <c r="F48" s="1">
        <v>16054.83</v>
      </c>
    </row>
    <row r="49">
      <c r="A49" s="1">
        <v>0.883</v>
      </c>
      <c r="B49" s="1">
        <v>19674.12</v>
      </c>
      <c r="C49" s="1">
        <v>79.0</v>
      </c>
      <c r="E49" s="1">
        <v>0.982</v>
      </c>
      <c r="F49" s="1">
        <v>54360.61</v>
      </c>
    </row>
    <row r="50">
      <c r="A50" s="1">
        <v>0.101</v>
      </c>
      <c r="B50" s="1">
        <v>10750.08</v>
      </c>
      <c r="C50" s="1">
        <v>64.0</v>
      </c>
      <c r="E50" s="1">
        <v>0.841</v>
      </c>
      <c r="F50" s="1">
        <v>8019.86</v>
      </c>
    </row>
    <row r="51">
      <c r="A51" s="1">
        <v>0.569</v>
      </c>
      <c r="B51" s="1">
        <v>66907.23</v>
      </c>
      <c r="C51" s="1">
        <v>79.0</v>
      </c>
      <c r="E51" s="1">
        <v>0.933</v>
      </c>
      <c r="F51" s="1">
        <v>7131.01</v>
      </c>
    </row>
    <row r="52">
      <c r="A52" s="1">
        <v>0.908</v>
      </c>
      <c r="B52" s="1">
        <v>26560.24</v>
      </c>
      <c r="C52" s="1">
        <v>68.0</v>
      </c>
      <c r="E52" s="1">
        <v>0.934</v>
      </c>
      <c r="F52" s="1">
        <v>4013.63</v>
      </c>
    </row>
    <row r="53">
      <c r="A53" s="1">
        <v>0.091</v>
      </c>
      <c r="B53" s="1">
        <v>1277.15</v>
      </c>
      <c r="C53" s="1">
        <v>61.0</v>
      </c>
      <c r="E53" s="1">
        <v>0.922</v>
      </c>
      <c r="F53" s="1">
        <v>7719.37</v>
      </c>
    </row>
    <row r="54">
      <c r="A54" s="1">
        <v>0.355</v>
      </c>
      <c r="B54" s="1">
        <v>27300.95</v>
      </c>
      <c r="C54" s="1">
        <v>72.0</v>
      </c>
      <c r="E54" s="1">
        <v>0.859</v>
      </c>
      <c r="F54" s="1">
        <v>19811.43</v>
      </c>
    </row>
    <row r="55">
      <c r="A55" s="1">
        <v>0.517</v>
      </c>
      <c r="B55" s="1">
        <v>486.64</v>
      </c>
      <c r="C55" s="1">
        <v>69.0</v>
      </c>
      <c r="E55" s="1">
        <v>0.988</v>
      </c>
      <c r="F55" s="1">
        <v>3174.77</v>
      </c>
    </row>
    <row r="56">
      <c r="A56" s="1">
        <v>0.5</v>
      </c>
      <c r="B56" s="1">
        <v>21014.93</v>
      </c>
      <c r="C56" s="1">
        <v>74.0</v>
      </c>
      <c r="E56" s="1">
        <v>0.923</v>
      </c>
      <c r="F56" s="1">
        <v>70089.34</v>
      </c>
    </row>
    <row r="57">
      <c r="A57" s="1">
        <v>1.0</v>
      </c>
      <c r="B57" s="1">
        <v>4726.67</v>
      </c>
      <c r="C57" s="1">
        <v>20.0</v>
      </c>
      <c r="E57" s="1">
        <v>0.971</v>
      </c>
      <c r="F57" s="1">
        <v>35080.48</v>
      </c>
    </row>
    <row r="58">
      <c r="A58" s="1">
        <v>0.445</v>
      </c>
      <c r="B58" s="1">
        <v>23843.67</v>
      </c>
      <c r="C58" s="1">
        <v>54.0</v>
      </c>
      <c r="E58" s="1">
        <v>1.0</v>
      </c>
      <c r="F58" s="1">
        <v>2241.6</v>
      </c>
    </row>
    <row r="59">
      <c r="A59" s="1">
        <v>0.289</v>
      </c>
      <c r="B59" s="1">
        <v>7414.89</v>
      </c>
      <c r="C59" s="1">
        <v>68.0</v>
      </c>
      <c r="E59" s="1">
        <v>1.0</v>
      </c>
      <c r="F59" s="1">
        <v>3042.0</v>
      </c>
    </row>
    <row r="60">
      <c r="A60" s="1">
        <v>0.595</v>
      </c>
      <c r="B60" s="1">
        <v>41272.36</v>
      </c>
      <c r="C60" s="1">
        <v>24.0</v>
      </c>
      <c r="E60" s="1">
        <v>0.82</v>
      </c>
      <c r="F60" s="1">
        <v>14492.13</v>
      </c>
    </row>
    <row r="61">
      <c r="A61" s="1">
        <v>0.396</v>
      </c>
      <c r="B61" s="1">
        <v>8217.01</v>
      </c>
      <c r="C61" s="1">
        <v>38.0</v>
      </c>
      <c r="E61" s="1">
        <v>0.868</v>
      </c>
      <c r="F61" s="1">
        <v>3285.3</v>
      </c>
    </row>
    <row r="62">
      <c r="A62" s="1">
        <v>0.673</v>
      </c>
      <c r="B62" s="1">
        <v>19335.68</v>
      </c>
      <c r="C62" s="1">
        <v>26.0</v>
      </c>
      <c r="E62" s="1">
        <v>1.0</v>
      </c>
      <c r="F62" s="1">
        <v>16461.8</v>
      </c>
    </row>
    <row r="63">
      <c r="A63" s="1">
        <v>0.994</v>
      </c>
      <c r="B63" s="1">
        <v>6735.42</v>
      </c>
      <c r="C63" s="1">
        <v>56.0</v>
      </c>
      <c r="E63" s="1">
        <v>0.898</v>
      </c>
      <c r="F63" s="1">
        <v>5688.64</v>
      </c>
    </row>
    <row r="64">
      <c r="A64" s="1">
        <v>0.701</v>
      </c>
      <c r="B64" s="1">
        <v>49831.75</v>
      </c>
      <c r="C64" s="1">
        <v>35.0</v>
      </c>
      <c r="E64" s="1">
        <v>0.829</v>
      </c>
      <c r="F64" s="1">
        <v>29360.17</v>
      </c>
    </row>
    <row r="65">
      <c r="A65" s="1">
        <v>0.562</v>
      </c>
      <c r="B65" s="1">
        <v>30373.3</v>
      </c>
      <c r="C65" s="1">
        <v>21.0</v>
      </c>
      <c r="E65" s="1">
        <v>1.0</v>
      </c>
      <c r="F65" s="1">
        <v>36713.29</v>
      </c>
    </row>
    <row r="66">
      <c r="A66" s="1">
        <v>0.594</v>
      </c>
      <c r="B66" s="1">
        <v>5575.84</v>
      </c>
      <c r="C66" s="1">
        <v>42.0</v>
      </c>
      <c r="E66" s="1">
        <v>1.0</v>
      </c>
      <c r="F66" s="1">
        <v>2707.69</v>
      </c>
    </row>
    <row r="67">
      <c r="A67" s="1">
        <v>1.0</v>
      </c>
      <c r="B67" s="1">
        <v>59439.03</v>
      </c>
      <c r="C67" s="1">
        <v>77.0</v>
      </c>
      <c r="E67" s="1">
        <v>0.971</v>
      </c>
      <c r="F67" s="1">
        <v>50110.76</v>
      </c>
    </row>
    <row r="68">
      <c r="A68" s="1">
        <v>0.675</v>
      </c>
      <c r="B68" s="1">
        <v>8837.11</v>
      </c>
      <c r="C68" s="1">
        <v>31.0</v>
      </c>
      <c r="E68" s="1">
        <v>0.849</v>
      </c>
      <c r="F68" s="1">
        <v>14708.73</v>
      </c>
    </row>
    <row r="69">
      <c r="A69" s="1">
        <v>0.123</v>
      </c>
      <c r="B69" s="1">
        <v>21103.3</v>
      </c>
      <c r="C69" s="1">
        <v>67.0</v>
      </c>
      <c r="E69" s="1">
        <v>0.864</v>
      </c>
      <c r="F69" s="1">
        <v>35326.23</v>
      </c>
    </row>
    <row r="70">
      <c r="A70" s="1">
        <v>0.963</v>
      </c>
      <c r="B70" s="1">
        <v>27162.17</v>
      </c>
      <c r="C70" s="1">
        <v>75.0</v>
      </c>
      <c r="E70" s="1">
        <v>0.857</v>
      </c>
      <c r="F70" s="1">
        <v>9085.18</v>
      </c>
    </row>
    <row r="71">
      <c r="A71" s="1">
        <v>0.841</v>
      </c>
      <c r="B71" s="1">
        <v>463.37</v>
      </c>
      <c r="C71" s="1">
        <v>26.0</v>
      </c>
      <c r="E71" s="1">
        <v>1.0</v>
      </c>
      <c r="F71" s="1">
        <v>31471.81</v>
      </c>
    </row>
    <row r="72">
      <c r="A72" s="1">
        <v>0.258</v>
      </c>
      <c r="B72" s="1">
        <v>63867.74</v>
      </c>
      <c r="C72" s="1">
        <v>43.0</v>
      </c>
      <c r="E72" s="1">
        <v>1.0</v>
      </c>
      <c r="F72" s="1">
        <v>53128.45</v>
      </c>
    </row>
    <row r="73">
      <c r="A73" s="1">
        <v>0.23</v>
      </c>
      <c r="B73" s="1">
        <v>8445.35</v>
      </c>
      <c r="C73" s="1">
        <v>70.0</v>
      </c>
      <c r="E73" s="1">
        <v>0.991</v>
      </c>
      <c r="F73" s="1">
        <v>1879.87</v>
      </c>
    </row>
    <row r="74">
      <c r="A74" s="1">
        <v>0.171</v>
      </c>
      <c r="B74" s="1">
        <v>4208.96</v>
      </c>
      <c r="C74" s="1">
        <v>19.0</v>
      </c>
      <c r="E74" s="1">
        <v>0.982</v>
      </c>
      <c r="F74" s="1">
        <v>19161.53</v>
      </c>
    </row>
    <row r="75">
      <c r="A75" s="1">
        <v>1.0</v>
      </c>
      <c r="B75" s="1">
        <v>38037.0</v>
      </c>
      <c r="C75" s="1">
        <v>37.0</v>
      </c>
      <c r="E75" s="1">
        <v>0.841</v>
      </c>
      <c r="F75" s="1">
        <v>5321.53</v>
      </c>
    </row>
    <row r="76">
      <c r="A76" s="1">
        <v>0.121</v>
      </c>
      <c r="B76" s="1">
        <v>24273.68</v>
      </c>
      <c r="C76" s="1">
        <v>45.0</v>
      </c>
      <c r="E76" s="1">
        <v>1.0</v>
      </c>
      <c r="F76" s="1">
        <v>75861.95</v>
      </c>
    </row>
    <row r="77">
      <c r="A77" s="1">
        <v>0.814</v>
      </c>
      <c r="B77" s="1">
        <v>1814.76</v>
      </c>
      <c r="C77" s="1">
        <v>64.0</v>
      </c>
      <c r="E77" s="1">
        <v>0.817</v>
      </c>
      <c r="F77" s="1">
        <v>23409.99</v>
      </c>
    </row>
    <row r="78">
      <c r="A78" s="1">
        <v>0.338</v>
      </c>
      <c r="B78" s="1">
        <v>2489.61</v>
      </c>
      <c r="C78" s="1">
        <v>77.0</v>
      </c>
      <c r="E78" s="1">
        <v>0.919</v>
      </c>
      <c r="F78" s="1">
        <v>7743.08</v>
      </c>
    </row>
    <row r="79">
      <c r="A79" s="1">
        <v>0.281</v>
      </c>
      <c r="B79" s="1">
        <v>25118.79</v>
      </c>
      <c r="C79" s="1">
        <v>24.0</v>
      </c>
      <c r="E79" s="1">
        <v>0.953</v>
      </c>
      <c r="F79" s="1">
        <v>28730.44</v>
      </c>
    </row>
    <row r="80">
      <c r="A80" s="1">
        <v>0.434</v>
      </c>
      <c r="B80" s="1">
        <v>1554.55</v>
      </c>
      <c r="C80" s="1">
        <v>61.0</v>
      </c>
      <c r="E80" s="1">
        <v>0.831</v>
      </c>
      <c r="F80" s="1">
        <v>12552.48</v>
      </c>
    </row>
    <row r="81">
      <c r="A81" s="1">
        <v>0.15</v>
      </c>
      <c r="B81" s="1">
        <v>49820.61</v>
      </c>
      <c r="C81" s="1">
        <v>78.0</v>
      </c>
      <c r="E81" s="1">
        <v>0.88</v>
      </c>
      <c r="F81" s="1">
        <v>2009.53</v>
      </c>
    </row>
    <row r="82">
      <c r="A82" s="1">
        <v>0.867</v>
      </c>
      <c r="B82" s="1">
        <v>27060.3</v>
      </c>
      <c r="C82" s="1">
        <v>25.0</v>
      </c>
      <c r="E82" s="1">
        <v>0.956</v>
      </c>
      <c r="F82" s="1">
        <v>11619.73</v>
      </c>
    </row>
    <row r="83">
      <c r="A83" s="1">
        <v>0.592</v>
      </c>
      <c r="B83" s="1">
        <v>8174.17</v>
      </c>
      <c r="C83" s="1">
        <v>64.0</v>
      </c>
      <c r="E83" s="1">
        <v>0.928</v>
      </c>
      <c r="F83" s="1">
        <v>3856.86</v>
      </c>
    </row>
    <row r="84">
      <c r="A84" s="1">
        <v>0.502</v>
      </c>
      <c r="B84" s="1">
        <v>9017.79</v>
      </c>
      <c r="C84" s="1">
        <v>52.0</v>
      </c>
      <c r="E84" s="1">
        <v>1.0</v>
      </c>
      <c r="F84" s="1">
        <v>44245.96</v>
      </c>
    </row>
    <row r="85">
      <c r="A85" s="1">
        <v>0.829</v>
      </c>
      <c r="B85" s="1">
        <v>14124.49</v>
      </c>
      <c r="C85" s="1">
        <v>31.0</v>
      </c>
      <c r="E85" s="1">
        <v>0.946</v>
      </c>
      <c r="F85" s="1">
        <v>6821.4</v>
      </c>
    </row>
    <row r="86">
      <c r="A86" s="1">
        <v>0.569</v>
      </c>
      <c r="B86" s="1">
        <v>8956.06</v>
      </c>
      <c r="C86" s="1">
        <v>34.0</v>
      </c>
      <c r="E86" s="1">
        <v>1.0</v>
      </c>
      <c r="F86" s="1">
        <v>32148.31</v>
      </c>
    </row>
    <row r="87">
      <c r="A87" s="1">
        <v>0.695</v>
      </c>
      <c r="B87" s="1">
        <v>30600.39</v>
      </c>
      <c r="C87" s="1">
        <v>53.0</v>
      </c>
      <c r="E87" s="1">
        <v>0.874</v>
      </c>
      <c r="F87" s="1">
        <v>2008.25</v>
      </c>
    </row>
    <row r="88">
      <c r="A88" s="1">
        <v>0.915</v>
      </c>
      <c r="B88" s="1">
        <v>73568.24</v>
      </c>
      <c r="C88" s="1">
        <v>67.0</v>
      </c>
      <c r="E88" s="1">
        <v>0.874</v>
      </c>
      <c r="F88" s="1">
        <v>5105.3</v>
      </c>
    </row>
    <row r="89">
      <c r="A89" s="1">
        <v>0.721</v>
      </c>
      <c r="B89" s="1">
        <v>17566.49</v>
      </c>
      <c r="C89" s="1">
        <v>57.0</v>
      </c>
      <c r="E89" s="1">
        <v>0.985</v>
      </c>
      <c r="F89" s="1">
        <v>27144.95</v>
      </c>
    </row>
    <row r="90">
      <c r="A90" s="1">
        <v>0.859</v>
      </c>
      <c r="B90" s="1">
        <v>11813.16</v>
      </c>
      <c r="C90" s="1">
        <v>21.0</v>
      </c>
      <c r="E90" s="1">
        <v>1.0</v>
      </c>
      <c r="F90" s="1">
        <v>8772.08</v>
      </c>
    </row>
    <row r="91">
      <c r="A91" s="1">
        <v>0.704</v>
      </c>
      <c r="B91" s="1">
        <v>5040.49</v>
      </c>
      <c r="C91" s="1">
        <v>19.0</v>
      </c>
      <c r="E91" s="1">
        <v>0.975</v>
      </c>
      <c r="F91" s="1">
        <v>76312.56</v>
      </c>
    </row>
    <row r="92">
      <c r="A92" s="1">
        <v>0.313</v>
      </c>
      <c r="B92" s="1">
        <v>21193.61</v>
      </c>
      <c r="C92" s="1">
        <v>79.0</v>
      </c>
      <c r="E92" s="1">
        <v>1.0</v>
      </c>
      <c r="F92" s="1">
        <v>821.58</v>
      </c>
    </row>
    <row r="93">
      <c r="A93" s="1">
        <v>0.167</v>
      </c>
      <c r="B93" s="1">
        <v>23140.31</v>
      </c>
      <c r="C93" s="1">
        <v>23.0</v>
      </c>
      <c r="E93" s="1">
        <v>1.0</v>
      </c>
      <c r="F93" s="1">
        <v>23797.8</v>
      </c>
    </row>
    <row r="94">
      <c r="A94" s="1">
        <v>0.773</v>
      </c>
      <c r="B94" s="1">
        <v>23115.76</v>
      </c>
      <c r="C94" s="1">
        <v>71.0</v>
      </c>
      <c r="E94" s="1">
        <v>0.992</v>
      </c>
      <c r="F94" s="1">
        <v>29746.26</v>
      </c>
    </row>
    <row r="95">
      <c r="A95" s="1">
        <v>0.274</v>
      </c>
      <c r="B95" s="1">
        <v>547.12</v>
      </c>
      <c r="C95" s="1">
        <v>59.0</v>
      </c>
      <c r="E95" s="1">
        <v>0.826</v>
      </c>
      <c r="F95" s="1">
        <v>877.7</v>
      </c>
    </row>
    <row r="96">
      <c r="A96" s="1">
        <v>0.148</v>
      </c>
      <c r="B96" s="1">
        <v>45876.89</v>
      </c>
      <c r="C96" s="1">
        <v>21.0</v>
      </c>
      <c r="E96" s="1">
        <v>1.0</v>
      </c>
      <c r="F96" s="1">
        <v>22693.2</v>
      </c>
    </row>
    <row r="97">
      <c r="A97" s="1">
        <v>0.254</v>
      </c>
      <c r="B97" s="1">
        <v>8253.01</v>
      </c>
      <c r="C97" s="1">
        <v>71.0</v>
      </c>
      <c r="E97" s="1">
        <v>0.911</v>
      </c>
      <c r="F97" s="1">
        <v>34169.14</v>
      </c>
    </row>
    <row r="98">
      <c r="A98" s="1">
        <v>0.77</v>
      </c>
      <c r="B98" s="1">
        <v>27264.51</v>
      </c>
      <c r="C98" s="1">
        <v>46.0</v>
      </c>
      <c r="E98" s="1">
        <v>1.0</v>
      </c>
      <c r="F98" s="1">
        <v>749.75</v>
      </c>
    </row>
    <row r="99">
      <c r="A99" s="1">
        <v>0.758</v>
      </c>
      <c r="B99" s="1">
        <v>28526.24</v>
      </c>
      <c r="C99" s="1">
        <v>80.0</v>
      </c>
      <c r="E99" s="1">
        <v>0.842</v>
      </c>
      <c r="F99" s="1">
        <v>33170.6</v>
      </c>
    </row>
    <row r="100">
      <c r="A100" s="1">
        <v>0.953</v>
      </c>
      <c r="B100" s="1">
        <v>21028.18</v>
      </c>
      <c r="C100" s="1">
        <v>35.0</v>
      </c>
      <c r="E100" s="1">
        <v>0.929</v>
      </c>
      <c r="F100" s="1">
        <v>2631.5</v>
      </c>
    </row>
    <row r="101">
      <c r="A101" s="1">
        <v>0.675</v>
      </c>
      <c r="B101" s="1">
        <v>10046.12</v>
      </c>
      <c r="C101" s="1">
        <v>43.0</v>
      </c>
      <c r="E101" s="1">
        <v>0.877</v>
      </c>
      <c r="F101" s="1">
        <v>21756.64</v>
      </c>
    </row>
    <row r="102">
      <c r="A102" s="1">
        <v>0.44</v>
      </c>
      <c r="B102" s="1">
        <v>18749.48</v>
      </c>
      <c r="C102" s="1">
        <v>61.0</v>
      </c>
      <c r="E102" s="1">
        <v>0.951</v>
      </c>
      <c r="F102" s="1">
        <v>43840.71</v>
      </c>
    </row>
    <row r="103">
      <c r="A103" s="1">
        <v>0.26</v>
      </c>
      <c r="B103" s="1">
        <v>820.58</v>
      </c>
      <c r="C103" s="1">
        <v>51.0</v>
      </c>
      <c r="E103" s="1">
        <v>1.0</v>
      </c>
      <c r="F103" s="1">
        <v>33161.9</v>
      </c>
    </row>
    <row r="104">
      <c r="A104" s="1">
        <v>0.808</v>
      </c>
      <c r="B104" s="1">
        <v>28700.94</v>
      </c>
      <c r="C104" s="1">
        <v>27.0</v>
      </c>
      <c r="E104" s="1">
        <v>0.966</v>
      </c>
      <c r="F104" s="1">
        <v>765.94</v>
      </c>
    </row>
    <row r="105">
      <c r="A105" s="1">
        <v>0.462</v>
      </c>
      <c r="B105" s="1">
        <v>2098.07</v>
      </c>
      <c r="C105" s="1">
        <v>79.0</v>
      </c>
      <c r="E105" s="1">
        <v>0.962</v>
      </c>
      <c r="F105" s="1">
        <v>45743.2</v>
      </c>
    </row>
    <row r="106">
      <c r="A106" s="1">
        <v>0.915</v>
      </c>
      <c r="B106" s="1">
        <v>10108.5</v>
      </c>
      <c r="C106" s="1">
        <v>53.0</v>
      </c>
      <c r="E106" s="1">
        <v>0.89</v>
      </c>
      <c r="F106" s="1">
        <v>81017.05</v>
      </c>
    </row>
    <row r="107">
      <c r="A107" s="1">
        <v>0.852</v>
      </c>
      <c r="B107" s="1">
        <v>2187.79</v>
      </c>
      <c r="C107" s="1">
        <v>31.0</v>
      </c>
      <c r="E107" s="1">
        <v>1.0</v>
      </c>
      <c r="F107" s="1">
        <v>32973.0</v>
      </c>
    </row>
    <row r="108">
      <c r="A108" s="1">
        <v>0.502</v>
      </c>
      <c r="B108" s="1">
        <v>36289.24</v>
      </c>
      <c r="C108" s="1">
        <v>48.0</v>
      </c>
      <c r="E108" s="1">
        <v>1.0</v>
      </c>
      <c r="F108" s="1">
        <v>37323.81</v>
      </c>
    </row>
    <row r="109">
      <c r="A109" s="1">
        <v>0.344</v>
      </c>
      <c r="B109" s="1">
        <v>15983.6</v>
      </c>
      <c r="C109" s="1">
        <v>65.0</v>
      </c>
      <c r="E109" s="1">
        <v>0.961</v>
      </c>
      <c r="F109" s="1">
        <v>29502.78</v>
      </c>
    </row>
    <row r="110">
      <c r="A110" s="1">
        <v>0.964</v>
      </c>
      <c r="B110" s="1">
        <v>23485.38</v>
      </c>
      <c r="C110" s="1">
        <v>32.0</v>
      </c>
      <c r="E110" s="1">
        <v>0.955</v>
      </c>
      <c r="F110" s="1">
        <v>31451.27</v>
      </c>
    </row>
    <row r="111">
      <c r="A111" s="1">
        <v>0.497</v>
      </c>
      <c r="B111" s="1">
        <v>22950.73</v>
      </c>
      <c r="C111" s="1">
        <v>25.0</v>
      </c>
      <c r="E111" s="1">
        <v>0.881</v>
      </c>
      <c r="F111" s="1">
        <v>1931.76</v>
      </c>
    </row>
    <row r="112">
      <c r="A112" s="1">
        <v>0.807</v>
      </c>
      <c r="B112" s="1">
        <v>36853.42</v>
      </c>
      <c r="C112" s="1">
        <v>31.0</v>
      </c>
      <c r="E112" s="1">
        <v>0.979</v>
      </c>
      <c r="F112" s="1">
        <v>32287.59</v>
      </c>
    </row>
    <row r="113">
      <c r="A113" s="1">
        <v>0.378</v>
      </c>
      <c r="B113" s="1">
        <v>2844.4</v>
      </c>
      <c r="C113" s="1">
        <v>40.0</v>
      </c>
      <c r="E113" s="1">
        <v>0.981</v>
      </c>
      <c r="F113" s="1">
        <v>11729.34</v>
      </c>
    </row>
    <row r="114">
      <c r="A114" s="1">
        <v>0.781</v>
      </c>
      <c r="B114" s="1">
        <v>21560.21</v>
      </c>
      <c r="C114" s="1">
        <v>77.0</v>
      </c>
      <c r="E114" s="1">
        <v>0.954</v>
      </c>
      <c r="F114" s="1">
        <v>35103.76</v>
      </c>
    </row>
    <row r="115">
      <c r="A115" s="1">
        <v>0.224</v>
      </c>
      <c r="B115" s="1">
        <v>17119.63</v>
      </c>
      <c r="C115" s="1">
        <v>74.0</v>
      </c>
      <c r="E115" s="1">
        <v>0.903</v>
      </c>
      <c r="F115" s="1">
        <v>14840.16</v>
      </c>
    </row>
    <row r="116">
      <c r="A116" s="1">
        <v>0.836</v>
      </c>
      <c r="B116" s="1">
        <v>627.69</v>
      </c>
      <c r="C116" s="1">
        <v>79.0</v>
      </c>
      <c r="E116" s="1">
        <v>1.0</v>
      </c>
      <c r="F116" s="1">
        <v>5967.33</v>
      </c>
    </row>
    <row r="117">
      <c r="A117" s="1">
        <v>0.983</v>
      </c>
      <c r="B117" s="1">
        <v>4498.48</v>
      </c>
      <c r="C117" s="1">
        <v>57.0</v>
      </c>
      <c r="E117" s="1">
        <v>0.984</v>
      </c>
      <c r="F117" s="1">
        <v>10380.42</v>
      </c>
    </row>
    <row r="118">
      <c r="A118" s="1">
        <v>0.816</v>
      </c>
      <c r="B118" s="1">
        <v>6227.79</v>
      </c>
      <c r="C118" s="1">
        <v>38.0</v>
      </c>
      <c r="E118" s="1">
        <v>0.836</v>
      </c>
      <c r="F118" s="1">
        <v>249.75</v>
      </c>
    </row>
    <row r="119">
      <c r="A119" s="1">
        <v>0.359</v>
      </c>
      <c r="B119" s="1">
        <v>1506.47</v>
      </c>
      <c r="C119" s="1">
        <v>33.0</v>
      </c>
      <c r="E119" s="1">
        <v>0.995</v>
      </c>
      <c r="F119" s="1">
        <v>3782.76</v>
      </c>
    </row>
    <row r="120">
      <c r="A120" s="1">
        <v>0.605</v>
      </c>
      <c r="B120" s="1">
        <v>8761.41</v>
      </c>
      <c r="C120" s="1">
        <v>62.0</v>
      </c>
      <c r="E120" s="1">
        <v>0.981</v>
      </c>
      <c r="F120" s="1">
        <v>34320.37</v>
      </c>
    </row>
    <row r="121">
      <c r="A121" s="1">
        <v>0.67</v>
      </c>
      <c r="B121" s="1">
        <v>551.59</v>
      </c>
      <c r="C121" s="1">
        <v>35.0</v>
      </c>
      <c r="E121" s="1">
        <v>0.849</v>
      </c>
      <c r="F121" s="1">
        <v>4124.98</v>
      </c>
    </row>
    <row r="122">
      <c r="A122" s="1">
        <v>0.193</v>
      </c>
      <c r="B122" s="1">
        <v>16112.15</v>
      </c>
      <c r="C122" s="1">
        <v>64.0</v>
      </c>
      <c r="E122" s="1">
        <v>0.985</v>
      </c>
      <c r="F122" s="1">
        <v>4630.39</v>
      </c>
    </row>
    <row r="123">
      <c r="A123" s="1">
        <v>0.333</v>
      </c>
      <c r="B123" s="1">
        <v>4752.48</v>
      </c>
      <c r="C123" s="1">
        <v>70.0</v>
      </c>
      <c r="E123" s="1">
        <v>0.901</v>
      </c>
      <c r="F123" s="1">
        <v>33091.12</v>
      </c>
    </row>
    <row r="124">
      <c r="A124" s="1">
        <v>0.852</v>
      </c>
      <c r="B124" s="1">
        <v>6765.56</v>
      </c>
      <c r="C124" s="1">
        <v>41.0</v>
      </c>
      <c r="E124" s="1">
        <v>0.871</v>
      </c>
      <c r="F124" s="1">
        <v>28682.51</v>
      </c>
    </row>
    <row r="125">
      <c r="A125" s="1">
        <v>1.0</v>
      </c>
      <c r="B125" s="1">
        <v>48263.99</v>
      </c>
      <c r="C125" s="1">
        <v>43.0</v>
      </c>
      <c r="E125" s="1">
        <v>0.968</v>
      </c>
      <c r="F125" s="1">
        <v>4650.68</v>
      </c>
    </row>
    <row r="126">
      <c r="A126" s="1">
        <v>0.322</v>
      </c>
      <c r="B126" s="1">
        <v>13975.94</v>
      </c>
      <c r="C126" s="1">
        <v>42.0</v>
      </c>
      <c r="E126" s="1">
        <v>0.97</v>
      </c>
      <c r="F126" s="1">
        <v>2603.17</v>
      </c>
    </row>
    <row r="127">
      <c r="A127" s="1">
        <v>0.298</v>
      </c>
      <c r="B127" s="1">
        <v>6267.22</v>
      </c>
      <c r="C127" s="1">
        <v>77.0</v>
      </c>
      <c r="E127" s="1">
        <v>1.0</v>
      </c>
      <c r="F127" s="1">
        <v>25909.03</v>
      </c>
    </row>
    <row r="128">
      <c r="A128" s="1">
        <v>0.982</v>
      </c>
      <c r="B128" s="1">
        <v>18249.05</v>
      </c>
      <c r="C128" s="1">
        <v>77.0</v>
      </c>
      <c r="E128" s="1">
        <v>0.825</v>
      </c>
      <c r="F128" s="1">
        <v>11714.82</v>
      </c>
    </row>
    <row r="129">
      <c r="A129" s="1">
        <v>0.32</v>
      </c>
      <c r="B129" s="1">
        <v>4504.7</v>
      </c>
      <c r="C129" s="1">
        <v>77.0</v>
      </c>
      <c r="E129" s="1">
        <v>0.999</v>
      </c>
      <c r="F129" s="1">
        <v>1728.69</v>
      </c>
    </row>
    <row r="130">
      <c r="A130" s="1">
        <v>0.828</v>
      </c>
      <c r="B130" s="1">
        <v>1546.17</v>
      </c>
      <c r="C130" s="1">
        <v>62.0</v>
      </c>
      <c r="E130" s="1">
        <v>0.959</v>
      </c>
      <c r="F130" s="1">
        <v>6778.3</v>
      </c>
    </row>
    <row r="131">
      <c r="A131" s="1">
        <v>0.429</v>
      </c>
      <c r="B131" s="1">
        <v>422.56</v>
      </c>
      <c r="C131" s="1">
        <v>58.0</v>
      </c>
      <c r="E131" s="1">
        <v>1.0</v>
      </c>
      <c r="F131" s="1">
        <v>4077.45</v>
      </c>
    </row>
    <row r="132">
      <c r="A132" s="1">
        <v>1.0</v>
      </c>
      <c r="B132" s="1">
        <v>60535.81</v>
      </c>
      <c r="C132" s="1">
        <v>46.0</v>
      </c>
      <c r="E132" s="1">
        <v>0.995</v>
      </c>
      <c r="F132" s="1">
        <v>19802.4</v>
      </c>
    </row>
    <row r="133">
      <c r="A133" s="1">
        <v>0.65</v>
      </c>
      <c r="B133" s="1">
        <v>25791.4</v>
      </c>
      <c r="C133" s="1">
        <v>32.0</v>
      </c>
      <c r="E133" s="1">
        <v>1.0</v>
      </c>
      <c r="F133" s="1">
        <v>876.89</v>
      </c>
    </row>
    <row r="134">
      <c r="A134" s="1">
        <v>0.565</v>
      </c>
      <c r="B134" s="1">
        <v>32183.57</v>
      </c>
      <c r="C134" s="1">
        <v>62.0</v>
      </c>
      <c r="E134" s="1">
        <v>1.0</v>
      </c>
      <c r="F134" s="1">
        <v>3748.42</v>
      </c>
    </row>
    <row r="135">
      <c r="A135" s="1">
        <v>0.278</v>
      </c>
      <c r="B135" s="1">
        <v>79179.91</v>
      </c>
      <c r="C135" s="1">
        <v>18.0</v>
      </c>
      <c r="E135" s="1">
        <v>0.916</v>
      </c>
      <c r="F135" s="1">
        <v>11339.13</v>
      </c>
    </row>
    <row r="136">
      <c r="A136" s="1">
        <v>0.356</v>
      </c>
      <c r="B136" s="1">
        <v>53656.04</v>
      </c>
      <c r="C136" s="1">
        <v>42.0</v>
      </c>
      <c r="E136" s="1">
        <v>1.0</v>
      </c>
      <c r="F136" s="1">
        <v>43489.41</v>
      </c>
    </row>
    <row r="137">
      <c r="A137" s="1">
        <v>0.907</v>
      </c>
      <c r="B137" s="1">
        <v>26705.43</v>
      </c>
      <c r="C137" s="1">
        <v>24.0</v>
      </c>
      <c r="E137" s="1">
        <v>0.959</v>
      </c>
      <c r="F137" s="1">
        <v>5718.17</v>
      </c>
    </row>
    <row r="138">
      <c r="A138" s="1">
        <v>0.057</v>
      </c>
      <c r="B138" s="1">
        <v>23682.56</v>
      </c>
      <c r="C138" s="1">
        <v>26.0</v>
      </c>
      <c r="E138" s="1">
        <v>0.855</v>
      </c>
      <c r="F138" s="1">
        <v>6399.16</v>
      </c>
    </row>
    <row r="139">
      <c r="A139" s="1">
        <v>0.157</v>
      </c>
      <c r="B139" s="1">
        <v>8215.08</v>
      </c>
      <c r="C139" s="1">
        <v>41.0</v>
      </c>
      <c r="E139" s="1">
        <v>1.0</v>
      </c>
      <c r="F139" s="1">
        <v>34836.75</v>
      </c>
    </row>
    <row r="140">
      <c r="A140" s="1">
        <v>0.243</v>
      </c>
      <c r="B140" s="1">
        <v>2196.68</v>
      </c>
      <c r="C140" s="1">
        <v>18.0</v>
      </c>
      <c r="E140" s="1">
        <v>0.913</v>
      </c>
      <c r="F140" s="1">
        <v>1017.13</v>
      </c>
    </row>
    <row r="141">
      <c r="A141" s="1">
        <v>0.171</v>
      </c>
      <c r="B141" s="1">
        <v>17053.3</v>
      </c>
      <c r="C141" s="1">
        <v>61.0</v>
      </c>
      <c r="E141" s="1">
        <v>0.966</v>
      </c>
      <c r="F141" s="1">
        <v>42621.1</v>
      </c>
    </row>
    <row r="142">
      <c r="A142" s="1">
        <v>0.986</v>
      </c>
      <c r="B142" s="1">
        <v>17172.39</v>
      </c>
      <c r="C142" s="1">
        <v>25.0</v>
      </c>
      <c r="E142" s="1">
        <v>0.887</v>
      </c>
      <c r="F142" s="1">
        <v>22311.52</v>
      </c>
    </row>
    <row r="143">
      <c r="A143" s="1">
        <v>1.0</v>
      </c>
      <c r="B143" s="1">
        <v>60830.2</v>
      </c>
      <c r="C143" s="1">
        <v>41.0</v>
      </c>
      <c r="E143" s="1">
        <v>0.865</v>
      </c>
      <c r="F143" s="1">
        <v>4136.77</v>
      </c>
    </row>
    <row r="144">
      <c r="A144" s="1">
        <v>0.189</v>
      </c>
      <c r="B144" s="1">
        <v>11688.4</v>
      </c>
      <c r="C144" s="1">
        <v>80.0</v>
      </c>
      <c r="E144" s="1">
        <v>0.863</v>
      </c>
      <c r="F144" s="1">
        <v>8784.42</v>
      </c>
    </row>
    <row r="145">
      <c r="A145" s="1">
        <v>0.799</v>
      </c>
      <c r="B145" s="1">
        <v>23475.83</v>
      </c>
      <c r="C145" s="1">
        <v>28.0</v>
      </c>
      <c r="E145" s="1">
        <v>1.0</v>
      </c>
      <c r="F145" s="1">
        <v>5605.91</v>
      </c>
    </row>
    <row r="146">
      <c r="A146" s="1">
        <v>0.177</v>
      </c>
      <c r="B146" s="1">
        <v>17111.94</v>
      </c>
      <c r="C146" s="1">
        <v>68.0</v>
      </c>
      <c r="E146" s="1">
        <v>0.953</v>
      </c>
      <c r="F146" s="1">
        <v>19180.31</v>
      </c>
    </row>
    <row r="147">
      <c r="A147" s="1">
        <v>1.0</v>
      </c>
      <c r="B147" s="1">
        <v>3890.16</v>
      </c>
      <c r="C147" s="1">
        <v>34.0</v>
      </c>
      <c r="E147" s="1">
        <v>1.0</v>
      </c>
      <c r="F147" s="1">
        <v>7675.13</v>
      </c>
    </row>
    <row r="148">
      <c r="A148" s="1">
        <v>0.557</v>
      </c>
      <c r="B148" s="1">
        <v>17932.91</v>
      </c>
      <c r="C148" s="1">
        <v>25.0</v>
      </c>
      <c r="E148" s="1">
        <v>1.0</v>
      </c>
      <c r="F148" s="1">
        <v>47435.09</v>
      </c>
    </row>
    <row r="149">
      <c r="A149" s="1">
        <v>0.898</v>
      </c>
      <c r="B149" s="1">
        <v>15535.65</v>
      </c>
      <c r="C149" s="1">
        <v>52.0</v>
      </c>
      <c r="E149" s="1">
        <v>0.887</v>
      </c>
      <c r="F149" s="1">
        <v>3343.71</v>
      </c>
    </row>
    <row r="150">
      <c r="A150" s="1">
        <v>0.171</v>
      </c>
      <c r="B150" s="1">
        <v>13620.66</v>
      </c>
      <c r="C150" s="1">
        <v>52.0</v>
      </c>
      <c r="E150" s="1">
        <v>1.0</v>
      </c>
      <c r="F150" s="1">
        <v>55721.49</v>
      </c>
    </row>
    <row r="151">
      <c r="A151" s="1">
        <v>0.935</v>
      </c>
      <c r="B151" s="1">
        <v>14407.2</v>
      </c>
      <c r="C151" s="1">
        <v>50.0</v>
      </c>
      <c r="E151" s="1">
        <v>0.874</v>
      </c>
      <c r="F151" s="1">
        <v>7398.32</v>
      </c>
    </row>
    <row r="152">
      <c r="A152" s="1">
        <v>0.082</v>
      </c>
      <c r="B152" s="1">
        <v>3582.25</v>
      </c>
      <c r="C152" s="1">
        <v>76.0</v>
      </c>
      <c r="E152" s="1">
        <v>0.923</v>
      </c>
      <c r="F152" s="1">
        <v>11609.2</v>
      </c>
    </row>
    <row r="153">
      <c r="A153" s="1">
        <v>0.073</v>
      </c>
      <c r="B153" s="1">
        <v>12452.94</v>
      </c>
      <c r="C153" s="1">
        <v>22.0</v>
      </c>
      <c r="E153" s="1">
        <v>0.871</v>
      </c>
      <c r="F153" s="1">
        <v>6519.58</v>
      </c>
    </row>
    <row r="154">
      <c r="A154" s="1">
        <v>0.759</v>
      </c>
      <c r="B154" s="1">
        <v>18610.49</v>
      </c>
      <c r="C154" s="1">
        <v>59.0</v>
      </c>
      <c r="E154" s="1">
        <v>0.834</v>
      </c>
      <c r="F154" s="1">
        <v>82283.77</v>
      </c>
    </row>
    <row r="155">
      <c r="A155" s="1">
        <v>0.257</v>
      </c>
      <c r="B155" s="1">
        <v>13445.3</v>
      </c>
      <c r="C155" s="1">
        <v>56.0</v>
      </c>
      <c r="E155" s="1">
        <v>1.0</v>
      </c>
      <c r="F155" s="1">
        <v>16913.63</v>
      </c>
    </row>
    <row r="156">
      <c r="A156" s="1">
        <v>0.916</v>
      </c>
      <c r="B156" s="1">
        <v>13415.44</v>
      </c>
      <c r="C156" s="1">
        <v>75.0</v>
      </c>
      <c r="E156" s="1">
        <v>0.863</v>
      </c>
      <c r="F156" s="1">
        <v>37760.27</v>
      </c>
    </row>
    <row r="157">
      <c r="A157" s="1">
        <v>0.671</v>
      </c>
      <c r="B157" s="1">
        <v>1613.74</v>
      </c>
      <c r="C157" s="1">
        <v>58.0</v>
      </c>
      <c r="E157" s="1">
        <v>0.986</v>
      </c>
      <c r="F157" s="1">
        <v>22776.44</v>
      </c>
    </row>
    <row r="158">
      <c r="A158" s="1">
        <v>0.381</v>
      </c>
      <c r="B158" s="1">
        <v>4233.54</v>
      </c>
      <c r="C158" s="1">
        <v>45.0</v>
      </c>
      <c r="E158" s="1">
        <v>0.899</v>
      </c>
      <c r="F158" s="1">
        <v>29013.68</v>
      </c>
    </row>
    <row r="159">
      <c r="A159" s="1">
        <v>0.327</v>
      </c>
      <c r="B159" s="1">
        <v>7741.88</v>
      </c>
      <c r="C159" s="1">
        <v>24.0</v>
      </c>
      <c r="E159" s="1">
        <v>0.984</v>
      </c>
      <c r="F159" s="1">
        <v>3589.53</v>
      </c>
    </row>
    <row r="160">
      <c r="A160" s="1">
        <v>0.132</v>
      </c>
      <c r="B160" s="1">
        <v>10872.04</v>
      </c>
      <c r="C160" s="1">
        <v>26.0</v>
      </c>
      <c r="E160" s="1">
        <v>1.0</v>
      </c>
      <c r="F160" s="1">
        <v>20447.51</v>
      </c>
    </row>
    <row r="161">
      <c r="A161" s="1">
        <v>0.737</v>
      </c>
      <c r="B161" s="1">
        <v>18024.96</v>
      </c>
      <c r="C161" s="1">
        <v>25.0</v>
      </c>
      <c r="E161" s="1">
        <v>0.918</v>
      </c>
      <c r="F161" s="1">
        <v>39224.01</v>
      </c>
    </row>
    <row r="162">
      <c r="A162" s="1">
        <v>1.0</v>
      </c>
      <c r="B162" s="1">
        <v>39805.93</v>
      </c>
      <c r="C162" s="1">
        <v>29.0</v>
      </c>
      <c r="E162" s="1">
        <v>0.894</v>
      </c>
      <c r="F162" s="1">
        <v>22604.18</v>
      </c>
    </row>
    <row r="163">
      <c r="A163" s="1">
        <v>0.757</v>
      </c>
      <c r="B163" s="1">
        <v>3467.19</v>
      </c>
      <c r="C163" s="1">
        <v>51.0</v>
      </c>
      <c r="E163" s="1">
        <v>0.82</v>
      </c>
      <c r="F163" s="1">
        <v>17296.42</v>
      </c>
    </row>
    <row r="164">
      <c r="A164" s="1">
        <v>0.719</v>
      </c>
      <c r="B164" s="1">
        <v>304.06</v>
      </c>
      <c r="C164" s="1">
        <v>50.0</v>
      </c>
      <c r="E164" s="1">
        <v>0.919</v>
      </c>
      <c r="F164" s="1">
        <v>14767.52</v>
      </c>
    </row>
    <row r="165">
      <c r="A165" s="1">
        <v>0.119</v>
      </c>
      <c r="B165" s="1">
        <v>11929.02</v>
      </c>
      <c r="C165" s="1">
        <v>65.0</v>
      </c>
      <c r="E165" s="1">
        <v>0.953</v>
      </c>
      <c r="F165" s="1">
        <v>75382.29</v>
      </c>
    </row>
    <row r="166">
      <c r="A166" s="1">
        <v>0.878</v>
      </c>
      <c r="B166" s="1">
        <v>11316.3</v>
      </c>
      <c r="C166" s="1">
        <v>72.0</v>
      </c>
      <c r="E166" s="1">
        <v>0.854</v>
      </c>
      <c r="F166" s="1">
        <v>7508.06</v>
      </c>
    </row>
    <row r="167">
      <c r="A167" s="1">
        <v>1.0</v>
      </c>
      <c r="B167" s="1">
        <v>16054.83</v>
      </c>
      <c r="C167" s="1">
        <v>40.0</v>
      </c>
      <c r="E167" s="1">
        <v>0.847</v>
      </c>
      <c r="F167" s="1">
        <v>17713.12</v>
      </c>
    </row>
    <row r="168">
      <c r="A168" s="1">
        <v>0.413</v>
      </c>
      <c r="B168" s="1">
        <v>35821.81</v>
      </c>
      <c r="C168" s="1">
        <v>79.0</v>
      </c>
      <c r="E168" s="1">
        <v>0.845</v>
      </c>
      <c r="F168" s="1">
        <v>3035.75</v>
      </c>
    </row>
    <row r="169">
      <c r="A169" s="1">
        <v>0.57</v>
      </c>
      <c r="B169" s="1">
        <v>32426.22</v>
      </c>
      <c r="C169" s="1">
        <v>41.0</v>
      </c>
      <c r="E169" s="1">
        <v>1.0</v>
      </c>
      <c r="F169" s="1">
        <v>7874.67</v>
      </c>
    </row>
    <row r="170">
      <c r="A170" s="1">
        <v>0.014</v>
      </c>
      <c r="B170" s="1">
        <v>2108.17</v>
      </c>
      <c r="C170" s="1">
        <v>54.0</v>
      </c>
      <c r="E170" s="1">
        <v>0.979</v>
      </c>
      <c r="F170" s="1">
        <v>7574.21</v>
      </c>
    </row>
    <row r="171">
      <c r="A171" s="1">
        <v>0.982</v>
      </c>
      <c r="B171" s="1">
        <v>54360.61</v>
      </c>
      <c r="C171" s="1">
        <v>52.0</v>
      </c>
      <c r="E171" s="1">
        <v>1.0</v>
      </c>
      <c r="F171" s="1">
        <v>42781.79</v>
      </c>
    </row>
    <row r="172">
      <c r="A172" s="1">
        <v>0.071</v>
      </c>
      <c r="B172" s="1">
        <v>2339.99</v>
      </c>
      <c r="C172" s="1">
        <v>61.0</v>
      </c>
      <c r="E172" s="1">
        <v>0.841</v>
      </c>
      <c r="F172" s="1">
        <v>13566.42</v>
      </c>
    </row>
    <row r="173">
      <c r="A173" s="1">
        <v>0.537</v>
      </c>
      <c r="B173" s="1">
        <v>20133.64</v>
      </c>
      <c r="C173" s="1">
        <v>57.0</v>
      </c>
      <c r="E173" s="1">
        <v>1.0</v>
      </c>
      <c r="F173" s="1">
        <v>45870.32</v>
      </c>
    </row>
    <row r="174">
      <c r="A174" s="1">
        <v>0.576</v>
      </c>
      <c r="B174" s="1">
        <v>22319.62</v>
      </c>
      <c r="C174" s="1">
        <v>39.0</v>
      </c>
      <c r="E174" s="1">
        <v>0.817</v>
      </c>
      <c r="F174" s="1">
        <v>7200.58</v>
      </c>
    </row>
    <row r="175">
      <c r="A175" s="1">
        <v>0.056</v>
      </c>
      <c r="B175" s="1">
        <v>22781.03</v>
      </c>
      <c r="C175" s="1">
        <v>44.0</v>
      </c>
      <c r="E175" s="1">
        <v>0.871</v>
      </c>
      <c r="F175" s="1">
        <v>6348.74</v>
      </c>
    </row>
    <row r="176">
      <c r="A176" s="1">
        <v>0.226</v>
      </c>
      <c r="B176" s="1">
        <v>6167.25</v>
      </c>
      <c r="C176" s="1">
        <v>52.0</v>
      </c>
      <c r="E176" s="1">
        <v>0.851</v>
      </c>
      <c r="F176" s="1">
        <v>10380.28</v>
      </c>
    </row>
    <row r="177">
      <c r="A177" s="1">
        <v>0.841</v>
      </c>
      <c r="B177" s="1">
        <v>8019.86</v>
      </c>
      <c r="C177" s="1">
        <v>18.0</v>
      </c>
      <c r="E177" s="1">
        <v>0.997</v>
      </c>
      <c r="F177" s="1">
        <v>3732.6</v>
      </c>
    </row>
    <row r="178">
      <c r="A178" s="1">
        <v>0.253</v>
      </c>
      <c r="B178" s="1">
        <v>15911.43</v>
      </c>
      <c r="C178" s="1">
        <v>52.0</v>
      </c>
      <c r="E178" s="1">
        <v>0.892</v>
      </c>
      <c r="F178" s="1">
        <v>4528.45</v>
      </c>
    </row>
    <row r="179">
      <c r="A179" s="1">
        <v>0.725</v>
      </c>
      <c r="B179" s="1">
        <v>4452.56</v>
      </c>
      <c r="C179" s="1">
        <v>54.0</v>
      </c>
      <c r="E179" s="1">
        <v>0.894</v>
      </c>
      <c r="F179" s="1">
        <v>50094.7</v>
      </c>
    </row>
    <row r="180">
      <c r="A180" s="1">
        <v>0.799</v>
      </c>
      <c r="B180" s="1">
        <v>410.39</v>
      </c>
      <c r="C180" s="1">
        <v>64.0</v>
      </c>
      <c r="E180" s="1">
        <v>0.981</v>
      </c>
      <c r="F180" s="1">
        <v>1057.48</v>
      </c>
    </row>
    <row r="181">
      <c r="A181" s="1">
        <v>0.457</v>
      </c>
      <c r="B181" s="1">
        <v>16517.32</v>
      </c>
      <c r="C181" s="1">
        <v>31.0</v>
      </c>
      <c r="E181" s="1">
        <v>0.856</v>
      </c>
      <c r="F181" s="1">
        <v>7347.49</v>
      </c>
    </row>
    <row r="182">
      <c r="A182" s="1">
        <v>0.064</v>
      </c>
      <c r="B182" s="1">
        <v>12520.19</v>
      </c>
      <c r="C182" s="1">
        <v>20.0</v>
      </c>
      <c r="E182" s="1">
        <v>0.971</v>
      </c>
      <c r="F182" s="1">
        <v>53981.49</v>
      </c>
    </row>
    <row r="183">
      <c r="A183" s="1">
        <v>0.011</v>
      </c>
      <c r="B183" s="1">
        <v>21384.83</v>
      </c>
      <c r="C183" s="1">
        <v>18.0</v>
      </c>
      <c r="E183" s="1">
        <v>0.946</v>
      </c>
      <c r="F183" s="1">
        <v>7301.58</v>
      </c>
    </row>
    <row r="184">
      <c r="A184" s="1">
        <v>0.543</v>
      </c>
      <c r="B184" s="1">
        <v>3172.9</v>
      </c>
      <c r="C184" s="1">
        <v>22.0</v>
      </c>
      <c r="E184" s="1">
        <v>0.945</v>
      </c>
      <c r="F184" s="1">
        <v>22517.27</v>
      </c>
    </row>
    <row r="185">
      <c r="A185" s="1">
        <v>0.171</v>
      </c>
      <c r="B185" s="1">
        <v>36767.58</v>
      </c>
      <c r="C185" s="1">
        <v>43.0</v>
      </c>
      <c r="E185" s="1">
        <v>0.897</v>
      </c>
      <c r="F185" s="1">
        <v>30914.35</v>
      </c>
    </row>
    <row r="186">
      <c r="A186" s="1">
        <v>0.726</v>
      </c>
      <c r="B186" s="1">
        <v>3161.67</v>
      </c>
      <c r="C186" s="1">
        <v>72.0</v>
      </c>
      <c r="E186" s="1">
        <v>1.0</v>
      </c>
      <c r="F186" s="1">
        <v>3434.78</v>
      </c>
    </row>
    <row r="187">
      <c r="A187" s="1">
        <v>0.481</v>
      </c>
      <c r="B187" s="1">
        <v>44391.29</v>
      </c>
      <c r="C187" s="1">
        <v>80.0</v>
      </c>
      <c r="E187" s="1">
        <v>0.943</v>
      </c>
      <c r="F187" s="1">
        <v>3797.36</v>
      </c>
    </row>
    <row r="188">
      <c r="A188" s="1">
        <v>0.683</v>
      </c>
      <c r="B188" s="1">
        <v>11939.34</v>
      </c>
      <c r="C188" s="1">
        <v>31.0</v>
      </c>
      <c r="E188" s="1">
        <v>0.858</v>
      </c>
      <c r="F188" s="1">
        <v>8693.3</v>
      </c>
    </row>
    <row r="189">
      <c r="A189" s="1">
        <v>0.408</v>
      </c>
      <c r="B189" s="1">
        <v>15961.5</v>
      </c>
      <c r="C189" s="1">
        <v>56.0</v>
      </c>
      <c r="E189" s="1">
        <v>1.0</v>
      </c>
      <c r="F189" s="1">
        <v>32970.03</v>
      </c>
    </row>
    <row r="190">
      <c r="A190" s="1">
        <v>0.778</v>
      </c>
      <c r="B190" s="1">
        <v>45379.4</v>
      </c>
      <c r="C190" s="1">
        <v>44.0</v>
      </c>
      <c r="E190" s="1">
        <v>0.842</v>
      </c>
      <c r="F190" s="1">
        <v>20209.29</v>
      </c>
    </row>
    <row r="191">
      <c r="A191" s="1">
        <v>0.933</v>
      </c>
      <c r="B191" s="1">
        <v>7131.01</v>
      </c>
      <c r="C191" s="1">
        <v>26.0</v>
      </c>
      <c r="E191" s="1">
        <v>0.894</v>
      </c>
      <c r="F191" s="1">
        <v>30474.49</v>
      </c>
    </row>
    <row r="192">
      <c r="A192" s="1">
        <v>0.934</v>
      </c>
      <c r="B192" s="1">
        <v>4013.63</v>
      </c>
      <c r="C192" s="1">
        <v>32.0</v>
      </c>
      <c r="E192" s="1">
        <v>1.0</v>
      </c>
      <c r="F192" s="1">
        <v>62934.32</v>
      </c>
    </row>
    <row r="193">
      <c r="A193" s="1">
        <v>0.017</v>
      </c>
      <c r="B193" s="1">
        <v>11802.85</v>
      </c>
      <c r="C193" s="1">
        <v>32.0</v>
      </c>
      <c r="E193" s="1">
        <v>0.977</v>
      </c>
      <c r="F193" s="1">
        <v>18818.4</v>
      </c>
    </row>
    <row r="194">
      <c r="A194" s="1">
        <v>0.696</v>
      </c>
      <c r="B194" s="1">
        <v>5604.0</v>
      </c>
      <c r="C194" s="1">
        <v>43.0</v>
      </c>
      <c r="E194" s="1">
        <v>1.0</v>
      </c>
      <c r="F194" s="1">
        <v>66582.89</v>
      </c>
    </row>
    <row r="195">
      <c r="A195" s="1">
        <v>0.564</v>
      </c>
      <c r="B195" s="1">
        <v>15008.91</v>
      </c>
      <c r="C195" s="1">
        <v>59.0</v>
      </c>
      <c r="E195" s="1">
        <v>0.823</v>
      </c>
      <c r="F195" s="1">
        <v>7463.13</v>
      </c>
    </row>
    <row r="196">
      <c r="A196" s="1">
        <v>0.687</v>
      </c>
      <c r="B196" s="1">
        <v>6438.79</v>
      </c>
      <c r="C196" s="1">
        <v>77.0</v>
      </c>
      <c r="E196" s="1">
        <v>0.894</v>
      </c>
      <c r="F196" s="1">
        <v>32212.19</v>
      </c>
    </row>
    <row r="197">
      <c r="A197" s="1">
        <v>0.208</v>
      </c>
      <c r="B197" s="1">
        <v>39974.13</v>
      </c>
      <c r="C197" s="1">
        <v>30.0</v>
      </c>
      <c r="E197" s="1">
        <v>0.951</v>
      </c>
      <c r="F197" s="1">
        <v>8232.12</v>
      </c>
    </row>
    <row r="198">
      <c r="A198" s="1">
        <v>0.12</v>
      </c>
      <c r="B198" s="1">
        <v>18695.44</v>
      </c>
      <c r="C198" s="1">
        <v>68.0</v>
      </c>
      <c r="E198" s="1">
        <v>1.0</v>
      </c>
      <c r="F198" s="1">
        <v>21337.47</v>
      </c>
    </row>
    <row r="199">
      <c r="A199" s="1">
        <v>0.497</v>
      </c>
      <c r="B199" s="1">
        <v>4.81</v>
      </c>
      <c r="C199" s="1">
        <v>80.0</v>
      </c>
      <c r="E199" s="1">
        <v>0.883</v>
      </c>
      <c r="F199" s="1">
        <v>3035.52</v>
      </c>
    </row>
    <row r="200">
      <c r="A200" s="1">
        <v>0.157</v>
      </c>
      <c r="B200" s="1">
        <v>32743.76</v>
      </c>
      <c r="C200" s="1">
        <v>49.0</v>
      </c>
      <c r="E200" s="1">
        <v>1.0</v>
      </c>
      <c r="F200" s="1">
        <v>28666.52</v>
      </c>
    </row>
    <row r="201">
      <c r="A201" s="1">
        <v>0.776</v>
      </c>
      <c r="B201" s="1">
        <v>8015.89</v>
      </c>
      <c r="C201" s="1">
        <v>56.0</v>
      </c>
      <c r="E201" s="1">
        <v>0.914</v>
      </c>
      <c r="F201" s="1">
        <v>13768.98</v>
      </c>
    </row>
    <row r="202">
      <c r="A202" s="1">
        <v>0.922</v>
      </c>
      <c r="B202" s="1">
        <v>7719.37</v>
      </c>
      <c r="C202" s="1">
        <v>66.0</v>
      </c>
      <c r="E202" s="1">
        <v>0.963</v>
      </c>
      <c r="F202" s="1">
        <v>22640.06</v>
      </c>
    </row>
    <row r="203">
      <c r="A203" s="1">
        <v>0.167</v>
      </c>
      <c r="B203" s="1">
        <v>9659.76</v>
      </c>
      <c r="C203" s="1">
        <v>69.0</v>
      </c>
      <c r="E203" s="1">
        <v>0.853</v>
      </c>
      <c r="F203" s="1">
        <v>57744.33</v>
      </c>
    </row>
    <row r="204">
      <c r="A204" s="1">
        <v>0.455</v>
      </c>
      <c r="B204" s="1">
        <v>19899.24</v>
      </c>
      <c r="C204" s="1">
        <v>78.0</v>
      </c>
      <c r="E204" s="1">
        <v>0.945</v>
      </c>
      <c r="F204" s="1">
        <v>10549.64</v>
      </c>
    </row>
    <row r="205">
      <c r="A205" s="1">
        <v>0.595</v>
      </c>
      <c r="B205" s="1">
        <v>11670.1</v>
      </c>
      <c r="C205" s="1">
        <v>49.0</v>
      </c>
      <c r="E205" s="1">
        <v>0.84</v>
      </c>
      <c r="F205" s="1">
        <v>55129.03</v>
      </c>
    </row>
    <row r="206">
      <c r="A206" s="1">
        <v>0.859</v>
      </c>
      <c r="B206" s="1">
        <v>19811.43</v>
      </c>
      <c r="C206" s="1">
        <v>21.0</v>
      </c>
      <c r="E206" s="1">
        <v>1.0</v>
      </c>
      <c r="F206" s="1">
        <v>64253.95</v>
      </c>
    </row>
    <row r="207">
      <c r="A207" s="1">
        <v>0.988</v>
      </c>
      <c r="B207" s="1">
        <v>3174.77</v>
      </c>
      <c r="C207" s="1">
        <v>47.0</v>
      </c>
      <c r="E207" s="1">
        <v>1.0</v>
      </c>
      <c r="F207" s="1">
        <v>69454.81</v>
      </c>
    </row>
    <row r="208">
      <c r="A208" s="1">
        <v>0.117</v>
      </c>
      <c r="B208" s="1">
        <v>70241.1</v>
      </c>
      <c r="C208" s="1">
        <v>54.0</v>
      </c>
      <c r="E208" s="1">
        <v>1.0</v>
      </c>
      <c r="F208" s="1">
        <v>57278.46</v>
      </c>
    </row>
    <row r="209">
      <c r="A209" s="1">
        <v>0.526</v>
      </c>
      <c r="B209" s="1">
        <v>26157.52</v>
      </c>
      <c r="C209" s="1">
        <v>40.0</v>
      </c>
      <c r="E209" s="1">
        <v>0.839</v>
      </c>
      <c r="F209" s="1">
        <v>10297.7</v>
      </c>
    </row>
    <row r="210">
      <c r="A210" s="1">
        <v>0.803</v>
      </c>
      <c r="B210" s="1">
        <v>5759.17</v>
      </c>
      <c r="C210" s="1">
        <v>56.0</v>
      </c>
      <c r="E210" s="1">
        <v>0.82</v>
      </c>
      <c r="F210" s="1">
        <v>73215.6</v>
      </c>
    </row>
    <row r="211">
      <c r="A211" s="1">
        <v>0.796</v>
      </c>
      <c r="B211" s="1">
        <v>25759.4</v>
      </c>
      <c r="C211" s="1">
        <v>62.0</v>
      </c>
      <c r="E211" s="1">
        <v>0.882</v>
      </c>
      <c r="F211" s="1">
        <v>9897.07</v>
      </c>
    </row>
    <row r="212">
      <c r="A212" s="1">
        <v>0.542</v>
      </c>
      <c r="B212" s="1">
        <v>17114.52</v>
      </c>
      <c r="C212" s="1">
        <v>32.0</v>
      </c>
      <c r="E212" s="1">
        <v>0.982</v>
      </c>
      <c r="F212" s="1">
        <v>5221.99</v>
      </c>
    </row>
    <row r="213">
      <c r="A213" s="1">
        <v>0.182</v>
      </c>
      <c r="B213" s="1">
        <v>2312.46</v>
      </c>
      <c r="C213" s="1">
        <v>60.0</v>
      </c>
      <c r="E213" s="1">
        <v>0.886</v>
      </c>
      <c r="F213" s="1">
        <v>1272.99</v>
      </c>
    </row>
    <row r="214">
      <c r="A214" s="1">
        <v>0.609</v>
      </c>
      <c r="B214" s="1">
        <v>3925.08</v>
      </c>
      <c r="C214" s="1">
        <v>46.0</v>
      </c>
      <c r="E214" s="1">
        <v>0.915</v>
      </c>
      <c r="F214" s="1">
        <v>100000.0</v>
      </c>
    </row>
    <row r="215">
      <c r="A215" s="1">
        <v>0.542</v>
      </c>
      <c r="B215" s="1">
        <v>843.71</v>
      </c>
      <c r="C215" s="1">
        <v>53.0</v>
      </c>
      <c r="E215" s="1">
        <v>0.97</v>
      </c>
      <c r="F215" s="1">
        <v>4945.31</v>
      </c>
    </row>
    <row r="216">
      <c r="A216" s="1">
        <v>0.559</v>
      </c>
      <c r="B216" s="1">
        <v>33134.58</v>
      </c>
      <c r="C216" s="1">
        <v>30.0</v>
      </c>
      <c r="E216" s="1">
        <v>0.942</v>
      </c>
      <c r="F216" s="1">
        <v>34815.52</v>
      </c>
    </row>
    <row r="217">
      <c r="A217" s="1">
        <v>0.379</v>
      </c>
      <c r="B217" s="1">
        <v>16046.06</v>
      </c>
      <c r="C217" s="1">
        <v>49.0</v>
      </c>
      <c r="E217" s="1">
        <v>0.841</v>
      </c>
      <c r="F217" s="1">
        <v>33892.77</v>
      </c>
    </row>
    <row r="218">
      <c r="A218" s="1">
        <v>0.144</v>
      </c>
      <c r="B218" s="1">
        <v>7617.85</v>
      </c>
      <c r="C218" s="1">
        <v>24.0</v>
      </c>
      <c r="E218" s="1">
        <v>0.846</v>
      </c>
      <c r="F218" s="1">
        <v>10562.76</v>
      </c>
    </row>
    <row r="219">
      <c r="A219" s="1">
        <v>0.738</v>
      </c>
      <c r="B219" s="1">
        <v>2701.39</v>
      </c>
      <c r="C219" s="1">
        <v>76.0</v>
      </c>
      <c r="E219" s="1">
        <v>0.939</v>
      </c>
      <c r="F219" s="1">
        <v>53388.52</v>
      </c>
    </row>
    <row r="220">
      <c r="A220" s="1">
        <v>0.758</v>
      </c>
      <c r="B220" s="1">
        <v>13234.75</v>
      </c>
      <c r="C220" s="1">
        <v>68.0</v>
      </c>
      <c r="E220" s="1">
        <v>0.859</v>
      </c>
      <c r="F220" s="1">
        <v>44473.95</v>
      </c>
    </row>
    <row r="221">
      <c r="A221" s="1">
        <v>0.593</v>
      </c>
      <c r="B221" s="1">
        <v>14899.82</v>
      </c>
      <c r="C221" s="1">
        <v>39.0</v>
      </c>
      <c r="E221" s="1">
        <v>0.996</v>
      </c>
      <c r="F221" s="1">
        <v>1391.23</v>
      </c>
    </row>
    <row r="222">
      <c r="A222" s="1">
        <v>0.355</v>
      </c>
      <c r="B222" s="1">
        <v>24209.78</v>
      </c>
      <c r="C222" s="1">
        <v>45.0</v>
      </c>
      <c r="E222" s="1">
        <v>0.976</v>
      </c>
      <c r="F222" s="1">
        <v>44638.37</v>
      </c>
    </row>
    <row r="223">
      <c r="A223" s="1">
        <v>0.923</v>
      </c>
      <c r="B223" s="1">
        <v>70089.34</v>
      </c>
      <c r="C223" s="1">
        <v>19.0</v>
      </c>
      <c r="E223" s="1">
        <v>1.0</v>
      </c>
      <c r="F223" s="1">
        <v>39670.64</v>
      </c>
    </row>
    <row r="224">
      <c r="A224" s="1">
        <v>0.21</v>
      </c>
      <c r="B224" s="1">
        <v>11416.66</v>
      </c>
      <c r="C224" s="1">
        <v>59.0</v>
      </c>
      <c r="E224" s="1">
        <v>0.834</v>
      </c>
      <c r="F224" s="1">
        <v>6841.86</v>
      </c>
    </row>
    <row r="225">
      <c r="A225" s="1">
        <v>0.435</v>
      </c>
      <c r="B225" s="1">
        <v>10418.67</v>
      </c>
      <c r="C225" s="1">
        <v>62.0</v>
      </c>
      <c r="E225" s="1">
        <v>0.824</v>
      </c>
      <c r="F225" s="1">
        <v>51433.78</v>
      </c>
    </row>
    <row r="226">
      <c r="A226" s="1">
        <v>0.704</v>
      </c>
      <c r="B226" s="1">
        <v>9238.49</v>
      </c>
      <c r="C226" s="1">
        <v>79.0</v>
      </c>
      <c r="E226" s="1">
        <v>0.824</v>
      </c>
      <c r="F226" s="1">
        <v>27024.63</v>
      </c>
    </row>
    <row r="227">
      <c r="A227" s="1">
        <v>0.971</v>
      </c>
      <c r="B227" s="1">
        <v>35080.48</v>
      </c>
      <c r="C227" s="1">
        <v>74.0</v>
      </c>
      <c r="E227" s="1">
        <v>0.953</v>
      </c>
      <c r="F227" s="1">
        <v>7598.92</v>
      </c>
    </row>
    <row r="228">
      <c r="A228" s="1">
        <v>0.7</v>
      </c>
      <c r="B228" s="1">
        <v>3399.57</v>
      </c>
      <c r="C228" s="1">
        <v>70.0</v>
      </c>
      <c r="E228" s="1">
        <v>0.982</v>
      </c>
      <c r="F228" s="1">
        <v>2428.04</v>
      </c>
    </row>
    <row r="229">
      <c r="A229" s="1">
        <v>0.168</v>
      </c>
      <c r="B229" s="1">
        <v>8426.19</v>
      </c>
      <c r="C229" s="1">
        <v>23.0</v>
      </c>
      <c r="E229" s="1">
        <v>0.898</v>
      </c>
      <c r="F229" s="1">
        <v>43041.71</v>
      </c>
    </row>
    <row r="230">
      <c r="A230" s="1">
        <v>0.151</v>
      </c>
      <c r="B230" s="1">
        <v>25817.56</v>
      </c>
      <c r="C230" s="1">
        <v>45.0</v>
      </c>
      <c r="E230" s="1">
        <v>0.96</v>
      </c>
      <c r="F230" s="1">
        <v>56749.15</v>
      </c>
    </row>
    <row r="231">
      <c r="A231" s="1">
        <v>0.05</v>
      </c>
      <c r="B231" s="1">
        <v>316.39</v>
      </c>
      <c r="C231" s="1">
        <v>45.0</v>
      </c>
      <c r="E231" s="1">
        <v>0.854</v>
      </c>
      <c r="F231" s="1">
        <v>1788.09</v>
      </c>
    </row>
    <row r="232">
      <c r="A232" s="1">
        <v>0.56</v>
      </c>
      <c r="B232" s="1">
        <v>6832.37</v>
      </c>
      <c r="C232" s="1">
        <v>61.0</v>
      </c>
      <c r="E232" s="1">
        <v>0.91</v>
      </c>
      <c r="F232" s="1">
        <v>6596.14</v>
      </c>
    </row>
    <row r="233">
      <c r="A233" s="1">
        <v>0.293</v>
      </c>
      <c r="B233" s="1">
        <v>20513.58</v>
      </c>
      <c r="C233" s="1">
        <v>61.0</v>
      </c>
      <c r="E233" s="1">
        <v>0.891</v>
      </c>
      <c r="F233" s="1">
        <v>1538.84</v>
      </c>
    </row>
    <row r="234">
      <c r="A234" s="1">
        <v>0.21</v>
      </c>
      <c r="B234" s="1">
        <v>4114.72</v>
      </c>
      <c r="C234" s="1">
        <v>37.0</v>
      </c>
      <c r="E234" s="1">
        <v>0.936</v>
      </c>
      <c r="F234" s="1">
        <v>10087.66</v>
      </c>
    </row>
    <row r="235">
      <c r="A235" s="1">
        <v>0.135</v>
      </c>
      <c r="B235" s="1">
        <v>7211.09</v>
      </c>
      <c r="C235" s="1">
        <v>47.0</v>
      </c>
      <c r="E235" s="1">
        <v>0.832</v>
      </c>
      <c r="F235" s="1">
        <v>10035.31</v>
      </c>
    </row>
    <row r="236">
      <c r="A236" s="1">
        <v>0.742</v>
      </c>
      <c r="B236" s="1">
        <v>13312.39</v>
      </c>
      <c r="C236" s="1">
        <v>79.0</v>
      </c>
      <c r="E236" s="1">
        <v>0.818</v>
      </c>
      <c r="F236" s="1">
        <v>2436.85</v>
      </c>
    </row>
    <row r="237">
      <c r="A237" s="1">
        <v>0.753</v>
      </c>
      <c r="B237" s="1">
        <v>10964.44</v>
      </c>
      <c r="C237" s="1">
        <v>28.0</v>
      </c>
      <c r="E237" s="1">
        <v>0.901</v>
      </c>
      <c r="F237" s="1">
        <v>57225.95</v>
      </c>
    </row>
    <row r="238">
      <c r="A238" s="1">
        <v>1.0</v>
      </c>
      <c r="B238" s="1">
        <v>2241.6</v>
      </c>
      <c r="C238" s="1">
        <v>75.0</v>
      </c>
      <c r="E238" s="1">
        <v>1.0</v>
      </c>
      <c r="F238" s="1">
        <v>51279.22</v>
      </c>
    </row>
    <row r="239">
      <c r="A239" s="1">
        <v>0.745</v>
      </c>
      <c r="B239" s="1">
        <v>55688.47</v>
      </c>
      <c r="C239" s="1">
        <v>72.0</v>
      </c>
      <c r="E239" s="1">
        <v>0.852</v>
      </c>
      <c r="F239" s="1">
        <v>7885.62</v>
      </c>
    </row>
    <row r="240">
      <c r="A240" s="1">
        <v>0.354</v>
      </c>
      <c r="B240" s="1">
        <v>906.07</v>
      </c>
      <c r="C240" s="1">
        <v>45.0</v>
      </c>
      <c r="E240" s="1">
        <v>0.883</v>
      </c>
      <c r="F240" s="1">
        <v>30450.55</v>
      </c>
    </row>
    <row r="241">
      <c r="A241" s="1">
        <v>0.52</v>
      </c>
      <c r="B241" s="1">
        <v>27705.32</v>
      </c>
      <c r="C241" s="1">
        <v>42.0</v>
      </c>
      <c r="E241" s="1">
        <v>0.829</v>
      </c>
      <c r="F241" s="1">
        <v>22159.25</v>
      </c>
    </row>
    <row r="242">
      <c r="A242" s="1">
        <v>0.686</v>
      </c>
      <c r="B242" s="1">
        <v>1482.03</v>
      </c>
      <c r="C242" s="1">
        <v>56.0</v>
      </c>
      <c r="E242" s="1">
        <v>0.88</v>
      </c>
      <c r="F242" s="1">
        <v>22405.76</v>
      </c>
    </row>
    <row r="243">
      <c r="A243" s="1">
        <v>0.713</v>
      </c>
      <c r="B243" s="1">
        <v>12595.78</v>
      </c>
      <c r="C243" s="1">
        <v>79.0</v>
      </c>
      <c r="E243" s="1">
        <v>0.865</v>
      </c>
      <c r="F243" s="1">
        <v>16965.13</v>
      </c>
    </row>
    <row r="244">
      <c r="A244" s="1">
        <v>0.695</v>
      </c>
      <c r="B244" s="1">
        <v>3857.41</v>
      </c>
      <c r="C244" s="1">
        <v>50.0</v>
      </c>
      <c r="E244" s="1">
        <v>0.858</v>
      </c>
      <c r="F244" s="1">
        <v>47937.47</v>
      </c>
    </row>
    <row r="245">
      <c r="A245" s="1">
        <v>1.0</v>
      </c>
      <c r="B245" s="1">
        <v>3042.0</v>
      </c>
      <c r="C245" s="1">
        <v>18.0</v>
      </c>
      <c r="E245" s="1">
        <v>0.922</v>
      </c>
      <c r="F245" s="1">
        <v>9756.22</v>
      </c>
    </row>
    <row r="246">
      <c r="A246" s="1">
        <v>0.8</v>
      </c>
      <c r="B246" s="1">
        <v>2691.16</v>
      </c>
      <c r="C246" s="1">
        <v>74.0</v>
      </c>
      <c r="E246" s="1">
        <v>0.94</v>
      </c>
      <c r="F246" s="1">
        <v>52230.88</v>
      </c>
    </row>
    <row r="247">
      <c r="A247" s="1">
        <v>0.801</v>
      </c>
      <c r="B247" s="1">
        <v>12058.33</v>
      </c>
      <c r="C247" s="1">
        <v>44.0</v>
      </c>
      <c r="E247" s="1">
        <v>1.0</v>
      </c>
      <c r="F247" s="1">
        <v>21108.43</v>
      </c>
    </row>
    <row r="248">
      <c r="A248" s="1">
        <v>0.82</v>
      </c>
      <c r="B248" s="1">
        <v>14492.13</v>
      </c>
      <c r="C248" s="1">
        <v>79.0</v>
      </c>
      <c r="E248" s="1">
        <v>0.872</v>
      </c>
      <c r="F248" s="1">
        <v>48759.03</v>
      </c>
    </row>
    <row r="249">
      <c r="A249" s="1">
        <v>0.46</v>
      </c>
      <c r="B249" s="1">
        <v>2863.2</v>
      </c>
      <c r="C249" s="1">
        <v>74.0</v>
      </c>
      <c r="E249" s="1">
        <v>1.0</v>
      </c>
      <c r="F249" s="1">
        <v>23268.29</v>
      </c>
    </row>
    <row r="250">
      <c r="A250" s="1">
        <v>0.464</v>
      </c>
      <c r="B250" s="1">
        <v>77645.14</v>
      </c>
      <c r="C250" s="1">
        <v>69.0</v>
      </c>
      <c r="E250" s="1">
        <v>0.952</v>
      </c>
      <c r="F250" s="1">
        <v>8804.42</v>
      </c>
    </row>
    <row r="251">
      <c r="A251" s="1">
        <v>0.816</v>
      </c>
      <c r="B251" s="1">
        <v>5961.81</v>
      </c>
      <c r="C251" s="1">
        <v>30.0</v>
      </c>
      <c r="E251" s="1">
        <v>1.0</v>
      </c>
      <c r="F251" s="1">
        <v>50265.18</v>
      </c>
    </row>
    <row r="252">
      <c r="A252" s="1">
        <v>0.464</v>
      </c>
      <c r="B252" s="1">
        <v>12280.86</v>
      </c>
      <c r="C252" s="1">
        <v>58.0</v>
      </c>
      <c r="E252" s="1">
        <v>0.901</v>
      </c>
      <c r="F252" s="1">
        <v>783.74</v>
      </c>
    </row>
    <row r="253">
      <c r="A253" s="1">
        <v>0.707</v>
      </c>
      <c r="B253" s="1">
        <v>4873.8</v>
      </c>
      <c r="C253" s="1">
        <v>20.0</v>
      </c>
      <c r="E253" s="1">
        <v>0.969</v>
      </c>
      <c r="F253" s="1">
        <v>33379.37</v>
      </c>
    </row>
    <row r="254">
      <c r="A254" s="1">
        <v>0.43</v>
      </c>
      <c r="B254" s="1">
        <v>13621.31</v>
      </c>
      <c r="C254" s="1">
        <v>56.0</v>
      </c>
      <c r="E254" s="1">
        <v>0.857</v>
      </c>
      <c r="F254" s="1">
        <v>5536.68</v>
      </c>
    </row>
    <row r="255">
      <c r="A255" s="1">
        <v>0.446</v>
      </c>
      <c r="B255" s="1">
        <v>28213.1</v>
      </c>
      <c r="C255" s="1">
        <v>23.0</v>
      </c>
      <c r="E255" s="1">
        <v>0.836</v>
      </c>
      <c r="F255" s="1">
        <v>15376.87</v>
      </c>
    </row>
    <row r="256">
      <c r="A256" s="1">
        <v>0.721</v>
      </c>
      <c r="B256" s="1">
        <v>14725.35</v>
      </c>
      <c r="C256" s="1">
        <v>25.0</v>
      </c>
      <c r="E256" s="1">
        <v>0.825</v>
      </c>
      <c r="F256" s="1">
        <v>10278.35</v>
      </c>
    </row>
    <row r="257">
      <c r="A257" s="1">
        <v>0.665</v>
      </c>
      <c r="B257" s="1">
        <v>6727.61</v>
      </c>
      <c r="C257" s="1">
        <v>44.0</v>
      </c>
      <c r="E257" s="1">
        <v>0.952</v>
      </c>
      <c r="F257" s="1">
        <v>18695.82</v>
      </c>
    </row>
    <row r="258">
      <c r="A258" s="1">
        <v>0.409</v>
      </c>
      <c r="B258" s="1">
        <v>5710.93</v>
      </c>
      <c r="C258" s="1">
        <v>26.0</v>
      </c>
      <c r="E258" s="1">
        <v>0.874</v>
      </c>
      <c r="F258" s="1">
        <v>43847.97</v>
      </c>
    </row>
    <row r="259">
      <c r="A259" s="1">
        <v>0.239</v>
      </c>
      <c r="B259" s="1">
        <v>28453.72</v>
      </c>
      <c r="C259" s="1">
        <v>79.0</v>
      </c>
      <c r="E259" s="1">
        <v>0.888</v>
      </c>
      <c r="F259" s="1">
        <v>8509.51</v>
      </c>
    </row>
    <row r="260">
      <c r="A260" s="1">
        <v>0.131</v>
      </c>
      <c r="B260" s="1">
        <v>2516.67</v>
      </c>
      <c r="C260" s="1">
        <v>54.0</v>
      </c>
      <c r="E260" s="1">
        <v>1.0</v>
      </c>
      <c r="F260" s="1">
        <v>43724.16</v>
      </c>
    </row>
    <row r="261">
      <c r="A261" s="1">
        <v>0.114</v>
      </c>
      <c r="B261" s="1">
        <v>9239.65</v>
      </c>
      <c r="C261" s="1">
        <v>50.0</v>
      </c>
      <c r="E261" s="1">
        <v>0.823</v>
      </c>
      <c r="F261" s="1">
        <v>14300.05</v>
      </c>
    </row>
    <row r="262">
      <c r="A262" s="1">
        <v>0.868</v>
      </c>
      <c r="B262" s="1">
        <v>3285.3</v>
      </c>
      <c r="C262" s="1">
        <v>68.0</v>
      </c>
      <c r="E262" s="1">
        <v>0.936</v>
      </c>
      <c r="F262" s="1">
        <v>3729.03</v>
      </c>
    </row>
    <row r="263">
      <c r="A263" s="1">
        <v>0.286</v>
      </c>
      <c r="B263" s="1">
        <v>5967.47</v>
      </c>
      <c r="C263" s="1">
        <v>59.0</v>
      </c>
      <c r="E263" s="1">
        <v>0.987</v>
      </c>
      <c r="F263" s="1">
        <v>7597.45</v>
      </c>
    </row>
    <row r="264">
      <c r="A264" s="1">
        <v>0.729</v>
      </c>
      <c r="B264" s="1">
        <v>3313.61</v>
      </c>
      <c r="C264" s="1">
        <v>61.0</v>
      </c>
      <c r="E264" s="1">
        <v>0.963</v>
      </c>
      <c r="F264" s="1">
        <v>100000.0</v>
      </c>
    </row>
    <row r="265">
      <c r="A265" s="1">
        <v>0.387</v>
      </c>
      <c r="B265" s="1">
        <v>43567.13</v>
      </c>
      <c r="C265" s="1">
        <v>41.0</v>
      </c>
      <c r="E265" s="1">
        <v>0.913</v>
      </c>
      <c r="F265" s="1">
        <v>908.37</v>
      </c>
    </row>
    <row r="266">
      <c r="A266" s="1">
        <v>0.717</v>
      </c>
      <c r="B266" s="1">
        <v>26328.22</v>
      </c>
      <c r="C266" s="1">
        <v>32.0</v>
      </c>
      <c r="E266" s="1">
        <v>0.946</v>
      </c>
      <c r="F266" s="1">
        <v>11660.63</v>
      </c>
    </row>
    <row r="267">
      <c r="A267" s="1">
        <v>1.0</v>
      </c>
      <c r="B267" s="1">
        <v>16461.8</v>
      </c>
      <c r="C267" s="1">
        <v>76.0</v>
      </c>
      <c r="E267" s="1">
        <v>0.911</v>
      </c>
      <c r="F267" s="1">
        <v>27157.31</v>
      </c>
    </row>
    <row r="268">
      <c r="A268" s="1">
        <v>0.116</v>
      </c>
      <c r="B268" s="1">
        <v>5083.02</v>
      </c>
      <c r="C268" s="1">
        <v>71.0</v>
      </c>
      <c r="E268" s="1">
        <v>0.82</v>
      </c>
      <c r="F268" s="1">
        <v>15837.08</v>
      </c>
    </row>
    <row r="269">
      <c r="A269" s="1">
        <v>0.704</v>
      </c>
      <c r="B269" s="1">
        <v>14276.26</v>
      </c>
      <c r="C269" s="1">
        <v>49.0</v>
      </c>
      <c r="E269" s="1">
        <v>0.834</v>
      </c>
      <c r="F269" s="1">
        <v>29361.98</v>
      </c>
    </row>
    <row r="270">
      <c r="A270" s="1">
        <v>0.283</v>
      </c>
      <c r="B270" s="1">
        <v>14714.13</v>
      </c>
      <c r="C270" s="1">
        <v>49.0</v>
      </c>
      <c r="E270" s="1">
        <v>1.0</v>
      </c>
      <c r="F270" s="1">
        <v>1287.39</v>
      </c>
    </row>
    <row r="271">
      <c r="A271" s="1">
        <v>0.133</v>
      </c>
      <c r="B271" s="1">
        <v>17851.67</v>
      </c>
      <c r="C271" s="1">
        <v>41.0</v>
      </c>
      <c r="E271" s="1">
        <v>0.984</v>
      </c>
      <c r="F271" s="1">
        <v>24804.98</v>
      </c>
    </row>
    <row r="272">
      <c r="A272" s="1">
        <v>0.129</v>
      </c>
      <c r="B272" s="1">
        <v>1239.32</v>
      </c>
      <c r="C272" s="1">
        <v>58.0</v>
      </c>
      <c r="E272" s="1">
        <v>0.959</v>
      </c>
      <c r="F272" s="1">
        <v>35466.49</v>
      </c>
    </row>
    <row r="273">
      <c r="A273" s="1">
        <v>0.522</v>
      </c>
      <c r="B273" s="1">
        <v>72165.89</v>
      </c>
      <c r="C273" s="1">
        <v>69.0</v>
      </c>
      <c r="E273" s="1">
        <v>1.0</v>
      </c>
      <c r="F273" s="1">
        <v>47083.17</v>
      </c>
    </row>
    <row r="274">
      <c r="A274" s="1">
        <v>0.541</v>
      </c>
      <c r="B274" s="1">
        <v>12526.19</v>
      </c>
      <c r="C274" s="1">
        <v>66.0</v>
      </c>
      <c r="E274" s="1">
        <v>1.0</v>
      </c>
      <c r="F274" s="1">
        <v>15660.93</v>
      </c>
    </row>
    <row r="275">
      <c r="A275" s="1">
        <v>0.747</v>
      </c>
      <c r="B275" s="1">
        <v>52218.05</v>
      </c>
      <c r="C275" s="1">
        <v>79.0</v>
      </c>
      <c r="E275" s="1">
        <v>1.0</v>
      </c>
      <c r="F275" s="1">
        <v>6333.02</v>
      </c>
    </row>
    <row r="276">
      <c r="A276" s="1">
        <v>0.618</v>
      </c>
      <c r="B276" s="1">
        <v>197.13</v>
      </c>
      <c r="C276" s="1">
        <v>66.0</v>
      </c>
      <c r="E276" s="1">
        <v>1.0</v>
      </c>
      <c r="F276" s="1">
        <v>20759.84</v>
      </c>
    </row>
    <row r="277">
      <c r="A277" s="1">
        <v>0.898</v>
      </c>
      <c r="B277" s="1">
        <v>5688.64</v>
      </c>
      <c r="C277" s="1">
        <v>75.0</v>
      </c>
      <c r="E277" s="1">
        <v>0.867</v>
      </c>
      <c r="F277" s="1">
        <v>1799.69</v>
      </c>
    </row>
    <row r="278">
      <c r="A278" s="1">
        <v>0.154</v>
      </c>
      <c r="B278" s="1">
        <v>2196.2</v>
      </c>
      <c r="C278" s="1">
        <v>69.0</v>
      </c>
      <c r="E278" s="1">
        <v>0.954</v>
      </c>
      <c r="F278" s="1">
        <v>72452.14</v>
      </c>
    </row>
    <row r="279">
      <c r="A279" s="1">
        <v>0.829</v>
      </c>
      <c r="B279" s="1">
        <v>29360.17</v>
      </c>
      <c r="C279" s="1">
        <v>29.0</v>
      </c>
      <c r="E279" s="1">
        <v>0.828</v>
      </c>
      <c r="F279" s="1">
        <v>7205.82</v>
      </c>
    </row>
    <row r="280">
      <c r="A280" s="1">
        <v>0.678</v>
      </c>
      <c r="B280" s="1">
        <v>7716.93</v>
      </c>
      <c r="C280" s="1">
        <v>79.0</v>
      </c>
      <c r="E280" s="1">
        <v>0.939</v>
      </c>
      <c r="F280" s="1">
        <v>1363.16</v>
      </c>
    </row>
    <row r="281">
      <c r="A281" s="1">
        <v>1.0</v>
      </c>
      <c r="B281" s="1">
        <v>36713.29</v>
      </c>
      <c r="C281" s="1">
        <v>56.0</v>
      </c>
      <c r="E281" s="1">
        <v>0.954</v>
      </c>
      <c r="F281" s="1">
        <v>19900.4</v>
      </c>
    </row>
    <row r="282">
      <c r="A282" s="1">
        <v>0.777</v>
      </c>
      <c r="B282" s="1">
        <v>35721.76</v>
      </c>
      <c r="C282" s="1">
        <v>19.0</v>
      </c>
      <c r="E282" s="1">
        <v>0.943</v>
      </c>
      <c r="F282" s="1">
        <v>1074.47</v>
      </c>
    </row>
    <row r="283">
      <c r="A283" s="1">
        <v>0.532</v>
      </c>
      <c r="B283" s="1">
        <v>22040.05</v>
      </c>
      <c r="C283" s="1">
        <v>20.0</v>
      </c>
      <c r="E283" s="1">
        <v>0.936</v>
      </c>
      <c r="F283" s="1">
        <v>11999.25</v>
      </c>
    </row>
    <row r="284">
      <c r="A284" s="1">
        <v>0.472</v>
      </c>
      <c r="B284" s="1">
        <v>21919.22</v>
      </c>
      <c r="C284" s="1">
        <v>66.0</v>
      </c>
      <c r="E284" s="1">
        <v>0.874</v>
      </c>
      <c r="F284" s="1">
        <v>40144.29</v>
      </c>
    </row>
    <row r="285">
      <c r="A285" s="1">
        <v>0.146</v>
      </c>
      <c r="B285" s="1">
        <v>24090.11</v>
      </c>
      <c r="C285" s="1">
        <v>54.0</v>
      </c>
      <c r="E285" s="1">
        <v>0.876</v>
      </c>
      <c r="F285" s="1">
        <v>4288.93</v>
      </c>
    </row>
    <row r="286">
      <c r="A286" s="1">
        <v>0.195</v>
      </c>
      <c r="B286" s="1">
        <v>22402.67</v>
      </c>
      <c r="C286" s="1">
        <v>66.0</v>
      </c>
      <c r="E286" s="1">
        <v>1.0</v>
      </c>
      <c r="F286" s="1">
        <v>32386.13</v>
      </c>
    </row>
    <row r="287">
      <c r="A287" s="1">
        <v>0.518</v>
      </c>
      <c r="B287" s="1">
        <v>9784.82</v>
      </c>
      <c r="C287" s="1">
        <v>73.0</v>
      </c>
      <c r="E287" s="1">
        <v>0.929</v>
      </c>
      <c r="F287" s="1">
        <v>27991.41</v>
      </c>
    </row>
    <row r="288">
      <c r="A288" s="1">
        <v>0.583</v>
      </c>
      <c r="B288" s="1">
        <v>22966.2</v>
      </c>
      <c r="C288" s="1">
        <v>34.0</v>
      </c>
      <c r="E288" s="1">
        <v>0.944</v>
      </c>
      <c r="F288" s="1">
        <v>13367.91</v>
      </c>
    </row>
    <row r="289">
      <c r="A289" s="1">
        <v>0.618</v>
      </c>
      <c r="B289" s="1">
        <v>45539.71</v>
      </c>
      <c r="C289" s="1">
        <v>76.0</v>
      </c>
      <c r="E289" s="1">
        <v>0.876</v>
      </c>
      <c r="F289" s="1">
        <v>46367.8</v>
      </c>
    </row>
    <row r="290">
      <c r="A290" s="1">
        <v>0.063</v>
      </c>
      <c r="B290" s="1">
        <v>8086.52</v>
      </c>
      <c r="C290" s="1">
        <v>66.0</v>
      </c>
      <c r="E290" s="1">
        <v>0.972</v>
      </c>
      <c r="F290" s="1">
        <v>12851.52</v>
      </c>
    </row>
    <row r="291">
      <c r="A291" s="1">
        <v>0.656</v>
      </c>
      <c r="B291" s="1">
        <v>57968.13</v>
      </c>
      <c r="C291" s="1">
        <v>19.0</v>
      </c>
      <c r="E291" s="1">
        <v>0.949</v>
      </c>
      <c r="F291" s="1">
        <v>52520.3</v>
      </c>
    </row>
    <row r="292">
      <c r="A292" s="1">
        <v>0.184</v>
      </c>
      <c r="B292" s="1">
        <v>273.49</v>
      </c>
      <c r="C292" s="1">
        <v>19.0</v>
      </c>
      <c r="E292" s="1">
        <v>0.914</v>
      </c>
      <c r="F292" s="1">
        <v>9099.27</v>
      </c>
    </row>
    <row r="293">
      <c r="A293" s="1">
        <v>0.616</v>
      </c>
      <c r="B293" s="1">
        <v>8587.45</v>
      </c>
      <c r="C293" s="1">
        <v>45.0</v>
      </c>
      <c r="E293" s="1">
        <v>0.854</v>
      </c>
      <c r="F293" s="1">
        <v>21303.13</v>
      </c>
    </row>
    <row r="294">
      <c r="A294" s="1">
        <v>0.438</v>
      </c>
      <c r="B294" s="1">
        <v>2833.54</v>
      </c>
      <c r="C294" s="1">
        <v>71.0</v>
      </c>
      <c r="E294" s="1">
        <v>0.993</v>
      </c>
      <c r="F294" s="1">
        <v>13405.49</v>
      </c>
    </row>
    <row r="295">
      <c r="A295" s="1">
        <v>1.0</v>
      </c>
      <c r="B295" s="1">
        <v>2707.69</v>
      </c>
      <c r="C295" s="1">
        <v>40.0</v>
      </c>
      <c r="E295" s="1">
        <v>0.905</v>
      </c>
      <c r="F295" s="1">
        <v>3561.52</v>
      </c>
    </row>
    <row r="296">
      <c r="A296" s="1">
        <v>0.509</v>
      </c>
      <c r="B296" s="1">
        <v>33794.47</v>
      </c>
      <c r="C296" s="1">
        <v>54.0</v>
      </c>
      <c r="E296" s="1">
        <v>0.863</v>
      </c>
      <c r="F296" s="1">
        <v>1440.38</v>
      </c>
    </row>
    <row r="297">
      <c r="A297" s="1">
        <v>0.971</v>
      </c>
      <c r="B297" s="1">
        <v>50110.76</v>
      </c>
      <c r="C297" s="1">
        <v>49.0</v>
      </c>
      <c r="E297" s="1">
        <v>0.895</v>
      </c>
      <c r="F297" s="1">
        <v>2323.12</v>
      </c>
    </row>
    <row r="298">
      <c r="A298" s="1">
        <v>0.346</v>
      </c>
      <c r="B298" s="1">
        <v>30079.79</v>
      </c>
      <c r="C298" s="1">
        <v>50.0</v>
      </c>
      <c r="E298" s="1">
        <v>1.0</v>
      </c>
      <c r="F298" s="1">
        <v>60282.6</v>
      </c>
    </row>
    <row r="299">
      <c r="A299" s="1">
        <v>0.289</v>
      </c>
      <c r="B299" s="1">
        <v>75113.82</v>
      </c>
      <c r="C299" s="1">
        <v>18.0</v>
      </c>
      <c r="E299" s="1">
        <v>0.87</v>
      </c>
      <c r="F299" s="1">
        <v>24881.38</v>
      </c>
    </row>
    <row r="300">
      <c r="A300" s="1">
        <v>0.221</v>
      </c>
      <c r="B300" s="1">
        <v>4875.32</v>
      </c>
      <c r="C300" s="1">
        <v>36.0</v>
      </c>
      <c r="E300" s="1">
        <v>0.936</v>
      </c>
      <c r="F300" s="1">
        <v>45590.72</v>
      </c>
    </row>
    <row r="301">
      <c r="A301" s="1">
        <v>0.383</v>
      </c>
      <c r="B301" s="1">
        <v>3035.07</v>
      </c>
      <c r="C301" s="1">
        <v>79.0</v>
      </c>
      <c r="E301" s="1">
        <v>0.911</v>
      </c>
      <c r="F301" s="1">
        <v>67858.67</v>
      </c>
    </row>
    <row r="302">
      <c r="A302" s="1">
        <v>0.849</v>
      </c>
      <c r="B302" s="1">
        <v>14708.73</v>
      </c>
      <c r="C302" s="1">
        <v>19.0</v>
      </c>
      <c r="E302" s="1">
        <v>1.0</v>
      </c>
      <c r="F302" s="1">
        <v>21055.58</v>
      </c>
    </row>
    <row r="303">
      <c r="A303" s="1">
        <v>0.864</v>
      </c>
      <c r="B303" s="1">
        <v>35326.23</v>
      </c>
      <c r="C303" s="1">
        <v>70.0</v>
      </c>
      <c r="E303" s="1">
        <v>0.929</v>
      </c>
      <c r="F303" s="1">
        <v>21706.77</v>
      </c>
    </row>
    <row r="304">
      <c r="A304" s="1">
        <v>0.485</v>
      </c>
      <c r="B304" s="1">
        <v>813.09</v>
      </c>
      <c r="C304" s="1">
        <v>61.0</v>
      </c>
      <c r="E304" s="1">
        <v>0.904</v>
      </c>
      <c r="F304" s="1">
        <v>1698.3</v>
      </c>
    </row>
    <row r="305">
      <c r="A305" s="1">
        <v>0.438</v>
      </c>
      <c r="B305" s="1">
        <v>100000.0</v>
      </c>
      <c r="C305" s="1">
        <v>43.0</v>
      </c>
      <c r="E305" s="1">
        <v>0.913</v>
      </c>
      <c r="F305" s="1">
        <v>716.39</v>
      </c>
    </row>
    <row r="306">
      <c r="A306" s="1">
        <v>0.099</v>
      </c>
      <c r="B306" s="1">
        <v>18438.43</v>
      </c>
      <c r="C306" s="1">
        <v>49.0</v>
      </c>
      <c r="E306" s="1">
        <v>0.835</v>
      </c>
      <c r="F306" s="1">
        <v>9352.84</v>
      </c>
    </row>
    <row r="307">
      <c r="A307" s="1">
        <v>0.769</v>
      </c>
      <c r="B307" s="1">
        <v>77209.32</v>
      </c>
      <c r="C307" s="1">
        <v>23.0</v>
      </c>
      <c r="E307" s="1">
        <v>0.943</v>
      </c>
      <c r="F307" s="1">
        <v>68770.29</v>
      </c>
    </row>
    <row r="308">
      <c r="A308" s="1">
        <v>0.857</v>
      </c>
      <c r="B308" s="1">
        <v>9085.18</v>
      </c>
      <c r="C308" s="1">
        <v>49.0</v>
      </c>
      <c r="E308" s="1">
        <v>0.927</v>
      </c>
      <c r="F308" s="1">
        <v>22876.82</v>
      </c>
    </row>
    <row r="309">
      <c r="A309" s="1">
        <v>0.606</v>
      </c>
      <c r="B309" s="1">
        <v>12250.66</v>
      </c>
      <c r="C309" s="1">
        <v>72.0</v>
      </c>
      <c r="E309" s="1">
        <v>0.907</v>
      </c>
      <c r="F309" s="1">
        <v>8017.53</v>
      </c>
    </row>
    <row r="310">
      <c r="A310" s="1">
        <v>0.551</v>
      </c>
      <c r="B310" s="1">
        <v>27915.7</v>
      </c>
      <c r="C310" s="1">
        <v>21.0</v>
      </c>
      <c r="E310" s="1">
        <v>1.0</v>
      </c>
      <c r="F310" s="1">
        <v>12900.87</v>
      </c>
    </row>
    <row r="311">
      <c r="A311" s="1">
        <v>1.0</v>
      </c>
      <c r="B311" s="1">
        <v>31471.81</v>
      </c>
      <c r="C311" s="1">
        <v>72.0</v>
      </c>
      <c r="E311" s="1">
        <v>0.906</v>
      </c>
      <c r="F311" s="1">
        <v>52173.87</v>
      </c>
    </row>
    <row r="312">
      <c r="A312" s="1">
        <v>0.075</v>
      </c>
      <c r="B312" s="1">
        <v>5306.23</v>
      </c>
      <c r="C312" s="1">
        <v>28.0</v>
      </c>
      <c r="E312" s="1">
        <v>1.0</v>
      </c>
      <c r="F312" s="1">
        <v>6327.68</v>
      </c>
    </row>
    <row r="313">
      <c r="A313" s="1">
        <v>1.0</v>
      </c>
      <c r="B313" s="1">
        <v>53128.45</v>
      </c>
      <c r="C313" s="1">
        <v>73.0</v>
      </c>
      <c r="E313" s="1">
        <v>0.945</v>
      </c>
      <c r="F313" s="1">
        <v>25372.3</v>
      </c>
    </row>
    <row r="314">
      <c r="A314" s="1">
        <v>0.376</v>
      </c>
      <c r="B314" s="1">
        <v>40411.85</v>
      </c>
      <c r="C314" s="1">
        <v>76.0</v>
      </c>
      <c r="E314" s="1">
        <v>0.938</v>
      </c>
      <c r="F314" s="1">
        <v>4545.14</v>
      </c>
    </row>
    <row r="315">
      <c r="A315" s="1">
        <v>0.383</v>
      </c>
      <c r="B315" s="1">
        <v>367.46</v>
      </c>
      <c r="C315" s="1">
        <v>34.0</v>
      </c>
      <c r="E315" s="1">
        <v>1.0</v>
      </c>
      <c r="F315" s="1">
        <v>34660.33</v>
      </c>
    </row>
    <row r="316">
      <c r="A316" s="1">
        <v>0.803</v>
      </c>
      <c r="B316" s="1">
        <v>2752.35</v>
      </c>
      <c r="C316" s="1">
        <v>80.0</v>
      </c>
      <c r="E316" s="1">
        <v>0.936</v>
      </c>
      <c r="F316" s="1">
        <v>44434.96</v>
      </c>
    </row>
    <row r="317">
      <c r="A317" s="1">
        <v>0.277</v>
      </c>
      <c r="B317" s="1">
        <v>13707.43</v>
      </c>
      <c r="C317" s="1">
        <v>55.0</v>
      </c>
      <c r="E317" s="1">
        <v>0.988</v>
      </c>
      <c r="F317" s="1">
        <v>16553.29</v>
      </c>
    </row>
    <row r="318">
      <c r="A318" s="1">
        <v>0.81</v>
      </c>
      <c r="B318" s="1">
        <v>12359.14</v>
      </c>
      <c r="C318" s="1">
        <v>41.0</v>
      </c>
      <c r="E318" s="1">
        <v>1.0</v>
      </c>
      <c r="F318" s="1">
        <v>100000.0</v>
      </c>
    </row>
    <row r="319">
      <c r="A319" s="1">
        <v>0.383</v>
      </c>
      <c r="B319" s="1">
        <v>24646.82</v>
      </c>
      <c r="C319" s="1">
        <v>22.0</v>
      </c>
      <c r="E319" s="1">
        <v>0.822</v>
      </c>
      <c r="F319" s="1">
        <v>2550.48</v>
      </c>
    </row>
    <row r="320">
      <c r="A320" s="1">
        <v>0.991</v>
      </c>
      <c r="B320" s="1">
        <v>1879.87</v>
      </c>
      <c r="C320" s="1">
        <v>69.0</v>
      </c>
      <c r="E320" s="1">
        <v>1.0</v>
      </c>
      <c r="F320" s="1">
        <v>54433.79</v>
      </c>
    </row>
    <row r="321">
      <c r="A321" s="1">
        <v>0.172</v>
      </c>
      <c r="B321" s="1">
        <v>20704.6</v>
      </c>
      <c r="C321" s="1">
        <v>51.0</v>
      </c>
      <c r="E321" s="1">
        <v>1.0</v>
      </c>
      <c r="F321" s="1">
        <v>32803.35</v>
      </c>
    </row>
    <row r="322">
      <c r="A322" s="1">
        <v>0.982</v>
      </c>
      <c r="B322" s="1">
        <v>19161.53</v>
      </c>
      <c r="C322" s="1">
        <v>23.0</v>
      </c>
      <c r="E322" s="1">
        <v>0.98</v>
      </c>
      <c r="F322" s="1">
        <v>4698.79</v>
      </c>
    </row>
    <row r="323">
      <c r="A323" s="1">
        <v>0.841</v>
      </c>
      <c r="B323" s="1">
        <v>5321.53</v>
      </c>
      <c r="C323" s="1">
        <v>39.0</v>
      </c>
      <c r="E323" s="1">
        <v>0.864</v>
      </c>
      <c r="F323" s="1">
        <v>6928.54</v>
      </c>
    </row>
    <row r="324">
      <c r="A324" s="1">
        <v>0.22</v>
      </c>
      <c r="B324" s="1">
        <v>15634.93</v>
      </c>
      <c r="C324" s="1">
        <v>28.0</v>
      </c>
      <c r="E324" s="1">
        <v>1.0</v>
      </c>
      <c r="F324" s="1">
        <v>14892.51</v>
      </c>
    </row>
    <row r="325">
      <c r="A325" s="1">
        <v>0.438</v>
      </c>
      <c r="B325" s="1">
        <v>5025.9</v>
      </c>
      <c r="C325" s="1">
        <v>80.0</v>
      </c>
      <c r="E325" s="1">
        <v>0.936</v>
      </c>
      <c r="F325" s="1">
        <v>75021.22</v>
      </c>
    </row>
    <row r="326">
      <c r="A326" s="1">
        <v>0.104</v>
      </c>
      <c r="B326" s="1">
        <v>3178.11</v>
      </c>
      <c r="C326" s="1">
        <v>65.0</v>
      </c>
      <c r="E326" s="1">
        <v>0.887</v>
      </c>
      <c r="F326" s="1">
        <v>77345.82</v>
      </c>
    </row>
    <row r="327">
      <c r="A327" s="1">
        <v>0.65</v>
      </c>
      <c r="B327" s="1">
        <v>17025.75</v>
      </c>
      <c r="C327" s="1">
        <v>33.0</v>
      </c>
      <c r="E327" s="1">
        <v>1.0</v>
      </c>
      <c r="F327" s="1">
        <v>31501.93</v>
      </c>
    </row>
    <row r="328">
      <c r="A328" s="1">
        <v>1.0</v>
      </c>
      <c r="B328" s="1">
        <v>75861.95</v>
      </c>
      <c r="C328" s="1">
        <v>50.0</v>
      </c>
      <c r="E328" s="1">
        <v>1.0</v>
      </c>
      <c r="F328" s="1">
        <v>89466.14</v>
      </c>
    </row>
    <row r="329">
      <c r="A329" s="1">
        <v>0.129</v>
      </c>
      <c r="B329" s="1">
        <v>5408.2</v>
      </c>
      <c r="C329" s="1">
        <v>26.0</v>
      </c>
      <c r="E329" s="1">
        <v>1.0</v>
      </c>
      <c r="F329" s="1">
        <v>48623.79</v>
      </c>
    </row>
    <row r="330">
      <c r="A330" s="1">
        <v>0.308</v>
      </c>
      <c r="B330" s="1">
        <v>8780.53</v>
      </c>
      <c r="C330" s="1">
        <v>77.0</v>
      </c>
      <c r="E330" s="1">
        <v>0.902</v>
      </c>
      <c r="F330" s="1">
        <v>24938.03</v>
      </c>
    </row>
    <row r="331">
      <c r="A331" s="1">
        <v>0.805</v>
      </c>
      <c r="B331" s="1">
        <v>5929.7</v>
      </c>
      <c r="C331" s="1">
        <v>76.0</v>
      </c>
      <c r="E331" s="1">
        <v>0.848</v>
      </c>
      <c r="F331" s="1">
        <v>2747.86</v>
      </c>
    </row>
    <row r="332">
      <c r="A332" s="1">
        <v>0.458</v>
      </c>
      <c r="B332" s="1">
        <v>6197.46</v>
      </c>
      <c r="C332" s="1">
        <v>23.0</v>
      </c>
      <c r="E332" s="1">
        <v>0.965</v>
      </c>
      <c r="F332" s="1">
        <v>55127.0</v>
      </c>
    </row>
    <row r="333">
      <c r="A333" s="1">
        <v>0.339</v>
      </c>
      <c r="B333" s="1">
        <v>10356.74</v>
      </c>
      <c r="C333" s="1">
        <v>33.0</v>
      </c>
      <c r="E333" s="1">
        <v>1.0</v>
      </c>
      <c r="F333" s="1">
        <v>49701.65</v>
      </c>
    </row>
    <row r="334">
      <c r="A334" s="1">
        <v>0.651</v>
      </c>
      <c r="B334" s="1">
        <v>24203.54</v>
      </c>
      <c r="C334" s="1">
        <v>46.0</v>
      </c>
      <c r="E334" s="1">
        <v>0.964</v>
      </c>
      <c r="F334" s="1">
        <v>30356.11</v>
      </c>
    </row>
    <row r="335">
      <c r="A335" s="1">
        <v>0.444</v>
      </c>
      <c r="B335" s="1">
        <v>791.55</v>
      </c>
      <c r="C335" s="1">
        <v>20.0</v>
      </c>
      <c r="E335" s="1">
        <v>0.907</v>
      </c>
      <c r="F335" s="1">
        <v>19494.31</v>
      </c>
    </row>
    <row r="336">
      <c r="A336" s="1">
        <v>0.479</v>
      </c>
      <c r="B336" s="1">
        <v>62988.95</v>
      </c>
      <c r="C336" s="1">
        <v>37.0</v>
      </c>
      <c r="E336" s="1">
        <v>0.981</v>
      </c>
      <c r="F336" s="1">
        <v>6995.58</v>
      </c>
    </row>
    <row r="337">
      <c r="A337" s="1">
        <v>0.806</v>
      </c>
      <c r="B337" s="1">
        <v>947.7</v>
      </c>
      <c r="C337" s="1">
        <v>77.0</v>
      </c>
      <c r="E337" s="1">
        <v>0.884</v>
      </c>
      <c r="F337" s="1">
        <v>1825.3</v>
      </c>
    </row>
    <row r="338">
      <c r="A338" s="1">
        <v>0.542</v>
      </c>
      <c r="B338" s="1">
        <v>42615.23</v>
      </c>
      <c r="C338" s="1">
        <v>76.0</v>
      </c>
      <c r="E338" s="1">
        <v>0.967</v>
      </c>
      <c r="F338" s="1">
        <v>13093.81</v>
      </c>
    </row>
    <row r="339">
      <c r="A339" s="1">
        <v>0.801</v>
      </c>
      <c r="B339" s="1">
        <v>44957.79</v>
      </c>
      <c r="C339" s="1">
        <v>53.0</v>
      </c>
      <c r="E339" s="1">
        <v>0.884</v>
      </c>
      <c r="F339" s="1">
        <v>73225.07</v>
      </c>
    </row>
    <row r="340">
      <c r="A340" s="1">
        <v>0.151</v>
      </c>
      <c r="B340" s="1">
        <v>14867.31</v>
      </c>
      <c r="C340" s="1">
        <v>36.0</v>
      </c>
      <c r="E340" s="1">
        <v>1.0</v>
      </c>
      <c r="F340" s="1">
        <v>8443.08</v>
      </c>
    </row>
    <row r="341">
      <c r="A341" s="1">
        <v>0.449</v>
      </c>
      <c r="B341" s="1">
        <v>2946.74</v>
      </c>
      <c r="C341" s="1">
        <v>43.0</v>
      </c>
      <c r="E341" s="1">
        <v>0.849</v>
      </c>
      <c r="F341" s="1">
        <v>44939.74</v>
      </c>
    </row>
    <row r="342">
      <c r="A342" s="1">
        <v>0.602</v>
      </c>
      <c r="B342" s="1">
        <v>16654.9</v>
      </c>
      <c r="C342" s="1">
        <v>20.0</v>
      </c>
      <c r="E342" s="1">
        <v>0.872</v>
      </c>
      <c r="F342" s="1">
        <v>66037.21</v>
      </c>
    </row>
    <row r="343">
      <c r="A343" s="1">
        <v>0.317</v>
      </c>
      <c r="B343" s="1">
        <v>19811.24</v>
      </c>
      <c r="C343" s="1">
        <v>80.0</v>
      </c>
      <c r="E343" s="1">
        <v>1.0</v>
      </c>
      <c r="F343" s="1">
        <v>8584.61</v>
      </c>
    </row>
    <row r="344">
      <c r="A344" s="1">
        <v>0.522</v>
      </c>
      <c r="B344" s="1">
        <v>39004.64</v>
      </c>
      <c r="C344" s="1">
        <v>36.0</v>
      </c>
      <c r="E344" s="1">
        <v>0.856</v>
      </c>
      <c r="F344" s="1">
        <v>7667.17</v>
      </c>
    </row>
    <row r="345">
      <c r="A345" s="1">
        <v>0.76</v>
      </c>
      <c r="B345" s="1">
        <v>16009.99</v>
      </c>
      <c r="C345" s="1">
        <v>37.0</v>
      </c>
      <c r="E345" s="1">
        <v>1.0</v>
      </c>
      <c r="F345" s="1">
        <v>82198.25</v>
      </c>
    </row>
    <row r="346">
      <c r="A346" s="1">
        <v>0.212</v>
      </c>
      <c r="B346" s="1">
        <v>10576.72</v>
      </c>
      <c r="C346" s="1">
        <v>49.0</v>
      </c>
      <c r="E346" s="1">
        <v>1.0</v>
      </c>
      <c r="F346" s="1">
        <v>41870.79</v>
      </c>
    </row>
    <row r="347">
      <c r="A347" s="1">
        <v>0.651</v>
      </c>
      <c r="B347" s="1">
        <v>36439.16</v>
      </c>
      <c r="C347" s="1">
        <v>24.0</v>
      </c>
      <c r="E347" s="1">
        <v>0.839</v>
      </c>
      <c r="F347" s="1">
        <v>3495.78</v>
      </c>
    </row>
    <row r="348">
      <c r="A348" s="1">
        <v>0.512</v>
      </c>
      <c r="B348" s="1">
        <v>79215.65</v>
      </c>
      <c r="C348" s="1">
        <v>69.0</v>
      </c>
      <c r="E348" s="1">
        <v>0.976</v>
      </c>
      <c r="F348" s="1">
        <v>8570.53</v>
      </c>
    </row>
    <row r="349">
      <c r="A349" s="1">
        <v>0.41</v>
      </c>
      <c r="B349" s="1">
        <v>20718.57</v>
      </c>
      <c r="C349" s="1">
        <v>58.0</v>
      </c>
      <c r="E349" s="1">
        <v>1.0</v>
      </c>
      <c r="F349" s="1">
        <v>11395.2</v>
      </c>
    </row>
    <row r="350">
      <c r="A350" s="1">
        <v>0.625</v>
      </c>
      <c r="B350" s="1">
        <v>41491.0</v>
      </c>
      <c r="C350" s="1">
        <v>50.0</v>
      </c>
      <c r="E350" s="1">
        <v>0.885</v>
      </c>
      <c r="F350" s="1">
        <v>15641.9</v>
      </c>
    </row>
    <row r="351">
      <c r="A351" s="1">
        <v>0.805</v>
      </c>
      <c r="B351" s="1">
        <v>18262.67</v>
      </c>
      <c r="C351" s="1">
        <v>57.0</v>
      </c>
      <c r="E351" s="1">
        <v>0.91</v>
      </c>
      <c r="F351" s="1">
        <v>9591.25</v>
      </c>
    </row>
    <row r="352">
      <c r="A352" s="1">
        <v>0.817</v>
      </c>
      <c r="B352" s="1">
        <v>23409.99</v>
      </c>
      <c r="C352" s="1">
        <v>56.0</v>
      </c>
      <c r="E352" s="1">
        <v>0.83</v>
      </c>
      <c r="F352" s="1">
        <v>13276.05</v>
      </c>
    </row>
    <row r="353">
      <c r="A353" s="1">
        <v>0.55</v>
      </c>
      <c r="B353" s="1">
        <v>23305.76</v>
      </c>
      <c r="C353" s="1">
        <v>35.0</v>
      </c>
      <c r="E353" s="1">
        <v>1.0</v>
      </c>
      <c r="F353" s="1">
        <v>43234.36</v>
      </c>
    </row>
    <row r="354">
      <c r="A354" s="1">
        <v>0.217</v>
      </c>
      <c r="B354" s="1">
        <v>24401.16</v>
      </c>
      <c r="C354" s="1">
        <v>57.0</v>
      </c>
      <c r="E354" s="1">
        <v>0.847</v>
      </c>
      <c r="F354" s="1">
        <v>15813.74</v>
      </c>
    </row>
    <row r="355">
      <c r="A355" s="1">
        <v>0.919</v>
      </c>
      <c r="B355" s="1">
        <v>7743.08</v>
      </c>
      <c r="C355" s="1">
        <v>18.0</v>
      </c>
      <c r="E355" s="1">
        <v>0.939</v>
      </c>
      <c r="F355" s="1">
        <v>29008.67</v>
      </c>
    </row>
    <row r="356">
      <c r="A356" s="1">
        <v>0.236</v>
      </c>
      <c r="B356" s="1">
        <v>17144.47</v>
      </c>
      <c r="C356" s="1">
        <v>28.0</v>
      </c>
      <c r="E356" s="1">
        <v>0.862</v>
      </c>
      <c r="F356" s="1">
        <v>8779.52</v>
      </c>
    </row>
    <row r="357">
      <c r="A357" s="1">
        <v>0.578</v>
      </c>
      <c r="B357" s="1">
        <v>18034.72</v>
      </c>
      <c r="C357" s="1">
        <v>45.0</v>
      </c>
      <c r="E357" s="1">
        <v>0.891</v>
      </c>
      <c r="F357" s="1">
        <v>635.42</v>
      </c>
    </row>
    <row r="358">
      <c r="A358" s="1">
        <v>0.577</v>
      </c>
      <c r="B358" s="1">
        <v>7568.82</v>
      </c>
      <c r="C358" s="1">
        <v>74.0</v>
      </c>
      <c r="E358" s="1">
        <v>0.821</v>
      </c>
      <c r="F358" s="1">
        <v>3300.24</v>
      </c>
    </row>
    <row r="359">
      <c r="A359" s="1">
        <v>0.437</v>
      </c>
      <c r="B359" s="1">
        <v>8611.12</v>
      </c>
      <c r="C359" s="1">
        <v>42.0</v>
      </c>
      <c r="E359" s="1">
        <v>1.0</v>
      </c>
      <c r="F359" s="1">
        <v>3060.35</v>
      </c>
    </row>
    <row r="360">
      <c r="A360" s="1">
        <v>0.953</v>
      </c>
      <c r="B360" s="1">
        <v>28730.44</v>
      </c>
      <c r="C360" s="1">
        <v>67.0</v>
      </c>
      <c r="E360" s="1">
        <v>1.0</v>
      </c>
      <c r="F360" s="1">
        <v>89501.28</v>
      </c>
    </row>
    <row r="361">
      <c r="A361" s="1">
        <v>0.727</v>
      </c>
      <c r="B361" s="1">
        <v>17480.14</v>
      </c>
      <c r="C361" s="1">
        <v>40.0</v>
      </c>
      <c r="E361" s="1">
        <v>1.0</v>
      </c>
      <c r="F361" s="1">
        <v>73127.86</v>
      </c>
    </row>
    <row r="362">
      <c r="A362" s="1">
        <v>0.47</v>
      </c>
      <c r="B362" s="1">
        <v>3231.83</v>
      </c>
      <c r="C362" s="1">
        <v>48.0</v>
      </c>
      <c r="E362" s="1">
        <v>0.934</v>
      </c>
      <c r="F362" s="1">
        <v>1640.71</v>
      </c>
    </row>
    <row r="363">
      <c r="A363" s="1">
        <v>0.593</v>
      </c>
      <c r="B363" s="1">
        <v>36358.41</v>
      </c>
      <c r="C363" s="1">
        <v>47.0</v>
      </c>
      <c r="E363" s="1">
        <v>0.941</v>
      </c>
      <c r="F363" s="1">
        <v>22152.73</v>
      </c>
    </row>
    <row r="364">
      <c r="A364" s="1">
        <v>0.242</v>
      </c>
      <c r="B364" s="1">
        <v>42931.17</v>
      </c>
      <c r="C364" s="1">
        <v>59.0</v>
      </c>
      <c r="E364" s="1">
        <v>0.883</v>
      </c>
      <c r="F364" s="1">
        <v>2965.43</v>
      </c>
    </row>
    <row r="365">
      <c r="A365" s="1">
        <v>0.831</v>
      </c>
      <c r="B365" s="1">
        <v>12552.48</v>
      </c>
      <c r="C365" s="1">
        <v>52.0</v>
      </c>
      <c r="E365" s="1">
        <v>1.0</v>
      </c>
      <c r="F365" s="1">
        <v>25874.78</v>
      </c>
    </row>
    <row r="366">
      <c r="A366" s="1">
        <v>0.134</v>
      </c>
      <c r="B366" s="1">
        <v>4686.81</v>
      </c>
      <c r="C366" s="1">
        <v>24.0</v>
      </c>
      <c r="E366" s="1">
        <v>0.961</v>
      </c>
      <c r="F366" s="1">
        <v>31270.77</v>
      </c>
    </row>
    <row r="367">
      <c r="A367" s="1">
        <v>0.301</v>
      </c>
      <c r="B367" s="1">
        <v>58979.45</v>
      </c>
      <c r="C367" s="1">
        <v>77.0</v>
      </c>
      <c r="E367" s="1">
        <v>0.848</v>
      </c>
      <c r="F367" s="1">
        <v>23641.79</v>
      </c>
    </row>
    <row r="368">
      <c r="A368" s="1">
        <v>0.314</v>
      </c>
      <c r="B368" s="1">
        <v>42787.15</v>
      </c>
      <c r="C368" s="1">
        <v>33.0</v>
      </c>
      <c r="E368" s="1">
        <v>0.926</v>
      </c>
      <c r="F368" s="1">
        <v>17563.89</v>
      </c>
    </row>
    <row r="369">
      <c r="A369" s="1">
        <v>0.118</v>
      </c>
      <c r="B369" s="1">
        <v>5604.38</v>
      </c>
      <c r="C369" s="1">
        <v>43.0</v>
      </c>
      <c r="E369" s="1">
        <v>1.0</v>
      </c>
      <c r="F369" s="1">
        <v>19987.45</v>
      </c>
    </row>
    <row r="370">
      <c r="A370" s="1">
        <v>0.88</v>
      </c>
      <c r="B370" s="1">
        <v>2009.53</v>
      </c>
      <c r="C370" s="1">
        <v>65.0</v>
      </c>
      <c r="E370" s="1">
        <v>0.929</v>
      </c>
      <c r="F370" s="1">
        <v>4879.49</v>
      </c>
    </row>
    <row r="371">
      <c r="A371" s="1">
        <v>0.956</v>
      </c>
      <c r="B371" s="1">
        <v>11619.73</v>
      </c>
      <c r="C371" s="1">
        <v>74.0</v>
      </c>
      <c r="E371" s="1">
        <v>0.923</v>
      </c>
      <c r="F371" s="1">
        <v>2486.41</v>
      </c>
    </row>
    <row r="372">
      <c r="A372" s="1">
        <v>0.676</v>
      </c>
      <c r="B372" s="1">
        <v>22564.76</v>
      </c>
      <c r="C372" s="1">
        <v>69.0</v>
      </c>
      <c r="E372" s="1">
        <v>0.953</v>
      </c>
      <c r="F372" s="1">
        <v>13822.48</v>
      </c>
    </row>
    <row r="373">
      <c r="A373" s="1">
        <v>0.928</v>
      </c>
      <c r="B373" s="1">
        <v>3856.86</v>
      </c>
      <c r="C373" s="1">
        <v>77.0</v>
      </c>
      <c r="E373" s="1">
        <v>0.885</v>
      </c>
      <c r="F373" s="1">
        <v>11479.09</v>
      </c>
    </row>
    <row r="374">
      <c r="A374" s="1">
        <v>0.725</v>
      </c>
      <c r="B374" s="1">
        <v>14398.56</v>
      </c>
      <c r="C374" s="1">
        <v>66.0</v>
      </c>
      <c r="E374" s="1">
        <v>1.0</v>
      </c>
      <c r="F374" s="1">
        <v>15189.18</v>
      </c>
    </row>
    <row r="375">
      <c r="A375" s="1">
        <v>0.685</v>
      </c>
      <c r="B375" s="1">
        <v>11082.16</v>
      </c>
      <c r="C375" s="1">
        <v>19.0</v>
      </c>
      <c r="E375" s="1">
        <v>0.953</v>
      </c>
      <c r="F375" s="1">
        <v>2183.94</v>
      </c>
    </row>
    <row r="376">
      <c r="A376" s="1">
        <v>1.0</v>
      </c>
      <c r="B376" s="1">
        <v>44245.96</v>
      </c>
      <c r="C376" s="1">
        <v>18.0</v>
      </c>
      <c r="E376" s="1">
        <v>1.0</v>
      </c>
      <c r="F376" s="1">
        <v>8540.85</v>
      </c>
    </row>
    <row r="377">
      <c r="A377" s="1">
        <v>0.092</v>
      </c>
      <c r="B377" s="1">
        <v>11227.18</v>
      </c>
      <c r="C377" s="1">
        <v>65.0</v>
      </c>
      <c r="E377" s="1">
        <v>0.938</v>
      </c>
      <c r="F377" s="1">
        <v>19689.48</v>
      </c>
    </row>
    <row r="378">
      <c r="A378" s="1">
        <v>0.055</v>
      </c>
      <c r="B378" s="1">
        <v>15261.8</v>
      </c>
      <c r="C378" s="1">
        <v>79.0</v>
      </c>
      <c r="E378" s="1">
        <v>1.0</v>
      </c>
      <c r="F378" s="1">
        <v>1926.55</v>
      </c>
    </row>
    <row r="379">
      <c r="A379" s="1">
        <v>0.204</v>
      </c>
      <c r="B379" s="1">
        <v>62149.46</v>
      </c>
      <c r="C379" s="1">
        <v>29.0</v>
      </c>
      <c r="E379" s="1">
        <v>0.892</v>
      </c>
      <c r="F379" s="1">
        <v>1593.56</v>
      </c>
    </row>
    <row r="380">
      <c r="A380" s="1">
        <v>0.418</v>
      </c>
      <c r="B380" s="1">
        <v>7124.69</v>
      </c>
      <c r="C380" s="1">
        <v>22.0</v>
      </c>
      <c r="E380" s="1">
        <v>0.946</v>
      </c>
      <c r="F380" s="1">
        <v>837.2</v>
      </c>
    </row>
    <row r="381">
      <c r="A381" s="1">
        <v>0.946</v>
      </c>
      <c r="B381" s="1">
        <v>6821.4</v>
      </c>
      <c r="C381" s="1">
        <v>54.0</v>
      </c>
      <c r="E381" s="1">
        <v>0.954</v>
      </c>
      <c r="F381" s="1">
        <v>15652.57</v>
      </c>
    </row>
    <row r="382">
      <c r="A382" s="1">
        <v>1.0</v>
      </c>
      <c r="B382" s="1">
        <v>32148.31</v>
      </c>
      <c r="C382" s="1">
        <v>49.0</v>
      </c>
      <c r="E382" s="1">
        <v>0.955</v>
      </c>
      <c r="F382" s="1">
        <v>62970.59</v>
      </c>
    </row>
    <row r="383">
      <c r="A383" s="1">
        <v>0.782</v>
      </c>
      <c r="B383" s="1">
        <v>6501.84</v>
      </c>
      <c r="C383" s="1">
        <v>76.0</v>
      </c>
      <c r="E383" s="1">
        <v>0.968</v>
      </c>
      <c r="F383" s="1">
        <v>12710.03</v>
      </c>
    </row>
    <row r="384">
      <c r="A384" s="1">
        <v>0.554</v>
      </c>
      <c r="B384" s="1">
        <v>35659.86</v>
      </c>
      <c r="C384" s="1">
        <v>72.0</v>
      </c>
      <c r="E384" s="1">
        <v>0.852</v>
      </c>
      <c r="F384" s="1">
        <v>17013.15</v>
      </c>
    </row>
    <row r="385">
      <c r="A385" s="1">
        <v>0.874</v>
      </c>
      <c r="B385" s="1">
        <v>2008.25</v>
      </c>
      <c r="C385" s="1">
        <v>26.0</v>
      </c>
      <c r="E385" s="1">
        <v>1.0</v>
      </c>
      <c r="F385" s="1">
        <v>4205.72</v>
      </c>
    </row>
    <row r="386">
      <c r="A386" s="1">
        <v>0.218</v>
      </c>
      <c r="B386" s="1">
        <v>2359.04</v>
      </c>
      <c r="C386" s="1">
        <v>58.0</v>
      </c>
      <c r="E386" s="1">
        <v>0.931</v>
      </c>
      <c r="F386" s="1">
        <v>31156.65</v>
      </c>
    </row>
    <row r="387">
      <c r="A387" s="1">
        <v>0.735</v>
      </c>
      <c r="B387" s="1">
        <v>46318.14</v>
      </c>
      <c r="C387" s="1">
        <v>52.0</v>
      </c>
      <c r="E387" s="1">
        <v>0.852</v>
      </c>
      <c r="F387" s="1">
        <v>16573.79</v>
      </c>
    </row>
    <row r="388">
      <c r="A388" s="1">
        <v>0.796</v>
      </c>
      <c r="B388" s="1">
        <v>15565.92</v>
      </c>
      <c r="C388" s="1">
        <v>36.0</v>
      </c>
      <c r="E388" s="1">
        <v>0.983</v>
      </c>
      <c r="F388" s="1">
        <v>42784.36</v>
      </c>
    </row>
    <row r="389">
      <c r="A389" s="1">
        <v>0.142</v>
      </c>
      <c r="B389" s="1">
        <v>25374.8</v>
      </c>
      <c r="C389" s="1">
        <v>65.0</v>
      </c>
      <c r="E389" s="1">
        <v>1.0</v>
      </c>
      <c r="F389" s="1">
        <v>8408.99</v>
      </c>
    </row>
    <row r="390">
      <c r="A390" s="1">
        <v>0.874</v>
      </c>
      <c r="B390" s="1">
        <v>5105.3</v>
      </c>
      <c r="C390" s="1">
        <v>33.0</v>
      </c>
      <c r="E390" s="1">
        <v>0.903</v>
      </c>
      <c r="F390" s="1">
        <v>9802.22</v>
      </c>
    </row>
    <row r="391">
      <c r="A391" s="1">
        <v>0.727</v>
      </c>
      <c r="B391" s="1">
        <v>3637.02</v>
      </c>
      <c r="C391" s="1">
        <v>20.0</v>
      </c>
      <c r="E391" s="1">
        <v>0.908</v>
      </c>
      <c r="F391" s="1">
        <v>4001.07</v>
      </c>
    </row>
    <row r="392">
      <c r="A392" s="1">
        <v>0.683</v>
      </c>
      <c r="B392" s="1">
        <v>36030.65</v>
      </c>
      <c r="C392" s="1">
        <v>37.0</v>
      </c>
      <c r="E392" s="1">
        <v>0.941</v>
      </c>
      <c r="F392" s="1">
        <v>44034.27</v>
      </c>
    </row>
    <row r="393">
      <c r="A393" s="1">
        <v>0.062</v>
      </c>
      <c r="B393" s="1">
        <v>8882.77</v>
      </c>
      <c r="C393" s="1">
        <v>41.0</v>
      </c>
      <c r="E393" s="1">
        <v>0.874</v>
      </c>
      <c r="F393" s="1">
        <v>17800.21</v>
      </c>
    </row>
    <row r="394">
      <c r="A394" s="1">
        <v>0.745</v>
      </c>
      <c r="B394" s="1">
        <v>12140.59</v>
      </c>
      <c r="C394" s="1">
        <v>71.0</v>
      </c>
      <c r="E394" s="1">
        <v>0.894</v>
      </c>
      <c r="F394" s="1">
        <v>9074.39</v>
      </c>
    </row>
    <row r="395">
      <c r="A395" s="1">
        <v>0.497</v>
      </c>
      <c r="B395" s="1">
        <v>567.41</v>
      </c>
      <c r="C395" s="1">
        <v>73.0</v>
      </c>
      <c r="E395" s="1">
        <v>0.901</v>
      </c>
      <c r="F395" s="1">
        <v>16350.27</v>
      </c>
    </row>
    <row r="396">
      <c r="A396" s="1">
        <v>0.737</v>
      </c>
      <c r="B396" s="1">
        <v>9751.32</v>
      </c>
      <c r="C396" s="1">
        <v>50.0</v>
      </c>
      <c r="E396" s="1">
        <v>0.825</v>
      </c>
      <c r="F396" s="1">
        <v>30909.75</v>
      </c>
    </row>
    <row r="397">
      <c r="A397" s="1">
        <v>0.036</v>
      </c>
      <c r="B397" s="1">
        <v>29431.63</v>
      </c>
      <c r="C397" s="1">
        <v>41.0</v>
      </c>
      <c r="E397" s="1">
        <v>0.945</v>
      </c>
      <c r="F397" s="1">
        <v>8812.77</v>
      </c>
    </row>
    <row r="398">
      <c r="A398" s="1">
        <v>0.725</v>
      </c>
      <c r="B398" s="1">
        <v>34438.16</v>
      </c>
      <c r="C398" s="1">
        <v>69.0</v>
      </c>
      <c r="E398" s="1">
        <v>0.932</v>
      </c>
      <c r="F398" s="1">
        <v>20413.28</v>
      </c>
    </row>
    <row r="399">
      <c r="A399" s="1">
        <v>0.697</v>
      </c>
      <c r="B399" s="1">
        <v>23996.61</v>
      </c>
      <c r="C399" s="1">
        <v>28.0</v>
      </c>
      <c r="E399" s="1">
        <v>0.885</v>
      </c>
      <c r="F399" s="1">
        <v>6851.23</v>
      </c>
    </row>
    <row r="400">
      <c r="A400" s="1">
        <v>0.43</v>
      </c>
      <c r="B400" s="1">
        <v>23564.78</v>
      </c>
      <c r="C400" s="1">
        <v>66.0</v>
      </c>
      <c r="E400" s="1">
        <v>0.924</v>
      </c>
      <c r="F400" s="1">
        <v>9959.77</v>
      </c>
    </row>
    <row r="401">
      <c r="A401" s="1">
        <v>0.518</v>
      </c>
      <c r="B401" s="1">
        <v>14114.08</v>
      </c>
      <c r="C401" s="1">
        <v>25.0</v>
      </c>
      <c r="E401" s="1">
        <v>1.0</v>
      </c>
      <c r="F401" s="1">
        <v>38509.9</v>
      </c>
    </row>
    <row r="402">
      <c r="A402" s="1">
        <v>0.124</v>
      </c>
      <c r="B402" s="1">
        <v>15458.07</v>
      </c>
      <c r="C402" s="1">
        <v>53.0</v>
      </c>
      <c r="E402" s="1">
        <v>0.828</v>
      </c>
      <c r="F402" s="1">
        <v>23901.22</v>
      </c>
    </row>
    <row r="403">
      <c r="A403" s="1">
        <v>0.985</v>
      </c>
      <c r="B403" s="1">
        <v>27144.95</v>
      </c>
      <c r="C403" s="1">
        <v>55.0</v>
      </c>
      <c r="E403" s="1">
        <v>1.0</v>
      </c>
      <c r="F403" s="1">
        <v>13425.21</v>
      </c>
    </row>
    <row r="404">
      <c r="A404" s="1">
        <v>0.805</v>
      </c>
      <c r="B404" s="1">
        <v>5681.82</v>
      </c>
      <c r="C404" s="1">
        <v>57.0</v>
      </c>
      <c r="E404" s="1">
        <v>0.945</v>
      </c>
      <c r="F404" s="1">
        <v>9284.03</v>
      </c>
    </row>
    <row r="405">
      <c r="A405" s="1">
        <v>0.085</v>
      </c>
      <c r="B405" s="1">
        <v>5266.74</v>
      </c>
      <c r="C405" s="1">
        <v>37.0</v>
      </c>
      <c r="E405" s="1">
        <v>0.987</v>
      </c>
      <c r="F405" s="1">
        <v>24446.05</v>
      </c>
    </row>
    <row r="406">
      <c r="A406" s="1">
        <v>0.229</v>
      </c>
      <c r="B406" s="1">
        <v>59884.6</v>
      </c>
      <c r="C406" s="1">
        <v>79.0</v>
      </c>
      <c r="E406" s="1">
        <v>0.99</v>
      </c>
      <c r="F406" s="1">
        <v>10028.76</v>
      </c>
    </row>
    <row r="407">
      <c r="A407" s="1">
        <v>0.311</v>
      </c>
      <c r="B407" s="1">
        <v>561.61</v>
      </c>
      <c r="C407" s="1">
        <v>52.0</v>
      </c>
      <c r="E407" s="1">
        <v>0.846</v>
      </c>
      <c r="F407" s="1">
        <v>4534.02</v>
      </c>
    </row>
    <row r="408">
      <c r="A408" s="1">
        <v>0.24</v>
      </c>
      <c r="B408" s="1">
        <v>3004.03</v>
      </c>
      <c r="C408" s="1">
        <v>65.0</v>
      </c>
      <c r="E408" s="1">
        <v>1.0</v>
      </c>
      <c r="F408" s="1">
        <v>52854.89</v>
      </c>
    </row>
    <row r="409">
      <c r="A409" s="1">
        <v>0.492</v>
      </c>
      <c r="B409" s="1">
        <v>16894.87</v>
      </c>
      <c r="C409" s="1">
        <v>79.0</v>
      </c>
      <c r="E409" s="1">
        <v>0.857</v>
      </c>
      <c r="F409" s="1">
        <v>2584.03</v>
      </c>
    </row>
    <row r="410">
      <c r="A410" s="1">
        <v>0.536</v>
      </c>
      <c r="B410" s="1">
        <v>26775.61</v>
      </c>
      <c r="C410" s="1">
        <v>42.0</v>
      </c>
      <c r="E410" s="1">
        <v>0.819</v>
      </c>
      <c r="F410" s="1">
        <v>45132.9</v>
      </c>
    </row>
    <row r="411">
      <c r="A411" s="1">
        <v>0.146</v>
      </c>
      <c r="B411" s="1">
        <v>15439.09</v>
      </c>
      <c r="C411" s="1">
        <v>52.0</v>
      </c>
      <c r="E411" s="1">
        <v>1.0</v>
      </c>
      <c r="F411" s="1">
        <v>11730.22</v>
      </c>
    </row>
    <row r="412">
      <c r="A412" s="1">
        <v>1.0</v>
      </c>
      <c r="B412" s="1">
        <v>8772.08</v>
      </c>
      <c r="C412" s="1">
        <v>42.0</v>
      </c>
      <c r="E412" s="1">
        <v>0.986</v>
      </c>
      <c r="F412" s="1">
        <v>5813.98</v>
      </c>
    </row>
    <row r="413">
      <c r="A413" s="1">
        <v>0.975</v>
      </c>
      <c r="B413" s="1">
        <v>76312.56</v>
      </c>
      <c r="C413" s="1">
        <v>46.0</v>
      </c>
      <c r="E413" s="1">
        <v>1.0</v>
      </c>
      <c r="F413" s="1">
        <v>48397.11</v>
      </c>
    </row>
    <row r="414">
      <c r="A414" s="1">
        <v>0.633</v>
      </c>
      <c r="B414" s="1">
        <v>24337.97</v>
      </c>
      <c r="C414" s="1">
        <v>35.0</v>
      </c>
      <c r="E414" s="1">
        <v>1.0</v>
      </c>
      <c r="F414" s="1">
        <v>39363.34</v>
      </c>
    </row>
    <row r="415">
      <c r="A415" s="1">
        <v>0.378</v>
      </c>
      <c r="B415" s="1">
        <v>35603.44</v>
      </c>
      <c r="C415" s="1">
        <v>63.0</v>
      </c>
      <c r="E415" s="1">
        <v>0.88</v>
      </c>
      <c r="F415" s="1">
        <v>1575.23</v>
      </c>
    </row>
    <row r="416">
      <c r="A416" s="1">
        <v>1.0</v>
      </c>
      <c r="B416" s="1">
        <v>821.58</v>
      </c>
      <c r="C416" s="1">
        <v>35.0</v>
      </c>
      <c r="E416" s="1">
        <v>0.841</v>
      </c>
      <c r="F416" s="1">
        <v>11082.15</v>
      </c>
    </row>
    <row r="417">
      <c r="A417" s="1">
        <v>0.565</v>
      </c>
      <c r="B417" s="1">
        <v>5381.66</v>
      </c>
      <c r="C417" s="1">
        <v>19.0</v>
      </c>
      <c r="E417" s="1">
        <v>0.94</v>
      </c>
      <c r="F417" s="1">
        <v>21383.79</v>
      </c>
    </row>
    <row r="418">
      <c r="A418" s="1">
        <v>0.369</v>
      </c>
      <c r="B418" s="1">
        <v>9373.57</v>
      </c>
      <c r="C418" s="1">
        <v>71.0</v>
      </c>
      <c r="E418" s="1">
        <v>1.0</v>
      </c>
      <c r="F418" s="1">
        <v>20374.53</v>
      </c>
    </row>
    <row r="419">
      <c r="A419" s="1">
        <v>0.503</v>
      </c>
      <c r="B419" s="1">
        <v>4032.57</v>
      </c>
      <c r="C419" s="1">
        <v>52.0</v>
      </c>
      <c r="E419" s="1">
        <v>1.0</v>
      </c>
      <c r="F419" s="1">
        <v>100000.0</v>
      </c>
    </row>
    <row r="420">
      <c r="A420" s="1">
        <v>0.048</v>
      </c>
      <c r="B420" s="1">
        <v>1513.86</v>
      </c>
      <c r="C420" s="1">
        <v>33.0</v>
      </c>
      <c r="E420" s="1">
        <v>1.0</v>
      </c>
      <c r="F420" s="1">
        <v>52288.13</v>
      </c>
    </row>
    <row r="421">
      <c r="A421" s="1">
        <v>0.162</v>
      </c>
      <c r="B421" s="1">
        <v>5100.21</v>
      </c>
      <c r="C421" s="1">
        <v>78.0</v>
      </c>
      <c r="E421" s="1">
        <v>1.0</v>
      </c>
      <c r="F421" s="1">
        <v>36904.19</v>
      </c>
    </row>
    <row r="422">
      <c r="A422" s="1">
        <v>0.526</v>
      </c>
      <c r="B422" s="1">
        <v>15255.76</v>
      </c>
      <c r="C422" s="1">
        <v>58.0</v>
      </c>
      <c r="E422" s="1">
        <v>0.912</v>
      </c>
      <c r="F422" s="1">
        <v>12898.71</v>
      </c>
    </row>
    <row r="423">
      <c r="A423" s="1">
        <v>1.0</v>
      </c>
      <c r="B423" s="1">
        <v>23797.8</v>
      </c>
      <c r="C423" s="1">
        <v>53.0</v>
      </c>
      <c r="E423" s="1">
        <v>1.0</v>
      </c>
      <c r="F423" s="1">
        <v>2391.71</v>
      </c>
    </row>
    <row r="424">
      <c r="A424" s="1">
        <v>0.992</v>
      </c>
      <c r="B424" s="1">
        <v>29746.26</v>
      </c>
      <c r="C424" s="1">
        <v>50.0</v>
      </c>
      <c r="E424" s="1">
        <v>0.973</v>
      </c>
      <c r="F424" s="1">
        <v>13346.59</v>
      </c>
    </row>
    <row r="425">
      <c r="A425" s="1">
        <v>0.826</v>
      </c>
      <c r="B425" s="1">
        <v>877.7</v>
      </c>
      <c r="C425" s="1">
        <v>21.0</v>
      </c>
      <c r="E425" s="1">
        <v>0.96</v>
      </c>
      <c r="F425" s="1">
        <v>39473.56</v>
      </c>
    </row>
    <row r="426">
      <c r="A426" s="1">
        <v>0.404</v>
      </c>
      <c r="B426" s="1">
        <v>11171.84</v>
      </c>
      <c r="C426" s="1">
        <v>50.0</v>
      </c>
      <c r="E426" s="1">
        <v>0.843</v>
      </c>
      <c r="F426" s="1">
        <v>5846.37</v>
      </c>
    </row>
    <row r="427">
      <c r="A427" s="1">
        <v>0.36</v>
      </c>
      <c r="B427" s="1">
        <v>2606.99</v>
      </c>
      <c r="C427" s="1">
        <v>31.0</v>
      </c>
      <c r="E427" s="1">
        <v>0.957</v>
      </c>
      <c r="F427" s="1">
        <v>20440.33</v>
      </c>
    </row>
    <row r="428">
      <c r="A428" s="1">
        <v>0.266</v>
      </c>
      <c r="B428" s="1">
        <v>11284.54</v>
      </c>
      <c r="C428" s="1">
        <v>38.0</v>
      </c>
      <c r="E428" s="1">
        <v>0.842</v>
      </c>
      <c r="F428" s="1">
        <v>41365.16</v>
      </c>
    </row>
    <row r="429">
      <c r="A429" s="1">
        <v>0.588</v>
      </c>
      <c r="B429" s="1">
        <v>11382.37</v>
      </c>
      <c r="C429" s="1">
        <v>65.0</v>
      </c>
      <c r="E429" s="1">
        <v>0.918</v>
      </c>
      <c r="F429" s="1">
        <v>19472.64</v>
      </c>
    </row>
    <row r="430">
      <c r="A430" s="1">
        <v>0.532</v>
      </c>
      <c r="B430" s="1">
        <v>13791.54</v>
      </c>
      <c r="C430" s="1">
        <v>37.0</v>
      </c>
      <c r="E430" s="1">
        <v>0.944</v>
      </c>
      <c r="F430" s="1">
        <v>54875.16</v>
      </c>
    </row>
    <row r="431">
      <c r="A431" s="1">
        <v>0.567</v>
      </c>
      <c r="B431" s="1">
        <v>44666.9</v>
      </c>
      <c r="C431" s="1">
        <v>73.0</v>
      </c>
      <c r="E431" s="1">
        <v>0.967</v>
      </c>
      <c r="F431" s="1">
        <v>14972.62</v>
      </c>
    </row>
    <row r="432">
      <c r="A432" s="1">
        <v>0.466</v>
      </c>
      <c r="B432" s="1">
        <v>32704.91</v>
      </c>
      <c r="C432" s="1">
        <v>25.0</v>
      </c>
      <c r="E432" s="1">
        <v>0.967</v>
      </c>
      <c r="F432" s="1">
        <v>9382.48</v>
      </c>
    </row>
    <row r="433">
      <c r="A433" s="1">
        <v>0.582</v>
      </c>
      <c r="B433" s="1">
        <v>20251.67</v>
      </c>
      <c r="C433" s="1">
        <v>24.0</v>
      </c>
      <c r="E433" s="1">
        <v>1.0</v>
      </c>
      <c r="F433" s="1">
        <v>91657.25</v>
      </c>
    </row>
    <row r="434">
      <c r="A434" s="1">
        <v>0.758</v>
      </c>
      <c r="B434" s="1">
        <v>43327.43</v>
      </c>
      <c r="C434" s="1">
        <v>20.0</v>
      </c>
      <c r="E434" s="1">
        <v>0.873</v>
      </c>
      <c r="F434" s="1">
        <v>67.57</v>
      </c>
    </row>
    <row r="435">
      <c r="A435" s="1">
        <v>1.0</v>
      </c>
      <c r="B435" s="1">
        <v>22693.2</v>
      </c>
      <c r="C435" s="1">
        <v>34.0</v>
      </c>
      <c r="E435" s="1">
        <v>1.0</v>
      </c>
      <c r="F435" s="1">
        <v>18194.45</v>
      </c>
    </row>
    <row r="436">
      <c r="A436" s="1">
        <v>0.911</v>
      </c>
      <c r="B436" s="1">
        <v>34169.14</v>
      </c>
      <c r="C436" s="1">
        <v>50.0</v>
      </c>
      <c r="E436" s="1">
        <v>1.0</v>
      </c>
      <c r="F436" s="1">
        <v>3495.96</v>
      </c>
    </row>
    <row r="437">
      <c r="A437" s="1">
        <v>0.33</v>
      </c>
      <c r="B437" s="1">
        <v>16592.09</v>
      </c>
      <c r="C437" s="1">
        <v>65.0</v>
      </c>
      <c r="E437" s="1">
        <v>0.969</v>
      </c>
      <c r="F437" s="1">
        <v>15950.31</v>
      </c>
    </row>
    <row r="438">
      <c r="A438" s="1">
        <v>0.43</v>
      </c>
      <c r="B438" s="1">
        <v>14898.0</v>
      </c>
      <c r="C438" s="1">
        <v>29.0</v>
      </c>
      <c r="E438" s="1">
        <v>0.872</v>
      </c>
      <c r="F438" s="1">
        <v>21199.88</v>
      </c>
    </row>
    <row r="439">
      <c r="A439" s="1">
        <v>0.339</v>
      </c>
      <c r="B439" s="1">
        <v>25754.14</v>
      </c>
      <c r="C439" s="1">
        <v>76.0</v>
      </c>
      <c r="E439" s="1">
        <v>0.817</v>
      </c>
      <c r="F439" s="1">
        <v>6877.3</v>
      </c>
    </row>
    <row r="440">
      <c r="A440" s="1">
        <v>0.171</v>
      </c>
      <c r="B440" s="1">
        <v>397.71</v>
      </c>
      <c r="C440" s="1">
        <v>68.0</v>
      </c>
      <c r="E440" s="1">
        <v>0.959</v>
      </c>
      <c r="F440" s="1">
        <v>23914.93</v>
      </c>
    </row>
    <row r="441">
      <c r="A441" s="1">
        <v>0.159</v>
      </c>
      <c r="B441" s="1">
        <v>23448.03</v>
      </c>
      <c r="C441" s="1">
        <v>39.0</v>
      </c>
      <c r="E441" s="1">
        <v>0.957</v>
      </c>
      <c r="F441" s="1">
        <v>55843.04</v>
      </c>
    </row>
    <row r="442">
      <c r="A442" s="1">
        <v>0.134</v>
      </c>
      <c r="B442" s="1">
        <v>54519.67</v>
      </c>
      <c r="C442" s="1">
        <v>72.0</v>
      </c>
      <c r="E442" s="1">
        <v>1.0</v>
      </c>
      <c r="F442" s="1">
        <v>55747.15</v>
      </c>
    </row>
    <row r="443">
      <c r="A443" s="1">
        <v>0.518</v>
      </c>
      <c r="B443" s="1">
        <v>25031.22</v>
      </c>
      <c r="C443" s="1">
        <v>39.0</v>
      </c>
      <c r="E443" s="1">
        <v>0.828</v>
      </c>
      <c r="F443" s="1">
        <v>24553.97</v>
      </c>
    </row>
    <row r="444">
      <c r="A444" s="1">
        <v>1.0</v>
      </c>
      <c r="B444" s="1">
        <v>749.75</v>
      </c>
      <c r="C444" s="1">
        <v>63.0</v>
      </c>
      <c r="E444" s="1">
        <v>0.92</v>
      </c>
      <c r="F444" s="1">
        <v>38909.99</v>
      </c>
    </row>
    <row r="445">
      <c r="A445" s="1">
        <v>0.588</v>
      </c>
      <c r="B445" s="1">
        <v>9492.63</v>
      </c>
      <c r="C445" s="1">
        <v>47.0</v>
      </c>
      <c r="E445" s="1">
        <v>0.888</v>
      </c>
      <c r="F445" s="1">
        <v>28167.67</v>
      </c>
    </row>
    <row r="446">
      <c r="A446" s="1">
        <v>0.842</v>
      </c>
      <c r="B446" s="1">
        <v>33170.6</v>
      </c>
      <c r="C446" s="1">
        <v>55.0</v>
      </c>
      <c r="E446" s="1">
        <v>0.961</v>
      </c>
      <c r="F446" s="1">
        <v>992.62</v>
      </c>
    </row>
    <row r="447">
      <c r="A447" s="1">
        <v>0.548</v>
      </c>
      <c r="B447" s="1">
        <v>63693.62</v>
      </c>
      <c r="C447" s="1">
        <v>55.0</v>
      </c>
      <c r="E447" s="1">
        <v>0.998</v>
      </c>
      <c r="F447" s="1">
        <v>16924.93</v>
      </c>
    </row>
    <row r="448">
      <c r="A448" s="1">
        <v>0.384</v>
      </c>
      <c r="B448" s="1">
        <v>9245.9</v>
      </c>
      <c r="C448" s="1">
        <v>62.0</v>
      </c>
      <c r="E448" s="1">
        <v>0.948</v>
      </c>
      <c r="F448" s="1">
        <v>27781.1</v>
      </c>
    </row>
    <row r="449">
      <c r="A449" s="1">
        <v>0.275</v>
      </c>
      <c r="B449" s="1">
        <v>36801.45</v>
      </c>
      <c r="C449" s="1">
        <v>68.0</v>
      </c>
      <c r="E449" s="1">
        <v>0.94</v>
      </c>
      <c r="F449" s="1">
        <v>3962.85</v>
      </c>
    </row>
    <row r="450">
      <c r="A450" s="1">
        <v>0.45</v>
      </c>
      <c r="B450" s="1">
        <v>39874.07</v>
      </c>
      <c r="C450" s="1">
        <v>71.0</v>
      </c>
      <c r="E450" s="1">
        <v>0.875</v>
      </c>
      <c r="F450" s="1">
        <v>36258.63</v>
      </c>
    </row>
    <row r="451">
      <c r="A451" s="1">
        <v>0.929</v>
      </c>
      <c r="B451" s="1">
        <v>2631.5</v>
      </c>
      <c r="C451" s="1">
        <v>25.0</v>
      </c>
      <c r="E451" s="1">
        <v>1.0</v>
      </c>
      <c r="F451" s="1">
        <v>5006.92</v>
      </c>
    </row>
    <row r="452">
      <c r="A452" s="1">
        <v>0.59</v>
      </c>
      <c r="B452" s="1">
        <v>37388.6</v>
      </c>
      <c r="C452" s="1">
        <v>44.0</v>
      </c>
      <c r="E452" s="1">
        <v>0.891</v>
      </c>
      <c r="F452" s="1">
        <v>1804.32</v>
      </c>
    </row>
    <row r="453">
      <c r="A453" s="1">
        <v>0.254</v>
      </c>
      <c r="B453" s="1">
        <v>7838.64</v>
      </c>
      <c r="C453" s="1">
        <v>44.0</v>
      </c>
      <c r="E453" s="1">
        <v>1.0</v>
      </c>
      <c r="F453" s="1">
        <v>19245.28</v>
      </c>
    </row>
    <row r="454">
      <c r="A454" s="1">
        <v>0.664</v>
      </c>
      <c r="B454" s="1">
        <v>17990.53</v>
      </c>
      <c r="C454" s="1">
        <v>51.0</v>
      </c>
      <c r="E454" s="1">
        <v>0.844</v>
      </c>
      <c r="F454" s="1">
        <v>21895.06</v>
      </c>
    </row>
    <row r="455">
      <c r="A455" s="1">
        <v>0.455</v>
      </c>
      <c r="B455" s="1">
        <v>15485.5</v>
      </c>
      <c r="C455" s="1">
        <v>38.0</v>
      </c>
      <c r="E455" s="1">
        <v>0.846</v>
      </c>
      <c r="F455" s="1">
        <v>65795.04</v>
      </c>
    </row>
    <row r="456">
      <c r="A456" s="1">
        <v>0.877</v>
      </c>
      <c r="B456" s="1">
        <v>21756.64</v>
      </c>
      <c r="C456" s="1">
        <v>47.0</v>
      </c>
      <c r="E456" s="1">
        <v>0.951</v>
      </c>
      <c r="F456" s="1">
        <v>21265.44</v>
      </c>
    </row>
    <row r="457">
      <c r="A457" s="1">
        <v>0.093</v>
      </c>
      <c r="B457" s="1">
        <v>26977.25</v>
      </c>
      <c r="C457" s="1">
        <v>50.0</v>
      </c>
      <c r="E457" s="1">
        <v>1.0</v>
      </c>
      <c r="F457" s="1">
        <v>21394.91</v>
      </c>
    </row>
    <row r="458">
      <c r="A458" s="1">
        <v>0.572</v>
      </c>
      <c r="B458" s="1">
        <v>11627.86</v>
      </c>
      <c r="C458" s="1">
        <v>45.0</v>
      </c>
      <c r="E458" s="1">
        <v>0.942</v>
      </c>
      <c r="F458" s="1">
        <v>26398.52</v>
      </c>
    </row>
    <row r="459">
      <c r="A459" s="1">
        <v>0.951</v>
      </c>
      <c r="B459" s="1">
        <v>43840.71</v>
      </c>
      <c r="C459" s="1">
        <v>64.0</v>
      </c>
      <c r="E459" s="1">
        <v>1.0</v>
      </c>
      <c r="F459" s="1">
        <v>9993.88</v>
      </c>
    </row>
    <row r="460">
      <c r="A460" s="1">
        <v>1.0</v>
      </c>
      <c r="B460" s="1">
        <v>33161.9</v>
      </c>
      <c r="C460" s="1">
        <v>50.0</v>
      </c>
      <c r="E460" s="1">
        <v>0.958</v>
      </c>
      <c r="F460" s="1">
        <v>54694.11</v>
      </c>
    </row>
    <row r="461">
      <c r="A461" s="1">
        <v>0.496</v>
      </c>
      <c r="B461" s="1">
        <v>30781.55</v>
      </c>
      <c r="C461" s="1">
        <v>22.0</v>
      </c>
      <c r="E461" s="1">
        <v>1.0</v>
      </c>
      <c r="F461" s="1">
        <v>555.04</v>
      </c>
    </row>
    <row r="462">
      <c r="A462" s="1">
        <v>0.791</v>
      </c>
      <c r="B462" s="1">
        <v>12258.9</v>
      </c>
      <c r="C462" s="1">
        <v>77.0</v>
      </c>
      <c r="E462" s="1">
        <v>0.987</v>
      </c>
      <c r="F462" s="1">
        <v>17487.22</v>
      </c>
    </row>
    <row r="463">
      <c r="A463" s="1">
        <v>0.966</v>
      </c>
      <c r="B463" s="1">
        <v>765.94</v>
      </c>
      <c r="C463" s="1">
        <v>78.0</v>
      </c>
      <c r="E463" s="1">
        <v>0.943</v>
      </c>
      <c r="F463" s="1">
        <v>45907.98</v>
      </c>
    </row>
    <row r="464">
      <c r="A464" s="1">
        <v>0.622</v>
      </c>
      <c r="B464" s="1">
        <v>13555.57</v>
      </c>
      <c r="C464" s="1">
        <v>65.0</v>
      </c>
      <c r="E464" s="1">
        <v>0.819</v>
      </c>
      <c r="F464" s="1">
        <v>48479.09</v>
      </c>
    </row>
    <row r="465">
      <c r="A465" s="1">
        <v>0.962</v>
      </c>
      <c r="B465" s="1">
        <v>45743.2</v>
      </c>
      <c r="C465" s="1">
        <v>36.0</v>
      </c>
      <c r="E465" s="1">
        <v>0.991</v>
      </c>
      <c r="F465" s="1">
        <v>4595.32</v>
      </c>
    </row>
    <row r="466">
      <c r="A466" s="1">
        <v>0.574</v>
      </c>
      <c r="B466" s="1">
        <v>4225.54</v>
      </c>
      <c r="C466" s="1">
        <v>21.0</v>
      </c>
      <c r="E466" s="1">
        <v>1.0</v>
      </c>
      <c r="F466" s="1">
        <v>9058.18</v>
      </c>
    </row>
    <row r="467">
      <c r="A467" s="1">
        <v>0.89</v>
      </c>
      <c r="B467" s="1">
        <v>81017.05</v>
      </c>
      <c r="C467" s="1">
        <v>52.0</v>
      </c>
      <c r="E467" s="1">
        <v>0.916</v>
      </c>
      <c r="F467" s="1">
        <v>33514.05</v>
      </c>
    </row>
    <row r="468">
      <c r="A468" s="1">
        <v>1.0</v>
      </c>
      <c r="B468" s="1">
        <v>32973.0</v>
      </c>
      <c r="C468" s="1">
        <v>66.0</v>
      </c>
      <c r="E468" s="1">
        <v>0.933</v>
      </c>
      <c r="F468" s="1">
        <v>4014.94</v>
      </c>
    </row>
    <row r="469">
      <c r="A469" s="1">
        <v>0.761</v>
      </c>
      <c r="B469" s="1">
        <v>24745.75</v>
      </c>
      <c r="C469" s="1">
        <v>34.0</v>
      </c>
      <c r="E469" s="1">
        <v>0.834</v>
      </c>
      <c r="F469" s="1">
        <v>39726.32</v>
      </c>
    </row>
    <row r="470">
      <c r="A470" s="1">
        <v>0.204</v>
      </c>
      <c r="B470" s="1">
        <v>22611.97</v>
      </c>
      <c r="C470" s="1">
        <v>61.0</v>
      </c>
      <c r="E470" s="1">
        <v>0.943</v>
      </c>
      <c r="F470" s="1">
        <v>5645.59</v>
      </c>
    </row>
    <row r="471">
      <c r="A471" s="1">
        <v>0.082</v>
      </c>
      <c r="B471" s="1">
        <v>17687.41</v>
      </c>
      <c r="C471" s="1">
        <v>45.0</v>
      </c>
      <c r="E471" s="1">
        <v>0.819</v>
      </c>
      <c r="F471" s="1">
        <v>27908.27</v>
      </c>
    </row>
    <row r="472">
      <c r="A472" s="1">
        <v>0.812</v>
      </c>
      <c r="B472" s="1">
        <v>25507.25</v>
      </c>
      <c r="C472" s="1">
        <v>47.0</v>
      </c>
      <c r="E472" s="1">
        <v>0.885</v>
      </c>
      <c r="F472" s="1">
        <v>1397.75</v>
      </c>
    </row>
    <row r="473">
      <c r="A473" s="1">
        <v>0.308</v>
      </c>
      <c r="B473" s="1">
        <v>10960.36</v>
      </c>
      <c r="C473" s="1">
        <v>46.0</v>
      </c>
      <c r="E473" s="1">
        <v>1.0</v>
      </c>
      <c r="F473" s="1">
        <v>18538.99</v>
      </c>
    </row>
    <row r="474">
      <c r="A474" s="1">
        <v>1.0</v>
      </c>
      <c r="B474" s="1">
        <v>37323.81</v>
      </c>
      <c r="C474" s="1">
        <v>63.0</v>
      </c>
      <c r="E474" s="1">
        <v>0.911</v>
      </c>
      <c r="F474" s="1">
        <v>845.3</v>
      </c>
    </row>
    <row r="475">
      <c r="A475" s="1">
        <v>0.246</v>
      </c>
      <c r="B475" s="1">
        <v>23837.32</v>
      </c>
      <c r="C475" s="1">
        <v>70.0</v>
      </c>
      <c r="E475" s="1">
        <v>0.867</v>
      </c>
      <c r="F475" s="1">
        <v>662.9</v>
      </c>
    </row>
    <row r="476">
      <c r="A476" s="1">
        <v>0.961</v>
      </c>
      <c r="B476" s="1">
        <v>29502.78</v>
      </c>
      <c r="C476" s="1">
        <v>23.0</v>
      </c>
      <c r="E476" s="1">
        <v>0.863</v>
      </c>
      <c r="F476" s="1">
        <v>16255.36</v>
      </c>
    </row>
    <row r="477">
      <c r="A477" s="1">
        <v>0.955</v>
      </c>
      <c r="B477" s="1">
        <v>31451.27</v>
      </c>
      <c r="C477" s="1">
        <v>52.0</v>
      </c>
      <c r="E477" s="1">
        <v>0.91</v>
      </c>
      <c r="F477" s="1">
        <v>5814.84</v>
      </c>
    </row>
    <row r="478">
      <c r="A478" s="1">
        <v>0.881</v>
      </c>
      <c r="B478" s="1">
        <v>1931.76</v>
      </c>
      <c r="C478" s="1">
        <v>77.0</v>
      </c>
      <c r="E478" s="1">
        <v>0.857</v>
      </c>
      <c r="F478" s="1">
        <v>10239.67</v>
      </c>
    </row>
    <row r="479">
      <c r="A479" s="1">
        <v>0.283</v>
      </c>
      <c r="B479" s="1">
        <v>1144.97</v>
      </c>
      <c r="C479" s="1">
        <v>58.0</v>
      </c>
      <c r="E479" s="1">
        <v>0.992</v>
      </c>
      <c r="F479" s="1">
        <v>9960.23</v>
      </c>
    </row>
    <row r="480">
      <c r="A480" s="1">
        <v>0.979</v>
      </c>
      <c r="B480" s="1">
        <v>32287.59</v>
      </c>
      <c r="C480" s="1">
        <v>54.0</v>
      </c>
      <c r="E480" s="1">
        <v>0.936</v>
      </c>
      <c r="F480" s="1">
        <v>11561.04</v>
      </c>
    </row>
    <row r="481">
      <c r="A481" s="1">
        <v>0.638</v>
      </c>
      <c r="B481" s="1">
        <v>6005.46</v>
      </c>
      <c r="C481" s="1">
        <v>41.0</v>
      </c>
      <c r="E481" s="1">
        <v>1.0</v>
      </c>
      <c r="F481" s="1">
        <v>31897.18</v>
      </c>
    </row>
    <row r="482">
      <c r="A482" s="1">
        <v>0.084</v>
      </c>
      <c r="B482" s="1">
        <v>17444.03</v>
      </c>
      <c r="C482" s="1">
        <v>46.0</v>
      </c>
      <c r="E482" s="1">
        <v>0.853</v>
      </c>
      <c r="F482" s="1">
        <v>14101.05</v>
      </c>
    </row>
    <row r="483">
      <c r="A483" s="1">
        <v>0.981</v>
      </c>
      <c r="B483" s="1">
        <v>11729.34</v>
      </c>
      <c r="C483" s="1">
        <v>66.0</v>
      </c>
      <c r="E483" s="1">
        <v>0.996</v>
      </c>
      <c r="F483" s="1">
        <v>970.8</v>
      </c>
    </row>
    <row r="484">
      <c r="A484" s="1">
        <v>0.195</v>
      </c>
      <c r="B484" s="1">
        <v>445.71</v>
      </c>
      <c r="C484" s="1">
        <v>63.0</v>
      </c>
      <c r="E484" s="1">
        <v>0.885</v>
      </c>
      <c r="F484" s="1">
        <v>41328.94</v>
      </c>
    </row>
    <row r="485">
      <c r="A485" s="1">
        <v>0.363</v>
      </c>
      <c r="B485" s="1">
        <v>822.3</v>
      </c>
      <c r="C485" s="1">
        <v>70.0</v>
      </c>
      <c r="E485" s="1">
        <v>1.0</v>
      </c>
      <c r="F485" s="1">
        <v>9612.75</v>
      </c>
    </row>
    <row r="486">
      <c r="A486" s="1">
        <v>0.954</v>
      </c>
      <c r="B486" s="1">
        <v>35103.76</v>
      </c>
      <c r="C486" s="1">
        <v>48.0</v>
      </c>
      <c r="E486" s="1">
        <v>0.869</v>
      </c>
      <c r="F486" s="1">
        <v>3569.52</v>
      </c>
    </row>
    <row r="487">
      <c r="A487" s="1">
        <v>0.633</v>
      </c>
      <c r="B487" s="1">
        <v>18713.42</v>
      </c>
      <c r="C487" s="1">
        <v>52.0</v>
      </c>
      <c r="E487" s="1">
        <v>0.884</v>
      </c>
      <c r="F487" s="1">
        <v>15107.89</v>
      </c>
    </row>
    <row r="488">
      <c r="A488" s="1">
        <v>0.903</v>
      </c>
      <c r="B488" s="1">
        <v>14840.16</v>
      </c>
      <c r="C488" s="1">
        <v>77.0</v>
      </c>
      <c r="E488" s="1">
        <v>1.0</v>
      </c>
      <c r="F488" s="1">
        <v>80145.59</v>
      </c>
    </row>
    <row r="489">
      <c r="A489" s="1">
        <v>0.457</v>
      </c>
      <c r="B489" s="1">
        <v>57774.21</v>
      </c>
      <c r="C489" s="1">
        <v>50.0</v>
      </c>
      <c r="E489" s="1">
        <v>0.949</v>
      </c>
      <c r="F489" s="1">
        <v>9232.95</v>
      </c>
    </row>
    <row r="490">
      <c r="A490" s="1">
        <v>0.092</v>
      </c>
      <c r="B490" s="1">
        <v>3801.79</v>
      </c>
      <c r="C490" s="1">
        <v>69.0</v>
      </c>
      <c r="E490" s="1">
        <v>0.944</v>
      </c>
      <c r="F490" s="1">
        <v>3082.34</v>
      </c>
    </row>
    <row r="491">
      <c r="A491" s="1">
        <v>1.0</v>
      </c>
      <c r="B491" s="1">
        <v>5967.33</v>
      </c>
      <c r="C491" s="1">
        <v>80.0</v>
      </c>
      <c r="E491" s="1">
        <v>1.0</v>
      </c>
      <c r="F491" s="1">
        <v>62920.03</v>
      </c>
    </row>
    <row r="492">
      <c r="A492" s="1">
        <v>0.313</v>
      </c>
      <c r="B492" s="1">
        <v>28272.41</v>
      </c>
      <c r="C492" s="1">
        <v>78.0</v>
      </c>
      <c r="E492" s="1">
        <v>0.884</v>
      </c>
      <c r="F492" s="1">
        <v>8305.54</v>
      </c>
    </row>
    <row r="493">
      <c r="A493" s="1">
        <v>0.212</v>
      </c>
      <c r="B493" s="1">
        <v>29854.02</v>
      </c>
      <c r="C493" s="1">
        <v>38.0</v>
      </c>
      <c r="E493" s="1">
        <v>0.881</v>
      </c>
      <c r="F493" s="1">
        <v>2238.89</v>
      </c>
    </row>
    <row r="494">
      <c r="A494" s="1">
        <v>0.984</v>
      </c>
      <c r="B494" s="1">
        <v>10380.42</v>
      </c>
      <c r="C494" s="1">
        <v>49.0</v>
      </c>
      <c r="E494" s="1">
        <v>0.851</v>
      </c>
      <c r="F494" s="1">
        <v>19329.96</v>
      </c>
    </row>
    <row r="495">
      <c r="A495" s="1">
        <v>0.713</v>
      </c>
      <c r="B495" s="1">
        <v>60309.9</v>
      </c>
      <c r="C495" s="1">
        <v>40.0</v>
      </c>
      <c r="E495" s="1">
        <v>0.949</v>
      </c>
      <c r="F495" s="1">
        <v>10678.0</v>
      </c>
    </row>
    <row r="496">
      <c r="A496" s="1">
        <v>0.249</v>
      </c>
      <c r="B496" s="1">
        <v>55694.71</v>
      </c>
      <c r="C496" s="1">
        <v>50.0</v>
      </c>
      <c r="E496" s="1">
        <v>0.817</v>
      </c>
      <c r="F496" s="1">
        <v>15981.9</v>
      </c>
    </row>
    <row r="497">
      <c r="A497" s="1">
        <v>0.836</v>
      </c>
      <c r="B497" s="1">
        <v>249.75</v>
      </c>
      <c r="C497" s="1">
        <v>20.0</v>
      </c>
      <c r="E497" s="1">
        <v>0.981</v>
      </c>
      <c r="F497" s="1">
        <v>6786.43</v>
      </c>
    </row>
    <row r="498">
      <c r="A498" s="1">
        <v>0.995</v>
      </c>
      <c r="B498" s="1">
        <v>3782.76</v>
      </c>
      <c r="C498" s="1">
        <v>35.0</v>
      </c>
      <c r="E498" s="1">
        <v>0.921</v>
      </c>
      <c r="F498" s="1">
        <v>90279.94</v>
      </c>
    </row>
    <row r="499">
      <c r="A499" s="1">
        <v>0.981</v>
      </c>
      <c r="B499" s="1">
        <v>34320.37</v>
      </c>
      <c r="C499" s="1">
        <v>42.0</v>
      </c>
      <c r="E499" s="1">
        <v>1.0</v>
      </c>
      <c r="F499" s="1">
        <v>2896.96</v>
      </c>
    </row>
    <row r="500">
      <c r="A500" s="1">
        <v>0.249</v>
      </c>
      <c r="B500" s="1">
        <v>8165.88</v>
      </c>
      <c r="C500" s="1">
        <v>59.0</v>
      </c>
      <c r="E500" s="1">
        <v>0.877</v>
      </c>
      <c r="F500" s="1">
        <v>16693.98</v>
      </c>
    </row>
    <row r="501">
      <c r="A501" s="1">
        <v>0.103</v>
      </c>
      <c r="B501" s="1">
        <v>2006.63</v>
      </c>
      <c r="C501" s="1">
        <v>48.0</v>
      </c>
      <c r="E501" s="1">
        <v>0.821</v>
      </c>
      <c r="F501" s="1">
        <v>1034.65</v>
      </c>
    </row>
    <row r="502">
      <c r="A502" s="1">
        <v>0.471</v>
      </c>
      <c r="B502" s="1">
        <v>30742.27</v>
      </c>
      <c r="C502" s="1">
        <v>71.0</v>
      </c>
      <c r="E502" s="1">
        <v>1.0</v>
      </c>
      <c r="F502" s="1">
        <v>3801.06</v>
      </c>
    </row>
    <row r="503">
      <c r="A503" s="1">
        <v>0.355</v>
      </c>
      <c r="B503" s="1">
        <v>12124.11</v>
      </c>
      <c r="C503" s="1">
        <v>75.0</v>
      </c>
      <c r="E503" s="1">
        <v>0.988</v>
      </c>
      <c r="F503" s="1">
        <v>3004.84</v>
      </c>
    </row>
    <row r="504">
      <c r="A504" s="1">
        <v>0.456</v>
      </c>
      <c r="B504" s="1">
        <v>13561.66</v>
      </c>
      <c r="C504" s="1">
        <v>20.0</v>
      </c>
      <c r="E504" s="1">
        <v>1.0</v>
      </c>
      <c r="F504" s="1">
        <v>6604.08</v>
      </c>
    </row>
    <row r="505">
      <c r="A505" s="1">
        <v>0.849</v>
      </c>
      <c r="B505" s="1">
        <v>4124.98</v>
      </c>
      <c r="C505" s="1">
        <v>57.0</v>
      </c>
      <c r="E505" s="1">
        <v>0.923</v>
      </c>
      <c r="F505" s="1">
        <v>1758.5</v>
      </c>
    </row>
    <row r="506">
      <c r="A506" s="1">
        <v>0.06</v>
      </c>
      <c r="B506" s="1">
        <v>21628.91</v>
      </c>
      <c r="C506" s="1">
        <v>63.0</v>
      </c>
      <c r="E506" s="1">
        <v>1.0</v>
      </c>
      <c r="F506" s="1">
        <v>50121.83</v>
      </c>
    </row>
    <row r="507">
      <c r="A507" s="1">
        <v>0.675</v>
      </c>
      <c r="B507" s="1">
        <v>16025.4</v>
      </c>
      <c r="C507" s="1">
        <v>41.0</v>
      </c>
      <c r="E507" s="1">
        <v>0.851</v>
      </c>
      <c r="F507" s="1">
        <v>17551.91</v>
      </c>
    </row>
    <row r="508">
      <c r="A508" s="1">
        <v>0.985</v>
      </c>
      <c r="B508" s="1">
        <v>4630.39</v>
      </c>
      <c r="C508" s="1">
        <v>67.0</v>
      </c>
      <c r="E508" s="1">
        <v>0.912</v>
      </c>
      <c r="F508" s="1">
        <v>10306.76</v>
      </c>
    </row>
    <row r="509">
      <c r="A509" s="1">
        <v>0.399</v>
      </c>
      <c r="B509" s="1">
        <v>8320.36</v>
      </c>
      <c r="C509" s="1">
        <v>49.0</v>
      </c>
      <c r="E509" s="1">
        <v>0.9</v>
      </c>
      <c r="F509" s="1">
        <v>50396.24</v>
      </c>
    </row>
    <row r="510">
      <c r="A510" s="1">
        <v>0.535</v>
      </c>
      <c r="B510" s="1">
        <v>18170.38</v>
      </c>
      <c r="C510" s="1">
        <v>64.0</v>
      </c>
      <c r="E510" s="1">
        <v>0.928</v>
      </c>
      <c r="F510" s="1">
        <v>62751.38</v>
      </c>
    </row>
    <row r="511">
      <c r="A511" s="1">
        <v>0.728</v>
      </c>
      <c r="B511" s="1">
        <v>51771.31</v>
      </c>
      <c r="C511" s="1">
        <v>39.0</v>
      </c>
      <c r="E511" s="1">
        <v>1.0</v>
      </c>
      <c r="F511" s="1">
        <v>16747.91</v>
      </c>
    </row>
    <row r="512">
      <c r="A512" s="1">
        <v>0.386</v>
      </c>
      <c r="B512" s="1">
        <v>50608.88</v>
      </c>
      <c r="C512" s="1">
        <v>40.0</v>
      </c>
      <c r="E512" s="1">
        <v>0.825</v>
      </c>
      <c r="F512" s="1">
        <v>25157.6</v>
      </c>
    </row>
    <row r="513">
      <c r="A513" s="1">
        <v>0.719</v>
      </c>
      <c r="B513" s="1">
        <v>6790.9</v>
      </c>
      <c r="C513" s="1">
        <v>19.0</v>
      </c>
      <c r="E513" s="1">
        <v>0.911</v>
      </c>
      <c r="F513" s="1">
        <v>14754.06</v>
      </c>
    </row>
    <row r="514">
      <c r="A514" s="1">
        <v>0.253</v>
      </c>
      <c r="B514" s="1">
        <v>26607.43</v>
      </c>
      <c r="C514" s="1">
        <v>80.0</v>
      </c>
      <c r="E514" s="1">
        <v>0.981</v>
      </c>
      <c r="F514" s="1">
        <v>58673.67</v>
      </c>
    </row>
    <row r="515">
      <c r="A515" s="1">
        <v>0.115</v>
      </c>
      <c r="B515" s="1">
        <v>29879.29</v>
      </c>
      <c r="C515" s="1">
        <v>44.0</v>
      </c>
      <c r="E515" s="1">
        <v>0.906</v>
      </c>
      <c r="F515" s="1">
        <v>19948.13</v>
      </c>
    </row>
    <row r="516">
      <c r="A516" s="1">
        <v>0.901</v>
      </c>
      <c r="B516" s="1">
        <v>33091.12</v>
      </c>
      <c r="C516" s="1">
        <v>59.0</v>
      </c>
      <c r="E516" s="1">
        <v>1.0</v>
      </c>
      <c r="F516" s="1">
        <v>44202.4</v>
      </c>
    </row>
    <row r="517">
      <c r="A517" s="1">
        <v>0.177</v>
      </c>
      <c r="B517" s="1">
        <v>16914.89</v>
      </c>
      <c r="C517" s="1">
        <v>19.0</v>
      </c>
      <c r="E517" s="1">
        <v>0.937</v>
      </c>
      <c r="F517" s="1">
        <v>5115.53</v>
      </c>
    </row>
    <row r="518">
      <c r="A518" s="1">
        <v>0.781</v>
      </c>
      <c r="B518" s="1">
        <v>211.27</v>
      </c>
      <c r="C518" s="1">
        <v>43.0</v>
      </c>
      <c r="E518" s="1">
        <v>0.878</v>
      </c>
      <c r="F518" s="1">
        <v>4831.29</v>
      </c>
    </row>
    <row r="519">
      <c r="A519" s="1">
        <v>0.871</v>
      </c>
      <c r="B519" s="1">
        <v>28682.51</v>
      </c>
      <c r="C519" s="1">
        <v>34.0</v>
      </c>
      <c r="E519" s="1">
        <v>0.869</v>
      </c>
      <c r="F519" s="1">
        <v>38893.85</v>
      </c>
    </row>
    <row r="520">
      <c r="A520" s="1">
        <v>0.096</v>
      </c>
      <c r="B520" s="1">
        <v>2254.36</v>
      </c>
      <c r="C520" s="1">
        <v>57.0</v>
      </c>
      <c r="E520" s="1">
        <v>0.927</v>
      </c>
      <c r="F520" s="1">
        <v>35736.89</v>
      </c>
    </row>
    <row r="521">
      <c r="A521" s="1">
        <v>0.707</v>
      </c>
      <c r="B521" s="1">
        <v>2485.69</v>
      </c>
      <c r="C521" s="1">
        <v>50.0</v>
      </c>
      <c r="E521" s="1">
        <v>0.868</v>
      </c>
      <c r="F521" s="1">
        <v>19461.69</v>
      </c>
    </row>
    <row r="522">
      <c r="A522" s="1">
        <v>0.796</v>
      </c>
      <c r="B522" s="1">
        <v>18609.05</v>
      </c>
      <c r="C522" s="1">
        <v>26.0</v>
      </c>
      <c r="E522" s="1">
        <v>0.926</v>
      </c>
      <c r="F522" s="1">
        <v>34286.75</v>
      </c>
    </row>
    <row r="523">
      <c r="A523" s="1">
        <v>0.774</v>
      </c>
      <c r="B523" s="1">
        <v>82112.79</v>
      </c>
      <c r="C523" s="1">
        <v>60.0</v>
      </c>
      <c r="E523" s="1">
        <v>0.923</v>
      </c>
      <c r="F523" s="1">
        <v>153.61</v>
      </c>
    </row>
    <row r="524">
      <c r="A524" s="1">
        <v>0.345</v>
      </c>
      <c r="B524" s="1">
        <v>5555.68</v>
      </c>
      <c r="C524" s="1">
        <v>71.0</v>
      </c>
      <c r="E524" s="1">
        <v>0.965</v>
      </c>
      <c r="F524" s="1">
        <v>21558.73</v>
      </c>
    </row>
    <row r="525">
      <c r="A525" s="1">
        <v>0.096</v>
      </c>
      <c r="B525" s="1">
        <v>20758.49</v>
      </c>
      <c r="C525" s="1">
        <v>65.0</v>
      </c>
      <c r="E525" s="1">
        <v>1.0</v>
      </c>
      <c r="F525" s="1">
        <v>64411.04</v>
      </c>
    </row>
    <row r="526">
      <c r="A526" s="1">
        <v>0.148</v>
      </c>
      <c r="B526" s="1">
        <v>7238.16</v>
      </c>
      <c r="C526" s="1">
        <v>56.0</v>
      </c>
      <c r="E526" s="1">
        <v>1.0</v>
      </c>
      <c r="F526" s="1">
        <v>1398.33</v>
      </c>
    </row>
    <row r="527">
      <c r="A527" s="1">
        <v>0.373</v>
      </c>
      <c r="B527" s="1">
        <v>45798.53</v>
      </c>
      <c r="C527" s="1">
        <v>46.0</v>
      </c>
      <c r="E527" s="1">
        <v>0.974</v>
      </c>
      <c r="F527" s="1">
        <v>11198.97</v>
      </c>
    </row>
    <row r="528">
      <c r="A528" s="1">
        <v>0.456</v>
      </c>
      <c r="B528" s="1">
        <v>18004.26</v>
      </c>
      <c r="C528" s="1">
        <v>59.0</v>
      </c>
      <c r="E528" s="1">
        <v>0.888</v>
      </c>
      <c r="F528" s="1">
        <v>71721.83</v>
      </c>
    </row>
    <row r="529">
      <c r="A529" s="1">
        <v>0.968</v>
      </c>
      <c r="B529" s="1">
        <v>4650.68</v>
      </c>
      <c r="C529" s="1">
        <v>72.0</v>
      </c>
      <c r="E529" s="1">
        <v>1.0</v>
      </c>
      <c r="F529" s="1">
        <v>7411.28</v>
      </c>
    </row>
    <row r="530">
      <c r="A530" s="1">
        <v>0.734</v>
      </c>
      <c r="B530" s="1">
        <v>6079.78</v>
      </c>
      <c r="C530" s="1">
        <v>43.0</v>
      </c>
      <c r="E530" s="1">
        <v>0.882</v>
      </c>
      <c r="F530" s="1">
        <v>26095.06</v>
      </c>
    </row>
    <row r="531">
      <c r="A531" s="1">
        <v>0.176</v>
      </c>
      <c r="B531" s="1">
        <v>11329.61</v>
      </c>
      <c r="C531" s="1">
        <v>52.0</v>
      </c>
      <c r="E531" s="1">
        <v>1.0</v>
      </c>
      <c r="F531" s="1">
        <v>100000.0</v>
      </c>
    </row>
    <row r="532">
      <c r="A532" s="1">
        <v>0.97</v>
      </c>
      <c r="B532" s="1">
        <v>2603.17</v>
      </c>
      <c r="C532" s="1">
        <v>67.0</v>
      </c>
      <c r="E532" s="1">
        <v>0.982</v>
      </c>
      <c r="F532" s="1">
        <v>31899.26</v>
      </c>
    </row>
    <row r="533">
      <c r="A533" s="1">
        <v>0.77</v>
      </c>
      <c r="B533" s="1">
        <v>1640.12</v>
      </c>
      <c r="C533" s="1">
        <v>42.0</v>
      </c>
      <c r="E533" s="1">
        <v>0.862</v>
      </c>
      <c r="F533" s="1">
        <v>46170.43</v>
      </c>
    </row>
    <row r="534">
      <c r="A534" s="1">
        <v>0.493</v>
      </c>
      <c r="B534" s="1">
        <v>22792.52</v>
      </c>
      <c r="C534" s="1">
        <v>41.0</v>
      </c>
      <c r="E534" s="1">
        <v>0.863</v>
      </c>
      <c r="F534" s="1">
        <v>25820.18</v>
      </c>
    </row>
    <row r="535">
      <c r="A535" s="1">
        <v>0.513</v>
      </c>
      <c r="B535" s="1">
        <v>10456.79</v>
      </c>
      <c r="C535" s="1">
        <v>30.0</v>
      </c>
      <c r="E535" s="1">
        <v>1.0</v>
      </c>
      <c r="F535" s="1">
        <v>11437.58</v>
      </c>
    </row>
    <row r="536">
      <c r="A536" s="1">
        <v>1.0</v>
      </c>
      <c r="B536" s="1">
        <v>25909.03</v>
      </c>
      <c r="C536" s="1">
        <v>77.0</v>
      </c>
      <c r="E536" s="1">
        <v>0.947</v>
      </c>
      <c r="F536" s="1">
        <v>44302.04</v>
      </c>
    </row>
    <row r="537">
      <c r="A537" s="1">
        <v>0.6</v>
      </c>
      <c r="B537" s="1">
        <v>2331.98</v>
      </c>
      <c r="C537" s="1">
        <v>75.0</v>
      </c>
      <c r="E537" s="1">
        <v>0.895</v>
      </c>
      <c r="F537" s="1">
        <v>60362.9</v>
      </c>
    </row>
    <row r="538">
      <c r="A538" s="1">
        <v>0.553</v>
      </c>
      <c r="B538" s="1">
        <v>18825.28</v>
      </c>
      <c r="C538" s="1">
        <v>24.0</v>
      </c>
      <c r="E538" s="1">
        <v>0.831</v>
      </c>
      <c r="F538" s="1">
        <v>2478.37</v>
      </c>
    </row>
    <row r="539">
      <c r="A539" s="1">
        <v>0.825</v>
      </c>
      <c r="B539" s="1">
        <v>11714.82</v>
      </c>
      <c r="C539" s="1">
        <v>74.0</v>
      </c>
      <c r="E539" s="1">
        <v>0.948</v>
      </c>
      <c r="F539" s="1">
        <v>16878.81</v>
      </c>
    </row>
    <row r="540">
      <c r="A540" s="1">
        <v>0.593</v>
      </c>
      <c r="B540" s="1">
        <v>1194.97</v>
      </c>
      <c r="C540" s="1">
        <v>53.0</v>
      </c>
      <c r="E540" s="1">
        <v>0.93</v>
      </c>
      <c r="F540" s="1">
        <v>3688.41</v>
      </c>
    </row>
    <row r="541">
      <c r="A541" s="1">
        <v>0.249</v>
      </c>
      <c r="B541" s="1">
        <v>15740.45</v>
      </c>
      <c r="C541" s="1">
        <v>62.0</v>
      </c>
      <c r="E541" s="1">
        <v>0.839</v>
      </c>
      <c r="F541" s="1">
        <v>21795.88</v>
      </c>
    </row>
    <row r="542">
      <c r="A542" s="1">
        <v>0.999</v>
      </c>
      <c r="B542" s="1">
        <v>1728.69</v>
      </c>
      <c r="C542" s="1">
        <v>37.0</v>
      </c>
      <c r="E542" s="1">
        <v>0.872</v>
      </c>
      <c r="F542" s="1">
        <v>11220.78</v>
      </c>
    </row>
    <row r="543">
      <c r="A543" s="1">
        <v>0.431</v>
      </c>
      <c r="B543" s="1">
        <v>35172.66</v>
      </c>
      <c r="C543" s="1">
        <v>18.0</v>
      </c>
      <c r="E543" s="1">
        <v>0.932</v>
      </c>
      <c r="F543" s="1">
        <v>30125.51</v>
      </c>
    </row>
    <row r="544">
      <c r="A544" s="1">
        <v>0.683</v>
      </c>
      <c r="B544" s="1">
        <v>19991.14</v>
      </c>
      <c r="C544" s="1">
        <v>25.0</v>
      </c>
      <c r="E544" s="1">
        <v>0.934</v>
      </c>
      <c r="F544" s="1">
        <v>47312.12</v>
      </c>
    </row>
    <row r="545">
      <c r="A545" s="1">
        <v>0.54</v>
      </c>
      <c r="B545" s="1">
        <v>16282.24</v>
      </c>
      <c r="C545" s="1">
        <v>63.0</v>
      </c>
      <c r="E545" s="1">
        <v>0.95</v>
      </c>
      <c r="F545" s="1">
        <v>5140.4</v>
      </c>
    </row>
    <row r="546">
      <c r="A546" s="1">
        <v>0.172</v>
      </c>
      <c r="B546" s="1">
        <v>2865.15</v>
      </c>
      <c r="C546" s="1">
        <v>33.0</v>
      </c>
      <c r="E546" s="1">
        <v>0.938</v>
      </c>
      <c r="F546" s="1">
        <v>23155.48</v>
      </c>
    </row>
    <row r="547">
      <c r="A547" s="1">
        <v>0.959</v>
      </c>
      <c r="B547" s="1">
        <v>6778.3</v>
      </c>
      <c r="C547" s="1">
        <v>31.0</v>
      </c>
      <c r="E547" s="1">
        <v>0.984</v>
      </c>
      <c r="F547" s="1">
        <v>8533.79</v>
      </c>
    </row>
    <row r="548">
      <c r="A548" s="1">
        <v>0.386</v>
      </c>
      <c r="B548" s="1">
        <v>13579.99</v>
      </c>
      <c r="C548" s="1">
        <v>29.0</v>
      </c>
      <c r="E548" s="1">
        <v>1.0</v>
      </c>
      <c r="F548" s="1">
        <v>37899.06</v>
      </c>
    </row>
    <row r="549">
      <c r="A549" s="1">
        <v>0.657</v>
      </c>
      <c r="B549" s="1">
        <v>20063.32</v>
      </c>
      <c r="C549" s="1">
        <v>68.0</v>
      </c>
      <c r="E549" s="1">
        <v>0.989</v>
      </c>
      <c r="F549" s="1">
        <v>67825.0</v>
      </c>
    </row>
    <row r="550">
      <c r="A550" s="1">
        <v>0.788</v>
      </c>
      <c r="B550" s="1">
        <v>4047.97</v>
      </c>
      <c r="C550" s="1">
        <v>40.0</v>
      </c>
      <c r="E550" s="1">
        <v>0.975</v>
      </c>
      <c r="F550" s="1">
        <v>52295.67</v>
      </c>
    </row>
    <row r="551">
      <c r="A551" s="1">
        <v>0.395</v>
      </c>
      <c r="B551" s="1">
        <v>178.12</v>
      </c>
      <c r="C551" s="1">
        <v>32.0</v>
      </c>
      <c r="E551" s="1">
        <v>0.942</v>
      </c>
      <c r="F551" s="1">
        <v>10000.77</v>
      </c>
    </row>
    <row r="552">
      <c r="A552" s="1">
        <v>0.261</v>
      </c>
      <c r="B552" s="1">
        <v>8455.08</v>
      </c>
      <c r="C552" s="1">
        <v>45.0</v>
      </c>
      <c r="E552" s="1">
        <v>1.0</v>
      </c>
      <c r="F552" s="1">
        <v>11336.34</v>
      </c>
    </row>
    <row r="553">
      <c r="A553" s="1">
        <v>0.109</v>
      </c>
      <c r="B553" s="1">
        <v>13189.28</v>
      </c>
      <c r="C553" s="1">
        <v>51.0</v>
      </c>
      <c r="E553" s="1">
        <v>1.0</v>
      </c>
      <c r="F553" s="1">
        <v>30092.69</v>
      </c>
    </row>
    <row r="554">
      <c r="A554" s="1">
        <v>1.0</v>
      </c>
      <c r="B554" s="1">
        <v>4077.45</v>
      </c>
      <c r="C554" s="1">
        <v>19.0</v>
      </c>
      <c r="E554" s="1">
        <v>1.0</v>
      </c>
      <c r="F554" s="1">
        <v>5209.67</v>
      </c>
    </row>
    <row r="555">
      <c r="A555" s="1">
        <v>0.732</v>
      </c>
      <c r="B555" s="1">
        <v>13551.99</v>
      </c>
      <c r="C555" s="1">
        <v>49.0</v>
      </c>
      <c r="E555" s="1">
        <v>0.983</v>
      </c>
      <c r="F555" s="1">
        <v>10840.61</v>
      </c>
    </row>
    <row r="556">
      <c r="A556" s="1">
        <v>0.716</v>
      </c>
      <c r="B556" s="1">
        <v>8264.48</v>
      </c>
      <c r="C556" s="1">
        <v>40.0</v>
      </c>
      <c r="E556" s="1">
        <v>1.0</v>
      </c>
      <c r="F556" s="1">
        <v>34714.75</v>
      </c>
    </row>
    <row r="557">
      <c r="A557" s="1">
        <v>0.519</v>
      </c>
      <c r="B557" s="1">
        <v>12142.68</v>
      </c>
      <c r="C557" s="1">
        <v>80.0</v>
      </c>
      <c r="E557" s="1">
        <v>0.991</v>
      </c>
      <c r="F557" s="1">
        <v>39339.47</v>
      </c>
    </row>
    <row r="558">
      <c r="A558" s="1">
        <v>0.233</v>
      </c>
      <c r="B558" s="1">
        <v>8537.59</v>
      </c>
      <c r="C558" s="1">
        <v>39.0</v>
      </c>
      <c r="E558" s="1">
        <v>0.836</v>
      </c>
      <c r="F558" s="1">
        <v>31377.24</v>
      </c>
    </row>
    <row r="559">
      <c r="A559" s="1">
        <v>0.995</v>
      </c>
      <c r="B559" s="1">
        <v>19802.4</v>
      </c>
      <c r="C559" s="1">
        <v>68.0</v>
      </c>
      <c r="E559" s="1">
        <v>0.846</v>
      </c>
      <c r="F559" s="1">
        <v>35835.46</v>
      </c>
    </row>
    <row r="560">
      <c r="A560" s="1">
        <v>1.0</v>
      </c>
      <c r="B560" s="1">
        <v>876.89</v>
      </c>
      <c r="C560" s="1">
        <v>42.0</v>
      </c>
      <c r="E560" s="1">
        <v>0.928</v>
      </c>
      <c r="F560" s="1">
        <v>8548.93</v>
      </c>
    </row>
    <row r="561">
      <c r="A561" s="1">
        <v>1.0</v>
      </c>
      <c r="B561" s="1">
        <v>3748.42</v>
      </c>
      <c r="C561" s="1">
        <v>75.0</v>
      </c>
      <c r="E561" s="1">
        <v>0.934</v>
      </c>
      <c r="F561" s="1">
        <v>17528.92</v>
      </c>
    </row>
    <row r="562">
      <c r="A562" s="1">
        <v>0.916</v>
      </c>
      <c r="B562" s="1">
        <v>11339.13</v>
      </c>
      <c r="C562" s="1">
        <v>80.0</v>
      </c>
      <c r="E562" s="1">
        <v>0.909</v>
      </c>
      <c r="F562" s="1">
        <v>6257.95</v>
      </c>
    </row>
    <row r="563">
      <c r="A563" s="1">
        <v>0.625</v>
      </c>
      <c r="B563" s="1">
        <v>8810.35</v>
      </c>
      <c r="C563" s="1">
        <v>79.0</v>
      </c>
      <c r="E563" s="1">
        <v>0.88</v>
      </c>
      <c r="F563" s="1">
        <v>2328.02</v>
      </c>
    </row>
    <row r="564">
      <c r="A564" s="1">
        <v>0.418</v>
      </c>
      <c r="B564" s="1">
        <v>9939.5</v>
      </c>
      <c r="C564" s="1">
        <v>78.0</v>
      </c>
      <c r="E564" s="1">
        <v>0.913</v>
      </c>
      <c r="F564" s="1">
        <v>805.35</v>
      </c>
    </row>
    <row r="565">
      <c r="A565" s="1">
        <v>0.493</v>
      </c>
      <c r="B565" s="1">
        <v>32568.41</v>
      </c>
      <c r="C565" s="1">
        <v>39.0</v>
      </c>
      <c r="E565" s="1">
        <v>1.0</v>
      </c>
      <c r="F565" s="1">
        <v>14059.54</v>
      </c>
    </row>
    <row r="566">
      <c r="A566" s="1">
        <v>1.0</v>
      </c>
      <c r="B566" s="1">
        <v>43489.41</v>
      </c>
      <c r="C566" s="1">
        <v>75.0</v>
      </c>
      <c r="E566" s="1">
        <v>0.836</v>
      </c>
      <c r="F566" s="1">
        <v>61183.81</v>
      </c>
    </row>
    <row r="567">
      <c r="A567" s="1">
        <v>0.959</v>
      </c>
      <c r="B567" s="1">
        <v>5718.17</v>
      </c>
      <c r="C567" s="1">
        <v>75.0</v>
      </c>
      <c r="E567" s="1">
        <v>1.0</v>
      </c>
      <c r="F567" s="1">
        <v>12754.87</v>
      </c>
    </row>
    <row r="568">
      <c r="A568" s="1">
        <v>0.59</v>
      </c>
      <c r="B568" s="1">
        <v>36205.52</v>
      </c>
      <c r="C568" s="1">
        <v>39.0</v>
      </c>
      <c r="E568" s="1">
        <v>1.0</v>
      </c>
      <c r="F568" s="1">
        <v>42230.85</v>
      </c>
    </row>
    <row r="569">
      <c r="A569" s="1">
        <v>0.607</v>
      </c>
      <c r="B569" s="1">
        <v>12278.95</v>
      </c>
      <c r="C569" s="1">
        <v>66.0</v>
      </c>
      <c r="E569" s="1">
        <v>0.861</v>
      </c>
      <c r="F569" s="1">
        <v>65363.82</v>
      </c>
    </row>
    <row r="570">
      <c r="A570" s="1">
        <v>0.855</v>
      </c>
      <c r="B570" s="1">
        <v>6399.16</v>
      </c>
      <c r="C570" s="1">
        <v>69.0</v>
      </c>
      <c r="E570" s="1">
        <v>0.905</v>
      </c>
      <c r="F570" s="1">
        <v>38925.87</v>
      </c>
    </row>
    <row r="571">
      <c r="A571" s="1">
        <v>0.803</v>
      </c>
      <c r="B571" s="1">
        <v>84611.63</v>
      </c>
      <c r="C571" s="1">
        <v>59.0</v>
      </c>
      <c r="E571" s="1">
        <v>1.0</v>
      </c>
      <c r="F571" s="1">
        <v>80268.63</v>
      </c>
    </row>
    <row r="572">
      <c r="A572" s="1">
        <v>1.0</v>
      </c>
      <c r="B572" s="1">
        <v>34836.75</v>
      </c>
      <c r="C572" s="1">
        <v>23.0</v>
      </c>
      <c r="E572" s="1">
        <v>0.897</v>
      </c>
      <c r="F572" s="1">
        <v>3723.74</v>
      </c>
    </row>
    <row r="573">
      <c r="A573" s="1">
        <v>0.759</v>
      </c>
      <c r="B573" s="1">
        <v>100000.0</v>
      </c>
      <c r="C573" s="1">
        <v>32.0</v>
      </c>
      <c r="E573" s="1">
        <v>0.984</v>
      </c>
      <c r="F573" s="1">
        <v>27632.93</v>
      </c>
    </row>
    <row r="574">
      <c r="A574" s="1">
        <v>0.632</v>
      </c>
      <c r="B574" s="1">
        <v>3683.04</v>
      </c>
      <c r="C574" s="1">
        <v>71.0</v>
      </c>
      <c r="E574" s="1">
        <v>0.928</v>
      </c>
      <c r="F574" s="1">
        <v>20065.7</v>
      </c>
    </row>
    <row r="575">
      <c r="A575" s="1">
        <v>0.376</v>
      </c>
      <c r="B575" s="1">
        <v>3106.02</v>
      </c>
      <c r="C575" s="1">
        <v>60.0</v>
      </c>
      <c r="E575" s="1">
        <v>0.964</v>
      </c>
      <c r="F575" s="1">
        <v>23328.69</v>
      </c>
    </row>
    <row r="576">
      <c r="A576" s="1">
        <v>0.073</v>
      </c>
      <c r="B576" s="1">
        <v>13998.52</v>
      </c>
      <c r="C576" s="1">
        <v>77.0</v>
      </c>
      <c r="E576" s="1">
        <v>1.0</v>
      </c>
      <c r="F576" s="1">
        <v>21483.79</v>
      </c>
    </row>
    <row r="577">
      <c r="A577" s="1">
        <v>0.106</v>
      </c>
      <c r="B577" s="1">
        <v>20357.82</v>
      </c>
      <c r="C577" s="1">
        <v>54.0</v>
      </c>
      <c r="E577" s="1">
        <v>0.935</v>
      </c>
      <c r="F577" s="1">
        <v>16629.07</v>
      </c>
    </row>
    <row r="578">
      <c r="A578" s="1">
        <v>0.202</v>
      </c>
      <c r="B578" s="1">
        <v>3752.15</v>
      </c>
      <c r="C578" s="1">
        <v>50.0</v>
      </c>
      <c r="E578" s="1">
        <v>0.907</v>
      </c>
      <c r="F578" s="1">
        <v>1316.45</v>
      </c>
    </row>
    <row r="579">
      <c r="A579" s="1">
        <v>0.208</v>
      </c>
      <c r="B579" s="1">
        <v>39383.88</v>
      </c>
      <c r="C579" s="1">
        <v>25.0</v>
      </c>
      <c r="E579" s="1">
        <v>0.895</v>
      </c>
      <c r="F579" s="1">
        <v>6339.11</v>
      </c>
    </row>
    <row r="580">
      <c r="A580" s="1">
        <v>0.585</v>
      </c>
      <c r="B580" s="1">
        <v>15186.32</v>
      </c>
      <c r="C580" s="1">
        <v>70.0</v>
      </c>
      <c r="E580" s="1">
        <v>0.902</v>
      </c>
      <c r="F580" s="1">
        <v>19155.43</v>
      </c>
    </row>
    <row r="581">
      <c r="A581" s="1">
        <v>0.404</v>
      </c>
      <c r="B581" s="1">
        <v>10584.61</v>
      </c>
      <c r="C581" s="1">
        <v>77.0</v>
      </c>
      <c r="E581" s="1">
        <v>0.862</v>
      </c>
      <c r="F581" s="1">
        <v>2046.89</v>
      </c>
    </row>
    <row r="582">
      <c r="A582" s="1">
        <v>0.026</v>
      </c>
      <c r="B582" s="1">
        <v>18428.76</v>
      </c>
      <c r="C582" s="1">
        <v>61.0</v>
      </c>
      <c r="E582" s="1">
        <v>0.882</v>
      </c>
      <c r="F582" s="1">
        <v>22399.65</v>
      </c>
    </row>
    <row r="583">
      <c r="A583" s="1">
        <v>0.072</v>
      </c>
      <c r="B583" s="1">
        <v>20154.62</v>
      </c>
      <c r="C583" s="1">
        <v>61.0</v>
      </c>
      <c r="E583" s="1">
        <v>0.904</v>
      </c>
      <c r="F583" s="1">
        <v>7517.87</v>
      </c>
    </row>
    <row r="584">
      <c r="A584" s="1">
        <v>0.523</v>
      </c>
      <c r="B584" s="1">
        <v>874.51</v>
      </c>
      <c r="C584" s="1">
        <v>22.0</v>
      </c>
      <c r="E584" s="1">
        <v>1.0</v>
      </c>
      <c r="F584" s="1">
        <v>24181.03</v>
      </c>
    </row>
    <row r="585">
      <c r="A585" s="1">
        <v>0.699</v>
      </c>
      <c r="B585" s="1">
        <v>100000.0</v>
      </c>
      <c r="C585" s="1">
        <v>56.0</v>
      </c>
      <c r="E585" s="1">
        <v>1.0</v>
      </c>
      <c r="F585" s="1">
        <v>42846.48</v>
      </c>
    </row>
    <row r="586">
      <c r="A586" s="1">
        <v>0.037</v>
      </c>
      <c r="B586" s="1">
        <v>9048.61</v>
      </c>
      <c r="C586" s="1">
        <v>21.0</v>
      </c>
      <c r="E586" s="1">
        <v>1.0</v>
      </c>
      <c r="F586" s="1">
        <v>37414.61</v>
      </c>
    </row>
    <row r="587">
      <c r="A587" s="1">
        <v>0.72</v>
      </c>
      <c r="B587" s="1">
        <v>1270.36</v>
      </c>
      <c r="C587" s="1">
        <v>23.0</v>
      </c>
      <c r="E587" s="1">
        <v>0.969</v>
      </c>
      <c r="F587" s="1">
        <v>14086.02</v>
      </c>
    </row>
    <row r="588">
      <c r="A588" s="1">
        <v>0.276</v>
      </c>
      <c r="B588" s="1">
        <v>38254.58</v>
      </c>
      <c r="C588" s="1">
        <v>62.0</v>
      </c>
      <c r="E588" s="1">
        <v>0.862</v>
      </c>
      <c r="F588" s="1">
        <v>13690.27</v>
      </c>
    </row>
    <row r="589">
      <c r="A589" s="1">
        <v>0.645</v>
      </c>
      <c r="B589" s="1">
        <v>99290.34</v>
      </c>
      <c r="C589" s="1">
        <v>49.0</v>
      </c>
      <c r="E589" s="1">
        <v>0.986</v>
      </c>
      <c r="F589" s="1">
        <v>31859.84</v>
      </c>
    </row>
    <row r="590">
      <c r="A590" s="1">
        <v>0.309</v>
      </c>
      <c r="B590" s="1">
        <v>33895.4</v>
      </c>
      <c r="C590" s="1">
        <v>69.0</v>
      </c>
      <c r="E590" s="1">
        <v>0.924</v>
      </c>
      <c r="F590" s="1">
        <v>463.53</v>
      </c>
    </row>
    <row r="591">
      <c r="A591" s="1">
        <v>0.139</v>
      </c>
      <c r="B591" s="1">
        <v>38194.99</v>
      </c>
      <c r="C591" s="1">
        <v>47.0</v>
      </c>
      <c r="E591" s="1">
        <v>0.882</v>
      </c>
      <c r="F591" s="1">
        <v>16328.56</v>
      </c>
    </row>
    <row r="592">
      <c r="A592" s="1">
        <v>0.212</v>
      </c>
      <c r="B592" s="1">
        <v>19666.52</v>
      </c>
      <c r="C592" s="1">
        <v>64.0</v>
      </c>
      <c r="E592" s="1">
        <v>0.906</v>
      </c>
      <c r="F592" s="1">
        <v>2152.37</v>
      </c>
    </row>
    <row r="593">
      <c r="A593" s="1">
        <v>0.614</v>
      </c>
      <c r="B593" s="1">
        <v>51104.59</v>
      </c>
      <c r="C593" s="1">
        <v>52.0</v>
      </c>
      <c r="E593" s="1">
        <v>0.898</v>
      </c>
      <c r="F593" s="1">
        <v>18384.03</v>
      </c>
    </row>
    <row r="594">
      <c r="A594" s="1">
        <v>0.744</v>
      </c>
      <c r="B594" s="1">
        <v>727.86</v>
      </c>
      <c r="C594" s="1">
        <v>72.0</v>
      </c>
      <c r="E594" s="1">
        <v>0.828</v>
      </c>
      <c r="F594" s="1">
        <v>44023.65</v>
      </c>
    </row>
    <row r="595">
      <c r="A595" s="1">
        <v>0.316</v>
      </c>
      <c r="B595" s="1">
        <v>29110.65</v>
      </c>
      <c r="C595" s="1">
        <v>57.0</v>
      </c>
      <c r="E595" s="1">
        <v>0.947</v>
      </c>
      <c r="F595" s="1">
        <v>28977.84</v>
      </c>
    </row>
    <row r="596">
      <c r="A596" s="1">
        <v>0.685</v>
      </c>
      <c r="B596" s="1">
        <v>22216.34</v>
      </c>
      <c r="C596" s="1">
        <v>69.0</v>
      </c>
      <c r="E596" s="1">
        <v>0.999</v>
      </c>
      <c r="F596" s="1">
        <v>10421.69</v>
      </c>
    </row>
    <row r="597">
      <c r="A597" s="1">
        <v>0.913</v>
      </c>
      <c r="B597" s="1">
        <v>1017.13</v>
      </c>
      <c r="C597" s="1">
        <v>33.0</v>
      </c>
      <c r="E597" s="1">
        <v>0.855</v>
      </c>
      <c r="F597" s="1">
        <v>3906.01</v>
      </c>
    </row>
    <row r="598">
      <c r="A598" s="1">
        <v>0.32</v>
      </c>
      <c r="B598" s="1">
        <v>15704.09</v>
      </c>
      <c r="C598" s="1">
        <v>30.0</v>
      </c>
      <c r="E598" s="1">
        <v>0.956</v>
      </c>
      <c r="F598" s="1">
        <v>10810.67</v>
      </c>
    </row>
    <row r="599">
      <c r="A599" s="1">
        <v>0.572</v>
      </c>
      <c r="B599" s="1">
        <v>14474.62</v>
      </c>
      <c r="C599" s="1">
        <v>67.0</v>
      </c>
      <c r="E599" s="1">
        <v>0.927</v>
      </c>
      <c r="F599" s="1">
        <v>31530.68</v>
      </c>
    </row>
    <row r="600">
      <c r="A600" s="1">
        <v>0.409</v>
      </c>
      <c r="B600" s="1">
        <v>23522.89</v>
      </c>
      <c r="C600" s="1">
        <v>77.0</v>
      </c>
      <c r="E600" s="1">
        <v>1.0</v>
      </c>
      <c r="F600" s="1">
        <v>34869.84</v>
      </c>
    </row>
    <row r="601">
      <c r="A601" s="1">
        <v>0.027</v>
      </c>
      <c r="B601" s="1">
        <v>1614.04</v>
      </c>
      <c r="C601" s="1">
        <v>59.0</v>
      </c>
      <c r="E601" s="1">
        <v>0.961</v>
      </c>
      <c r="F601" s="1">
        <v>58517.35</v>
      </c>
    </row>
    <row r="602">
      <c r="A602" s="1">
        <v>0.542</v>
      </c>
      <c r="B602" s="1">
        <v>32723.73</v>
      </c>
      <c r="C602" s="1">
        <v>47.0</v>
      </c>
      <c r="E602" s="1">
        <v>0.921</v>
      </c>
      <c r="F602" s="1">
        <v>41122.85</v>
      </c>
    </row>
    <row r="603">
      <c r="A603" s="1">
        <v>0.427</v>
      </c>
      <c r="B603" s="1">
        <v>3002.59</v>
      </c>
      <c r="C603" s="1">
        <v>36.0</v>
      </c>
      <c r="E603" s="1">
        <v>0.841</v>
      </c>
      <c r="F603" s="1">
        <v>28839.5</v>
      </c>
    </row>
    <row r="604">
      <c r="A604" s="1">
        <v>0.672</v>
      </c>
      <c r="B604" s="1">
        <v>10848.55</v>
      </c>
      <c r="C604" s="1">
        <v>34.0</v>
      </c>
      <c r="E604" s="1">
        <v>0.857</v>
      </c>
      <c r="F604" s="1">
        <v>5431.47</v>
      </c>
    </row>
    <row r="605">
      <c r="A605" s="1">
        <v>0.966</v>
      </c>
      <c r="B605" s="1">
        <v>42621.1</v>
      </c>
      <c r="C605" s="1">
        <v>73.0</v>
      </c>
      <c r="E605" s="1">
        <v>0.997</v>
      </c>
      <c r="F605" s="1">
        <v>2604.74</v>
      </c>
    </row>
    <row r="606">
      <c r="A606" s="1">
        <v>0.672</v>
      </c>
      <c r="B606" s="1">
        <v>16443.79</v>
      </c>
      <c r="C606" s="1">
        <v>80.0</v>
      </c>
      <c r="E606" s="1">
        <v>0.878</v>
      </c>
      <c r="F606" s="1">
        <v>5626.57</v>
      </c>
    </row>
    <row r="607">
      <c r="A607" s="1">
        <v>0.405</v>
      </c>
      <c r="B607" s="1">
        <v>9547.52</v>
      </c>
      <c r="C607" s="1">
        <v>36.0</v>
      </c>
      <c r="E607" s="1">
        <v>1.0</v>
      </c>
      <c r="F607" s="1">
        <v>8732.8</v>
      </c>
    </row>
    <row r="608">
      <c r="A608" s="1">
        <v>0.499</v>
      </c>
      <c r="B608" s="1">
        <v>988.05</v>
      </c>
      <c r="C608" s="1">
        <v>45.0</v>
      </c>
      <c r="E608" s="1">
        <v>0.93</v>
      </c>
      <c r="F608" s="1">
        <v>20353.89</v>
      </c>
    </row>
    <row r="609">
      <c r="A609" s="1">
        <v>0.887</v>
      </c>
      <c r="B609" s="1">
        <v>22311.52</v>
      </c>
      <c r="C609" s="1">
        <v>75.0</v>
      </c>
      <c r="E609" s="1">
        <v>0.89</v>
      </c>
      <c r="F609" s="1">
        <v>37280.08</v>
      </c>
    </row>
    <row r="610">
      <c r="A610" s="1">
        <v>0.789</v>
      </c>
      <c r="B610" s="1">
        <v>86170.71</v>
      </c>
      <c r="C610" s="1">
        <v>72.0</v>
      </c>
      <c r="E610" s="1">
        <v>0.941</v>
      </c>
      <c r="F610" s="1">
        <v>12894.34</v>
      </c>
    </row>
    <row r="611">
      <c r="A611" s="1">
        <v>0.54</v>
      </c>
      <c r="B611" s="1">
        <v>48562.15</v>
      </c>
      <c r="C611" s="1">
        <v>43.0</v>
      </c>
      <c r="E611" s="1">
        <v>0.986</v>
      </c>
      <c r="F611" s="1">
        <v>67365.96</v>
      </c>
    </row>
    <row r="612">
      <c r="A612" s="1">
        <v>0.65</v>
      </c>
      <c r="B612" s="1">
        <v>25267.1</v>
      </c>
      <c r="C612" s="1">
        <v>54.0</v>
      </c>
      <c r="E612" s="1">
        <v>0.992</v>
      </c>
      <c r="F612" s="1">
        <v>47848.79</v>
      </c>
    </row>
    <row r="613">
      <c r="A613" s="1">
        <v>0.694</v>
      </c>
      <c r="B613" s="1">
        <v>2225.18</v>
      </c>
      <c r="C613" s="1">
        <v>43.0</v>
      </c>
      <c r="E613" s="1">
        <v>1.0</v>
      </c>
      <c r="F613" s="1">
        <v>9069.07</v>
      </c>
    </row>
    <row r="614">
      <c r="A614" s="1">
        <v>0.532</v>
      </c>
      <c r="B614" s="1">
        <v>5474.01</v>
      </c>
      <c r="C614" s="1">
        <v>70.0</v>
      </c>
      <c r="E614" s="1">
        <v>0.959</v>
      </c>
      <c r="F614" s="1">
        <v>3289.79</v>
      </c>
    </row>
    <row r="615">
      <c r="A615" s="1">
        <v>0.865</v>
      </c>
      <c r="B615" s="1">
        <v>4136.77</v>
      </c>
      <c r="C615" s="1">
        <v>79.0</v>
      </c>
      <c r="E615" s="1">
        <v>0.857</v>
      </c>
      <c r="F615" s="1">
        <v>5652.69</v>
      </c>
    </row>
    <row r="616">
      <c r="A616" s="1">
        <v>0.863</v>
      </c>
      <c r="B616" s="1">
        <v>8784.42</v>
      </c>
      <c r="C616" s="1">
        <v>40.0</v>
      </c>
      <c r="E616" s="1">
        <v>0.896</v>
      </c>
      <c r="F616" s="1">
        <v>18725.22</v>
      </c>
    </row>
    <row r="617">
      <c r="A617" s="1">
        <v>0.524</v>
      </c>
      <c r="B617" s="1">
        <v>5371.12</v>
      </c>
      <c r="C617" s="1">
        <v>80.0</v>
      </c>
      <c r="E617" s="1">
        <v>0.981</v>
      </c>
      <c r="F617" s="1">
        <v>21021.5</v>
      </c>
    </row>
    <row r="618">
      <c r="A618" s="1">
        <v>1.0</v>
      </c>
      <c r="B618" s="1">
        <v>5605.91</v>
      </c>
      <c r="C618" s="1">
        <v>26.0</v>
      </c>
      <c r="E618" s="1">
        <v>1.0</v>
      </c>
      <c r="F618" s="1">
        <v>62595.15</v>
      </c>
    </row>
    <row r="619">
      <c r="A619" s="1">
        <v>0.953</v>
      </c>
      <c r="B619" s="1">
        <v>19180.31</v>
      </c>
      <c r="C619" s="1">
        <v>29.0</v>
      </c>
      <c r="E619" s="1">
        <v>1.0</v>
      </c>
      <c r="F619" s="1">
        <v>59792.69</v>
      </c>
    </row>
    <row r="620">
      <c r="A620" s="1">
        <v>1.0</v>
      </c>
      <c r="B620" s="1">
        <v>7675.13</v>
      </c>
      <c r="C620" s="1">
        <v>70.0</v>
      </c>
      <c r="E620" s="1">
        <v>0.931</v>
      </c>
      <c r="F620" s="1">
        <v>13838.18</v>
      </c>
    </row>
    <row r="621">
      <c r="A621" s="1">
        <v>0.221</v>
      </c>
      <c r="B621" s="1">
        <v>22612.15</v>
      </c>
      <c r="C621" s="1">
        <v>18.0</v>
      </c>
      <c r="E621" s="1">
        <v>0.932</v>
      </c>
      <c r="F621" s="1">
        <v>1624.61</v>
      </c>
    </row>
    <row r="622">
      <c r="A622" s="1">
        <v>0.253</v>
      </c>
      <c r="B622" s="1">
        <v>59087.84</v>
      </c>
      <c r="C622" s="1">
        <v>75.0</v>
      </c>
      <c r="E622" s="1">
        <v>1.0</v>
      </c>
      <c r="F622" s="1">
        <v>37403.02</v>
      </c>
    </row>
    <row r="623">
      <c r="A623" s="1">
        <v>0.669</v>
      </c>
      <c r="B623" s="1">
        <v>20348.64</v>
      </c>
      <c r="C623" s="1">
        <v>75.0</v>
      </c>
      <c r="E623" s="1">
        <v>0.828</v>
      </c>
      <c r="F623" s="1">
        <v>12117.51</v>
      </c>
    </row>
    <row r="624">
      <c r="A624" s="1">
        <v>0.778</v>
      </c>
      <c r="B624" s="1">
        <v>27858.86</v>
      </c>
      <c r="C624" s="1">
        <v>18.0</v>
      </c>
      <c r="E624" s="1">
        <v>0.897</v>
      </c>
      <c r="F624" s="1">
        <v>1418.03</v>
      </c>
    </row>
    <row r="625">
      <c r="A625" s="1">
        <v>0.307</v>
      </c>
      <c r="B625" s="1">
        <v>27852.72</v>
      </c>
      <c r="C625" s="1">
        <v>64.0</v>
      </c>
      <c r="E625" s="1">
        <v>0.865</v>
      </c>
      <c r="F625" s="1">
        <v>34293.73</v>
      </c>
    </row>
    <row r="626">
      <c r="A626" s="1">
        <v>0.588</v>
      </c>
      <c r="B626" s="1">
        <v>8030.54</v>
      </c>
      <c r="C626" s="1">
        <v>51.0</v>
      </c>
      <c r="E626" s="1">
        <v>0.826</v>
      </c>
      <c r="F626" s="1">
        <v>9691.7</v>
      </c>
    </row>
    <row r="627">
      <c r="A627" s="1">
        <v>0.648</v>
      </c>
      <c r="B627" s="1">
        <v>301.42</v>
      </c>
      <c r="C627" s="1">
        <v>49.0</v>
      </c>
      <c r="E627" s="1">
        <v>0.84</v>
      </c>
      <c r="F627" s="1">
        <v>13949.53</v>
      </c>
    </row>
    <row r="628">
      <c r="A628" s="1">
        <v>0.563</v>
      </c>
      <c r="B628" s="1">
        <v>1132.42</v>
      </c>
      <c r="C628" s="1">
        <v>79.0</v>
      </c>
      <c r="E628" s="1">
        <v>0.903</v>
      </c>
      <c r="F628" s="1">
        <v>2630.75</v>
      </c>
    </row>
    <row r="629">
      <c r="A629" s="1">
        <v>0.591</v>
      </c>
      <c r="B629" s="1">
        <v>6627.39</v>
      </c>
      <c r="C629" s="1">
        <v>71.0</v>
      </c>
      <c r="E629" s="1">
        <v>1.0</v>
      </c>
      <c r="F629" s="1">
        <v>30526.12</v>
      </c>
    </row>
    <row r="630">
      <c r="A630" s="1">
        <v>0.075</v>
      </c>
      <c r="B630" s="1">
        <v>23394.21</v>
      </c>
      <c r="C630" s="1">
        <v>65.0</v>
      </c>
      <c r="E630" s="1">
        <v>0.921</v>
      </c>
      <c r="F630" s="1">
        <v>9585.19</v>
      </c>
    </row>
    <row r="631">
      <c r="A631" s="1">
        <v>1.0</v>
      </c>
      <c r="B631" s="1">
        <v>47435.09</v>
      </c>
      <c r="C631" s="1">
        <v>42.0</v>
      </c>
      <c r="E631" s="1">
        <v>0.829</v>
      </c>
      <c r="F631" s="1">
        <v>8096.33</v>
      </c>
    </row>
    <row r="632">
      <c r="A632" s="1">
        <v>0.629</v>
      </c>
      <c r="B632" s="1">
        <v>63785.5</v>
      </c>
      <c r="C632" s="1">
        <v>57.0</v>
      </c>
      <c r="E632" s="1">
        <v>0.932</v>
      </c>
      <c r="F632" s="1">
        <v>38725.26</v>
      </c>
    </row>
    <row r="633">
      <c r="A633" s="1">
        <v>0.255</v>
      </c>
      <c r="B633" s="1">
        <v>523.77</v>
      </c>
      <c r="C633" s="1">
        <v>62.0</v>
      </c>
      <c r="E633" s="1">
        <v>0.88</v>
      </c>
      <c r="F633" s="1">
        <v>10227.35</v>
      </c>
    </row>
    <row r="634">
      <c r="A634" s="1">
        <v>0.58</v>
      </c>
      <c r="B634" s="1">
        <v>92278.66</v>
      </c>
      <c r="C634" s="1">
        <v>70.0</v>
      </c>
      <c r="E634" s="1">
        <v>0.905</v>
      </c>
      <c r="F634" s="1">
        <v>330.25</v>
      </c>
    </row>
    <row r="635">
      <c r="A635" s="1">
        <v>0.367</v>
      </c>
      <c r="B635" s="1">
        <v>7786.83</v>
      </c>
      <c r="C635" s="1">
        <v>18.0</v>
      </c>
      <c r="E635" s="1">
        <v>0.998</v>
      </c>
      <c r="F635" s="1">
        <v>37068.78</v>
      </c>
    </row>
    <row r="636">
      <c r="A636" s="1">
        <v>0.492</v>
      </c>
      <c r="B636" s="1">
        <v>37024.61</v>
      </c>
      <c r="C636" s="1">
        <v>33.0</v>
      </c>
      <c r="E636" s="1">
        <v>1.0</v>
      </c>
      <c r="F636" s="1">
        <v>44450.73</v>
      </c>
    </row>
    <row r="637">
      <c r="A637" s="1">
        <v>0.613</v>
      </c>
      <c r="B637" s="1">
        <v>3976.23</v>
      </c>
      <c r="C637" s="1">
        <v>78.0</v>
      </c>
      <c r="E637" s="1">
        <v>0.912</v>
      </c>
      <c r="F637" s="1">
        <v>13255.78</v>
      </c>
    </row>
    <row r="638">
      <c r="A638" s="1">
        <v>0.328</v>
      </c>
      <c r="B638" s="1">
        <v>1299.27</v>
      </c>
      <c r="C638" s="1">
        <v>56.0</v>
      </c>
      <c r="E638" s="1">
        <v>0.883</v>
      </c>
      <c r="F638" s="1">
        <v>52204.26</v>
      </c>
    </row>
    <row r="639">
      <c r="A639" s="1">
        <v>0.766</v>
      </c>
      <c r="B639" s="1">
        <v>9507.74</v>
      </c>
      <c r="C639" s="1">
        <v>80.0</v>
      </c>
      <c r="E639" s="1">
        <v>0.882</v>
      </c>
      <c r="F639" s="1">
        <v>8738.24</v>
      </c>
    </row>
    <row r="640">
      <c r="A640" s="1">
        <v>0.582</v>
      </c>
      <c r="B640" s="1">
        <v>39169.33</v>
      </c>
      <c r="C640" s="1">
        <v>22.0</v>
      </c>
      <c r="E640" s="1">
        <v>1.0</v>
      </c>
      <c r="F640" s="1">
        <v>25784.95</v>
      </c>
    </row>
    <row r="641">
      <c r="A641" s="1">
        <v>0.134</v>
      </c>
      <c r="B641" s="1">
        <v>4990.39</v>
      </c>
      <c r="C641" s="1">
        <v>39.0</v>
      </c>
      <c r="E641" s="1">
        <v>0.856</v>
      </c>
      <c r="F641" s="1">
        <v>23.29</v>
      </c>
    </row>
    <row r="642">
      <c r="A642" s="1">
        <v>0.887</v>
      </c>
      <c r="B642" s="1">
        <v>3343.71</v>
      </c>
      <c r="C642" s="1">
        <v>46.0</v>
      </c>
      <c r="E642" s="1">
        <v>1.0</v>
      </c>
      <c r="F642" s="1">
        <v>3250.95</v>
      </c>
    </row>
    <row r="643">
      <c r="A643" s="1">
        <v>0.627</v>
      </c>
      <c r="B643" s="1">
        <v>48115.48</v>
      </c>
      <c r="C643" s="1">
        <v>72.0</v>
      </c>
      <c r="E643" s="1">
        <v>0.97</v>
      </c>
      <c r="F643" s="1">
        <v>7441.7</v>
      </c>
    </row>
    <row r="644">
      <c r="A644" s="1">
        <v>1.0</v>
      </c>
      <c r="B644" s="1">
        <v>55721.49</v>
      </c>
      <c r="C644" s="1">
        <v>20.0</v>
      </c>
      <c r="E644" s="1">
        <v>0.917</v>
      </c>
      <c r="F644" s="1">
        <v>22362.83</v>
      </c>
    </row>
    <row r="645">
      <c r="A645" s="1">
        <v>0.431</v>
      </c>
      <c r="B645" s="1">
        <v>252.55</v>
      </c>
      <c r="C645" s="1">
        <v>29.0</v>
      </c>
      <c r="E645" s="1">
        <v>1.0</v>
      </c>
      <c r="F645" s="1">
        <v>32271.59</v>
      </c>
    </row>
    <row r="646">
      <c r="A646" s="1">
        <v>0.693</v>
      </c>
      <c r="B646" s="1">
        <v>25997.62</v>
      </c>
      <c r="C646" s="1">
        <v>43.0</v>
      </c>
      <c r="E646" s="1">
        <v>0.927</v>
      </c>
      <c r="F646" s="1">
        <v>12349.63</v>
      </c>
    </row>
    <row r="647">
      <c r="A647" s="1">
        <v>0.874</v>
      </c>
      <c r="B647" s="1">
        <v>7398.32</v>
      </c>
      <c r="C647" s="1">
        <v>33.0</v>
      </c>
      <c r="E647" s="1">
        <v>0.936</v>
      </c>
      <c r="F647" s="1">
        <v>47191.93</v>
      </c>
    </row>
    <row r="648">
      <c r="A648" s="1">
        <v>0.462</v>
      </c>
      <c r="B648" s="1">
        <v>9390.61</v>
      </c>
      <c r="C648" s="1">
        <v>68.0</v>
      </c>
      <c r="E648" s="1">
        <v>1.0</v>
      </c>
      <c r="F648" s="1">
        <v>17148.13</v>
      </c>
    </row>
    <row r="649">
      <c r="A649" s="1">
        <v>0.683</v>
      </c>
      <c r="B649" s="1">
        <v>12663.74</v>
      </c>
      <c r="C649" s="1">
        <v>54.0</v>
      </c>
      <c r="E649" s="1">
        <v>0.967</v>
      </c>
      <c r="F649" s="1">
        <v>12736.44</v>
      </c>
    </row>
    <row r="650">
      <c r="A650" s="1">
        <v>0.297</v>
      </c>
      <c r="B650" s="1">
        <v>11130.1</v>
      </c>
      <c r="C650" s="1">
        <v>39.0</v>
      </c>
      <c r="E650" s="1">
        <v>1.0</v>
      </c>
      <c r="F650" s="1">
        <v>12303.05</v>
      </c>
    </row>
    <row r="651">
      <c r="A651" s="1">
        <v>0.288</v>
      </c>
      <c r="B651" s="1">
        <v>14471.05</v>
      </c>
      <c r="C651" s="1">
        <v>74.0</v>
      </c>
      <c r="E651" s="1">
        <v>0.895</v>
      </c>
      <c r="F651" s="1">
        <v>19503.63</v>
      </c>
    </row>
    <row r="652">
      <c r="A652" s="1">
        <v>0.643</v>
      </c>
      <c r="B652" s="1">
        <v>17462.79</v>
      </c>
      <c r="C652" s="1">
        <v>46.0</v>
      </c>
      <c r="E652" s="1">
        <v>0.914</v>
      </c>
      <c r="F652" s="1">
        <v>10449.06</v>
      </c>
    </row>
    <row r="653">
      <c r="A653" s="1">
        <v>0.663</v>
      </c>
      <c r="B653" s="1">
        <v>12532.04</v>
      </c>
      <c r="C653" s="1">
        <v>31.0</v>
      </c>
      <c r="E653" s="1">
        <v>0.86</v>
      </c>
      <c r="F653" s="1">
        <v>50803.43</v>
      </c>
    </row>
    <row r="654">
      <c r="A654" s="1">
        <v>0.706</v>
      </c>
      <c r="B654" s="1">
        <v>24183.96</v>
      </c>
      <c r="C654" s="1">
        <v>45.0</v>
      </c>
      <c r="E654" s="1">
        <v>1.0</v>
      </c>
      <c r="F654" s="1">
        <v>2062.7</v>
      </c>
    </row>
    <row r="655">
      <c r="A655" s="1">
        <v>0.769</v>
      </c>
      <c r="B655" s="1">
        <v>25359.68</v>
      </c>
      <c r="C655" s="1">
        <v>22.0</v>
      </c>
      <c r="E655" s="1">
        <v>0.885</v>
      </c>
      <c r="F655" s="1">
        <v>20118.7</v>
      </c>
    </row>
    <row r="656">
      <c r="A656" s="1">
        <v>0.923</v>
      </c>
      <c r="B656" s="1">
        <v>11609.2</v>
      </c>
      <c r="C656" s="1">
        <v>64.0</v>
      </c>
      <c r="E656" s="1">
        <v>0.871</v>
      </c>
      <c r="F656" s="1">
        <v>12780.63</v>
      </c>
    </row>
    <row r="657">
      <c r="A657" s="1">
        <v>0.29</v>
      </c>
      <c r="B657" s="1">
        <v>3073.82</v>
      </c>
      <c r="C657" s="1">
        <v>66.0</v>
      </c>
      <c r="E657" s="1">
        <v>1.0</v>
      </c>
      <c r="F657" s="1">
        <v>7930.12</v>
      </c>
    </row>
    <row r="658">
      <c r="A658" s="1">
        <v>0.669</v>
      </c>
      <c r="B658" s="1">
        <v>20468.55</v>
      </c>
      <c r="C658" s="1">
        <v>47.0</v>
      </c>
      <c r="E658" s="1">
        <v>0.975</v>
      </c>
      <c r="F658" s="1">
        <v>84476.69</v>
      </c>
    </row>
    <row r="659">
      <c r="A659" s="1">
        <v>0.493</v>
      </c>
      <c r="B659" s="1">
        <v>29652.29</v>
      </c>
      <c r="C659" s="1">
        <v>63.0</v>
      </c>
      <c r="E659" s="1">
        <v>0.985</v>
      </c>
      <c r="F659" s="1">
        <v>14961.57</v>
      </c>
    </row>
    <row r="660">
      <c r="A660" s="1">
        <v>0.239</v>
      </c>
      <c r="B660" s="1">
        <v>20328.27</v>
      </c>
      <c r="C660" s="1">
        <v>79.0</v>
      </c>
      <c r="E660" s="1">
        <v>0.905</v>
      </c>
      <c r="F660" s="1">
        <v>4293.7</v>
      </c>
    </row>
    <row r="661">
      <c r="A661" s="1">
        <v>0.554</v>
      </c>
      <c r="B661" s="1">
        <v>17737.3</v>
      </c>
      <c r="C661" s="1">
        <v>69.0</v>
      </c>
      <c r="E661" s="1">
        <v>0.968</v>
      </c>
      <c r="F661" s="1">
        <v>2203.78</v>
      </c>
    </row>
    <row r="662">
      <c r="A662" s="1">
        <v>0.791</v>
      </c>
      <c r="B662" s="1">
        <v>5212.03</v>
      </c>
      <c r="C662" s="1">
        <v>22.0</v>
      </c>
      <c r="E662" s="1">
        <v>0.895</v>
      </c>
      <c r="F662" s="1">
        <v>50498.26</v>
      </c>
    </row>
    <row r="663">
      <c r="A663" s="1">
        <v>0.079</v>
      </c>
      <c r="B663" s="1">
        <v>20720.47</v>
      </c>
      <c r="C663" s="1">
        <v>29.0</v>
      </c>
      <c r="E663" s="1">
        <v>1.0</v>
      </c>
      <c r="F663" s="1">
        <v>856.86</v>
      </c>
    </row>
    <row r="664">
      <c r="A664" s="1">
        <v>0.656</v>
      </c>
      <c r="B664" s="1">
        <v>8155.04</v>
      </c>
      <c r="C664" s="1">
        <v>33.0</v>
      </c>
      <c r="E664" s="1">
        <v>0.837</v>
      </c>
      <c r="F664" s="1">
        <v>10069.79</v>
      </c>
    </row>
    <row r="665">
      <c r="A665" s="1">
        <v>0.56</v>
      </c>
      <c r="B665" s="1">
        <v>50404.59</v>
      </c>
      <c r="C665" s="1">
        <v>43.0</v>
      </c>
      <c r="E665" s="1">
        <v>0.894</v>
      </c>
      <c r="F665" s="1">
        <v>7201.3</v>
      </c>
    </row>
    <row r="666">
      <c r="A666" s="1">
        <v>0.804</v>
      </c>
      <c r="B666" s="1">
        <v>21210.16</v>
      </c>
      <c r="C666" s="1">
        <v>43.0</v>
      </c>
      <c r="E666" s="1">
        <v>0.924</v>
      </c>
      <c r="F666" s="1">
        <v>3605.19</v>
      </c>
    </row>
    <row r="667">
      <c r="A667" s="1">
        <v>0.871</v>
      </c>
      <c r="B667" s="1">
        <v>6519.58</v>
      </c>
      <c r="C667" s="1">
        <v>65.0</v>
      </c>
      <c r="E667" s="1">
        <v>1.0</v>
      </c>
      <c r="F667" s="1">
        <v>5049.26</v>
      </c>
    </row>
    <row r="668">
      <c r="A668" s="1">
        <v>0.642</v>
      </c>
      <c r="B668" s="1">
        <v>12808.32</v>
      </c>
      <c r="C668" s="1">
        <v>38.0</v>
      </c>
      <c r="E668" s="1">
        <v>0.91</v>
      </c>
      <c r="F668" s="1">
        <v>2034.24</v>
      </c>
    </row>
    <row r="669">
      <c r="A669" s="1">
        <v>0.454</v>
      </c>
      <c r="B669" s="1">
        <v>37491.69</v>
      </c>
      <c r="C669" s="1">
        <v>56.0</v>
      </c>
      <c r="E669" s="1">
        <v>0.936</v>
      </c>
      <c r="F669" s="1">
        <v>38281.66</v>
      </c>
    </row>
    <row r="670">
      <c r="A670" s="1">
        <v>0.14</v>
      </c>
      <c r="B670" s="1">
        <v>8173.32</v>
      </c>
      <c r="C670" s="1">
        <v>53.0</v>
      </c>
      <c r="E670" s="1">
        <v>0.876</v>
      </c>
      <c r="F670" s="1">
        <v>60651.08</v>
      </c>
    </row>
    <row r="671">
      <c r="A671" s="1">
        <v>0.339</v>
      </c>
      <c r="B671" s="1">
        <v>14907.37</v>
      </c>
      <c r="C671" s="1">
        <v>50.0</v>
      </c>
      <c r="E671" s="1">
        <v>1.0</v>
      </c>
      <c r="F671" s="1">
        <v>80752.15</v>
      </c>
    </row>
    <row r="672">
      <c r="A672" s="1">
        <v>0.415</v>
      </c>
      <c r="B672" s="1">
        <v>22768.07</v>
      </c>
      <c r="C672" s="1">
        <v>79.0</v>
      </c>
      <c r="E672" s="1">
        <v>0.952</v>
      </c>
      <c r="F672" s="1">
        <v>14762.95</v>
      </c>
    </row>
    <row r="673">
      <c r="A673" s="1">
        <v>0.691</v>
      </c>
      <c r="B673" s="1">
        <v>28091.56</v>
      </c>
      <c r="C673" s="1">
        <v>47.0</v>
      </c>
      <c r="E673" s="1">
        <v>0.85</v>
      </c>
      <c r="F673" s="1">
        <v>18725.79</v>
      </c>
    </row>
    <row r="674">
      <c r="A674" s="1">
        <v>0.388</v>
      </c>
      <c r="B674" s="1">
        <v>3820.6</v>
      </c>
      <c r="C674" s="1">
        <v>54.0</v>
      </c>
      <c r="E674" s="1">
        <v>1.0</v>
      </c>
      <c r="F674" s="1">
        <v>9639.7</v>
      </c>
    </row>
    <row r="675">
      <c r="A675" s="1">
        <v>0.653</v>
      </c>
      <c r="B675" s="1">
        <v>16655.19</v>
      </c>
      <c r="C675" s="1">
        <v>40.0</v>
      </c>
      <c r="E675" s="1">
        <v>1.0</v>
      </c>
      <c r="F675" s="1">
        <v>87571.24</v>
      </c>
    </row>
    <row r="676">
      <c r="A676" s="1">
        <v>0.39</v>
      </c>
      <c r="B676" s="1">
        <v>48653.85</v>
      </c>
      <c r="C676" s="1">
        <v>75.0</v>
      </c>
      <c r="E676" s="1">
        <v>0.929</v>
      </c>
      <c r="F676" s="1">
        <v>4586.07</v>
      </c>
    </row>
    <row r="677">
      <c r="A677" s="1">
        <v>0.513</v>
      </c>
      <c r="B677" s="1">
        <v>69066.52</v>
      </c>
      <c r="C677" s="1">
        <v>27.0</v>
      </c>
      <c r="E677" s="1">
        <v>1.0</v>
      </c>
      <c r="F677" s="1">
        <v>5303.1</v>
      </c>
    </row>
    <row r="678">
      <c r="A678" s="1">
        <v>0.316</v>
      </c>
      <c r="B678" s="1">
        <v>21350.71</v>
      </c>
      <c r="C678" s="1">
        <v>71.0</v>
      </c>
      <c r="E678" s="1">
        <v>1.0</v>
      </c>
      <c r="F678" s="1">
        <v>43904.88</v>
      </c>
    </row>
    <row r="679">
      <c r="A679" s="1">
        <v>0.834</v>
      </c>
      <c r="B679" s="1">
        <v>82283.77</v>
      </c>
      <c r="C679" s="1">
        <v>22.0</v>
      </c>
      <c r="E679" s="1">
        <v>1.0</v>
      </c>
      <c r="F679" s="1">
        <v>16963.76</v>
      </c>
    </row>
    <row r="680">
      <c r="A680" s="1">
        <v>1.0</v>
      </c>
      <c r="B680" s="1">
        <v>16913.63</v>
      </c>
      <c r="C680" s="1">
        <v>53.0</v>
      </c>
      <c r="E680" s="1">
        <v>0.852</v>
      </c>
      <c r="F680" s="1">
        <v>30250.6</v>
      </c>
    </row>
    <row r="681">
      <c r="A681" s="1">
        <v>0.735</v>
      </c>
      <c r="B681" s="1">
        <v>11689.62</v>
      </c>
      <c r="C681" s="1">
        <v>51.0</v>
      </c>
      <c r="E681" s="1">
        <v>0.839</v>
      </c>
      <c r="F681" s="1">
        <v>18213.34</v>
      </c>
    </row>
    <row r="682">
      <c r="A682" s="1">
        <v>0.124</v>
      </c>
      <c r="B682" s="1">
        <v>16040.83</v>
      </c>
      <c r="C682" s="1">
        <v>69.0</v>
      </c>
      <c r="E682" s="1">
        <v>1.0</v>
      </c>
      <c r="F682" s="1">
        <v>39765.42</v>
      </c>
    </row>
    <row r="683">
      <c r="A683" s="1">
        <v>0.683</v>
      </c>
      <c r="B683" s="1">
        <v>2459.46</v>
      </c>
      <c r="C683" s="1">
        <v>48.0</v>
      </c>
      <c r="E683" s="1">
        <v>0.852</v>
      </c>
      <c r="F683" s="1">
        <v>6938.47</v>
      </c>
    </row>
    <row r="684">
      <c r="A684" s="1">
        <v>0.703</v>
      </c>
      <c r="B684" s="1">
        <v>10273.79</v>
      </c>
      <c r="C684" s="1">
        <v>27.0</v>
      </c>
      <c r="E684" s="1">
        <v>0.822</v>
      </c>
      <c r="F684" s="1">
        <v>10753.33</v>
      </c>
    </row>
    <row r="685">
      <c r="A685" s="1">
        <v>0.778</v>
      </c>
      <c r="B685" s="1">
        <v>12264.74</v>
      </c>
      <c r="C685" s="1">
        <v>75.0</v>
      </c>
      <c r="E685" s="1">
        <v>0.943</v>
      </c>
      <c r="F685" s="1">
        <v>39343.31</v>
      </c>
    </row>
    <row r="686">
      <c r="A686" s="1">
        <v>0.863</v>
      </c>
      <c r="B686" s="1">
        <v>37760.27</v>
      </c>
      <c r="C686" s="1">
        <v>36.0</v>
      </c>
      <c r="E686" s="1">
        <v>0.869</v>
      </c>
      <c r="F686" s="1">
        <v>25138.83</v>
      </c>
    </row>
    <row r="687">
      <c r="A687" s="1">
        <v>0.508</v>
      </c>
      <c r="B687" s="1">
        <v>28430.03</v>
      </c>
      <c r="C687" s="1">
        <v>75.0</v>
      </c>
      <c r="E687" s="1">
        <v>0.97</v>
      </c>
      <c r="F687" s="1">
        <v>3659.17</v>
      </c>
    </row>
    <row r="688">
      <c r="A688" s="1">
        <v>0.312</v>
      </c>
      <c r="B688" s="1">
        <v>18397.27</v>
      </c>
      <c r="C688" s="1">
        <v>49.0</v>
      </c>
      <c r="E688" s="1">
        <v>1.0</v>
      </c>
      <c r="F688" s="1">
        <v>18136.36</v>
      </c>
    </row>
    <row r="689">
      <c r="A689" s="1">
        <v>0.121</v>
      </c>
      <c r="B689" s="1">
        <v>8532.06</v>
      </c>
      <c r="C689" s="1">
        <v>18.0</v>
      </c>
      <c r="E689" s="1">
        <v>0.96</v>
      </c>
      <c r="F689" s="1">
        <v>16862.2</v>
      </c>
    </row>
    <row r="690">
      <c r="A690" s="1">
        <v>0.008</v>
      </c>
      <c r="B690" s="1">
        <v>4141.33</v>
      </c>
      <c r="C690" s="1">
        <v>73.0</v>
      </c>
      <c r="E690" s="1">
        <v>1.0</v>
      </c>
      <c r="F690" s="1">
        <v>3733.94</v>
      </c>
    </row>
    <row r="691">
      <c r="A691" s="1">
        <v>0.052</v>
      </c>
      <c r="B691" s="1">
        <v>8547.01</v>
      </c>
      <c r="C691" s="1">
        <v>22.0</v>
      </c>
      <c r="E691" s="1">
        <v>0.823</v>
      </c>
      <c r="F691" s="1">
        <v>27624.04</v>
      </c>
    </row>
    <row r="692">
      <c r="A692" s="1">
        <v>0.986</v>
      </c>
      <c r="B692" s="1">
        <v>22776.44</v>
      </c>
      <c r="C692" s="1">
        <v>62.0</v>
      </c>
      <c r="E692" s="1">
        <v>1.0</v>
      </c>
      <c r="F692" s="1">
        <v>14792.45</v>
      </c>
    </row>
    <row r="693">
      <c r="A693" s="1">
        <v>0.808</v>
      </c>
      <c r="B693" s="1">
        <v>6104.37</v>
      </c>
      <c r="C693" s="1">
        <v>21.0</v>
      </c>
      <c r="E693" s="1">
        <v>0.888</v>
      </c>
      <c r="F693" s="1">
        <v>19265.2</v>
      </c>
    </row>
    <row r="694">
      <c r="A694" s="1">
        <v>0.724</v>
      </c>
      <c r="B694" s="1">
        <v>11133.44</v>
      </c>
      <c r="C694" s="1">
        <v>33.0</v>
      </c>
      <c r="E694" s="1">
        <v>0.818</v>
      </c>
      <c r="F694" s="1">
        <v>12632.42</v>
      </c>
    </row>
    <row r="695">
      <c r="A695" s="1">
        <v>0.427</v>
      </c>
      <c r="B695" s="1">
        <v>9780.31</v>
      </c>
      <c r="C695" s="1">
        <v>41.0</v>
      </c>
      <c r="E695" s="1">
        <v>0.827</v>
      </c>
      <c r="F695" s="1">
        <v>22802.0</v>
      </c>
    </row>
    <row r="696">
      <c r="A696" s="1">
        <v>0.899</v>
      </c>
      <c r="B696" s="1">
        <v>29013.68</v>
      </c>
      <c r="C696" s="1">
        <v>33.0</v>
      </c>
      <c r="E696" s="1">
        <v>1.0</v>
      </c>
      <c r="F696" s="1">
        <v>33539.99</v>
      </c>
    </row>
    <row r="697">
      <c r="A697" s="1">
        <v>0.37</v>
      </c>
      <c r="B697" s="1">
        <v>43046.62</v>
      </c>
      <c r="C697" s="1">
        <v>72.0</v>
      </c>
      <c r="E697" s="1">
        <v>0.965</v>
      </c>
      <c r="F697" s="1">
        <v>62761.74</v>
      </c>
    </row>
    <row r="698">
      <c r="A698" s="1">
        <v>0.788</v>
      </c>
      <c r="B698" s="1">
        <v>24037.56</v>
      </c>
      <c r="C698" s="1">
        <v>19.0</v>
      </c>
      <c r="E698" s="1">
        <v>1.0</v>
      </c>
      <c r="F698" s="1">
        <v>35390.31</v>
      </c>
    </row>
    <row r="699">
      <c r="A699" s="1">
        <v>0.363</v>
      </c>
      <c r="B699" s="1">
        <v>8358.92</v>
      </c>
      <c r="C699" s="1">
        <v>66.0</v>
      </c>
      <c r="E699" s="1">
        <v>0.933</v>
      </c>
      <c r="F699" s="1">
        <v>16040.84</v>
      </c>
    </row>
    <row r="700">
      <c r="A700" s="1">
        <v>0.758</v>
      </c>
      <c r="B700" s="1">
        <v>11354.17</v>
      </c>
      <c r="C700" s="1">
        <v>45.0</v>
      </c>
      <c r="E700" s="1">
        <v>1.0</v>
      </c>
      <c r="F700" s="1">
        <v>1763.31</v>
      </c>
    </row>
    <row r="701">
      <c r="A701" s="1">
        <v>0.706</v>
      </c>
      <c r="B701" s="1">
        <v>3094.52</v>
      </c>
      <c r="C701" s="1">
        <v>49.0</v>
      </c>
      <c r="E701" s="1">
        <v>0.998</v>
      </c>
      <c r="F701" s="1">
        <v>14566.18</v>
      </c>
    </row>
    <row r="702">
      <c r="A702" s="1">
        <v>0.365</v>
      </c>
      <c r="B702" s="1">
        <v>3680.8</v>
      </c>
      <c r="C702" s="1">
        <v>44.0</v>
      </c>
      <c r="E702" s="1">
        <v>0.85</v>
      </c>
      <c r="F702" s="1">
        <v>4350.27</v>
      </c>
    </row>
    <row r="703">
      <c r="A703" s="1">
        <v>0.984</v>
      </c>
      <c r="B703" s="1">
        <v>3589.53</v>
      </c>
      <c r="C703" s="1">
        <v>37.0</v>
      </c>
      <c r="E703" s="1">
        <v>0.847</v>
      </c>
      <c r="F703" s="1">
        <v>3253.53</v>
      </c>
    </row>
    <row r="704">
      <c r="A704" s="1">
        <v>0.558</v>
      </c>
      <c r="B704" s="1">
        <v>2798.73</v>
      </c>
      <c r="C704" s="1">
        <v>41.0</v>
      </c>
      <c r="E704" s="1">
        <v>0.834</v>
      </c>
      <c r="F704" s="1">
        <v>6820.07</v>
      </c>
    </row>
    <row r="705">
      <c r="A705" s="1">
        <v>0.258</v>
      </c>
      <c r="B705" s="1">
        <v>3958.81</v>
      </c>
      <c r="C705" s="1">
        <v>29.0</v>
      </c>
      <c r="E705" s="1">
        <v>0.902</v>
      </c>
      <c r="F705" s="1">
        <v>6858.84</v>
      </c>
    </row>
    <row r="706">
      <c r="A706" s="1">
        <v>0.724</v>
      </c>
      <c r="B706" s="1">
        <v>4530.19</v>
      </c>
      <c r="C706" s="1">
        <v>67.0</v>
      </c>
      <c r="E706" s="1">
        <v>0.877</v>
      </c>
      <c r="F706" s="1">
        <v>25674.75</v>
      </c>
    </row>
    <row r="707">
      <c r="A707" s="1">
        <v>0.801</v>
      </c>
      <c r="B707" s="1">
        <v>2372.2</v>
      </c>
      <c r="C707" s="1">
        <v>52.0</v>
      </c>
      <c r="E707" s="1">
        <v>0.884</v>
      </c>
      <c r="F707" s="1">
        <v>7828.17</v>
      </c>
    </row>
    <row r="708">
      <c r="A708" s="1">
        <v>1.0</v>
      </c>
      <c r="B708" s="1">
        <v>20447.51</v>
      </c>
      <c r="C708" s="1">
        <v>77.0</v>
      </c>
      <c r="E708" s="1">
        <v>0.894</v>
      </c>
      <c r="F708" s="1">
        <v>37407.2</v>
      </c>
    </row>
    <row r="709">
      <c r="A709" s="1">
        <v>0.223</v>
      </c>
      <c r="B709" s="1">
        <v>92923.04</v>
      </c>
      <c r="C709" s="1">
        <v>50.0</v>
      </c>
      <c r="E709" s="1">
        <v>0.981</v>
      </c>
      <c r="F709" s="1">
        <v>32140.07</v>
      </c>
    </row>
    <row r="710">
      <c r="A710" s="1">
        <v>0.69</v>
      </c>
      <c r="B710" s="1">
        <v>42270.19</v>
      </c>
      <c r="C710" s="1">
        <v>50.0</v>
      </c>
      <c r="E710" s="1">
        <v>0.913</v>
      </c>
      <c r="F710" s="1">
        <v>14085.83</v>
      </c>
    </row>
    <row r="711">
      <c r="A711" s="1">
        <v>0.54</v>
      </c>
      <c r="B711" s="1">
        <v>933.51</v>
      </c>
      <c r="C711" s="1">
        <v>78.0</v>
      </c>
      <c r="E711" s="1">
        <v>0.964</v>
      </c>
      <c r="F711" s="1">
        <v>12351.45</v>
      </c>
    </row>
    <row r="712">
      <c r="A712" s="1">
        <v>0.36</v>
      </c>
      <c r="B712" s="1">
        <v>11000.3</v>
      </c>
      <c r="C712" s="1">
        <v>68.0</v>
      </c>
      <c r="E712" s="1">
        <v>0.897</v>
      </c>
      <c r="F712" s="1">
        <v>5211.73</v>
      </c>
    </row>
    <row r="713">
      <c r="A713" s="1">
        <v>0.918</v>
      </c>
      <c r="B713" s="1">
        <v>39224.01</v>
      </c>
      <c r="C713" s="1">
        <v>60.0</v>
      </c>
      <c r="E713" s="1">
        <v>0.922</v>
      </c>
      <c r="F713" s="1">
        <v>30091.66</v>
      </c>
    </row>
    <row r="714">
      <c r="A714" s="1">
        <v>0.194</v>
      </c>
      <c r="B714" s="1">
        <v>2893.0</v>
      </c>
      <c r="C714" s="1">
        <v>54.0</v>
      </c>
      <c r="E714" s="1">
        <v>0.929</v>
      </c>
      <c r="F714" s="1">
        <v>31531.49</v>
      </c>
    </row>
    <row r="715">
      <c r="A715" s="1">
        <v>0.428</v>
      </c>
      <c r="B715" s="1">
        <v>37630.86</v>
      </c>
      <c r="C715" s="1">
        <v>29.0</v>
      </c>
      <c r="E715" s="1">
        <v>0.964</v>
      </c>
      <c r="F715" s="1">
        <v>11214.93</v>
      </c>
    </row>
    <row r="716">
      <c r="A716" s="1">
        <v>0.816</v>
      </c>
      <c r="B716" s="1">
        <v>17964.14</v>
      </c>
      <c r="C716" s="1">
        <v>20.0</v>
      </c>
      <c r="E716" s="1">
        <v>0.977</v>
      </c>
      <c r="F716" s="1">
        <v>1951.77</v>
      </c>
    </row>
    <row r="717">
      <c r="A717" s="1">
        <v>0.627</v>
      </c>
      <c r="B717" s="1">
        <v>53559.7</v>
      </c>
      <c r="C717" s="1">
        <v>18.0</v>
      </c>
      <c r="E717" s="1">
        <v>0.95</v>
      </c>
      <c r="F717" s="1">
        <v>32840.94</v>
      </c>
    </row>
    <row r="718">
      <c r="A718" s="1">
        <v>0.236</v>
      </c>
      <c r="B718" s="1">
        <v>41755.78</v>
      </c>
      <c r="C718" s="1">
        <v>50.0</v>
      </c>
      <c r="E718" s="1">
        <v>0.993</v>
      </c>
      <c r="F718" s="1">
        <v>5708.85</v>
      </c>
    </row>
    <row r="719">
      <c r="A719" s="1">
        <v>0.894</v>
      </c>
      <c r="B719" s="1">
        <v>22604.18</v>
      </c>
      <c r="C719" s="1">
        <v>57.0</v>
      </c>
      <c r="E719" s="1">
        <v>0.979</v>
      </c>
      <c r="F719" s="1">
        <v>5562.51</v>
      </c>
    </row>
    <row r="720">
      <c r="A720" s="1">
        <v>0.781</v>
      </c>
      <c r="B720" s="1">
        <v>21448.52</v>
      </c>
      <c r="C720" s="1">
        <v>27.0</v>
      </c>
      <c r="E720" s="1">
        <v>0.839</v>
      </c>
      <c r="F720" s="1">
        <v>71936.61</v>
      </c>
    </row>
    <row r="721">
      <c r="A721" s="1">
        <v>0.563</v>
      </c>
      <c r="B721" s="1">
        <v>4794.71</v>
      </c>
      <c r="C721" s="1">
        <v>60.0</v>
      </c>
      <c r="E721" s="1">
        <v>0.939</v>
      </c>
      <c r="F721" s="1">
        <v>25898.44</v>
      </c>
    </row>
    <row r="722">
      <c r="A722" s="1">
        <v>0.659</v>
      </c>
      <c r="B722" s="1">
        <v>2483.01</v>
      </c>
      <c r="C722" s="1">
        <v>61.0</v>
      </c>
      <c r="E722" s="1">
        <v>0.982</v>
      </c>
      <c r="F722" s="1">
        <v>21641.79</v>
      </c>
    </row>
    <row r="723">
      <c r="A723" s="1">
        <v>0.676</v>
      </c>
      <c r="B723" s="1">
        <v>10736.32</v>
      </c>
      <c r="C723" s="1">
        <v>46.0</v>
      </c>
      <c r="E723" s="1">
        <v>0.82</v>
      </c>
      <c r="F723" s="1">
        <v>31001.83</v>
      </c>
    </row>
    <row r="724">
      <c r="A724" s="1">
        <v>0.549</v>
      </c>
      <c r="B724" s="1">
        <v>4130.15</v>
      </c>
      <c r="C724" s="1">
        <v>30.0</v>
      </c>
      <c r="E724" s="1">
        <v>0.89</v>
      </c>
      <c r="F724" s="1">
        <v>4590.31</v>
      </c>
    </row>
    <row r="725">
      <c r="A725" s="1">
        <v>0.745</v>
      </c>
      <c r="B725" s="1">
        <v>2160.99</v>
      </c>
      <c r="C725" s="1">
        <v>29.0</v>
      </c>
      <c r="E725" s="1">
        <v>0.977</v>
      </c>
      <c r="F725" s="1">
        <v>1915.89</v>
      </c>
    </row>
    <row r="726">
      <c r="A726" s="1">
        <v>0.765</v>
      </c>
      <c r="B726" s="1">
        <v>7200.09</v>
      </c>
      <c r="C726" s="1">
        <v>48.0</v>
      </c>
      <c r="E726" s="1">
        <v>1.0</v>
      </c>
      <c r="F726" s="1">
        <v>14437.95</v>
      </c>
    </row>
    <row r="727">
      <c r="A727" s="1">
        <v>0.103</v>
      </c>
      <c r="B727" s="1">
        <v>39392.37</v>
      </c>
      <c r="C727" s="1">
        <v>63.0</v>
      </c>
      <c r="E727" s="1">
        <v>0.89</v>
      </c>
      <c r="F727" s="1">
        <v>14131.83</v>
      </c>
    </row>
    <row r="728">
      <c r="A728" s="1">
        <v>0.161</v>
      </c>
      <c r="B728" s="1">
        <v>345.94</v>
      </c>
      <c r="C728" s="1">
        <v>19.0</v>
      </c>
      <c r="E728" s="1">
        <v>0.865</v>
      </c>
      <c r="F728" s="1">
        <v>13422.85</v>
      </c>
    </row>
    <row r="729">
      <c r="A729" s="1">
        <v>0.075</v>
      </c>
      <c r="B729" s="1">
        <v>6924.25</v>
      </c>
      <c r="C729" s="1">
        <v>78.0</v>
      </c>
      <c r="E729" s="1">
        <v>0.943</v>
      </c>
      <c r="F729" s="1">
        <v>3824.45</v>
      </c>
    </row>
    <row r="730">
      <c r="A730" s="1">
        <v>0.219</v>
      </c>
      <c r="B730" s="1">
        <v>11034.76</v>
      </c>
      <c r="C730" s="1">
        <v>68.0</v>
      </c>
      <c r="E730" s="1">
        <v>0.85</v>
      </c>
      <c r="F730" s="1">
        <v>20857.2</v>
      </c>
    </row>
    <row r="731">
      <c r="A731" s="1">
        <v>0.072</v>
      </c>
      <c r="B731" s="1">
        <v>14290.27</v>
      </c>
      <c r="C731" s="1">
        <v>67.0</v>
      </c>
      <c r="E731" s="1">
        <v>0.909</v>
      </c>
      <c r="F731" s="1">
        <v>4519.97</v>
      </c>
    </row>
    <row r="732">
      <c r="A732" s="1">
        <v>0.244</v>
      </c>
      <c r="B732" s="1">
        <v>4007.53</v>
      </c>
      <c r="C732" s="1">
        <v>52.0</v>
      </c>
      <c r="E732" s="1">
        <v>0.88</v>
      </c>
      <c r="F732" s="1">
        <v>7418.44</v>
      </c>
    </row>
    <row r="733">
      <c r="A733" s="1">
        <v>0.689</v>
      </c>
      <c r="B733" s="1">
        <v>66607.44</v>
      </c>
      <c r="C733" s="1">
        <v>40.0</v>
      </c>
      <c r="E733" s="1">
        <v>0.861</v>
      </c>
      <c r="F733" s="1">
        <v>46685.08</v>
      </c>
    </row>
    <row r="734">
      <c r="A734" s="1">
        <v>0.82</v>
      </c>
      <c r="B734" s="1">
        <v>17296.42</v>
      </c>
      <c r="C734" s="1">
        <v>34.0</v>
      </c>
      <c r="E734" s="1">
        <v>0.824</v>
      </c>
      <c r="F734" s="1">
        <v>35665.51</v>
      </c>
    </row>
    <row r="735">
      <c r="A735" s="1">
        <v>0.919</v>
      </c>
      <c r="B735" s="1">
        <v>14767.52</v>
      </c>
      <c r="C735" s="1">
        <v>43.0</v>
      </c>
      <c r="E735" s="1">
        <v>0.957</v>
      </c>
      <c r="F735" s="1">
        <v>24666.98</v>
      </c>
    </row>
    <row r="736">
      <c r="A736" s="1">
        <v>0.789</v>
      </c>
      <c r="B736" s="1">
        <v>177.23</v>
      </c>
      <c r="C736" s="1">
        <v>25.0</v>
      </c>
      <c r="E736" s="1">
        <v>1.0</v>
      </c>
      <c r="F736" s="1">
        <v>8560.32</v>
      </c>
    </row>
    <row r="737">
      <c r="A737" s="1">
        <v>0.081</v>
      </c>
      <c r="B737" s="1">
        <v>13299.57</v>
      </c>
      <c r="C737" s="1">
        <v>46.0</v>
      </c>
      <c r="E737" s="1">
        <v>0.857</v>
      </c>
      <c r="F737" s="1">
        <v>9776.87</v>
      </c>
    </row>
    <row r="738">
      <c r="A738" s="1">
        <v>0.619</v>
      </c>
      <c r="B738" s="1">
        <v>36362.56</v>
      </c>
      <c r="C738" s="1">
        <v>43.0</v>
      </c>
      <c r="E738" s="1">
        <v>0.848</v>
      </c>
      <c r="F738" s="1">
        <v>42441.24</v>
      </c>
    </row>
    <row r="739">
      <c r="A739" s="1">
        <v>0.676</v>
      </c>
      <c r="B739" s="1">
        <v>4960.11</v>
      </c>
      <c r="C739" s="1">
        <v>27.0</v>
      </c>
      <c r="E739" s="1">
        <v>0.841</v>
      </c>
      <c r="F739" s="1">
        <v>43504.32</v>
      </c>
    </row>
    <row r="740">
      <c r="A740" s="1">
        <v>0.315</v>
      </c>
      <c r="B740" s="1">
        <v>8652.85</v>
      </c>
      <c r="C740" s="1">
        <v>43.0</v>
      </c>
      <c r="E740" s="1">
        <v>0.852</v>
      </c>
      <c r="F740" s="1">
        <v>6256.39</v>
      </c>
    </row>
    <row r="741">
      <c r="A741" s="1">
        <v>0.369</v>
      </c>
      <c r="B741" s="1">
        <v>415.72</v>
      </c>
      <c r="C741" s="1">
        <v>79.0</v>
      </c>
      <c r="E741" s="1">
        <v>0.94</v>
      </c>
      <c r="F741" s="1">
        <v>55037.39</v>
      </c>
    </row>
    <row r="742">
      <c r="A742" s="1">
        <v>0.953</v>
      </c>
      <c r="B742" s="1">
        <v>75382.29</v>
      </c>
      <c r="C742" s="1">
        <v>51.0</v>
      </c>
      <c r="E742" s="1">
        <v>0.838</v>
      </c>
      <c r="F742" s="1">
        <v>3397.75</v>
      </c>
    </row>
    <row r="743">
      <c r="A743" s="1">
        <v>0.097</v>
      </c>
      <c r="B743" s="1">
        <v>1379.54</v>
      </c>
      <c r="C743" s="1">
        <v>68.0</v>
      </c>
      <c r="E743" s="1">
        <v>0.817</v>
      </c>
      <c r="F743" s="1">
        <v>28809.64</v>
      </c>
    </row>
    <row r="744">
      <c r="A744" s="1">
        <v>0.64</v>
      </c>
      <c r="B744" s="1">
        <v>45699.05</v>
      </c>
      <c r="C744" s="1">
        <v>58.0</v>
      </c>
      <c r="E744" s="1">
        <v>0.839</v>
      </c>
      <c r="F744" s="1">
        <v>41088.83</v>
      </c>
    </row>
    <row r="745">
      <c r="A745" s="1">
        <v>0.854</v>
      </c>
      <c r="B745" s="1">
        <v>7508.06</v>
      </c>
      <c r="C745" s="1">
        <v>24.0</v>
      </c>
      <c r="E745" s="1">
        <v>0.949</v>
      </c>
      <c r="F745" s="1">
        <v>31847.06</v>
      </c>
    </row>
    <row r="746">
      <c r="A746" s="1">
        <v>0.847</v>
      </c>
      <c r="B746" s="1">
        <v>17713.12</v>
      </c>
      <c r="C746" s="1">
        <v>21.0</v>
      </c>
      <c r="E746" s="1">
        <v>0.941</v>
      </c>
      <c r="F746" s="1">
        <v>3728.56</v>
      </c>
    </row>
    <row r="747">
      <c r="A747" s="1">
        <v>0.171</v>
      </c>
      <c r="B747" s="1">
        <v>22745.95</v>
      </c>
      <c r="C747" s="1">
        <v>75.0</v>
      </c>
      <c r="E747" s="1">
        <v>1.0</v>
      </c>
      <c r="F747" s="1">
        <v>76473.95</v>
      </c>
    </row>
    <row r="748">
      <c r="A748" s="1">
        <v>0.845</v>
      </c>
      <c r="B748" s="1">
        <v>3035.75</v>
      </c>
      <c r="C748" s="1">
        <v>70.0</v>
      </c>
      <c r="E748" s="1">
        <v>0.817</v>
      </c>
      <c r="F748" s="1">
        <v>12683.57</v>
      </c>
    </row>
    <row r="749">
      <c r="A749" s="1">
        <v>0.127</v>
      </c>
      <c r="B749" s="1">
        <v>11731.09</v>
      </c>
      <c r="C749" s="1">
        <v>67.0</v>
      </c>
      <c r="E749" s="1">
        <v>1.0</v>
      </c>
      <c r="F749" s="1">
        <v>34372.56</v>
      </c>
    </row>
    <row r="750">
      <c r="A750" s="1">
        <v>1.0</v>
      </c>
      <c r="B750" s="1">
        <v>7874.67</v>
      </c>
      <c r="C750" s="1">
        <v>62.0</v>
      </c>
      <c r="E750" s="1">
        <v>0.867</v>
      </c>
      <c r="F750" s="1">
        <v>16926.36</v>
      </c>
    </row>
    <row r="751">
      <c r="A751" s="1">
        <v>0.216</v>
      </c>
      <c r="B751" s="1">
        <v>1165.35</v>
      </c>
      <c r="C751" s="1">
        <v>28.0</v>
      </c>
      <c r="E751" s="1">
        <v>1.0</v>
      </c>
      <c r="F751" s="1">
        <v>29033.78</v>
      </c>
    </row>
    <row r="752">
      <c r="A752" s="1">
        <v>0.265</v>
      </c>
      <c r="B752" s="1">
        <v>35818.43</v>
      </c>
      <c r="C752" s="1">
        <v>46.0</v>
      </c>
      <c r="E752" s="1">
        <v>0.823</v>
      </c>
      <c r="F752" s="1">
        <v>44071.21</v>
      </c>
    </row>
    <row r="753">
      <c r="A753" s="1">
        <v>0.124</v>
      </c>
      <c r="B753" s="1">
        <v>924.39</v>
      </c>
      <c r="C753" s="1">
        <v>73.0</v>
      </c>
      <c r="E753" s="1">
        <v>0.917</v>
      </c>
      <c r="F753" s="1">
        <v>45557.83</v>
      </c>
    </row>
    <row r="754">
      <c r="A754" s="1">
        <v>0.343</v>
      </c>
      <c r="B754" s="1">
        <v>21183.48</v>
      </c>
      <c r="C754" s="1">
        <v>53.0</v>
      </c>
      <c r="E754" s="1">
        <v>0.868</v>
      </c>
      <c r="F754" s="1">
        <v>14179.44</v>
      </c>
    </row>
    <row r="755">
      <c r="A755" s="1">
        <v>0.449</v>
      </c>
      <c r="B755" s="1">
        <v>7539.81</v>
      </c>
      <c r="C755" s="1">
        <v>42.0</v>
      </c>
      <c r="E755" s="1">
        <v>1.0</v>
      </c>
      <c r="F755" s="1">
        <v>23309.67</v>
      </c>
    </row>
    <row r="756">
      <c r="A756" s="1">
        <v>0.526</v>
      </c>
      <c r="B756" s="1">
        <v>4267.07</v>
      </c>
      <c r="C756" s="1">
        <v>38.0</v>
      </c>
      <c r="E756" s="1">
        <v>0.979</v>
      </c>
      <c r="F756" s="1">
        <v>5382.49</v>
      </c>
    </row>
    <row r="757">
      <c r="A757" s="1">
        <v>0.733</v>
      </c>
      <c r="B757" s="1">
        <v>21997.42</v>
      </c>
      <c r="C757" s="1">
        <v>78.0</v>
      </c>
      <c r="E757" s="1">
        <v>0.984</v>
      </c>
      <c r="F757" s="1">
        <v>19597.16</v>
      </c>
    </row>
    <row r="758">
      <c r="A758" s="1">
        <v>0.66</v>
      </c>
      <c r="B758" s="1">
        <v>17091.58</v>
      </c>
      <c r="C758" s="1">
        <v>74.0</v>
      </c>
      <c r="E758" s="1">
        <v>0.888</v>
      </c>
      <c r="F758" s="1">
        <v>2892.63</v>
      </c>
    </row>
    <row r="759">
      <c r="A759" s="1">
        <v>0.979</v>
      </c>
      <c r="B759" s="1">
        <v>7574.21</v>
      </c>
      <c r="C759" s="1">
        <v>53.0</v>
      </c>
      <c r="E759" s="1">
        <v>1.0</v>
      </c>
      <c r="F759" s="1">
        <v>34303.09</v>
      </c>
    </row>
    <row r="760">
      <c r="A760" s="1">
        <v>0.26</v>
      </c>
      <c r="B760" s="1">
        <v>14388.21</v>
      </c>
      <c r="C760" s="1">
        <v>27.0</v>
      </c>
      <c r="E760" s="1">
        <v>0.999</v>
      </c>
      <c r="F760" s="1">
        <v>30705.55</v>
      </c>
    </row>
    <row r="761">
      <c r="A761" s="1">
        <v>0.211</v>
      </c>
      <c r="B761" s="1">
        <v>5653.55</v>
      </c>
      <c r="C761" s="1">
        <v>54.0</v>
      </c>
      <c r="E761" s="1">
        <v>1.0</v>
      </c>
      <c r="F761" s="1">
        <v>13100.78</v>
      </c>
    </row>
    <row r="762">
      <c r="A762" s="1">
        <v>0.805</v>
      </c>
      <c r="B762" s="1">
        <v>39857.42</v>
      </c>
      <c r="C762" s="1">
        <v>26.0</v>
      </c>
      <c r="E762" s="1">
        <v>0.845</v>
      </c>
      <c r="F762" s="1">
        <v>23957.01</v>
      </c>
    </row>
    <row r="763">
      <c r="A763" s="1">
        <v>0.314</v>
      </c>
      <c r="B763" s="1">
        <v>7532.27</v>
      </c>
      <c r="C763" s="1">
        <v>41.0</v>
      </c>
      <c r="E763" s="1">
        <v>1.0</v>
      </c>
      <c r="F763" s="1">
        <v>5076.97</v>
      </c>
    </row>
    <row r="764">
      <c r="A764" s="1">
        <v>0.172</v>
      </c>
      <c r="B764" s="1">
        <v>5624.8</v>
      </c>
      <c r="C764" s="1">
        <v>52.0</v>
      </c>
      <c r="E764" s="1">
        <v>0.879</v>
      </c>
      <c r="F764" s="1">
        <v>19442.76</v>
      </c>
    </row>
    <row r="765">
      <c r="A765" s="1">
        <v>0.792</v>
      </c>
      <c r="B765" s="1">
        <v>27873.12</v>
      </c>
      <c r="C765" s="1">
        <v>66.0</v>
      </c>
      <c r="E765" s="1">
        <v>0.891</v>
      </c>
      <c r="F765" s="1">
        <v>17819.17</v>
      </c>
    </row>
    <row r="766">
      <c r="A766" s="1">
        <v>0.276</v>
      </c>
      <c r="B766" s="1">
        <v>354.98</v>
      </c>
      <c r="C766" s="1">
        <v>52.0</v>
      </c>
      <c r="E766" s="1">
        <v>1.0</v>
      </c>
      <c r="F766" s="1">
        <v>34957.39</v>
      </c>
    </row>
    <row r="767">
      <c r="A767" s="1">
        <v>0.749</v>
      </c>
      <c r="B767" s="1">
        <v>6239.82</v>
      </c>
      <c r="C767" s="1">
        <v>65.0</v>
      </c>
      <c r="E767" s="1">
        <v>1.0</v>
      </c>
      <c r="F767" s="1">
        <v>8512.65</v>
      </c>
    </row>
    <row r="768">
      <c r="A768" s="1">
        <v>0.357</v>
      </c>
      <c r="B768" s="1">
        <v>9412.72</v>
      </c>
      <c r="C768" s="1">
        <v>53.0</v>
      </c>
      <c r="E768" s="1">
        <v>1.0</v>
      </c>
      <c r="F768" s="1">
        <v>4795.08</v>
      </c>
    </row>
    <row r="769">
      <c r="A769" s="1">
        <v>1.0</v>
      </c>
      <c r="B769" s="1">
        <v>42781.79</v>
      </c>
      <c r="C769" s="1">
        <v>35.0</v>
      </c>
      <c r="E769" s="1">
        <v>0.993</v>
      </c>
      <c r="F769" s="1">
        <v>4694.06</v>
      </c>
    </row>
    <row r="770">
      <c r="A770" s="1">
        <v>0.445</v>
      </c>
      <c r="B770" s="1">
        <v>60092.15</v>
      </c>
      <c r="C770" s="1">
        <v>66.0</v>
      </c>
      <c r="E770" s="1">
        <v>0.949</v>
      </c>
      <c r="F770" s="1">
        <v>41957.04</v>
      </c>
    </row>
    <row r="771">
      <c r="A771" s="1">
        <v>0.8</v>
      </c>
      <c r="B771" s="1">
        <v>25209.31</v>
      </c>
      <c r="C771" s="1">
        <v>56.0</v>
      </c>
      <c r="E771" s="1">
        <v>0.959</v>
      </c>
      <c r="F771" s="1">
        <v>2193.87</v>
      </c>
    </row>
    <row r="772">
      <c r="A772" s="1">
        <v>0.841</v>
      </c>
      <c r="B772" s="1">
        <v>13566.42</v>
      </c>
      <c r="C772" s="1">
        <v>49.0</v>
      </c>
      <c r="E772" s="1">
        <v>0.986</v>
      </c>
      <c r="F772" s="1">
        <v>1850.6</v>
      </c>
    </row>
    <row r="773">
      <c r="A773" s="1">
        <v>0.123</v>
      </c>
      <c r="B773" s="1">
        <v>20467.59</v>
      </c>
      <c r="C773" s="1">
        <v>41.0</v>
      </c>
      <c r="E773" s="1">
        <v>0.888</v>
      </c>
      <c r="F773" s="1">
        <v>14815.6</v>
      </c>
    </row>
    <row r="774">
      <c r="A774" s="1">
        <v>0.118</v>
      </c>
      <c r="B774" s="1">
        <v>10688.75</v>
      </c>
      <c r="C774" s="1">
        <v>40.0</v>
      </c>
      <c r="E774" s="1">
        <v>0.861</v>
      </c>
      <c r="F774" s="1">
        <v>11084.8</v>
      </c>
    </row>
    <row r="775">
      <c r="A775" s="1">
        <v>0.748</v>
      </c>
      <c r="B775" s="1">
        <v>7099.98</v>
      </c>
      <c r="C775" s="1">
        <v>79.0</v>
      </c>
      <c r="E775" s="1">
        <v>0.976</v>
      </c>
      <c r="F775" s="1">
        <v>19856.88</v>
      </c>
    </row>
    <row r="776">
      <c r="A776" s="1">
        <v>0.77</v>
      </c>
      <c r="B776" s="1">
        <v>60191.78</v>
      </c>
      <c r="C776" s="1">
        <v>49.0</v>
      </c>
      <c r="E776" s="1">
        <v>1.0</v>
      </c>
      <c r="F776" s="1">
        <v>40845.45</v>
      </c>
    </row>
    <row r="777">
      <c r="A777" s="1">
        <v>0.623</v>
      </c>
      <c r="B777" s="1">
        <v>2452.17</v>
      </c>
      <c r="C777" s="1">
        <v>54.0</v>
      </c>
      <c r="E777" s="1">
        <v>0.998</v>
      </c>
      <c r="F777" s="1">
        <v>4217.53</v>
      </c>
    </row>
    <row r="778">
      <c r="A778" s="1">
        <v>0.506</v>
      </c>
      <c r="B778" s="1">
        <v>8505.0</v>
      </c>
      <c r="C778" s="1">
        <v>29.0</v>
      </c>
      <c r="E778" s="1">
        <v>0.9</v>
      </c>
      <c r="F778" s="1">
        <v>8087.2</v>
      </c>
    </row>
    <row r="779">
      <c r="A779" s="1">
        <v>1.0</v>
      </c>
      <c r="B779" s="1">
        <v>45870.32</v>
      </c>
      <c r="C779" s="1">
        <v>66.0</v>
      </c>
      <c r="E779" s="1">
        <v>0.954</v>
      </c>
      <c r="F779" s="1">
        <v>32282.75</v>
      </c>
    </row>
    <row r="780">
      <c r="A780" s="1">
        <v>0.692</v>
      </c>
      <c r="B780" s="1">
        <v>25684.97</v>
      </c>
      <c r="C780" s="1">
        <v>72.0</v>
      </c>
      <c r="E780" s="1">
        <v>1.0</v>
      </c>
      <c r="F780" s="1">
        <v>18875.23</v>
      </c>
    </row>
    <row r="781">
      <c r="A781" s="1">
        <v>0.224</v>
      </c>
      <c r="B781" s="1">
        <v>590.67</v>
      </c>
      <c r="C781" s="1">
        <v>30.0</v>
      </c>
      <c r="E781" s="1">
        <v>0.847</v>
      </c>
      <c r="F781" s="1">
        <v>7211.5</v>
      </c>
    </row>
    <row r="782">
      <c r="A782" s="1">
        <v>0.785</v>
      </c>
      <c r="B782" s="1">
        <v>467.41</v>
      </c>
      <c r="C782" s="1">
        <v>40.0</v>
      </c>
      <c r="E782" s="1">
        <v>0.884</v>
      </c>
      <c r="F782" s="1">
        <v>30707.33</v>
      </c>
    </row>
    <row r="783">
      <c r="A783" s="1">
        <v>0.275</v>
      </c>
      <c r="B783" s="1">
        <v>14534.59</v>
      </c>
      <c r="C783" s="1">
        <v>42.0</v>
      </c>
      <c r="E783" s="1">
        <v>0.915</v>
      </c>
      <c r="F783" s="1">
        <v>25289.85</v>
      </c>
    </row>
    <row r="784">
      <c r="A784" s="1">
        <v>0.723</v>
      </c>
      <c r="B784" s="1">
        <v>13242.78</v>
      </c>
      <c r="C784" s="1">
        <v>52.0</v>
      </c>
      <c r="E784" s="1">
        <v>0.884</v>
      </c>
      <c r="F784" s="1">
        <v>9571.82</v>
      </c>
    </row>
    <row r="785">
      <c r="A785" s="1">
        <v>0.109</v>
      </c>
      <c r="B785" s="1">
        <v>11703.5</v>
      </c>
      <c r="C785" s="1">
        <v>58.0</v>
      </c>
      <c r="E785" s="1">
        <v>0.861</v>
      </c>
      <c r="F785" s="1">
        <v>6707.49</v>
      </c>
    </row>
    <row r="786">
      <c r="A786" s="1">
        <v>0.817</v>
      </c>
      <c r="B786" s="1">
        <v>7200.58</v>
      </c>
      <c r="C786" s="1">
        <v>47.0</v>
      </c>
      <c r="E786" s="1">
        <v>1.0</v>
      </c>
      <c r="F786" s="1">
        <v>20837.6</v>
      </c>
    </row>
    <row r="787">
      <c r="A787" s="1">
        <v>0.643</v>
      </c>
      <c r="B787" s="1">
        <v>86307.89</v>
      </c>
      <c r="C787" s="1">
        <v>34.0</v>
      </c>
      <c r="E787" s="1">
        <v>0.973</v>
      </c>
      <c r="F787" s="1">
        <v>13503.46</v>
      </c>
    </row>
    <row r="788">
      <c r="A788" s="1">
        <v>0.871</v>
      </c>
      <c r="B788" s="1">
        <v>6348.74</v>
      </c>
      <c r="C788" s="1">
        <v>66.0</v>
      </c>
      <c r="E788" s="1">
        <v>1.0</v>
      </c>
      <c r="F788" s="1">
        <v>716.59</v>
      </c>
    </row>
    <row r="789">
      <c r="A789" s="1">
        <v>0.494</v>
      </c>
      <c r="B789" s="1">
        <v>13468.47</v>
      </c>
      <c r="C789" s="1">
        <v>79.0</v>
      </c>
      <c r="E789" s="1">
        <v>1.0</v>
      </c>
      <c r="F789" s="1">
        <v>11492.31</v>
      </c>
    </row>
    <row r="790">
      <c r="A790" s="1">
        <v>0.851</v>
      </c>
      <c r="B790" s="1">
        <v>10380.28</v>
      </c>
      <c r="C790" s="1">
        <v>37.0</v>
      </c>
      <c r="E790" s="1">
        <v>0.878</v>
      </c>
      <c r="F790" s="1">
        <v>65293.55</v>
      </c>
    </row>
    <row r="791">
      <c r="A791" s="1">
        <v>0.997</v>
      </c>
      <c r="B791" s="1">
        <v>3732.6</v>
      </c>
      <c r="C791" s="1">
        <v>65.0</v>
      </c>
      <c r="E791" s="1">
        <v>0.878</v>
      </c>
      <c r="F791" s="1">
        <v>918.54</v>
      </c>
    </row>
    <row r="792">
      <c r="A792" s="1">
        <v>0.892</v>
      </c>
      <c r="B792" s="1">
        <v>4528.45</v>
      </c>
      <c r="C792" s="1">
        <v>42.0</v>
      </c>
      <c r="E792" s="1">
        <v>0.836</v>
      </c>
      <c r="F792" s="1">
        <v>34593.31</v>
      </c>
    </row>
    <row r="793">
      <c r="A793" s="1">
        <v>0.894</v>
      </c>
      <c r="B793" s="1">
        <v>50094.7</v>
      </c>
      <c r="C793" s="1">
        <v>39.0</v>
      </c>
      <c r="E793" s="1">
        <v>0.871</v>
      </c>
      <c r="F793" s="1">
        <v>36247.93</v>
      </c>
    </row>
    <row r="794">
      <c r="A794" s="1">
        <v>0.367</v>
      </c>
      <c r="B794" s="1">
        <v>39078.0</v>
      </c>
      <c r="C794" s="1">
        <v>30.0</v>
      </c>
      <c r="E794" s="1">
        <v>0.848</v>
      </c>
      <c r="F794" s="1">
        <v>25943.71</v>
      </c>
    </row>
    <row r="795">
      <c r="A795" s="1">
        <v>0.404</v>
      </c>
      <c r="B795" s="1">
        <v>4438.99</v>
      </c>
      <c r="C795" s="1">
        <v>76.0</v>
      </c>
      <c r="E795" s="1">
        <v>0.979</v>
      </c>
      <c r="F795" s="1">
        <v>7257.03</v>
      </c>
    </row>
    <row r="796">
      <c r="A796" s="1">
        <v>0.275</v>
      </c>
      <c r="B796" s="1">
        <v>41695.13</v>
      </c>
      <c r="C796" s="1">
        <v>36.0</v>
      </c>
      <c r="E796" s="1">
        <v>0.924</v>
      </c>
      <c r="F796" s="1">
        <v>1360.6</v>
      </c>
    </row>
    <row r="797">
      <c r="A797" s="1">
        <v>0.532</v>
      </c>
      <c r="B797" s="1">
        <v>4693.85</v>
      </c>
      <c r="C797" s="1">
        <v>66.0</v>
      </c>
      <c r="E797" s="1">
        <v>0.853</v>
      </c>
      <c r="F797" s="1">
        <v>57975.26</v>
      </c>
    </row>
    <row r="798">
      <c r="A798" s="1">
        <v>0.447</v>
      </c>
      <c r="B798" s="1">
        <v>19699.23</v>
      </c>
      <c r="C798" s="1">
        <v>53.0</v>
      </c>
      <c r="E798" s="1">
        <v>0.913</v>
      </c>
      <c r="F798" s="1">
        <v>14904.45</v>
      </c>
    </row>
    <row r="799">
      <c r="A799" s="1">
        <v>0.345</v>
      </c>
      <c r="B799" s="1">
        <v>1695.49</v>
      </c>
      <c r="C799" s="1">
        <v>29.0</v>
      </c>
      <c r="E799" s="1">
        <v>0.98</v>
      </c>
      <c r="F799" s="1">
        <v>15178.11</v>
      </c>
    </row>
    <row r="800">
      <c r="A800" s="1">
        <v>0.219</v>
      </c>
      <c r="B800" s="1">
        <v>42466.97</v>
      </c>
      <c r="C800" s="1">
        <v>78.0</v>
      </c>
      <c r="E800" s="1">
        <v>1.0</v>
      </c>
      <c r="F800" s="1">
        <v>32310.55</v>
      </c>
    </row>
    <row r="801">
      <c r="A801" s="1">
        <v>0.981</v>
      </c>
      <c r="B801" s="1">
        <v>1057.48</v>
      </c>
      <c r="C801" s="1">
        <v>58.0</v>
      </c>
      <c r="E801" s="1">
        <v>0.915</v>
      </c>
      <c r="F801" s="1">
        <v>20718.7</v>
      </c>
    </row>
    <row r="802">
      <c r="A802" s="1">
        <v>0.655</v>
      </c>
      <c r="B802" s="1">
        <v>16191.05</v>
      </c>
      <c r="C802" s="1">
        <v>36.0</v>
      </c>
      <c r="E802" s="1">
        <v>0.882</v>
      </c>
      <c r="F802" s="1">
        <v>2970.72</v>
      </c>
    </row>
    <row r="803">
      <c r="A803" s="1">
        <v>0.425</v>
      </c>
      <c r="B803" s="1">
        <v>30256.35</v>
      </c>
      <c r="C803" s="1">
        <v>29.0</v>
      </c>
      <c r="E803" s="1">
        <v>0.864</v>
      </c>
      <c r="F803" s="1">
        <v>2944.53</v>
      </c>
    </row>
    <row r="804">
      <c r="A804" s="1">
        <v>0.398</v>
      </c>
      <c r="B804" s="1">
        <v>2484.86</v>
      </c>
      <c r="C804" s="1">
        <v>26.0</v>
      </c>
      <c r="E804" s="1">
        <v>0.989</v>
      </c>
      <c r="F804" s="1">
        <v>19099.35</v>
      </c>
    </row>
    <row r="805">
      <c r="A805" s="1">
        <v>0.445</v>
      </c>
      <c r="B805" s="1">
        <v>10366.42</v>
      </c>
      <c r="C805" s="1">
        <v>24.0</v>
      </c>
      <c r="E805" s="1">
        <v>0.964</v>
      </c>
      <c r="F805" s="1">
        <v>791.7</v>
      </c>
    </row>
    <row r="806">
      <c r="A806" s="1">
        <v>0.812</v>
      </c>
      <c r="B806" s="1">
        <v>857.11</v>
      </c>
      <c r="C806" s="1">
        <v>45.0</v>
      </c>
      <c r="E806" s="1">
        <v>0.853</v>
      </c>
      <c r="F806" s="1">
        <v>1899.14</v>
      </c>
    </row>
    <row r="807">
      <c r="A807" s="1">
        <v>0.36</v>
      </c>
      <c r="B807" s="1">
        <v>22961.47</v>
      </c>
      <c r="C807" s="1">
        <v>31.0</v>
      </c>
      <c r="E807" s="1">
        <v>0.938</v>
      </c>
      <c r="F807" s="1">
        <v>13623.87</v>
      </c>
    </row>
    <row r="808">
      <c r="A808" s="1">
        <v>0.856</v>
      </c>
      <c r="B808" s="1">
        <v>7347.49</v>
      </c>
      <c r="C808" s="1">
        <v>48.0</v>
      </c>
      <c r="E808" s="1">
        <v>0.83</v>
      </c>
      <c r="F808" s="1">
        <v>16213.46</v>
      </c>
    </row>
    <row r="809">
      <c r="A809" s="1">
        <v>0.361</v>
      </c>
      <c r="B809" s="1">
        <v>16392.14</v>
      </c>
      <c r="C809" s="1">
        <v>69.0</v>
      </c>
      <c r="E809" s="1">
        <v>0.847</v>
      </c>
      <c r="F809" s="1">
        <v>25518.35</v>
      </c>
    </row>
    <row r="810">
      <c r="A810" s="1">
        <v>0.971</v>
      </c>
      <c r="B810" s="1">
        <v>53981.49</v>
      </c>
      <c r="C810" s="1">
        <v>36.0</v>
      </c>
      <c r="E810" s="1">
        <v>0.933</v>
      </c>
      <c r="F810" s="1">
        <v>35.29</v>
      </c>
    </row>
    <row r="811">
      <c r="A811" s="1">
        <v>0.946</v>
      </c>
      <c r="B811" s="1">
        <v>7301.58</v>
      </c>
      <c r="C811" s="1">
        <v>75.0</v>
      </c>
      <c r="E811" s="1">
        <v>1.0</v>
      </c>
      <c r="F811" s="1">
        <v>31096.32</v>
      </c>
    </row>
    <row r="812">
      <c r="A812" s="1">
        <v>0.747</v>
      </c>
      <c r="B812" s="1">
        <v>996.99</v>
      </c>
      <c r="C812" s="1">
        <v>64.0</v>
      </c>
      <c r="E812" s="1">
        <v>0.921</v>
      </c>
      <c r="F812" s="1">
        <v>9761.3</v>
      </c>
    </row>
    <row r="813">
      <c r="A813" s="1">
        <v>0.945</v>
      </c>
      <c r="B813" s="1">
        <v>22517.27</v>
      </c>
      <c r="C813" s="1">
        <v>33.0</v>
      </c>
      <c r="E813" s="1">
        <v>0.997</v>
      </c>
      <c r="F813" s="1">
        <v>4646.53</v>
      </c>
    </row>
    <row r="814">
      <c r="A814" s="1">
        <v>0.897</v>
      </c>
      <c r="B814" s="1">
        <v>30914.35</v>
      </c>
      <c r="C814" s="1">
        <v>70.0</v>
      </c>
      <c r="E814" s="1">
        <v>0.968</v>
      </c>
      <c r="F814" s="1">
        <v>23898.57</v>
      </c>
    </row>
    <row r="815">
      <c r="A815" s="1">
        <v>0.295</v>
      </c>
      <c r="B815" s="1">
        <v>63339.22</v>
      </c>
      <c r="C815" s="1">
        <v>22.0</v>
      </c>
      <c r="E815" s="1">
        <v>0.892</v>
      </c>
      <c r="F815" s="1">
        <v>35441.1</v>
      </c>
    </row>
    <row r="816">
      <c r="A816" s="1">
        <v>1.0</v>
      </c>
      <c r="B816" s="1">
        <v>3434.78</v>
      </c>
      <c r="C816" s="1">
        <v>52.0</v>
      </c>
      <c r="E816" s="1">
        <v>0.963</v>
      </c>
      <c r="F816" s="1">
        <v>47352.37</v>
      </c>
    </row>
    <row r="817">
      <c r="A817" s="1">
        <v>0.19</v>
      </c>
      <c r="B817" s="1">
        <v>9956.21</v>
      </c>
      <c r="C817" s="1">
        <v>29.0</v>
      </c>
      <c r="E817" s="1">
        <v>0.986</v>
      </c>
      <c r="F817" s="1">
        <v>6903.5</v>
      </c>
    </row>
    <row r="818">
      <c r="A818" s="1">
        <v>0.645</v>
      </c>
      <c r="B818" s="1">
        <v>37176.0</v>
      </c>
      <c r="C818" s="1">
        <v>42.0</v>
      </c>
      <c r="E818" s="1">
        <v>1.0</v>
      </c>
      <c r="F818" s="1">
        <v>2148.08</v>
      </c>
    </row>
    <row r="819">
      <c r="A819" s="1">
        <v>0.483</v>
      </c>
      <c r="B819" s="1">
        <v>32887.98</v>
      </c>
      <c r="C819" s="1">
        <v>69.0</v>
      </c>
      <c r="E819" s="1">
        <v>1.0</v>
      </c>
      <c r="F819" s="1">
        <v>16871.43</v>
      </c>
    </row>
    <row r="820">
      <c r="A820" s="1">
        <v>0.398</v>
      </c>
      <c r="B820" s="1">
        <v>19605.69</v>
      </c>
      <c r="C820" s="1">
        <v>76.0</v>
      </c>
      <c r="E820" s="1">
        <v>0.999</v>
      </c>
      <c r="F820" s="1">
        <v>15784.64</v>
      </c>
    </row>
    <row r="821">
      <c r="A821" s="1">
        <v>0.784</v>
      </c>
      <c r="B821" s="1">
        <v>6276.92</v>
      </c>
      <c r="C821" s="1">
        <v>38.0</v>
      </c>
      <c r="E821" s="1">
        <v>1.0</v>
      </c>
      <c r="F821" s="1">
        <v>65926.07</v>
      </c>
    </row>
    <row r="822">
      <c r="A822" s="1">
        <v>0.341</v>
      </c>
      <c r="B822" s="1">
        <v>6682.49</v>
      </c>
      <c r="C822" s="1">
        <v>53.0</v>
      </c>
      <c r="E822" s="1">
        <v>0.997</v>
      </c>
      <c r="F822" s="1">
        <v>23987.02</v>
      </c>
    </row>
    <row r="823">
      <c r="A823" s="1">
        <v>0.588</v>
      </c>
      <c r="B823" s="1">
        <v>2647.85</v>
      </c>
      <c r="C823" s="1">
        <v>70.0</v>
      </c>
      <c r="E823" s="1">
        <v>0.939</v>
      </c>
      <c r="F823" s="1">
        <v>22804.1</v>
      </c>
    </row>
    <row r="824">
      <c r="A824" s="1">
        <v>0.487</v>
      </c>
      <c r="B824" s="1">
        <v>50983.44</v>
      </c>
      <c r="C824" s="1">
        <v>40.0</v>
      </c>
      <c r="E824" s="1">
        <v>0.987</v>
      </c>
      <c r="F824" s="1">
        <v>7306.11</v>
      </c>
    </row>
    <row r="825">
      <c r="A825" s="1">
        <v>0.943</v>
      </c>
      <c r="B825" s="1">
        <v>3797.36</v>
      </c>
      <c r="C825" s="1">
        <v>33.0</v>
      </c>
      <c r="E825" s="1">
        <v>0.85</v>
      </c>
      <c r="F825" s="1">
        <v>10376.87</v>
      </c>
    </row>
    <row r="826">
      <c r="A826" s="1">
        <v>0.305</v>
      </c>
      <c r="B826" s="1">
        <v>17014.11</v>
      </c>
      <c r="C826" s="1">
        <v>74.0</v>
      </c>
      <c r="E826" s="1">
        <v>1.0</v>
      </c>
      <c r="F826" s="1">
        <v>43434.47</v>
      </c>
    </row>
    <row r="827">
      <c r="A827" s="1">
        <v>0.225</v>
      </c>
      <c r="B827" s="1">
        <v>17558.3</v>
      </c>
      <c r="C827" s="1">
        <v>56.0</v>
      </c>
      <c r="E827" s="1">
        <v>0.927</v>
      </c>
      <c r="F827" s="1">
        <v>15850.19</v>
      </c>
    </row>
    <row r="828">
      <c r="A828" s="1">
        <v>0.111</v>
      </c>
      <c r="B828" s="1">
        <v>9228.19</v>
      </c>
      <c r="C828" s="1">
        <v>62.0</v>
      </c>
      <c r="E828" s="1">
        <v>0.972</v>
      </c>
      <c r="F828" s="1">
        <v>19925.82</v>
      </c>
    </row>
    <row r="829">
      <c r="A829" s="1">
        <v>0.858</v>
      </c>
      <c r="B829" s="1">
        <v>8693.3</v>
      </c>
      <c r="C829" s="1">
        <v>70.0</v>
      </c>
      <c r="E829" s="1">
        <v>0.817</v>
      </c>
      <c r="F829" s="1">
        <v>63185.06</v>
      </c>
    </row>
    <row r="830">
      <c r="A830" s="1">
        <v>0.211</v>
      </c>
      <c r="B830" s="1">
        <v>22087.88</v>
      </c>
      <c r="C830" s="1">
        <v>59.0</v>
      </c>
      <c r="E830" s="1">
        <v>0.983</v>
      </c>
      <c r="F830" s="1">
        <v>2610.05</v>
      </c>
    </row>
    <row r="831">
      <c r="A831" s="1">
        <v>0.633</v>
      </c>
      <c r="B831" s="1">
        <v>9830.19</v>
      </c>
      <c r="C831" s="1">
        <v>75.0</v>
      </c>
      <c r="E831" s="1">
        <v>0.981</v>
      </c>
      <c r="F831" s="1">
        <v>41182.17</v>
      </c>
    </row>
    <row r="832">
      <c r="A832" s="1">
        <v>0.767</v>
      </c>
      <c r="B832" s="1">
        <v>5890.52</v>
      </c>
      <c r="C832" s="1">
        <v>56.0</v>
      </c>
      <c r="E832" s="1">
        <v>0.953</v>
      </c>
      <c r="F832" s="1">
        <v>4327.24</v>
      </c>
    </row>
    <row r="833">
      <c r="A833" s="1">
        <v>0.116</v>
      </c>
      <c r="B833" s="1">
        <v>10187.59</v>
      </c>
      <c r="C833" s="1">
        <v>31.0</v>
      </c>
      <c r="E833" s="1">
        <v>0.908</v>
      </c>
      <c r="F833" s="1">
        <v>1609.46</v>
      </c>
    </row>
    <row r="834">
      <c r="A834" s="1">
        <v>1.0</v>
      </c>
      <c r="B834" s="1">
        <v>32970.03</v>
      </c>
      <c r="C834" s="1">
        <v>48.0</v>
      </c>
      <c r="E834" s="1">
        <v>1.0</v>
      </c>
      <c r="F834" s="1">
        <v>33285.49</v>
      </c>
    </row>
    <row r="835">
      <c r="A835" s="1">
        <v>0.434</v>
      </c>
      <c r="B835" s="1">
        <v>67911.34</v>
      </c>
      <c r="C835" s="1">
        <v>75.0</v>
      </c>
      <c r="E835" s="1">
        <v>0.856</v>
      </c>
      <c r="F835" s="1">
        <v>38435.7</v>
      </c>
    </row>
    <row r="836">
      <c r="A836" s="1">
        <v>0.842</v>
      </c>
      <c r="B836" s="1">
        <v>20209.29</v>
      </c>
      <c r="C836" s="1">
        <v>22.0</v>
      </c>
      <c r="E836" s="1">
        <v>0.946</v>
      </c>
      <c r="F836" s="1">
        <v>3691.91</v>
      </c>
    </row>
    <row r="837">
      <c r="A837" s="1">
        <v>0.894</v>
      </c>
      <c r="B837" s="1">
        <v>30474.49</v>
      </c>
      <c r="C837" s="1">
        <v>52.0</v>
      </c>
      <c r="E837" s="1">
        <v>0.922</v>
      </c>
      <c r="F837" s="1">
        <v>10225.75</v>
      </c>
    </row>
    <row r="838">
      <c r="A838" s="1">
        <v>0.398</v>
      </c>
      <c r="B838" s="1">
        <v>15221.02</v>
      </c>
      <c r="C838" s="1">
        <v>40.0</v>
      </c>
      <c r="E838" s="1">
        <v>0.831</v>
      </c>
      <c r="F838" s="1">
        <v>43333.28</v>
      </c>
    </row>
    <row r="839">
      <c r="A839" s="1">
        <v>0.601</v>
      </c>
      <c r="B839" s="1">
        <v>19607.15</v>
      </c>
      <c r="C839" s="1">
        <v>46.0</v>
      </c>
      <c r="E839" s="1">
        <v>1.0</v>
      </c>
      <c r="F839" s="1">
        <v>4920.37</v>
      </c>
    </row>
    <row r="840">
      <c r="A840" s="1">
        <v>0.781</v>
      </c>
      <c r="B840" s="1">
        <v>88601.92</v>
      </c>
      <c r="C840" s="1">
        <v>60.0</v>
      </c>
      <c r="E840" s="1">
        <v>1.0</v>
      </c>
      <c r="F840" s="1">
        <v>36174.23</v>
      </c>
    </row>
    <row r="841">
      <c r="A841" s="1">
        <v>0.666</v>
      </c>
      <c r="B841" s="1">
        <v>11539.98</v>
      </c>
      <c r="C841" s="1">
        <v>28.0</v>
      </c>
      <c r="E841" s="1">
        <v>0.949</v>
      </c>
      <c r="F841" s="1">
        <v>37022.63</v>
      </c>
    </row>
    <row r="842">
      <c r="A842" s="1">
        <v>0.358</v>
      </c>
      <c r="B842" s="1">
        <v>1371.03</v>
      </c>
      <c r="C842" s="1">
        <v>35.0</v>
      </c>
      <c r="E842" s="1">
        <v>0.902</v>
      </c>
      <c r="F842" s="1">
        <v>13340.99</v>
      </c>
    </row>
    <row r="843">
      <c r="A843" s="1">
        <v>1.0</v>
      </c>
      <c r="B843" s="1">
        <v>62934.32</v>
      </c>
      <c r="C843" s="1">
        <v>64.0</v>
      </c>
      <c r="E843" s="1">
        <v>1.0</v>
      </c>
      <c r="F843" s="1">
        <v>86891.66</v>
      </c>
    </row>
    <row r="844">
      <c r="A844" s="1">
        <v>0.302</v>
      </c>
      <c r="B844" s="1">
        <v>31506.69</v>
      </c>
      <c r="C844" s="1">
        <v>29.0</v>
      </c>
      <c r="E844" s="1">
        <v>0.839</v>
      </c>
      <c r="F844" s="1">
        <v>7086.51</v>
      </c>
    </row>
    <row r="845">
      <c r="A845" s="1">
        <v>0.795</v>
      </c>
      <c r="B845" s="1">
        <v>10160.27</v>
      </c>
      <c r="C845" s="1">
        <v>26.0</v>
      </c>
      <c r="E845" s="1">
        <v>0.906</v>
      </c>
      <c r="F845" s="1">
        <v>5475.79</v>
      </c>
    </row>
    <row r="846">
      <c r="A846" s="1">
        <v>0.354</v>
      </c>
      <c r="B846" s="1">
        <v>80791.51</v>
      </c>
      <c r="C846" s="1">
        <v>27.0</v>
      </c>
      <c r="E846" s="1">
        <v>0.958</v>
      </c>
      <c r="F846" s="1">
        <v>16337.61</v>
      </c>
    </row>
    <row r="847">
      <c r="A847" s="1">
        <v>0.75</v>
      </c>
      <c r="B847" s="1">
        <v>8478.77</v>
      </c>
      <c r="C847" s="1">
        <v>75.0</v>
      </c>
      <c r="E847" s="1">
        <v>0.87</v>
      </c>
      <c r="F847" s="1">
        <v>6158.02</v>
      </c>
    </row>
    <row r="848">
      <c r="A848" s="1">
        <v>0.288</v>
      </c>
      <c r="B848" s="1">
        <v>9308.13</v>
      </c>
      <c r="C848" s="1">
        <v>61.0</v>
      </c>
      <c r="E848" s="1">
        <v>0.849</v>
      </c>
      <c r="F848" s="1">
        <v>33777.32</v>
      </c>
    </row>
    <row r="849">
      <c r="A849" s="1">
        <v>0.977</v>
      </c>
      <c r="B849" s="1">
        <v>18818.4</v>
      </c>
      <c r="C849" s="1">
        <v>34.0</v>
      </c>
      <c r="E849" s="1">
        <v>0.854</v>
      </c>
      <c r="F849" s="1">
        <v>25868.16</v>
      </c>
    </row>
    <row r="850">
      <c r="A850" s="1">
        <v>0.655</v>
      </c>
      <c r="B850" s="1">
        <v>6413.68</v>
      </c>
      <c r="C850" s="1">
        <v>78.0</v>
      </c>
      <c r="E850" s="1">
        <v>0.833</v>
      </c>
      <c r="F850" s="1">
        <v>7001.68</v>
      </c>
    </row>
    <row r="851">
      <c r="A851" s="1">
        <v>0.584</v>
      </c>
      <c r="B851" s="1">
        <v>23984.45</v>
      </c>
      <c r="C851" s="1">
        <v>55.0</v>
      </c>
      <c r="E851" s="1">
        <v>0.989</v>
      </c>
      <c r="F851" s="1">
        <v>10671.27</v>
      </c>
    </row>
    <row r="852">
      <c r="A852" s="1">
        <v>0.545</v>
      </c>
      <c r="B852" s="1">
        <v>3317.56</v>
      </c>
      <c r="C852" s="1">
        <v>24.0</v>
      </c>
      <c r="E852" s="1">
        <v>0.907</v>
      </c>
      <c r="F852" s="1">
        <v>294.5</v>
      </c>
    </row>
    <row r="853">
      <c r="A853" s="1">
        <v>0.559</v>
      </c>
      <c r="B853" s="1">
        <v>2286.35</v>
      </c>
      <c r="C853" s="1">
        <v>63.0</v>
      </c>
      <c r="E853" s="1">
        <v>1.0</v>
      </c>
      <c r="F853" s="1">
        <v>2486.64</v>
      </c>
    </row>
    <row r="854">
      <c r="A854" s="1">
        <v>0.216</v>
      </c>
      <c r="B854" s="1">
        <v>15309.11</v>
      </c>
      <c r="C854" s="1">
        <v>30.0</v>
      </c>
      <c r="E854" s="1">
        <v>0.914</v>
      </c>
      <c r="F854" s="1">
        <v>8567.18</v>
      </c>
    </row>
    <row r="855">
      <c r="A855" s="1">
        <v>0.293</v>
      </c>
      <c r="B855" s="1">
        <v>16215.82</v>
      </c>
      <c r="C855" s="1">
        <v>57.0</v>
      </c>
      <c r="E855" s="1">
        <v>0.893</v>
      </c>
      <c r="F855" s="1">
        <v>6132.33</v>
      </c>
    </row>
    <row r="856">
      <c r="A856" s="1">
        <v>0.345</v>
      </c>
      <c r="B856" s="1">
        <v>2255.65</v>
      </c>
      <c r="C856" s="1">
        <v>59.0</v>
      </c>
      <c r="E856" s="1">
        <v>1.0</v>
      </c>
      <c r="F856" s="1">
        <v>25463.0</v>
      </c>
    </row>
    <row r="857">
      <c r="A857" s="1">
        <v>1.0</v>
      </c>
      <c r="B857" s="1">
        <v>66582.89</v>
      </c>
      <c r="C857" s="1">
        <v>26.0</v>
      </c>
      <c r="E857" s="1">
        <v>0.848</v>
      </c>
      <c r="F857" s="1">
        <v>23708.61</v>
      </c>
    </row>
    <row r="858">
      <c r="A858" s="1">
        <v>0.518</v>
      </c>
      <c r="B858" s="1">
        <v>17032.86</v>
      </c>
      <c r="C858" s="1">
        <v>67.0</v>
      </c>
      <c r="E858" s="1">
        <v>0.904</v>
      </c>
      <c r="F858" s="1">
        <v>23255.11</v>
      </c>
    </row>
    <row r="859">
      <c r="A859" s="1">
        <v>0.4</v>
      </c>
      <c r="B859" s="1">
        <v>3274.75</v>
      </c>
      <c r="C859" s="1">
        <v>44.0</v>
      </c>
      <c r="E859" s="1">
        <v>0.862</v>
      </c>
      <c r="F859" s="1">
        <v>9118.01</v>
      </c>
    </row>
    <row r="860">
      <c r="A860" s="1">
        <v>0.823</v>
      </c>
      <c r="B860" s="1">
        <v>7463.13</v>
      </c>
      <c r="C860" s="1">
        <v>75.0</v>
      </c>
      <c r="E860" s="1">
        <v>0.97</v>
      </c>
      <c r="F860" s="1">
        <v>11966.91</v>
      </c>
    </row>
    <row r="861">
      <c r="A861" s="1">
        <v>0.894</v>
      </c>
      <c r="B861" s="1">
        <v>32212.19</v>
      </c>
      <c r="C861" s="1">
        <v>19.0</v>
      </c>
      <c r="E861" s="1">
        <v>1.0</v>
      </c>
      <c r="F861" s="1">
        <v>27250.91</v>
      </c>
    </row>
    <row r="862">
      <c r="A862" s="1">
        <v>0.814</v>
      </c>
      <c r="B862" s="1">
        <v>14814.49</v>
      </c>
      <c r="C862" s="1">
        <v>22.0</v>
      </c>
      <c r="E862" s="1">
        <v>0.869</v>
      </c>
      <c r="F862" s="1">
        <v>3011.27</v>
      </c>
    </row>
    <row r="863">
      <c r="A863" s="1">
        <v>0.706</v>
      </c>
      <c r="B863" s="1">
        <v>4168.75</v>
      </c>
      <c r="C863" s="1">
        <v>46.0</v>
      </c>
      <c r="E863" s="1">
        <v>0.974</v>
      </c>
      <c r="F863" s="1">
        <v>3529.88</v>
      </c>
    </row>
    <row r="864">
      <c r="A864" s="1">
        <v>0.28</v>
      </c>
      <c r="B864" s="1">
        <v>2170.62</v>
      </c>
      <c r="C864" s="1">
        <v>54.0</v>
      </c>
      <c r="E864" s="1">
        <v>0.889</v>
      </c>
      <c r="F864" s="1">
        <v>2435.61</v>
      </c>
    </row>
    <row r="865">
      <c r="A865" s="1">
        <v>0.391</v>
      </c>
      <c r="B865" s="1">
        <v>11269.57</v>
      </c>
      <c r="C865" s="1">
        <v>55.0</v>
      </c>
      <c r="E865" s="1">
        <v>1.0</v>
      </c>
      <c r="F865" s="1">
        <v>36108.33</v>
      </c>
    </row>
    <row r="866">
      <c r="A866" s="1">
        <v>0.951</v>
      </c>
      <c r="B866" s="1">
        <v>8232.12</v>
      </c>
      <c r="C866" s="1">
        <v>36.0</v>
      </c>
      <c r="E866" s="1">
        <v>0.93</v>
      </c>
      <c r="F866" s="1">
        <v>6231.58</v>
      </c>
    </row>
    <row r="867">
      <c r="A867" s="1">
        <v>1.0</v>
      </c>
      <c r="B867" s="1">
        <v>21337.47</v>
      </c>
      <c r="C867" s="1">
        <v>25.0</v>
      </c>
      <c r="E867" s="1">
        <v>0.97</v>
      </c>
      <c r="F867" s="1">
        <v>3139.54</v>
      </c>
    </row>
    <row r="868">
      <c r="A868" s="1">
        <v>0.583</v>
      </c>
      <c r="B868" s="1">
        <v>51871.32</v>
      </c>
      <c r="C868" s="1">
        <v>65.0</v>
      </c>
      <c r="E868" s="1">
        <v>0.92</v>
      </c>
      <c r="F868" s="1">
        <v>28271.86</v>
      </c>
    </row>
    <row r="869">
      <c r="A869" s="1">
        <v>0.001</v>
      </c>
      <c r="B869" s="1">
        <v>5693.21</v>
      </c>
      <c r="C869" s="1">
        <v>62.0</v>
      </c>
      <c r="E869" s="1">
        <v>0.96</v>
      </c>
      <c r="F869" s="1">
        <v>4922.49</v>
      </c>
    </row>
    <row r="870">
      <c r="A870" s="1">
        <v>0.599</v>
      </c>
      <c r="B870" s="1">
        <v>38652.72</v>
      </c>
      <c r="C870" s="1">
        <v>18.0</v>
      </c>
      <c r="E870" s="1">
        <v>1.0</v>
      </c>
      <c r="F870" s="1">
        <v>8101.54</v>
      </c>
    </row>
    <row r="871">
      <c r="A871" s="1">
        <v>0.377</v>
      </c>
      <c r="B871" s="1">
        <v>50630.4</v>
      </c>
      <c r="C871" s="1">
        <v>39.0</v>
      </c>
      <c r="E871" s="1">
        <v>0.929</v>
      </c>
      <c r="F871" s="1">
        <v>13673.62</v>
      </c>
    </row>
    <row r="872">
      <c r="A872" s="1">
        <v>0.288</v>
      </c>
      <c r="B872" s="1">
        <v>46456.29</v>
      </c>
      <c r="C872" s="1">
        <v>69.0</v>
      </c>
      <c r="E872" s="1">
        <v>0.835</v>
      </c>
      <c r="F872" s="1">
        <v>13323.1</v>
      </c>
    </row>
    <row r="873">
      <c r="A873" s="1">
        <v>0.384</v>
      </c>
      <c r="B873" s="1">
        <v>60763.33</v>
      </c>
      <c r="C873" s="1">
        <v>34.0</v>
      </c>
      <c r="E873" s="1">
        <v>0.928</v>
      </c>
      <c r="F873" s="1">
        <v>11927.12</v>
      </c>
    </row>
    <row r="874">
      <c r="A874" s="1">
        <v>0.223</v>
      </c>
      <c r="B874" s="1">
        <v>36916.96</v>
      </c>
      <c r="C874" s="1">
        <v>80.0</v>
      </c>
      <c r="E874" s="1">
        <v>0.987</v>
      </c>
      <c r="F874" s="1">
        <v>23242.14</v>
      </c>
    </row>
    <row r="875">
      <c r="A875" s="1">
        <v>0.046</v>
      </c>
      <c r="B875" s="1">
        <v>18002.74</v>
      </c>
      <c r="C875" s="1">
        <v>24.0</v>
      </c>
      <c r="E875" s="1">
        <v>0.893</v>
      </c>
      <c r="F875" s="1">
        <v>9814.47</v>
      </c>
    </row>
    <row r="876">
      <c r="A876" s="1">
        <v>0.445</v>
      </c>
      <c r="B876" s="1">
        <v>10547.44</v>
      </c>
      <c r="C876" s="1">
        <v>42.0</v>
      </c>
      <c r="E876" s="1">
        <v>0.895</v>
      </c>
      <c r="F876" s="1">
        <v>3043.03</v>
      </c>
    </row>
    <row r="877">
      <c r="A877" s="1">
        <v>0.313</v>
      </c>
      <c r="B877" s="1">
        <v>13533.19</v>
      </c>
      <c r="C877" s="1">
        <v>62.0</v>
      </c>
      <c r="E877" s="1">
        <v>0.978</v>
      </c>
      <c r="F877" s="1">
        <v>1354.47</v>
      </c>
    </row>
    <row r="878">
      <c r="A878" s="1">
        <v>0.356</v>
      </c>
      <c r="B878" s="1">
        <v>41210.38</v>
      </c>
      <c r="C878" s="1">
        <v>21.0</v>
      </c>
      <c r="E878" s="1">
        <v>0.968</v>
      </c>
      <c r="F878" s="1">
        <v>1458.52</v>
      </c>
    </row>
    <row r="879">
      <c r="A879" s="1">
        <v>0.272</v>
      </c>
      <c r="B879" s="1">
        <v>7173.49</v>
      </c>
      <c r="C879" s="1">
        <v>53.0</v>
      </c>
      <c r="E879" s="1">
        <v>0.978</v>
      </c>
      <c r="F879" s="1">
        <v>85476.9</v>
      </c>
    </row>
    <row r="880">
      <c r="A880" s="1">
        <v>0.497</v>
      </c>
      <c r="B880" s="1">
        <v>3469.5</v>
      </c>
      <c r="C880" s="1">
        <v>23.0</v>
      </c>
      <c r="E880" s="1">
        <v>0.993</v>
      </c>
      <c r="F880" s="1">
        <v>32823.33</v>
      </c>
    </row>
    <row r="881">
      <c r="A881" s="1">
        <v>0.883</v>
      </c>
      <c r="B881" s="1">
        <v>3035.52</v>
      </c>
      <c r="C881" s="1">
        <v>77.0</v>
      </c>
      <c r="E881" s="1">
        <v>0.959</v>
      </c>
      <c r="F881" s="1">
        <v>27739.2</v>
      </c>
    </row>
    <row r="882">
      <c r="A882" s="1">
        <v>0.807</v>
      </c>
      <c r="B882" s="1">
        <v>35088.65</v>
      </c>
      <c r="C882" s="1">
        <v>48.0</v>
      </c>
      <c r="E882" s="1">
        <v>1.0</v>
      </c>
      <c r="F882" s="1">
        <v>63040.99</v>
      </c>
    </row>
    <row r="883">
      <c r="A883" s="1">
        <v>1.0</v>
      </c>
      <c r="B883" s="1">
        <v>28666.52</v>
      </c>
      <c r="C883" s="1">
        <v>36.0</v>
      </c>
      <c r="E883" s="1">
        <v>0.973</v>
      </c>
      <c r="F883" s="1">
        <v>13133.65</v>
      </c>
    </row>
    <row r="884">
      <c r="A884" s="1">
        <v>0.914</v>
      </c>
      <c r="B884" s="1">
        <v>13768.98</v>
      </c>
      <c r="C884" s="1">
        <v>78.0</v>
      </c>
      <c r="E884" s="1">
        <v>0.845</v>
      </c>
      <c r="F884" s="1">
        <v>1507.18</v>
      </c>
    </row>
    <row r="885">
      <c r="A885" s="1">
        <v>0.417</v>
      </c>
      <c r="B885" s="1">
        <v>6428.13</v>
      </c>
      <c r="C885" s="1">
        <v>61.0</v>
      </c>
      <c r="E885" s="1">
        <v>0.953</v>
      </c>
      <c r="F885" s="1">
        <v>55199.31</v>
      </c>
    </row>
    <row r="886">
      <c r="A886" s="1">
        <v>0.963</v>
      </c>
      <c r="B886" s="1">
        <v>22640.06</v>
      </c>
      <c r="C886" s="1">
        <v>71.0</v>
      </c>
      <c r="E886" s="1">
        <v>0.883</v>
      </c>
      <c r="F886" s="1">
        <v>9484.78</v>
      </c>
    </row>
    <row r="887">
      <c r="A887" s="1">
        <v>0.184</v>
      </c>
      <c r="B887" s="1">
        <v>783.82</v>
      </c>
      <c r="C887" s="1">
        <v>56.0</v>
      </c>
      <c r="E887" s="1">
        <v>0.927</v>
      </c>
      <c r="F887" s="1">
        <v>43358.42</v>
      </c>
    </row>
    <row r="888">
      <c r="A888" s="1">
        <v>0.312</v>
      </c>
      <c r="B888" s="1">
        <v>16797.14</v>
      </c>
      <c r="C888" s="1">
        <v>44.0</v>
      </c>
      <c r="E888" s="1">
        <v>0.915</v>
      </c>
      <c r="F888" s="1">
        <v>14756.7</v>
      </c>
    </row>
    <row r="889">
      <c r="A889" s="1">
        <v>0.701</v>
      </c>
      <c r="B889" s="1">
        <v>10164.09</v>
      </c>
      <c r="C889" s="1">
        <v>27.0</v>
      </c>
      <c r="E889" s="1">
        <v>0.833</v>
      </c>
      <c r="F889" s="1">
        <v>27491.59</v>
      </c>
    </row>
    <row r="890">
      <c r="A890" s="1">
        <v>0.367</v>
      </c>
      <c r="B890" s="1">
        <v>76207.06</v>
      </c>
      <c r="C890" s="1">
        <v>43.0</v>
      </c>
      <c r="E890" s="1">
        <v>0.979</v>
      </c>
      <c r="F890" s="1">
        <v>41401.51</v>
      </c>
    </row>
    <row r="891">
      <c r="A891" s="1">
        <v>0.451</v>
      </c>
      <c r="B891" s="1">
        <v>14167.66</v>
      </c>
      <c r="C891" s="1">
        <v>36.0</v>
      </c>
      <c r="E891" s="1">
        <v>1.0</v>
      </c>
      <c r="F891" s="1">
        <v>13901.45</v>
      </c>
    </row>
    <row r="892">
      <c r="A892" s="1">
        <v>0.372</v>
      </c>
      <c r="B892" s="1">
        <v>16071.2</v>
      </c>
      <c r="C892" s="1">
        <v>56.0</v>
      </c>
      <c r="E892" s="1">
        <v>1.0</v>
      </c>
      <c r="F892" s="1">
        <v>100000.0</v>
      </c>
    </row>
    <row r="893">
      <c r="A893" s="1">
        <v>0.333</v>
      </c>
      <c r="B893" s="1">
        <v>24921.1</v>
      </c>
      <c r="C893" s="1">
        <v>79.0</v>
      </c>
      <c r="E893" s="1">
        <v>0.855</v>
      </c>
      <c r="F893" s="1">
        <v>9771.18</v>
      </c>
    </row>
    <row r="894">
      <c r="A894" s="1">
        <v>0.204</v>
      </c>
      <c r="B894" s="1">
        <v>13253.85</v>
      </c>
      <c r="C894" s="1">
        <v>20.0</v>
      </c>
      <c r="E894" s="1">
        <v>0.911</v>
      </c>
      <c r="F894" s="1">
        <v>1792.15</v>
      </c>
    </row>
    <row r="895">
      <c r="A895" s="1">
        <v>0.662</v>
      </c>
      <c r="B895" s="1">
        <v>5086.72</v>
      </c>
      <c r="C895" s="1">
        <v>62.0</v>
      </c>
      <c r="E895" s="1">
        <v>0.989</v>
      </c>
      <c r="F895" s="1">
        <v>18021.95</v>
      </c>
    </row>
    <row r="896">
      <c r="A896" s="1">
        <v>0.056</v>
      </c>
      <c r="B896" s="1">
        <v>15412.57</v>
      </c>
      <c r="C896" s="1">
        <v>30.0</v>
      </c>
      <c r="E896" s="1">
        <v>0.836</v>
      </c>
      <c r="F896" s="1">
        <v>6550.66</v>
      </c>
    </row>
    <row r="897">
      <c r="A897" s="1">
        <v>0.853</v>
      </c>
      <c r="B897" s="1">
        <v>57744.33</v>
      </c>
      <c r="C897" s="1">
        <v>67.0</v>
      </c>
      <c r="E897" s="1">
        <v>0.858</v>
      </c>
      <c r="F897" s="1">
        <v>2987.16</v>
      </c>
    </row>
    <row r="898">
      <c r="A898" s="1">
        <v>0.945</v>
      </c>
      <c r="B898" s="1">
        <v>10549.64</v>
      </c>
      <c r="C898" s="1">
        <v>45.0</v>
      </c>
      <c r="E898" s="1">
        <v>0.861</v>
      </c>
      <c r="F898" s="1">
        <v>31409.23</v>
      </c>
    </row>
    <row r="899">
      <c r="A899" s="1">
        <v>0.343</v>
      </c>
      <c r="B899" s="1">
        <v>22766.26</v>
      </c>
      <c r="C899" s="1">
        <v>79.0</v>
      </c>
      <c r="E899" s="1">
        <v>0.924</v>
      </c>
      <c r="F899" s="1">
        <v>10445.19</v>
      </c>
    </row>
    <row r="900">
      <c r="A900" s="1">
        <v>0.563</v>
      </c>
      <c r="B900" s="1">
        <v>76365.36</v>
      </c>
      <c r="C900" s="1">
        <v>75.0</v>
      </c>
      <c r="E900" s="1">
        <v>0.929</v>
      </c>
      <c r="F900" s="1">
        <v>6999.84</v>
      </c>
    </row>
    <row r="901">
      <c r="A901" s="1">
        <v>0.741</v>
      </c>
      <c r="B901" s="1">
        <v>35430.0</v>
      </c>
      <c r="C901" s="1">
        <v>37.0</v>
      </c>
      <c r="E901" s="1">
        <v>0.861</v>
      </c>
      <c r="F901" s="1">
        <v>17470.99</v>
      </c>
    </row>
    <row r="902">
      <c r="A902" s="1">
        <v>0.716</v>
      </c>
      <c r="B902" s="1">
        <v>21519.46</v>
      </c>
      <c r="C902" s="1">
        <v>45.0</v>
      </c>
      <c r="E902" s="1">
        <v>0.848</v>
      </c>
      <c r="F902" s="1">
        <v>22546.7</v>
      </c>
    </row>
    <row r="903">
      <c r="A903" s="1">
        <v>0.595</v>
      </c>
      <c r="B903" s="1">
        <v>26635.86</v>
      </c>
      <c r="C903" s="1">
        <v>25.0</v>
      </c>
      <c r="E903" s="1">
        <v>0.929</v>
      </c>
      <c r="F903" s="1">
        <v>11981.35</v>
      </c>
    </row>
    <row r="904">
      <c r="A904" s="1">
        <v>0.84</v>
      </c>
      <c r="B904" s="1">
        <v>55129.03</v>
      </c>
      <c r="C904" s="1">
        <v>78.0</v>
      </c>
      <c r="E904" s="1">
        <v>0.847</v>
      </c>
      <c r="F904" s="1">
        <v>261.23</v>
      </c>
    </row>
    <row r="905">
      <c r="A905" s="1">
        <v>1.0</v>
      </c>
      <c r="B905" s="1">
        <v>64253.95</v>
      </c>
      <c r="C905" s="1">
        <v>80.0</v>
      </c>
      <c r="E905" s="1">
        <v>1.0</v>
      </c>
      <c r="F905" s="1">
        <v>24387.05</v>
      </c>
    </row>
    <row r="906">
      <c r="A906" s="1">
        <v>1.0</v>
      </c>
      <c r="B906" s="1">
        <v>69454.81</v>
      </c>
      <c r="C906" s="1">
        <v>58.0</v>
      </c>
      <c r="E906" s="1">
        <v>0.977</v>
      </c>
      <c r="F906" s="1">
        <v>57170.3</v>
      </c>
    </row>
    <row r="907">
      <c r="A907" s="1">
        <v>0.443</v>
      </c>
      <c r="B907" s="1">
        <v>19650.83</v>
      </c>
      <c r="C907" s="1">
        <v>56.0</v>
      </c>
      <c r="E907" s="1">
        <v>1.0</v>
      </c>
      <c r="F907" s="1">
        <v>42178.38</v>
      </c>
    </row>
    <row r="908">
      <c r="A908" s="1">
        <v>0.635</v>
      </c>
      <c r="B908" s="1">
        <v>9713.29</v>
      </c>
      <c r="C908" s="1">
        <v>18.0</v>
      </c>
      <c r="E908" s="1">
        <v>1.0</v>
      </c>
      <c r="F908" s="1">
        <v>47020.3</v>
      </c>
    </row>
    <row r="909">
      <c r="A909" s="1">
        <v>0.426</v>
      </c>
      <c r="B909" s="1">
        <v>2857.86</v>
      </c>
      <c r="C909" s="1">
        <v>20.0</v>
      </c>
      <c r="E909" s="1">
        <v>0.974</v>
      </c>
      <c r="F909" s="1">
        <v>2053.89</v>
      </c>
    </row>
    <row r="910">
      <c r="A910" s="1">
        <v>0.288</v>
      </c>
      <c r="B910" s="1">
        <v>9740.49</v>
      </c>
      <c r="C910" s="1">
        <v>30.0</v>
      </c>
      <c r="E910" s="1">
        <v>0.921</v>
      </c>
      <c r="F910" s="1">
        <v>16860.01</v>
      </c>
    </row>
    <row r="911">
      <c r="A911" s="1">
        <v>1.0</v>
      </c>
      <c r="B911" s="1">
        <v>57278.46</v>
      </c>
      <c r="C911" s="1">
        <v>45.0</v>
      </c>
      <c r="E911" s="1">
        <v>0.868</v>
      </c>
      <c r="F911" s="1">
        <v>5362.0</v>
      </c>
    </row>
    <row r="912">
      <c r="A912" s="1">
        <v>0.114</v>
      </c>
      <c r="B912" s="1">
        <v>44108.64</v>
      </c>
      <c r="C912" s="1">
        <v>79.0</v>
      </c>
      <c r="E912" s="1">
        <v>1.0</v>
      </c>
      <c r="F912" s="1">
        <v>37056.5</v>
      </c>
    </row>
    <row r="913">
      <c r="A913" s="1">
        <v>0.115</v>
      </c>
      <c r="B913" s="1">
        <v>14832.45</v>
      </c>
      <c r="C913" s="1">
        <v>74.0</v>
      </c>
      <c r="E913" s="1">
        <v>0.82</v>
      </c>
      <c r="F913" s="1">
        <v>38360.52</v>
      </c>
    </row>
    <row r="914">
      <c r="A914" s="1">
        <v>0.633</v>
      </c>
      <c r="B914" s="1">
        <v>15400.88</v>
      </c>
      <c r="C914" s="1">
        <v>80.0</v>
      </c>
      <c r="E914" s="1">
        <v>1.0</v>
      </c>
      <c r="F914" s="1">
        <v>53647.69</v>
      </c>
    </row>
    <row r="915">
      <c r="A915" s="1">
        <v>0.76</v>
      </c>
      <c r="B915" s="1">
        <v>7390.0</v>
      </c>
      <c r="C915" s="1">
        <v>77.0</v>
      </c>
      <c r="E915" s="1">
        <v>0.907</v>
      </c>
      <c r="F915" s="1">
        <v>58826.07</v>
      </c>
    </row>
    <row r="916">
      <c r="A916" s="1">
        <v>0.729</v>
      </c>
      <c r="B916" s="1">
        <v>12121.34</v>
      </c>
      <c r="C916" s="1">
        <v>66.0</v>
      </c>
      <c r="E916" s="1">
        <v>0.949</v>
      </c>
      <c r="F916" s="1">
        <v>41113.31</v>
      </c>
    </row>
    <row r="917">
      <c r="A917" s="1">
        <v>0.703</v>
      </c>
      <c r="B917" s="1">
        <v>25066.66</v>
      </c>
      <c r="C917" s="1">
        <v>42.0</v>
      </c>
      <c r="E917" s="1">
        <v>0.905</v>
      </c>
      <c r="F917" s="1">
        <v>39063.71</v>
      </c>
    </row>
    <row r="918">
      <c r="A918" s="1">
        <v>0.839</v>
      </c>
      <c r="B918" s="1">
        <v>10297.7</v>
      </c>
      <c r="C918" s="1">
        <v>73.0</v>
      </c>
      <c r="E918" s="1">
        <v>0.839</v>
      </c>
      <c r="F918" s="1">
        <v>600.58</v>
      </c>
    </row>
    <row r="919">
      <c r="A919" s="1">
        <v>0.795</v>
      </c>
      <c r="B919" s="1">
        <v>4164.7</v>
      </c>
      <c r="C919" s="1">
        <v>50.0</v>
      </c>
      <c r="E919" s="1">
        <v>0.942</v>
      </c>
      <c r="F919" s="1">
        <v>37768.22</v>
      </c>
    </row>
    <row r="920">
      <c r="A920" s="1">
        <v>0.546</v>
      </c>
      <c r="B920" s="1">
        <v>15567.98</v>
      </c>
      <c r="C920" s="1">
        <v>55.0</v>
      </c>
      <c r="E920" s="1">
        <v>1.0</v>
      </c>
      <c r="F920" s="1">
        <v>30751.46</v>
      </c>
    </row>
    <row r="921">
      <c r="A921" s="1">
        <v>0.47</v>
      </c>
      <c r="B921" s="1">
        <v>5106.54</v>
      </c>
      <c r="C921" s="1">
        <v>70.0</v>
      </c>
      <c r="E921" s="1">
        <v>0.865</v>
      </c>
      <c r="F921" s="1">
        <v>20024.96</v>
      </c>
    </row>
    <row r="922">
      <c r="A922" s="1">
        <v>0.82</v>
      </c>
      <c r="B922" s="1">
        <v>73215.6</v>
      </c>
      <c r="C922" s="1">
        <v>23.0</v>
      </c>
      <c r="E922" s="1">
        <v>1.0</v>
      </c>
      <c r="F922" s="1">
        <v>35493.28</v>
      </c>
    </row>
    <row r="923">
      <c r="A923" s="1">
        <v>0.882</v>
      </c>
      <c r="B923" s="1">
        <v>9897.07</v>
      </c>
      <c r="C923" s="1">
        <v>75.0</v>
      </c>
      <c r="E923" s="1">
        <v>0.934</v>
      </c>
      <c r="F923" s="1">
        <v>12361.16</v>
      </c>
    </row>
    <row r="924">
      <c r="A924" s="1">
        <v>0.483</v>
      </c>
      <c r="B924" s="1">
        <v>48084.6</v>
      </c>
      <c r="C924" s="1">
        <v>61.0</v>
      </c>
      <c r="E924" s="1">
        <v>1.0</v>
      </c>
      <c r="F924" s="1">
        <v>2790.16</v>
      </c>
    </row>
    <row r="925">
      <c r="A925" s="1">
        <v>0.053</v>
      </c>
      <c r="B925" s="1">
        <v>5112.15</v>
      </c>
      <c r="C925" s="1">
        <v>62.0</v>
      </c>
      <c r="E925" s="1">
        <v>1.0</v>
      </c>
      <c r="F925" s="1">
        <v>3226.46</v>
      </c>
    </row>
    <row r="926">
      <c r="A926" s="1">
        <v>0.314</v>
      </c>
      <c r="B926" s="1">
        <v>4194.9</v>
      </c>
      <c r="C926" s="1">
        <v>49.0</v>
      </c>
      <c r="E926" s="1">
        <v>0.943</v>
      </c>
      <c r="F926" s="1">
        <v>3102.14</v>
      </c>
    </row>
    <row r="927">
      <c r="A927" s="1">
        <v>0.535</v>
      </c>
      <c r="B927" s="1">
        <v>19189.24</v>
      </c>
      <c r="C927" s="1">
        <v>62.0</v>
      </c>
      <c r="E927" s="1">
        <v>0.868</v>
      </c>
      <c r="F927" s="1">
        <v>1265.63</v>
      </c>
    </row>
    <row r="928">
      <c r="A928" s="1">
        <v>0.676</v>
      </c>
      <c r="B928" s="1">
        <v>30226.19</v>
      </c>
      <c r="C928" s="1">
        <v>78.0</v>
      </c>
      <c r="E928" s="1">
        <v>1.0</v>
      </c>
      <c r="F928" s="1">
        <v>32702.52</v>
      </c>
    </row>
    <row r="929">
      <c r="A929" s="1">
        <v>0.53</v>
      </c>
      <c r="B929" s="1">
        <v>16729.48</v>
      </c>
      <c r="C929" s="1">
        <v>64.0</v>
      </c>
      <c r="E929" s="1">
        <v>1.0</v>
      </c>
      <c r="F929" s="1">
        <v>3161.77</v>
      </c>
    </row>
    <row r="930">
      <c r="A930" s="1">
        <v>0.982</v>
      </c>
      <c r="B930" s="1">
        <v>5221.99</v>
      </c>
      <c r="C930" s="1">
        <v>38.0</v>
      </c>
      <c r="E930" s="1">
        <v>0.873</v>
      </c>
      <c r="F930" s="1">
        <v>5417.33</v>
      </c>
    </row>
    <row r="931">
      <c r="A931" s="1">
        <v>0.526</v>
      </c>
      <c r="B931" s="1">
        <v>772.62</v>
      </c>
      <c r="C931" s="1">
        <v>33.0</v>
      </c>
      <c r="E931" s="1">
        <v>1.0</v>
      </c>
      <c r="F931" s="1">
        <v>89545.81</v>
      </c>
    </row>
    <row r="932">
      <c r="A932" s="1">
        <v>0.189</v>
      </c>
      <c r="B932" s="1">
        <v>19261.82</v>
      </c>
      <c r="C932" s="1">
        <v>71.0</v>
      </c>
      <c r="E932" s="1">
        <v>0.928</v>
      </c>
      <c r="F932" s="1">
        <v>2028.7</v>
      </c>
    </row>
    <row r="933">
      <c r="A933" s="1">
        <v>0.194</v>
      </c>
      <c r="B933" s="1">
        <v>2809.1</v>
      </c>
      <c r="C933" s="1">
        <v>38.0</v>
      </c>
      <c r="E933" s="1">
        <v>0.986</v>
      </c>
      <c r="F933" s="1">
        <v>20898.17</v>
      </c>
    </row>
    <row r="934">
      <c r="A934" s="1">
        <v>0.145</v>
      </c>
      <c r="B934" s="1">
        <v>8406.8</v>
      </c>
      <c r="C934" s="1">
        <v>28.0</v>
      </c>
      <c r="E934" s="1">
        <v>0.949</v>
      </c>
      <c r="F934" s="1">
        <v>41919.05</v>
      </c>
    </row>
    <row r="935">
      <c r="A935" s="1">
        <v>0.418</v>
      </c>
      <c r="B935" s="1">
        <v>22526.95</v>
      </c>
      <c r="C935" s="1">
        <v>77.0</v>
      </c>
      <c r="E935" s="1">
        <v>0.829</v>
      </c>
      <c r="F935" s="1">
        <v>9595.01</v>
      </c>
    </row>
    <row r="936">
      <c r="A936" s="1">
        <v>0.305</v>
      </c>
      <c r="B936" s="1">
        <v>2063.33</v>
      </c>
      <c r="C936" s="1">
        <v>54.0</v>
      </c>
      <c r="E936" s="1">
        <v>0.91</v>
      </c>
      <c r="F936" s="1">
        <v>4034.71</v>
      </c>
    </row>
    <row r="937">
      <c r="A937" s="1">
        <v>0.384</v>
      </c>
      <c r="B937" s="1">
        <v>2722.16</v>
      </c>
      <c r="C937" s="1">
        <v>53.0</v>
      </c>
      <c r="E937" s="1">
        <v>0.876</v>
      </c>
      <c r="F937" s="1">
        <v>2630.01</v>
      </c>
    </row>
    <row r="938">
      <c r="A938" s="1">
        <v>0.886</v>
      </c>
      <c r="B938" s="1">
        <v>1272.99</v>
      </c>
      <c r="C938" s="1">
        <v>52.0</v>
      </c>
      <c r="E938" s="1">
        <v>0.97</v>
      </c>
      <c r="F938" s="1">
        <v>1232.54</v>
      </c>
    </row>
    <row r="939">
      <c r="A939" s="1">
        <v>0.915</v>
      </c>
      <c r="B939" s="1">
        <v>100000.0</v>
      </c>
      <c r="C939" s="1">
        <v>36.0</v>
      </c>
      <c r="E939" s="1">
        <v>0.924</v>
      </c>
      <c r="F939" s="1">
        <v>42093.83</v>
      </c>
    </row>
    <row r="940">
      <c r="A940" s="1">
        <v>0.496</v>
      </c>
      <c r="B940" s="1">
        <v>9790.31</v>
      </c>
      <c r="C940" s="1">
        <v>37.0</v>
      </c>
      <c r="E940" s="1">
        <v>0.886</v>
      </c>
      <c r="F940" s="1">
        <v>100000.0</v>
      </c>
    </row>
    <row r="941">
      <c r="A941" s="1">
        <v>0.544</v>
      </c>
      <c r="B941" s="1">
        <v>47245.68</v>
      </c>
      <c r="C941" s="1">
        <v>74.0</v>
      </c>
      <c r="E941" s="1">
        <v>0.987</v>
      </c>
      <c r="F941" s="1">
        <v>61174.32</v>
      </c>
    </row>
    <row r="942">
      <c r="A942" s="1">
        <v>0.428</v>
      </c>
      <c r="B942" s="1">
        <v>6951.07</v>
      </c>
      <c r="C942" s="1">
        <v>35.0</v>
      </c>
      <c r="E942" s="1">
        <v>0.883</v>
      </c>
      <c r="F942" s="1">
        <v>3433.42</v>
      </c>
    </row>
    <row r="943">
      <c r="A943" s="1">
        <v>0.064</v>
      </c>
      <c r="B943" s="1">
        <v>27983.75</v>
      </c>
      <c r="C943" s="1">
        <v>64.0</v>
      </c>
      <c r="E943" s="1">
        <v>0.993</v>
      </c>
      <c r="F943" s="1">
        <v>57170.99</v>
      </c>
    </row>
    <row r="944">
      <c r="A944" s="1">
        <v>0.97</v>
      </c>
      <c r="B944" s="1">
        <v>4945.31</v>
      </c>
      <c r="C944" s="1">
        <v>58.0</v>
      </c>
      <c r="E944" s="1">
        <v>0.956</v>
      </c>
      <c r="F944" s="1">
        <v>3316.07</v>
      </c>
    </row>
    <row r="945">
      <c r="A945" s="1">
        <v>0.291</v>
      </c>
      <c r="B945" s="1">
        <v>13796.04</v>
      </c>
      <c r="C945" s="1">
        <v>66.0</v>
      </c>
      <c r="E945" s="1">
        <v>0.897</v>
      </c>
      <c r="F945" s="1">
        <v>4308.57</v>
      </c>
    </row>
    <row r="946">
      <c r="A946" s="1">
        <v>0.942</v>
      </c>
      <c r="B946" s="1">
        <v>34815.52</v>
      </c>
      <c r="C946" s="1">
        <v>31.0</v>
      </c>
      <c r="E946" s="1">
        <v>0.927</v>
      </c>
      <c r="F946" s="1">
        <v>4377.72</v>
      </c>
    </row>
    <row r="947">
      <c r="A947" s="1">
        <v>0.841</v>
      </c>
      <c r="B947" s="1">
        <v>33892.77</v>
      </c>
      <c r="C947" s="1">
        <v>32.0</v>
      </c>
      <c r="E947" s="1">
        <v>0.941</v>
      </c>
      <c r="F947" s="1">
        <v>42515.72</v>
      </c>
    </row>
    <row r="948">
      <c r="A948" s="1">
        <v>0.264</v>
      </c>
      <c r="B948" s="1">
        <v>31624.85</v>
      </c>
      <c r="C948" s="1">
        <v>48.0</v>
      </c>
      <c r="E948" s="1">
        <v>0.939</v>
      </c>
      <c r="F948" s="1">
        <v>6052.6</v>
      </c>
    </row>
    <row r="949">
      <c r="A949" s="1">
        <v>0.413</v>
      </c>
      <c r="B949" s="1">
        <v>34715.27</v>
      </c>
      <c r="C949" s="1">
        <v>18.0</v>
      </c>
      <c r="E949" s="1">
        <v>0.938</v>
      </c>
      <c r="F949" s="1">
        <v>14440.63</v>
      </c>
    </row>
    <row r="950">
      <c r="A950" s="1">
        <v>0.485</v>
      </c>
      <c r="B950" s="1">
        <v>4751.75</v>
      </c>
      <c r="C950" s="1">
        <v>70.0</v>
      </c>
      <c r="E950" s="1">
        <v>1.0</v>
      </c>
      <c r="F950" s="1">
        <v>38217.85</v>
      </c>
    </row>
    <row r="951">
      <c r="A951" s="1">
        <v>0.262</v>
      </c>
      <c r="B951" s="1">
        <v>13163.95</v>
      </c>
      <c r="C951" s="1">
        <v>71.0</v>
      </c>
      <c r="E951" s="1">
        <v>0.88</v>
      </c>
      <c r="F951" s="1">
        <v>20530.11</v>
      </c>
    </row>
    <row r="952">
      <c r="A952" s="1">
        <v>0.452</v>
      </c>
      <c r="B952" s="1">
        <v>13266.78</v>
      </c>
      <c r="C952" s="1">
        <v>71.0</v>
      </c>
      <c r="E952" s="1">
        <v>1.0</v>
      </c>
      <c r="F952" s="1">
        <v>10631.94</v>
      </c>
    </row>
    <row r="953">
      <c r="A953" s="1">
        <v>0.632</v>
      </c>
      <c r="B953" s="1">
        <v>44237.07</v>
      </c>
      <c r="C953" s="1">
        <v>20.0</v>
      </c>
      <c r="E953" s="1">
        <v>0.899</v>
      </c>
      <c r="F953" s="1">
        <v>10265.03</v>
      </c>
    </row>
    <row r="954">
      <c r="A954" s="1">
        <v>0.686</v>
      </c>
      <c r="B954" s="1">
        <v>7044.89</v>
      </c>
      <c r="C954" s="1">
        <v>33.0</v>
      </c>
      <c r="E954" s="1">
        <v>1.0</v>
      </c>
      <c r="F954" s="1">
        <v>19850.62</v>
      </c>
    </row>
    <row r="955">
      <c r="A955" s="1">
        <v>0.511</v>
      </c>
      <c r="B955" s="1">
        <v>53617.23</v>
      </c>
      <c r="C955" s="1">
        <v>40.0</v>
      </c>
      <c r="E955" s="1">
        <v>1.0</v>
      </c>
      <c r="F955" s="1">
        <v>46742.87</v>
      </c>
    </row>
    <row r="956">
      <c r="A956" s="1">
        <v>0.396</v>
      </c>
      <c r="B956" s="1">
        <v>11985.7</v>
      </c>
      <c r="C956" s="1">
        <v>74.0</v>
      </c>
      <c r="E956" s="1">
        <v>0.931</v>
      </c>
      <c r="F956" s="1">
        <v>58248.48</v>
      </c>
    </row>
    <row r="957">
      <c r="A957" s="1">
        <v>0.272</v>
      </c>
      <c r="B957" s="1">
        <v>22160.35</v>
      </c>
      <c r="C957" s="1">
        <v>28.0</v>
      </c>
      <c r="E957" s="1">
        <v>1.0</v>
      </c>
      <c r="F957" s="1">
        <v>15637.02</v>
      </c>
    </row>
    <row r="958">
      <c r="A958" s="1">
        <v>0.802</v>
      </c>
      <c r="B958" s="1">
        <v>6263.64</v>
      </c>
      <c r="C958" s="1">
        <v>29.0</v>
      </c>
      <c r="E958" s="1">
        <v>0.92</v>
      </c>
      <c r="F958" s="1">
        <v>7259.45</v>
      </c>
    </row>
    <row r="959">
      <c r="A959" s="1">
        <v>0.846</v>
      </c>
      <c r="B959" s="1">
        <v>10562.76</v>
      </c>
      <c r="C959" s="1">
        <v>27.0</v>
      </c>
      <c r="E959" s="1">
        <v>0.868</v>
      </c>
      <c r="F959" s="1">
        <v>10370.39</v>
      </c>
    </row>
    <row r="960">
      <c r="A960" s="1">
        <v>0.771</v>
      </c>
      <c r="B960" s="1">
        <v>24743.76</v>
      </c>
      <c r="C960" s="1">
        <v>49.0</v>
      </c>
      <c r="E960" s="1">
        <v>0.897</v>
      </c>
      <c r="F960" s="1">
        <v>35477.49</v>
      </c>
    </row>
    <row r="961">
      <c r="A961" s="1">
        <v>0.444</v>
      </c>
      <c r="B961" s="1">
        <v>14379.44</v>
      </c>
      <c r="C961" s="1">
        <v>33.0</v>
      </c>
      <c r="E961" s="1">
        <v>0.869</v>
      </c>
      <c r="F961" s="1">
        <v>16712.64</v>
      </c>
    </row>
    <row r="962">
      <c r="A962" s="1">
        <v>0.939</v>
      </c>
      <c r="B962" s="1">
        <v>53388.52</v>
      </c>
      <c r="C962" s="1">
        <v>25.0</v>
      </c>
      <c r="E962" s="1">
        <v>0.844</v>
      </c>
      <c r="F962" s="1">
        <v>32994.09</v>
      </c>
    </row>
    <row r="963">
      <c r="A963" s="1">
        <v>0.466</v>
      </c>
      <c r="B963" s="1">
        <v>26721.53</v>
      </c>
      <c r="C963" s="1">
        <v>55.0</v>
      </c>
      <c r="E963" s="1">
        <v>0.945</v>
      </c>
      <c r="F963" s="1">
        <v>16591.95</v>
      </c>
    </row>
    <row r="964">
      <c r="A964" s="1">
        <v>0.226</v>
      </c>
      <c r="B964" s="1">
        <v>16620.75</v>
      </c>
      <c r="C964" s="1">
        <v>29.0</v>
      </c>
      <c r="E964" s="1">
        <v>1.0</v>
      </c>
      <c r="F964" s="1">
        <v>34797.94</v>
      </c>
    </row>
    <row r="965">
      <c r="A965" s="1">
        <v>0.611</v>
      </c>
      <c r="B965" s="1">
        <v>43548.98</v>
      </c>
      <c r="C965" s="1">
        <v>41.0</v>
      </c>
      <c r="E965" s="1">
        <v>0.909</v>
      </c>
      <c r="F965" s="1">
        <v>38319.98</v>
      </c>
    </row>
    <row r="966">
      <c r="A966" s="1">
        <v>0.445</v>
      </c>
      <c r="B966" s="1">
        <v>21905.74</v>
      </c>
      <c r="C966" s="1">
        <v>45.0</v>
      </c>
      <c r="E966" s="1">
        <v>1.0</v>
      </c>
      <c r="F966" s="1">
        <v>3818.39</v>
      </c>
    </row>
    <row r="967">
      <c r="A967" s="1">
        <v>0.142</v>
      </c>
      <c r="B967" s="1">
        <v>20843.91</v>
      </c>
      <c r="C967" s="1">
        <v>70.0</v>
      </c>
      <c r="E967" s="1">
        <v>1.0</v>
      </c>
      <c r="F967" s="1">
        <v>13365.63</v>
      </c>
    </row>
    <row r="968">
      <c r="A968" s="1">
        <v>0.763</v>
      </c>
      <c r="B968" s="1">
        <v>5657.11</v>
      </c>
      <c r="C968" s="1">
        <v>25.0</v>
      </c>
      <c r="E968" s="1">
        <v>0.991</v>
      </c>
      <c r="F968" s="1">
        <v>38255.33</v>
      </c>
    </row>
    <row r="969">
      <c r="A969" s="1">
        <v>0.812</v>
      </c>
      <c r="B969" s="1">
        <v>10045.81</v>
      </c>
      <c r="C969" s="1">
        <v>75.0</v>
      </c>
      <c r="E969" s="1">
        <v>1.0</v>
      </c>
      <c r="F969" s="1">
        <v>70854.64</v>
      </c>
    </row>
    <row r="970">
      <c r="A970" s="1">
        <v>0.356</v>
      </c>
      <c r="B970" s="1">
        <v>22996.24</v>
      </c>
      <c r="C970" s="1">
        <v>45.0</v>
      </c>
      <c r="E970" s="1">
        <v>0.947</v>
      </c>
      <c r="F970" s="1">
        <v>2730.2</v>
      </c>
    </row>
    <row r="971">
      <c r="A971" s="1">
        <v>0.859</v>
      </c>
      <c r="B971" s="1">
        <v>44473.95</v>
      </c>
      <c r="C971" s="1">
        <v>53.0</v>
      </c>
      <c r="E971" s="1">
        <v>0.876</v>
      </c>
      <c r="F971" s="1">
        <v>3660.05</v>
      </c>
    </row>
    <row r="972">
      <c r="A972" s="1">
        <v>0.636</v>
      </c>
      <c r="B972" s="1">
        <v>7582.72</v>
      </c>
      <c r="C972" s="1">
        <v>43.0</v>
      </c>
      <c r="E972" s="1">
        <v>0.961</v>
      </c>
      <c r="F972" s="1">
        <v>49909.1</v>
      </c>
    </row>
    <row r="973">
      <c r="A973" s="1">
        <v>0.273</v>
      </c>
      <c r="B973" s="1">
        <v>4853.81</v>
      </c>
      <c r="C973" s="1">
        <v>25.0</v>
      </c>
      <c r="E973" s="1">
        <v>1.0</v>
      </c>
      <c r="F973" s="1">
        <v>3866.17</v>
      </c>
    </row>
    <row r="974">
      <c r="A974" s="1">
        <v>0.394</v>
      </c>
      <c r="B974" s="1">
        <v>18013.07</v>
      </c>
      <c r="C974" s="1">
        <v>75.0</v>
      </c>
      <c r="E974" s="1">
        <v>0.836</v>
      </c>
      <c r="F974" s="1">
        <v>21294.76</v>
      </c>
    </row>
    <row r="975">
      <c r="A975" s="1">
        <v>0.996</v>
      </c>
      <c r="B975" s="1">
        <v>1391.23</v>
      </c>
      <c r="C975" s="1">
        <v>77.0</v>
      </c>
      <c r="E975" s="1">
        <v>0.914</v>
      </c>
      <c r="F975" s="1">
        <v>3016.47</v>
      </c>
    </row>
    <row r="976">
      <c r="A976" s="1">
        <v>0.216</v>
      </c>
      <c r="B976" s="1">
        <v>25073.19</v>
      </c>
      <c r="C976" s="1">
        <v>67.0</v>
      </c>
      <c r="E976" s="1">
        <v>1.0</v>
      </c>
      <c r="F976" s="1">
        <v>33100.14</v>
      </c>
    </row>
    <row r="977">
      <c r="A977" s="1">
        <v>0.202</v>
      </c>
      <c r="B977" s="1">
        <v>24289.79</v>
      </c>
      <c r="C977" s="1">
        <v>45.0</v>
      </c>
      <c r="E977" s="1">
        <v>1.0</v>
      </c>
      <c r="F977" s="1">
        <v>72934.71</v>
      </c>
    </row>
    <row r="978">
      <c r="A978" s="1">
        <v>0.076</v>
      </c>
      <c r="B978" s="1">
        <v>8769.05</v>
      </c>
      <c r="C978" s="1">
        <v>45.0</v>
      </c>
      <c r="E978" s="1">
        <v>0.966</v>
      </c>
      <c r="F978" s="1">
        <v>10493.48</v>
      </c>
    </row>
    <row r="979">
      <c r="A979" s="1">
        <v>0.976</v>
      </c>
      <c r="B979" s="1">
        <v>44638.37</v>
      </c>
      <c r="C979" s="1">
        <v>54.0</v>
      </c>
      <c r="E979" s="1">
        <v>0.949</v>
      </c>
      <c r="F979" s="1">
        <v>8044.38</v>
      </c>
    </row>
    <row r="980">
      <c r="A980" s="1">
        <v>0.672</v>
      </c>
      <c r="B980" s="1">
        <v>13950.38</v>
      </c>
      <c r="C980" s="1">
        <v>58.0</v>
      </c>
      <c r="E980" s="1">
        <v>0.82</v>
      </c>
      <c r="F980" s="1">
        <v>11952.95</v>
      </c>
    </row>
    <row r="981">
      <c r="A981" s="1">
        <v>0.117</v>
      </c>
      <c r="B981" s="1">
        <v>20755.89</v>
      </c>
      <c r="C981" s="1">
        <v>53.0</v>
      </c>
      <c r="E981" s="1">
        <v>1.0</v>
      </c>
      <c r="F981" s="1">
        <v>21694.75</v>
      </c>
    </row>
    <row r="982">
      <c r="A982" s="1">
        <v>0.816</v>
      </c>
      <c r="B982" s="1">
        <v>4703.78</v>
      </c>
      <c r="C982" s="1">
        <v>44.0</v>
      </c>
      <c r="E982" s="1">
        <v>0.856</v>
      </c>
      <c r="F982" s="1">
        <v>16041.52</v>
      </c>
    </row>
    <row r="983">
      <c r="A983" s="1">
        <v>0.679</v>
      </c>
      <c r="B983" s="1">
        <v>10803.04</v>
      </c>
      <c r="C983" s="1">
        <v>71.0</v>
      </c>
      <c r="E983" s="1">
        <v>0.855</v>
      </c>
      <c r="F983" s="1">
        <v>60981.29</v>
      </c>
    </row>
    <row r="984">
      <c r="A984" s="1">
        <v>1.0</v>
      </c>
      <c r="B984" s="1">
        <v>39670.64</v>
      </c>
      <c r="C984" s="1">
        <v>80.0</v>
      </c>
      <c r="E984" s="1">
        <v>0.986</v>
      </c>
      <c r="F984" s="1">
        <v>9100.67</v>
      </c>
    </row>
    <row r="985">
      <c r="A985" s="1">
        <v>0.561</v>
      </c>
      <c r="B985" s="1">
        <v>4789.0</v>
      </c>
      <c r="C985" s="1">
        <v>34.0</v>
      </c>
      <c r="E985" s="1">
        <v>0.985</v>
      </c>
      <c r="F985" s="1">
        <v>12186.73</v>
      </c>
    </row>
    <row r="986">
      <c r="A986" s="1">
        <v>0.566</v>
      </c>
      <c r="B986" s="1">
        <v>9904.77</v>
      </c>
      <c r="C986" s="1">
        <v>26.0</v>
      </c>
      <c r="E986" s="1">
        <v>1.0</v>
      </c>
      <c r="F986" s="1">
        <v>4613.99</v>
      </c>
    </row>
    <row r="987">
      <c r="A987" s="1">
        <v>0.299</v>
      </c>
      <c r="B987" s="1">
        <v>7656.76</v>
      </c>
      <c r="C987" s="1">
        <v>50.0</v>
      </c>
      <c r="E987" s="1">
        <v>0.866</v>
      </c>
      <c r="F987" s="1">
        <v>39182.48</v>
      </c>
    </row>
    <row r="988">
      <c r="A988" s="1">
        <v>0.191</v>
      </c>
      <c r="B988" s="1">
        <v>3276.52</v>
      </c>
      <c r="C988" s="1">
        <v>70.0</v>
      </c>
      <c r="E988" s="1">
        <v>0.99</v>
      </c>
      <c r="F988" s="1">
        <v>5168.02</v>
      </c>
    </row>
    <row r="989">
      <c r="A989" s="1">
        <v>0.834</v>
      </c>
      <c r="B989" s="1">
        <v>6841.86</v>
      </c>
      <c r="C989" s="1">
        <v>37.0</v>
      </c>
      <c r="E989" s="1">
        <v>1.0</v>
      </c>
      <c r="F989" s="1">
        <v>33108.11</v>
      </c>
    </row>
    <row r="990">
      <c r="A990" s="1">
        <v>0.373</v>
      </c>
      <c r="B990" s="1">
        <v>5299.43</v>
      </c>
      <c r="C990" s="1">
        <v>30.0</v>
      </c>
      <c r="E990" s="1">
        <v>0.976</v>
      </c>
      <c r="F990" s="1">
        <v>15513.4</v>
      </c>
    </row>
    <row r="991">
      <c r="A991" s="1">
        <v>0.824</v>
      </c>
      <c r="B991" s="1">
        <v>51433.78</v>
      </c>
      <c r="C991" s="1">
        <v>45.0</v>
      </c>
      <c r="E991" s="1">
        <v>0.859</v>
      </c>
      <c r="F991" s="1">
        <v>20416.16</v>
      </c>
    </row>
    <row r="992">
      <c r="A992" s="1">
        <v>0.824</v>
      </c>
      <c r="B992" s="1">
        <v>27024.63</v>
      </c>
      <c r="C992" s="1">
        <v>65.0</v>
      </c>
      <c r="E992" s="1">
        <v>0.853</v>
      </c>
      <c r="F992" s="1">
        <v>10069.65</v>
      </c>
    </row>
    <row r="993">
      <c r="A993" s="1">
        <v>0.953</v>
      </c>
      <c r="B993" s="1">
        <v>7598.92</v>
      </c>
      <c r="C993" s="1">
        <v>46.0</v>
      </c>
      <c r="E993" s="1">
        <v>0.845</v>
      </c>
      <c r="F993" s="1">
        <v>3390.55</v>
      </c>
    </row>
    <row r="994">
      <c r="A994" s="1">
        <v>0.477</v>
      </c>
      <c r="B994" s="1">
        <v>28822.54</v>
      </c>
      <c r="C994" s="1">
        <v>30.0</v>
      </c>
      <c r="E994" s="1">
        <v>1.0</v>
      </c>
      <c r="F994" s="1">
        <v>30414.32</v>
      </c>
    </row>
    <row r="995">
      <c r="A995" s="1">
        <v>0.096</v>
      </c>
      <c r="B995" s="1">
        <v>447.77</v>
      </c>
      <c r="C995" s="1">
        <v>63.0</v>
      </c>
      <c r="E995" s="1">
        <v>1.0</v>
      </c>
      <c r="F995" s="1">
        <v>49335.33</v>
      </c>
    </row>
    <row r="996">
      <c r="A996" s="1">
        <v>0.072</v>
      </c>
      <c r="B996" s="1">
        <v>14953.11</v>
      </c>
      <c r="C996" s="1">
        <v>52.0</v>
      </c>
      <c r="E996" s="1">
        <v>0.983</v>
      </c>
      <c r="F996" s="1">
        <v>7834.83</v>
      </c>
    </row>
    <row r="997">
      <c r="A997" s="1">
        <v>0.292</v>
      </c>
      <c r="B997" s="1">
        <v>5762.57</v>
      </c>
      <c r="C997" s="1">
        <v>78.0</v>
      </c>
      <c r="E997" s="1">
        <v>0.91</v>
      </c>
      <c r="F997" s="1">
        <v>1834.32</v>
      </c>
    </row>
    <row r="998">
      <c r="A998" s="1">
        <v>0.982</v>
      </c>
      <c r="B998" s="1">
        <v>2428.04</v>
      </c>
      <c r="C998" s="1">
        <v>23.0</v>
      </c>
      <c r="E998" s="1">
        <v>1.0</v>
      </c>
      <c r="F998" s="1">
        <v>17001.51</v>
      </c>
    </row>
    <row r="999">
      <c r="A999" s="1">
        <v>0.898</v>
      </c>
      <c r="B999" s="1">
        <v>43041.71</v>
      </c>
      <c r="C999" s="1">
        <v>35.0</v>
      </c>
      <c r="E999" s="1">
        <v>0.839</v>
      </c>
      <c r="F999" s="1">
        <v>20067.02</v>
      </c>
    </row>
    <row r="1000">
      <c r="A1000" s="1">
        <v>0.609</v>
      </c>
      <c r="B1000" s="1">
        <v>4446.39</v>
      </c>
      <c r="C1000" s="1">
        <v>68.0</v>
      </c>
      <c r="E1000" s="1">
        <v>0.94</v>
      </c>
      <c r="F1000" s="1">
        <v>44865.57</v>
      </c>
    </row>
    <row r="1001">
      <c r="A1001" s="1">
        <v>0.39</v>
      </c>
      <c r="B1001" s="1">
        <v>34563.43</v>
      </c>
      <c r="C1001" s="1">
        <v>22.0</v>
      </c>
      <c r="E1001" s="1">
        <v>0.821</v>
      </c>
      <c r="F1001" s="1">
        <v>8215.36</v>
      </c>
    </row>
    <row r="1002">
      <c r="A1002" s="1">
        <v>0.763</v>
      </c>
      <c r="B1002" s="1">
        <v>10662.2</v>
      </c>
      <c r="C1002" s="1">
        <v>64.0</v>
      </c>
      <c r="E1002" s="1">
        <v>0.817</v>
      </c>
      <c r="F1002" s="1">
        <v>10139.49</v>
      </c>
    </row>
    <row r="1003">
      <c r="A1003" s="1">
        <v>0.741</v>
      </c>
      <c r="B1003" s="1">
        <v>287.88</v>
      </c>
      <c r="C1003" s="1">
        <v>42.0</v>
      </c>
      <c r="E1003" s="1">
        <v>0.874</v>
      </c>
      <c r="F1003" s="1">
        <v>48094.5</v>
      </c>
    </row>
    <row r="1004">
      <c r="A1004" s="1">
        <v>0.23</v>
      </c>
      <c r="B1004" s="1">
        <v>26375.17</v>
      </c>
      <c r="C1004" s="1">
        <v>19.0</v>
      </c>
      <c r="E1004" s="1">
        <v>1.0</v>
      </c>
      <c r="F1004" s="1">
        <v>2536.4</v>
      </c>
    </row>
    <row r="1005">
      <c r="A1005" s="1">
        <v>0.758</v>
      </c>
      <c r="B1005" s="1">
        <v>18144.63</v>
      </c>
      <c r="C1005" s="1">
        <v>27.0</v>
      </c>
      <c r="E1005" s="1">
        <v>0.865</v>
      </c>
      <c r="F1005" s="1">
        <v>11103.78</v>
      </c>
    </row>
    <row r="1006">
      <c r="A1006" s="1">
        <v>0.12</v>
      </c>
      <c r="B1006" s="1">
        <v>8437.13</v>
      </c>
      <c r="C1006" s="1">
        <v>73.0</v>
      </c>
      <c r="E1006" s="1">
        <v>1.0</v>
      </c>
      <c r="F1006" s="1">
        <v>49849.65</v>
      </c>
    </row>
    <row r="1007">
      <c r="A1007" s="1">
        <v>0.152</v>
      </c>
      <c r="B1007" s="1">
        <v>6613.07</v>
      </c>
      <c r="C1007" s="1">
        <v>47.0</v>
      </c>
      <c r="E1007" s="1">
        <v>0.966</v>
      </c>
      <c r="F1007" s="1">
        <v>2436.34</v>
      </c>
    </row>
    <row r="1008">
      <c r="A1008" s="1">
        <v>0.055</v>
      </c>
      <c r="B1008" s="1">
        <v>1530.95</v>
      </c>
      <c r="C1008" s="1">
        <v>67.0</v>
      </c>
      <c r="E1008" s="1">
        <v>0.966</v>
      </c>
      <c r="F1008" s="1">
        <v>1478.11</v>
      </c>
    </row>
    <row r="1009">
      <c r="A1009" s="1">
        <v>0.96</v>
      </c>
      <c r="B1009" s="1">
        <v>56749.15</v>
      </c>
      <c r="C1009" s="1">
        <v>76.0</v>
      </c>
      <c r="E1009" s="1">
        <v>0.923</v>
      </c>
      <c r="F1009" s="1">
        <v>7838.17</v>
      </c>
    </row>
    <row r="1010">
      <c r="A1010" s="1">
        <v>0.271</v>
      </c>
      <c r="B1010" s="1">
        <v>13623.77</v>
      </c>
      <c r="C1010" s="1">
        <v>62.0</v>
      </c>
      <c r="E1010" s="1">
        <v>1.0</v>
      </c>
      <c r="F1010" s="1">
        <v>13443.44</v>
      </c>
    </row>
    <row r="1011">
      <c r="A1011" s="1">
        <v>0.854</v>
      </c>
      <c r="B1011" s="1">
        <v>1788.09</v>
      </c>
      <c r="C1011" s="1">
        <v>22.0</v>
      </c>
      <c r="E1011" s="1">
        <v>1.0</v>
      </c>
      <c r="F1011" s="1">
        <v>2874.47</v>
      </c>
    </row>
    <row r="1012">
      <c r="A1012" s="1">
        <v>0.294</v>
      </c>
      <c r="B1012" s="1">
        <v>40602.32</v>
      </c>
      <c r="C1012" s="1">
        <v>72.0</v>
      </c>
      <c r="E1012" s="1">
        <v>0.839</v>
      </c>
      <c r="F1012" s="1">
        <v>595.12</v>
      </c>
    </row>
    <row r="1013">
      <c r="A1013" s="1">
        <v>0.492</v>
      </c>
      <c r="B1013" s="1">
        <v>6537.7</v>
      </c>
      <c r="C1013" s="1">
        <v>73.0</v>
      </c>
      <c r="E1013" s="1">
        <v>0.84</v>
      </c>
      <c r="F1013" s="1">
        <v>4011.69</v>
      </c>
    </row>
    <row r="1014">
      <c r="A1014" s="1">
        <v>0.078</v>
      </c>
      <c r="B1014" s="1">
        <v>4553.14</v>
      </c>
      <c r="C1014" s="1">
        <v>50.0</v>
      </c>
      <c r="E1014" s="1">
        <v>0.94</v>
      </c>
      <c r="F1014" s="1">
        <v>44037.81</v>
      </c>
    </row>
    <row r="1015">
      <c r="A1015" s="1">
        <v>0.91</v>
      </c>
      <c r="B1015" s="1">
        <v>6596.14</v>
      </c>
      <c r="C1015" s="1">
        <v>71.0</v>
      </c>
      <c r="E1015" s="1">
        <v>0.926</v>
      </c>
      <c r="F1015" s="1">
        <v>25225.68</v>
      </c>
    </row>
    <row r="1016">
      <c r="A1016" s="1">
        <v>0.59</v>
      </c>
      <c r="B1016" s="1">
        <v>16628.49</v>
      </c>
      <c r="C1016" s="1">
        <v>18.0</v>
      </c>
      <c r="E1016" s="1">
        <v>0.824</v>
      </c>
      <c r="F1016" s="1">
        <v>32754.02</v>
      </c>
    </row>
    <row r="1017">
      <c r="A1017" s="1">
        <v>0.891</v>
      </c>
      <c r="B1017" s="1">
        <v>1538.84</v>
      </c>
      <c r="C1017" s="1">
        <v>35.0</v>
      </c>
      <c r="E1017" s="1">
        <v>1.0</v>
      </c>
      <c r="F1017" s="1">
        <v>94407.48</v>
      </c>
    </row>
    <row r="1018">
      <c r="A1018" s="1">
        <v>0.468</v>
      </c>
      <c r="B1018" s="1">
        <v>13146.22</v>
      </c>
      <c r="C1018" s="1">
        <v>49.0</v>
      </c>
      <c r="E1018" s="1">
        <v>0.825</v>
      </c>
      <c r="F1018" s="1">
        <v>18385.79</v>
      </c>
    </row>
    <row r="1019">
      <c r="A1019" s="1">
        <v>0.416</v>
      </c>
      <c r="B1019" s="1">
        <v>45218.01</v>
      </c>
      <c r="C1019" s="1">
        <v>64.0</v>
      </c>
      <c r="E1019" s="1">
        <v>0.88</v>
      </c>
      <c r="F1019" s="1">
        <v>1018.1</v>
      </c>
    </row>
    <row r="1020">
      <c r="A1020" s="1">
        <v>0.401</v>
      </c>
      <c r="B1020" s="1">
        <v>4169.33</v>
      </c>
      <c r="C1020" s="1">
        <v>66.0</v>
      </c>
      <c r="E1020" s="1">
        <v>1.0</v>
      </c>
      <c r="F1020" s="1">
        <v>6072.18</v>
      </c>
    </row>
    <row r="1021">
      <c r="A1021" s="1">
        <v>0.244</v>
      </c>
      <c r="B1021" s="1">
        <v>8045.07</v>
      </c>
      <c r="C1021" s="1">
        <v>28.0</v>
      </c>
      <c r="E1021" s="1">
        <v>0.982</v>
      </c>
      <c r="F1021" s="1">
        <v>61289.72</v>
      </c>
    </row>
    <row r="1022">
      <c r="A1022" s="1">
        <v>0.936</v>
      </c>
      <c r="B1022" s="1">
        <v>10087.66</v>
      </c>
      <c r="C1022" s="1">
        <v>38.0</v>
      </c>
      <c r="E1022" s="1">
        <v>0.982</v>
      </c>
      <c r="F1022" s="1">
        <v>2347.24</v>
      </c>
    </row>
    <row r="1023">
      <c r="A1023" s="1">
        <v>0.346</v>
      </c>
      <c r="B1023" s="1">
        <v>17648.45</v>
      </c>
      <c r="C1023" s="1">
        <v>43.0</v>
      </c>
      <c r="E1023" s="1">
        <v>0.883</v>
      </c>
      <c r="F1023" s="1">
        <v>9136.74</v>
      </c>
    </row>
    <row r="1024">
      <c r="A1024" s="1">
        <v>0.392</v>
      </c>
      <c r="B1024" s="1">
        <v>50329.0</v>
      </c>
      <c r="C1024" s="1">
        <v>80.0</v>
      </c>
      <c r="E1024" s="1">
        <v>0.877</v>
      </c>
      <c r="F1024" s="1">
        <v>3415.25</v>
      </c>
    </row>
    <row r="1025">
      <c r="A1025" s="1">
        <v>0.832</v>
      </c>
      <c r="B1025" s="1">
        <v>10035.31</v>
      </c>
      <c r="C1025" s="1">
        <v>42.0</v>
      </c>
      <c r="E1025" s="1">
        <v>0.822</v>
      </c>
      <c r="F1025" s="1">
        <v>3996.16</v>
      </c>
    </row>
    <row r="1026">
      <c r="A1026" s="1">
        <v>0.173</v>
      </c>
      <c r="B1026" s="1">
        <v>1433.2</v>
      </c>
      <c r="C1026" s="1">
        <v>39.0</v>
      </c>
      <c r="E1026" s="1">
        <v>0.938</v>
      </c>
      <c r="F1026" s="1">
        <v>21403.16</v>
      </c>
    </row>
    <row r="1027">
      <c r="A1027" s="1">
        <v>0.269</v>
      </c>
      <c r="B1027" s="1">
        <v>8552.71</v>
      </c>
      <c r="C1027" s="1">
        <v>76.0</v>
      </c>
      <c r="E1027" s="1">
        <v>0.842</v>
      </c>
      <c r="F1027" s="1">
        <v>13621.16</v>
      </c>
    </row>
    <row r="1028">
      <c r="A1028" s="1">
        <v>0.48</v>
      </c>
      <c r="B1028" s="1">
        <v>4216.53</v>
      </c>
      <c r="C1028" s="1">
        <v>44.0</v>
      </c>
      <c r="E1028" s="1">
        <v>0.978</v>
      </c>
      <c r="F1028" s="1">
        <v>3312.63</v>
      </c>
    </row>
    <row r="1029">
      <c r="A1029" s="1">
        <v>0.183</v>
      </c>
      <c r="B1029" s="1">
        <v>21098.1</v>
      </c>
      <c r="C1029" s="1">
        <v>66.0</v>
      </c>
      <c r="E1029" s="1">
        <v>0.911</v>
      </c>
      <c r="F1029" s="1">
        <v>7737.51</v>
      </c>
    </row>
    <row r="1030">
      <c r="A1030" s="1">
        <v>0.307</v>
      </c>
      <c r="B1030" s="1">
        <v>593.98</v>
      </c>
      <c r="C1030" s="1">
        <v>30.0</v>
      </c>
      <c r="E1030" s="1">
        <v>0.879</v>
      </c>
      <c r="F1030" s="1">
        <v>10016.23</v>
      </c>
    </row>
    <row r="1031">
      <c r="A1031" s="1">
        <v>0.7</v>
      </c>
      <c r="B1031" s="1">
        <v>6904.25</v>
      </c>
      <c r="C1031" s="1">
        <v>50.0</v>
      </c>
      <c r="E1031" s="1">
        <v>1.0</v>
      </c>
      <c r="F1031" s="1">
        <v>24421.13</v>
      </c>
    </row>
    <row r="1032">
      <c r="A1032" s="1">
        <v>0.28</v>
      </c>
      <c r="B1032" s="1">
        <v>15756.79</v>
      </c>
      <c r="C1032" s="1">
        <v>51.0</v>
      </c>
      <c r="E1032" s="1">
        <v>0.89</v>
      </c>
      <c r="F1032" s="1">
        <v>14059.03</v>
      </c>
    </row>
    <row r="1033">
      <c r="A1033" s="1">
        <v>0.637</v>
      </c>
      <c r="B1033" s="1">
        <v>6496.17</v>
      </c>
      <c r="C1033" s="1">
        <v>58.0</v>
      </c>
      <c r="E1033" s="1">
        <v>0.903</v>
      </c>
      <c r="F1033" s="1">
        <v>5850.41</v>
      </c>
    </row>
    <row r="1034">
      <c r="A1034" s="1">
        <v>0.544</v>
      </c>
      <c r="B1034" s="1">
        <v>16014.44</v>
      </c>
      <c r="C1034" s="1">
        <v>52.0</v>
      </c>
      <c r="E1034" s="1">
        <v>1.0</v>
      </c>
      <c r="F1034" s="1">
        <v>7007.26</v>
      </c>
    </row>
    <row r="1035">
      <c r="A1035" s="1">
        <v>0.818</v>
      </c>
      <c r="B1035" s="1">
        <v>2436.85</v>
      </c>
      <c r="C1035" s="1">
        <v>80.0</v>
      </c>
      <c r="E1035" s="1">
        <v>1.0</v>
      </c>
      <c r="F1035" s="1">
        <v>45378.92</v>
      </c>
    </row>
    <row r="1036">
      <c r="A1036" s="1">
        <v>0.901</v>
      </c>
      <c r="B1036" s="1">
        <v>57225.95</v>
      </c>
      <c r="C1036" s="1">
        <v>18.0</v>
      </c>
      <c r="E1036" s="1">
        <v>0.825</v>
      </c>
      <c r="F1036" s="1">
        <v>53671.35</v>
      </c>
    </row>
    <row r="1037">
      <c r="A1037" s="1">
        <v>0.248</v>
      </c>
      <c r="B1037" s="1">
        <v>6875.37</v>
      </c>
      <c r="C1037" s="1">
        <v>38.0</v>
      </c>
      <c r="E1037" s="1">
        <v>0.864</v>
      </c>
      <c r="F1037" s="1">
        <v>21948.04</v>
      </c>
    </row>
    <row r="1038">
      <c r="A1038" s="1">
        <v>1.0</v>
      </c>
      <c r="B1038" s="1">
        <v>51279.22</v>
      </c>
      <c r="C1038" s="1">
        <v>65.0</v>
      </c>
      <c r="E1038" s="1">
        <v>1.0</v>
      </c>
      <c r="F1038" s="1">
        <v>6151.54</v>
      </c>
    </row>
    <row r="1039">
      <c r="A1039" s="1">
        <v>0.852</v>
      </c>
      <c r="B1039" s="1">
        <v>7885.62</v>
      </c>
      <c r="C1039" s="1">
        <v>72.0</v>
      </c>
      <c r="E1039" s="1">
        <v>0.851</v>
      </c>
      <c r="F1039" s="1">
        <v>10489.2</v>
      </c>
    </row>
    <row r="1040">
      <c r="A1040" s="1">
        <v>0.883</v>
      </c>
      <c r="B1040" s="1">
        <v>30450.55</v>
      </c>
      <c r="C1040" s="1">
        <v>23.0</v>
      </c>
      <c r="E1040" s="1">
        <v>0.924</v>
      </c>
      <c r="F1040" s="1">
        <v>731.8</v>
      </c>
    </row>
    <row r="1041">
      <c r="A1041" s="1">
        <v>0.61</v>
      </c>
      <c r="B1041" s="1">
        <v>5652.23</v>
      </c>
      <c r="C1041" s="1">
        <v>45.0</v>
      </c>
      <c r="E1041" s="1">
        <v>0.909</v>
      </c>
      <c r="F1041" s="1">
        <v>31630.94</v>
      </c>
    </row>
    <row r="1042">
      <c r="A1042" s="1">
        <v>0.829</v>
      </c>
      <c r="B1042" s="1">
        <v>22159.25</v>
      </c>
      <c r="C1042" s="1">
        <v>34.0</v>
      </c>
      <c r="E1042" s="1">
        <v>0.858</v>
      </c>
      <c r="F1042" s="1">
        <v>8890.72</v>
      </c>
    </row>
    <row r="1043">
      <c r="A1043" s="1">
        <v>0.534</v>
      </c>
      <c r="B1043" s="1">
        <v>7822.85</v>
      </c>
      <c r="C1043" s="1">
        <v>22.0</v>
      </c>
      <c r="E1043" s="1">
        <v>0.907</v>
      </c>
      <c r="F1043" s="1">
        <v>1773.93</v>
      </c>
    </row>
    <row r="1044">
      <c r="A1044" s="1">
        <v>0.478</v>
      </c>
      <c r="B1044" s="1">
        <v>14232.71</v>
      </c>
      <c r="C1044" s="1">
        <v>48.0</v>
      </c>
      <c r="E1044" s="1">
        <v>0.914</v>
      </c>
      <c r="F1044" s="1">
        <v>8104.8</v>
      </c>
    </row>
    <row r="1045">
      <c r="A1045" s="1">
        <v>0.88</v>
      </c>
      <c r="B1045" s="1">
        <v>22405.76</v>
      </c>
      <c r="C1045" s="1">
        <v>22.0</v>
      </c>
      <c r="E1045" s="1">
        <v>0.915</v>
      </c>
      <c r="F1045" s="1">
        <v>58058.55</v>
      </c>
    </row>
    <row r="1046">
      <c r="A1046" s="1">
        <v>0.138</v>
      </c>
      <c r="B1046" s="1">
        <v>17777.52</v>
      </c>
      <c r="C1046" s="1">
        <v>55.0</v>
      </c>
      <c r="E1046" s="1">
        <v>0.896</v>
      </c>
      <c r="F1046" s="1">
        <v>32647.3</v>
      </c>
    </row>
    <row r="1047">
      <c r="A1047" s="1">
        <v>0.732</v>
      </c>
      <c r="B1047" s="1">
        <v>17173.68</v>
      </c>
      <c r="C1047" s="1">
        <v>20.0</v>
      </c>
      <c r="E1047" s="1">
        <v>1.0</v>
      </c>
      <c r="F1047" s="1">
        <v>2252.1</v>
      </c>
    </row>
    <row r="1048">
      <c r="A1048" s="1">
        <v>0.274</v>
      </c>
      <c r="B1048" s="1">
        <v>1358.74</v>
      </c>
      <c r="C1048" s="1">
        <v>70.0</v>
      </c>
      <c r="E1048" s="1">
        <v>0.878</v>
      </c>
      <c r="F1048" s="1">
        <v>36585.68</v>
      </c>
    </row>
    <row r="1049">
      <c r="A1049" s="1">
        <v>0.117</v>
      </c>
      <c r="B1049" s="1">
        <v>5729.04</v>
      </c>
      <c r="C1049" s="1">
        <v>40.0</v>
      </c>
      <c r="E1049" s="1">
        <v>0.953</v>
      </c>
      <c r="F1049" s="1">
        <v>2962.35</v>
      </c>
    </row>
    <row r="1050">
      <c r="A1050" s="1">
        <v>0.865</v>
      </c>
      <c r="B1050" s="1">
        <v>16965.13</v>
      </c>
      <c r="C1050" s="1">
        <v>54.0</v>
      </c>
      <c r="E1050" s="1">
        <v>0.919</v>
      </c>
      <c r="F1050" s="1">
        <v>5616.11</v>
      </c>
    </row>
    <row r="1051">
      <c r="A1051" s="1">
        <v>0.432</v>
      </c>
      <c r="B1051" s="1">
        <v>369.74</v>
      </c>
      <c r="C1051" s="1">
        <v>70.0</v>
      </c>
      <c r="E1051" s="1">
        <v>0.991</v>
      </c>
      <c r="F1051" s="1">
        <v>31597.13</v>
      </c>
    </row>
    <row r="1052">
      <c r="A1052" s="1">
        <v>0.503</v>
      </c>
      <c r="B1052" s="1">
        <v>5770.83</v>
      </c>
      <c r="C1052" s="1">
        <v>54.0</v>
      </c>
      <c r="E1052" s="1">
        <v>0.924</v>
      </c>
      <c r="F1052" s="1">
        <v>29150.19</v>
      </c>
    </row>
    <row r="1053">
      <c r="A1053" s="1">
        <v>0.293</v>
      </c>
      <c r="B1053" s="1">
        <v>5206.14</v>
      </c>
      <c r="C1053" s="1">
        <v>27.0</v>
      </c>
      <c r="E1053" s="1">
        <v>0.885</v>
      </c>
      <c r="F1053" s="1">
        <v>76713.65</v>
      </c>
    </row>
    <row r="1054">
      <c r="A1054" s="1">
        <v>0.031</v>
      </c>
      <c r="B1054" s="1">
        <v>5749.8</v>
      </c>
      <c r="C1054" s="1">
        <v>27.0</v>
      </c>
      <c r="E1054" s="1">
        <v>0.889</v>
      </c>
      <c r="F1054" s="1">
        <v>9385.71</v>
      </c>
    </row>
    <row r="1055">
      <c r="A1055" s="1">
        <v>0.492</v>
      </c>
      <c r="B1055" s="1">
        <v>15340.59</v>
      </c>
      <c r="C1055" s="1">
        <v>36.0</v>
      </c>
      <c r="E1055" s="1">
        <v>0.843</v>
      </c>
      <c r="F1055" s="1">
        <v>6647.5</v>
      </c>
    </row>
    <row r="1056">
      <c r="A1056" s="1">
        <v>0.8</v>
      </c>
      <c r="B1056" s="1">
        <v>17443.58</v>
      </c>
      <c r="C1056" s="1">
        <v>34.0</v>
      </c>
      <c r="E1056" s="1">
        <v>1.0</v>
      </c>
      <c r="F1056" s="1">
        <v>54523.62</v>
      </c>
    </row>
    <row r="1057">
      <c r="A1057" s="1">
        <v>0.858</v>
      </c>
      <c r="B1057" s="1">
        <v>47937.47</v>
      </c>
      <c r="C1057" s="1">
        <v>38.0</v>
      </c>
      <c r="E1057" s="1">
        <v>0.964</v>
      </c>
      <c r="F1057" s="1">
        <v>10888.7</v>
      </c>
    </row>
    <row r="1058">
      <c r="A1058" s="1">
        <v>0.922</v>
      </c>
      <c r="B1058" s="1">
        <v>9756.22</v>
      </c>
      <c r="C1058" s="1">
        <v>31.0</v>
      </c>
      <c r="E1058" s="1">
        <v>0.869</v>
      </c>
      <c r="F1058" s="1">
        <v>48519.44</v>
      </c>
    </row>
    <row r="1059">
      <c r="A1059" s="1">
        <v>0.94</v>
      </c>
      <c r="B1059" s="1">
        <v>52230.88</v>
      </c>
      <c r="C1059" s="1">
        <v>26.0</v>
      </c>
      <c r="E1059" s="1">
        <v>1.0</v>
      </c>
      <c r="F1059" s="1">
        <v>32687.6</v>
      </c>
    </row>
    <row r="1060">
      <c r="A1060" s="1">
        <v>1.0</v>
      </c>
      <c r="B1060" s="1">
        <v>21108.43</v>
      </c>
      <c r="C1060" s="1">
        <v>63.0</v>
      </c>
      <c r="E1060" s="1">
        <v>0.967</v>
      </c>
      <c r="F1060" s="1">
        <v>89164.03</v>
      </c>
    </row>
    <row r="1061">
      <c r="A1061" s="1">
        <v>0.872</v>
      </c>
      <c r="B1061" s="1">
        <v>48759.03</v>
      </c>
      <c r="C1061" s="1">
        <v>18.0</v>
      </c>
      <c r="E1061" s="1">
        <v>0.954</v>
      </c>
      <c r="F1061" s="1">
        <v>82492.13</v>
      </c>
    </row>
    <row r="1062">
      <c r="A1062" s="1">
        <v>0.251</v>
      </c>
      <c r="B1062" s="1">
        <v>35851.85</v>
      </c>
      <c r="C1062" s="1">
        <v>68.0</v>
      </c>
      <c r="E1062" s="1">
        <v>1.0</v>
      </c>
      <c r="F1062" s="1">
        <v>7538.1</v>
      </c>
    </row>
    <row r="1063">
      <c r="A1063" s="1">
        <v>1.0</v>
      </c>
      <c r="B1063" s="1">
        <v>23268.29</v>
      </c>
      <c r="C1063" s="1">
        <v>62.0</v>
      </c>
      <c r="E1063" s="1">
        <v>1.0</v>
      </c>
      <c r="F1063" s="1">
        <v>4475.84</v>
      </c>
    </row>
    <row r="1064">
      <c r="A1064" s="1">
        <v>0.952</v>
      </c>
      <c r="B1064" s="1">
        <v>8804.42</v>
      </c>
      <c r="C1064" s="1">
        <v>30.0</v>
      </c>
      <c r="E1064" s="1">
        <v>0.891</v>
      </c>
      <c r="F1064" s="1">
        <v>45668.96</v>
      </c>
    </row>
    <row r="1065">
      <c r="A1065" s="1">
        <v>0.464</v>
      </c>
      <c r="B1065" s="1">
        <v>5517.98</v>
      </c>
      <c r="C1065" s="1">
        <v>21.0</v>
      </c>
      <c r="E1065" s="1">
        <v>1.0</v>
      </c>
      <c r="F1065" s="1">
        <v>33276.03</v>
      </c>
    </row>
    <row r="1066">
      <c r="A1066" s="1">
        <v>0.164</v>
      </c>
      <c r="B1066" s="1">
        <v>5030.64</v>
      </c>
      <c r="C1066" s="1">
        <v>79.0</v>
      </c>
      <c r="E1066" s="1">
        <v>0.828</v>
      </c>
      <c r="F1066" s="1">
        <v>14096.49</v>
      </c>
    </row>
    <row r="1067">
      <c r="A1067" s="1">
        <v>0.175</v>
      </c>
      <c r="B1067" s="1">
        <v>60803.65</v>
      </c>
      <c r="C1067" s="1">
        <v>18.0</v>
      </c>
      <c r="E1067" s="1">
        <v>0.817</v>
      </c>
      <c r="F1067" s="1">
        <v>38252.05</v>
      </c>
    </row>
    <row r="1068">
      <c r="A1068" s="1">
        <v>0.714</v>
      </c>
      <c r="B1068" s="1">
        <v>63676.86</v>
      </c>
      <c r="C1068" s="1">
        <v>66.0</v>
      </c>
      <c r="E1068" s="1">
        <v>0.982</v>
      </c>
      <c r="F1068" s="1">
        <v>2959.57</v>
      </c>
    </row>
    <row r="1069">
      <c r="A1069" s="1">
        <v>0.718</v>
      </c>
      <c r="B1069" s="1">
        <v>25807.42</v>
      </c>
      <c r="C1069" s="1">
        <v>57.0</v>
      </c>
      <c r="E1069" s="1">
        <v>1.0</v>
      </c>
      <c r="F1069" s="1">
        <v>32878.69</v>
      </c>
    </row>
    <row r="1070">
      <c r="A1070" s="1">
        <v>0.266</v>
      </c>
      <c r="B1070" s="1">
        <v>43048.16</v>
      </c>
      <c r="C1070" s="1">
        <v>49.0</v>
      </c>
      <c r="E1070" s="1">
        <v>0.942</v>
      </c>
      <c r="F1070" s="1">
        <v>39075.86</v>
      </c>
    </row>
    <row r="1071">
      <c r="A1071" s="1">
        <v>1.0</v>
      </c>
      <c r="B1071" s="1">
        <v>50265.18</v>
      </c>
      <c r="C1071" s="1">
        <v>51.0</v>
      </c>
      <c r="E1071" s="1">
        <v>0.865</v>
      </c>
      <c r="F1071" s="1">
        <v>78158.95</v>
      </c>
    </row>
    <row r="1072">
      <c r="A1072" s="1">
        <v>0.592</v>
      </c>
      <c r="B1072" s="1">
        <v>14330.62</v>
      </c>
      <c r="C1072" s="1">
        <v>45.0</v>
      </c>
      <c r="E1072" s="1">
        <v>0.992</v>
      </c>
      <c r="F1072" s="1">
        <v>4333.39</v>
      </c>
    </row>
    <row r="1073">
      <c r="A1073" s="1">
        <v>0.612</v>
      </c>
      <c r="B1073" s="1">
        <v>19834.28</v>
      </c>
      <c r="C1073" s="1">
        <v>48.0</v>
      </c>
      <c r="E1073" s="1">
        <v>0.914</v>
      </c>
      <c r="F1073" s="1">
        <v>33279.98</v>
      </c>
    </row>
    <row r="1074">
      <c r="A1074" s="1">
        <v>0.614</v>
      </c>
      <c r="B1074" s="1">
        <v>10851.64</v>
      </c>
      <c r="C1074" s="1">
        <v>25.0</v>
      </c>
      <c r="E1074" s="1">
        <v>1.0</v>
      </c>
      <c r="F1074" s="1">
        <v>11447.38</v>
      </c>
    </row>
    <row r="1075">
      <c r="A1075" s="1">
        <v>0.367</v>
      </c>
      <c r="B1075" s="1">
        <v>10842.57</v>
      </c>
      <c r="C1075" s="1">
        <v>56.0</v>
      </c>
      <c r="E1075" s="1">
        <v>0.902</v>
      </c>
      <c r="F1075" s="1">
        <v>19418.2</v>
      </c>
    </row>
    <row r="1076">
      <c r="A1076" s="1">
        <v>0.901</v>
      </c>
      <c r="B1076" s="1">
        <v>783.74</v>
      </c>
      <c r="C1076" s="1">
        <v>43.0</v>
      </c>
      <c r="E1076" s="1">
        <v>0.862</v>
      </c>
      <c r="F1076" s="1">
        <v>355.54</v>
      </c>
    </row>
    <row r="1077">
      <c r="A1077" s="1">
        <v>0.054</v>
      </c>
      <c r="B1077" s="1">
        <v>11376.92</v>
      </c>
      <c r="C1077" s="1">
        <v>75.0</v>
      </c>
      <c r="E1077" s="1">
        <v>0.934</v>
      </c>
      <c r="F1077" s="1">
        <v>1063.82</v>
      </c>
    </row>
    <row r="1078">
      <c r="A1078" s="1">
        <v>0.797</v>
      </c>
      <c r="B1078" s="1">
        <v>22385.88</v>
      </c>
      <c r="C1078" s="1">
        <v>51.0</v>
      </c>
      <c r="E1078" s="1">
        <v>0.867</v>
      </c>
      <c r="F1078" s="1">
        <v>27052.55</v>
      </c>
    </row>
    <row r="1079">
      <c r="A1079" s="1">
        <v>0.361</v>
      </c>
      <c r="B1079" s="1">
        <v>10963.01</v>
      </c>
      <c r="C1079" s="1">
        <v>71.0</v>
      </c>
      <c r="E1079" s="1">
        <v>1.0</v>
      </c>
      <c r="F1079" s="1">
        <v>817.7</v>
      </c>
    </row>
    <row r="1080">
      <c r="A1080" s="1">
        <v>0.34</v>
      </c>
      <c r="B1080" s="1">
        <v>41178.61</v>
      </c>
      <c r="C1080" s="1">
        <v>71.0</v>
      </c>
      <c r="E1080" s="1">
        <v>0.838</v>
      </c>
      <c r="F1080" s="1">
        <v>20481.55</v>
      </c>
    </row>
    <row r="1081">
      <c r="A1081" s="1">
        <v>0.486</v>
      </c>
      <c r="B1081" s="1">
        <v>8086.2</v>
      </c>
      <c r="C1081" s="1">
        <v>20.0</v>
      </c>
      <c r="E1081" s="1">
        <v>0.824</v>
      </c>
      <c r="F1081" s="1">
        <v>66362.4</v>
      </c>
    </row>
    <row r="1082">
      <c r="A1082" s="1">
        <v>0.198</v>
      </c>
      <c r="B1082" s="1">
        <v>2846.99</v>
      </c>
      <c r="C1082" s="1">
        <v>76.0</v>
      </c>
      <c r="E1082" s="1">
        <v>1.0</v>
      </c>
      <c r="F1082" s="1">
        <v>3048.05</v>
      </c>
    </row>
    <row r="1083">
      <c r="A1083" s="1">
        <v>0.969</v>
      </c>
      <c r="B1083" s="1">
        <v>33379.37</v>
      </c>
      <c r="C1083" s="1">
        <v>67.0</v>
      </c>
      <c r="E1083" s="1">
        <v>0.912</v>
      </c>
      <c r="F1083" s="1">
        <v>23416.05</v>
      </c>
    </row>
    <row r="1084">
      <c r="A1084" s="1">
        <v>0.796</v>
      </c>
      <c r="B1084" s="1">
        <v>22413.96</v>
      </c>
      <c r="C1084" s="1">
        <v>29.0</v>
      </c>
      <c r="E1084" s="1">
        <v>0.97</v>
      </c>
      <c r="F1084" s="1">
        <v>16775.54</v>
      </c>
    </row>
    <row r="1085">
      <c r="A1085" s="1">
        <v>0.857</v>
      </c>
      <c r="B1085" s="1">
        <v>5536.68</v>
      </c>
      <c r="C1085" s="1">
        <v>18.0</v>
      </c>
      <c r="E1085" s="1">
        <v>0.868</v>
      </c>
      <c r="F1085" s="1">
        <v>11230.34</v>
      </c>
    </row>
    <row r="1086">
      <c r="A1086" s="1">
        <v>0.836</v>
      </c>
      <c r="B1086" s="1">
        <v>15376.87</v>
      </c>
      <c r="C1086" s="1">
        <v>71.0</v>
      </c>
      <c r="E1086" s="1">
        <v>0.907</v>
      </c>
      <c r="F1086" s="1">
        <v>34087.34</v>
      </c>
    </row>
    <row r="1087">
      <c r="A1087" s="1">
        <v>0.825</v>
      </c>
      <c r="B1087" s="1">
        <v>10278.35</v>
      </c>
      <c r="C1087" s="1">
        <v>61.0</v>
      </c>
      <c r="E1087" s="1">
        <v>1.0</v>
      </c>
      <c r="F1087" s="1">
        <v>31838.8</v>
      </c>
    </row>
    <row r="1088">
      <c r="A1088" s="1">
        <v>0.681</v>
      </c>
      <c r="B1088" s="1">
        <v>55891.71</v>
      </c>
      <c r="C1088" s="1">
        <v>22.0</v>
      </c>
      <c r="E1088" s="1">
        <v>0.846</v>
      </c>
      <c r="F1088" s="1">
        <v>16670.56</v>
      </c>
    </row>
    <row r="1089">
      <c r="A1089" s="1">
        <v>0.952</v>
      </c>
      <c r="B1089" s="1">
        <v>18695.82</v>
      </c>
      <c r="C1089" s="1">
        <v>47.0</v>
      </c>
      <c r="E1089" s="1">
        <v>0.908</v>
      </c>
      <c r="F1089" s="1">
        <v>2980.53</v>
      </c>
    </row>
    <row r="1090">
      <c r="A1090" s="1">
        <v>0.109</v>
      </c>
      <c r="B1090" s="1">
        <v>3448.75</v>
      </c>
      <c r="C1090" s="1">
        <v>47.0</v>
      </c>
      <c r="E1090" s="1">
        <v>0.878</v>
      </c>
      <c r="F1090" s="1">
        <v>34181.12</v>
      </c>
    </row>
    <row r="1091">
      <c r="A1091" s="1">
        <v>0.286</v>
      </c>
      <c r="B1091" s="1">
        <v>13949.07</v>
      </c>
      <c r="C1091" s="1">
        <v>76.0</v>
      </c>
      <c r="E1091" s="1">
        <v>0.949</v>
      </c>
      <c r="F1091" s="1">
        <v>4321.4</v>
      </c>
    </row>
    <row r="1092">
      <c r="A1092" s="1">
        <v>0.313</v>
      </c>
      <c r="B1092" s="1">
        <v>39690.9</v>
      </c>
      <c r="C1092" s="1">
        <v>74.0</v>
      </c>
      <c r="E1092" s="1">
        <v>0.853</v>
      </c>
      <c r="F1092" s="1">
        <v>395.96</v>
      </c>
    </row>
    <row r="1093">
      <c r="A1093" s="1">
        <v>0.171</v>
      </c>
      <c r="B1093" s="1">
        <v>22264.17</v>
      </c>
      <c r="C1093" s="1">
        <v>34.0</v>
      </c>
      <c r="E1093" s="1">
        <v>0.941</v>
      </c>
      <c r="F1093" s="1">
        <v>5177.69</v>
      </c>
    </row>
    <row r="1094">
      <c r="A1094" s="1">
        <v>0.156</v>
      </c>
      <c r="B1094" s="1">
        <v>36960.51</v>
      </c>
      <c r="C1094" s="1">
        <v>65.0</v>
      </c>
      <c r="E1094" s="1">
        <v>0.996</v>
      </c>
      <c r="F1094" s="1">
        <v>483.91</v>
      </c>
    </row>
    <row r="1095">
      <c r="A1095" s="1">
        <v>0.453</v>
      </c>
      <c r="B1095" s="1">
        <v>5764.29</v>
      </c>
      <c r="C1095" s="1">
        <v>80.0</v>
      </c>
      <c r="E1095" s="1">
        <v>0.913</v>
      </c>
      <c r="F1095" s="1">
        <v>17345.04</v>
      </c>
    </row>
    <row r="1096">
      <c r="A1096" s="1">
        <v>0.874</v>
      </c>
      <c r="B1096" s="1">
        <v>43847.97</v>
      </c>
      <c r="C1096" s="1">
        <v>64.0</v>
      </c>
      <c r="E1096" s="1">
        <v>1.0</v>
      </c>
      <c r="F1096" s="1">
        <v>6129.36</v>
      </c>
    </row>
    <row r="1097">
      <c r="A1097" s="1">
        <v>0.645</v>
      </c>
      <c r="B1097" s="1">
        <v>28179.91</v>
      </c>
      <c r="C1097" s="1">
        <v>40.0</v>
      </c>
      <c r="E1097" s="1">
        <v>0.892</v>
      </c>
      <c r="F1097" s="1">
        <v>1374.33</v>
      </c>
    </row>
    <row r="1098">
      <c r="A1098" s="1">
        <v>0.651</v>
      </c>
      <c r="B1098" s="1">
        <v>26106.37</v>
      </c>
      <c r="C1098" s="1">
        <v>32.0</v>
      </c>
      <c r="E1098" s="1">
        <v>1.0</v>
      </c>
      <c r="F1098" s="1">
        <v>52207.28</v>
      </c>
    </row>
    <row r="1099">
      <c r="A1099" s="1">
        <v>0.888</v>
      </c>
      <c r="B1099" s="1">
        <v>8509.51</v>
      </c>
      <c r="C1099" s="1">
        <v>54.0</v>
      </c>
      <c r="E1099" s="1">
        <v>0.965</v>
      </c>
      <c r="F1099" s="1">
        <v>99731.78</v>
      </c>
    </row>
    <row r="1100">
      <c r="A1100" s="1">
        <v>1.0</v>
      </c>
      <c r="B1100" s="1">
        <v>43724.16</v>
      </c>
      <c r="C1100" s="1">
        <v>38.0</v>
      </c>
      <c r="E1100" s="1">
        <v>0.826</v>
      </c>
      <c r="F1100" s="1">
        <v>39296.97</v>
      </c>
    </row>
    <row r="1101">
      <c r="A1101" s="1">
        <v>0.731</v>
      </c>
      <c r="B1101" s="1">
        <v>20321.08</v>
      </c>
      <c r="C1101" s="1">
        <v>31.0</v>
      </c>
      <c r="E1101" s="1">
        <v>0.973</v>
      </c>
      <c r="F1101" s="1">
        <v>3784.34</v>
      </c>
    </row>
    <row r="1102">
      <c r="A1102" s="1">
        <v>0.235</v>
      </c>
      <c r="B1102" s="1">
        <v>38189.18</v>
      </c>
      <c r="C1102" s="1">
        <v>19.0</v>
      </c>
      <c r="E1102" s="1">
        <v>0.942</v>
      </c>
      <c r="F1102" s="1">
        <v>23526.97</v>
      </c>
    </row>
    <row r="1103">
      <c r="A1103" s="1">
        <v>0.727</v>
      </c>
      <c r="B1103" s="1">
        <v>8956.12</v>
      </c>
      <c r="C1103" s="1">
        <v>28.0</v>
      </c>
      <c r="E1103" s="1">
        <v>1.0</v>
      </c>
      <c r="F1103" s="1">
        <v>60173.83</v>
      </c>
    </row>
    <row r="1104">
      <c r="A1104" s="1">
        <v>0.555</v>
      </c>
      <c r="B1104" s="1">
        <v>3148.34</v>
      </c>
      <c r="C1104" s="1">
        <v>68.0</v>
      </c>
      <c r="E1104" s="1">
        <v>0.992</v>
      </c>
      <c r="F1104" s="1">
        <v>1882.24</v>
      </c>
    </row>
    <row r="1105">
      <c r="A1105" s="1">
        <v>0.114</v>
      </c>
      <c r="B1105" s="1">
        <v>8079.44</v>
      </c>
      <c r="C1105" s="1">
        <v>56.0</v>
      </c>
      <c r="E1105" s="1">
        <v>1.0</v>
      </c>
      <c r="F1105" s="1">
        <v>34388.6</v>
      </c>
    </row>
    <row r="1106">
      <c r="A1106" s="1">
        <v>0.307</v>
      </c>
      <c r="B1106" s="1">
        <v>12149.09</v>
      </c>
      <c r="C1106" s="1">
        <v>55.0</v>
      </c>
      <c r="E1106" s="1">
        <v>0.899</v>
      </c>
      <c r="F1106" s="1">
        <v>8393.33</v>
      </c>
    </row>
    <row r="1107">
      <c r="A1107" s="1">
        <v>0.238</v>
      </c>
      <c r="B1107" s="1">
        <v>15245.97</v>
      </c>
      <c r="C1107" s="1">
        <v>77.0</v>
      </c>
      <c r="E1107" s="1">
        <v>0.971</v>
      </c>
      <c r="F1107" s="1">
        <v>1707.31</v>
      </c>
    </row>
    <row r="1108">
      <c r="A1108" s="1">
        <v>0.823</v>
      </c>
      <c r="B1108" s="1">
        <v>14300.05</v>
      </c>
      <c r="C1108" s="1">
        <v>51.0</v>
      </c>
      <c r="E1108" s="1">
        <v>1.0</v>
      </c>
      <c r="F1108" s="1">
        <v>16038.38</v>
      </c>
    </row>
    <row r="1109">
      <c r="A1109" s="1">
        <v>0.345</v>
      </c>
      <c r="B1109" s="1">
        <v>15795.57</v>
      </c>
      <c r="C1109" s="1">
        <v>55.0</v>
      </c>
      <c r="E1109" s="1">
        <v>1.0</v>
      </c>
      <c r="F1109" s="1">
        <v>1782.08</v>
      </c>
    </row>
    <row r="1110">
      <c r="A1110" s="1">
        <v>0.601</v>
      </c>
      <c r="B1110" s="1">
        <v>36865.99</v>
      </c>
      <c r="C1110" s="1">
        <v>67.0</v>
      </c>
      <c r="E1110" s="1">
        <v>0.843</v>
      </c>
      <c r="F1110" s="1">
        <v>11888.89</v>
      </c>
    </row>
    <row r="1111">
      <c r="A1111" s="1">
        <v>0.936</v>
      </c>
      <c r="B1111" s="1">
        <v>3729.03</v>
      </c>
      <c r="C1111" s="1">
        <v>51.0</v>
      </c>
      <c r="E1111" s="1">
        <v>0.97</v>
      </c>
      <c r="F1111" s="1">
        <v>10049.71</v>
      </c>
    </row>
    <row r="1112">
      <c r="A1112" s="1">
        <v>0.987</v>
      </c>
      <c r="B1112" s="1">
        <v>7597.45</v>
      </c>
      <c r="C1112" s="1">
        <v>35.0</v>
      </c>
      <c r="E1112" s="1">
        <v>0.875</v>
      </c>
      <c r="F1112" s="1">
        <v>24234.03</v>
      </c>
    </row>
    <row r="1113">
      <c r="A1113" s="1">
        <v>0.638</v>
      </c>
      <c r="B1113" s="1">
        <v>43894.08</v>
      </c>
      <c r="C1113" s="1">
        <v>47.0</v>
      </c>
      <c r="E1113" s="1">
        <v>0.966</v>
      </c>
      <c r="F1113" s="1">
        <v>11461.42</v>
      </c>
    </row>
    <row r="1114">
      <c r="A1114" s="1">
        <v>0.605</v>
      </c>
      <c r="B1114" s="1">
        <v>16440.45</v>
      </c>
      <c r="C1114" s="1">
        <v>32.0</v>
      </c>
      <c r="E1114" s="1">
        <v>1.0</v>
      </c>
      <c r="F1114" s="1">
        <v>5921.1</v>
      </c>
    </row>
    <row r="1115">
      <c r="A1115" s="1">
        <v>0.146</v>
      </c>
      <c r="B1115" s="1">
        <v>17512.09</v>
      </c>
      <c r="C1115" s="1">
        <v>44.0</v>
      </c>
      <c r="E1115" s="1">
        <v>0.876</v>
      </c>
      <c r="F1115" s="1">
        <v>1222.04</v>
      </c>
    </row>
    <row r="1116">
      <c r="A1116" s="1">
        <v>0.494</v>
      </c>
      <c r="B1116" s="1">
        <v>13004.15</v>
      </c>
      <c r="C1116" s="1">
        <v>68.0</v>
      </c>
      <c r="E1116" s="1">
        <v>0.979</v>
      </c>
      <c r="F1116" s="1">
        <v>23232.57</v>
      </c>
    </row>
    <row r="1117">
      <c r="A1117" s="1">
        <v>0.686</v>
      </c>
      <c r="B1117" s="1">
        <v>15924.63</v>
      </c>
      <c r="C1117" s="1">
        <v>80.0</v>
      </c>
      <c r="E1117" s="1">
        <v>0.838</v>
      </c>
      <c r="F1117" s="1">
        <v>20767.58</v>
      </c>
    </row>
    <row r="1118">
      <c r="A1118" s="1">
        <v>0.239</v>
      </c>
      <c r="B1118" s="1">
        <v>4414.92</v>
      </c>
      <c r="C1118" s="1">
        <v>51.0</v>
      </c>
      <c r="E1118" s="1">
        <v>0.958</v>
      </c>
      <c r="F1118" s="1">
        <v>8199.71</v>
      </c>
    </row>
    <row r="1119">
      <c r="A1119" s="1">
        <v>0.111</v>
      </c>
      <c r="B1119" s="1">
        <v>15831.39</v>
      </c>
      <c r="C1119" s="1">
        <v>69.0</v>
      </c>
      <c r="E1119" s="1">
        <v>1.0</v>
      </c>
      <c r="F1119" s="1">
        <v>13139.32</v>
      </c>
    </row>
    <row r="1120">
      <c r="A1120" s="1">
        <v>0.963</v>
      </c>
      <c r="B1120" s="1">
        <v>100000.0</v>
      </c>
      <c r="C1120" s="1">
        <v>74.0</v>
      </c>
      <c r="E1120" s="1">
        <v>0.965</v>
      </c>
      <c r="F1120" s="1">
        <v>48781.44</v>
      </c>
    </row>
    <row r="1121">
      <c r="A1121" s="1">
        <v>0.165</v>
      </c>
      <c r="B1121" s="1">
        <v>16696.41</v>
      </c>
      <c r="C1121" s="1">
        <v>55.0</v>
      </c>
      <c r="E1121" s="1">
        <v>1.0</v>
      </c>
      <c r="F1121" s="1">
        <v>18764.2</v>
      </c>
    </row>
    <row r="1122">
      <c r="A1122" s="1">
        <v>0.913</v>
      </c>
      <c r="B1122" s="1">
        <v>908.37</v>
      </c>
      <c r="C1122" s="1">
        <v>50.0</v>
      </c>
      <c r="E1122" s="1">
        <v>0.935</v>
      </c>
      <c r="F1122" s="1">
        <v>17289.05</v>
      </c>
    </row>
    <row r="1123">
      <c r="A1123" s="1">
        <v>0.524</v>
      </c>
      <c r="B1123" s="1">
        <v>31835.46</v>
      </c>
      <c r="C1123" s="1">
        <v>41.0</v>
      </c>
      <c r="E1123" s="1">
        <v>0.991</v>
      </c>
      <c r="F1123" s="1">
        <v>209.64</v>
      </c>
    </row>
    <row r="1124">
      <c r="A1124" s="1">
        <v>0.38</v>
      </c>
      <c r="B1124" s="1">
        <v>10099.37</v>
      </c>
      <c r="C1124" s="1">
        <v>32.0</v>
      </c>
      <c r="E1124" s="1">
        <v>0.916</v>
      </c>
      <c r="F1124" s="1">
        <v>29942.29</v>
      </c>
    </row>
    <row r="1125">
      <c r="A1125" s="1">
        <v>0.526</v>
      </c>
      <c r="B1125" s="1">
        <v>3337.06</v>
      </c>
      <c r="C1125" s="1">
        <v>77.0</v>
      </c>
      <c r="E1125" s="1">
        <v>0.819</v>
      </c>
      <c r="F1125" s="1">
        <v>6001.25</v>
      </c>
    </row>
    <row r="1126">
      <c r="A1126" s="1">
        <v>0.288</v>
      </c>
      <c r="B1126" s="1">
        <v>39685.51</v>
      </c>
      <c r="C1126" s="1">
        <v>47.0</v>
      </c>
      <c r="E1126" s="1">
        <v>0.936</v>
      </c>
      <c r="F1126" s="1">
        <v>7396.2</v>
      </c>
    </row>
    <row r="1127">
      <c r="A1127" s="1">
        <v>0.739</v>
      </c>
      <c r="B1127" s="1">
        <v>4412.27</v>
      </c>
      <c r="C1127" s="1">
        <v>72.0</v>
      </c>
      <c r="E1127" s="1">
        <v>0.948</v>
      </c>
      <c r="F1127" s="1">
        <v>16839.0</v>
      </c>
    </row>
    <row r="1128">
      <c r="A1128" s="1">
        <v>0.624</v>
      </c>
      <c r="B1128" s="1">
        <v>50707.35</v>
      </c>
      <c r="C1128" s="1">
        <v>59.0</v>
      </c>
      <c r="E1128" s="1">
        <v>0.95</v>
      </c>
      <c r="F1128" s="1">
        <v>9302.87</v>
      </c>
    </row>
    <row r="1129">
      <c r="A1129" s="1">
        <v>0.946</v>
      </c>
      <c r="B1129" s="1">
        <v>11660.63</v>
      </c>
      <c r="C1129" s="1">
        <v>68.0</v>
      </c>
      <c r="E1129" s="1">
        <v>0.993</v>
      </c>
      <c r="F1129" s="1">
        <v>28972.02</v>
      </c>
    </row>
    <row r="1130">
      <c r="A1130" s="1">
        <v>0.911</v>
      </c>
      <c r="B1130" s="1">
        <v>27157.31</v>
      </c>
      <c r="C1130" s="1">
        <v>34.0</v>
      </c>
      <c r="E1130" s="1">
        <v>0.892</v>
      </c>
      <c r="F1130" s="1">
        <v>254.0</v>
      </c>
    </row>
    <row r="1131">
      <c r="A1131" s="1">
        <v>0.82</v>
      </c>
      <c r="B1131" s="1">
        <v>15837.08</v>
      </c>
      <c r="C1131" s="1">
        <v>22.0</v>
      </c>
      <c r="E1131" s="1">
        <v>0.991</v>
      </c>
      <c r="F1131" s="1">
        <v>583.22</v>
      </c>
    </row>
    <row r="1132">
      <c r="A1132" s="1">
        <v>0.185</v>
      </c>
      <c r="B1132" s="1">
        <v>5931.14</v>
      </c>
      <c r="C1132" s="1">
        <v>46.0</v>
      </c>
      <c r="E1132" s="1">
        <v>0.944</v>
      </c>
      <c r="F1132" s="1">
        <v>4737.66</v>
      </c>
    </row>
    <row r="1133">
      <c r="A1133" s="1">
        <v>0.264</v>
      </c>
      <c r="B1133" s="1">
        <v>22239.43</v>
      </c>
      <c r="C1133" s="1">
        <v>21.0</v>
      </c>
      <c r="E1133" s="1">
        <v>0.907</v>
      </c>
      <c r="F1133" s="1">
        <v>48041.72</v>
      </c>
    </row>
    <row r="1134">
      <c r="A1134" s="1">
        <v>0.418</v>
      </c>
      <c r="B1134" s="1">
        <v>63360.11</v>
      </c>
      <c r="C1134" s="1">
        <v>27.0</v>
      </c>
      <c r="E1134" s="1">
        <v>0.97</v>
      </c>
      <c r="F1134" s="1">
        <v>8217.45</v>
      </c>
    </row>
    <row r="1135">
      <c r="A1135" s="1">
        <v>0.834</v>
      </c>
      <c r="B1135" s="1">
        <v>29361.98</v>
      </c>
      <c r="C1135" s="1">
        <v>73.0</v>
      </c>
      <c r="E1135" s="1">
        <v>0.896</v>
      </c>
      <c r="F1135" s="1">
        <v>31688.03</v>
      </c>
    </row>
    <row r="1136">
      <c r="A1136" s="1">
        <v>0.648</v>
      </c>
      <c r="B1136" s="1">
        <v>18527.73</v>
      </c>
      <c r="C1136" s="1">
        <v>34.0</v>
      </c>
      <c r="E1136" s="1">
        <v>0.961</v>
      </c>
      <c r="F1136" s="1">
        <v>14188.53</v>
      </c>
    </row>
    <row r="1137">
      <c r="A1137" s="1">
        <v>0.276</v>
      </c>
      <c r="B1137" s="1">
        <v>93400.81</v>
      </c>
      <c r="C1137" s="1">
        <v>27.0</v>
      </c>
      <c r="E1137" s="1">
        <v>0.926</v>
      </c>
      <c r="F1137" s="1">
        <v>6299.83</v>
      </c>
    </row>
    <row r="1138">
      <c r="A1138" s="1">
        <v>0.508</v>
      </c>
      <c r="B1138" s="1">
        <v>6166.59</v>
      </c>
      <c r="C1138" s="1">
        <v>34.0</v>
      </c>
      <c r="E1138" s="1">
        <v>0.978</v>
      </c>
      <c r="F1138" s="1">
        <v>28951.65</v>
      </c>
    </row>
    <row r="1139">
      <c r="A1139" s="1">
        <v>1.0</v>
      </c>
      <c r="B1139" s="1">
        <v>1287.39</v>
      </c>
      <c r="C1139" s="1">
        <v>77.0</v>
      </c>
      <c r="E1139" s="1">
        <v>1.0</v>
      </c>
      <c r="F1139" s="1">
        <v>49428.93</v>
      </c>
    </row>
    <row r="1140">
      <c r="A1140" s="1">
        <v>0.732</v>
      </c>
      <c r="B1140" s="1">
        <v>653.17</v>
      </c>
      <c r="C1140" s="1">
        <v>37.0</v>
      </c>
      <c r="E1140" s="1">
        <v>0.837</v>
      </c>
      <c r="F1140" s="1">
        <v>14080.96</v>
      </c>
    </row>
    <row r="1141">
      <c r="A1141" s="1">
        <v>0.984</v>
      </c>
      <c r="B1141" s="1">
        <v>24804.98</v>
      </c>
      <c r="C1141" s="1">
        <v>41.0</v>
      </c>
      <c r="E1141" s="1">
        <v>0.994</v>
      </c>
      <c r="F1141" s="1">
        <v>18317.3</v>
      </c>
    </row>
    <row r="1142">
      <c r="A1142" s="1">
        <v>0.959</v>
      </c>
      <c r="B1142" s="1">
        <v>35466.49</v>
      </c>
      <c r="C1142" s="1">
        <v>22.0</v>
      </c>
      <c r="E1142" s="1">
        <v>1.0</v>
      </c>
      <c r="F1142" s="1">
        <v>31866.44</v>
      </c>
    </row>
    <row r="1143">
      <c r="A1143" s="1">
        <v>0.775</v>
      </c>
      <c r="B1143" s="1">
        <v>20162.67</v>
      </c>
      <c r="C1143" s="1">
        <v>51.0</v>
      </c>
      <c r="E1143" s="1">
        <v>1.0</v>
      </c>
      <c r="F1143" s="1">
        <v>60015.38</v>
      </c>
    </row>
    <row r="1144">
      <c r="A1144" s="1">
        <v>1.0</v>
      </c>
      <c r="B1144" s="1">
        <v>47083.17</v>
      </c>
      <c r="C1144" s="1">
        <v>23.0</v>
      </c>
      <c r="E1144" s="1">
        <v>0.981</v>
      </c>
      <c r="F1144" s="1">
        <v>24284.74</v>
      </c>
    </row>
    <row r="1145">
      <c r="A1145" s="1">
        <v>0.693</v>
      </c>
      <c r="B1145" s="1">
        <v>23944.98</v>
      </c>
      <c r="C1145" s="1">
        <v>70.0</v>
      </c>
      <c r="E1145" s="1">
        <v>1.0</v>
      </c>
      <c r="F1145" s="1">
        <v>50596.89</v>
      </c>
    </row>
    <row r="1146">
      <c r="A1146" s="1">
        <v>0.567</v>
      </c>
      <c r="B1146" s="1">
        <v>9271.04</v>
      </c>
      <c r="C1146" s="1">
        <v>19.0</v>
      </c>
      <c r="E1146" s="1">
        <v>0.99</v>
      </c>
      <c r="F1146" s="1">
        <v>2932.68</v>
      </c>
    </row>
    <row r="1147">
      <c r="A1147" s="1">
        <v>0.736</v>
      </c>
      <c r="B1147" s="1">
        <v>3999.73</v>
      </c>
      <c r="C1147" s="1">
        <v>30.0</v>
      </c>
      <c r="E1147" s="1">
        <v>0.864</v>
      </c>
      <c r="F1147" s="1">
        <v>53089.79</v>
      </c>
    </row>
    <row r="1148">
      <c r="A1148" s="1">
        <v>0.329</v>
      </c>
      <c r="B1148" s="1">
        <v>51711.56</v>
      </c>
      <c r="C1148" s="1">
        <v>79.0</v>
      </c>
      <c r="E1148" s="1">
        <v>1.0</v>
      </c>
      <c r="F1148" s="1">
        <v>72588.75</v>
      </c>
    </row>
    <row r="1149">
      <c r="A1149" s="1">
        <v>0.54</v>
      </c>
      <c r="B1149" s="1">
        <v>2187.31</v>
      </c>
      <c r="C1149" s="1">
        <v>60.0</v>
      </c>
      <c r="E1149" s="1">
        <v>1.0</v>
      </c>
      <c r="F1149" s="1">
        <v>24263.26</v>
      </c>
    </row>
    <row r="1150">
      <c r="A1150" s="1">
        <v>1.0</v>
      </c>
      <c r="B1150" s="1">
        <v>15660.93</v>
      </c>
      <c r="C1150" s="1">
        <v>60.0</v>
      </c>
      <c r="E1150" s="1">
        <v>0.985</v>
      </c>
      <c r="F1150" s="1">
        <v>21520.97</v>
      </c>
    </row>
    <row r="1151">
      <c r="A1151" s="1">
        <v>0.809</v>
      </c>
      <c r="B1151" s="1">
        <v>7537.78</v>
      </c>
      <c r="C1151" s="1">
        <v>65.0</v>
      </c>
      <c r="E1151" s="1">
        <v>0.865</v>
      </c>
      <c r="F1151" s="1">
        <v>560.09</v>
      </c>
    </row>
    <row r="1152">
      <c r="A1152" s="1">
        <v>1.0</v>
      </c>
      <c r="B1152" s="1">
        <v>6333.02</v>
      </c>
      <c r="C1152" s="1">
        <v>28.0</v>
      </c>
      <c r="E1152" s="1">
        <v>1.0</v>
      </c>
      <c r="F1152" s="1">
        <v>2709.57</v>
      </c>
    </row>
    <row r="1153">
      <c r="A1153" s="1">
        <v>1.0</v>
      </c>
      <c r="B1153" s="1">
        <v>20759.84</v>
      </c>
      <c r="C1153" s="1">
        <v>68.0</v>
      </c>
      <c r="E1153" s="1">
        <v>0.92</v>
      </c>
      <c r="F1153" s="1">
        <v>21943.97</v>
      </c>
    </row>
    <row r="1154">
      <c r="A1154" s="1">
        <v>0.637</v>
      </c>
      <c r="B1154" s="1">
        <v>5259.45</v>
      </c>
      <c r="C1154" s="1">
        <v>64.0</v>
      </c>
      <c r="E1154" s="1">
        <v>0.993</v>
      </c>
      <c r="F1154" s="1">
        <v>4545.69</v>
      </c>
    </row>
    <row r="1155">
      <c r="A1155" s="1">
        <v>0.346</v>
      </c>
      <c r="B1155" s="1">
        <v>49625.89</v>
      </c>
      <c r="C1155" s="1">
        <v>74.0</v>
      </c>
      <c r="E1155" s="1">
        <v>0.849</v>
      </c>
      <c r="F1155" s="1">
        <v>1345.02</v>
      </c>
    </row>
    <row r="1156">
      <c r="A1156" s="1">
        <v>0.791</v>
      </c>
      <c r="B1156" s="1">
        <v>10419.0</v>
      </c>
      <c r="C1156" s="1">
        <v>40.0</v>
      </c>
      <c r="E1156" s="1">
        <v>1.0</v>
      </c>
      <c r="F1156" s="1">
        <v>68630.42</v>
      </c>
    </row>
    <row r="1157">
      <c r="A1157" s="1">
        <v>0.007</v>
      </c>
      <c r="B1157" s="1">
        <v>22625.31</v>
      </c>
      <c r="C1157" s="1">
        <v>72.0</v>
      </c>
      <c r="E1157" s="1">
        <v>0.915</v>
      </c>
      <c r="F1157" s="1">
        <v>79858.63</v>
      </c>
    </row>
    <row r="1158">
      <c r="A1158" s="1">
        <v>0.089</v>
      </c>
      <c r="B1158" s="1">
        <v>26021.11</v>
      </c>
      <c r="C1158" s="1">
        <v>33.0</v>
      </c>
      <c r="E1158" s="1">
        <v>0.843</v>
      </c>
      <c r="F1158" s="1">
        <v>22261.37</v>
      </c>
    </row>
    <row r="1159">
      <c r="A1159" s="1">
        <v>0.286</v>
      </c>
      <c r="B1159" s="1">
        <v>22973.39</v>
      </c>
      <c r="C1159" s="1">
        <v>48.0</v>
      </c>
      <c r="E1159" s="1">
        <v>1.0</v>
      </c>
      <c r="F1159" s="1">
        <v>13869.3</v>
      </c>
    </row>
    <row r="1160">
      <c r="A1160" s="1">
        <v>0.315</v>
      </c>
      <c r="B1160" s="1">
        <v>46743.58</v>
      </c>
      <c r="C1160" s="1">
        <v>28.0</v>
      </c>
      <c r="E1160" s="1">
        <v>0.961</v>
      </c>
      <c r="F1160" s="1">
        <v>32239.79</v>
      </c>
    </row>
    <row r="1161">
      <c r="A1161" s="1">
        <v>0.733</v>
      </c>
      <c r="B1161" s="1">
        <v>5256.69</v>
      </c>
      <c r="C1161" s="1">
        <v>71.0</v>
      </c>
      <c r="E1161" s="1">
        <v>0.951</v>
      </c>
      <c r="F1161" s="1">
        <v>13411.52</v>
      </c>
    </row>
    <row r="1162">
      <c r="A1162" s="1">
        <v>0.867</v>
      </c>
      <c r="B1162" s="1">
        <v>1799.69</v>
      </c>
      <c r="C1162" s="1">
        <v>33.0</v>
      </c>
      <c r="E1162" s="1">
        <v>0.963</v>
      </c>
      <c r="F1162" s="1">
        <v>11114.19</v>
      </c>
    </row>
    <row r="1163">
      <c r="A1163" s="1">
        <v>0.754</v>
      </c>
      <c r="B1163" s="1">
        <v>1141.27</v>
      </c>
      <c r="C1163" s="1">
        <v>25.0</v>
      </c>
      <c r="E1163" s="1">
        <v>0.826</v>
      </c>
      <c r="F1163" s="1">
        <v>10278.93</v>
      </c>
    </row>
    <row r="1164">
      <c r="A1164" s="1">
        <v>0.344</v>
      </c>
      <c r="B1164" s="1">
        <v>42049.15</v>
      </c>
      <c r="C1164" s="1">
        <v>21.0</v>
      </c>
      <c r="E1164" s="1">
        <v>1.0</v>
      </c>
      <c r="F1164" s="1">
        <v>37669.31</v>
      </c>
    </row>
    <row r="1165">
      <c r="A1165" s="1">
        <v>0.954</v>
      </c>
      <c r="B1165" s="1">
        <v>72452.14</v>
      </c>
      <c r="C1165" s="1">
        <v>57.0</v>
      </c>
      <c r="E1165" s="1">
        <v>1.0</v>
      </c>
      <c r="F1165" s="1">
        <v>37272.42</v>
      </c>
    </row>
    <row r="1166">
      <c r="A1166" s="1">
        <v>0.828</v>
      </c>
      <c r="B1166" s="1">
        <v>7205.82</v>
      </c>
      <c r="C1166" s="1">
        <v>21.0</v>
      </c>
      <c r="E1166" s="1">
        <v>1.0</v>
      </c>
      <c r="F1166" s="1">
        <v>33591.43</v>
      </c>
    </row>
    <row r="1167">
      <c r="A1167" s="1">
        <v>0.147</v>
      </c>
      <c r="B1167" s="1">
        <v>23651.66</v>
      </c>
      <c r="C1167" s="1">
        <v>73.0</v>
      </c>
      <c r="E1167" s="1">
        <v>0.986</v>
      </c>
      <c r="F1167" s="1">
        <v>842.85</v>
      </c>
    </row>
    <row r="1168">
      <c r="A1168" s="1">
        <v>0.542</v>
      </c>
      <c r="B1168" s="1">
        <v>179.05</v>
      </c>
      <c r="C1168" s="1">
        <v>42.0</v>
      </c>
      <c r="E1168" s="1">
        <v>1.0</v>
      </c>
      <c r="F1168" s="1">
        <v>85850.53</v>
      </c>
    </row>
    <row r="1169">
      <c r="A1169" s="1">
        <v>0.688</v>
      </c>
      <c r="B1169" s="1">
        <v>4180.66</v>
      </c>
      <c r="C1169" s="1">
        <v>20.0</v>
      </c>
      <c r="E1169" s="1">
        <v>0.834</v>
      </c>
      <c r="F1169" s="1">
        <v>6345.9</v>
      </c>
    </row>
    <row r="1170">
      <c r="A1170" s="1">
        <v>0.457</v>
      </c>
      <c r="B1170" s="1">
        <v>23376.9</v>
      </c>
      <c r="C1170" s="1">
        <v>49.0</v>
      </c>
      <c r="E1170" s="1">
        <v>0.853</v>
      </c>
      <c r="F1170" s="1">
        <v>21914.18</v>
      </c>
    </row>
    <row r="1171">
      <c r="A1171" s="1">
        <v>0.939</v>
      </c>
      <c r="B1171" s="1">
        <v>1363.16</v>
      </c>
      <c r="C1171" s="1">
        <v>20.0</v>
      </c>
      <c r="E1171" s="1">
        <v>1.0</v>
      </c>
      <c r="F1171" s="1">
        <v>16268.71</v>
      </c>
    </row>
    <row r="1172">
      <c r="A1172" s="1">
        <v>0.579</v>
      </c>
      <c r="B1172" s="1">
        <v>12641.42</v>
      </c>
      <c r="C1172" s="1">
        <v>44.0</v>
      </c>
      <c r="E1172" s="1">
        <v>0.875</v>
      </c>
      <c r="F1172" s="1">
        <v>47098.55</v>
      </c>
    </row>
    <row r="1173">
      <c r="A1173" s="1">
        <v>0.172</v>
      </c>
      <c r="B1173" s="1">
        <v>21728.73</v>
      </c>
      <c r="C1173" s="1">
        <v>46.0</v>
      </c>
      <c r="E1173" s="1">
        <v>0.883</v>
      </c>
      <c r="F1173" s="1">
        <v>25875.74</v>
      </c>
    </row>
    <row r="1174">
      <c r="A1174" s="1">
        <v>0.53</v>
      </c>
      <c r="B1174" s="1">
        <v>29045.11</v>
      </c>
      <c r="C1174" s="1">
        <v>49.0</v>
      </c>
      <c r="E1174" s="1">
        <v>0.913</v>
      </c>
      <c r="F1174" s="1">
        <v>629.42</v>
      </c>
    </row>
    <row r="1175">
      <c r="A1175" s="1">
        <v>0.577</v>
      </c>
      <c r="B1175" s="1">
        <v>12095.98</v>
      </c>
      <c r="C1175" s="1">
        <v>67.0</v>
      </c>
      <c r="E1175" s="1">
        <v>0.94</v>
      </c>
      <c r="F1175" s="1">
        <v>6511.68</v>
      </c>
    </row>
    <row r="1176">
      <c r="A1176" s="1">
        <v>0.954</v>
      </c>
      <c r="B1176" s="1">
        <v>19900.4</v>
      </c>
      <c r="C1176" s="1">
        <v>78.0</v>
      </c>
      <c r="E1176" s="1">
        <v>0.898</v>
      </c>
      <c r="F1176" s="1">
        <v>17701.52</v>
      </c>
    </row>
    <row r="1177">
      <c r="A1177" s="1">
        <v>0.422</v>
      </c>
      <c r="B1177" s="1">
        <v>15512.13</v>
      </c>
      <c r="C1177" s="1">
        <v>75.0</v>
      </c>
      <c r="E1177" s="1">
        <v>1.0</v>
      </c>
      <c r="F1177" s="1">
        <v>37753.52</v>
      </c>
    </row>
    <row r="1178">
      <c r="A1178" s="1">
        <v>0.943</v>
      </c>
      <c r="B1178" s="1">
        <v>1074.47</v>
      </c>
      <c r="C1178" s="1">
        <v>68.0</v>
      </c>
      <c r="E1178" s="1">
        <v>0.868</v>
      </c>
      <c r="F1178" s="1">
        <v>6240.4</v>
      </c>
    </row>
    <row r="1179">
      <c r="A1179" s="1">
        <v>0.37</v>
      </c>
      <c r="B1179" s="1">
        <v>27158.39</v>
      </c>
      <c r="C1179" s="1">
        <v>36.0</v>
      </c>
      <c r="E1179" s="1">
        <v>1.0</v>
      </c>
      <c r="F1179" s="1">
        <v>12571.39</v>
      </c>
    </row>
    <row r="1180">
      <c r="A1180" s="1">
        <v>0.502</v>
      </c>
      <c r="B1180" s="1">
        <v>3783.59</v>
      </c>
      <c r="C1180" s="1">
        <v>38.0</v>
      </c>
      <c r="E1180" s="1">
        <v>0.954</v>
      </c>
      <c r="F1180" s="1">
        <v>30451.77</v>
      </c>
    </row>
    <row r="1181">
      <c r="A1181" s="1">
        <v>0.725</v>
      </c>
      <c r="B1181" s="1">
        <v>646.45</v>
      </c>
      <c r="C1181" s="1">
        <v>22.0</v>
      </c>
      <c r="E1181" s="1">
        <v>1.0</v>
      </c>
      <c r="F1181" s="1">
        <v>17701.65</v>
      </c>
    </row>
    <row r="1182">
      <c r="A1182" s="1">
        <v>0.936</v>
      </c>
      <c r="B1182" s="1">
        <v>11999.25</v>
      </c>
      <c r="C1182" s="1">
        <v>35.0</v>
      </c>
      <c r="E1182" s="1">
        <v>0.953</v>
      </c>
      <c r="F1182" s="1">
        <v>16876.83</v>
      </c>
    </row>
    <row r="1183">
      <c r="A1183" s="1">
        <v>0.874</v>
      </c>
      <c r="B1183" s="1">
        <v>40144.29</v>
      </c>
      <c r="C1183" s="1">
        <v>45.0</v>
      </c>
      <c r="E1183" s="1">
        <v>1.0</v>
      </c>
      <c r="F1183" s="1">
        <v>27707.3</v>
      </c>
    </row>
    <row r="1184">
      <c r="A1184" s="1">
        <v>0.155</v>
      </c>
      <c r="B1184" s="1">
        <v>3269.9</v>
      </c>
      <c r="C1184" s="1">
        <v>59.0</v>
      </c>
      <c r="E1184" s="1">
        <v>0.865</v>
      </c>
      <c r="F1184" s="1">
        <v>12477.71</v>
      </c>
    </row>
    <row r="1185">
      <c r="A1185" s="1">
        <v>0.244</v>
      </c>
      <c r="B1185" s="1">
        <v>258.82</v>
      </c>
      <c r="C1185" s="1">
        <v>78.0</v>
      </c>
      <c r="E1185" s="1">
        <v>0.991</v>
      </c>
      <c r="F1185" s="1">
        <v>26407.86</v>
      </c>
    </row>
    <row r="1186">
      <c r="A1186" s="1">
        <v>0.068</v>
      </c>
      <c r="B1186" s="1">
        <v>2330.21</v>
      </c>
      <c r="C1186" s="1">
        <v>39.0</v>
      </c>
      <c r="E1186" s="1">
        <v>0.851</v>
      </c>
      <c r="F1186" s="1">
        <v>59256.24</v>
      </c>
    </row>
    <row r="1187">
      <c r="A1187" s="1">
        <v>0.671</v>
      </c>
      <c r="B1187" s="1">
        <v>9040.42</v>
      </c>
      <c r="C1187" s="1">
        <v>38.0</v>
      </c>
      <c r="E1187" s="1">
        <v>0.966</v>
      </c>
      <c r="F1187" s="1">
        <v>37757.76</v>
      </c>
    </row>
    <row r="1188">
      <c r="A1188" s="1">
        <v>0.44</v>
      </c>
      <c r="B1188" s="1">
        <v>17358.2</v>
      </c>
      <c r="C1188" s="1">
        <v>23.0</v>
      </c>
      <c r="E1188" s="1">
        <v>0.9</v>
      </c>
      <c r="F1188" s="1">
        <v>27511.22</v>
      </c>
    </row>
    <row r="1189">
      <c r="A1189" s="1">
        <v>0.876</v>
      </c>
      <c r="B1189" s="1">
        <v>4288.93</v>
      </c>
      <c r="C1189" s="1">
        <v>18.0</v>
      </c>
      <c r="E1189" s="1">
        <v>1.0</v>
      </c>
      <c r="F1189" s="1">
        <v>21436.5</v>
      </c>
    </row>
    <row r="1190">
      <c r="A1190" s="1">
        <v>1.0</v>
      </c>
      <c r="B1190" s="1">
        <v>32386.13</v>
      </c>
      <c r="C1190" s="1">
        <v>22.0</v>
      </c>
      <c r="E1190" s="1">
        <v>0.983</v>
      </c>
      <c r="F1190" s="1">
        <v>14335.0</v>
      </c>
    </row>
    <row r="1191">
      <c r="A1191" s="1">
        <v>0.929</v>
      </c>
      <c r="B1191" s="1">
        <v>27991.41</v>
      </c>
      <c r="C1191" s="1">
        <v>58.0</v>
      </c>
      <c r="E1191" s="1">
        <v>0.94</v>
      </c>
      <c r="F1191" s="1">
        <v>603.17</v>
      </c>
    </row>
    <row r="1192">
      <c r="A1192" s="1">
        <v>0.047</v>
      </c>
      <c r="B1192" s="1">
        <v>23805.58</v>
      </c>
      <c r="C1192" s="1">
        <v>29.0</v>
      </c>
      <c r="E1192" s="1">
        <v>0.961</v>
      </c>
      <c r="F1192" s="1">
        <v>24814.62</v>
      </c>
    </row>
    <row r="1193">
      <c r="A1193" s="1">
        <v>0.944</v>
      </c>
      <c r="B1193" s="1">
        <v>13367.91</v>
      </c>
      <c r="C1193" s="1">
        <v>43.0</v>
      </c>
      <c r="E1193" s="1">
        <v>0.986</v>
      </c>
      <c r="F1193" s="1">
        <v>3573.85</v>
      </c>
    </row>
    <row r="1194">
      <c r="A1194" s="1">
        <v>0.103</v>
      </c>
      <c r="B1194" s="1">
        <v>9089.44</v>
      </c>
      <c r="C1194" s="1">
        <v>63.0</v>
      </c>
      <c r="E1194" s="1">
        <v>0.838</v>
      </c>
      <c r="F1194" s="1">
        <v>29999.33</v>
      </c>
    </row>
    <row r="1195">
      <c r="A1195" s="1">
        <v>0.447</v>
      </c>
      <c r="B1195" s="1">
        <v>9418.85</v>
      </c>
      <c r="C1195" s="1">
        <v>51.0</v>
      </c>
      <c r="E1195" s="1">
        <v>0.869</v>
      </c>
      <c r="F1195" s="1">
        <v>28773.39</v>
      </c>
    </row>
    <row r="1196">
      <c r="A1196" s="1">
        <v>0.297</v>
      </c>
      <c r="B1196" s="1">
        <v>13986.14</v>
      </c>
      <c r="C1196" s="1">
        <v>66.0</v>
      </c>
      <c r="E1196" s="1">
        <v>0.888</v>
      </c>
      <c r="F1196" s="1">
        <v>28774.07</v>
      </c>
    </row>
    <row r="1197">
      <c r="A1197" s="1">
        <v>0.206</v>
      </c>
      <c r="B1197" s="1">
        <v>1609.34</v>
      </c>
      <c r="C1197" s="1">
        <v>31.0</v>
      </c>
      <c r="E1197" s="1">
        <v>1.0</v>
      </c>
      <c r="F1197" s="1">
        <v>38696.37</v>
      </c>
    </row>
    <row r="1198">
      <c r="A1198" s="1">
        <v>0.221</v>
      </c>
      <c r="B1198" s="1">
        <v>22933.3</v>
      </c>
      <c r="C1198" s="1">
        <v>43.0</v>
      </c>
      <c r="E1198" s="1">
        <v>0.855</v>
      </c>
      <c r="F1198" s="1">
        <v>26859.4</v>
      </c>
    </row>
    <row r="1199">
      <c r="A1199" s="1">
        <v>0.396</v>
      </c>
      <c r="B1199" s="1">
        <v>8662.1</v>
      </c>
      <c r="C1199" s="1">
        <v>62.0</v>
      </c>
      <c r="E1199" s="1">
        <v>0.84</v>
      </c>
      <c r="F1199" s="1">
        <v>9448.76</v>
      </c>
    </row>
    <row r="1200">
      <c r="A1200" s="1">
        <v>0.075</v>
      </c>
      <c r="B1200" s="1">
        <v>5091.62</v>
      </c>
      <c r="C1200" s="1">
        <v>44.0</v>
      </c>
      <c r="E1200" s="1">
        <v>0.868</v>
      </c>
      <c r="F1200" s="1">
        <v>27038.96</v>
      </c>
    </row>
    <row r="1201">
      <c r="A1201" s="1">
        <v>0.215</v>
      </c>
      <c r="B1201" s="1">
        <v>6523.66</v>
      </c>
      <c r="C1201" s="1">
        <v>26.0</v>
      </c>
      <c r="E1201" s="1">
        <v>0.94</v>
      </c>
      <c r="F1201" s="1">
        <v>5920.81</v>
      </c>
    </row>
    <row r="1202">
      <c r="A1202" s="1">
        <v>0.714</v>
      </c>
      <c r="B1202" s="1">
        <v>3976.2</v>
      </c>
      <c r="C1202" s="1">
        <v>43.0</v>
      </c>
      <c r="E1202" s="1">
        <v>0.872</v>
      </c>
      <c r="F1202" s="1">
        <v>29353.87</v>
      </c>
    </row>
    <row r="1203">
      <c r="A1203" s="1">
        <v>0.876</v>
      </c>
      <c r="B1203" s="1">
        <v>46367.8</v>
      </c>
      <c r="C1203" s="1">
        <v>74.0</v>
      </c>
      <c r="E1203" s="1">
        <v>1.0</v>
      </c>
      <c r="F1203" s="1">
        <v>44423.57</v>
      </c>
    </row>
    <row r="1204">
      <c r="A1204" s="1">
        <v>0.249</v>
      </c>
      <c r="B1204" s="1">
        <v>3703.41</v>
      </c>
      <c r="C1204" s="1">
        <v>64.0</v>
      </c>
      <c r="E1204" s="1">
        <v>1.0</v>
      </c>
      <c r="F1204" s="1">
        <v>62722.59</v>
      </c>
    </row>
    <row r="1205">
      <c r="A1205" s="1">
        <v>0.532</v>
      </c>
      <c r="B1205" s="1">
        <v>42899.0</v>
      </c>
      <c r="C1205" s="1">
        <v>74.0</v>
      </c>
      <c r="E1205" s="1">
        <v>1.0</v>
      </c>
      <c r="F1205" s="1">
        <v>4514.7</v>
      </c>
    </row>
    <row r="1206">
      <c r="A1206" s="1">
        <v>0.658</v>
      </c>
      <c r="B1206" s="1">
        <v>16984.02</v>
      </c>
      <c r="C1206" s="1">
        <v>39.0</v>
      </c>
      <c r="E1206" s="1">
        <v>1.0</v>
      </c>
      <c r="F1206" s="1">
        <v>30271.97</v>
      </c>
    </row>
    <row r="1207">
      <c r="A1207" s="1">
        <v>0.348</v>
      </c>
      <c r="B1207" s="1">
        <v>40416.05</v>
      </c>
      <c r="C1207" s="1">
        <v>64.0</v>
      </c>
      <c r="E1207" s="1">
        <v>0.832</v>
      </c>
      <c r="F1207" s="1">
        <v>17269.72</v>
      </c>
    </row>
    <row r="1208">
      <c r="A1208" s="1">
        <v>0.972</v>
      </c>
      <c r="B1208" s="1">
        <v>12851.52</v>
      </c>
      <c r="C1208" s="1">
        <v>73.0</v>
      </c>
      <c r="E1208" s="1">
        <v>0.876</v>
      </c>
      <c r="F1208" s="1">
        <v>35856.65</v>
      </c>
    </row>
    <row r="1209">
      <c r="A1209" s="1">
        <v>0.949</v>
      </c>
      <c r="B1209" s="1">
        <v>52520.3</v>
      </c>
      <c r="C1209" s="1">
        <v>47.0</v>
      </c>
      <c r="E1209" s="1">
        <v>1.0</v>
      </c>
      <c r="F1209" s="1">
        <v>48599.32</v>
      </c>
    </row>
    <row r="1210">
      <c r="A1210" s="1">
        <v>0.277</v>
      </c>
      <c r="B1210" s="1">
        <v>4752.22</v>
      </c>
      <c r="C1210" s="1">
        <v>60.0</v>
      </c>
      <c r="E1210" s="1">
        <v>1.0</v>
      </c>
      <c r="F1210" s="1">
        <v>19506.86</v>
      </c>
    </row>
    <row r="1211">
      <c r="A1211" s="1">
        <v>0.569</v>
      </c>
      <c r="B1211" s="1">
        <v>16179.77</v>
      </c>
      <c r="C1211" s="1">
        <v>80.0</v>
      </c>
      <c r="E1211" s="1">
        <v>0.98</v>
      </c>
      <c r="F1211" s="1">
        <v>20485.77</v>
      </c>
    </row>
    <row r="1212">
      <c r="A1212" s="1">
        <v>0.508</v>
      </c>
      <c r="B1212" s="1">
        <v>2689.81</v>
      </c>
      <c r="C1212" s="1">
        <v>65.0</v>
      </c>
      <c r="E1212" s="1">
        <v>0.961</v>
      </c>
      <c r="F1212" s="1">
        <v>30037.65</v>
      </c>
    </row>
    <row r="1213">
      <c r="A1213" s="1">
        <v>0.484</v>
      </c>
      <c r="B1213" s="1">
        <v>11855.91</v>
      </c>
      <c r="C1213" s="1">
        <v>78.0</v>
      </c>
      <c r="E1213" s="1">
        <v>0.941</v>
      </c>
      <c r="F1213" s="1">
        <v>28127.36</v>
      </c>
    </row>
    <row r="1214">
      <c r="A1214" s="1">
        <v>0.81</v>
      </c>
      <c r="B1214" s="1">
        <v>16874.92</v>
      </c>
      <c r="C1214" s="1">
        <v>34.0</v>
      </c>
      <c r="E1214" s="1">
        <v>1.0</v>
      </c>
      <c r="F1214" s="1">
        <v>52321.38</v>
      </c>
    </row>
    <row r="1215">
      <c r="A1215" s="1">
        <v>0.658</v>
      </c>
      <c r="B1215" s="1">
        <v>18611.61</v>
      </c>
      <c r="C1215" s="1">
        <v>43.0</v>
      </c>
      <c r="E1215" s="1">
        <v>0.977</v>
      </c>
      <c r="F1215" s="1">
        <v>2587.24</v>
      </c>
    </row>
    <row r="1216">
      <c r="A1216" s="1">
        <v>0.914</v>
      </c>
      <c r="B1216" s="1">
        <v>9099.27</v>
      </c>
      <c r="C1216" s="1">
        <v>53.0</v>
      </c>
      <c r="E1216" s="1">
        <v>0.945</v>
      </c>
      <c r="F1216" s="1">
        <v>38959.64</v>
      </c>
    </row>
    <row r="1217">
      <c r="A1217" s="1">
        <v>0.055</v>
      </c>
      <c r="B1217" s="1">
        <v>1588.13</v>
      </c>
      <c r="C1217" s="1">
        <v>18.0</v>
      </c>
      <c r="E1217" s="1">
        <v>1.0</v>
      </c>
      <c r="F1217" s="1">
        <v>14791.91</v>
      </c>
    </row>
    <row r="1218">
      <c r="A1218" s="1">
        <v>0.854</v>
      </c>
      <c r="B1218" s="1">
        <v>21303.13</v>
      </c>
      <c r="C1218" s="1">
        <v>25.0</v>
      </c>
      <c r="E1218" s="1">
        <v>0.987</v>
      </c>
      <c r="F1218" s="1">
        <v>26808.12</v>
      </c>
    </row>
    <row r="1219">
      <c r="A1219" s="1">
        <v>0.993</v>
      </c>
      <c r="B1219" s="1">
        <v>13405.49</v>
      </c>
      <c r="C1219" s="1">
        <v>66.0</v>
      </c>
      <c r="E1219" s="1">
        <v>0.923</v>
      </c>
      <c r="F1219" s="1">
        <v>59753.3</v>
      </c>
    </row>
    <row r="1220">
      <c r="A1220" s="1">
        <v>0.789</v>
      </c>
      <c r="B1220" s="1">
        <v>2944.0</v>
      </c>
      <c r="C1220" s="1">
        <v>52.0</v>
      </c>
      <c r="E1220" s="1">
        <v>0.862</v>
      </c>
      <c r="F1220" s="1">
        <v>4099.65</v>
      </c>
    </row>
    <row r="1221">
      <c r="A1221" s="1">
        <v>0.494</v>
      </c>
      <c r="B1221" s="1">
        <v>54938.72</v>
      </c>
      <c r="C1221" s="1">
        <v>78.0</v>
      </c>
      <c r="E1221" s="1">
        <v>0.864</v>
      </c>
      <c r="F1221" s="1">
        <v>31210.72</v>
      </c>
    </row>
    <row r="1222">
      <c r="A1222" s="1">
        <v>0.306</v>
      </c>
      <c r="B1222" s="1">
        <v>62321.27</v>
      </c>
      <c r="C1222" s="1">
        <v>69.0</v>
      </c>
      <c r="E1222" s="1">
        <v>0.838</v>
      </c>
      <c r="F1222" s="1">
        <v>49722.35</v>
      </c>
    </row>
    <row r="1223">
      <c r="A1223" s="1">
        <v>0.578</v>
      </c>
      <c r="B1223" s="1">
        <v>38843.22</v>
      </c>
      <c r="C1223" s="1">
        <v>32.0</v>
      </c>
      <c r="E1223" s="1">
        <v>0.985</v>
      </c>
      <c r="F1223" s="1">
        <v>15657.67</v>
      </c>
    </row>
    <row r="1224">
      <c r="A1224" s="1">
        <v>0.574</v>
      </c>
      <c r="B1224" s="1">
        <v>37141.11</v>
      </c>
      <c r="C1224" s="1">
        <v>64.0</v>
      </c>
      <c r="E1224" s="1">
        <v>0.997</v>
      </c>
      <c r="F1224" s="1">
        <v>1860.02</v>
      </c>
    </row>
    <row r="1225">
      <c r="A1225" s="1">
        <v>0.635</v>
      </c>
      <c r="B1225" s="1">
        <v>2077.7</v>
      </c>
      <c r="C1225" s="1">
        <v>80.0</v>
      </c>
      <c r="E1225" s="1">
        <v>0.982</v>
      </c>
      <c r="F1225" s="1">
        <v>12705.57</v>
      </c>
    </row>
    <row r="1226">
      <c r="A1226" s="1">
        <v>0.166</v>
      </c>
      <c r="B1226" s="1">
        <v>100000.0</v>
      </c>
      <c r="C1226" s="1">
        <v>73.0</v>
      </c>
      <c r="E1226" s="1">
        <v>0.86</v>
      </c>
      <c r="F1226" s="1">
        <v>4235.4</v>
      </c>
    </row>
    <row r="1227">
      <c r="A1227" s="1">
        <v>0.437</v>
      </c>
      <c r="B1227" s="1">
        <v>10229.21</v>
      </c>
      <c r="C1227" s="1">
        <v>39.0</v>
      </c>
      <c r="E1227" s="1">
        <v>0.843</v>
      </c>
      <c r="F1227" s="1">
        <v>20727.85</v>
      </c>
    </row>
    <row r="1228">
      <c r="A1228" s="1">
        <v>0.905</v>
      </c>
      <c r="B1228" s="1">
        <v>3561.52</v>
      </c>
      <c r="C1228" s="1">
        <v>31.0</v>
      </c>
      <c r="E1228" s="1">
        <v>0.922</v>
      </c>
      <c r="F1228" s="1">
        <v>9252.21</v>
      </c>
    </row>
    <row r="1229">
      <c r="A1229" s="1">
        <v>0.794</v>
      </c>
      <c r="B1229" s="1">
        <v>33437.09</v>
      </c>
      <c r="C1229" s="1">
        <v>43.0</v>
      </c>
      <c r="E1229" s="1">
        <v>0.871</v>
      </c>
      <c r="F1229" s="1">
        <v>4796.14</v>
      </c>
    </row>
    <row r="1230">
      <c r="A1230" s="1">
        <v>0.485</v>
      </c>
      <c r="B1230" s="1">
        <v>5116.71</v>
      </c>
      <c r="C1230" s="1">
        <v>45.0</v>
      </c>
      <c r="E1230" s="1">
        <v>1.0</v>
      </c>
      <c r="F1230" s="1">
        <v>774.01</v>
      </c>
    </row>
    <row r="1231">
      <c r="A1231" s="1">
        <v>0.36</v>
      </c>
      <c r="B1231" s="1">
        <v>14938.36</v>
      </c>
      <c r="C1231" s="1">
        <v>40.0</v>
      </c>
      <c r="E1231" s="1">
        <v>0.966</v>
      </c>
      <c r="F1231" s="1">
        <v>13409.55</v>
      </c>
    </row>
    <row r="1232">
      <c r="A1232" s="1">
        <v>0.33</v>
      </c>
      <c r="B1232" s="1">
        <v>2739.69</v>
      </c>
      <c r="C1232" s="1">
        <v>31.0</v>
      </c>
      <c r="E1232" s="1">
        <v>0.874</v>
      </c>
      <c r="F1232" s="1">
        <v>17079.51</v>
      </c>
    </row>
    <row r="1233">
      <c r="A1233" s="1">
        <v>0.748</v>
      </c>
      <c r="B1233" s="1">
        <v>12873.65</v>
      </c>
      <c r="C1233" s="1">
        <v>41.0</v>
      </c>
      <c r="E1233" s="1">
        <v>0.861</v>
      </c>
      <c r="F1233" s="1">
        <v>42757.18</v>
      </c>
    </row>
    <row r="1234">
      <c r="A1234" s="1">
        <v>0.429</v>
      </c>
      <c r="B1234" s="1">
        <v>16335.31</v>
      </c>
      <c r="C1234" s="1">
        <v>19.0</v>
      </c>
      <c r="E1234" s="1">
        <v>0.817</v>
      </c>
      <c r="F1234" s="1">
        <v>3513.82</v>
      </c>
    </row>
    <row r="1235">
      <c r="A1235" s="1">
        <v>0.296</v>
      </c>
      <c r="B1235" s="1">
        <v>11809.07</v>
      </c>
      <c r="C1235" s="1">
        <v>62.0</v>
      </c>
      <c r="E1235" s="1">
        <v>1.0</v>
      </c>
      <c r="F1235" s="1">
        <v>5953.27</v>
      </c>
    </row>
    <row r="1236">
      <c r="A1236" s="1">
        <v>0.863</v>
      </c>
      <c r="B1236" s="1">
        <v>1440.38</v>
      </c>
      <c r="C1236" s="1">
        <v>43.0</v>
      </c>
      <c r="E1236" s="1">
        <v>0.995</v>
      </c>
      <c r="F1236" s="1">
        <v>51983.08</v>
      </c>
    </row>
    <row r="1237">
      <c r="A1237" s="1">
        <v>0.316</v>
      </c>
      <c r="B1237" s="1">
        <v>13269.4</v>
      </c>
      <c r="C1237" s="1">
        <v>31.0</v>
      </c>
      <c r="E1237" s="1">
        <v>0.993</v>
      </c>
      <c r="F1237" s="1">
        <v>6144.54</v>
      </c>
    </row>
    <row r="1238">
      <c r="A1238" s="1">
        <v>0.114</v>
      </c>
      <c r="B1238" s="1">
        <v>12657.71</v>
      </c>
      <c r="C1238" s="1">
        <v>76.0</v>
      </c>
      <c r="E1238" s="1">
        <v>0.843</v>
      </c>
      <c r="F1238" s="1">
        <v>7505.75</v>
      </c>
    </row>
    <row r="1239">
      <c r="A1239" s="1">
        <v>0.548</v>
      </c>
      <c r="B1239" s="1">
        <v>6065.94</v>
      </c>
      <c r="C1239" s="1">
        <v>73.0</v>
      </c>
      <c r="E1239" s="1">
        <v>0.966</v>
      </c>
      <c r="F1239" s="1">
        <v>24610.8</v>
      </c>
    </row>
    <row r="1240">
      <c r="A1240" s="1">
        <v>0.429</v>
      </c>
      <c r="B1240" s="1">
        <v>50919.04</v>
      </c>
      <c r="C1240" s="1">
        <v>68.0</v>
      </c>
      <c r="E1240" s="1">
        <v>0.978</v>
      </c>
      <c r="F1240" s="1">
        <v>25712.51</v>
      </c>
    </row>
    <row r="1241">
      <c r="A1241" s="1">
        <v>0.105</v>
      </c>
      <c r="B1241" s="1">
        <v>10818.56</v>
      </c>
      <c r="C1241" s="1">
        <v>24.0</v>
      </c>
      <c r="E1241" s="1">
        <v>0.971</v>
      </c>
      <c r="F1241" s="1">
        <v>22120.03</v>
      </c>
    </row>
    <row r="1242">
      <c r="A1242" s="1">
        <v>0.602</v>
      </c>
      <c r="B1242" s="1">
        <v>39919.04</v>
      </c>
      <c r="C1242" s="1">
        <v>20.0</v>
      </c>
      <c r="E1242" s="1">
        <v>0.989</v>
      </c>
      <c r="F1242" s="1">
        <v>5569.36</v>
      </c>
    </row>
    <row r="1243">
      <c r="A1243" s="1">
        <v>0.895</v>
      </c>
      <c r="B1243" s="1">
        <v>2323.12</v>
      </c>
      <c r="C1243" s="1">
        <v>64.0</v>
      </c>
      <c r="E1243" s="1">
        <v>0.888</v>
      </c>
      <c r="F1243" s="1">
        <v>679.01</v>
      </c>
    </row>
    <row r="1244">
      <c r="A1244" s="1">
        <v>0.644</v>
      </c>
      <c r="B1244" s="1">
        <v>7680.26</v>
      </c>
      <c r="C1244" s="1">
        <v>40.0</v>
      </c>
      <c r="E1244" s="1">
        <v>1.0</v>
      </c>
      <c r="F1244" s="1">
        <v>59073.12</v>
      </c>
    </row>
    <row r="1245">
      <c r="A1245" s="1">
        <v>0.068</v>
      </c>
      <c r="B1245" s="1">
        <v>3879.73</v>
      </c>
      <c r="C1245" s="1">
        <v>63.0</v>
      </c>
      <c r="E1245" s="1">
        <v>1.0</v>
      </c>
      <c r="F1245" s="1">
        <v>10308.48</v>
      </c>
    </row>
    <row r="1246">
      <c r="A1246" s="1">
        <v>0.379</v>
      </c>
      <c r="B1246" s="1">
        <v>10498.86</v>
      </c>
      <c r="C1246" s="1">
        <v>60.0</v>
      </c>
    </row>
    <row r="1247">
      <c r="A1247" s="1">
        <v>0.247</v>
      </c>
      <c r="B1247" s="1">
        <v>2367.49</v>
      </c>
      <c r="C1247" s="1">
        <v>64.0</v>
      </c>
    </row>
    <row r="1248">
      <c r="A1248" s="1">
        <v>0.67</v>
      </c>
      <c r="B1248" s="1">
        <v>11633.36</v>
      </c>
      <c r="C1248" s="1">
        <v>77.0</v>
      </c>
    </row>
    <row r="1249">
      <c r="A1249" s="1">
        <v>0.607</v>
      </c>
      <c r="B1249" s="1">
        <v>8735.11</v>
      </c>
      <c r="C1249" s="1">
        <v>62.0</v>
      </c>
    </row>
    <row r="1250">
      <c r="A1250" s="1">
        <v>0.173</v>
      </c>
      <c r="B1250" s="1">
        <v>5054.41</v>
      </c>
      <c r="C1250" s="1">
        <v>35.0</v>
      </c>
    </row>
    <row r="1251">
      <c r="A1251" s="1">
        <v>0.506</v>
      </c>
      <c r="B1251" s="1">
        <v>20554.47</v>
      </c>
      <c r="C1251" s="1">
        <v>75.0</v>
      </c>
    </row>
    <row r="1252">
      <c r="A1252" s="1">
        <v>1.0</v>
      </c>
      <c r="B1252" s="1">
        <v>60282.6</v>
      </c>
      <c r="C1252" s="1">
        <v>55.0</v>
      </c>
    </row>
    <row r="1253">
      <c r="A1253" s="1">
        <v>0.461</v>
      </c>
      <c r="B1253" s="1">
        <v>4641.5</v>
      </c>
      <c r="C1253" s="1">
        <v>52.0</v>
      </c>
    </row>
    <row r="1254">
      <c r="A1254" s="1">
        <v>0.87</v>
      </c>
      <c r="B1254" s="1">
        <v>24881.38</v>
      </c>
      <c r="C1254" s="1">
        <v>68.0</v>
      </c>
    </row>
    <row r="1255">
      <c r="A1255" s="1">
        <v>0.525</v>
      </c>
      <c r="B1255" s="1">
        <v>27125.46</v>
      </c>
      <c r="C1255" s="1">
        <v>32.0</v>
      </c>
    </row>
    <row r="1256">
      <c r="A1256" s="1">
        <v>0.808</v>
      </c>
      <c r="B1256" s="1">
        <v>13787.91</v>
      </c>
      <c r="C1256" s="1">
        <v>42.0</v>
      </c>
    </row>
    <row r="1257">
      <c r="A1257" s="1">
        <v>0.936</v>
      </c>
      <c r="B1257" s="1">
        <v>45590.72</v>
      </c>
      <c r="C1257" s="1">
        <v>72.0</v>
      </c>
    </row>
    <row r="1258">
      <c r="A1258" s="1">
        <v>0.911</v>
      </c>
      <c r="B1258" s="1">
        <v>67858.67</v>
      </c>
      <c r="C1258" s="1">
        <v>54.0</v>
      </c>
    </row>
    <row r="1259">
      <c r="A1259" s="1">
        <v>0.688</v>
      </c>
      <c r="B1259" s="1">
        <v>8996.07</v>
      </c>
      <c r="C1259" s="1">
        <v>45.0</v>
      </c>
    </row>
    <row r="1260">
      <c r="A1260" s="1">
        <v>1.0</v>
      </c>
      <c r="B1260" s="1">
        <v>21055.58</v>
      </c>
      <c r="C1260" s="1">
        <v>27.0</v>
      </c>
    </row>
    <row r="1261">
      <c r="A1261" s="1">
        <v>0.929</v>
      </c>
      <c r="B1261" s="1">
        <v>21706.77</v>
      </c>
      <c r="C1261" s="1">
        <v>56.0</v>
      </c>
    </row>
    <row r="1262">
      <c r="A1262" s="1">
        <v>0.303</v>
      </c>
      <c r="B1262" s="1">
        <v>10338.07</v>
      </c>
      <c r="C1262" s="1">
        <v>74.0</v>
      </c>
    </row>
    <row r="1263">
      <c r="A1263" s="1">
        <v>0.695</v>
      </c>
      <c r="B1263" s="1">
        <v>7619.09</v>
      </c>
      <c r="C1263" s="1">
        <v>34.0</v>
      </c>
    </row>
    <row r="1264">
      <c r="A1264" s="1">
        <v>0.815</v>
      </c>
      <c r="B1264" s="1">
        <v>54284.64</v>
      </c>
      <c r="C1264" s="1">
        <v>56.0</v>
      </c>
    </row>
    <row r="1265">
      <c r="A1265" s="1">
        <v>0.35</v>
      </c>
      <c r="B1265" s="1">
        <v>31211.2</v>
      </c>
      <c r="C1265" s="1">
        <v>39.0</v>
      </c>
    </row>
    <row r="1266">
      <c r="A1266" s="1">
        <v>0.315</v>
      </c>
      <c r="B1266" s="1">
        <v>2431.26</v>
      </c>
      <c r="C1266" s="1">
        <v>43.0</v>
      </c>
    </row>
    <row r="1267">
      <c r="A1267" s="1">
        <v>0.411</v>
      </c>
      <c r="B1267" s="1">
        <v>2554.03</v>
      </c>
      <c r="C1267" s="1">
        <v>79.0</v>
      </c>
    </row>
    <row r="1268">
      <c r="A1268" s="1">
        <v>0.432</v>
      </c>
      <c r="B1268" s="1">
        <v>51160.59</v>
      </c>
      <c r="C1268" s="1">
        <v>61.0</v>
      </c>
    </row>
    <row r="1269">
      <c r="A1269" s="1">
        <v>0.904</v>
      </c>
      <c r="B1269" s="1">
        <v>1698.3</v>
      </c>
      <c r="C1269" s="1">
        <v>42.0</v>
      </c>
    </row>
    <row r="1270">
      <c r="A1270" s="1">
        <v>0.807</v>
      </c>
      <c r="B1270" s="1">
        <v>23322.07</v>
      </c>
      <c r="C1270" s="1">
        <v>34.0</v>
      </c>
    </row>
    <row r="1271">
      <c r="A1271" s="1">
        <v>0.808</v>
      </c>
      <c r="B1271" s="1">
        <v>5143.27</v>
      </c>
      <c r="C1271" s="1">
        <v>30.0</v>
      </c>
    </row>
    <row r="1272">
      <c r="A1272" s="1">
        <v>0.913</v>
      </c>
      <c r="B1272" s="1">
        <v>716.39</v>
      </c>
      <c r="C1272" s="1">
        <v>37.0</v>
      </c>
    </row>
    <row r="1273">
      <c r="A1273" s="1">
        <v>0.514</v>
      </c>
      <c r="B1273" s="1">
        <v>1229.8</v>
      </c>
      <c r="C1273" s="1">
        <v>42.0</v>
      </c>
    </row>
    <row r="1274">
      <c r="A1274" s="1">
        <v>0.835</v>
      </c>
      <c r="B1274" s="1">
        <v>9352.84</v>
      </c>
      <c r="C1274" s="1">
        <v>21.0</v>
      </c>
    </row>
    <row r="1275">
      <c r="A1275" s="1">
        <v>0.745</v>
      </c>
      <c r="B1275" s="1">
        <v>1615.28</v>
      </c>
      <c r="C1275" s="1">
        <v>27.0</v>
      </c>
    </row>
    <row r="1276">
      <c r="A1276" s="1">
        <v>0.515</v>
      </c>
      <c r="B1276" s="1">
        <v>18158.48</v>
      </c>
      <c r="C1276" s="1">
        <v>20.0</v>
      </c>
    </row>
    <row r="1277">
      <c r="A1277" s="1">
        <v>0.244</v>
      </c>
      <c r="B1277" s="1">
        <v>20840.17</v>
      </c>
      <c r="C1277" s="1">
        <v>58.0</v>
      </c>
    </row>
    <row r="1278">
      <c r="A1278" s="1">
        <v>0.48</v>
      </c>
      <c r="B1278" s="1">
        <v>9351.13</v>
      </c>
      <c r="C1278" s="1">
        <v>62.0</v>
      </c>
    </row>
    <row r="1279">
      <c r="A1279" s="1">
        <v>0.257</v>
      </c>
      <c r="B1279" s="1">
        <v>27164.1</v>
      </c>
      <c r="C1279" s="1">
        <v>35.0</v>
      </c>
    </row>
    <row r="1280">
      <c r="A1280" s="1">
        <v>0.337</v>
      </c>
      <c r="B1280" s="1">
        <v>13468.56</v>
      </c>
      <c r="C1280" s="1">
        <v>64.0</v>
      </c>
    </row>
    <row r="1281">
      <c r="A1281" s="1">
        <v>0.334</v>
      </c>
      <c r="B1281" s="1">
        <v>11250.4</v>
      </c>
      <c r="C1281" s="1">
        <v>53.0</v>
      </c>
    </row>
    <row r="1282">
      <c r="A1282" s="1">
        <v>0.811</v>
      </c>
      <c r="B1282" s="1">
        <v>10450.82</v>
      </c>
      <c r="C1282" s="1">
        <v>64.0</v>
      </c>
    </row>
    <row r="1283">
      <c r="A1283" s="1">
        <v>0.558</v>
      </c>
      <c r="B1283" s="1">
        <v>11281.24</v>
      </c>
      <c r="C1283" s="1">
        <v>39.0</v>
      </c>
    </row>
    <row r="1284">
      <c r="A1284" s="1">
        <v>0.943</v>
      </c>
      <c r="B1284" s="1">
        <v>68770.29</v>
      </c>
      <c r="C1284" s="1">
        <v>51.0</v>
      </c>
    </row>
    <row r="1285">
      <c r="A1285" s="1">
        <v>0.927</v>
      </c>
      <c r="B1285" s="1">
        <v>22876.82</v>
      </c>
      <c r="C1285" s="1">
        <v>64.0</v>
      </c>
    </row>
    <row r="1286">
      <c r="A1286" s="1">
        <v>0.612</v>
      </c>
      <c r="B1286" s="1">
        <v>7572.86</v>
      </c>
      <c r="C1286" s="1">
        <v>25.0</v>
      </c>
    </row>
    <row r="1287">
      <c r="A1287" s="1">
        <v>0.407</v>
      </c>
      <c r="B1287" s="1">
        <v>26474.65</v>
      </c>
      <c r="C1287" s="1">
        <v>57.0</v>
      </c>
    </row>
    <row r="1288">
      <c r="A1288" s="1">
        <v>0.907</v>
      </c>
      <c r="B1288" s="1">
        <v>8017.53</v>
      </c>
      <c r="C1288" s="1">
        <v>66.0</v>
      </c>
    </row>
    <row r="1289">
      <c r="A1289" s="1">
        <v>0.618</v>
      </c>
      <c r="B1289" s="1">
        <v>2686.98</v>
      </c>
      <c r="C1289" s="1">
        <v>61.0</v>
      </c>
    </row>
    <row r="1290">
      <c r="A1290" s="1">
        <v>1.0</v>
      </c>
      <c r="B1290" s="1">
        <v>12900.87</v>
      </c>
      <c r="C1290" s="1">
        <v>36.0</v>
      </c>
    </row>
    <row r="1291">
      <c r="A1291" s="1">
        <v>0.265</v>
      </c>
      <c r="B1291" s="1">
        <v>27807.96</v>
      </c>
      <c r="C1291" s="1">
        <v>59.0</v>
      </c>
    </row>
    <row r="1292">
      <c r="A1292" s="1">
        <v>0.616</v>
      </c>
      <c r="B1292" s="1">
        <v>9485.37</v>
      </c>
      <c r="C1292" s="1">
        <v>58.0</v>
      </c>
    </row>
    <row r="1293">
      <c r="A1293" s="1">
        <v>0.362</v>
      </c>
      <c r="B1293" s="1">
        <v>40677.76</v>
      </c>
      <c r="C1293" s="1">
        <v>54.0</v>
      </c>
    </row>
    <row r="1294">
      <c r="A1294" s="1">
        <v>0.698</v>
      </c>
      <c r="B1294" s="1">
        <v>9786.26</v>
      </c>
      <c r="C1294" s="1">
        <v>23.0</v>
      </c>
    </row>
    <row r="1295">
      <c r="A1295" s="1">
        <v>0.637</v>
      </c>
      <c r="B1295" s="1">
        <v>8610.71</v>
      </c>
      <c r="C1295" s="1">
        <v>69.0</v>
      </c>
    </row>
    <row r="1296">
      <c r="A1296" s="1">
        <v>0.706</v>
      </c>
      <c r="B1296" s="1">
        <v>100000.0</v>
      </c>
      <c r="C1296" s="1">
        <v>43.0</v>
      </c>
    </row>
    <row r="1297">
      <c r="A1297" s="1">
        <v>0.689</v>
      </c>
      <c r="B1297" s="1">
        <v>13173.83</v>
      </c>
      <c r="C1297" s="1">
        <v>51.0</v>
      </c>
    </row>
    <row r="1298">
      <c r="A1298" s="1">
        <v>0.525</v>
      </c>
      <c r="B1298" s="1">
        <v>32717.82</v>
      </c>
      <c r="C1298" s="1">
        <v>76.0</v>
      </c>
    </row>
    <row r="1299">
      <c r="A1299" s="1">
        <v>0.342</v>
      </c>
      <c r="B1299" s="1">
        <v>32693.89</v>
      </c>
      <c r="C1299" s="1">
        <v>73.0</v>
      </c>
    </row>
    <row r="1300">
      <c r="A1300" s="1">
        <v>0.906</v>
      </c>
      <c r="B1300" s="1">
        <v>52173.87</v>
      </c>
      <c r="C1300" s="1">
        <v>76.0</v>
      </c>
    </row>
    <row r="1301">
      <c r="A1301" s="1">
        <v>0.434</v>
      </c>
      <c r="B1301" s="1">
        <v>1774.33</v>
      </c>
      <c r="C1301" s="1">
        <v>62.0</v>
      </c>
    </row>
    <row r="1302">
      <c r="A1302" s="1">
        <v>1.0</v>
      </c>
      <c r="B1302" s="1">
        <v>6327.68</v>
      </c>
      <c r="C1302" s="1">
        <v>23.0</v>
      </c>
    </row>
    <row r="1303">
      <c r="A1303" s="1">
        <v>0.531</v>
      </c>
      <c r="B1303" s="1">
        <v>29198.65</v>
      </c>
      <c r="C1303" s="1">
        <v>54.0</v>
      </c>
    </row>
    <row r="1304">
      <c r="A1304" s="1">
        <v>0.54</v>
      </c>
      <c r="B1304" s="1">
        <v>16538.21</v>
      </c>
      <c r="C1304" s="1">
        <v>74.0</v>
      </c>
    </row>
    <row r="1305">
      <c r="A1305" s="1">
        <v>0.728</v>
      </c>
      <c r="B1305" s="1">
        <v>16402.12</v>
      </c>
      <c r="C1305" s="1">
        <v>50.0</v>
      </c>
    </row>
    <row r="1306">
      <c r="A1306" s="1">
        <v>0.717</v>
      </c>
      <c r="B1306" s="1">
        <v>3635.6</v>
      </c>
      <c r="C1306" s="1">
        <v>70.0</v>
      </c>
    </row>
    <row r="1307">
      <c r="A1307" s="1">
        <v>0.231</v>
      </c>
      <c r="B1307" s="1">
        <v>6602.14</v>
      </c>
      <c r="C1307" s="1">
        <v>39.0</v>
      </c>
    </row>
    <row r="1308">
      <c r="A1308" s="1">
        <v>0.322</v>
      </c>
      <c r="B1308" s="1">
        <v>14735.05</v>
      </c>
      <c r="C1308" s="1">
        <v>38.0</v>
      </c>
    </row>
    <row r="1309">
      <c r="A1309" s="1">
        <v>0.232</v>
      </c>
      <c r="B1309" s="1">
        <v>6491.94</v>
      </c>
      <c r="C1309" s="1">
        <v>23.0</v>
      </c>
    </row>
    <row r="1310">
      <c r="A1310" s="1">
        <v>0.103</v>
      </c>
      <c r="B1310" s="1">
        <v>4721.61</v>
      </c>
      <c r="C1310" s="1">
        <v>23.0</v>
      </c>
    </row>
    <row r="1311">
      <c r="A1311" s="1">
        <v>0.072</v>
      </c>
      <c r="B1311" s="1">
        <v>1836.96</v>
      </c>
      <c r="C1311" s="1">
        <v>72.0</v>
      </c>
    </row>
    <row r="1312">
      <c r="A1312" s="1">
        <v>0.695</v>
      </c>
      <c r="B1312" s="1">
        <v>3385.56</v>
      </c>
      <c r="C1312" s="1">
        <v>65.0</v>
      </c>
    </row>
    <row r="1313">
      <c r="A1313" s="1">
        <v>0.549</v>
      </c>
      <c r="B1313" s="1">
        <v>29295.31</v>
      </c>
      <c r="C1313" s="1">
        <v>21.0</v>
      </c>
    </row>
    <row r="1314">
      <c r="A1314" s="1">
        <v>0.945</v>
      </c>
      <c r="B1314" s="1">
        <v>25372.3</v>
      </c>
      <c r="C1314" s="1">
        <v>47.0</v>
      </c>
    </row>
    <row r="1315">
      <c r="A1315" s="1">
        <v>0.351</v>
      </c>
      <c r="B1315" s="1">
        <v>938.35</v>
      </c>
      <c r="C1315" s="1">
        <v>28.0</v>
      </c>
    </row>
    <row r="1316">
      <c r="A1316" s="1">
        <v>0.938</v>
      </c>
      <c r="B1316" s="1">
        <v>4545.14</v>
      </c>
      <c r="C1316" s="1">
        <v>79.0</v>
      </c>
    </row>
    <row r="1317">
      <c r="A1317" s="1">
        <v>0.153</v>
      </c>
      <c r="B1317" s="1">
        <v>16440.32</v>
      </c>
      <c r="C1317" s="1">
        <v>79.0</v>
      </c>
    </row>
    <row r="1318">
      <c r="A1318" s="1">
        <v>0.816</v>
      </c>
      <c r="B1318" s="1">
        <v>7790.69</v>
      </c>
      <c r="C1318" s="1">
        <v>47.0</v>
      </c>
    </row>
    <row r="1319">
      <c r="A1319" s="1">
        <v>1.0</v>
      </c>
      <c r="B1319" s="1">
        <v>34660.33</v>
      </c>
      <c r="C1319" s="1">
        <v>48.0</v>
      </c>
    </row>
    <row r="1320">
      <c r="A1320" s="1">
        <v>0.777</v>
      </c>
      <c r="B1320" s="1">
        <v>30741.35</v>
      </c>
      <c r="C1320" s="1">
        <v>41.0</v>
      </c>
    </row>
    <row r="1321">
      <c r="A1321" s="1">
        <v>0.936</v>
      </c>
      <c r="B1321" s="1">
        <v>44434.96</v>
      </c>
      <c r="C1321" s="1">
        <v>72.0</v>
      </c>
    </row>
    <row r="1322">
      <c r="A1322" s="1">
        <v>0.988</v>
      </c>
      <c r="B1322" s="1">
        <v>16553.29</v>
      </c>
      <c r="C1322" s="1">
        <v>26.0</v>
      </c>
    </row>
    <row r="1323">
      <c r="A1323" s="1">
        <v>0.378</v>
      </c>
      <c r="B1323" s="1">
        <v>8679.65</v>
      </c>
      <c r="C1323" s="1">
        <v>72.0</v>
      </c>
    </row>
    <row r="1324">
      <c r="A1324" s="1">
        <v>0.079</v>
      </c>
      <c r="B1324" s="1">
        <v>18631.37</v>
      </c>
      <c r="C1324" s="1">
        <v>20.0</v>
      </c>
    </row>
    <row r="1325">
      <c r="A1325" s="1">
        <v>0.683</v>
      </c>
      <c r="B1325" s="1">
        <v>1867.25</v>
      </c>
      <c r="C1325" s="1">
        <v>68.0</v>
      </c>
    </row>
    <row r="1326">
      <c r="A1326" s="1">
        <v>0.013</v>
      </c>
      <c r="B1326" s="1">
        <v>192.65</v>
      </c>
      <c r="C1326" s="1">
        <v>48.0</v>
      </c>
    </row>
    <row r="1327">
      <c r="A1327" s="1">
        <v>0.618</v>
      </c>
      <c r="B1327" s="1">
        <v>344.83</v>
      </c>
      <c r="C1327" s="1">
        <v>57.0</v>
      </c>
    </row>
    <row r="1328">
      <c r="A1328" s="1">
        <v>0.597</v>
      </c>
      <c r="B1328" s="1">
        <v>10469.54</v>
      </c>
      <c r="C1328" s="1">
        <v>54.0</v>
      </c>
    </row>
    <row r="1329">
      <c r="A1329" s="1">
        <v>0.635</v>
      </c>
      <c r="B1329" s="1">
        <v>5177.42</v>
      </c>
      <c r="C1329" s="1">
        <v>53.0</v>
      </c>
    </row>
    <row r="1330">
      <c r="A1330" s="1">
        <v>0.166</v>
      </c>
      <c r="B1330" s="1">
        <v>3423.78</v>
      </c>
      <c r="C1330" s="1">
        <v>41.0</v>
      </c>
    </row>
    <row r="1331">
      <c r="A1331" s="1">
        <v>0.077</v>
      </c>
      <c r="B1331" s="1">
        <v>19107.18</v>
      </c>
      <c r="C1331" s="1">
        <v>48.0</v>
      </c>
    </row>
    <row r="1332">
      <c r="A1332" s="1">
        <v>1.0</v>
      </c>
      <c r="B1332" s="1">
        <v>100000.0</v>
      </c>
      <c r="C1332" s="1">
        <v>23.0</v>
      </c>
    </row>
    <row r="1333">
      <c r="A1333" s="1">
        <v>0.542</v>
      </c>
      <c r="B1333" s="1">
        <v>3914.29</v>
      </c>
      <c r="C1333" s="1">
        <v>19.0</v>
      </c>
    </row>
    <row r="1334">
      <c r="A1334" s="1">
        <v>0.473</v>
      </c>
      <c r="B1334" s="1">
        <v>15811.74</v>
      </c>
      <c r="C1334" s="1">
        <v>37.0</v>
      </c>
    </row>
    <row r="1335">
      <c r="A1335" s="1">
        <v>0.822</v>
      </c>
      <c r="B1335" s="1">
        <v>2550.48</v>
      </c>
      <c r="C1335" s="1">
        <v>45.0</v>
      </c>
    </row>
    <row r="1336">
      <c r="A1336" s="1">
        <v>1.0</v>
      </c>
      <c r="B1336" s="1">
        <v>54433.79</v>
      </c>
      <c r="C1336" s="1">
        <v>28.0</v>
      </c>
    </row>
    <row r="1337">
      <c r="A1337" s="1">
        <v>0.404</v>
      </c>
      <c r="B1337" s="1">
        <v>6899.31</v>
      </c>
      <c r="C1337" s="1">
        <v>21.0</v>
      </c>
    </row>
    <row r="1338">
      <c r="A1338" s="1">
        <v>0.198</v>
      </c>
      <c r="B1338" s="1">
        <v>42130.47</v>
      </c>
      <c r="C1338" s="1">
        <v>32.0</v>
      </c>
    </row>
    <row r="1339">
      <c r="A1339" s="1">
        <v>0.693</v>
      </c>
      <c r="B1339" s="1">
        <v>6655.72</v>
      </c>
      <c r="C1339" s="1">
        <v>23.0</v>
      </c>
    </row>
    <row r="1340">
      <c r="A1340" s="1">
        <v>1.0</v>
      </c>
      <c r="B1340" s="1">
        <v>32803.35</v>
      </c>
      <c r="C1340" s="1">
        <v>71.0</v>
      </c>
    </row>
    <row r="1341">
      <c r="A1341" s="1">
        <v>0.98</v>
      </c>
      <c r="B1341" s="1">
        <v>4698.79</v>
      </c>
      <c r="C1341" s="1">
        <v>66.0</v>
      </c>
    </row>
    <row r="1342">
      <c r="A1342" s="1">
        <v>0.864</v>
      </c>
      <c r="B1342" s="1">
        <v>6928.54</v>
      </c>
      <c r="C1342" s="1">
        <v>47.0</v>
      </c>
    </row>
    <row r="1343">
      <c r="A1343" s="1">
        <v>0.318</v>
      </c>
      <c r="B1343" s="1">
        <v>4275.63</v>
      </c>
      <c r="C1343" s="1">
        <v>73.0</v>
      </c>
    </row>
    <row r="1344">
      <c r="A1344" s="1">
        <v>0.358</v>
      </c>
      <c r="B1344" s="1">
        <v>6137.57</v>
      </c>
      <c r="C1344" s="1">
        <v>55.0</v>
      </c>
    </row>
    <row r="1345">
      <c r="A1345" s="1">
        <v>0.287</v>
      </c>
      <c r="B1345" s="1">
        <v>36019.93</v>
      </c>
      <c r="C1345" s="1">
        <v>68.0</v>
      </c>
    </row>
    <row r="1346">
      <c r="A1346" s="1">
        <v>0.763</v>
      </c>
      <c r="B1346" s="1">
        <v>20379.35</v>
      </c>
      <c r="C1346" s="1">
        <v>79.0</v>
      </c>
    </row>
    <row r="1347">
      <c r="A1347" s="1">
        <v>0.219</v>
      </c>
      <c r="B1347" s="1">
        <v>10413.47</v>
      </c>
      <c r="C1347" s="1">
        <v>74.0</v>
      </c>
    </row>
    <row r="1348">
      <c r="A1348" s="1">
        <v>0.532</v>
      </c>
      <c r="B1348" s="1">
        <v>71171.79</v>
      </c>
      <c r="C1348" s="1">
        <v>19.0</v>
      </c>
    </row>
    <row r="1349">
      <c r="A1349" s="1">
        <v>0.532</v>
      </c>
      <c r="B1349" s="1">
        <v>12504.59</v>
      </c>
      <c r="C1349" s="1">
        <v>32.0</v>
      </c>
    </row>
    <row r="1350">
      <c r="A1350" s="1">
        <v>0.483</v>
      </c>
      <c r="B1350" s="1">
        <v>69971.78</v>
      </c>
      <c r="C1350" s="1">
        <v>28.0</v>
      </c>
    </row>
    <row r="1351">
      <c r="A1351" s="1">
        <v>0.2</v>
      </c>
      <c r="B1351" s="1">
        <v>4377.73</v>
      </c>
      <c r="C1351" s="1">
        <v>25.0</v>
      </c>
    </row>
    <row r="1352">
      <c r="A1352" s="1">
        <v>0.39</v>
      </c>
      <c r="B1352" s="1">
        <v>47001.59</v>
      </c>
      <c r="C1352" s="1">
        <v>43.0</v>
      </c>
    </row>
    <row r="1353">
      <c r="A1353" s="1">
        <v>0.633</v>
      </c>
      <c r="B1353" s="1">
        <v>278.37</v>
      </c>
      <c r="C1353" s="1">
        <v>68.0</v>
      </c>
    </row>
    <row r="1354">
      <c r="A1354" s="1">
        <v>0.777</v>
      </c>
      <c r="B1354" s="1">
        <v>15762.49</v>
      </c>
      <c r="C1354" s="1">
        <v>62.0</v>
      </c>
    </row>
    <row r="1355">
      <c r="A1355" s="1">
        <v>0.665</v>
      </c>
      <c r="B1355" s="1">
        <v>11000.08</v>
      </c>
      <c r="C1355" s="1">
        <v>61.0</v>
      </c>
    </row>
    <row r="1356">
      <c r="A1356" s="1">
        <v>1.0</v>
      </c>
      <c r="B1356" s="1">
        <v>14892.51</v>
      </c>
      <c r="C1356" s="1">
        <v>22.0</v>
      </c>
    </row>
    <row r="1357">
      <c r="A1357" s="1">
        <v>0.614</v>
      </c>
      <c r="B1357" s="1">
        <v>16123.85</v>
      </c>
      <c r="C1357" s="1">
        <v>23.0</v>
      </c>
    </row>
    <row r="1358">
      <c r="A1358" s="1">
        <v>0.225</v>
      </c>
      <c r="B1358" s="1">
        <v>9854.19</v>
      </c>
      <c r="C1358" s="1">
        <v>43.0</v>
      </c>
    </row>
    <row r="1359">
      <c r="A1359" s="1">
        <v>0.641</v>
      </c>
      <c r="B1359" s="1">
        <v>100000.0</v>
      </c>
      <c r="C1359" s="1">
        <v>71.0</v>
      </c>
    </row>
    <row r="1360">
      <c r="A1360" s="1">
        <v>0.936</v>
      </c>
      <c r="B1360" s="1">
        <v>75021.22</v>
      </c>
      <c r="C1360" s="1">
        <v>21.0</v>
      </c>
    </row>
    <row r="1361">
      <c r="A1361" s="1">
        <v>0.476</v>
      </c>
      <c r="B1361" s="1">
        <v>65269.82</v>
      </c>
      <c r="C1361" s="1">
        <v>36.0</v>
      </c>
    </row>
    <row r="1362">
      <c r="A1362" s="1">
        <v>0.887</v>
      </c>
      <c r="B1362" s="1">
        <v>77345.82</v>
      </c>
      <c r="C1362" s="1">
        <v>37.0</v>
      </c>
    </row>
    <row r="1363">
      <c r="A1363" s="1">
        <v>1.0</v>
      </c>
      <c r="B1363" s="1">
        <v>31501.93</v>
      </c>
      <c r="C1363" s="1">
        <v>50.0</v>
      </c>
    </row>
    <row r="1364">
      <c r="A1364" s="1">
        <v>1.0</v>
      </c>
      <c r="B1364" s="1">
        <v>89466.14</v>
      </c>
      <c r="C1364" s="1">
        <v>37.0</v>
      </c>
    </row>
    <row r="1365">
      <c r="A1365" s="1">
        <v>0.551</v>
      </c>
      <c r="B1365" s="1">
        <v>44579.3</v>
      </c>
      <c r="C1365" s="1">
        <v>66.0</v>
      </c>
    </row>
    <row r="1366">
      <c r="A1366" s="1">
        <v>0.409</v>
      </c>
      <c r="B1366" s="1">
        <v>10754.78</v>
      </c>
      <c r="C1366" s="1">
        <v>29.0</v>
      </c>
    </row>
    <row r="1367">
      <c r="A1367" s="1">
        <v>0.658</v>
      </c>
      <c r="B1367" s="1">
        <v>30721.62</v>
      </c>
      <c r="C1367" s="1">
        <v>64.0</v>
      </c>
    </row>
    <row r="1368">
      <c r="A1368" s="1">
        <v>1.0</v>
      </c>
      <c r="B1368" s="1">
        <v>48623.79</v>
      </c>
      <c r="C1368" s="1">
        <v>18.0</v>
      </c>
    </row>
    <row r="1369">
      <c r="A1369" s="1">
        <v>0.902</v>
      </c>
      <c r="B1369" s="1">
        <v>24938.03</v>
      </c>
      <c r="C1369" s="1">
        <v>43.0</v>
      </c>
    </row>
    <row r="1370">
      <c r="A1370" s="1">
        <v>0.334</v>
      </c>
      <c r="B1370" s="1">
        <v>10990.72</v>
      </c>
      <c r="C1370" s="1">
        <v>31.0</v>
      </c>
    </row>
    <row r="1371">
      <c r="A1371" s="1">
        <v>0.247</v>
      </c>
      <c r="B1371" s="1">
        <v>1361.09</v>
      </c>
      <c r="C1371" s="1">
        <v>55.0</v>
      </c>
    </row>
    <row r="1372">
      <c r="A1372" s="1">
        <v>0.577</v>
      </c>
      <c r="B1372" s="1">
        <v>33182.75</v>
      </c>
      <c r="C1372" s="1">
        <v>54.0</v>
      </c>
    </row>
    <row r="1373">
      <c r="A1373" s="1">
        <v>0.316</v>
      </c>
      <c r="B1373" s="1">
        <v>61043.04</v>
      </c>
      <c r="C1373" s="1">
        <v>79.0</v>
      </c>
    </row>
    <row r="1374">
      <c r="A1374" s="1">
        <v>0.758</v>
      </c>
      <c r="B1374" s="1">
        <v>9002.87</v>
      </c>
      <c r="C1374" s="1">
        <v>28.0</v>
      </c>
    </row>
    <row r="1375">
      <c r="A1375" s="1">
        <v>0.037</v>
      </c>
      <c r="B1375" s="1">
        <v>3295.28</v>
      </c>
      <c r="C1375" s="1">
        <v>80.0</v>
      </c>
    </row>
    <row r="1376">
      <c r="A1376" s="1">
        <v>0.275</v>
      </c>
      <c r="B1376" s="1">
        <v>7905.46</v>
      </c>
      <c r="C1376" s="1">
        <v>53.0</v>
      </c>
    </row>
    <row r="1377">
      <c r="A1377" s="1">
        <v>0.018</v>
      </c>
      <c r="B1377" s="1">
        <v>17475.28</v>
      </c>
      <c r="C1377" s="1">
        <v>30.0</v>
      </c>
    </row>
    <row r="1378">
      <c r="A1378" s="1">
        <v>0.227</v>
      </c>
      <c r="B1378" s="1">
        <v>7623.13</v>
      </c>
      <c r="C1378" s="1">
        <v>60.0</v>
      </c>
    </row>
    <row r="1379">
      <c r="A1379" s="1">
        <v>0.052</v>
      </c>
      <c r="B1379" s="1">
        <v>18863.93</v>
      </c>
      <c r="C1379" s="1">
        <v>20.0</v>
      </c>
    </row>
    <row r="1380">
      <c r="A1380" s="1">
        <v>0.774</v>
      </c>
      <c r="B1380" s="1">
        <v>68135.6</v>
      </c>
      <c r="C1380" s="1">
        <v>50.0</v>
      </c>
    </row>
    <row r="1381">
      <c r="A1381" s="1">
        <v>0.62</v>
      </c>
      <c r="B1381" s="1">
        <v>22217.82</v>
      </c>
      <c r="C1381" s="1">
        <v>23.0</v>
      </c>
    </row>
    <row r="1382">
      <c r="A1382" s="1">
        <v>0.214</v>
      </c>
      <c r="B1382" s="1">
        <v>9009.02</v>
      </c>
      <c r="C1382" s="1">
        <v>67.0</v>
      </c>
    </row>
    <row r="1383">
      <c r="A1383" s="1">
        <v>0.355</v>
      </c>
      <c r="B1383" s="1">
        <v>54900.4</v>
      </c>
      <c r="C1383" s="1">
        <v>73.0</v>
      </c>
    </row>
    <row r="1384">
      <c r="A1384" s="1">
        <v>0.341</v>
      </c>
      <c r="B1384" s="1">
        <v>16677.41</v>
      </c>
      <c r="C1384" s="1">
        <v>27.0</v>
      </c>
    </row>
    <row r="1385">
      <c r="A1385" s="1">
        <v>0.848</v>
      </c>
      <c r="B1385" s="1">
        <v>2747.86</v>
      </c>
      <c r="C1385" s="1">
        <v>22.0</v>
      </c>
    </row>
    <row r="1386">
      <c r="A1386" s="1">
        <v>0.301</v>
      </c>
      <c r="B1386" s="1">
        <v>13822.23</v>
      </c>
      <c r="C1386" s="1">
        <v>40.0</v>
      </c>
    </row>
    <row r="1387">
      <c r="A1387" s="1">
        <v>0.172</v>
      </c>
      <c r="B1387" s="1">
        <v>21205.33</v>
      </c>
      <c r="C1387" s="1">
        <v>27.0</v>
      </c>
    </row>
    <row r="1388">
      <c r="A1388" s="1">
        <v>0.608</v>
      </c>
      <c r="B1388" s="1">
        <v>36434.61</v>
      </c>
      <c r="C1388" s="1">
        <v>61.0</v>
      </c>
    </row>
    <row r="1389">
      <c r="A1389" s="1">
        <v>0.965</v>
      </c>
      <c r="B1389" s="1">
        <v>55127.0</v>
      </c>
      <c r="C1389" s="1">
        <v>19.0</v>
      </c>
    </row>
    <row r="1390">
      <c r="A1390" s="1">
        <v>0.274</v>
      </c>
      <c r="B1390" s="1">
        <v>7637.4</v>
      </c>
      <c r="C1390" s="1">
        <v>30.0</v>
      </c>
    </row>
    <row r="1391">
      <c r="A1391" s="1">
        <v>0.106</v>
      </c>
      <c r="B1391" s="1">
        <v>3380.5</v>
      </c>
      <c r="C1391" s="1">
        <v>57.0</v>
      </c>
    </row>
    <row r="1392">
      <c r="A1392" s="1">
        <v>0.492</v>
      </c>
      <c r="B1392" s="1">
        <v>1533.92</v>
      </c>
      <c r="C1392" s="1">
        <v>19.0</v>
      </c>
    </row>
    <row r="1393">
      <c r="A1393" s="1">
        <v>0.782</v>
      </c>
      <c r="B1393" s="1">
        <v>26815.3</v>
      </c>
      <c r="C1393" s="1">
        <v>37.0</v>
      </c>
    </row>
    <row r="1394">
      <c r="A1394" s="1">
        <v>0.768</v>
      </c>
      <c r="B1394" s="1">
        <v>31710.35</v>
      </c>
      <c r="C1394" s="1">
        <v>18.0</v>
      </c>
    </row>
    <row r="1395">
      <c r="A1395" s="1">
        <v>0.418</v>
      </c>
      <c r="B1395" s="1">
        <v>10531.42</v>
      </c>
      <c r="C1395" s="1">
        <v>80.0</v>
      </c>
    </row>
    <row r="1396">
      <c r="A1396" s="1">
        <v>0.04</v>
      </c>
      <c r="B1396" s="1">
        <v>10081.15</v>
      </c>
      <c r="C1396" s="1">
        <v>54.0</v>
      </c>
    </row>
    <row r="1397">
      <c r="A1397" s="1">
        <v>0.401</v>
      </c>
      <c r="B1397" s="1">
        <v>61685.6</v>
      </c>
      <c r="C1397" s="1">
        <v>26.0</v>
      </c>
    </row>
    <row r="1398">
      <c r="A1398" s="1">
        <v>1.0</v>
      </c>
      <c r="B1398" s="1">
        <v>49701.65</v>
      </c>
      <c r="C1398" s="1">
        <v>34.0</v>
      </c>
    </row>
    <row r="1399">
      <c r="A1399" s="1">
        <v>0.273</v>
      </c>
      <c r="B1399" s="1">
        <v>5312.3</v>
      </c>
      <c r="C1399" s="1">
        <v>26.0</v>
      </c>
    </row>
    <row r="1400">
      <c r="A1400" s="1">
        <v>0.964</v>
      </c>
      <c r="B1400" s="1">
        <v>30356.11</v>
      </c>
      <c r="C1400" s="1">
        <v>28.0</v>
      </c>
    </row>
    <row r="1401">
      <c r="A1401" s="1">
        <v>0.907</v>
      </c>
      <c r="B1401" s="1">
        <v>19494.31</v>
      </c>
      <c r="C1401" s="1">
        <v>32.0</v>
      </c>
    </row>
    <row r="1402">
      <c r="A1402" s="1">
        <v>0.538</v>
      </c>
      <c r="B1402" s="1">
        <v>3349.98</v>
      </c>
      <c r="C1402" s="1">
        <v>41.0</v>
      </c>
    </row>
    <row r="1403">
      <c r="A1403" s="1">
        <v>0.446</v>
      </c>
      <c r="B1403" s="1">
        <v>8825.09</v>
      </c>
      <c r="C1403" s="1">
        <v>55.0</v>
      </c>
    </row>
    <row r="1404">
      <c r="A1404" s="1">
        <v>0.141</v>
      </c>
      <c r="B1404" s="1">
        <v>3907.48</v>
      </c>
      <c r="C1404" s="1">
        <v>72.0</v>
      </c>
    </row>
    <row r="1405">
      <c r="A1405" s="1">
        <v>0.981</v>
      </c>
      <c r="B1405" s="1">
        <v>6995.58</v>
      </c>
      <c r="C1405" s="1">
        <v>52.0</v>
      </c>
    </row>
    <row r="1406">
      <c r="A1406" s="1">
        <v>0.177</v>
      </c>
      <c r="B1406" s="1">
        <v>19105.89</v>
      </c>
      <c r="C1406" s="1">
        <v>47.0</v>
      </c>
    </row>
    <row r="1407">
      <c r="A1407" s="1">
        <v>0.531</v>
      </c>
      <c r="B1407" s="1">
        <v>9408.57</v>
      </c>
      <c r="C1407" s="1">
        <v>48.0</v>
      </c>
    </row>
    <row r="1408">
      <c r="A1408" s="1">
        <v>0.171</v>
      </c>
      <c r="B1408" s="1">
        <v>10019.47</v>
      </c>
      <c r="C1408" s="1">
        <v>66.0</v>
      </c>
    </row>
    <row r="1409">
      <c r="A1409" s="1">
        <v>0.348</v>
      </c>
      <c r="B1409" s="1">
        <v>15515.25</v>
      </c>
      <c r="C1409" s="1">
        <v>22.0</v>
      </c>
    </row>
    <row r="1410">
      <c r="A1410" s="1">
        <v>0.884</v>
      </c>
      <c r="B1410" s="1">
        <v>1825.3</v>
      </c>
      <c r="C1410" s="1">
        <v>79.0</v>
      </c>
    </row>
    <row r="1411">
      <c r="A1411" s="1">
        <v>0.643</v>
      </c>
      <c r="B1411" s="1">
        <v>26849.17</v>
      </c>
      <c r="C1411" s="1">
        <v>77.0</v>
      </c>
    </row>
    <row r="1412">
      <c r="A1412" s="1">
        <v>0.06</v>
      </c>
      <c r="B1412" s="1">
        <v>10273.58</v>
      </c>
      <c r="C1412" s="1">
        <v>61.0</v>
      </c>
    </row>
    <row r="1413">
      <c r="A1413" s="1">
        <v>0.967</v>
      </c>
      <c r="B1413" s="1">
        <v>13093.81</v>
      </c>
      <c r="C1413" s="1">
        <v>67.0</v>
      </c>
    </row>
    <row r="1414">
      <c r="A1414" s="1">
        <v>0.884</v>
      </c>
      <c r="B1414" s="1">
        <v>73225.07</v>
      </c>
      <c r="C1414" s="1">
        <v>31.0</v>
      </c>
    </row>
    <row r="1415">
      <c r="A1415" s="1">
        <v>1.0</v>
      </c>
      <c r="B1415" s="1">
        <v>8443.08</v>
      </c>
      <c r="C1415" s="1">
        <v>70.0</v>
      </c>
    </row>
    <row r="1416">
      <c r="A1416" s="1">
        <v>0.763</v>
      </c>
      <c r="B1416" s="1">
        <v>20894.93</v>
      </c>
      <c r="C1416" s="1">
        <v>73.0</v>
      </c>
    </row>
    <row r="1417">
      <c r="A1417" s="1">
        <v>0.765</v>
      </c>
      <c r="B1417" s="1">
        <v>9968.2</v>
      </c>
      <c r="C1417" s="1">
        <v>28.0</v>
      </c>
    </row>
    <row r="1418">
      <c r="A1418" s="1">
        <v>0.849</v>
      </c>
      <c r="B1418" s="1">
        <v>44939.74</v>
      </c>
      <c r="C1418" s="1">
        <v>26.0</v>
      </c>
    </row>
    <row r="1419">
      <c r="A1419" s="1">
        <v>0.573</v>
      </c>
      <c r="B1419" s="1">
        <v>37514.51</v>
      </c>
      <c r="C1419" s="1">
        <v>51.0</v>
      </c>
    </row>
    <row r="1420">
      <c r="A1420" s="1">
        <v>0.315</v>
      </c>
      <c r="B1420" s="1">
        <v>5531.53</v>
      </c>
      <c r="C1420" s="1">
        <v>29.0</v>
      </c>
    </row>
    <row r="1421">
      <c r="A1421" s="1">
        <v>0.525</v>
      </c>
      <c r="B1421" s="1">
        <v>23536.6</v>
      </c>
      <c r="C1421" s="1">
        <v>52.0</v>
      </c>
    </row>
    <row r="1422">
      <c r="A1422" s="1">
        <v>0.228</v>
      </c>
      <c r="B1422" s="1">
        <v>1347.85</v>
      </c>
      <c r="C1422" s="1">
        <v>52.0</v>
      </c>
    </row>
    <row r="1423">
      <c r="A1423" s="1">
        <v>0.872</v>
      </c>
      <c r="B1423" s="1">
        <v>66037.21</v>
      </c>
      <c r="C1423" s="1">
        <v>18.0</v>
      </c>
    </row>
    <row r="1424">
      <c r="A1424" s="1">
        <v>1.0</v>
      </c>
      <c r="B1424" s="1">
        <v>8584.61</v>
      </c>
      <c r="C1424" s="1">
        <v>57.0</v>
      </c>
    </row>
    <row r="1425">
      <c r="A1425" s="1">
        <v>0.701</v>
      </c>
      <c r="B1425" s="1">
        <v>35657.12</v>
      </c>
      <c r="C1425" s="1">
        <v>39.0</v>
      </c>
    </row>
    <row r="1426">
      <c r="A1426" s="1">
        <v>0.856</v>
      </c>
      <c r="B1426" s="1">
        <v>7667.17</v>
      </c>
      <c r="C1426" s="1">
        <v>77.0</v>
      </c>
    </row>
    <row r="1427">
      <c r="A1427" s="1">
        <v>0.222</v>
      </c>
      <c r="B1427" s="1">
        <v>20035.38</v>
      </c>
      <c r="C1427" s="1">
        <v>46.0</v>
      </c>
    </row>
    <row r="1428">
      <c r="A1428" s="1">
        <v>1.0</v>
      </c>
      <c r="B1428" s="1">
        <v>82198.25</v>
      </c>
      <c r="C1428" s="1">
        <v>25.0</v>
      </c>
    </row>
    <row r="1429">
      <c r="A1429" s="1">
        <v>1.0</v>
      </c>
      <c r="B1429" s="1">
        <v>41870.79</v>
      </c>
      <c r="C1429" s="1">
        <v>28.0</v>
      </c>
    </row>
    <row r="1430">
      <c r="A1430" s="1">
        <v>0.839</v>
      </c>
      <c r="B1430" s="1">
        <v>3495.78</v>
      </c>
      <c r="C1430" s="1">
        <v>58.0</v>
      </c>
    </row>
    <row r="1431">
      <c r="A1431" s="1">
        <v>0.677</v>
      </c>
      <c r="B1431" s="1">
        <v>15858.84</v>
      </c>
      <c r="C1431" s="1">
        <v>54.0</v>
      </c>
    </row>
    <row r="1432">
      <c r="A1432" s="1">
        <v>0.976</v>
      </c>
      <c r="B1432" s="1">
        <v>8570.53</v>
      </c>
      <c r="C1432" s="1">
        <v>31.0</v>
      </c>
    </row>
    <row r="1433">
      <c r="A1433" s="1">
        <v>1.0</v>
      </c>
      <c r="B1433" s="1">
        <v>11395.2</v>
      </c>
      <c r="C1433" s="1">
        <v>77.0</v>
      </c>
    </row>
    <row r="1434">
      <c r="A1434" s="1">
        <v>0.815</v>
      </c>
      <c r="B1434" s="1">
        <v>8164.87</v>
      </c>
      <c r="C1434" s="1">
        <v>47.0</v>
      </c>
    </row>
    <row r="1435">
      <c r="A1435" s="1">
        <v>0.597</v>
      </c>
      <c r="B1435" s="1">
        <v>8188.24</v>
      </c>
      <c r="C1435" s="1">
        <v>52.0</v>
      </c>
    </row>
    <row r="1436">
      <c r="A1436" s="1">
        <v>0.885</v>
      </c>
      <c r="B1436" s="1">
        <v>15641.9</v>
      </c>
      <c r="C1436" s="1">
        <v>38.0</v>
      </c>
    </row>
    <row r="1437">
      <c r="A1437" s="1">
        <v>0.372</v>
      </c>
      <c r="B1437" s="1">
        <v>4262.97</v>
      </c>
      <c r="C1437" s="1">
        <v>54.0</v>
      </c>
    </row>
    <row r="1438">
      <c r="A1438" s="1">
        <v>0.397</v>
      </c>
      <c r="B1438" s="1">
        <v>15417.65</v>
      </c>
      <c r="C1438" s="1">
        <v>22.0</v>
      </c>
    </row>
    <row r="1439">
      <c r="A1439" s="1">
        <v>0.398</v>
      </c>
      <c r="B1439" s="1">
        <v>6541.36</v>
      </c>
      <c r="C1439" s="1">
        <v>36.0</v>
      </c>
    </row>
    <row r="1440">
      <c r="A1440" s="1">
        <v>0.199</v>
      </c>
      <c r="B1440" s="1">
        <v>6821.18</v>
      </c>
      <c r="C1440" s="1">
        <v>76.0</v>
      </c>
    </row>
    <row r="1441">
      <c r="A1441" s="1">
        <v>0.673</v>
      </c>
      <c r="B1441" s="1">
        <v>26845.4</v>
      </c>
      <c r="C1441" s="1">
        <v>31.0</v>
      </c>
    </row>
    <row r="1442">
      <c r="A1442" s="1">
        <v>0.711</v>
      </c>
      <c r="B1442" s="1">
        <v>600.81</v>
      </c>
      <c r="C1442" s="1">
        <v>43.0</v>
      </c>
    </row>
    <row r="1443">
      <c r="A1443" s="1">
        <v>0.91</v>
      </c>
      <c r="B1443" s="1">
        <v>9591.25</v>
      </c>
      <c r="C1443" s="1">
        <v>79.0</v>
      </c>
    </row>
    <row r="1444">
      <c r="A1444" s="1">
        <v>0.695</v>
      </c>
      <c r="B1444" s="1">
        <v>10469.25</v>
      </c>
      <c r="C1444" s="1">
        <v>21.0</v>
      </c>
    </row>
    <row r="1445">
      <c r="A1445" s="1">
        <v>0.83</v>
      </c>
      <c r="B1445" s="1">
        <v>13276.05</v>
      </c>
      <c r="C1445" s="1">
        <v>42.0</v>
      </c>
    </row>
    <row r="1446">
      <c r="A1446" s="1">
        <v>0.689</v>
      </c>
      <c r="B1446" s="1">
        <v>22113.4</v>
      </c>
      <c r="C1446" s="1">
        <v>62.0</v>
      </c>
    </row>
    <row r="1447">
      <c r="A1447" s="1">
        <v>0.747</v>
      </c>
      <c r="B1447" s="1">
        <v>9230.77</v>
      </c>
      <c r="C1447" s="1">
        <v>59.0</v>
      </c>
    </row>
    <row r="1448">
      <c r="A1448" s="1">
        <v>0.391</v>
      </c>
      <c r="B1448" s="1">
        <v>4794.03</v>
      </c>
      <c r="C1448" s="1">
        <v>42.0</v>
      </c>
    </row>
    <row r="1449">
      <c r="A1449" s="1">
        <v>1.0</v>
      </c>
      <c r="B1449" s="1">
        <v>43234.36</v>
      </c>
      <c r="C1449" s="1">
        <v>35.0</v>
      </c>
    </row>
    <row r="1450">
      <c r="A1450" s="1">
        <v>0.739</v>
      </c>
      <c r="B1450" s="1">
        <v>79307.03</v>
      </c>
      <c r="C1450" s="1">
        <v>57.0</v>
      </c>
    </row>
    <row r="1451">
      <c r="A1451" s="1">
        <v>0.637</v>
      </c>
      <c r="B1451" s="1">
        <v>404.35</v>
      </c>
      <c r="C1451" s="1">
        <v>25.0</v>
      </c>
    </row>
    <row r="1452">
      <c r="A1452" s="1">
        <v>0.847</v>
      </c>
      <c r="B1452" s="1">
        <v>15813.74</v>
      </c>
      <c r="C1452" s="1">
        <v>56.0</v>
      </c>
    </row>
    <row r="1453">
      <c r="A1453" s="1">
        <v>0.471</v>
      </c>
      <c r="B1453" s="1">
        <v>8361.96</v>
      </c>
      <c r="C1453" s="1">
        <v>57.0</v>
      </c>
    </row>
    <row r="1454">
      <c r="A1454" s="1">
        <v>0.146</v>
      </c>
      <c r="B1454" s="1">
        <v>6486.63</v>
      </c>
      <c r="C1454" s="1">
        <v>31.0</v>
      </c>
    </row>
    <row r="1455">
      <c r="A1455" s="1">
        <v>0.29</v>
      </c>
      <c r="B1455" s="1">
        <v>8180.62</v>
      </c>
      <c r="C1455" s="1">
        <v>49.0</v>
      </c>
    </row>
    <row r="1456">
      <c r="A1456" s="1">
        <v>0.808</v>
      </c>
      <c r="B1456" s="1">
        <v>20370.78</v>
      </c>
      <c r="C1456" s="1">
        <v>68.0</v>
      </c>
    </row>
    <row r="1457">
      <c r="A1457" s="1">
        <v>0.782</v>
      </c>
      <c r="B1457" s="1">
        <v>4232.11</v>
      </c>
      <c r="C1457" s="1">
        <v>78.0</v>
      </c>
    </row>
    <row r="1458">
      <c r="A1458" s="1">
        <v>0.267</v>
      </c>
      <c r="B1458" s="1">
        <v>48804.95</v>
      </c>
      <c r="C1458" s="1">
        <v>55.0</v>
      </c>
    </row>
    <row r="1459">
      <c r="A1459" s="1">
        <v>0.12</v>
      </c>
      <c r="B1459" s="1">
        <v>12551.48</v>
      </c>
      <c r="C1459" s="1">
        <v>50.0</v>
      </c>
    </row>
    <row r="1460">
      <c r="A1460" s="1">
        <v>0.672</v>
      </c>
      <c r="B1460" s="1">
        <v>7877.95</v>
      </c>
      <c r="C1460" s="1">
        <v>40.0</v>
      </c>
    </row>
    <row r="1461">
      <c r="A1461" s="1">
        <v>0.939</v>
      </c>
      <c r="B1461" s="1">
        <v>29008.67</v>
      </c>
      <c r="C1461" s="1">
        <v>80.0</v>
      </c>
    </row>
    <row r="1462">
      <c r="A1462" s="1">
        <v>0.175</v>
      </c>
      <c r="B1462" s="1">
        <v>329.63</v>
      </c>
      <c r="C1462" s="1">
        <v>32.0</v>
      </c>
    </row>
    <row r="1463">
      <c r="A1463" s="1">
        <v>0.549</v>
      </c>
      <c r="B1463" s="1">
        <v>11307.5</v>
      </c>
      <c r="C1463" s="1">
        <v>50.0</v>
      </c>
    </row>
    <row r="1464">
      <c r="A1464" s="1">
        <v>0.862</v>
      </c>
      <c r="B1464" s="1">
        <v>8779.52</v>
      </c>
      <c r="C1464" s="1">
        <v>42.0</v>
      </c>
    </row>
    <row r="1465">
      <c r="A1465" s="1">
        <v>0.579</v>
      </c>
      <c r="B1465" s="1">
        <v>8256.14</v>
      </c>
      <c r="C1465" s="1">
        <v>34.0</v>
      </c>
    </row>
    <row r="1466">
      <c r="A1466" s="1">
        <v>0.351</v>
      </c>
      <c r="B1466" s="1">
        <v>8221.76</v>
      </c>
      <c r="C1466" s="1">
        <v>50.0</v>
      </c>
    </row>
    <row r="1467">
      <c r="A1467" s="1">
        <v>0.891</v>
      </c>
      <c r="B1467" s="1">
        <v>635.42</v>
      </c>
      <c r="C1467" s="1">
        <v>64.0</v>
      </c>
    </row>
    <row r="1468">
      <c r="A1468" s="1">
        <v>0.821</v>
      </c>
      <c r="B1468" s="1">
        <v>3300.24</v>
      </c>
      <c r="C1468" s="1">
        <v>72.0</v>
      </c>
    </row>
    <row r="1469">
      <c r="A1469" s="1">
        <v>1.0</v>
      </c>
      <c r="B1469" s="1">
        <v>3060.35</v>
      </c>
      <c r="C1469" s="1">
        <v>19.0</v>
      </c>
    </row>
    <row r="1470">
      <c r="A1470" s="1">
        <v>1.0</v>
      </c>
      <c r="B1470" s="1">
        <v>89501.28</v>
      </c>
      <c r="C1470" s="1">
        <v>31.0</v>
      </c>
    </row>
    <row r="1471">
      <c r="A1471" s="1">
        <v>0.151</v>
      </c>
      <c r="B1471" s="1">
        <v>448.3</v>
      </c>
      <c r="C1471" s="1">
        <v>70.0</v>
      </c>
    </row>
    <row r="1472">
      <c r="A1472" s="1">
        <v>0.391</v>
      </c>
      <c r="B1472" s="1">
        <v>3656.2</v>
      </c>
      <c r="C1472" s="1">
        <v>57.0</v>
      </c>
    </row>
    <row r="1473">
      <c r="A1473" s="1">
        <v>1.0</v>
      </c>
      <c r="B1473" s="1">
        <v>73127.86</v>
      </c>
      <c r="C1473" s="1">
        <v>57.0</v>
      </c>
    </row>
    <row r="1474">
      <c r="A1474" s="1">
        <v>0.645</v>
      </c>
      <c r="B1474" s="1">
        <v>19791.03</v>
      </c>
      <c r="C1474" s="1">
        <v>68.0</v>
      </c>
    </row>
    <row r="1475">
      <c r="A1475" s="1">
        <v>0.72</v>
      </c>
      <c r="B1475" s="1">
        <v>11981.01</v>
      </c>
      <c r="C1475" s="1">
        <v>56.0</v>
      </c>
    </row>
    <row r="1476">
      <c r="A1476" s="1">
        <v>0.934</v>
      </c>
      <c r="B1476" s="1">
        <v>1640.71</v>
      </c>
      <c r="C1476" s="1">
        <v>68.0</v>
      </c>
    </row>
    <row r="1477">
      <c r="A1477" s="1">
        <v>0.941</v>
      </c>
      <c r="B1477" s="1">
        <v>22152.73</v>
      </c>
      <c r="C1477" s="1">
        <v>23.0</v>
      </c>
    </row>
    <row r="1478">
      <c r="A1478" s="1">
        <v>0.883</v>
      </c>
      <c r="B1478" s="1">
        <v>2965.43</v>
      </c>
      <c r="C1478" s="1">
        <v>23.0</v>
      </c>
    </row>
    <row r="1479">
      <c r="A1479" s="1">
        <v>0.155</v>
      </c>
      <c r="B1479" s="1">
        <v>22245.27</v>
      </c>
      <c r="C1479" s="1">
        <v>20.0</v>
      </c>
    </row>
    <row r="1480">
      <c r="A1480" s="1">
        <v>0.657</v>
      </c>
      <c r="B1480" s="1">
        <v>77433.46</v>
      </c>
      <c r="C1480" s="1">
        <v>24.0</v>
      </c>
    </row>
    <row r="1481">
      <c r="A1481" s="1">
        <v>0.773</v>
      </c>
      <c r="B1481" s="1">
        <v>15184.57</v>
      </c>
      <c r="C1481" s="1">
        <v>68.0</v>
      </c>
    </row>
    <row r="1482">
      <c r="A1482" s="1">
        <v>0.807</v>
      </c>
      <c r="B1482" s="1">
        <v>4818.12</v>
      </c>
      <c r="C1482" s="1">
        <v>25.0</v>
      </c>
    </row>
    <row r="1483">
      <c r="A1483" s="1">
        <v>0.513</v>
      </c>
      <c r="B1483" s="1">
        <v>19631.72</v>
      </c>
      <c r="C1483" s="1">
        <v>59.0</v>
      </c>
    </row>
    <row r="1484">
      <c r="A1484" s="1">
        <v>0.174</v>
      </c>
      <c r="B1484" s="1">
        <v>14386.94</v>
      </c>
      <c r="C1484" s="1">
        <v>69.0</v>
      </c>
    </row>
    <row r="1485">
      <c r="A1485" s="1">
        <v>0.366</v>
      </c>
      <c r="B1485" s="1">
        <v>15234.53</v>
      </c>
      <c r="C1485" s="1">
        <v>32.0</v>
      </c>
    </row>
    <row r="1486">
      <c r="A1486" s="1">
        <v>0.43</v>
      </c>
      <c r="B1486" s="1">
        <v>13005.85</v>
      </c>
      <c r="C1486" s="1">
        <v>64.0</v>
      </c>
    </row>
    <row r="1487">
      <c r="A1487" s="1">
        <v>0.801</v>
      </c>
      <c r="B1487" s="1">
        <v>22401.25</v>
      </c>
      <c r="C1487" s="1">
        <v>46.0</v>
      </c>
    </row>
    <row r="1488">
      <c r="A1488" s="1">
        <v>0.02</v>
      </c>
      <c r="B1488" s="1">
        <v>16970.09</v>
      </c>
      <c r="C1488" s="1">
        <v>50.0</v>
      </c>
    </row>
    <row r="1489">
      <c r="A1489" s="1">
        <v>0.536</v>
      </c>
      <c r="B1489" s="1">
        <v>86848.55</v>
      </c>
      <c r="C1489" s="1">
        <v>69.0</v>
      </c>
    </row>
    <row r="1490">
      <c r="A1490" s="1">
        <v>0.598</v>
      </c>
      <c r="B1490" s="1">
        <v>34958.31</v>
      </c>
      <c r="C1490" s="1">
        <v>47.0</v>
      </c>
    </row>
    <row r="1491">
      <c r="A1491" s="1">
        <v>0.6</v>
      </c>
      <c r="B1491" s="1">
        <v>6149.49</v>
      </c>
      <c r="C1491" s="1">
        <v>56.0</v>
      </c>
    </row>
    <row r="1492">
      <c r="A1492" s="1">
        <v>1.0</v>
      </c>
      <c r="B1492" s="1">
        <v>25874.78</v>
      </c>
      <c r="C1492" s="1">
        <v>44.0</v>
      </c>
    </row>
    <row r="1493">
      <c r="A1493" s="1">
        <v>0.791</v>
      </c>
      <c r="B1493" s="1">
        <v>4823.61</v>
      </c>
      <c r="C1493" s="1">
        <v>53.0</v>
      </c>
    </row>
    <row r="1494">
      <c r="A1494" s="1">
        <v>0.422</v>
      </c>
      <c r="B1494" s="1">
        <v>30497.01</v>
      </c>
      <c r="C1494" s="1">
        <v>46.0</v>
      </c>
    </row>
    <row r="1495">
      <c r="A1495" s="1">
        <v>0.684</v>
      </c>
      <c r="B1495" s="1">
        <v>3192.99</v>
      </c>
      <c r="C1495" s="1">
        <v>55.0</v>
      </c>
    </row>
    <row r="1496">
      <c r="A1496" s="1">
        <v>0.346</v>
      </c>
      <c r="B1496" s="1">
        <v>12832.12</v>
      </c>
      <c r="C1496" s="1">
        <v>74.0</v>
      </c>
    </row>
    <row r="1497">
      <c r="A1497" s="1">
        <v>0.961</v>
      </c>
      <c r="B1497" s="1">
        <v>31270.77</v>
      </c>
      <c r="C1497" s="1">
        <v>50.0</v>
      </c>
    </row>
    <row r="1498">
      <c r="A1498" s="1">
        <v>0.221</v>
      </c>
      <c r="B1498" s="1">
        <v>6573.21</v>
      </c>
      <c r="C1498" s="1">
        <v>78.0</v>
      </c>
    </row>
    <row r="1499">
      <c r="A1499" s="1">
        <v>0.295</v>
      </c>
      <c r="B1499" s="1">
        <v>36294.72</v>
      </c>
      <c r="C1499" s="1">
        <v>54.0</v>
      </c>
    </row>
    <row r="1500">
      <c r="A1500" s="1">
        <v>0.201</v>
      </c>
      <c r="B1500" s="1">
        <v>20664.96</v>
      </c>
      <c r="C1500" s="1">
        <v>44.0</v>
      </c>
    </row>
    <row r="1501">
      <c r="A1501" s="1">
        <v>0.544</v>
      </c>
      <c r="B1501" s="1">
        <v>10134.09</v>
      </c>
      <c r="C1501" s="1">
        <v>72.0</v>
      </c>
    </row>
    <row r="1502">
      <c r="A1502" s="1">
        <v>0.173</v>
      </c>
      <c r="B1502" s="1">
        <v>11012.71</v>
      </c>
      <c r="C1502" s="1">
        <v>50.0</v>
      </c>
    </row>
    <row r="1503">
      <c r="A1503" s="1">
        <v>0.292</v>
      </c>
      <c r="B1503" s="1">
        <v>52071.52</v>
      </c>
      <c r="C1503" s="1">
        <v>79.0</v>
      </c>
    </row>
    <row r="1504">
      <c r="A1504" s="1">
        <v>0.332</v>
      </c>
      <c r="B1504" s="1">
        <v>4912.67</v>
      </c>
      <c r="C1504" s="1">
        <v>21.0</v>
      </c>
    </row>
    <row r="1505">
      <c r="A1505" s="1">
        <v>0.848</v>
      </c>
      <c r="B1505" s="1">
        <v>23641.79</v>
      </c>
      <c r="C1505" s="1">
        <v>39.0</v>
      </c>
    </row>
    <row r="1506">
      <c r="A1506" s="1">
        <v>0.156</v>
      </c>
      <c r="B1506" s="1">
        <v>24571.75</v>
      </c>
      <c r="C1506" s="1">
        <v>19.0</v>
      </c>
    </row>
    <row r="1507">
      <c r="A1507" s="1">
        <v>0.558</v>
      </c>
      <c r="B1507" s="1">
        <v>51136.57</v>
      </c>
      <c r="C1507" s="1">
        <v>27.0</v>
      </c>
    </row>
    <row r="1508">
      <c r="A1508" s="1">
        <v>0.486</v>
      </c>
      <c r="B1508" s="1">
        <v>24976.91</v>
      </c>
      <c r="C1508" s="1">
        <v>22.0</v>
      </c>
    </row>
    <row r="1509">
      <c r="A1509" s="1">
        <v>0.926</v>
      </c>
      <c r="B1509" s="1">
        <v>17563.89</v>
      </c>
      <c r="C1509" s="1">
        <v>76.0</v>
      </c>
    </row>
    <row r="1510">
      <c r="A1510" s="1">
        <v>0.626</v>
      </c>
      <c r="B1510" s="1">
        <v>46562.68</v>
      </c>
      <c r="C1510" s="1">
        <v>27.0</v>
      </c>
    </row>
    <row r="1511">
      <c r="A1511" s="1">
        <v>0.612</v>
      </c>
      <c r="B1511" s="1">
        <v>35337.28</v>
      </c>
      <c r="C1511" s="1">
        <v>50.0</v>
      </c>
    </row>
    <row r="1512">
      <c r="A1512" s="1">
        <v>0.405</v>
      </c>
      <c r="B1512" s="1">
        <v>25230.38</v>
      </c>
      <c r="C1512" s="1">
        <v>71.0</v>
      </c>
    </row>
    <row r="1513">
      <c r="A1513" s="1">
        <v>0.719</v>
      </c>
      <c r="B1513" s="1">
        <v>662.42</v>
      </c>
      <c r="C1513" s="1">
        <v>55.0</v>
      </c>
    </row>
    <row r="1514">
      <c r="A1514" s="1">
        <v>0.076</v>
      </c>
      <c r="B1514" s="1">
        <v>9352.78</v>
      </c>
      <c r="C1514" s="1">
        <v>30.0</v>
      </c>
    </row>
    <row r="1515">
      <c r="A1515" s="1">
        <v>1.0</v>
      </c>
      <c r="B1515" s="1">
        <v>19987.45</v>
      </c>
      <c r="C1515" s="1">
        <v>48.0</v>
      </c>
    </row>
    <row r="1516">
      <c r="A1516" s="1">
        <v>0.548</v>
      </c>
      <c r="B1516" s="1">
        <v>14773.38</v>
      </c>
      <c r="C1516" s="1">
        <v>64.0</v>
      </c>
    </row>
    <row r="1517">
      <c r="A1517" s="1">
        <v>0.062</v>
      </c>
      <c r="B1517" s="1">
        <v>7693.21</v>
      </c>
      <c r="C1517" s="1">
        <v>53.0</v>
      </c>
    </row>
    <row r="1518">
      <c r="A1518" s="1">
        <v>0.609</v>
      </c>
      <c r="B1518" s="1">
        <v>3119.61</v>
      </c>
      <c r="C1518" s="1">
        <v>62.0</v>
      </c>
    </row>
    <row r="1519">
      <c r="A1519" s="1">
        <v>0.614</v>
      </c>
      <c r="B1519" s="1">
        <v>16103.78</v>
      </c>
      <c r="C1519" s="1">
        <v>41.0</v>
      </c>
    </row>
    <row r="1520">
      <c r="A1520" s="1">
        <v>0.241</v>
      </c>
      <c r="B1520" s="1">
        <v>6735.14</v>
      </c>
      <c r="C1520" s="1">
        <v>69.0</v>
      </c>
    </row>
    <row r="1521">
      <c r="A1521" s="1">
        <v>0.259</v>
      </c>
      <c r="B1521" s="1">
        <v>5305.38</v>
      </c>
      <c r="C1521" s="1">
        <v>73.0</v>
      </c>
    </row>
    <row r="1522">
      <c r="A1522" s="1">
        <v>0.321</v>
      </c>
      <c r="B1522" s="1">
        <v>10181.82</v>
      </c>
      <c r="C1522" s="1">
        <v>32.0</v>
      </c>
    </row>
    <row r="1523">
      <c r="A1523" s="1">
        <v>0.28</v>
      </c>
      <c r="B1523" s="1">
        <v>30788.11</v>
      </c>
      <c r="C1523" s="1">
        <v>46.0</v>
      </c>
    </row>
    <row r="1524">
      <c r="A1524" s="1">
        <v>0.531</v>
      </c>
      <c r="B1524" s="1">
        <v>13382.89</v>
      </c>
      <c r="C1524" s="1">
        <v>25.0</v>
      </c>
    </row>
    <row r="1525">
      <c r="A1525" s="1">
        <v>0.929</v>
      </c>
      <c r="B1525" s="1">
        <v>4879.49</v>
      </c>
      <c r="C1525" s="1">
        <v>22.0</v>
      </c>
    </row>
    <row r="1526">
      <c r="A1526" s="1">
        <v>0.923</v>
      </c>
      <c r="B1526" s="1">
        <v>2486.41</v>
      </c>
      <c r="C1526" s="1">
        <v>46.0</v>
      </c>
    </row>
    <row r="1527">
      <c r="A1527" s="1">
        <v>0.953</v>
      </c>
      <c r="B1527" s="1">
        <v>13822.48</v>
      </c>
      <c r="C1527" s="1">
        <v>64.0</v>
      </c>
    </row>
    <row r="1528">
      <c r="A1528" s="1">
        <v>0.75</v>
      </c>
      <c r="B1528" s="1">
        <v>31633.19</v>
      </c>
      <c r="C1528" s="1">
        <v>21.0</v>
      </c>
    </row>
    <row r="1529">
      <c r="A1529" s="1">
        <v>0.622</v>
      </c>
      <c r="B1529" s="1">
        <v>21158.12</v>
      </c>
      <c r="C1529" s="1">
        <v>29.0</v>
      </c>
    </row>
    <row r="1530">
      <c r="A1530" s="1">
        <v>0.361</v>
      </c>
      <c r="B1530" s="1">
        <v>5283.19</v>
      </c>
      <c r="C1530" s="1">
        <v>62.0</v>
      </c>
    </row>
    <row r="1531">
      <c r="A1531" s="1">
        <v>0.885</v>
      </c>
      <c r="B1531" s="1">
        <v>11479.09</v>
      </c>
      <c r="C1531" s="1">
        <v>19.0</v>
      </c>
    </row>
    <row r="1532">
      <c r="A1532" s="1">
        <v>0.638</v>
      </c>
      <c r="B1532" s="1">
        <v>38652.23</v>
      </c>
      <c r="C1532" s="1">
        <v>44.0</v>
      </c>
    </row>
    <row r="1533">
      <c r="A1533" s="1">
        <v>0.329</v>
      </c>
      <c r="B1533" s="1">
        <v>3911.93</v>
      </c>
      <c r="C1533" s="1">
        <v>48.0</v>
      </c>
    </row>
    <row r="1534">
      <c r="A1534" s="1">
        <v>1.0</v>
      </c>
      <c r="B1534" s="1">
        <v>15189.18</v>
      </c>
      <c r="C1534" s="1">
        <v>68.0</v>
      </c>
    </row>
    <row r="1535">
      <c r="A1535" s="1">
        <v>0.705</v>
      </c>
      <c r="B1535" s="1">
        <v>8808.32</v>
      </c>
      <c r="C1535" s="1">
        <v>68.0</v>
      </c>
    </row>
    <row r="1536">
      <c r="A1536" s="1">
        <v>0.515</v>
      </c>
      <c r="B1536" s="1">
        <v>2651.89</v>
      </c>
      <c r="C1536" s="1">
        <v>53.0</v>
      </c>
    </row>
    <row r="1537">
      <c r="A1537" s="1">
        <v>0.069</v>
      </c>
      <c r="B1537" s="1">
        <v>1023.84</v>
      </c>
      <c r="C1537" s="1">
        <v>53.0</v>
      </c>
    </row>
    <row r="1538">
      <c r="A1538" s="1">
        <v>0.19</v>
      </c>
      <c r="B1538" s="1">
        <v>16232.82</v>
      </c>
      <c r="C1538" s="1">
        <v>43.0</v>
      </c>
    </row>
    <row r="1539">
      <c r="A1539" s="1">
        <v>0.246</v>
      </c>
      <c r="B1539" s="1">
        <v>419.34</v>
      </c>
      <c r="C1539" s="1">
        <v>60.0</v>
      </c>
    </row>
    <row r="1540">
      <c r="A1540" s="1">
        <v>0.953</v>
      </c>
      <c r="B1540" s="1">
        <v>2183.94</v>
      </c>
      <c r="C1540" s="1">
        <v>44.0</v>
      </c>
    </row>
    <row r="1541">
      <c r="A1541" s="1">
        <v>1.0</v>
      </c>
      <c r="B1541" s="1">
        <v>8540.85</v>
      </c>
      <c r="C1541" s="1">
        <v>22.0</v>
      </c>
    </row>
    <row r="1542">
      <c r="A1542" s="1">
        <v>0.317</v>
      </c>
      <c r="B1542" s="1">
        <v>889.91</v>
      </c>
      <c r="C1542" s="1">
        <v>37.0</v>
      </c>
    </row>
    <row r="1543">
      <c r="A1543" s="1">
        <v>0.748</v>
      </c>
      <c r="B1543" s="1">
        <v>10231.36</v>
      </c>
      <c r="C1543" s="1">
        <v>28.0</v>
      </c>
    </row>
    <row r="1544">
      <c r="A1544" s="1">
        <v>0.792</v>
      </c>
      <c r="B1544" s="1">
        <v>2793.63</v>
      </c>
      <c r="C1544" s="1">
        <v>79.0</v>
      </c>
    </row>
    <row r="1545">
      <c r="A1545" s="1">
        <v>0.435</v>
      </c>
      <c r="B1545" s="1">
        <v>8611.75</v>
      </c>
      <c r="C1545" s="1">
        <v>27.0</v>
      </c>
    </row>
    <row r="1546">
      <c r="A1546" s="1">
        <v>0.642</v>
      </c>
      <c r="B1546" s="1">
        <v>31323.71</v>
      </c>
      <c r="C1546" s="1">
        <v>57.0</v>
      </c>
    </row>
    <row r="1547">
      <c r="A1547" s="1">
        <v>0.938</v>
      </c>
      <c r="B1547" s="1">
        <v>19689.48</v>
      </c>
      <c r="C1547" s="1">
        <v>55.0</v>
      </c>
    </row>
    <row r="1548">
      <c r="A1548" s="1">
        <v>0.208</v>
      </c>
      <c r="B1548" s="1">
        <v>11790.2</v>
      </c>
      <c r="C1548" s="1">
        <v>23.0</v>
      </c>
    </row>
    <row r="1549">
      <c r="A1549" s="1">
        <v>1.0</v>
      </c>
      <c r="B1549" s="1">
        <v>1926.55</v>
      </c>
      <c r="C1549" s="1">
        <v>25.0</v>
      </c>
    </row>
    <row r="1550">
      <c r="A1550" s="1">
        <v>0.506</v>
      </c>
      <c r="B1550" s="1">
        <v>19306.98</v>
      </c>
      <c r="C1550" s="1">
        <v>40.0</v>
      </c>
    </row>
    <row r="1551">
      <c r="A1551" s="1">
        <v>0.308</v>
      </c>
      <c r="B1551" s="1">
        <v>3575.59</v>
      </c>
      <c r="C1551" s="1">
        <v>64.0</v>
      </c>
    </row>
    <row r="1552">
      <c r="A1552" s="1">
        <v>0.892</v>
      </c>
      <c r="B1552" s="1">
        <v>1593.56</v>
      </c>
      <c r="C1552" s="1">
        <v>43.0</v>
      </c>
    </row>
    <row r="1553">
      <c r="A1553" s="1">
        <v>0.077</v>
      </c>
      <c r="B1553" s="1">
        <v>21812.65</v>
      </c>
      <c r="C1553" s="1">
        <v>63.0</v>
      </c>
    </row>
    <row r="1554">
      <c r="A1554" s="1">
        <v>0.792</v>
      </c>
      <c r="B1554" s="1">
        <v>48621.99</v>
      </c>
      <c r="C1554" s="1">
        <v>60.0</v>
      </c>
    </row>
    <row r="1555">
      <c r="A1555" s="1">
        <v>0.312</v>
      </c>
      <c r="B1555" s="1">
        <v>12345.71</v>
      </c>
      <c r="C1555" s="1">
        <v>29.0</v>
      </c>
    </row>
    <row r="1556">
      <c r="A1556" s="1">
        <v>0.946</v>
      </c>
      <c r="B1556" s="1">
        <v>837.2</v>
      </c>
      <c r="C1556" s="1">
        <v>43.0</v>
      </c>
    </row>
    <row r="1557">
      <c r="A1557" s="1">
        <v>0.74</v>
      </c>
      <c r="B1557" s="1">
        <v>42454.95</v>
      </c>
      <c r="C1557" s="1">
        <v>30.0</v>
      </c>
    </row>
    <row r="1558">
      <c r="A1558" s="1">
        <v>0.398</v>
      </c>
      <c r="B1558" s="1">
        <v>1386.44</v>
      </c>
      <c r="C1558" s="1">
        <v>57.0</v>
      </c>
    </row>
    <row r="1559">
      <c r="A1559" s="1">
        <v>0.524</v>
      </c>
      <c r="B1559" s="1">
        <v>40425.45</v>
      </c>
      <c r="C1559" s="1">
        <v>79.0</v>
      </c>
    </row>
    <row r="1560">
      <c r="A1560" s="1">
        <v>0.165</v>
      </c>
      <c r="B1560" s="1">
        <v>9945.67</v>
      </c>
      <c r="C1560" s="1">
        <v>35.0</v>
      </c>
    </row>
    <row r="1561">
      <c r="A1561" s="1">
        <v>0.36</v>
      </c>
      <c r="B1561" s="1">
        <v>9095.04</v>
      </c>
      <c r="C1561" s="1">
        <v>42.0</v>
      </c>
    </row>
    <row r="1562">
      <c r="A1562" s="1">
        <v>0.954</v>
      </c>
      <c r="B1562" s="1">
        <v>15652.57</v>
      </c>
      <c r="C1562" s="1">
        <v>50.0</v>
      </c>
    </row>
    <row r="1563">
      <c r="A1563" s="1">
        <v>0.955</v>
      </c>
      <c r="B1563" s="1">
        <v>62970.59</v>
      </c>
      <c r="C1563" s="1">
        <v>64.0</v>
      </c>
    </row>
    <row r="1564">
      <c r="A1564" s="1">
        <v>0.811</v>
      </c>
      <c r="B1564" s="1">
        <v>45801.38</v>
      </c>
      <c r="C1564" s="1">
        <v>57.0</v>
      </c>
    </row>
    <row r="1565">
      <c r="A1565" s="1">
        <v>0.968</v>
      </c>
      <c r="B1565" s="1">
        <v>12710.03</v>
      </c>
      <c r="C1565" s="1">
        <v>77.0</v>
      </c>
    </row>
    <row r="1566">
      <c r="A1566" s="1">
        <v>0.573</v>
      </c>
      <c r="B1566" s="1">
        <v>23802.93</v>
      </c>
      <c r="C1566" s="1">
        <v>60.0</v>
      </c>
    </row>
    <row r="1567">
      <c r="A1567" s="1">
        <v>0.176</v>
      </c>
      <c r="B1567" s="1">
        <v>17370.46</v>
      </c>
      <c r="C1567" s="1">
        <v>29.0</v>
      </c>
    </row>
    <row r="1568">
      <c r="A1568" s="1">
        <v>0.764</v>
      </c>
      <c r="B1568" s="1">
        <v>23648.24</v>
      </c>
      <c r="C1568" s="1">
        <v>61.0</v>
      </c>
    </row>
    <row r="1569">
      <c r="A1569" s="1">
        <v>0.742</v>
      </c>
      <c r="B1569" s="1">
        <v>35360.17</v>
      </c>
      <c r="C1569" s="1">
        <v>53.0</v>
      </c>
    </row>
    <row r="1570">
      <c r="A1570" s="1">
        <v>0.487</v>
      </c>
      <c r="B1570" s="1">
        <v>702.06</v>
      </c>
      <c r="C1570" s="1">
        <v>65.0</v>
      </c>
    </row>
    <row r="1571">
      <c r="A1571" s="1">
        <v>0.197</v>
      </c>
      <c r="B1571" s="1">
        <v>7883.38</v>
      </c>
      <c r="C1571" s="1">
        <v>21.0</v>
      </c>
    </row>
    <row r="1572">
      <c r="A1572" s="1">
        <v>0.778</v>
      </c>
      <c r="B1572" s="1">
        <v>64044.85</v>
      </c>
      <c r="C1572" s="1">
        <v>22.0</v>
      </c>
    </row>
    <row r="1573">
      <c r="A1573" s="1">
        <v>0.544</v>
      </c>
      <c r="B1573" s="1">
        <v>59650.92</v>
      </c>
      <c r="C1573" s="1">
        <v>73.0</v>
      </c>
    </row>
    <row r="1574">
      <c r="A1574" s="1">
        <v>0.629</v>
      </c>
      <c r="B1574" s="1">
        <v>225.69</v>
      </c>
      <c r="C1574" s="1">
        <v>54.0</v>
      </c>
    </row>
    <row r="1575">
      <c r="A1575" s="1">
        <v>0.365</v>
      </c>
      <c r="B1575" s="1">
        <v>4498.91</v>
      </c>
      <c r="C1575" s="1">
        <v>25.0</v>
      </c>
    </row>
    <row r="1576">
      <c r="A1576" s="1">
        <v>0.356</v>
      </c>
      <c r="B1576" s="1">
        <v>100000.0</v>
      </c>
      <c r="C1576" s="1">
        <v>80.0</v>
      </c>
    </row>
    <row r="1577">
      <c r="A1577" s="1">
        <v>0.51</v>
      </c>
      <c r="B1577" s="1">
        <v>13577.99</v>
      </c>
      <c r="C1577" s="1">
        <v>59.0</v>
      </c>
    </row>
    <row r="1578">
      <c r="A1578" s="1">
        <v>0.852</v>
      </c>
      <c r="B1578" s="1">
        <v>17013.15</v>
      </c>
      <c r="C1578" s="1">
        <v>66.0</v>
      </c>
    </row>
    <row r="1579">
      <c r="A1579" s="1">
        <v>0.21</v>
      </c>
      <c r="B1579" s="1">
        <v>3640.52</v>
      </c>
      <c r="C1579" s="1">
        <v>45.0</v>
      </c>
    </row>
    <row r="1580">
      <c r="A1580" s="1">
        <v>0.621</v>
      </c>
      <c r="B1580" s="1">
        <v>44949.75</v>
      </c>
      <c r="C1580" s="1">
        <v>48.0</v>
      </c>
    </row>
    <row r="1581">
      <c r="A1581" s="1">
        <v>0.348</v>
      </c>
      <c r="B1581" s="1">
        <v>5260.16</v>
      </c>
      <c r="C1581" s="1">
        <v>75.0</v>
      </c>
    </row>
    <row r="1582">
      <c r="A1582" s="1">
        <v>1.0</v>
      </c>
      <c r="B1582" s="1">
        <v>4205.72</v>
      </c>
      <c r="C1582" s="1">
        <v>26.0</v>
      </c>
    </row>
    <row r="1583">
      <c r="A1583" s="1">
        <v>0.085</v>
      </c>
      <c r="B1583" s="1">
        <v>5178.59</v>
      </c>
      <c r="C1583" s="1">
        <v>71.0</v>
      </c>
    </row>
    <row r="1584">
      <c r="A1584" s="1">
        <v>0.395</v>
      </c>
      <c r="B1584" s="1">
        <v>50420.22</v>
      </c>
      <c r="C1584" s="1">
        <v>68.0</v>
      </c>
    </row>
    <row r="1585">
      <c r="A1585" s="1">
        <v>0.5</v>
      </c>
      <c r="B1585" s="1">
        <v>24270.14</v>
      </c>
      <c r="C1585" s="1">
        <v>46.0</v>
      </c>
    </row>
    <row r="1586">
      <c r="A1586" s="1">
        <v>0.297</v>
      </c>
      <c r="B1586" s="1">
        <v>29271.84</v>
      </c>
      <c r="C1586" s="1">
        <v>31.0</v>
      </c>
    </row>
    <row r="1587">
      <c r="A1587" s="1">
        <v>0.757</v>
      </c>
      <c r="B1587" s="1">
        <v>9465.34</v>
      </c>
      <c r="C1587" s="1">
        <v>57.0</v>
      </c>
    </row>
    <row r="1588">
      <c r="A1588" s="1">
        <v>0.521</v>
      </c>
      <c r="B1588" s="1">
        <v>47976.86</v>
      </c>
      <c r="C1588" s="1">
        <v>58.0</v>
      </c>
    </row>
    <row r="1589">
      <c r="A1589" s="1">
        <v>0.931</v>
      </c>
      <c r="B1589" s="1">
        <v>31156.65</v>
      </c>
      <c r="C1589" s="1">
        <v>39.0</v>
      </c>
    </row>
    <row r="1590">
      <c r="A1590" s="1">
        <v>0.551</v>
      </c>
      <c r="B1590" s="1">
        <v>27773.73</v>
      </c>
      <c r="C1590" s="1">
        <v>28.0</v>
      </c>
    </row>
    <row r="1591">
      <c r="A1591" s="1">
        <v>0.527</v>
      </c>
      <c r="B1591" s="1">
        <v>70768.05</v>
      </c>
      <c r="C1591" s="1">
        <v>40.0</v>
      </c>
    </row>
    <row r="1592">
      <c r="A1592" s="1">
        <v>0.515</v>
      </c>
      <c r="B1592" s="1">
        <v>9120.34</v>
      </c>
      <c r="C1592" s="1">
        <v>18.0</v>
      </c>
    </row>
    <row r="1593">
      <c r="A1593" s="1">
        <v>0.272</v>
      </c>
      <c r="B1593" s="1">
        <v>18882.16</v>
      </c>
      <c r="C1593" s="1">
        <v>63.0</v>
      </c>
    </row>
    <row r="1594">
      <c r="A1594" s="1">
        <v>0.403</v>
      </c>
      <c r="B1594" s="1">
        <v>48143.3</v>
      </c>
      <c r="C1594" s="1">
        <v>54.0</v>
      </c>
    </row>
    <row r="1595">
      <c r="A1595" s="1">
        <v>0.326</v>
      </c>
      <c r="B1595" s="1">
        <v>31297.8</v>
      </c>
      <c r="C1595" s="1">
        <v>38.0</v>
      </c>
    </row>
    <row r="1596">
      <c r="A1596" s="1">
        <v>0.852</v>
      </c>
      <c r="B1596" s="1">
        <v>16573.79</v>
      </c>
      <c r="C1596" s="1">
        <v>43.0</v>
      </c>
    </row>
    <row r="1597">
      <c r="A1597" s="1">
        <v>0.548</v>
      </c>
      <c r="B1597" s="1">
        <v>1585.49</v>
      </c>
      <c r="C1597" s="1">
        <v>63.0</v>
      </c>
    </row>
    <row r="1598">
      <c r="A1598" s="1">
        <v>0.483</v>
      </c>
      <c r="B1598" s="1">
        <v>21152.68</v>
      </c>
      <c r="C1598" s="1">
        <v>53.0</v>
      </c>
    </row>
    <row r="1599">
      <c r="A1599" s="1">
        <v>0.372</v>
      </c>
      <c r="B1599" s="1">
        <v>14954.41</v>
      </c>
      <c r="C1599" s="1">
        <v>71.0</v>
      </c>
    </row>
    <row r="1600">
      <c r="A1600" s="1">
        <v>0.567</v>
      </c>
      <c r="B1600" s="1">
        <v>4071.24</v>
      </c>
      <c r="C1600" s="1">
        <v>40.0</v>
      </c>
    </row>
    <row r="1601">
      <c r="A1601" s="1">
        <v>0.983</v>
      </c>
      <c r="B1601" s="1">
        <v>42784.36</v>
      </c>
      <c r="C1601" s="1">
        <v>74.0</v>
      </c>
    </row>
    <row r="1602">
      <c r="A1602" s="1">
        <v>1.0</v>
      </c>
      <c r="B1602" s="1">
        <v>8408.99</v>
      </c>
      <c r="C1602" s="1">
        <v>18.0</v>
      </c>
    </row>
    <row r="1603">
      <c r="A1603" s="1">
        <v>0.649</v>
      </c>
      <c r="B1603" s="1">
        <v>9803.47</v>
      </c>
      <c r="C1603" s="1">
        <v>80.0</v>
      </c>
    </row>
    <row r="1604">
      <c r="A1604" s="1">
        <v>0.63</v>
      </c>
      <c r="B1604" s="1">
        <v>22319.33</v>
      </c>
      <c r="C1604" s="1">
        <v>71.0</v>
      </c>
    </row>
    <row r="1605">
      <c r="A1605" s="1">
        <v>0.226</v>
      </c>
      <c r="B1605" s="1">
        <v>13419.84</v>
      </c>
      <c r="C1605" s="1">
        <v>72.0</v>
      </c>
    </row>
    <row r="1606">
      <c r="A1606" s="1">
        <v>0.693</v>
      </c>
      <c r="B1606" s="1">
        <v>1870.42</v>
      </c>
      <c r="C1606" s="1">
        <v>68.0</v>
      </c>
    </row>
    <row r="1607">
      <c r="A1607" s="1">
        <v>0.903</v>
      </c>
      <c r="B1607" s="1">
        <v>9802.22</v>
      </c>
      <c r="C1607" s="1">
        <v>57.0</v>
      </c>
    </row>
    <row r="1608">
      <c r="A1608" s="1">
        <v>0.356</v>
      </c>
      <c r="B1608" s="1">
        <v>1984.61</v>
      </c>
      <c r="C1608" s="1">
        <v>32.0</v>
      </c>
    </row>
    <row r="1609">
      <c r="A1609" s="1">
        <v>0.486</v>
      </c>
      <c r="B1609" s="1">
        <v>4232.96</v>
      </c>
      <c r="C1609" s="1">
        <v>38.0</v>
      </c>
    </row>
    <row r="1610">
      <c r="A1610" s="1">
        <v>0.107</v>
      </c>
      <c r="B1610" s="1">
        <v>144.01</v>
      </c>
      <c r="C1610" s="1">
        <v>64.0</v>
      </c>
    </row>
    <row r="1611">
      <c r="A1611" s="1">
        <v>0.908</v>
      </c>
      <c r="B1611" s="1">
        <v>4001.07</v>
      </c>
      <c r="C1611" s="1">
        <v>26.0</v>
      </c>
    </row>
    <row r="1612">
      <c r="A1612" s="1">
        <v>0.098</v>
      </c>
      <c r="B1612" s="1">
        <v>8022.91</v>
      </c>
      <c r="C1612" s="1">
        <v>70.0</v>
      </c>
    </row>
    <row r="1613">
      <c r="A1613" s="1">
        <v>0.704</v>
      </c>
      <c r="B1613" s="1">
        <v>15453.27</v>
      </c>
      <c r="C1613" s="1">
        <v>26.0</v>
      </c>
    </row>
    <row r="1614">
      <c r="A1614" s="1">
        <v>0.437</v>
      </c>
      <c r="B1614" s="1">
        <v>50334.69</v>
      </c>
      <c r="C1614" s="1">
        <v>27.0</v>
      </c>
    </row>
    <row r="1615">
      <c r="A1615" s="1">
        <v>0.784</v>
      </c>
      <c r="B1615" s="1">
        <v>15544.79</v>
      </c>
      <c r="C1615" s="1">
        <v>69.0</v>
      </c>
    </row>
    <row r="1616">
      <c r="A1616" s="1">
        <v>0.693</v>
      </c>
      <c r="B1616" s="1">
        <v>24456.56</v>
      </c>
      <c r="C1616" s="1">
        <v>74.0</v>
      </c>
    </row>
    <row r="1617">
      <c r="A1617" s="1">
        <v>0.69</v>
      </c>
      <c r="B1617" s="1">
        <v>8853.28</v>
      </c>
      <c r="C1617" s="1">
        <v>70.0</v>
      </c>
    </row>
    <row r="1618">
      <c r="A1618" s="1">
        <v>0.636</v>
      </c>
      <c r="B1618" s="1">
        <v>27856.78</v>
      </c>
      <c r="C1618" s="1">
        <v>43.0</v>
      </c>
    </row>
    <row r="1619">
      <c r="A1619" s="1">
        <v>0.397</v>
      </c>
      <c r="B1619" s="1">
        <v>19376.37</v>
      </c>
      <c r="C1619" s="1">
        <v>58.0</v>
      </c>
    </row>
    <row r="1620">
      <c r="A1620" s="1">
        <v>0.67</v>
      </c>
      <c r="B1620" s="1">
        <v>12316.1</v>
      </c>
      <c r="C1620" s="1">
        <v>52.0</v>
      </c>
    </row>
    <row r="1621">
      <c r="A1621" s="1">
        <v>0.385</v>
      </c>
      <c r="B1621" s="1">
        <v>4307.69</v>
      </c>
      <c r="C1621" s="1">
        <v>80.0</v>
      </c>
    </row>
    <row r="1622">
      <c r="A1622" s="1">
        <v>0.274</v>
      </c>
      <c r="B1622" s="1">
        <v>7234.92</v>
      </c>
      <c r="C1622" s="1">
        <v>69.0</v>
      </c>
    </row>
    <row r="1623">
      <c r="A1623" s="1">
        <v>0.115</v>
      </c>
      <c r="B1623" s="1">
        <v>19401.54</v>
      </c>
      <c r="C1623" s="1">
        <v>42.0</v>
      </c>
    </row>
    <row r="1624">
      <c r="A1624" s="1">
        <v>0.613</v>
      </c>
      <c r="B1624" s="1">
        <v>11104.48</v>
      </c>
      <c r="C1624" s="1">
        <v>43.0</v>
      </c>
    </row>
    <row r="1625">
      <c r="A1625" s="1">
        <v>0.941</v>
      </c>
      <c r="B1625" s="1">
        <v>44034.27</v>
      </c>
      <c r="C1625" s="1">
        <v>28.0</v>
      </c>
    </row>
    <row r="1626">
      <c r="A1626" s="1">
        <v>0.428</v>
      </c>
      <c r="B1626" s="1">
        <v>5353.41</v>
      </c>
      <c r="C1626" s="1">
        <v>55.0</v>
      </c>
    </row>
    <row r="1627">
      <c r="A1627" s="1">
        <v>0.259</v>
      </c>
      <c r="B1627" s="1">
        <v>1517.6</v>
      </c>
      <c r="C1627" s="1">
        <v>19.0</v>
      </c>
    </row>
    <row r="1628">
      <c r="A1628" s="1">
        <v>0.874</v>
      </c>
      <c r="B1628" s="1">
        <v>17800.21</v>
      </c>
      <c r="C1628" s="1">
        <v>24.0</v>
      </c>
    </row>
    <row r="1629">
      <c r="A1629" s="1">
        <v>0.794</v>
      </c>
      <c r="B1629" s="1">
        <v>43440.06</v>
      </c>
      <c r="C1629" s="1">
        <v>35.0</v>
      </c>
    </row>
    <row r="1630">
      <c r="A1630" s="1">
        <v>0.894</v>
      </c>
      <c r="B1630" s="1">
        <v>9074.39</v>
      </c>
      <c r="C1630" s="1">
        <v>44.0</v>
      </c>
    </row>
    <row r="1631">
      <c r="A1631" s="1">
        <v>0.006</v>
      </c>
      <c r="B1631" s="1">
        <v>20866.09</v>
      </c>
      <c r="C1631" s="1">
        <v>51.0</v>
      </c>
    </row>
    <row r="1632">
      <c r="A1632" s="1">
        <v>0.401</v>
      </c>
      <c r="B1632" s="1">
        <v>5264.02</v>
      </c>
      <c r="C1632" s="1">
        <v>44.0</v>
      </c>
    </row>
    <row r="1633">
      <c r="A1633" s="1">
        <v>0.901</v>
      </c>
      <c r="B1633" s="1">
        <v>16350.27</v>
      </c>
      <c r="C1633" s="1">
        <v>34.0</v>
      </c>
    </row>
    <row r="1634">
      <c r="A1634" s="1">
        <v>0.825</v>
      </c>
      <c r="B1634" s="1">
        <v>30909.75</v>
      </c>
      <c r="C1634" s="1">
        <v>60.0</v>
      </c>
    </row>
    <row r="1635">
      <c r="A1635" s="1">
        <v>0.619</v>
      </c>
      <c r="B1635" s="1">
        <v>40352.88</v>
      </c>
      <c r="C1635" s="1">
        <v>76.0</v>
      </c>
    </row>
    <row r="1636">
      <c r="A1636" s="1">
        <v>0.415</v>
      </c>
      <c r="B1636" s="1">
        <v>2221.29</v>
      </c>
      <c r="C1636" s="1">
        <v>61.0</v>
      </c>
    </row>
    <row r="1637">
      <c r="A1637" s="1">
        <v>0.945</v>
      </c>
      <c r="B1637" s="1">
        <v>8812.77</v>
      </c>
      <c r="C1637" s="1">
        <v>76.0</v>
      </c>
    </row>
    <row r="1638">
      <c r="A1638" s="1">
        <v>0.932</v>
      </c>
      <c r="B1638" s="1">
        <v>20413.28</v>
      </c>
      <c r="C1638" s="1">
        <v>68.0</v>
      </c>
    </row>
    <row r="1639">
      <c r="A1639" s="1">
        <v>0.012</v>
      </c>
      <c r="B1639" s="1">
        <v>706.8</v>
      </c>
      <c r="C1639" s="1">
        <v>71.0</v>
      </c>
    </row>
    <row r="1640">
      <c r="A1640" s="1">
        <v>0.171</v>
      </c>
      <c r="B1640" s="1">
        <v>23463.39</v>
      </c>
      <c r="C1640" s="1">
        <v>41.0</v>
      </c>
    </row>
    <row r="1641">
      <c r="A1641" s="1">
        <v>0.562</v>
      </c>
      <c r="B1641" s="1">
        <v>15016.96</v>
      </c>
      <c r="C1641" s="1">
        <v>42.0</v>
      </c>
    </row>
    <row r="1642">
      <c r="A1642" s="1">
        <v>0.165</v>
      </c>
      <c r="B1642" s="1">
        <v>6809.46</v>
      </c>
      <c r="C1642" s="1">
        <v>24.0</v>
      </c>
    </row>
    <row r="1643">
      <c r="A1643" s="1">
        <v>0.375</v>
      </c>
      <c r="B1643" s="1">
        <v>33710.67</v>
      </c>
      <c r="C1643" s="1">
        <v>69.0</v>
      </c>
    </row>
    <row r="1644">
      <c r="A1644" s="1">
        <v>0.885</v>
      </c>
      <c r="B1644" s="1">
        <v>6851.23</v>
      </c>
      <c r="C1644" s="1">
        <v>23.0</v>
      </c>
    </row>
    <row r="1645">
      <c r="A1645" s="1">
        <v>0.486</v>
      </c>
      <c r="B1645" s="1">
        <v>95154.88</v>
      </c>
      <c r="C1645" s="1">
        <v>70.0</v>
      </c>
    </row>
    <row r="1646">
      <c r="A1646" s="1">
        <v>0.551</v>
      </c>
      <c r="B1646" s="1">
        <v>33896.67</v>
      </c>
      <c r="C1646" s="1">
        <v>41.0</v>
      </c>
    </row>
    <row r="1647">
      <c r="A1647" s="1">
        <v>0.174</v>
      </c>
      <c r="B1647" s="1">
        <v>24618.69</v>
      </c>
      <c r="C1647" s="1">
        <v>50.0</v>
      </c>
    </row>
    <row r="1648">
      <c r="A1648" s="1">
        <v>0.652</v>
      </c>
      <c r="B1648" s="1">
        <v>1266.2</v>
      </c>
      <c r="C1648" s="1">
        <v>66.0</v>
      </c>
    </row>
    <row r="1649">
      <c r="A1649" s="1">
        <v>0.27</v>
      </c>
      <c r="B1649" s="1">
        <v>46932.91</v>
      </c>
      <c r="C1649" s="1">
        <v>46.0</v>
      </c>
    </row>
    <row r="1650">
      <c r="A1650" s="1">
        <v>0.73</v>
      </c>
      <c r="B1650" s="1">
        <v>31218.22</v>
      </c>
      <c r="C1650" s="1">
        <v>80.0</v>
      </c>
    </row>
    <row r="1651">
      <c r="A1651" s="1">
        <v>0.747</v>
      </c>
      <c r="B1651" s="1">
        <v>5201.99</v>
      </c>
      <c r="C1651" s="1">
        <v>60.0</v>
      </c>
    </row>
    <row r="1652">
      <c r="A1652" s="1">
        <v>0.924</v>
      </c>
      <c r="B1652" s="1">
        <v>9959.77</v>
      </c>
      <c r="C1652" s="1">
        <v>39.0</v>
      </c>
    </row>
    <row r="1653">
      <c r="A1653" s="1">
        <v>0.582</v>
      </c>
      <c r="B1653" s="1">
        <v>6256.76</v>
      </c>
      <c r="C1653" s="1">
        <v>43.0</v>
      </c>
    </row>
    <row r="1654">
      <c r="A1654" s="1">
        <v>0.432</v>
      </c>
      <c r="B1654" s="1">
        <v>83230.25</v>
      </c>
      <c r="C1654" s="1">
        <v>45.0</v>
      </c>
    </row>
    <row r="1655">
      <c r="A1655" s="1">
        <v>1.0</v>
      </c>
      <c r="B1655" s="1">
        <v>38509.9</v>
      </c>
      <c r="C1655" s="1">
        <v>67.0</v>
      </c>
    </row>
    <row r="1656">
      <c r="A1656" s="1">
        <v>0.747</v>
      </c>
      <c r="B1656" s="1">
        <v>53249.68</v>
      </c>
      <c r="C1656" s="1">
        <v>38.0</v>
      </c>
    </row>
    <row r="1657">
      <c r="A1657" s="1">
        <v>0.458</v>
      </c>
      <c r="B1657" s="1">
        <v>31096.55</v>
      </c>
      <c r="C1657" s="1">
        <v>66.0</v>
      </c>
    </row>
    <row r="1658">
      <c r="A1658" s="1">
        <v>0.373</v>
      </c>
      <c r="B1658" s="1">
        <v>12188.93</v>
      </c>
      <c r="C1658" s="1">
        <v>24.0</v>
      </c>
    </row>
    <row r="1659">
      <c r="A1659" s="1">
        <v>0.471</v>
      </c>
      <c r="B1659" s="1">
        <v>4599.19</v>
      </c>
      <c r="C1659" s="1">
        <v>34.0</v>
      </c>
    </row>
    <row r="1660">
      <c r="A1660" s="1">
        <v>0.056</v>
      </c>
      <c r="B1660" s="1">
        <v>4665.9</v>
      </c>
      <c r="C1660" s="1">
        <v>37.0</v>
      </c>
    </row>
    <row r="1661">
      <c r="A1661" s="1">
        <v>0.151</v>
      </c>
      <c r="B1661" s="1">
        <v>3290.01</v>
      </c>
      <c r="C1661" s="1">
        <v>58.0</v>
      </c>
    </row>
    <row r="1662">
      <c r="A1662" s="1">
        <v>0.14</v>
      </c>
      <c r="B1662" s="1">
        <v>15821.8</v>
      </c>
      <c r="C1662" s="1">
        <v>66.0</v>
      </c>
    </row>
    <row r="1663">
      <c r="A1663" s="1">
        <v>0.412</v>
      </c>
      <c r="B1663" s="1">
        <v>50506.21</v>
      </c>
      <c r="C1663" s="1">
        <v>37.0</v>
      </c>
    </row>
    <row r="1664">
      <c r="A1664" s="1">
        <v>0.574</v>
      </c>
      <c r="B1664" s="1">
        <v>96067.72</v>
      </c>
      <c r="C1664" s="1">
        <v>71.0</v>
      </c>
    </row>
    <row r="1665">
      <c r="A1665" s="1">
        <v>0.148</v>
      </c>
      <c r="B1665" s="1">
        <v>6773.89</v>
      </c>
      <c r="C1665" s="1">
        <v>39.0</v>
      </c>
    </row>
    <row r="1666">
      <c r="A1666" s="1">
        <v>0.828</v>
      </c>
      <c r="B1666" s="1">
        <v>23901.22</v>
      </c>
      <c r="C1666" s="1">
        <v>45.0</v>
      </c>
    </row>
    <row r="1667">
      <c r="A1667" s="1">
        <v>0.216</v>
      </c>
      <c r="B1667" s="1">
        <v>18181.24</v>
      </c>
      <c r="C1667" s="1">
        <v>80.0</v>
      </c>
    </row>
    <row r="1668">
      <c r="A1668" s="1">
        <v>1.0</v>
      </c>
      <c r="B1668" s="1">
        <v>13425.21</v>
      </c>
      <c r="C1668" s="1">
        <v>78.0</v>
      </c>
    </row>
    <row r="1669">
      <c r="A1669" s="1">
        <v>0.124</v>
      </c>
      <c r="B1669" s="1">
        <v>21918.44</v>
      </c>
      <c r="C1669" s="1">
        <v>57.0</v>
      </c>
    </row>
    <row r="1670">
      <c r="A1670" s="1">
        <v>0.945</v>
      </c>
      <c r="B1670" s="1">
        <v>9284.03</v>
      </c>
      <c r="C1670" s="1">
        <v>66.0</v>
      </c>
    </row>
    <row r="1671">
      <c r="A1671" s="1">
        <v>0.361</v>
      </c>
      <c r="B1671" s="1">
        <v>57821.96</v>
      </c>
      <c r="C1671" s="1">
        <v>24.0</v>
      </c>
    </row>
    <row r="1672">
      <c r="A1672" s="1">
        <v>0.987</v>
      </c>
      <c r="B1672" s="1">
        <v>24446.05</v>
      </c>
      <c r="C1672" s="1">
        <v>18.0</v>
      </c>
    </row>
    <row r="1673">
      <c r="A1673" s="1">
        <v>0.571</v>
      </c>
      <c r="B1673" s="1">
        <v>28064.83</v>
      </c>
      <c r="C1673" s="1">
        <v>49.0</v>
      </c>
    </row>
    <row r="1674">
      <c r="A1674" s="1">
        <v>0.068</v>
      </c>
      <c r="B1674" s="1">
        <v>5552.58</v>
      </c>
      <c r="C1674" s="1">
        <v>30.0</v>
      </c>
    </row>
    <row r="1675">
      <c r="A1675" s="1">
        <v>0.333</v>
      </c>
      <c r="B1675" s="1">
        <v>3692.45</v>
      </c>
      <c r="C1675" s="1">
        <v>47.0</v>
      </c>
    </row>
    <row r="1676">
      <c r="A1676" s="1">
        <v>0.99</v>
      </c>
      <c r="B1676" s="1">
        <v>10028.76</v>
      </c>
      <c r="C1676" s="1">
        <v>40.0</v>
      </c>
    </row>
    <row r="1677">
      <c r="A1677" s="1">
        <v>0.35</v>
      </c>
      <c r="B1677" s="1">
        <v>29106.24</v>
      </c>
      <c r="C1677" s="1">
        <v>68.0</v>
      </c>
    </row>
    <row r="1678">
      <c r="A1678" s="1">
        <v>0.51</v>
      </c>
      <c r="B1678" s="1">
        <v>55870.83</v>
      </c>
      <c r="C1678" s="1">
        <v>76.0</v>
      </c>
    </row>
    <row r="1679">
      <c r="A1679" s="1">
        <v>0.044</v>
      </c>
      <c r="B1679" s="1">
        <v>11148.91</v>
      </c>
      <c r="C1679" s="1">
        <v>73.0</v>
      </c>
    </row>
    <row r="1680">
      <c r="A1680" s="1">
        <v>0.303</v>
      </c>
      <c r="B1680" s="1">
        <v>29758.29</v>
      </c>
      <c r="C1680" s="1">
        <v>36.0</v>
      </c>
    </row>
    <row r="1681">
      <c r="A1681" s="1">
        <v>0.309</v>
      </c>
      <c r="B1681" s="1">
        <v>12712.95</v>
      </c>
      <c r="C1681" s="1">
        <v>79.0</v>
      </c>
    </row>
    <row r="1682">
      <c r="A1682" s="1">
        <v>0.716</v>
      </c>
      <c r="B1682" s="1">
        <v>6997.63</v>
      </c>
      <c r="C1682" s="1">
        <v>49.0</v>
      </c>
    </row>
    <row r="1683">
      <c r="A1683" s="1">
        <v>0.556</v>
      </c>
      <c r="B1683" s="1">
        <v>26885.03</v>
      </c>
      <c r="C1683" s="1">
        <v>47.0</v>
      </c>
    </row>
    <row r="1684">
      <c r="A1684" s="1">
        <v>0.311</v>
      </c>
      <c r="B1684" s="1">
        <v>32009.77</v>
      </c>
      <c r="C1684" s="1">
        <v>46.0</v>
      </c>
    </row>
    <row r="1685">
      <c r="A1685" s="1">
        <v>0.846</v>
      </c>
      <c r="B1685" s="1">
        <v>4534.02</v>
      </c>
      <c r="C1685" s="1">
        <v>66.0</v>
      </c>
    </row>
    <row r="1686">
      <c r="A1686" s="1">
        <v>0.662</v>
      </c>
      <c r="B1686" s="1">
        <v>7281.75</v>
      </c>
      <c r="C1686" s="1">
        <v>62.0</v>
      </c>
    </row>
    <row r="1687">
      <c r="A1687" s="1">
        <v>0.418</v>
      </c>
      <c r="B1687" s="1">
        <v>13655.1</v>
      </c>
      <c r="C1687" s="1">
        <v>46.0</v>
      </c>
    </row>
    <row r="1688">
      <c r="A1688" s="1">
        <v>0.224</v>
      </c>
      <c r="B1688" s="1">
        <v>4128.72</v>
      </c>
      <c r="C1688" s="1">
        <v>47.0</v>
      </c>
    </row>
    <row r="1689">
      <c r="A1689" s="1">
        <v>1.0</v>
      </c>
      <c r="B1689" s="1">
        <v>52854.89</v>
      </c>
      <c r="C1689" s="1">
        <v>33.0</v>
      </c>
    </row>
    <row r="1690">
      <c r="A1690" s="1">
        <v>0.637</v>
      </c>
      <c r="B1690" s="1">
        <v>17897.14</v>
      </c>
      <c r="C1690" s="1">
        <v>57.0</v>
      </c>
    </row>
    <row r="1691">
      <c r="A1691" s="1">
        <v>0.857</v>
      </c>
      <c r="B1691" s="1">
        <v>2584.03</v>
      </c>
      <c r="C1691" s="1">
        <v>36.0</v>
      </c>
    </row>
    <row r="1692">
      <c r="A1692" s="1">
        <v>0.276</v>
      </c>
      <c r="B1692" s="1">
        <v>4067.55</v>
      </c>
      <c r="C1692" s="1">
        <v>35.0</v>
      </c>
    </row>
    <row r="1693">
      <c r="A1693" s="1">
        <v>0.739</v>
      </c>
      <c r="B1693" s="1">
        <v>61737.38</v>
      </c>
      <c r="C1693" s="1">
        <v>18.0</v>
      </c>
    </row>
    <row r="1694">
      <c r="A1694" s="1">
        <v>0.103</v>
      </c>
      <c r="B1694" s="1">
        <v>26801.09</v>
      </c>
      <c r="C1694" s="1">
        <v>31.0</v>
      </c>
    </row>
    <row r="1695">
      <c r="A1695" s="1">
        <v>0.645</v>
      </c>
      <c r="B1695" s="1">
        <v>26515.66</v>
      </c>
      <c r="C1695" s="1">
        <v>68.0</v>
      </c>
    </row>
    <row r="1696">
      <c r="A1696" s="1">
        <v>0.254</v>
      </c>
      <c r="B1696" s="1">
        <v>1505.22</v>
      </c>
      <c r="C1696" s="1">
        <v>64.0</v>
      </c>
    </row>
    <row r="1697">
      <c r="A1697" s="1">
        <v>0.819</v>
      </c>
      <c r="B1697" s="1">
        <v>45132.9</v>
      </c>
      <c r="C1697" s="1">
        <v>67.0</v>
      </c>
    </row>
    <row r="1698">
      <c r="A1698" s="1">
        <v>1.0</v>
      </c>
      <c r="B1698" s="1">
        <v>11730.22</v>
      </c>
      <c r="C1698" s="1">
        <v>19.0</v>
      </c>
    </row>
    <row r="1699">
      <c r="A1699" s="1">
        <v>0.509</v>
      </c>
      <c r="B1699" s="1">
        <v>21559.57</v>
      </c>
      <c r="C1699" s="1">
        <v>71.0</v>
      </c>
    </row>
    <row r="1700">
      <c r="A1700" s="1">
        <v>0.455</v>
      </c>
      <c r="B1700" s="1">
        <v>64222.73</v>
      </c>
      <c r="C1700" s="1">
        <v>45.0</v>
      </c>
    </row>
    <row r="1701">
      <c r="A1701" s="1">
        <v>0.173</v>
      </c>
      <c r="B1701" s="1">
        <v>2107.49</v>
      </c>
      <c r="C1701" s="1">
        <v>66.0</v>
      </c>
    </row>
    <row r="1702">
      <c r="A1702" s="1">
        <v>0.671</v>
      </c>
      <c r="B1702" s="1">
        <v>13166.28</v>
      </c>
      <c r="C1702" s="1">
        <v>67.0</v>
      </c>
    </row>
    <row r="1703">
      <c r="A1703" s="1">
        <v>0.584</v>
      </c>
      <c r="B1703" s="1">
        <v>1017.71</v>
      </c>
      <c r="C1703" s="1">
        <v>47.0</v>
      </c>
    </row>
    <row r="1704">
      <c r="A1704" s="1">
        <v>0.595</v>
      </c>
      <c r="B1704" s="1">
        <v>13844.77</v>
      </c>
      <c r="C1704" s="1">
        <v>55.0</v>
      </c>
    </row>
    <row r="1705">
      <c r="A1705" s="1">
        <v>0.986</v>
      </c>
      <c r="B1705" s="1">
        <v>5813.98</v>
      </c>
      <c r="C1705" s="1">
        <v>68.0</v>
      </c>
    </row>
    <row r="1706">
      <c r="A1706" s="1">
        <v>1.0</v>
      </c>
      <c r="B1706" s="1">
        <v>48397.11</v>
      </c>
      <c r="C1706" s="1">
        <v>80.0</v>
      </c>
    </row>
    <row r="1707">
      <c r="A1707" s="1">
        <v>0.717</v>
      </c>
      <c r="B1707" s="1">
        <v>10166.33</v>
      </c>
      <c r="C1707" s="1">
        <v>21.0</v>
      </c>
    </row>
    <row r="1708">
      <c r="A1708" s="1">
        <v>0.246</v>
      </c>
      <c r="B1708" s="1">
        <v>20095.47</v>
      </c>
      <c r="C1708" s="1">
        <v>18.0</v>
      </c>
    </row>
    <row r="1709">
      <c r="A1709" s="1">
        <v>1.0</v>
      </c>
      <c r="B1709" s="1">
        <v>39363.34</v>
      </c>
      <c r="C1709" s="1">
        <v>25.0</v>
      </c>
    </row>
    <row r="1710">
      <c r="A1710" s="1">
        <v>0.495</v>
      </c>
      <c r="B1710" s="1">
        <v>82321.82</v>
      </c>
      <c r="C1710" s="1">
        <v>46.0</v>
      </c>
    </row>
    <row r="1711">
      <c r="A1711" s="1">
        <v>0.129</v>
      </c>
      <c r="B1711" s="1">
        <v>14016.3</v>
      </c>
      <c r="C1711" s="1">
        <v>72.0</v>
      </c>
    </row>
    <row r="1712">
      <c r="A1712" s="1">
        <v>0.291</v>
      </c>
      <c r="B1712" s="1">
        <v>12167.21</v>
      </c>
      <c r="C1712" s="1">
        <v>56.0</v>
      </c>
    </row>
    <row r="1713">
      <c r="A1713" s="1">
        <v>0.88</v>
      </c>
      <c r="B1713" s="1">
        <v>1575.23</v>
      </c>
      <c r="C1713" s="1">
        <v>20.0</v>
      </c>
    </row>
    <row r="1714">
      <c r="A1714" s="1">
        <v>0.204</v>
      </c>
      <c r="B1714" s="1">
        <v>256.42</v>
      </c>
      <c r="C1714" s="1">
        <v>49.0</v>
      </c>
    </row>
    <row r="1715">
      <c r="A1715" s="1">
        <v>0.445</v>
      </c>
      <c r="B1715" s="1">
        <v>18770.83</v>
      </c>
      <c r="C1715" s="1">
        <v>27.0</v>
      </c>
    </row>
    <row r="1716">
      <c r="A1716" s="1">
        <v>0.324</v>
      </c>
      <c r="B1716" s="1">
        <v>1354.11</v>
      </c>
      <c r="C1716" s="1">
        <v>27.0</v>
      </c>
    </row>
    <row r="1717">
      <c r="A1717" s="1">
        <v>0.048</v>
      </c>
      <c r="B1717" s="1">
        <v>9572.94</v>
      </c>
      <c r="C1717" s="1">
        <v>36.0</v>
      </c>
    </row>
    <row r="1718">
      <c r="A1718" s="1">
        <v>0.562</v>
      </c>
      <c r="B1718" s="1">
        <v>72.26</v>
      </c>
      <c r="C1718" s="1">
        <v>63.0</v>
      </c>
    </row>
    <row r="1719">
      <c r="A1719" s="1">
        <v>0.679</v>
      </c>
      <c r="B1719" s="1">
        <v>19102.06</v>
      </c>
      <c r="C1719" s="1">
        <v>51.0</v>
      </c>
    </row>
    <row r="1720">
      <c r="A1720" s="1">
        <v>0.841</v>
      </c>
      <c r="B1720" s="1">
        <v>11082.15</v>
      </c>
      <c r="C1720" s="1">
        <v>77.0</v>
      </c>
    </row>
    <row r="1721">
      <c r="A1721" s="1">
        <v>0.465</v>
      </c>
      <c r="B1721" s="1">
        <v>2716.87</v>
      </c>
      <c r="C1721" s="1">
        <v>50.0</v>
      </c>
    </row>
    <row r="1722">
      <c r="A1722" s="1">
        <v>0.191</v>
      </c>
      <c r="B1722" s="1">
        <v>7029.98</v>
      </c>
      <c r="C1722" s="1">
        <v>40.0</v>
      </c>
    </row>
    <row r="1723">
      <c r="A1723" s="1">
        <v>0.652</v>
      </c>
      <c r="B1723" s="1">
        <v>16863.63</v>
      </c>
      <c r="C1723" s="1">
        <v>72.0</v>
      </c>
    </row>
    <row r="1724">
      <c r="A1724" s="1">
        <v>0.94</v>
      </c>
      <c r="B1724" s="1">
        <v>21383.79</v>
      </c>
      <c r="C1724" s="1">
        <v>45.0</v>
      </c>
    </row>
    <row r="1725">
      <c r="A1725" s="1">
        <v>0.17</v>
      </c>
      <c r="B1725" s="1">
        <v>12410.42</v>
      </c>
      <c r="C1725" s="1">
        <v>49.0</v>
      </c>
    </row>
    <row r="1726">
      <c r="A1726" s="1">
        <v>0.333</v>
      </c>
      <c r="B1726" s="1">
        <v>32588.64</v>
      </c>
      <c r="C1726" s="1">
        <v>67.0</v>
      </c>
    </row>
    <row r="1727">
      <c r="A1727" s="1">
        <v>0.329</v>
      </c>
      <c r="B1727" s="1">
        <v>2385.59</v>
      </c>
      <c r="C1727" s="1">
        <v>24.0</v>
      </c>
    </row>
    <row r="1728">
      <c r="A1728" s="1">
        <v>0.7</v>
      </c>
      <c r="B1728" s="1">
        <v>1766.7</v>
      </c>
      <c r="C1728" s="1">
        <v>46.0</v>
      </c>
    </row>
    <row r="1729">
      <c r="A1729" s="1">
        <v>0.574</v>
      </c>
      <c r="B1729" s="1">
        <v>905.06</v>
      </c>
      <c r="C1729" s="1">
        <v>25.0</v>
      </c>
    </row>
    <row r="1730">
      <c r="A1730" s="1">
        <v>0.712</v>
      </c>
      <c r="B1730" s="1">
        <v>15350.0</v>
      </c>
      <c r="C1730" s="1">
        <v>18.0</v>
      </c>
    </row>
    <row r="1731">
      <c r="A1731" s="1">
        <v>0.081</v>
      </c>
      <c r="B1731" s="1">
        <v>24499.28</v>
      </c>
      <c r="C1731" s="1">
        <v>74.0</v>
      </c>
    </row>
    <row r="1732">
      <c r="A1732" s="1">
        <v>0.81</v>
      </c>
      <c r="B1732" s="1">
        <v>2797.23</v>
      </c>
      <c r="C1732" s="1">
        <v>72.0</v>
      </c>
    </row>
    <row r="1733">
      <c r="A1733" s="1">
        <v>1.0</v>
      </c>
      <c r="B1733" s="1">
        <v>20374.53</v>
      </c>
      <c r="C1733" s="1">
        <v>20.0</v>
      </c>
    </row>
    <row r="1734">
      <c r="A1734" s="1">
        <v>0.097</v>
      </c>
      <c r="B1734" s="1">
        <v>12961.48</v>
      </c>
      <c r="C1734" s="1">
        <v>41.0</v>
      </c>
    </row>
    <row r="1735">
      <c r="A1735" s="1">
        <v>0.595</v>
      </c>
      <c r="B1735" s="1">
        <v>87393.27</v>
      </c>
      <c r="C1735" s="1">
        <v>40.0</v>
      </c>
    </row>
    <row r="1736">
      <c r="A1736" s="1">
        <v>0.74</v>
      </c>
      <c r="B1736" s="1">
        <v>25279.67</v>
      </c>
      <c r="C1736" s="1">
        <v>76.0</v>
      </c>
    </row>
    <row r="1737">
      <c r="A1737" s="1">
        <v>0.526</v>
      </c>
      <c r="B1737" s="1">
        <v>21428.12</v>
      </c>
      <c r="C1737" s="1">
        <v>80.0</v>
      </c>
    </row>
    <row r="1738">
      <c r="A1738" s="1">
        <v>0.593</v>
      </c>
      <c r="B1738" s="1">
        <v>16900.33</v>
      </c>
      <c r="C1738" s="1">
        <v>78.0</v>
      </c>
    </row>
    <row r="1739">
      <c r="A1739" s="1">
        <v>1.0</v>
      </c>
      <c r="B1739" s="1">
        <v>100000.0</v>
      </c>
      <c r="C1739" s="1">
        <v>25.0</v>
      </c>
    </row>
    <row r="1740">
      <c r="A1740" s="1">
        <v>0.64</v>
      </c>
      <c r="B1740" s="1">
        <v>78704.98</v>
      </c>
      <c r="C1740" s="1">
        <v>71.0</v>
      </c>
    </row>
    <row r="1741">
      <c r="A1741" s="1">
        <v>0.287</v>
      </c>
      <c r="B1741" s="1">
        <v>15448.79</v>
      </c>
      <c r="C1741" s="1">
        <v>74.0</v>
      </c>
    </row>
    <row r="1742">
      <c r="A1742" s="1">
        <v>0.789</v>
      </c>
      <c r="B1742" s="1">
        <v>12146.12</v>
      </c>
      <c r="C1742" s="1">
        <v>64.0</v>
      </c>
    </row>
    <row r="1743">
      <c r="A1743" s="1">
        <v>0.375</v>
      </c>
      <c r="B1743" s="1">
        <v>12402.21</v>
      </c>
      <c r="C1743" s="1">
        <v>54.0</v>
      </c>
    </row>
    <row r="1744">
      <c r="A1744" s="1">
        <v>0.285</v>
      </c>
      <c r="B1744" s="1">
        <v>11184.3</v>
      </c>
      <c r="C1744" s="1">
        <v>20.0</v>
      </c>
    </row>
    <row r="1745">
      <c r="A1745" s="1">
        <v>0.298</v>
      </c>
      <c r="B1745" s="1">
        <v>15160.04</v>
      </c>
      <c r="C1745" s="1">
        <v>68.0</v>
      </c>
    </row>
    <row r="1746">
      <c r="A1746" s="1">
        <v>0.129</v>
      </c>
      <c r="B1746" s="1">
        <v>6392.66</v>
      </c>
      <c r="C1746" s="1">
        <v>50.0</v>
      </c>
    </row>
    <row r="1747">
      <c r="A1747" s="1">
        <v>1.0</v>
      </c>
      <c r="B1747" s="1">
        <v>52288.13</v>
      </c>
      <c r="C1747" s="1">
        <v>45.0</v>
      </c>
    </row>
    <row r="1748">
      <c r="A1748" s="1">
        <v>0.613</v>
      </c>
      <c r="B1748" s="1">
        <v>13475.92</v>
      </c>
      <c r="C1748" s="1">
        <v>64.0</v>
      </c>
    </row>
    <row r="1749">
      <c r="A1749" s="1">
        <v>1.0</v>
      </c>
      <c r="B1749" s="1">
        <v>36904.19</v>
      </c>
      <c r="C1749" s="1">
        <v>25.0</v>
      </c>
    </row>
    <row r="1750">
      <c r="A1750" s="1">
        <v>0.912</v>
      </c>
      <c r="B1750" s="1">
        <v>12898.71</v>
      </c>
      <c r="C1750" s="1">
        <v>51.0</v>
      </c>
    </row>
    <row r="1751">
      <c r="A1751" s="1">
        <v>0.08</v>
      </c>
      <c r="B1751" s="1">
        <v>25337.56</v>
      </c>
      <c r="C1751" s="1">
        <v>52.0</v>
      </c>
    </row>
    <row r="1752">
      <c r="A1752" s="1">
        <v>0.247</v>
      </c>
      <c r="B1752" s="1">
        <v>8216.05</v>
      </c>
      <c r="C1752" s="1">
        <v>49.0</v>
      </c>
    </row>
    <row r="1753">
      <c r="A1753" s="1">
        <v>0.365</v>
      </c>
      <c r="B1753" s="1">
        <v>19606.29</v>
      </c>
      <c r="C1753" s="1">
        <v>41.0</v>
      </c>
    </row>
    <row r="1754">
      <c r="A1754" s="1">
        <v>0.54</v>
      </c>
      <c r="B1754" s="1">
        <v>13797.91</v>
      </c>
      <c r="C1754" s="1">
        <v>31.0</v>
      </c>
    </row>
    <row r="1755">
      <c r="A1755" s="1">
        <v>0.766</v>
      </c>
      <c r="B1755" s="1">
        <v>9149.31</v>
      </c>
      <c r="C1755" s="1">
        <v>49.0</v>
      </c>
    </row>
    <row r="1756">
      <c r="A1756" s="1">
        <v>0.781</v>
      </c>
      <c r="B1756" s="1">
        <v>42666.34</v>
      </c>
      <c r="C1756" s="1">
        <v>73.0</v>
      </c>
    </row>
    <row r="1757">
      <c r="A1757" s="1">
        <v>1.0</v>
      </c>
      <c r="B1757" s="1">
        <v>2391.71</v>
      </c>
      <c r="C1757" s="1">
        <v>63.0</v>
      </c>
    </row>
    <row r="1758">
      <c r="A1758" s="1">
        <v>0.973</v>
      </c>
      <c r="B1758" s="1">
        <v>13346.59</v>
      </c>
      <c r="C1758" s="1">
        <v>60.0</v>
      </c>
    </row>
    <row r="1759">
      <c r="A1759" s="1">
        <v>0.186</v>
      </c>
      <c r="B1759" s="1">
        <v>4322.59</v>
      </c>
      <c r="C1759" s="1">
        <v>33.0</v>
      </c>
    </row>
    <row r="1760">
      <c r="A1760" s="1">
        <v>0.96</v>
      </c>
      <c r="B1760" s="1">
        <v>39473.56</v>
      </c>
      <c r="C1760" s="1">
        <v>21.0</v>
      </c>
    </row>
    <row r="1761">
      <c r="A1761" s="1">
        <v>0.843</v>
      </c>
      <c r="B1761" s="1">
        <v>5846.37</v>
      </c>
      <c r="C1761" s="1">
        <v>69.0</v>
      </c>
    </row>
    <row r="1762">
      <c r="A1762" s="1">
        <v>0.575</v>
      </c>
      <c r="B1762" s="1">
        <v>20071.33</v>
      </c>
      <c r="C1762" s="1">
        <v>54.0</v>
      </c>
    </row>
    <row r="1763">
      <c r="A1763" s="1">
        <v>0.338</v>
      </c>
      <c r="B1763" s="1">
        <v>3619.97</v>
      </c>
      <c r="C1763" s="1">
        <v>71.0</v>
      </c>
    </row>
    <row r="1764">
      <c r="A1764" s="1">
        <v>0.209</v>
      </c>
      <c r="B1764" s="1">
        <v>10380.98</v>
      </c>
      <c r="C1764" s="1">
        <v>38.0</v>
      </c>
    </row>
    <row r="1765">
      <c r="A1765" s="1">
        <v>0.362</v>
      </c>
      <c r="B1765" s="1">
        <v>45923.55</v>
      </c>
      <c r="C1765" s="1">
        <v>31.0</v>
      </c>
    </row>
    <row r="1766">
      <c r="A1766" s="1">
        <v>0.388</v>
      </c>
      <c r="B1766" s="1">
        <v>3631.98</v>
      </c>
      <c r="C1766" s="1">
        <v>48.0</v>
      </c>
    </row>
    <row r="1767">
      <c r="A1767" s="1">
        <v>0.554</v>
      </c>
      <c r="B1767" s="1">
        <v>21765.07</v>
      </c>
      <c r="C1767" s="1">
        <v>72.0</v>
      </c>
    </row>
    <row r="1768">
      <c r="A1768" s="1">
        <v>0.634</v>
      </c>
      <c r="B1768" s="1">
        <v>4575.95</v>
      </c>
      <c r="C1768" s="1">
        <v>65.0</v>
      </c>
    </row>
    <row r="1769">
      <c r="A1769" s="1">
        <v>0.475</v>
      </c>
      <c r="B1769" s="1">
        <v>10748.49</v>
      </c>
      <c r="C1769" s="1">
        <v>35.0</v>
      </c>
    </row>
    <row r="1770">
      <c r="A1770" s="1">
        <v>0.407</v>
      </c>
      <c r="B1770" s="1">
        <v>15557.41</v>
      </c>
      <c r="C1770" s="1">
        <v>24.0</v>
      </c>
    </row>
    <row r="1771">
      <c r="A1771" s="1">
        <v>0.014</v>
      </c>
      <c r="B1771" s="1">
        <v>17222.16</v>
      </c>
      <c r="C1771" s="1">
        <v>27.0</v>
      </c>
    </row>
    <row r="1772">
      <c r="A1772" s="1">
        <v>0.052</v>
      </c>
      <c r="B1772" s="1">
        <v>18451.78</v>
      </c>
      <c r="C1772" s="1">
        <v>24.0</v>
      </c>
    </row>
    <row r="1773">
      <c r="A1773" s="1">
        <v>0.957</v>
      </c>
      <c r="B1773" s="1">
        <v>20440.33</v>
      </c>
      <c r="C1773" s="1">
        <v>50.0</v>
      </c>
    </row>
    <row r="1774">
      <c r="A1774" s="1">
        <v>0.014</v>
      </c>
      <c r="B1774" s="1">
        <v>6342.73</v>
      </c>
      <c r="C1774" s="1">
        <v>40.0</v>
      </c>
    </row>
    <row r="1775">
      <c r="A1775" s="1">
        <v>0.083</v>
      </c>
      <c r="B1775" s="1">
        <v>10262.15</v>
      </c>
      <c r="C1775" s="1">
        <v>38.0</v>
      </c>
    </row>
    <row r="1776">
      <c r="A1776" s="1">
        <v>0.256</v>
      </c>
      <c r="B1776" s="1">
        <v>760.66</v>
      </c>
      <c r="C1776" s="1">
        <v>36.0</v>
      </c>
    </row>
    <row r="1777">
      <c r="A1777" s="1">
        <v>0.793</v>
      </c>
      <c r="B1777" s="1">
        <v>29285.72</v>
      </c>
      <c r="C1777" s="1">
        <v>65.0</v>
      </c>
    </row>
    <row r="1778">
      <c r="A1778" s="1">
        <v>0.779</v>
      </c>
      <c r="B1778" s="1">
        <v>36292.31</v>
      </c>
      <c r="C1778" s="1">
        <v>78.0</v>
      </c>
    </row>
    <row r="1779">
      <c r="A1779" s="1">
        <v>0.697</v>
      </c>
      <c r="B1779" s="1">
        <v>4443.8</v>
      </c>
      <c r="C1779" s="1">
        <v>36.0</v>
      </c>
    </row>
    <row r="1780">
      <c r="A1780" s="1">
        <v>0.575</v>
      </c>
      <c r="B1780" s="1">
        <v>4499.0</v>
      </c>
      <c r="C1780" s="1">
        <v>53.0</v>
      </c>
    </row>
    <row r="1781">
      <c r="A1781" s="1">
        <v>0.252</v>
      </c>
      <c r="B1781" s="1">
        <v>858.91</v>
      </c>
      <c r="C1781" s="1">
        <v>46.0</v>
      </c>
    </row>
    <row r="1782">
      <c r="A1782" s="1">
        <v>0.548</v>
      </c>
      <c r="B1782" s="1">
        <v>70388.69</v>
      </c>
      <c r="C1782" s="1">
        <v>77.0</v>
      </c>
    </row>
    <row r="1783">
      <c r="A1783" s="1">
        <v>0.628</v>
      </c>
      <c r="B1783" s="1">
        <v>32920.64</v>
      </c>
      <c r="C1783" s="1">
        <v>35.0</v>
      </c>
    </row>
    <row r="1784">
      <c r="A1784" s="1">
        <v>0.582</v>
      </c>
      <c r="B1784" s="1">
        <v>8947.73</v>
      </c>
      <c r="C1784" s="1">
        <v>19.0</v>
      </c>
    </row>
    <row r="1785">
      <c r="A1785" s="1">
        <v>0.198</v>
      </c>
      <c r="B1785" s="1">
        <v>13152.06</v>
      </c>
      <c r="C1785" s="1">
        <v>18.0</v>
      </c>
    </row>
    <row r="1786">
      <c r="A1786" s="1">
        <v>0.729</v>
      </c>
      <c r="B1786" s="1">
        <v>6905.29</v>
      </c>
      <c r="C1786" s="1">
        <v>64.0</v>
      </c>
    </row>
    <row r="1787">
      <c r="A1787" s="1">
        <v>0.509</v>
      </c>
      <c r="B1787" s="1">
        <v>18188.49</v>
      </c>
      <c r="C1787" s="1">
        <v>22.0</v>
      </c>
    </row>
    <row r="1788">
      <c r="A1788" s="1">
        <v>0.71</v>
      </c>
      <c r="B1788" s="1">
        <v>25267.98</v>
      </c>
      <c r="C1788" s="1">
        <v>37.0</v>
      </c>
    </row>
    <row r="1789">
      <c r="A1789" s="1">
        <v>0.514</v>
      </c>
      <c r="B1789" s="1">
        <v>11861.28</v>
      </c>
      <c r="C1789" s="1">
        <v>28.0</v>
      </c>
    </row>
    <row r="1790">
      <c r="A1790" s="1">
        <v>0.842</v>
      </c>
      <c r="B1790" s="1">
        <v>41365.16</v>
      </c>
      <c r="C1790" s="1">
        <v>59.0</v>
      </c>
    </row>
    <row r="1791">
      <c r="A1791" s="1">
        <v>0.413</v>
      </c>
      <c r="B1791" s="1">
        <v>14555.84</v>
      </c>
      <c r="C1791" s="1">
        <v>80.0</v>
      </c>
    </row>
    <row r="1792">
      <c r="A1792" s="1">
        <v>0.495</v>
      </c>
      <c r="B1792" s="1">
        <v>3115.62</v>
      </c>
      <c r="C1792" s="1">
        <v>19.0</v>
      </c>
    </row>
    <row r="1793">
      <c r="A1793" s="1">
        <v>0.918</v>
      </c>
      <c r="B1793" s="1">
        <v>19472.64</v>
      </c>
      <c r="C1793" s="1">
        <v>20.0</v>
      </c>
    </row>
    <row r="1794">
      <c r="A1794" s="1">
        <v>0.526</v>
      </c>
      <c r="B1794" s="1">
        <v>12406.52</v>
      </c>
      <c r="C1794" s="1">
        <v>40.0</v>
      </c>
    </row>
    <row r="1795">
      <c r="A1795" s="1">
        <v>0.944</v>
      </c>
      <c r="B1795" s="1">
        <v>54875.16</v>
      </c>
      <c r="C1795" s="1">
        <v>72.0</v>
      </c>
    </row>
    <row r="1796">
      <c r="A1796" s="1">
        <v>0.445</v>
      </c>
      <c r="B1796" s="1">
        <v>9948.12</v>
      </c>
      <c r="C1796" s="1">
        <v>29.0</v>
      </c>
    </row>
    <row r="1797">
      <c r="A1797" s="1">
        <v>0.801</v>
      </c>
      <c r="B1797" s="1">
        <v>10312.27</v>
      </c>
      <c r="C1797" s="1">
        <v>37.0</v>
      </c>
    </row>
    <row r="1798">
      <c r="A1798" s="1">
        <v>0.283</v>
      </c>
      <c r="B1798" s="1">
        <v>21040.69</v>
      </c>
      <c r="C1798" s="1">
        <v>22.0</v>
      </c>
    </row>
    <row r="1799">
      <c r="A1799" s="1">
        <v>0.967</v>
      </c>
      <c r="B1799" s="1">
        <v>14972.62</v>
      </c>
      <c r="C1799" s="1">
        <v>54.0</v>
      </c>
    </row>
    <row r="1800">
      <c r="A1800" s="1">
        <v>0.967</v>
      </c>
      <c r="B1800" s="1">
        <v>9382.48</v>
      </c>
      <c r="C1800" s="1">
        <v>55.0</v>
      </c>
    </row>
    <row r="1801">
      <c r="A1801" s="1">
        <v>1.0</v>
      </c>
      <c r="B1801" s="1">
        <v>91657.25</v>
      </c>
      <c r="C1801" s="1">
        <v>47.0</v>
      </c>
    </row>
    <row r="1802">
      <c r="A1802" s="1">
        <v>0.346</v>
      </c>
      <c r="B1802" s="1">
        <v>7196.04</v>
      </c>
      <c r="C1802" s="1">
        <v>26.0</v>
      </c>
    </row>
    <row r="1803">
      <c r="A1803" s="1">
        <v>0.326</v>
      </c>
      <c r="B1803" s="1">
        <v>6501.55</v>
      </c>
      <c r="C1803" s="1">
        <v>51.0</v>
      </c>
    </row>
    <row r="1804">
      <c r="A1804" s="1">
        <v>0.282</v>
      </c>
      <c r="B1804" s="1">
        <v>39964.99</v>
      </c>
      <c r="C1804" s="1">
        <v>70.0</v>
      </c>
    </row>
    <row r="1805">
      <c r="A1805" s="1">
        <v>0.873</v>
      </c>
      <c r="B1805" s="1">
        <v>67.57</v>
      </c>
      <c r="C1805" s="1">
        <v>61.0</v>
      </c>
    </row>
    <row r="1806">
      <c r="A1806" s="1">
        <v>0.169</v>
      </c>
      <c r="B1806" s="1">
        <v>4494.22</v>
      </c>
      <c r="C1806" s="1">
        <v>52.0</v>
      </c>
    </row>
    <row r="1807">
      <c r="A1807" s="1">
        <v>0.792</v>
      </c>
      <c r="B1807" s="1">
        <v>17853.76</v>
      </c>
      <c r="C1807" s="1">
        <v>69.0</v>
      </c>
    </row>
    <row r="1808">
      <c r="A1808" s="1">
        <v>0.381</v>
      </c>
      <c r="B1808" s="1">
        <v>3545.5</v>
      </c>
      <c r="C1808" s="1">
        <v>75.0</v>
      </c>
    </row>
    <row r="1809">
      <c r="A1809" s="1">
        <v>0.288</v>
      </c>
      <c r="B1809" s="1">
        <v>85095.79</v>
      </c>
      <c r="C1809" s="1">
        <v>39.0</v>
      </c>
    </row>
    <row r="1810">
      <c r="A1810" s="1">
        <v>0.234</v>
      </c>
      <c r="B1810" s="1">
        <v>12479.72</v>
      </c>
      <c r="C1810" s="1">
        <v>61.0</v>
      </c>
    </row>
    <row r="1811">
      <c r="A1811" s="1">
        <v>1.0</v>
      </c>
      <c r="B1811" s="1">
        <v>18194.45</v>
      </c>
      <c r="C1811" s="1">
        <v>41.0</v>
      </c>
    </row>
    <row r="1812">
      <c r="A1812" s="1">
        <v>1.0</v>
      </c>
      <c r="B1812" s="1">
        <v>3495.96</v>
      </c>
      <c r="C1812" s="1">
        <v>34.0</v>
      </c>
    </row>
    <row r="1813">
      <c r="A1813" s="1">
        <v>0.272</v>
      </c>
      <c r="B1813" s="1">
        <v>6832.3</v>
      </c>
      <c r="C1813" s="1">
        <v>27.0</v>
      </c>
    </row>
    <row r="1814">
      <c r="A1814" s="1">
        <v>0.184</v>
      </c>
      <c r="B1814" s="1">
        <v>19070.76</v>
      </c>
      <c r="C1814" s="1">
        <v>47.0</v>
      </c>
    </row>
    <row r="1815">
      <c r="A1815" s="1">
        <v>0.969</v>
      </c>
      <c r="B1815" s="1">
        <v>15950.31</v>
      </c>
      <c r="C1815" s="1">
        <v>73.0</v>
      </c>
    </row>
    <row r="1816">
      <c r="A1816" s="1">
        <v>0.307</v>
      </c>
      <c r="B1816" s="1">
        <v>30683.26</v>
      </c>
      <c r="C1816" s="1">
        <v>76.0</v>
      </c>
    </row>
    <row r="1817">
      <c r="A1817" s="1">
        <v>0.135</v>
      </c>
      <c r="B1817" s="1">
        <v>6273.22</v>
      </c>
      <c r="C1817" s="1">
        <v>63.0</v>
      </c>
    </row>
    <row r="1818">
      <c r="A1818" s="1">
        <v>0.872</v>
      </c>
      <c r="B1818" s="1">
        <v>21199.88</v>
      </c>
      <c r="C1818" s="1">
        <v>40.0</v>
      </c>
    </row>
    <row r="1819">
      <c r="A1819" s="1">
        <v>0.817</v>
      </c>
      <c r="B1819" s="1">
        <v>6877.3</v>
      </c>
      <c r="C1819" s="1">
        <v>49.0</v>
      </c>
    </row>
    <row r="1820">
      <c r="A1820" s="1">
        <v>0.202</v>
      </c>
      <c r="B1820" s="1">
        <v>17674.18</v>
      </c>
      <c r="C1820" s="1">
        <v>34.0</v>
      </c>
    </row>
    <row r="1821">
      <c r="A1821" s="1">
        <v>0.088</v>
      </c>
      <c r="B1821" s="1">
        <v>18578.96</v>
      </c>
      <c r="C1821" s="1">
        <v>67.0</v>
      </c>
    </row>
    <row r="1822">
      <c r="A1822" s="1">
        <v>0.113</v>
      </c>
      <c r="B1822" s="1">
        <v>2598.51</v>
      </c>
      <c r="C1822" s="1">
        <v>68.0</v>
      </c>
    </row>
    <row r="1823">
      <c r="A1823" s="1">
        <v>0.453</v>
      </c>
      <c r="B1823" s="1">
        <v>15909.5</v>
      </c>
      <c r="C1823" s="1">
        <v>34.0</v>
      </c>
    </row>
    <row r="1824">
      <c r="A1824" s="1">
        <v>0.468</v>
      </c>
      <c r="B1824" s="1">
        <v>240.2</v>
      </c>
      <c r="C1824" s="1">
        <v>31.0</v>
      </c>
    </row>
    <row r="1825">
      <c r="A1825" s="1">
        <v>0.232</v>
      </c>
      <c r="B1825" s="1">
        <v>13911.43</v>
      </c>
      <c r="C1825" s="1">
        <v>26.0</v>
      </c>
    </row>
    <row r="1826">
      <c r="A1826" s="1">
        <v>0.959</v>
      </c>
      <c r="B1826" s="1">
        <v>23914.93</v>
      </c>
      <c r="C1826" s="1">
        <v>57.0</v>
      </c>
    </row>
    <row r="1827">
      <c r="A1827" s="1">
        <v>0.602</v>
      </c>
      <c r="B1827" s="1">
        <v>1512.43</v>
      </c>
      <c r="C1827" s="1">
        <v>19.0</v>
      </c>
    </row>
    <row r="1828">
      <c r="A1828" s="1">
        <v>0.957</v>
      </c>
      <c r="B1828" s="1">
        <v>55843.04</v>
      </c>
      <c r="C1828" s="1">
        <v>62.0</v>
      </c>
    </row>
    <row r="1829">
      <c r="A1829" s="1">
        <v>0.254</v>
      </c>
      <c r="B1829" s="1">
        <v>12277.68</v>
      </c>
      <c r="C1829" s="1">
        <v>42.0</v>
      </c>
    </row>
    <row r="1830">
      <c r="A1830" s="1">
        <v>1.0</v>
      </c>
      <c r="B1830" s="1">
        <v>55747.15</v>
      </c>
      <c r="C1830" s="1">
        <v>56.0</v>
      </c>
    </row>
    <row r="1831">
      <c r="A1831" s="1">
        <v>0.81</v>
      </c>
      <c r="B1831" s="1">
        <v>2272.3</v>
      </c>
      <c r="C1831" s="1">
        <v>26.0</v>
      </c>
    </row>
    <row r="1832">
      <c r="A1832" s="1">
        <v>0.438</v>
      </c>
      <c r="B1832" s="1">
        <v>59875.72</v>
      </c>
      <c r="C1832" s="1">
        <v>71.0</v>
      </c>
    </row>
    <row r="1833">
      <c r="A1833" s="1">
        <v>0.021</v>
      </c>
      <c r="B1833" s="1">
        <v>2312.64</v>
      </c>
      <c r="C1833" s="1">
        <v>39.0</v>
      </c>
    </row>
    <row r="1834">
      <c r="A1834" s="1">
        <v>0.215</v>
      </c>
      <c r="B1834" s="1">
        <v>12379.2</v>
      </c>
      <c r="C1834" s="1">
        <v>60.0</v>
      </c>
    </row>
    <row r="1835">
      <c r="A1835" s="1">
        <v>0.519</v>
      </c>
      <c r="B1835" s="1">
        <v>55609.86</v>
      </c>
      <c r="C1835" s="1">
        <v>63.0</v>
      </c>
    </row>
    <row r="1836">
      <c r="A1836" s="1">
        <v>0.053</v>
      </c>
      <c r="B1836" s="1">
        <v>5297.76</v>
      </c>
      <c r="C1836" s="1">
        <v>21.0</v>
      </c>
    </row>
    <row r="1837">
      <c r="A1837" s="1">
        <v>0.141</v>
      </c>
      <c r="B1837" s="1">
        <v>708.09</v>
      </c>
      <c r="C1837" s="1">
        <v>43.0</v>
      </c>
    </row>
    <row r="1838">
      <c r="A1838" s="1">
        <v>0.249</v>
      </c>
      <c r="B1838" s="1">
        <v>31511.43</v>
      </c>
      <c r="C1838" s="1">
        <v>75.0</v>
      </c>
    </row>
    <row r="1839">
      <c r="A1839" s="1">
        <v>0.81</v>
      </c>
      <c r="B1839" s="1">
        <v>18121.05</v>
      </c>
      <c r="C1839" s="1">
        <v>46.0</v>
      </c>
    </row>
    <row r="1840">
      <c r="A1840" s="1">
        <v>0.597</v>
      </c>
      <c r="B1840" s="1">
        <v>14427.69</v>
      </c>
      <c r="C1840" s="1">
        <v>62.0</v>
      </c>
    </row>
    <row r="1841">
      <c r="A1841" s="1">
        <v>0.241</v>
      </c>
      <c r="B1841" s="1">
        <v>698.94</v>
      </c>
      <c r="C1841" s="1">
        <v>51.0</v>
      </c>
    </row>
    <row r="1842">
      <c r="A1842" s="1">
        <v>0.264</v>
      </c>
      <c r="B1842" s="1">
        <v>21181.94</v>
      </c>
      <c r="C1842" s="1">
        <v>40.0</v>
      </c>
    </row>
    <row r="1843">
      <c r="A1843" s="1">
        <v>0.692</v>
      </c>
      <c r="B1843" s="1">
        <v>3765.75</v>
      </c>
      <c r="C1843" s="1">
        <v>54.0</v>
      </c>
    </row>
    <row r="1844">
      <c r="A1844" s="1">
        <v>0.469</v>
      </c>
      <c r="B1844" s="1">
        <v>53530.07</v>
      </c>
      <c r="C1844" s="1">
        <v>28.0</v>
      </c>
    </row>
    <row r="1845">
      <c r="A1845" s="1">
        <v>0.682</v>
      </c>
      <c r="B1845" s="1">
        <v>23149.86</v>
      </c>
      <c r="C1845" s="1">
        <v>23.0</v>
      </c>
    </row>
    <row r="1846">
      <c r="A1846" s="1">
        <v>0.828</v>
      </c>
      <c r="B1846" s="1">
        <v>24553.97</v>
      </c>
      <c r="C1846" s="1">
        <v>35.0</v>
      </c>
    </row>
    <row r="1847">
      <c r="A1847" s="1">
        <v>0.357</v>
      </c>
      <c r="B1847" s="1">
        <v>5294.43</v>
      </c>
      <c r="C1847" s="1">
        <v>38.0</v>
      </c>
    </row>
    <row r="1848">
      <c r="A1848" s="1">
        <v>0.467</v>
      </c>
      <c r="B1848" s="1">
        <v>42531.31</v>
      </c>
      <c r="C1848" s="1">
        <v>59.0</v>
      </c>
    </row>
    <row r="1849">
      <c r="A1849" s="1">
        <v>0.1</v>
      </c>
      <c r="B1849" s="1">
        <v>15432.23</v>
      </c>
      <c r="C1849" s="1">
        <v>53.0</v>
      </c>
    </row>
    <row r="1850">
      <c r="A1850" s="1">
        <v>0.92</v>
      </c>
      <c r="B1850" s="1">
        <v>38909.99</v>
      </c>
      <c r="C1850" s="1">
        <v>58.0</v>
      </c>
    </row>
    <row r="1851">
      <c r="A1851" s="1">
        <v>0.656</v>
      </c>
      <c r="B1851" s="1">
        <v>6320.19</v>
      </c>
      <c r="C1851" s="1">
        <v>55.0</v>
      </c>
    </row>
    <row r="1852">
      <c r="A1852" s="1">
        <v>0.888</v>
      </c>
      <c r="B1852" s="1">
        <v>28167.67</v>
      </c>
      <c r="C1852" s="1">
        <v>51.0</v>
      </c>
    </row>
    <row r="1853">
      <c r="A1853" s="1">
        <v>0.239</v>
      </c>
      <c r="B1853" s="1">
        <v>17092.95</v>
      </c>
      <c r="C1853" s="1">
        <v>34.0</v>
      </c>
    </row>
    <row r="1854">
      <c r="A1854" s="1">
        <v>0.961</v>
      </c>
      <c r="B1854" s="1">
        <v>992.62</v>
      </c>
      <c r="C1854" s="1">
        <v>54.0</v>
      </c>
    </row>
    <row r="1855">
      <c r="A1855" s="1">
        <v>0.757</v>
      </c>
      <c r="B1855" s="1">
        <v>10395.39</v>
      </c>
      <c r="C1855" s="1">
        <v>42.0</v>
      </c>
    </row>
    <row r="1856">
      <c r="A1856" s="1">
        <v>0.247</v>
      </c>
      <c r="B1856" s="1">
        <v>4064.62</v>
      </c>
      <c r="C1856" s="1">
        <v>55.0</v>
      </c>
    </row>
    <row r="1857">
      <c r="A1857" s="1">
        <v>0.463</v>
      </c>
      <c r="B1857" s="1">
        <v>8899.93</v>
      </c>
      <c r="C1857" s="1">
        <v>75.0</v>
      </c>
    </row>
    <row r="1858">
      <c r="A1858" s="1">
        <v>0.749</v>
      </c>
      <c r="B1858" s="1">
        <v>9669.13</v>
      </c>
      <c r="C1858" s="1">
        <v>29.0</v>
      </c>
    </row>
    <row r="1859">
      <c r="A1859" s="1">
        <v>0.017</v>
      </c>
      <c r="B1859" s="1">
        <v>12884.41</v>
      </c>
      <c r="C1859" s="1">
        <v>40.0</v>
      </c>
    </row>
    <row r="1860">
      <c r="A1860" s="1">
        <v>0.78</v>
      </c>
      <c r="B1860" s="1">
        <v>18340.34</v>
      </c>
      <c r="C1860" s="1">
        <v>70.0</v>
      </c>
    </row>
    <row r="1861">
      <c r="A1861" s="1">
        <v>0.998</v>
      </c>
      <c r="B1861" s="1">
        <v>16924.93</v>
      </c>
      <c r="C1861" s="1">
        <v>59.0</v>
      </c>
    </row>
    <row r="1862">
      <c r="A1862" s="1">
        <v>0.081</v>
      </c>
      <c r="B1862" s="1">
        <v>795.44</v>
      </c>
      <c r="C1862" s="1">
        <v>39.0</v>
      </c>
    </row>
    <row r="1863">
      <c r="A1863" s="1">
        <v>0.948</v>
      </c>
      <c r="B1863" s="1">
        <v>27781.1</v>
      </c>
      <c r="C1863" s="1">
        <v>38.0</v>
      </c>
    </row>
    <row r="1864">
      <c r="A1864" s="1">
        <v>0.614</v>
      </c>
      <c r="B1864" s="1">
        <v>59590.83</v>
      </c>
      <c r="C1864" s="1">
        <v>44.0</v>
      </c>
    </row>
    <row r="1865">
      <c r="A1865" s="1">
        <v>0.566</v>
      </c>
      <c r="B1865" s="1">
        <v>8575.12</v>
      </c>
      <c r="C1865" s="1">
        <v>74.0</v>
      </c>
    </row>
    <row r="1866">
      <c r="A1866" s="1">
        <v>0.94</v>
      </c>
      <c r="B1866" s="1">
        <v>3962.85</v>
      </c>
      <c r="C1866" s="1">
        <v>48.0</v>
      </c>
    </row>
    <row r="1867">
      <c r="A1867" s="1">
        <v>0.64</v>
      </c>
      <c r="B1867" s="1">
        <v>15530.64</v>
      </c>
      <c r="C1867" s="1">
        <v>23.0</v>
      </c>
    </row>
    <row r="1868">
      <c r="A1868" s="1">
        <v>0.351</v>
      </c>
      <c r="B1868" s="1">
        <v>24409.7</v>
      </c>
      <c r="C1868" s="1">
        <v>44.0</v>
      </c>
    </row>
    <row r="1869">
      <c r="A1869" s="1">
        <v>0.783</v>
      </c>
      <c r="B1869" s="1">
        <v>22720.36</v>
      </c>
      <c r="C1869" s="1">
        <v>57.0</v>
      </c>
    </row>
    <row r="1870">
      <c r="A1870" s="1">
        <v>0.138</v>
      </c>
      <c r="B1870" s="1">
        <v>18940.65</v>
      </c>
      <c r="C1870" s="1">
        <v>51.0</v>
      </c>
    </row>
    <row r="1871">
      <c r="A1871" s="1">
        <v>0.716</v>
      </c>
      <c r="B1871" s="1">
        <v>3161.92</v>
      </c>
      <c r="C1871" s="1">
        <v>29.0</v>
      </c>
    </row>
    <row r="1872">
      <c r="A1872" s="1">
        <v>0.875</v>
      </c>
      <c r="B1872" s="1">
        <v>36258.63</v>
      </c>
      <c r="C1872" s="1">
        <v>62.0</v>
      </c>
    </row>
    <row r="1873">
      <c r="A1873" s="1">
        <v>0.385</v>
      </c>
      <c r="B1873" s="1">
        <v>11089.34</v>
      </c>
      <c r="C1873" s="1">
        <v>74.0</v>
      </c>
    </row>
    <row r="1874">
      <c r="A1874" s="1">
        <v>1.0</v>
      </c>
      <c r="B1874" s="1">
        <v>5006.92</v>
      </c>
      <c r="C1874" s="1">
        <v>70.0</v>
      </c>
    </row>
    <row r="1875">
      <c r="A1875" s="1">
        <v>0.891</v>
      </c>
      <c r="B1875" s="1">
        <v>1804.32</v>
      </c>
      <c r="C1875" s="1">
        <v>24.0</v>
      </c>
    </row>
    <row r="1876">
      <c r="A1876" s="1">
        <v>0.096</v>
      </c>
      <c r="B1876" s="1">
        <v>10781.73</v>
      </c>
      <c r="C1876" s="1">
        <v>27.0</v>
      </c>
    </row>
    <row r="1877">
      <c r="A1877" s="1">
        <v>1.0</v>
      </c>
      <c r="B1877" s="1">
        <v>19245.28</v>
      </c>
      <c r="C1877" s="1">
        <v>62.0</v>
      </c>
    </row>
    <row r="1878">
      <c r="A1878" s="1">
        <v>0.844</v>
      </c>
      <c r="B1878" s="1">
        <v>21895.06</v>
      </c>
      <c r="C1878" s="1">
        <v>34.0</v>
      </c>
    </row>
    <row r="1879">
      <c r="A1879" s="1">
        <v>0.846</v>
      </c>
      <c r="B1879" s="1">
        <v>65795.04</v>
      </c>
      <c r="C1879" s="1">
        <v>43.0</v>
      </c>
    </row>
    <row r="1880">
      <c r="A1880" s="1">
        <v>0.253</v>
      </c>
      <c r="B1880" s="1">
        <v>3324.59</v>
      </c>
      <c r="C1880" s="1">
        <v>38.0</v>
      </c>
    </row>
    <row r="1881">
      <c r="A1881" s="1">
        <v>0.623</v>
      </c>
      <c r="B1881" s="1">
        <v>85053.21</v>
      </c>
      <c r="C1881" s="1">
        <v>45.0</v>
      </c>
    </row>
    <row r="1882">
      <c r="A1882" s="1">
        <v>0.951</v>
      </c>
      <c r="B1882" s="1">
        <v>21265.44</v>
      </c>
      <c r="C1882" s="1">
        <v>79.0</v>
      </c>
    </row>
    <row r="1883">
      <c r="A1883" s="1">
        <v>0.358</v>
      </c>
      <c r="B1883" s="1">
        <v>12111.12</v>
      </c>
      <c r="C1883" s="1">
        <v>75.0</v>
      </c>
    </row>
    <row r="1884">
      <c r="A1884" s="1">
        <v>0.573</v>
      </c>
      <c r="B1884" s="1">
        <v>43819.84</v>
      </c>
      <c r="C1884" s="1">
        <v>63.0</v>
      </c>
    </row>
    <row r="1885">
      <c r="A1885" s="1">
        <v>0.307</v>
      </c>
      <c r="B1885" s="1">
        <v>23714.78</v>
      </c>
      <c r="C1885" s="1">
        <v>19.0</v>
      </c>
    </row>
    <row r="1886">
      <c r="A1886" s="1">
        <v>0.216</v>
      </c>
      <c r="B1886" s="1">
        <v>8576.23</v>
      </c>
      <c r="C1886" s="1">
        <v>77.0</v>
      </c>
    </row>
    <row r="1887">
      <c r="A1887" s="1">
        <v>0.144</v>
      </c>
      <c r="B1887" s="1">
        <v>43098.08</v>
      </c>
      <c r="C1887" s="1">
        <v>71.0</v>
      </c>
    </row>
    <row r="1888">
      <c r="A1888" s="1">
        <v>0.737</v>
      </c>
      <c r="B1888" s="1">
        <v>21969.17</v>
      </c>
      <c r="C1888" s="1">
        <v>60.0</v>
      </c>
    </row>
    <row r="1889">
      <c r="A1889" s="1">
        <v>0.141</v>
      </c>
      <c r="B1889" s="1">
        <v>24002.1</v>
      </c>
      <c r="C1889" s="1">
        <v>18.0</v>
      </c>
    </row>
    <row r="1890">
      <c r="A1890" s="1">
        <v>0.681</v>
      </c>
      <c r="B1890" s="1">
        <v>45342.41</v>
      </c>
      <c r="C1890" s="1">
        <v>68.0</v>
      </c>
    </row>
    <row r="1891">
      <c r="A1891" s="1">
        <v>0.05</v>
      </c>
      <c r="B1891" s="1">
        <v>11899.23</v>
      </c>
      <c r="C1891" s="1">
        <v>70.0</v>
      </c>
    </row>
    <row r="1892">
      <c r="A1892" s="1">
        <v>1.0</v>
      </c>
      <c r="B1892" s="1">
        <v>21394.91</v>
      </c>
      <c r="C1892" s="1">
        <v>53.0</v>
      </c>
    </row>
    <row r="1893">
      <c r="A1893" s="1">
        <v>0.709</v>
      </c>
      <c r="B1893" s="1">
        <v>27305.46</v>
      </c>
      <c r="C1893" s="1">
        <v>68.0</v>
      </c>
    </row>
    <row r="1894">
      <c r="A1894" s="1">
        <v>0.68</v>
      </c>
      <c r="B1894" s="1">
        <v>12100.53</v>
      </c>
      <c r="C1894" s="1">
        <v>43.0</v>
      </c>
    </row>
    <row r="1895">
      <c r="A1895" s="1">
        <v>0.186</v>
      </c>
      <c r="B1895" s="1">
        <v>1742.82</v>
      </c>
      <c r="C1895" s="1">
        <v>46.0</v>
      </c>
    </row>
    <row r="1896">
      <c r="A1896" s="1">
        <v>0.578</v>
      </c>
      <c r="B1896" s="1">
        <v>29519.11</v>
      </c>
      <c r="C1896" s="1">
        <v>38.0</v>
      </c>
    </row>
    <row r="1897">
      <c r="A1897" s="1">
        <v>0.504</v>
      </c>
      <c r="B1897" s="1">
        <v>979.95</v>
      </c>
      <c r="C1897" s="1">
        <v>28.0</v>
      </c>
    </row>
    <row r="1898">
      <c r="A1898" s="1">
        <v>0.409</v>
      </c>
      <c r="B1898" s="1">
        <v>25310.89</v>
      </c>
      <c r="C1898" s="1">
        <v>57.0</v>
      </c>
    </row>
    <row r="1899">
      <c r="A1899" s="1">
        <v>0.256</v>
      </c>
      <c r="B1899" s="1">
        <v>48354.35</v>
      </c>
      <c r="C1899" s="1">
        <v>28.0</v>
      </c>
    </row>
    <row r="1900">
      <c r="A1900" s="1">
        <v>0.417</v>
      </c>
      <c r="B1900" s="1">
        <v>8522.61</v>
      </c>
      <c r="C1900" s="1">
        <v>53.0</v>
      </c>
    </row>
    <row r="1901">
      <c r="A1901" s="1">
        <v>0.609</v>
      </c>
      <c r="B1901" s="1">
        <v>2153.08</v>
      </c>
      <c r="C1901" s="1">
        <v>66.0</v>
      </c>
    </row>
    <row r="1902">
      <c r="A1902" s="1">
        <v>0.487</v>
      </c>
      <c r="B1902" s="1">
        <v>5301.82</v>
      </c>
      <c r="C1902" s="1">
        <v>76.0</v>
      </c>
    </row>
    <row r="1903">
      <c r="A1903" s="1">
        <v>0.62</v>
      </c>
      <c r="B1903" s="1">
        <v>16523.59</v>
      </c>
      <c r="C1903" s="1">
        <v>56.0</v>
      </c>
    </row>
    <row r="1904">
      <c r="A1904" s="1">
        <v>0.722</v>
      </c>
      <c r="B1904" s="1">
        <v>57175.05</v>
      </c>
      <c r="C1904" s="1">
        <v>57.0</v>
      </c>
    </row>
    <row r="1905">
      <c r="A1905" s="1">
        <v>0.295</v>
      </c>
      <c r="B1905" s="1">
        <v>14360.39</v>
      </c>
      <c r="C1905" s="1">
        <v>52.0</v>
      </c>
    </row>
    <row r="1906">
      <c r="A1906" s="1">
        <v>0.161</v>
      </c>
      <c r="B1906" s="1">
        <v>2392.28</v>
      </c>
      <c r="C1906" s="1">
        <v>71.0</v>
      </c>
    </row>
    <row r="1907">
      <c r="A1907" s="1">
        <v>0.672</v>
      </c>
      <c r="B1907" s="1">
        <v>19765.57</v>
      </c>
      <c r="C1907" s="1">
        <v>51.0</v>
      </c>
    </row>
    <row r="1908">
      <c r="A1908" s="1">
        <v>0.942</v>
      </c>
      <c r="B1908" s="1">
        <v>26398.52</v>
      </c>
      <c r="C1908" s="1">
        <v>72.0</v>
      </c>
    </row>
    <row r="1909">
      <c r="A1909" s="1">
        <v>1.0</v>
      </c>
      <c r="B1909" s="1">
        <v>9993.88</v>
      </c>
      <c r="C1909" s="1">
        <v>64.0</v>
      </c>
    </row>
    <row r="1910">
      <c r="A1910" s="1">
        <v>0.786</v>
      </c>
      <c r="B1910" s="1">
        <v>25567.75</v>
      </c>
      <c r="C1910" s="1">
        <v>41.0</v>
      </c>
    </row>
    <row r="1911">
      <c r="A1911" s="1">
        <v>0.221</v>
      </c>
      <c r="B1911" s="1">
        <v>7855.6</v>
      </c>
      <c r="C1911" s="1">
        <v>71.0</v>
      </c>
    </row>
    <row r="1912">
      <c r="A1912" s="1">
        <v>0.78</v>
      </c>
      <c r="B1912" s="1">
        <v>31126.49</v>
      </c>
      <c r="C1912" s="1">
        <v>39.0</v>
      </c>
    </row>
    <row r="1913">
      <c r="A1913" s="1">
        <v>0.239</v>
      </c>
      <c r="B1913" s="1">
        <v>8342.82</v>
      </c>
      <c r="C1913" s="1">
        <v>22.0</v>
      </c>
    </row>
    <row r="1914">
      <c r="A1914" s="1">
        <v>0.576</v>
      </c>
      <c r="B1914" s="1">
        <v>5917.16</v>
      </c>
      <c r="C1914" s="1">
        <v>73.0</v>
      </c>
    </row>
    <row r="1915">
      <c r="A1915" s="1">
        <v>0.631</v>
      </c>
      <c r="B1915" s="1">
        <v>42269.3</v>
      </c>
      <c r="C1915" s="1">
        <v>50.0</v>
      </c>
    </row>
    <row r="1916">
      <c r="A1916" s="1">
        <v>0.432</v>
      </c>
      <c r="B1916" s="1">
        <v>15902.42</v>
      </c>
      <c r="C1916" s="1">
        <v>75.0</v>
      </c>
    </row>
    <row r="1917">
      <c r="A1917" s="1">
        <v>0.692</v>
      </c>
      <c r="B1917" s="1">
        <v>6713.83</v>
      </c>
      <c r="C1917" s="1">
        <v>53.0</v>
      </c>
    </row>
    <row r="1918">
      <c r="A1918" s="1">
        <v>0.958</v>
      </c>
      <c r="B1918" s="1">
        <v>54694.11</v>
      </c>
      <c r="C1918" s="1">
        <v>64.0</v>
      </c>
    </row>
    <row r="1919">
      <c r="A1919" s="1">
        <v>0.337</v>
      </c>
      <c r="B1919" s="1">
        <v>23478.65</v>
      </c>
      <c r="C1919" s="1">
        <v>37.0</v>
      </c>
    </row>
    <row r="1920">
      <c r="A1920" s="1">
        <v>0.536</v>
      </c>
      <c r="B1920" s="1">
        <v>4987.19</v>
      </c>
      <c r="C1920" s="1">
        <v>36.0</v>
      </c>
    </row>
    <row r="1921">
      <c r="A1921" s="1">
        <v>0.456</v>
      </c>
      <c r="B1921" s="1">
        <v>19071.67</v>
      </c>
      <c r="C1921" s="1">
        <v>52.0</v>
      </c>
    </row>
    <row r="1922">
      <c r="A1922" s="1">
        <v>0.499</v>
      </c>
      <c r="B1922" s="1">
        <v>40859.7</v>
      </c>
      <c r="C1922" s="1">
        <v>69.0</v>
      </c>
    </row>
    <row r="1923">
      <c r="A1923" s="1">
        <v>0.471</v>
      </c>
      <c r="B1923" s="1">
        <v>23824.63</v>
      </c>
      <c r="C1923" s="1">
        <v>60.0</v>
      </c>
    </row>
    <row r="1924">
      <c r="A1924" s="1">
        <v>0.022</v>
      </c>
      <c r="B1924" s="1">
        <v>5614.37</v>
      </c>
      <c r="C1924" s="1">
        <v>34.0</v>
      </c>
    </row>
    <row r="1925">
      <c r="A1925" s="1">
        <v>0.517</v>
      </c>
      <c r="B1925" s="1">
        <v>20930.74</v>
      </c>
      <c r="C1925" s="1">
        <v>79.0</v>
      </c>
    </row>
    <row r="1926">
      <c r="A1926" s="1">
        <v>0.771</v>
      </c>
      <c r="B1926" s="1">
        <v>19307.49</v>
      </c>
      <c r="C1926" s="1">
        <v>76.0</v>
      </c>
    </row>
    <row r="1927">
      <c r="A1927" s="1">
        <v>0.518</v>
      </c>
      <c r="B1927" s="1">
        <v>34389.93</v>
      </c>
      <c r="C1927" s="1">
        <v>62.0</v>
      </c>
    </row>
    <row r="1928">
      <c r="A1928" s="1">
        <v>0.747</v>
      </c>
      <c r="B1928" s="1">
        <v>3923.52</v>
      </c>
      <c r="C1928" s="1">
        <v>60.0</v>
      </c>
    </row>
    <row r="1929">
      <c r="A1929" s="1">
        <v>0.751</v>
      </c>
      <c r="B1929" s="1">
        <v>24055.12</v>
      </c>
      <c r="C1929" s="1">
        <v>51.0</v>
      </c>
    </row>
    <row r="1930">
      <c r="A1930" s="1">
        <v>1.0</v>
      </c>
      <c r="B1930" s="1">
        <v>555.04</v>
      </c>
      <c r="C1930" s="1">
        <v>26.0</v>
      </c>
    </row>
    <row r="1931">
      <c r="A1931" s="1">
        <v>0.596</v>
      </c>
      <c r="B1931" s="1">
        <v>23826.09</v>
      </c>
      <c r="C1931" s="1">
        <v>43.0</v>
      </c>
    </row>
    <row r="1932">
      <c r="A1932" s="1">
        <v>0.554</v>
      </c>
      <c r="B1932" s="1">
        <v>64597.37</v>
      </c>
      <c r="C1932" s="1">
        <v>19.0</v>
      </c>
    </row>
    <row r="1933">
      <c r="A1933" s="1">
        <v>0.69</v>
      </c>
      <c r="B1933" s="1">
        <v>3832.61</v>
      </c>
      <c r="C1933" s="1">
        <v>70.0</v>
      </c>
    </row>
    <row r="1934">
      <c r="A1934" s="1">
        <v>0.677</v>
      </c>
      <c r="B1934" s="1">
        <v>7458.98</v>
      </c>
      <c r="C1934" s="1">
        <v>26.0</v>
      </c>
    </row>
    <row r="1935">
      <c r="A1935" s="1">
        <v>0.987</v>
      </c>
      <c r="B1935" s="1">
        <v>17487.22</v>
      </c>
      <c r="C1935" s="1">
        <v>26.0</v>
      </c>
    </row>
    <row r="1936">
      <c r="A1936" s="1">
        <v>0.758</v>
      </c>
      <c r="B1936" s="1">
        <v>26364.87</v>
      </c>
      <c r="C1936" s="1">
        <v>57.0</v>
      </c>
    </row>
    <row r="1937">
      <c r="A1937" s="1">
        <v>0.357</v>
      </c>
      <c r="B1937" s="1">
        <v>8443.22</v>
      </c>
      <c r="C1937" s="1">
        <v>34.0</v>
      </c>
    </row>
    <row r="1938">
      <c r="A1938" s="1">
        <v>0.238</v>
      </c>
      <c r="B1938" s="1">
        <v>21828.3</v>
      </c>
      <c r="C1938" s="1">
        <v>18.0</v>
      </c>
    </row>
    <row r="1939">
      <c r="A1939" s="1">
        <v>0.943</v>
      </c>
      <c r="B1939" s="1">
        <v>45907.98</v>
      </c>
      <c r="C1939" s="1">
        <v>42.0</v>
      </c>
    </row>
    <row r="1940">
      <c r="A1940" s="1">
        <v>0.18</v>
      </c>
      <c r="B1940" s="1">
        <v>25933.37</v>
      </c>
      <c r="C1940" s="1">
        <v>78.0</v>
      </c>
    </row>
    <row r="1941">
      <c r="A1941" s="1">
        <v>0.627</v>
      </c>
      <c r="B1941" s="1">
        <v>24828.14</v>
      </c>
      <c r="C1941" s="1">
        <v>60.0</v>
      </c>
    </row>
    <row r="1942">
      <c r="A1942" s="1">
        <v>0.182</v>
      </c>
      <c r="B1942" s="1">
        <v>9624.39</v>
      </c>
      <c r="C1942" s="1">
        <v>57.0</v>
      </c>
    </row>
    <row r="1943">
      <c r="A1943" s="1">
        <v>0.819</v>
      </c>
      <c r="B1943" s="1">
        <v>48479.09</v>
      </c>
      <c r="C1943" s="1">
        <v>59.0</v>
      </c>
    </row>
    <row r="1944">
      <c r="A1944" s="1">
        <v>0.783</v>
      </c>
      <c r="B1944" s="1">
        <v>6495.86</v>
      </c>
      <c r="C1944" s="1">
        <v>42.0</v>
      </c>
    </row>
    <row r="1945">
      <c r="A1945" s="1">
        <v>0.991</v>
      </c>
      <c r="B1945" s="1">
        <v>4595.32</v>
      </c>
      <c r="C1945" s="1">
        <v>56.0</v>
      </c>
    </row>
    <row r="1946">
      <c r="A1946" s="1">
        <v>1.0</v>
      </c>
      <c r="B1946" s="1">
        <v>9058.18</v>
      </c>
      <c r="C1946" s="1">
        <v>52.0</v>
      </c>
    </row>
    <row r="1947">
      <c r="A1947" s="1">
        <v>0.764</v>
      </c>
      <c r="B1947" s="1">
        <v>21005.37</v>
      </c>
      <c r="C1947" s="1">
        <v>20.0</v>
      </c>
    </row>
    <row r="1948">
      <c r="A1948" s="1">
        <v>0.428</v>
      </c>
      <c r="B1948" s="1">
        <v>39563.42</v>
      </c>
      <c r="C1948" s="1">
        <v>67.0</v>
      </c>
    </row>
    <row r="1949">
      <c r="A1949" s="1">
        <v>0.044</v>
      </c>
      <c r="B1949" s="1">
        <v>2833.09</v>
      </c>
      <c r="C1949" s="1">
        <v>54.0</v>
      </c>
    </row>
    <row r="1950">
      <c r="A1950" s="1">
        <v>0.655</v>
      </c>
      <c r="B1950" s="1">
        <v>33618.91</v>
      </c>
      <c r="C1950" s="1">
        <v>61.0</v>
      </c>
    </row>
    <row r="1951">
      <c r="A1951" s="1">
        <v>0.916</v>
      </c>
      <c r="B1951" s="1">
        <v>33514.05</v>
      </c>
      <c r="C1951" s="1">
        <v>61.0</v>
      </c>
    </row>
    <row r="1952">
      <c r="A1952" s="1">
        <v>0.061</v>
      </c>
      <c r="B1952" s="1">
        <v>17682.25</v>
      </c>
      <c r="C1952" s="1">
        <v>68.0</v>
      </c>
    </row>
    <row r="1953">
      <c r="A1953" s="1">
        <v>0.575</v>
      </c>
      <c r="B1953" s="1">
        <v>28596.4</v>
      </c>
      <c r="C1953" s="1">
        <v>47.0</v>
      </c>
    </row>
    <row r="1954">
      <c r="A1954" s="1">
        <v>0.933</v>
      </c>
      <c r="B1954" s="1">
        <v>4014.94</v>
      </c>
      <c r="C1954" s="1">
        <v>55.0</v>
      </c>
    </row>
    <row r="1955">
      <c r="A1955" s="1">
        <v>0.637</v>
      </c>
      <c r="B1955" s="1">
        <v>3716.62</v>
      </c>
      <c r="C1955" s="1">
        <v>51.0</v>
      </c>
    </row>
    <row r="1956">
      <c r="A1956" s="1">
        <v>0.834</v>
      </c>
      <c r="B1956" s="1">
        <v>39726.32</v>
      </c>
      <c r="C1956" s="1">
        <v>29.0</v>
      </c>
    </row>
    <row r="1957">
      <c r="A1957" s="1">
        <v>0.524</v>
      </c>
      <c r="B1957" s="1">
        <v>13789.02</v>
      </c>
      <c r="C1957" s="1">
        <v>36.0</v>
      </c>
    </row>
    <row r="1958">
      <c r="A1958" s="1">
        <v>0.943</v>
      </c>
      <c r="B1958" s="1">
        <v>5645.59</v>
      </c>
      <c r="C1958" s="1">
        <v>54.0</v>
      </c>
    </row>
    <row r="1959">
      <c r="A1959" s="1">
        <v>0.425</v>
      </c>
      <c r="B1959" s="1">
        <v>23341.91</v>
      </c>
      <c r="C1959" s="1">
        <v>61.0</v>
      </c>
    </row>
    <row r="1960">
      <c r="A1960" s="1">
        <v>0.479</v>
      </c>
      <c r="B1960" s="1">
        <v>44489.38</v>
      </c>
      <c r="C1960" s="1">
        <v>76.0</v>
      </c>
    </row>
    <row r="1961">
      <c r="A1961" s="1">
        <v>0.568</v>
      </c>
      <c r="B1961" s="1">
        <v>20010.99</v>
      </c>
      <c r="C1961" s="1">
        <v>76.0</v>
      </c>
    </row>
    <row r="1962">
      <c r="A1962" s="1">
        <v>0.636</v>
      </c>
      <c r="B1962" s="1">
        <v>8534.13</v>
      </c>
      <c r="C1962" s="1">
        <v>66.0</v>
      </c>
    </row>
    <row r="1963">
      <c r="A1963" s="1">
        <v>0.587</v>
      </c>
      <c r="B1963" s="1">
        <v>13203.45</v>
      </c>
      <c r="C1963" s="1">
        <v>78.0</v>
      </c>
    </row>
    <row r="1964">
      <c r="A1964" s="1">
        <v>0.819</v>
      </c>
      <c r="B1964" s="1">
        <v>27908.27</v>
      </c>
      <c r="C1964" s="1">
        <v>34.0</v>
      </c>
    </row>
    <row r="1965">
      <c r="A1965" s="1">
        <v>0.885</v>
      </c>
      <c r="B1965" s="1">
        <v>1397.75</v>
      </c>
      <c r="C1965" s="1">
        <v>27.0</v>
      </c>
    </row>
    <row r="1966">
      <c r="A1966" s="1">
        <v>0.182</v>
      </c>
      <c r="B1966" s="1">
        <v>4896.65</v>
      </c>
      <c r="C1966" s="1">
        <v>74.0</v>
      </c>
    </row>
    <row r="1967">
      <c r="A1967" s="1">
        <v>0.596</v>
      </c>
      <c r="B1967" s="1">
        <v>12419.63</v>
      </c>
      <c r="C1967" s="1">
        <v>72.0</v>
      </c>
    </row>
    <row r="1968">
      <c r="A1968" s="1">
        <v>1.0</v>
      </c>
      <c r="B1968" s="1">
        <v>18538.99</v>
      </c>
      <c r="C1968" s="1">
        <v>66.0</v>
      </c>
    </row>
    <row r="1969">
      <c r="A1969" s="1">
        <v>0.65</v>
      </c>
      <c r="B1969" s="1">
        <v>8285.04</v>
      </c>
      <c r="C1969" s="1">
        <v>64.0</v>
      </c>
    </row>
    <row r="1970">
      <c r="A1970" s="1">
        <v>0.738</v>
      </c>
      <c r="B1970" s="1">
        <v>7087.58</v>
      </c>
      <c r="C1970" s="1">
        <v>29.0</v>
      </c>
    </row>
    <row r="1971">
      <c r="A1971" s="1">
        <v>0.911</v>
      </c>
      <c r="B1971" s="1">
        <v>845.3</v>
      </c>
      <c r="C1971" s="1">
        <v>79.0</v>
      </c>
    </row>
    <row r="1972">
      <c r="A1972" s="1">
        <v>0.867</v>
      </c>
      <c r="B1972" s="1">
        <v>662.9</v>
      </c>
      <c r="C1972" s="1">
        <v>33.0</v>
      </c>
    </row>
    <row r="1973">
      <c r="A1973" s="1">
        <v>0.017</v>
      </c>
      <c r="B1973" s="1">
        <v>6533.86</v>
      </c>
      <c r="C1973" s="1">
        <v>41.0</v>
      </c>
    </row>
    <row r="1974">
      <c r="A1974" s="1">
        <v>0.239</v>
      </c>
      <c r="B1974" s="1">
        <v>15122.0</v>
      </c>
      <c r="C1974" s="1">
        <v>36.0</v>
      </c>
    </row>
    <row r="1975">
      <c r="A1975" s="1">
        <v>0.863</v>
      </c>
      <c r="B1975" s="1">
        <v>16255.36</v>
      </c>
      <c r="C1975" s="1">
        <v>25.0</v>
      </c>
    </row>
    <row r="1976">
      <c r="A1976" s="1">
        <v>0.717</v>
      </c>
      <c r="B1976" s="1">
        <v>13625.46</v>
      </c>
      <c r="C1976" s="1">
        <v>48.0</v>
      </c>
    </row>
    <row r="1977">
      <c r="A1977" s="1">
        <v>0.632</v>
      </c>
      <c r="B1977" s="1">
        <v>10548.61</v>
      </c>
      <c r="C1977" s="1">
        <v>38.0</v>
      </c>
    </row>
    <row r="1978">
      <c r="A1978" s="1">
        <v>0.91</v>
      </c>
      <c r="B1978" s="1">
        <v>5814.84</v>
      </c>
      <c r="C1978" s="1">
        <v>34.0</v>
      </c>
    </row>
    <row r="1979">
      <c r="A1979" s="1">
        <v>0.857</v>
      </c>
      <c r="B1979" s="1">
        <v>10239.67</v>
      </c>
      <c r="C1979" s="1">
        <v>40.0</v>
      </c>
    </row>
    <row r="1980">
      <c r="A1980" s="1">
        <v>0.801</v>
      </c>
      <c r="B1980" s="1">
        <v>2987.64</v>
      </c>
      <c r="C1980" s="1">
        <v>54.0</v>
      </c>
    </row>
    <row r="1981">
      <c r="A1981" s="1">
        <v>0.097</v>
      </c>
      <c r="B1981" s="1">
        <v>2449.21</v>
      </c>
      <c r="C1981" s="1">
        <v>71.0</v>
      </c>
    </row>
    <row r="1982">
      <c r="A1982" s="1">
        <v>0.782</v>
      </c>
      <c r="B1982" s="1">
        <v>7131.88</v>
      </c>
      <c r="C1982" s="1">
        <v>33.0</v>
      </c>
    </row>
    <row r="1983">
      <c r="A1983" s="1">
        <v>0.351</v>
      </c>
      <c r="B1983" s="1">
        <v>100000.0</v>
      </c>
      <c r="C1983" s="1">
        <v>23.0</v>
      </c>
    </row>
    <row r="1984">
      <c r="A1984" s="1">
        <v>0.076</v>
      </c>
      <c r="B1984" s="1">
        <v>7905.26</v>
      </c>
      <c r="C1984" s="1">
        <v>25.0</v>
      </c>
    </row>
    <row r="1985">
      <c r="A1985" s="1">
        <v>0.642</v>
      </c>
      <c r="B1985" s="1">
        <v>55120.58</v>
      </c>
      <c r="C1985" s="1">
        <v>42.0</v>
      </c>
    </row>
    <row r="1986">
      <c r="A1986" s="1">
        <v>0.992</v>
      </c>
      <c r="B1986" s="1">
        <v>9960.23</v>
      </c>
      <c r="C1986" s="1">
        <v>35.0</v>
      </c>
    </row>
    <row r="1987">
      <c r="A1987" s="1">
        <v>0.936</v>
      </c>
      <c r="B1987" s="1">
        <v>11561.04</v>
      </c>
      <c r="C1987" s="1">
        <v>42.0</v>
      </c>
    </row>
    <row r="1988">
      <c r="A1988" s="1">
        <v>1.0</v>
      </c>
      <c r="B1988" s="1">
        <v>31897.18</v>
      </c>
      <c r="C1988" s="1">
        <v>29.0</v>
      </c>
    </row>
    <row r="1989">
      <c r="A1989" s="1">
        <v>0.297</v>
      </c>
      <c r="B1989" s="1">
        <v>1966.34</v>
      </c>
      <c r="C1989" s="1">
        <v>32.0</v>
      </c>
    </row>
    <row r="1990">
      <c r="A1990" s="1">
        <v>0.695</v>
      </c>
      <c r="B1990" s="1">
        <v>4025.52</v>
      </c>
      <c r="C1990" s="1">
        <v>76.0</v>
      </c>
    </row>
    <row r="1991">
      <c r="A1991" s="1">
        <v>0.206</v>
      </c>
      <c r="B1991" s="1">
        <v>72870.68</v>
      </c>
      <c r="C1991" s="1">
        <v>43.0</v>
      </c>
    </row>
    <row r="1992">
      <c r="A1992" s="1">
        <v>0.853</v>
      </c>
      <c r="B1992" s="1">
        <v>14101.05</v>
      </c>
      <c r="C1992" s="1">
        <v>58.0</v>
      </c>
    </row>
    <row r="1993">
      <c r="A1993" s="1">
        <v>0.524</v>
      </c>
      <c r="B1993" s="1">
        <v>906.43</v>
      </c>
      <c r="C1993" s="1">
        <v>62.0</v>
      </c>
    </row>
    <row r="1994">
      <c r="A1994" s="1">
        <v>0.996</v>
      </c>
      <c r="B1994" s="1">
        <v>970.8</v>
      </c>
      <c r="C1994" s="1">
        <v>43.0</v>
      </c>
    </row>
    <row r="1995">
      <c r="A1995" s="1">
        <v>0.39</v>
      </c>
      <c r="B1995" s="1">
        <v>47554.94</v>
      </c>
      <c r="C1995" s="1">
        <v>64.0</v>
      </c>
    </row>
    <row r="1996">
      <c r="A1996" s="1">
        <v>0.885</v>
      </c>
      <c r="B1996" s="1">
        <v>41328.94</v>
      </c>
      <c r="C1996" s="1">
        <v>49.0</v>
      </c>
    </row>
    <row r="1997">
      <c r="A1997" s="1">
        <v>0.171</v>
      </c>
      <c r="B1997" s="1">
        <v>12264.52</v>
      </c>
      <c r="C1997" s="1">
        <v>27.0</v>
      </c>
    </row>
    <row r="1998">
      <c r="A1998" s="1">
        <v>0.287</v>
      </c>
      <c r="B1998" s="1">
        <v>3563.93</v>
      </c>
      <c r="C1998" s="1">
        <v>33.0</v>
      </c>
    </row>
    <row r="1999">
      <c r="A1999" s="1">
        <v>0.396</v>
      </c>
      <c r="B1999" s="1">
        <v>35472.65</v>
      </c>
      <c r="C1999" s="1">
        <v>24.0</v>
      </c>
    </row>
    <row r="2000">
      <c r="A2000" s="1">
        <v>0.578</v>
      </c>
      <c r="B2000" s="1">
        <v>7849.01</v>
      </c>
      <c r="C2000" s="1">
        <v>34.0</v>
      </c>
    </row>
    <row r="2001">
      <c r="A2001" s="1">
        <v>0.415</v>
      </c>
      <c r="B2001" s="1">
        <v>10862.1</v>
      </c>
      <c r="C2001" s="1">
        <v>40.0</v>
      </c>
    </row>
    <row r="2002">
      <c r="A2002" s="1">
        <v>0.439</v>
      </c>
      <c r="B2002" s="1">
        <v>22944.06</v>
      </c>
      <c r="C2002" s="1">
        <v>43.0</v>
      </c>
    </row>
    <row r="2003">
      <c r="A2003" s="1">
        <v>0.572</v>
      </c>
      <c r="B2003" s="1">
        <v>8720.5</v>
      </c>
      <c r="C2003" s="1">
        <v>38.0</v>
      </c>
    </row>
    <row r="2004">
      <c r="A2004" s="1">
        <v>0.056</v>
      </c>
      <c r="B2004" s="1">
        <v>19813.28</v>
      </c>
      <c r="C2004" s="1">
        <v>39.0</v>
      </c>
    </row>
    <row r="2005">
      <c r="A2005" s="1">
        <v>0.815</v>
      </c>
      <c r="B2005" s="1">
        <v>43305.69</v>
      </c>
      <c r="C2005" s="1">
        <v>75.0</v>
      </c>
    </row>
    <row r="2006">
      <c r="A2006" s="1">
        <v>0.799</v>
      </c>
      <c r="B2006" s="1">
        <v>31927.8</v>
      </c>
      <c r="C2006" s="1">
        <v>24.0</v>
      </c>
    </row>
    <row r="2007">
      <c r="A2007" s="1">
        <v>1.0</v>
      </c>
      <c r="B2007" s="1">
        <v>9612.75</v>
      </c>
      <c r="C2007" s="1">
        <v>31.0</v>
      </c>
    </row>
    <row r="2008">
      <c r="A2008" s="1">
        <v>0.283</v>
      </c>
      <c r="B2008" s="1">
        <v>6791.77</v>
      </c>
      <c r="C2008" s="1">
        <v>32.0</v>
      </c>
    </row>
    <row r="2009">
      <c r="A2009" s="1">
        <v>0.081</v>
      </c>
      <c r="B2009" s="1">
        <v>6723.74</v>
      </c>
      <c r="C2009" s="1">
        <v>70.0</v>
      </c>
    </row>
    <row r="2010">
      <c r="A2010" s="1">
        <v>0.133</v>
      </c>
      <c r="B2010" s="1">
        <v>8572.36</v>
      </c>
      <c r="C2010" s="1">
        <v>24.0</v>
      </c>
    </row>
    <row r="2011">
      <c r="A2011" s="1">
        <v>0.522</v>
      </c>
      <c r="B2011" s="1">
        <v>13605.29</v>
      </c>
      <c r="C2011" s="1">
        <v>26.0</v>
      </c>
    </row>
    <row r="2012">
      <c r="A2012" s="1">
        <v>0.214</v>
      </c>
      <c r="B2012" s="1">
        <v>10777.56</v>
      </c>
      <c r="C2012" s="1">
        <v>68.0</v>
      </c>
    </row>
    <row r="2013">
      <c r="A2013" s="1">
        <v>0.266</v>
      </c>
      <c r="B2013" s="1">
        <v>2854.42</v>
      </c>
      <c r="C2013" s="1">
        <v>65.0</v>
      </c>
    </row>
    <row r="2014">
      <c r="A2014" s="1">
        <v>0.869</v>
      </c>
      <c r="B2014" s="1">
        <v>3569.52</v>
      </c>
      <c r="C2014" s="1">
        <v>25.0</v>
      </c>
    </row>
    <row r="2015">
      <c r="A2015" s="1">
        <v>0.374</v>
      </c>
      <c r="B2015" s="1">
        <v>8399.28</v>
      </c>
      <c r="C2015" s="1">
        <v>67.0</v>
      </c>
    </row>
    <row r="2016">
      <c r="A2016" s="1">
        <v>0.567</v>
      </c>
      <c r="B2016" s="1">
        <v>16513.65</v>
      </c>
      <c r="C2016" s="1">
        <v>76.0</v>
      </c>
    </row>
    <row r="2017">
      <c r="A2017" s="1">
        <v>0.684</v>
      </c>
      <c r="B2017" s="1">
        <v>17962.34</v>
      </c>
      <c r="C2017" s="1">
        <v>40.0</v>
      </c>
    </row>
    <row r="2018">
      <c r="A2018" s="1">
        <v>0.34</v>
      </c>
      <c r="B2018" s="1">
        <v>13318.7</v>
      </c>
      <c r="C2018" s="1">
        <v>46.0</v>
      </c>
    </row>
    <row r="2019">
      <c r="A2019" s="1">
        <v>0.604</v>
      </c>
      <c r="B2019" s="1">
        <v>26847.53</v>
      </c>
      <c r="C2019" s="1">
        <v>35.0</v>
      </c>
    </row>
    <row r="2020">
      <c r="A2020" s="1">
        <v>0.673</v>
      </c>
      <c r="B2020" s="1">
        <v>26730.95</v>
      </c>
      <c r="C2020" s="1">
        <v>48.0</v>
      </c>
    </row>
    <row r="2021">
      <c r="A2021" s="1">
        <v>0.312</v>
      </c>
      <c r="B2021" s="1">
        <v>11159.3</v>
      </c>
      <c r="C2021" s="1">
        <v>47.0</v>
      </c>
    </row>
    <row r="2022">
      <c r="A2022" s="1">
        <v>0.767</v>
      </c>
      <c r="B2022" s="1">
        <v>2657.85</v>
      </c>
      <c r="C2022" s="1">
        <v>69.0</v>
      </c>
    </row>
    <row r="2023">
      <c r="A2023" s="1">
        <v>0.884</v>
      </c>
      <c r="B2023" s="1">
        <v>15107.89</v>
      </c>
      <c r="C2023" s="1">
        <v>56.0</v>
      </c>
    </row>
    <row r="2024">
      <c r="A2024" s="1">
        <v>0.783</v>
      </c>
      <c r="B2024" s="1">
        <v>9608.16</v>
      </c>
      <c r="C2024" s="1">
        <v>52.0</v>
      </c>
    </row>
    <row r="2025">
      <c r="A2025" s="1">
        <v>0.395</v>
      </c>
      <c r="B2025" s="1">
        <v>2968.21</v>
      </c>
      <c r="C2025" s="1">
        <v>35.0</v>
      </c>
    </row>
    <row r="2026">
      <c r="A2026" s="1">
        <v>1.0</v>
      </c>
      <c r="B2026" s="1">
        <v>80145.59</v>
      </c>
      <c r="C2026" s="1">
        <v>76.0</v>
      </c>
    </row>
    <row r="2027">
      <c r="A2027" s="1">
        <v>0.949</v>
      </c>
      <c r="B2027" s="1">
        <v>9232.95</v>
      </c>
      <c r="C2027" s="1">
        <v>59.0</v>
      </c>
    </row>
    <row r="2028">
      <c r="A2028" s="1">
        <v>0.267</v>
      </c>
      <c r="B2028" s="1">
        <v>19659.18</v>
      </c>
      <c r="C2028" s="1">
        <v>56.0</v>
      </c>
    </row>
    <row r="2029">
      <c r="A2029" s="1">
        <v>0.174</v>
      </c>
      <c r="B2029" s="1">
        <v>13471.95</v>
      </c>
      <c r="C2029" s="1">
        <v>34.0</v>
      </c>
    </row>
    <row r="2030">
      <c r="A2030" s="1">
        <v>0.944</v>
      </c>
      <c r="B2030" s="1">
        <v>3082.34</v>
      </c>
      <c r="C2030" s="1">
        <v>31.0</v>
      </c>
    </row>
    <row r="2031">
      <c r="A2031" s="1">
        <v>0.795</v>
      </c>
      <c r="B2031" s="1">
        <v>1142.92</v>
      </c>
      <c r="C2031" s="1">
        <v>48.0</v>
      </c>
    </row>
    <row r="2032">
      <c r="A2032" s="1">
        <v>0.311</v>
      </c>
      <c r="B2032" s="1">
        <v>19657.66</v>
      </c>
      <c r="C2032" s="1">
        <v>41.0</v>
      </c>
    </row>
    <row r="2033">
      <c r="A2033" s="1">
        <v>0.305</v>
      </c>
      <c r="B2033" s="1">
        <v>5674.38</v>
      </c>
      <c r="C2033" s="1">
        <v>52.0</v>
      </c>
    </row>
    <row r="2034">
      <c r="A2034" s="1">
        <v>0.372</v>
      </c>
      <c r="B2034" s="1">
        <v>5585.13</v>
      </c>
      <c r="C2034" s="1">
        <v>61.0</v>
      </c>
    </row>
    <row r="2035">
      <c r="A2035" s="1">
        <v>1.0</v>
      </c>
      <c r="B2035" s="1">
        <v>62920.03</v>
      </c>
      <c r="C2035" s="1">
        <v>77.0</v>
      </c>
    </row>
    <row r="2036">
      <c r="A2036" s="1">
        <v>0.29</v>
      </c>
      <c r="B2036" s="1">
        <v>12389.51</v>
      </c>
      <c r="C2036" s="1">
        <v>62.0</v>
      </c>
    </row>
    <row r="2037">
      <c r="A2037" s="1">
        <v>0.751</v>
      </c>
      <c r="B2037" s="1">
        <v>597.35</v>
      </c>
      <c r="C2037" s="1">
        <v>51.0</v>
      </c>
    </row>
    <row r="2038">
      <c r="A2038" s="1">
        <v>0.884</v>
      </c>
      <c r="B2038" s="1">
        <v>8305.54</v>
      </c>
      <c r="C2038" s="1">
        <v>20.0</v>
      </c>
    </row>
    <row r="2039">
      <c r="A2039" s="1">
        <v>0.437</v>
      </c>
      <c r="B2039" s="1">
        <v>17565.05</v>
      </c>
      <c r="C2039" s="1">
        <v>54.0</v>
      </c>
    </row>
    <row r="2040">
      <c r="A2040" s="1">
        <v>0.061</v>
      </c>
      <c r="B2040" s="1">
        <v>7966.83</v>
      </c>
      <c r="C2040" s="1">
        <v>60.0</v>
      </c>
    </row>
    <row r="2041">
      <c r="A2041" s="1">
        <v>0.809</v>
      </c>
      <c r="B2041" s="1">
        <v>544.38</v>
      </c>
      <c r="C2041" s="1">
        <v>57.0</v>
      </c>
    </row>
    <row r="2042">
      <c r="A2042" s="1">
        <v>0.07</v>
      </c>
      <c r="B2042" s="1">
        <v>11750.94</v>
      </c>
      <c r="C2042" s="1">
        <v>43.0</v>
      </c>
    </row>
    <row r="2043">
      <c r="A2043" s="1">
        <v>0.881</v>
      </c>
      <c r="B2043" s="1">
        <v>2238.89</v>
      </c>
      <c r="C2043" s="1">
        <v>72.0</v>
      </c>
    </row>
    <row r="2044">
      <c r="A2044" s="1">
        <v>0.361</v>
      </c>
      <c r="B2044" s="1">
        <v>19307.52</v>
      </c>
      <c r="C2044" s="1">
        <v>40.0</v>
      </c>
    </row>
    <row r="2045">
      <c r="A2045" s="1">
        <v>0.851</v>
      </c>
      <c r="B2045" s="1">
        <v>19329.96</v>
      </c>
      <c r="C2045" s="1">
        <v>61.0</v>
      </c>
    </row>
    <row r="2046">
      <c r="A2046" s="1">
        <v>0.545</v>
      </c>
      <c r="B2046" s="1">
        <v>769.81</v>
      </c>
      <c r="C2046" s="1">
        <v>56.0</v>
      </c>
    </row>
    <row r="2047">
      <c r="A2047" s="1">
        <v>0.359</v>
      </c>
      <c r="B2047" s="1">
        <v>6868.58</v>
      </c>
      <c r="C2047" s="1">
        <v>32.0</v>
      </c>
    </row>
    <row r="2048">
      <c r="A2048" s="1">
        <v>0.949</v>
      </c>
      <c r="B2048" s="1">
        <v>10678.0</v>
      </c>
      <c r="C2048" s="1">
        <v>73.0</v>
      </c>
    </row>
    <row r="2049">
      <c r="A2049" s="1">
        <v>0.817</v>
      </c>
      <c r="B2049" s="1">
        <v>15981.9</v>
      </c>
      <c r="C2049" s="1">
        <v>66.0</v>
      </c>
    </row>
    <row r="2050">
      <c r="A2050" s="1">
        <v>0.131</v>
      </c>
      <c r="B2050" s="1">
        <v>7021.34</v>
      </c>
      <c r="C2050" s="1">
        <v>21.0</v>
      </c>
    </row>
    <row r="2051">
      <c r="A2051" s="1">
        <v>0.981</v>
      </c>
      <c r="B2051" s="1">
        <v>6786.43</v>
      </c>
      <c r="C2051" s="1">
        <v>46.0</v>
      </c>
    </row>
    <row r="2052">
      <c r="A2052" s="1">
        <v>0.567</v>
      </c>
      <c r="B2052" s="1">
        <v>81508.68</v>
      </c>
      <c r="C2052" s="1">
        <v>39.0</v>
      </c>
    </row>
    <row r="2053">
      <c r="A2053" s="1">
        <v>0.149</v>
      </c>
      <c r="B2053" s="1">
        <v>855.29</v>
      </c>
      <c r="C2053" s="1">
        <v>42.0</v>
      </c>
    </row>
    <row r="2054">
      <c r="A2054" s="1">
        <v>0.921</v>
      </c>
      <c r="B2054" s="1">
        <v>90279.94</v>
      </c>
      <c r="C2054" s="1">
        <v>30.0</v>
      </c>
    </row>
    <row r="2055">
      <c r="A2055" s="1">
        <v>0.568</v>
      </c>
      <c r="B2055" s="1">
        <v>978.59</v>
      </c>
      <c r="C2055" s="1">
        <v>35.0</v>
      </c>
    </row>
    <row r="2056">
      <c r="A2056" s="1">
        <v>0.723</v>
      </c>
      <c r="B2056" s="1">
        <v>6803.14</v>
      </c>
      <c r="C2056" s="1">
        <v>50.0</v>
      </c>
    </row>
    <row r="2057">
      <c r="A2057" s="1">
        <v>0.744</v>
      </c>
      <c r="B2057" s="1">
        <v>13612.16</v>
      </c>
      <c r="C2057" s="1">
        <v>33.0</v>
      </c>
    </row>
    <row r="2058">
      <c r="A2058" s="1">
        <v>0.197</v>
      </c>
      <c r="B2058" s="1">
        <v>3093.31</v>
      </c>
      <c r="C2058" s="1">
        <v>62.0</v>
      </c>
    </row>
    <row r="2059">
      <c r="A2059" s="1">
        <v>1.0</v>
      </c>
      <c r="B2059" s="1">
        <v>2896.96</v>
      </c>
      <c r="C2059" s="1">
        <v>59.0</v>
      </c>
    </row>
    <row r="2060">
      <c r="A2060" s="1">
        <v>0.106</v>
      </c>
      <c r="B2060" s="1">
        <v>5922.69</v>
      </c>
      <c r="C2060" s="1">
        <v>61.0</v>
      </c>
    </row>
    <row r="2061">
      <c r="A2061" s="1">
        <v>0.756</v>
      </c>
      <c r="B2061" s="1">
        <v>72617.63</v>
      </c>
      <c r="C2061" s="1">
        <v>79.0</v>
      </c>
    </row>
    <row r="2062">
      <c r="A2062" s="1">
        <v>0.146</v>
      </c>
      <c r="B2062" s="1">
        <v>9564.49</v>
      </c>
      <c r="C2062" s="1">
        <v>19.0</v>
      </c>
    </row>
    <row r="2063">
      <c r="A2063" s="1">
        <v>0.877</v>
      </c>
      <c r="B2063" s="1">
        <v>16693.98</v>
      </c>
      <c r="C2063" s="1">
        <v>72.0</v>
      </c>
    </row>
    <row r="2064">
      <c r="A2064" s="1">
        <v>0.223</v>
      </c>
      <c r="B2064" s="1">
        <v>24367.62</v>
      </c>
      <c r="C2064" s="1">
        <v>52.0</v>
      </c>
    </row>
    <row r="2065">
      <c r="A2065" s="1">
        <v>0.491</v>
      </c>
      <c r="B2065" s="1">
        <v>27113.12</v>
      </c>
      <c r="C2065" s="1">
        <v>59.0</v>
      </c>
    </row>
    <row r="2066">
      <c r="A2066" s="1">
        <v>0.137</v>
      </c>
      <c r="B2066" s="1">
        <v>23297.67</v>
      </c>
      <c r="C2066" s="1">
        <v>51.0</v>
      </c>
    </row>
    <row r="2067">
      <c r="A2067" s="1">
        <v>0.498</v>
      </c>
      <c r="B2067" s="1">
        <v>8217.44</v>
      </c>
      <c r="C2067" s="1">
        <v>47.0</v>
      </c>
    </row>
    <row r="2068">
      <c r="A2068" s="1">
        <v>0.004</v>
      </c>
      <c r="B2068" s="1">
        <v>2369.54</v>
      </c>
      <c r="C2068" s="1">
        <v>76.0</v>
      </c>
    </row>
    <row r="2069">
      <c r="A2069" s="1">
        <v>0.443</v>
      </c>
      <c r="B2069" s="1">
        <v>6617.82</v>
      </c>
      <c r="C2069" s="1">
        <v>72.0</v>
      </c>
    </row>
    <row r="2070">
      <c r="A2070" s="1">
        <v>0.688</v>
      </c>
      <c r="B2070" s="1">
        <v>4721.92</v>
      </c>
      <c r="C2070" s="1">
        <v>30.0</v>
      </c>
    </row>
    <row r="2071">
      <c r="A2071" s="1">
        <v>0.183</v>
      </c>
      <c r="B2071" s="1">
        <v>2930.07</v>
      </c>
      <c r="C2071" s="1">
        <v>30.0</v>
      </c>
    </row>
    <row r="2072">
      <c r="A2072" s="1">
        <v>0.603</v>
      </c>
      <c r="B2072" s="1">
        <v>496.04</v>
      </c>
      <c r="C2072" s="1">
        <v>35.0</v>
      </c>
    </row>
    <row r="2073">
      <c r="A2073" s="1">
        <v>0.574</v>
      </c>
      <c r="B2073" s="1">
        <v>54891.95</v>
      </c>
      <c r="C2073" s="1">
        <v>49.0</v>
      </c>
    </row>
    <row r="2074">
      <c r="A2074" s="1">
        <v>0.435</v>
      </c>
      <c r="B2074" s="1">
        <v>50774.86</v>
      </c>
      <c r="C2074" s="1">
        <v>49.0</v>
      </c>
    </row>
    <row r="2075">
      <c r="A2075" s="1">
        <v>0.821</v>
      </c>
      <c r="B2075" s="1">
        <v>1034.65</v>
      </c>
      <c r="C2075" s="1">
        <v>52.0</v>
      </c>
    </row>
    <row r="2076">
      <c r="A2076" s="1">
        <v>1.0</v>
      </c>
      <c r="B2076" s="1">
        <v>3801.06</v>
      </c>
      <c r="C2076" s="1">
        <v>76.0</v>
      </c>
    </row>
    <row r="2077">
      <c r="A2077" s="1">
        <v>0.988</v>
      </c>
      <c r="B2077" s="1">
        <v>3004.84</v>
      </c>
      <c r="C2077" s="1">
        <v>56.0</v>
      </c>
    </row>
    <row r="2078">
      <c r="A2078" s="1">
        <v>1.0</v>
      </c>
      <c r="B2078" s="1">
        <v>6604.08</v>
      </c>
      <c r="C2078" s="1">
        <v>63.0</v>
      </c>
    </row>
    <row r="2079">
      <c r="A2079" s="1">
        <v>0.07</v>
      </c>
      <c r="B2079" s="1">
        <v>4564.85</v>
      </c>
      <c r="C2079" s="1">
        <v>69.0</v>
      </c>
    </row>
    <row r="2080">
      <c r="A2080" s="1">
        <v>0.356</v>
      </c>
      <c r="B2080" s="1">
        <v>58321.25</v>
      </c>
      <c r="C2080" s="1">
        <v>46.0</v>
      </c>
    </row>
    <row r="2081">
      <c r="A2081" s="1">
        <v>0.923</v>
      </c>
      <c r="B2081" s="1">
        <v>1758.5</v>
      </c>
      <c r="C2081" s="1">
        <v>79.0</v>
      </c>
    </row>
    <row r="2082">
      <c r="A2082" s="1">
        <v>0.098</v>
      </c>
      <c r="B2082" s="1">
        <v>4756.79</v>
      </c>
      <c r="C2082" s="1">
        <v>66.0</v>
      </c>
    </row>
    <row r="2083">
      <c r="A2083" s="1">
        <v>0.415</v>
      </c>
      <c r="B2083" s="1">
        <v>1683.36</v>
      </c>
      <c r="C2083" s="1">
        <v>46.0</v>
      </c>
    </row>
    <row r="2084">
      <c r="A2084" s="1">
        <v>0.752</v>
      </c>
      <c r="B2084" s="1">
        <v>78629.57</v>
      </c>
      <c r="C2084" s="1">
        <v>79.0</v>
      </c>
    </row>
    <row r="2085">
      <c r="A2085" s="1">
        <v>1.0</v>
      </c>
      <c r="B2085" s="1">
        <v>50121.83</v>
      </c>
      <c r="C2085" s="1">
        <v>70.0</v>
      </c>
    </row>
    <row r="2086">
      <c r="A2086" s="1">
        <v>0.326</v>
      </c>
      <c r="B2086" s="1">
        <v>25220.15</v>
      </c>
      <c r="C2086" s="1">
        <v>61.0</v>
      </c>
    </row>
    <row r="2087">
      <c r="A2087" s="1">
        <v>0.764</v>
      </c>
      <c r="B2087" s="1">
        <v>11101.58</v>
      </c>
      <c r="C2087" s="1">
        <v>74.0</v>
      </c>
    </row>
    <row r="2088">
      <c r="A2088" s="1">
        <v>0.66</v>
      </c>
      <c r="B2088" s="1">
        <v>4218.82</v>
      </c>
      <c r="C2088" s="1">
        <v>33.0</v>
      </c>
    </row>
    <row r="2089">
      <c r="A2089" s="1">
        <v>0.613</v>
      </c>
      <c r="B2089" s="1">
        <v>5007.46</v>
      </c>
      <c r="C2089" s="1">
        <v>73.0</v>
      </c>
    </row>
    <row r="2090">
      <c r="A2090" s="1">
        <v>0.793</v>
      </c>
      <c r="B2090" s="1">
        <v>11705.24</v>
      </c>
      <c r="C2090" s="1">
        <v>61.0</v>
      </c>
    </row>
    <row r="2091">
      <c r="A2091" s="1">
        <v>0.304</v>
      </c>
      <c r="B2091" s="1">
        <v>29239.56</v>
      </c>
      <c r="C2091" s="1">
        <v>64.0</v>
      </c>
    </row>
    <row r="2092">
      <c r="A2092" s="1">
        <v>0.439</v>
      </c>
      <c r="B2092" s="1">
        <v>6150.34</v>
      </c>
      <c r="C2092" s="1">
        <v>74.0</v>
      </c>
    </row>
    <row r="2093">
      <c r="A2093" s="1">
        <v>0.61</v>
      </c>
      <c r="B2093" s="1">
        <v>7444.24</v>
      </c>
      <c r="C2093" s="1">
        <v>27.0</v>
      </c>
    </row>
    <row r="2094">
      <c r="A2094" s="1">
        <v>0.439</v>
      </c>
      <c r="B2094" s="1">
        <v>18323.03</v>
      </c>
      <c r="C2094" s="1">
        <v>47.0</v>
      </c>
    </row>
    <row r="2095">
      <c r="A2095" s="1">
        <v>0.772</v>
      </c>
      <c r="B2095" s="1">
        <v>5429.07</v>
      </c>
      <c r="C2095" s="1">
        <v>42.0</v>
      </c>
    </row>
    <row r="2096">
      <c r="A2096" s="1">
        <v>0.851</v>
      </c>
      <c r="B2096" s="1">
        <v>17551.91</v>
      </c>
      <c r="C2096" s="1">
        <v>80.0</v>
      </c>
    </row>
    <row r="2097">
      <c r="A2097" s="1">
        <v>0.578</v>
      </c>
      <c r="B2097" s="1">
        <v>9792.08</v>
      </c>
      <c r="C2097" s="1">
        <v>56.0</v>
      </c>
    </row>
    <row r="2098">
      <c r="A2098" s="1">
        <v>0.544</v>
      </c>
      <c r="B2098" s="1">
        <v>699.45</v>
      </c>
      <c r="C2098" s="1">
        <v>37.0</v>
      </c>
    </row>
    <row r="2099">
      <c r="A2099" s="1">
        <v>0.912</v>
      </c>
      <c r="B2099" s="1">
        <v>10306.76</v>
      </c>
      <c r="C2099" s="1">
        <v>22.0</v>
      </c>
    </row>
    <row r="2100">
      <c r="A2100" s="1">
        <v>0.9</v>
      </c>
      <c r="B2100" s="1">
        <v>50396.24</v>
      </c>
      <c r="C2100" s="1">
        <v>18.0</v>
      </c>
    </row>
    <row r="2101">
      <c r="A2101" s="1">
        <v>0.673</v>
      </c>
      <c r="B2101" s="1">
        <v>6937.66</v>
      </c>
      <c r="C2101" s="1">
        <v>47.0</v>
      </c>
    </row>
    <row r="2102">
      <c r="A2102" s="1">
        <v>0.057</v>
      </c>
      <c r="B2102" s="1">
        <v>7796.73</v>
      </c>
      <c r="C2102" s="1">
        <v>66.0</v>
      </c>
    </row>
    <row r="2103">
      <c r="A2103" s="1">
        <v>0.578</v>
      </c>
      <c r="B2103" s="1">
        <v>1364.31</v>
      </c>
      <c r="C2103" s="1">
        <v>20.0</v>
      </c>
    </row>
    <row r="2104">
      <c r="A2104" s="1">
        <v>0.122</v>
      </c>
      <c r="B2104" s="1">
        <v>19092.7</v>
      </c>
      <c r="C2104" s="1">
        <v>62.0</v>
      </c>
    </row>
    <row r="2105">
      <c r="A2105" s="1">
        <v>0.811</v>
      </c>
      <c r="B2105" s="1">
        <v>37841.64</v>
      </c>
      <c r="C2105" s="1">
        <v>31.0</v>
      </c>
    </row>
    <row r="2106">
      <c r="A2106" s="1">
        <v>0.3</v>
      </c>
      <c r="B2106" s="1">
        <v>8705.8</v>
      </c>
      <c r="C2106" s="1">
        <v>73.0</v>
      </c>
    </row>
    <row r="2107">
      <c r="A2107" s="1">
        <v>0.789</v>
      </c>
      <c r="B2107" s="1">
        <v>5495.2</v>
      </c>
      <c r="C2107" s="1">
        <v>47.0</v>
      </c>
    </row>
    <row r="2108">
      <c r="A2108" s="1">
        <v>0.928</v>
      </c>
      <c r="B2108" s="1">
        <v>62751.38</v>
      </c>
      <c r="C2108" s="1">
        <v>67.0</v>
      </c>
    </row>
    <row r="2109">
      <c r="A2109" s="1">
        <v>0.35</v>
      </c>
      <c r="B2109" s="1">
        <v>27335.53</v>
      </c>
      <c r="C2109" s="1">
        <v>21.0</v>
      </c>
    </row>
    <row r="2110">
      <c r="A2110" s="1">
        <v>1.0</v>
      </c>
      <c r="B2110" s="1">
        <v>16747.91</v>
      </c>
      <c r="C2110" s="1">
        <v>35.0</v>
      </c>
    </row>
    <row r="2111">
      <c r="A2111" s="1">
        <v>0.517</v>
      </c>
      <c r="B2111" s="1">
        <v>7292.16</v>
      </c>
      <c r="C2111" s="1">
        <v>79.0</v>
      </c>
    </row>
    <row r="2112">
      <c r="A2112" s="1">
        <v>0.268</v>
      </c>
      <c r="B2112" s="1">
        <v>4989.7</v>
      </c>
      <c r="C2112" s="1">
        <v>54.0</v>
      </c>
    </row>
    <row r="2113">
      <c r="A2113" s="1">
        <v>0.825</v>
      </c>
      <c r="B2113" s="1">
        <v>25157.6</v>
      </c>
      <c r="C2113" s="1">
        <v>42.0</v>
      </c>
    </row>
    <row r="2114">
      <c r="A2114" s="1">
        <v>0.911</v>
      </c>
      <c r="B2114" s="1">
        <v>14754.06</v>
      </c>
      <c r="C2114" s="1">
        <v>65.0</v>
      </c>
    </row>
    <row r="2115">
      <c r="A2115" s="1">
        <v>0.414</v>
      </c>
      <c r="B2115" s="1">
        <v>14704.39</v>
      </c>
      <c r="C2115" s="1">
        <v>18.0</v>
      </c>
    </row>
    <row r="2116">
      <c r="A2116" s="1">
        <v>0.709</v>
      </c>
      <c r="B2116" s="1">
        <v>1531.35</v>
      </c>
      <c r="C2116" s="1">
        <v>70.0</v>
      </c>
    </row>
    <row r="2117">
      <c r="A2117" s="1">
        <v>0.022</v>
      </c>
      <c r="B2117" s="1">
        <v>14356.77</v>
      </c>
      <c r="C2117" s="1">
        <v>63.0</v>
      </c>
    </row>
    <row r="2118">
      <c r="A2118" s="1">
        <v>0.441</v>
      </c>
      <c r="B2118" s="1">
        <v>34603.21</v>
      </c>
      <c r="C2118" s="1">
        <v>32.0</v>
      </c>
    </row>
    <row r="2119">
      <c r="A2119" s="1">
        <v>0.981</v>
      </c>
      <c r="B2119" s="1">
        <v>58673.67</v>
      </c>
      <c r="C2119" s="1">
        <v>26.0</v>
      </c>
    </row>
    <row r="2120">
      <c r="A2120" s="1">
        <v>0.232</v>
      </c>
      <c r="B2120" s="1">
        <v>2256.26</v>
      </c>
      <c r="C2120" s="1">
        <v>32.0</v>
      </c>
    </row>
    <row r="2121">
      <c r="A2121" s="1">
        <v>0.906</v>
      </c>
      <c r="B2121" s="1">
        <v>19948.13</v>
      </c>
      <c r="C2121" s="1">
        <v>66.0</v>
      </c>
    </row>
    <row r="2122">
      <c r="A2122" s="1">
        <v>0.58</v>
      </c>
      <c r="B2122" s="1">
        <v>16802.68</v>
      </c>
      <c r="C2122" s="1">
        <v>74.0</v>
      </c>
    </row>
    <row r="2123">
      <c r="A2123" s="1">
        <v>1.0</v>
      </c>
      <c r="B2123" s="1">
        <v>44202.4</v>
      </c>
      <c r="C2123" s="1">
        <v>41.0</v>
      </c>
    </row>
    <row r="2124">
      <c r="A2124" s="1">
        <v>0.131</v>
      </c>
      <c r="B2124" s="1">
        <v>27825.66</v>
      </c>
      <c r="C2124" s="1">
        <v>21.0</v>
      </c>
    </row>
    <row r="2125">
      <c r="A2125" s="1">
        <v>0.564</v>
      </c>
      <c r="B2125" s="1">
        <v>67198.35</v>
      </c>
      <c r="C2125" s="1">
        <v>29.0</v>
      </c>
    </row>
    <row r="2126">
      <c r="A2126" s="1">
        <v>0.496</v>
      </c>
      <c r="B2126" s="1">
        <v>64393.79</v>
      </c>
      <c r="C2126" s="1">
        <v>76.0</v>
      </c>
    </row>
    <row r="2127">
      <c r="A2127" s="1">
        <v>0.937</v>
      </c>
      <c r="B2127" s="1">
        <v>5115.53</v>
      </c>
      <c r="C2127" s="1">
        <v>75.0</v>
      </c>
    </row>
    <row r="2128">
      <c r="A2128" s="1">
        <v>0.392</v>
      </c>
      <c r="B2128" s="1">
        <v>25845.22</v>
      </c>
      <c r="C2128" s="1">
        <v>54.0</v>
      </c>
    </row>
    <row r="2129">
      <c r="A2129" s="1">
        <v>0.638</v>
      </c>
      <c r="B2129" s="1">
        <v>15122.72</v>
      </c>
      <c r="C2129" s="1">
        <v>78.0</v>
      </c>
    </row>
    <row r="2130">
      <c r="A2130" s="1">
        <v>0.878</v>
      </c>
      <c r="B2130" s="1">
        <v>4831.29</v>
      </c>
      <c r="C2130" s="1">
        <v>54.0</v>
      </c>
    </row>
    <row r="2131">
      <c r="A2131" s="1">
        <v>0.279</v>
      </c>
      <c r="B2131" s="1">
        <v>4335.01</v>
      </c>
      <c r="C2131" s="1">
        <v>60.0</v>
      </c>
    </row>
    <row r="2132">
      <c r="A2132" s="1">
        <v>0.046</v>
      </c>
      <c r="B2132" s="1">
        <v>1691.22</v>
      </c>
      <c r="C2132" s="1">
        <v>77.0</v>
      </c>
    </row>
    <row r="2133">
      <c r="A2133" s="1">
        <v>0.594</v>
      </c>
      <c r="B2133" s="1">
        <v>31748.17</v>
      </c>
      <c r="C2133" s="1">
        <v>23.0</v>
      </c>
    </row>
    <row r="2134">
      <c r="A2134" s="1">
        <v>0.784</v>
      </c>
      <c r="B2134" s="1">
        <v>7846.18</v>
      </c>
      <c r="C2134" s="1">
        <v>56.0</v>
      </c>
    </row>
    <row r="2135">
      <c r="A2135" s="1">
        <v>0.869</v>
      </c>
      <c r="B2135" s="1">
        <v>38893.85</v>
      </c>
      <c r="C2135" s="1">
        <v>73.0</v>
      </c>
    </row>
    <row r="2136">
      <c r="A2136" s="1">
        <v>0.467</v>
      </c>
      <c r="B2136" s="1">
        <v>18745.97</v>
      </c>
      <c r="C2136" s="1">
        <v>80.0</v>
      </c>
    </row>
    <row r="2137">
      <c r="A2137" s="1">
        <v>0.079</v>
      </c>
      <c r="B2137" s="1">
        <v>22394.68</v>
      </c>
      <c r="C2137" s="1">
        <v>63.0</v>
      </c>
    </row>
    <row r="2138">
      <c r="A2138" s="1">
        <v>0.453</v>
      </c>
      <c r="B2138" s="1">
        <v>6897.01</v>
      </c>
      <c r="C2138" s="1">
        <v>41.0</v>
      </c>
    </row>
    <row r="2139">
      <c r="A2139" s="1">
        <v>0.172</v>
      </c>
      <c r="B2139" s="1">
        <v>12223.76</v>
      </c>
      <c r="C2139" s="1">
        <v>28.0</v>
      </c>
    </row>
    <row r="2140">
      <c r="A2140" s="1">
        <v>0.072</v>
      </c>
      <c r="B2140" s="1">
        <v>10631.37</v>
      </c>
      <c r="C2140" s="1">
        <v>79.0</v>
      </c>
    </row>
    <row r="2141">
      <c r="A2141" s="1">
        <v>0.353</v>
      </c>
      <c r="B2141" s="1">
        <v>5375.6</v>
      </c>
      <c r="C2141" s="1">
        <v>30.0</v>
      </c>
    </row>
    <row r="2142">
      <c r="A2142" s="1">
        <v>0.927</v>
      </c>
      <c r="B2142" s="1">
        <v>35736.89</v>
      </c>
      <c r="C2142" s="1">
        <v>51.0</v>
      </c>
    </row>
    <row r="2143">
      <c r="A2143" s="1">
        <v>0.868</v>
      </c>
      <c r="B2143" s="1">
        <v>19461.69</v>
      </c>
      <c r="C2143" s="1">
        <v>42.0</v>
      </c>
    </row>
    <row r="2144">
      <c r="A2144" s="1">
        <v>0.658</v>
      </c>
      <c r="B2144" s="1">
        <v>763.01</v>
      </c>
      <c r="C2144" s="1">
        <v>24.0</v>
      </c>
    </row>
    <row r="2145">
      <c r="A2145" s="1">
        <v>0.926</v>
      </c>
      <c r="B2145" s="1">
        <v>34286.75</v>
      </c>
      <c r="C2145" s="1">
        <v>69.0</v>
      </c>
    </row>
    <row r="2146">
      <c r="A2146" s="1">
        <v>0.651</v>
      </c>
      <c r="B2146" s="1">
        <v>2241.83</v>
      </c>
      <c r="C2146" s="1">
        <v>21.0</v>
      </c>
    </row>
    <row r="2147">
      <c r="A2147" s="1">
        <v>0.243</v>
      </c>
      <c r="B2147" s="1">
        <v>10340.11</v>
      </c>
      <c r="C2147" s="1">
        <v>76.0</v>
      </c>
    </row>
    <row r="2148">
      <c r="A2148" s="1">
        <v>0.62</v>
      </c>
      <c r="B2148" s="1">
        <v>16937.95</v>
      </c>
      <c r="C2148" s="1">
        <v>25.0</v>
      </c>
    </row>
    <row r="2149">
      <c r="A2149" s="1">
        <v>0.923</v>
      </c>
      <c r="B2149" s="1">
        <v>153.61</v>
      </c>
      <c r="C2149" s="1">
        <v>37.0</v>
      </c>
    </row>
    <row r="2150">
      <c r="A2150" s="1">
        <v>0.086</v>
      </c>
      <c r="B2150" s="1">
        <v>21163.31</v>
      </c>
      <c r="C2150" s="1">
        <v>46.0</v>
      </c>
    </row>
    <row r="2151">
      <c r="A2151" s="1">
        <v>0.965</v>
      </c>
      <c r="B2151" s="1">
        <v>21558.73</v>
      </c>
      <c r="C2151" s="1">
        <v>80.0</v>
      </c>
    </row>
    <row r="2152">
      <c r="A2152" s="1">
        <v>0.794</v>
      </c>
      <c r="B2152" s="1">
        <v>21141.33</v>
      </c>
      <c r="C2152" s="1">
        <v>71.0</v>
      </c>
    </row>
    <row r="2153">
      <c r="A2153" s="1">
        <v>0.736</v>
      </c>
      <c r="B2153" s="1">
        <v>3569.81</v>
      </c>
      <c r="C2153" s="1">
        <v>70.0</v>
      </c>
    </row>
    <row r="2154">
      <c r="A2154" s="1">
        <v>0.614</v>
      </c>
      <c r="B2154" s="1">
        <v>5907.09</v>
      </c>
      <c r="C2154" s="1">
        <v>68.0</v>
      </c>
    </row>
    <row r="2155">
      <c r="A2155" s="1">
        <v>0.308</v>
      </c>
      <c r="B2155" s="1">
        <v>5683.79</v>
      </c>
      <c r="C2155" s="1">
        <v>62.0</v>
      </c>
    </row>
    <row r="2156">
      <c r="A2156" s="1">
        <v>1.0</v>
      </c>
      <c r="B2156" s="1">
        <v>64411.04</v>
      </c>
      <c r="C2156" s="1">
        <v>63.0</v>
      </c>
    </row>
    <row r="2157">
      <c r="A2157" s="1">
        <v>1.0</v>
      </c>
      <c r="B2157" s="1">
        <v>1398.33</v>
      </c>
      <c r="C2157" s="1">
        <v>27.0</v>
      </c>
    </row>
    <row r="2158">
      <c r="A2158" s="1">
        <v>0.974</v>
      </c>
      <c r="B2158" s="1">
        <v>11198.97</v>
      </c>
      <c r="C2158" s="1">
        <v>60.0</v>
      </c>
    </row>
    <row r="2159">
      <c r="A2159" s="1">
        <v>0.359</v>
      </c>
      <c r="B2159" s="1">
        <v>40998.26</v>
      </c>
      <c r="C2159" s="1">
        <v>51.0</v>
      </c>
    </row>
    <row r="2160">
      <c r="A2160" s="1">
        <v>0.787</v>
      </c>
      <c r="B2160" s="1">
        <v>29347.14</v>
      </c>
      <c r="C2160" s="1">
        <v>74.0</v>
      </c>
    </row>
    <row r="2161">
      <c r="A2161" s="1">
        <v>0.707</v>
      </c>
      <c r="B2161" s="1">
        <v>34569.17</v>
      </c>
      <c r="C2161" s="1">
        <v>43.0</v>
      </c>
    </row>
    <row r="2162">
      <c r="A2162" s="1">
        <v>0.888</v>
      </c>
      <c r="B2162" s="1">
        <v>71721.83</v>
      </c>
      <c r="C2162" s="1">
        <v>58.0</v>
      </c>
    </row>
    <row r="2163">
      <c r="A2163" s="1">
        <v>0.402</v>
      </c>
      <c r="B2163" s="1">
        <v>9796.35</v>
      </c>
      <c r="C2163" s="1">
        <v>66.0</v>
      </c>
    </row>
    <row r="2164">
      <c r="A2164" s="1">
        <v>1.0</v>
      </c>
      <c r="B2164" s="1">
        <v>7411.28</v>
      </c>
      <c r="C2164" s="1">
        <v>75.0</v>
      </c>
    </row>
    <row r="2165">
      <c r="A2165" s="1">
        <v>0.313</v>
      </c>
      <c r="B2165" s="1">
        <v>622.79</v>
      </c>
      <c r="C2165" s="1">
        <v>20.0</v>
      </c>
    </row>
    <row r="2166">
      <c r="A2166" s="1">
        <v>0.738</v>
      </c>
      <c r="B2166" s="1">
        <v>3250.83</v>
      </c>
      <c r="C2166" s="1">
        <v>73.0</v>
      </c>
    </row>
    <row r="2167">
      <c r="A2167" s="1">
        <v>0.554</v>
      </c>
      <c r="B2167" s="1">
        <v>16511.4</v>
      </c>
      <c r="C2167" s="1">
        <v>23.0</v>
      </c>
    </row>
    <row r="2168">
      <c r="A2168" s="1">
        <v>0.667</v>
      </c>
      <c r="B2168" s="1">
        <v>3431.45</v>
      </c>
      <c r="C2168" s="1">
        <v>22.0</v>
      </c>
    </row>
    <row r="2169">
      <c r="A2169" s="1">
        <v>0.116</v>
      </c>
      <c r="B2169" s="1">
        <v>26659.24</v>
      </c>
      <c r="C2169" s="1">
        <v>22.0</v>
      </c>
    </row>
    <row r="2170">
      <c r="A2170" s="1">
        <v>0.661</v>
      </c>
      <c r="B2170" s="1">
        <v>758.87</v>
      </c>
      <c r="C2170" s="1">
        <v>71.0</v>
      </c>
    </row>
    <row r="2171">
      <c r="A2171" s="1">
        <v>0.714</v>
      </c>
      <c r="B2171" s="1">
        <v>6008.27</v>
      </c>
      <c r="C2171" s="1">
        <v>64.0</v>
      </c>
    </row>
    <row r="2172">
      <c r="A2172" s="1">
        <v>0.769</v>
      </c>
      <c r="B2172" s="1">
        <v>23778.61</v>
      </c>
      <c r="C2172" s="1">
        <v>40.0</v>
      </c>
    </row>
    <row r="2173">
      <c r="A2173" s="1">
        <v>0.288</v>
      </c>
      <c r="B2173" s="1">
        <v>5900.92</v>
      </c>
      <c r="C2173" s="1">
        <v>66.0</v>
      </c>
    </row>
    <row r="2174">
      <c r="A2174" s="1">
        <v>0.882</v>
      </c>
      <c r="B2174" s="1">
        <v>26095.06</v>
      </c>
      <c r="C2174" s="1">
        <v>26.0</v>
      </c>
    </row>
    <row r="2175">
      <c r="A2175" s="1">
        <v>1.0</v>
      </c>
      <c r="B2175" s="1">
        <v>100000.0</v>
      </c>
      <c r="C2175" s="1">
        <v>52.0</v>
      </c>
    </row>
    <row r="2176">
      <c r="A2176" s="1">
        <v>0.982</v>
      </c>
      <c r="B2176" s="1">
        <v>31899.26</v>
      </c>
      <c r="C2176" s="1">
        <v>37.0</v>
      </c>
    </row>
    <row r="2177">
      <c r="A2177" s="1">
        <v>0.441</v>
      </c>
      <c r="B2177" s="1">
        <v>8366.01</v>
      </c>
      <c r="C2177" s="1">
        <v>75.0</v>
      </c>
    </row>
    <row r="2178">
      <c r="A2178" s="1">
        <v>0.862</v>
      </c>
      <c r="B2178" s="1">
        <v>46170.43</v>
      </c>
      <c r="C2178" s="1">
        <v>66.0</v>
      </c>
    </row>
    <row r="2179">
      <c r="A2179" s="1">
        <v>0.415</v>
      </c>
      <c r="B2179" s="1">
        <v>1050.72</v>
      </c>
      <c r="C2179" s="1">
        <v>78.0</v>
      </c>
    </row>
    <row r="2180">
      <c r="A2180" s="1">
        <v>0.863</v>
      </c>
      <c r="B2180" s="1">
        <v>25820.18</v>
      </c>
      <c r="C2180" s="1">
        <v>76.0</v>
      </c>
    </row>
    <row r="2181">
      <c r="A2181" s="1">
        <v>0.525</v>
      </c>
      <c r="B2181" s="1">
        <v>471.97</v>
      </c>
      <c r="C2181" s="1">
        <v>59.0</v>
      </c>
    </row>
    <row r="2182">
      <c r="A2182" s="1">
        <v>0.236</v>
      </c>
      <c r="B2182" s="1">
        <v>3836.66</v>
      </c>
      <c r="C2182" s="1">
        <v>52.0</v>
      </c>
    </row>
    <row r="2183">
      <c r="A2183" s="1">
        <v>0.639</v>
      </c>
      <c r="B2183" s="1">
        <v>87778.19</v>
      </c>
      <c r="C2183" s="1">
        <v>67.0</v>
      </c>
    </row>
    <row r="2184">
      <c r="A2184" s="1">
        <v>0.185</v>
      </c>
      <c r="B2184" s="1">
        <v>8953.41</v>
      </c>
      <c r="C2184" s="1">
        <v>35.0</v>
      </c>
    </row>
    <row r="2185">
      <c r="A2185" s="1">
        <v>0.737</v>
      </c>
      <c r="B2185" s="1">
        <v>34351.53</v>
      </c>
      <c r="C2185" s="1">
        <v>79.0</v>
      </c>
    </row>
    <row r="2186">
      <c r="A2186" s="1">
        <v>0.627</v>
      </c>
      <c r="B2186" s="1">
        <v>9434.88</v>
      </c>
      <c r="C2186" s="1">
        <v>34.0</v>
      </c>
    </row>
    <row r="2187">
      <c r="A2187" s="1">
        <v>0.641</v>
      </c>
      <c r="B2187" s="1">
        <v>36655.19</v>
      </c>
      <c r="C2187" s="1">
        <v>41.0</v>
      </c>
    </row>
    <row r="2188">
      <c r="A2188" s="1">
        <v>0.704</v>
      </c>
      <c r="B2188" s="1">
        <v>67300.91</v>
      </c>
      <c r="C2188" s="1">
        <v>20.0</v>
      </c>
    </row>
    <row r="2189">
      <c r="A2189" s="1">
        <v>1.0</v>
      </c>
      <c r="B2189" s="1">
        <v>11437.58</v>
      </c>
      <c r="C2189" s="1">
        <v>49.0</v>
      </c>
    </row>
    <row r="2190">
      <c r="A2190" s="1">
        <v>0.383</v>
      </c>
      <c r="B2190" s="1">
        <v>16390.05</v>
      </c>
      <c r="C2190" s="1">
        <v>52.0</v>
      </c>
    </row>
    <row r="2191">
      <c r="A2191" s="1">
        <v>0.473</v>
      </c>
      <c r="B2191" s="1">
        <v>19811.64</v>
      </c>
      <c r="C2191" s="1">
        <v>55.0</v>
      </c>
    </row>
    <row r="2192">
      <c r="A2192" s="1">
        <v>0.424</v>
      </c>
      <c r="B2192" s="1">
        <v>54616.59</v>
      </c>
      <c r="C2192" s="1">
        <v>30.0</v>
      </c>
    </row>
    <row r="2193">
      <c r="A2193" s="1">
        <v>0.234</v>
      </c>
      <c r="B2193" s="1">
        <v>5934.3</v>
      </c>
      <c r="C2193" s="1">
        <v>73.0</v>
      </c>
    </row>
    <row r="2194">
      <c r="A2194" s="1">
        <v>0.339</v>
      </c>
      <c r="B2194" s="1">
        <v>18896.34</v>
      </c>
      <c r="C2194" s="1">
        <v>78.0</v>
      </c>
    </row>
    <row r="2195">
      <c r="A2195" s="1">
        <v>0.363</v>
      </c>
      <c r="B2195" s="1">
        <v>7852.56</v>
      </c>
      <c r="C2195" s="1">
        <v>64.0</v>
      </c>
    </row>
    <row r="2196">
      <c r="A2196" s="1">
        <v>0.482</v>
      </c>
      <c r="B2196" s="1">
        <v>4890.74</v>
      </c>
      <c r="C2196" s="1">
        <v>42.0</v>
      </c>
    </row>
    <row r="2197">
      <c r="A2197" s="1">
        <v>0.233</v>
      </c>
      <c r="B2197" s="1">
        <v>1774.88</v>
      </c>
      <c r="C2197" s="1">
        <v>26.0</v>
      </c>
    </row>
    <row r="2198">
      <c r="A2198" s="1">
        <v>0.617</v>
      </c>
      <c r="B2198" s="1">
        <v>19389.13</v>
      </c>
      <c r="C2198" s="1">
        <v>21.0</v>
      </c>
    </row>
    <row r="2199">
      <c r="A2199" s="1">
        <v>0.436</v>
      </c>
      <c r="B2199" s="1">
        <v>42755.91</v>
      </c>
      <c r="C2199" s="1">
        <v>31.0</v>
      </c>
    </row>
    <row r="2200">
      <c r="A2200" s="1">
        <v>0.425</v>
      </c>
      <c r="B2200" s="1">
        <v>8658.56</v>
      </c>
      <c r="C2200" s="1">
        <v>54.0</v>
      </c>
    </row>
    <row r="2201">
      <c r="A2201" s="1">
        <v>0.179</v>
      </c>
      <c r="B2201" s="1">
        <v>16089.11</v>
      </c>
      <c r="C2201" s="1">
        <v>51.0</v>
      </c>
    </row>
    <row r="2202">
      <c r="A2202" s="1">
        <v>0.214</v>
      </c>
      <c r="B2202" s="1">
        <v>20551.92</v>
      </c>
      <c r="C2202" s="1">
        <v>28.0</v>
      </c>
    </row>
    <row r="2203">
      <c r="A2203" s="1">
        <v>0.614</v>
      </c>
      <c r="B2203" s="1">
        <v>10710.91</v>
      </c>
      <c r="C2203" s="1">
        <v>58.0</v>
      </c>
    </row>
    <row r="2204">
      <c r="A2204" s="1">
        <v>0.715</v>
      </c>
      <c r="B2204" s="1">
        <v>46732.74</v>
      </c>
      <c r="C2204" s="1">
        <v>73.0</v>
      </c>
    </row>
    <row r="2205">
      <c r="A2205" s="1">
        <v>0.321</v>
      </c>
      <c r="B2205" s="1">
        <v>9012.03</v>
      </c>
      <c r="C2205" s="1">
        <v>20.0</v>
      </c>
    </row>
    <row r="2206">
      <c r="A2206" s="1">
        <v>0.345</v>
      </c>
      <c r="B2206" s="1">
        <v>2670.88</v>
      </c>
      <c r="C2206" s="1">
        <v>76.0</v>
      </c>
    </row>
    <row r="2207">
      <c r="A2207" s="1">
        <v>0.271</v>
      </c>
      <c r="B2207" s="1">
        <v>3110.17</v>
      </c>
      <c r="C2207" s="1">
        <v>45.0</v>
      </c>
    </row>
    <row r="2208">
      <c r="A2208" s="1">
        <v>0.947</v>
      </c>
      <c r="B2208" s="1">
        <v>44302.04</v>
      </c>
      <c r="C2208" s="1">
        <v>46.0</v>
      </c>
    </row>
    <row r="2209">
      <c r="A2209" s="1">
        <v>0.515</v>
      </c>
      <c r="B2209" s="1">
        <v>88470.38</v>
      </c>
      <c r="C2209" s="1">
        <v>26.0</v>
      </c>
    </row>
    <row r="2210">
      <c r="A2210" s="1">
        <v>0.456</v>
      </c>
      <c r="B2210" s="1">
        <v>6819.91</v>
      </c>
      <c r="C2210" s="1">
        <v>20.0</v>
      </c>
    </row>
    <row r="2211">
      <c r="A2211" s="1">
        <v>0.715</v>
      </c>
      <c r="B2211" s="1">
        <v>3100.42</v>
      </c>
      <c r="C2211" s="1">
        <v>42.0</v>
      </c>
    </row>
    <row r="2212">
      <c r="A2212" s="1">
        <v>0.426</v>
      </c>
      <c r="B2212" s="1">
        <v>13163.8</v>
      </c>
      <c r="C2212" s="1">
        <v>51.0</v>
      </c>
    </row>
    <row r="2213">
      <c r="A2213" s="1">
        <v>0.428</v>
      </c>
      <c r="B2213" s="1">
        <v>24724.97</v>
      </c>
      <c r="C2213" s="1">
        <v>29.0</v>
      </c>
    </row>
    <row r="2214">
      <c r="A2214" s="1">
        <v>0.798</v>
      </c>
      <c r="B2214" s="1">
        <v>18955.78</v>
      </c>
      <c r="C2214" s="1">
        <v>59.0</v>
      </c>
    </row>
    <row r="2215">
      <c r="A2215" s="1">
        <v>0.895</v>
      </c>
      <c r="B2215" s="1">
        <v>60362.9</v>
      </c>
      <c r="C2215" s="1">
        <v>26.0</v>
      </c>
    </row>
    <row r="2216">
      <c r="A2216" s="1">
        <v>0.705</v>
      </c>
      <c r="B2216" s="1">
        <v>34050.58</v>
      </c>
      <c r="C2216" s="1">
        <v>32.0</v>
      </c>
    </row>
    <row r="2217">
      <c r="A2217" s="1">
        <v>0.659</v>
      </c>
      <c r="B2217" s="1">
        <v>40646.91</v>
      </c>
      <c r="C2217" s="1">
        <v>57.0</v>
      </c>
    </row>
    <row r="2218">
      <c r="A2218" s="1">
        <v>0.231</v>
      </c>
      <c r="B2218" s="1">
        <v>15603.19</v>
      </c>
      <c r="C2218" s="1">
        <v>42.0</v>
      </c>
    </row>
    <row r="2219">
      <c r="A2219" s="1">
        <v>0.723</v>
      </c>
      <c r="B2219" s="1">
        <v>7928.38</v>
      </c>
      <c r="C2219" s="1">
        <v>22.0</v>
      </c>
    </row>
    <row r="2220">
      <c r="A2220" s="1">
        <v>0.324</v>
      </c>
      <c r="B2220" s="1">
        <v>24195.53</v>
      </c>
      <c r="C2220" s="1">
        <v>28.0</v>
      </c>
    </row>
    <row r="2221">
      <c r="A2221" s="1">
        <v>0.73</v>
      </c>
      <c r="B2221" s="1">
        <v>11562.58</v>
      </c>
      <c r="C2221" s="1">
        <v>76.0</v>
      </c>
    </row>
    <row r="2222">
      <c r="A2222" s="1">
        <v>0.628</v>
      </c>
      <c r="B2222" s="1">
        <v>6786.65</v>
      </c>
      <c r="C2222" s="1">
        <v>51.0</v>
      </c>
    </row>
    <row r="2223">
      <c r="A2223" s="1">
        <v>0.428</v>
      </c>
      <c r="B2223" s="1">
        <v>3303.88</v>
      </c>
      <c r="C2223" s="1">
        <v>41.0</v>
      </c>
    </row>
    <row r="2224">
      <c r="A2224" s="1">
        <v>0.585</v>
      </c>
      <c r="B2224" s="1">
        <v>15010.2</v>
      </c>
      <c r="C2224" s="1">
        <v>77.0</v>
      </c>
    </row>
    <row r="2225">
      <c r="A2225" s="1">
        <v>0.421</v>
      </c>
      <c r="B2225" s="1">
        <v>18040.54</v>
      </c>
      <c r="C2225" s="1">
        <v>32.0</v>
      </c>
    </row>
    <row r="2226">
      <c r="A2226" s="1">
        <v>0.196</v>
      </c>
      <c r="B2226" s="1">
        <v>16823.0</v>
      </c>
      <c r="C2226" s="1">
        <v>55.0</v>
      </c>
    </row>
    <row r="2227">
      <c r="A2227" s="1">
        <v>0.831</v>
      </c>
      <c r="B2227" s="1">
        <v>2478.37</v>
      </c>
      <c r="C2227" s="1">
        <v>25.0</v>
      </c>
    </row>
    <row r="2228">
      <c r="A2228" s="1">
        <v>0.948</v>
      </c>
      <c r="B2228" s="1">
        <v>16878.81</v>
      </c>
      <c r="C2228" s="1">
        <v>76.0</v>
      </c>
    </row>
    <row r="2229">
      <c r="A2229" s="1">
        <v>0.93</v>
      </c>
      <c r="B2229" s="1">
        <v>3688.41</v>
      </c>
      <c r="C2229" s="1">
        <v>22.0</v>
      </c>
    </row>
    <row r="2230">
      <c r="A2230" s="1">
        <v>0.839</v>
      </c>
      <c r="B2230" s="1">
        <v>21795.88</v>
      </c>
      <c r="C2230" s="1">
        <v>65.0</v>
      </c>
    </row>
    <row r="2231">
      <c r="A2231" s="1">
        <v>0.872</v>
      </c>
      <c r="B2231" s="1">
        <v>11220.78</v>
      </c>
      <c r="C2231" s="1">
        <v>43.0</v>
      </c>
    </row>
    <row r="2232">
      <c r="A2232" s="1">
        <v>0.156</v>
      </c>
      <c r="B2232" s="1">
        <v>37781.53</v>
      </c>
      <c r="C2232" s="1">
        <v>35.0</v>
      </c>
    </row>
    <row r="2233">
      <c r="A2233" s="1">
        <v>0.932</v>
      </c>
      <c r="B2233" s="1">
        <v>30125.51</v>
      </c>
      <c r="C2233" s="1">
        <v>23.0</v>
      </c>
    </row>
    <row r="2234">
      <c r="A2234" s="1">
        <v>0.303</v>
      </c>
      <c r="B2234" s="1">
        <v>25774.79</v>
      </c>
      <c r="C2234" s="1">
        <v>54.0</v>
      </c>
    </row>
    <row r="2235">
      <c r="A2235" s="1">
        <v>0.188</v>
      </c>
      <c r="B2235" s="1">
        <v>24128.66</v>
      </c>
      <c r="C2235" s="1">
        <v>77.0</v>
      </c>
    </row>
    <row r="2236">
      <c r="A2236" s="1">
        <v>0.572</v>
      </c>
      <c r="B2236" s="1">
        <v>16441.81</v>
      </c>
      <c r="C2236" s="1">
        <v>65.0</v>
      </c>
    </row>
    <row r="2237">
      <c r="A2237" s="1">
        <v>0.57</v>
      </c>
      <c r="B2237" s="1">
        <v>1261.22</v>
      </c>
      <c r="C2237" s="1">
        <v>30.0</v>
      </c>
    </row>
    <row r="2238">
      <c r="A2238" s="1">
        <v>0.485</v>
      </c>
      <c r="B2238" s="1">
        <v>21312.62</v>
      </c>
      <c r="C2238" s="1">
        <v>45.0</v>
      </c>
    </row>
    <row r="2239">
      <c r="A2239" s="1">
        <v>0.703</v>
      </c>
      <c r="B2239" s="1">
        <v>12581.76</v>
      </c>
      <c r="C2239" s="1">
        <v>22.0</v>
      </c>
    </row>
    <row r="2240">
      <c r="A2240" s="1">
        <v>0.764</v>
      </c>
      <c r="B2240" s="1">
        <v>12680.77</v>
      </c>
      <c r="C2240" s="1">
        <v>30.0</v>
      </c>
    </row>
    <row r="2241">
      <c r="A2241" s="1">
        <v>0.137</v>
      </c>
      <c r="B2241" s="1">
        <v>9529.2</v>
      </c>
      <c r="C2241" s="1">
        <v>34.0</v>
      </c>
    </row>
    <row r="2242">
      <c r="A2242" s="1">
        <v>0.767</v>
      </c>
      <c r="B2242" s="1">
        <v>52921.49</v>
      </c>
      <c r="C2242" s="1">
        <v>67.0</v>
      </c>
    </row>
    <row r="2243">
      <c r="A2243" s="1">
        <v>0.054</v>
      </c>
      <c r="B2243" s="1">
        <v>5739.01</v>
      </c>
      <c r="C2243" s="1">
        <v>57.0</v>
      </c>
    </row>
    <row r="2244">
      <c r="A2244" s="1">
        <v>0.449</v>
      </c>
      <c r="B2244" s="1">
        <v>7613.34</v>
      </c>
      <c r="C2244" s="1">
        <v>62.0</v>
      </c>
    </row>
    <row r="2245">
      <c r="A2245" s="1">
        <v>0.35</v>
      </c>
      <c r="B2245" s="1">
        <v>65958.8</v>
      </c>
      <c r="C2245" s="1">
        <v>49.0</v>
      </c>
    </row>
    <row r="2246">
      <c r="A2246" s="1">
        <v>0.55</v>
      </c>
      <c r="B2246" s="1">
        <v>33230.81</v>
      </c>
      <c r="C2246" s="1">
        <v>79.0</v>
      </c>
    </row>
    <row r="2247">
      <c r="A2247" s="1">
        <v>0.225</v>
      </c>
      <c r="B2247" s="1">
        <v>283.73</v>
      </c>
      <c r="C2247" s="1">
        <v>46.0</v>
      </c>
    </row>
    <row r="2248">
      <c r="A2248" s="1">
        <v>0.934</v>
      </c>
      <c r="B2248" s="1">
        <v>47312.12</v>
      </c>
      <c r="C2248" s="1">
        <v>68.0</v>
      </c>
    </row>
    <row r="2249">
      <c r="A2249" s="1">
        <v>0.95</v>
      </c>
      <c r="B2249" s="1">
        <v>5140.4</v>
      </c>
      <c r="C2249" s="1">
        <v>75.0</v>
      </c>
    </row>
    <row r="2250">
      <c r="A2250" s="1">
        <v>0.17</v>
      </c>
      <c r="B2250" s="1">
        <v>24478.92</v>
      </c>
      <c r="C2250" s="1">
        <v>20.0</v>
      </c>
    </row>
    <row r="2251">
      <c r="A2251" s="1">
        <v>0.737</v>
      </c>
      <c r="B2251" s="1">
        <v>16107.2</v>
      </c>
      <c r="C2251" s="1">
        <v>73.0</v>
      </c>
    </row>
    <row r="2252">
      <c r="A2252" s="1">
        <v>0.146</v>
      </c>
      <c r="B2252" s="1">
        <v>15392.44</v>
      </c>
      <c r="C2252" s="1">
        <v>57.0</v>
      </c>
    </row>
    <row r="2253">
      <c r="A2253" s="1">
        <v>0.534</v>
      </c>
      <c r="B2253" s="1">
        <v>25311.39</v>
      </c>
      <c r="C2253" s="1">
        <v>51.0</v>
      </c>
    </row>
    <row r="2254">
      <c r="A2254" s="1">
        <v>0.676</v>
      </c>
      <c r="B2254" s="1">
        <v>4643.22</v>
      </c>
      <c r="C2254" s="1">
        <v>57.0</v>
      </c>
    </row>
    <row r="2255">
      <c r="A2255" s="1">
        <v>0.588</v>
      </c>
      <c r="B2255" s="1">
        <v>3463.87</v>
      </c>
      <c r="C2255" s="1">
        <v>44.0</v>
      </c>
    </row>
    <row r="2256">
      <c r="A2256" s="1">
        <v>0.057</v>
      </c>
      <c r="B2256" s="1">
        <v>21106.03</v>
      </c>
      <c r="C2256" s="1">
        <v>30.0</v>
      </c>
    </row>
    <row r="2257">
      <c r="A2257" s="1">
        <v>0.363</v>
      </c>
      <c r="B2257" s="1">
        <v>6866.13</v>
      </c>
      <c r="C2257" s="1">
        <v>62.0</v>
      </c>
    </row>
    <row r="2258">
      <c r="A2258" s="1">
        <v>0.57</v>
      </c>
      <c r="B2258" s="1">
        <v>72954.91</v>
      </c>
      <c r="C2258" s="1">
        <v>50.0</v>
      </c>
    </row>
    <row r="2259">
      <c r="A2259" s="1">
        <v>0.391</v>
      </c>
      <c r="B2259" s="1">
        <v>12011.79</v>
      </c>
      <c r="C2259" s="1">
        <v>23.0</v>
      </c>
    </row>
    <row r="2260">
      <c r="A2260" s="1">
        <v>0.715</v>
      </c>
      <c r="B2260" s="1">
        <v>2366.6</v>
      </c>
      <c r="C2260" s="1">
        <v>41.0</v>
      </c>
    </row>
    <row r="2261">
      <c r="A2261" s="1">
        <v>0.938</v>
      </c>
      <c r="B2261" s="1">
        <v>23155.48</v>
      </c>
      <c r="C2261" s="1">
        <v>36.0</v>
      </c>
    </row>
    <row r="2262">
      <c r="A2262" s="1">
        <v>0.718</v>
      </c>
      <c r="B2262" s="1">
        <v>7310.26</v>
      </c>
      <c r="C2262" s="1">
        <v>33.0</v>
      </c>
    </row>
    <row r="2263">
      <c r="A2263" s="1">
        <v>0.59</v>
      </c>
      <c r="B2263" s="1">
        <v>3217.17</v>
      </c>
      <c r="C2263" s="1">
        <v>57.0</v>
      </c>
    </row>
    <row r="2264">
      <c r="A2264" s="1">
        <v>0.199</v>
      </c>
      <c r="B2264" s="1">
        <v>10992.14</v>
      </c>
      <c r="C2264" s="1">
        <v>45.0</v>
      </c>
    </row>
    <row r="2265">
      <c r="A2265" s="1">
        <v>0.449</v>
      </c>
      <c r="B2265" s="1">
        <v>66608.6</v>
      </c>
      <c r="C2265" s="1">
        <v>50.0</v>
      </c>
    </row>
    <row r="2266">
      <c r="A2266" s="1">
        <v>0.598</v>
      </c>
      <c r="B2266" s="1">
        <v>10601.21</v>
      </c>
      <c r="C2266" s="1">
        <v>76.0</v>
      </c>
    </row>
    <row r="2267">
      <c r="A2267" s="1">
        <v>0.984</v>
      </c>
      <c r="B2267" s="1">
        <v>8533.79</v>
      </c>
      <c r="C2267" s="1">
        <v>76.0</v>
      </c>
    </row>
    <row r="2268">
      <c r="A2268" s="1">
        <v>0.455</v>
      </c>
      <c r="B2268" s="1">
        <v>11758.06</v>
      </c>
      <c r="C2268" s="1">
        <v>65.0</v>
      </c>
    </row>
    <row r="2269">
      <c r="A2269" s="1">
        <v>0.388</v>
      </c>
      <c r="B2269" s="1">
        <v>243.79</v>
      </c>
      <c r="C2269" s="1">
        <v>58.0</v>
      </c>
    </row>
    <row r="2270">
      <c r="A2270" s="1">
        <v>0.69</v>
      </c>
      <c r="B2270" s="1">
        <v>2856.67</v>
      </c>
      <c r="C2270" s="1">
        <v>30.0</v>
      </c>
    </row>
    <row r="2271">
      <c r="A2271" s="1">
        <v>1.0</v>
      </c>
      <c r="B2271" s="1">
        <v>37899.06</v>
      </c>
      <c r="C2271" s="1">
        <v>60.0</v>
      </c>
    </row>
    <row r="2272">
      <c r="A2272" s="1">
        <v>0.693</v>
      </c>
      <c r="B2272" s="1">
        <v>76365.56</v>
      </c>
      <c r="C2272" s="1">
        <v>62.0</v>
      </c>
    </row>
    <row r="2273">
      <c r="A2273" s="1">
        <v>0.224</v>
      </c>
      <c r="B2273" s="1">
        <v>3438.12</v>
      </c>
      <c r="C2273" s="1">
        <v>42.0</v>
      </c>
    </row>
    <row r="2274">
      <c r="A2274" s="1">
        <v>0.075</v>
      </c>
      <c r="B2274" s="1">
        <v>15336.64</v>
      </c>
      <c r="C2274" s="1">
        <v>70.0</v>
      </c>
    </row>
    <row r="2275">
      <c r="A2275" s="1">
        <v>0.989</v>
      </c>
      <c r="B2275" s="1">
        <v>67825.0</v>
      </c>
      <c r="C2275" s="1">
        <v>59.0</v>
      </c>
    </row>
    <row r="2276">
      <c r="A2276" s="1">
        <v>0.72</v>
      </c>
      <c r="B2276" s="1">
        <v>3405.84</v>
      </c>
      <c r="C2276" s="1">
        <v>53.0</v>
      </c>
    </row>
    <row r="2277">
      <c r="A2277" s="1">
        <v>0.221</v>
      </c>
      <c r="B2277" s="1">
        <v>4123.51</v>
      </c>
      <c r="C2277" s="1">
        <v>80.0</v>
      </c>
    </row>
    <row r="2278">
      <c r="A2278" s="1">
        <v>0.975</v>
      </c>
      <c r="B2278" s="1">
        <v>52295.67</v>
      </c>
      <c r="C2278" s="1">
        <v>44.0</v>
      </c>
    </row>
    <row r="2279">
      <c r="A2279" s="1">
        <v>0.77</v>
      </c>
      <c r="B2279" s="1">
        <v>24462.27</v>
      </c>
      <c r="C2279" s="1">
        <v>55.0</v>
      </c>
    </row>
    <row r="2280">
      <c r="A2280" s="1">
        <v>0.772</v>
      </c>
      <c r="B2280" s="1">
        <v>3296.71</v>
      </c>
      <c r="C2280" s="1">
        <v>77.0</v>
      </c>
    </row>
    <row r="2281">
      <c r="A2281" s="1">
        <v>0.942</v>
      </c>
      <c r="B2281" s="1">
        <v>10000.77</v>
      </c>
      <c r="C2281" s="1">
        <v>24.0</v>
      </c>
    </row>
    <row r="2282">
      <c r="A2282" s="1">
        <v>0.152</v>
      </c>
      <c r="B2282" s="1">
        <v>1158.3</v>
      </c>
      <c r="C2282" s="1">
        <v>22.0</v>
      </c>
    </row>
    <row r="2283">
      <c r="A2283" s="1">
        <v>1.0</v>
      </c>
      <c r="B2283" s="1">
        <v>11336.34</v>
      </c>
      <c r="C2283" s="1">
        <v>60.0</v>
      </c>
    </row>
    <row r="2284">
      <c r="A2284" s="1">
        <v>1.0</v>
      </c>
      <c r="B2284" s="1">
        <v>30092.69</v>
      </c>
      <c r="C2284" s="1">
        <v>62.0</v>
      </c>
    </row>
    <row r="2285">
      <c r="A2285" s="1">
        <v>0.064</v>
      </c>
      <c r="B2285" s="1">
        <v>16147.47</v>
      </c>
      <c r="C2285" s="1">
        <v>75.0</v>
      </c>
    </row>
    <row r="2286">
      <c r="A2286" s="1">
        <v>0.141</v>
      </c>
      <c r="B2286" s="1">
        <v>20850.81</v>
      </c>
      <c r="C2286" s="1">
        <v>74.0</v>
      </c>
    </row>
    <row r="2287">
      <c r="A2287" s="1">
        <v>0.434</v>
      </c>
      <c r="B2287" s="1">
        <v>7914.85</v>
      </c>
      <c r="C2287" s="1">
        <v>68.0</v>
      </c>
    </row>
    <row r="2288">
      <c r="A2288" s="1">
        <v>0.084</v>
      </c>
      <c r="B2288" s="1">
        <v>3520.33</v>
      </c>
      <c r="C2288" s="1">
        <v>48.0</v>
      </c>
    </row>
    <row r="2289">
      <c r="A2289" s="1">
        <v>0.785</v>
      </c>
      <c r="B2289" s="1">
        <v>264.07</v>
      </c>
      <c r="C2289" s="1">
        <v>40.0</v>
      </c>
    </row>
    <row r="2290">
      <c r="A2290" s="1">
        <v>0.801</v>
      </c>
      <c r="B2290" s="1">
        <v>34442.32</v>
      </c>
      <c r="C2290" s="1">
        <v>59.0</v>
      </c>
    </row>
    <row r="2291">
      <c r="A2291" s="1">
        <v>0.776</v>
      </c>
      <c r="B2291" s="1">
        <v>20248.03</v>
      </c>
      <c r="C2291" s="1">
        <v>27.0</v>
      </c>
    </row>
    <row r="2292">
      <c r="A2292" s="1">
        <v>1.0</v>
      </c>
      <c r="B2292" s="1">
        <v>5209.67</v>
      </c>
      <c r="C2292" s="1">
        <v>49.0</v>
      </c>
    </row>
    <row r="2293">
      <c r="A2293" s="1">
        <v>0.983</v>
      </c>
      <c r="B2293" s="1">
        <v>10840.61</v>
      </c>
      <c r="C2293" s="1">
        <v>60.0</v>
      </c>
    </row>
    <row r="2294">
      <c r="A2294" s="1">
        <v>0.4</v>
      </c>
      <c r="B2294" s="1">
        <v>32333.61</v>
      </c>
      <c r="C2294" s="1">
        <v>70.0</v>
      </c>
    </row>
    <row r="2295">
      <c r="A2295" s="1">
        <v>0.446</v>
      </c>
      <c r="B2295" s="1">
        <v>15474.14</v>
      </c>
      <c r="C2295" s="1">
        <v>47.0</v>
      </c>
    </row>
    <row r="2296">
      <c r="A2296" s="1">
        <v>0.776</v>
      </c>
      <c r="B2296" s="1">
        <v>7138.07</v>
      </c>
      <c r="C2296" s="1">
        <v>56.0</v>
      </c>
    </row>
    <row r="2297">
      <c r="A2297" s="1">
        <v>0.438</v>
      </c>
      <c r="B2297" s="1">
        <v>6217.23</v>
      </c>
      <c r="C2297" s="1">
        <v>48.0</v>
      </c>
    </row>
    <row r="2298">
      <c r="A2298" s="1">
        <v>0.749</v>
      </c>
      <c r="B2298" s="1">
        <v>4908.14</v>
      </c>
      <c r="C2298" s="1">
        <v>35.0</v>
      </c>
    </row>
    <row r="2299">
      <c r="A2299" s="1">
        <v>1.0</v>
      </c>
      <c r="B2299" s="1">
        <v>34714.75</v>
      </c>
      <c r="C2299" s="1">
        <v>53.0</v>
      </c>
    </row>
    <row r="2300">
      <c r="A2300" s="1">
        <v>0.406</v>
      </c>
      <c r="B2300" s="1">
        <v>17438.8</v>
      </c>
      <c r="C2300" s="1">
        <v>19.0</v>
      </c>
    </row>
    <row r="2301">
      <c r="A2301" s="1">
        <v>0.611</v>
      </c>
      <c r="B2301" s="1">
        <v>24699.44</v>
      </c>
      <c r="C2301" s="1">
        <v>31.0</v>
      </c>
    </row>
    <row r="2302">
      <c r="A2302" s="1">
        <v>0.991</v>
      </c>
      <c r="B2302" s="1">
        <v>39339.47</v>
      </c>
      <c r="C2302" s="1">
        <v>30.0</v>
      </c>
    </row>
    <row r="2303">
      <c r="A2303" s="1">
        <v>0.628</v>
      </c>
      <c r="B2303" s="1">
        <v>86644.48</v>
      </c>
      <c r="C2303" s="1">
        <v>46.0</v>
      </c>
    </row>
    <row r="2304">
      <c r="A2304" s="1">
        <v>0.339</v>
      </c>
      <c r="B2304" s="1">
        <v>5739.88</v>
      </c>
      <c r="C2304" s="1">
        <v>29.0</v>
      </c>
    </row>
    <row r="2305">
      <c r="A2305" s="1">
        <v>0.308</v>
      </c>
      <c r="B2305" s="1">
        <v>3991.04</v>
      </c>
      <c r="C2305" s="1">
        <v>56.0</v>
      </c>
    </row>
    <row r="2306">
      <c r="A2306" s="1">
        <v>0.122</v>
      </c>
      <c r="B2306" s="1">
        <v>12397.87</v>
      </c>
      <c r="C2306" s="1">
        <v>19.0</v>
      </c>
    </row>
    <row r="2307">
      <c r="A2307" s="1">
        <v>0.33</v>
      </c>
      <c r="B2307" s="1">
        <v>714.02</v>
      </c>
      <c r="C2307" s="1">
        <v>49.0</v>
      </c>
    </row>
    <row r="2308">
      <c r="A2308" s="1">
        <v>0.836</v>
      </c>
      <c r="B2308" s="1">
        <v>31377.24</v>
      </c>
      <c r="C2308" s="1">
        <v>30.0</v>
      </c>
    </row>
    <row r="2309">
      <c r="A2309" s="1">
        <v>0.209</v>
      </c>
      <c r="B2309" s="1">
        <v>43041.96</v>
      </c>
      <c r="C2309" s="1">
        <v>63.0</v>
      </c>
    </row>
    <row r="2310">
      <c r="A2310" s="1">
        <v>0.324</v>
      </c>
      <c r="B2310" s="1">
        <v>23169.77</v>
      </c>
      <c r="C2310" s="1">
        <v>44.0</v>
      </c>
    </row>
    <row r="2311">
      <c r="A2311" s="1">
        <v>0.162</v>
      </c>
      <c r="B2311" s="1">
        <v>6239.36</v>
      </c>
      <c r="C2311" s="1">
        <v>66.0</v>
      </c>
    </row>
    <row r="2312">
      <c r="A2312" s="1">
        <v>0.454</v>
      </c>
      <c r="B2312" s="1">
        <v>2628.51</v>
      </c>
      <c r="C2312" s="1">
        <v>58.0</v>
      </c>
    </row>
    <row r="2313">
      <c r="A2313" s="1">
        <v>0.093</v>
      </c>
      <c r="B2313" s="1">
        <v>9630.0</v>
      </c>
      <c r="C2313" s="1">
        <v>34.0</v>
      </c>
    </row>
    <row r="2314">
      <c r="A2314" s="1">
        <v>0.846</v>
      </c>
      <c r="B2314" s="1">
        <v>35835.46</v>
      </c>
      <c r="C2314" s="1">
        <v>57.0</v>
      </c>
    </row>
    <row r="2315">
      <c r="A2315" s="1">
        <v>0.928</v>
      </c>
      <c r="B2315" s="1">
        <v>8548.93</v>
      </c>
      <c r="C2315" s="1">
        <v>48.0</v>
      </c>
    </row>
    <row r="2316">
      <c r="A2316" s="1">
        <v>0.192</v>
      </c>
      <c r="B2316" s="1">
        <v>697.1</v>
      </c>
      <c r="C2316" s="1">
        <v>51.0</v>
      </c>
    </row>
    <row r="2317">
      <c r="A2317" s="1">
        <v>0.301</v>
      </c>
      <c r="B2317" s="1">
        <v>6411.83</v>
      </c>
      <c r="C2317" s="1">
        <v>77.0</v>
      </c>
    </row>
    <row r="2318">
      <c r="A2318" s="1">
        <v>0.31</v>
      </c>
      <c r="B2318" s="1">
        <v>91994.92</v>
      </c>
      <c r="C2318" s="1">
        <v>41.0</v>
      </c>
    </row>
    <row r="2319">
      <c r="A2319" s="1">
        <v>0.287</v>
      </c>
      <c r="B2319" s="1">
        <v>22581.56</v>
      </c>
      <c r="C2319" s="1">
        <v>62.0</v>
      </c>
    </row>
    <row r="2320">
      <c r="A2320" s="1">
        <v>0.462</v>
      </c>
      <c r="B2320" s="1">
        <v>46223.4</v>
      </c>
      <c r="C2320" s="1">
        <v>52.0</v>
      </c>
    </row>
    <row r="2321">
      <c r="A2321" s="1">
        <v>0.331</v>
      </c>
      <c r="B2321" s="1">
        <v>29821.12</v>
      </c>
      <c r="C2321" s="1">
        <v>65.0</v>
      </c>
    </row>
    <row r="2322">
      <c r="A2322" s="1">
        <v>0.385</v>
      </c>
      <c r="B2322" s="1">
        <v>15517.78</v>
      </c>
      <c r="C2322" s="1">
        <v>23.0</v>
      </c>
    </row>
    <row r="2323">
      <c r="A2323" s="1">
        <v>0.525</v>
      </c>
      <c r="B2323" s="1">
        <v>3219.55</v>
      </c>
      <c r="C2323" s="1">
        <v>36.0</v>
      </c>
    </row>
    <row r="2324">
      <c r="A2324" s="1">
        <v>0.778</v>
      </c>
      <c r="B2324" s="1">
        <v>8573.99</v>
      </c>
      <c r="C2324" s="1">
        <v>47.0</v>
      </c>
    </row>
    <row r="2325">
      <c r="A2325" s="1">
        <v>0.934</v>
      </c>
      <c r="B2325" s="1">
        <v>17528.92</v>
      </c>
      <c r="C2325" s="1">
        <v>24.0</v>
      </c>
    </row>
    <row r="2326">
      <c r="A2326" s="1">
        <v>0.659</v>
      </c>
      <c r="B2326" s="1">
        <v>40901.94</v>
      </c>
      <c r="C2326" s="1">
        <v>27.0</v>
      </c>
    </row>
    <row r="2327">
      <c r="A2327" s="1">
        <v>0.909</v>
      </c>
      <c r="B2327" s="1">
        <v>6257.95</v>
      </c>
      <c r="C2327" s="1">
        <v>58.0</v>
      </c>
    </row>
    <row r="2328">
      <c r="A2328" s="1">
        <v>0.68</v>
      </c>
      <c r="B2328" s="1">
        <v>2584.57</v>
      </c>
      <c r="C2328" s="1">
        <v>49.0</v>
      </c>
    </row>
    <row r="2329">
      <c r="A2329" s="1">
        <v>0.729</v>
      </c>
      <c r="B2329" s="1">
        <v>16366.6</v>
      </c>
      <c r="C2329" s="1">
        <v>51.0</v>
      </c>
    </row>
    <row r="2330">
      <c r="A2330" s="1">
        <v>0.572</v>
      </c>
      <c r="B2330" s="1">
        <v>3883.86</v>
      </c>
      <c r="C2330" s="1">
        <v>80.0</v>
      </c>
    </row>
    <row r="2331">
      <c r="A2331" s="1">
        <v>0.573</v>
      </c>
      <c r="B2331" s="1">
        <v>18850.73</v>
      </c>
      <c r="C2331" s="1">
        <v>45.0</v>
      </c>
    </row>
    <row r="2332">
      <c r="A2332" s="1">
        <v>0.582</v>
      </c>
      <c r="B2332" s="1">
        <v>6117.5</v>
      </c>
      <c r="C2332" s="1">
        <v>77.0</v>
      </c>
    </row>
    <row r="2333">
      <c r="A2333" s="1">
        <v>0.542</v>
      </c>
      <c r="B2333" s="1">
        <v>5252.32</v>
      </c>
      <c r="C2333" s="1">
        <v>32.0</v>
      </c>
    </row>
    <row r="2334">
      <c r="A2334" s="1">
        <v>0.559</v>
      </c>
      <c r="B2334" s="1">
        <v>10189.22</v>
      </c>
      <c r="C2334" s="1">
        <v>47.0</v>
      </c>
    </row>
    <row r="2335">
      <c r="A2335" s="1">
        <v>0.775</v>
      </c>
      <c r="B2335" s="1">
        <v>17988.27</v>
      </c>
      <c r="C2335" s="1">
        <v>54.0</v>
      </c>
    </row>
    <row r="2336">
      <c r="A2336" s="1">
        <v>0.438</v>
      </c>
      <c r="B2336" s="1">
        <v>15763.13</v>
      </c>
      <c r="C2336" s="1">
        <v>46.0</v>
      </c>
    </row>
    <row r="2337">
      <c r="A2337" s="1">
        <v>0.257</v>
      </c>
      <c r="B2337" s="1">
        <v>5613.72</v>
      </c>
      <c r="C2337" s="1">
        <v>39.0</v>
      </c>
    </row>
    <row r="2338">
      <c r="A2338" s="1">
        <v>0.286</v>
      </c>
      <c r="B2338" s="1">
        <v>44349.57</v>
      </c>
      <c r="C2338" s="1">
        <v>21.0</v>
      </c>
    </row>
    <row r="2339">
      <c r="A2339" s="1">
        <v>0.88</v>
      </c>
      <c r="B2339" s="1">
        <v>2328.02</v>
      </c>
      <c r="C2339" s="1">
        <v>37.0</v>
      </c>
    </row>
    <row r="2340">
      <c r="A2340" s="1">
        <v>0.913</v>
      </c>
      <c r="B2340" s="1">
        <v>805.35</v>
      </c>
      <c r="C2340" s="1">
        <v>49.0</v>
      </c>
    </row>
    <row r="2341">
      <c r="A2341" s="1">
        <v>0.294</v>
      </c>
      <c r="B2341" s="1">
        <v>18461.59</v>
      </c>
      <c r="C2341" s="1">
        <v>53.0</v>
      </c>
    </row>
    <row r="2342">
      <c r="A2342" s="1">
        <v>0.168</v>
      </c>
      <c r="B2342" s="1">
        <v>2634.25</v>
      </c>
      <c r="C2342" s="1">
        <v>67.0</v>
      </c>
    </row>
    <row r="2343">
      <c r="A2343" s="1">
        <v>1.0</v>
      </c>
      <c r="B2343" s="1">
        <v>14059.54</v>
      </c>
      <c r="C2343" s="1">
        <v>21.0</v>
      </c>
    </row>
    <row r="2344">
      <c r="A2344" s="1">
        <v>0.582</v>
      </c>
      <c r="B2344" s="1">
        <v>60636.84</v>
      </c>
      <c r="C2344" s="1">
        <v>44.0</v>
      </c>
    </row>
    <row r="2345">
      <c r="A2345" s="1">
        <v>0.143</v>
      </c>
      <c r="B2345" s="1">
        <v>23985.03</v>
      </c>
      <c r="C2345" s="1">
        <v>34.0</v>
      </c>
    </row>
    <row r="2346">
      <c r="A2346" s="1">
        <v>0.365</v>
      </c>
      <c r="B2346" s="1">
        <v>19218.26</v>
      </c>
      <c r="C2346" s="1">
        <v>29.0</v>
      </c>
    </row>
    <row r="2347">
      <c r="A2347" s="1">
        <v>0.754</v>
      </c>
      <c r="B2347" s="1">
        <v>17104.16</v>
      </c>
      <c r="C2347" s="1">
        <v>39.0</v>
      </c>
    </row>
    <row r="2348">
      <c r="A2348" s="1">
        <v>0.131</v>
      </c>
      <c r="B2348" s="1">
        <v>3957.78</v>
      </c>
      <c r="C2348" s="1">
        <v>34.0</v>
      </c>
    </row>
    <row r="2349">
      <c r="A2349" s="1">
        <v>0.433</v>
      </c>
      <c r="B2349" s="1">
        <v>11335.5</v>
      </c>
      <c r="C2349" s="1">
        <v>27.0</v>
      </c>
    </row>
    <row r="2350">
      <c r="A2350" s="1">
        <v>0.478</v>
      </c>
      <c r="B2350" s="1">
        <v>8386.93</v>
      </c>
      <c r="C2350" s="1">
        <v>71.0</v>
      </c>
    </row>
    <row r="2351">
      <c r="A2351" s="1">
        <v>0.836</v>
      </c>
      <c r="B2351" s="1">
        <v>61183.81</v>
      </c>
      <c r="C2351" s="1">
        <v>18.0</v>
      </c>
    </row>
    <row r="2352">
      <c r="A2352" s="1">
        <v>0.199</v>
      </c>
      <c r="B2352" s="1">
        <v>5549.89</v>
      </c>
      <c r="C2352" s="1">
        <v>39.0</v>
      </c>
    </row>
    <row r="2353">
      <c r="A2353" s="1">
        <v>1.0</v>
      </c>
      <c r="B2353" s="1">
        <v>12754.87</v>
      </c>
      <c r="C2353" s="1">
        <v>43.0</v>
      </c>
    </row>
    <row r="2354">
      <c r="A2354" s="1">
        <v>0.255</v>
      </c>
      <c r="B2354" s="1">
        <v>55638.04</v>
      </c>
      <c r="C2354" s="1">
        <v>73.0</v>
      </c>
    </row>
    <row r="2355">
      <c r="A2355" s="1">
        <v>0.748</v>
      </c>
      <c r="B2355" s="1">
        <v>31135.07</v>
      </c>
      <c r="C2355" s="1">
        <v>76.0</v>
      </c>
    </row>
    <row r="2356">
      <c r="A2356" s="1">
        <v>0.478</v>
      </c>
      <c r="B2356" s="1">
        <v>66773.04</v>
      </c>
      <c r="C2356" s="1">
        <v>35.0</v>
      </c>
    </row>
    <row r="2357">
      <c r="A2357" s="1">
        <v>0.133</v>
      </c>
      <c r="B2357" s="1">
        <v>18746.73</v>
      </c>
      <c r="C2357" s="1">
        <v>67.0</v>
      </c>
    </row>
    <row r="2358">
      <c r="A2358" s="1">
        <v>0.639</v>
      </c>
      <c r="B2358" s="1">
        <v>8122.91</v>
      </c>
      <c r="C2358" s="1">
        <v>31.0</v>
      </c>
    </row>
    <row r="2359">
      <c r="A2359" s="1">
        <v>0.32</v>
      </c>
      <c r="B2359" s="1">
        <v>35048.83</v>
      </c>
      <c r="C2359" s="1">
        <v>64.0</v>
      </c>
    </row>
    <row r="2360">
      <c r="A2360" s="1">
        <v>0.73</v>
      </c>
      <c r="B2360" s="1">
        <v>6890.87</v>
      </c>
      <c r="C2360" s="1">
        <v>46.0</v>
      </c>
    </row>
    <row r="2361">
      <c r="A2361" s="1">
        <v>0.082</v>
      </c>
      <c r="B2361" s="1">
        <v>3601.03</v>
      </c>
      <c r="C2361" s="1">
        <v>29.0</v>
      </c>
    </row>
    <row r="2362">
      <c r="A2362" s="1">
        <v>0.56</v>
      </c>
      <c r="B2362" s="1">
        <v>24503.17</v>
      </c>
      <c r="C2362" s="1">
        <v>53.0</v>
      </c>
    </row>
    <row r="2363">
      <c r="A2363" s="1">
        <v>0.269</v>
      </c>
      <c r="B2363" s="1">
        <v>20375.09</v>
      </c>
      <c r="C2363" s="1">
        <v>76.0</v>
      </c>
    </row>
    <row r="2364">
      <c r="A2364" s="1">
        <v>1.0</v>
      </c>
      <c r="B2364" s="1">
        <v>42230.85</v>
      </c>
      <c r="C2364" s="1">
        <v>52.0</v>
      </c>
    </row>
    <row r="2365">
      <c r="A2365" s="1">
        <v>0.861</v>
      </c>
      <c r="B2365" s="1">
        <v>65363.82</v>
      </c>
      <c r="C2365" s="1">
        <v>69.0</v>
      </c>
    </row>
    <row r="2366">
      <c r="A2366" s="1">
        <v>0.905</v>
      </c>
      <c r="B2366" s="1">
        <v>38925.87</v>
      </c>
      <c r="C2366" s="1">
        <v>78.0</v>
      </c>
    </row>
    <row r="2367">
      <c r="A2367" s="1">
        <v>0.705</v>
      </c>
      <c r="B2367" s="1">
        <v>1237.97</v>
      </c>
      <c r="C2367" s="1">
        <v>29.0</v>
      </c>
    </row>
    <row r="2368">
      <c r="A2368" s="1">
        <v>0.716</v>
      </c>
      <c r="B2368" s="1">
        <v>21843.47</v>
      </c>
      <c r="C2368" s="1">
        <v>24.0</v>
      </c>
    </row>
    <row r="2369">
      <c r="A2369" s="1">
        <v>0.238</v>
      </c>
      <c r="B2369" s="1">
        <v>30717.47</v>
      </c>
      <c r="C2369" s="1">
        <v>46.0</v>
      </c>
    </row>
    <row r="2370">
      <c r="A2370" s="1">
        <v>1.0</v>
      </c>
      <c r="B2370" s="1">
        <v>80268.63</v>
      </c>
      <c r="C2370" s="1">
        <v>28.0</v>
      </c>
    </row>
    <row r="2371">
      <c r="A2371" s="1">
        <v>0.707</v>
      </c>
      <c r="B2371" s="1">
        <v>9389.24</v>
      </c>
      <c r="C2371" s="1">
        <v>50.0</v>
      </c>
    </row>
    <row r="2372">
      <c r="A2372" s="1">
        <v>0.897</v>
      </c>
      <c r="B2372" s="1">
        <v>3723.74</v>
      </c>
      <c r="C2372" s="1">
        <v>23.0</v>
      </c>
    </row>
    <row r="2373">
      <c r="A2373" s="1">
        <v>0.654</v>
      </c>
      <c r="B2373" s="1">
        <v>38337.35</v>
      </c>
      <c r="C2373" s="1">
        <v>64.0</v>
      </c>
    </row>
    <row r="2374">
      <c r="A2374" s="1">
        <v>0.336</v>
      </c>
      <c r="B2374" s="1">
        <v>7638.88</v>
      </c>
      <c r="C2374" s="1">
        <v>32.0</v>
      </c>
    </row>
    <row r="2375">
      <c r="A2375" s="1">
        <v>0.437</v>
      </c>
      <c r="B2375" s="1">
        <v>18236.11</v>
      </c>
      <c r="C2375" s="1">
        <v>49.0</v>
      </c>
    </row>
    <row r="2376">
      <c r="A2376" s="1">
        <v>0.399</v>
      </c>
      <c r="B2376" s="1">
        <v>9882.48</v>
      </c>
      <c r="C2376" s="1">
        <v>68.0</v>
      </c>
    </row>
    <row r="2377">
      <c r="A2377" s="1">
        <v>0.016</v>
      </c>
      <c r="B2377" s="1">
        <v>10294.21</v>
      </c>
      <c r="C2377" s="1">
        <v>28.0</v>
      </c>
    </row>
    <row r="2378">
      <c r="A2378" s="1">
        <v>0.725</v>
      </c>
      <c r="B2378" s="1">
        <v>26370.06</v>
      </c>
      <c r="C2378" s="1">
        <v>75.0</v>
      </c>
    </row>
    <row r="2379">
      <c r="A2379" s="1">
        <v>0.788</v>
      </c>
      <c r="B2379" s="1">
        <v>8971.89</v>
      </c>
      <c r="C2379" s="1">
        <v>40.0</v>
      </c>
    </row>
    <row r="2380">
      <c r="A2380" s="1">
        <v>0.041</v>
      </c>
      <c r="B2380" s="1">
        <v>23623.04</v>
      </c>
      <c r="C2380" s="1">
        <v>43.0</v>
      </c>
    </row>
    <row r="2381">
      <c r="A2381" s="1">
        <v>0.296</v>
      </c>
      <c r="B2381" s="1">
        <v>288.64</v>
      </c>
      <c r="C2381" s="1">
        <v>51.0</v>
      </c>
    </row>
    <row r="2382">
      <c r="A2382" s="1">
        <v>0.714</v>
      </c>
      <c r="B2382" s="1">
        <v>7850.41</v>
      </c>
      <c r="C2382" s="1">
        <v>63.0</v>
      </c>
    </row>
    <row r="2383">
      <c r="A2383" s="1">
        <v>0.322</v>
      </c>
      <c r="B2383" s="1">
        <v>7685.15</v>
      </c>
      <c r="C2383" s="1">
        <v>51.0</v>
      </c>
    </row>
    <row r="2384">
      <c r="A2384" s="1">
        <v>0.984</v>
      </c>
      <c r="B2384" s="1">
        <v>27632.93</v>
      </c>
      <c r="C2384" s="1">
        <v>46.0</v>
      </c>
    </row>
    <row r="2385">
      <c r="A2385" s="1">
        <v>0.363</v>
      </c>
      <c r="B2385" s="1">
        <v>7553.8</v>
      </c>
      <c r="C2385" s="1">
        <v>21.0</v>
      </c>
    </row>
    <row r="2386">
      <c r="A2386" s="1">
        <v>0.928</v>
      </c>
      <c r="B2386" s="1">
        <v>20065.7</v>
      </c>
      <c r="C2386" s="1">
        <v>34.0</v>
      </c>
    </row>
    <row r="2387">
      <c r="A2387" s="1">
        <v>0.964</v>
      </c>
      <c r="B2387" s="1">
        <v>23328.69</v>
      </c>
      <c r="C2387" s="1">
        <v>52.0</v>
      </c>
    </row>
    <row r="2388">
      <c r="A2388" s="1">
        <v>1.0</v>
      </c>
      <c r="B2388" s="1">
        <v>21483.79</v>
      </c>
      <c r="C2388" s="1">
        <v>30.0</v>
      </c>
    </row>
    <row r="2389">
      <c r="A2389" s="1">
        <v>0.127</v>
      </c>
      <c r="B2389" s="1">
        <v>18491.18</v>
      </c>
      <c r="C2389" s="1">
        <v>58.0</v>
      </c>
    </row>
    <row r="2390">
      <c r="A2390" s="1">
        <v>0.272</v>
      </c>
      <c r="B2390" s="1">
        <v>10675.64</v>
      </c>
      <c r="C2390" s="1">
        <v>56.0</v>
      </c>
    </row>
    <row r="2391">
      <c r="A2391" s="1">
        <v>0.301</v>
      </c>
      <c r="B2391" s="1">
        <v>9345.91</v>
      </c>
      <c r="C2391" s="1">
        <v>32.0</v>
      </c>
    </row>
    <row r="2392">
      <c r="A2392" s="1">
        <v>0.935</v>
      </c>
      <c r="B2392" s="1">
        <v>16629.07</v>
      </c>
      <c r="C2392" s="1">
        <v>72.0</v>
      </c>
    </row>
    <row r="2393">
      <c r="A2393" s="1">
        <v>0.907</v>
      </c>
      <c r="B2393" s="1">
        <v>1316.45</v>
      </c>
      <c r="C2393" s="1">
        <v>46.0</v>
      </c>
    </row>
    <row r="2394">
      <c r="A2394" s="1">
        <v>0.259</v>
      </c>
      <c r="B2394" s="1">
        <v>41720.44</v>
      </c>
      <c r="C2394" s="1">
        <v>46.0</v>
      </c>
    </row>
    <row r="2395">
      <c r="A2395" s="1">
        <v>0.491</v>
      </c>
      <c r="B2395" s="1">
        <v>34895.43</v>
      </c>
      <c r="C2395" s="1">
        <v>28.0</v>
      </c>
    </row>
    <row r="2396">
      <c r="A2396" s="1">
        <v>0.474</v>
      </c>
      <c r="B2396" s="1">
        <v>8504.73</v>
      </c>
      <c r="C2396" s="1">
        <v>69.0</v>
      </c>
    </row>
    <row r="2397">
      <c r="A2397" s="1">
        <v>0.173</v>
      </c>
      <c r="B2397" s="1">
        <v>16732.0</v>
      </c>
      <c r="C2397" s="1">
        <v>49.0</v>
      </c>
    </row>
    <row r="2398">
      <c r="A2398" s="1">
        <v>0.576</v>
      </c>
      <c r="B2398" s="1">
        <v>53832.03</v>
      </c>
      <c r="C2398" s="1">
        <v>19.0</v>
      </c>
    </row>
    <row r="2399">
      <c r="A2399" s="1">
        <v>0.895</v>
      </c>
      <c r="B2399" s="1">
        <v>6339.11</v>
      </c>
      <c r="C2399" s="1">
        <v>64.0</v>
      </c>
    </row>
    <row r="2400">
      <c r="A2400" s="1">
        <v>0.6</v>
      </c>
      <c r="B2400" s="1">
        <v>27131.24</v>
      </c>
      <c r="C2400" s="1">
        <v>31.0</v>
      </c>
    </row>
    <row r="2401">
      <c r="A2401" s="1">
        <v>0.774</v>
      </c>
      <c r="B2401" s="1">
        <v>1727.11</v>
      </c>
      <c r="C2401" s="1">
        <v>37.0</v>
      </c>
    </row>
    <row r="2402">
      <c r="A2402" s="1">
        <v>0.3</v>
      </c>
      <c r="B2402" s="1">
        <v>14820.39</v>
      </c>
      <c r="C2402" s="1">
        <v>39.0</v>
      </c>
    </row>
    <row r="2403">
      <c r="A2403" s="1">
        <v>0.416</v>
      </c>
      <c r="B2403" s="1">
        <v>43077.98</v>
      </c>
      <c r="C2403" s="1">
        <v>28.0</v>
      </c>
    </row>
    <row r="2404">
      <c r="A2404" s="1">
        <v>0.594</v>
      </c>
      <c r="B2404" s="1">
        <v>16046.27</v>
      </c>
      <c r="C2404" s="1">
        <v>44.0</v>
      </c>
    </row>
    <row r="2405">
      <c r="A2405" s="1">
        <v>0.902</v>
      </c>
      <c r="B2405" s="1">
        <v>19155.43</v>
      </c>
      <c r="C2405" s="1">
        <v>20.0</v>
      </c>
    </row>
    <row r="2406">
      <c r="A2406" s="1">
        <v>0.681</v>
      </c>
      <c r="B2406" s="1">
        <v>47641.07</v>
      </c>
      <c r="C2406" s="1">
        <v>34.0</v>
      </c>
    </row>
    <row r="2407">
      <c r="A2407" s="1">
        <v>0.198</v>
      </c>
      <c r="B2407" s="1">
        <v>25130.65</v>
      </c>
      <c r="C2407" s="1">
        <v>79.0</v>
      </c>
    </row>
    <row r="2408">
      <c r="A2408" s="1">
        <v>0.218</v>
      </c>
      <c r="B2408" s="1">
        <v>23805.98</v>
      </c>
      <c r="C2408" s="1">
        <v>61.0</v>
      </c>
    </row>
    <row r="2409">
      <c r="A2409" s="1">
        <v>0.617</v>
      </c>
      <c r="B2409" s="1">
        <v>17656.35</v>
      </c>
      <c r="C2409" s="1">
        <v>73.0</v>
      </c>
    </row>
    <row r="2410">
      <c r="A2410" s="1">
        <v>0.153</v>
      </c>
      <c r="B2410" s="1">
        <v>20047.25</v>
      </c>
      <c r="C2410" s="1">
        <v>45.0</v>
      </c>
    </row>
    <row r="2411">
      <c r="A2411" s="1">
        <v>0.215</v>
      </c>
      <c r="B2411" s="1">
        <v>32562.78</v>
      </c>
      <c r="C2411" s="1">
        <v>46.0</v>
      </c>
    </row>
    <row r="2412">
      <c r="A2412" s="1">
        <v>0.203</v>
      </c>
      <c r="B2412" s="1">
        <v>77487.88</v>
      </c>
      <c r="C2412" s="1">
        <v>38.0</v>
      </c>
    </row>
    <row r="2413">
      <c r="A2413" s="1">
        <v>0.542</v>
      </c>
      <c r="B2413" s="1">
        <v>31726.67</v>
      </c>
      <c r="C2413" s="1">
        <v>64.0</v>
      </c>
    </row>
    <row r="2414">
      <c r="A2414" s="1">
        <v>0.354</v>
      </c>
      <c r="B2414" s="1">
        <v>24588.33</v>
      </c>
      <c r="C2414" s="1">
        <v>33.0</v>
      </c>
    </row>
    <row r="2415">
      <c r="A2415" s="1">
        <v>0.052</v>
      </c>
      <c r="B2415" s="1">
        <v>2913.12</v>
      </c>
      <c r="C2415" s="1">
        <v>54.0</v>
      </c>
    </row>
    <row r="2416">
      <c r="A2416" s="1">
        <v>0.262</v>
      </c>
      <c r="B2416" s="1">
        <v>33974.17</v>
      </c>
      <c r="C2416" s="1">
        <v>76.0</v>
      </c>
    </row>
    <row r="2417">
      <c r="A2417" s="1">
        <v>0.398</v>
      </c>
      <c r="B2417" s="1">
        <v>26635.7</v>
      </c>
      <c r="C2417" s="1">
        <v>37.0</v>
      </c>
    </row>
    <row r="2418">
      <c r="A2418" s="1">
        <v>0.58</v>
      </c>
      <c r="B2418" s="1">
        <v>29431.14</v>
      </c>
      <c r="C2418" s="1">
        <v>23.0</v>
      </c>
    </row>
    <row r="2419">
      <c r="A2419" s="1">
        <v>0.402</v>
      </c>
      <c r="B2419" s="1">
        <v>5255.8</v>
      </c>
      <c r="C2419" s="1">
        <v>36.0</v>
      </c>
    </row>
    <row r="2420">
      <c r="A2420" s="1">
        <v>0.47</v>
      </c>
      <c r="B2420" s="1">
        <v>46752.58</v>
      </c>
      <c r="C2420" s="1">
        <v>74.0</v>
      </c>
    </row>
    <row r="2421">
      <c r="A2421" s="1">
        <v>0.862</v>
      </c>
      <c r="B2421" s="1">
        <v>2046.89</v>
      </c>
      <c r="C2421" s="1">
        <v>22.0</v>
      </c>
    </row>
    <row r="2422">
      <c r="A2422" s="1">
        <v>0.416</v>
      </c>
      <c r="B2422" s="1">
        <v>5850.2</v>
      </c>
      <c r="C2422" s="1">
        <v>20.0</v>
      </c>
    </row>
    <row r="2423">
      <c r="A2423" s="1">
        <v>0.694</v>
      </c>
      <c r="B2423" s="1">
        <v>21754.84</v>
      </c>
      <c r="C2423" s="1">
        <v>76.0</v>
      </c>
    </row>
    <row r="2424">
      <c r="A2424" s="1">
        <v>0.882</v>
      </c>
      <c r="B2424" s="1">
        <v>22399.65</v>
      </c>
      <c r="C2424" s="1">
        <v>18.0</v>
      </c>
    </row>
    <row r="2425">
      <c r="A2425" s="1">
        <v>0.904</v>
      </c>
      <c r="B2425" s="1">
        <v>7517.87</v>
      </c>
      <c r="C2425" s="1">
        <v>75.0</v>
      </c>
    </row>
    <row r="2426">
      <c r="A2426" s="1">
        <v>1.0</v>
      </c>
      <c r="B2426" s="1">
        <v>24181.03</v>
      </c>
      <c r="C2426" s="1">
        <v>77.0</v>
      </c>
    </row>
    <row r="2427">
      <c r="A2427" s="1">
        <v>0.545</v>
      </c>
      <c r="B2427" s="1">
        <v>9818.19</v>
      </c>
      <c r="C2427" s="1">
        <v>55.0</v>
      </c>
    </row>
    <row r="2428">
      <c r="A2428" s="1">
        <v>0.661</v>
      </c>
      <c r="B2428" s="1">
        <v>3.51</v>
      </c>
      <c r="C2428" s="1">
        <v>32.0</v>
      </c>
    </row>
    <row r="2429">
      <c r="A2429" s="1">
        <v>0.415</v>
      </c>
      <c r="B2429" s="1">
        <v>3549.21</v>
      </c>
      <c r="C2429" s="1">
        <v>51.0</v>
      </c>
    </row>
    <row r="2430">
      <c r="A2430" s="1">
        <v>1.0</v>
      </c>
      <c r="B2430" s="1">
        <v>42846.48</v>
      </c>
      <c r="C2430" s="1">
        <v>78.0</v>
      </c>
    </row>
    <row r="2431">
      <c r="A2431" s="1">
        <v>0.263</v>
      </c>
      <c r="B2431" s="1">
        <v>5038.42</v>
      </c>
      <c r="C2431" s="1">
        <v>52.0</v>
      </c>
    </row>
    <row r="2432">
      <c r="A2432" s="1">
        <v>0.788</v>
      </c>
      <c r="B2432" s="1">
        <v>2396.18</v>
      </c>
      <c r="C2432" s="1">
        <v>66.0</v>
      </c>
    </row>
    <row r="2433">
      <c r="A2433" s="1">
        <v>0.47</v>
      </c>
      <c r="B2433" s="1">
        <v>22926.7</v>
      </c>
      <c r="C2433" s="1">
        <v>42.0</v>
      </c>
    </row>
    <row r="2434">
      <c r="A2434" s="1">
        <v>0.349</v>
      </c>
      <c r="B2434" s="1">
        <v>11621.62</v>
      </c>
      <c r="C2434" s="1">
        <v>41.0</v>
      </c>
    </row>
    <row r="2435">
      <c r="A2435" s="1">
        <v>0.68</v>
      </c>
      <c r="B2435" s="1">
        <v>31850.72</v>
      </c>
      <c r="C2435" s="1">
        <v>29.0</v>
      </c>
    </row>
    <row r="2436">
      <c r="A2436" s="1">
        <v>0.688</v>
      </c>
      <c r="B2436" s="1">
        <v>39529.75</v>
      </c>
      <c r="C2436" s="1">
        <v>35.0</v>
      </c>
    </row>
    <row r="2437">
      <c r="A2437" s="1">
        <v>1.0</v>
      </c>
      <c r="B2437" s="1">
        <v>37414.61</v>
      </c>
      <c r="C2437" s="1">
        <v>32.0</v>
      </c>
    </row>
    <row r="2438">
      <c r="A2438" s="1">
        <v>0.148</v>
      </c>
      <c r="B2438" s="1">
        <v>7508.69</v>
      </c>
      <c r="C2438" s="1">
        <v>61.0</v>
      </c>
    </row>
    <row r="2439">
      <c r="A2439" s="1">
        <v>0.969</v>
      </c>
      <c r="B2439" s="1">
        <v>14086.02</v>
      </c>
      <c r="C2439" s="1">
        <v>33.0</v>
      </c>
    </row>
    <row r="2440">
      <c r="A2440" s="1">
        <v>0.816</v>
      </c>
      <c r="B2440" s="1">
        <v>21004.54</v>
      </c>
      <c r="C2440" s="1">
        <v>44.0</v>
      </c>
    </row>
    <row r="2441">
      <c r="A2441" s="1">
        <v>0.587</v>
      </c>
      <c r="B2441" s="1">
        <v>7771.66</v>
      </c>
      <c r="C2441" s="1">
        <v>25.0</v>
      </c>
    </row>
    <row r="2442">
      <c r="A2442" s="1">
        <v>0.13</v>
      </c>
      <c r="B2442" s="1">
        <v>839.36</v>
      </c>
      <c r="C2442" s="1">
        <v>77.0</v>
      </c>
    </row>
    <row r="2443">
      <c r="A2443" s="1">
        <v>0.862</v>
      </c>
      <c r="B2443" s="1">
        <v>13690.27</v>
      </c>
      <c r="C2443" s="1">
        <v>63.0</v>
      </c>
    </row>
    <row r="2444">
      <c r="A2444" s="1">
        <v>0.691</v>
      </c>
      <c r="B2444" s="1">
        <v>258.02</v>
      </c>
      <c r="C2444" s="1">
        <v>42.0</v>
      </c>
    </row>
    <row r="2445">
      <c r="A2445" s="1">
        <v>0.597</v>
      </c>
      <c r="B2445" s="1">
        <v>60174.58</v>
      </c>
      <c r="C2445" s="1">
        <v>34.0</v>
      </c>
    </row>
    <row r="2446">
      <c r="A2446" s="1">
        <v>0.986</v>
      </c>
      <c r="B2446" s="1">
        <v>31859.84</v>
      </c>
      <c r="C2446" s="1">
        <v>46.0</v>
      </c>
    </row>
    <row r="2447">
      <c r="A2447" s="1">
        <v>0.714</v>
      </c>
      <c r="B2447" s="1">
        <v>4264.11</v>
      </c>
      <c r="C2447" s="1">
        <v>70.0</v>
      </c>
    </row>
    <row r="2448">
      <c r="A2448" s="1">
        <v>0.489</v>
      </c>
      <c r="B2448" s="1">
        <v>6781.52</v>
      </c>
      <c r="C2448" s="1">
        <v>25.0</v>
      </c>
    </row>
    <row r="2449">
      <c r="A2449" s="1">
        <v>0.194</v>
      </c>
      <c r="B2449" s="1">
        <v>81301.79</v>
      </c>
      <c r="C2449" s="1">
        <v>32.0</v>
      </c>
    </row>
    <row r="2450">
      <c r="A2450" s="1">
        <v>0.759</v>
      </c>
      <c r="B2450" s="1">
        <v>9353.68</v>
      </c>
      <c r="C2450" s="1">
        <v>44.0</v>
      </c>
    </row>
    <row r="2451">
      <c r="A2451" s="1">
        <v>0.355</v>
      </c>
      <c r="B2451" s="1">
        <v>30623.85</v>
      </c>
      <c r="C2451" s="1">
        <v>63.0</v>
      </c>
    </row>
    <row r="2452">
      <c r="A2452" s="1">
        <v>0.331</v>
      </c>
      <c r="B2452" s="1">
        <v>11841.27</v>
      </c>
      <c r="C2452" s="1">
        <v>67.0</v>
      </c>
    </row>
    <row r="2453">
      <c r="A2453" s="1">
        <v>0.55</v>
      </c>
      <c r="B2453" s="1">
        <v>39916.12</v>
      </c>
      <c r="C2453" s="1">
        <v>69.0</v>
      </c>
    </row>
    <row r="2454">
      <c r="A2454" s="1">
        <v>0.8</v>
      </c>
      <c r="B2454" s="1">
        <v>24331.27</v>
      </c>
      <c r="C2454" s="1">
        <v>24.0</v>
      </c>
    </row>
    <row r="2455">
      <c r="A2455" s="1">
        <v>0.924</v>
      </c>
      <c r="B2455" s="1">
        <v>463.53</v>
      </c>
      <c r="C2455" s="1">
        <v>20.0</v>
      </c>
    </row>
    <row r="2456">
      <c r="A2456" s="1">
        <v>0.266</v>
      </c>
      <c r="B2456" s="1">
        <v>6973.85</v>
      </c>
      <c r="C2456" s="1">
        <v>46.0</v>
      </c>
    </row>
    <row r="2457">
      <c r="A2457" s="1">
        <v>0.882</v>
      </c>
      <c r="B2457" s="1">
        <v>16328.56</v>
      </c>
      <c r="C2457" s="1">
        <v>61.0</v>
      </c>
    </row>
    <row r="2458">
      <c r="A2458" s="1">
        <v>0.704</v>
      </c>
      <c r="B2458" s="1">
        <v>52120.9</v>
      </c>
      <c r="C2458" s="1">
        <v>70.0</v>
      </c>
    </row>
    <row r="2459">
      <c r="A2459" s="1">
        <v>0.906</v>
      </c>
      <c r="B2459" s="1">
        <v>2152.37</v>
      </c>
      <c r="C2459" s="1">
        <v>41.0</v>
      </c>
    </row>
    <row r="2460">
      <c r="A2460" s="1">
        <v>0.898</v>
      </c>
      <c r="B2460" s="1">
        <v>18384.03</v>
      </c>
      <c r="C2460" s="1">
        <v>77.0</v>
      </c>
    </row>
    <row r="2461">
      <c r="A2461" s="1">
        <v>0.442</v>
      </c>
      <c r="B2461" s="1">
        <v>7195.79</v>
      </c>
      <c r="C2461" s="1">
        <v>75.0</v>
      </c>
    </row>
    <row r="2462">
      <c r="A2462" s="1">
        <v>0.828</v>
      </c>
      <c r="B2462" s="1">
        <v>44023.65</v>
      </c>
      <c r="C2462" s="1">
        <v>20.0</v>
      </c>
    </row>
    <row r="2463">
      <c r="A2463" s="1">
        <v>0.947</v>
      </c>
      <c r="B2463" s="1">
        <v>28977.84</v>
      </c>
      <c r="C2463" s="1">
        <v>37.0</v>
      </c>
    </row>
    <row r="2464">
      <c r="A2464" s="1">
        <v>0.672</v>
      </c>
      <c r="B2464" s="1">
        <v>9231.27</v>
      </c>
      <c r="C2464" s="1">
        <v>63.0</v>
      </c>
    </row>
    <row r="2465">
      <c r="A2465" s="1">
        <v>0.558</v>
      </c>
      <c r="B2465" s="1">
        <v>3656.91</v>
      </c>
      <c r="C2465" s="1">
        <v>32.0</v>
      </c>
    </row>
    <row r="2466">
      <c r="A2466" s="1">
        <v>0.372</v>
      </c>
      <c r="B2466" s="1">
        <v>231.29</v>
      </c>
      <c r="C2466" s="1">
        <v>42.0</v>
      </c>
    </row>
    <row r="2467">
      <c r="A2467" s="1">
        <v>0.193</v>
      </c>
      <c r="B2467" s="1">
        <v>19411.48</v>
      </c>
      <c r="C2467" s="1">
        <v>47.0</v>
      </c>
    </row>
    <row r="2468">
      <c r="A2468" s="1">
        <v>0.999</v>
      </c>
      <c r="B2468" s="1">
        <v>10421.69</v>
      </c>
      <c r="C2468" s="1">
        <v>31.0</v>
      </c>
    </row>
    <row r="2469">
      <c r="A2469" s="1">
        <v>0.658</v>
      </c>
      <c r="B2469" s="1">
        <v>7559.62</v>
      </c>
      <c r="C2469" s="1">
        <v>24.0</v>
      </c>
    </row>
    <row r="2470">
      <c r="A2470" s="1">
        <v>0.427</v>
      </c>
      <c r="B2470" s="1">
        <v>84675.29</v>
      </c>
      <c r="C2470" s="1">
        <v>34.0</v>
      </c>
    </row>
    <row r="2471">
      <c r="A2471" s="1">
        <v>0.124</v>
      </c>
      <c r="B2471" s="1">
        <v>12552.51</v>
      </c>
      <c r="C2471" s="1">
        <v>79.0</v>
      </c>
    </row>
    <row r="2472">
      <c r="A2472" s="1">
        <v>0.804</v>
      </c>
      <c r="B2472" s="1">
        <v>27713.03</v>
      </c>
      <c r="C2472" s="1">
        <v>61.0</v>
      </c>
    </row>
    <row r="2473">
      <c r="A2473" s="1">
        <v>0.855</v>
      </c>
      <c r="B2473" s="1">
        <v>3906.01</v>
      </c>
      <c r="C2473" s="1">
        <v>37.0</v>
      </c>
    </row>
    <row r="2474">
      <c r="A2474" s="1">
        <v>0.428</v>
      </c>
      <c r="B2474" s="1">
        <v>270.93</v>
      </c>
      <c r="C2474" s="1">
        <v>53.0</v>
      </c>
    </row>
    <row r="2475">
      <c r="A2475" s="1">
        <v>0.956</v>
      </c>
      <c r="B2475" s="1">
        <v>10810.67</v>
      </c>
      <c r="C2475" s="1">
        <v>26.0</v>
      </c>
    </row>
    <row r="2476">
      <c r="A2476" s="1">
        <v>0.378</v>
      </c>
      <c r="B2476" s="1">
        <v>21912.23</v>
      </c>
      <c r="C2476" s="1">
        <v>55.0</v>
      </c>
    </row>
    <row r="2477">
      <c r="A2477" s="1">
        <v>0.756</v>
      </c>
      <c r="B2477" s="1">
        <v>14128.65</v>
      </c>
      <c r="C2477" s="1">
        <v>65.0</v>
      </c>
    </row>
    <row r="2478">
      <c r="A2478" s="1">
        <v>0.413</v>
      </c>
      <c r="B2478" s="1">
        <v>44230.45</v>
      </c>
      <c r="C2478" s="1">
        <v>74.0</v>
      </c>
    </row>
    <row r="2479">
      <c r="A2479" s="1">
        <v>0.336</v>
      </c>
      <c r="B2479" s="1">
        <v>11382.49</v>
      </c>
      <c r="C2479" s="1">
        <v>77.0</v>
      </c>
    </row>
    <row r="2480">
      <c r="A2480" s="1">
        <v>0.655</v>
      </c>
      <c r="B2480" s="1">
        <v>7450.36</v>
      </c>
      <c r="C2480" s="1">
        <v>80.0</v>
      </c>
    </row>
    <row r="2481">
      <c r="A2481" s="1">
        <v>0.187</v>
      </c>
      <c r="B2481" s="1">
        <v>49550.36</v>
      </c>
      <c r="C2481" s="1">
        <v>39.0</v>
      </c>
    </row>
    <row r="2482">
      <c r="A2482" s="1">
        <v>0.211</v>
      </c>
      <c r="B2482" s="1">
        <v>10444.55</v>
      </c>
      <c r="C2482" s="1">
        <v>71.0</v>
      </c>
    </row>
    <row r="2483">
      <c r="A2483" s="1">
        <v>0.176</v>
      </c>
      <c r="B2483" s="1">
        <v>6284.57</v>
      </c>
      <c r="C2483" s="1">
        <v>70.0</v>
      </c>
    </row>
    <row r="2484">
      <c r="A2484" s="1">
        <v>0.378</v>
      </c>
      <c r="B2484" s="1">
        <v>2055.3</v>
      </c>
      <c r="C2484" s="1">
        <v>70.0</v>
      </c>
    </row>
    <row r="2485">
      <c r="A2485" s="1">
        <v>0.927</v>
      </c>
      <c r="B2485" s="1">
        <v>31530.68</v>
      </c>
      <c r="C2485" s="1">
        <v>19.0</v>
      </c>
    </row>
    <row r="2486">
      <c r="A2486" s="1">
        <v>1.0</v>
      </c>
      <c r="B2486" s="1">
        <v>34869.84</v>
      </c>
      <c r="C2486" s="1">
        <v>41.0</v>
      </c>
    </row>
    <row r="2487">
      <c r="A2487" s="1">
        <v>0.063</v>
      </c>
      <c r="B2487" s="1">
        <v>677.3</v>
      </c>
      <c r="C2487" s="1">
        <v>25.0</v>
      </c>
    </row>
    <row r="2488">
      <c r="A2488" s="1">
        <v>0.307</v>
      </c>
      <c r="B2488" s="1">
        <v>8883.46</v>
      </c>
      <c r="C2488" s="1">
        <v>28.0</v>
      </c>
    </row>
    <row r="2489">
      <c r="A2489" s="1">
        <v>0.025</v>
      </c>
      <c r="B2489" s="1">
        <v>27716.01</v>
      </c>
      <c r="C2489" s="1">
        <v>30.0</v>
      </c>
    </row>
    <row r="2490">
      <c r="A2490" s="1">
        <v>0.961</v>
      </c>
      <c r="B2490" s="1">
        <v>58517.35</v>
      </c>
      <c r="C2490" s="1">
        <v>34.0</v>
      </c>
    </row>
    <row r="2491">
      <c r="A2491" s="1">
        <v>0.249</v>
      </c>
      <c r="B2491" s="1">
        <v>9490.46</v>
      </c>
      <c r="C2491" s="1">
        <v>25.0</v>
      </c>
    </row>
    <row r="2492">
      <c r="A2492" s="1">
        <v>0.921</v>
      </c>
      <c r="B2492" s="1">
        <v>41122.85</v>
      </c>
      <c r="C2492" s="1">
        <v>38.0</v>
      </c>
    </row>
    <row r="2493">
      <c r="A2493" s="1">
        <v>0.083</v>
      </c>
      <c r="B2493" s="1">
        <v>10008.28</v>
      </c>
      <c r="C2493" s="1">
        <v>35.0</v>
      </c>
    </row>
    <row r="2494">
      <c r="A2494" s="1">
        <v>0.448</v>
      </c>
      <c r="B2494" s="1">
        <v>3956.7</v>
      </c>
      <c r="C2494" s="1">
        <v>47.0</v>
      </c>
    </row>
    <row r="2495">
      <c r="A2495" s="1">
        <v>0.409</v>
      </c>
      <c r="B2495" s="1">
        <v>69.04</v>
      </c>
      <c r="C2495" s="1">
        <v>35.0</v>
      </c>
    </row>
    <row r="2496">
      <c r="A2496" s="1">
        <v>0.379</v>
      </c>
      <c r="B2496" s="1">
        <v>8014.96</v>
      </c>
      <c r="C2496" s="1">
        <v>63.0</v>
      </c>
    </row>
    <row r="2497">
      <c r="A2497" s="1">
        <v>0.62</v>
      </c>
      <c r="B2497" s="1">
        <v>9511.58</v>
      </c>
      <c r="C2497" s="1">
        <v>64.0</v>
      </c>
    </row>
    <row r="2498">
      <c r="A2498" s="1">
        <v>0.541</v>
      </c>
      <c r="B2498" s="1">
        <v>58051.23</v>
      </c>
      <c r="C2498" s="1">
        <v>48.0</v>
      </c>
    </row>
    <row r="2499">
      <c r="A2499" s="1">
        <v>0.553</v>
      </c>
      <c r="B2499" s="1">
        <v>4615.21</v>
      </c>
      <c r="C2499" s="1">
        <v>55.0</v>
      </c>
    </row>
    <row r="2500">
      <c r="A2500" s="1">
        <v>0.239</v>
      </c>
      <c r="B2500" s="1">
        <v>9632.8</v>
      </c>
      <c r="C2500" s="1">
        <v>49.0</v>
      </c>
    </row>
    <row r="2501">
      <c r="A2501" s="1">
        <v>0.465</v>
      </c>
      <c r="B2501" s="1">
        <v>509.52</v>
      </c>
      <c r="C2501" s="1">
        <v>28.0</v>
      </c>
    </row>
    <row r="2502">
      <c r="A2502" s="1">
        <v>0.841</v>
      </c>
      <c r="B2502" s="1">
        <v>28839.5</v>
      </c>
      <c r="C2502" s="1">
        <v>62.0</v>
      </c>
    </row>
    <row r="2503">
      <c r="A2503" s="1">
        <v>0.523</v>
      </c>
      <c r="B2503" s="1">
        <v>49335.34</v>
      </c>
      <c r="C2503" s="1">
        <v>42.0</v>
      </c>
    </row>
    <row r="2504">
      <c r="A2504" s="1">
        <v>0.857</v>
      </c>
      <c r="B2504" s="1">
        <v>5431.47</v>
      </c>
      <c r="C2504" s="1">
        <v>50.0</v>
      </c>
    </row>
    <row r="2505">
      <c r="A2505" s="1">
        <v>0.216</v>
      </c>
      <c r="B2505" s="1">
        <v>11207.15</v>
      </c>
      <c r="C2505" s="1">
        <v>77.0</v>
      </c>
    </row>
    <row r="2506">
      <c r="A2506" s="1">
        <v>0.997</v>
      </c>
      <c r="B2506" s="1">
        <v>2604.74</v>
      </c>
      <c r="C2506" s="1">
        <v>55.0</v>
      </c>
    </row>
    <row r="2507">
      <c r="A2507" s="1">
        <v>0.666</v>
      </c>
      <c r="B2507" s="1">
        <v>12206.86</v>
      </c>
      <c r="C2507" s="1">
        <v>58.0</v>
      </c>
    </row>
    <row r="2508">
      <c r="A2508" s="1">
        <v>0.474</v>
      </c>
      <c r="B2508" s="1">
        <v>2862.23</v>
      </c>
      <c r="C2508" s="1">
        <v>25.0</v>
      </c>
    </row>
    <row r="2509">
      <c r="A2509" s="1">
        <v>0.035</v>
      </c>
      <c r="B2509" s="1">
        <v>14819.39</v>
      </c>
      <c r="C2509" s="1">
        <v>28.0</v>
      </c>
    </row>
    <row r="2510">
      <c r="A2510" s="1">
        <v>0.177</v>
      </c>
      <c r="B2510" s="1">
        <v>26532.0</v>
      </c>
      <c r="C2510" s="1">
        <v>39.0</v>
      </c>
    </row>
    <row r="2511">
      <c r="A2511" s="1">
        <v>0.464</v>
      </c>
      <c r="B2511" s="1">
        <v>16119.28</v>
      </c>
      <c r="C2511" s="1">
        <v>68.0</v>
      </c>
    </row>
    <row r="2512">
      <c r="A2512" s="1">
        <v>0.878</v>
      </c>
      <c r="B2512" s="1">
        <v>5626.57</v>
      </c>
      <c r="C2512" s="1">
        <v>41.0</v>
      </c>
    </row>
    <row r="2513">
      <c r="A2513" s="1">
        <v>1.0</v>
      </c>
      <c r="B2513" s="1">
        <v>8732.8</v>
      </c>
      <c r="C2513" s="1">
        <v>58.0</v>
      </c>
    </row>
    <row r="2514">
      <c r="A2514" s="1">
        <v>0.93</v>
      </c>
      <c r="B2514" s="1">
        <v>20353.89</v>
      </c>
      <c r="C2514" s="1">
        <v>34.0</v>
      </c>
    </row>
    <row r="2515">
      <c r="A2515" s="1">
        <v>0.324</v>
      </c>
      <c r="B2515" s="1">
        <v>17820.04</v>
      </c>
      <c r="C2515" s="1">
        <v>29.0</v>
      </c>
    </row>
    <row r="2516">
      <c r="A2516" s="1">
        <v>0.257</v>
      </c>
      <c r="B2516" s="1">
        <v>2941.59</v>
      </c>
      <c r="C2516" s="1">
        <v>74.0</v>
      </c>
    </row>
    <row r="2517">
      <c r="A2517" s="1">
        <v>0.89</v>
      </c>
      <c r="B2517" s="1">
        <v>37280.08</v>
      </c>
      <c r="C2517" s="1">
        <v>63.0</v>
      </c>
    </row>
    <row r="2518">
      <c r="A2518" s="1">
        <v>0.941</v>
      </c>
      <c r="B2518" s="1">
        <v>12894.34</v>
      </c>
      <c r="C2518" s="1">
        <v>49.0</v>
      </c>
    </row>
    <row r="2519">
      <c r="A2519" s="1">
        <v>0.183</v>
      </c>
      <c r="B2519" s="1">
        <v>3543.56</v>
      </c>
      <c r="C2519" s="1">
        <v>32.0</v>
      </c>
    </row>
    <row r="2520">
      <c r="A2520" s="1">
        <v>0.478</v>
      </c>
      <c r="B2520" s="1">
        <v>2621.01</v>
      </c>
      <c r="C2520" s="1">
        <v>33.0</v>
      </c>
    </row>
    <row r="2521">
      <c r="A2521" s="1">
        <v>0.986</v>
      </c>
      <c r="B2521" s="1">
        <v>67365.96</v>
      </c>
      <c r="C2521" s="1">
        <v>71.0</v>
      </c>
    </row>
    <row r="2522">
      <c r="A2522" s="1">
        <v>0.492</v>
      </c>
      <c r="B2522" s="1">
        <v>6612.77</v>
      </c>
      <c r="C2522" s="1">
        <v>39.0</v>
      </c>
    </row>
    <row r="2523">
      <c r="A2523" s="1">
        <v>0.992</v>
      </c>
      <c r="B2523" s="1">
        <v>47848.79</v>
      </c>
      <c r="C2523" s="1">
        <v>45.0</v>
      </c>
    </row>
    <row r="2524">
      <c r="A2524" s="1">
        <v>0.167</v>
      </c>
      <c r="B2524" s="1">
        <v>10572.51</v>
      </c>
      <c r="C2524" s="1">
        <v>37.0</v>
      </c>
    </row>
    <row r="2525">
      <c r="A2525" s="1">
        <v>0.777</v>
      </c>
      <c r="B2525" s="1">
        <v>9752.65</v>
      </c>
      <c r="C2525" s="1">
        <v>50.0</v>
      </c>
    </row>
    <row r="2526">
      <c r="A2526" s="1">
        <v>0.39</v>
      </c>
      <c r="B2526" s="1">
        <v>24141.48</v>
      </c>
      <c r="C2526" s="1">
        <v>27.0</v>
      </c>
    </row>
    <row r="2527">
      <c r="A2527" s="1">
        <v>0.743</v>
      </c>
      <c r="B2527" s="1">
        <v>198.65</v>
      </c>
      <c r="C2527" s="1">
        <v>57.0</v>
      </c>
    </row>
    <row r="2528">
      <c r="A2528" s="1">
        <v>0.293</v>
      </c>
      <c r="B2528" s="1">
        <v>8252.5</v>
      </c>
      <c r="C2528" s="1">
        <v>49.0</v>
      </c>
    </row>
    <row r="2529">
      <c r="A2529" s="1">
        <v>0.742</v>
      </c>
      <c r="B2529" s="1">
        <v>7209.23</v>
      </c>
      <c r="C2529" s="1">
        <v>67.0</v>
      </c>
    </row>
    <row r="2530">
      <c r="A2530" s="1">
        <v>0.802</v>
      </c>
      <c r="B2530" s="1">
        <v>40513.94</v>
      </c>
      <c r="C2530" s="1">
        <v>77.0</v>
      </c>
    </row>
    <row r="2531">
      <c r="A2531" s="1">
        <v>0.419</v>
      </c>
      <c r="B2531" s="1">
        <v>15063.19</v>
      </c>
      <c r="C2531" s="1">
        <v>50.0</v>
      </c>
    </row>
    <row r="2532">
      <c r="A2532" s="1">
        <v>1.0</v>
      </c>
      <c r="B2532" s="1">
        <v>9069.07</v>
      </c>
      <c r="C2532" s="1">
        <v>19.0</v>
      </c>
    </row>
    <row r="2533">
      <c r="A2533" s="1">
        <v>0.0</v>
      </c>
      <c r="B2533" s="1">
        <v>6187.09</v>
      </c>
      <c r="C2533" s="1">
        <v>50.0</v>
      </c>
    </row>
    <row r="2534">
      <c r="A2534" s="1">
        <v>0.674</v>
      </c>
      <c r="B2534" s="1">
        <v>17856.85</v>
      </c>
      <c r="C2534" s="1">
        <v>50.0</v>
      </c>
    </row>
    <row r="2535">
      <c r="A2535" s="1">
        <v>0.959</v>
      </c>
      <c r="B2535" s="1">
        <v>3289.79</v>
      </c>
      <c r="C2535" s="1">
        <v>58.0</v>
      </c>
    </row>
    <row r="2536">
      <c r="A2536" s="1">
        <v>0.857</v>
      </c>
      <c r="B2536" s="1">
        <v>5652.69</v>
      </c>
      <c r="C2536" s="1">
        <v>30.0</v>
      </c>
    </row>
    <row r="2537">
      <c r="A2537" s="1">
        <v>0.615</v>
      </c>
      <c r="B2537" s="1">
        <v>6951.82</v>
      </c>
      <c r="C2537" s="1">
        <v>47.0</v>
      </c>
    </row>
    <row r="2538">
      <c r="A2538" s="1">
        <v>0.896</v>
      </c>
      <c r="B2538" s="1">
        <v>18725.22</v>
      </c>
      <c r="C2538" s="1">
        <v>50.0</v>
      </c>
    </row>
    <row r="2539">
      <c r="A2539" s="1">
        <v>0.108</v>
      </c>
      <c r="B2539" s="1">
        <v>9344.31</v>
      </c>
      <c r="C2539" s="1">
        <v>30.0</v>
      </c>
    </row>
    <row r="2540">
      <c r="A2540" s="1">
        <v>0.593</v>
      </c>
      <c r="B2540" s="1">
        <v>14095.62</v>
      </c>
      <c r="C2540" s="1">
        <v>69.0</v>
      </c>
    </row>
    <row r="2541">
      <c r="A2541" s="1">
        <v>0.981</v>
      </c>
      <c r="B2541" s="1">
        <v>21021.5</v>
      </c>
      <c r="C2541" s="1">
        <v>43.0</v>
      </c>
    </row>
    <row r="2542">
      <c r="A2542" s="1">
        <v>1.0</v>
      </c>
      <c r="B2542" s="1">
        <v>62595.15</v>
      </c>
      <c r="C2542" s="1">
        <v>39.0</v>
      </c>
    </row>
    <row r="2543">
      <c r="A2543" s="1">
        <v>0.679</v>
      </c>
      <c r="B2543" s="1">
        <v>28949.56</v>
      </c>
      <c r="C2543" s="1">
        <v>56.0</v>
      </c>
    </row>
    <row r="2544">
      <c r="A2544" s="1">
        <v>0.218</v>
      </c>
      <c r="B2544" s="1">
        <v>10392.51</v>
      </c>
      <c r="C2544" s="1">
        <v>19.0</v>
      </c>
    </row>
    <row r="2545">
      <c r="A2545" s="1">
        <v>0.163</v>
      </c>
      <c r="B2545" s="1">
        <v>27588.39</v>
      </c>
      <c r="C2545" s="1">
        <v>55.0</v>
      </c>
    </row>
    <row r="2546">
      <c r="A2546" s="1">
        <v>1.0</v>
      </c>
      <c r="B2546" s="1">
        <v>59792.69</v>
      </c>
      <c r="C2546" s="1">
        <v>56.0</v>
      </c>
    </row>
    <row r="2547">
      <c r="A2547" s="1">
        <v>0.931</v>
      </c>
      <c r="B2547" s="1">
        <v>13838.18</v>
      </c>
      <c r="C2547" s="1">
        <v>43.0</v>
      </c>
    </row>
    <row r="2548">
      <c r="A2548" s="1">
        <v>0.365</v>
      </c>
      <c r="B2548" s="1">
        <v>10569.51</v>
      </c>
      <c r="C2548" s="1">
        <v>63.0</v>
      </c>
    </row>
    <row r="2549">
      <c r="A2549" s="1">
        <v>0.932</v>
      </c>
      <c r="B2549" s="1">
        <v>1624.61</v>
      </c>
      <c r="C2549" s="1">
        <v>75.0</v>
      </c>
    </row>
    <row r="2550">
      <c r="A2550" s="1">
        <v>0.381</v>
      </c>
      <c r="B2550" s="1">
        <v>44581.19</v>
      </c>
      <c r="C2550" s="1">
        <v>67.0</v>
      </c>
    </row>
    <row r="2551">
      <c r="A2551" s="1">
        <v>0.294</v>
      </c>
      <c r="B2551" s="1">
        <v>5658.78</v>
      </c>
      <c r="C2551" s="1">
        <v>32.0</v>
      </c>
    </row>
    <row r="2552">
      <c r="A2552" s="1">
        <v>0.644</v>
      </c>
      <c r="B2552" s="1">
        <v>1321.9</v>
      </c>
      <c r="C2552" s="1">
        <v>51.0</v>
      </c>
    </row>
    <row r="2553">
      <c r="A2553" s="1">
        <v>0.171</v>
      </c>
      <c r="B2553" s="1">
        <v>15409.36</v>
      </c>
      <c r="C2553" s="1">
        <v>59.0</v>
      </c>
    </row>
    <row r="2554">
      <c r="A2554" s="1">
        <v>1.0</v>
      </c>
      <c r="B2554" s="1">
        <v>37403.02</v>
      </c>
      <c r="C2554" s="1">
        <v>72.0</v>
      </c>
    </row>
    <row r="2555">
      <c r="A2555" s="1">
        <v>0.273</v>
      </c>
      <c r="B2555" s="1">
        <v>10438.91</v>
      </c>
      <c r="C2555" s="1">
        <v>61.0</v>
      </c>
    </row>
    <row r="2556">
      <c r="A2556" s="1">
        <v>0.395</v>
      </c>
      <c r="B2556" s="1">
        <v>30563.38</v>
      </c>
      <c r="C2556" s="1">
        <v>66.0</v>
      </c>
    </row>
    <row r="2557">
      <c r="A2557" s="1">
        <v>0.575</v>
      </c>
      <c r="B2557" s="1">
        <v>36206.13</v>
      </c>
      <c r="C2557" s="1">
        <v>57.0</v>
      </c>
    </row>
    <row r="2558">
      <c r="A2558" s="1">
        <v>0.828</v>
      </c>
      <c r="B2558" s="1">
        <v>12117.51</v>
      </c>
      <c r="C2558" s="1">
        <v>28.0</v>
      </c>
    </row>
    <row r="2559">
      <c r="A2559" s="1">
        <v>0.12</v>
      </c>
      <c r="B2559" s="1">
        <v>17878.61</v>
      </c>
      <c r="C2559" s="1">
        <v>78.0</v>
      </c>
    </row>
    <row r="2560">
      <c r="A2560" s="1">
        <v>0.667</v>
      </c>
      <c r="B2560" s="1">
        <v>15267.63</v>
      </c>
      <c r="C2560" s="1">
        <v>20.0</v>
      </c>
    </row>
    <row r="2561">
      <c r="A2561" s="1">
        <v>0.199</v>
      </c>
      <c r="B2561" s="1">
        <v>56001.95</v>
      </c>
      <c r="C2561" s="1">
        <v>76.0</v>
      </c>
    </row>
    <row r="2562">
      <c r="A2562" s="1">
        <v>0.145</v>
      </c>
      <c r="B2562" s="1">
        <v>25856.49</v>
      </c>
      <c r="C2562" s="1">
        <v>23.0</v>
      </c>
    </row>
    <row r="2563">
      <c r="A2563" s="1">
        <v>0.191</v>
      </c>
      <c r="B2563" s="1">
        <v>51896.97</v>
      </c>
      <c r="C2563" s="1">
        <v>26.0</v>
      </c>
    </row>
    <row r="2564">
      <c r="A2564" s="1">
        <v>0.545</v>
      </c>
      <c r="B2564" s="1">
        <v>4969.48</v>
      </c>
      <c r="C2564" s="1">
        <v>23.0</v>
      </c>
    </row>
    <row r="2565">
      <c r="A2565" s="1">
        <v>0.486</v>
      </c>
      <c r="B2565" s="1">
        <v>7428.14</v>
      </c>
      <c r="C2565" s="1">
        <v>26.0</v>
      </c>
    </row>
    <row r="2566">
      <c r="A2566" s="1">
        <v>0.457</v>
      </c>
      <c r="B2566" s="1">
        <v>1471.07</v>
      </c>
      <c r="C2566" s="1">
        <v>56.0</v>
      </c>
    </row>
    <row r="2567">
      <c r="A2567" s="1">
        <v>0.577</v>
      </c>
      <c r="B2567" s="1">
        <v>13859.26</v>
      </c>
      <c r="C2567" s="1">
        <v>48.0</v>
      </c>
    </row>
    <row r="2568">
      <c r="A2568" s="1">
        <v>0.602</v>
      </c>
      <c r="B2568" s="1">
        <v>41417.36</v>
      </c>
      <c r="C2568" s="1">
        <v>49.0</v>
      </c>
    </row>
    <row r="2569">
      <c r="A2569" s="1">
        <v>0.474</v>
      </c>
      <c r="B2569" s="1">
        <v>7915.64</v>
      </c>
      <c r="C2569" s="1">
        <v>58.0</v>
      </c>
    </row>
    <row r="2570">
      <c r="A2570" s="1">
        <v>0.222</v>
      </c>
      <c r="B2570" s="1">
        <v>2745.79</v>
      </c>
      <c r="C2570" s="1">
        <v>67.0</v>
      </c>
    </row>
    <row r="2571">
      <c r="A2571" s="1">
        <v>0.897</v>
      </c>
      <c r="B2571" s="1">
        <v>1418.03</v>
      </c>
      <c r="C2571" s="1">
        <v>29.0</v>
      </c>
    </row>
    <row r="2572">
      <c r="A2572" s="1">
        <v>0.67</v>
      </c>
      <c r="B2572" s="1">
        <v>11866.05</v>
      </c>
      <c r="C2572" s="1">
        <v>25.0</v>
      </c>
    </row>
    <row r="2573">
      <c r="A2573" s="1">
        <v>0.127</v>
      </c>
      <c r="B2573" s="1">
        <v>3583.05</v>
      </c>
      <c r="C2573" s="1">
        <v>25.0</v>
      </c>
    </row>
    <row r="2574">
      <c r="A2574" s="1">
        <v>0.305</v>
      </c>
      <c r="B2574" s="1">
        <v>8496.14</v>
      </c>
      <c r="C2574" s="1">
        <v>67.0</v>
      </c>
    </row>
    <row r="2575">
      <c r="A2575" s="1">
        <v>0.865</v>
      </c>
      <c r="B2575" s="1">
        <v>34293.73</v>
      </c>
      <c r="C2575" s="1">
        <v>45.0</v>
      </c>
    </row>
    <row r="2576">
      <c r="A2576" s="1">
        <v>0.826</v>
      </c>
      <c r="B2576" s="1">
        <v>9691.7</v>
      </c>
      <c r="C2576" s="1">
        <v>79.0</v>
      </c>
    </row>
    <row r="2577">
      <c r="A2577" s="1">
        <v>0.776</v>
      </c>
      <c r="B2577" s="1">
        <v>18825.55</v>
      </c>
      <c r="C2577" s="1">
        <v>37.0</v>
      </c>
    </row>
    <row r="2578">
      <c r="A2578" s="1">
        <v>0.84</v>
      </c>
      <c r="B2578" s="1">
        <v>13949.53</v>
      </c>
      <c r="C2578" s="1">
        <v>79.0</v>
      </c>
    </row>
    <row r="2579">
      <c r="A2579" s="1">
        <v>0.648</v>
      </c>
      <c r="B2579" s="1">
        <v>25354.82</v>
      </c>
      <c r="C2579" s="1">
        <v>64.0</v>
      </c>
    </row>
    <row r="2580">
      <c r="A2580" s="1">
        <v>0.289</v>
      </c>
      <c r="B2580" s="1">
        <v>3395.97</v>
      </c>
      <c r="C2580" s="1">
        <v>76.0</v>
      </c>
    </row>
    <row r="2581">
      <c r="A2581" s="1">
        <v>0.508</v>
      </c>
      <c r="B2581" s="1">
        <v>50625.14</v>
      </c>
      <c r="C2581" s="1">
        <v>80.0</v>
      </c>
    </row>
    <row r="2582">
      <c r="A2582" s="1">
        <v>0.56</v>
      </c>
      <c r="B2582" s="1">
        <v>20635.87</v>
      </c>
      <c r="C2582" s="1">
        <v>24.0</v>
      </c>
    </row>
    <row r="2583">
      <c r="A2583" s="1">
        <v>0.296</v>
      </c>
      <c r="B2583" s="1">
        <v>6320.36</v>
      </c>
      <c r="C2583" s="1">
        <v>28.0</v>
      </c>
    </row>
    <row r="2584">
      <c r="A2584" s="1">
        <v>0.903</v>
      </c>
      <c r="B2584" s="1">
        <v>2630.75</v>
      </c>
      <c r="C2584" s="1">
        <v>37.0</v>
      </c>
    </row>
    <row r="2585">
      <c r="A2585" s="1">
        <v>0.797</v>
      </c>
      <c r="B2585" s="1">
        <v>3243.92</v>
      </c>
      <c r="C2585" s="1">
        <v>33.0</v>
      </c>
    </row>
    <row r="2586">
      <c r="A2586" s="1">
        <v>1.0</v>
      </c>
      <c r="B2586" s="1">
        <v>30526.12</v>
      </c>
      <c r="C2586" s="1">
        <v>21.0</v>
      </c>
    </row>
    <row r="2587">
      <c r="A2587" s="1">
        <v>0.665</v>
      </c>
      <c r="B2587" s="1">
        <v>17739.98</v>
      </c>
      <c r="C2587" s="1">
        <v>23.0</v>
      </c>
    </row>
    <row r="2588">
      <c r="A2588" s="1">
        <v>0.921</v>
      </c>
      <c r="B2588" s="1">
        <v>9585.19</v>
      </c>
      <c r="C2588" s="1">
        <v>75.0</v>
      </c>
    </row>
    <row r="2589">
      <c r="A2589" s="1">
        <v>0.829</v>
      </c>
      <c r="B2589" s="1">
        <v>8096.33</v>
      </c>
      <c r="C2589" s="1">
        <v>39.0</v>
      </c>
    </row>
    <row r="2590">
      <c r="A2590" s="1">
        <v>0.932</v>
      </c>
      <c r="B2590" s="1">
        <v>38725.26</v>
      </c>
      <c r="C2590" s="1">
        <v>43.0</v>
      </c>
    </row>
    <row r="2591">
      <c r="A2591" s="1">
        <v>0.788</v>
      </c>
      <c r="B2591" s="1">
        <v>41550.87</v>
      </c>
      <c r="C2591" s="1">
        <v>80.0</v>
      </c>
    </row>
    <row r="2592">
      <c r="A2592" s="1">
        <v>0.399</v>
      </c>
      <c r="B2592" s="1">
        <v>17410.2</v>
      </c>
      <c r="C2592" s="1">
        <v>20.0</v>
      </c>
    </row>
    <row r="2593">
      <c r="A2593" s="1">
        <v>0.244</v>
      </c>
      <c r="B2593" s="1">
        <v>14869.62</v>
      </c>
      <c r="C2593" s="1">
        <v>80.0</v>
      </c>
    </row>
    <row r="2594">
      <c r="A2594" s="1">
        <v>0.372</v>
      </c>
      <c r="B2594" s="1">
        <v>33905.15</v>
      </c>
      <c r="C2594" s="1">
        <v>58.0</v>
      </c>
    </row>
    <row r="2595">
      <c r="A2595" s="1">
        <v>0.617</v>
      </c>
      <c r="B2595" s="1">
        <v>27672.77</v>
      </c>
      <c r="C2595" s="1">
        <v>77.0</v>
      </c>
    </row>
    <row r="2596">
      <c r="A2596" s="1">
        <v>0.88</v>
      </c>
      <c r="B2596" s="1">
        <v>10227.35</v>
      </c>
      <c r="C2596" s="1">
        <v>59.0</v>
      </c>
    </row>
    <row r="2597">
      <c r="A2597" s="1">
        <v>0.499</v>
      </c>
      <c r="B2597" s="1">
        <v>1727.26</v>
      </c>
      <c r="C2597" s="1">
        <v>31.0</v>
      </c>
    </row>
    <row r="2598">
      <c r="A2598" s="1">
        <v>0.599</v>
      </c>
      <c r="B2598" s="1">
        <v>29263.52</v>
      </c>
      <c r="C2598" s="1">
        <v>28.0</v>
      </c>
    </row>
    <row r="2599">
      <c r="A2599" s="1">
        <v>0.784</v>
      </c>
      <c r="B2599" s="1">
        <v>3695.32</v>
      </c>
      <c r="C2599" s="1">
        <v>35.0</v>
      </c>
    </row>
    <row r="2600">
      <c r="A2600" s="1">
        <v>0.905</v>
      </c>
      <c r="B2600" s="1">
        <v>330.25</v>
      </c>
      <c r="C2600" s="1">
        <v>71.0</v>
      </c>
    </row>
    <row r="2601">
      <c r="A2601" s="1">
        <v>0.998</v>
      </c>
      <c r="B2601" s="1">
        <v>37068.78</v>
      </c>
      <c r="C2601" s="1">
        <v>29.0</v>
      </c>
    </row>
    <row r="2602">
      <c r="A2602" s="1">
        <v>0.629</v>
      </c>
      <c r="B2602" s="1">
        <v>17267.03</v>
      </c>
      <c r="C2602" s="1">
        <v>40.0</v>
      </c>
    </row>
    <row r="2603">
      <c r="A2603" s="1">
        <v>1.0</v>
      </c>
      <c r="B2603" s="1">
        <v>44450.73</v>
      </c>
      <c r="C2603" s="1">
        <v>29.0</v>
      </c>
    </row>
    <row r="2604">
      <c r="A2604" s="1">
        <v>0.912</v>
      </c>
      <c r="B2604" s="1">
        <v>13255.78</v>
      </c>
      <c r="C2604" s="1">
        <v>30.0</v>
      </c>
    </row>
    <row r="2605">
      <c r="A2605" s="1">
        <v>0.883</v>
      </c>
      <c r="B2605" s="1">
        <v>52204.26</v>
      </c>
      <c r="C2605" s="1">
        <v>42.0</v>
      </c>
    </row>
    <row r="2606">
      <c r="A2606" s="1">
        <v>0.882</v>
      </c>
      <c r="B2606" s="1">
        <v>8738.24</v>
      </c>
      <c r="C2606" s="1">
        <v>62.0</v>
      </c>
    </row>
    <row r="2607">
      <c r="A2607" s="1">
        <v>1.0</v>
      </c>
      <c r="B2607" s="1">
        <v>25784.95</v>
      </c>
      <c r="C2607" s="1">
        <v>68.0</v>
      </c>
    </row>
    <row r="2608">
      <c r="A2608" s="1">
        <v>0.556</v>
      </c>
      <c r="B2608" s="1">
        <v>7161.7</v>
      </c>
      <c r="C2608" s="1">
        <v>75.0</v>
      </c>
    </row>
    <row r="2609">
      <c r="A2609" s="1">
        <v>0.856</v>
      </c>
      <c r="B2609" s="1">
        <v>23.29</v>
      </c>
      <c r="C2609" s="1">
        <v>36.0</v>
      </c>
    </row>
    <row r="2610">
      <c r="A2610" s="1">
        <v>0.813</v>
      </c>
      <c r="B2610" s="1">
        <v>9552.48</v>
      </c>
      <c r="C2610" s="1">
        <v>72.0</v>
      </c>
    </row>
    <row r="2611">
      <c r="A2611" s="1">
        <v>0.444</v>
      </c>
      <c r="B2611" s="1">
        <v>26770.32</v>
      </c>
      <c r="C2611" s="1">
        <v>63.0</v>
      </c>
    </row>
    <row r="2612">
      <c r="A2612" s="1">
        <v>1.0</v>
      </c>
      <c r="B2612" s="1">
        <v>3250.95</v>
      </c>
      <c r="C2612" s="1">
        <v>53.0</v>
      </c>
    </row>
    <row r="2613">
      <c r="A2613" s="1">
        <v>0.432</v>
      </c>
      <c r="B2613" s="1">
        <v>14055.95</v>
      </c>
      <c r="C2613" s="1">
        <v>62.0</v>
      </c>
    </row>
    <row r="2614">
      <c r="A2614" s="1">
        <v>0.443</v>
      </c>
      <c r="B2614" s="1">
        <v>4773.3</v>
      </c>
      <c r="C2614" s="1">
        <v>25.0</v>
      </c>
    </row>
    <row r="2615">
      <c r="A2615" s="1">
        <v>0.677</v>
      </c>
      <c r="B2615" s="1">
        <v>1551.11</v>
      </c>
      <c r="C2615" s="1">
        <v>46.0</v>
      </c>
    </row>
    <row r="2616">
      <c r="A2616" s="1">
        <v>0.081</v>
      </c>
      <c r="B2616" s="1">
        <v>19218.02</v>
      </c>
      <c r="C2616" s="1">
        <v>72.0</v>
      </c>
    </row>
    <row r="2617">
      <c r="A2617" s="1">
        <v>0.227</v>
      </c>
      <c r="B2617" s="1">
        <v>60717.6</v>
      </c>
      <c r="C2617" s="1">
        <v>70.0</v>
      </c>
    </row>
    <row r="2618">
      <c r="A2618" s="1">
        <v>0.97</v>
      </c>
      <c r="B2618" s="1">
        <v>7441.7</v>
      </c>
      <c r="C2618" s="1">
        <v>72.0</v>
      </c>
    </row>
    <row r="2619">
      <c r="A2619" s="1">
        <v>0.332</v>
      </c>
      <c r="B2619" s="1">
        <v>17380.79</v>
      </c>
      <c r="C2619" s="1">
        <v>49.0</v>
      </c>
    </row>
    <row r="2620">
      <c r="A2620" s="1">
        <v>0.283</v>
      </c>
      <c r="B2620" s="1">
        <v>61410.57</v>
      </c>
      <c r="C2620" s="1">
        <v>68.0</v>
      </c>
    </row>
    <row r="2621">
      <c r="A2621" s="1">
        <v>0.475</v>
      </c>
      <c r="B2621" s="1">
        <v>21024.08</v>
      </c>
      <c r="C2621" s="1">
        <v>61.0</v>
      </c>
    </row>
    <row r="2622">
      <c r="A2622" s="1">
        <v>0.917</v>
      </c>
      <c r="B2622" s="1">
        <v>22362.83</v>
      </c>
      <c r="C2622" s="1">
        <v>35.0</v>
      </c>
    </row>
    <row r="2623">
      <c r="A2623" s="1">
        <v>0.383</v>
      </c>
      <c r="B2623" s="1">
        <v>3942.9</v>
      </c>
      <c r="C2623" s="1">
        <v>23.0</v>
      </c>
    </row>
    <row r="2624">
      <c r="A2624" s="1">
        <v>0.469</v>
      </c>
      <c r="B2624" s="1">
        <v>13569.49</v>
      </c>
      <c r="C2624" s="1">
        <v>35.0</v>
      </c>
    </row>
    <row r="2625">
      <c r="A2625" s="1">
        <v>0.157</v>
      </c>
      <c r="B2625" s="1">
        <v>9148.31</v>
      </c>
      <c r="C2625" s="1">
        <v>36.0</v>
      </c>
    </row>
    <row r="2626">
      <c r="A2626" s="1">
        <v>0.346</v>
      </c>
      <c r="B2626" s="1">
        <v>12733.71</v>
      </c>
      <c r="C2626" s="1">
        <v>39.0</v>
      </c>
    </row>
    <row r="2627">
      <c r="A2627" s="1">
        <v>1.0</v>
      </c>
      <c r="B2627" s="1">
        <v>32271.59</v>
      </c>
      <c r="C2627" s="1">
        <v>54.0</v>
      </c>
    </row>
    <row r="2628">
      <c r="A2628" s="1">
        <v>0.927</v>
      </c>
      <c r="B2628" s="1">
        <v>12349.63</v>
      </c>
      <c r="C2628" s="1">
        <v>49.0</v>
      </c>
    </row>
    <row r="2629">
      <c r="A2629" s="1">
        <v>0.74</v>
      </c>
      <c r="B2629" s="1">
        <v>1298.25</v>
      </c>
      <c r="C2629" s="1">
        <v>73.0</v>
      </c>
    </row>
    <row r="2630">
      <c r="A2630" s="1">
        <v>0.936</v>
      </c>
      <c r="B2630" s="1">
        <v>47191.93</v>
      </c>
      <c r="C2630" s="1">
        <v>58.0</v>
      </c>
    </row>
    <row r="2631">
      <c r="A2631" s="1">
        <v>0.719</v>
      </c>
      <c r="B2631" s="1">
        <v>15741.07</v>
      </c>
      <c r="C2631" s="1">
        <v>76.0</v>
      </c>
    </row>
    <row r="2632">
      <c r="A2632" s="1">
        <v>0.318</v>
      </c>
      <c r="B2632" s="1">
        <v>51670.96</v>
      </c>
      <c r="C2632" s="1">
        <v>20.0</v>
      </c>
    </row>
    <row r="2633">
      <c r="A2633" s="1">
        <v>0.167</v>
      </c>
      <c r="B2633" s="1">
        <v>16989.21</v>
      </c>
      <c r="C2633" s="1">
        <v>45.0</v>
      </c>
    </row>
    <row r="2634">
      <c r="A2634" s="1">
        <v>0.587</v>
      </c>
      <c r="B2634" s="1">
        <v>1443.59</v>
      </c>
      <c r="C2634" s="1">
        <v>27.0</v>
      </c>
    </row>
    <row r="2635">
      <c r="A2635" s="1">
        <v>0.595</v>
      </c>
      <c r="B2635" s="1">
        <v>16098.09</v>
      </c>
      <c r="C2635" s="1">
        <v>68.0</v>
      </c>
    </row>
    <row r="2636">
      <c r="A2636" s="1">
        <v>1.0</v>
      </c>
      <c r="B2636" s="1">
        <v>17148.13</v>
      </c>
      <c r="C2636" s="1">
        <v>52.0</v>
      </c>
    </row>
    <row r="2637">
      <c r="A2637" s="1">
        <v>0.451</v>
      </c>
      <c r="B2637" s="1">
        <v>4824.62</v>
      </c>
      <c r="C2637" s="1">
        <v>78.0</v>
      </c>
    </row>
    <row r="2638">
      <c r="A2638" s="1">
        <v>0.967</v>
      </c>
      <c r="B2638" s="1">
        <v>12736.44</v>
      </c>
      <c r="C2638" s="1">
        <v>46.0</v>
      </c>
    </row>
    <row r="2639">
      <c r="A2639" s="1">
        <v>1.0</v>
      </c>
      <c r="B2639" s="1">
        <v>12303.05</v>
      </c>
      <c r="C2639" s="1">
        <v>71.0</v>
      </c>
    </row>
    <row r="2640">
      <c r="A2640" s="1">
        <v>0.895</v>
      </c>
      <c r="B2640" s="1">
        <v>19503.63</v>
      </c>
      <c r="C2640" s="1">
        <v>80.0</v>
      </c>
    </row>
    <row r="2641">
      <c r="A2641" s="1">
        <v>0.449</v>
      </c>
      <c r="B2641" s="1">
        <v>6011.67</v>
      </c>
      <c r="C2641" s="1">
        <v>32.0</v>
      </c>
    </row>
    <row r="2642">
      <c r="A2642" s="1">
        <v>0.753</v>
      </c>
      <c r="B2642" s="1">
        <v>17433.44</v>
      </c>
      <c r="C2642" s="1">
        <v>50.0</v>
      </c>
    </row>
    <row r="2643">
      <c r="A2643" s="1">
        <v>0.545</v>
      </c>
      <c r="B2643" s="1">
        <v>5513.81</v>
      </c>
      <c r="C2643" s="1">
        <v>24.0</v>
      </c>
    </row>
    <row r="2644">
      <c r="A2644" s="1">
        <v>0.199</v>
      </c>
      <c r="B2644" s="1">
        <v>11827.89</v>
      </c>
      <c r="C2644" s="1">
        <v>29.0</v>
      </c>
    </row>
    <row r="2645">
      <c r="A2645" s="1">
        <v>0.18</v>
      </c>
      <c r="B2645" s="1">
        <v>2618.26</v>
      </c>
      <c r="C2645" s="1">
        <v>66.0</v>
      </c>
    </row>
    <row r="2646">
      <c r="A2646" s="1">
        <v>0.07</v>
      </c>
      <c r="B2646" s="1">
        <v>760.28</v>
      </c>
      <c r="C2646" s="1">
        <v>47.0</v>
      </c>
    </row>
    <row r="2647">
      <c r="A2647" s="1">
        <v>0.376</v>
      </c>
      <c r="B2647" s="1">
        <v>7730.53</v>
      </c>
      <c r="C2647" s="1">
        <v>38.0</v>
      </c>
    </row>
    <row r="2648">
      <c r="A2648" s="1">
        <v>0.689</v>
      </c>
      <c r="B2648" s="1">
        <v>6419.86</v>
      </c>
      <c r="C2648" s="1">
        <v>48.0</v>
      </c>
    </row>
    <row r="2649">
      <c r="A2649" s="1">
        <v>0.914</v>
      </c>
      <c r="B2649" s="1">
        <v>10449.06</v>
      </c>
      <c r="C2649" s="1">
        <v>75.0</v>
      </c>
    </row>
    <row r="2650">
      <c r="A2650" s="1">
        <v>0.47</v>
      </c>
      <c r="B2650" s="1">
        <v>65394.24</v>
      </c>
      <c r="C2650" s="1">
        <v>78.0</v>
      </c>
    </row>
    <row r="2651">
      <c r="A2651" s="1">
        <v>0.581</v>
      </c>
      <c r="B2651" s="1">
        <v>14772.49</v>
      </c>
      <c r="C2651" s="1">
        <v>41.0</v>
      </c>
    </row>
    <row r="2652">
      <c r="A2652" s="1">
        <v>0.519</v>
      </c>
      <c r="B2652" s="1">
        <v>16111.84</v>
      </c>
      <c r="C2652" s="1">
        <v>37.0</v>
      </c>
    </row>
    <row r="2653">
      <c r="A2653" s="1">
        <v>0.259</v>
      </c>
      <c r="B2653" s="1">
        <v>56809.14</v>
      </c>
      <c r="C2653" s="1">
        <v>54.0</v>
      </c>
    </row>
    <row r="2654">
      <c r="A2654" s="1">
        <v>0.86</v>
      </c>
      <c r="B2654" s="1">
        <v>50803.43</v>
      </c>
      <c r="C2654" s="1">
        <v>21.0</v>
      </c>
    </row>
    <row r="2655">
      <c r="A2655" s="1">
        <v>0.669</v>
      </c>
      <c r="B2655" s="1">
        <v>43102.61</v>
      </c>
      <c r="C2655" s="1">
        <v>45.0</v>
      </c>
    </row>
    <row r="2656">
      <c r="A2656" s="1">
        <v>1.0</v>
      </c>
      <c r="B2656" s="1">
        <v>2062.7</v>
      </c>
      <c r="C2656" s="1">
        <v>61.0</v>
      </c>
    </row>
    <row r="2657">
      <c r="A2657" s="1">
        <v>0.885</v>
      </c>
      <c r="B2657" s="1">
        <v>20118.7</v>
      </c>
      <c r="C2657" s="1">
        <v>79.0</v>
      </c>
    </row>
    <row r="2658">
      <c r="A2658" s="1">
        <v>0.378</v>
      </c>
      <c r="B2658" s="1">
        <v>33015.51</v>
      </c>
      <c r="C2658" s="1">
        <v>37.0</v>
      </c>
    </row>
    <row r="2659">
      <c r="A2659" s="1">
        <v>0.463</v>
      </c>
      <c r="B2659" s="1">
        <v>36105.98</v>
      </c>
      <c r="C2659" s="1">
        <v>77.0</v>
      </c>
    </row>
    <row r="2660">
      <c r="A2660" s="1">
        <v>0.587</v>
      </c>
      <c r="B2660" s="1">
        <v>17250.6</v>
      </c>
      <c r="C2660" s="1">
        <v>41.0</v>
      </c>
    </row>
    <row r="2661">
      <c r="A2661" s="1">
        <v>0.175</v>
      </c>
      <c r="B2661" s="1">
        <v>353.01</v>
      </c>
      <c r="C2661" s="1">
        <v>67.0</v>
      </c>
    </row>
    <row r="2662">
      <c r="A2662" s="1">
        <v>0.351</v>
      </c>
      <c r="B2662" s="1">
        <v>72773.54</v>
      </c>
      <c r="C2662" s="1">
        <v>66.0</v>
      </c>
    </row>
    <row r="2663">
      <c r="A2663" s="1">
        <v>0.871</v>
      </c>
      <c r="B2663" s="1">
        <v>12780.63</v>
      </c>
      <c r="C2663" s="1">
        <v>68.0</v>
      </c>
    </row>
    <row r="2664">
      <c r="A2664" s="1">
        <v>0.153</v>
      </c>
      <c r="B2664" s="1">
        <v>10004.17</v>
      </c>
      <c r="C2664" s="1">
        <v>49.0</v>
      </c>
    </row>
    <row r="2665">
      <c r="A2665" s="1">
        <v>0.596</v>
      </c>
      <c r="B2665" s="1">
        <v>10048.84</v>
      </c>
      <c r="C2665" s="1">
        <v>58.0</v>
      </c>
    </row>
    <row r="2666">
      <c r="A2666" s="1">
        <v>0.444</v>
      </c>
      <c r="B2666" s="1">
        <v>11038.19</v>
      </c>
      <c r="C2666" s="1">
        <v>53.0</v>
      </c>
    </row>
    <row r="2667">
      <c r="A2667" s="1">
        <v>0.251</v>
      </c>
      <c r="B2667" s="1">
        <v>5546.21</v>
      </c>
      <c r="C2667" s="1">
        <v>75.0</v>
      </c>
    </row>
    <row r="2668">
      <c r="A2668" s="1">
        <v>1.0</v>
      </c>
      <c r="B2668" s="1">
        <v>7930.12</v>
      </c>
      <c r="C2668" s="1">
        <v>70.0</v>
      </c>
    </row>
    <row r="2669">
      <c r="A2669" s="1">
        <v>0.975</v>
      </c>
      <c r="B2669" s="1">
        <v>84476.69</v>
      </c>
      <c r="C2669" s="1">
        <v>51.0</v>
      </c>
    </row>
    <row r="2670">
      <c r="A2670" s="1">
        <v>0.317</v>
      </c>
      <c r="B2670" s="1">
        <v>9182.63</v>
      </c>
      <c r="C2670" s="1">
        <v>53.0</v>
      </c>
    </row>
    <row r="2671">
      <c r="A2671" s="1">
        <v>0.985</v>
      </c>
      <c r="B2671" s="1">
        <v>14961.57</v>
      </c>
      <c r="C2671" s="1">
        <v>19.0</v>
      </c>
    </row>
    <row r="2672">
      <c r="A2672" s="1">
        <v>0.156</v>
      </c>
      <c r="B2672" s="1">
        <v>37716.25</v>
      </c>
      <c r="C2672" s="1">
        <v>32.0</v>
      </c>
    </row>
    <row r="2673">
      <c r="A2673" s="1">
        <v>0.328</v>
      </c>
      <c r="B2673" s="1">
        <v>14991.3</v>
      </c>
      <c r="C2673" s="1">
        <v>51.0</v>
      </c>
    </row>
    <row r="2674">
      <c r="A2674" s="1">
        <v>0.108</v>
      </c>
      <c r="B2674" s="1">
        <v>7844.66</v>
      </c>
      <c r="C2674" s="1">
        <v>53.0</v>
      </c>
    </row>
    <row r="2675">
      <c r="A2675" s="1">
        <v>0.474</v>
      </c>
      <c r="B2675" s="1">
        <v>14836.29</v>
      </c>
      <c r="C2675" s="1">
        <v>23.0</v>
      </c>
    </row>
    <row r="2676">
      <c r="A2676" s="1">
        <v>0.638</v>
      </c>
      <c r="B2676" s="1">
        <v>2422.71</v>
      </c>
      <c r="C2676" s="1">
        <v>56.0</v>
      </c>
    </row>
    <row r="2677">
      <c r="A2677" s="1">
        <v>0.171</v>
      </c>
      <c r="B2677" s="1">
        <v>2785.4</v>
      </c>
      <c r="C2677" s="1">
        <v>59.0</v>
      </c>
    </row>
    <row r="2678">
      <c r="A2678" s="1">
        <v>0.289</v>
      </c>
      <c r="B2678" s="1">
        <v>23690.43</v>
      </c>
      <c r="C2678" s="1">
        <v>68.0</v>
      </c>
    </row>
    <row r="2679">
      <c r="A2679" s="1">
        <v>0.493</v>
      </c>
      <c r="B2679" s="1">
        <v>49889.6</v>
      </c>
      <c r="C2679" s="1">
        <v>68.0</v>
      </c>
    </row>
    <row r="2680">
      <c r="A2680" s="1">
        <v>0.681</v>
      </c>
      <c r="B2680" s="1">
        <v>25869.06</v>
      </c>
      <c r="C2680" s="1">
        <v>75.0</v>
      </c>
    </row>
    <row r="2681">
      <c r="A2681" s="1">
        <v>0.361</v>
      </c>
      <c r="B2681" s="1">
        <v>1550.87</v>
      </c>
      <c r="C2681" s="1">
        <v>71.0</v>
      </c>
    </row>
    <row r="2682">
      <c r="A2682" s="1">
        <v>0.652</v>
      </c>
      <c r="B2682" s="1">
        <v>10313.27</v>
      </c>
      <c r="C2682" s="1">
        <v>78.0</v>
      </c>
    </row>
    <row r="2683">
      <c r="A2683" s="1">
        <v>0.599</v>
      </c>
      <c r="B2683" s="1">
        <v>51.14</v>
      </c>
      <c r="C2683" s="1">
        <v>29.0</v>
      </c>
    </row>
    <row r="2684">
      <c r="A2684" s="1">
        <v>0.308</v>
      </c>
      <c r="B2684" s="1">
        <v>14316.31</v>
      </c>
      <c r="C2684" s="1">
        <v>20.0</v>
      </c>
    </row>
    <row r="2685">
      <c r="A2685" s="1">
        <v>0.905</v>
      </c>
      <c r="B2685" s="1">
        <v>4293.7</v>
      </c>
      <c r="C2685" s="1">
        <v>62.0</v>
      </c>
    </row>
    <row r="2686">
      <c r="A2686" s="1">
        <v>0.533</v>
      </c>
      <c r="B2686" s="1">
        <v>40521.3</v>
      </c>
      <c r="C2686" s="1">
        <v>35.0</v>
      </c>
    </row>
    <row r="2687">
      <c r="A2687" s="1">
        <v>0.968</v>
      </c>
      <c r="B2687" s="1">
        <v>2203.78</v>
      </c>
      <c r="C2687" s="1">
        <v>57.0</v>
      </c>
    </row>
    <row r="2688">
      <c r="A2688" s="1">
        <v>0.356</v>
      </c>
      <c r="B2688" s="1">
        <v>28.69</v>
      </c>
      <c r="C2688" s="1">
        <v>38.0</v>
      </c>
    </row>
    <row r="2689">
      <c r="A2689" s="1">
        <v>0.593</v>
      </c>
      <c r="B2689" s="1">
        <v>11998.46</v>
      </c>
      <c r="C2689" s="1">
        <v>32.0</v>
      </c>
    </row>
    <row r="2690">
      <c r="A2690" s="1">
        <v>0.104</v>
      </c>
      <c r="B2690" s="1">
        <v>3378.63</v>
      </c>
      <c r="C2690" s="1">
        <v>50.0</v>
      </c>
    </row>
    <row r="2691">
      <c r="A2691" s="1">
        <v>0.73</v>
      </c>
      <c r="B2691" s="1">
        <v>26787.18</v>
      </c>
      <c r="C2691" s="1">
        <v>52.0</v>
      </c>
    </row>
    <row r="2692">
      <c r="A2692" s="1">
        <v>0.895</v>
      </c>
      <c r="B2692" s="1">
        <v>50498.26</v>
      </c>
      <c r="C2692" s="1">
        <v>43.0</v>
      </c>
    </row>
    <row r="2693">
      <c r="A2693" s="1">
        <v>1.0</v>
      </c>
      <c r="B2693" s="1">
        <v>856.86</v>
      </c>
      <c r="C2693" s="1">
        <v>25.0</v>
      </c>
    </row>
    <row r="2694">
      <c r="A2694" s="1">
        <v>0.837</v>
      </c>
      <c r="B2694" s="1">
        <v>10069.79</v>
      </c>
      <c r="C2694" s="1">
        <v>53.0</v>
      </c>
    </row>
    <row r="2695">
      <c r="A2695" s="1">
        <v>0.413</v>
      </c>
      <c r="B2695" s="1">
        <v>100000.0</v>
      </c>
      <c r="C2695" s="1">
        <v>65.0</v>
      </c>
    </row>
    <row r="2696">
      <c r="A2696" s="1">
        <v>0.607</v>
      </c>
      <c r="B2696" s="1">
        <v>26385.58</v>
      </c>
      <c r="C2696" s="1">
        <v>47.0</v>
      </c>
    </row>
    <row r="2697">
      <c r="A2697" s="1">
        <v>0.692</v>
      </c>
      <c r="B2697" s="1">
        <v>61232.16</v>
      </c>
      <c r="C2697" s="1">
        <v>40.0</v>
      </c>
    </row>
    <row r="2698">
      <c r="A2698" s="1">
        <v>0.107</v>
      </c>
      <c r="B2698" s="1">
        <v>3584.53</v>
      </c>
      <c r="C2698" s="1">
        <v>59.0</v>
      </c>
    </row>
    <row r="2699">
      <c r="A2699" s="1">
        <v>0.123</v>
      </c>
      <c r="B2699" s="1">
        <v>5004.35</v>
      </c>
      <c r="C2699" s="1">
        <v>61.0</v>
      </c>
    </row>
    <row r="2700">
      <c r="A2700" s="1">
        <v>0.326</v>
      </c>
      <c r="B2700" s="1">
        <v>3363.91</v>
      </c>
      <c r="C2700" s="1">
        <v>31.0</v>
      </c>
    </row>
    <row r="2701">
      <c r="A2701" s="1">
        <v>0.894</v>
      </c>
      <c r="B2701" s="1">
        <v>7201.3</v>
      </c>
      <c r="C2701" s="1">
        <v>31.0</v>
      </c>
    </row>
    <row r="2702">
      <c r="A2702" s="1">
        <v>0.286</v>
      </c>
      <c r="B2702" s="1">
        <v>25774.94</v>
      </c>
      <c r="C2702" s="1">
        <v>19.0</v>
      </c>
    </row>
    <row r="2703">
      <c r="A2703" s="1">
        <v>0.924</v>
      </c>
      <c r="B2703" s="1">
        <v>3605.19</v>
      </c>
      <c r="C2703" s="1">
        <v>72.0</v>
      </c>
    </row>
    <row r="2704">
      <c r="A2704" s="1">
        <v>0.695</v>
      </c>
      <c r="B2704" s="1">
        <v>14856.58</v>
      </c>
      <c r="C2704" s="1">
        <v>54.0</v>
      </c>
    </row>
    <row r="2705">
      <c r="A2705" s="1">
        <v>0.518</v>
      </c>
      <c r="B2705" s="1">
        <v>6272.58</v>
      </c>
      <c r="C2705" s="1">
        <v>22.0</v>
      </c>
    </row>
    <row r="2706">
      <c r="A2706" s="1">
        <v>0.691</v>
      </c>
      <c r="B2706" s="1">
        <v>35344.75</v>
      </c>
      <c r="C2706" s="1">
        <v>55.0</v>
      </c>
    </row>
    <row r="2707">
      <c r="A2707" s="1">
        <v>0.381</v>
      </c>
      <c r="B2707" s="1">
        <v>132.28</v>
      </c>
      <c r="C2707" s="1">
        <v>62.0</v>
      </c>
    </row>
    <row r="2708">
      <c r="A2708" s="1">
        <v>1.0</v>
      </c>
      <c r="B2708" s="1">
        <v>5049.26</v>
      </c>
      <c r="C2708" s="1">
        <v>58.0</v>
      </c>
    </row>
    <row r="2709">
      <c r="A2709" s="1">
        <v>0.176</v>
      </c>
      <c r="B2709" s="1">
        <v>18589.58</v>
      </c>
      <c r="C2709" s="1">
        <v>79.0</v>
      </c>
    </row>
    <row r="2710">
      <c r="A2710" s="1">
        <v>0.91</v>
      </c>
      <c r="B2710" s="1">
        <v>2034.24</v>
      </c>
      <c r="C2710" s="1">
        <v>71.0</v>
      </c>
    </row>
    <row r="2711">
      <c r="A2711" s="1">
        <v>0.728</v>
      </c>
      <c r="B2711" s="1">
        <v>12558.89</v>
      </c>
      <c r="C2711" s="1">
        <v>77.0</v>
      </c>
    </row>
    <row r="2712">
      <c r="A2712" s="1">
        <v>0.762</v>
      </c>
      <c r="B2712" s="1">
        <v>11461.37</v>
      </c>
      <c r="C2712" s="1">
        <v>78.0</v>
      </c>
    </row>
    <row r="2713">
      <c r="A2713" s="1">
        <v>0.936</v>
      </c>
      <c r="B2713" s="1">
        <v>38281.66</v>
      </c>
      <c r="C2713" s="1">
        <v>64.0</v>
      </c>
    </row>
    <row r="2714">
      <c r="A2714" s="1">
        <v>0.186</v>
      </c>
      <c r="B2714" s="1">
        <v>19637.78</v>
      </c>
      <c r="C2714" s="1">
        <v>31.0</v>
      </c>
    </row>
    <row r="2715">
      <c r="A2715" s="1">
        <v>0.745</v>
      </c>
      <c r="B2715" s="1">
        <v>20416.48</v>
      </c>
      <c r="C2715" s="1">
        <v>73.0</v>
      </c>
    </row>
    <row r="2716">
      <c r="A2716" s="1">
        <v>0.876</v>
      </c>
      <c r="B2716" s="1">
        <v>60651.08</v>
      </c>
      <c r="C2716" s="1">
        <v>56.0</v>
      </c>
    </row>
    <row r="2717">
      <c r="A2717" s="1">
        <v>1.0</v>
      </c>
      <c r="B2717" s="1">
        <v>80752.15</v>
      </c>
      <c r="C2717" s="1">
        <v>42.0</v>
      </c>
    </row>
    <row r="2718">
      <c r="A2718" s="1">
        <v>0.798</v>
      </c>
      <c r="B2718" s="1">
        <v>21191.37</v>
      </c>
      <c r="C2718" s="1">
        <v>37.0</v>
      </c>
    </row>
    <row r="2719">
      <c r="A2719" s="1">
        <v>0.952</v>
      </c>
      <c r="B2719" s="1">
        <v>14762.95</v>
      </c>
      <c r="C2719" s="1">
        <v>19.0</v>
      </c>
    </row>
    <row r="2720">
      <c r="A2720" s="1">
        <v>0.85</v>
      </c>
      <c r="B2720" s="1">
        <v>18725.79</v>
      </c>
      <c r="C2720" s="1">
        <v>56.0</v>
      </c>
    </row>
    <row r="2721">
      <c r="A2721" s="1">
        <v>1.0</v>
      </c>
      <c r="B2721" s="1">
        <v>9639.7</v>
      </c>
      <c r="C2721" s="1">
        <v>23.0</v>
      </c>
    </row>
    <row r="2722">
      <c r="A2722" s="1">
        <v>1.0</v>
      </c>
      <c r="B2722" s="1">
        <v>87571.24</v>
      </c>
      <c r="C2722" s="1">
        <v>34.0</v>
      </c>
    </row>
    <row r="2723">
      <c r="A2723" s="1">
        <v>0.531</v>
      </c>
      <c r="B2723" s="1">
        <v>24417.04</v>
      </c>
      <c r="C2723" s="1">
        <v>76.0</v>
      </c>
    </row>
    <row r="2724">
      <c r="A2724" s="1">
        <v>0.761</v>
      </c>
      <c r="B2724" s="1">
        <v>6878.19</v>
      </c>
      <c r="C2724" s="1">
        <v>42.0</v>
      </c>
    </row>
    <row r="2725">
      <c r="A2725" s="1">
        <v>0.124</v>
      </c>
      <c r="B2725" s="1">
        <v>1190.04</v>
      </c>
      <c r="C2725" s="1">
        <v>74.0</v>
      </c>
    </row>
    <row r="2726">
      <c r="A2726" s="1">
        <v>0.506</v>
      </c>
      <c r="B2726" s="1">
        <v>915.06</v>
      </c>
      <c r="C2726" s="1">
        <v>45.0</v>
      </c>
    </row>
    <row r="2727">
      <c r="A2727" s="1">
        <v>0.929</v>
      </c>
      <c r="B2727" s="1">
        <v>4586.07</v>
      </c>
      <c r="C2727" s="1">
        <v>19.0</v>
      </c>
    </row>
    <row r="2728">
      <c r="A2728" s="1">
        <v>1.0</v>
      </c>
      <c r="B2728" s="1">
        <v>5303.1</v>
      </c>
      <c r="C2728" s="1">
        <v>52.0</v>
      </c>
    </row>
    <row r="2729">
      <c r="A2729" s="1">
        <v>0.112</v>
      </c>
      <c r="B2729" s="1">
        <v>10724.42</v>
      </c>
      <c r="C2729" s="1">
        <v>54.0</v>
      </c>
    </row>
    <row r="2730">
      <c r="A2730" s="1">
        <v>0.586</v>
      </c>
      <c r="B2730" s="1">
        <v>4837.51</v>
      </c>
      <c r="C2730" s="1">
        <v>22.0</v>
      </c>
    </row>
    <row r="2731">
      <c r="A2731" s="1">
        <v>0.735</v>
      </c>
      <c r="B2731" s="1">
        <v>19934.32</v>
      </c>
      <c r="C2731" s="1">
        <v>80.0</v>
      </c>
    </row>
    <row r="2732">
      <c r="A2732" s="1">
        <v>0.516</v>
      </c>
      <c r="B2732" s="1">
        <v>4746.24</v>
      </c>
      <c r="C2732" s="1">
        <v>18.0</v>
      </c>
    </row>
    <row r="2733">
      <c r="A2733" s="1">
        <v>0.283</v>
      </c>
      <c r="B2733" s="1">
        <v>4162.06</v>
      </c>
      <c r="C2733" s="1">
        <v>57.0</v>
      </c>
    </row>
    <row r="2734">
      <c r="A2734" s="1">
        <v>0.092</v>
      </c>
      <c r="B2734" s="1">
        <v>12744.3</v>
      </c>
      <c r="C2734" s="1">
        <v>29.0</v>
      </c>
    </row>
    <row r="2735">
      <c r="A2735" s="1">
        <v>1.0</v>
      </c>
      <c r="B2735" s="1">
        <v>43904.88</v>
      </c>
      <c r="C2735" s="1">
        <v>73.0</v>
      </c>
    </row>
    <row r="2736">
      <c r="A2736" s="1">
        <v>0.237</v>
      </c>
      <c r="B2736" s="1">
        <v>12633.72</v>
      </c>
      <c r="C2736" s="1">
        <v>53.0</v>
      </c>
    </row>
    <row r="2737">
      <c r="A2737" s="1">
        <v>0.299</v>
      </c>
      <c r="B2737" s="1">
        <v>10683.55</v>
      </c>
      <c r="C2737" s="1">
        <v>62.0</v>
      </c>
    </row>
    <row r="2738">
      <c r="A2738" s="1">
        <v>0.643</v>
      </c>
      <c r="B2738" s="1">
        <v>17259.5</v>
      </c>
      <c r="C2738" s="1">
        <v>40.0</v>
      </c>
    </row>
    <row r="2739">
      <c r="A2739" s="1">
        <v>0.479</v>
      </c>
      <c r="B2739" s="1">
        <v>5946.94</v>
      </c>
      <c r="C2739" s="1">
        <v>64.0</v>
      </c>
    </row>
    <row r="2740">
      <c r="A2740" s="1">
        <v>0.473</v>
      </c>
      <c r="B2740" s="1">
        <v>8721.68</v>
      </c>
      <c r="C2740" s="1">
        <v>48.0</v>
      </c>
    </row>
    <row r="2741">
      <c r="A2741" s="1">
        <v>0.083</v>
      </c>
      <c r="B2741" s="1">
        <v>4811.78</v>
      </c>
      <c r="C2741" s="1">
        <v>28.0</v>
      </c>
    </row>
    <row r="2742">
      <c r="A2742" s="1">
        <v>1.0</v>
      </c>
      <c r="B2742" s="1">
        <v>16963.76</v>
      </c>
      <c r="C2742" s="1">
        <v>27.0</v>
      </c>
    </row>
    <row r="2743">
      <c r="A2743" s="1">
        <v>0.334</v>
      </c>
      <c r="B2743" s="1">
        <v>23906.05</v>
      </c>
      <c r="C2743" s="1">
        <v>20.0</v>
      </c>
    </row>
    <row r="2744">
      <c r="A2744" s="1">
        <v>0.11</v>
      </c>
      <c r="B2744" s="1">
        <v>22398.68</v>
      </c>
      <c r="C2744" s="1">
        <v>71.0</v>
      </c>
    </row>
    <row r="2745">
      <c r="A2745" s="1">
        <v>0.732</v>
      </c>
      <c r="B2745" s="1">
        <v>5882.53</v>
      </c>
      <c r="C2745" s="1">
        <v>31.0</v>
      </c>
    </row>
    <row r="2746">
      <c r="A2746" s="1">
        <v>0.852</v>
      </c>
      <c r="B2746" s="1">
        <v>30250.6</v>
      </c>
      <c r="C2746" s="1">
        <v>33.0</v>
      </c>
    </row>
    <row r="2747">
      <c r="A2747" s="1">
        <v>0.075</v>
      </c>
      <c r="B2747" s="1">
        <v>5913.04</v>
      </c>
      <c r="C2747" s="1">
        <v>27.0</v>
      </c>
    </row>
    <row r="2748">
      <c r="A2748" s="1">
        <v>0.269</v>
      </c>
      <c r="B2748" s="1">
        <v>3257.71</v>
      </c>
      <c r="C2748" s="1">
        <v>46.0</v>
      </c>
    </row>
    <row r="2749">
      <c r="A2749" s="1">
        <v>0.194</v>
      </c>
      <c r="B2749" s="1">
        <v>8609.77</v>
      </c>
      <c r="C2749" s="1">
        <v>27.0</v>
      </c>
    </row>
    <row r="2750">
      <c r="A2750" s="1">
        <v>0.839</v>
      </c>
      <c r="B2750" s="1">
        <v>18213.34</v>
      </c>
      <c r="C2750" s="1">
        <v>29.0</v>
      </c>
    </row>
    <row r="2751">
      <c r="A2751" s="1">
        <v>0.234</v>
      </c>
      <c r="B2751" s="1">
        <v>3063.07</v>
      </c>
      <c r="C2751" s="1">
        <v>47.0</v>
      </c>
    </row>
    <row r="2752">
      <c r="A2752" s="1">
        <v>0.285</v>
      </c>
      <c r="B2752" s="1">
        <v>20887.43</v>
      </c>
      <c r="C2752" s="1">
        <v>58.0</v>
      </c>
    </row>
    <row r="2753">
      <c r="A2753" s="1">
        <v>1.0</v>
      </c>
      <c r="B2753" s="1">
        <v>39765.42</v>
      </c>
      <c r="C2753" s="1">
        <v>18.0</v>
      </c>
    </row>
    <row r="2754">
      <c r="A2754" s="1">
        <v>0.852</v>
      </c>
      <c r="B2754" s="1">
        <v>6938.47</v>
      </c>
      <c r="C2754" s="1">
        <v>22.0</v>
      </c>
    </row>
    <row r="2755">
      <c r="A2755" s="1">
        <v>0.388</v>
      </c>
      <c r="B2755" s="1">
        <v>11964.25</v>
      </c>
      <c r="C2755" s="1">
        <v>37.0</v>
      </c>
    </row>
    <row r="2756">
      <c r="A2756" s="1">
        <v>0.804</v>
      </c>
      <c r="B2756" s="1">
        <v>5183.46</v>
      </c>
      <c r="C2756" s="1">
        <v>25.0</v>
      </c>
    </row>
    <row r="2757">
      <c r="A2757" s="1">
        <v>0.516</v>
      </c>
      <c r="B2757" s="1">
        <v>8965.21</v>
      </c>
      <c r="C2757" s="1">
        <v>60.0</v>
      </c>
    </row>
    <row r="2758">
      <c r="A2758" s="1">
        <v>0.263</v>
      </c>
      <c r="B2758" s="1">
        <v>444.31</v>
      </c>
      <c r="C2758" s="1">
        <v>29.0</v>
      </c>
    </row>
    <row r="2759">
      <c r="A2759" s="1">
        <v>0.588</v>
      </c>
      <c r="B2759" s="1">
        <v>61482.27</v>
      </c>
      <c r="C2759" s="1">
        <v>18.0</v>
      </c>
    </row>
    <row r="2760">
      <c r="A2760" s="1">
        <v>0.822</v>
      </c>
      <c r="B2760" s="1">
        <v>10753.33</v>
      </c>
      <c r="C2760" s="1">
        <v>74.0</v>
      </c>
    </row>
    <row r="2761">
      <c r="A2761" s="1">
        <v>0.278</v>
      </c>
      <c r="B2761" s="1">
        <v>31105.63</v>
      </c>
      <c r="C2761" s="1">
        <v>71.0</v>
      </c>
    </row>
    <row r="2762">
      <c r="A2762" s="1">
        <v>0.486</v>
      </c>
      <c r="B2762" s="1">
        <v>3078.03</v>
      </c>
      <c r="C2762" s="1">
        <v>37.0</v>
      </c>
    </row>
    <row r="2763">
      <c r="A2763" s="1">
        <v>0.219</v>
      </c>
      <c r="B2763" s="1">
        <v>33464.07</v>
      </c>
      <c r="C2763" s="1">
        <v>45.0</v>
      </c>
    </row>
    <row r="2764">
      <c r="A2764" s="1">
        <v>0.943</v>
      </c>
      <c r="B2764" s="1">
        <v>39343.31</v>
      </c>
      <c r="C2764" s="1">
        <v>74.0</v>
      </c>
    </row>
    <row r="2765">
      <c r="A2765" s="1">
        <v>0.869</v>
      </c>
      <c r="B2765" s="1">
        <v>25138.83</v>
      </c>
      <c r="C2765" s="1">
        <v>60.0</v>
      </c>
    </row>
    <row r="2766">
      <c r="A2766" s="1">
        <v>0.773</v>
      </c>
      <c r="B2766" s="1">
        <v>46703.89</v>
      </c>
      <c r="C2766" s="1">
        <v>54.0</v>
      </c>
    </row>
    <row r="2767">
      <c r="A2767" s="1">
        <v>0.97</v>
      </c>
      <c r="B2767" s="1">
        <v>3659.17</v>
      </c>
      <c r="C2767" s="1">
        <v>64.0</v>
      </c>
    </row>
    <row r="2768">
      <c r="A2768" s="1">
        <v>0.5</v>
      </c>
      <c r="B2768" s="1">
        <v>12943.67</v>
      </c>
      <c r="C2768" s="1">
        <v>54.0</v>
      </c>
    </row>
    <row r="2769">
      <c r="A2769" s="1">
        <v>0.132</v>
      </c>
      <c r="B2769" s="1">
        <v>19357.45</v>
      </c>
      <c r="C2769" s="1">
        <v>29.0</v>
      </c>
    </row>
    <row r="2770">
      <c r="A2770" s="1">
        <v>1.0</v>
      </c>
      <c r="B2770" s="1">
        <v>18136.36</v>
      </c>
      <c r="C2770" s="1">
        <v>54.0</v>
      </c>
    </row>
    <row r="2771">
      <c r="A2771" s="1">
        <v>0.663</v>
      </c>
      <c r="B2771" s="1">
        <v>39471.52</v>
      </c>
      <c r="C2771" s="1">
        <v>66.0</v>
      </c>
    </row>
    <row r="2772">
      <c r="A2772" s="1">
        <v>0.526</v>
      </c>
      <c r="B2772" s="1">
        <v>4859.05</v>
      </c>
      <c r="C2772" s="1">
        <v>66.0</v>
      </c>
    </row>
    <row r="2773">
      <c r="A2773" s="1">
        <v>0.064</v>
      </c>
      <c r="B2773" s="1">
        <v>3863.05</v>
      </c>
      <c r="C2773" s="1">
        <v>73.0</v>
      </c>
    </row>
    <row r="2774">
      <c r="A2774" s="1">
        <v>0.62</v>
      </c>
      <c r="B2774" s="1">
        <v>5843.94</v>
      </c>
      <c r="C2774" s="1">
        <v>61.0</v>
      </c>
    </row>
    <row r="2775">
      <c r="A2775" s="1">
        <v>0.795</v>
      </c>
      <c r="B2775" s="1">
        <v>44429.33</v>
      </c>
      <c r="C2775" s="1">
        <v>73.0</v>
      </c>
    </row>
    <row r="2776">
      <c r="A2776" s="1">
        <v>0.623</v>
      </c>
      <c r="B2776" s="1">
        <v>56613.54</v>
      </c>
      <c r="C2776" s="1">
        <v>45.0</v>
      </c>
    </row>
    <row r="2777">
      <c r="A2777" s="1">
        <v>0.96</v>
      </c>
      <c r="B2777" s="1">
        <v>16862.2</v>
      </c>
      <c r="C2777" s="1">
        <v>64.0</v>
      </c>
    </row>
    <row r="2778">
      <c r="A2778" s="1">
        <v>0.742</v>
      </c>
      <c r="B2778" s="1">
        <v>13917.9</v>
      </c>
      <c r="C2778" s="1">
        <v>32.0</v>
      </c>
    </row>
    <row r="2779">
      <c r="A2779" s="1">
        <v>0.039</v>
      </c>
      <c r="B2779" s="1">
        <v>18596.92</v>
      </c>
      <c r="C2779" s="1">
        <v>23.0</v>
      </c>
    </row>
    <row r="2780">
      <c r="A2780" s="1">
        <v>0.593</v>
      </c>
      <c r="B2780" s="1">
        <v>19158.28</v>
      </c>
      <c r="C2780" s="1">
        <v>61.0</v>
      </c>
    </row>
    <row r="2781">
      <c r="A2781" s="1">
        <v>1.0</v>
      </c>
      <c r="B2781" s="1">
        <v>3733.94</v>
      </c>
      <c r="C2781" s="1">
        <v>76.0</v>
      </c>
    </row>
    <row r="2782">
      <c r="A2782" s="1">
        <v>0.25</v>
      </c>
      <c r="B2782" s="1">
        <v>23193.43</v>
      </c>
      <c r="C2782" s="1">
        <v>78.0</v>
      </c>
    </row>
    <row r="2783">
      <c r="A2783" s="1">
        <v>0.667</v>
      </c>
      <c r="B2783" s="1">
        <v>12042.42</v>
      </c>
      <c r="C2783" s="1">
        <v>37.0</v>
      </c>
    </row>
    <row r="2784">
      <c r="A2784" s="1">
        <v>0.273</v>
      </c>
      <c r="B2784" s="1">
        <v>14570.59</v>
      </c>
      <c r="C2784" s="1">
        <v>67.0</v>
      </c>
    </row>
    <row r="2785">
      <c r="A2785" s="1">
        <v>0.421</v>
      </c>
      <c r="B2785" s="1">
        <v>615.71</v>
      </c>
      <c r="C2785" s="1">
        <v>31.0</v>
      </c>
    </row>
    <row r="2786">
      <c r="A2786" s="1">
        <v>0.084</v>
      </c>
      <c r="B2786" s="1">
        <v>28925.7</v>
      </c>
      <c r="C2786" s="1">
        <v>19.0</v>
      </c>
    </row>
    <row r="2787">
      <c r="A2787" s="1">
        <v>0.788</v>
      </c>
      <c r="B2787" s="1">
        <v>36088.14</v>
      </c>
      <c r="C2787" s="1">
        <v>26.0</v>
      </c>
    </row>
    <row r="2788">
      <c r="A2788" s="1">
        <v>0.766</v>
      </c>
      <c r="B2788" s="1">
        <v>19321.26</v>
      </c>
      <c r="C2788" s="1">
        <v>80.0</v>
      </c>
    </row>
    <row r="2789">
      <c r="A2789" s="1">
        <v>0.823</v>
      </c>
      <c r="B2789" s="1">
        <v>27624.04</v>
      </c>
      <c r="C2789" s="1">
        <v>54.0</v>
      </c>
    </row>
    <row r="2790">
      <c r="A2790" s="1">
        <v>1.0</v>
      </c>
      <c r="B2790" s="1">
        <v>14792.45</v>
      </c>
      <c r="C2790" s="1">
        <v>37.0</v>
      </c>
    </row>
    <row r="2791">
      <c r="A2791" s="1">
        <v>0.888</v>
      </c>
      <c r="B2791" s="1">
        <v>19265.2</v>
      </c>
      <c r="C2791" s="1">
        <v>43.0</v>
      </c>
    </row>
    <row r="2792">
      <c r="A2792" s="1">
        <v>0.208</v>
      </c>
      <c r="B2792" s="1">
        <v>10036.38</v>
      </c>
      <c r="C2792" s="1">
        <v>46.0</v>
      </c>
    </row>
    <row r="2793">
      <c r="A2793" s="1">
        <v>0.331</v>
      </c>
      <c r="B2793" s="1">
        <v>31392.26</v>
      </c>
      <c r="C2793" s="1">
        <v>18.0</v>
      </c>
    </row>
    <row r="2794">
      <c r="A2794" s="1">
        <v>0.818</v>
      </c>
      <c r="B2794" s="1">
        <v>12632.42</v>
      </c>
      <c r="C2794" s="1">
        <v>72.0</v>
      </c>
    </row>
    <row r="2795">
      <c r="A2795" s="1">
        <v>0.827</v>
      </c>
      <c r="B2795" s="1">
        <v>22802.0</v>
      </c>
      <c r="C2795" s="1">
        <v>52.0</v>
      </c>
    </row>
    <row r="2796">
      <c r="A2796" s="1">
        <v>0.123</v>
      </c>
      <c r="B2796" s="1">
        <v>19427.05</v>
      </c>
      <c r="C2796" s="1">
        <v>23.0</v>
      </c>
    </row>
    <row r="2797">
      <c r="A2797" s="1">
        <v>0.007</v>
      </c>
      <c r="B2797" s="1">
        <v>24234.36</v>
      </c>
      <c r="C2797" s="1">
        <v>54.0</v>
      </c>
    </row>
    <row r="2798">
      <c r="A2798" s="1">
        <v>0.501</v>
      </c>
      <c r="B2798" s="1">
        <v>30762.44</v>
      </c>
      <c r="C2798" s="1">
        <v>70.0</v>
      </c>
    </row>
    <row r="2799">
      <c r="A2799" s="1">
        <v>0.745</v>
      </c>
      <c r="B2799" s="1">
        <v>14378.06</v>
      </c>
      <c r="C2799" s="1">
        <v>76.0</v>
      </c>
    </row>
    <row r="2800">
      <c r="A2800" s="1">
        <v>1.0</v>
      </c>
      <c r="B2800" s="1">
        <v>33539.99</v>
      </c>
      <c r="C2800" s="1">
        <v>22.0</v>
      </c>
    </row>
    <row r="2801">
      <c r="A2801" s="1">
        <v>0.215</v>
      </c>
      <c r="B2801" s="1">
        <v>13753.53</v>
      </c>
      <c r="C2801" s="1">
        <v>50.0</v>
      </c>
    </row>
    <row r="2802">
      <c r="A2802" s="1">
        <v>0.965</v>
      </c>
      <c r="B2802" s="1">
        <v>62761.74</v>
      </c>
      <c r="C2802" s="1">
        <v>66.0</v>
      </c>
    </row>
    <row r="2803">
      <c r="A2803" s="1">
        <v>0.734</v>
      </c>
      <c r="B2803" s="1">
        <v>27940.78</v>
      </c>
      <c r="C2803" s="1">
        <v>68.0</v>
      </c>
    </row>
    <row r="2804">
      <c r="A2804" s="1">
        <v>0.216</v>
      </c>
      <c r="B2804" s="1">
        <v>3754.12</v>
      </c>
      <c r="C2804" s="1">
        <v>31.0</v>
      </c>
    </row>
    <row r="2805">
      <c r="A2805" s="1">
        <v>1.0</v>
      </c>
      <c r="B2805" s="1">
        <v>35390.31</v>
      </c>
      <c r="C2805" s="1">
        <v>29.0</v>
      </c>
    </row>
    <row r="2806">
      <c r="A2806" s="1">
        <v>0.933</v>
      </c>
      <c r="B2806" s="1">
        <v>16040.84</v>
      </c>
      <c r="C2806" s="1">
        <v>59.0</v>
      </c>
    </row>
    <row r="2807">
      <c r="A2807" s="1">
        <v>0.416</v>
      </c>
      <c r="B2807" s="1">
        <v>83287.99</v>
      </c>
      <c r="C2807" s="1">
        <v>37.0</v>
      </c>
    </row>
    <row r="2808">
      <c r="A2808" s="1">
        <v>0.149</v>
      </c>
      <c r="B2808" s="1">
        <v>25375.14</v>
      </c>
      <c r="C2808" s="1">
        <v>70.0</v>
      </c>
    </row>
    <row r="2809">
      <c r="A2809" s="1">
        <v>1.0</v>
      </c>
      <c r="B2809" s="1">
        <v>1763.31</v>
      </c>
      <c r="C2809" s="1">
        <v>67.0</v>
      </c>
    </row>
    <row r="2810">
      <c r="A2810" s="1">
        <v>0.023</v>
      </c>
      <c r="B2810" s="1">
        <v>10049.23</v>
      </c>
      <c r="C2810" s="1">
        <v>41.0</v>
      </c>
    </row>
    <row r="2811">
      <c r="A2811" s="1">
        <v>0.998</v>
      </c>
      <c r="B2811" s="1">
        <v>14566.18</v>
      </c>
      <c r="C2811" s="1">
        <v>76.0</v>
      </c>
    </row>
    <row r="2812">
      <c r="A2812" s="1">
        <v>0.316</v>
      </c>
      <c r="B2812" s="1">
        <v>36528.71</v>
      </c>
      <c r="C2812" s="1">
        <v>60.0</v>
      </c>
    </row>
    <row r="2813">
      <c r="A2813" s="1">
        <v>0.488</v>
      </c>
      <c r="B2813" s="1">
        <v>26138.25</v>
      </c>
      <c r="C2813" s="1">
        <v>79.0</v>
      </c>
    </row>
    <row r="2814">
      <c r="A2814" s="1">
        <v>0.358</v>
      </c>
      <c r="B2814" s="1">
        <v>9220.4</v>
      </c>
      <c r="C2814" s="1">
        <v>51.0</v>
      </c>
    </row>
    <row r="2815">
      <c r="A2815" s="1">
        <v>0.154</v>
      </c>
      <c r="B2815" s="1">
        <v>21193.56</v>
      </c>
      <c r="C2815" s="1">
        <v>42.0</v>
      </c>
    </row>
    <row r="2816">
      <c r="A2816" s="1">
        <v>0.402</v>
      </c>
      <c r="B2816" s="1">
        <v>17203.45</v>
      </c>
      <c r="C2816" s="1">
        <v>67.0</v>
      </c>
    </row>
    <row r="2817">
      <c r="A2817" s="1">
        <v>0.689</v>
      </c>
      <c r="B2817" s="1">
        <v>2694.7</v>
      </c>
      <c r="C2817" s="1">
        <v>46.0</v>
      </c>
    </row>
    <row r="2818">
      <c r="A2818" s="1">
        <v>0.094</v>
      </c>
      <c r="B2818" s="1">
        <v>5353.89</v>
      </c>
      <c r="C2818" s="1">
        <v>74.0</v>
      </c>
    </row>
    <row r="2819">
      <c r="A2819" s="1">
        <v>0.809</v>
      </c>
      <c r="B2819" s="1">
        <v>8344.35</v>
      </c>
      <c r="C2819" s="1">
        <v>56.0</v>
      </c>
    </row>
    <row r="2820">
      <c r="A2820" s="1">
        <v>0.85</v>
      </c>
      <c r="B2820" s="1">
        <v>4350.27</v>
      </c>
      <c r="C2820" s="1">
        <v>48.0</v>
      </c>
    </row>
    <row r="2821">
      <c r="A2821" s="1">
        <v>0.847</v>
      </c>
      <c r="B2821" s="1">
        <v>3253.53</v>
      </c>
      <c r="C2821" s="1">
        <v>73.0</v>
      </c>
    </row>
    <row r="2822">
      <c r="A2822" s="1">
        <v>0.736</v>
      </c>
      <c r="B2822" s="1">
        <v>1199.2</v>
      </c>
      <c r="C2822" s="1">
        <v>64.0</v>
      </c>
    </row>
    <row r="2823">
      <c r="A2823" s="1">
        <v>0.605</v>
      </c>
      <c r="B2823" s="1">
        <v>41287.52</v>
      </c>
      <c r="C2823" s="1">
        <v>60.0</v>
      </c>
    </row>
    <row r="2824">
      <c r="A2824" s="1">
        <v>0.834</v>
      </c>
      <c r="B2824" s="1">
        <v>6820.07</v>
      </c>
      <c r="C2824" s="1">
        <v>67.0</v>
      </c>
    </row>
    <row r="2825">
      <c r="A2825" s="1">
        <v>0.902</v>
      </c>
      <c r="B2825" s="1">
        <v>6858.84</v>
      </c>
      <c r="C2825" s="1">
        <v>40.0</v>
      </c>
    </row>
    <row r="2826">
      <c r="A2826" s="1">
        <v>0.435</v>
      </c>
      <c r="B2826" s="1">
        <v>4619.18</v>
      </c>
      <c r="C2826" s="1">
        <v>61.0</v>
      </c>
    </row>
    <row r="2827">
      <c r="A2827" s="1">
        <v>0.481</v>
      </c>
      <c r="B2827" s="1">
        <v>12902.28</v>
      </c>
      <c r="C2827" s="1">
        <v>55.0</v>
      </c>
    </row>
    <row r="2828">
      <c r="A2828" s="1">
        <v>0.253</v>
      </c>
      <c r="B2828" s="1">
        <v>14440.89</v>
      </c>
      <c r="C2828" s="1">
        <v>37.0</v>
      </c>
    </row>
    <row r="2829">
      <c r="A2829" s="1">
        <v>0.256</v>
      </c>
      <c r="B2829" s="1">
        <v>4670.98</v>
      </c>
      <c r="C2829" s="1">
        <v>40.0</v>
      </c>
    </row>
    <row r="2830">
      <c r="A2830" s="1">
        <v>0.289</v>
      </c>
      <c r="B2830" s="1">
        <v>18758.99</v>
      </c>
      <c r="C2830" s="1">
        <v>79.0</v>
      </c>
    </row>
    <row r="2831">
      <c r="A2831" s="1">
        <v>0.877</v>
      </c>
      <c r="B2831" s="1">
        <v>25674.75</v>
      </c>
      <c r="C2831" s="1">
        <v>62.0</v>
      </c>
    </row>
    <row r="2832">
      <c r="A2832" s="1">
        <v>0.351</v>
      </c>
      <c r="B2832" s="1">
        <v>9362.99</v>
      </c>
      <c r="C2832" s="1">
        <v>69.0</v>
      </c>
    </row>
    <row r="2833">
      <c r="A2833" s="1">
        <v>0.596</v>
      </c>
      <c r="B2833" s="1">
        <v>17611.32</v>
      </c>
      <c r="C2833" s="1">
        <v>33.0</v>
      </c>
    </row>
    <row r="2834">
      <c r="A2834" s="1">
        <v>0.678</v>
      </c>
      <c r="B2834" s="1">
        <v>13955.23</v>
      </c>
      <c r="C2834" s="1">
        <v>67.0</v>
      </c>
    </row>
    <row r="2835">
      <c r="A2835" s="1">
        <v>0.795</v>
      </c>
      <c r="B2835" s="1">
        <v>4351.89</v>
      </c>
      <c r="C2835" s="1">
        <v>59.0</v>
      </c>
    </row>
    <row r="2836">
      <c r="A2836" s="1">
        <v>0.079</v>
      </c>
      <c r="B2836" s="1">
        <v>26187.48</v>
      </c>
      <c r="C2836" s="1">
        <v>77.0</v>
      </c>
    </row>
    <row r="2837">
      <c r="A2837" s="1">
        <v>0.626</v>
      </c>
      <c r="B2837" s="1">
        <v>32334.59</v>
      </c>
      <c r="C2837" s="1">
        <v>72.0</v>
      </c>
    </row>
    <row r="2838">
      <c r="A2838" s="1">
        <v>0.343</v>
      </c>
      <c r="B2838" s="1">
        <v>20927.6</v>
      </c>
      <c r="C2838" s="1">
        <v>25.0</v>
      </c>
    </row>
    <row r="2839">
      <c r="A2839" s="1">
        <v>0.884</v>
      </c>
      <c r="B2839" s="1">
        <v>7828.17</v>
      </c>
      <c r="C2839" s="1">
        <v>67.0</v>
      </c>
    </row>
    <row r="2840">
      <c r="A2840" s="1">
        <v>0.187</v>
      </c>
      <c r="B2840" s="1">
        <v>52289.15</v>
      </c>
      <c r="C2840" s="1">
        <v>38.0</v>
      </c>
    </row>
    <row r="2841">
      <c r="A2841" s="1">
        <v>0.207</v>
      </c>
      <c r="B2841" s="1">
        <v>12152.55</v>
      </c>
      <c r="C2841" s="1">
        <v>18.0</v>
      </c>
    </row>
    <row r="2842">
      <c r="A2842" s="1">
        <v>0.366</v>
      </c>
      <c r="B2842" s="1">
        <v>6181.61</v>
      </c>
      <c r="C2842" s="1">
        <v>72.0</v>
      </c>
    </row>
    <row r="2843">
      <c r="A2843" s="1">
        <v>0.128</v>
      </c>
      <c r="B2843" s="1">
        <v>10492.9</v>
      </c>
      <c r="C2843" s="1">
        <v>25.0</v>
      </c>
    </row>
    <row r="2844">
      <c r="A2844" s="1">
        <v>0.395</v>
      </c>
      <c r="B2844" s="1">
        <v>23557.99</v>
      </c>
      <c r="C2844" s="1">
        <v>46.0</v>
      </c>
    </row>
    <row r="2845">
      <c r="A2845" s="1">
        <v>0.894</v>
      </c>
      <c r="B2845" s="1">
        <v>37407.2</v>
      </c>
      <c r="C2845" s="1">
        <v>49.0</v>
      </c>
    </row>
    <row r="2846">
      <c r="A2846" s="1">
        <v>0.212</v>
      </c>
      <c r="B2846" s="1">
        <v>8819.01</v>
      </c>
      <c r="C2846" s="1">
        <v>55.0</v>
      </c>
    </row>
    <row r="2847">
      <c r="A2847" s="1">
        <v>0.754</v>
      </c>
      <c r="B2847" s="1">
        <v>5295.58</v>
      </c>
      <c r="C2847" s="1">
        <v>22.0</v>
      </c>
    </row>
    <row r="2848">
      <c r="A2848" s="1">
        <v>0.579</v>
      </c>
      <c r="B2848" s="1">
        <v>19696.38</v>
      </c>
      <c r="C2848" s="1">
        <v>64.0</v>
      </c>
    </row>
    <row r="2849">
      <c r="A2849" s="1">
        <v>0.595</v>
      </c>
      <c r="B2849" s="1">
        <v>50820.68</v>
      </c>
      <c r="C2849" s="1">
        <v>39.0</v>
      </c>
    </row>
    <row r="2850">
      <c r="A2850" s="1">
        <v>0.369</v>
      </c>
      <c r="B2850" s="1">
        <v>4049.51</v>
      </c>
      <c r="C2850" s="1">
        <v>64.0</v>
      </c>
    </row>
    <row r="2851">
      <c r="A2851" s="1">
        <v>0.266</v>
      </c>
      <c r="B2851" s="1">
        <v>32493.0</v>
      </c>
      <c r="C2851" s="1">
        <v>51.0</v>
      </c>
    </row>
    <row r="2852">
      <c r="A2852" s="1">
        <v>0.25</v>
      </c>
      <c r="B2852" s="1">
        <v>12948.46</v>
      </c>
      <c r="C2852" s="1">
        <v>18.0</v>
      </c>
    </row>
    <row r="2853">
      <c r="A2853" s="1">
        <v>0.981</v>
      </c>
      <c r="B2853" s="1">
        <v>32140.07</v>
      </c>
      <c r="C2853" s="1">
        <v>72.0</v>
      </c>
    </row>
    <row r="2854">
      <c r="A2854" s="1">
        <v>0.913</v>
      </c>
      <c r="B2854" s="1">
        <v>14085.83</v>
      </c>
      <c r="C2854" s="1">
        <v>72.0</v>
      </c>
    </row>
    <row r="2855">
      <c r="A2855" s="1">
        <v>0.316</v>
      </c>
      <c r="B2855" s="1">
        <v>9474.7</v>
      </c>
      <c r="C2855" s="1">
        <v>43.0</v>
      </c>
    </row>
    <row r="2856">
      <c r="A2856" s="1">
        <v>0.639</v>
      </c>
      <c r="B2856" s="1">
        <v>23863.36</v>
      </c>
      <c r="C2856" s="1">
        <v>60.0</v>
      </c>
    </row>
    <row r="2857">
      <c r="A2857" s="1">
        <v>0.185</v>
      </c>
      <c r="B2857" s="1">
        <v>46177.56</v>
      </c>
      <c r="C2857" s="1">
        <v>27.0</v>
      </c>
    </row>
    <row r="2858">
      <c r="A2858" s="1">
        <v>0.077</v>
      </c>
      <c r="B2858" s="1">
        <v>7720.65</v>
      </c>
      <c r="C2858" s="1">
        <v>47.0</v>
      </c>
    </row>
    <row r="2859">
      <c r="A2859" s="1">
        <v>0.964</v>
      </c>
      <c r="B2859" s="1">
        <v>12351.45</v>
      </c>
      <c r="C2859" s="1">
        <v>67.0</v>
      </c>
    </row>
    <row r="2860">
      <c r="A2860" s="1">
        <v>0.897</v>
      </c>
      <c r="B2860" s="1">
        <v>5211.73</v>
      </c>
      <c r="C2860" s="1">
        <v>35.0</v>
      </c>
    </row>
    <row r="2861">
      <c r="A2861" s="1">
        <v>0.131</v>
      </c>
      <c r="B2861" s="1">
        <v>4052.35</v>
      </c>
      <c r="C2861" s="1">
        <v>34.0</v>
      </c>
    </row>
    <row r="2862">
      <c r="A2862" s="1">
        <v>0.922</v>
      </c>
      <c r="B2862" s="1">
        <v>30091.66</v>
      </c>
      <c r="C2862" s="1">
        <v>43.0</v>
      </c>
    </row>
    <row r="2863">
      <c r="A2863" s="1">
        <v>0.103</v>
      </c>
      <c r="B2863" s="1">
        <v>4479.48</v>
      </c>
      <c r="C2863" s="1">
        <v>25.0</v>
      </c>
    </row>
    <row r="2864">
      <c r="A2864" s="1">
        <v>0.929</v>
      </c>
      <c r="B2864" s="1">
        <v>31531.49</v>
      </c>
      <c r="C2864" s="1">
        <v>64.0</v>
      </c>
    </row>
    <row r="2865">
      <c r="A2865" s="1">
        <v>0.964</v>
      </c>
      <c r="B2865" s="1">
        <v>11214.93</v>
      </c>
      <c r="C2865" s="1">
        <v>57.0</v>
      </c>
    </row>
    <row r="2866">
      <c r="A2866" s="1">
        <v>0.253</v>
      </c>
      <c r="B2866" s="1">
        <v>100000.0</v>
      </c>
      <c r="C2866" s="1">
        <v>66.0</v>
      </c>
    </row>
    <row r="2867">
      <c r="A2867" s="1">
        <v>0.147</v>
      </c>
      <c r="B2867" s="1">
        <v>4396.52</v>
      </c>
      <c r="C2867" s="1">
        <v>29.0</v>
      </c>
    </row>
    <row r="2868">
      <c r="A2868" s="1">
        <v>0.977</v>
      </c>
      <c r="B2868" s="1">
        <v>1951.77</v>
      </c>
      <c r="C2868" s="1">
        <v>44.0</v>
      </c>
    </row>
    <row r="2869">
      <c r="A2869" s="1">
        <v>0.301</v>
      </c>
      <c r="B2869" s="1">
        <v>1568.6</v>
      </c>
      <c r="C2869" s="1">
        <v>25.0</v>
      </c>
    </row>
    <row r="2870">
      <c r="A2870" s="1">
        <v>0.623</v>
      </c>
      <c r="B2870" s="1">
        <v>36086.93</v>
      </c>
      <c r="C2870" s="1">
        <v>42.0</v>
      </c>
    </row>
    <row r="2871">
      <c r="A2871" s="1">
        <v>0.454</v>
      </c>
      <c r="B2871" s="1">
        <v>11517.11</v>
      </c>
      <c r="C2871" s="1">
        <v>63.0</v>
      </c>
    </row>
    <row r="2872">
      <c r="A2872" s="1">
        <v>0.749</v>
      </c>
      <c r="B2872" s="1">
        <v>62.58</v>
      </c>
      <c r="C2872" s="1">
        <v>21.0</v>
      </c>
    </row>
    <row r="2873">
      <c r="A2873" s="1">
        <v>0.361</v>
      </c>
      <c r="B2873" s="1">
        <v>41552.28</v>
      </c>
      <c r="C2873" s="1">
        <v>50.0</v>
      </c>
    </row>
    <row r="2874">
      <c r="A2874" s="1">
        <v>0.594</v>
      </c>
      <c r="B2874" s="1">
        <v>41898.58</v>
      </c>
      <c r="C2874" s="1">
        <v>18.0</v>
      </c>
    </row>
    <row r="2875">
      <c r="A2875" s="1">
        <v>0.95</v>
      </c>
      <c r="B2875" s="1">
        <v>32840.94</v>
      </c>
      <c r="C2875" s="1">
        <v>36.0</v>
      </c>
    </row>
    <row r="2876">
      <c r="A2876" s="1">
        <v>0.993</v>
      </c>
      <c r="B2876" s="1">
        <v>5708.85</v>
      </c>
      <c r="C2876" s="1">
        <v>48.0</v>
      </c>
    </row>
    <row r="2877">
      <c r="A2877" s="1">
        <v>0.403</v>
      </c>
      <c r="B2877" s="1">
        <v>9328.29</v>
      </c>
      <c r="C2877" s="1">
        <v>33.0</v>
      </c>
    </row>
    <row r="2878">
      <c r="A2878" s="1">
        <v>0.114</v>
      </c>
      <c r="B2878" s="1">
        <v>27324.05</v>
      </c>
      <c r="C2878" s="1">
        <v>31.0</v>
      </c>
    </row>
    <row r="2879">
      <c r="A2879" s="1">
        <v>0.81</v>
      </c>
      <c r="B2879" s="1">
        <v>13441.54</v>
      </c>
      <c r="C2879" s="1">
        <v>70.0</v>
      </c>
    </row>
    <row r="2880">
      <c r="A2880" s="1">
        <v>0.111</v>
      </c>
      <c r="B2880" s="1">
        <v>3340.62</v>
      </c>
      <c r="C2880" s="1">
        <v>65.0</v>
      </c>
    </row>
    <row r="2881">
      <c r="A2881" s="1">
        <v>0.979</v>
      </c>
      <c r="B2881" s="1">
        <v>5562.51</v>
      </c>
      <c r="C2881" s="1">
        <v>22.0</v>
      </c>
    </row>
    <row r="2882">
      <c r="A2882" s="1">
        <v>0.839</v>
      </c>
      <c r="B2882" s="1">
        <v>71936.61</v>
      </c>
      <c r="C2882" s="1">
        <v>58.0</v>
      </c>
    </row>
    <row r="2883">
      <c r="A2883" s="1">
        <v>0.628</v>
      </c>
      <c r="B2883" s="1">
        <v>3274.23</v>
      </c>
      <c r="C2883" s="1">
        <v>43.0</v>
      </c>
    </row>
    <row r="2884">
      <c r="A2884" s="1">
        <v>0.939</v>
      </c>
      <c r="B2884" s="1">
        <v>25898.44</v>
      </c>
      <c r="C2884" s="1">
        <v>79.0</v>
      </c>
    </row>
    <row r="2885">
      <c r="A2885" s="1">
        <v>0.372</v>
      </c>
      <c r="B2885" s="1">
        <v>13002.46</v>
      </c>
      <c r="C2885" s="1">
        <v>45.0</v>
      </c>
    </row>
    <row r="2886">
      <c r="A2886" s="1">
        <v>0.143</v>
      </c>
      <c r="B2886" s="1">
        <v>27614.33</v>
      </c>
      <c r="C2886" s="1">
        <v>19.0</v>
      </c>
    </row>
    <row r="2887">
      <c r="A2887" s="1">
        <v>0.982</v>
      </c>
      <c r="B2887" s="1">
        <v>21641.79</v>
      </c>
      <c r="C2887" s="1">
        <v>67.0</v>
      </c>
    </row>
    <row r="2888">
      <c r="A2888" s="1">
        <v>0.441</v>
      </c>
      <c r="B2888" s="1">
        <v>11566.65</v>
      </c>
      <c r="C2888" s="1">
        <v>23.0</v>
      </c>
    </row>
    <row r="2889">
      <c r="A2889" s="1">
        <v>0.433</v>
      </c>
      <c r="B2889" s="1">
        <v>8736.35</v>
      </c>
      <c r="C2889" s="1">
        <v>80.0</v>
      </c>
    </row>
    <row r="2890">
      <c r="A2890" s="1">
        <v>0.14</v>
      </c>
      <c r="B2890" s="1">
        <v>28077.7</v>
      </c>
      <c r="C2890" s="1">
        <v>26.0</v>
      </c>
    </row>
    <row r="2891">
      <c r="A2891" s="1">
        <v>0.744</v>
      </c>
      <c r="B2891" s="1">
        <v>7805.85</v>
      </c>
      <c r="C2891" s="1">
        <v>50.0</v>
      </c>
    </row>
    <row r="2892">
      <c r="A2892" s="1">
        <v>0.82</v>
      </c>
      <c r="B2892" s="1">
        <v>31001.83</v>
      </c>
      <c r="C2892" s="1">
        <v>58.0</v>
      </c>
    </row>
    <row r="2893">
      <c r="A2893" s="1">
        <v>0.145</v>
      </c>
      <c r="B2893" s="1">
        <v>22778.88</v>
      </c>
      <c r="C2893" s="1">
        <v>42.0</v>
      </c>
    </row>
    <row r="2894">
      <c r="A2894" s="1">
        <v>0.334</v>
      </c>
      <c r="B2894" s="1">
        <v>17239.33</v>
      </c>
      <c r="C2894" s="1">
        <v>65.0</v>
      </c>
    </row>
    <row r="2895">
      <c r="A2895" s="1">
        <v>0.066</v>
      </c>
      <c r="B2895" s="1">
        <v>9202.68</v>
      </c>
      <c r="C2895" s="1">
        <v>30.0</v>
      </c>
    </row>
    <row r="2896">
      <c r="A2896" s="1">
        <v>0.89</v>
      </c>
      <c r="B2896" s="1">
        <v>4590.31</v>
      </c>
      <c r="C2896" s="1">
        <v>26.0</v>
      </c>
    </row>
    <row r="2897">
      <c r="A2897" s="1">
        <v>0.245</v>
      </c>
      <c r="B2897" s="1">
        <v>24786.46</v>
      </c>
      <c r="C2897" s="1">
        <v>70.0</v>
      </c>
    </row>
    <row r="2898">
      <c r="A2898" s="1">
        <v>0.977</v>
      </c>
      <c r="B2898" s="1">
        <v>1915.89</v>
      </c>
      <c r="C2898" s="1">
        <v>30.0</v>
      </c>
    </row>
    <row r="2899">
      <c r="A2899" s="1">
        <v>0.721</v>
      </c>
      <c r="B2899" s="1">
        <v>70495.97</v>
      </c>
      <c r="C2899" s="1">
        <v>48.0</v>
      </c>
    </row>
    <row r="2900">
      <c r="A2900" s="1">
        <v>0.525</v>
      </c>
      <c r="B2900" s="1">
        <v>77026.01</v>
      </c>
      <c r="C2900" s="1">
        <v>58.0</v>
      </c>
    </row>
    <row r="2901">
      <c r="A2901" s="1">
        <v>0.058</v>
      </c>
      <c r="B2901" s="1">
        <v>2790.36</v>
      </c>
      <c r="C2901" s="1">
        <v>28.0</v>
      </c>
    </row>
    <row r="2902">
      <c r="A2902" s="1">
        <v>0.142</v>
      </c>
      <c r="B2902" s="1">
        <v>2194.85</v>
      </c>
      <c r="C2902" s="1">
        <v>21.0</v>
      </c>
    </row>
    <row r="2903">
      <c r="A2903" s="1">
        <v>0.209</v>
      </c>
      <c r="B2903" s="1">
        <v>10644.96</v>
      </c>
      <c r="C2903" s="1">
        <v>51.0</v>
      </c>
    </row>
    <row r="2904">
      <c r="A2904" s="1">
        <v>0.256</v>
      </c>
      <c r="B2904" s="1">
        <v>66309.54</v>
      </c>
      <c r="C2904" s="1">
        <v>78.0</v>
      </c>
    </row>
    <row r="2905">
      <c r="A2905" s="1">
        <v>0.306</v>
      </c>
      <c r="B2905" s="1">
        <v>10226.88</v>
      </c>
      <c r="C2905" s="1">
        <v>55.0</v>
      </c>
    </row>
    <row r="2906">
      <c r="A2906" s="1">
        <v>0.205</v>
      </c>
      <c r="B2906" s="1">
        <v>9044.91</v>
      </c>
      <c r="C2906" s="1">
        <v>63.0</v>
      </c>
    </row>
    <row r="2907">
      <c r="A2907" s="1">
        <v>0.664</v>
      </c>
      <c r="B2907" s="1">
        <v>24319.9</v>
      </c>
      <c r="C2907" s="1">
        <v>21.0</v>
      </c>
    </row>
    <row r="2908">
      <c r="A2908" s="1">
        <v>0.397</v>
      </c>
      <c r="B2908" s="1">
        <v>3938.1</v>
      </c>
      <c r="C2908" s="1">
        <v>55.0</v>
      </c>
    </row>
    <row r="2909">
      <c r="A2909" s="1">
        <v>0.718</v>
      </c>
      <c r="B2909" s="1">
        <v>9029.87</v>
      </c>
      <c r="C2909" s="1">
        <v>36.0</v>
      </c>
    </row>
    <row r="2910">
      <c r="A2910" s="1">
        <v>0.185</v>
      </c>
      <c r="B2910" s="1">
        <v>6886.67</v>
      </c>
      <c r="C2910" s="1">
        <v>23.0</v>
      </c>
    </row>
    <row r="2911">
      <c r="A2911" s="1">
        <v>0.209</v>
      </c>
      <c r="B2911" s="1">
        <v>18402.69</v>
      </c>
      <c r="C2911" s="1">
        <v>51.0</v>
      </c>
    </row>
    <row r="2912">
      <c r="A2912" s="1">
        <v>0.787</v>
      </c>
      <c r="B2912" s="1">
        <v>3552.72</v>
      </c>
      <c r="C2912" s="1">
        <v>35.0</v>
      </c>
    </row>
    <row r="2913">
      <c r="A2913" s="1">
        <v>0.734</v>
      </c>
      <c r="B2913" s="1">
        <v>15912.52</v>
      </c>
      <c r="C2913" s="1">
        <v>30.0</v>
      </c>
    </row>
    <row r="2914">
      <c r="A2914" s="1">
        <v>0.246</v>
      </c>
      <c r="B2914" s="1">
        <v>38974.81</v>
      </c>
      <c r="C2914" s="1">
        <v>58.0</v>
      </c>
    </row>
    <row r="2915">
      <c r="A2915" s="1">
        <v>1.0</v>
      </c>
      <c r="B2915" s="1">
        <v>14437.95</v>
      </c>
      <c r="C2915" s="1">
        <v>40.0</v>
      </c>
    </row>
    <row r="2916">
      <c r="A2916" s="1">
        <v>0.763</v>
      </c>
      <c r="B2916" s="1">
        <v>23008.43</v>
      </c>
      <c r="C2916" s="1">
        <v>36.0</v>
      </c>
    </row>
    <row r="2917">
      <c r="A2917" s="1">
        <v>0.553</v>
      </c>
      <c r="B2917" s="1">
        <v>1564.59</v>
      </c>
      <c r="C2917" s="1">
        <v>62.0</v>
      </c>
    </row>
    <row r="2918">
      <c r="A2918" s="1">
        <v>0.343</v>
      </c>
      <c r="B2918" s="1">
        <v>11920.61</v>
      </c>
      <c r="C2918" s="1">
        <v>28.0</v>
      </c>
    </row>
    <row r="2919">
      <c r="A2919" s="1">
        <v>0.094</v>
      </c>
      <c r="B2919" s="1">
        <v>1994.05</v>
      </c>
      <c r="C2919" s="1">
        <v>18.0</v>
      </c>
    </row>
    <row r="2920">
      <c r="A2920" s="1">
        <v>0.408</v>
      </c>
      <c r="B2920" s="1">
        <v>18298.92</v>
      </c>
      <c r="C2920" s="1">
        <v>41.0</v>
      </c>
    </row>
    <row r="2921">
      <c r="A2921" s="1">
        <v>0.323</v>
      </c>
      <c r="B2921" s="1">
        <v>6599.39</v>
      </c>
      <c r="C2921" s="1">
        <v>79.0</v>
      </c>
    </row>
    <row r="2922">
      <c r="A2922" s="1">
        <v>0.128</v>
      </c>
      <c r="B2922" s="1">
        <v>6772.94</v>
      </c>
      <c r="C2922" s="1">
        <v>71.0</v>
      </c>
    </row>
    <row r="2923">
      <c r="A2923" s="1">
        <v>0.784</v>
      </c>
      <c r="B2923" s="1">
        <v>1597.47</v>
      </c>
      <c r="C2923" s="1">
        <v>24.0</v>
      </c>
    </row>
    <row r="2924">
      <c r="A2924" s="1">
        <v>0.415</v>
      </c>
      <c r="B2924" s="1">
        <v>7428.17</v>
      </c>
      <c r="C2924" s="1">
        <v>42.0</v>
      </c>
    </row>
    <row r="2925">
      <c r="A2925" s="1">
        <v>0.89</v>
      </c>
      <c r="B2925" s="1">
        <v>14131.83</v>
      </c>
      <c r="C2925" s="1">
        <v>38.0</v>
      </c>
    </row>
    <row r="2926">
      <c r="A2926" s="1">
        <v>0.308</v>
      </c>
      <c r="B2926" s="1">
        <v>17573.16</v>
      </c>
      <c r="C2926" s="1">
        <v>32.0</v>
      </c>
    </row>
    <row r="2927">
      <c r="A2927" s="1">
        <v>0.368</v>
      </c>
      <c r="B2927" s="1">
        <v>1379.83</v>
      </c>
      <c r="C2927" s="1">
        <v>18.0</v>
      </c>
    </row>
    <row r="2928">
      <c r="A2928" s="1">
        <v>0.279</v>
      </c>
      <c r="B2928" s="1">
        <v>21080.0</v>
      </c>
      <c r="C2928" s="1">
        <v>29.0</v>
      </c>
    </row>
    <row r="2929">
      <c r="A2929" s="1">
        <v>0.865</v>
      </c>
      <c r="B2929" s="1">
        <v>13422.85</v>
      </c>
      <c r="C2929" s="1">
        <v>75.0</v>
      </c>
    </row>
    <row r="2930">
      <c r="A2930" s="1">
        <v>0.558</v>
      </c>
      <c r="B2930" s="1">
        <v>15396.59</v>
      </c>
      <c r="C2930" s="1">
        <v>24.0</v>
      </c>
    </row>
    <row r="2931">
      <c r="A2931" s="1">
        <v>0.292</v>
      </c>
      <c r="B2931" s="1">
        <v>35770.89</v>
      </c>
      <c r="C2931" s="1">
        <v>32.0</v>
      </c>
    </row>
    <row r="2932">
      <c r="A2932" s="1">
        <v>0.407</v>
      </c>
      <c r="B2932" s="1">
        <v>8377.89</v>
      </c>
      <c r="C2932" s="1">
        <v>38.0</v>
      </c>
    </row>
    <row r="2933">
      <c r="A2933" s="1">
        <v>0.943</v>
      </c>
      <c r="B2933" s="1">
        <v>3824.45</v>
      </c>
      <c r="C2933" s="1">
        <v>36.0</v>
      </c>
    </row>
    <row r="2934">
      <c r="A2934" s="1">
        <v>0.551</v>
      </c>
      <c r="B2934" s="1">
        <v>16050.77</v>
      </c>
      <c r="C2934" s="1">
        <v>77.0</v>
      </c>
    </row>
    <row r="2935">
      <c r="A2935" s="1">
        <v>0.137</v>
      </c>
      <c r="B2935" s="1">
        <v>58016.41</v>
      </c>
      <c r="C2935" s="1">
        <v>46.0</v>
      </c>
    </row>
    <row r="2936">
      <c r="A2936" s="1">
        <v>0.208</v>
      </c>
      <c r="B2936" s="1">
        <v>14590.81</v>
      </c>
      <c r="C2936" s="1">
        <v>42.0</v>
      </c>
    </row>
    <row r="2937">
      <c r="A2937" s="1">
        <v>0.436</v>
      </c>
      <c r="B2937" s="1">
        <v>35665.37</v>
      </c>
      <c r="C2937" s="1">
        <v>50.0</v>
      </c>
    </row>
    <row r="2938">
      <c r="A2938" s="1">
        <v>0.671</v>
      </c>
      <c r="B2938" s="1">
        <v>28296.52</v>
      </c>
      <c r="C2938" s="1">
        <v>66.0</v>
      </c>
    </row>
    <row r="2939">
      <c r="A2939" s="1">
        <v>0.295</v>
      </c>
      <c r="B2939" s="1">
        <v>14609.95</v>
      </c>
      <c r="C2939" s="1">
        <v>49.0</v>
      </c>
    </row>
    <row r="2940">
      <c r="A2940" s="1">
        <v>0.85</v>
      </c>
      <c r="B2940" s="1">
        <v>20857.2</v>
      </c>
      <c r="C2940" s="1">
        <v>66.0</v>
      </c>
    </row>
    <row r="2941">
      <c r="A2941" s="1">
        <v>0.779</v>
      </c>
      <c r="B2941" s="1">
        <v>10440.43</v>
      </c>
      <c r="C2941" s="1">
        <v>52.0</v>
      </c>
    </row>
    <row r="2942">
      <c r="A2942" s="1">
        <v>0.351</v>
      </c>
      <c r="B2942" s="1">
        <v>15127.22</v>
      </c>
      <c r="C2942" s="1">
        <v>61.0</v>
      </c>
    </row>
    <row r="2943">
      <c r="A2943" s="1">
        <v>0.394</v>
      </c>
      <c r="B2943" s="1">
        <v>14156.52</v>
      </c>
      <c r="C2943" s="1">
        <v>55.0</v>
      </c>
    </row>
    <row r="2944">
      <c r="A2944" s="1">
        <v>0.425</v>
      </c>
      <c r="B2944" s="1">
        <v>24696.23</v>
      </c>
      <c r="C2944" s="1">
        <v>43.0</v>
      </c>
    </row>
    <row r="2945">
      <c r="A2945" s="1">
        <v>0.364</v>
      </c>
      <c r="B2945" s="1">
        <v>10552.02</v>
      </c>
      <c r="C2945" s="1">
        <v>28.0</v>
      </c>
    </row>
    <row r="2946">
      <c r="A2946" s="1">
        <v>0.68</v>
      </c>
      <c r="B2946" s="1">
        <v>2102.04</v>
      </c>
      <c r="C2946" s="1">
        <v>52.0</v>
      </c>
    </row>
    <row r="2947">
      <c r="A2947" s="1">
        <v>0.302</v>
      </c>
      <c r="B2947" s="1">
        <v>31090.43</v>
      </c>
      <c r="C2947" s="1">
        <v>25.0</v>
      </c>
    </row>
    <row r="2948">
      <c r="A2948" s="1">
        <v>0.292</v>
      </c>
      <c r="B2948" s="1">
        <v>23094.32</v>
      </c>
      <c r="C2948" s="1">
        <v>63.0</v>
      </c>
    </row>
    <row r="2949">
      <c r="A2949" s="1">
        <v>0.235</v>
      </c>
      <c r="B2949" s="1">
        <v>59964.09</v>
      </c>
      <c r="C2949" s="1">
        <v>31.0</v>
      </c>
    </row>
    <row r="2950">
      <c r="A2950" s="1">
        <v>0.376</v>
      </c>
      <c r="B2950" s="1">
        <v>11197.38</v>
      </c>
      <c r="C2950" s="1">
        <v>27.0</v>
      </c>
    </row>
    <row r="2951">
      <c r="A2951" s="1">
        <v>0.114</v>
      </c>
      <c r="B2951" s="1">
        <v>1628.66</v>
      </c>
      <c r="C2951" s="1">
        <v>19.0</v>
      </c>
    </row>
    <row r="2952">
      <c r="A2952" s="1">
        <v>0.068</v>
      </c>
      <c r="B2952" s="1">
        <v>2593.5</v>
      </c>
      <c r="C2952" s="1">
        <v>63.0</v>
      </c>
    </row>
    <row r="2953">
      <c r="A2953" s="1">
        <v>0.696</v>
      </c>
      <c r="B2953" s="1">
        <v>29684.28</v>
      </c>
      <c r="C2953" s="1">
        <v>26.0</v>
      </c>
    </row>
    <row r="2954">
      <c r="A2954" s="1">
        <v>0.162</v>
      </c>
      <c r="B2954" s="1">
        <v>1403.24</v>
      </c>
      <c r="C2954" s="1">
        <v>20.0</v>
      </c>
    </row>
    <row r="2955">
      <c r="A2955" s="1">
        <v>0.185</v>
      </c>
      <c r="B2955" s="1">
        <v>47681.58</v>
      </c>
      <c r="C2955" s="1">
        <v>38.0</v>
      </c>
    </row>
    <row r="2956">
      <c r="A2956" s="1">
        <v>0.068</v>
      </c>
      <c r="B2956" s="1">
        <v>6615.97</v>
      </c>
      <c r="C2956" s="1">
        <v>43.0</v>
      </c>
    </row>
    <row r="2957">
      <c r="A2957" s="1">
        <v>0.349</v>
      </c>
      <c r="B2957" s="1">
        <v>45828.76</v>
      </c>
      <c r="C2957" s="1">
        <v>25.0</v>
      </c>
    </row>
    <row r="2958">
      <c r="A2958" s="1">
        <v>0.721</v>
      </c>
      <c r="B2958" s="1">
        <v>29700.81</v>
      </c>
      <c r="C2958" s="1">
        <v>65.0</v>
      </c>
    </row>
    <row r="2959">
      <c r="A2959" s="1">
        <v>0.412</v>
      </c>
      <c r="B2959" s="1">
        <v>40990.05</v>
      </c>
      <c r="C2959" s="1">
        <v>19.0</v>
      </c>
    </row>
    <row r="2960">
      <c r="A2960" s="1">
        <v>0.727</v>
      </c>
      <c r="B2960" s="1">
        <v>4816.98</v>
      </c>
      <c r="C2960" s="1">
        <v>23.0</v>
      </c>
    </row>
    <row r="2961">
      <c r="A2961" s="1">
        <v>0.597</v>
      </c>
      <c r="B2961" s="1">
        <v>18111.64</v>
      </c>
      <c r="C2961" s="1">
        <v>45.0</v>
      </c>
    </row>
    <row r="2962">
      <c r="A2962" s="1">
        <v>0.514</v>
      </c>
      <c r="B2962" s="1">
        <v>1965.25</v>
      </c>
      <c r="C2962" s="1">
        <v>70.0</v>
      </c>
    </row>
    <row r="2963">
      <c r="A2963" s="1">
        <v>0.909</v>
      </c>
      <c r="B2963" s="1">
        <v>4519.97</v>
      </c>
      <c r="C2963" s="1">
        <v>46.0</v>
      </c>
    </row>
    <row r="2964">
      <c r="A2964" s="1">
        <v>0.88</v>
      </c>
      <c r="B2964" s="1">
        <v>7418.44</v>
      </c>
      <c r="C2964" s="1">
        <v>43.0</v>
      </c>
    </row>
    <row r="2965">
      <c r="A2965" s="1">
        <v>0.469</v>
      </c>
      <c r="B2965" s="1">
        <v>27004.08</v>
      </c>
      <c r="C2965" s="1">
        <v>42.0</v>
      </c>
    </row>
    <row r="2966">
      <c r="A2966" s="1">
        <v>0.007</v>
      </c>
      <c r="B2966" s="1">
        <v>500.5</v>
      </c>
      <c r="C2966" s="1">
        <v>29.0</v>
      </c>
    </row>
    <row r="2967">
      <c r="A2967" s="1">
        <v>0.861</v>
      </c>
      <c r="B2967" s="1">
        <v>46685.08</v>
      </c>
      <c r="C2967" s="1">
        <v>22.0</v>
      </c>
    </row>
    <row r="2968">
      <c r="A2968" s="1">
        <v>0.098</v>
      </c>
      <c r="B2968" s="1">
        <v>1468.7</v>
      </c>
      <c r="C2968" s="1">
        <v>51.0</v>
      </c>
    </row>
    <row r="2969">
      <c r="A2969" s="1">
        <v>0.328</v>
      </c>
      <c r="B2969" s="1">
        <v>9447.82</v>
      </c>
      <c r="C2969" s="1">
        <v>65.0</v>
      </c>
    </row>
    <row r="2970">
      <c r="A2970" s="1">
        <v>0.543</v>
      </c>
      <c r="B2970" s="1">
        <v>1691.33</v>
      </c>
      <c r="C2970" s="1">
        <v>54.0</v>
      </c>
    </row>
    <row r="2971">
      <c r="A2971" s="1">
        <v>0.099</v>
      </c>
      <c r="B2971" s="1">
        <v>29303.97</v>
      </c>
      <c r="C2971" s="1">
        <v>32.0</v>
      </c>
    </row>
    <row r="2972">
      <c r="A2972" s="1">
        <v>0.729</v>
      </c>
      <c r="B2972" s="1">
        <v>3047.06</v>
      </c>
      <c r="C2972" s="1">
        <v>61.0</v>
      </c>
    </row>
    <row r="2973">
      <c r="A2973" s="1">
        <v>0.421</v>
      </c>
      <c r="B2973" s="1">
        <v>43214.23</v>
      </c>
      <c r="C2973" s="1">
        <v>53.0</v>
      </c>
    </row>
    <row r="2974">
      <c r="A2974" s="1">
        <v>0.362</v>
      </c>
      <c r="B2974" s="1">
        <v>15109.9</v>
      </c>
      <c r="C2974" s="1">
        <v>32.0</v>
      </c>
    </row>
    <row r="2975">
      <c r="A2975" s="1">
        <v>0.748</v>
      </c>
      <c r="B2975" s="1">
        <v>59312.92</v>
      </c>
      <c r="C2975" s="1">
        <v>60.0</v>
      </c>
    </row>
    <row r="2976">
      <c r="A2976" s="1">
        <v>0.548</v>
      </c>
      <c r="B2976" s="1">
        <v>6859.98</v>
      </c>
      <c r="C2976" s="1">
        <v>65.0</v>
      </c>
    </row>
    <row r="2977">
      <c r="A2977" s="1">
        <v>0.275</v>
      </c>
      <c r="B2977" s="1">
        <v>12114.31</v>
      </c>
      <c r="C2977" s="1">
        <v>40.0</v>
      </c>
    </row>
    <row r="2978">
      <c r="A2978" s="1">
        <v>0.177</v>
      </c>
      <c r="B2978" s="1">
        <v>23699.55</v>
      </c>
      <c r="C2978" s="1">
        <v>23.0</v>
      </c>
    </row>
    <row r="2979">
      <c r="A2979" s="1">
        <v>0.824</v>
      </c>
      <c r="B2979" s="1">
        <v>35665.51</v>
      </c>
      <c r="C2979" s="1">
        <v>63.0</v>
      </c>
    </row>
    <row r="2980">
      <c r="A2980" s="1">
        <v>0.751</v>
      </c>
      <c r="B2980" s="1">
        <v>10941.39</v>
      </c>
      <c r="C2980" s="1">
        <v>67.0</v>
      </c>
    </row>
    <row r="2981">
      <c r="A2981" s="1">
        <v>0.346</v>
      </c>
      <c r="B2981" s="1">
        <v>44592.74</v>
      </c>
      <c r="C2981" s="1">
        <v>61.0</v>
      </c>
    </row>
    <row r="2982">
      <c r="A2982" s="1">
        <v>0.369</v>
      </c>
      <c r="B2982" s="1">
        <v>2510.97</v>
      </c>
      <c r="C2982" s="1">
        <v>76.0</v>
      </c>
    </row>
    <row r="2983">
      <c r="A2983" s="1">
        <v>0.957</v>
      </c>
      <c r="B2983" s="1">
        <v>24666.98</v>
      </c>
      <c r="C2983" s="1">
        <v>60.0</v>
      </c>
    </row>
    <row r="2984">
      <c r="A2984" s="1">
        <v>1.0</v>
      </c>
      <c r="B2984" s="1">
        <v>8560.32</v>
      </c>
      <c r="C2984" s="1">
        <v>62.0</v>
      </c>
    </row>
    <row r="2985">
      <c r="A2985" s="1">
        <v>0.585</v>
      </c>
      <c r="B2985" s="1">
        <v>2136.91</v>
      </c>
      <c r="C2985" s="1">
        <v>38.0</v>
      </c>
    </row>
    <row r="2986">
      <c r="A2986" s="1">
        <v>0.857</v>
      </c>
      <c r="B2986" s="1">
        <v>9776.87</v>
      </c>
      <c r="C2986" s="1">
        <v>40.0</v>
      </c>
    </row>
    <row r="2987">
      <c r="A2987" s="1">
        <v>0.848</v>
      </c>
      <c r="B2987" s="1">
        <v>42441.24</v>
      </c>
      <c r="C2987" s="1">
        <v>60.0</v>
      </c>
    </row>
    <row r="2988">
      <c r="A2988" s="1">
        <v>0.546</v>
      </c>
      <c r="B2988" s="1">
        <v>78781.59</v>
      </c>
      <c r="C2988" s="1">
        <v>72.0</v>
      </c>
    </row>
    <row r="2989">
      <c r="A2989" s="1">
        <v>0.048</v>
      </c>
      <c r="B2989" s="1">
        <v>9977.94</v>
      </c>
      <c r="C2989" s="1">
        <v>33.0</v>
      </c>
    </row>
    <row r="2990">
      <c r="A2990" s="1">
        <v>0.841</v>
      </c>
      <c r="B2990" s="1">
        <v>43504.32</v>
      </c>
      <c r="C2990" s="1">
        <v>64.0</v>
      </c>
    </row>
    <row r="2991">
      <c r="A2991" s="1">
        <v>0.136</v>
      </c>
      <c r="B2991" s="1">
        <v>14252.9</v>
      </c>
      <c r="C2991" s="1">
        <v>70.0</v>
      </c>
    </row>
    <row r="2992">
      <c r="A2992" s="1">
        <v>0.29</v>
      </c>
      <c r="B2992" s="1">
        <v>25247.23</v>
      </c>
      <c r="C2992" s="1">
        <v>77.0</v>
      </c>
    </row>
    <row r="2993">
      <c r="A2993" s="1">
        <v>0.316</v>
      </c>
      <c r="B2993" s="1">
        <v>928.66</v>
      </c>
      <c r="C2993" s="1">
        <v>32.0</v>
      </c>
    </row>
    <row r="2994">
      <c r="A2994" s="1">
        <v>0.349</v>
      </c>
      <c r="B2994" s="1">
        <v>16297.8</v>
      </c>
      <c r="C2994" s="1">
        <v>42.0</v>
      </c>
    </row>
    <row r="2995">
      <c r="A2995" s="1">
        <v>0.466</v>
      </c>
      <c r="B2995" s="1">
        <v>1454.9</v>
      </c>
      <c r="C2995" s="1">
        <v>53.0</v>
      </c>
    </row>
    <row r="2996">
      <c r="A2996" s="1">
        <v>0.852</v>
      </c>
      <c r="B2996" s="1">
        <v>6256.39</v>
      </c>
      <c r="C2996" s="1">
        <v>28.0</v>
      </c>
    </row>
    <row r="2997">
      <c r="A2997" s="1">
        <v>0.534</v>
      </c>
      <c r="B2997" s="1">
        <v>16731.78</v>
      </c>
      <c r="C2997" s="1">
        <v>68.0</v>
      </c>
    </row>
    <row r="2998">
      <c r="A2998" s="1">
        <v>0.313</v>
      </c>
      <c r="B2998" s="1">
        <v>32918.28</v>
      </c>
      <c r="C2998" s="1">
        <v>32.0</v>
      </c>
    </row>
    <row r="2999">
      <c r="A2999" s="1">
        <v>0.699</v>
      </c>
      <c r="B2999" s="1">
        <v>16460.27</v>
      </c>
      <c r="C2999" s="1">
        <v>21.0</v>
      </c>
    </row>
    <row r="3000">
      <c r="A3000" s="1">
        <v>0.94</v>
      </c>
      <c r="B3000" s="1">
        <v>55037.39</v>
      </c>
      <c r="C3000" s="1">
        <v>38.0</v>
      </c>
    </row>
    <row r="3001">
      <c r="A3001" s="1">
        <v>0.612</v>
      </c>
      <c r="B3001" s="1">
        <v>33249.66</v>
      </c>
      <c r="C3001" s="1">
        <v>30.0</v>
      </c>
    </row>
    <row r="3002">
      <c r="A3002" s="1">
        <v>0.838</v>
      </c>
      <c r="B3002" s="1">
        <v>3397.75</v>
      </c>
      <c r="C3002" s="1">
        <v>39.0</v>
      </c>
    </row>
    <row r="3003">
      <c r="A3003" s="1">
        <v>0.494</v>
      </c>
      <c r="B3003" s="1">
        <v>9851.81</v>
      </c>
      <c r="C3003" s="1">
        <v>36.0</v>
      </c>
    </row>
    <row r="3004">
      <c r="A3004" s="1">
        <v>0.718</v>
      </c>
      <c r="B3004" s="1">
        <v>22081.67</v>
      </c>
      <c r="C3004" s="1">
        <v>51.0</v>
      </c>
    </row>
    <row r="3005">
      <c r="A3005" s="1">
        <v>0.22</v>
      </c>
      <c r="B3005" s="1">
        <v>55743.83</v>
      </c>
      <c r="C3005" s="1">
        <v>31.0</v>
      </c>
    </row>
    <row r="3006">
      <c r="A3006" s="1">
        <v>0.247</v>
      </c>
      <c r="B3006" s="1">
        <v>87988.94</v>
      </c>
      <c r="C3006" s="1">
        <v>78.0</v>
      </c>
    </row>
    <row r="3007">
      <c r="A3007" s="1">
        <v>0.817</v>
      </c>
      <c r="B3007" s="1">
        <v>28809.64</v>
      </c>
      <c r="C3007" s="1">
        <v>21.0</v>
      </c>
    </row>
    <row r="3008">
      <c r="A3008" s="1">
        <v>0.299</v>
      </c>
      <c r="B3008" s="1">
        <v>17055.49</v>
      </c>
      <c r="C3008" s="1">
        <v>65.0</v>
      </c>
    </row>
    <row r="3009">
      <c r="A3009" s="1">
        <v>0.244</v>
      </c>
      <c r="B3009" s="1">
        <v>28261.78</v>
      </c>
      <c r="C3009" s="1">
        <v>70.0</v>
      </c>
    </row>
    <row r="3010">
      <c r="A3010" s="1">
        <v>0.568</v>
      </c>
      <c r="B3010" s="1">
        <v>6383.08</v>
      </c>
      <c r="C3010" s="1">
        <v>69.0</v>
      </c>
    </row>
    <row r="3011">
      <c r="A3011" s="1">
        <v>0.094</v>
      </c>
      <c r="B3011" s="1">
        <v>6670.42</v>
      </c>
      <c r="C3011" s="1">
        <v>63.0</v>
      </c>
    </row>
    <row r="3012">
      <c r="A3012" s="1">
        <v>0.784</v>
      </c>
      <c r="B3012" s="1">
        <v>21246.53</v>
      </c>
      <c r="C3012" s="1">
        <v>44.0</v>
      </c>
    </row>
    <row r="3013">
      <c r="A3013" s="1">
        <v>0.839</v>
      </c>
      <c r="B3013" s="1">
        <v>41088.83</v>
      </c>
      <c r="C3013" s="1">
        <v>46.0</v>
      </c>
    </row>
    <row r="3014">
      <c r="A3014" s="1">
        <v>0.653</v>
      </c>
      <c r="B3014" s="1">
        <v>70004.55</v>
      </c>
      <c r="C3014" s="1">
        <v>64.0</v>
      </c>
    </row>
    <row r="3015">
      <c r="A3015" s="1">
        <v>0.686</v>
      </c>
      <c r="B3015" s="1">
        <v>8350.79</v>
      </c>
      <c r="C3015" s="1">
        <v>45.0</v>
      </c>
    </row>
    <row r="3016">
      <c r="A3016" s="1">
        <v>0.949</v>
      </c>
      <c r="B3016" s="1">
        <v>31847.06</v>
      </c>
      <c r="C3016" s="1">
        <v>52.0</v>
      </c>
    </row>
    <row r="3017">
      <c r="A3017" s="1">
        <v>0.348</v>
      </c>
      <c r="B3017" s="1">
        <v>38147.56</v>
      </c>
      <c r="C3017" s="1">
        <v>25.0</v>
      </c>
    </row>
    <row r="3018">
      <c r="A3018" s="1">
        <v>0.7</v>
      </c>
      <c r="B3018" s="1">
        <v>19519.39</v>
      </c>
      <c r="C3018" s="1">
        <v>33.0</v>
      </c>
    </row>
    <row r="3019">
      <c r="A3019" s="1">
        <v>0.692</v>
      </c>
      <c r="B3019" s="1">
        <v>8541.7</v>
      </c>
      <c r="C3019" s="1">
        <v>59.0</v>
      </c>
    </row>
    <row r="3020">
      <c r="A3020" s="1">
        <v>0.244</v>
      </c>
      <c r="B3020" s="1">
        <v>19303.77</v>
      </c>
      <c r="C3020" s="1">
        <v>53.0</v>
      </c>
    </row>
    <row r="3021">
      <c r="A3021" s="1">
        <v>0.777</v>
      </c>
      <c r="B3021" s="1">
        <v>17562.99</v>
      </c>
      <c r="C3021" s="1">
        <v>47.0</v>
      </c>
    </row>
    <row r="3022">
      <c r="A3022" s="1">
        <v>0.77</v>
      </c>
      <c r="B3022" s="1">
        <v>18654.78</v>
      </c>
      <c r="C3022" s="1">
        <v>35.0</v>
      </c>
    </row>
    <row r="3023">
      <c r="A3023" s="1">
        <v>0.307</v>
      </c>
      <c r="B3023" s="1">
        <v>19312.78</v>
      </c>
      <c r="C3023" s="1">
        <v>19.0</v>
      </c>
    </row>
    <row r="3024">
      <c r="A3024" s="1">
        <v>0.417</v>
      </c>
      <c r="B3024" s="1">
        <v>37553.96</v>
      </c>
      <c r="C3024" s="1">
        <v>66.0</v>
      </c>
    </row>
    <row r="3025">
      <c r="A3025" s="1">
        <v>0.941</v>
      </c>
      <c r="B3025" s="1">
        <v>3728.56</v>
      </c>
      <c r="C3025" s="1">
        <v>30.0</v>
      </c>
    </row>
    <row r="3026">
      <c r="A3026" s="1">
        <v>0.071</v>
      </c>
      <c r="B3026" s="1">
        <v>9154.99</v>
      </c>
      <c r="C3026" s="1">
        <v>21.0</v>
      </c>
    </row>
    <row r="3027">
      <c r="A3027" s="1">
        <v>0.279</v>
      </c>
      <c r="B3027" s="1">
        <v>17637.87</v>
      </c>
      <c r="C3027" s="1">
        <v>43.0</v>
      </c>
    </row>
    <row r="3028">
      <c r="A3028" s="1">
        <v>0.629</v>
      </c>
      <c r="B3028" s="1">
        <v>6662.73</v>
      </c>
      <c r="C3028" s="1">
        <v>42.0</v>
      </c>
    </row>
    <row r="3029">
      <c r="A3029" s="1">
        <v>1.0</v>
      </c>
      <c r="B3029" s="1">
        <v>76473.95</v>
      </c>
      <c r="C3029" s="1">
        <v>47.0</v>
      </c>
    </row>
    <row r="3030">
      <c r="A3030" s="1">
        <v>0.357</v>
      </c>
      <c r="B3030" s="1">
        <v>6107.43</v>
      </c>
      <c r="C3030" s="1">
        <v>28.0</v>
      </c>
    </row>
    <row r="3031">
      <c r="A3031" s="1">
        <v>0.817</v>
      </c>
      <c r="B3031" s="1">
        <v>12683.57</v>
      </c>
      <c r="C3031" s="1">
        <v>24.0</v>
      </c>
    </row>
    <row r="3032">
      <c r="A3032" s="1">
        <v>0.467</v>
      </c>
      <c r="B3032" s="1">
        <v>41970.86</v>
      </c>
      <c r="C3032" s="1">
        <v>48.0</v>
      </c>
    </row>
    <row r="3033">
      <c r="A3033" s="1">
        <v>0.402</v>
      </c>
      <c r="B3033" s="1">
        <v>1669.02</v>
      </c>
      <c r="C3033" s="1">
        <v>61.0</v>
      </c>
    </row>
    <row r="3034">
      <c r="A3034" s="1">
        <v>1.0</v>
      </c>
      <c r="B3034" s="1">
        <v>34372.56</v>
      </c>
      <c r="C3034" s="1">
        <v>27.0</v>
      </c>
    </row>
    <row r="3035">
      <c r="A3035" s="1">
        <v>0.867</v>
      </c>
      <c r="B3035" s="1">
        <v>16926.36</v>
      </c>
      <c r="C3035" s="1">
        <v>56.0</v>
      </c>
    </row>
    <row r="3036">
      <c r="A3036" s="1">
        <v>0.349</v>
      </c>
      <c r="B3036" s="1">
        <v>646.37</v>
      </c>
      <c r="C3036" s="1">
        <v>30.0</v>
      </c>
    </row>
    <row r="3037">
      <c r="A3037" s="1">
        <v>0.286</v>
      </c>
      <c r="B3037" s="1">
        <v>46642.93</v>
      </c>
      <c r="C3037" s="1">
        <v>48.0</v>
      </c>
    </row>
    <row r="3038">
      <c r="A3038" s="1">
        <v>0.084</v>
      </c>
      <c r="B3038" s="1">
        <v>799.71</v>
      </c>
      <c r="C3038" s="1">
        <v>24.0</v>
      </c>
    </row>
    <row r="3039">
      <c r="A3039" s="1">
        <v>0.483</v>
      </c>
      <c r="B3039" s="1">
        <v>14481.11</v>
      </c>
      <c r="C3039" s="1">
        <v>80.0</v>
      </c>
    </row>
    <row r="3040">
      <c r="A3040" s="1">
        <v>0.385</v>
      </c>
      <c r="B3040" s="1">
        <v>1005.48</v>
      </c>
      <c r="C3040" s="1">
        <v>73.0</v>
      </c>
    </row>
    <row r="3041">
      <c r="A3041" s="1">
        <v>0.531</v>
      </c>
      <c r="B3041" s="1">
        <v>1477.24</v>
      </c>
      <c r="C3041" s="1">
        <v>66.0</v>
      </c>
    </row>
    <row r="3042">
      <c r="A3042" s="1">
        <v>0.581</v>
      </c>
      <c r="B3042" s="1">
        <v>43643.54</v>
      </c>
      <c r="C3042" s="1">
        <v>59.0</v>
      </c>
    </row>
    <row r="3043">
      <c r="A3043" s="1">
        <v>1.0</v>
      </c>
      <c r="B3043" s="1">
        <v>29033.78</v>
      </c>
      <c r="C3043" s="1">
        <v>78.0</v>
      </c>
    </row>
    <row r="3044">
      <c r="A3044" s="1">
        <v>0.053</v>
      </c>
      <c r="B3044" s="1">
        <v>4386.55</v>
      </c>
      <c r="C3044" s="1">
        <v>59.0</v>
      </c>
    </row>
    <row r="3045">
      <c r="A3045" s="1">
        <v>0.426</v>
      </c>
      <c r="B3045" s="1">
        <v>19376.33</v>
      </c>
      <c r="C3045" s="1">
        <v>73.0</v>
      </c>
    </row>
    <row r="3046">
      <c r="A3046" s="1">
        <v>0.165</v>
      </c>
      <c r="B3046" s="1">
        <v>31663.67</v>
      </c>
      <c r="C3046" s="1">
        <v>53.0</v>
      </c>
    </row>
    <row r="3047">
      <c r="A3047" s="1">
        <v>0.823</v>
      </c>
      <c r="B3047" s="1">
        <v>44071.21</v>
      </c>
      <c r="C3047" s="1">
        <v>37.0</v>
      </c>
    </row>
    <row r="3048">
      <c r="A3048" s="1">
        <v>0.1</v>
      </c>
      <c r="B3048" s="1">
        <v>12633.78</v>
      </c>
      <c r="C3048" s="1">
        <v>21.0</v>
      </c>
    </row>
    <row r="3049">
      <c r="A3049" s="1">
        <v>0.917</v>
      </c>
      <c r="B3049" s="1">
        <v>45557.83</v>
      </c>
      <c r="C3049" s="1">
        <v>71.0</v>
      </c>
    </row>
    <row r="3050">
      <c r="A3050" s="1">
        <v>0.868</v>
      </c>
      <c r="B3050" s="1">
        <v>14179.44</v>
      </c>
      <c r="C3050" s="1">
        <v>24.0</v>
      </c>
    </row>
    <row r="3051">
      <c r="A3051" s="1">
        <v>1.0</v>
      </c>
      <c r="B3051" s="1">
        <v>23309.67</v>
      </c>
      <c r="C3051" s="1">
        <v>71.0</v>
      </c>
    </row>
    <row r="3052">
      <c r="A3052" s="1">
        <v>0.271</v>
      </c>
      <c r="B3052" s="1">
        <v>77292.64</v>
      </c>
      <c r="C3052" s="1">
        <v>18.0</v>
      </c>
    </row>
    <row r="3053">
      <c r="A3053" s="1">
        <v>0.979</v>
      </c>
      <c r="B3053" s="1">
        <v>5382.49</v>
      </c>
      <c r="C3053" s="1">
        <v>61.0</v>
      </c>
    </row>
    <row r="3054">
      <c r="A3054" s="1">
        <v>0.412</v>
      </c>
      <c r="B3054" s="1">
        <v>3690.99</v>
      </c>
      <c r="C3054" s="1">
        <v>73.0</v>
      </c>
    </row>
    <row r="3055">
      <c r="A3055" s="1">
        <v>0.683</v>
      </c>
      <c r="B3055" s="1">
        <v>8371.58</v>
      </c>
      <c r="C3055" s="1">
        <v>62.0</v>
      </c>
    </row>
    <row r="3056">
      <c r="A3056" s="1">
        <v>0.0</v>
      </c>
      <c r="B3056" s="1">
        <v>3592.08</v>
      </c>
      <c r="C3056" s="1">
        <v>59.0</v>
      </c>
    </row>
    <row r="3057">
      <c r="A3057" s="1">
        <v>0.37</v>
      </c>
      <c r="B3057" s="1">
        <v>6686.05</v>
      </c>
      <c r="C3057" s="1">
        <v>64.0</v>
      </c>
    </row>
    <row r="3058">
      <c r="A3058" s="1">
        <v>0.353</v>
      </c>
      <c r="B3058" s="1">
        <v>27172.44</v>
      </c>
      <c r="C3058" s="1">
        <v>76.0</v>
      </c>
    </row>
    <row r="3059">
      <c r="A3059" s="1">
        <v>0.554</v>
      </c>
      <c r="B3059" s="1">
        <v>12983.53</v>
      </c>
      <c r="C3059" s="1">
        <v>30.0</v>
      </c>
    </row>
    <row r="3060">
      <c r="A3060" s="1">
        <v>0.183</v>
      </c>
      <c r="B3060" s="1">
        <v>9401.39</v>
      </c>
      <c r="C3060" s="1">
        <v>72.0</v>
      </c>
    </row>
    <row r="3061">
      <c r="A3061" s="1">
        <v>0.69</v>
      </c>
      <c r="B3061" s="1">
        <v>9200.24</v>
      </c>
      <c r="C3061" s="1">
        <v>39.0</v>
      </c>
    </row>
    <row r="3062">
      <c r="A3062" s="1">
        <v>0.646</v>
      </c>
      <c r="B3062" s="1">
        <v>4326.59</v>
      </c>
      <c r="C3062" s="1">
        <v>71.0</v>
      </c>
    </row>
    <row r="3063">
      <c r="A3063" s="1">
        <v>0.212</v>
      </c>
      <c r="B3063" s="1">
        <v>11862.83</v>
      </c>
      <c r="C3063" s="1">
        <v>38.0</v>
      </c>
    </row>
    <row r="3064">
      <c r="A3064" s="1">
        <v>0.984</v>
      </c>
      <c r="B3064" s="1">
        <v>19597.16</v>
      </c>
      <c r="C3064" s="1">
        <v>39.0</v>
      </c>
    </row>
    <row r="3065">
      <c r="A3065" s="1">
        <v>0.006</v>
      </c>
      <c r="B3065" s="1">
        <v>2996.81</v>
      </c>
      <c r="C3065" s="1">
        <v>45.0</v>
      </c>
    </row>
    <row r="3066">
      <c r="A3066" s="1">
        <v>0.486</v>
      </c>
      <c r="B3066" s="1">
        <v>72100.23</v>
      </c>
      <c r="C3066" s="1">
        <v>26.0</v>
      </c>
    </row>
    <row r="3067">
      <c r="A3067" s="1">
        <v>0.312</v>
      </c>
      <c r="B3067" s="1">
        <v>11713.9</v>
      </c>
      <c r="C3067" s="1">
        <v>43.0</v>
      </c>
    </row>
    <row r="3068">
      <c r="A3068" s="1">
        <v>0.81</v>
      </c>
      <c r="B3068" s="1">
        <v>59115.2</v>
      </c>
      <c r="C3068" s="1">
        <v>26.0</v>
      </c>
    </row>
    <row r="3069">
      <c r="A3069" s="1">
        <v>0.888</v>
      </c>
      <c r="B3069" s="1">
        <v>2892.63</v>
      </c>
      <c r="C3069" s="1">
        <v>32.0</v>
      </c>
    </row>
    <row r="3070">
      <c r="A3070" s="1">
        <v>0.708</v>
      </c>
      <c r="B3070" s="1">
        <v>29152.88</v>
      </c>
      <c r="C3070" s="1">
        <v>27.0</v>
      </c>
    </row>
    <row r="3071">
      <c r="A3071" s="1">
        <v>0.098</v>
      </c>
      <c r="B3071" s="1">
        <v>19227.75</v>
      </c>
      <c r="C3071" s="1">
        <v>41.0</v>
      </c>
    </row>
    <row r="3072">
      <c r="A3072" s="1">
        <v>1.0</v>
      </c>
      <c r="B3072" s="1">
        <v>34303.09</v>
      </c>
      <c r="C3072" s="1">
        <v>75.0</v>
      </c>
    </row>
    <row r="3073">
      <c r="A3073" s="1">
        <v>0.315</v>
      </c>
      <c r="B3073" s="1">
        <v>18359.74</v>
      </c>
      <c r="C3073" s="1">
        <v>74.0</v>
      </c>
    </row>
    <row r="3074">
      <c r="A3074" s="1">
        <v>0.26</v>
      </c>
      <c r="B3074" s="1">
        <v>65848.64</v>
      </c>
      <c r="C3074" s="1">
        <v>78.0</v>
      </c>
    </row>
    <row r="3075">
      <c r="A3075" s="1">
        <v>0.483</v>
      </c>
      <c r="B3075" s="1">
        <v>19719.88</v>
      </c>
      <c r="C3075" s="1">
        <v>59.0</v>
      </c>
    </row>
    <row r="3076">
      <c r="A3076" s="1">
        <v>0.999</v>
      </c>
      <c r="B3076" s="1">
        <v>30705.55</v>
      </c>
      <c r="C3076" s="1">
        <v>25.0</v>
      </c>
    </row>
    <row r="3077">
      <c r="A3077" s="1">
        <v>0.185</v>
      </c>
      <c r="B3077" s="1">
        <v>42006.24</v>
      </c>
      <c r="C3077" s="1">
        <v>41.0</v>
      </c>
    </row>
    <row r="3078">
      <c r="A3078" s="1">
        <v>0.676</v>
      </c>
      <c r="B3078" s="1">
        <v>25076.11</v>
      </c>
      <c r="C3078" s="1">
        <v>33.0</v>
      </c>
    </row>
    <row r="3079">
      <c r="A3079" s="1">
        <v>0.432</v>
      </c>
      <c r="B3079" s="1">
        <v>14856.69</v>
      </c>
      <c r="C3079" s="1">
        <v>66.0</v>
      </c>
    </row>
    <row r="3080">
      <c r="A3080" s="1">
        <v>0.623</v>
      </c>
      <c r="B3080" s="1">
        <v>6371.54</v>
      </c>
      <c r="C3080" s="1">
        <v>43.0</v>
      </c>
    </row>
    <row r="3081">
      <c r="A3081" s="1">
        <v>0.416</v>
      </c>
      <c r="B3081" s="1">
        <v>38550.57</v>
      </c>
      <c r="C3081" s="1">
        <v>44.0</v>
      </c>
    </row>
    <row r="3082">
      <c r="A3082" s="1">
        <v>1.0</v>
      </c>
      <c r="B3082" s="1">
        <v>13100.78</v>
      </c>
      <c r="C3082" s="1">
        <v>54.0</v>
      </c>
    </row>
    <row r="3083">
      <c r="A3083" s="1">
        <v>0.114</v>
      </c>
      <c r="B3083" s="1">
        <v>19388.99</v>
      </c>
      <c r="C3083" s="1">
        <v>21.0</v>
      </c>
    </row>
    <row r="3084">
      <c r="A3084" s="1">
        <v>0.208</v>
      </c>
      <c r="B3084" s="1">
        <v>1650.82</v>
      </c>
      <c r="C3084" s="1">
        <v>67.0</v>
      </c>
    </row>
    <row r="3085">
      <c r="A3085" s="1">
        <v>0.096</v>
      </c>
      <c r="B3085" s="1">
        <v>13757.28</v>
      </c>
      <c r="C3085" s="1">
        <v>41.0</v>
      </c>
    </row>
    <row r="3086">
      <c r="A3086" s="1">
        <v>0.845</v>
      </c>
      <c r="B3086" s="1">
        <v>23957.01</v>
      </c>
      <c r="C3086" s="1">
        <v>36.0</v>
      </c>
    </row>
    <row r="3087">
      <c r="A3087" s="1">
        <v>0.144</v>
      </c>
      <c r="B3087" s="1">
        <v>17544.86</v>
      </c>
      <c r="C3087" s="1">
        <v>53.0</v>
      </c>
    </row>
    <row r="3088">
      <c r="A3088" s="1">
        <v>0.277</v>
      </c>
      <c r="B3088" s="1">
        <v>11904.26</v>
      </c>
      <c r="C3088" s="1">
        <v>77.0</v>
      </c>
    </row>
    <row r="3089">
      <c r="A3089" s="1">
        <v>0.206</v>
      </c>
      <c r="B3089" s="1">
        <v>5057.3</v>
      </c>
      <c r="C3089" s="1">
        <v>56.0</v>
      </c>
    </row>
    <row r="3090">
      <c r="A3090" s="1">
        <v>0.354</v>
      </c>
      <c r="B3090" s="1">
        <v>7411.72</v>
      </c>
      <c r="C3090" s="1">
        <v>27.0</v>
      </c>
    </row>
    <row r="3091">
      <c r="A3091" s="1">
        <v>0.816</v>
      </c>
      <c r="B3091" s="1">
        <v>24121.12</v>
      </c>
      <c r="C3091" s="1">
        <v>42.0</v>
      </c>
    </row>
    <row r="3092">
      <c r="A3092" s="1">
        <v>1.0</v>
      </c>
      <c r="B3092" s="1">
        <v>5076.97</v>
      </c>
      <c r="C3092" s="1">
        <v>35.0</v>
      </c>
    </row>
    <row r="3093">
      <c r="A3093" s="1">
        <v>0.879</v>
      </c>
      <c r="B3093" s="1">
        <v>19442.76</v>
      </c>
      <c r="C3093" s="1">
        <v>36.0</v>
      </c>
    </row>
    <row r="3094">
      <c r="A3094" s="1">
        <v>0.891</v>
      </c>
      <c r="B3094" s="1">
        <v>17819.17</v>
      </c>
      <c r="C3094" s="1">
        <v>53.0</v>
      </c>
    </row>
    <row r="3095">
      <c r="A3095" s="1">
        <v>0.567</v>
      </c>
      <c r="B3095" s="1">
        <v>70411.43</v>
      </c>
      <c r="C3095" s="1">
        <v>27.0</v>
      </c>
    </row>
    <row r="3096">
      <c r="A3096" s="1">
        <v>0.802</v>
      </c>
      <c r="B3096" s="1">
        <v>1254.15</v>
      </c>
      <c r="C3096" s="1">
        <v>50.0</v>
      </c>
    </row>
    <row r="3097">
      <c r="A3097" s="1">
        <v>0.777</v>
      </c>
      <c r="B3097" s="1">
        <v>2288.53</v>
      </c>
      <c r="C3097" s="1">
        <v>72.0</v>
      </c>
    </row>
    <row r="3098">
      <c r="A3098" s="1">
        <v>0.298</v>
      </c>
      <c r="B3098" s="1">
        <v>14107.77</v>
      </c>
      <c r="C3098" s="1">
        <v>67.0</v>
      </c>
    </row>
    <row r="3099">
      <c r="A3099" s="1">
        <v>0.362</v>
      </c>
      <c r="B3099" s="1">
        <v>14977.84</v>
      </c>
      <c r="C3099" s="1">
        <v>22.0</v>
      </c>
    </row>
    <row r="3100">
      <c r="A3100" s="1">
        <v>0.549</v>
      </c>
      <c r="B3100" s="1">
        <v>814.93</v>
      </c>
      <c r="C3100" s="1">
        <v>64.0</v>
      </c>
    </row>
    <row r="3101">
      <c r="A3101" s="1">
        <v>1.0</v>
      </c>
      <c r="B3101" s="1">
        <v>34957.39</v>
      </c>
      <c r="C3101" s="1">
        <v>66.0</v>
      </c>
    </row>
    <row r="3102">
      <c r="A3102" s="1">
        <v>0.158</v>
      </c>
      <c r="B3102" s="1">
        <v>13652.99</v>
      </c>
      <c r="C3102" s="1">
        <v>52.0</v>
      </c>
    </row>
    <row r="3103">
      <c r="A3103" s="1">
        <v>1.0</v>
      </c>
      <c r="B3103" s="1">
        <v>8512.65</v>
      </c>
      <c r="C3103" s="1">
        <v>61.0</v>
      </c>
    </row>
    <row r="3104">
      <c r="A3104" s="1">
        <v>0.159</v>
      </c>
      <c r="B3104" s="1">
        <v>7679.57</v>
      </c>
      <c r="C3104" s="1">
        <v>51.0</v>
      </c>
    </row>
    <row r="3105">
      <c r="A3105" s="1">
        <v>0.586</v>
      </c>
      <c r="B3105" s="1">
        <v>39524.3</v>
      </c>
      <c r="C3105" s="1">
        <v>50.0</v>
      </c>
    </row>
    <row r="3106">
      <c r="A3106" s="1">
        <v>0.354</v>
      </c>
      <c r="B3106" s="1">
        <v>4381.36</v>
      </c>
      <c r="C3106" s="1">
        <v>72.0</v>
      </c>
    </row>
    <row r="3107">
      <c r="A3107" s="1">
        <v>0.47</v>
      </c>
      <c r="B3107" s="1">
        <v>3497.02</v>
      </c>
      <c r="C3107" s="1">
        <v>38.0</v>
      </c>
    </row>
    <row r="3108">
      <c r="A3108" s="1">
        <v>1.0</v>
      </c>
      <c r="B3108" s="1">
        <v>4795.08</v>
      </c>
      <c r="C3108" s="1">
        <v>34.0</v>
      </c>
    </row>
    <row r="3109">
      <c r="A3109" s="1">
        <v>0.682</v>
      </c>
      <c r="B3109" s="1">
        <v>19617.79</v>
      </c>
      <c r="C3109" s="1">
        <v>39.0</v>
      </c>
    </row>
    <row r="3110">
      <c r="A3110" s="1">
        <v>0.448</v>
      </c>
      <c r="B3110" s="1">
        <v>33312.85</v>
      </c>
      <c r="C3110" s="1">
        <v>65.0</v>
      </c>
    </row>
    <row r="3111">
      <c r="A3111" s="1">
        <v>0.628</v>
      </c>
      <c r="B3111" s="1">
        <v>8038.79</v>
      </c>
      <c r="C3111" s="1">
        <v>54.0</v>
      </c>
    </row>
    <row r="3112">
      <c r="A3112" s="1">
        <v>0.452</v>
      </c>
      <c r="B3112" s="1">
        <v>3810.19</v>
      </c>
      <c r="C3112" s="1">
        <v>32.0</v>
      </c>
    </row>
    <row r="3113">
      <c r="A3113" s="1">
        <v>0.993</v>
      </c>
      <c r="B3113" s="1">
        <v>4694.06</v>
      </c>
      <c r="C3113" s="1">
        <v>52.0</v>
      </c>
    </row>
    <row r="3114">
      <c r="A3114" s="1">
        <v>0.403</v>
      </c>
      <c r="B3114" s="1">
        <v>19308.77</v>
      </c>
      <c r="C3114" s="1">
        <v>45.0</v>
      </c>
    </row>
    <row r="3115">
      <c r="A3115" s="1">
        <v>0.634</v>
      </c>
      <c r="B3115" s="1">
        <v>5648.19</v>
      </c>
      <c r="C3115" s="1">
        <v>24.0</v>
      </c>
    </row>
    <row r="3116">
      <c r="A3116" s="1">
        <v>0.949</v>
      </c>
      <c r="B3116" s="1">
        <v>41957.04</v>
      </c>
      <c r="C3116" s="1">
        <v>49.0</v>
      </c>
    </row>
    <row r="3117">
      <c r="A3117" s="1">
        <v>0.959</v>
      </c>
      <c r="B3117" s="1">
        <v>2193.87</v>
      </c>
      <c r="C3117" s="1">
        <v>28.0</v>
      </c>
    </row>
    <row r="3118">
      <c r="A3118" s="1">
        <v>0.799</v>
      </c>
      <c r="B3118" s="1">
        <v>658.08</v>
      </c>
      <c r="C3118" s="1">
        <v>27.0</v>
      </c>
    </row>
    <row r="3119">
      <c r="A3119" s="1">
        <v>0.986</v>
      </c>
      <c r="B3119" s="1">
        <v>1850.6</v>
      </c>
      <c r="C3119" s="1">
        <v>26.0</v>
      </c>
    </row>
    <row r="3120">
      <c r="A3120" s="1">
        <v>0.614</v>
      </c>
      <c r="B3120" s="1">
        <v>37369.76</v>
      </c>
      <c r="C3120" s="1">
        <v>31.0</v>
      </c>
    </row>
    <row r="3121">
      <c r="A3121" s="1">
        <v>0.765</v>
      </c>
      <c r="B3121" s="1">
        <v>21066.82</v>
      </c>
      <c r="C3121" s="1">
        <v>30.0</v>
      </c>
    </row>
    <row r="3122">
      <c r="A3122" s="1">
        <v>0.195</v>
      </c>
      <c r="B3122" s="1">
        <v>63280.48</v>
      </c>
      <c r="C3122" s="1">
        <v>78.0</v>
      </c>
    </row>
    <row r="3123">
      <c r="A3123" s="1">
        <v>0.644</v>
      </c>
      <c r="B3123" s="1">
        <v>8198.4</v>
      </c>
      <c r="C3123" s="1">
        <v>74.0</v>
      </c>
    </row>
    <row r="3124">
      <c r="A3124" s="1">
        <v>0.064</v>
      </c>
      <c r="B3124" s="1">
        <v>4782.36</v>
      </c>
      <c r="C3124" s="1">
        <v>79.0</v>
      </c>
    </row>
    <row r="3125">
      <c r="A3125" s="1">
        <v>0.31</v>
      </c>
      <c r="B3125" s="1">
        <v>16509.6</v>
      </c>
      <c r="C3125" s="1">
        <v>42.0</v>
      </c>
    </row>
    <row r="3126">
      <c r="A3126" s="1">
        <v>0.666</v>
      </c>
      <c r="B3126" s="1">
        <v>15436.38</v>
      </c>
      <c r="C3126" s="1">
        <v>19.0</v>
      </c>
    </row>
    <row r="3127">
      <c r="A3127" s="1">
        <v>0.172</v>
      </c>
      <c r="B3127" s="1">
        <v>17881.98</v>
      </c>
      <c r="C3127" s="1">
        <v>52.0</v>
      </c>
    </row>
    <row r="3128">
      <c r="A3128" s="1">
        <v>0.2</v>
      </c>
      <c r="B3128" s="1">
        <v>8539.92</v>
      </c>
      <c r="C3128" s="1">
        <v>24.0</v>
      </c>
    </row>
    <row r="3129">
      <c r="A3129" s="1">
        <v>0.112</v>
      </c>
      <c r="B3129" s="1">
        <v>118.29</v>
      </c>
      <c r="C3129" s="1">
        <v>38.0</v>
      </c>
    </row>
    <row r="3130">
      <c r="A3130" s="1">
        <v>0.797</v>
      </c>
      <c r="B3130" s="1">
        <v>713.2</v>
      </c>
      <c r="C3130" s="1">
        <v>35.0</v>
      </c>
    </row>
    <row r="3131">
      <c r="A3131" s="1">
        <v>0.498</v>
      </c>
      <c r="B3131" s="1">
        <v>21802.56</v>
      </c>
      <c r="C3131" s="1">
        <v>20.0</v>
      </c>
    </row>
    <row r="3132">
      <c r="A3132" s="1">
        <v>0.888</v>
      </c>
      <c r="B3132" s="1">
        <v>14815.6</v>
      </c>
      <c r="C3132" s="1">
        <v>59.0</v>
      </c>
    </row>
    <row r="3133">
      <c r="A3133" s="1">
        <v>0.512</v>
      </c>
      <c r="B3133" s="1">
        <v>34408.65</v>
      </c>
      <c r="C3133" s="1">
        <v>71.0</v>
      </c>
    </row>
    <row r="3134">
      <c r="A3134" s="1">
        <v>0.435</v>
      </c>
      <c r="B3134" s="1">
        <v>7145.21</v>
      </c>
      <c r="C3134" s="1">
        <v>78.0</v>
      </c>
    </row>
    <row r="3135">
      <c r="A3135" s="1">
        <v>0.645</v>
      </c>
      <c r="B3135" s="1">
        <v>33799.11</v>
      </c>
      <c r="C3135" s="1">
        <v>56.0</v>
      </c>
    </row>
    <row r="3136">
      <c r="A3136" s="1">
        <v>0.861</v>
      </c>
      <c r="B3136" s="1">
        <v>11084.8</v>
      </c>
      <c r="C3136" s="1">
        <v>58.0</v>
      </c>
    </row>
    <row r="3137">
      <c r="A3137" s="1">
        <v>0.292</v>
      </c>
      <c r="B3137" s="1">
        <v>2033.98</v>
      </c>
      <c r="C3137" s="1">
        <v>66.0</v>
      </c>
    </row>
    <row r="3138">
      <c r="A3138" s="1">
        <v>0.202</v>
      </c>
      <c r="B3138" s="1">
        <v>76254.02</v>
      </c>
      <c r="C3138" s="1">
        <v>28.0</v>
      </c>
    </row>
    <row r="3139">
      <c r="A3139" s="1">
        <v>0.627</v>
      </c>
      <c r="B3139" s="1">
        <v>14346.17</v>
      </c>
      <c r="C3139" s="1">
        <v>56.0</v>
      </c>
    </row>
    <row r="3140">
      <c r="A3140" s="1">
        <v>0.976</v>
      </c>
      <c r="B3140" s="1">
        <v>19856.88</v>
      </c>
      <c r="C3140" s="1">
        <v>41.0</v>
      </c>
    </row>
    <row r="3141">
      <c r="A3141" s="1">
        <v>0.606</v>
      </c>
      <c r="B3141" s="1">
        <v>22221.63</v>
      </c>
      <c r="C3141" s="1">
        <v>77.0</v>
      </c>
    </row>
    <row r="3142">
      <c r="A3142" s="1">
        <v>0.37</v>
      </c>
      <c r="B3142" s="1">
        <v>9001.27</v>
      </c>
      <c r="C3142" s="1">
        <v>63.0</v>
      </c>
    </row>
    <row r="3143">
      <c r="A3143" s="1">
        <v>0.73</v>
      </c>
      <c r="B3143" s="1">
        <v>27529.12</v>
      </c>
      <c r="C3143" s="1">
        <v>36.0</v>
      </c>
    </row>
    <row r="3144">
      <c r="A3144" s="1">
        <v>1.0</v>
      </c>
      <c r="B3144" s="1">
        <v>40845.45</v>
      </c>
      <c r="C3144" s="1">
        <v>21.0</v>
      </c>
    </row>
    <row r="3145">
      <c r="A3145" s="1">
        <v>0.624</v>
      </c>
      <c r="B3145" s="1">
        <v>9793.91</v>
      </c>
      <c r="C3145" s="1">
        <v>43.0</v>
      </c>
    </row>
    <row r="3146">
      <c r="A3146" s="1">
        <v>0.315</v>
      </c>
      <c r="B3146" s="1">
        <v>21400.55</v>
      </c>
      <c r="C3146" s="1">
        <v>55.0</v>
      </c>
    </row>
    <row r="3147">
      <c r="A3147" s="1">
        <v>0.244</v>
      </c>
      <c r="B3147" s="1">
        <v>28304.07</v>
      </c>
      <c r="C3147" s="1">
        <v>59.0</v>
      </c>
    </row>
    <row r="3148">
      <c r="A3148" s="1">
        <v>0.998</v>
      </c>
      <c r="B3148" s="1">
        <v>4217.53</v>
      </c>
      <c r="C3148" s="1">
        <v>49.0</v>
      </c>
    </row>
    <row r="3149">
      <c r="A3149" s="1">
        <v>0.9</v>
      </c>
      <c r="B3149" s="1">
        <v>8087.2</v>
      </c>
      <c r="C3149" s="1">
        <v>56.0</v>
      </c>
    </row>
    <row r="3150">
      <c r="A3150" s="1">
        <v>0.329</v>
      </c>
      <c r="B3150" s="1">
        <v>2303.63</v>
      </c>
      <c r="C3150" s="1">
        <v>62.0</v>
      </c>
    </row>
    <row r="3151">
      <c r="A3151" s="1">
        <v>0.262</v>
      </c>
      <c r="B3151" s="1">
        <v>18436.54</v>
      </c>
      <c r="C3151" s="1">
        <v>63.0</v>
      </c>
    </row>
    <row r="3152">
      <c r="A3152" s="1">
        <v>0.954</v>
      </c>
      <c r="B3152" s="1">
        <v>32282.75</v>
      </c>
      <c r="C3152" s="1">
        <v>53.0</v>
      </c>
    </row>
    <row r="3153">
      <c r="A3153" s="1">
        <v>1.0</v>
      </c>
      <c r="B3153" s="1">
        <v>18875.23</v>
      </c>
      <c r="C3153" s="1">
        <v>57.0</v>
      </c>
    </row>
    <row r="3154">
      <c r="A3154" s="1">
        <v>0.466</v>
      </c>
      <c r="B3154" s="1">
        <v>3963.75</v>
      </c>
      <c r="C3154" s="1">
        <v>54.0</v>
      </c>
    </row>
    <row r="3155">
      <c r="A3155" s="1">
        <v>0.277</v>
      </c>
      <c r="B3155" s="1">
        <v>15809.4</v>
      </c>
      <c r="C3155" s="1">
        <v>50.0</v>
      </c>
    </row>
    <row r="3156">
      <c r="A3156" s="1">
        <v>0.33</v>
      </c>
      <c r="B3156" s="1">
        <v>36028.22</v>
      </c>
      <c r="C3156" s="1">
        <v>53.0</v>
      </c>
    </row>
    <row r="3157">
      <c r="A3157" s="1">
        <v>0.847</v>
      </c>
      <c r="B3157" s="1">
        <v>7211.5</v>
      </c>
      <c r="C3157" s="1">
        <v>20.0</v>
      </c>
    </row>
    <row r="3158">
      <c r="A3158" s="1">
        <v>0.705</v>
      </c>
      <c r="B3158" s="1">
        <v>35753.54</v>
      </c>
      <c r="C3158" s="1">
        <v>26.0</v>
      </c>
    </row>
    <row r="3159">
      <c r="A3159" s="1">
        <v>0.884</v>
      </c>
      <c r="B3159" s="1">
        <v>30707.33</v>
      </c>
      <c r="C3159" s="1">
        <v>25.0</v>
      </c>
    </row>
    <row r="3160">
      <c r="A3160" s="1">
        <v>0.244</v>
      </c>
      <c r="B3160" s="1">
        <v>439.61</v>
      </c>
      <c r="C3160" s="1">
        <v>50.0</v>
      </c>
    </row>
    <row r="3161">
      <c r="A3161" s="1">
        <v>0.18</v>
      </c>
      <c r="B3161" s="1">
        <v>5474.4</v>
      </c>
      <c r="C3161" s="1">
        <v>76.0</v>
      </c>
    </row>
    <row r="3162">
      <c r="A3162" s="1">
        <v>0.011</v>
      </c>
      <c r="B3162" s="1">
        <v>15658.92</v>
      </c>
      <c r="C3162" s="1">
        <v>23.0</v>
      </c>
    </row>
    <row r="3163">
      <c r="A3163" s="1">
        <v>0.915</v>
      </c>
      <c r="B3163" s="1">
        <v>25289.85</v>
      </c>
      <c r="C3163" s="1">
        <v>58.0</v>
      </c>
    </row>
    <row r="3164">
      <c r="A3164" s="1">
        <v>0.505</v>
      </c>
      <c r="B3164" s="1">
        <v>42493.89</v>
      </c>
      <c r="C3164" s="1">
        <v>56.0</v>
      </c>
    </row>
    <row r="3165">
      <c r="A3165" s="1">
        <v>0.808</v>
      </c>
      <c r="B3165" s="1">
        <v>20491.02</v>
      </c>
      <c r="C3165" s="1">
        <v>21.0</v>
      </c>
    </row>
    <row r="3166">
      <c r="A3166" s="1">
        <v>0.884</v>
      </c>
      <c r="B3166" s="1">
        <v>9571.82</v>
      </c>
      <c r="C3166" s="1">
        <v>30.0</v>
      </c>
    </row>
    <row r="3167">
      <c r="A3167" s="1">
        <v>0.649</v>
      </c>
      <c r="B3167" s="1">
        <v>4082.2</v>
      </c>
      <c r="C3167" s="1">
        <v>66.0</v>
      </c>
    </row>
    <row r="3168">
      <c r="A3168" s="1">
        <v>0.424</v>
      </c>
      <c r="B3168" s="1">
        <v>28545.32</v>
      </c>
      <c r="C3168" s="1">
        <v>77.0</v>
      </c>
    </row>
    <row r="3169">
      <c r="A3169" s="1">
        <v>0.289</v>
      </c>
      <c r="B3169" s="1">
        <v>4633.13</v>
      </c>
      <c r="C3169" s="1">
        <v>19.0</v>
      </c>
    </row>
    <row r="3170">
      <c r="A3170" s="1">
        <v>0.337</v>
      </c>
      <c r="B3170" s="1">
        <v>23777.12</v>
      </c>
      <c r="C3170" s="1">
        <v>77.0</v>
      </c>
    </row>
    <row r="3171">
      <c r="A3171" s="1">
        <v>0.322</v>
      </c>
      <c r="B3171" s="1">
        <v>3998.59</v>
      </c>
      <c r="C3171" s="1">
        <v>22.0</v>
      </c>
    </row>
    <row r="3172">
      <c r="A3172" s="1">
        <v>0.566</v>
      </c>
      <c r="B3172" s="1">
        <v>1909.39</v>
      </c>
      <c r="C3172" s="1">
        <v>61.0</v>
      </c>
    </row>
    <row r="3173">
      <c r="A3173" s="1">
        <v>0.764</v>
      </c>
      <c r="B3173" s="1">
        <v>5783.0</v>
      </c>
      <c r="C3173" s="1">
        <v>44.0</v>
      </c>
    </row>
    <row r="3174">
      <c r="A3174" s="1">
        <v>0.861</v>
      </c>
      <c r="B3174" s="1">
        <v>6707.49</v>
      </c>
      <c r="C3174" s="1">
        <v>49.0</v>
      </c>
    </row>
    <row r="3175">
      <c r="A3175" s="1">
        <v>1.0</v>
      </c>
      <c r="B3175" s="1">
        <v>20837.6</v>
      </c>
      <c r="C3175" s="1">
        <v>38.0</v>
      </c>
    </row>
    <row r="3176">
      <c r="A3176" s="1">
        <v>0.147</v>
      </c>
      <c r="B3176" s="1">
        <v>3508.11</v>
      </c>
      <c r="C3176" s="1">
        <v>25.0</v>
      </c>
    </row>
    <row r="3177">
      <c r="A3177" s="1">
        <v>0.755</v>
      </c>
      <c r="B3177" s="1">
        <v>53273.08</v>
      </c>
      <c r="C3177" s="1">
        <v>55.0</v>
      </c>
    </row>
    <row r="3178">
      <c r="A3178" s="1">
        <v>0.389</v>
      </c>
      <c r="B3178" s="1">
        <v>16164.95</v>
      </c>
      <c r="C3178" s="1">
        <v>25.0</v>
      </c>
    </row>
    <row r="3179">
      <c r="A3179" s="1">
        <v>0.973</v>
      </c>
      <c r="B3179" s="1">
        <v>13503.46</v>
      </c>
      <c r="C3179" s="1">
        <v>67.0</v>
      </c>
    </row>
    <row r="3180">
      <c r="A3180" s="1">
        <v>0.659</v>
      </c>
      <c r="B3180" s="1">
        <v>11407.78</v>
      </c>
      <c r="C3180" s="1">
        <v>20.0</v>
      </c>
    </row>
    <row r="3181">
      <c r="A3181" s="1">
        <v>0.674</v>
      </c>
      <c r="B3181" s="1">
        <v>16721.95</v>
      </c>
      <c r="C3181" s="1">
        <v>71.0</v>
      </c>
    </row>
    <row r="3182">
      <c r="A3182" s="1">
        <v>0.402</v>
      </c>
      <c r="B3182" s="1">
        <v>454.05</v>
      </c>
      <c r="C3182" s="1">
        <v>61.0</v>
      </c>
    </row>
    <row r="3183">
      <c r="A3183" s="1">
        <v>0.37</v>
      </c>
      <c r="B3183" s="1">
        <v>92276.9</v>
      </c>
      <c r="C3183" s="1">
        <v>78.0</v>
      </c>
    </row>
    <row r="3184">
      <c r="A3184" s="1">
        <v>0.738</v>
      </c>
      <c r="B3184" s="1">
        <v>16307.4</v>
      </c>
      <c r="C3184" s="1">
        <v>75.0</v>
      </c>
    </row>
    <row r="3185">
      <c r="A3185" s="1">
        <v>1.0</v>
      </c>
      <c r="B3185" s="1">
        <v>716.59</v>
      </c>
      <c r="C3185" s="1">
        <v>20.0</v>
      </c>
    </row>
    <row r="3186">
      <c r="A3186" s="1">
        <v>0.109</v>
      </c>
      <c r="B3186" s="1">
        <v>17830.87</v>
      </c>
      <c r="C3186" s="1">
        <v>39.0</v>
      </c>
    </row>
    <row r="3187">
      <c r="A3187" s="1">
        <v>1.0</v>
      </c>
      <c r="B3187" s="1">
        <v>11492.31</v>
      </c>
      <c r="C3187" s="1">
        <v>23.0</v>
      </c>
    </row>
    <row r="3188">
      <c r="A3188" s="1">
        <v>0.392</v>
      </c>
      <c r="B3188" s="1">
        <v>486.63</v>
      </c>
      <c r="C3188" s="1">
        <v>19.0</v>
      </c>
    </row>
    <row r="3189">
      <c r="A3189" s="1">
        <v>0.271</v>
      </c>
      <c r="B3189" s="1">
        <v>51653.59</v>
      </c>
      <c r="C3189" s="1">
        <v>40.0</v>
      </c>
    </row>
    <row r="3190">
      <c r="A3190" s="1">
        <v>0.763</v>
      </c>
      <c r="B3190" s="1">
        <v>212.46</v>
      </c>
      <c r="C3190" s="1">
        <v>61.0</v>
      </c>
    </row>
    <row r="3191">
      <c r="A3191" s="1">
        <v>0.082</v>
      </c>
      <c r="B3191" s="1">
        <v>17248.92</v>
      </c>
      <c r="C3191" s="1">
        <v>19.0</v>
      </c>
    </row>
    <row r="3192">
      <c r="A3192" s="1">
        <v>0.878</v>
      </c>
      <c r="B3192" s="1">
        <v>65293.55</v>
      </c>
      <c r="C3192" s="1">
        <v>55.0</v>
      </c>
    </row>
    <row r="3193">
      <c r="A3193" s="1">
        <v>0.486</v>
      </c>
      <c r="B3193" s="1">
        <v>5425.8</v>
      </c>
      <c r="C3193" s="1">
        <v>34.0</v>
      </c>
    </row>
    <row r="3194">
      <c r="A3194" s="1">
        <v>0.165</v>
      </c>
      <c r="B3194" s="1">
        <v>5865.4</v>
      </c>
      <c r="C3194" s="1">
        <v>52.0</v>
      </c>
    </row>
    <row r="3195">
      <c r="A3195" s="1">
        <v>0.157</v>
      </c>
      <c r="B3195" s="1">
        <v>8.46</v>
      </c>
      <c r="C3195" s="1">
        <v>51.0</v>
      </c>
    </row>
    <row r="3196">
      <c r="A3196" s="1">
        <v>0.798</v>
      </c>
      <c r="B3196" s="1">
        <v>1373.1</v>
      </c>
      <c r="C3196" s="1">
        <v>40.0</v>
      </c>
    </row>
    <row r="3197">
      <c r="A3197" s="1">
        <v>0.878</v>
      </c>
      <c r="B3197" s="1">
        <v>918.54</v>
      </c>
      <c r="C3197" s="1">
        <v>47.0</v>
      </c>
    </row>
    <row r="3198">
      <c r="A3198" s="1">
        <v>0.836</v>
      </c>
      <c r="B3198" s="1">
        <v>34593.31</v>
      </c>
      <c r="C3198" s="1">
        <v>69.0</v>
      </c>
    </row>
    <row r="3199">
      <c r="A3199" s="1">
        <v>0.871</v>
      </c>
      <c r="B3199" s="1">
        <v>36247.93</v>
      </c>
      <c r="C3199" s="1">
        <v>25.0</v>
      </c>
    </row>
    <row r="3200">
      <c r="A3200" s="1">
        <v>0.848</v>
      </c>
      <c r="B3200" s="1">
        <v>25943.71</v>
      </c>
      <c r="C3200" s="1">
        <v>39.0</v>
      </c>
    </row>
    <row r="3201">
      <c r="A3201" s="1">
        <v>0.429</v>
      </c>
      <c r="B3201" s="1">
        <v>8700.3</v>
      </c>
      <c r="C3201" s="1">
        <v>61.0</v>
      </c>
    </row>
    <row r="3202">
      <c r="A3202" s="1">
        <v>0.268</v>
      </c>
      <c r="B3202" s="1">
        <v>34435.84</v>
      </c>
      <c r="C3202" s="1">
        <v>75.0</v>
      </c>
    </row>
    <row r="3203">
      <c r="A3203" s="1">
        <v>0.427</v>
      </c>
      <c r="B3203" s="1">
        <v>15520.77</v>
      </c>
      <c r="C3203" s="1">
        <v>53.0</v>
      </c>
    </row>
    <row r="3204">
      <c r="A3204" s="1">
        <v>0.979</v>
      </c>
      <c r="B3204" s="1">
        <v>7257.03</v>
      </c>
      <c r="C3204" s="1">
        <v>22.0</v>
      </c>
    </row>
    <row r="3205">
      <c r="A3205" s="1">
        <v>0.598</v>
      </c>
      <c r="B3205" s="1">
        <v>11499.35</v>
      </c>
      <c r="C3205" s="1">
        <v>30.0</v>
      </c>
    </row>
    <row r="3206">
      <c r="A3206" s="1">
        <v>0.924</v>
      </c>
      <c r="B3206" s="1">
        <v>1360.6</v>
      </c>
      <c r="C3206" s="1">
        <v>46.0</v>
      </c>
    </row>
    <row r="3207">
      <c r="A3207" s="1">
        <v>0.853</v>
      </c>
      <c r="B3207" s="1">
        <v>57975.26</v>
      </c>
      <c r="C3207" s="1">
        <v>48.0</v>
      </c>
    </row>
    <row r="3208">
      <c r="A3208" s="1">
        <v>0.788</v>
      </c>
      <c r="B3208" s="1">
        <v>19305.23</v>
      </c>
      <c r="C3208" s="1">
        <v>64.0</v>
      </c>
    </row>
    <row r="3209">
      <c r="A3209" s="1">
        <v>0.24</v>
      </c>
      <c r="B3209" s="1">
        <v>26278.29</v>
      </c>
      <c r="C3209" s="1">
        <v>74.0</v>
      </c>
    </row>
    <row r="3210">
      <c r="A3210" s="1">
        <v>0.369</v>
      </c>
      <c r="B3210" s="1">
        <v>22576.28</v>
      </c>
      <c r="C3210" s="1">
        <v>72.0</v>
      </c>
    </row>
    <row r="3211">
      <c r="A3211" s="1">
        <v>0.782</v>
      </c>
      <c r="B3211" s="1">
        <v>22037.35</v>
      </c>
      <c r="C3211" s="1">
        <v>33.0</v>
      </c>
    </row>
    <row r="3212">
      <c r="A3212" s="1">
        <v>0.706</v>
      </c>
      <c r="B3212" s="1">
        <v>348.23</v>
      </c>
      <c r="C3212" s="1">
        <v>59.0</v>
      </c>
    </row>
    <row r="3213">
      <c r="A3213" s="1">
        <v>0.913</v>
      </c>
      <c r="B3213" s="1">
        <v>14904.45</v>
      </c>
      <c r="C3213" s="1">
        <v>79.0</v>
      </c>
    </row>
    <row r="3214">
      <c r="A3214" s="1">
        <v>0.36</v>
      </c>
      <c r="B3214" s="1">
        <v>34486.9</v>
      </c>
      <c r="C3214" s="1">
        <v>47.0</v>
      </c>
    </row>
    <row r="3215">
      <c r="A3215" s="1">
        <v>0.748</v>
      </c>
      <c r="B3215" s="1">
        <v>910.8</v>
      </c>
      <c r="C3215" s="1">
        <v>74.0</v>
      </c>
    </row>
    <row r="3216">
      <c r="A3216" s="1">
        <v>0.139</v>
      </c>
      <c r="B3216" s="1">
        <v>62546.77</v>
      </c>
      <c r="C3216" s="1">
        <v>72.0</v>
      </c>
    </row>
    <row r="3217">
      <c r="A3217" s="1">
        <v>0.3</v>
      </c>
      <c r="B3217" s="1">
        <v>11038.5</v>
      </c>
      <c r="C3217" s="1">
        <v>33.0</v>
      </c>
    </row>
    <row r="3218">
      <c r="A3218" s="1">
        <v>0.68</v>
      </c>
      <c r="B3218" s="1">
        <v>6846.86</v>
      </c>
      <c r="C3218" s="1">
        <v>29.0</v>
      </c>
    </row>
    <row r="3219">
      <c r="A3219" s="1">
        <v>0.98</v>
      </c>
      <c r="B3219" s="1">
        <v>15178.11</v>
      </c>
      <c r="C3219" s="1">
        <v>34.0</v>
      </c>
    </row>
    <row r="3220">
      <c r="A3220" s="1">
        <v>1.0</v>
      </c>
      <c r="B3220" s="1">
        <v>32310.55</v>
      </c>
      <c r="C3220" s="1">
        <v>33.0</v>
      </c>
    </row>
    <row r="3221">
      <c r="A3221" s="1">
        <v>0.689</v>
      </c>
      <c r="B3221" s="1">
        <v>12877.81</v>
      </c>
      <c r="C3221" s="1">
        <v>29.0</v>
      </c>
    </row>
    <row r="3222">
      <c r="A3222" s="1">
        <v>0.915</v>
      </c>
      <c r="B3222" s="1">
        <v>20718.7</v>
      </c>
      <c r="C3222" s="1">
        <v>25.0</v>
      </c>
    </row>
    <row r="3223">
      <c r="A3223" s="1">
        <v>0.6</v>
      </c>
      <c r="B3223" s="1">
        <v>13859.52</v>
      </c>
      <c r="C3223" s="1">
        <v>37.0</v>
      </c>
    </row>
    <row r="3224">
      <c r="A3224" s="1">
        <v>0.759</v>
      </c>
      <c r="B3224" s="1">
        <v>19953.93</v>
      </c>
      <c r="C3224" s="1">
        <v>20.0</v>
      </c>
    </row>
    <row r="3225">
      <c r="A3225" s="1">
        <v>0.882</v>
      </c>
      <c r="B3225" s="1">
        <v>2970.72</v>
      </c>
      <c r="C3225" s="1">
        <v>33.0</v>
      </c>
    </row>
    <row r="3226">
      <c r="A3226" s="1">
        <v>0.597</v>
      </c>
      <c r="B3226" s="1">
        <v>788.61</v>
      </c>
      <c r="C3226" s="1">
        <v>47.0</v>
      </c>
    </row>
    <row r="3227">
      <c r="A3227" s="1">
        <v>0.864</v>
      </c>
      <c r="B3227" s="1">
        <v>2944.53</v>
      </c>
      <c r="C3227" s="1">
        <v>62.0</v>
      </c>
    </row>
    <row r="3228">
      <c r="A3228" s="1">
        <v>0.734</v>
      </c>
      <c r="B3228" s="1">
        <v>6732.91</v>
      </c>
      <c r="C3228" s="1">
        <v>40.0</v>
      </c>
    </row>
    <row r="3229">
      <c r="A3229" s="1">
        <v>0.151</v>
      </c>
      <c r="B3229" s="1">
        <v>5843.34</v>
      </c>
      <c r="C3229" s="1">
        <v>45.0</v>
      </c>
    </row>
    <row r="3230">
      <c r="A3230" s="1">
        <v>0.989</v>
      </c>
      <c r="B3230" s="1">
        <v>19099.35</v>
      </c>
      <c r="C3230" s="1">
        <v>68.0</v>
      </c>
    </row>
    <row r="3231">
      <c r="A3231" s="1">
        <v>0.354</v>
      </c>
      <c r="B3231" s="1">
        <v>12172.06</v>
      </c>
      <c r="C3231" s="1">
        <v>57.0</v>
      </c>
    </row>
    <row r="3232">
      <c r="A3232" s="1">
        <v>0.964</v>
      </c>
      <c r="B3232" s="1">
        <v>791.7</v>
      </c>
      <c r="C3232" s="1">
        <v>71.0</v>
      </c>
    </row>
    <row r="3233">
      <c r="A3233" s="1">
        <v>0.343</v>
      </c>
      <c r="B3233" s="1">
        <v>709.76</v>
      </c>
      <c r="C3233" s="1">
        <v>22.0</v>
      </c>
    </row>
    <row r="3234">
      <c r="A3234" s="1">
        <v>0.853</v>
      </c>
      <c r="B3234" s="1">
        <v>1899.14</v>
      </c>
      <c r="C3234" s="1">
        <v>37.0</v>
      </c>
    </row>
    <row r="3235">
      <c r="A3235" s="1">
        <v>0.79</v>
      </c>
      <c r="B3235" s="1">
        <v>8710.69</v>
      </c>
      <c r="C3235" s="1">
        <v>57.0</v>
      </c>
    </row>
    <row r="3236">
      <c r="A3236" s="1">
        <v>0.357</v>
      </c>
      <c r="B3236" s="1">
        <v>124.04</v>
      </c>
      <c r="C3236" s="1">
        <v>73.0</v>
      </c>
    </row>
    <row r="3237">
      <c r="A3237" s="1">
        <v>0.938</v>
      </c>
      <c r="B3237" s="1">
        <v>13623.87</v>
      </c>
      <c r="C3237" s="1">
        <v>61.0</v>
      </c>
    </row>
    <row r="3238">
      <c r="A3238" s="1">
        <v>0.583</v>
      </c>
      <c r="B3238" s="1">
        <v>8946.68</v>
      </c>
      <c r="C3238" s="1">
        <v>18.0</v>
      </c>
    </row>
    <row r="3239">
      <c r="A3239" s="1">
        <v>0.83</v>
      </c>
      <c r="B3239" s="1">
        <v>16213.46</v>
      </c>
      <c r="C3239" s="1">
        <v>74.0</v>
      </c>
    </row>
    <row r="3240">
      <c r="A3240" s="1">
        <v>0.847</v>
      </c>
      <c r="B3240" s="1">
        <v>25518.35</v>
      </c>
      <c r="C3240" s="1">
        <v>47.0</v>
      </c>
    </row>
    <row r="3241">
      <c r="A3241" s="1">
        <v>0.096</v>
      </c>
      <c r="B3241" s="1">
        <v>5779.6</v>
      </c>
      <c r="C3241" s="1">
        <v>38.0</v>
      </c>
    </row>
    <row r="3242">
      <c r="A3242" s="1">
        <v>0.369</v>
      </c>
      <c r="B3242" s="1">
        <v>3417.75</v>
      </c>
      <c r="C3242" s="1">
        <v>37.0</v>
      </c>
    </row>
    <row r="3243">
      <c r="A3243" s="1">
        <v>0.522</v>
      </c>
      <c r="B3243" s="1">
        <v>6516.09</v>
      </c>
      <c r="C3243" s="1">
        <v>23.0</v>
      </c>
    </row>
    <row r="3244">
      <c r="A3244" s="1">
        <v>0.933</v>
      </c>
      <c r="B3244" s="1">
        <v>35.29</v>
      </c>
      <c r="C3244" s="1">
        <v>39.0</v>
      </c>
    </row>
    <row r="3245">
      <c r="A3245" s="1">
        <v>0.062</v>
      </c>
      <c r="B3245" s="1">
        <v>2556.96</v>
      </c>
      <c r="C3245" s="1">
        <v>35.0</v>
      </c>
    </row>
    <row r="3246">
      <c r="A3246" s="1">
        <v>0.236</v>
      </c>
      <c r="B3246" s="1">
        <v>27792.43</v>
      </c>
      <c r="C3246" s="1">
        <v>25.0</v>
      </c>
    </row>
    <row r="3247">
      <c r="A3247" s="1">
        <v>0.625</v>
      </c>
      <c r="B3247" s="1">
        <v>5041.33</v>
      </c>
      <c r="C3247" s="1">
        <v>56.0</v>
      </c>
    </row>
    <row r="3248">
      <c r="A3248" s="1">
        <v>0.803</v>
      </c>
      <c r="B3248" s="1">
        <v>100000.0</v>
      </c>
      <c r="C3248" s="1">
        <v>49.0</v>
      </c>
    </row>
    <row r="3249">
      <c r="A3249" s="1">
        <v>0.214</v>
      </c>
      <c r="B3249" s="1">
        <v>3674.41</v>
      </c>
      <c r="C3249" s="1">
        <v>50.0</v>
      </c>
    </row>
    <row r="3250">
      <c r="A3250" s="1">
        <v>1.0</v>
      </c>
      <c r="B3250" s="1">
        <v>31096.32</v>
      </c>
      <c r="C3250" s="1">
        <v>70.0</v>
      </c>
    </row>
    <row r="3251">
      <c r="A3251" s="1">
        <v>0.227</v>
      </c>
      <c r="B3251" s="1">
        <v>24418.61</v>
      </c>
      <c r="C3251" s="1">
        <v>33.0</v>
      </c>
    </row>
    <row r="3252">
      <c r="A3252" s="1">
        <v>0.232</v>
      </c>
      <c r="B3252" s="1">
        <v>7776.06</v>
      </c>
      <c r="C3252" s="1">
        <v>29.0</v>
      </c>
    </row>
    <row r="3253">
      <c r="A3253" s="1">
        <v>0.686</v>
      </c>
      <c r="B3253" s="1">
        <v>8031.63</v>
      </c>
      <c r="C3253" s="1">
        <v>55.0</v>
      </c>
    </row>
    <row r="3254">
      <c r="A3254" s="1">
        <v>0.471</v>
      </c>
      <c r="B3254" s="1">
        <v>16581.7</v>
      </c>
      <c r="C3254" s="1">
        <v>69.0</v>
      </c>
    </row>
    <row r="3255">
      <c r="A3255" s="1">
        <v>0.126</v>
      </c>
      <c r="B3255" s="1">
        <v>38261.48</v>
      </c>
      <c r="C3255" s="1">
        <v>51.0</v>
      </c>
    </row>
    <row r="3256">
      <c r="A3256" s="1">
        <v>0.921</v>
      </c>
      <c r="B3256" s="1">
        <v>9761.3</v>
      </c>
      <c r="C3256" s="1">
        <v>78.0</v>
      </c>
    </row>
    <row r="3257">
      <c r="A3257" s="1">
        <v>0.125</v>
      </c>
      <c r="B3257" s="1">
        <v>1262.63</v>
      </c>
      <c r="C3257" s="1">
        <v>31.0</v>
      </c>
    </row>
    <row r="3258">
      <c r="A3258" s="1">
        <v>0.206</v>
      </c>
      <c r="B3258" s="1">
        <v>9381.49</v>
      </c>
      <c r="C3258" s="1">
        <v>53.0</v>
      </c>
    </row>
    <row r="3259">
      <c r="A3259" s="1">
        <v>0.997</v>
      </c>
      <c r="B3259" s="1">
        <v>4646.53</v>
      </c>
      <c r="C3259" s="1">
        <v>50.0</v>
      </c>
    </row>
    <row r="3260">
      <c r="A3260" s="1">
        <v>0.375</v>
      </c>
      <c r="B3260" s="1">
        <v>56005.62</v>
      </c>
      <c r="C3260" s="1">
        <v>40.0</v>
      </c>
    </row>
    <row r="3261">
      <c r="A3261" s="1">
        <v>0.968</v>
      </c>
      <c r="B3261" s="1">
        <v>23898.57</v>
      </c>
      <c r="C3261" s="1">
        <v>67.0</v>
      </c>
    </row>
    <row r="3262">
      <c r="A3262" s="1">
        <v>0.221</v>
      </c>
      <c r="B3262" s="1">
        <v>1043.4</v>
      </c>
      <c r="C3262" s="1">
        <v>62.0</v>
      </c>
    </row>
    <row r="3263">
      <c r="A3263" s="1">
        <v>0.048</v>
      </c>
      <c r="B3263" s="1">
        <v>6934.17</v>
      </c>
      <c r="C3263" s="1">
        <v>19.0</v>
      </c>
    </row>
    <row r="3264">
      <c r="A3264" s="1">
        <v>0.235</v>
      </c>
      <c r="B3264" s="1">
        <v>1030.41</v>
      </c>
      <c r="C3264" s="1">
        <v>58.0</v>
      </c>
    </row>
    <row r="3265">
      <c r="A3265" s="1">
        <v>0.892</v>
      </c>
      <c r="B3265" s="1">
        <v>35441.1</v>
      </c>
      <c r="C3265" s="1">
        <v>38.0</v>
      </c>
    </row>
    <row r="3266">
      <c r="A3266" s="1">
        <v>0.963</v>
      </c>
      <c r="B3266" s="1">
        <v>47352.37</v>
      </c>
      <c r="C3266" s="1">
        <v>19.0</v>
      </c>
    </row>
    <row r="3267">
      <c r="A3267" s="1">
        <v>0.361</v>
      </c>
      <c r="B3267" s="1">
        <v>2381.97</v>
      </c>
      <c r="C3267" s="1">
        <v>44.0</v>
      </c>
    </row>
    <row r="3268">
      <c r="A3268" s="1">
        <v>0.633</v>
      </c>
      <c r="B3268" s="1">
        <v>11606.73</v>
      </c>
      <c r="C3268" s="1">
        <v>74.0</v>
      </c>
    </row>
    <row r="3269">
      <c r="A3269" s="1">
        <v>0.815</v>
      </c>
      <c r="B3269" s="1">
        <v>53730.65</v>
      </c>
      <c r="C3269" s="1">
        <v>26.0</v>
      </c>
    </row>
    <row r="3270">
      <c r="A3270" s="1">
        <v>0.615</v>
      </c>
      <c r="B3270" s="1">
        <v>3138.03</v>
      </c>
      <c r="C3270" s="1">
        <v>18.0</v>
      </c>
    </row>
    <row r="3271">
      <c r="A3271" s="1">
        <v>0.986</v>
      </c>
      <c r="B3271" s="1">
        <v>6903.5</v>
      </c>
      <c r="C3271" s="1">
        <v>28.0</v>
      </c>
    </row>
    <row r="3272">
      <c r="A3272" s="1">
        <v>0.794</v>
      </c>
      <c r="B3272" s="1">
        <v>7256.01</v>
      </c>
      <c r="C3272" s="1">
        <v>20.0</v>
      </c>
    </row>
    <row r="3273">
      <c r="A3273" s="1">
        <v>0.816</v>
      </c>
      <c r="B3273" s="1">
        <v>610.39</v>
      </c>
      <c r="C3273" s="1">
        <v>69.0</v>
      </c>
    </row>
    <row r="3274">
      <c r="A3274" s="1">
        <v>0.526</v>
      </c>
      <c r="B3274" s="1">
        <v>738.95</v>
      </c>
      <c r="C3274" s="1">
        <v>79.0</v>
      </c>
    </row>
    <row r="3275">
      <c r="A3275" s="1">
        <v>0.784</v>
      </c>
      <c r="B3275" s="1">
        <v>61064.19</v>
      </c>
      <c r="C3275" s="1">
        <v>40.0</v>
      </c>
    </row>
    <row r="3276">
      <c r="A3276" s="1">
        <v>0.233</v>
      </c>
      <c r="B3276" s="1">
        <v>16930.29</v>
      </c>
      <c r="C3276" s="1">
        <v>43.0</v>
      </c>
    </row>
    <row r="3277">
      <c r="A3277" s="1">
        <v>0.296</v>
      </c>
      <c r="B3277" s="1">
        <v>7324.36</v>
      </c>
      <c r="C3277" s="1">
        <v>21.0</v>
      </c>
    </row>
    <row r="3278">
      <c r="A3278" s="1">
        <v>0.552</v>
      </c>
      <c r="B3278" s="1">
        <v>9518.01</v>
      </c>
      <c r="C3278" s="1">
        <v>35.0</v>
      </c>
    </row>
    <row r="3279">
      <c r="A3279" s="1">
        <v>0.816</v>
      </c>
      <c r="B3279" s="1">
        <v>25094.3</v>
      </c>
      <c r="C3279" s="1">
        <v>72.0</v>
      </c>
    </row>
    <row r="3280">
      <c r="A3280" s="1">
        <v>0.387</v>
      </c>
      <c r="B3280" s="1">
        <v>9130.45</v>
      </c>
      <c r="C3280" s="1">
        <v>23.0</v>
      </c>
    </row>
    <row r="3281">
      <c r="A3281" s="1">
        <v>0.49</v>
      </c>
      <c r="B3281" s="1">
        <v>5169.21</v>
      </c>
      <c r="C3281" s="1">
        <v>52.0</v>
      </c>
    </row>
    <row r="3282">
      <c r="A3282" s="1">
        <v>1.0</v>
      </c>
      <c r="B3282" s="1">
        <v>2148.08</v>
      </c>
      <c r="C3282" s="1">
        <v>39.0</v>
      </c>
    </row>
    <row r="3283">
      <c r="A3283" s="1">
        <v>0.284</v>
      </c>
      <c r="B3283" s="1">
        <v>26107.79</v>
      </c>
      <c r="C3283" s="1">
        <v>60.0</v>
      </c>
    </row>
    <row r="3284">
      <c r="A3284" s="1">
        <v>0.618</v>
      </c>
      <c r="B3284" s="1">
        <v>3982.8</v>
      </c>
      <c r="C3284" s="1">
        <v>32.0</v>
      </c>
    </row>
    <row r="3285">
      <c r="A3285" s="1">
        <v>0.101</v>
      </c>
      <c r="B3285" s="1">
        <v>1443.85</v>
      </c>
      <c r="C3285" s="1">
        <v>39.0</v>
      </c>
    </row>
    <row r="3286">
      <c r="A3286" s="1">
        <v>0.462</v>
      </c>
      <c r="B3286" s="1">
        <v>11135.8</v>
      </c>
      <c r="C3286" s="1">
        <v>77.0</v>
      </c>
    </row>
    <row r="3287">
      <c r="A3287" s="1">
        <v>0.33</v>
      </c>
      <c r="B3287" s="1">
        <v>807.5</v>
      </c>
      <c r="C3287" s="1">
        <v>54.0</v>
      </c>
    </row>
    <row r="3288">
      <c r="A3288" s="1">
        <v>0.163</v>
      </c>
      <c r="B3288" s="1">
        <v>67047.03</v>
      </c>
      <c r="C3288" s="1">
        <v>69.0</v>
      </c>
    </row>
    <row r="3289">
      <c r="A3289" s="1">
        <v>0.585</v>
      </c>
      <c r="B3289" s="1">
        <v>19739.25</v>
      </c>
      <c r="C3289" s="1">
        <v>59.0</v>
      </c>
    </row>
    <row r="3290">
      <c r="A3290" s="1">
        <v>0.331</v>
      </c>
      <c r="B3290" s="1">
        <v>3313.93</v>
      </c>
      <c r="C3290" s="1">
        <v>29.0</v>
      </c>
    </row>
    <row r="3291">
      <c r="A3291" s="1">
        <v>0.302</v>
      </c>
      <c r="B3291" s="1">
        <v>3785.81</v>
      </c>
      <c r="C3291" s="1">
        <v>64.0</v>
      </c>
    </row>
    <row r="3292">
      <c r="A3292" s="1">
        <v>1.0</v>
      </c>
      <c r="B3292" s="1">
        <v>16871.43</v>
      </c>
      <c r="C3292" s="1">
        <v>66.0</v>
      </c>
    </row>
    <row r="3293">
      <c r="A3293" s="1">
        <v>0.28</v>
      </c>
      <c r="B3293" s="1">
        <v>8818.71</v>
      </c>
      <c r="C3293" s="1">
        <v>59.0</v>
      </c>
    </row>
    <row r="3294">
      <c r="A3294" s="1">
        <v>0.455</v>
      </c>
      <c r="B3294" s="1">
        <v>29768.03</v>
      </c>
      <c r="C3294" s="1">
        <v>55.0</v>
      </c>
    </row>
    <row r="3295">
      <c r="A3295" s="1">
        <v>0.999</v>
      </c>
      <c r="B3295" s="1">
        <v>15784.64</v>
      </c>
      <c r="C3295" s="1">
        <v>35.0</v>
      </c>
    </row>
    <row r="3296">
      <c r="A3296" s="1">
        <v>0.13</v>
      </c>
      <c r="B3296" s="1">
        <v>11359.7</v>
      </c>
      <c r="C3296" s="1">
        <v>62.0</v>
      </c>
    </row>
    <row r="3297">
      <c r="A3297" s="1">
        <v>1.0</v>
      </c>
      <c r="B3297" s="1">
        <v>65926.07</v>
      </c>
      <c r="C3297" s="1">
        <v>52.0</v>
      </c>
    </row>
    <row r="3298">
      <c r="A3298" s="1">
        <v>0.39</v>
      </c>
      <c r="B3298" s="1">
        <v>9909.84</v>
      </c>
      <c r="C3298" s="1">
        <v>47.0</v>
      </c>
    </row>
    <row r="3299">
      <c r="A3299" s="1">
        <v>0.791</v>
      </c>
      <c r="B3299" s="1">
        <v>10236.89</v>
      </c>
      <c r="C3299" s="1">
        <v>41.0</v>
      </c>
    </row>
    <row r="3300">
      <c r="A3300" s="1">
        <v>0.406</v>
      </c>
      <c r="B3300" s="1">
        <v>21918.66</v>
      </c>
      <c r="C3300" s="1">
        <v>59.0</v>
      </c>
    </row>
    <row r="3301">
      <c r="A3301" s="1">
        <v>0.566</v>
      </c>
      <c r="B3301" s="1">
        <v>33159.81</v>
      </c>
      <c r="C3301" s="1">
        <v>47.0</v>
      </c>
    </row>
    <row r="3302">
      <c r="A3302" s="1">
        <v>0.488</v>
      </c>
      <c r="B3302" s="1">
        <v>19681.49</v>
      </c>
      <c r="C3302" s="1">
        <v>31.0</v>
      </c>
    </row>
    <row r="3303">
      <c r="A3303" s="1">
        <v>0.997</v>
      </c>
      <c r="B3303" s="1">
        <v>23987.02</v>
      </c>
      <c r="C3303" s="1">
        <v>23.0</v>
      </c>
    </row>
    <row r="3304">
      <c r="A3304" s="1">
        <v>0.55</v>
      </c>
      <c r="B3304" s="1">
        <v>9333.99</v>
      </c>
      <c r="C3304" s="1">
        <v>20.0</v>
      </c>
    </row>
    <row r="3305">
      <c r="A3305" s="1">
        <v>0.267</v>
      </c>
      <c r="B3305" s="1">
        <v>13059.19</v>
      </c>
      <c r="C3305" s="1">
        <v>33.0</v>
      </c>
    </row>
    <row r="3306">
      <c r="A3306" s="1">
        <v>0.612</v>
      </c>
      <c r="B3306" s="1">
        <v>4388.89</v>
      </c>
      <c r="C3306" s="1">
        <v>24.0</v>
      </c>
    </row>
    <row r="3307">
      <c r="A3307" s="1">
        <v>0.939</v>
      </c>
      <c r="B3307" s="1">
        <v>22804.1</v>
      </c>
      <c r="C3307" s="1">
        <v>69.0</v>
      </c>
    </row>
    <row r="3308">
      <c r="A3308" s="1">
        <v>0.214</v>
      </c>
      <c r="B3308" s="1">
        <v>5006.49</v>
      </c>
      <c r="C3308" s="1">
        <v>31.0</v>
      </c>
    </row>
    <row r="3309">
      <c r="A3309" s="1">
        <v>0.388</v>
      </c>
      <c r="B3309" s="1">
        <v>25.15</v>
      </c>
      <c r="C3309" s="1">
        <v>26.0</v>
      </c>
    </row>
    <row r="3310">
      <c r="A3310" s="1">
        <v>0.671</v>
      </c>
      <c r="B3310" s="1">
        <v>54290.06</v>
      </c>
      <c r="C3310" s="1">
        <v>32.0</v>
      </c>
    </row>
    <row r="3311">
      <c r="A3311" s="1">
        <v>0.987</v>
      </c>
      <c r="B3311" s="1">
        <v>7306.11</v>
      </c>
      <c r="C3311" s="1">
        <v>38.0</v>
      </c>
    </row>
    <row r="3312">
      <c r="A3312" s="1">
        <v>0.565</v>
      </c>
      <c r="B3312" s="1">
        <v>4378.85</v>
      </c>
      <c r="C3312" s="1">
        <v>52.0</v>
      </c>
    </row>
    <row r="3313">
      <c r="A3313" s="1">
        <v>0.584</v>
      </c>
      <c r="B3313" s="1">
        <v>6243.5</v>
      </c>
      <c r="C3313" s="1">
        <v>19.0</v>
      </c>
    </row>
    <row r="3314">
      <c r="A3314" s="1">
        <v>0.285</v>
      </c>
      <c r="B3314" s="1">
        <v>8022.92</v>
      </c>
      <c r="C3314" s="1">
        <v>44.0</v>
      </c>
    </row>
    <row r="3315">
      <c r="A3315" s="1">
        <v>0.758</v>
      </c>
      <c r="B3315" s="1">
        <v>12869.87</v>
      </c>
      <c r="C3315" s="1">
        <v>19.0</v>
      </c>
    </row>
    <row r="3316">
      <c r="A3316" s="1">
        <v>0.27</v>
      </c>
      <c r="B3316" s="1">
        <v>1437.48</v>
      </c>
      <c r="C3316" s="1">
        <v>52.0</v>
      </c>
    </row>
    <row r="3317">
      <c r="A3317" s="1">
        <v>0.378</v>
      </c>
      <c r="B3317" s="1">
        <v>1082.22</v>
      </c>
      <c r="C3317" s="1">
        <v>35.0</v>
      </c>
    </row>
    <row r="3318">
      <c r="A3318" s="1">
        <v>0.76</v>
      </c>
      <c r="B3318" s="1">
        <v>6931.97</v>
      </c>
      <c r="C3318" s="1">
        <v>31.0</v>
      </c>
    </row>
    <row r="3319">
      <c r="A3319" s="1">
        <v>0.713</v>
      </c>
      <c r="B3319" s="1">
        <v>7012.9</v>
      </c>
      <c r="C3319" s="1">
        <v>37.0</v>
      </c>
    </row>
    <row r="3320">
      <c r="A3320" s="1">
        <v>0.319</v>
      </c>
      <c r="B3320" s="1">
        <v>2503.24</v>
      </c>
      <c r="C3320" s="1">
        <v>35.0</v>
      </c>
    </row>
    <row r="3321">
      <c r="A3321" s="1">
        <v>0.85</v>
      </c>
      <c r="B3321" s="1">
        <v>10376.87</v>
      </c>
      <c r="C3321" s="1">
        <v>27.0</v>
      </c>
    </row>
    <row r="3322">
      <c r="A3322" s="1">
        <v>0.795</v>
      </c>
      <c r="B3322" s="1">
        <v>6682.3</v>
      </c>
      <c r="C3322" s="1">
        <v>42.0</v>
      </c>
    </row>
    <row r="3323">
      <c r="A3323" s="1">
        <v>0.666</v>
      </c>
      <c r="B3323" s="1">
        <v>528.02</v>
      </c>
      <c r="C3323" s="1">
        <v>19.0</v>
      </c>
    </row>
    <row r="3324">
      <c r="A3324" s="1">
        <v>0.279</v>
      </c>
      <c r="B3324" s="1">
        <v>43382.21</v>
      </c>
      <c r="C3324" s="1">
        <v>42.0</v>
      </c>
    </row>
    <row r="3325">
      <c r="A3325" s="1">
        <v>1.0</v>
      </c>
      <c r="B3325" s="1">
        <v>43434.47</v>
      </c>
      <c r="C3325" s="1">
        <v>78.0</v>
      </c>
    </row>
    <row r="3326">
      <c r="A3326" s="1">
        <v>0.577</v>
      </c>
      <c r="B3326" s="1">
        <v>4693.75</v>
      </c>
      <c r="C3326" s="1">
        <v>71.0</v>
      </c>
    </row>
    <row r="3327">
      <c r="A3327" s="1">
        <v>0.426</v>
      </c>
      <c r="B3327" s="1">
        <v>3555.57</v>
      </c>
      <c r="C3327" s="1">
        <v>50.0</v>
      </c>
    </row>
    <row r="3328">
      <c r="A3328" s="1">
        <v>0.927</v>
      </c>
      <c r="B3328" s="1">
        <v>15850.19</v>
      </c>
      <c r="C3328" s="1">
        <v>53.0</v>
      </c>
    </row>
    <row r="3329">
      <c r="A3329" s="1">
        <v>0.972</v>
      </c>
      <c r="B3329" s="1">
        <v>19925.82</v>
      </c>
      <c r="C3329" s="1">
        <v>48.0</v>
      </c>
    </row>
    <row r="3330">
      <c r="A3330" s="1">
        <v>0.817</v>
      </c>
      <c r="B3330" s="1">
        <v>63185.06</v>
      </c>
      <c r="C3330" s="1">
        <v>31.0</v>
      </c>
    </row>
    <row r="3331">
      <c r="A3331" s="1">
        <v>0.791</v>
      </c>
      <c r="B3331" s="1">
        <v>9475.36</v>
      </c>
      <c r="C3331" s="1">
        <v>18.0</v>
      </c>
    </row>
    <row r="3332">
      <c r="A3332" s="1">
        <v>0.347</v>
      </c>
      <c r="B3332" s="1">
        <v>19257.19</v>
      </c>
      <c r="C3332" s="1">
        <v>63.0</v>
      </c>
    </row>
    <row r="3333">
      <c r="A3333" s="1">
        <v>0.359</v>
      </c>
      <c r="B3333" s="1">
        <v>42104.39</v>
      </c>
      <c r="C3333" s="1">
        <v>33.0</v>
      </c>
    </row>
    <row r="3334">
      <c r="A3334" s="1">
        <v>0.569</v>
      </c>
      <c r="B3334" s="1">
        <v>11955.06</v>
      </c>
      <c r="C3334" s="1">
        <v>71.0</v>
      </c>
    </row>
    <row r="3335">
      <c r="A3335" s="1">
        <v>0.983</v>
      </c>
      <c r="B3335" s="1">
        <v>2610.05</v>
      </c>
      <c r="C3335" s="1">
        <v>63.0</v>
      </c>
    </row>
    <row r="3336">
      <c r="A3336" s="1">
        <v>0.793</v>
      </c>
      <c r="B3336" s="1">
        <v>9478.54</v>
      </c>
      <c r="C3336" s="1">
        <v>78.0</v>
      </c>
    </row>
    <row r="3337">
      <c r="A3337" s="1">
        <v>0.746</v>
      </c>
      <c r="B3337" s="1">
        <v>2936.78</v>
      </c>
      <c r="C3337" s="1">
        <v>69.0</v>
      </c>
    </row>
    <row r="3338">
      <c r="A3338" s="1">
        <v>0.308</v>
      </c>
      <c r="B3338" s="1">
        <v>335.59</v>
      </c>
      <c r="C3338" s="1">
        <v>20.0</v>
      </c>
    </row>
    <row r="3339">
      <c r="A3339" s="1">
        <v>0.42</v>
      </c>
      <c r="B3339" s="1">
        <v>27850.52</v>
      </c>
      <c r="C3339" s="1">
        <v>52.0</v>
      </c>
    </row>
    <row r="3340">
      <c r="A3340" s="1">
        <v>0.493</v>
      </c>
      <c r="B3340" s="1">
        <v>5447.3</v>
      </c>
      <c r="C3340" s="1">
        <v>58.0</v>
      </c>
    </row>
    <row r="3341">
      <c r="A3341" s="1">
        <v>0.452</v>
      </c>
      <c r="B3341" s="1">
        <v>40.18</v>
      </c>
      <c r="C3341" s="1">
        <v>23.0</v>
      </c>
    </row>
    <row r="3342">
      <c r="A3342" s="1">
        <v>0.981</v>
      </c>
      <c r="B3342" s="1">
        <v>41182.17</v>
      </c>
      <c r="C3342" s="1">
        <v>42.0</v>
      </c>
    </row>
    <row r="3343">
      <c r="A3343" s="1">
        <v>0.2</v>
      </c>
      <c r="B3343" s="1">
        <v>11732.15</v>
      </c>
      <c r="C3343" s="1">
        <v>30.0</v>
      </c>
    </row>
    <row r="3344">
      <c r="A3344" s="1">
        <v>0.315</v>
      </c>
      <c r="B3344" s="1">
        <v>5458.76</v>
      </c>
      <c r="C3344" s="1">
        <v>70.0</v>
      </c>
    </row>
    <row r="3345">
      <c r="A3345" s="1">
        <v>0.462</v>
      </c>
      <c r="B3345" s="1">
        <v>6097.65</v>
      </c>
      <c r="C3345" s="1">
        <v>51.0</v>
      </c>
    </row>
    <row r="3346">
      <c r="A3346" s="1">
        <v>0.353</v>
      </c>
      <c r="B3346" s="1">
        <v>5502.9</v>
      </c>
      <c r="C3346" s="1">
        <v>25.0</v>
      </c>
    </row>
    <row r="3347">
      <c r="A3347" s="1">
        <v>0.953</v>
      </c>
      <c r="B3347" s="1">
        <v>4327.24</v>
      </c>
      <c r="C3347" s="1">
        <v>38.0</v>
      </c>
    </row>
    <row r="3348">
      <c r="A3348" s="1">
        <v>0.45</v>
      </c>
      <c r="B3348" s="1">
        <v>36805.5</v>
      </c>
      <c r="C3348" s="1">
        <v>51.0</v>
      </c>
    </row>
    <row r="3349">
      <c r="A3349" s="1">
        <v>0.299</v>
      </c>
      <c r="B3349" s="1">
        <v>3734.58</v>
      </c>
      <c r="C3349" s="1">
        <v>21.0</v>
      </c>
    </row>
    <row r="3350">
      <c r="A3350" s="1">
        <v>0.228</v>
      </c>
      <c r="B3350" s="1">
        <v>16504.09</v>
      </c>
      <c r="C3350" s="1">
        <v>42.0</v>
      </c>
    </row>
    <row r="3351">
      <c r="A3351" s="1">
        <v>0.908</v>
      </c>
      <c r="B3351" s="1">
        <v>1609.46</v>
      </c>
      <c r="C3351" s="1">
        <v>32.0</v>
      </c>
    </row>
    <row r="3352">
      <c r="A3352" s="1">
        <v>0.352</v>
      </c>
      <c r="B3352" s="1">
        <v>59724.11</v>
      </c>
      <c r="C3352" s="1">
        <v>21.0</v>
      </c>
    </row>
    <row r="3353">
      <c r="A3353" s="1">
        <v>0.402</v>
      </c>
      <c r="B3353" s="1">
        <v>18492.2</v>
      </c>
      <c r="C3353" s="1">
        <v>62.0</v>
      </c>
    </row>
    <row r="3354">
      <c r="A3354" s="1">
        <v>0.769</v>
      </c>
      <c r="B3354" s="1">
        <v>46692.36</v>
      </c>
      <c r="C3354" s="1">
        <v>77.0</v>
      </c>
    </row>
    <row r="3355">
      <c r="A3355" s="1">
        <v>0.128</v>
      </c>
      <c r="B3355" s="1">
        <v>10145.9</v>
      </c>
      <c r="C3355" s="1">
        <v>29.0</v>
      </c>
    </row>
    <row r="3356">
      <c r="A3356" s="1">
        <v>1.0</v>
      </c>
      <c r="B3356" s="1">
        <v>33285.49</v>
      </c>
      <c r="C3356" s="1">
        <v>49.0</v>
      </c>
    </row>
    <row r="3357">
      <c r="A3357" s="1">
        <v>0.856</v>
      </c>
      <c r="B3357" s="1">
        <v>38435.7</v>
      </c>
      <c r="C3357" s="1">
        <v>49.0</v>
      </c>
    </row>
    <row r="3358">
      <c r="A3358" s="1">
        <v>0.311</v>
      </c>
      <c r="B3358" s="1">
        <v>24277.05</v>
      </c>
      <c r="C3358" s="1">
        <v>45.0</v>
      </c>
    </row>
    <row r="3359">
      <c r="A3359" s="1">
        <v>0.442</v>
      </c>
      <c r="B3359" s="1">
        <v>1951.1</v>
      </c>
      <c r="C3359" s="1">
        <v>30.0</v>
      </c>
    </row>
    <row r="3360">
      <c r="A3360" s="1">
        <v>0.67</v>
      </c>
      <c r="B3360" s="1">
        <v>324.22</v>
      </c>
      <c r="C3360" s="1">
        <v>48.0</v>
      </c>
    </row>
    <row r="3361">
      <c r="A3361" s="1">
        <v>0.946</v>
      </c>
      <c r="B3361" s="1">
        <v>3691.91</v>
      </c>
      <c r="C3361" s="1">
        <v>31.0</v>
      </c>
    </row>
    <row r="3362">
      <c r="A3362" s="1">
        <v>0.629</v>
      </c>
      <c r="B3362" s="1">
        <v>2513.46</v>
      </c>
      <c r="C3362" s="1">
        <v>37.0</v>
      </c>
    </row>
    <row r="3363">
      <c r="A3363" s="1">
        <v>0.403</v>
      </c>
      <c r="B3363" s="1">
        <v>25829.7</v>
      </c>
      <c r="C3363" s="1">
        <v>35.0</v>
      </c>
    </row>
    <row r="3364">
      <c r="A3364" s="1">
        <v>0.482</v>
      </c>
      <c r="B3364" s="1">
        <v>16284.02</v>
      </c>
      <c r="C3364" s="1">
        <v>46.0</v>
      </c>
    </row>
    <row r="3365">
      <c r="A3365" s="1">
        <v>0.5</v>
      </c>
      <c r="B3365" s="1">
        <v>14928.89</v>
      </c>
      <c r="C3365" s="1">
        <v>77.0</v>
      </c>
    </row>
    <row r="3366">
      <c r="A3366" s="1">
        <v>0.533</v>
      </c>
      <c r="B3366" s="1">
        <v>5830.25</v>
      </c>
      <c r="C3366" s="1">
        <v>80.0</v>
      </c>
    </row>
    <row r="3367">
      <c r="A3367" s="1">
        <v>0.569</v>
      </c>
      <c r="B3367" s="1">
        <v>3359.09</v>
      </c>
      <c r="C3367" s="1">
        <v>23.0</v>
      </c>
    </row>
    <row r="3368">
      <c r="A3368" s="1">
        <v>0.364</v>
      </c>
      <c r="B3368" s="1">
        <v>4627.24</v>
      </c>
      <c r="C3368" s="1">
        <v>49.0</v>
      </c>
    </row>
    <row r="3369">
      <c r="A3369" s="1">
        <v>0.922</v>
      </c>
      <c r="B3369" s="1">
        <v>10225.75</v>
      </c>
      <c r="C3369" s="1">
        <v>46.0</v>
      </c>
    </row>
    <row r="3370">
      <c r="A3370" s="1">
        <v>0.43</v>
      </c>
      <c r="B3370" s="1">
        <v>26952.49</v>
      </c>
      <c r="C3370" s="1">
        <v>60.0</v>
      </c>
    </row>
    <row r="3371">
      <c r="A3371" s="1">
        <v>0.58</v>
      </c>
      <c r="B3371" s="1">
        <v>5874.45</v>
      </c>
      <c r="C3371" s="1">
        <v>79.0</v>
      </c>
    </row>
    <row r="3372">
      <c r="A3372" s="1">
        <v>0.311</v>
      </c>
      <c r="B3372" s="1">
        <v>23987.2</v>
      </c>
      <c r="C3372" s="1">
        <v>19.0</v>
      </c>
    </row>
    <row r="3373">
      <c r="A3373" s="1">
        <v>0.435</v>
      </c>
      <c r="B3373" s="1">
        <v>13526.27</v>
      </c>
      <c r="C3373" s="1">
        <v>77.0</v>
      </c>
    </row>
    <row r="3374">
      <c r="A3374" s="1">
        <v>0.831</v>
      </c>
      <c r="B3374" s="1">
        <v>43333.28</v>
      </c>
      <c r="C3374" s="1">
        <v>40.0</v>
      </c>
    </row>
    <row r="3375">
      <c r="A3375" s="1">
        <v>0.758</v>
      </c>
      <c r="B3375" s="1">
        <v>5303.14</v>
      </c>
      <c r="C3375" s="1">
        <v>36.0</v>
      </c>
    </row>
    <row r="3376">
      <c r="A3376" s="1">
        <v>0.806</v>
      </c>
      <c r="B3376" s="1">
        <v>11987.92</v>
      </c>
      <c r="C3376" s="1">
        <v>48.0</v>
      </c>
    </row>
    <row r="3377">
      <c r="A3377" s="1">
        <v>0.787</v>
      </c>
      <c r="B3377" s="1">
        <v>2033.23</v>
      </c>
      <c r="C3377" s="1">
        <v>68.0</v>
      </c>
    </row>
    <row r="3378">
      <c r="A3378" s="1">
        <v>0.717</v>
      </c>
      <c r="B3378" s="1">
        <v>8163.97</v>
      </c>
      <c r="C3378" s="1">
        <v>22.0</v>
      </c>
    </row>
    <row r="3379">
      <c r="A3379" s="1">
        <v>0.087</v>
      </c>
      <c r="B3379" s="1">
        <v>14140.07</v>
      </c>
      <c r="C3379" s="1">
        <v>36.0</v>
      </c>
    </row>
    <row r="3380">
      <c r="A3380" s="1">
        <v>0.524</v>
      </c>
      <c r="B3380" s="1">
        <v>26390.68</v>
      </c>
      <c r="C3380" s="1">
        <v>51.0</v>
      </c>
    </row>
    <row r="3381">
      <c r="A3381" s="1">
        <v>0.105</v>
      </c>
      <c r="B3381" s="1">
        <v>4414.86</v>
      </c>
      <c r="C3381" s="1">
        <v>27.0</v>
      </c>
    </row>
    <row r="3382">
      <c r="A3382" s="1">
        <v>1.0</v>
      </c>
      <c r="B3382" s="1">
        <v>4920.37</v>
      </c>
      <c r="C3382" s="1">
        <v>42.0</v>
      </c>
    </row>
    <row r="3383">
      <c r="A3383" s="1">
        <v>0.378</v>
      </c>
      <c r="B3383" s="1">
        <v>19970.52</v>
      </c>
      <c r="C3383" s="1">
        <v>19.0</v>
      </c>
    </row>
    <row r="3384">
      <c r="A3384" s="1">
        <v>0.554</v>
      </c>
      <c r="B3384" s="1">
        <v>9640.16</v>
      </c>
      <c r="C3384" s="1">
        <v>79.0</v>
      </c>
    </row>
    <row r="3385">
      <c r="A3385" s="1">
        <v>0.33</v>
      </c>
      <c r="B3385" s="1">
        <v>13159.26</v>
      </c>
      <c r="C3385" s="1">
        <v>28.0</v>
      </c>
    </row>
    <row r="3386">
      <c r="A3386" s="1">
        <v>1.0</v>
      </c>
      <c r="B3386" s="1">
        <v>36174.23</v>
      </c>
      <c r="C3386" s="1">
        <v>67.0</v>
      </c>
    </row>
    <row r="3387">
      <c r="A3387" s="1">
        <v>0.542</v>
      </c>
      <c r="B3387" s="1">
        <v>13826.31</v>
      </c>
      <c r="C3387" s="1">
        <v>78.0</v>
      </c>
    </row>
    <row r="3388">
      <c r="A3388" s="1">
        <v>0.348</v>
      </c>
      <c r="B3388" s="1">
        <v>21139.78</v>
      </c>
      <c r="C3388" s="1">
        <v>48.0</v>
      </c>
    </row>
    <row r="3389">
      <c r="A3389" s="1">
        <v>0.193</v>
      </c>
      <c r="B3389" s="1">
        <v>21387.38</v>
      </c>
      <c r="C3389" s="1">
        <v>73.0</v>
      </c>
    </row>
    <row r="3390">
      <c r="A3390" s="1">
        <v>0.8</v>
      </c>
      <c r="B3390" s="1">
        <v>32553.25</v>
      </c>
      <c r="C3390" s="1">
        <v>32.0</v>
      </c>
    </row>
    <row r="3391">
      <c r="A3391" s="1">
        <v>0.486</v>
      </c>
      <c r="B3391" s="1">
        <v>20329.93</v>
      </c>
      <c r="C3391" s="1">
        <v>26.0</v>
      </c>
    </row>
    <row r="3392">
      <c r="A3392" s="1">
        <v>0.367</v>
      </c>
      <c r="B3392" s="1">
        <v>1340.11</v>
      </c>
      <c r="C3392" s="1">
        <v>40.0</v>
      </c>
    </row>
    <row r="3393">
      <c r="A3393" s="1">
        <v>0.01</v>
      </c>
      <c r="B3393" s="1">
        <v>8376.27</v>
      </c>
      <c r="C3393" s="1">
        <v>36.0</v>
      </c>
    </row>
    <row r="3394">
      <c r="A3394" s="1">
        <v>0.136</v>
      </c>
      <c r="B3394" s="1">
        <v>90780.5</v>
      </c>
      <c r="C3394" s="1">
        <v>26.0</v>
      </c>
    </row>
    <row r="3395">
      <c r="A3395" s="1">
        <v>0.744</v>
      </c>
      <c r="B3395" s="1">
        <v>4375.82</v>
      </c>
      <c r="C3395" s="1">
        <v>52.0</v>
      </c>
    </row>
    <row r="3396">
      <c r="A3396" s="1">
        <v>0.531</v>
      </c>
      <c r="B3396" s="1">
        <v>17673.04</v>
      </c>
      <c r="C3396" s="1">
        <v>38.0</v>
      </c>
    </row>
    <row r="3397">
      <c r="A3397" s="1">
        <v>0.949</v>
      </c>
      <c r="B3397" s="1">
        <v>37022.63</v>
      </c>
      <c r="C3397" s="1">
        <v>26.0</v>
      </c>
    </row>
    <row r="3398">
      <c r="A3398" s="1">
        <v>0.754</v>
      </c>
      <c r="B3398" s="1">
        <v>17664.79</v>
      </c>
      <c r="C3398" s="1">
        <v>45.0</v>
      </c>
    </row>
    <row r="3399">
      <c r="A3399" s="1">
        <v>0.623</v>
      </c>
      <c r="B3399" s="1">
        <v>9312.91</v>
      </c>
      <c r="C3399" s="1">
        <v>79.0</v>
      </c>
    </row>
    <row r="3400">
      <c r="A3400" s="1">
        <v>0.711</v>
      </c>
      <c r="B3400" s="1">
        <v>1672.6</v>
      </c>
      <c r="C3400" s="1">
        <v>63.0</v>
      </c>
    </row>
    <row r="3401">
      <c r="A3401" s="1">
        <v>0.745</v>
      </c>
      <c r="B3401" s="1">
        <v>8977.84</v>
      </c>
      <c r="C3401" s="1">
        <v>68.0</v>
      </c>
    </row>
    <row r="3402">
      <c r="A3402" s="1">
        <v>0.741</v>
      </c>
      <c r="B3402" s="1">
        <v>4019.51</v>
      </c>
      <c r="C3402" s="1">
        <v>24.0</v>
      </c>
    </row>
    <row r="3403">
      <c r="A3403" s="1">
        <v>0.535</v>
      </c>
      <c r="B3403" s="1">
        <v>64813.65</v>
      </c>
      <c r="C3403" s="1">
        <v>33.0</v>
      </c>
    </row>
    <row r="3404">
      <c r="A3404" s="1">
        <v>0.105</v>
      </c>
      <c r="B3404" s="1">
        <v>25107.56</v>
      </c>
      <c r="C3404" s="1">
        <v>33.0</v>
      </c>
    </row>
    <row r="3405">
      <c r="A3405" s="1">
        <v>0.772</v>
      </c>
      <c r="B3405" s="1">
        <v>27676.6</v>
      </c>
      <c r="C3405" s="1">
        <v>77.0</v>
      </c>
    </row>
    <row r="3406">
      <c r="A3406" s="1">
        <v>0.273</v>
      </c>
      <c r="B3406" s="1">
        <v>11452.93</v>
      </c>
      <c r="C3406" s="1">
        <v>50.0</v>
      </c>
    </row>
    <row r="3407">
      <c r="A3407" s="1">
        <v>0.791</v>
      </c>
      <c r="B3407" s="1">
        <v>2329.89</v>
      </c>
      <c r="C3407" s="1">
        <v>21.0</v>
      </c>
    </row>
    <row r="3408">
      <c r="A3408" s="1">
        <v>0.618</v>
      </c>
      <c r="B3408" s="1">
        <v>6204.46</v>
      </c>
      <c r="C3408" s="1">
        <v>21.0</v>
      </c>
    </row>
    <row r="3409">
      <c r="A3409" s="1">
        <v>0.358</v>
      </c>
      <c r="B3409" s="1">
        <v>6014.3</v>
      </c>
      <c r="C3409" s="1">
        <v>56.0</v>
      </c>
    </row>
    <row r="3410">
      <c r="A3410" s="1">
        <v>0.902</v>
      </c>
      <c r="B3410" s="1">
        <v>13340.99</v>
      </c>
      <c r="C3410" s="1">
        <v>57.0</v>
      </c>
    </row>
    <row r="3411">
      <c r="A3411" s="1">
        <v>0.691</v>
      </c>
      <c r="B3411" s="1">
        <v>12360.04</v>
      </c>
      <c r="C3411" s="1">
        <v>34.0</v>
      </c>
    </row>
    <row r="3412">
      <c r="A3412" s="1">
        <v>0.545</v>
      </c>
      <c r="B3412" s="1">
        <v>11362.32</v>
      </c>
      <c r="C3412" s="1">
        <v>54.0</v>
      </c>
    </row>
    <row r="3413">
      <c r="A3413" s="1">
        <v>0.451</v>
      </c>
      <c r="B3413" s="1">
        <v>13702.69</v>
      </c>
      <c r="C3413" s="1">
        <v>56.0</v>
      </c>
    </row>
    <row r="3414">
      <c r="A3414" s="1">
        <v>1.0</v>
      </c>
      <c r="B3414" s="1">
        <v>86891.66</v>
      </c>
      <c r="C3414" s="1">
        <v>77.0</v>
      </c>
    </row>
    <row r="3415">
      <c r="A3415" s="1">
        <v>0.839</v>
      </c>
      <c r="B3415" s="1">
        <v>7086.51</v>
      </c>
      <c r="C3415" s="1">
        <v>69.0</v>
      </c>
    </row>
    <row r="3416">
      <c r="A3416" s="1">
        <v>0.187</v>
      </c>
      <c r="B3416" s="1">
        <v>19104.23</v>
      </c>
      <c r="C3416" s="1">
        <v>46.0</v>
      </c>
    </row>
    <row r="3417">
      <c r="A3417" s="1">
        <v>0.906</v>
      </c>
      <c r="B3417" s="1">
        <v>5475.79</v>
      </c>
      <c r="C3417" s="1">
        <v>69.0</v>
      </c>
    </row>
    <row r="3418">
      <c r="A3418" s="1">
        <v>0.12</v>
      </c>
      <c r="B3418" s="1">
        <v>12569.91</v>
      </c>
      <c r="C3418" s="1">
        <v>53.0</v>
      </c>
    </row>
    <row r="3419">
      <c r="A3419" s="1">
        <v>0.298</v>
      </c>
      <c r="B3419" s="1">
        <v>4464.1</v>
      </c>
      <c r="C3419" s="1">
        <v>77.0</v>
      </c>
    </row>
    <row r="3420">
      <c r="A3420" s="1">
        <v>0.958</v>
      </c>
      <c r="B3420" s="1">
        <v>16337.61</v>
      </c>
      <c r="C3420" s="1">
        <v>55.0</v>
      </c>
    </row>
    <row r="3421">
      <c r="A3421" s="1">
        <v>0.87</v>
      </c>
      <c r="B3421" s="1">
        <v>6158.02</v>
      </c>
      <c r="C3421" s="1">
        <v>56.0</v>
      </c>
    </row>
    <row r="3422">
      <c r="A3422" s="1">
        <v>0.656</v>
      </c>
      <c r="B3422" s="1">
        <v>749.65</v>
      </c>
      <c r="C3422" s="1">
        <v>67.0</v>
      </c>
    </row>
    <row r="3423">
      <c r="A3423" s="1">
        <v>0.849</v>
      </c>
      <c r="B3423" s="1">
        <v>33777.32</v>
      </c>
      <c r="C3423" s="1">
        <v>80.0</v>
      </c>
    </row>
    <row r="3424">
      <c r="A3424" s="1">
        <v>0.09</v>
      </c>
      <c r="B3424" s="1">
        <v>2745.17</v>
      </c>
      <c r="C3424" s="1">
        <v>54.0</v>
      </c>
    </row>
    <row r="3425">
      <c r="A3425" s="1">
        <v>0.382</v>
      </c>
      <c r="B3425" s="1">
        <v>9178.55</v>
      </c>
      <c r="C3425" s="1">
        <v>69.0</v>
      </c>
    </row>
    <row r="3426">
      <c r="A3426" s="1">
        <v>0.372</v>
      </c>
      <c r="B3426" s="1">
        <v>12970.27</v>
      </c>
      <c r="C3426" s="1">
        <v>80.0</v>
      </c>
    </row>
    <row r="3427">
      <c r="A3427" s="1">
        <v>0.083</v>
      </c>
      <c r="B3427" s="1">
        <v>11329.59</v>
      </c>
      <c r="C3427" s="1">
        <v>79.0</v>
      </c>
    </row>
    <row r="3428">
      <c r="A3428" s="1">
        <v>0.854</v>
      </c>
      <c r="B3428" s="1">
        <v>25868.16</v>
      </c>
      <c r="C3428" s="1">
        <v>78.0</v>
      </c>
    </row>
    <row r="3429">
      <c r="A3429" s="1">
        <v>0.358</v>
      </c>
      <c r="B3429" s="1">
        <v>18165.29</v>
      </c>
      <c r="C3429" s="1">
        <v>52.0</v>
      </c>
    </row>
    <row r="3430">
      <c r="A3430" s="1">
        <v>0.833</v>
      </c>
      <c r="B3430" s="1">
        <v>7001.68</v>
      </c>
      <c r="C3430" s="1">
        <v>24.0</v>
      </c>
    </row>
    <row r="3431">
      <c r="A3431" s="1">
        <v>0.027</v>
      </c>
      <c r="B3431" s="1">
        <v>1061.75</v>
      </c>
      <c r="C3431" s="1">
        <v>44.0</v>
      </c>
    </row>
    <row r="3432">
      <c r="A3432" s="1">
        <v>0.052</v>
      </c>
      <c r="B3432" s="1">
        <v>29185.48</v>
      </c>
      <c r="C3432" s="1">
        <v>45.0</v>
      </c>
    </row>
    <row r="3433">
      <c r="A3433" s="1">
        <v>0.22</v>
      </c>
      <c r="B3433" s="1">
        <v>8693.57</v>
      </c>
      <c r="C3433" s="1">
        <v>39.0</v>
      </c>
    </row>
    <row r="3434">
      <c r="A3434" s="1">
        <v>0.803</v>
      </c>
      <c r="B3434" s="1">
        <v>44095.51</v>
      </c>
      <c r="C3434" s="1">
        <v>31.0</v>
      </c>
    </row>
    <row r="3435">
      <c r="A3435" s="1">
        <v>0.654</v>
      </c>
      <c r="B3435" s="1">
        <v>10052.41</v>
      </c>
      <c r="C3435" s="1">
        <v>24.0</v>
      </c>
    </row>
    <row r="3436">
      <c r="A3436" s="1">
        <v>0.201</v>
      </c>
      <c r="B3436" s="1">
        <v>25292.77</v>
      </c>
      <c r="C3436" s="1">
        <v>54.0</v>
      </c>
    </row>
    <row r="3437">
      <c r="A3437" s="1">
        <v>0.623</v>
      </c>
      <c r="B3437" s="1">
        <v>56123.64</v>
      </c>
      <c r="C3437" s="1">
        <v>78.0</v>
      </c>
    </row>
    <row r="3438">
      <c r="A3438" s="1">
        <v>0.719</v>
      </c>
      <c r="B3438" s="1">
        <v>21062.41</v>
      </c>
      <c r="C3438" s="1">
        <v>39.0</v>
      </c>
    </row>
    <row r="3439">
      <c r="A3439" s="1">
        <v>0.989</v>
      </c>
      <c r="B3439" s="1">
        <v>10671.27</v>
      </c>
      <c r="C3439" s="1">
        <v>22.0</v>
      </c>
    </row>
    <row r="3440">
      <c r="A3440" s="1">
        <v>0.812</v>
      </c>
      <c r="B3440" s="1">
        <v>16758.8</v>
      </c>
      <c r="C3440" s="1">
        <v>79.0</v>
      </c>
    </row>
    <row r="3441">
      <c r="A3441" s="1">
        <v>0.286</v>
      </c>
      <c r="B3441" s="1">
        <v>15680.93</v>
      </c>
      <c r="C3441" s="1">
        <v>72.0</v>
      </c>
    </row>
    <row r="3442">
      <c r="A3442" s="1">
        <v>0.32</v>
      </c>
      <c r="B3442" s="1">
        <v>17580.86</v>
      </c>
      <c r="C3442" s="1">
        <v>19.0</v>
      </c>
    </row>
    <row r="3443">
      <c r="A3443" s="1">
        <v>0.453</v>
      </c>
      <c r="B3443" s="1">
        <v>3175.69</v>
      </c>
      <c r="C3443" s="1">
        <v>79.0</v>
      </c>
    </row>
    <row r="3444">
      <c r="A3444" s="1">
        <v>0.105</v>
      </c>
      <c r="B3444" s="1">
        <v>23980.36</v>
      </c>
      <c r="C3444" s="1">
        <v>44.0</v>
      </c>
    </row>
    <row r="3445">
      <c r="A3445" s="1">
        <v>0.555</v>
      </c>
      <c r="B3445" s="1">
        <v>3134.09</v>
      </c>
      <c r="C3445" s="1">
        <v>38.0</v>
      </c>
    </row>
    <row r="3446">
      <c r="A3446" s="1">
        <v>0.907</v>
      </c>
      <c r="B3446" s="1">
        <v>294.5</v>
      </c>
      <c r="C3446" s="1">
        <v>71.0</v>
      </c>
    </row>
    <row r="3447">
      <c r="A3447" s="1">
        <v>0.306</v>
      </c>
      <c r="B3447" s="1">
        <v>19604.86</v>
      </c>
      <c r="C3447" s="1">
        <v>55.0</v>
      </c>
    </row>
    <row r="3448">
      <c r="A3448" s="1">
        <v>1.0</v>
      </c>
      <c r="B3448" s="1">
        <v>2486.64</v>
      </c>
      <c r="C3448" s="1">
        <v>32.0</v>
      </c>
    </row>
    <row r="3449">
      <c r="A3449" s="1">
        <v>0.349</v>
      </c>
      <c r="B3449" s="1">
        <v>29429.35</v>
      </c>
      <c r="C3449" s="1">
        <v>38.0</v>
      </c>
    </row>
    <row r="3450">
      <c r="A3450" s="1">
        <v>0.622</v>
      </c>
      <c r="B3450" s="1">
        <v>40193.23</v>
      </c>
      <c r="C3450" s="1">
        <v>27.0</v>
      </c>
    </row>
    <row r="3451">
      <c r="A3451" s="1">
        <v>0.493</v>
      </c>
      <c r="B3451" s="1">
        <v>57912.96</v>
      </c>
      <c r="C3451" s="1">
        <v>40.0</v>
      </c>
    </row>
    <row r="3452">
      <c r="A3452" s="1">
        <v>0.358</v>
      </c>
      <c r="B3452" s="1">
        <v>21841.29</v>
      </c>
      <c r="C3452" s="1">
        <v>75.0</v>
      </c>
    </row>
    <row r="3453">
      <c r="A3453" s="1">
        <v>0.378</v>
      </c>
      <c r="B3453" s="1">
        <v>13156.18</v>
      </c>
      <c r="C3453" s="1">
        <v>73.0</v>
      </c>
    </row>
    <row r="3454">
      <c r="A3454" s="1">
        <v>0.032</v>
      </c>
      <c r="B3454" s="1">
        <v>8685.97</v>
      </c>
      <c r="C3454" s="1">
        <v>56.0</v>
      </c>
    </row>
    <row r="3455">
      <c r="A3455" s="1">
        <v>0.582</v>
      </c>
      <c r="B3455" s="1">
        <v>13503.2</v>
      </c>
      <c r="C3455" s="1">
        <v>22.0</v>
      </c>
    </row>
    <row r="3456">
      <c r="A3456" s="1">
        <v>0.791</v>
      </c>
      <c r="B3456" s="1">
        <v>4223.12</v>
      </c>
      <c r="C3456" s="1">
        <v>18.0</v>
      </c>
    </row>
    <row r="3457">
      <c r="A3457" s="1">
        <v>0.914</v>
      </c>
      <c r="B3457" s="1">
        <v>8567.18</v>
      </c>
      <c r="C3457" s="1">
        <v>30.0</v>
      </c>
    </row>
    <row r="3458">
      <c r="A3458" s="1">
        <v>0.374</v>
      </c>
      <c r="B3458" s="1">
        <v>25312.04</v>
      </c>
      <c r="C3458" s="1">
        <v>38.0</v>
      </c>
    </row>
    <row r="3459">
      <c r="A3459" s="1">
        <v>0.6</v>
      </c>
      <c r="B3459" s="1">
        <v>4903.26</v>
      </c>
      <c r="C3459" s="1">
        <v>43.0</v>
      </c>
    </row>
    <row r="3460">
      <c r="A3460" s="1">
        <v>0.893</v>
      </c>
      <c r="B3460" s="1">
        <v>6132.33</v>
      </c>
      <c r="C3460" s="1">
        <v>67.0</v>
      </c>
    </row>
    <row r="3461">
      <c r="A3461" s="1">
        <v>0.8</v>
      </c>
      <c r="B3461" s="1">
        <v>27672.22</v>
      </c>
      <c r="C3461" s="1">
        <v>62.0</v>
      </c>
    </row>
    <row r="3462">
      <c r="A3462" s="1">
        <v>0.514</v>
      </c>
      <c r="B3462" s="1">
        <v>3916.31</v>
      </c>
      <c r="C3462" s="1">
        <v>38.0</v>
      </c>
    </row>
    <row r="3463">
      <c r="A3463" s="1">
        <v>0.165</v>
      </c>
      <c r="B3463" s="1">
        <v>5644.28</v>
      </c>
      <c r="C3463" s="1">
        <v>70.0</v>
      </c>
    </row>
    <row r="3464">
      <c r="A3464" s="1">
        <v>0.608</v>
      </c>
      <c r="B3464" s="1">
        <v>354.07</v>
      </c>
      <c r="C3464" s="1">
        <v>35.0</v>
      </c>
    </row>
    <row r="3465">
      <c r="A3465" s="1">
        <v>1.0</v>
      </c>
      <c r="B3465" s="1">
        <v>25463.0</v>
      </c>
      <c r="C3465" s="1">
        <v>54.0</v>
      </c>
    </row>
    <row r="3466">
      <c r="A3466" s="1">
        <v>0.808</v>
      </c>
      <c r="B3466" s="1">
        <v>19241.65</v>
      </c>
      <c r="C3466" s="1">
        <v>62.0</v>
      </c>
    </row>
    <row r="3467">
      <c r="A3467" s="1">
        <v>0.848</v>
      </c>
      <c r="B3467" s="1">
        <v>23708.61</v>
      </c>
      <c r="C3467" s="1">
        <v>49.0</v>
      </c>
    </row>
    <row r="3468">
      <c r="A3468" s="1">
        <v>0.289</v>
      </c>
      <c r="B3468" s="1">
        <v>4824.31</v>
      </c>
      <c r="C3468" s="1">
        <v>53.0</v>
      </c>
    </row>
    <row r="3469">
      <c r="A3469" s="1">
        <v>0.904</v>
      </c>
      <c r="B3469" s="1">
        <v>23255.11</v>
      </c>
      <c r="C3469" s="1">
        <v>34.0</v>
      </c>
    </row>
    <row r="3470">
      <c r="A3470" s="1">
        <v>0.064</v>
      </c>
      <c r="B3470" s="1">
        <v>18145.46</v>
      </c>
      <c r="C3470" s="1">
        <v>52.0</v>
      </c>
    </row>
    <row r="3471">
      <c r="A3471" s="1">
        <v>0.862</v>
      </c>
      <c r="B3471" s="1">
        <v>9118.01</v>
      </c>
      <c r="C3471" s="1">
        <v>66.0</v>
      </c>
    </row>
    <row r="3472">
      <c r="A3472" s="1">
        <v>0.289</v>
      </c>
      <c r="B3472" s="1">
        <v>11518.87</v>
      </c>
      <c r="C3472" s="1">
        <v>77.0</v>
      </c>
    </row>
    <row r="3473">
      <c r="A3473" s="1">
        <v>0.673</v>
      </c>
      <c r="B3473" s="1">
        <v>16782.91</v>
      </c>
      <c r="C3473" s="1">
        <v>28.0</v>
      </c>
    </row>
    <row r="3474">
      <c r="A3474" s="1">
        <v>0.343</v>
      </c>
      <c r="B3474" s="1">
        <v>13596.41</v>
      </c>
      <c r="C3474" s="1">
        <v>80.0</v>
      </c>
    </row>
    <row r="3475">
      <c r="A3475" s="1">
        <v>0.235</v>
      </c>
      <c r="B3475" s="1">
        <v>20534.84</v>
      </c>
      <c r="C3475" s="1">
        <v>38.0</v>
      </c>
    </row>
    <row r="3476">
      <c r="A3476" s="1">
        <v>0.247</v>
      </c>
      <c r="B3476" s="1">
        <v>3992.93</v>
      </c>
      <c r="C3476" s="1">
        <v>69.0</v>
      </c>
    </row>
    <row r="3477">
      <c r="A3477" s="1">
        <v>0.523</v>
      </c>
      <c r="B3477" s="1">
        <v>15561.47</v>
      </c>
      <c r="C3477" s="1">
        <v>72.0</v>
      </c>
    </row>
    <row r="3478">
      <c r="A3478" s="1">
        <v>0.97</v>
      </c>
      <c r="B3478" s="1">
        <v>11966.91</v>
      </c>
      <c r="C3478" s="1">
        <v>70.0</v>
      </c>
    </row>
    <row r="3479">
      <c r="A3479" s="1">
        <v>0.389</v>
      </c>
      <c r="B3479" s="1">
        <v>12361.55</v>
      </c>
      <c r="C3479" s="1">
        <v>43.0</v>
      </c>
    </row>
    <row r="3480">
      <c r="A3480" s="1">
        <v>0.106</v>
      </c>
      <c r="B3480" s="1">
        <v>12674.26</v>
      </c>
      <c r="C3480" s="1">
        <v>79.0</v>
      </c>
    </row>
    <row r="3481">
      <c r="A3481" s="1">
        <v>0.174</v>
      </c>
      <c r="B3481" s="1">
        <v>42652.12</v>
      </c>
      <c r="C3481" s="1">
        <v>21.0</v>
      </c>
    </row>
    <row r="3482">
      <c r="A3482" s="1">
        <v>0.36</v>
      </c>
      <c r="B3482" s="1">
        <v>34144.04</v>
      </c>
      <c r="C3482" s="1">
        <v>51.0</v>
      </c>
    </row>
    <row r="3483">
      <c r="A3483" s="1">
        <v>0.152</v>
      </c>
      <c r="B3483" s="1">
        <v>19861.81</v>
      </c>
      <c r="C3483" s="1">
        <v>69.0</v>
      </c>
    </row>
    <row r="3484">
      <c r="A3484" s="1">
        <v>0.421</v>
      </c>
      <c r="B3484" s="1">
        <v>25209.94</v>
      </c>
      <c r="C3484" s="1">
        <v>65.0</v>
      </c>
    </row>
    <row r="3485">
      <c r="A3485" s="1">
        <v>0.384</v>
      </c>
      <c r="B3485" s="1">
        <v>874.91</v>
      </c>
      <c r="C3485" s="1">
        <v>77.0</v>
      </c>
    </row>
    <row r="3486">
      <c r="A3486" s="1">
        <v>1.0</v>
      </c>
      <c r="B3486" s="1">
        <v>27250.91</v>
      </c>
      <c r="C3486" s="1">
        <v>35.0</v>
      </c>
    </row>
    <row r="3487">
      <c r="A3487" s="1">
        <v>0.356</v>
      </c>
      <c r="B3487" s="1">
        <v>13317.05</v>
      </c>
      <c r="C3487" s="1">
        <v>57.0</v>
      </c>
    </row>
    <row r="3488">
      <c r="A3488" s="1">
        <v>0.649</v>
      </c>
      <c r="B3488" s="1">
        <v>7647.11</v>
      </c>
      <c r="C3488" s="1">
        <v>52.0</v>
      </c>
    </row>
    <row r="3489">
      <c r="A3489" s="1">
        <v>0.869</v>
      </c>
      <c r="B3489" s="1">
        <v>3011.27</v>
      </c>
      <c r="C3489" s="1">
        <v>58.0</v>
      </c>
    </row>
    <row r="3490">
      <c r="A3490" s="1">
        <v>0.563</v>
      </c>
      <c r="B3490" s="1">
        <v>1563.75</v>
      </c>
      <c r="C3490" s="1">
        <v>46.0</v>
      </c>
    </row>
    <row r="3491">
      <c r="A3491" s="1">
        <v>0.747</v>
      </c>
      <c r="B3491" s="1">
        <v>918.48</v>
      </c>
      <c r="C3491" s="1">
        <v>69.0</v>
      </c>
    </row>
    <row r="3492">
      <c r="A3492" s="1">
        <v>0.974</v>
      </c>
      <c r="B3492" s="1">
        <v>3529.88</v>
      </c>
      <c r="C3492" s="1">
        <v>46.0</v>
      </c>
    </row>
    <row r="3493">
      <c r="A3493" s="1">
        <v>0.374</v>
      </c>
      <c r="B3493" s="1">
        <v>612.15</v>
      </c>
      <c r="C3493" s="1">
        <v>55.0</v>
      </c>
    </row>
    <row r="3494">
      <c r="A3494" s="1">
        <v>0.074</v>
      </c>
      <c r="B3494" s="1">
        <v>26383.35</v>
      </c>
      <c r="C3494" s="1">
        <v>59.0</v>
      </c>
    </row>
    <row r="3495">
      <c r="A3495" s="1">
        <v>0.43</v>
      </c>
      <c r="B3495" s="1">
        <v>5716.72</v>
      </c>
      <c r="C3495" s="1">
        <v>38.0</v>
      </c>
    </row>
    <row r="3496">
      <c r="A3496" s="1">
        <v>0.541</v>
      </c>
      <c r="B3496" s="1">
        <v>9200.76</v>
      </c>
      <c r="C3496" s="1">
        <v>59.0</v>
      </c>
    </row>
    <row r="3497">
      <c r="A3497" s="1">
        <v>0.68</v>
      </c>
      <c r="B3497" s="1">
        <v>34600.07</v>
      </c>
      <c r="C3497" s="1">
        <v>30.0</v>
      </c>
    </row>
    <row r="3498">
      <c r="A3498" s="1">
        <v>0.889</v>
      </c>
      <c r="B3498" s="1">
        <v>2435.61</v>
      </c>
      <c r="C3498" s="1">
        <v>66.0</v>
      </c>
    </row>
    <row r="3499">
      <c r="A3499" s="1">
        <v>1.0</v>
      </c>
      <c r="B3499" s="1">
        <v>36108.33</v>
      </c>
      <c r="C3499" s="1">
        <v>58.0</v>
      </c>
    </row>
    <row r="3500">
      <c r="A3500" s="1">
        <v>0.5</v>
      </c>
      <c r="B3500" s="1">
        <v>20407.51</v>
      </c>
      <c r="C3500" s="1">
        <v>34.0</v>
      </c>
    </row>
    <row r="3501">
      <c r="A3501" s="1">
        <v>0.143</v>
      </c>
      <c r="B3501" s="1">
        <v>8371.9</v>
      </c>
      <c r="C3501" s="1">
        <v>73.0</v>
      </c>
    </row>
    <row r="3502">
      <c r="A3502" s="1">
        <v>0.403</v>
      </c>
      <c r="B3502" s="1">
        <v>2506.89</v>
      </c>
      <c r="C3502" s="1">
        <v>26.0</v>
      </c>
    </row>
    <row r="3503">
      <c r="A3503" s="1">
        <v>0.155</v>
      </c>
      <c r="B3503" s="1">
        <v>1919.05</v>
      </c>
      <c r="C3503" s="1">
        <v>58.0</v>
      </c>
    </row>
    <row r="3504">
      <c r="A3504" s="1">
        <v>0.182</v>
      </c>
      <c r="B3504" s="1">
        <v>8174.84</v>
      </c>
      <c r="C3504" s="1">
        <v>18.0</v>
      </c>
    </row>
    <row r="3505">
      <c r="A3505" s="1">
        <v>0.252</v>
      </c>
      <c r="B3505" s="1">
        <v>3024.41</v>
      </c>
      <c r="C3505" s="1">
        <v>19.0</v>
      </c>
    </row>
    <row r="3506">
      <c r="A3506" s="1">
        <v>0.93</v>
      </c>
      <c r="B3506" s="1">
        <v>6231.58</v>
      </c>
      <c r="C3506" s="1">
        <v>77.0</v>
      </c>
    </row>
    <row r="3507">
      <c r="A3507" s="1">
        <v>0.795</v>
      </c>
      <c r="B3507" s="1">
        <v>1088.19</v>
      </c>
      <c r="C3507" s="1">
        <v>65.0</v>
      </c>
    </row>
    <row r="3508">
      <c r="A3508" s="1">
        <v>0.15</v>
      </c>
      <c r="B3508" s="1">
        <v>18077.78</v>
      </c>
      <c r="C3508" s="1">
        <v>46.0</v>
      </c>
    </row>
    <row r="3509">
      <c r="A3509" s="1">
        <v>0.97</v>
      </c>
      <c r="B3509" s="1">
        <v>3139.54</v>
      </c>
      <c r="C3509" s="1">
        <v>50.0</v>
      </c>
    </row>
    <row r="3510">
      <c r="A3510" s="1">
        <v>0.92</v>
      </c>
      <c r="B3510" s="1">
        <v>28271.86</v>
      </c>
      <c r="C3510" s="1">
        <v>27.0</v>
      </c>
    </row>
    <row r="3511">
      <c r="A3511" s="1">
        <v>0.96</v>
      </c>
      <c r="B3511" s="1">
        <v>4922.49</v>
      </c>
      <c r="C3511" s="1">
        <v>67.0</v>
      </c>
    </row>
    <row r="3512">
      <c r="A3512" s="1">
        <v>0.297</v>
      </c>
      <c r="B3512" s="1">
        <v>31987.43</v>
      </c>
      <c r="C3512" s="1">
        <v>75.0</v>
      </c>
    </row>
    <row r="3513">
      <c r="A3513" s="1">
        <v>0.08</v>
      </c>
      <c r="B3513" s="1">
        <v>4211.51</v>
      </c>
      <c r="C3513" s="1">
        <v>77.0</v>
      </c>
    </row>
    <row r="3514">
      <c r="A3514" s="1">
        <v>0.068</v>
      </c>
      <c r="B3514" s="1">
        <v>25557.16</v>
      </c>
      <c r="C3514" s="1">
        <v>57.0</v>
      </c>
    </row>
    <row r="3515">
      <c r="A3515" s="1">
        <v>1.0</v>
      </c>
      <c r="B3515" s="1">
        <v>8101.54</v>
      </c>
      <c r="C3515" s="1">
        <v>38.0</v>
      </c>
    </row>
    <row r="3516">
      <c r="A3516" s="1">
        <v>0.66</v>
      </c>
      <c r="B3516" s="1">
        <v>17499.14</v>
      </c>
      <c r="C3516" s="1">
        <v>45.0</v>
      </c>
    </row>
    <row r="3517">
      <c r="A3517" s="1">
        <v>0.228</v>
      </c>
      <c r="B3517" s="1">
        <v>788.58</v>
      </c>
      <c r="C3517" s="1">
        <v>28.0</v>
      </c>
    </row>
    <row r="3518">
      <c r="A3518" s="1">
        <v>0.929</v>
      </c>
      <c r="B3518" s="1">
        <v>13673.62</v>
      </c>
      <c r="C3518" s="1">
        <v>72.0</v>
      </c>
    </row>
    <row r="3519">
      <c r="A3519" s="1">
        <v>0.493</v>
      </c>
      <c r="B3519" s="1">
        <v>3219.53</v>
      </c>
      <c r="C3519" s="1">
        <v>51.0</v>
      </c>
    </row>
    <row r="3520">
      <c r="A3520" s="1">
        <v>0.835</v>
      </c>
      <c r="B3520" s="1">
        <v>13323.1</v>
      </c>
      <c r="C3520" s="1">
        <v>25.0</v>
      </c>
    </row>
    <row r="3521">
      <c r="A3521" s="1">
        <v>0.636</v>
      </c>
      <c r="B3521" s="1">
        <v>3048.09</v>
      </c>
      <c r="C3521" s="1">
        <v>76.0</v>
      </c>
    </row>
    <row r="3522">
      <c r="A3522" s="1">
        <v>0.65</v>
      </c>
      <c r="B3522" s="1">
        <v>11492.68</v>
      </c>
      <c r="C3522" s="1">
        <v>39.0</v>
      </c>
    </row>
    <row r="3523">
      <c r="A3523" s="1">
        <v>0.49</v>
      </c>
      <c r="B3523" s="1">
        <v>2344.63</v>
      </c>
      <c r="C3523" s="1">
        <v>25.0</v>
      </c>
    </row>
    <row r="3524">
      <c r="A3524" s="1">
        <v>0.445</v>
      </c>
      <c r="B3524" s="1">
        <v>4967.98</v>
      </c>
      <c r="C3524" s="1">
        <v>66.0</v>
      </c>
    </row>
    <row r="3525">
      <c r="A3525" s="1">
        <v>0.212</v>
      </c>
      <c r="B3525" s="1">
        <v>18081.26</v>
      </c>
      <c r="C3525" s="1">
        <v>32.0</v>
      </c>
    </row>
    <row r="3526">
      <c r="A3526" s="1">
        <v>0.321</v>
      </c>
      <c r="B3526" s="1">
        <v>75152.28</v>
      </c>
      <c r="C3526" s="1">
        <v>34.0</v>
      </c>
    </row>
    <row r="3527">
      <c r="A3527" s="1">
        <v>0.928</v>
      </c>
      <c r="B3527" s="1">
        <v>11927.12</v>
      </c>
      <c r="C3527" s="1">
        <v>77.0</v>
      </c>
    </row>
    <row r="3528">
      <c r="A3528" s="1">
        <v>0.987</v>
      </c>
      <c r="B3528" s="1">
        <v>23242.14</v>
      </c>
      <c r="C3528" s="1">
        <v>40.0</v>
      </c>
    </row>
    <row r="3529">
      <c r="A3529" s="1">
        <v>0.691</v>
      </c>
      <c r="B3529" s="1">
        <v>15505.58</v>
      </c>
      <c r="C3529" s="1">
        <v>41.0</v>
      </c>
    </row>
    <row r="3530">
      <c r="A3530" s="1">
        <v>0.438</v>
      </c>
      <c r="B3530" s="1">
        <v>13797.37</v>
      </c>
      <c r="C3530" s="1">
        <v>62.0</v>
      </c>
    </row>
    <row r="3531">
      <c r="A3531" s="1">
        <v>0.175</v>
      </c>
      <c r="B3531" s="1">
        <v>1337.85</v>
      </c>
      <c r="C3531" s="1">
        <v>36.0</v>
      </c>
    </row>
    <row r="3532">
      <c r="A3532" s="1">
        <v>0.598</v>
      </c>
      <c r="B3532" s="1">
        <v>3116.65</v>
      </c>
      <c r="C3532" s="1">
        <v>22.0</v>
      </c>
    </row>
    <row r="3533">
      <c r="A3533" s="1">
        <v>0.759</v>
      </c>
      <c r="B3533" s="1">
        <v>42921.5</v>
      </c>
      <c r="C3533" s="1">
        <v>49.0</v>
      </c>
    </row>
    <row r="3534">
      <c r="A3534" s="1">
        <v>0.35</v>
      </c>
      <c r="B3534" s="1">
        <v>10558.23</v>
      </c>
      <c r="C3534" s="1">
        <v>61.0</v>
      </c>
    </row>
    <row r="3535">
      <c r="A3535" s="1">
        <v>0.392</v>
      </c>
      <c r="B3535" s="1">
        <v>19055.59</v>
      </c>
      <c r="C3535" s="1">
        <v>18.0</v>
      </c>
    </row>
    <row r="3536">
      <c r="A3536" s="1">
        <v>0.522</v>
      </c>
      <c r="B3536" s="1">
        <v>15025.41</v>
      </c>
      <c r="C3536" s="1">
        <v>40.0</v>
      </c>
    </row>
    <row r="3537">
      <c r="A3537" s="1">
        <v>0.545</v>
      </c>
      <c r="B3537" s="1">
        <v>9524.7</v>
      </c>
      <c r="C3537" s="1">
        <v>54.0</v>
      </c>
    </row>
    <row r="3538">
      <c r="A3538" s="1">
        <v>0.893</v>
      </c>
      <c r="B3538" s="1">
        <v>9814.47</v>
      </c>
      <c r="C3538" s="1">
        <v>25.0</v>
      </c>
    </row>
    <row r="3539">
      <c r="A3539" s="1">
        <v>0.55</v>
      </c>
      <c r="B3539" s="1">
        <v>16214.53</v>
      </c>
      <c r="C3539" s="1">
        <v>30.0</v>
      </c>
    </row>
    <row r="3540">
      <c r="A3540" s="1">
        <v>0.895</v>
      </c>
      <c r="B3540" s="1">
        <v>3043.03</v>
      </c>
      <c r="C3540" s="1">
        <v>25.0</v>
      </c>
    </row>
    <row r="3541">
      <c r="A3541" s="1">
        <v>0.533</v>
      </c>
      <c r="B3541" s="1">
        <v>9796.26</v>
      </c>
      <c r="C3541" s="1">
        <v>74.0</v>
      </c>
    </row>
    <row r="3542">
      <c r="A3542" s="1">
        <v>0.032</v>
      </c>
      <c r="B3542" s="1">
        <v>11847.06</v>
      </c>
      <c r="C3542" s="1">
        <v>40.0</v>
      </c>
    </row>
    <row r="3543">
      <c r="A3543" s="1">
        <v>0.241</v>
      </c>
      <c r="B3543" s="1">
        <v>84163.11</v>
      </c>
      <c r="C3543" s="1">
        <v>60.0</v>
      </c>
    </row>
    <row r="3544">
      <c r="A3544" s="1">
        <v>0.718</v>
      </c>
      <c r="B3544" s="1">
        <v>8660.47</v>
      </c>
      <c r="C3544" s="1">
        <v>18.0</v>
      </c>
    </row>
    <row r="3545">
      <c r="A3545" s="1">
        <v>0.502</v>
      </c>
      <c r="B3545" s="1">
        <v>20689.04</v>
      </c>
      <c r="C3545" s="1">
        <v>62.0</v>
      </c>
    </row>
    <row r="3546">
      <c r="A3546" s="1">
        <v>0.461</v>
      </c>
      <c r="B3546" s="1">
        <v>2956.44</v>
      </c>
      <c r="C3546" s="1">
        <v>68.0</v>
      </c>
    </row>
    <row r="3547">
      <c r="A3547" s="1">
        <v>0.978</v>
      </c>
      <c r="B3547" s="1">
        <v>1354.47</v>
      </c>
      <c r="C3547" s="1">
        <v>41.0</v>
      </c>
    </row>
    <row r="3548">
      <c r="A3548" s="1">
        <v>0.671</v>
      </c>
      <c r="B3548" s="1">
        <v>41043.07</v>
      </c>
      <c r="C3548" s="1">
        <v>52.0</v>
      </c>
    </row>
    <row r="3549">
      <c r="A3549" s="1">
        <v>0.267</v>
      </c>
      <c r="B3549" s="1">
        <v>26241.18</v>
      </c>
      <c r="C3549" s="1">
        <v>41.0</v>
      </c>
    </row>
    <row r="3550">
      <c r="A3550" s="1">
        <v>0.484</v>
      </c>
      <c r="B3550" s="1">
        <v>7639.83</v>
      </c>
      <c r="C3550" s="1">
        <v>34.0</v>
      </c>
    </row>
    <row r="3551">
      <c r="A3551" s="1">
        <v>0.811</v>
      </c>
      <c r="B3551" s="1">
        <v>14046.91</v>
      </c>
      <c r="C3551" s="1">
        <v>22.0</v>
      </c>
    </row>
    <row r="3552">
      <c r="A3552" s="1">
        <v>0.087</v>
      </c>
      <c r="B3552" s="1">
        <v>2917.73</v>
      </c>
      <c r="C3552" s="1">
        <v>37.0</v>
      </c>
    </row>
    <row r="3553">
      <c r="A3553" s="1">
        <v>0.515</v>
      </c>
      <c r="B3553" s="1">
        <v>24562.6</v>
      </c>
      <c r="C3553" s="1">
        <v>38.0</v>
      </c>
    </row>
    <row r="3554">
      <c r="A3554" s="1">
        <v>0.968</v>
      </c>
      <c r="B3554" s="1">
        <v>1458.52</v>
      </c>
      <c r="C3554" s="1">
        <v>57.0</v>
      </c>
    </row>
    <row r="3555">
      <c r="A3555" s="1">
        <v>0.751</v>
      </c>
      <c r="B3555" s="1">
        <v>28296.6</v>
      </c>
      <c r="C3555" s="1">
        <v>75.0</v>
      </c>
    </row>
    <row r="3556">
      <c r="A3556" s="1">
        <v>0.422</v>
      </c>
      <c r="B3556" s="1">
        <v>15830.05</v>
      </c>
      <c r="C3556" s="1">
        <v>48.0</v>
      </c>
    </row>
    <row r="3557">
      <c r="A3557" s="1">
        <v>0.412</v>
      </c>
      <c r="B3557" s="1">
        <v>6538.18</v>
      </c>
      <c r="C3557" s="1">
        <v>63.0</v>
      </c>
    </row>
    <row r="3558">
      <c r="A3558" s="1">
        <v>0.433</v>
      </c>
      <c r="B3558" s="1">
        <v>39693.45</v>
      </c>
      <c r="C3558" s="1">
        <v>53.0</v>
      </c>
    </row>
    <row r="3559">
      <c r="A3559" s="1">
        <v>0.978</v>
      </c>
      <c r="B3559" s="1">
        <v>85476.9</v>
      </c>
      <c r="C3559" s="1">
        <v>28.0</v>
      </c>
    </row>
    <row r="3560">
      <c r="A3560" s="1">
        <v>0.452</v>
      </c>
      <c r="B3560" s="1">
        <v>5869.96</v>
      </c>
      <c r="C3560" s="1">
        <v>69.0</v>
      </c>
    </row>
    <row r="3561">
      <c r="A3561" s="1">
        <v>0.993</v>
      </c>
      <c r="B3561" s="1">
        <v>32823.33</v>
      </c>
      <c r="C3561" s="1">
        <v>32.0</v>
      </c>
    </row>
    <row r="3562">
      <c r="A3562" s="1">
        <v>0.959</v>
      </c>
      <c r="B3562" s="1">
        <v>27739.2</v>
      </c>
      <c r="C3562" s="1">
        <v>36.0</v>
      </c>
    </row>
    <row r="3563">
      <c r="A3563" s="1">
        <v>0.464</v>
      </c>
      <c r="B3563" s="1">
        <v>27502.35</v>
      </c>
      <c r="C3563" s="1">
        <v>24.0</v>
      </c>
    </row>
    <row r="3564">
      <c r="A3564" s="1">
        <v>1.0</v>
      </c>
      <c r="B3564" s="1">
        <v>63040.99</v>
      </c>
      <c r="C3564" s="1">
        <v>68.0</v>
      </c>
    </row>
    <row r="3565">
      <c r="A3565" s="1">
        <v>0.35</v>
      </c>
      <c r="B3565" s="1">
        <v>13334.67</v>
      </c>
      <c r="C3565" s="1">
        <v>45.0</v>
      </c>
    </row>
    <row r="3566">
      <c r="A3566" s="1">
        <v>0.31</v>
      </c>
      <c r="B3566" s="1">
        <v>22427.47</v>
      </c>
      <c r="C3566" s="1">
        <v>68.0</v>
      </c>
    </row>
    <row r="3567">
      <c r="A3567" s="1">
        <v>0.257</v>
      </c>
      <c r="B3567" s="1">
        <v>34731.49</v>
      </c>
      <c r="C3567" s="1">
        <v>60.0</v>
      </c>
    </row>
    <row r="3568">
      <c r="A3568" s="1">
        <v>0.296</v>
      </c>
      <c r="B3568" s="1">
        <v>13060.71</v>
      </c>
      <c r="C3568" s="1">
        <v>75.0</v>
      </c>
    </row>
    <row r="3569">
      <c r="A3569" s="1">
        <v>0.973</v>
      </c>
      <c r="B3569" s="1">
        <v>13133.65</v>
      </c>
      <c r="C3569" s="1">
        <v>22.0</v>
      </c>
    </row>
    <row r="3570">
      <c r="A3570" s="1">
        <v>0.754</v>
      </c>
      <c r="B3570" s="1">
        <v>7673.72</v>
      </c>
      <c r="C3570" s="1">
        <v>22.0</v>
      </c>
    </row>
    <row r="3571">
      <c r="A3571" s="1">
        <v>0.298</v>
      </c>
      <c r="B3571" s="1">
        <v>30357.76</v>
      </c>
      <c r="C3571" s="1">
        <v>47.0</v>
      </c>
    </row>
    <row r="3572">
      <c r="A3572" s="1">
        <v>0.107</v>
      </c>
      <c r="B3572" s="1">
        <v>23179.72</v>
      </c>
      <c r="C3572" s="1">
        <v>71.0</v>
      </c>
    </row>
    <row r="3573">
      <c r="A3573" s="1">
        <v>0.54</v>
      </c>
      <c r="B3573" s="1">
        <v>11998.23</v>
      </c>
      <c r="C3573" s="1">
        <v>49.0</v>
      </c>
    </row>
    <row r="3574">
      <c r="A3574" s="1">
        <v>0.689</v>
      </c>
      <c r="B3574" s="1">
        <v>10871.68</v>
      </c>
      <c r="C3574" s="1">
        <v>25.0</v>
      </c>
    </row>
    <row r="3575">
      <c r="A3575" s="1">
        <v>0.845</v>
      </c>
      <c r="B3575" s="1">
        <v>1507.18</v>
      </c>
      <c r="C3575" s="1">
        <v>27.0</v>
      </c>
    </row>
    <row r="3576">
      <c r="A3576" s="1">
        <v>0.715</v>
      </c>
      <c r="B3576" s="1">
        <v>130.45</v>
      </c>
      <c r="C3576" s="1">
        <v>55.0</v>
      </c>
    </row>
    <row r="3577">
      <c r="A3577" s="1">
        <v>0.217</v>
      </c>
      <c r="B3577" s="1">
        <v>15053.44</v>
      </c>
      <c r="C3577" s="1">
        <v>64.0</v>
      </c>
    </row>
    <row r="3578">
      <c r="A3578" s="1">
        <v>0.327</v>
      </c>
      <c r="B3578" s="1">
        <v>10808.28</v>
      </c>
      <c r="C3578" s="1">
        <v>49.0</v>
      </c>
    </row>
    <row r="3579">
      <c r="A3579" s="1">
        <v>0.794</v>
      </c>
      <c r="B3579" s="1">
        <v>31796.31</v>
      </c>
      <c r="C3579" s="1">
        <v>65.0</v>
      </c>
    </row>
    <row r="3580">
      <c r="A3580" s="1">
        <v>0.231</v>
      </c>
      <c r="B3580" s="1">
        <v>15646.3</v>
      </c>
      <c r="C3580" s="1">
        <v>45.0</v>
      </c>
    </row>
    <row r="3581">
      <c r="A3581" s="1">
        <v>0.953</v>
      </c>
      <c r="B3581" s="1">
        <v>55199.31</v>
      </c>
      <c r="C3581" s="1">
        <v>34.0</v>
      </c>
    </row>
    <row r="3582">
      <c r="A3582" s="1">
        <v>0.707</v>
      </c>
      <c r="B3582" s="1">
        <v>4366.62</v>
      </c>
      <c r="C3582" s="1">
        <v>48.0</v>
      </c>
    </row>
    <row r="3583">
      <c r="A3583" s="1">
        <v>0.636</v>
      </c>
      <c r="B3583" s="1">
        <v>92406.37</v>
      </c>
      <c r="C3583" s="1">
        <v>25.0</v>
      </c>
    </row>
    <row r="3584">
      <c r="A3584" s="1">
        <v>0.644</v>
      </c>
      <c r="B3584" s="1">
        <v>7074.14</v>
      </c>
      <c r="C3584" s="1">
        <v>57.0</v>
      </c>
    </row>
    <row r="3585">
      <c r="A3585" s="1">
        <v>0.1</v>
      </c>
      <c r="B3585" s="1">
        <v>20568.15</v>
      </c>
      <c r="C3585" s="1">
        <v>42.0</v>
      </c>
    </row>
    <row r="3586">
      <c r="A3586" s="1">
        <v>0.748</v>
      </c>
      <c r="B3586" s="1">
        <v>13937.23</v>
      </c>
      <c r="C3586" s="1">
        <v>26.0</v>
      </c>
    </row>
    <row r="3587">
      <c r="A3587" s="1">
        <v>0.451</v>
      </c>
      <c r="B3587" s="1">
        <v>8912.51</v>
      </c>
      <c r="C3587" s="1">
        <v>19.0</v>
      </c>
    </row>
    <row r="3588">
      <c r="A3588" s="1">
        <v>0.513</v>
      </c>
      <c r="B3588" s="1">
        <v>3000.4</v>
      </c>
      <c r="C3588" s="1">
        <v>32.0</v>
      </c>
    </row>
    <row r="3589">
      <c r="A3589" s="1">
        <v>0.338</v>
      </c>
      <c r="B3589" s="1">
        <v>2896.68</v>
      </c>
      <c r="C3589" s="1">
        <v>67.0</v>
      </c>
    </row>
    <row r="3590">
      <c r="A3590" s="1">
        <v>0.518</v>
      </c>
      <c r="B3590" s="1">
        <v>24861.61</v>
      </c>
      <c r="C3590" s="1">
        <v>20.0</v>
      </c>
    </row>
    <row r="3591">
      <c r="A3591" s="1">
        <v>0.883</v>
      </c>
      <c r="B3591" s="1">
        <v>9484.78</v>
      </c>
      <c r="C3591" s="1">
        <v>66.0</v>
      </c>
    </row>
    <row r="3592">
      <c r="A3592" s="1">
        <v>0.595</v>
      </c>
      <c r="B3592" s="1">
        <v>65037.27</v>
      </c>
      <c r="C3592" s="1">
        <v>53.0</v>
      </c>
    </row>
    <row r="3593">
      <c r="A3593" s="1">
        <v>0.095</v>
      </c>
      <c r="B3593" s="1">
        <v>7880.08</v>
      </c>
      <c r="C3593" s="1">
        <v>79.0</v>
      </c>
    </row>
    <row r="3594">
      <c r="A3594" s="1">
        <v>0.356</v>
      </c>
      <c r="B3594" s="1">
        <v>82116.67</v>
      </c>
      <c r="C3594" s="1">
        <v>21.0</v>
      </c>
    </row>
    <row r="3595">
      <c r="A3595" s="1">
        <v>0.504</v>
      </c>
      <c r="B3595" s="1">
        <v>4598.91</v>
      </c>
      <c r="C3595" s="1">
        <v>31.0</v>
      </c>
    </row>
    <row r="3596">
      <c r="A3596" s="1">
        <v>0.583</v>
      </c>
      <c r="B3596" s="1">
        <v>2169.85</v>
      </c>
      <c r="C3596" s="1">
        <v>58.0</v>
      </c>
    </row>
    <row r="3597">
      <c r="A3597" s="1">
        <v>0.477</v>
      </c>
      <c r="B3597" s="1">
        <v>7495.9</v>
      </c>
      <c r="C3597" s="1">
        <v>58.0</v>
      </c>
    </row>
    <row r="3598">
      <c r="A3598" s="1">
        <v>0.927</v>
      </c>
      <c r="B3598" s="1">
        <v>43358.42</v>
      </c>
      <c r="C3598" s="1">
        <v>42.0</v>
      </c>
    </row>
    <row r="3599">
      <c r="A3599" s="1">
        <v>0.915</v>
      </c>
      <c r="B3599" s="1">
        <v>14756.7</v>
      </c>
      <c r="C3599" s="1">
        <v>75.0</v>
      </c>
    </row>
    <row r="3600">
      <c r="A3600" s="1">
        <v>0.537</v>
      </c>
      <c r="B3600" s="1">
        <v>2915.55</v>
      </c>
      <c r="C3600" s="1">
        <v>72.0</v>
      </c>
    </row>
    <row r="3601">
      <c r="A3601" s="1">
        <v>0.126</v>
      </c>
      <c r="B3601" s="1">
        <v>4525.45</v>
      </c>
      <c r="C3601" s="1">
        <v>79.0</v>
      </c>
    </row>
    <row r="3602">
      <c r="A3602" s="1">
        <v>0.471</v>
      </c>
      <c r="B3602" s="1">
        <v>7457.85</v>
      </c>
      <c r="C3602" s="1">
        <v>80.0</v>
      </c>
    </row>
    <row r="3603">
      <c r="A3603" s="1">
        <v>0.331</v>
      </c>
      <c r="B3603" s="1">
        <v>17840.1</v>
      </c>
      <c r="C3603" s="1">
        <v>67.0</v>
      </c>
    </row>
    <row r="3604">
      <c r="A3604" s="1">
        <v>0.333</v>
      </c>
      <c r="B3604" s="1">
        <v>8080.69</v>
      </c>
      <c r="C3604" s="1">
        <v>27.0</v>
      </c>
    </row>
    <row r="3605">
      <c r="A3605" s="1">
        <v>0.833</v>
      </c>
      <c r="B3605" s="1">
        <v>27491.59</v>
      </c>
      <c r="C3605" s="1">
        <v>38.0</v>
      </c>
    </row>
    <row r="3606">
      <c r="A3606" s="1">
        <v>0.585</v>
      </c>
      <c r="B3606" s="1">
        <v>19157.55</v>
      </c>
      <c r="C3606" s="1">
        <v>53.0</v>
      </c>
    </row>
    <row r="3607">
      <c r="A3607" s="1">
        <v>0.979</v>
      </c>
      <c r="B3607" s="1">
        <v>41401.51</v>
      </c>
      <c r="C3607" s="1">
        <v>29.0</v>
      </c>
    </row>
    <row r="3608">
      <c r="A3608" s="1">
        <v>1.0</v>
      </c>
      <c r="B3608" s="1">
        <v>13901.45</v>
      </c>
      <c r="C3608" s="1">
        <v>44.0</v>
      </c>
    </row>
    <row r="3609">
      <c r="A3609" s="1">
        <v>0.595</v>
      </c>
      <c r="B3609" s="1">
        <v>8044.7</v>
      </c>
      <c r="C3609" s="1">
        <v>57.0</v>
      </c>
    </row>
    <row r="3610">
      <c r="A3610" s="1">
        <v>1.0</v>
      </c>
      <c r="B3610" s="1">
        <v>100000.0</v>
      </c>
      <c r="C3610" s="1">
        <v>19.0</v>
      </c>
    </row>
    <row r="3611">
      <c r="A3611" s="1">
        <v>0.733</v>
      </c>
      <c r="B3611" s="1">
        <v>8789.75</v>
      </c>
      <c r="C3611" s="1">
        <v>71.0</v>
      </c>
    </row>
    <row r="3612">
      <c r="A3612" s="1">
        <v>0.152</v>
      </c>
      <c r="B3612" s="1">
        <v>11193.41</v>
      </c>
      <c r="C3612" s="1">
        <v>30.0</v>
      </c>
    </row>
    <row r="3613">
      <c r="A3613" s="1">
        <v>0.618</v>
      </c>
      <c r="B3613" s="1">
        <v>33122.96</v>
      </c>
      <c r="C3613" s="1">
        <v>70.0</v>
      </c>
    </row>
    <row r="3614">
      <c r="A3614" s="1">
        <v>0.659</v>
      </c>
      <c r="B3614" s="1">
        <v>1856.26</v>
      </c>
      <c r="C3614" s="1">
        <v>49.0</v>
      </c>
    </row>
    <row r="3615">
      <c r="A3615" s="1">
        <v>0.855</v>
      </c>
      <c r="B3615" s="1">
        <v>9771.18</v>
      </c>
      <c r="C3615" s="1">
        <v>48.0</v>
      </c>
    </row>
    <row r="3616">
      <c r="A3616" s="1">
        <v>0.911</v>
      </c>
      <c r="B3616" s="1">
        <v>1792.15</v>
      </c>
      <c r="C3616" s="1">
        <v>33.0</v>
      </c>
    </row>
    <row r="3617">
      <c r="A3617" s="1">
        <v>0.637</v>
      </c>
      <c r="B3617" s="1">
        <v>3000.32</v>
      </c>
      <c r="C3617" s="1">
        <v>49.0</v>
      </c>
    </row>
    <row r="3618">
      <c r="A3618" s="1">
        <v>0.14</v>
      </c>
      <c r="B3618" s="1">
        <v>93.03</v>
      </c>
      <c r="C3618" s="1">
        <v>49.0</v>
      </c>
    </row>
    <row r="3619">
      <c r="A3619" s="1">
        <v>0.142</v>
      </c>
      <c r="B3619" s="1">
        <v>191.8</v>
      </c>
      <c r="C3619" s="1">
        <v>77.0</v>
      </c>
    </row>
    <row r="3620">
      <c r="A3620" s="1">
        <v>0.328</v>
      </c>
      <c r="B3620" s="1">
        <v>9570.0</v>
      </c>
      <c r="C3620" s="1">
        <v>51.0</v>
      </c>
    </row>
    <row r="3621">
      <c r="A3621" s="1">
        <v>0.444</v>
      </c>
      <c r="B3621" s="1">
        <v>33126.8</v>
      </c>
      <c r="C3621" s="1">
        <v>28.0</v>
      </c>
    </row>
    <row r="3622">
      <c r="A3622" s="1">
        <v>0.222</v>
      </c>
      <c r="B3622" s="1">
        <v>17686.36</v>
      </c>
      <c r="C3622" s="1">
        <v>27.0</v>
      </c>
    </row>
    <row r="3623">
      <c r="A3623" s="1">
        <v>0.617</v>
      </c>
      <c r="B3623" s="1">
        <v>20152.45</v>
      </c>
      <c r="C3623" s="1">
        <v>32.0</v>
      </c>
    </row>
    <row r="3624">
      <c r="A3624" s="1">
        <v>0.58</v>
      </c>
      <c r="B3624" s="1">
        <v>14648.13</v>
      </c>
      <c r="C3624" s="1">
        <v>34.0</v>
      </c>
    </row>
    <row r="3625">
      <c r="A3625" s="1">
        <v>0.785</v>
      </c>
      <c r="B3625" s="1">
        <v>34273.0</v>
      </c>
      <c r="C3625" s="1">
        <v>57.0</v>
      </c>
    </row>
    <row r="3626">
      <c r="A3626" s="1">
        <v>0.537</v>
      </c>
      <c r="B3626" s="1">
        <v>42468.49</v>
      </c>
      <c r="C3626" s="1">
        <v>35.0</v>
      </c>
    </row>
    <row r="3627">
      <c r="A3627" s="1">
        <v>0.424</v>
      </c>
      <c r="B3627" s="1">
        <v>37907.86</v>
      </c>
      <c r="C3627" s="1">
        <v>72.0</v>
      </c>
    </row>
    <row r="3628">
      <c r="A3628" s="1">
        <v>0.65</v>
      </c>
      <c r="B3628" s="1">
        <v>33440.33</v>
      </c>
      <c r="C3628" s="1">
        <v>26.0</v>
      </c>
    </row>
    <row r="3629">
      <c r="A3629" s="1">
        <v>0.197</v>
      </c>
      <c r="B3629" s="1">
        <v>4035.3</v>
      </c>
      <c r="C3629" s="1">
        <v>42.0</v>
      </c>
    </row>
    <row r="3630">
      <c r="A3630" s="1">
        <v>0.989</v>
      </c>
      <c r="B3630" s="1">
        <v>18021.95</v>
      </c>
      <c r="C3630" s="1">
        <v>57.0</v>
      </c>
    </row>
    <row r="3631">
      <c r="A3631" s="1">
        <v>0.706</v>
      </c>
      <c r="B3631" s="1">
        <v>17453.29</v>
      </c>
      <c r="C3631" s="1">
        <v>76.0</v>
      </c>
    </row>
    <row r="3632">
      <c r="A3632" s="1">
        <v>0.272</v>
      </c>
      <c r="B3632" s="1">
        <v>15013.15</v>
      </c>
      <c r="C3632" s="1">
        <v>31.0</v>
      </c>
    </row>
    <row r="3633">
      <c r="A3633" s="1">
        <v>0.772</v>
      </c>
      <c r="B3633" s="1">
        <v>13109.81</v>
      </c>
      <c r="C3633" s="1">
        <v>77.0</v>
      </c>
    </row>
    <row r="3634">
      <c r="A3634" s="1">
        <v>0.124</v>
      </c>
      <c r="B3634" s="1">
        <v>1867.99</v>
      </c>
      <c r="C3634" s="1">
        <v>75.0</v>
      </c>
    </row>
    <row r="3635">
      <c r="A3635" s="1">
        <v>0.556</v>
      </c>
      <c r="B3635" s="1">
        <v>2155.34</v>
      </c>
      <c r="C3635" s="1">
        <v>42.0</v>
      </c>
    </row>
    <row r="3636">
      <c r="A3636" s="1">
        <v>0.441</v>
      </c>
      <c r="B3636" s="1">
        <v>46513.3</v>
      </c>
      <c r="C3636" s="1">
        <v>67.0</v>
      </c>
    </row>
    <row r="3637">
      <c r="A3637" s="1">
        <v>0.751</v>
      </c>
      <c r="B3637" s="1">
        <v>19895.13</v>
      </c>
      <c r="C3637" s="1">
        <v>39.0</v>
      </c>
    </row>
    <row r="3638">
      <c r="A3638" s="1">
        <v>0.537</v>
      </c>
      <c r="B3638" s="1">
        <v>6084.83</v>
      </c>
      <c r="C3638" s="1">
        <v>69.0</v>
      </c>
    </row>
    <row r="3639">
      <c r="A3639" s="1">
        <v>0.836</v>
      </c>
      <c r="B3639" s="1">
        <v>6550.66</v>
      </c>
      <c r="C3639" s="1">
        <v>47.0</v>
      </c>
    </row>
    <row r="3640">
      <c r="A3640" s="1">
        <v>0.23</v>
      </c>
      <c r="B3640" s="1">
        <v>18842.16</v>
      </c>
      <c r="C3640" s="1">
        <v>37.0</v>
      </c>
    </row>
    <row r="3641">
      <c r="A3641" s="1">
        <v>0.656</v>
      </c>
      <c r="B3641" s="1">
        <v>10449.02</v>
      </c>
      <c r="C3641" s="1">
        <v>38.0</v>
      </c>
    </row>
    <row r="3642">
      <c r="A3642" s="1">
        <v>0.738</v>
      </c>
      <c r="B3642" s="1">
        <v>11643.72</v>
      </c>
      <c r="C3642" s="1">
        <v>61.0</v>
      </c>
    </row>
    <row r="3643">
      <c r="A3643" s="1">
        <v>0.578</v>
      </c>
      <c r="B3643" s="1">
        <v>1251.34</v>
      </c>
      <c r="C3643" s="1">
        <v>49.0</v>
      </c>
    </row>
    <row r="3644">
      <c r="A3644" s="1">
        <v>0.858</v>
      </c>
      <c r="B3644" s="1">
        <v>2987.16</v>
      </c>
      <c r="C3644" s="1">
        <v>68.0</v>
      </c>
    </row>
    <row r="3645">
      <c r="A3645" s="1">
        <v>0.147</v>
      </c>
      <c r="B3645" s="1">
        <v>9996.08</v>
      </c>
      <c r="C3645" s="1">
        <v>63.0</v>
      </c>
    </row>
    <row r="3646">
      <c r="A3646" s="1">
        <v>0.808</v>
      </c>
      <c r="B3646" s="1">
        <v>24058.56</v>
      </c>
      <c r="C3646" s="1">
        <v>66.0</v>
      </c>
    </row>
    <row r="3647">
      <c r="A3647" s="1">
        <v>0.182</v>
      </c>
      <c r="B3647" s="1">
        <v>984.34</v>
      </c>
      <c r="C3647" s="1">
        <v>73.0</v>
      </c>
    </row>
    <row r="3648">
      <c r="A3648" s="1">
        <v>0.157</v>
      </c>
      <c r="B3648" s="1">
        <v>8146.07</v>
      </c>
      <c r="C3648" s="1">
        <v>38.0</v>
      </c>
    </row>
    <row r="3649">
      <c r="A3649" s="1">
        <v>0.251</v>
      </c>
      <c r="B3649" s="1">
        <v>23753.59</v>
      </c>
      <c r="C3649" s="1">
        <v>52.0</v>
      </c>
    </row>
    <row r="3650">
      <c r="A3650" s="1">
        <v>0.861</v>
      </c>
      <c r="B3650" s="1">
        <v>31409.23</v>
      </c>
      <c r="C3650" s="1">
        <v>75.0</v>
      </c>
    </row>
    <row r="3651">
      <c r="A3651" s="1">
        <v>0.739</v>
      </c>
      <c r="B3651" s="1">
        <v>4219.87</v>
      </c>
      <c r="C3651" s="1">
        <v>49.0</v>
      </c>
    </row>
    <row r="3652">
      <c r="A3652" s="1">
        <v>0.446</v>
      </c>
      <c r="B3652" s="1">
        <v>26297.13</v>
      </c>
      <c r="C3652" s="1">
        <v>47.0</v>
      </c>
    </row>
    <row r="3653">
      <c r="A3653" s="1">
        <v>0.464</v>
      </c>
      <c r="B3653" s="1">
        <v>62205.67</v>
      </c>
      <c r="C3653" s="1">
        <v>72.0</v>
      </c>
    </row>
    <row r="3654">
      <c r="A3654" s="1">
        <v>0.763</v>
      </c>
      <c r="B3654" s="1">
        <v>47462.76</v>
      </c>
      <c r="C3654" s="1">
        <v>56.0</v>
      </c>
    </row>
    <row r="3655">
      <c r="A3655" s="1">
        <v>0.294</v>
      </c>
      <c r="B3655" s="1">
        <v>31153.62</v>
      </c>
      <c r="C3655" s="1">
        <v>66.0</v>
      </c>
    </row>
    <row r="3656">
      <c r="A3656" s="1">
        <v>0.629</v>
      </c>
      <c r="B3656" s="1">
        <v>24918.6</v>
      </c>
      <c r="C3656" s="1">
        <v>29.0</v>
      </c>
    </row>
    <row r="3657">
      <c r="A3657" s="1">
        <v>0.062</v>
      </c>
      <c r="B3657" s="1">
        <v>5361.21</v>
      </c>
      <c r="C3657" s="1">
        <v>58.0</v>
      </c>
    </row>
    <row r="3658">
      <c r="A3658" s="1">
        <v>0.194</v>
      </c>
      <c r="B3658" s="1">
        <v>20097.15</v>
      </c>
      <c r="C3658" s="1">
        <v>64.0</v>
      </c>
    </row>
    <row r="3659">
      <c r="A3659" s="1">
        <v>0.758</v>
      </c>
      <c r="B3659" s="1">
        <v>20615.75</v>
      </c>
      <c r="C3659" s="1">
        <v>35.0</v>
      </c>
    </row>
    <row r="3660">
      <c r="A3660" s="1">
        <v>0.924</v>
      </c>
      <c r="B3660" s="1">
        <v>10445.19</v>
      </c>
      <c r="C3660" s="1">
        <v>38.0</v>
      </c>
    </row>
    <row r="3661">
      <c r="A3661" s="1">
        <v>0.226</v>
      </c>
      <c r="B3661" s="1">
        <v>13585.5</v>
      </c>
      <c r="C3661" s="1">
        <v>30.0</v>
      </c>
    </row>
    <row r="3662">
      <c r="A3662" s="1">
        <v>0.689</v>
      </c>
      <c r="B3662" s="1">
        <v>23685.27</v>
      </c>
      <c r="C3662" s="1">
        <v>79.0</v>
      </c>
    </row>
    <row r="3663">
      <c r="A3663" s="1">
        <v>0.162</v>
      </c>
      <c r="B3663" s="1">
        <v>60773.44</v>
      </c>
      <c r="C3663" s="1">
        <v>38.0</v>
      </c>
    </row>
    <row r="3664">
      <c r="A3664" s="1">
        <v>0.929</v>
      </c>
      <c r="B3664" s="1">
        <v>6999.84</v>
      </c>
      <c r="C3664" s="1">
        <v>79.0</v>
      </c>
    </row>
    <row r="3665">
      <c r="A3665" s="1">
        <v>0.392</v>
      </c>
      <c r="B3665" s="1">
        <v>5656.89</v>
      </c>
      <c r="C3665" s="1">
        <v>25.0</v>
      </c>
    </row>
    <row r="3666">
      <c r="A3666" s="1">
        <v>0.741</v>
      </c>
      <c r="B3666" s="1">
        <v>18416.36</v>
      </c>
      <c r="C3666" s="1">
        <v>63.0</v>
      </c>
    </row>
    <row r="3667">
      <c r="A3667" s="1">
        <v>0.173</v>
      </c>
      <c r="B3667" s="1">
        <v>2803.62</v>
      </c>
      <c r="C3667" s="1">
        <v>57.0</v>
      </c>
    </row>
    <row r="3668">
      <c r="A3668" s="1">
        <v>0.861</v>
      </c>
      <c r="B3668" s="1">
        <v>17470.99</v>
      </c>
      <c r="C3668" s="1">
        <v>63.0</v>
      </c>
    </row>
    <row r="3669">
      <c r="A3669" s="1">
        <v>0.679</v>
      </c>
      <c r="B3669" s="1">
        <v>1860.99</v>
      </c>
      <c r="C3669" s="1">
        <v>24.0</v>
      </c>
    </row>
    <row r="3670">
      <c r="A3670" s="1">
        <v>0.259</v>
      </c>
      <c r="B3670" s="1">
        <v>13489.8</v>
      </c>
      <c r="C3670" s="1">
        <v>40.0</v>
      </c>
    </row>
    <row r="3671">
      <c r="A3671" s="1">
        <v>0.572</v>
      </c>
      <c r="B3671" s="1">
        <v>19373.5</v>
      </c>
      <c r="C3671" s="1">
        <v>61.0</v>
      </c>
    </row>
    <row r="3672">
      <c r="A3672" s="1">
        <v>0.338</v>
      </c>
      <c r="B3672" s="1">
        <v>1453.77</v>
      </c>
      <c r="C3672" s="1">
        <v>49.0</v>
      </c>
    </row>
    <row r="3673">
      <c r="A3673" s="1">
        <v>0.337</v>
      </c>
      <c r="B3673" s="1">
        <v>4637.46</v>
      </c>
      <c r="C3673" s="1">
        <v>28.0</v>
      </c>
    </row>
    <row r="3674">
      <c r="A3674" s="1">
        <v>0.165</v>
      </c>
      <c r="B3674" s="1">
        <v>8170.62</v>
      </c>
      <c r="C3674" s="1">
        <v>39.0</v>
      </c>
    </row>
    <row r="3675">
      <c r="A3675" s="1">
        <v>0.214</v>
      </c>
      <c r="B3675" s="1">
        <v>9196.27</v>
      </c>
      <c r="C3675" s="1">
        <v>39.0</v>
      </c>
    </row>
    <row r="3676">
      <c r="A3676" s="1">
        <v>0.848</v>
      </c>
      <c r="B3676" s="1">
        <v>22546.7</v>
      </c>
      <c r="C3676" s="1">
        <v>60.0</v>
      </c>
    </row>
    <row r="3677">
      <c r="A3677" s="1">
        <v>0.574</v>
      </c>
      <c r="B3677" s="1">
        <v>15058.85</v>
      </c>
      <c r="C3677" s="1">
        <v>42.0</v>
      </c>
    </row>
    <row r="3678">
      <c r="A3678" s="1">
        <v>0.405</v>
      </c>
      <c r="B3678" s="1">
        <v>9628.85</v>
      </c>
      <c r="C3678" s="1">
        <v>39.0</v>
      </c>
    </row>
    <row r="3679">
      <c r="A3679" s="1">
        <v>0.929</v>
      </c>
      <c r="B3679" s="1">
        <v>11981.35</v>
      </c>
      <c r="C3679" s="1">
        <v>45.0</v>
      </c>
    </row>
    <row r="3680">
      <c r="A3680" s="1">
        <v>0.847</v>
      </c>
      <c r="B3680" s="1">
        <v>261.23</v>
      </c>
      <c r="C3680" s="1">
        <v>46.0</v>
      </c>
    </row>
    <row r="3681">
      <c r="A3681" s="1">
        <v>0.31</v>
      </c>
      <c r="B3681" s="1">
        <v>29439.25</v>
      </c>
      <c r="C3681" s="1">
        <v>30.0</v>
      </c>
    </row>
    <row r="3682">
      <c r="A3682" s="1">
        <v>0.111</v>
      </c>
      <c r="B3682" s="1">
        <v>837.38</v>
      </c>
      <c r="C3682" s="1">
        <v>35.0</v>
      </c>
    </row>
    <row r="3683">
      <c r="A3683" s="1">
        <v>0.284</v>
      </c>
      <c r="B3683" s="1">
        <v>35359.0</v>
      </c>
      <c r="C3683" s="1">
        <v>19.0</v>
      </c>
    </row>
    <row r="3684">
      <c r="A3684" s="1">
        <v>0.725</v>
      </c>
      <c r="B3684" s="1">
        <v>15573.95</v>
      </c>
      <c r="C3684" s="1">
        <v>46.0</v>
      </c>
    </row>
    <row r="3685">
      <c r="A3685" s="1">
        <v>0.563</v>
      </c>
      <c r="B3685" s="1">
        <v>15007.87</v>
      </c>
      <c r="C3685" s="1">
        <v>38.0</v>
      </c>
    </row>
    <row r="3686">
      <c r="A3686" s="1">
        <v>1.0</v>
      </c>
      <c r="B3686" s="1">
        <v>24387.05</v>
      </c>
      <c r="C3686" s="1">
        <v>32.0</v>
      </c>
    </row>
    <row r="3687">
      <c r="A3687" s="1">
        <v>0.163</v>
      </c>
      <c r="B3687" s="1">
        <v>39259.43</v>
      </c>
      <c r="C3687" s="1">
        <v>69.0</v>
      </c>
    </row>
    <row r="3688">
      <c r="A3688" s="1">
        <v>0.977</v>
      </c>
      <c r="B3688" s="1">
        <v>57170.3</v>
      </c>
      <c r="C3688" s="1">
        <v>44.0</v>
      </c>
    </row>
    <row r="3689">
      <c r="A3689" s="1">
        <v>0.014</v>
      </c>
      <c r="B3689" s="1">
        <v>15677.63</v>
      </c>
      <c r="C3689" s="1">
        <v>67.0</v>
      </c>
    </row>
    <row r="3690">
      <c r="A3690" s="1">
        <v>0.425</v>
      </c>
      <c r="B3690" s="1">
        <v>3265.87</v>
      </c>
      <c r="C3690" s="1">
        <v>48.0</v>
      </c>
    </row>
    <row r="3691">
      <c r="A3691" s="1">
        <v>1.0</v>
      </c>
      <c r="B3691" s="1">
        <v>42178.38</v>
      </c>
      <c r="C3691" s="1">
        <v>32.0</v>
      </c>
    </row>
    <row r="3692">
      <c r="A3692" s="1">
        <v>0.708</v>
      </c>
      <c r="B3692" s="1">
        <v>830.45</v>
      </c>
      <c r="C3692" s="1">
        <v>68.0</v>
      </c>
    </row>
    <row r="3693">
      <c r="A3693" s="1">
        <v>0.683</v>
      </c>
      <c r="B3693" s="1">
        <v>32936.27</v>
      </c>
      <c r="C3693" s="1">
        <v>40.0</v>
      </c>
    </row>
    <row r="3694">
      <c r="A3694" s="1">
        <v>0.363</v>
      </c>
      <c r="B3694" s="1">
        <v>22815.05</v>
      </c>
      <c r="C3694" s="1">
        <v>41.0</v>
      </c>
    </row>
    <row r="3695">
      <c r="A3695" s="1">
        <v>1.0</v>
      </c>
      <c r="B3695" s="1">
        <v>47020.3</v>
      </c>
      <c r="C3695" s="1">
        <v>61.0</v>
      </c>
    </row>
    <row r="3696">
      <c r="A3696" s="1">
        <v>0.318</v>
      </c>
      <c r="B3696" s="1">
        <v>45550.66</v>
      </c>
      <c r="C3696" s="1">
        <v>30.0</v>
      </c>
    </row>
    <row r="3697">
      <c r="A3697" s="1">
        <v>0.32</v>
      </c>
      <c r="B3697" s="1">
        <v>1092.38</v>
      </c>
      <c r="C3697" s="1">
        <v>39.0</v>
      </c>
    </row>
    <row r="3698">
      <c r="A3698" s="1">
        <v>0.503</v>
      </c>
      <c r="B3698" s="1">
        <v>18803.8</v>
      </c>
      <c r="C3698" s="1">
        <v>60.0</v>
      </c>
    </row>
    <row r="3699">
      <c r="A3699" s="1">
        <v>0.176</v>
      </c>
      <c r="B3699" s="1">
        <v>2663.12</v>
      </c>
      <c r="C3699" s="1">
        <v>54.0</v>
      </c>
    </row>
    <row r="3700">
      <c r="A3700" s="1">
        <v>0.574</v>
      </c>
      <c r="B3700" s="1">
        <v>1634.37</v>
      </c>
      <c r="C3700" s="1">
        <v>78.0</v>
      </c>
    </row>
    <row r="3701">
      <c r="A3701" s="1">
        <v>0.189</v>
      </c>
      <c r="B3701" s="1">
        <v>11894.19</v>
      </c>
      <c r="C3701" s="1">
        <v>50.0</v>
      </c>
    </row>
    <row r="3702">
      <c r="A3702" s="1">
        <v>0.974</v>
      </c>
      <c r="B3702" s="1">
        <v>2053.89</v>
      </c>
      <c r="C3702" s="1">
        <v>73.0</v>
      </c>
    </row>
    <row r="3703">
      <c r="A3703" s="1">
        <v>0.372</v>
      </c>
      <c r="B3703" s="1">
        <v>26031.89</v>
      </c>
      <c r="C3703" s="1">
        <v>20.0</v>
      </c>
    </row>
    <row r="3704">
      <c r="A3704" s="1">
        <v>0.784</v>
      </c>
      <c r="B3704" s="1">
        <v>69437.15</v>
      </c>
      <c r="C3704" s="1">
        <v>80.0</v>
      </c>
    </row>
    <row r="3705">
      <c r="A3705" s="1">
        <v>0.921</v>
      </c>
      <c r="B3705" s="1">
        <v>16860.01</v>
      </c>
      <c r="C3705" s="1">
        <v>71.0</v>
      </c>
    </row>
    <row r="3706">
      <c r="A3706" s="1">
        <v>0.868</v>
      </c>
      <c r="B3706" s="1">
        <v>5362.0</v>
      </c>
      <c r="C3706" s="1">
        <v>36.0</v>
      </c>
    </row>
    <row r="3707">
      <c r="A3707" s="1">
        <v>1.0</v>
      </c>
      <c r="B3707" s="1">
        <v>37056.5</v>
      </c>
      <c r="C3707" s="1">
        <v>40.0</v>
      </c>
    </row>
    <row r="3708">
      <c r="A3708" s="1">
        <v>0.82</v>
      </c>
      <c r="B3708" s="1">
        <v>38360.52</v>
      </c>
      <c r="C3708" s="1">
        <v>46.0</v>
      </c>
    </row>
    <row r="3709">
      <c r="A3709" s="1">
        <v>0.194</v>
      </c>
      <c r="B3709" s="1">
        <v>26394.11</v>
      </c>
      <c r="C3709" s="1">
        <v>47.0</v>
      </c>
    </row>
    <row r="3710">
      <c r="A3710" s="1">
        <v>0.517</v>
      </c>
      <c r="B3710" s="1">
        <v>19097.11</v>
      </c>
      <c r="C3710" s="1">
        <v>56.0</v>
      </c>
    </row>
    <row r="3711">
      <c r="A3711" s="1">
        <v>0.612</v>
      </c>
      <c r="B3711" s="1">
        <v>40467.65</v>
      </c>
      <c r="C3711" s="1">
        <v>61.0</v>
      </c>
    </row>
    <row r="3712">
      <c r="A3712" s="1">
        <v>0.437</v>
      </c>
      <c r="B3712" s="1">
        <v>3565.6</v>
      </c>
      <c r="C3712" s="1">
        <v>64.0</v>
      </c>
    </row>
    <row r="3713">
      <c r="A3713" s="1">
        <v>1.0</v>
      </c>
      <c r="B3713" s="1">
        <v>53647.69</v>
      </c>
      <c r="C3713" s="1">
        <v>42.0</v>
      </c>
    </row>
    <row r="3714">
      <c r="A3714" s="1">
        <v>0.907</v>
      </c>
      <c r="B3714" s="1">
        <v>58826.07</v>
      </c>
      <c r="C3714" s="1">
        <v>54.0</v>
      </c>
    </row>
    <row r="3715">
      <c r="A3715" s="1">
        <v>0.949</v>
      </c>
      <c r="B3715" s="1">
        <v>41113.31</v>
      </c>
      <c r="C3715" s="1">
        <v>64.0</v>
      </c>
    </row>
    <row r="3716">
      <c r="A3716" s="1">
        <v>0.411</v>
      </c>
      <c r="B3716" s="1">
        <v>5771.3</v>
      </c>
      <c r="C3716" s="1">
        <v>25.0</v>
      </c>
    </row>
    <row r="3717">
      <c r="A3717" s="1">
        <v>0.905</v>
      </c>
      <c r="B3717" s="1">
        <v>39063.71</v>
      </c>
      <c r="C3717" s="1">
        <v>59.0</v>
      </c>
    </row>
    <row r="3718">
      <c r="A3718" s="1">
        <v>0.664</v>
      </c>
      <c r="B3718" s="1">
        <v>13768.69</v>
      </c>
      <c r="C3718" s="1">
        <v>75.0</v>
      </c>
    </row>
    <row r="3719">
      <c r="A3719" s="1">
        <v>0.375</v>
      </c>
      <c r="B3719" s="1">
        <v>18073.92</v>
      </c>
      <c r="C3719" s="1">
        <v>33.0</v>
      </c>
    </row>
    <row r="3720">
      <c r="A3720" s="1">
        <v>0.658</v>
      </c>
      <c r="B3720" s="1">
        <v>36726.85</v>
      </c>
      <c r="C3720" s="1">
        <v>25.0</v>
      </c>
    </row>
    <row r="3721">
      <c r="A3721" s="1">
        <v>0.839</v>
      </c>
      <c r="B3721" s="1">
        <v>600.58</v>
      </c>
      <c r="C3721" s="1">
        <v>18.0</v>
      </c>
    </row>
    <row r="3722">
      <c r="A3722" s="1">
        <v>0.647</v>
      </c>
      <c r="B3722" s="1">
        <v>9017.91</v>
      </c>
      <c r="C3722" s="1">
        <v>61.0</v>
      </c>
    </row>
    <row r="3723">
      <c r="A3723" s="1">
        <v>0.137</v>
      </c>
      <c r="B3723" s="1">
        <v>33823.09</v>
      </c>
      <c r="C3723" s="1">
        <v>22.0</v>
      </c>
    </row>
    <row r="3724">
      <c r="A3724" s="1">
        <v>0.122</v>
      </c>
      <c r="B3724" s="1">
        <v>33635.31</v>
      </c>
      <c r="C3724" s="1">
        <v>20.0</v>
      </c>
    </row>
    <row r="3725">
      <c r="A3725" s="1">
        <v>0.942</v>
      </c>
      <c r="B3725" s="1">
        <v>37768.22</v>
      </c>
      <c r="C3725" s="1">
        <v>18.0</v>
      </c>
    </row>
    <row r="3726">
      <c r="A3726" s="1">
        <v>0.14</v>
      </c>
      <c r="B3726" s="1">
        <v>3707.71</v>
      </c>
      <c r="C3726" s="1">
        <v>21.0</v>
      </c>
    </row>
    <row r="3727">
      <c r="A3727" s="1">
        <v>0.569</v>
      </c>
      <c r="B3727" s="1">
        <v>24475.8</v>
      </c>
      <c r="C3727" s="1">
        <v>57.0</v>
      </c>
    </row>
    <row r="3728">
      <c r="A3728" s="1">
        <v>0.659</v>
      </c>
      <c r="B3728" s="1">
        <v>3168.27</v>
      </c>
      <c r="C3728" s="1">
        <v>52.0</v>
      </c>
    </row>
    <row r="3729">
      <c r="A3729" s="1">
        <v>1.0</v>
      </c>
      <c r="B3729" s="1">
        <v>30751.46</v>
      </c>
      <c r="C3729" s="1">
        <v>49.0</v>
      </c>
    </row>
    <row r="3730">
      <c r="A3730" s="1">
        <v>0.565</v>
      </c>
      <c r="B3730" s="1">
        <v>5624.09</v>
      </c>
      <c r="C3730" s="1">
        <v>59.0</v>
      </c>
    </row>
    <row r="3731">
      <c r="A3731" s="1">
        <v>0.244</v>
      </c>
      <c r="B3731" s="1">
        <v>26774.31</v>
      </c>
      <c r="C3731" s="1">
        <v>51.0</v>
      </c>
    </row>
    <row r="3732">
      <c r="A3732" s="1">
        <v>0.261</v>
      </c>
      <c r="B3732" s="1">
        <v>12139.45</v>
      </c>
      <c r="C3732" s="1">
        <v>60.0</v>
      </c>
    </row>
    <row r="3733">
      <c r="A3733" s="1">
        <v>0.149</v>
      </c>
      <c r="B3733" s="1">
        <v>85753.92</v>
      </c>
      <c r="C3733" s="1">
        <v>42.0</v>
      </c>
    </row>
    <row r="3734">
      <c r="A3734" s="1">
        <v>0.322</v>
      </c>
      <c r="B3734" s="1">
        <v>17344.96</v>
      </c>
      <c r="C3734" s="1">
        <v>27.0</v>
      </c>
    </row>
    <row r="3735">
      <c r="A3735" s="1">
        <v>0.865</v>
      </c>
      <c r="B3735" s="1">
        <v>20024.96</v>
      </c>
      <c r="C3735" s="1">
        <v>38.0</v>
      </c>
    </row>
    <row r="3736">
      <c r="A3736" s="1">
        <v>0.807</v>
      </c>
      <c r="B3736" s="1">
        <v>9182.49</v>
      </c>
      <c r="C3736" s="1">
        <v>63.0</v>
      </c>
    </row>
    <row r="3737">
      <c r="A3737" s="1">
        <v>0.132</v>
      </c>
      <c r="B3737" s="1">
        <v>26524.33</v>
      </c>
      <c r="C3737" s="1">
        <v>56.0</v>
      </c>
    </row>
    <row r="3738">
      <c r="A3738" s="1">
        <v>0.48</v>
      </c>
      <c r="B3738" s="1">
        <v>13659.41</v>
      </c>
      <c r="C3738" s="1">
        <v>44.0</v>
      </c>
    </row>
    <row r="3739">
      <c r="A3739" s="1">
        <v>0.302</v>
      </c>
      <c r="B3739" s="1">
        <v>364.64</v>
      </c>
      <c r="C3739" s="1">
        <v>44.0</v>
      </c>
    </row>
    <row r="3740">
      <c r="A3740" s="1">
        <v>0.65</v>
      </c>
      <c r="B3740" s="1">
        <v>18759.56</v>
      </c>
      <c r="C3740" s="1">
        <v>19.0</v>
      </c>
    </row>
    <row r="3741">
      <c r="A3741" s="1">
        <v>1.0</v>
      </c>
      <c r="B3741" s="1">
        <v>35493.28</v>
      </c>
      <c r="C3741" s="1">
        <v>58.0</v>
      </c>
    </row>
    <row r="3742">
      <c r="A3742" s="1">
        <v>0.631</v>
      </c>
      <c r="B3742" s="1">
        <v>5404.75</v>
      </c>
      <c r="C3742" s="1">
        <v>65.0</v>
      </c>
    </row>
    <row r="3743">
      <c r="A3743" s="1">
        <v>0.796</v>
      </c>
      <c r="B3743" s="1">
        <v>4996.52</v>
      </c>
      <c r="C3743" s="1">
        <v>30.0</v>
      </c>
    </row>
    <row r="3744">
      <c r="A3744" s="1">
        <v>0.598</v>
      </c>
      <c r="B3744" s="1">
        <v>18775.13</v>
      </c>
      <c r="C3744" s="1">
        <v>26.0</v>
      </c>
    </row>
    <row r="3745">
      <c r="A3745" s="1">
        <v>0.133</v>
      </c>
      <c r="B3745" s="1">
        <v>34072.69</v>
      </c>
      <c r="C3745" s="1">
        <v>69.0</v>
      </c>
    </row>
    <row r="3746">
      <c r="A3746" s="1">
        <v>0.418</v>
      </c>
      <c r="B3746" s="1">
        <v>5743.52</v>
      </c>
      <c r="C3746" s="1">
        <v>53.0</v>
      </c>
    </row>
    <row r="3747">
      <c r="A3747" s="1">
        <v>0.661</v>
      </c>
      <c r="B3747" s="1">
        <v>53842.35</v>
      </c>
      <c r="C3747" s="1">
        <v>39.0</v>
      </c>
    </row>
    <row r="3748">
      <c r="A3748" s="1">
        <v>0.593</v>
      </c>
      <c r="B3748" s="1">
        <v>52452.32</v>
      </c>
      <c r="C3748" s="1">
        <v>59.0</v>
      </c>
    </row>
    <row r="3749">
      <c r="A3749" s="1">
        <v>0.284</v>
      </c>
      <c r="B3749" s="1">
        <v>4476.29</v>
      </c>
      <c r="C3749" s="1">
        <v>43.0</v>
      </c>
    </row>
    <row r="3750">
      <c r="A3750" s="1">
        <v>0.525</v>
      </c>
      <c r="B3750" s="1">
        <v>6124.65</v>
      </c>
      <c r="C3750" s="1">
        <v>75.0</v>
      </c>
    </row>
    <row r="3751">
      <c r="A3751" s="1">
        <v>0.768</v>
      </c>
      <c r="B3751" s="1">
        <v>24119.42</v>
      </c>
      <c r="C3751" s="1">
        <v>71.0</v>
      </c>
    </row>
    <row r="3752">
      <c r="A3752" s="1">
        <v>0.561</v>
      </c>
      <c r="B3752" s="1">
        <v>60620.19</v>
      </c>
      <c r="C3752" s="1">
        <v>29.0</v>
      </c>
    </row>
    <row r="3753">
      <c r="A3753" s="1">
        <v>0.634</v>
      </c>
      <c r="B3753" s="1">
        <v>24749.4</v>
      </c>
      <c r="C3753" s="1">
        <v>34.0</v>
      </c>
    </row>
    <row r="3754">
      <c r="A3754" s="1">
        <v>0.203</v>
      </c>
      <c r="B3754" s="1">
        <v>11772.14</v>
      </c>
      <c r="C3754" s="1">
        <v>31.0</v>
      </c>
    </row>
    <row r="3755">
      <c r="A3755" s="1">
        <v>0.328</v>
      </c>
      <c r="B3755" s="1">
        <v>3702.54</v>
      </c>
      <c r="C3755" s="1">
        <v>31.0</v>
      </c>
    </row>
    <row r="3756">
      <c r="A3756" s="1">
        <v>0.934</v>
      </c>
      <c r="B3756" s="1">
        <v>12361.16</v>
      </c>
      <c r="C3756" s="1">
        <v>74.0</v>
      </c>
    </row>
    <row r="3757">
      <c r="A3757" s="1">
        <v>0.777</v>
      </c>
      <c r="B3757" s="1">
        <v>18667.1</v>
      </c>
      <c r="C3757" s="1">
        <v>51.0</v>
      </c>
    </row>
    <row r="3758">
      <c r="A3758" s="1">
        <v>0.136</v>
      </c>
      <c r="B3758" s="1">
        <v>8037.99</v>
      </c>
      <c r="C3758" s="1">
        <v>70.0</v>
      </c>
    </row>
    <row r="3759">
      <c r="A3759" s="1">
        <v>0.315</v>
      </c>
      <c r="B3759" s="1">
        <v>14277.52</v>
      </c>
      <c r="C3759" s="1">
        <v>74.0</v>
      </c>
    </row>
    <row r="3760">
      <c r="A3760" s="1">
        <v>1.0</v>
      </c>
      <c r="B3760" s="1">
        <v>2790.16</v>
      </c>
      <c r="C3760" s="1">
        <v>37.0</v>
      </c>
    </row>
    <row r="3761">
      <c r="A3761" s="1">
        <v>0.32</v>
      </c>
      <c r="B3761" s="1">
        <v>12036.47</v>
      </c>
      <c r="C3761" s="1">
        <v>28.0</v>
      </c>
    </row>
    <row r="3762">
      <c r="A3762" s="1">
        <v>0.581</v>
      </c>
      <c r="B3762" s="1">
        <v>1903.27</v>
      </c>
      <c r="C3762" s="1">
        <v>33.0</v>
      </c>
    </row>
    <row r="3763">
      <c r="A3763" s="1">
        <v>0.6</v>
      </c>
      <c r="B3763" s="1">
        <v>1006.69</v>
      </c>
      <c r="C3763" s="1">
        <v>68.0</v>
      </c>
    </row>
    <row r="3764">
      <c r="A3764" s="1">
        <v>0.502</v>
      </c>
      <c r="B3764" s="1">
        <v>38931.8</v>
      </c>
      <c r="C3764" s="1">
        <v>48.0</v>
      </c>
    </row>
    <row r="3765">
      <c r="A3765" s="1">
        <v>0.084</v>
      </c>
      <c r="B3765" s="1">
        <v>4590.32</v>
      </c>
      <c r="C3765" s="1">
        <v>72.0</v>
      </c>
    </row>
    <row r="3766">
      <c r="A3766" s="1">
        <v>0.284</v>
      </c>
      <c r="B3766" s="1">
        <v>17120.63</v>
      </c>
      <c r="C3766" s="1">
        <v>23.0</v>
      </c>
    </row>
    <row r="3767">
      <c r="A3767" s="1">
        <v>1.0</v>
      </c>
      <c r="B3767" s="1">
        <v>3226.46</v>
      </c>
      <c r="C3767" s="1">
        <v>73.0</v>
      </c>
    </row>
    <row r="3768">
      <c r="A3768" s="1">
        <v>0.069</v>
      </c>
      <c r="B3768" s="1">
        <v>6090.53</v>
      </c>
      <c r="C3768" s="1">
        <v>36.0</v>
      </c>
    </row>
    <row r="3769">
      <c r="A3769" s="1">
        <v>0.766</v>
      </c>
      <c r="B3769" s="1">
        <v>8967.64</v>
      </c>
      <c r="C3769" s="1">
        <v>54.0</v>
      </c>
    </row>
    <row r="3770">
      <c r="A3770" s="1">
        <v>0.943</v>
      </c>
      <c r="B3770" s="1">
        <v>3102.14</v>
      </c>
      <c r="C3770" s="1">
        <v>75.0</v>
      </c>
    </row>
    <row r="3771">
      <c r="A3771" s="1">
        <v>0.762</v>
      </c>
      <c r="B3771" s="1">
        <v>941.04</v>
      </c>
      <c r="C3771" s="1">
        <v>21.0</v>
      </c>
    </row>
    <row r="3772">
      <c r="A3772" s="1">
        <v>0.473</v>
      </c>
      <c r="B3772" s="1">
        <v>41937.42</v>
      </c>
      <c r="C3772" s="1">
        <v>64.0</v>
      </c>
    </row>
    <row r="3773">
      <c r="A3773" s="1">
        <v>0.57</v>
      </c>
      <c r="B3773" s="1">
        <v>238.07</v>
      </c>
      <c r="C3773" s="1">
        <v>78.0</v>
      </c>
    </row>
    <row r="3774">
      <c r="A3774" s="1">
        <v>0.868</v>
      </c>
      <c r="B3774" s="1">
        <v>1265.63</v>
      </c>
      <c r="C3774" s="1">
        <v>21.0</v>
      </c>
    </row>
    <row r="3775">
      <c r="A3775" s="1">
        <v>1.0</v>
      </c>
      <c r="B3775" s="1">
        <v>32702.52</v>
      </c>
      <c r="C3775" s="1">
        <v>37.0</v>
      </c>
    </row>
    <row r="3776">
      <c r="A3776" s="1">
        <v>0.147</v>
      </c>
      <c r="B3776" s="1">
        <v>6625.95</v>
      </c>
      <c r="C3776" s="1">
        <v>27.0</v>
      </c>
    </row>
    <row r="3777">
      <c r="A3777" s="1">
        <v>0.174</v>
      </c>
      <c r="B3777" s="1">
        <v>25661.79</v>
      </c>
      <c r="C3777" s="1">
        <v>41.0</v>
      </c>
    </row>
    <row r="3778">
      <c r="A3778" s="1">
        <v>1.0</v>
      </c>
      <c r="B3778" s="1">
        <v>3161.77</v>
      </c>
      <c r="C3778" s="1">
        <v>71.0</v>
      </c>
    </row>
    <row r="3779">
      <c r="A3779" s="1">
        <v>0.873</v>
      </c>
      <c r="B3779" s="1">
        <v>5417.33</v>
      </c>
      <c r="C3779" s="1">
        <v>52.0</v>
      </c>
    </row>
    <row r="3780">
      <c r="A3780" s="1">
        <v>0.211</v>
      </c>
      <c r="B3780" s="1">
        <v>17008.96</v>
      </c>
      <c r="C3780" s="1">
        <v>43.0</v>
      </c>
    </row>
    <row r="3781">
      <c r="A3781" s="1">
        <v>1.0</v>
      </c>
      <c r="B3781" s="1">
        <v>89545.81</v>
      </c>
      <c r="C3781" s="1">
        <v>54.0</v>
      </c>
    </row>
    <row r="3782">
      <c r="A3782" s="1">
        <v>0.309</v>
      </c>
      <c r="B3782" s="1">
        <v>1525.63</v>
      </c>
      <c r="C3782" s="1">
        <v>55.0</v>
      </c>
    </row>
    <row r="3783">
      <c r="A3783" s="1">
        <v>0.139</v>
      </c>
      <c r="B3783" s="1">
        <v>10235.01</v>
      </c>
      <c r="C3783" s="1">
        <v>38.0</v>
      </c>
    </row>
    <row r="3784">
      <c r="A3784" s="1">
        <v>0.732</v>
      </c>
      <c r="B3784" s="1">
        <v>880.73</v>
      </c>
      <c r="C3784" s="1">
        <v>71.0</v>
      </c>
    </row>
    <row r="3785">
      <c r="A3785" s="1">
        <v>0.69</v>
      </c>
      <c r="B3785" s="1">
        <v>4443.54</v>
      </c>
      <c r="C3785" s="1">
        <v>57.0</v>
      </c>
    </row>
    <row r="3786">
      <c r="A3786" s="1">
        <v>0.34</v>
      </c>
      <c r="B3786" s="1">
        <v>47604.67</v>
      </c>
      <c r="C3786" s="1">
        <v>56.0</v>
      </c>
    </row>
    <row r="3787">
      <c r="A3787" s="1">
        <v>0.928</v>
      </c>
      <c r="B3787" s="1">
        <v>2028.7</v>
      </c>
      <c r="C3787" s="1">
        <v>38.0</v>
      </c>
    </row>
    <row r="3788">
      <c r="A3788" s="1">
        <v>0.554</v>
      </c>
      <c r="B3788" s="1">
        <v>38878.07</v>
      </c>
      <c r="C3788" s="1">
        <v>27.0</v>
      </c>
    </row>
    <row r="3789">
      <c r="A3789" s="1">
        <v>0.453</v>
      </c>
      <c r="B3789" s="1">
        <v>3915.51</v>
      </c>
      <c r="C3789" s="1">
        <v>55.0</v>
      </c>
    </row>
    <row r="3790">
      <c r="A3790" s="1">
        <v>0.732</v>
      </c>
      <c r="B3790" s="1">
        <v>39578.87</v>
      </c>
      <c r="C3790" s="1">
        <v>63.0</v>
      </c>
    </row>
    <row r="3791">
      <c r="A3791" s="1">
        <v>0.281</v>
      </c>
      <c r="B3791" s="1">
        <v>15444.76</v>
      </c>
      <c r="C3791" s="1">
        <v>21.0</v>
      </c>
    </row>
    <row r="3792">
      <c r="A3792" s="1">
        <v>0.687</v>
      </c>
      <c r="B3792" s="1">
        <v>42108.59</v>
      </c>
      <c r="C3792" s="1">
        <v>77.0</v>
      </c>
    </row>
    <row r="3793">
      <c r="A3793" s="1">
        <v>0.414</v>
      </c>
      <c r="B3793" s="1">
        <v>3290.5</v>
      </c>
      <c r="C3793" s="1">
        <v>74.0</v>
      </c>
    </row>
    <row r="3794">
      <c r="A3794" s="1">
        <v>0.745</v>
      </c>
      <c r="B3794" s="1">
        <v>28712.76</v>
      </c>
      <c r="C3794" s="1">
        <v>62.0</v>
      </c>
    </row>
    <row r="3795">
      <c r="A3795" s="1">
        <v>0.298</v>
      </c>
      <c r="B3795" s="1">
        <v>22832.4</v>
      </c>
      <c r="C3795" s="1">
        <v>37.0</v>
      </c>
    </row>
    <row r="3796">
      <c r="A3796" s="1">
        <v>0.185</v>
      </c>
      <c r="B3796" s="1">
        <v>15658.52</v>
      </c>
      <c r="C3796" s="1">
        <v>34.0</v>
      </c>
    </row>
    <row r="3797">
      <c r="A3797" s="1">
        <v>0.4</v>
      </c>
      <c r="B3797" s="1">
        <v>33276.55</v>
      </c>
      <c r="C3797" s="1">
        <v>72.0</v>
      </c>
    </row>
    <row r="3798">
      <c r="A3798" s="1">
        <v>0.986</v>
      </c>
      <c r="B3798" s="1">
        <v>20898.17</v>
      </c>
      <c r="C3798" s="1">
        <v>24.0</v>
      </c>
    </row>
    <row r="3799">
      <c r="A3799" s="1">
        <v>0.949</v>
      </c>
      <c r="B3799" s="1">
        <v>41919.05</v>
      </c>
      <c r="C3799" s="1">
        <v>21.0</v>
      </c>
    </row>
    <row r="3800">
      <c r="A3800" s="1">
        <v>0.829</v>
      </c>
      <c r="B3800" s="1">
        <v>9595.01</v>
      </c>
      <c r="C3800" s="1">
        <v>46.0</v>
      </c>
    </row>
    <row r="3801">
      <c r="A3801" s="1">
        <v>0.781</v>
      </c>
      <c r="B3801" s="1">
        <v>17828.22</v>
      </c>
      <c r="C3801" s="1">
        <v>31.0</v>
      </c>
    </row>
    <row r="3802">
      <c r="A3802" s="1">
        <v>0.787</v>
      </c>
      <c r="B3802" s="1">
        <v>40897.07</v>
      </c>
      <c r="C3802" s="1">
        <v>20.0</v>
      </c>
    </row>
    <row r="3803">
      <c r="A3803" s="1">
        <v>0.098</v>
      </c>
      <c r="B3803" s="1">
        <v>4836.69</v>
      </c>
      <c r="C3803" s="1">
        <v>41.0</v>
      </c>
    </row>
    <row r="3804">
      <c r="A3804" s="1">
        <v>0.375</v>
      </c>
      <c r="B3804" s="1">
        <v>13300.58</v>
      </c>
      <c r="C3804" s="1">
        <v>54.0</v>
      </c>
    </row>
    <row r="3805">
      <c r="A3805" s="1">
        <v>0.712</v>
      </c>
      <c r="B3805" s="1">
        <v>64751.91</v>
      </c>
      <c r="C3805" s="1">
        <v>33.0</v>
      </c>
    </row>
    <row r="3806">
      <c r="A3806" s="1">
        <v>0.156</v>
      </c>
      <c r="B3806" s="1">
        <v>12833.95</v>
      </c>
      <c r="C3806" s="1">
        <v>75.0</v>
      </c>
    </row>
    <row r="3807">
      <c r="A3807" s="1">
        <v>0.08</v>
      </c>
      <c r="B3807" s="1">
        <v>5829.24</v>
      </c>
      <c r="C3807" s="1">
        <v>72.0</v>
      </c>
    </row>
    <row r="3808">
      <c r="A3808" s="1">
        <v>0.093</v>
      </c>
      <c r="B3808" s="1">
        <v>8648.8</v>
      </c>
      <c r="C3808" s="1">
        <v>69.0</v>
      </c>
    </row>
    <row r="3809">
      <c r="A3809" s="1">
        <v>0.258</v>
      </c>
      <c r="B3809" s="1">
        <v>43271.1</v>
      </c>
      <c r="C3809" s="1">
        <v>21.0</v>
      </c>
    </row>
    <row r="3810">
      <c r="A3810" s="1">
        <v>0.26</v>
      </c>
      <c r="B3810" s="1">
        <v>61969.94</v>
      </c>
      <c r="C3810" s="1">
        <v>73.0</v>
      </c>
    </row>
    <row r="3811">
      <c r="A3811" s="1">
        <v>0.29</v>
      </c>
      <c r="B3811" s="1">
        <v>59957.75</v>
      </c>
      <c r="C3811" s="1">
        <v>79.0</v>
      </c>
    </row>
    <row r="3812">
      <c r="A3812" s="1">
        <v>0.599</v>
      </c>
      <c r="B3812" s="1">
        <v>24009.07</v>
      </c>
      <c r="C3812" s="1">
        <v>41.0</v>
      </c>
    </row>
    <row r="3813">
      <c r="A3813" s="1">
        <v>0.285</v>
      </c>
      <c r="B3813" s="1">
        <v>14250.75</v>
      </c>
      <c r="C3813" s="1">
        <v>51.0</v>
      </c>
    </row>
    <row r="3814">
      <c r="A3814" s="1">
        <v>0.91</v>
      </c>
      <c r="B3814" s="1">
        <v>4034.71</v>
      </c>
      <c r="C3814" s="1">
        <v>47.0</v>
      </c>
    </row>
    <row r="3815">
      <c r="A3815" s="1">
        <v>0.876</v>
      </c>
      <c r="B3815" s="1">
        <v>2630.01</v>
      </c>
      <c r="C3815" s="1">
        <v>35.0</v>
      </c>
    </row>
    <row r="3816">
      <c r="A3816" s="1">
        <v>0.97</v>
      </c>
      <c r="B3816" s="1">
        <v>1232.54</v>
      </c>
      <c r="C3816" s="1">
        <v>36.0</v>
      </c>
    </row>
    <row r="3817">
      <c r="A3817" s="1">
        <v>0.471</v>
      </c>
      <c r="B3817" s="1">
        <v>357.47</v>
      </c>
      <c r="C3817" s="1">
        <v>48.0</v>
      </c>
    </row>
    <row r="3818">
      <c r="A3818" s="1">
        <v>0.924</v>
      </c>
      <c r="B3818" s="1">
        <v>42093.83</v>
      </c>
      <c r="C3818" s="1">
        <v>77.0</v>
      </c>
    </row>
    <row r="3819">
      <c r="A3819" s="1">
        <v>0.691</v>
      </c>
      <c r="B3819" s="1">
        <v>33118.68</v>
      </c>
      <c r="C3819" s="1">
        <v>77.0</v>
      </c>
    </row>
    <row r="3820">
      <c r="A3820" s="1">
        <v>0.194</v>
      </c>
      <c r="B3820" s="1">
        <v>16778.33</v>
      </c>
      <c r="C3820" s="1">
        <v>36.0</v>
      </c>
    </row>
    <row r="3821">
      <c r="A3821" s="1">
        <v>0.886</v>
      </c>
      <c r="B3821" s="1">
        <v>100000.0</v>
      </c>
      <c r="C3821" s="1">
        <v>66.0</v>
      </c>
    </row>
    <row r="3822">
      <c r="A3822" s="1">
        <v>0.987</v>
      </c>
      <c r="B3822" s="1">
        <v>61174.32</v>
      </c>
      <c r="C3822" s="1">
        <v>80.0</v>
      </c>
    </row>
    <row r="3823">
      <c r="A3823" s="1">
        <v>0.398</v>
      </c>
      <c r="B3823" s="1">
        <v>21290.54</v>
      </c>
      <c r="C3823" s="1">
        <v>63.0</v>
      </c>
    </row>
    <row r="3824">
      <c r="A3824" s="1">
        <v>0.797</v>
      </c>
      <c r="B3824" s="1">
        <v>12493.87</v>
      </c>
      <c r="C3824" s="1">
        <v>36.0</v>
      </c>
    </row>
    <row r="3825">
      <c r="A3825" s="1">
        <v>0.775</v>
      </c>
      <c r="B3825" s="1">
        <v>3301.52</v>
      </c>
      <c r="C3825" s="1">
        <v>39.0</v>
      </c>
    </row>
    <row r="3826">
      <c r="A3826" s="1">
        <v>0.694</v>
      </c>
      <c r="B3826" s="1">
        <v>14496.63</v>
      </c>
      <c r="C3826" s="1">
        <v>41.0</v>
      </c>
    </row>
    <row r="3827">
      <c r="A3827" s="1">
        <v>0.883</v>
      </c>
      <c r="B3827" s="1">
        <v>3433.42</v>
      </c>
      <c r="C3827" s="1">
        <v>62.0</v>
      </c>
    </row>
    <row r="3828">
      <c r="A3828" s="1">
        <v>0.195</v>
      </c>
      <c r="B3828" s="1">
        <v>10164.96</v>
      </c>
      <c r="C3828" s="1">
        <v>29.0</v>
      </c>
    </row>
    <row r="3829">
      <c r="A3829" s="1">
        <v>0.993</v>
      </c>
      <c r="B3829" s="1">
        <v>57170.99</v>
      </c>
      <c r="C3829" s="1">
        <v>47.0</v>
      </c>
    </row>
    <row r="3830">
      <c r="A3830" s="1">
        <v>0.611</v>
      </c>
      <c r="B3830" s="1">
        <v>8370.37</v>
      </c>
      <c r="C3830" s="1">
        <v>75.0</v>
      </c>
    </row>
    <row r="3831">
      <c r="A3831" s="1">
        <v>0.956</v>
      </c>
      <c r="B3831" s="1">
        <v>3316.07</v>
      </c>
      <c r="C3831" s="1">
        <v>55.0</v>
      </c>
    </row>
    <row r="3832">
      <c r="A3832" s="1">
        <v>0.583</v>
      </c>
      <c r="B3832" s="1">
        <v>17464.46</v>
      </c>
      <c r="C3832" s="1">
        <v>70.0</v>
      </c>
    </row>
    <row r="3833">
      <c r="A3833" s="1">
        <v>0.378</v>
      </c>
      <c r="B3833" s="1">
        <v>18444.37</v>
      </c>
      <c r="C3833" s="1">
        <v>48.0</v>
      </c>
    </row>
    <row r="3834">
      <c r="A3834" s="1">
        <v>0.897</v>
      </c>
      <c r="B3834" s="1">
        <v>4308.57</v>
      </c>
      <c r="C3834" s="1">
        <v>53.0</v>
      </c>
    </row>
    <row r="3835">
      <c r="A3835" s="1">
        <v>0.927</v>
      </c>
      <c r="B3835" s="1">
        <v>4377.72</v>
      </c>
      <c r="C3835" s="1">
        <v>36.0</v>
      </c>
    </row>
    <row r="3836">
      <c r="A3836" s="1">
        <v>0.418</v>
      </c>
      <c r="B3836" s="1">
        <v>91222.67</v>
      </c>
      <c r="C3836" s="1">
        <v>65.0</v>
      </c>
    </row>
    <row r="3837">
      <c r="A3837" s="1">
        <v>0.744</v>
      </c>
      <c r="B3837" s="1">
        <v>5575.27</v>
      </c>
      <c r="C3837" s="1">
        <v>62.0</v>
      </c>
    </row>
    <row r="3838">
      <c r="A3838" s="1">
        <v>0.241</v>
      </c>
      <c r="B3838" s="1">
        <v>36426.9</v>
      </c>
      <c r="C3838" s="1">
        <v>53.0</v>
      </c>
    </row>
    <row r="3839">
      <c r="A3839" s="1">
        <v>0.136</v>
      </c>
      <c r="B3839" s="1">
        <v>12709.79</v>
      </c>
      <c r="C3839" s="1">
        <v>47.0</v>
      </c>
    </row>
    <row r="3840">
      <c r="A3840" s="1">
        <v>0.511</v>
      </c>
      <c r="B3840" s="1">
        <v>11418.21</v>
      </c>
      <c r="C3840" s="1">
        <v>72.0</v>
      </c>
    </row>
    <row r="3841">
      <c r="A3841" s="1">
        <v>0.036</v>
      </c>
      <c r="B3841" s="1">
        <v>6990.08</v>
      </c>
      <c r="C3841" s="1">
        <v>66.0</v>
      </c>
    </row>
    <row r="3842">
      <c r="A3842" s="1">
        <v>0.484</v>
      </c>
      <c r="B3842" s="1">
        <v>29729.0</v>
      </c>
      <c r="C3842" s="1">
        <v>72.0</v>
      </c>
    </row>
    <row r="3843">
      <c r="A3843" s="1">
        <v>0.941</v>
      </c>
      <c r="B3843" s="1">
        <v>42515.72</v>
      </c>
      <c r="C3843" s="1">
        <v>50.0</v>
      </c>
    </row>
    <row r="3844">
      <c r="A3844" s="1">
        <v>0.939</v>
      </c>
      <c r="B3844" s="1">
        <v>6052.6</v>
      </c>
      <c r="C3844" s="1">
        <v>35.0</v>
      </c>
    </row>
    <row r="3845">
      <c r="A3845" s="1">
        <v>0.255</v>
      </c>
      <c r="B3845" s="1">
        <v>1998.54</v>
      </c>
      <c r="C3845" s="1">
        <v>80.0</v>
      </c>
    </row>
    <row r="3846">
      <c r="A3846" s="1">
        <v>0.077</v>
      </c>
      <c r="B3846" s="1">
        <v>2944.95</v>
      </c>
      <c r="C3846" s="1">
        <v>69.0</v>
      </c>
    </row>
    <row r="3847">
      <c r="A3847" s="1">
        <v>0.781</v>
      </c>
      <c r="B3847" s="1">
        <v>31481.76</v>
      </c>
      <c r="C3847" s="1">
        <v>66.0</v>
      </c>
    </row>
    <row r="3848">
      <c r="A3848" s="1">
        <v>0.315</v>
      </c>
      <c r="B3848" s="1">
        <v>11447.88</v>
      </c>
      <c r="C3848" s="1">
        <v>76.0</v>
      </c>
    </row>
    <row r="3849">
      <c r="A3849" s="1">
        <v>0.173</v>
      </c>
      <c r="B3849" s="1">
        <v>2829.3</v>
      </c>
      <c r="C3849" s="1">
        <v>45.0</v>
      </c>
    </row>
    <row r="3850">
      <c r="A3850" s="1">
        <v>0.181</v>
      </c>
      <c r="B3850" s="1">
        <v>8319.04</v>
      </c>
      <c r="C3850" s="1">
        <v>76.0</v>
      </c>
    </row>
    <row r="3851">
      <c r="A3851" s="1">
        <v>0.938</v>
      </c>
      <c r="B3851" s="1">
        <v>14440.63</v>
      </c>
      <c r="C3851" s="1">
        <v>64.0</v>
      </c>
    </row>
    <row r="3852">
      <c r="A3852" s="1">
        <v>1.0</v>
      </c>
      <c r="B3852" s="1">
        <v>38217.85</v>
      </c>
      <c r="C3852" s="1">
        <v>28.0</v>
      </c>
    </row>
    <row r="3853">
      <c r="A3853" s="1">
        <v>0.88</v>
      </c>
      <c r="B3853" s="1">
        <v>20530.11</v>
      </c>
      <c r="C3853" s="1">
        <v>74.0</v>
      </c>
    </row>
    <row r="3854">
      <c r="A3854" s="1">
        <v>0.389</v>
      </c>
      <c r="B3854" s="1">
        <v>3872.49</v>
      </c>
      <c r="C3854" s="1">
        <v>77.0</v>
      </c>
    </row>
    <row r="3855">
      <c r="A3855" s="1">
        <v>0.765</v>
      </c>
      <c r="B3855" s="1">
        <v>3456.2</v>
      </c>
      <c r="C3855" s="1">
        <v>71.0</v>
      </c>
    </row>
    <row r="3856">
      <c r="A3856" s="1">
        <v>1.0</v>
      </c>
      <c r="B3856" s="1">
        <v>10631.94</v>
      </c>
      <c r="C3856" s="1">
        <v>62.0</v>
      </c>
    </row>
    <row r="3857">
      <c r="A3857" s="1">
        <v>0.618</v>
      </c>
      <c r="B3857" s="1">
        <v>1563.4</v>
      </c>
      <c r="C3857" s="1">
        <v>50.0</v>
      </c>
    </row>
    <row r="3858">
      <c r="A3858" s="1">
        <v>0.333</v>
      </c>
      <c r="B3858" s="1">
        <v>28177.11</v>
      </c>
      <c r="C3858" s="1">
        <v>34.0</v>
      </c>
    </row>
    <row r="3859">
      <c r="A3859" s="1">
        <v>0.899</v>
      </c>
      <c r="B3859" s="1">
        <v>10265.03</v>
      </c>
      <c r="C3859" s="1">
        <v>23.0</v>
      </c>
    </row>
    <row r="3860">
      <c r="A3860" s="1">
        <v>0.43</v>
      </c>
      <c r="B3860" s="1">
        <v>8402.15</v>
      </c>
      <c r="C3860" s="1">
        <v>21.0</v>
      </c>
    </row>
    <row r="3861">
      <c r="A3861" s="1">
        <v>0.627</v>
      </c>
      <c r="B3861" s="1">
        <v>14230.64</v>
      </c>
      <c r="C3861" s="1">
        <v>37.0</v>
      </c>
    </row>
    <row r="3862">
      <c r="A3862" s="1">
        <v>0.541</v>
      </c>
      <c r="B3862" s="1">
        <v>24685.67</v>
      </c>
      <c r="C3862" s="1">
        <v>65.0</v>
      </c>
    </row>
    <row r="3863">
      <c r="A3863" s="1">
        <v>0.217</v>
      </c>
      <c r="B3863" s="1">
        <v>16849.05</v>
      </c>
      <c r="C3863" s="1">
        <v>64.0</v>
      </c>
    </row>
    <row r="3864">
      <c r="A3864" s="1">
        <v>0.151</v>
      </c>
      <c r="B3864" s="1">
        <v>32430.49</v>
      </c>
      <c r="C3864" s="1">
        <v>44.0</v>
      </c>
    </row>
    <row r="3865">
      <c r="A3865" s="1">
        <v>1.0</v>
      </c>
      <c r="B3865" s="1">
        <v>19850.62</v>
      </c>
      <c r="C3865" s="1">
        <v>32.0</v>
      </c>
    </row>
    <row r="3866">
      <c r="A3866" s="1">
        <v>0.567</v>
      </c>
      <c r="B3866" s="1">
        <v>31020.58</v>
      </c>
      <c r="C3866" s="1">
        <v>23.0</v>
      </c>
    </row>
    <row r="3867">
      <c r="A3867" s="1">
        <v>0.334</v>
      </c>
      <c r="B3867" s="1">
        <v>23866.08</v>
      </c>
      <c r="C3867" s="1">
        <v>64.0</v>
      </c>
    </row>
    <row r="3868">
      <c r="A3868" s="1">
        <v>0.766</v>
      </c>
      <c r="B3868" s="1">
        <v>4291.68</v>
      </c>
      <c r="C3868" s="1">
        <v>31.0</v>
      </c>
    </row>
    <row r="3869">
      <c r="A3869" s="1">
        <v>0.743</v>
      </c>
      <c r="B3869" s="1">
        <v>1075.49</v>
      </c>
      <c r="C3869" s="1">
        <v>77.0</v>
      </c>
    </row>
    <row r="3870">
      <c r="A3870" s="1">
        <v>1.0</v>
      </c>
      <c r="B3870" s="1">
        <v>46742.87</v>
      </c>
      <c r="C3870" s="1">
        <v>28.0</v>
      </c>
    </row>
    <row r="3871">
      <c r="A3871" s="1">
        <v>0.931</v>
      </c>
      <c r="B3871" s="1">
        <v>58248.48</v>
      </c>
      <c r="C3871" s="1">
        <v>56.0</v>
      </c>
    </row>
    <row r="3872">
      <c r="A3872" s="1">
        <v>0.332</v>
      </c>
      <c r="B3872" s="1">
        <v>25960.71</v>
      </c>
      <c r="C3872" s="1">
        <v>26.0</v>
      </c>
    </row>
    <row r="3873">
      <c r="A3873" s="1">
        <v>0.642</v>
      </c>
      <c r="B3873" s="1">
        <v>25762.01</v>
      </c>
      <c r="C3873" s="1">
        <v>43.0</v>
      </c>
    </row>
    <row r="3874">
      <c r="A3874" s="1">
        <v>0.553</v>
      </c>
      <c r="B3874" s="1">
        <v>6298.24</v>
      </c>
      <c r="C3874" s="1">
        <v>33.0</v>
      </c>
    </row>
    <row r="3875">
      <c r="A3875" s="1">
        <v>1.0</v>
      </c>
      <c r="B3875" s="1">
        <v>15637.02</v>
      </c>
      <c r="C3875" s="1">
        <v>22.0</v>
      </c>
    </row>
    <row r="3876">
      <c r="A3876" s="1">
        <v>0.34</v>
      </c>
      <c r="B3876" s="1">
        <v>97174.59</v>
      </c>
      <c r="C3876" s="1">
        <v>74.0</v>
      </c>
    </row>
    <row r="3877">
      <c r="A3877" s="1">
        <v>0.384</v>
      </c>
      <c r="B3877" s="1">
        <v>38778.79</v>
      </c>
      <c r="C3877" s="1">
        <v>69.0</v>
      </c>
    </row>
    <row r="3878">
      <c r="A3878" s="1">
        <v>0.92</v>
      </c>
      <c r="B3878" s="1">
        <v>7259.45</v>
      </c>
      <c r="C3878" s="1">
        <v>78.0</v>
      </c>
    </row>
    <row r="3879">
      <c r="A3879" s="1">
        <v>0.458</v>
      </c>
      <c r="B3879" s="1">
        <v>7163.4</v>
      </c>
      <c r="C3879" s="1">
        <v>27.0</v>
      </c>
    </row>
    <row r="3880">
      <c r="A3880" s="1">
        <v>0.457</v>
      </c>
      <c r="B3880" s="1">
        <v>13216.59</v>
      </c>
      <c r="C3880" s="1">
        <v>67.0</v>
      </c>
    </row>
    <row r="3881">
      <c r="A3881" s="1">
        <v>0.868</v>
      </c>
      <c r="B3881" s="1">
        <v>10370.39</v>
      </c>
      <c r="C3881" s="1">
        <v>20.0</v>
      </c>
    </row>
    <row r="3882">
      <c r="A3882" s="1">
        <v>0.296</v>
      </c>
      <c r="B3882" s="1">
        <v>9277.35</v>
      </c>
      <c r="C3882" s="1">
        <v>30.0</v>
      </c>
    </row>
    <row r="3883">
      <c r="A3883" s="1">
        <v>0.697</v>
      </c>
      <c r="B3883" s="1">
        <v>19722.03</v>
      </c>
      <c r="C3883" s="1">
        <v>60.0</v>
      </c>
    </row>
    <row r="3884">
      <c r="A3884" s="1">
        <v>0.772</v>
      </c>
      <c r="B3884" s="1">
        <v>231.18</v>
      </c>
      <c r="C3884" s="1">
        <v>66.0</v>
      </c>
    </row>
    <row r="3885">
      <c r="A3885" s="1">
        <v>0.492</v>
      </c>
      <c r="B3885" s="1">
        <v>28822.58</v>
      </c>
      <c r="C3885" s="1">
        <v>47.0</v>
      </c>
    </row>
    <row r="3886">
      <c r="A3886" s="1">
        <v>0.334</v>
      </c>
      <c r="B3886" s="1">
        <v>26945.55</v>
      </c>
      <c r="C3886" s="1">
        <v>79.0</v>
      </c>
    </row>
    <row r="3887">
      <c r="A3887" s="1">
        <v>0.897</v>
      </c>
      <c r="B3887" s="1">
        <v>35477.49</v>
      </c>
      <c r="C3887" s="1">
        <v>71.0</v>
      </c>
    </row>
    <row r="3888">
      <c r="A3888" s="1">
        <v>0.406</v>
      </c>
      <c r="B3888" s="1">
        <v>36833.79</v>
      </c>
      <c r="C3888" s="1">
        <v>62.0</v>
      </c>
    </row>
    <row r="3889">
      <c r="A3889" s="1">
        <v>0.869</v>
      </c>
      <c r="B3889" s="1">
        <v>16712.64</v>
      </c>
      <c r="C3889" s="1">
        <v>23.0</v>
      </c>
    </row>
    <row r="3890">
      <c r="A3890" s="1">
        <v>0.566</v>
      </c>
      <c r="B3890" s="1">
        <v>30289.28</v>
      </c>
      <c r="C3890" s="1">
        <v>34.0</v>
      </c>
    </row>
    <row r="3891">
      <c r="A3891" s="1">
        <v>0.018</v>
      </c>
      <c r="B3891" s="1">
        <v>13561.04</v>
      </c>
      <c r="C3891" s="1">
        <v>76.0</v>
      </c>
    </row>
    <row r="3892">
      <c r="A3892" s="1">
        <v>0.719</v>
      </c>
      <c r="B3892" s="1">
        <v>60536.14</v>
      </c>
      <c r="C3892" s="1">
        <v>62.0</v>
      </c>
    </row>
    <row r="3893">
      <c r="A3893" s="1">
        <v>0.244</v>
      </c>
      <c r="B3893" s="1">
        <v>4231.68</v>
      </c>
      <c r="C3893" s="1">
        <v>68.0</v>
      </c>
    </row>
    <row r="3894">
      <c r="A3894" s="1">
        <v>0.617</v>
      </c>
      <c r="B3894" s="1">
        <v>49447.81</v>
      </c>
      <c r="C3894" s="1">
        <v>70.0</v>
      </c>
    </row>
    <row r="3895">
      <c r="A3895" s="1">
        <v>0.808</v>
      </c>
      <c r="B3895" s="1">
        <v>5982.42</v>
      </c>
      <c r="C3895" s="1">
        <v>36.0</v>
      </c>
    </row>
    <row r="3896">
      <c r="A3896" s="1">
        <v>0.19</v>
      </c>
      <c r="B3896" s="1">
        <v>2167.82</v>
      </c>
      <c r="C3896" s="1">
        <v>59.0</v>
      </c>
    </row>
    <row r="3897">
      <c r="A3897" s="1">
        <v>0.208</v>
      </c>
      <c r="B3897" s="1">
        <v>11564.41</v>
      </c>
      <c r="C3897" s="1">
        <v>52.0</v>
      </c>
    </row>
    <row r="3898">
      <c r="A3898" s="1">
        <v>0.474</v>
      </c>
      <c r="B3898" s="1">
        <v>19085.94</v>
      </c>
      <c r="C3898" s="1">
        <v>63.0</v>
      </c>
    </row>
    <row r="3899">
      <c r="A3899" s="1">
        <v>0.527</v>
      </c>
      <c r="B3899" s="1">
        <v>5253.02</v>
      </c>
      <c r="C3899" s="1">
        <v>43.0</v>
      </c>
    </row>
    <row r="3900">
      <c r="A3900" s="1">
        <v>0.504</v>
      </c>
      <c r="B3900" s="1">
        <v>16229.44</v>
      </c>
      <c r="C3900" s="1">
        <v>68.0</v>
      </c>
    </row>
    <row r="3901">
      <c r="A3901" s="1">
        <v>0.844</v>
      </c>
      <c r="B3901" s="1">
        <v>32994.09</v>
      </c>
      <c r="C3901" s="1">
        <v>22.0</v>
      </c>
    </row>
    <row r="3902">
      <c r="A3902" s="1">
        <v>0.269</v>
      </c>
      <c r="B3902" s="1">
        <v>5943.47</v>
      </c>
      <c r="C3902" s="1">
        <v>46.0</v>
      </c>
    </row>
    <row r="3903">
      <c r="A3903" s="1">
        <v>0.261</v>
      </c>
      <c r="B3903" s="1">
        <v>17365.36</v>
      </c>
      <c r="C3903" s="1">
        <v>54.0</v>
      </c>
    </row>
    <row r="3904">
      <c r="A3904" s="1">
        <v>0.072</v>
      </c>
      <c r="B3904" s="1">
        <v>8289.49</v>
      </c>
      <c r="C3904" s="1">
        <v>37.0</v>
      </c>
    </row>
    <row r="3905">
      <c r="A3905" s="1">
        <v>0.432</v>
      </c>
      <c r="B3905" s="1">
        <v>15090.6</v>
      </c>
      <c r="C3905" s="1">
        <v>66.0</v>
      </c>
    </row>
    <row r="3906">
      <c r="A3906" s="1">
        <v>0.246</v>
      </c>
      <c r="B3906" s="1">
        <v>21987.39</v>
      </c>
      <c r="C3906" s="1">
        <v>38.0</v>
      </c>
    </row>
    <row r="3907">
      <c r="A3907" s="1">
        <v>0.592</v>
      </c>
      <c r="B3907" s="1">
        <v>8628.66</v>
      </c>
      <c r="C3907" s="1">
        <v>27.0</v>
      </c>
    </row>
    <row r="3908">
      <c r="A3908" s="1">
        <v>0.331</v>
      </c>
      <c r="B3908" s="1">
        <v>100000.0</v>
      </c>
      <c r="C3908" s="1">
        <v>22.0</v>
      </c>
    </row>
    <row r="3909">
      <c r="A3909" s="1">
        <v>0.945</v>
      </c>
      <c r="B3909" s="1">
        <v>16591.95</v>
      </c>
      <c r="C3909" s="1">
        <v>53.0</v>
      </c>
    </row>
    <row r="3910">
      <c r="A3910" s="1">
        <v>1.0</v>
      </c>
      <c r="B3910" s="1">
        <v>34797.94</v>
      </c>
      <c r="C3910" s="1">
        <v>23.0</v>
      </c>
    </row>
    <row r="3911">
      <c r="A3911" s="1">
        <v>0.765</v>
      </c>
      <c r="B3911" s="1">
        <v>25829.52</v>
      </c>
      <c r="C3911" s="1">
        <v>43.0</v>
      </c>
    </row>
    <row r="3912">
      <c r="A3912" s="1">
        <v>0.909</v>
      </c>
      <c r="B3912" s="1">
        <v>38319.98</v>
      </c>
      <c r="C3912" s="1">
        <v>21.0</v>
      </c>
    </row>
    <row r="3913">
      <c r="A3913" s="1">
        <v>1.0</v>
      </c>
      <c r="B3913" s="1">
        <v>3818.39</v>
      </c>
      <c r="C3913" s="1">
        <v>79.0</v>
      </c>
    </row>
    <row r="3914">
      <c r="A3914" s="1">
        <v>0.32</v>
      </c>
      <c r="B3914" s="1">
        <v>5034.81</v>
      </c>
      <c r="C3914" s="1">
        <v>56.0</v>
      </c>
    </row>
    <row r="3915">
      <c r="A3915" s="1">
        <v>1.0</v>
      </c>
      <c r="B3915" s="1">
        <v>13365.63</v>
      </c>
      <c r="C3915" s="1">
        <v>56.0</v>
      </c>
    </row>
    <row r="3916">
      <c r="A3916" s="1">
        <v>0.991</v>
      </c>
      <c r="B3916" s="1">
        <v>38255.33</v>
      </c>
      <c r="C3916" s="1">
        <v>67.0</v>
      </c>
    </row>
    <row r="3917">
      <c r="A3917" s="1">
        <v>0.412</v>
      </c>
      <c r="B3917" s="1">
        <v>4403.12</v>
      </c>
      <c r="C3917" s="1">
        <v>52.0</v>
      </c>
    </row>
    <row r="3918">
      <c r="A3918" s="1">
        <v>1.0</v>
      </c>
      <c r="B3918" s="1">
        <v>70854.64</v>
      </c>
      <c r="C3918" s="1">
        <v>18.0</v>
      </c>
    </row>
    <row r="3919">
      <c r="A3919" s="1">
        <v>0.947</v>
      </c>
      <c r="B3919" s="1">
        <v>2730.2</v>
      </c>
      <c r="C3919" s="1">
        <v>41.0</v>
      </c>
    </row>
    <row r="3920">
      <c r="A3920" s="1">
        <v>0.086</v>
      </c>
      <c r="B3920" s="1">
        <v>3849.33</v>
      </c>
      <c r="C3920" s="1">
        <v>74.0</v>
      </c>
    </row>
    <row r="3921">
      <c r="A3921" s="1">
        <v>0.876</v>
      </c>
      <c r="B3921" s="1">
        <v>3660.05</v>
      </c>
      <c r="C3921" s="1">
        <v>53.0</v>
      </c>
    </row>
    <row r="3922">
      <c r="A3922" s="1">
        <v>0.483</v>
      </c>
      <c r="B3922" s="1">
        <v>17638.07</v>
      </c>
      <c r="C3922" s="1">
        <v>23.0</v>
      </c>
    </row>
    <row r="3923">
      <c r="A3923" s="1">
        <v>0.961</v>
      </c>
      <c r="B3923" s="1">
        <v>49909.1</v>
      </c>
      <c r="C3923" s="1">
        <v>58.0</v>
      </c>
    </row>
    <row r="3924">
      <c r="A3924" s="1">
        <v>0.161</v>
      </c>
      <c r="B3924" s="1">
        <v>5890.41</v>
      </c>
      <c r="C3924" s="1">
        <v>71.0</v>
      </c>
    </row>
    <row r="3925">
      <c r="A3925" s="1">
        <v>0.222</v>
      </c>
      <c r="B3925" s="1">
        <v>16105.58</v>
      </c>
      <c r="C3925" s="1">
        <v>63.0</v>
      </c>
    </row>
    <row r="3926">
      <c r="A3926" s="1">
        <v>1.0</v>
      </c>
      <c r="B3926" s="1">
        <v>3866.17</v>
      </c>
      <c r="C3926" s="1">
        <v>77.0</v>
      </c>
    </row>
    <row r="3927">
      <c r="A3927" s="1">
        <v>0.466</v>
      </c>
      <c r="B3927" s="1">
        <v>19946.59</v>
      </c>
      <c r="C3927" s="1">
        <v>61.0</v>
      </c>
    </row>
    <row r="3928">
      <c r="A3928" s="1">
        <v>0.798</v>
      </c>
      <c r="B3928" s="1">
        <v>2630.58</v>
      </c>
      <c r="C3928" s="1">
        <v>77.0</v>
      </c>
    </row>
    <row r="3929">
      <c r="A3929" s="1">
        <v>0.75</v>
      </c>
      <c r="B3929" s="1">
        <v>13518.36</v>
      </c>
      <c r="C3929" s="1">
        <v>74.0</v>
      </c>
    </row>
    <row r="3930">
      <c r="A3930" s="1">
        <v>0.836</v>
      </c>
      <c r="B3930" s="1">
        <v>21294.76</v>
      </c>
      <c r="C3930" s="1">
        <v>48.0</v>
      </c>
    </row>
    <row r="3931">
      <c r="A3931" s="1">
        <v>0.765</v>
      </c>
      <c r="B3931" s="1">
        <v>17308.53</v>
      </c>
      <c r="C3931" s="1">
        <v>37.0</v>
      </c>
    </row>
    <row r="3932">
      <c r="A3932" s="1">
        <v>0.914</v>
      </c>
      <c r="B3932" s="1">
        <v>3016.47</v>
      </c>
      <c r="C3932" s="1">
        <v>41.0</v>
      </c>
    </row>
    <row r="3933">
      <c r="A3933" s="1">
        <v>0.643</v>
      </c>
      <c r="B3933" s="1">
        <v>3519.79</v>
      </c>
      <c r="C3933" s="1">
        <v>42.0</v>
      </c>
    </row>
    <row r="3934">
      <c r="A3934" s="1">
        <v>0.475</v>
      </c>
      <c r="B3934" s="1">
        <v>22257.73</v>
      </c>
      <c r="C3934" s="1">
        <v>53.0</v>
      </c>
    </row>
    <row r="3935">
      <c r="A3935" s="1">
        <v>1.0</v>
      </c>
      <c r="B3935" s="1">
        <v>33100.14</v>
      </c>
      <c r="C3935" s="1">
        <v>38.0</v>
      </c>
    </row>
    <row r="3936">
      <c r="A3936" s="1">
        <v>0.457</v>
      </c>
      <c r="B3936" s="1">
        <v>47735.52</v>
      </c>
      <c r="C3936" s="1">
        <v>47.0</v>
      </c>
    </row>
    <row r="3937">
      <c r="A3937" s="1">
        <v>0.781</v>
      </c>
      <c r="B3937" s="1">
        <v>33598.44</v>
      </c>
      <c r="C3937" s="1">
        <v>41.0</v>
      </c>
    </row>
    <row r="3938">
      <c r="A3938" s="1">
        <v>1.0</v>
      </c>
      <c r="B3938" s="1">
        <v>72934.71</v>
      </c>
      <c r="C3938" s="1">
        <v>61.0</v>
      </c>
    </row>
    <row r="3939">
      <c r="A3939" s="1">
        <v>0.966</v>
      </c>
      <c r="B3939" s="1">
        <v>10493.48</v>
      </c>
      <c r="C3939" s="1">
        <v>59.0</v>
      </c>
    </row>
    <row r="3940">
      <c r="A3940" s="1">
        <v>0.949</v>
      </c>
      <c r="B3940" s="1">
        <v>8044.38</v>
      </c>
      <c r="C3940" s="1">
        <v>47.0</v>
      </c>
    </row>
    <row r="3941">
      <c r="A3941" s="1">
        <v>0.71</v>
      </c>
      <c r="B3941" s="1">
        <v>571.78</v>
      </c>
      <c r="C3941" s="1">
        <v>39.0</v>
      </c>
    </row>
    <row r="3942">
      <c r="A3942" s="1">
        <v>0.82</v>
      </c>
      <c r="B3942" s="1">
        <v>11952.95</v>
      </c>
      <c r="C3942" s="1">
        <v>45.0</v>
      </c>
    </row>
    <row r="3943">
      <c r="A3943" s="1">
        <v>0.548</v>
      </c>
      <c r="B3943" s="1">
        <v>21074.97</v>
      </c>
      <c r="C3943" s="1">
        <v>24.0</v>
      </c>
    </row>
    <row r="3944">
      <c r="A3944" s="1">
        <v>0.435</v>
      </c>
      <c r="B3944" s="1">
        <v>33792.22</v>
      </c>
      <c r="C3944" s="1">
        <v>52.0</v>
      </c>
    </row>
    <row r="3945">
      <c r="A3945" s="1">
        <v>0.066</v>
      </c>
      <c r="B3945" s="1">
        <v>6224.62</v>
      </c>
      <c r="C3945" s="1">
        <v>72.0</v>
      </c>
    </row>
    <row r="3946">
      <c r="A3946" s="1">
        <v>0.222</v>
      </c>
      <c r="B3946" s="1">
        <v>14414.12</v>
      </c>
      <c r="C3946" s="1">
        <v>45.0</v>
      </c>
    </row>
    <row r="3947">
      <c r="A3947" s="1">
        <v>1.0</v>
      </c>
      <c r="B3947" s="1">
        <v>21694.75</v>
      </c>
      <c r="C3947" s="1">
        <v>31.0</v>
      </c>
    </row>
    <row r="3948">
      <c r="A3948" s="1">
        <v>0.856</v>
      </c>
      <c r="B3948" s="1">
        <v>16041.52</v>
      </c>
      <c r="C3948" s="1">
        <v>73.0</v>
      </c>
    </row>
    <row r="3949">
      <c r="A3949" s="1">
        <v>0.579</v>
      </c>
      <c r="B3949" s="1">
        <v>6404.68</v>
      </c>
      <c r="C3949" s="1">
        <v>27.0</v>
      </c>
    </row>
    <row r="3950">
      <c r="A3950" s="1">
        <v>0.444</v>
      </c>
      <c r="B3950" s="1">
        <v>31820.41</v>
      </c>
      <c r="C3950" s="1">
        <v>33.0</v>
      </c>
    </row>
    <row r="3951">
      <c r="A3951" s="1">
        <v>0.114</v>
      </c>
      <c r="B3951" s="1">
        <v>3807.74</v>
      </c>
      <c r="C3951" s="1">
        <v>33.0</v>
      </c>
    </row>
    <row r="3952">
      <c r="A3952" s="1">
        <v>0.16</v>
      </c>
      <c r="B3952" s="1">
        <v>47073.32</v>
      </c>
      <c r="C3952" s="1">
        <v>71.0</v>
      </c>
    </row>
    <row r="3953">
      <c r="A3953" s="1">
        <v>0.855</v>
      </c>
      <c r="B3953" s="1">
        <v>60981.29</v>
      </c>
      <c r="C3953" s="1">
        <v>48.0</v>
      </c>
    </row>
    <row r="3954">
      <c r="A3954" s="1">
        <v>0.986</v>
      </c>
      <c r="B3954" s="1">
        <v>9100.67</v>
      </c>
      <c r="C3954" s="1">
        <v>59.0</v>
      </c>
    </row>
    <row r="3955">
      <c r="A3955" s="1">
        <v>0.304</v>
      </c>
      <c r="B3955" s="1">
        <v>9437.93</v>
      </c>
      <c r="C3955" s="1">
        <v>42.0</v>
      </c>
    </row>
    <row r="3956">
      <c r="A3956" s="1">
        <v>0.275</v>
      </c>
      <c r="B3956" s="1">
        <v>27195.25</v>
      </c>
      <c r="C3956" s="1">
        <v>30.0</v>
      </c>
    </row>
    <row r="3957">
      <c r="A3957" s="1">
        <v>0.985</v>
      </c>
      <c r="B3957" s="1">
        <v>12186.73</v>
      </c>
      <c r="C3957" s="1">
        <v>23.0</v>
      </c>
    </row>
    <row r="3958">
      <c r="A3958" s="1">
        <v>0.602</v>
      </c>
      <c r="B3958" s="1">
        <v>580.55</v>
      </c>
      <c r="C3958" s="1">
        <v>61.0</v>
      </c>
    </row>
    <row r="3959">
      <c r="A3959" s="1">
        <v>0.324</v>
      </c>
      <c r="B3959" s="1">
        <v>50483.78</v>
      </c>
      <c r="C3959" s="1">
        <v>26.0</v>
      </c>
    </row>
    <row r="3960">
      <c r="A3960" s="1">
        <v>0.096</v>
      </c>
      <c r="B3960" s="1">
        <v>11268.72</v>
      </c>
      <c r="C3960" s="1">
        <v>62.0</v>
      </c>
    </row>
    <row r="3961">
      <c r="A3961" s="1">
        <v>0.614</v>
      </c>
      <c r="B3961" s="1">
        <v>4550.44</v>
      </c>
      <c r="C3961" s="1">
        <v>53.0</v>
      </c>
    </row>
    <row r="3962">
      <c r="A3962" s="1">
        <v>0.453</v>
      </c>
      <c r="B3962" s="1">
        <v>16223.49</v>
      </c>
      <c r="C3962" s="1">
        <v>73.0</v>
      </c>
    </row>
    <row r="3963">
      <c r="A3963" s="1">
        <v>0.432</v>
      </c>
      <c r="B3963" s="1">
        <v>4941.2</v>
      </c>
      <c r="C3963" s="1">
        <v>60.0</v>
      </c>
    </row>
    <row r="3964">
      <c r="A3964" s="1">
        <v>1.0</v>
      </c>
      <c r="B3964" s="1">
        <v>4613.99</v>
      </c>
      <c r="C3964" s="1">
        <v>37.0</v>
      </c>
    </row>
    <row r="3965">
      <c r="A3965" s="1">
        <v>0.313</v>
      </c>
      <c r="B3965" s="1">
        <v>15781.33</v>
      </c>
      <c r="C3965" s="1">
        <v>35.0</v>
      </c>
    </row>
    <row r="3966">
      <c r="A3966" s="1">
        <v>0.538</v>
      </c>
      <c r="B3966" s="1">
        <v>9920.13</v>
      </c>
      <c r="C3966" s="1">
        <v>75.0</v>
      </c>
    </row>
    <row r="3967">
      <c r="A3967" s="1">
        <v>0.213</v>
      </c>
      <c r="B3967" s="1">
        <v>17019.11</v>
      </c>
      <c r="C3967" s="1">
        <v>60.0</v>
      </c>
    </row>
    <row r="3968">
      <c r="A3968" s="1">
        <v>0.422</v>
      </c>
      <c r="B3968" s="1">
        <v>100000.0</v>
      </c>
      <c r="C3968" s="1">
        <v>74.0</v>
      </c>
    </row>
    <row r="3969">
      <c r="A3969" s="1">
        <v>0.866</v>
      </c>
      <c r="B3969" s="1">
        <v>39182.48</v>
      </c>
      <c r="C3969" s="1">
        <v>38.0</v>
      </c>
    </row>
    <row r="3970">
      <c r="A3970" s="1">
        <v>0.247</v>
      </c>
      <c r="B3970" s="1">
        <v>154.01</v>
      </c>
      <c r="C3970" s="1">
        <v>21.0</v>
      </c>
    </row>
    <row r="3971">
      <c r="A3971" s="1">
        <v>0.676</v>
      </c>
      <c r="B3971" s="1">
        <v>1037.57</v>
      </c>
      <c r="C3971" s="1">
        <v>67.0</v>
      </c>
    </row>
    <row r="3972">
      <c r="A3972" s="1">
        <v>0.18</v>
      </c>
      <c r="B3972" s="1">
        <v>18836.25</v>
      </c>
      <c r="C3972" s="1">
        <v>50.0</v>
      </c>
    </row>
    <row r="3973">
      <c r="A3973" s="1">
        <v>0.241</v>
      </c>
      <c r="B3973" s="1">
        <v>19683.69</v>
      </c>
      <c r="C3973" s="1">
        <v>44.0</v>
      </c>
    </row>
    <row r="3974">
      <c r="A3974" s="1">
        <v>0.173</v>
      </c>
      <c r="B3974" s="1">
        <v>42106.0</v>
      </c>
      <c r="C3974" s="1">
        <v>24.0</v>
      </c>
    </row>
    <row r="3975">
      <c r="A3975" s="1">
        <v>0.68</v>
      </c>
      <c r="B3975" s="1">
        <v>19834.15</v>
      </c>
      <c r="C3975" s="1">
        <v>23.0</v>
      </c>
    </row>
    <row r="3976">
      <c r="A3976" s="1">
        <v>0.99</v>
      </c>
      <c r="B3976" s="1">
        <v>5168.02</v>
      </c>
      <c r="C3976" s="1">
        <v>80.0</v>
      </c>
    </row>
    <row r="3977">
      <c r="A3977" s="1">
        <v>0.656</v>
      </c>
      <c r="B3977" s="1">
        <v>12641.65</v>
      </c>
      <c r="C3977" s="1">
        <v>32.0</v>
      </c>
    </row>
    <row r="3978">
      <c r="A3978" s="1">
        <v>1.0</v>
      </c>
      <c r="B3978" s="1">
        <v>33108.11</v>
      </c>
      <c r="C3978" s="1">
        <v>35.0</v>
      </c>
    </row>
    <row r="3979">
      <c r="A3979" s="1">
        <v>0.676</v>
      </c>
      <c r="B3979" s="1">
        <v>51233.58</v>
      </c>
      <c r="C3979" s="1">
        <v>49.0</v>
      </c>
    </row>
    <row r="3980">
      <c r="A3980" s="1">
        <v>0.73</v>
      </c>
      <c r="B3980" s="1">
        <v>5407.72</v>
      </c>
      <c r="C3980" s="1">
        <v>73.0</v>
      </c>
    </row>
    <row r="3981">
      <c r="A3981" s="1">
        <v>0.976</v>
      </c>
      <c r="B3981" s="1">
        <v>15513.4</v>
      </c>
      <c r="C3981" s="1">
        <v>28.0</v>
      </c>
    </row>
    <row r="3982">
      <c r="A3982" s="1">
        <v>0.136</v>
      </c>
      <c r="B3982" s="1">
        <v>3461.55</v>
      </c>
      <c r="C3982" s="1">
        <v>37.0</v>
      </c>
    </row>
    <row r="3983">
      <c r="A3983" s="1">
        <v>0.647</v>
      </c>
      <c r="B3983" s="1">
        <v>13743.29</v>
      </c>
      <c r="C3983" s="1">
        <v>41.0</v>
      </c>
    </row>
    <row r="3984">
      <c r="A3984" s="1">
        <v>0.576</v>
      </c>
      <c r="B3984" s="1">
        <v>1888.72</v>
      </c>
      <c r="C3984" s="1">
        <v>32.0</v>
      </c>
    </row>
    <row r="3985">
      <c r="A3985" s="1">
        <v>0.133</v>
      </c>
      <c r="B3985" s="1">
        <v>56852.7</v>
      </c>
      <c r="C3985" s="1">
        <v>65.0</v>
      </c>
    </row>
    <row r="3986">
      <c r="A3986" s="1">
        <v>0.156</v>
      </c>
      <c r="B3986" s="1">
        <v>20325.34</v>
      </c>
      <c r="C3986" s="1">
        <v>24.0</v>
      </c>
    </row>
    <row r="3987">
      <c r="A3987" s="1">
        <v>0.752</v>
      </c>
      <c r="B3987" s="1">
        <v>38512.69</v>
      </c>
      <c r="C3987" s="1">
        <v>38.0</v>
      </c>
    </row>
    <row r="3988">
      <c r="A3988" s="1">
        <v>0.598</v>
      </c>
      <c r="B3988" s="1">
        <v>100000.0</v>
      </c>
      <c r="C3988" s="1">
        <v>59.0</v>
      </c>
    </row>
    <row r="3989">
      <c r="A3989" s="1">
        <v>0.394</v>
      </c>
      <c r="B3989" s="1">
        <v>4034.15</v>
      </c>
      <c r="C3989" s="1">
        <v>43.0</v>
      </c>
    </row>
    <row r="3990">
      <c r="A3990" s="1">
        <v>0.698</v>
      </c>
      <c r="B3990" s="1">
        <v>23692.78</v>
      </c>
      <c r="C3990" s="1">
        <v>61.0</v>
      </c>
    </row>
    <row r="3991">
      <c r="A3991" s="1">
        <v>0.51</v>
      </c>
      <c r="B3991" s="1">
        <v>43604.92</v>
      </c>
      <c r="C3991" s="1">
        <v>73.0</v>
      </c>
    </row>
    <row r="3992">
      <c r="A3992" s="1">
        <v>0.769</v>
      </c>
      <c r="B3992" s="1">
        <v>17157.52</v>
      </c>
      <c r="C3992" s="1">
        <v>31.0</v>
      </c>
    </row>
    <row r="3993">
      <c r="A3993" s="1">
        <v>0.859</v>
      </c>
      <c r="B3993" s="1">
        <v>20416.16</v>
      </c>
      <c r="C3993" s="1">
        <v>74.0</v>
      </c>
    </row>
    <row r="3994">
      <c r="A3994" s="1">
        <v>0.645</v>
      </c>
      <c r="B3994" s="1">
        <v>10473.86</v>
      </c>
      <c r="C3994" s="1">
        <v>54.0</v>
      </c>
    </row>
    <row r="3995">
      <c r="A3995" s="1">
        <v>0.329</v>
      </c>
      <c r="B3995" s="1">
        <v>22463.89</v>
      </c>
      <c r="C3995" s="1">
        <v>75.0</v>
      </c>
    </row>
    <row r="3996">
      <c r="A3996" s="1">
        <v>0.853</v>
      </c>
      <c r="B3996" s="1">
        <v>10069.65</v>
      </c>
      <c r="C3996" s="1">
        <v>38.0</v>
      </c>
    </row>
    <row r="3997">
      <c r="A3997" s="1">
        <v>0.302</v>
      </c>
      <c r="B3997" s="1">
        <v>12948.94</v>
      </c>
      <c r="C3997" s="1">
        <v>35.0</v>
      </c>
    </row>
    <row r="3998">
      <c r="A3998" s="1">
        <v>0.353</v>
      </c>
      <c r="B3998" s="1">
        <v>2172.02</v>
      </c>
      <c r="C3998" s="1">
        <v>22.0</v>
      </c>
    </row>
    <row r="3999">
      <c r="A3999" s="1">
        <v>0.609</v>
      </c>
      <c r="B3999" s="1">
        <v>156.78</v>
      </c>
      <c r="C3999" s="1">
        <v>20.0</v>
      </c>
    </row>
    <row r="4000">
      <c r="A4000" s="1">
        <v>0.739</v>
      </c>
      <c r="B4000" s="1">
        <v>1134.61</v>
      </c>
      <c r="C4000" s="1">
        <v>40.0</v>
      </c>
    </row>
    <row r="4001">
      <c r="A4001" s="1">
        <v>0.421</v>
      </c>
      <c r="B4001" s="1">
        <v>4276.78</v>
      </c>
      <c r="C4001" s="1">
        <v>43.0</v>
      </c>
    </row>
    <row r="4002">
      <c r="A4002" s="1">
        <v>0.591</v>
      </c>
      <c r="B4002" s="1">
        <v>12198.33</v>
      </c>
      <c r="C4002" s="1">
        <v>54.0</v>
      </c>
    </row>
    <row r="4003">
      <c r="A4003" s="1">
        <v>0.248</v>
      </c>
      <c r="B4003" s="1">
        <v>424.35</v>
      </c>
      <c r="C4003" s="1">
        <v>41.0</v>
      </c>
    </row>
    <row r="4004">
      <c r="A4004" s="1">
        <v>0.845</v>
      </c>
      <c r="B4004" s="1">
        <v>3390.55</v>
      </c>
      <c r="C4004" s="1">
        <v>66.0</v>
      </c>
    </row>
    <row r="4005">
      <c r="A4005" s="1">
        <v>1.0</v>
      </c>
      <c r="B4005" s="1">
        <v>30414.32</v>
      </c>
      <c r="C4005" s="1">
        <v>36.0</v>
      </c>
    </row>
    <row r="4006">
      <c r="A4006" s="1">
        <v>0.748</v>
      </c>
      <c r="B4006" s="1">
        <v>28723.69</v>
      </c>
      <c r="C4006" s="1">
        <v>68.0</v>
      </c>
    </row>
    <row r="4007">
      <c r="A4007" s="1">
        <v>0.419</v>
      </c>
      <c r="B4007" s="1">
        <v>31187.28</v>
      </c>
      <c r="C4007" s="1">
        <v>42.0</v>
      </c>
    </row>
    <row r="4008">
      <c r="A4008" s="1">
        <v>0.449</v>
      </c>
      <c r="B4008" s="1">
        <v>50903.57</v>
      </c>
      <c r="C4008" s="1">
        <v>38.0</v>
      </c>
    </row>
    <row r="4009">
      <c r="A4009" s="1">
        <v>0.031</v>
      </c>
      <c r="B4009" s="1">
        <v>2535.56</v>
      </c>
      <c r="C4009" s="1">
        <v>29.0</v>
      </c>
    </row>
    <row r="4010">
      <c r="A4010" s="1">
        <v>0.697</v>
      </c>
      <c r="B4010" s="1">
        <v>3561.97</v>
      </c>
      <c r="C4010" s="1">
        <v>74.0</v>
      </c>
    </row>
    <row r="4011">
      <c r="A4011" s="1">
        <v>0.65</v>
      </c>
      <c r="B4011" s="1">
        <v>8115.91</v>
      </c>
      <c r="C4011" s="1">
        <v>78.0</v>
      </c>
    </row>
    <row r="4012">
      <c r="A4012" s="1">
        <v>1.0</v>
      </c>
      <c r="B4012" s="1">
        <v>49335.33</v>
      </c>
      <c r="C4012" s="1">
        <v>58.0</v>
      </c>
    </row>
    <row r="4013">
      <c r="A4013" s="1">
        <v>0.402</v>
      </c>
      <c r="B4013" s="1">
        <v>29875.61</v>
      </c>
      <c r="C4013" s="1">
        <v>50.0</v>
      </c>
    </row>
    <row r="4014">
      <c r="A4014" s="1">
        <v>0.983</v>
      </c>
      <c r="B4014" s="1">
        <v>7834.83</v>
      </c>
      <c r="C4014" s="1">
        <v>67.0</v>
      </c>
    </row>
    <row r="4015">
      <c r="A4015" s="1">
        <v>0.91</v>
      </c>
      <c r="B4015" s="1">
        <v>1834.32</v>
      </c>
      <c r="C4015" s="1">
        <v>70.0</v>
      </c>
    </row>
    <row r="4016">
      <c r="A4016" s="1">
        <v>0.338</v>
      </c>
      <c r="B4016" s="1">
        <v>19162.06</v>
      </c>
      <c r="C4016" s="1">
        <v>21.0</v>
      </c>
    </row>
    <row r="4017">
      <c r="A4017" s="1">
        <v>0.066</v>
      </c>
      <c r="B4017" s="1">
        <v>5936.32</v>
      </c>
      <c r="C4017" s="1">
        <v>80.0</v>
      </c>
    </row>
    <row r="4018">
      <c r="A4018" s="1">
        <v>0.727</v>
      </c>
      <c r="B4018" s="1">
        <v>15149.56</v>
      </c>
      <c r="C4018" s="1">
        <v>59.0</v>
      </c>
    </row>
    <row r="4019">
      <c r="A4019" s="1">
        <v>0.646</v>
      </c>
      <c r="B4019" s="1">
        <v>56878.55</v>
      </c>
      <c r="C4019" s="1">
        <v>74.0</v>
      </c>
    </row>
    <row r="4020">
      <c r="A4020" s="1">
        <v>1.0</v>
      </c>
      <c r="B4020" s="1">
        <v>17001.51</v>
      </c>
      <c r="C4020" s="1">
        <v>24.0</v>
      </c>
    </row>
    <row r="4021">
      <c r="A4021" s="1">
        <v>0.172</v>
      </c>
      <c r="B4021" s="1">
        <v>51496.92</v>
      </c>
      <c r="C4021" s="1">
        <v>39.0</v>
      </c>
    </row>
    <row r="4022">
      <c r="A4022" s="1">
        <v>0.522</v>
      </c>
      <c r="B4022" s="1">
        <v>9985.81</v>
      </c>
      <c r="C4022" s="1">
        <v>72.0</v>
      </c>
    </row>
    <row r="4023">
      <c r="A4023" s="1">
        <v>0.839</v>
      </c>
      <c r="B4023" s="1">
        <v>20067.02</v>
      </c>
      <c r="C4023" s="1">
        <v>50.0</v>
      </c>
    </row>
    <row r="4024">
      <c r="A4024" s="1">
        <v>0.94</v>
      </c>
      <c r="B4024" s="1">
        <v>44865.57</v>
      </c>
      <c r="C4024" s="1">
        <v>34.0</v>
      </c>
    </row>
    <row r="4025">
      <c r="A4025" s="1">
        <v>0.722</v>
      </c>
      <c r="B4025" s="1">
        <v>17734.02</v>
      </c>
      <c r="C4025" s="1">
        <v>41.0</v>
      </c>
    </row>
    <row r="4026">
      <c r="A4026" s="1">
        <v>0.444</v>
      </c>
      <c r="B4026" s="1">
        <v>19084.98</v>
      </c>
      <c r="C4026" s="1">
        <v>78.0</v>
      </c>
    </row>
    <row r="4027">
      <c r="A4027" s="1">
        <v>0.067</v>
      </c>
      <c r="B4027" s="1">
        <v>25197.32</v>
      </c>
      <c r="C4027" s="1">
        <v>78.0</v>
      </c>
    </row>
    <row r="4028">
      <c r="A4028" s="1">
        <v>0.452</v>
      </c>
      <c r="B4028" s="1">
        <v>42759.69</v>
      </c>
      <c r="C4028" s="1">
        <v>51.0</v>
      </c>
    </row>
    <row r="4029">
      <c r="A4029" s="1">
        <v>0.651</v>
      </c>
      <c r="B4029" s="1">
        <v>1846.25</v>
      </c>
      <c r="C4029" s="1">
        <v>45.0</v>
      </c>
    </row>
    <row r="4030">
      <c r="A4030" s="1">
        <v>0.821</v>
      </c>
      <c r="B4030" s="1">
        <v>8215.36</v>
      </c>
      <c r="C4030" s="1">
        <v>75.0</v>
      </c>
    </row>
    <row r="4031">
      <c r="A4031" s="1">
        <v>0.817</v>
      </c>
      <c r="B4031" s="1">
        <v>10139.49</v>
      </c>
      <c r="C4031" s="1">
        <v>60.0</v>
      </c>
    </row>
    <row r="4032">
      <c r="A4032" s="1">
        <v>0.874</v>
      </c>
      <c r="B4032" s="1">
        <v>48094.5</v>
      </c>
      <c r="C4032" s="1">
        <v>58.0</v>
      </c>
    </row>
    <row r="4033">
      <c r="A4033" s="1">
        <v>0.424</v>
      </c>
      <c r="B4033" s="1">
        <v>62474.92</v>
      </c>
      <c r="C4033" s="1">
        <v>56.0</v>
      </c>
    </row>
    <row r="4034">
      <c r="A4034" s="1">
        <v>0.694</v>
      </c>
      <c r="B4034" s="1">
        <v>2565.32</v>
      </c>
      <c r="C4034" s="1">
        <v>39.0</v>
      </c>
    </row>
    <row r="4035">
      <c r="A4035" s="1">
        <v>1.0</v>
      </c>
      <c r="B4035" s="1">
        <v>2536.4</v>
      </c>
      <c r="C4035" s="1">
        <v>66.0</v>
      </c>
    </row>
    <row r="4036">
      <c r="A4036" s="1">
        <v>0.287</v>
      </c>
      <c r="B4036" s="1">
        <v>54624.88</v>
      </c>
      <c r="C4036" s="1">
        <v>34.0</v>
      </c>
    </row>
    <row r="4037">
      <c r="A4037" s="1">
        <v>0.781</v>
      </c>
      <c r="B4037" s="1">
        <v>7013.06</v>
      </c>
      <c r="C4037" s="1">
        <v>51.0</v>
      </c>
    </row>
    <row r="4038">
      <c r="A4038" s="1">
        <v>0.46</v>
      </c>
      <c r="B4038" s="1">
        <v>5536.54</v>
      </c>
      <c r="C4038" s="1">
        <v>23.0</v>
      </c>
    </row>
    <row r="4039">
      <c r="A4039" s="1">
        <v>0.225</v>
      </c>
      <c r="B4039" s="1">
        <v>725.46</v>
      </c>
      <c r="C4039" s="1">
        <v>63.0</v>
      </c>
    </row>
    <row r="4040">
      <c r="A4040" s="1">
        <v>0.37</v>
      </c>
      <c r="B4040" s="1">
        <v>6448.12</v>
      </c>
      <c r="C4040" s="1">
        <v>23.0</v>
      </c>
    </row>
    <row r="4041">
      <c r="A4041" s="1">
        <v>0.166</v>
      </c>
      <c r="B4041" s="1">
        <v>23652.47</v>
      </c>
      <c r="C4041" s="1">
        <v>51.0</v>
      </c>
    </row>
    <row r="4042">
      <c r="A4042" s="1">
        <v>0.865</v>
      </c>
      <c r="B4042" s="1">
        <v>11103.78</v>
      </c>
      <c r="C4042" s="1">
        <v>18.0</v>
      </c>
    </row>
    <row r="4043">
      <c r="A4043" s="1">
        <v>0.437</v>
      </c>
      <c r="B4043" s="1">
        <v>14549.4</v>
      </c>
      <c r="C4043" s="1">
        <v>27.0</v>
      </c>
    </row>
    <row r="4044">
      <c r="A4044" s="1">
        <v>1.0</v>
      </c>
      <c r="B4044" s="1">
        <v>49849.65</v>
      </c>
      <c r="C4044" s="1">
        <v>38.0</v>
      </c>
    </row>
    <row r="4045">
      <c r="A4045" s="1">
        <v>0.966</v>
      </c>
      <c r="B4045" s="1">
        <v>2436.34</v>
      </c>
      <c r="C4045" s="1">
        <v>22.0</v>
      </c>
    </row>
    <row r="4046">
      <c r="A4046" s="1">
        <v>0.966</v>
      </c>
      <c r="B4046" s="1">
        <v>1478.11</v>
      </c>
      <c r="C4046" s="1">
        <v>19.0</v>
      </c>
    </row>
    <row r="4047">
      <c r="A4047" s="1">
        <v>0.256</v>
      </c>
      <c r="B4047" s="1">
        <v>38201.5</v>
      </c>
      <c r="C4047" s="1">
        <v>39.0</v>
      </c>
    </row>
    <row r="4048">
      <c r="A4048" s="1">
        <v>0.446</v>
      </c>
      <c r="B4048" s="1">
        <v>29820.28</v>
      </c>
      <c r="C4048" s="1">
        <v>65.0</v>
      </c>
    </row>
    <row r="4049">
      <c r="A4049" s="1">
        <v>0.36</v>
      </c>
      <c r="B4049" s="1">
        <v>6123.28</v>
      </c>
      <c r="C4049" s="1">
        <v>74.0</v>
      </c>
    </row>
    <row r="4050">
      <c r="A4050" s="1">
        <v>0.923</v>
      </c>
      <c r="B4050" s="1">
        <v>7838.17</v>
      </c>
      <c r="C4050" s="1">
        <v>19.0</v>
      </c>
    </row>
    <row r="4051">
      <c r="A4051" s="1">
        <v>0.136</v>
      </c>
      <c r="B4051" s="1">
        <v>7429.33</v>
      </c>
      <c r="C4051" s="1">
        <v>27.0</v>
      </c>
    </row>
    <row r="4052">
      <c r="A4052" s="1">
        <v>0.639</v>
      </c>
      <c r="B4052" s="1">
        <v>20871.62</v>
      </c>
      <c r="C4052" s="1">
        <v>51.0</v>
      </c>
    </row>
    <row r="4053">
      <c r="A4053" s="1">
        <v>0.535</v>
      </c>
      <c r="B4053" s="1">
        <v>1263.3</v>
      </c>
      <c r="C4053" s="1">
        <v>33.0</v>
      </c>
    </row>
    <row r="4054">
      <c r="A4054" s="1">
        <v>1.0</v>
      </c>
      <c r="B4054" s="1">
        <v>13443.44</v>
      </c>
      <c r="C4054" s="1">
        <v>65.0</v>
      </c>
    </row>
    <row r="4055">
      <c r="A4055" s="1">
        <v>1.0</v>
      </c>
      <c r="B4055" s="1">
        <v>2874.47</v>
      </c>
      <c r="C4055" s="1">
        <v>68.0</v>
      </c>
    </row>
    <row r="4056">
      <c r="A4056" s="1">
        <v>0.524</v>
      </c>
      <c r="B4056" s="1">
        <v>34266.94</v>
      </c>
      <c r="C4056" s="1">
        <v>78.0</v>
      </c>
    </row>
    <row r="4057">
      <c r="A4057" s="1">
        <v>0.441</v>
      </c>
      <c r="B4057" s="1">
        <v>9582.11</v>
      </c>
      <c r="C4057" s="1">
        <v>56.0</v>
      </c>
    </row>
    <row r="4058">
      <c r="A4058" s="1">
        <v>0.435</v>
      </c>
      <c r="B4058" s="1">
        <v>14997.41</v>
      </c>
      <c r="C4058" s="1">
        <v>39.0</v>
      </c>
    </row>
    <row r="4059">
      <c r="A4059" s="1">
        <v>0.839</v>
      </c>
      <c r="B4059" s="1">
        <v>595.12</v>
      </c>
      <c r="C4059" s="1">
        <v>29.0</v>
      </c>
    </row>
    <row r="4060">
      <c r="A4060" s="1">
        <v>0.25</v>
      </c>
      <c r="B4060" s="1">
        <v>1200.61</v>
      </c>
      <c r="C4060" s="1">
        <v>41.0</v>
      </c>
    </row>
    <row r="4061">
      <c r="A4061" s="1">
        <v>0.166</v>
      </c>
      <c r="B4061" s="1">
        <v>22481.98</v>
      </c>
      <c r="C4061" s="1">
        <v>64.0</v>
      </c>
    </row>
    <row r="4062">
      <c r="A4062" s="1">
        <v>0.705</v>
      </c>
      <c r="B4062" s="1">
        <v>29114.65</v>
      </c>
      <c r="C4062" s="1">
        <v>57.0</v>
      </c>
    </row>
    <row r="4063">
      <c r="A4063" s="1">
        <v>0.067</v>
      </c>
      <c r="B4063" s="1">
        <v>24759.94</v>
      </c>
      <c r="C4063" s="1">
        <v>55.0</v>
      </c>
    </row>
    <row r="4064">
      <c r="A4064" s="1">
        <v>0.721</v>
      </c>
      <c r="B4064" s="1">
        <v>26713.44</v>
      </c>
      <c r="C4064" s="1">
        <v>77.0</v>
      </c>
    </row>
    <row r="4065">
      <c r="A4065" s="1">
        <v>0.129</v>
      </c>
      <c r="B4065" s="1">
        <v>2210.14</v>
      </c>
      <c r="C4065" s="1">
        <v>76.0</v>
      </c>
    </row>
    <row r="4066">
      <c r="A4066" s="1">
        <v>0.786</v>
      </c>
      <c r="B4066" s="1">
        <v>23647.54</v>
      </c>
      <c r="C4066" s="1">
        <v>27.0</v>
      </c>
    </row>
    <row r="4067">
      <c r="A4067" s="1">
        <v>0.84</v>
      </c>
      <c r="B4067" s="1">
        <v>4011.69</v>
      </c>
      <c r="C4067" s="1">
        <v>52.0</v>
      </c>
    </row>
    <row r="4068">
      <c r="A4068" s="1">
        <v>0.182</v>
      </c>
      <c r="B4068" s="1">
        <v>2063.16</v>
      </c>
      <c r="C4068" s="1">
        <v>68.0</v>
      </c>
    </row>
    <row r="4069">
      <c r="A4069" s="1">
        <v>0.807</v>
      </c>
      <c r="B4069" s="1">
        <v>28307.12</v>
      </c>
      <c r="C4069" s="1">
        <v>80.0</v>
      </c>
    </row>
    <row r="4070">
      <c r="A4070" s="1">
        <v>0.94</v>
      </c>
      <c r="B4070" s="1">
        <v>44037.81</v>
      </c>
      <c r="C4070" s="1">
        <v>66.0</v>
      </c>
    </row>
    <row r="4071">
      <c r="A4071" s="1">
        <v>0.926</v>
      </c>
      <c r="B4071" s="1">
        <v>25225.68</v>
      </c>
      <c r="C4071" s="1">
        <v>49.0</v>
      </c>
    </row>
    <row r="4072">
      <c r="A4072" s="1">
        <v>0.824</v>
      </c>
      <c r="B4072" s="1">
        <v>32754.02</v>
      </c>
      <c r="C4072" s="1">
        <v>24.0</v>
      </c>
    </row>
    <row r="4073">
      <c r="A4073" s="1">
        <v>1.0</v>
      </c>
      <c r="B4073" s="1">
        <v>94407.48</v>
      </c>
      <c r="C4073" s="1">
        <v>38.0</v>
      </c>
    </row>
    <row r="4074">
      <c r="A4074" s="1">
        <v>0.687</v>
      </c>
      <c r="B4074" s="1">
        <v>2894.87</v>
      </c>
      <c r="C4074" s="1">
        <v>37.0</v>
      </c>
    </row>
    <row r="4075">
      <c r="A4075" s="1">
        <v>0.726</v>
      </c>
      <c r="B4075" s="1">
        <v>67135.51</v>
      </c>
      <c r="C4075" s="1">
        <v>43.0</v>
      </c>
    </row>
    <row r="4076">
      <c r="A4076" s="1">
        <v>0.825</v>
      </c>
      <c r="B4076" s="1">
        <v>18385.79</v>
      </c>
      <c r="C4076" s="1">
        <v>80.0</v>
      </c>
    </row>
    <row r="4077">
      <c r="A4077" s="1">
        <v>0.556</v>
      </c>
      <c r="B4077" s="1">
        <v>33560.03</v>
      </c>
      <c r="C4077" s="1">
        <v>21.0</v>
      </c>
    </row>
    <row r="4078">
      <c r="A4078" s="1">
        <v>0.279</v>
      </c>
      <c r="B4078" s="1">
        <v>21006.11</v>
      </c>
      <c r="C4078" s="1">
        <v>63.0</v>
      </c>
    </row>
    <row r="4079">
      <c r="A4079" s="1">
        <v>0.463</v>
      </c>
      <c r="B4079" s="1">
        <v>16881.16</v>
      </c>
      <c r="C4079" s="1">
        <v>69.0</v>
      </c>
    </row>
    <row r="4080">
      <c r="A4080" s="1">
        <v>0.643</v>
      </c>
      <c r="B4080" s="1">
        <v>24322.19</v>
      </c>
      <c r="C4080" s="1">
        <v>39.0</v>
      </c>
    </row>
    <row r="4081">
      <c r="A4081" s="1">
        <v>0.74</v>
      </c>
      <c r="B4081" s="1">
        <v>7720.86</v>
      </c>
      <c r="C4081" s="1">
        <v>32.0</v>
      </c>
    </row>
    <row r="4082">
      <c r="A4082" s="1">
        <v>0.557</v>
      </c>
      <c r="B4082" s="1">
        <v>51612.02</v>
      </c>
      <c r="C4082" s="1">
        <v>73.0</v>
      </c>
    </row>
    <row r="4083">
      <c r="A4083" s="1">
        <v>0.38</v>
      </c>
      <c r="B4083" s="1">
        <v>2449.97</v>
      </c>
      <c r="C4083" s="1">
        <v>57.0</v>
      </c>
    </row>
    <row r="4084">
      <c r="A4084" s="1">
        <v>0.297</v>
      </c>
      <c r="B4084" s="1">
        <v>7655.43</v>
      </c>
      <c r="C4084" s="1">
        <v>38.0</v>
      </c>
    </row>
    <row r="4085">
      <c r="A4085" s="1">
        <v>0.233</v>
      </c>
      <c r="B4085" s="1">
        <v>633.16</v>
      </c>
      <c r="C4085" s="1">
        <v>32.0</v>
      </c>
    </row>
    <row r="4086">
      <c r="A4086" s="1">
        <v>0.476</v>
      </c>
      <c r="B4086" s="1">
        <v>6330.5</v>
      </c>
      <c r="C4086" s="1">
        <v>39.0</v>
      </c>
    </row>
    <row r="4087">
      <c r="A4087" s="1">
        <v>0.756</v>
      </c>
      <c r="B4087" s="1">
        <v>4923.46</v>
      </c>
      <c r="C4087" s="1">
        <v>69.0</v>
      </c>
    </row>
    <row r="4088">
      <c r="A4088" s="1">
        <v>0.88</v>
      </c>
      <c r="B4088" s="1">
        <v>1018.1</v>
      </c>
      <c r="C4088" s="1">
        <v>45.0</v>
      </c>
    </row>
    <row r="4089">
      <c r="A4089" s="1">
        <v>0.345</v>
      </c>
      <c r="B4089" s="1">
        <v>13536.58</v>
      </c>
      <c r="C4089" s="1">
        <v>31.0</v>
      </c>
    </row>
    <row r="4090">
      <c r="A4090" s="1">
        <v>0.661</v>
      </c>
      <c r="B4090" s="1">
        <v>12646.16</v>
      </c>
      <c r="C4090" s="1">
        <v>44.0</v>
      </c>
    </row>
    <row r="4091">
      <c r="A4091" s="1">
        <v>0.478</v>
      </c>
      <c r="B4091" s="1">
        <v>1618.68</v>
      </c>
      <c r="C4091" s="1">
        <v>78.0</v>
      </c>
    </row>
    <row r="4092">
      <c r="A4092" s="1">
        <v>1.0</v>
      </c>
      <c r="B4092" s="1">
        <v>6072.18</v>
      </c>
      <c r="C4092" s="1">
        <v>58.0</v>
      </c>
    </row>
    <row r="4093">
      <c r="A4093" s="1">
        <v>0.982</v>
      </c>
      <c r="B4093" s="1">
        <v>61289.72</v>
      </c>
      <c r="C4093" s="1">
        <v>57.0</v>
      </c>
    </row>
    <row r="4094">
      <c r="A4094" s="1">
        <v>0.982</v>
      </c>
      <c r="B4094" s="1">
        <v>2347.24</v>
      </c>
      <c r="C4094" s="1">
        <v>75.0</v>
      </c>
    </row>
    <row r="4095">
      <c r="A4095" s="1">
        <v>0.579</v>
      </c>
      <c r="B4095" s="1">
        <v>7277.41</v>
      </c>
      <c r="C4095" s="1">
        <v>45.0</v>
      </c>
    </row>
    <row r="4096">
      <c r="A4096" s="1">
        <v>0.487</v>
      </c>
      <c r="B4096" s="1">
        <v>730.43</v>
      </c>
      <c r="C4096" s="1">
        <v>43.0</v>
      </c>
    </row>
    <row r="4097">
      <c r="A4097" s="1">
        <v>0.652</v>
      </c>
      <c r="B4097" s="1">
        <v>3224.21</v>
      </c>
      <c r="C4097" s="1">
        <v>66.0</v>
      </c>
    </row>
    <row r="4098">
      <c r="A4098" s="1">
        <v>0.21</v>
      </c>
      <c r="B4098" s="1">
        <v>24039.3</v>
      </c>
      <c r="C4098" s="1">
        <v>80.0</v>
      </c>
    </row>
    <row r="4099">
      <c r="A4099" s="1">
        <v>0.883</v>
      </c>
      <c r="B4099" s="1">
        <v>9136.74</v>
      </c>
      <c r="C4099" s="1">
        <v>19.0</v>
      </c>
    </row>
    <row r="4100">
      <c r="A4100" s="1">
        <v>0.271</v>
      </c>
      <c r="B4100" s="1">
        <v>12032.39</v>
      </c>
      <c r="C4100" s="1">
        <v>42.0</v>
      </c>
    </row>
    <row r="4101">
      <c r="A4101" s="1">
        <v>0.877</v>
      </c>
      <c r="B4101" s="1">
        <v>3415.25</v>
      </c>
      <c r="C4101" s="1">
        <v>73.0</v>
      </c>
    </row>
    <row r="4102">
      <c r="A4102" s="1">
        <v>0.399</v>
      </c>
      <c r="B4102" s="1">
        <v>22922.9</v>
      </c>
      <c r="C4102" s="1">
        <v>79.0</v>
      </c>
    </row>
    <row r="4103">
      <c r="A4103" s="1">
        <v>0.572</v>
      </c>
      <c r="B4103" s="1">
        <v>27847.99</v>
      </c>
      <c r="C4103" s="1">
        <v>20.0</v>
      </c>
    </row>
    <row r="4104">
      <c r="A4104" s="1">
        <v>0.822</v>
      </c>
      <c r="B4104" s="1">
        <v>3996.16</v>
      </c>
      <c r="C4104" s="1">
        <v>25.0</v>
      </c>
    </row>
    <row r="4105">
      <c r="A4105" s="1">
        <v>0.394</v>
      </c>
      <c r="B4105" s="1">
        <v>920.74</v>
      </c>
      <c r="C4105" s="1">
        <v>61.0</v>
      </c>
    </row>
    <row r="4106">
      <c r="A4106" s="1">
        <v>0.408</v>
      </c>
      <c r="B4106" s="1">
        <v>1688.1</v>
      </c>
      <c r="C4106" s="1">
        <v>50.0</v>
      </c>
    </row>
    <row r="4107">
      <c r="A4107" s="1">
        <v>0.938</v>
      </c>
      <c r="B4107" s="1">
        <v>21403.16</v>
      </c>
      <c r="C4107" s="1">
        <v>59.0</v>
      </c>
    </row>
    <row r="4108">
      <c r="A4108" s="1">
        <v>0.119</v>
      </c>
      <c r="B4108" s="1">
        <v>2912.32</v>
      </c>
      <c r="C4108" s="1">
        <v>69.0</v>
      </c>
    </row>
    <row r="4109">
      <c r="A4109" s="1">
        <v>0.842</v>
      </c>
      <c r="B4109" s="1">
        <v>13621.16</v>
      </c>
      <c r="C4109" s="1">
        <v>52.0</v>
      </c>
    </row>
    <row r="4110">
      <c r="A4110" s="1">
        <v>0.978</v>
      </c>
      <c r="B4110" s="1">
        <v>3312.63</v>
      </c>
      <c r="C4110" s="1">
        <v>23.0</v>
      </c>
    </row>
    <row r="4111">
      <c r="A4111" s="1">
        <v>0.613</v>
      </c>
      <c r="B4111" s="1">
        <v>3730.16</v>
      </c>
      <c r="C4111" s="1">
        <v>56.0</v>
      </c>
    </row>
    <row r="4112">
      <c r="A4112" s="1">
        <v>0.696</v>
      </c>
      <c r="B4112" s="1">
        <v>87.4</v>
      </c>
      <c r="C4112" s="1">
        <v>69.0</v>
      </c>
    </row>
    <row r="4113">
      <c r="A4113" s="1">
        <v>0.911</v>
      </c>
      <c r="B4113" s="1">
        <v>7737.51</v>
      </c>
      <c r="C4113" s="1">
        <v>40.0</v>
      </c>
    </row>
    <row r="4114">
      <c r="A4114" s="1">
        <v>0.586</v>
      </c>
      <c r="B4114" s="1">
        <v>1881.76</v>
      </c>
      <c r="C4114" s="1">
        <v>42.0</v>
      </c>
    </row>
    <row r="4115">
      <c r="A4115" s="1">
        <v>0.879</v>
      </c>
      <c r="B4115" s="1">
        <v>10016.23</v>
      </c>
      <c r="C4115" s="1">
        <v>76.0</v>
      </c>
    </row>
    <row r="4116">
      <c r="A4116" s="1">
        <v>0.422</v>
      </c>
      <c r="B4116" s="1">
        <v>18215.34</v>
      </c>
      <c r="C4116" s="1">
        <v>67.0</v>
      </c>
    </row>
    <row r="4117">
      <c r="A4117" s="1">
        <v>0.306</v>
      </c>
      <c r="B4117" s="1">
        <v>9162.51</v>
      </c>
      <c r="C4117" s="1">
        <v>60.0</v>
      </c>
    </row>
    <row r="4118">
      <c r="A4118" s="1">
        <v>1.0</v>
      </c>
      <c r="B4118" s="1">
        <v>24421.13</v>
      </c>
      <c r="C4118" s="1">
        <v>36.0</v>
      </c>
    </row>
    <row r="4119">
      <c r="A4119" s="1">
        <v>0.031</v>
      </c>
      <c r="B4119" s="1">
        <v>27053.46</v>
      </c>
      <c r="C4119" s="1">
        <v>22.0</v>
      </c>
    </row>
    <row r="4120">
      <c r="A4120" s="1">
        <v>0.32</v>
      </c>
      <c r="B4120" s="1">
        <v>23854.49</v>
      </c>
      <c r="C4120" s="1">
        <v>68.0</v>
      </c>
    </row>
    <row r="4121">
      <c r="A4121" s="1">
        <v>0.609</v>
      </c>
      <c r="B4121" s="1">
        <v>55201.68</v>
      </c>
      <c r="C4121" s="1">
        <v>28.0</v>
      </c>
    </row>
    <row r="4122">
      <c r="A4122" s="1">
        <v>0.361</v>
      </c>
      <c r="B4122" s="1">
        <v>5417.66</v>
      </c>
      <c r="C4122" s="1">
        <v>73.0</v>
      </c>
    </row>
    <row r="4123">
      <c r="A4123" s="1">
        <v>0.282</v>
      </c>
      <c r="B4123" s="1">
        <v>4201.0</v>
      </c>
      <c r="C4123" s="1">
        <v>29.0</v>
      </c>
    </row>
    <row r="4124">
      <c r="A4124" s="1">
        <v>0.621</v>
      </c>
      <c r="B4124" s="1">
        <v>18817.38</v>
      </c>
      <c r="C4124" s="1">
        <v>27.0</v>
      </c>
    </row>
    <row r="4125">
      <c r="A4125" s="1">
        <v>0.448</v>
      </c>
      <c r="B4125" s="1">
        <v>18071.29</v>
      </c>
      <c r="C4125" s="1">
        <v>25.0</v>
      </c>
    </row>
    <row r="4126">
      <c r="A4126" s="1">
        <v>0.072</v>
      </c>
      <c r="B4126" s="1">
        <v>14271.01</v>
      </c>
      <c r="C4126" s="1">
        <v>41.0</v>
      </c>
    </row>
    <row r="4127">
      <c r="A4127" s="1">
        <v>0.775</v>
      </c>
      <c r="B4127" s="1">
        <v>87.25</v>
      </c>
      <c r="C4127" s="1">
        <v>77.0</v>
      </c>
    </row>
    <row r="4128">
      <c r="A4128" s="1">
        <v>0.168</v>
      </c>
      <c r="B4128" s="1">
        <v>16204.33</v>
      </c>
      <c r="C4128" s="1">
        <v>45.0</v>
      </c>
    </row>
    <row r="4129">
      <c r="A4129" s="1">
        <v>0.191</v>
      </c>
      <c r="B4129" s="1">
        <v>54001.06</v>
      </c>
      <c r="C4129" s="1">
        <v>58.0</v>
      </c>
    </row>
    <row r="4130">
      <c r="A4130" s="1">
        <v>0.64</v>
      </c>
      <c r="B4130" s="1">
        <v>8146.67</v>
      </c>
      <c r="C4130" s="1">
        <v>53.0</v>
      </c>
    </row>
    <row r="4131">
      <c r="A4131" s="1">
        <v>0.769</v>
      </c>
      <c r="B4131" s="1">
        <v>68591.44</v>
      </c>
      <c r="C4131" s="1">
        <v>54.0</v>
      </c>
    </row>
    <row r="4132">
      <c r="A4132" s="1">
        <v>0.76</v>
      </c>
      <c r="B4132" s="1">
        <v>8824.64</v>
      </c>
      <c r="C4132" s="1">
        <v>38.0</v>
      </c>
    </row>
    <row r="4133">
      <c r="A4133" s="1">
        <v>0.088</v>
      </c>
      <c r="B4133" s="1">
        <v>3013.07</v>
      </c>
      <c r="C4133" s="1">
        <v>25.0</v>
      </c>
    </row>
    <row r="4134">
      <c r="A4134" s="1">
        <v>0.172</v>
      </c>
      <c r="B4134" s="1">
        <v>10163.36</v>
      </c>
      <c r="C4134" s="1">
        <v>72.0</v>
      </c>
    </row>
    <row r="4135">
      <c r="A4135" s="1">
        <v>0.182</v>
      </c>
      <c r="B4135" s="1">
        <v>13648.55</v>
      </c>
      <c r="C4135" s="1">
        <v>26.0</v>
      </c>
    </row>
    <row r="4136">
      <c r="A4136" s="1">
        <v>0.644</v>
      </c>
      <c r="B4136" s="1">
        <v>19856.12</v>
      </c>
      <c r="C4136" s="1">
        <v>64.0</v>
      </c>
    </row>
    <row r="4137">
      <c r="A4137" s="1">
        <v>0.89</v>
      </c>
      <c r="B4137" s="1">
        <v>14059.03</v>
      </c>
      <c r="C4137" s="1">
        <v>32.0</v>
      </c>
    </row>
    <row r="4138">
      <c r="A4138" s="1">
        <v>0.756</v>
      </c>
      <c r="B4138" s="1">
        <v>15388.41</v>
      </c>
      <c r="C4138" s="1">
        <v>65.0</v>
      </c>
    </row>
    <row r="4139">
      <c r="A4139" s="1">
        <v>0.365</v>
      </c>
      <c r="B4139" s="1">
        <v>487.23</v>
      </c>
      <c r="C4139" s="1">
        <v>63.0</v>
      </c>
    </row>
    <row r="4140">
      <c r="A4140" s="1">
        <v>0.903</v>
      </c>
      <c r="B4140" s="1">
        <v>5850.41</v>
      </c>
      <c r="C4140" s="1">
        <v>57.0</v>
      </c>
    </row>
    <row r="4141">
      <c r="A4141" s="1">
        <v>0.67</v>
      </c>
      <c r="B4141" s="1">
        <v>7441.48</v>
      </c>
      <c r="C4141" s="1">
        <v>35.0</v>
      </c>
    </row>
    <row r="4142">
      <c r="A4142" s="1">
        <v>0.788</v>
      </c>
      <c r="B4142" s="1">
        <v>86992.8</v>
      </c>
      <c r="C4142" s="1">
        <v>59.0</v>
      </c>
    </row>
    <row r="4143">
      <c r="A4143" s="1">
        <v>1.0</v>
      </c>
      <c r="B4143" s="1">
        <v>7007.26</v>
      </c>
      <c r="C4143" s="1">
        <v>77.0</v>
      </c>
    </row>
    <row r="4144">
      <c r="A4144" s="1">
        <v>1.0</v>
      </c>
      <c r="B4144" s="1">
        <v>45378.92</v>
      </c>
      <c r="C4144" s="1">
        <v>37.0</v>
      </c>
    </row>
    <row r="4145">
      <c r="A4145" s="1">
        <v>0.436</v>
      </c>
      <c r="B4145" s="1">
        <v>7269.28</v>
      </c>
      <c r="C4145" s="1">
        <v>23.0</v>
      </c>
    </row>
    <row r="4146">
      <c r="A4146" s="1">
        <v>0.636</v>
      </c>
      <c r="B4146" s="1">
        <v>2020.96</v>
      </c>
      <c r="C4146" s="1">
        <v>29.0</v>
      </c>
    </row>
    <row r="4147">
      <c r="A4147" s="1">
        <v>0.302</v>
      </c>
      <c r="B4147" s="1">
        <v>5690.21</v>
      </c>
      <c r="C4147" s="1">
        <v>19.0</v>
      </c>
    </row>
    <row r="4148">
      <c r="A4148" s="1">
        <v>0.462</v>
      </c>
      <c r="B4148" s="1">
        <v>6371.86</v>
      </c>
      <c r="C4148" s="1">
        <v>24.0</v>
      </c>
    </row>
    <row r="4149">
      <c r="A4149" s="1">
        <v>0.373</v>
      </c>
      <c r="B4149" s="1">
        <v>76561.54</v>
      </c>
      <c r="C4149" s="1">
        <v>33.0</v>
      </c>
    </row>
    <row r="4150">
      <c r="A4150" s="1">
        <v>0.417</v>
      </c>
      <c r="B4150" s="1">
        <v>22435.05</v>
      </c>
      <c r="C4150" s="1">
        <v>20.0</v>
      </c>
    </row>
    <row r="4151">
      <c r="A4151" s="1">
        <v>0.825</v>
      </c>
      <c r="B4151" s="1">
        <v>53671.35</v>
      </c>
      <c r="C4151" s="1">
        <v>62.0</v>
      </c>
    </row>
    <row r="4152">
      <c r="A4152" s="1">
        <v>0.36</v>
      </c>
      <c r="B4152" s="1">
        <v>36035.59</v>
      </c>
      <c r="C4152" s="1">
        <v>20.0</v>
      </c>
    </row>
    <row r="4153">
      <c r="A4153" s="1">
        <v>0.18</v>
      </c>
      <c r="B4153" s="1">
        <v>17283.38</v>
      </c>
      <c r="C4153" s="1">
        <v>44.0</v>
      </c>
    </row>
    <row r="4154">
      <c r="A4154" s="1">
        <v>0.429</v>
      </c>
      <c r="B4154" s="1">
        <v>22502.49</v>
      </c>
      <c r="C4154" s="1">
        <v>67.0</v>
      </c>
    </row>
    <row r="4155">
      <c r="A4155" s="1">
        <v>0.098</v>
      </c>
      <c r="B4155" s="1">
        <v>19607.9</v>
      </c>
      <c r="C4155" s="1">
        <v>60.0</v>
      </c>
    </row>
    <row r="4156">
      <c r="A4156" s="1">
        <v>0.864</v>
      </c>
      <c r="B4156" s="1">
        <v>21948.04</v>
      </c>
      <c r="C4156" s="1">
        <v>57.0</v>
      </c>
    </row>
    <row r="4157">
      <c r="A4157" s="1">
        <v>1.0</v>
      </c>
      <c r="B4157" s="1">
        <v>6151.54</v>
      </c>
      <c r="C4157" s="1">
        <v>55.0</v>
      </c>
    </row>
    <row r="4158">
      <c r="A4158" s="1">
        <v>0.851</v>
      </c>
      <c r="B4158" s="1">
        <v>10489.2</v>
      </c>
      <c r="C4158" s="1">
        <v>50.0</v>
      </c>
    </row>
    <row r="4159">
      <c r="A4159" s="1">
        <v>0.581</v>
      </c>
      <c r="B4159" s="1">
        <v>17959.97</v>
      </c>
      <c r="C4159" s="1">
        <v>45.0</v>
      </c>
    </row>
    <row r="4160">
      <c r="A4160" s="1">
        <v>0.924</v>
      </c>
      <c r="B4160" s="1">
        <v>731.8</v>
      </c>
      <c r="C4160" s="1">
        <v>18.0</v>
      </c>
    </row>
    <row r="4161">
      <c r="A4161" s="1">
        <v>0.806</v>
      </c>
      <c r="B4161" s="1">
        <v>13187.86</v>
      </c>
      <c r="C4161" s="1">
        <v>72.0</v>
      </c>
    </row>
    <row r="4162">
      <c r="A4162" s="1">
        <v>0.218</v>
      </c>
      <c r="B4162" s="1">
        <v>39283.29</v>
      </c>
      <c r="C4162" s="1">
        <v>25.0</v>
      </c>
    </row>
    <row r="4163">
      <c r="A4163" s="1">
        <v>0.418</v>
      </c>
      <c r="B4163" s="1">
        <v>13559.96</v>
      </c>
      <c r="C4163" s="1">
        <v>54.0</v>
      </c>
    </row>
    <row r="4164">
      <c r="A4164" s="1">
        <v>0.294</v>
      </c>
      <c r="B4164" s="1">
        <v>16073.68</v>
      </c>
      <c r="C4164" s="1">
        <v>49.0</v>
      </c>
    </row>
    <row r="4165">
      <c r="A4165" s="1">
        <v>0.141</v>
      </c>
      <c r="B4165" s="1">
        <v>4510.56</v>
      </c>
      <c r="C4165" s="1">
        <v>77.0</v>
      </c>
    </row>
    <row r="4166">
      <c r="A4166" s="1">
        <v>0.909</v>
      </c>
      <c r="B4166" s="1">
        <v>31630.94</v>
      </c>
      <c r="C4166" s="1">
        <v>65.0</v>
      </c>
    </row>
    <row r="4167">
      <c r="A4167" s="1">
        <v>0.858</v>
      </c>
      <c r="B4167" s="1">
        <v>8890.72</v>
      </c>
      <c r="C4167" s="1">
        <v>60.0</v>
      </c>
    </row>
    <row r="4168">
      <c r="A4168" s="1">
        <v>0.234</v>
      </c>
      <c r="B4168" s="1">
        <v>62740.18</v>
      </c>
      <c r="C4168" s="1">
        <v>54.0</v>
      </c>
    </row>
    <row r="4169">
      <c r="A4169" s="1">
        <v>0.329</v>
      </c>
      <c r="B4169" s="1">
        <v>100000.0</v>
      </c>
      <c r="C4169" s="1">
        <v>21.0</v>
      </c>
    </row>
    <row r="4170">
      <c r="A4170" s="1">
        <v>0.421</v>
      </c>
      <c r="B4170" s="1">
        <v>49538.9</v>
      </c>
      <c r="C4170" s="1">
        <v>47.0</v>
      </c>
    </row>
    <row r="4171">
      <c r="A4171" s="1">
        <v>0.907</v>
      </c>
      <c r="B4171" s="1">
        <v>1773.93</v>
      </c>
      <c r="C4171" s="1">
        <v>23.0</v>
      </c>
    </row>
    <row r="4172">
      <c r="A4172" s="1">
        <v>0.914</v>
      </c>
      <c r="B4172" s="1">
        <v>8104.8</v>
      </c>
      <c r="C4172" s="1">
        <v>63.0</v>
      </c>
    </row>
    <row r="4173">
      <c r="A4173" s="1">
        <v>0.915</v>
      </c>
      <c r="B4173" s="1">
        <v>58058.55</v>
      </c>
      <c r="C4173" s="1">
        <v>71.0</v>
      </c>
    </row>
    <row r="4174">
      <c r="A4174" s="1">
        <v>0.896</v>
      </c>
      <c r="B4174" s="1">
        <v>32647.3</v>
      </c>
      <c r="C4174" s="1">
        <v>36.0</v>
      </c>
    </row>
    <row r="4175">
      <c r="A4175" s="1">
        <v>0.493</v>
      </c>
      <c r="B4175" s="1">
        <v>48423.68</v>
      </c>
      <c r="C4175" s="1">
        <v>49.0</v>
      </c>
    </row>
    <row r="4176">
      <c r="A4176" s="1">
        <v>0.408</v>
      </c>
      <c r="B4176" s="1">
        <v>16998.51</v>
      </c>
      <c r="C4176" s="1">
        <v>26.0</v>
      </c>
    </row>
    <row r="4177">
      <c r="A4177" s="1">
        <v>0.43</v>
      </c>
      <c r="B4177" s="1">
        <v>13093.83</v>
      </c>
      <c r="C4177" s="1">
        <v>29.0</v>
      </c>
    </row>
    <row r="4178">
      <c r="A4178" s="1">
        <v>1.0</v>
      </c>
      <c r="B4178" s="1">
        <v>2252.1</v>
      </c>
      <c r="C4178" s="1">
        <v>28.0</v>
      </c>
    </row>
    <row r="4179">
      <c r="A4179" s="1">
        <v>0.878</v>
      </c>
      <c r="B4179" s="1">
        <v>36585.68</v>
      </c>
      <c r="C4179" s="1">
        <v>63.0</v>
      </c>
    </row>
    <row r="4180">
      <c r="A4180" s="1">
        <v>0.391</v>
      </c>
      <c r="B4180" s="1">
        <v>27340.94</v>
      </c>
      <c r="C4180" s="1">
        <v>72.0</v>
      </c>
    </row>
    <row r="4181">
      <c r="A4181" s="1">
        <v>0.136</v>
      </c>
      <c r="B4181" s="1">
        <v>1213.62</v>
      </c>
      <c r="C4181" s="1">
        <v>33.0</v>
      </c>
    </row>
    <row r="4182">
      <c r="A4182" s="1">
        <v>0.245</v>
      </c>
      <c r="B4182" s="1">
        <v>4699.63</v>
      </c>
      <c r="C4182" s="1">
        <v>18.0</v>
      </c>
    </row>
    <row r="4183">
      <c r="A4183" s="1">
        <v>0.254</v>
      </c>
      <c r="B4183" s="1">
        <v>16296.25</v>
      </c>
      <c r="C4183" s="1">
        <v>80.0</v>
      </c>
    </row>
    <row r="4184">
      <c r="A4184" s="1">
        <v>0.665</v>
      </c>
      <c r="B4184" s="1">
        <v>23065.75</v>
      </c>
      <c r="C4184" s="1">
        <v>62.0</v>
      </c>
    </row>
    <row r="4185">
      <c r="A4185" s="1">
        <v>0.953</v>
      </c>
      <c r="B4185" s="1">
        <v>2962.35</v>
      </c>
      <c r="C4185" s="1">
        <v>72.0</v>
      </c>
    </row>
    <row r="4186">
      <c r="A4186" s="1">
        <v>0.919</v>
      </c>
      <c r="B4186" s="1">
        <v>5616.11</v>
      </c>
      <c r="C4186" s="1">
        <v>70.0</v>
      </c>
    </row>
    <row r="4187">
      <c r="A4187" s="1">
        <v>0.12</v>
      </c>
      <c r="B4187" s="1">
        <v>4291.36</v>
      </c>
      <c r="C4187" s="1">
        <v>38.0</v>
      </c>
    </row>
    <row r="4188">
      <c r="A4188" s="1">
        <v>0.709</v>
      </c>
      <c r="B4188" s="1">
        <v>4969.15</v>
      </c>
      <c r="C4188" s="1">
        <v>47.0</v>
      </c>
    </row>
    <row r="4189">
      <c r="A4189" s="1">
        <v>0.268</v>
      </c>
      <c r="B4189" s="1">
        <v>50693.65</v>
      </c>
      <c r="C4189" s="1">
        <v>30.0</v>
      </c>
    </row>
    <row r="4190">
      <c r="A4190" s="1">
        <v>0.36</v>
      </c>
      <c r="B4190" s="1">
        <v>25162.92</v>
      </c>
      <c r="C4190" s="1">
        <v>51.0</v>
      </c>
    </row>
    <row r="4191">
      <c r="A4191" s="1">
        <v>0.544</v>
      </c>
      <c r="B4191" s="1">
        <v>26720.16</v>
      </c>
      <c r="C4191" s="1">
        <v>21.0</v>
      </c>
    </row>
    <row r="4192">
      <c r="A4192" s="1">
        <v>0.991</v>
      </c>
      <c r="B4192" s="1">
        <v>31597.13</v>
      </c>
      <c r="C4192" s="1">
        <v>45.0</v>
      </c>
    </row>
    <row r="4193">
      <c r="A4193" s="1">
        <v>0.287</v>
      </c>
      <c r="B4193" s="1">
        <v>8818.94</v>
      </c>
      <c r="C4193" s="1">
        <v>55.0</v>
      </c>
    </row>
    <row r="4194">
      <c r="A4194" s="1">
        <v>0.924</v>
      </c>
      <c r="B4194" s="1">
        <v>29150.19</v>
      </c>
      <c r="C4194" s="1">
        <v>75.0</v>
      </c>
    </row>
    <row r="4195">
      <c r="A4195" s="1">
        <v>0.885</v>
      </c>
      <c r="B4195" s="1">
        <v>76713.65</v>
      </c>
      <c r="C4195" s="1">
        <v>48.0</v>
      </c>
    </row>
    <row r="4196">
      <c r="A4196" s="1">
        <v>0.724</v>
      </c>
      <c r="B4196" s="1">
        <v>23972.69</v>
      </c>
      <c r="C4196" s="1">
        <v>76.0</v>
      </c>
    </row>
    <row r="4197">
      <c r="A4197" s="1">
        <v>0.133</v>
      </c>
      <c r="B4197" s="1">
        <v>10782.89</v>
      </c>
      <c r="C4197" s="1">
        <v>72.0</v>
      </c>
    </row>
    <row r="4198">
      <c r="A4198" s="1">
        <v>0.474</v>
      </c>
      <c r="B4198" s="1">
        <v>25200.97</v>
      </c>
      <c r="C4198" s="1">
        <v>44.0</v>
      </c>
    </row>
    <row r="4199">
      <c r="A4199" s="1">
        <v>0.425</v>
      </c>
      <c r="B4199" s="1">
        <v>46211.28</v>
      </c>
      <c r="C4199" s="1">
        <v>22.0</v>
      </c>
    </row>
    <row r="4200">
      <c r="A4200" s="1">
        <v>0.638</v>
      </c>
      <c r="B4200" s="1">
        <v>2756.79</v>
      </c>
      <c r="C4200" s="1">
        <v>42.0</v>
      </c>
    </row>
    <row r="4201">
      <c r="A4201" s="1">
        <v>0.674</v>
      </c>
      <c r="B4201" s="1">
        <v>6165.72</v>
      </c>
      <c r="C4201" s="1">
        <v>20.0</v>
      </c>
    </row>
    <row r="4202">
      <c r="A4202" s="1">
        <v>0.315</v>
      </c>
      <c r="B4202" s="1">
        <v>50339.4</v>
      </c>
      <c r="C4202" s="1">
        <v>50.0</v>
      </c>
    </row>
    <row r="4203">
      <c r="A4203" s="1">
        <v>0.744</v>
      </c>
      <c r="B4203" s="1">
        <v>58461.87</v>
      </c>
      <c r="C4203" s="1">
        <v>21.0</v>
      </c>
    </row>
    <row r="4204">
      <c r="A4204" s="1">
        <v>0.548</v>
      </c>
      <c r="B4204" s="1">
        <v>13238.36</v>
      </c>
      <c r="C4204" s="1">
        <v>42.0</v>
      </c>
    </row>
    <row r="4205">
      <c r="A4205" s="1">
        <v>0.889</v>
      </c>
      <c r="B4205" s="1">
        <v>9385.71</v>
      </c>
      <c r="C4205" s="1">
        <v>37.0</v>
      </c>
    </row>
    <row r="4206">
      <c r="A4206" s="1">
        <v>0.843</v>
      </c>
      <c r="B4206" s="1">
        <v>6647.5</v>
      </c>
      <c r="C4206" s="1">
        <v>51.0</v>
      </c>
    </row>
    <row r="4207">
      <c r="A4207" s="1">
        <v>0.513</v>
      </c>
      <c r="B4207" s="1">
        <v>13813.07</v>
      </c>
      <c r="C4207" s="1">
        <v>43.0</v>
      </c>
    </row>
    <row r="4208">
      <c r="A4208" s="1">
        <v>1.0</v>
      </c>
      <c r="B4208" s="1">
        <v>54523.62</v>
      </c>
      <c r="C4208" s="1">
        <v>79.0</v>
      </c>
    </row>
    <row r="4209">
      <c r="A4209" s="1">
        <v>0.637</v>
      </c>
      <c r="B4209" s="1">
        <v>3245.9</v>
      </c>
      <c r="C4209" s="1">
        <v>79.0</v>
      </c>
    </row>
    <row r="4210">
      <c r="A4210" s="1">
        <v>0.964</v>
      </c>
      <c r="B4210" s="1">
        <v>10888.7</v>
      </c>
      <c r="C4210" s="1">
        <v>22.0</v>
      </c>
    </row>
    <row r="4211">
      <c r="A4211" s="1">
        <v>0.869</v>
      </c>
      <c r="B4211" s="1">
        <v>48519.44</v>
      </c>
      <c r="C4211" s="1">
        <v>52.0</v>
      </c>
    </row>
    <row r="4212">
      <c r="A4212" s="1">
        <v>0.458</v>
      </c>
      <c r="B4212" s="1">
        <v>8588.58</v>
      </c>
      <c r="C4212" s="1">
        <v>78.0</v>
      </c>
    </row>
    <row r="4213">
      <c r="A4213" s="1">
        <v>0.234</v>
      </c>
      <c r="B4213" s="1">
        <v>29227.38</v>
      </c>
      <c r="C4213" s="1">
        <v>45.0</v>
      </c>
    </row>
    <row r="4214">
      <c r="A4214" s="1">
        <v>0.465</v>
      </c>
      <c r="B4214" s="1">
        <v>9861.67</v>
      </c>
      <c r="C4214" s="1">
        <v>46.0</v>
      </c>
    </row>
    <row r="4215">
      <c r="A4215" s="1">
        <v>1.0</v>
      </c>
      <c r="B4215" s="1">
        <v>32687.6</v>
      </c>
      <c r="C4215" s="1">
        <v>26.0</v>
      </c>
    </row>
    <row r="4216">
      <c r="A4216" s="1">
        <v>0.28</v>
      </c>
      <c r="B4216" s="1">
        <v>79268.8</v>
      </c>
      <c r="C4216" s="1">
        <v>69.0</v>
      </c>
    </row>
    <row r="4217">
      <c r="A4217" s="1">
        <v>0.46</v>
      </c>
      <c r="B4217" s="1">
        <v>9814.64</v>
      </c>
      <c r="C4217" s="1">
        <v>55.0</v>
      </c>
    </row>
    <row r="4218">
      <c r="A4218" s="1">
        <v>0.447</v>
      </c>
      <c r="B4218" s="1">
        <v>37299.34</v>
      </c>
      <c r="C4218" s="1">
        <v>67.0</v>
      </c>
    </row>
    <row r="4219">
      <c r="A4219" s="1">
        <v>0.967</v>
      </c>
      <c r="B4219" s="1">
        <v>89164.03</v>
      </c>
      <c r="C4219" s="1">
        <v>23.0</v>
      </c>
    </row>
    <row r="4220">
      <c r="A4220" s="1">
        <v>0.954</v>
      </c>
      <c r="B4220" s="1">
        <v>82492.13</v>
      </c>
      <c r="C4220" s="1">
        <v>36.0</v>
      </c>
    </row>
    <row r="4221">
      <c r="A4221" s="1">
        <v>0.552</v>
      </c>
      <c r="B4221" s="1">
        <v>11375.14</v>
      </c>
      <c r="C4221" s="1">
        <v>77.0</v>
      </c>
    </row>
    <row r="4222">
      <c r="A4222" s="1">
        <v>0.465</v>
      </c>
      <c r="B4222" s="1">
        <v>13301.35</v>
      </c>
      <c r="C4222" s="1">
        <v>61.0</v>
      </c>
    </row>
    <row r="4223">
      <c r="A4223" s="1">
        <v>0.684</v>
      </c>
      <c r="B4223" s="1">
        <v>7230.92</v>
      </c>
      <c r="C4223" s="1">
        <v>74.0</v>
      </c>
    </row>
    <row r="4224">
      <c r="A4224" s="1">
        <v>1.0</v>
      </c>
      <c r="B4224" s="1">
        <v>7538.1</v>
      </c>
      <c r="C4224" s="1">
        <v>28.0</v>
      </c>
    </row>
    <row r="4225">
      <c r="A4225" s="1">
        <v>0.151</v>
      </c>
      <c r="B4225" s="1">
        <v>13564.01</v>
      </c>
      <c r="C4225" s="1">
        <v>19.0</v>
      </c>
    </row>
    <row r="4226">
      <c r="A4226" s="1">
        <v>1.0</v>
      </c>
      <c r="B4226" s="1">
        <v>4475.84</v>
      </c>
      <c r="C4226" s="1">
        <v>64.0</v>
      </c>
    </row>
    <row r="4227">
      <c r="A4227" s="1">
        <v>0.294</v>
      </c>
      <c r="B4227" s="1">
        <v>24835.11</v>
      </c>
      <c r="C4227" s="1">
        <v>61.0</v>
      </c>
    </row>
    <row r="4228">
      <c r="A4228" s="1">
        <v>0.004</v>
      </c>
      <c r="B4228" s="1">
        <v>15370.72</v>
      </c>
      <c r="C4228" s="1">
        <v>61.0</v>
      </c>
    </row>
    <row r="4229">
      <c r="A4229" s="1">
        <v>0.891</v>
      </c>
      <c r="B4229" s="1">
        <v>45668.96</v>
      </c>
      <c r="C4229" s="1">
        <v>26.0</v>
      </c>
    </row>
    <row r="4230">
      <c r="A4230" s="1">
        <v>1.0</v>
      </c>
      <c r="B4230" s="1">
        <v>33276.03</v>
      </c>
      <c r="C4230" s="1">
        <v>38.0</v>
      </c>
    </row>
    <row r="4231">
      <c r="A4231" s="1">
        <v>0.305</v>
      </c>
      <c r="B4231" s="1">
        <v>7786.06</v>
      </c>
      <c r="C4231" s="1">
        <v>41.0</v>
      </c>
    </row>
    <row r="4232">
      <c r="A4232" s="1">
        <v>0.828</v>
      </c>
      <c r="B4232" s="1">
        <v>14096.49</v>
      </c>
      <c r="C4232" s="1">
        <v>51.0</v>
      </c>
    </row>
    <row r="4233">
      <c r="A4233" s="1">
        <v>0.798</v>
      </c>
      <c r="B4233" s="1">
        <v>27767.12</v>
      </c>
      <c r="C4233" s="1">
        <v>39.0</v>
      </c>
    </row>
    <row r="4234">
      <c r="A4234" s="1">
        <v>0.675</v>
      </c>
      <c r="B4234" s="1">
        <v>4293.59</v>
      </c>
      <c r="C4234" s="1">
        <v>20.0</v>
      </c>
    </row>
    <row r="4235">
      <c r="A4235" s="1">
        <v>0.089</v>
      </c>
      <c r="B4235" s="1">
        <v>642.15</v>
      </c>
      <c r="C4235" s="1">
        <v>29.0</v>
      </c>
    </row>
    <row r="4236">
      <c r="A4236" s="1">
        <v>0.817</v>
      </c>
      <c r="B4236" s="1">
        <v>38252.05</v>
      </c>
      <c r="C4236" s="1">
        <v>45.0</v>
      </c>
    </row>
    <row r="4237">
      <c r="A4237" s="1">
        <v>0.982</v>
      </c>
      <c r="B4237" s="1">
        <v>2959.57</v>
      </c>
      <c r="C4237" s="1">
        <v>47.0</v>
      </c>
    </row>
    <row r="4238">
      <c r="A4238" s="1">
        <v>0.77</v>
      </c>
      <c r="B4238" s="1">
        <v>44038.77</v>
      </c>
      <c r="C4238" s="1">
        <v>43.0</v>
      </c>
    </row>
    <row r="4239">
      <c r="A4239" s="1">
        <v>0.517</v>
      </c>
      <c r="B4239" s="1">
        <v>48977.21</v>
      </c>
      <c r="C4239" s="1">
        <v>65.0</v>
      </c>
    </row>
    <row r="4240">
      <c r="A4240" s="1">
        <v>0.563</v>
      </c>
      <c r="B4240" s="1">
        <v>12349.68</v>
      </c>
      <c r="C4240" s="1">
        <v>38.0</v>
      </c>
    </row>
    <row r="4241">
      <c r="A4241" s="1">
        <v>1.0</v>
      </c>
      <c r="B4241" s="1">
        <v>32878.69</v>
      </c>
      <c r="C4241" s="1">
        <v>45.0</v>
      </c>
    </row>
    <row r="4242">
      <c r="A4242" s="1">
        <v>0.523</v>
      </c>
      <c r="B4242" s="1">
        <v>9025.72</v>
      </c>
      <c r="C4242" s="1">
        <v>73.0</v>
      </c>
    </row>
    <row r="4243">
      <c r="A4243" s="1">
        <v>0.942</v>
      </c>
      <c r="B4243" s="1">
        <v>39075.86</v>
      </c>
      <c r="C4243" s="1">
        <v>43.0</v>
      </c>
    </row>
    <row r="4244">
      <c r="A4244" s="1">
        <v>0.239</v>
      </c>
      <c r="B4244" s="1">
        <v>34823.06</v>
      </c>
      <c r="C4244" s="1">
        <v>79.0</v>
      </c>
    </row>
    <row r="4245">
      <c r="A4245" s="1">
        <v>0.156</v>
      </c>
      <c r="B4245" s="1">
        <v>1635.45</v>
      </c>
      <c r="C4245" s="1">
        <v>50.0</v>
      </c>
    </row>
    <row r="4246">
      <c r="A4246" s="1">
        <v>0.44</v>
      </c>
      <c r="B4246" s="1">
        <v>17474.29</v>
      </c>
      <c r="C4246" s="1">
        <v>38.0</v>
      </c>
    </row>
    <row r="4247">
      <c r="A4247" s="1">
        <v>0.138</v>
      </c>
      <c r="B4247" s="1">
        <v>20432.96</v>
      </c>
      <c r="C4247" s="1">
        <v>52.0</v>
      </c>
    </row>
    <row r="4248">
      <c r="A4248" s="1">
        <v>0.331</v>
      </c>
      <c r="B4248" s="1">
        <v>17.15</v>
      </c>
      <c r="C4248" s="1">
        <v>69.0</v>
      </c>
    </row>
    <row r="4249">
      <c r="A4249" s="1">
        <v>0.865</v>
      </c>
      <c r="B4249" s="1">
        <v>78158.95</v>
      </c>
      <c r="C4249" s="1">
        <v>51.0</v>
      </c>
    </row>
    <row r="4250">
      <c r="A4250" s="1">
        <v>0.495</v>
      </c>
      <c r="B4250" s="1">
        <v>10436.64</v>
      </c>
      <c r="C4250" s="1">
        <v>58.0</v>
      </c>
    </row>
    <row r="4251">
      <c r="A4251" s="1">
        <v>0.371</v>
      </c>
      <c r="B4251" s="1">
        <v>14568.99</v>
      </c>
      <c r="C4251" s="1">
        <v>68.0</v>
      </c>
    </row>
    <row r="4252">
      <c r="A4252" s="1">
        <v>0.992</v>
      </c>
      <c r="B4252" s="1">
        <v>4333.39</v>
      </c>
      <c r="C4252" s="1">
        <v>64.0</v>
      </c>
    </row>
    <row r="4253">
      <c r="A4253" s="1">
        <v>0.059</v>
      </c>
      <c r="B4253" s="1">
        <v>18879.33</v>
      </c>
      <c r="C4253" s="1">
        <v>35.0</v>
      </c>
    </row>
    <row r="4254">
      <c r="A4254" s="1">
        <v>0.914</v>
      </c>
      <c r="B4254" s="1">
        <v>33279.98</v>
      </c>
      <c r="C4254" s="1">
        <v>75.0</v>
      </c>
    </row>
    <row r="4255">
      <c r="A4255" s="1">
        <v>0.621</v>
      </c>
      <c r="B4255" s="1">
        <v>17632.59</v>
      </c>
      <c r="C4255" s="1">
        <v>28.0</v>
      </c>
    </row>
    <row r="4256">
      <c r="A4256" s="1">
        <v>0.196</v>
      </c>
      <c r="B4256" s="1">
        <v>31026.69</v>
      </c>
      <c r="C4256" s="1">
        <v>74.0</v>
      </c>
    </row>
    <row r="4257">
      <c r="A4257" s="1">
        <v>0.084</v>
      </c>
      <c r="B4257" s="1">
        <v>26268.91</v>
      </c>
      <c r="C4257" s="1">
        <v>40.0</v>
      </c>
    </row>
    <row r="4258">
      <c r="A4258" s="1">
        <v>0.222</v>
      </c>
      <c r="B4258" s="1">
        <v>5427.2</v>
      </c>
      <c r="C4258" s="1">
        <v>65.0</v>
      </c>
    </row>
    <row r="4259">
      <c r="A4259" s="1">
        <v>1.0</v>
      </c>
      <c r="B4259" s="1">
        <v>11447.38</v>
      </c>
      <c r="C4259" s="1">
        <v>39.0</v>
      </c>
    </row>
    <row r="4260">
      <c r="A4260" s="1">
        <v>0.086</v>
      </c>
      <c r="B4260" s="1">
        <v>3218.1</v>
      </c>
      <c r="C4260" s="1">
        <v>34.0</v>
      </c>
    </row>
    <row r="4261">
      <c r="A4261" s="1">
        <v>0.739</v>
      </c>
      <c r="B4261" s="1">
        <v>856.81</v>
      </c>
      <c r="C4261" s="1">
        <v>22.0</v>
      </c>
    </row>
    <row r="4262">
      <c r="A4262" s="1">
        <v>0.452</v>
      </c>
      <c r="B4262" s="1">
        <v>1302.91</v>
      </c>
      <c r="C4262" s="1">
        <v>61.0</v>
      </c>
    </row>
    <row r="4263">
      <c r="A4263" s="1">
        <v>0.337</v>
      </c>
      <c r="B4263" s="1">
        <v>57119.38</v>
      </c>
      <c r="C4263" s="1">
        <v>28.0</v>
      </c>
    </row>
    <row r="4264">
      <c r="A4264" s="1">
        <v>0.725</v>
      </c>
      <c r="B4264" s="1">
        <v>83386.7</v>
      </c>
      <c r="C4264" s="1">
        <v>47.0</v>
      </c>
    </row>
    <row r="4265">
      <c r="A4265" s="1">
        <v>0.418</v>
      </c>
      <c r="B4265" s="1">
        <v>1995.91</v>
      </c>
      <c r="C4265" s="1">
        <v>32.0</v>
      </c>
    </row>
    <row r="4266">
      <c r="A4266" s="1">
        <v>0.36</v>
      </c>
      <c r="B4266" s="1">
        <v>8165.18</v>
      </c>
      <c r="C4266" s="1">
        <v>44.0</v>
      </c>
    </row>
    <row r="4267">
      <c r="A4267" s="1">
        <v>0.29</v>
      </c>
      <c r="B4267" s="1">
        <v>2430.26</v>
      </c>
      <c r="C4267" s="1">
        <v>52.0</v>
      </c>
    </row>
    <row r="4268">
      <c r="A4268" s="1">
        <v>0.558</v>
      </c>
      <c r="B4268" s="1">
        <v>35942.94</v>
      </c>
      <c r="C4268" s="1">
        <v>50.0</v>
      </c>
    </row>
    <row r="4269">
      <c r="A4269" s="1">
        <v>0.17</v>
      </c>
      <c r="B4269" s="1">
        <v>13715.37</v>
      </c>
      <c r="C4269" s="1">
        <v>37.0</v>
      </c>
    </row>
    <row r="4270">
      <c r="A4270" s="1">
        <v>0.902</v>
      </c>
      <c r="B4270" s="1">
        <v>19418.2</v>
      </c>
      <c r="C4270" s="1">
        <v>78.0</v>
      </c>
    </row>
    <row r="4271">
      <c r="A4271" s="1">
        <v>0.642</v>
      </c>
      <c r="B4271" s="1">
        <v>15526.7</v>
      </c>
      <c r="C4271" s="1">
        <v>33.0</v>
      </c>
    </row>
    <row r="4272">
      <c r="A4272" s="1">
        <v>0.213</v>
      </c>
      <c r="B4272" s="1">
        <v>24774.98</v>
      </c>
      <c r="C4272" s="1">
        <v>51.0</v>
      </c>
    </row>
    <row r="4273">
      <c r="A4273" s="1">
        <v>0.507</v>
      </c>
      <c r="B4273" s="1">
        <v>7687.74</v>
      </c>
      <c r="C4273" s="1">
        <v>19.0</v>
      </c>
    </row>
    <row r="4274">
      <c r="A4274" s="1">
        <v>0.63</v>
      </c>
      <c r="B4274" s="1">
        <v>2958.25</v>
      </c>
      <c r="C4274" s="1">
        <v>52.0</v>
      </c>
    </row>
    <row r="4275">
      <c r="A4275" s="1">
        <v>0.862</v>
      </c>
      <c r="B4275" s="1">
        <v>355.54</v>
      </c>
      <c r="C4275" s="1">
        <v>57.0</v>
      </c>
    </row>
    <row r="4276">
      <c r="A4276" s="1">
        <v>0.023</v>
      </c>
      <c r="B4276" s="1">
        <v>11800.73</v>
      </c>
      <c r="C4276" s="1">
        <v>73.0</v>
      </c>
    </row>
    <row r="4277">
      <c r="A4277" s="1">
        <v>0.606</v>
      </c>
      <c r="B4277" s="1">
        <v>47683.37</v>
      </c>
      <c r="C4277" s="1">
        <v>45.0</v>
      </c>
    </row>
    <row r="4278">
      <c r="A4278" s="1">
        <v>0.756</v>
      </c>
      <c r="B4278" s="1">
        <v>7284.54</v>
      </c>
      <c r="C4278" s="1">
        <v>64.0</v>
      </c>
    </row>
    <row r="4279">
      <c r="A4279" s="1">
        <v>0.246</v>
      </c>
      <c r="B4279" s="1">
        <v>4362.05</v>
      </c>
      <c r="C4279" s="1">
        <v>56.0</v>
      </c>
    </row>
    <row r="4280">
      <c r="A4280" s="1">
        <v>0.371</v>
      </c>
      <c r="B4280" s="1">
        <v>52085.36</v>
      </c>
      <c r="C4280" s="1">
        <v>23.0</v>
      </c>
    </row>
    <row r="4281">
      <c r="A4281" s="1">
        <v>0.54</v>
      </c>
      <c r="B4281" s="1">
        <v>2228.66</v>
      </c>
      <c r="C4281" s="1">
        <v>26.0</v>
      </c>
    </row>
    <row r="4282">
      <c r="A4282" s="1">
        <v>0.934</v>
      </c>
      <c r="B4282" s="1">
        <v>1063.82</v>
      </c>
      <c r="C4282" s="1">
        <v>37.0</v>
      </c>
    </row>
    <row r="4283">
      <c r="A4283" s="1">
        <v>0.548</v>
      </c>
      <c r="B4283" s="1">
        <v>42307.7</v>
      </c>
      <c r="C4283" s="1">
        <v>77.0</v>
      </c>
    </row>
    <row r="4284">
      <c r="A4284" s="1">
        <v>0.484</v>
      </c>
      <c r="B4284" s="1">
        <v>24140.17</v>
      </c>
      <c r="C4284" s="1">
        <v>18.0</v>
      </c>
    </row>
    <row r="4285">
      <c r="A4285" s="1">
        <v>0.736</v>
      </c>
      <c r="B4285" s="1">
        <v>10966.0</v>
      </c>
      <c r="C4285" s="1">
        <v>25.0</v>
      </c>
    </row>
    <row r="4286">
      <c r="A4286" s="1">
        <v>0.361</v>
      </c>
      <c r="B4286" s="1">
        <v>27914.29</v>
      </c>
      <c r="C4286" s="1">
        <v>72.0</v>
      </c>
    </row>
    <row r="4287">
      <c r="A4287" s="1">
        <v>0.867</v>
      </c>
      <c r="B4287" s="1">
        <v>27052.55</v>
      </c>
      <c r="C4287" s="1">
        <v>40.0</v>
      </c>
    </row>
    <row r="4288">
      <c r="A4288" s="1">
        <v>1.0</v>
      </c>
      <c r="B4288" s="1">
        <v>817.7</v>
      </c>
      <c r="C4288" s="1">
        <v>80.0</v>
      </c>
    </row>
    <row r="4289">
      <c r="A4289" s="1">
        <v>0.7</v>
      </c>
      <c r="B4289" s="1">
        <v>22555.48</v>
      </c>
      <c r="C4289" s="1">
        <v>20.0</v>
      </c>
    </row>
    <row r="4290">
      <c r="A4290" s="1">
        <v>0.838</v>
      </c>
      <c r="B4290" s="1">
        <v>20481.55</v>
      </c>
      <c r="C4290" s="1">
        <v>21.0</v>
      </c>
    </row>
    <row r="4291">
      <c r="A4291" s="1">
        <v>0.824</v>
      </c>
      <c r="B4291" s="1">
        <v>66362.4</v>
      </c>
      <c r="C4291" s="1">
        <v>75.0</v>
      </c>
    </row>
    <row r="4292">
      <c r="A4292" s="1">
        <v>0.294</v>
      </c>
      <c r="B4292" s="1">
        <v>67997.53</v>
      </c>
      <c r="C4292" s="1">
        <v>42.0</v>
      </c>
    </row>
    <row r="4293">
      <c r="A4293" s="1">
        <v>0.782</v>
      </c>
      <c r="B4293" s="1">
        <v>9489.85</v>
      </c>
      <c r="C4293" s="1">
        <v>64.0</v>
      </c>
    </row>
    <row r="4294">
      <c r="A4294" s="1">
        <v>0.447</v>
      </c>
      <c r="B4294" s="1">
        <v>17824.25</v>
      </c>
      <c r="C4294" s="1">
        <v>55.0</v>
      </c>
    </row>
    <row r="4295">
      <c r="A4295" s="1">
        <v>1.0</v>
      </c>
      <c r="B4295" s="1">
        <v>3048.05</v>
      </c>
      <c r="C4295" s="1">
        <v>32.0</v>
      </c>
    </row>
    <row r="4296">
      <c r="A4296" s="1">
        <v>0.752</v>
      </c>
      <c r="B4296" s="1">
        <v>1375.35</v>
      </c>
      <c r="C4296" s="1">
        <v>80.0</v>
      </c>
    </row>
    <row r="4297">
      <c r="A4297" s="1">
        <v>0.584</v>
      </c>
      <c r="B4297" s="1">
        <v>11340.16</v>
      </c>
      <c r="C4297" s="1">
        <v>38.0</v>
      </c>
    </row>
    <row r="4298">
      <c r="A4298" s="1">
        <v>0.912</v>
      </c>
      <c r="B4298" s="1">
        <v>23416.05</v>
      </c>
      <c r="C4298" s="1">
        <v>52.0</v>
      </c>
    </row>
    <row r="4299">
      <c r="A4299" s="1">
        <v>0.97</v>
      </c>
      <c r="B4299" s="1">
        <v>16775.54</v>
      </c>
      <c r="C4299" s="1">
        <v>74.0</v>
      </c>
    </row>
    <row r="4300">
      <c r="A4300" s="1">
        <v>0.868</v>
      </c>
      <c r="B4300" s="1">
        <v>11230.34</v>
      </c>
      <c r="C4300" s="1">
        <v>70.0</v>
      </c>
    </row>
    <row r="4301">
      <c r="A4301" s="1">
        <v>0.907</v>
      </c>
      <c r="B4301" s="1">
        <v>34087.34</v>
      </c>
      <c r="C4301" s="1">
        <v>70.0</v>
      </c>
    </row>
    <row r="4302">
      <c r="A4302" s="1">
        <v>0.161</v>
      </c>
      <c r="B4302" s="1">
        <v>31639.13</v>
      </c>
      <c r="C4302" s="1">
        <v>63.0</v>
      </c>
    </row>
    <row r="4303">
      <c r="A4303" s="1">
        <v>0.756</v>
      </c>
      <c r="B4303" s="1">
        <v>26331.04</v>
      </c>
      <c r="C4303" s="1">
        <v>69.0</v>
      </c>
    </row>
    <row r="4304">
      <c r="A4304" s="1">
        <v>0.336</v>
      </c>
      <c r="B4304" s="1">
        <v>1603.22</v>
      </c>
      <c r="C4304" s="1">
        <v>31.0</v>
      </c>
    </row>
    <row r="4305">
      <c r="A4305" s="1">
        <v>1.0</v>
      </c>
      <c r="B4305" s="1">
        <v>31838.8</v>
      </c>
      <c r="C4305" s="1">
        <v>53.0</v>
      </c>
    </row>
    <row r="4306">
      <c r="A4306" s="1">
        <v>0.762</v>
      </c>
      <c r="B4306" s="1">
        <v>50370.42</v>
      </c>
      <c r="C4306" s="1">
        <v>29.0</v>
      </c>
    </row>
    <row r="4307">
      <c r="A4307" s="1">
        <v>0.521</v>
      </c>
      <c r="B4307" s="1">
        <v>1225.64</v>
      </c>
      <c r="C4307" s="1">
        <v>34.0</v>
      </c>
    </row>
    <row r="4308">
      <c r="A4308" s="1">
        <v>0.339</v>
      </c>
      <c r="B4308" s="1">
        <v>10272.3</v>
      </c>
      <c r="C4308" s="1">
        <v>56.0</v>
      </c>
    </row>
    <row r="4309">
      <c r="A4309" s="1">
        <v>0.655</v>
      </c>
      <c r="B4309" s="1">
        <v>89058.41</v>
      </c>
      <c r="C4309" s="1">
        <v>26.0</v>
      </c>
    </row>
    <row r="4310">
      <c r="A4310" s="1">
        <v>0.541</v>
      </c>
      <c r="B4310" s="1">
        <v>18287.79</v>
      </c>
      <c r="C4310" s="1">
        <v>52.0</v>
      </c>
    </row>
    <row r="4311">
      <c r="A4311" s="1">
        <v>0.441</v>
      </c>
      <c r="B4311" s="1">
        <v>14413.55</v>
      </c>
      <c r="C4311" s="1">
        <v>77.0</v>
      </c>
    </row>
    <row r="4312">
      <c r="A4312" s="1">
        <v>0.258</v>
      </c>
      <c r="B4312" s="1">
        <v>3906.83</v>
      </c>
      <c r="C4312" s="1">
        <v>30.0</v>
      </c>
    </row>
    <row r="4313">
      <c r="A4313" s="1">
        <v>0.846</v>
      </c>
      <c r="B4313" s="1">
        <v>16670.56</v>
      </c>
      <c r="C4313" s="1">
        <v>32.0</v>
      </c>
    </row>
    <row r="4314">
      <c r="A4314" s="1">
        <v>0.433</v>
      </c>
      <c r="B4314" s="1">
        <v>11562.23</v>
      </c>
      <c r="C4314" s="1">
        <v>35.0</v>
      </c>
    </row>
    <row r="4315">
      <c r="A4315" s="1">
        <v>0.149</v>
      </c>
      <c r="B4315" s="1">
        <v>2726.55</v>
      </c>
      <c r="C4315" s="1">
        <v>68.0</v>
      </c>
    </row>
    <row r="4316">
      <c r="A4316" s="1">
        <v>0.135</v>
      </c>
      <c r="B4316" s="1">
        <v>12484.84</v>
      </c>
      <c r="C4316" s="1">
        <v>50.0</v>
      </c>
    </row>
    <row r="4317">
      <c r="A4317" s="1">
        <v>0.488</v>
      </c>
      <c r="B4317" s="1">
        <v>3592.09</v>
      </c>
      <c r="C4317" s="1">
        <v>23.0</v>
      </c>
    </row>
    <row r="4318">
      <c r="A4318" s="1">
        <v>0.602</v>
      </c>
      <c r="B4318" s="1">
        <v>26235.88</v>
      </c>
      <c r="C4318" s="1">
        <v>76.0</v>
      </c>
    </row>
    <row r="4319">
      <c r="A4319" s="1">
        <v>0.248</v>
      </c>
      <c r="B4319" s="1">
        <v>72724.5</v>
      </c>
      <c r="C4319" s="1">
        <v>44.0</v>
      </c>
    </row>
    <row r="4320">
      <c r="A4320" s="1">
        <v>0.265</v>
      </c>
      <c r="B4320" s="1">
        <v>12681.61</v>
      </c>
      <c r="C4320" s="1">
        <v>40.0</v>
      </c>
    </row>
    <row r="4321">
      <c r="A4321" s="1">
        <v>0.552</v>
      </c>
      <c r="B4321" s="1">
        <v>20013.47</v>
      </c>
      <c r="C4321" s="1">
        <v>76.0</v>
      </c>
    </row>
    <row r="4322">
      <c r="A4322" s="1">
        <v>0.218</v>
      </c>
      <c r="B4322" s="1">
        <v>11276.64</v>
      </c>
      <c r="C4322" s="1">
        <v>44.0</v>
      </c>
    </row>
    <row r="4323">
      <c r="A4323" s="1">
        <v>0.908</v>
      </c>
      <c r="B4323" s="1">
        <v>2980.53</v>
      </c>
      <c r="C4323" s="1">
        <v>51.0</v>
      </c>
    </row>
    <row r="4324">
      <c r="A4324" s="1">
        <v>0.69</v>
      </c>
      <c r="B4324" s="1">
        <v>70504.82</v>
      </c>
      <c r="C4324" s="1">
        <v>73.0</v>
      </c>
    </row>
    <row r="4325">
      <c r="A4325" s="1">
        <v>0.136</v>
      </c>
      <c r="B4325" s="1">
        <v>2775.56</v>
      </c>
      <c r="C4325" s="1">
        <v>63.0</v>
      </c>
    </row>
    <row r="4326">
      <c r="A4326" s="1">
        <v>0.14</v>
      </c>
      <c r="B4326" s="1">
        <v>2367.27</v>
      </c>
      <c r="C4326" s="1">
        <v>55.0</v>
      </c>
    </row>
    <row r="4327">
      <c r="A4327" s="1">
        <v>0.245</v>
      </c>
      <c r="B4327" s="1">
        <v>12293.11</v>
      </c>
      <c r="C4327" s="1">
        <v>31.0</v>
      </c>
    </row>
    <row r="4328">
      <c r="A4328" s="1">
        <v>0.68</v>
      </c>
      <c r="B4328" s="1">
        <v>21510.85</v>
      </c>
      <c r="C4328" s="1">
        <v>53.0</v>
      </c>
    </row>
    <row r="4329">
      <c r="A4329" s="1">
        <v>0.156</v>
      </c>
      <c r="B4329" s="1">
        <v>8767.72</v>
      </c>
      <c r="C4329" s="1">
        <v>70.0</v>
      </c>
    </row>
    <row r="4330">
      <c r="A4330" s="1">
        <v>0.093</v>
      </c>
      <c r="B4330" s="1">
        <v>4276.67</v>
      </c>
      <c r="C4330" s="1">
        <v>25.0</v>
      </c>
    </row>
    <row r="4331">
      <c r="A4331" s="1">
        <v>0.878</v>
      </c>
      <c r="B4331" s="1">
        <v>34181.12</v>
      </c>
      <c r="C4331" s="1">
        <v>79.0</v>
      </c>
    </row>
    <row r="4332">
      <c r="A4332" s="1">
        <v>0.528</v>
      </c>
      <c r="B4332" s="1">
        <v>9022.96</v>
      </c>
      <c r="C4332" s="1">
        <v>52.0</v>
      </c>
    </row>
    <row r="4333">
      <c r="A4333" s="1">
        <v>0.949</v>
      </c>
      <c r="B4333" s="1">
        <v>4321.4</v>
      </c>
      <c r="C4333" s="1">
        <v>36.0</v>
      </c>
    </row>
    <row r="4334">
      <c r="A4334" s="1">
        <v>0.793</v>
      </c>
      <c r="B4334" s="1">
        <v>9085.28</v>
      </c>
      <c r="C4334" s="1">
        <v>47.0</v>
      </c>
    </row>
    <row r="4335">
      <c r="A4335" s="1">
        <v>0.324</v>
      </c>
      <c r="B4335" s="1">
        <v>4830.08</v>
      </c>
      <c r="C4335" s="1">
        <v>80.0</v>
      </c>
    </row>
    <row r="4336">
      <c r="A4336" s="1">
        <v>0.242</v>
      </c>
      <c r="B4336" s="1">
        <v>14656.39</v>
      </c>
      <c r="C4336" s="1">
        <v>31.0</v>
      </c>
    </row>
    <row r="4337">
      <c r="A4337" s="1">
        <v>0.616</v>
      </c>
      <c r="B4337" s="1">
        <v>22069.85</v>
      </c>
      <c r="C4337" s="1">
        <v>76.0</v>
      </c>
    </row>
    <row r="4338">
      <c r="A4338" s="1">
        <v>0.18</v>
      </c>
      <c r="B4338" s="1">
        <v>32144.54</v>
      </c>
      <c r="C4338" s="1">
        <v>37.0</v>
      </c>
    </row>
    <row r="4339">
      <c r="A4339" s="1">
        <v>0.683</v>
      </c>
      <c r="B4339" s="1">
        <v>5164.07</v>
      </c>
      <c r="C4339" s="1">
        <v>66.0</v>
      </c>
    </row>
    <row r="4340">
      <c r="A4340" s="1">
        <v>0.062</v>
      </c>
      <c r="B4340" s="1">
        <v>3653.33</v>
      </c>
      <c r="C4340" s="1">
        <v>42.0</v>
      </c>
    </row>
    <row r="4341">
      <c r="A4341" s="1">
        <v>0.853</v>
      </c>
      <c r="B4341" s="1">
        <v>395.96</v>
      </c>
      <c r="C4341" s="1">
        <v>57.0</v>
      </c>
    </row>
    <row r="4342">
      <c r="A4342" s="1">
        <v>0.941</v>
      </c>
      <c r="B4342" s="1">
        <v>5177.69</v>
      </c>
      <c r="C4342" s="1">
        <v>41.0</v>
      </c>
    </row>
    <row r="4343">
      <c r="A4343" s="1">
        <v>0.996</v>
      </c>
      <c r="B4343" s="1">
        <v>483.91</v>
      </c>
      <c r="C4343" s="1">
        <v>31.0</v>
      </c>
    </row>
    <row r="4344">
      <c r="A4344" s="1">
        <v>0.344</v>
      </c>
      <c r="B4344" s="1">
        <v>8476.89</v>
      </c>
      <c r="C4344" s="1">
        <v>43.0</v>
      </c>
    </row>
    <row r="4345">
      <c r="A4345" s="1">
        <v>0.562</v>
      </c>
      <c r="B4345" s="1">
        <v>3149.3</v>
      </c>
      <c r="C4345" s="1">
        <v>55.0</v>
      </c>
    </row>
    <row r="4346">
      <c r="A4346" s="1">
        <v>0.913</v>
      </c>
      <c r="B4346" s="1">
        <v>17345.04</v>
      </c>
      <c r="C4346" s="1">
        <v>40.0</v>
      </c>
    </row>
    <row r="4347">
      <c r="A4347" s="1">
        <v>0.512</v>
      </c>
      <c r="B4347" s="1">
        <v>9681.3</v>
      </c>
      <c r="C4347" s="1">
        <v>39.0</v>
      </c>
    </row>
    <row r="4348">
      <c r="A4348" s="1">
        <v>0.329</v>
      </c>
      <c r="B4348" s="1">
        <v>1965.17</v>
      </c>
      <c r="C4348" s="1">
        <v>65.0</v>
      </c>
    </row>
    <row r="4349">
      <c r="A4349" s="1">
        <v>0.099</v>
      </c>
      <c r="B4349" s="1">
        <v>10212.06</v>
      </c>
      <c r="C4349" s="1">
        <v>74.0</v>
      </c>
    </row>
    <row r="4350">
      <c r="A4350" s="1">
        <v>0.444</v>
      </c>
      <c r="B4350" s="1">
        <v>4697.95</v>
      </c>
      <c r="C4350" s="1">
        <v>36.0</v>
      </c>
    </row>
    <row r="4351">
      <c r="A4351" s="1">
        <v>0.129</v>
      </c>
      <c r="B4351" s="1">
        <v>22799.77</v>
      </c>
      <c r="C4351" s="1">
        <v>63.0</v>
      </c>
    </row>
    <row r="4352">
      <c r="A4352" s="1">
        <v>0.413</v>
      </c>
      <c r="B4352" s="1">
        <v>9064.86</v>
      </c>
      <c r="C4352" s="1">
        <v>68.0</v>
      </c>
    </row>
    <row r="4353">
      <c r="A4353" s="1">
        <v>0.493</v>
      </c>
      <c r="B4353" s="1">
        <v>3180.62</v>
      </c>
      <c r="C4353" s="1">
        <v>20.0</v>
      </c>
    </row>
    <row r="4354">
      <c r="A4354" s="1">
        <v>0.697</v>
      </c>
      <c r="B4354" s="1">
        <v>8603.41</v>
      </c>
      <c r="C4354" s="1">
        <v>59.0</v>
      </c>
    </row>
    <row r="4355">
      <c r="A4355" s="1">
        <v>0.366</v>
      </c>
      <c r="B4355" s="1">
        <v>5081.81</v>
      </c>
      <c r="C4355" s="1">
        <v>36.0</v>
      </c>
    </row>
    <row r="4356">
      <c r="A4356" s="1">
        <v>0.484</v>
      </c>
      <c r="B4356" s="1">
        <v>31771.05</v>
      </c>
      <c r="C4356" s="1">
        <v>26.0</v>
      </c>
    </row>
    <row r="4357">
      <c r="A4357" s="1">
        <v>0.436</v>
      </c>
      <c r="B4357" s="1">
        <v>81928.01</v>
      </c>
      <c r="C4357" s="1">
        <v>45.0</v>
      </c>
    </row>
    <row r="4358">
      <c r="A4358" s="1">
        <v>0.608</v>
      </c>
      <c r="B4358" s="1">
        <v>516.44</v>
      </c>
      <c r="C4358" s="1">
        <v>37.0</v>
      </c>
    </row>
    <row r="4359">
      <c r="A4359" s="1">
        <v>0.439</v>
      </c>
      <c r="B4359" s="1">
        <v>23424.96</v>
      </c>
      <c r="C4359" s="1">
        <v>62.0</v>
      </c>
    </row>
    <row r="4360">
      <c r="A4360" s="1">
        <v>1.0</v>
      </c>
      <c r="B4360" s="1">
        <v>6129.36</v>
      </c>
      <c r="C4360" s="1">
        <v>24.0</v>
      </c>
    </row>
    <row r="4361">
      <c r="A4361" s="1">
        <v>0.892</v>
      </c>
      <c r="B4361" s="1">
        <v>1374.33</v>
      </c>
      <c r="C4361" s="1">
        <v>31.0</v>
      </c>
    </row>
    <row r="4362">
      <c r="A4362" s="1">
        <v>0.287</v>
      </c>
      <c r="B4362" s="1">
        <v>289.11</v>
      </c>
      <c r="C4362" s="1">
        <v>80.0</v>
      </c>
    </row>
    <row r="4363">
      <c r="A4363" s="1">
        <v>0.554</v>
      </c>
      <c r="B4363" s="1">
        <v>42574.26</v>
      </c>
      <c r="C4363" s="1">
        <v>26.0</v>
      </c>
    </row>
    <row r="4364">
      <c r="A4364" s="1">
        <v>0.635</v>
      </c>
      <c r="B4364" s="1">
        <v>8726.94</v>
      </c>
      <c r="C4364" s="1">
        <v>76.0</v>
      </c>
    </row>
    <row r="4365">
      <c r="A4365" s="1">
        <v>0.116</v>
      </c>
      <c r="B4365" s="1">
        <v>100000.0</v>
      </c>
      <c r="C4365" s="1">
        <v>77.0</v>
      </c>
    </row>
    <row r="4366">
      <c r="A4366" s="1">
        <v>0.277</v>
      </c>
      <c r="B4366" s="1">
        <v>11681.45</v>
      </c>
      <c r="C4366" s="1">
        <v>72.0</v>
      </c>
    </row>
    <row r="4367">
      <c r="A4367" s="1">
        <v>0.335</v>
      </c>
      <c r="B4367" s="1">
        <v>4155.19</v>
      </c>
      <c r="C4367" s="1">
        <v>74.0</v>
      </c>
    </row>
    <row r="4368">
      <c r="A4368" s="1">
        <v>0.552</v>
      </c>
      <c r="B4368" s="1">
        <v>30024.55</v>
      </c>
      <c r="C4368" s="1">
        <v>77.0</v>
      </c>
    </row>
    <row r="4369">
      <c r="A4369" s="1">
        <v>1.0</v>
      </c>
      <c r="B4369" s="1">
        <v>52207.28</v>
      </c>
      <c r="C4369" s="1">
        <v>36.0</v>
      </c>
    </row>
    <row r="4370">
      <c r="A4370" s="1">
        <v>0.246</v>
      </c>
      <c r="B4370" s="1">
        <v>33815.24</v>
      </c>
      <c r="C4370" s="1">
        <v>64.0</v>
      </c>
    </row>
    <row r="4371">
      <c r="A4371" s="1">
        <v>0.116</v>
      </c>
      <c r="B4371" s="1">
        <v>27345.47</v>
      </c>
      <c r="C4371" s="1">
        <v>69.0</v>
      </c>
    </row>
    <row r="4372">
      <c r="A4372" s="1">
        <v>0.664</v>
      </c>
      <c r="B4372" s="1">
        <v>8150.34</v>
      </c>
      <c r="C4372" s="1">
        <v>31.0</v>
      </c>
    </row>
    <row r="4373">
      <c r="A4373" s="1">
        <v>0.414</v>
      </c>
      <c r="B4373" s="1">
        <v>1333.28</v>
      </c>
      <c r="C4373" s="1">
        <v>73.0</v>
      </c>
    </row>
    <row r="4374">
      <c r="A4374" s="1">
        <v>0.228</v>
      </c>
      <c r="B4374" s="1">
        <v>4495.38</v>
      </c>
      <c r="C4374" s="1">
        <v>55.0</v>
      </c>
    </row>
    <row r="4375">
      <c r="A4375" s="1">
        <v>0.752</v>
      </c>
      <c r="B4375" s="1">
        <v>11841.08</v>
      </c>
      <c r="C4375" s="1">
        <v>70.0</v>
      </c>
    </row>
    <row r="4376">
      <c r="A4376" s="1">
        <v>0.393</v>
      </c>
      <c r="B4376" s="1">
        <v>62562.37</v>
      </c>
      <c r="C4376" s="1">
        <v>78.0</v>
      </c>
    </row>
    <row r="4377">
      <c r="A4377" s="1">
        <v>0.566</v>
      </c>
      <c r="B4377" s="1">
        <v>25664.23</v>
      </c>
      <c r="C4377" s="1">
        <v>53.0</v>
      </c>
    </row>
    <row r="4378">
      <c r="A4378" s="1">
        <v>0.559</v>
      </c>
      <c r="B4378" s="1">
        <v>35238.16</v>
      </c>
      <c r="C4378" s="1">
        <v>57.0</v>
      </c>
    </row>
    <row r="4379">
      <c r="A4379" s="1">
        <v>0.461</v>
      </c>
      <c r="B4379" s="1">
        <v>6495.05</v>
      </c>
      <c r="C4379" s="1">
        <v>34.0</v>
      </c>
    </row>
    <row r="4380">
      <c r="A4380" s="1">
        <v>0.721</v>
      </c>
      <c r="B4380" s="1">
        <v>23029.06</v>
      </c>
      <c r="C4380" s="1">
        <v>47.0</v>
      </c>
    </row>
    <row r="4381">
      <c r="A4381" s="1">
        <v>0.713</v>
      </c>
      <c r="B4381" s="1">
        <v>39673.63</v>
      </c>
      <c r="C4381" s="1">
        <v>26.0</v>
      </c>
    </row>
    <row r="4382">
      <c r="A4382" s="1">
        <v>0.564</v>
      </c>
      <c r="B4382" s="1">
        <v>13055.91</v>
      </c>
      <c r="C4382" s="1">
        <v>50.0</v>
      </c>
    </row>
    <row r="4383">
      <c r="A4383" s="1">
        <v>0.128</v>
      </c>
      <c r="B4383" s="1">
        <v>11238.58</v>
      </c>
      <c r="C4383" s="1">
        <v>73.0</v>
      </c>
    </row>
    <row r="4384">
      <c r="A4384" s="1">
        <v>0.736</v>
      </c>
      <c r="B4384" s="1">
        <v>25416.82</v>
      </c>
      <c r="C4384" s="1">
        <v>69.0</v>
      </c>
    </row>
    <row r="4385">
      <c r="A4385" s="1">
        <v>0.743</v>
      </c>
      <c r="B4385" s="1">
        <v>16415.6</v>
      </c>
      <c r="C4385" s="1">
        <v>42.0</v>
      </c>
    </row>
    <row r="4386">
      <c r="A4386" s="1">
        <v>0.965</v>
      </c>
      <c r="B4386" s="1">
        <v>99731.78</v>
      </c>
      <c r="C4386" s="1">
        <v>31.0</v>
      </c>
    </row>
    <row r="4387">
      <c r="A4387" s="1">
        <v>0.349</v>
      </c>
      <c r="B4387" s="1">
        <v>11071.28</v>
      </c>
      <c r="C4387" s="1">
        <v>28.0</v>
      </c>
    </row>
    <row r="4388">
      <c r="A4388" s="1">
        <v>0.314</v>
      </c>
      <c r="B4388" s="1">
        <v>3870.32</v>
      </c>
      <c r="C4388" s="1">
        <v>70.0</v>
      </c>
    </row>
    <row r="4389">
      <c r="A4389" s="1">
        <v>0.799</v>
      </c>
      <c r="B4389" s="1">
        <v>12770.72</v>
      </c>
      <c r="C4389" s="1">
        <v>52.0</v>
      </c>
    </row>
    <row r="4390">
      <c r="A4390" s="1">
        <v>0.517</v>
      </c>
      <c r="B4390" s="1">
        <v>5362.95</v>
      </c>
      <c r="C4390" s="1">
        <v>58.0</v>
      </c>
    </row>
    <row r="4391">
      <c r="A4391" s="1">
        <v>0.406</v>
      </c>
      <c r="B4391" s="1">
        <v>16476.68</v>
      </c>
      <c r="C4391" s="1">
        <v>76.0</v>
      </c>
    </row>
    <row r="4392">
      <c r="A4392" s="1">
        <v>0.211</v>
      </c>
      <c r="B4392" s="1">
        <v>2688.85</v>
      </c>
      <c r="C4392" s="1">
        <v>31.0</v>
      </c>
    </row>
    <row r="4393">
      <c r="A4393" s="1">
        <v>0.584</v>
      </c>
      <c r="B4393" s="1">
        <v>59905.16</v>
      </c>
      <c r="C4393" s="1">
        <v>47.0</v>
      </c>
    </row>
    <row r="4394">
      <c r="A4394" s="1">
        <v>0.826</v>
      </c>
      <c r="B4394" s="1">
        <v>39296.97</v>
      </c>
      <c r="C4394" s="1">
        <v>58.0</v>
      </c>
    </row>
    <row r="4395">
      <c r="A4395" s="1">
        <v>0.501</v>
      </c>
      <c r="B4395" s="1">
        <v>3381.76</v>
      </c>
      <c r="C4395" s="1">
        <v>21.0</v>
      </c>
    </row>
    <row r="4396">
      <c r="A4396" s="1">
        <v>0.973</v>
      </c>
      <c r="B4396" s="1">
        <v>3784.34</v>
      </c>
      <c r="C4396" s="1">
        <v>76.0</v>
      </c>
    </row>
    <row r="4397">
      <c r="A4397" s="1">
        <v>0.004</v>
      </c>
      <c r="B4397" s="1">
        <v>14366.78</v>
      </c>
      <c r="C4397" s="1">
        <v>21.0</v>
      </c>
    </row>
    <row r="4398">
      <c r="A4398" s="1">
        <v>0.23</v>
      </c>
      <c r="B4398" s="1">
        <v>29645.66</v>
      </c>
      <c r="C4398" s="1">
        <v>45.0</v>
      </c>
    </row>
    <row r="4399">
      <c r="A4399" s="1">
        <v>0.665</v>
      </c>
      <c r="B4399" s="1">
        <v>4945.63</v>
      </c>
      <c r="C4399" s="1">
        <v>25.0</v>
      </c>
    </row>
    <row r="4400">
      <c r="A4400" s="1">
        <v>0.672</v>
      </c>
      <c r="B4400" s="1">
        <v>1258.19</v>
      </c>
      <c r="C4400" s="1">
        <v>19.0</v>
      </c>
    </row>
    <row r="4401">
      <c r="A4401" s="1">
        <v>0.276</v>
      </c>
      <c r="B4401" s="1">
        <v>15772.66</v>
      </c>
      <c r="C4401" s="1">
        <v>58.0</v>
      </c>
    </row>
    <row r="4402">
      <c r="A4402" s="1">
        <v>0.942</v>
      </c>
      <c r="B4402" s="1">
        <v>23526.97</v>
      </c>
      <c r="C4402" s="1">
        <v>78.0</v>
      </c>
    </row>
    <row r="4403">
      <c r="A4403" s="1">
        <v>0.381</v>
      </c>
      <c r="B4403" s="1">
        <v>5603.95</v>
      </c>
      <c r="C4403" s="1">
        <v>63.0</v>
      </c>
    </row>
    <row r="4404">
      <c r="A4404" s="1">
        <v>0.411</v>
      </c>
      <c r="B4404" s="1">
        <v>26923.62</v>
      </c>
      <c r="C4404" s="1">
        <v>39.0</v>
      </c>
    </row>
    <row r="4405">
      <c r="A4405" s="1">
        <v>1.0</v>
      </c>
      <c r="B4405" s="1">
        <v>60173.83</v>
      </c>
      <c r="C4405" s="1">
        <v>58.0</v>
      </c>
    </row>
    <row r="4406">
      <c r="A4406" s="1">
        <v>0.629</v>
      </c>
      <c r="B4406" s="1">
        <v>2948.54</v>
      </c>
      <c r="C4406" s="1">
        <v>73.0</v>
      </c>
    </row>
    <row r="4407">
      <c r="A4407" s="1">
        <v>0.663</v>
      </c>
      <c r="B4407" s="1">
        <v>14309.04</v>
      </c>
      <c r="C4407" s="1">
        <v>80.0</v>
      </c>
    </row>
    <row r="4408">
      <c r="A4408" s="1">
        <v>0.59</v>
      </c>
      <c r="B4408" s="1">
        <v>1170.43</v>
      </c>
      <c r="C4408" s="1">
        <v>80.0</v>
      </c>
    </row>
    <row r="4409">
      <c r="A4409" s="1">
        <v>0.178</v>
      </c>
      <c r="B4409" s="1">
        <v>4630.09</v>
      </c>
      <c r="C4409" s="1">
        <v>72.0</v>
      </c>
    </row>
    <row r="4410">
      <c r="A4410" s="1">
        <v>0.992</v>
      </c>
      <c r="B4410" s="1">
        <v>1882.24</v>
      </c>
      <c r="C4410" s="1">
        <v>33.0</v>
      </c>
    </row>
    <row r="4411">
      <c r="A4411" s="1">
        <v>0.059</v>
      </c>
      <c r="B4411" s="1">
        <v>10350.51</v>
      </c>
      <c r="C4411" s="1">
        <v>46.0</v>
      </c>
    </row>
    <row r="4412">
      <c r="A4412" s="1">
        <v>1.0</v>
      </c>
      <c r="B4412" s="1">
        <v>34388.6</v>
      </c>
      <c r="C4412" s="1">
        <v>79.0</v>
      </c>
    </row>
    <row r="4413">
      <c r="A4413" s="1">
        <v>0.518</v>
      </c>
      <c r="B4413" s="1">
        <v>17213.83</v>
      </c>
      <c r="C4413" s="1">
        <v>66.0</v>
      </c>
    </row>
    <row r="4414">
      <c r="A4414" s="1">
        <v>0.19</v>
      </c>
      <c r="B4414" s="1">
        <v>5035.62</v>
      </c>
      <c r="C4414" s="1">
        <v>65.0</v>
      </c>
    </row>
    <row r="4415">
      <c r="A4415" s="1">
        <v>0.217</v>
      </c>
      <c r="B4415" s="1">
        <v>818.75</v>
      </c>
      <c r="C4415" s="1">
        <v>47.0</v>
      </c>
    </row>
    <row r="4416">
      <c r="A4416" s="1">
        <v>0.656</v>
      </c>
      <c r="B4416" s="1">
        <v>16121.76</v>
      </c>
      <c r="C4416" s="1">
        <v>29.0</v>
      </c>
    </row>
    <row r="4417">
      <c r="A4417" s="1">
        <v>0.711</v>
      </c>
      <c r="B4417" s="1">
        <v>2849.64</v>
      </c>
      <c r="C4417" s="1">
        <v>52.0</v>
      </c>
    </row>
    <row r="4418">
      <c r="A4418" s="1">
        <v>0.899</v>
      </c>
      <c r="B4418" s="1">
        <v>8393.33</v>
      </c>
      <c r="C4418" s="1">
        <v>28.0</v>
      </c>
    </row>
    <row r="4419">
      <c r="A4419" s="1">
        <v>0.287</v>
      </c>
      <c r="B4419" s="1">
        <v>14274.85</v>
      </c>
      <c r="C4419" s="1">
        <v>63.0</v>
      </c>
    </row>
    <row r="4420">
      <c r="A4420" s="1">
        <v>0.533</v>
      </c>
      <c r="B4420" s="1">
        <v>46812.5</v>
      </c>
      <c r="C4420" s="1">
        <v>67.0</v>
      </c>
    </row>
    <row r="4421">
      <c r="A4421" s="1">
        <v>0.971</v>
      </c>
      <c r="B4421" s="1">
        <v>1707.31</v>
      </c>
      <c r="C4421" s="1">
        <v>38.0</v>
      </c>
    </row>
    <row r="4422">
      <c r="A4422" s="1">
        <v>0.478</v>
      </c>
      <c r="B4422" s="1">
        <v>22089.04</v>
      </c>
      <c r="C4422" s="1">
        <v>80.0</v>
      </c>
    </row>
    <row r="4423">
      <c r="A4423" s="1">
        <v>0.46</v>
      </c>
      <c r="B4423" s="1">
        <v>283.63</v>
      </c>
      <c r="C4423" s="1">
        <v>38.0</v>
      </c>
    </row>
    <row r="4424">
      <c r="A4424" s="1">
        <v>0.439</v>
      </c>
      <c r="B4424" s="1">
        <v>19880.1</v>
      </c>
      <c r="C4424" s="1">
        <v>22.0</v>
      </c>
    </row>
    <row r="4425">
      <c r="A4425" s="1">
        <v>1.0</v>
      </c>
      <c r="B4425" s="1">
        <v>16038.38</v>
      </c>
      <c r="C4425" s="1">
        <v>65.0</v>
      </c>
    </row>
    <row r="4426">
      <c r="A4426" s="1">
        <v>0.566</v>
      </c>
      <c r="B4426" s="1">
        <v>33412.08</v>
      </c>
      <c r="C4426" s="1">
        <v>37.0</v>
      </c>
    </row>
    <row r="4427">
      <c r="A4427" s="1">
        <v>0.636</v>
      </c>
      <c r="B4427" s="1">
        <v>15171.32</v>
      </c>
      <c r="C4427" s="1">
        <v>54.0</v>
      </c>
    </row>
    <row r="4428">
      <c r="A4428" s="1">
        <v>0.183</v>
      </c>
      <c r="B4428" s="1">
        <v>8696.33</v>
      </c>
      <c r="C4428" s="1">
        <v>20.0</v>
      </c>
    </row>
    <row r="4429">
      <c r="A4429" s="1">
        <v>0.666</v>
      </c>
      <c r="B4429" s="1">
        <v>5561.26</v>
      </c>
      <c r="C4429" s="1">
        <v>61.0</v>
      </c>
    </row>
    <row r="4430">
      <c r="A4430" s="1">
        <v>1.0</v>
      </c>
      <c r="B4430" s="1">
        <v>1782.08</v>
      </c>
      <c r="C4430" s="1">
        <v>50.0</v>
      </c>
    </row>
    <row r="4431">
      <c r="A4431" s="1">
        <v>0.777</v>
      </c>
      <c r="B4431" s="1">
        <v>15297.71</v>
      </c>
      <c r="C4431" s="1">
        <v>70.0</v>
      </c>
    </row>
    <row r="4432">
      <c r="A4432" s="1">
        <v>0.218</v>
      </c>
      <c r="B4432" s="1">
        <v>43842.7</v>
      </c>
      <c r="C4432" s="1">
        <v>78.0</v>
      </c>
    </row>
    <row r="4433">
      <c r="A4433" s="1">
        <v>0.684</v>
      </c>
      <c r="B4433" s="1">
        <v>14461.59</v>
      </c>
      <c r="C4433" s="1">
        <v>26.0</v>
      </c>
    </row>
    <row r="4434">
      <c r="A4434" s="1">
        <v>0.609</v>
      </c>
      <c r="B4434" s="1">
        <v>26872.58</v>
      </c>
      <c r="C4434" s="1">
        <v>78.0</v>
      </c>
    </row>
    <row r="4435">
      <c r="A4435" s="1">
        <v>0.389</v>
      </c>
      <c r="B4435" s="1">
        <v>7088.83</v>
      </c>
      <c r="C4435" s="1">
        <v>26.0</v>
      </c>
    </row>
    <row r="4436">
      <c r="A4436" s="1">
        <v>0.843</v>
      </c>
      <c r="B4436" s="1">
        <v>11888.89</v>
      </c>
      <c r="C4436" s="1">
        <v>21.0</v>
      </c>
    </row>
    <row r="4437">
      <c r="A4437" s="1">
        <v>0.792</v>
      </c>
      <c r="B4437" s="1">
        <v>7849.1</v>
      </c>
      <c r="C4437" s="1">
        <v>52.0</v>
      </c>
    </row>
    <row r="4438">
      <c r="A4438" s="1">
        <v>0.699</v>
      </c>
      <c r="B4438" s="1">
        <v>2314.19</v>
      </c>
      <c r="C4438" s="1">
        <v>34.0</v>
      </c>
    </row>
    <row r="4439">
      <c r="A4439" s="1">
        <v>0.794</v>
      </c>
      <c r="B4439" s="1">
        <v>10790.97</v>
      </c>
      <c r="C4439" s="1">
        <v>51.0</v>
      </c>
    </row>
    <row r="4440">
      <c r="A4440" s="1">
        <v>0.243</v>
      </c>
      <c r="B4440" s="1">
        <v>28902.83</v>
      </c>
      <c r="C4440" s="1">
        <v>41.0</v>
      </c>
    </row>
    <row r="4441">
      <c r="A4441" s="1">
        <v>0.97</v>
      </c>
      <c r="B4441" s="1">
        <v>10049.71</v>
      </c>
      <c r="C4441" s="1">
        <v>49.0</v>
      </c>
    </row>
    <row r="4442">
      <c r="A4442" s="1">
        <v>0.718</v>
      </c>
      <c r="B4442" s="1">
        <v>21006.69</v>
      </c>
      <c r="C4442" s="1">
        <v>18.0</v>
      </c>
    </row>
    <row r="4443">
      <c r="A4443" s="1">
        <v>0.518</v>
      </c>
      <c r="B4443" s="1">
        <v>28427.28</v>
      </c>
      <c r="C4443" s="1">
        <v>25.0</v>
      </c>
    </row>
    <row r="4444">
      <c r="A4444" s="1">
        <v>0.193</v>
      </c>
      <c r="B4444" s="1">
        <v>7793.89</v>
      </c>
      <c r="C4444" s="1">
        <v>62.0</v>
      </c>
    </row>
    <row r="4445">
      <c r="A4445" s="1">
        <v>0.783</v>
      </c>
      <c r="B4445" s="1">
        <v>31941.75</v>
      </c>
      <c r="C4445" s="1">
        <v>40.0</v>
      </c>
    </row>
    <row r="4446">
      <c r="A4446" s="1">
        <v>0.147</v>
      </c>
      <c r="B4446" s="1">
        <v>8277.78</v>
      </c>
      <c r="C4446" s="1">
        <v>64.0</v>
      </c>
    </row>
    <row r="4447">
      <c r="A4447" s="1">
        <v>0.42</v>
      </c>
      <c r="B4447" s="1">
        <v>5917.16</v>
      </c>
      <c r="C4447" s="1">
        <v>57.0</v>
      </c>
    </row>
    <row r="4448">
      <c r="A4448" s="1">
        <v>0.574</v>
      </c>
      <c r="B4448" s="1">
        <v>5032.05</v>
      </c>
      <c r="C4448" s="1">
        <v>29.0</v>
      </c>
    </row>
    <row r="4449">
      <c r="A4449" s="1">
        <v>0.796</v>
      </c>
      <c r="B4449" s="1">
        <v>4460.47</v>
      </c>
      <c r="C4449" s="1">
        <v>71.0</v>
      </c>
    </row>
    <row r="4450">
      <c r="A4450" s="1">
        <v>0.067</v>
      </c>
      <c r="B4450" s="1">
        <v>26721.46</v>
      </c>
      <c r="C4450" s="1">
        <v>29.0</v>
      </c>
    </row>
    <row r="4451">
      <c r="A4451" s="1">
        <v>0.159</v>
      </c>
      <c r="B4451" s="1">
        <v>43697.69</v>
      </c>
      <c r="C4451" s="1">
        <v>63.0</v>
      </c>
    </row>
    <row r="4452">
      <c r="A4452" s="1">
        <v>0.161</v>
      </c>
      <c r="B4452" s="1">
        <v>5244.15</v>
      </c>
      <c r="C4452" s="1">
        <v>64.0</v>
      </c>
    </row>
    <row r="4453">
      <c r="A4453" s="1">
        <v>0.768</v>
      </c>
      <c r="B4453" s="1">
        <v>1781.88</v>
      </c>
      <c r="C4453" s="1">
        <v>32.0</v>
      </c>
    </row>
    <row r="4454">
      <c r="A4454" s="1">
        <v>0.567</v>
      </c>
      <c r="B4454" s="1">
        <v>7530.76</v>
      </c>
      <c r="C4454" s="1">
        <v>58.0</v>
      </c>
    </row>
    <row r="4455">
      <c r="A4455" s="1">
        <v>0.658</v>
      </c>
      <c r="B4455" s="1">
        <v>21449.96</v>
      </c>
      <c r="C4455" s="1">
        <v>36.0</v>
      </c>
    </row>
    <row r="4456">
      <c r="A4456" s="1">
        <v>0.603</v>
      </c>
      <c r="B4456" s="1">
        <v>9193.78</v>
      </c>
      <c r="C4456" s="1">
        <v>43.0</v>
      </c>
    </row>
    <row r="4457">
      <c r="A4457" s="1">
        <v>0.037</v>
      </c>
      <c r="B4457" s="1">
        <v>15933.59</v>
      </c>
      <c r="C4457" s="1">
        <v>69.0</v>
      </c>
    </row>
    <row r="4458">
      <c r="A4458" s="1">
        <v>0.222</v>
      </c>
      <c r="B4458" s="1">
        <v>27275.4</v>
      </c>
      <c r="C4458" s="1">
        <v>46.0</v>
      </c>
    </row>
    <row r="4459">
      <c r="A4459" s="1">
        <v>0.778</v>
      </c>
      <c r="B4459" s="1">
        <v>10501.15</v>
      </c>
      <c r="C4459" s="1">
        <v>39.0</v>
      </c>
    </row>
    <row r="4460">
      <c r="A4460" s="1">
        <v>0.746</v>
      </c>
      <c r="B4460" s="1">
        <v>100000.0</v>
      </c>
      <c r="C4460" s="1">
        <v>57.0</v>
      </c>
    </row>
    <row r="4461">
      <c r="A4461" s="1">
        <v>0.445</v>
      </c>
      <c r="B4461" s="1">
        <v>7074.99</v>
      </c>
      <c r="C4461" s="1">
        <v>38.0</v>
      </c>
    </row>
    <row r="4462">
      <c r="A4462" s="1">
        <v>0.12</v>
      </c>
      <c r="B4462" s="1">
        <v>76561.31</v>
      </c>
      <c r="C4462" s="1">
        <v>68.0</v>
      </c>
    </row>
    <row r="4463">
      <c r="A4463" s="1">
        <v>0.417</v>
      </c>
      <c r="B4463" s="1">
        <v>4538.76</v>
      </c>
      <c r="C4463" s="1">
        <v>55.0</v>
      </c>
    </row>
    <row r="4464">
      <c r="A4464" s="1">
        <v>0.298</v>
      </c>
      <c r="B4464" s="1">
        <v>2351.63</v>
      </c>
      <c r="C4464" s="1">
        <v>37.0</v>
      </c>
    </row>
    <row r="4465">
      <c r="A4465" s="1">
        <v>0.747</v>
      </c>
      <c r="B4465" s="1">
        <v>27792.45</v>
      </c>
      <c r="C4465" s="1">
        <v>74.0</v>
      </c>
    </row>
    <row r="4466">
      <c r="A4466" s="1">
        <v>0.875</v>
      </c>
      <c r="B4466" s="1">
        <v>24234.03</v>
      </c>
      <c r="C4466" s="1">
        <v>46.0</v>
      </c>
    </row>
    <row r="4467">
      <c r="A4467" s="1">
        <v>0.654</v>
      </c>
      <c r="B4467" s="1">
        <v>33338.09</v>
      </c>
      <c r="C4467" s="1">
        <v>68.0</v>
      </c>
    </row>
    <row r="4468">
      <c r="A4468" s="1">
        <v>0.404</v>
      </c>
      <c r="B4468" s="1">
        <v>8419.41</v>
      </c>
      <c r="C4468" s="1">
        <v>21.0</v>
      </c>
    </row>
    <row r="4469">
      <c r="A4469" s="1">
        <v>0.373</v>
      </c>
      <c r="B4469" s="1">
        <v>53417.3</v>
      </c>
      <c r="C4469" s="1">
        <v>72.0</v>
      </c>
    </row>
    <row r="4470">
      <c r="A4470" s="1">
        <v>0.093</v>
      </c>
      <c r="B4470" s="1">
        <v>2544.89</v>
      </c>
      <c r="C4470" s="1">
        <v>24.0</v>
      </c>
    </row>
    <row r="4471">
      <c r="A4471" s="1">
        <v>0.422</v>
      </c>
      <c r="B4471" s="1">
        <v>614.9</v>
      </c>
      <c r="C4471" s="1">
        <v>45.0</v>
      </c>
    </row>
    <row r="4472">
      <c r="A4472" s="1">
        <v>0.728</v>
      </c>
      <c r="B4472" s="1">
        <v>7149.62</v>
      </c>
      <c r="C4472" s="1">
        <v>45.0</v>
      </c>
    </row>
    <row r="4473">
      <c r="A4473" s="1">
        <v>0.816</v>
      </c>
      <c r="B4473" s="1">
        <v>31922.98</v>
      </c>
      <c r="C4473" s="1">
        <v>21.0</v>
      </c>
    </row>
    <row r="4474">
      <c r="A4474" s="1">
        <v>0.563</v>
      </c>
      <c r="B4474" s="1">
        <v>22354.82</v>
      </c>
      <c r="C4474" s="1">
        <v>39.0</v>
      </c>
    </row>
    <row r="4475">
      <c r="A4475" s="1">
        <v>0.966</v>
      </c>
      <c r="B4475" s="1">
        <v>11461.42</v>
      </c>
      <c r="C4475" s="1">
        <v>29.0</v>
      </c>
    </row>
    <row r="4476">
      <c r="A4476" s="1">
        <v>1.0</v>
      </c>
      <c r="B4476" s="1">
        <v>5921.1</v>
      </c>
      <c r="C4476" s="1">
        <v>62.0</v>
      </c>
    </row>
    <row r="4477">
      <c r="A4477" s="1">
        <v>0.876</v>
      </c>
      <c r="B4477" s="1">
        <v>1222.04</v>
      </c>
      <c r="C4477" s="1">
        <v>20.0</v>
      </c>
    </row>
    <row r="4478">
      <c r="A4478" s="1">
        <v>0.436</v>
      </c>
      <c r="B4478" s="1">
        <v>8234.86</v>
      </c>
      <c r="C4478" s="1">
        <v>39.0</v>
      </c>
    </row>
    <row r="4479">
      <c r="A4479" s="1">
        <v>0.797</v>
      </c>
      <c r="B4479" s="1">
        <v>12324.45</v>
      </c>
      <c r="C4479" s="1">
        <v>61.0</v>
      </c>
    </row>
    <row r="4480">
      <c r="A4480" s="1">
        <v>0.979</v>
      </c>
      <c r="B4480" s="1">
        <v>23232.57</v>
      </c>
      <c r="C4480" s="1">
        <v>19.0</v>
      </c>
    </row>
    <row r="4481">
      <c r="A4481" s="1">
        <v>0.838</v>
      </c>
      <c r="B4481" s="1">
        <v>20767.58</v>
      </c>
      <c r="C4481" s="1">
        <v>41.0</v>
      </c>
    </row>
    <row r="4482">
      <c r="A4482" s="1">
        <v>0.466</v>
      </c>
      <c r="B4482" s="1">
        <v>58879.84</v>
      </c>
      <c r="C4482" s="1">
        <v>51.0</v>
      </c>
    </row>
    <row r="4483">
      <c r="A4483" s="1">
        <v>0.068</v>
      </c>
      <c r="B4483" s="1">
        <v>2116.01</v>
      </c>
      <c r="C4483" s="1">
        <v>44.0</v>
      </c>
    </row>
    <row r="4484">
      <c r="A4484" s="1">
        <v>0.958</v>
      </c>
      <c r="B4484" s="1">
        <v>8199.71</v>
      </c>
      <c r="C4484" s="1">
        <v>72.0</v>
      </c>
    </row>
    <row r="4485">
      <c r="A4485" s="1">
        <v>1.0</v>
      </c>
      <c r="B4485" s="1">
        <v>13139.32</v>
      </c>
      <c r="C4485" s="1">
        <v>58.0</v>
      </c>
    </row>
    <row r="4486">
      <c r="A4486" s="1">
        <v>0.744</v>
      </c>
      <c r="B4486" s="1">
        <v>22215.47</v>
      </c>
      <c r="C4486" s="1">
        <v>18.0</v>
      </c>
    </row>
    <row r="4487">
      <c r="A4487" s="1">
        <v>0.365</v>
      </c>
      <c r="B4487" s="1">
        <v>13681.83</v>
      </c>
      <c r="C4487" s="1">
        <v>25.0</v>
      </c>
    </row>
    <row r="4488">
      <c r="A4488" s="1">
        <v>0.965</v>
      </c>
      <c r="B4488" s="1">
        <v>48781.44</v>
      </c>
      <c r="C4488" s="1">
        <v>40.0</v>
      </c>
    </row>
    <row r="4489">
      <c r="A4489" s="1">
        <v>1.0</v>
      </c>
      <c r="B4489" s="1">
        <v>18764.2</v>
      </c>
      <c r="C4489" s="1">
        <v>55.0</v>
      </c>
    </row>
    <row r="4490">
      <c r="A4490" s="1">
        <v>0.506</v>
      </c>
      <c r="B4490" s="1">
        <v>809.47</v>
      </c>
      <c r="C4490" s="1">
        <v>23.0</v>
      </c>
    </row>
    <row r="4491">
      <c r="A4491" s="1">
        <v>0.312</v>
      </c>
      <c r="B4491" s="1">
        <v>2413.0</v>
      </c>
      <c r="C4491" s="1">
        <v>39.0</v>
      </c>
    </row>
    <row r="4492">
      <c r="A4492" s="1">
        <v>0.406</v>
      </c>
      <c r="B4492" s="1">
        <v>28007.51</v>
      </c>
      <c r="C4492" s="1">
        <v>42.0</v>
      </c>
    </row>
    <row r="4493">
      <c r="A4493" s="1">
        <v>0.124</v>
      </c>
      <c r="B4493" s="1">
        <v>25160.68</v>
      </c>
      <c r="C4493" s="1">
        <v>35.0</v>
      </c>
    </row>
    <row r="4494">
      <c r="A4494" s="1">
        <v>0.566</v>
      </c>
      <c r="B4494" s="1">
        <v>3332.83</v>
      </c>
      <c r="C4494" s="1">
        <v>34.0</v>
      </c>
    </row>
    <row r="4495">
      <c r="A4495" s="1">
        <v>0.379</v>
      </c>
      <c r="B4495" s="1">
        <v>1214.3</v>
      </c>
      <c r="C4495" s="1">
        <v>78.0</v>
      </c>
    </row>
    <row r="4496">
      <c r="A4496" s="1">
        <v>0.935</v>
      </c>
      <c r="B4496" s="1">
        <v>17289.05</v>
      </c>
      <c r="C4496" s="1">
        <v>29.0</v>
      </c>
    </row>
    <row r="4497">
      <c r="A4497" s="1">
        <v>0.276</v>
      </c>
      <c r="B4497" s="1">
        <v>20197.68</v>
      </c>
      <c r="C4497" s="1">
        <v>23.0</v>
      </c>
    </row>
    <row r="4498">
      <c r="A4498" s="1">
        <v>0.058</v>
      </c>
      <c r="B4498" s="1">
        <v>2907.44</v>
      </c>
      <c r="C4498" s="1">
        <v>43.0</v>
      </c>
    </row>
    <row r="4499">
      <c r="A4499" s="1">
        <v>0.737</v>
      </c>
      <c r="B4499" s="1">
        <v>12834.61</v>
      </c>
      <c r="C4499" s="1">
        <v>44.0</v>
      </c>
    </row>
    <row r="4500">
      <c r="A4500" s="1">
        <v>0.057</v>
      </c>
      <c r="B4500" s="1">
        <v>7300.81</v>
      </c>
      <c r="C4500" s="1">
        <v>25.0</v>
      </c>
    </row>
    <row r="4501">
      <c r="A4501" s="1">
        <v>0.646</v>
      </c>
      <c r="B4501" s="1">
        <v>53561.77</v>
      </c>
      <c r="C4501" s="1">
        <v>36.0</v>
      </c>
    </row>
    <row r="4502">
      <c r="A4502" s="1">
        <v>0.231</v>
      </c>
      <c r="B4502" s="1">
        <v>4948.72</v>
      </c>
      <c r="C4502" s="1">
        <v>77.0</v>
      </c>
    </row>
    <row r="4503">
      <c r="A4503" s="1">
        <v>0.61</v>
      </c>
      <c r="B4503" s="1">
        <v>26429.67</v>
      </c>
      <c r="C4503" s="1">
        <v>59.0</v>
      </c>
    </row>
    <row r="4504">
      <c r="A4504" s="1">
        <v>0.198</v>
      </c>
      <c r="B4504" s="1">
        <v>14601.78</v>
      </c>
      <c r="C4504" s="1">
        <v>18.0</v>
      </c>
    </row>
    <row r="4505">
      <c r="A4505" s="1">
        <v>0.552</v>
      </c>
      <c r="B4505" s="1">
        <v>231.76</v>
      </c>
      <c r="C4505" s="1">
        <v>74.0</v>
      </c>
    </row>
    <row r="4506">
      <c r="A4506" s="1">
        <v>0.385</v>
      </c>
      <c r="B4506" s="1">
        <v>14554.71</v>
      </c>
      <c r="C4506" s="1">
        <v>46.0</v>
      </c>
    </row>
    <row r="4507">
      <c r="A4507" s="1">
        <v>0.283</v>
      </c>
      <c r="B4507" s="1">
        <v>2095.48</v>
      </c>
      <c r="C4507" s="1">
        <v>62.0</v>
      </c>
    </row>
    <row r="4508">
      <c r="A4508" s="1">
        <v>0.656</v>
      </c>
      <c r="B4508" s="1">
        <v>21521.1</v>
      </c>
      <c r="C4508" s="1">
        <v>66.0</v>
      </c>
    </row>
    <row r="4509">
      <c r="A4509" s="1">
        <v>0.232</v>
      </c>
      <c r="B4509" s="1">
        <v>16672.27</v>
      </c>
      <c r="C4509" s="1">
        <v>52.0</v>
      </c>
    </row>
    <row r="4510">
      <c r="A4510" s="1">
        <v>0.991</v>
      </c>
      <c r="B4510" s="1">
        <v>209.64</v>
      </c>
      <c r="C4510" s="1">
        <v>57.0</v>
      </c>
    </row>
    <row r="4511">
      <c r="A4511" s="1">
        <v>0.778</v>
      </c>
      <c r="B4511" s="1">
        <v>4580.54</v>
      </c>
      <c r="C4511" s="1">
        <v>31.0</v>
      </c>
    </row>
    <row r="4512">
      <c r="A4512" s="1">
        <v>0.916</v>
      </c>
      <c r="B4512" s="1">
        <v>29942.29</v>
      </c>
      <c r="C4512" s="1">
        <v>52.0</v>
      </c>
    </row>
    <row r="4513">
      <c r="A4513" s="1">
        <v>0.042</v>
      </c>
      <c r="B4513" s="1">
        <v>6453.0</v>
      </c>
      <c r="C4513" s="1">
        <v>65.0</v>
      </c>
    </row>
    <row r="4514">
      <c r="A4514" s="1">
        <v>0.002</v>
      </c>
      <c r="B4514" s="1">
        <v>13834.3</v>
      </c>
      <c r="C4514" s="1">
        <v>62.0</v>
      </c>
    </row>
    <row r="4515">
      <c r="A4515" s="1">
        <v>0.358</v>
      </c>
      <c r="B4515" s="1">
        <v>7479.29</v>
      </c>
      <c r="C4515" s="1">
        <v>37.0</v>
      </c>
    </row>
    <row r="4516">
      <c r="A4516" s="1">
        <v>0.767</v>
      </c>
      <c r="B4516" s="1">
        <v>50899.98</v>
      </c>
      <c r="C4516" s="1">
        <v>73.0</v>
      </c>
    </row>
    <row r="4517">
      <c r="A4517" s="1">
        <v>0.294</v>
      </c>
      <c r="B4517" s="1">
        <v>15382.3</v>
      </c>
      <c r="C4517" s="1">
        <v>66.0</v>
      </c>
    </row>
    <row r="4518">
      <c r="A4518" s="1">
        <v>0.599</v>
      </c>
      <c r="B4518" s="1">
        <v>23825.97</v>
      </c>
      <c r="C4518" s="1">
        <v>30.0</v>
      </c>
    </row>
    <row r="4519">
      <c r="A4519" s="1">
        <v>0.606</v>
      </c>
      <c r="B4519" s="1">
        <v>1743.34</v>
      </c>
      <c r="C4519" s="1">
        <v>78.0</v>
      </c>
    </row>
    <row r="4520">
      <c r="A4520" s="1">
        <v>0.152</v>
      </c>
      <c r="B4520" s="1">
        <v>823.44</v>
      </c>
      <c r="C4520" s="1">
        <v>55.0</v>
      </c>
    </row>
    <row r="4521">
      <c r="A4521" s="1">
        <v>0.819</v>
      </c>
      <c r="B4521" s="1">
        <v>6001.25</v>
      </c>
      <c r="C4521" s="1">
        <v>66.0</v>
      </c>
    </row>
    <row r="4522">
      <c r="A4522" s="1">
        <v>0.936</v>
      </c>
      <c r="B4522" s="1">
        <v>7396.2</v>
      </c>
      <c r="C4522" s="1">
        <v>63.0</v>
      </c>
    </row>
    <row r="4523">
      <c r="A4523" s="1">
        <v>0.69</v>
      </c>
      <c r="B4523" s="1">
        <v>23274.57</v>
      </c>
      <c r="C4523" s="1">
        <v>66.0</v>
      </c>
    </row>
    <row r="4524">
      <c r="A4524" s="1">
        <v>0.948</v>
      </c>
      <c r="B4524" s="1">
        <v>16839.0</v>
      </c>
      <c r="C4524" s="1">
        <v>79.0</v>
      </c>
    </row>
    <row r="4525">
      <c r="A4525" s="1">
        <v>0.296</v>
      </c>
      <c r="B4525" s="1">
        <v>9386.62</v>
      </c>
      <c r="C4525" s="1">
        <v>25.0</v>
      </c>
    </row>
    <row r="4526">
      <c r="A4526" s="1">
        <v>0.087</v>
      </c>
      <c r="B4526" s="1">
        <v>21233.12</v>
      </c>
      <c r="C4526" s="1">
        <v>60.0</v>
      </c>
    </row>
    <row r="4527">
      <c r="A4527" s="1">
        <v>0.347</v>
      </c>
      <c r="B4527" s="1">
        <v>3572.15</v>
      </c>
      <c r="C4527" s="1">
        <v>37.0</v>
      </c>
    </row>
    <row r="4528">
      <c r="A4528" s="1">
        <v>0.648</v>
      </c>
      <c r="B4528" s="1">
        <v>1311.9</v>
      </c>
      <c r="C4528" s="1">
        <v>77.0</v>
      </c>
    </row>
    <row r="4529">
      <c r="A4529" s="1">
        <v>0.748</v>
      </c>
      <c r="B4529" s="1">
        <v>38552.28</v>
      </c>
      <c r="C4529" s="1">
        <v>50.0</v>
      </c>
    </row>
    <row r="4530">
      <c r="A4530" s="1">
        <v>0.317</v>
      </c>
      <c r="B4530" s="1">
        <v>16599.79</v>
      </c>
      <c r="C4530" s="1">
        <v>43.0</v>
      </c>
    </row>
    <row r="4531">
      <c r="A4531" s="1">
        <v>0.408</v>
      </c>
      <c r="B4531" s="1">
        <v>20944.81</v>
      </c>
      <c r="C4531" s="1">
        <v>56.0</v>
      </c>
    </row>
    <row r="4532">
      <c r="A4532" s="1">
        <v>0.368</v>
      </c>
      <c r="B4532" s="1">
        <v>7341.5</v>
      </c>
      <c r="C4532" s="1">
        <v>38.0</v>
      </c>
    </row>
    <row r="4533">
      <c r="A4533" s="1">
        <v>0.95</v>
      </c>
      <c r="B4533" s="1">
        <v>9302.87</v>
      </c>
      <c r="C4533" s="1">
        <v>70.0</v>
      </c>
    </row>
    <row r="4534">
      <c r="A4534" s="1">
        <v>0.364</v>
      </c>
      <c r="B4534" s="1">
        <v>1719.16</v>
      </c>
      <c r="C4534" s="1">
        <v>66.0</v>
      </c>
    </row>
    <row r="4535">
      <c r="A4535" s="1">
        <v>0.293</v>
      </c>
      <c r="B4535" s="1">
        <v>38896.56</v>
      </c>
      <c r="C4535" s="1">
        <v>79.0</v>
      </c>
    </row>
    <row r="4536">
      <c r="A4536" s="1">
        <v>0.566</v>
      </c>
      <c r="B4536" s="1">
        <v>17951.32</v>
      </c>
      <c r="C4536" s="1">
        <v>59.0</v>
      </c>
    </row>
    <row r="4537">
      <c r="A4537" s="1">
        <v>0.125</v>
      </c>
      <c r="B4537" s="1">
        <v>1746.65</v>
      </c>
      <c r="C4537" s="1">
        <v>60.0</v>
      </c>
    </row>
    <row r="4538">
      <c r="A4538" s="1">
        <v>0.608</v>
      </c>
      <c r="B4538" s="1">
        <v>32646.93</v>
      </c>
      <c r="C4538" s="1">
        <v>71.0</v>
      </c>
    </row>
    <row r="4539">
      <c r="A4539" s="1">
        <v>0.737</v>
      </c>
      <c r="B4539" s="1">
        <v>11743.89</v>
      </c>
      <c r="C4539" s="1">
        <v>79.0</v>
      </c>
    </row>
    <row r="4540">
      <c r="A4540" s="1">
        <v>0.993</v>
      </c>
      <c r="B4540" s="1">
        <v>28972.02</v>
      </c>
      <c r="C4540" s="1">
        <v>58.0</v>
      </c>
    </row>
    <row r="4541">
      <c r="A4541" s="1">
        <v>0.892</v>
      </c>
      <c r="B4541" s="1">
        <v>254.0</v>
      </c>
      <c r="C4541" s="1">
        <v>26.0</v>
      </c>
    </row>
    <row r="4542">
      <c r="A4542" s="1">
        <v>0.991</v>
      </c>
      <c r="B4542" s="1">
        <v>583.22</v>
      </c>
      <c r="C4542" s="1">
        <v>41.0</v>
      </c>
    </row>
    <row r="4543">
      <c r="A4543" s="1">
        <v>0.394</v>
      </c>
      <c r="B4543" s="1">
        <v>3745.47</v>
      </c>
      <c r="C4543" s="1">
        <v>54.0</v>
      </c>
    </row>
    <row r="4544">
      <c r="A4544" s="1">
        <v>0.944</v>
      </c>
      <c r="B4544" s="1">
        <v>4737.66</v>
      </c>
      <c r="C4544" s="1">
        <v>66.0</v>
      </c>
    </row>
    <row r="4545">
      <c r="A4545" s="1">
        <v>0.767</v>
      </c>
      <c r="B4545" s="1">
        <v>28874.7</v>
      </c>
      <c r="C4545" s="1">
        <v>58.0</v>
      </c>
    </row>
    <row r="4546">
      <c r="A4546" s="1">
        <v>0.492</v>
      </c>
      <c r="B4546" s="1">
        <v>24530.79</v>
      </c>
      <c r="C4546" s="1">
        <v>34.0</v>
      </c>
    </row>
    <row r="4547">
      <c r="A4547" s="1">
        <v>0.564</v>
      </c>
      <c r="B4547" s="1">
        <v>19146.84</v>
      </c>
      <c r="C4547" s="1">
        <v>41.0</v>
      </c>
    </row>
    <row r="4548">
      <c r="A4548" s="1">
        <v>0.586</v>
      </c>
      <c r="B4548" s="1">
        <v>43231.94</v>
      </c>
      <c r="C4548" s="1">
        <v>38.0</v>
      </c>
    </row>
    <row r="4549">
      <c r="A4549" s="1">
        <v>0.197</v>
      </c>
      <c r="B4549" s="1">
        <v>5677.75</v>
      </c>
      <c r="C4549" s="1">
        <v>68.0</v>
      </c>
    </row>
    <row r="4550">
      <c r="A4550" s="1">
        <v>0.702</v>
      </c>
      <c r="B4550" s="1">
        <v>46952.68</v>
      </c>
      <c r="C4550" s="1">
        <v>76.0</v>
      </c>
    </row>
    <row r="4551">
      <c r="A4551" s="1">
        <v>0.907</v>
      </c>
      <c r="B4551" s="1">
        <v>48041.72</v>
      </c>
      <c r="C4551" s="1">
        <v>56.0</v>
      </c>
    </row>
    <row r="4552">
      <c r="A4552" s="1">
        <v>0.317</v>
      </c>
      <c r="B4552" s="1">
        <v>11392.4</v>
      </c>
      <c r="C4552" s="1">
        <v>72.0</v>
      </c>
    </row>
    <row r="4553">
      <c r="A4553" s="1">
        <v>0.69</v>
      </c>
      <c r="B4553" s="1">
        <v>1982.85</v>
      </c>
      <c r="C4553" s="1">
        <v>58.0</v>
      </c>
    </row>
    <row r="4554">
      <c r="A4554" s="1">
        <v>0.653</v>
      </c>
      <c r="B4554" s="1">
        <v>25933.45</v>
      </c>
      <c r="C4554" s="1">
        <v>56.0</v>
      </c>
    </row>
    <row r="4555">
      <c r="A4555" s="1">
        <v>0.97</v>
      </c>
      <c r="B4555" s="1">
        <v>8217.45</v>
      </c>
      <c r="C4555" s="1">
        <v>30.0</v>
      </c>
    </row>
    <row r="4556">
      <c r="A4556" s="1">
        <v>0.896</v>
      </c>
      <c r="B4556" s="1">
        <v>31688.03</v>
      </c>
      <c r="C4556" s="1">
        <v>28.0</v>
      </c>
    </row>
    <row r="4557">
      <c r="A4557" s="1">
        <v>0.361</v>
      </c>
      <c r="B4557" s="1">
        <v>3575.13</v>
      </c>
      <c r="C4557" s="1">
        <v>63.0</v>
      </c>
    </row>
    <row r="4558">
      <c r="A4558" s="1">
        <v>0.612</v>
      </c>
      <c r="B4558" s="1">
        <v>15509.5</v>
      </c>
      <c r="C4558" s="1">
        <v>36.0</v>
      </c>
    </row>
    <row r="4559">
      <c r="A4559" s="1">
        <v>0.961</v>
      </c>
      <c r="B4559" s="1">
        <v>14188.53</v>
      </c>
      <c r="C4559" s="1">
        <v>28.0</v>
      </c>
    </row>
    <row r="4560">
      <c r="A4560" s="1">
        <v>0.276</v>
      </c>
      <c r="B4560" s="1">
        <v>2114.2</v>
      </c>
      <c r="C4560" s="1">
        <v>30.0</v>
      </c>
    </row>
    <row r="4561">
      <c r="A4561" s="1">
        <v>0.524</v>
      </c>
      <c r="B4561" s="1">
        <v>9030.16</v>
      </c>
      <c r="C4561" s="1">
        <v>80.0</v>
      </c>
    </row>
    <row r="4562">
      <c r="A4562" s="1">
        <v>0.372</v>
      </c>
      <c r="B4562" s="1">
        <v>1771.28</v>
      </c>
      <c r="C4562" s="1">
        <v>63.0</v>
      </c>
    </row>
    <row r="4563">
      <c r="A4563" s="1">
        <v>0.468</v>
      </c>
      <c r="B4563" s="1">
        <v>12500.06</v>
      </c>
      <c r="C4563" s="1">
        <v>62.0</v>
      </c>
    </row>
    <row r="4564">
      <c r="A4564" s="1">
        <v>0.158</v>
      </c>
      <c r="B4564" s="1">
        <v>37018.04</v>
      </c>
      <c r="C4564" s="1">
        <v>18.0</v>
      </c>
    </row>
    <row r="4565">
      <c r="A4565" s="1">
        <v>0.926</v>
      </c>
      <c r="B4565" s="1">
        <v>6299.83</v>
      </c>
      <c r="C4565" s="1">
        <v>57.0</v>
      </c>
    </row>
    <row r="4566">
      <c r="A4566" s="1">
        <v>0.978</v>
      </c>
      <c r="B4566" s="1">
        <v>28951.65</v>
      </c>
      <c r="C4566" s="1">
        <v>61.0</v>
      </c>
    </row>
    <row r="4567">
      <c r="A4567" s="1">
        <v>0.718</v>
      </c>
      <c r="B4567" s="1">
        <v>4052.79</v>
      </c>
      <c r="C4567" s="1">
        <v>36.0</v>
      </c>
    </row>
    <row r="4568">
      <c r="A4568" s="1">
        <v>0.604</v>
      </c>
      <c r="B4568" s="1">
        <v>22400.9</v>
      </c>
      <c r="C4568" s="1">
        <v>29.0</v>
      </c>
    </row>
    <row r="4569">
      <c r="A4569" s="1">
        <v>1.0</v>
      </c>
      <c r="B4569" s="1">
        <v>49428.93</v>
      </c>
      <c r="C4569" s="1">
        <v>25.0</v>
      </c>
    </row>
    <row r="4570">
      <c r="A4570" s="1">
        <v>0.393</v>
      </c>
      <c r="B4570" s="1">
        <v>7829.12</v>
      </c>
      <c r="C4570" s="1">
        <v>25.0</v>
      </c>
    </row>
    <row r="4571">
      <c r="A4571" s="1">
        <v>0.721</v>
      </c>
      <c r="B4571" s="1">
        <v>46134.2</v>
      </c>
      <c r="C4571" s="1">
        <v>78.0</v>
      </c>
    </row>
    <row r="4572">
      <c r="A4572" s="1">
        <v>0.837</v>
      </c>
      <c r="B4572" s="1">
        <v>14080.96</v>
      </c>
      <c r="C4572" s="1">
        <v>70.0</v>
      </c>
    </row>
    <row r="4573">
      <c r="A4573" s="1">
        <v>0.556</v>
      </c>
      <c r="B4573" s="1">
        <v>7619.5</v>
      </c>
      <c r="C4573" s="1">
        <v>62.0</v>
      </c>
    </row>
    <row r="4574">
      <c r="A4574" s="1">
        <v>0.321</v>
      </c>
      <c r="B4574" s="1">
        <v>45365.26</v>
      </c>
      <c r="C4574" s="1">
        <v>29.0</v>
      </c>
    </row>
    <row r="4575">
      <c r="A4575" s="1">
        <v>0.813</v>
      </c>
      <c r="B4575" s="1">
        <v>651.23</v>
      </c>
      <c r="C4575" s="1">
        <v>78.0</v>
      </c>
    </row>
    <row r="4576">
      <c r="A4576" s="1">
        <v>0.321</v>
      </c>
      <c r="B4576" s="1">
        <v>568.38</v>
      </c>
      <c r="C4576" s="1">
        <v>65.0</v>
      </c>
    </row>
    <row r="4577">
      <c r="A4577" s="1">
        <v>0.994</v>
      </c>
      <c r="B4577" s="1">
        <v>18317.3</v>
      </c>
      <c r="C4577" s="1">
        <v>50.0</v>
      </c>
    </row>
    <row r="4578">
      <c r="A4578" s="1">
        <v>1.0</v>
      </c>
      <c r="B4578" s="1">
        <v>31866.44</v>
      </c>
      <c r="C4578" s="1">
        <v>62.0</v>
      </c>
    </row>
    <row r="4579">
      <c r="A4579" s="1">
        <v>0.546</v>
      </c>
      <c r="B4579" s="1">
        <v>27849.98</v>
      </c>
      <c r="C4579" s="1">
        <v>43.0</v>
      </c>
    </row>
    <row r="4580">
      <c r="A4580" s="1">
        <v>0.099</v>
      </c>
      <c r="B4580" s="1">
        <v>1656.1</v>
      </c>
      <c r="C4580" s="1">
        <v>56.0</v>
      </c>
    </row>
    <row r="4581">
      <c r="A4581" s="1">
        <v>1.0</v>
      </c>
      <c r="B4581" s="1">
        <v>60015.38</v>
      </c>
      <c r="C4581" s="1">
        <v>45.0</v>
      </c>
    </row>
    <row r="4582">
      <c r="A4582" s="1">
        <v>0.981</v>
      </c>
      <c r="B4582" s="1">
        <v>24284.74</v>
      </c>
      <c r="C4582" s="1">
        <v>75.0</v>
      </c>
    </row>
    <row r="4583">
      <c r="A4583" s="1">
        <v>0.267</v>
      </c>
      <c r="B4583" s="1">
        <v>59562.58</v>
      </c>
      <c r="C4583" s="1">
        <v>22.0</v>
      </c>
    </row>
    <row r="4584">
      <c r="A4584" s="1">
        <v>0.679</v>
      </c>
      <c r="B4584" s="1">
        <v>7982.64</v>
      </c>
      <c r="C4584" s="1">
        <v>25.0</v>
      </c>
    </row>
    <row r="4585">
      <c r="A4585" s="1">
        <v>0.316</v>
      </c>
      <c r="B4585" s="1">
        <v>23679.43</v>
      </c>
      <c r="C4585" s="1">
        <v>42.0</v>
      </c>
    </row>
    <row r="4586">
      <c r="A4586" s="1">
        <v>0.48</v>
      </c>
      <c r="B4586" s="1">
        <v>39313.51</v>
      </c>
      <c r="C4586" s="1">
        <v>44.0</v>
      </c>
    </row>
    <row r="4587">
      <c r="A4587" s="1">
        <v>0.63</v>
      </c>
      <c r="B4587" s="1">
        <v>9575.7</v>
      </c>
      <c r="C4587" s="1">
        <v>63.0</v>
      </c>
    </row>
    <row r="4588">
      <c r="A4588" s="1">
        <v>0.812</v>
      </c>
      <c r="B4588" s="1">
        <v>66968.26</v>
      </c>
      <c r="C4588" s="1">
        <v>40.0</v>
      </c>
    </row>
    <row r="4589">
      <c r="A4589" s="1">
        <v>0.061</v>
      </c>
      <c r="B4589" s="1">
        <v>6157.5</v>
      </c>
      <c r="C4589" s="1">
        <v>47.0</v>
      </c>
    </row>
    <row r="4590">
      <c r="A4590" s="1">
        <v>0.203</v>
      </c>
      <c r="B4590" s="1">
        <v>7584.65</v>
      </c>
      <c r="C4590" s="1">
        <v>62.0</v>
      </c>
    </row>
    <row r="4591">
      <c r="A4591" s="1">
        <v>1.0</v>
      </c>
      <c r="B4591" s="1">
        <v>50596.89</v>
      </c>
      <c r="C4591" s="1">
        <v>64.0</v>
      </c>
    </row>
    <row r="4592">
      <c r="A4592" s="1">
        <v>0.645</v>
      </c>
      <c r="B4592" s="1">
        <v>69905.6</v>
      </c>
      <c r="C4592" s="1">
        <v>40.0</v>
      </c>
    </row>
    <row r="4593">
      <c r="A4593" s="1">
        <v>0.542</v>
      </c>
      <c r="B4593" s="1">
        <v>6714.93</v>
      </c>
      <c r="C4593" s="1">
        <v>66.0</v>
      </c>
    </row>
    <row r="4594">
      <c r="A4594" s="1">
        <v>0.99</v>
      </c>
      <c r="B4594" s="1">
        <v>2932.68</v>
      </c>
      <c r="C4594" s="1">
        <v>64.0</v>
      </c>
    </row>
    <row r="4595">
      <c r="A4595" s="1">
        <v>0.179</v>
      </c>
      <c r="B4595" s="1">
        <v>28463.77</v>
      </c>
      <c r="C4595" s="1">
        <v>37.0</v>
      </c>
    </row>
    <row r="4596">
      <c r="A4596" s="1">
        <v>0.864</v>
      </c>
      <c r="B4596" s="1">
        <v>53089.79</v>
      </c>
      <c r="C4596" s="1">
        <v>35.0</v>
      </c>
    </row>
    <row r="4597">
      <c r="A4597" s="1">
        <v>0.606</v>
      </c>
      <c r="B4597" s="1">
        <v>18361.53</v>
      </c>
      <c r="C4597" s="1">
        <v>35.0</v>
      </c>
    </row>
    <row r="4598">
      <c r="A4598" s="1">
        <v>0.792</v>
      </c>
      <c r="B4598" s="1">
        <v>20130.82</v>
      </c>
      <c r="C4598" s="1">
        <v>19.0</v>
      </c>
    </row>
    <row r="4599">
      <c r="A4599" s="1">
        <v>0.729</v>
      </c>
      <c r="B4599" s="1">
        <v>28789.12</v>
      </c>
      <c r="C4599" s="1">
        <v>21.0</v>
      </c>
    </row>
    <row r="4600">
      <c r="A4600" s="1">
        <v>0.716</v>
      </c>
      <c r="B4600" s="1">
        <v>3323.09</v>
      </c>
      <c r="C4600" s="1">
        <v>47.0</v>
      </c>
    </row>
    <row r="4601">
      <c r="A4601" s="1">
        <v>1.0</v>
      </c>
      <c r="B4601" s="1">
        <v>72588.75</v>
      </c>
      <c r="C4601" s="1">
        <v>50.0</v>
      </c>
    </row>
    <row r="4602">
      <c r="A4602" s="1">
        <v>0.551</v>
      </c>
      <c r="B4602" s="1">
        <v>9061.5</v>
      </c>
      <c r="C4602" s="1">
        <v>80.0</v>
      </c>
    </row>
    <row r="4603">
      <c r="A4603" s="1">
        <v>0.458</v>
      </c>
      <c r="B4603" s="1">
        <v>19790.16</v>
      </c>
      <c r="C4603" s="1">
        <v>53.0</v>
      </c>
    </row>
    <row r="4604">
      <c r="A4604" s="1">
        <v>0.248</v>
      </c>
      <c r="B4604" s="1">
        <v>12645.41</v>
      </c>
      <c r="C4604" s="1">
        <v>35.0</v>
      </c>
    </row>
    <row r="4605">
      <c r="A4605" s="1">
        <v>0.344</v>
      </c>
      <c r="B4605" s="1">
        <v>12629.04</v>
      </c>
      <c r="C4605" s="1">
        <v>54.0</v>
      </c>
    </row>
    <row r="4606">
      <c r="A4606" s="1">
        <v>1.0</v>
      </c>
      <c r="B4606" s="1">
        <v>24263.26</v>
      </c>
      <c r="C4606" s="1">
        <v>36.0</v>
      </c>
    </row>
    <row r="4607">
      <c r="A4607" s="1">
        <v>0.437</v>
      </c>
      <c r="B4607" s="1">
        <v>100000.0</v>
      </c>
      <c r="C4607" s="1">
        <v>64.0</v>
      </c>
    </row>
    <row r="4608">
      <c r="A4608" s="1">
        <v>0.985</v>
      </c>
      <c r="B4608" s="1">
        <v>21520.97</v>
      </c>
      <c r="C4608" s="1">
        <v>45.0</v>
      </c>
    </row>
    <row r="4609">
      <c r="A4609" s="1">
        <v>0.758</v>
      </c>
      <c r="B4609" s="1">
        <v>31603.32</v>
      </c>
      <c r="C4609" s="1">
        <v>57.0</v>
      </c>
    </row>
    <row r="4610">
      <c r="A4610" s="1">
        <v>0.865</v>
      </c>
      <c r="B4610" s="1">
        <v>560.09</v>
      </c>
      <c r="C4610" s="1">
        <v>37.0</v>
      </c>
    </row>
    <row r="4611">
      <c r="A4611" s="1">
        <v>0.643</v>
      </c>
      <c r="B4611" s="1">
        <v>33259.66</v>
      </c>
      <c r="C4611" s="1">
        <v>66.0</v>
      </c>
    </row>
    <row r="4612">
      <c r="A4612" s="1">
        <v>0.705</v>
      </c>
      <c r="B4612" s="1">
        <v>7132.81</v>
      </c>
      <c r="C4612" s="1">
        <v>50.0</v>
      </c>
    </row>
    <row r="4613">
      <c r="A4613" s="1">
        <v>1.0</v>
      </c>
      <c r="B4613" s="1">
        <v>2709.57</v>
      </c>
      <c r="C4613" s="1">
        <v>29.0</v>
      </c>
    </row>
    <row r="4614">
      <c r="A4614" s="1">
        <v>0.55</v>
      </c>
      <c r="B4614" s="1">
        <v>2405.74</v>
      </c>
      <c r="C4614" s="1">
        <v>75.0</v>
      </c>
    </row>
    <row r="4615">
      <c r="A4615" s="1">
        <v>0.263</v>
      </c>
      <c r="B4615" s="1">
        <v>22780.86</v>
      </c>
      <c r="C4615" s="1">
        <v>68.0</v>
      </c>
    </row>
    <row r="4616">
      <c r="A4616" s="1">
        <v>0.8</v>
      </c>
      <c r="B4616" s="1">
        <v>100000.0</v>
      </c>
      <c r="C4616" s="1">
        <v>32.0</v>
      </c>
    </row>
    <row r="4617">
      <c r="A4617" s="1">
        <v>0.92</v>
      </c>
      <c r="B4617" s="1">
        <v>21943.97</v>
      </c>
      <c r="C4617" s="1">
        <v>58.0</v>
      </c>
    </row>
    <row r="4618">
      <c r="A4618" s="1">
        <v>0.017</v>
      </c>
      <c r="B4618" s="1">
        <v>6085.67</v>
      </c>
      <c r="C4618" s="1">
        <v>56.0</v>
      </c>
    </row>
    <row r="4619">
      <c r="A4619" s="1">
        <v>0.993</v>
      </c>
      <c r="B4619" s="1">
        <v>4545.69</v>
      </c>
      <c r="C4619" s="1">
        <v>19.0</v>
      </c>
    </row>
    <row r="4620">
      <c r="A4620" s="1">
        <v>0.595</v>
      </c>
      <c r="B4620" s="1">
        <v>14929.15</v>
      </c>
      <c r="C4620" s="1">
        <v>80.0</v>
      </c>
    </row>
    <row r="4621">
      <c r="A4621" s="1">
        <v>0.849</v>
      </c>
      <c r="B4621" s="1">
        <v>1345.02</v>
      </c>
      <c r="C4621" s="1">
        <v>46.0</v>
      </c>
    </row>
    <row r="4622">
      <c r="A4622" s="1">
        <v>0.118</v>
      </c>
      <c r="B4622" s="1">
        <v>10194.22</v>
      </c>
      <c r="C4622" s="1">
        <v>58.0</v>
      </c>
    </row>
    <row r="4623">
      <c r="A4623" s="1">
        <v>0.292</v>
      </c>
      <c r="B4623" s="1">
        <v>21946.36</v>
      </c>
      <c r="C4623" s="1">
        <v>27.0</v>
      </c>
    </row>
    <row r="4624">
      <c r="A4624" s="1">
        <v>1.0</v>
      </c>
      <c r="B4624" s="1">
        <v>68630.42</v>
      </c>
      <c r="C4624" s="1">
        <v>19.0</v>
      </c>
    </row>
    <row r="4625">
      <c r="A4625" s="1">
        <v>0.288</v>
      </c>
      <c r="B4625" s="1">
        <v>11090.45</v>
      </c>
      <c r="C4625" s="1">
        <v>68.0</v>
      </c>
    </row>
    <row r="4626">
      <c r="A4626" s="1">
        <v>0.462</v>
      </c>
      <c r="B4626" s="1">
        <v>4468.47</v>
      </c>
      <c r="C4626" s="1">
        <v>28.0</v>
      </c>
    </row>
    <row r="4627">
      <c r="A4627" s="1">
        <v>0.431</v>
      </c>
      <c r="B4627" s="1">
        <v>34005.03</v>
      </c>
      <c r="C4627" s="1">
        <v>30.0</v>
      </c>
    </row>
    <row r="4628">
      <c r="A4628" s="1">
        <v>0.518</v>
      </c>
      <c r="B4628" s="1">
        <v>27267.15</v>
      </c>
      <c r="C4628" s="1">
        <v>27.0</v>
      </c>
    </row>
    <row r="4629">
      <c r="A4629" s="1">
        <v>0.259</v>
      </c>
      <c r="B4629" s="1">
        <v>39280.0</v>
      </c>
      <c r="C4629" s="1">
        <v>31.0</v>
      </c>
    </row>
    <row r="4630">
      <c r="A4630" s="1">
        <v>0.559</v>
      </c>
      <c r="B4630" s="1">
        <v>4834.27</v>
      </c>
      <c r="C4630" s="1">
        <v>35.0</v>
      </c>
    </row>
    <row r="4631">
      <c r="A4631" s="1">
        <v>0.298</v>
      </c>
      <c r="B4631" s="1">
        <v>10378.24</v>
      </c>
      <c r="C4631" s="1">
        <v>68.0</v>
      </c>
    </row>
    <row r="4632">
      <c r="A4632" s="1">
        <v>0.915</v>
      </c>
      <c r="B4632" s="1">
        <v>79858.63</v>
      </c>
      <c r="C4632" s="1">
        <v>71.0</v>
      </c>
    </row>
    <row r="4633">
      <c r="A4633" s="1">
        <v>0.39</v>
      </c>
      <c r="B4633" s="1">
        <v>3440.51</v>
      </c>
      <c r="C4633" s="1">
        <v>26.0</v>
      </c>
    </row>
    <row r="4634">
      <c r="A4634" s="1">
        <v>0.843</v>
      </c>
      <c r="B4634" s="1">
        <v>22261.37</v>
      </c>
      <c r="C4634" s="1">
        <v>74.0</v>
      </c>
    </row>
    <row r="4635">
      <c r="A4635" s="1">
        <v>0.792</v>
      </c>
      <c r="B4635" s="1">
        <v>5414.78</v>
      </c>
      <c r="C4635" s="1">
        <v>56.0</v>
      </c>
    </row>
    <row r="4636">
      <c r="A4636" s="1">
        <v>1.0</v>
      </c>
      <c r="B4636" s="1">
        <v>13869.3</v>
      </c>
      <c r="C4636" s="1">
        <v>45.0</v>
      </c>
    </row>
    <row r="4637">
      <c r="A4637" s="1">
        <v>0.961</v>
      </c>
      <c r="B4637" s="1">
        <v>32239.79</v>
      </c>
      <c r="C4637" s="1">
        <v>20.0</v>
      </c>
    </row>
    <row r="4638">
      <c r="A4638" s="1">
        <v>0.951</v>
      </c>
      <c r="B4638" s="1">
        <v>13411.52</v>
      </c>
      <c r="C4638" s="1">
        <v>37.0</v>
      </c>
    </row>
    <row r="4639">
      <c r="A4639" s="1">
        <v>0.676</v>
      </c>
      <c r="B4639" s="1">
        <v>32744.58</v>
      </c>
      <c r="C4639" s="1">
        <v>23.0</v>
      </c>
    </row>
    <row r="4640">
      <c r="A4640" s="1">
        <v>0.963</v>
      </c>
      <c r="B4640" s="1">
        <v>11114.19</v>
      </c>
      <c r="C4640" s="1">
        <v>44.0</v>
      </c>
    </row>
    <row r="4641">
      <c r="A4641" s="1">
        <v>0.305</v>
      </c>
      <c r="B4641" s="1">
        <v>100000.0</v>
      </c>
      <c r="C4641" s="1">
        <v>70.0</v>
      </c>
    </row>
    <row r="4642">
      <c r="A4642" s="1">
        <v>0.084</v>
      </c>
      <c r="B4642" s="1">
        <v>11447.93</v>
      </c>
      <c r="C4642" s="1">
        <v>19.0</v>
      </c>
    </row>
    <row r="4643">
      <c r="A4643" s="1">
        <v>0.526</v>
      </c>
      <c r="B4643" s="1">
        <v>3235.78</v>
      </c>
      <c r="C4643" s="1">
        <v>46.0</v>
      </c>
    </row>
    <row r="4644">
      <c r="A4644" s="1">
        <v>0.826</v>
      </c>
      <c r="B4644" s="1">
        <v>10278.93</v>
      </c>
      <c r="C4644" s="1">
        <v>55.0</v>
      </c>
    </row>
    <row r="4645">
      <c r="A4645" s="1">
        <v>0.262</v>
      </c>
      <c r="B4645" s="1">
        <v>27141.95</v>
      </c>
      <c r="C4645" s="1">
        <v>20.0</v>
      </c>
    </row>
    <row r="4646">
      <c r="A4646" s="1">
        <v>1.0</v>
      </c>
      <c r="B4646" s="1">
        <v>37669.31</v>
      </c>
      <c r="C4646" s="1">
        <v>33.0</v>
      </c>
    </row>
    <row r="4647">
      <c r="A4647" s="1">
        <v>0.185</v>
      </c>
      <c r="B4647" s="1">
        <v>12327.55</v>
      </c>
      <c r="C4647" s="1">
        <v>47.0</v>
      </c>
    </row>
    <row r="4648">
      <c r="A4648" s="1">
        <v>0.709</v>
      </c>
      <c r="B4648" s="1">
        <v>18051.55</v>
      </c>
      <c r="C4648" s="1">
        <v>57.0</v>
      </c>
    </row>
    <row r="4649">
      <c r="A4649" s="1">
        <v>1.0</v>
      </c>
      <c r="B4649" s="1">
        <v>37272.42</v>
      </c>
      <c r="C4649" s="1">
        <v>19.0</v>
      </c>
    </row>
    <row r="4650">
      <c r="A4650" s="1">
        <v>1.0</v>
      </c>
      <c r="B4650" s="1">
        <v>33591.43</v>
      </c>
      <c r="C4650" s="1">
        <v>34.0</v>
      </c>
    </row>
    <row r="4651">
      <c r="A4651" s="1">
        <v>0.711</v>
      </c>
      <c r="B4651" s="1">
        <v>21442.75</v>
      </c>
      <c r="C4651" s="1">
        <v>58.0</v>
      </c>
    </row>
    <row r="4652">
      <c r="A4652" s="1">
        <v>0.674</v>
      </c>
      <c r="B4652" s="1">
        <v>33750.92</v>
      </c>
      <c r="C4652" s="1">
        <v>79.0</v>
      </c>
    </row>
    <row r="4653">
      <c r="A4653" s="1">
        <v>0.141</v>
      </c>
      <c r="B4653" s="1">
        <v>17156.23</v>
      </c>
      <c r="C4653" s="1">
        <v>29.0</v>
      </c>
    </row>
    <row r="4654">
      <c r="A4654" s="1">
        <v>0.07</v>
      </c>
      <c r="B4654" s="1">
        <v>93.18</v>
      </c>
      <c r="C4654" s="1">
        <v>52.0</v>
      </c>
    </row>
    <row r="4655">
      <c r="A4655" s="1">
        <v>0.986</v>
      </c>
      <c r="B4655" s="1">
        <v>842.85</v>
      </c>
      <c r="C4655" s="1">
        <v>60.0</v>
      </c>
    </row>
    <row r="4656">
      <c r="A4656" s="1">
        <v>0.424</v>
      </c>
      <c r="B4656" s="1">
        <v>78049.77</v>
      </c>
      <c r="C4656" s="1">
        <v>18.0</v>
      </c>
    </row>
    <row r="4657">
      <c r="A4657" s="1">
        <v>0.122</v>
      </c>
      <c r="B4657" s="1">
        <v>3132.89</v>
      </c>
      <c r="C4657" s="1">
        <v>72.0</v>
      </c>
    </row>
    <row r="4658">
      <c r="A4658" s="1">
        <v>0.538</v>
      </c>
      <c r="B4658" s="1">
        <v>10367.63</v>
      </c>
      <c r="C4658" s="1">
        <v>62.0</v>
      </c>
    </row>
    <row r="4659">
      <c r="A4659" s="1">
        <v>0.413</v>
      </c>
      <c r="B4659" s="1">
        <v>54304.9</v>
      </c>
      <c r="C4659" s="1">
        <v>32.0</v>
      </c>
    </row>
    <row r="4660">
      <c r="A4660" s="1">
        <v>0.408</v>
      </c>
      <c r="B4660" s="1">
        <v>4339.24</v>
      </c>
      <c r="C4660" s="1">
        <v>43.0</v>
      </c>
    </row>
    <row r="4661">
      <c r="A4661" s="1">
        <v>0.454</v>
      </c>
      <c r="B4661" s="1">
        <v>37131.25</v>
      </c>
      <c r="C4661" s="1">
        <v>54.0</v>
      </c>
    </row>
    <row r="4662">
      <c r="A4662" s="1">
        <v>0.399</v>
      </c>
      <c r="B4662" s="1">
        <v>34104.4</v>
      </c>
      <c r="C4662" s="1">
        <v>38.0</v>
      </c>
    </row>
    <row r="4663">
      <c r="A4663" s="1">
        <v>1.0</v>
      </c>
      <c r="B4663" s="1">
        <v>85850.53</v>
      </c>
      <c r="C4663" s="1">
        <v>79.0</v>
      </c>
    </row>
    <row r="4664">
      <c r="A4664" s="1">
        <v>0.315</v>
      </c>
      <c r="B4664" s="1">
        <v>6616.85</v>
      </c>
      <c r="C4664" s="1">
        <v>66.0</v>
      </c>
    </row>
    <row r="4665">
      <c r="A4665" s="1">
        <v>0.607</v>
      </c>
      <c r="B4665" s="1">
        <v>7576.23</v>
      </c>
      <c r="C4665" s="1">
        <v>80.0</v>
      </c>
    </row>
    <row r="4666">
      <c r="A4666" s="1">
        <v>0.389</v>
      </c>
      <c r="B4666" s="1">
        <v>46635.75</v>
      </c>
      <c r="C4666" s="1">
        <v>48.0</v>
      </c>
    </row>
    <row r="4667">
      <c r="A4667" s="1">
        <v>0.812</v>
      </c>
      <c r="B4667" s="1">
        <v>5333.53</v>
      </c>
      <c r="C4667" s="1">
        <v>42.0</v>
      </c>
    </row>
    <row r="4668">
      <c r="A4668" s="1">
        <v>0.329</v>
      </c>
      <c r="B4668" s="1">
        <v>15877.08</v>
      </c>
      <c r="C4668" s="1">
        <v>40.0</v>
      </c>
    </row>
    <row r="4669">
      <c r="A4669" s="1">
        <v>0.615</v>
      </c>
      <c r="B4669" s="1">
        <v>24575.21</v>
      </c>
      <c r="C4669" s="1">
        <v>41.0</v>
      </c>
    </row>
    <row r="4670">
      <c r="A4670" s="1">
        <v>0.834</v>
      </c>
      <c r="B4670" s="1">
        <v>6345.9</v>
      </c>
      <c r="C4670" s="1">
        <v>74.0</v>
      </c>
    </row>
    <row r="4671">
      <c r="A4671" s="1">
        <v>0.372</v>
      </c>
      <c r="B4671" s="1">
        <v>55746.07</v>
      </c>
      <c r="C4671" s="1">
        <v>55.0</v>
      </c>
    </row>
    <row r="4672">
      <c r="A4672" s="1">
        <v>0.853</v>
      </c>
      <c r="B4672" s="1">
        <v>21914.18</v>
      </c>
      <c r="C4672" s="1">
        <v>45.0</v>
      </c>
    </row>
    <row r="4673">
      <c r="A4673" s="1">
        <v>0.092</v>
      </c>
      <c r="B4673" s="1">
        <v>965.73</v>
      </c>
      <c r="C4673" s="1">
        <v>38.0</v>
      </c>
    </row>
    <row r="4674">
      <c r="A4674" s="1">
        <v>0.216</v>
      </c>
      <c r="B4674" s="1">
        <v>2917.58</v>
      </c>
      <c r="C4674" s="1">
        <v>71.0</v>
      </c>
    </row>
    <row r="4675">
      <c r="A4675" s="1">
        <v>0.451</v>
      </c>
      <c r="B4675" s="1">
        <v>4233.73</v>
      </c>
      <c r="C4675" s="1">
        <v>60.0</v>
      </c>
    </row>
    <row r="4676">
      <c r="A4676" s="1">
        <v>0.457</v>
      </c>
      <c r="B4676" s="1">
        <v>5619.62</v>
      </c>
      <c r="C4676" s="1">
        <v>35.0</v>
      </c>
    </row>
    <row r="4677">
      <c r="A4677" s="1">
        <v>0.516</v>
      </c>
      <c r="B4677" s="1">
        <v>26236.91</v>
      </c>
      <c r="C4677" s="1">
        <v>53.0</v>
      </c>
    </row>
    <row r="4678">
      <c r="A4678" s="1">
        <v>0.024</v>
      </c>
      <c r="B4678" s="1">
        <v>1862.83</v>
      </c>
      <c r="C4678" s="1">
        <v>52.0</v>
      </c>
    </row>
    <row r="4679">
      <c r="A4679" s="1">
        <v>0.117</v>
      </c>
      <c r="B4679" s="1">
        <v>8633.96</v>
      </c>
      <c r="C4679" s="1">
        <v>62.0</v>
      </c>
    </row>
    <row r="4680">
      <c r="A4680" s="1">
        <v>0.16</v>
      </c>
      <c r="B4680" s="1">
        <v>48468.7</v>
      </c>
      <c r="C4680" s="1">
        <v>72.0</v>
      </c>
    </row>
    <row r="4681">
      <c r="A4681" s="1">
        <v>1.0</v>
      </c>
      <c r="B4681" s="1">
        <v>16268.71</v>
      </c>
      <c r="C4681" s="1">
        <v>26.0</v>
      </c>
    </row>
    <row r="4682">
      <c r="A4682" s="1">
        <v>0.313</v>
      </c>
      <c r="B4682" s="1">
        <v>6171.21</v>
      </c>
      <c r="C4682" s="1">
        <v>70.0</v>
      </c>
    </row>
    <row r="4683">
      <c r="A4683" s="1">
        <v>0.788</v>
      </c>
      <c r="B4683" s="1">
        <v>62957.3</v>
      </c>
      <c r="C4683" s="1">
        <v>55.0</v>
      </c>
    </row>
    <row r="4684">
      <c r="A4684" s="1">
        <v>0.658</v>
      </c>
      <c r="B4684" s="1">
        <v>5602.64</v>
      </c>
      <c r="C4684" s="1">
        <v>75.0</v>
      </c>
    </row>
    <row r="4685">
      <c r="A4685" s="1">
        <v>0.875</v>
      </c>
      <c r="B4685" s="1">
        <v>47098.55</v>
      </c>
      <c r="C4685" s="1">
        <v>47.0</v>
      </c>
    </row>
    <row r="4686">
      <c r="A4686" s="1">
        <v>0.883</v>
      </c>
      <c r="B4686" s="1">
        <v>25875.74</v>
      </c>
      <c r="C4686" s="1">
        <v>77.0</v>
      </c>
    </row>
    <row r="4687">
      <c r="A4687" s="1">
        <v>0.233</v>
      </c>
      <c r="B4687" s="1">
        <v>26981.59</v>
      </c>
      <c r="C4687" s="1">
        <v>61.0</v>
      </c>
    </row>
    <row r="4688">
      <c r="A4688" s="1">
        <v>0.576</v>
      </c>
      <c r="B4688" s="1">
        <v>28958.23</v>
      </c>
      <c r="C4688" s="1">
        <v>51.0</v>
      </c>
    </row>
    <row r="4689">
      <c r="A4689" s="1">
        <v>0.378</v>
      </c>
      <c r="B4689" s="1">
        <v>14127.46</v>
      </c>
      <c r="C4689" s="1">
        <v>49.0</v>
      </c>
    </row>
    <row r="4690">
      <c r="A4690" s="1">
        <v>0.382</v>
      </c>
      <c r="B4690" s="1">
        <v>33702.5</v>
      </c>
      <c r="C4690" s="1">
        <v>20.0</v>
      </c>
    </row>
    <row r="4691">
      <c r="A4691" s="1">
        <v>0.132</v>
      </c>
      <c r="B4691" s="1">
        <v>36181.34</v>
      </c>
      <c r="C4691" s="1">
        <v>20.0</v>
      </c>
    </row>
    <row r="4692">
      <c r="A4692" s="1">
        <v>0.815</v>
      </c>
      <c r="B4692" s="1">
        <v>8940.96</v>
      </c>
      <c r="C4692" s="1">
        <v>45.0</v>
      </c>
    </row>
    <row r="4693">
      <c r="A4693" s="1">
        <v>0.179</v>
      </c>
      <c r="B4693" s="1">
        <v>10228.0</v>
      </c>
      <c r="C4693" s="1">
        <v>61.0</v>
      </c>
    </row>
    <row r="4694">
      <c r="A4694" s="1">
        <v>0.115</v>
      </c>
      <c r="B4694" s="1">
        <v>43920.72</v>
      </c>
      <c r="C4694" s="1">
        <v>32.0</v>
      </c>
    </row>
    <row r="4695">
      <c r="A4695" s="1">
        <v>0.488</v>
      </c>
      <c r="B4695" s="1">
        <v>14877.41</v>
      </c>
      <c r="C4695" s="1">
        <v>58.0</v>
      </c>
    </row>
    <row r="4696">
      <c r="A4696" s="1">
        <v>0.422</v>
      </c>
      <c r="B4696" s="1">
        <v>40339.63</v>
      </c>
      <c r="C4696" s="1">
        <v>80.0</v>
      </c>
    </row>
    <row r="4697">
      <c r="A4697" s="1">
        <v>0.066</v>
      </c>
      <c r="B4697" s="1">
        <v>19711.18</v>
      </c>
      <c r="C4697" s="1">
        <v>40.0</v>
      </c>
    </row>
    <row r="4698">
      <c r="A4698" s="1">
        <v>0.102</v>
      </c>
      <c r="B4698" s="1">
        <v>18006.76</v>
      </c>
      <c r="C4698" s="1">
        <v>57.0</v>
      </c>
    </row>
    <row r="4699">
      <c r="A4699" s="1">
        <v>0.913</v>
      </c>
      <c r="B4699" s="1">
        <v>629.42</v>
      </c>
      <c r="C4699" s="1">
        <v>28.0</v>
      </c>
    </row>
    <row r="4700">
      <c r="A4700" s="1">
        <v>0.94</v>
      </c>
      <c r="B4700" s="1">
        <v>6511.68</v>
      </c>
      <c r="C4700" s="1">
        <v>65.0</v>
      </c>
    </row>
    <row r="4701">
      <c r="A4701" s="1">
        <v>0.482</v>
      </c>
      <c r="B4701" s="1">
        <v>13945.42</v>
      </c>
      <c r="C4701" s="1">
        <v>49.0</v>
      </c>
    </row>
    <row r="4702">
      <c r="A4702" s="1">
        <v>0.898</v>
      </c>
      <c r="B4702" s="1">
        <v>17701.52</v>
      </c>
      <c r="C4702" s="1">
        <v>75.0</v>
      </c>
    </row>
    <row r="4703">
      <c r="A4703" s="1">
        <v>0.8</v>
      </c>
      <c r="B4703" s="1">
        <v>19908.55</v>
      </c>
      <c r="C4703" s="1">
        <v>76.0</v>
      </c>
    </row>
    <row r="4704">
      <c r="A4704" s="1">
        <v>0.729</v>
      </c>
      <c r="B4704" s="1">
        <v>25191.32</v>
      </c>
      <c r="C4704" s="1">
        <v>74.0</v>
      </c>
    </row>
    <row r="4705">
      <c r="A4705" s="1">
        <v>0.751</v>
      </c>
      <c r="B4705" s="1">
        <v>21355.85</v>
      </c>
      <c r="C4705" s="1">
        <v>71.0</v>
      </c>
    </row>
    <row r="4706">
      <c r="A4706" s="1">
        <v>1.0</v>
      </c>
      <c r="B4706" s="1">
        <v>37753.52</v>
      </c>
      <c r="C4706" s="1">
        <v>53.0</v>
      </c>
    </row>
    <row r="4707">
      <c r="A4707" s="1">
        <v>0.616</v>
      </c>
      <c r="B4707" s="1">
        <v>7004.5</v>
      </c>
      <c r="C4707" s="1">
        <v>77.0</v>
      </c>
    </row>
    <row r="4708">
      <c r="A4708" s="1">
        <v>0.612</v>
      </c>
      <c r="B4708" s="1">
        <v>20520.44</v>
      </c>
      <c r="C4708" s="1">
        <v>50.0</v>
      </c>
    </row>
    <row r="4709">
      <c r="A4709" s="1">
        <v>0.004</v>
      </c>
      <c r="B4709" s="1">
        <v>1050.29</v>
      </c>
      <c r="C4709" s="1">
        <v>41.0</v>
      </c>
    </row>
    <row r="4710">
      <c r="A4710" s="1">
        <v>0.592</v>
      </c>
      <c r="B4710" s="1">
        <v>13085.84</v>
      </c>
      <c r="C4710" s="1">
        <v>56.0</v>
      </c>
    </row>
    <row r="4711">
      <c r="A4711" s="1">
        <v>0.868</v>
      </c>
      <c r="B4711" s="1">
        <v>6240.4</v>
      </c>
      <c r="C4711" s="1">
        <v>51.0</v>
      </c>
    </row>
    <row r="4712">
      <c r="A4712" s="1">
        <v>0.762</v>
      </c>
      <c r="B4712" s="1">
        <v>9589.35</v>
      </c>
      <c r="C4712" s="1">
        <v>73.0</v>
      </c>
    </row>
    <row r="4713">
      <c r="A4713" s="1">
        <v>0.696</v>
      </c>
      <c r="B4713" s="1">
        <v>8759.64</v>
      </c>
      <c r="C4713" s="1">
        <v>45.0</v>
      </c>
    </row>
    <row r="4714">
      <c r="A4714" s="1">
        <v>0.075</v>
      </c>
      <c r="B4714" s="1">
        <v>1246.67</v>
      </c>
      <c r="C4714" s="1">
        <v>54.0</v>
      </c>
    </row>
    <row r="4715">
      <c r="A4715" s="1">
        <v>1.0</v>
      </c>
      <c r="B4715" s="1">
        <v>12571.39</v>
      </c>
      <c r="C4715" s="1">
        <v>24.0</v>
      </c>
    </row>
    <row r="4716">
      <c r="A4716" s="1">
        <v>0.629</v>
      </c>
      <c r="B4716" s="1">
        <v>100000.0</v>
      </c>
      <c r="C4716" s="1">
        <v>21.0</v>
      </c>
    </row>
    <row r="4717">
      <c r="A4717" s="1">
        <v>0.572</v>
      </c>
      <c r="B4717" s="1">
        <v>7103.12</v>
      </c>
      <c r="C4717" s="1">
        <v>54.0</v>
      </c>
    </row>
    <row r="4718">
      <c r="A4718" s="1">
        <v>0.448</v>
      </c>
      <c r="B4718" s="1">
        <v>26647.19</v>
      </c>
      <c r="C4718" s="1">
        <v>73.0</v>
      </c>
    </row>
    <row r="4719">
      <c r="A4719" s="1">
        <v>0.399</v>
      </c>
      <c r="B4719" s="1">
        <v>15872.1</v>
      </c>
      <c r="C4719" s="1">
        <v>18.0</v>
      </c>
    </row>
    <row r="4720">
      <c r="A4720" s="1">
        <v>0.561</v>
      </c>
      <c r="B4720" s="1">
        <v>7867.53</v>
      </c>
      <c r="C4720" s="1">
        <v>18.0</v>
      </c>
    </row>
    <row r="4721">
      <c r="A4721" s="1">
        <v>0.495</v>
      </c>
      <c r="B4721" s="1">
        <v>1877.58</v>
      </c>
      <c r="C4721" s="1">
        <v>64.0</v>
      </c>
    </row>
    <row r="4722">
      <c r="A4722" s="1">
        <v>0.356</v>
      </c>
      <c r="B4722" s="1">
        <v>4863.3</v>
      </c>
      <c r="C4722" s="1">
        <v>37.0</v>
      </c>
    </row>
    <row r="4723">
      <c r="A4723" s="1">
        <v>0.954</v>
      </c>
      <c r="B4723" s="1">
        <v>30451.77</v>
      </c>
      <c r="C4723" s="1">
        <v>36.0</v>
      </c>
    </row>
    <row r="4724">
      <c r="A4724" s="1">
        <v>0.101</v>
      </c>
      <c r="B4724" s="1">
        <v>6542.88</v>
      </c>
      <c r="C4724" s="1">
        <v>46.0</v>
      </c>
    </row>
    <row r="4725">
      <c r="A4725" s="1">
        <v>0.117</v>
      </c>
      <c r="B4725" s="1">
        <v>3116.77</v>
      </c>
      <c r="C4725" s="1">
        <v>27.0</v>
      </c>
    </row>
    <row r="4726">
      <c r="A4726" s="1">
        <v>0.133</v>
      </c>
      <c r="B4726" s="1">
        <v>8048.35</v>
      </c>
      <c r="C4726" s="1">
        <v>77.0</v>
      </c>
    </row>
    <row r="4727">
      <c r="A4727" s="1">
        <v>0.615</v>
      </c>
      <c r="B4727" s="1">
        <v>17543.47</v>
      </c>
      <c r="C4727" s="1">
        <v>35.0</v>
      </c>
    </row>
    <row r="4728">
      <c r="A4728" s="1">
        <v>0.413</v>
      </c>
      <c r="B4728" s="1">
        <v>24311.68</v>
      </c>
      <c r="C4728" s="1">
        <v>45.0</v>
      </c>
    </row>
    <row r="4729">
      <c r="A4729" s="1">
        <v>0.502</v>
      </c>
      <c r="B4729" s="1">
        <v>9799.71</v>
      </c>
      <c r="C4729" s="1">
        <v>52.0</v>
      </c>
    </row>
    <row r="4730">
      <c r="A4730" s="1">
        <v>0.577</v>
      </c>
      <c r="B4730" s="1">
        <v>13788.97</v>
      </c>
      <c r="C4730" s="1">
        <v>60.0</v>
      </c>
    </row>
    <row r="4731">
      <c r="A4731" s="1">
        <v>0.324</v>
      </c>
      <c r="B4731" s="1">
        <v>12136.33</v>
      </c>
      <c r="C4731" s="1">
        <v>64.0</v>
      </c>
    </row>
    <row r="4732">
      <c r="A4732" s="1">
        <v>0.233</v>
      </c>
      <c r="B4732" s="1">
        <v>180.88</v>
      </c>
      <c r="C4732" s="1">
        <v>48.0</v>
      </c>
    </row>
    <row r="4733">
      <c r="A4733" s="1">
        <v>0.357</v>
      </c>
      <c r="B4733" s="1">
        <v>10070.4</v>
      </c>
      <c r="C4733" s="1">
        <v>44.0</v>
      </c>
    </row>
    <row r="4734">
      <c r="A4734" s="1">
        <v>1.0</v>
      </c>
      <c r="B4734" s="1">
        <v>17701.65</v>
      </c>
      <c r="C4734" s="1">
        <v>79.0</v>
      </c>
    </row>
    <row r="4735">
      <c r="A4735" s="1">
        <v>0.953</v>
      </c>
      <c r="B4735" s="1">
        <v>16876.83</v>
      </c>
      <c r="C4735" s="1">
        <v>28.0</v>
      </c>
    </row>
    <row r="4736">
      <c r="A4736" s="1">
        <v>1.0</v>
      </c>
      <c r="B4736" s="1">
        <v>27707.3</v>
      </c>
      <c r="C4736" s="1">
        <v>66.0</v>
      </c>
    </row>
    <row r="4737">
      <c r="A4737" s="1">
        <v>0.028</v>
      </c>
      <c r="B4737" s="1">
        <v>22196.05</v>
      </c>
      <c r="C4737" s="1">
        <v>66.0</v>
      </c>
    </row>
    <row r="4738">
      <c r="A4738" s="1">
        <v>0.089</v>
      </c>
      <c r="B4738" s="1">
        <v>6481.58</v>
      </c>
      <c r="C4738" s="1">
        <v>55.0</v>
      </c>
    </row>
    <row r="4739">
      <c r="A4739" s="1">
        <v>0.046</v>
      </c>
      <c r="B4739" s="1">
        <v>5904.71</v>
      </c>
      <c r="C4739" s="1">
        <v>22.0</v>
      </c>
    </row>
    <row r="4740">
      <c r="A4740" s="1">
        <v>0.865</v>
      </c>
      <c r="B4740" s="1">
        <v>12477.71</v>
      </c>
      <c r="C4740" s="1">
        <v>25.0</v>
      </c>
    </row>
    <row r="4741">
      <c r="A4741" s="1">
        <v>0.991</v>
      </c>
      <c r="B4741" s="1">
        <v>26407.86</v>
      </c>
      <c r="C4741" s="1">
        <v>51.0</v>
      </c>
    </row>
    <row r="4742">
      <c r="A4742" s="1">
        <v>0.543</v>
      </c>
      <c r="B4742" s="1">
        <v>1970.51</v>
      </c>
      <c r="C4742" s="1">
        <v>65.0</v>
      </c>
    </row>
    <row r="4743">
      <c r="A4743" s="1">
        <v>0.851</v>
      </c>
      <c r="B4743" s="1">
        <v>59256.24</v>
      </c>
      <c r="C4743" s="1">
        <v>69.0</v>
      </c>
    </row>
    <row r="4744">
      <c r="A4744" s="1">
        <v>0.402</v>
      </c>
      <c r="B4744" s="1">
        <v>15668.14</v>
      </c>
      <c r="C4744" s="1">
        <v>73.0</v>
      </c>
    </row>
    <row r="4745">
      <c r="A4745" s="1">
        <v>0.815</v>
      </c>
      <c r="B4745" s="1">
        <v>7317.44</v>
      </c>
      <c r="C4745" s="1">
        <v>29.0</v>
      </c>
    </row>
    <row r="4746">
      <c r="A4746" s="1">
        <v>0.706</v>
      </c>
      <c r="B4746" s="1">
        <v>23643.65</v>
      </c>
      <c r="C4746" s="1">
        <v>55.0</v>
      </c>
    </row>
    <row r="4747">
      <c r="A4747" s="1">
        <v>0.801</v>
      </c>
      <c r="B4747" s="1">
        <v>915.14</v>
      </c>
      <c r="C4747" s="1">
        <v>18.0</v>
      </c>
    </row>
    <row r="4748">
      <c r="A4748" s="1">
        <v>0.5</v>
      </c>
      <c r="B4748" s="1">
        <v>13248.36</v>
      </c>
      <c r="C4748" s="1">
        <v>48.0</v>
      </c>
    </row>
    <row r="4749">
      <c r="A4749" s="1">
        <v>0.194</v>
      </c>
      <c r="B4749" s="1">
        <v>13309.46</v>
      </c>
      <c r="C4749" s="1">
        <v>21.0</v>
      </c>
    </row>
    <row r="4750">
      <c r="A4750" s="1">
        <v>0.476</v>
      </c>
      <c r="B4750" s="1">
        <v>3534.15</v>
      </c>
      <c r="C4750" s="1">
        <v>66.0</v>
      </c>
    </row>
    <row r="4751">
      <c r="A4751" s="1">
        <v>0.412</v>
      </c>
      <c r="B4751" s="1">
        <v>36327.74</v>
      </c>
      <c r="C4751" s="1">
        <v>62.0</v>
      </c>
    </row>
    <row r="4752">
      <c r="A4752" s="1">
        <v>0.794</v>
      </c>
      <c r="B4752" s="1">
        <v>31872.48</v>
      </c>
      <c r="C4752" s="1">
        <v>67.0</v>
      </c>
    </row>
    <row r="4753">
      <c r="A4753" s="1">
        <v>0.187</v>
      </c>
      <c r="B4753" s="1">
        <v>3314.77</v>
      </c>
      <c r="C4753" s="1">
        <v>22.0</v>
      </c>
    </row>
    <row r="4754">
      <c r="A4754" s="1">
        <v>0.332</v>
      </c>
      <c r="B4754" s="1">
        <v>9045.7</v>
      </c>
      <c r="C4754" s="1">
        <v>47.0</v>
      </c>
    </row>
    <row r="4755">
      <c r="A4755" s="1">
        <v>0.057</v>
      </c>
      <c r="B4755" s="1">
        <v>2116.76</v>
      </c>
      <c r="C4755" s="1">
        <v>73.0</v>
      </c>
    </row>
    <row r="4756">
      <c r="A4756" s="1">
        <v>0.966</v>
      </c>
      <c r="B4756" s="1">
        <v>37757.76</v>
      </c>
      <c r="C4756" s="1">
        <v>41.0</v>
      </c>
    </row>
    <row r="4757">
      <c r="A4757" s="1">
        <v>0.457</v>
      </c>
      <c r="B4757" s="1">
        <v>7811.14</v>
      </c>
      <c r="C4757" s="1">
        <v>76.0</v>
      </c>
    </row>
    <row r="4758">
      <c r="A4758" s="1">
        <v>0.776</v>
      </c>
      <c r="B4758" s="1">
        <v>11571.97</v>
      </c>
      <c r="C4758" s="1">
        <v>20.0</v>
      </c>
    </row>
    <row r="4759">
      <c r="A4759" s="1">
        <v>0.098</v>
      </c>
      <c r="B4759" s="1">
        <v>7827.46</v>
      </c>
      <c r="C4759" s="1">
        <v>28.0</v>
      </c>
    </row>
    <row r="4760">
      <c r="A4760" s="1">
        <v>0.244</v>
      </c>
      <c r="B4760" s="1">
        <v>7422.03</v>
      </c>
      <c r="C4760" s="1">
        <v>62.0</v>
      </c>
    </row>
    <row r="4761">
      <c r="A4761" s="1">
        <v>0.9</v>
      </c>
      <c r="B4761" s="1">
        <v>27511.22</v>
      </c>
      <c r="C4761" s="1">
        <v>21.0</v>
      </c>
    </row>
    <row r="4762">
      <c r="A4762" s="1">
        <v>0.595</v>
      </c>
      <c r="B4762" s="1">
        <v>27532.13</v>
      </c>
      <c r="C4762" s="1">
        <v>43.0</v>
      </c>
    </row>
    <row r="4763">
      <c r="A4763" s="1">
        <v>0.056</v>
      </c>
      <c r="B4763" s="1">
        <v>14587.44</v>
      </c>
      <c r="C4763" s="1">
        <v>44.0</v>
      </c>
    </row>
    <row r="4764">
      <c r="A4764" s="1">
        <v>1.0</v>
      </c>
      <c r="B4764" s="1">
        <v>21436.5</v>
      </c>
      <c r="C4764" s="1">
        <v>63.0</v>
      </c>
    </row>
    <row r="4765">
      <c r="A4765" s="1">
        <v>0.983</v>
      </c>
      <c r="B4765" s="1">
        <v>14335.0</v>
      </c>
      <c r="C4765" s="1">
        <v>71.0</v>
      </c>
    </row>
    <row r="4766">
      <c r="A4766" s="1">
        <v>0.711</v>
      </c>
      <c r="B4766" s="1">
        <v>580.12</v>
      </c>
      <c r="C4766" s="1">
        <v>60.0</v>
      </c>
    </row>
    <row r="4767">
      <c r="A4767" s="1">
        <v>0.778</v>
      </c>
      <c r="B4767" s="1">
        <v>1365.71</v>
      </c>
      <c r="C4767" s="1">
        <v>44.0</v>
      </c>
    </row>
    <row r="4768">
      <c r="A4768" s="1">
        <v>0.284</v>
      </c>
      <c r="B4768" s="1">
        <v>9681.75</v>
      </c>
      <c r="C4768" s="1">
        <v>59.0</v>
      </c>
    </row>
    <row r="4769">
      <c r="A4769" s="1">
        <v>0.816</v>
      </c>
      <c r="B4769" s="1">
        <v>27705.61</v>
      </c>
      <c r="C4769" s="1">
        <v>68.0</v>
      </c>
    </row>
    <row r="4770">
      <c r="A4770" s="1">
        <v>0.249</v>
      </c>
      <c r="B4770" s="1">
        <v>48889.02</v>
      </c>
      <c r="C4770" s="1">
        <v>67.0</v>
      </c>
    </row>
    <row r="4771">
      <c r="A4771" s="1">
        <v>0.94</v>
      </c>
      <c r="B4771" s="1">
        <v>603.17</v>
      </c>
      <c r="C4771" s="1">
        <v>23.0</v>
      </c>
    </row>
    <row r="4772">
      <c r="A4772" s="1">
        <v>0.655</v>
      </c>
      <c r="B4772" s="1">
        <v>9178.27</v>
      </c>
      <c r="C4772" s="1">
        <v>76.0</v>
      </c>
    </row>
    <row r="4773">
      <c r="A4773" s="1">
        <v>0.191</v>
      </c>
      <c r="B4773" s="1">
        <v>5066.45</v>
      </c>
      <c r="C4773" s="1">
        <v>78.0</v>
      </c>
    </row>
    <row r="4774">
      <c r="A4774" s="1">
        <v>0.189</v>
      </c>
      <c r="B4774" s="1">
        <v>33770.19</v>
      </c>
      <c r="C4774" s="1">
        <v>32.0</v>
      </c>
    </row>
    <row r="4775">
      <c r="A4775" s="1">
        <v>0.54</v>
      </c>
      <c r="B4775" s="1">
        <v>37411.92</v>
      </c>
      <c r="C4775" s="1">
        <v>70.0</v>
      </c>
    </row>
    <row r="4776">
      <c r="A4776" s="1">
        <v>0.055</v>
      </c>
      <c r="B4776" s="1">
        <v>4623.74</v>
      </c>
      <c r="C4776" s="1">
        <v>47.0</v>
      </c>
    </row>
    <row r="4777">
      <c r="A4777" s="1">
        <v>0.961</v>
      </c>
      <c r="B4777" s="1">
        <v>24814.62</v>
      </c>
      <c r="C4777" s="1">
        <v>59.0</v>
      </c>
    </row>
    <row r="4778">
      <c r="A4778" s="1">
        <v>0.221</v>
      </c>
      <c r="B4778" s="1">
        <v>26317.17</v>
      </c>
      <c r="C4778" s="1">
        <v>54.0</v>
      </c>
    </row>
    <row r="4779">
      <c r="A4779" s="1">
        <v>0.42</v>
      </c>
      <c r="B4779" s="1">
        <v>3897.38</v>
      </c>
      <c r="C4779" s="1">
        <v>75.0</v>
      </c>
    </row>
    <row r="4780">
      <c r="A4780" s="1">
        <v>0.657</v>
      </c>
      <c r="B4780" s="1">
        <v>11372.48</v>
      </c>
      <c r="C4780" s="1">
        <v>78.0</v>
      </c>
    </row>
    <row r="4781">
      <c r="A4781" s="1">
        <v>0.725</v>
      </c>
      <c r="B4781" s="1">
        <v>19369.47</v>
      </c>
      <c r="C4781" s="1">
        <v>54.0</v>
      </c>
    </row>
    <row r="4782">
      <c r="A4782" s="1">
        <v>0.565</v>
      </c>
      <c r="B4782" s="1">
        <v>528.25</v>
      </c>
      <c r="C4782" s="1">
        <v>59.0</v>
      </c>
    </row>
    <row r="4783">
      <c r="A4783" s="1">
        <v>0.229</v>
      </c>
      <c r="B4783" s="1">
        <v>10370.16</v>
      </c>
      <c r="C4783" s="1">
        <v>77.0</v>
      </c>
    </row>
    <row r="4784">
      <c r="A4784" s="1">
        <v>0.522</v>
      </c>
      <c r="B4784" s="1">
        <v>3367.38</v>
      </c>
      <c r="C4784" s="1">
        <v>54.0</v>
      </c>
    </row>
    <row r="4785">
      <c r="A4785" s="1">
        <v>0.423</v>
      </c>
      <c r="B4785" s="1">
        <v>15613.2</v>
      </c>
      <c r="C4785" s="1">
        <v>52.0</v>
      </c>
    </row>
    <row r="4786">
      <c r="A4786" s="1">
        <v>0.239</v>
      </c>
      <c r="B4786" s="1">
        <v>37019.69</v>
      </c>
      <c r="C4786" s="1">
        <v>40.0</v>
      </c>
    </row>
    <row r="4787">
      <c r="A4787" s="1">
        <v>0.438</v>
      </c>
      <c r="B4787" s="1">
        <v>14878.45</v>
      </c>
      <c r="C4787" s="1">
        <v>23.0</v>
      </c>
    </row>
    <row r="4788">
      <c r="A4788" s="1">
        <v>0.659</v>
      </c>
      <c r="B4788" s="1">
        <v>732.94</v>
      </c>
      <c r="C4788" s="1">
        <v>21.0</v>
      </c>
    </row>
    <row r="4789">
      <c r="A4789" s="1">
        <v>0.152</v>
      </c>
      <c r="B4789" s="1">
        <v>602.12</v>
      </c>
      <c r="C4789" s="1">
        <v>35.0</v>
      </c>
    </row>
    <row r="4790">
      <c r="A4790" s="1">
        <v>0.215</v>
      </c>
      <c r="B4790" s="1">
        <v>18602.88</v>
      </c>
      <c r="C4790" s="1">
        <v>77.0</v>
      </c>
    </row>
    <row r="4791">
      <c r="A4791" s="1">
        <v>0.136</v>
      </c>
      <c r="B4791" s="1">
        <v>7949.39</v>
      </c>
      <c r="C4791" s="1">
        <v>26.0</v>
      </c>
    </row>
    <row r="4792">
      <c r="A4792" s="1">
        <v>0.051</v>
      </c>
      <c r="B4792" s="1">
        <v>17003.81</v>
      </c>
      <c r="C4792" s="1">
        <v>66.0</v>
      </c>
    </row>
    <row r="4793">
      <c r="A4793" s="1">
        <v>0.986</v>
      </c>
      <c r="B4793" s="1">
        <v>3573.85</v>
      </c>
      <c r="C4793" s="1">
        <v>46.0</v>
      </c>
    </row>
    <row r="4794">
      <c r="A4794" s="1">
        <v>0.838</v>
      </c>
      <c r="B4794" s="1">
        <v>29999.33</v>
      </c>
      <c r="C4794" s="1">
        <v>30.0</v>
      </c>
    </row>
    <row r="4795">
      <c r="A4795" s="1">
        <v>0.332</v>
      </c>
      <c r="B4795" s="1">
        <v>39425.34</v>
      </c>
      <c r="C4795" s="1">
        <v>76.0</v>
      </c>
    </row>
    <row r="4796">
      <c r="A4796" s="1">
        <v>0.678</v>
      </c>
      <c r="B4796" s="1">
        <v>44005.19</v>
      </c>
      <c r="C4796" s="1">
        <v>64.0</v>
      </c>
    </row>
    <row r="4797">
      <c r="A4797" s="1">
        <v>0.802</v>
      </c>
      <c r="B4797" s="1">
        <v>7250.26</v>
      </c>
      <c r="C4797" s="1">
        <v>79.0</v>
      </c>
    </row>
    <row r="4798">
      <c r="A4798" s="1">
        <v>0.367</v>
      </c>
      <c r="B4798" s="1">
        <v>21619.5</v>
      </c>
      <c r="C4798" s="1">
        <v>69.0</v>
      </c>
    </row>
    <row r="4799">
      <c r="A4799" s="1">
        <v>0.739</v>
      </c>
      <c r="B4799" s="1">
        <v>6543.5</v>
      </c>
      <c r="C4799" s="1">
        <v>34.0</v>
      </c>
    </row>
    <row r="4800">
      <c r="A4800" s="1">
        <v>0.869</v>
      </c>
      <c r="B4800" s="1">
        <v>28773.39</v>
      </c>
      <c r="C4800" s="1">
        <v>62.0</v>
      </c>
    </row>
    <row r="4801">
      <c r="A4801" s="1">
        <v>0.549</v>
      </c>
      <c r="B4801" s="1">
        <v>2568.6</v>
      </c>
      <c r="C4801" s="1">
        <v>49.0</v>
      </c>
    </row>
    <row r="4802">
      <c r="A4802" s="1">
        <v>0.888</v>
      </c>
      <c r="B4802" s="1">
        <v>28774.07</v>
      </c>
      <c r="C4802" s="1">
        <v>65.0</v>
      </c>
    </row>
    <row r="4803">
      <c r="A4803" s="1">
        <v>0.26</v>
      </c>
      <c r="B4803" s="1">
        <v>11586.68</v>
      </c>
      <c r="C4803" s="1">
        <v>39.0</v>
      </c>
    </row>
    <row r="4804">
      <c r="A4804" s="1">
        <v>1.0</v>
      </c>
      <c r="B4804" s="1">
        <v>38696.37</v>
      </c>
      <c r="C4804" s="1">
        <v>21.0</v>
      </c>
    </row>
    <row r="4805">
      <c r="A4805" s="1">
        <v>0.855</v>
      </c>
      <c r="B4805" s="1">
        <v>26859.4</v>
      </c>
      <c r="C4805" s="1">
        <v>22.0</v>
      </c>
    </row>
    <row r="4806">
      <c r="A4806" s="1">
        <v>0.84</v>
      </c>
      <c r="B4806" s="1">
        <v>9448.76</v>
      </c>
      <c r="C4806" s="1">
        <v>54.0</v>
      </c>
    </row>
    <row r="4807">
      <c r="A4807" s="1">
        <v>0.154</v>
      </c>
      <c r="B4807" s="1">
        <v>46772.37</v>
      </c>
      <c r="C4807" s="1">
        <v>58.0</v>
      </c>
    </row>
    <row r="4808">
      <c r="A4808" s="1">
        <v>0.814</v>
      </c>
      <c r="B4808" s="1">
        <v>6663.0</v>
      </c>
      <c r="C4808" s="1">
        <v>66.0</v>
      </c>
    </row>
    <row r="4809">
      <c r="A4809" s="1">
        <v>0.651</v>
      </c>
      <c r="B4809" s="1">
        <v>68218.07</v>
      </c>
      <c r="C4809" s="1">
        <v>30.0</v>
      </c>
    </row>
    <row r="4810">
      <c r="A4810" s="1">
        <v>0.655</v>
      </c>
      <c r="B4810" s="1">
        <v>29151.8</v>
      </c>
      <c r="C4810" s="1">
        <v>51.0</v>
      </c>
    </row>
    <row r="4811">
      <c r="A4811" s="1">
        <v>0.234</v>
      </c>
      <c r="B4811" s="1">
        <v>93500.81</v>
      </c>
      <c r="C4811" s="1">
        <v>62.0</v>
      </c>
    </row>
    <row r="4812">
      <c r="A4812" s="1">
        <v>0.286</v>
      </c>
      <c r="B4812" s="1">
        <v>1108.24</v>
      </c>
      <c r="C4812" s="1">
        <v>39.0</v>
      </c>
    </row>
    <row r="4813">
      <c r="A4813" s="1">
        <v>0.401</v>
      </c>
      <c r="B4813" s="1">
        <v>6405.1</v>
      </c>
      <c r="C4813" s="1">
        <v>70.0</v>
      </c>
    </row>
    <row r="4814">
      <c r="A4814" s="1">
        <v>0.868</v>
      </c>
      <c r="B4814" s="1">
        <v>27038.96</v>
      </c>
      <c r="C4814" s="1">
        <v>76.0</v>
      </c>
    </row>
    <row r="4815">
      <c r="A4815" s="1">
        <v>0.653</v>
      </c>
      <c r="B4815" s="1">
        <v>51085.06</v>
      </c>
      <c r="C4815" s="1">
        <v>40.0</v>
      </c>
    </row>
    <row r="4816">
      <c r="A4816" s="1">
        <v>0.065</v>
      </c>
      <c r="B4816" s="1">
        <v>583.86</v>
      </c>
      <c r="C4816" s="1">
        <v>68.0</v>
      </c>
    </row>
    <row r="4817">
      <c r="A4817" s="1">
        <v>0.385</v>
      </c>
      <c r="B4817" s="1">
        <v>0.19</v>
      </c>
      <c r="C4817" s="1">
        <v>20.0</v>
      </c>
    </row>
    <row r="4818">
      <c r="A4818" s="1">
        <v>0.94</v>
      </c>
      <c r="B4818" s="1">
        <v>5920.81</v>
      </c>
      <c r="C4818" s="1">
        <v>59.0</v>
      </c>
    </row>
    <row r="4819">
      <c r="A4819" s="1">
        <v>0.33</v>
      </c>
      <c r="B4819" s="1">
        <v>38316.36</v>
      </c>
      <c r="C4819" s="1">
        <v>51.0</v>
      </c>
    </row>
    <row r="4820">
      <c r="A4820" s="1">
        <v>0.287</v>
      </c>
      <c r="B4820" s="1">
        <v>29147.48</v>
      </c>
      <c r="C4820" s="1">
        <v>49.0</v>
      </c>
    </row>
    <row r="4821">
      <c r="A4821" s="1">
        <v>0.357</v>
      </c>
      <c r="B4821" s="1">
        <v>8318.72</v>
      </c>
      <c r="C4821" s="1">
        <v>62.0</v>
      </c>
    </row>
    <row r="4822">
      <c r="A4822" s="1">
        <v>0.268</v>
      </c>
      <c r="B4822" s="1">
        <v>40.27</v>
      </c>
      <c r="C4822" s="1">
        <v>68.0</v>
      </c>
    </row>
    <row r="4823">
      <c r="A4823" s="1">
        <v>0.172</v>
      </c>
      <c r="B4823" s="1">
        <v>16180.4</v>
      </c>
      <c r="C4823" s="1">
        <v>75.0</v>
      </c>
    </row>
    <row r="4824">
      <c r="A4824" s="1">
        <v>0.363</v>
      </c>
      <c r="B4824" s="1">
        <v>5435.01</v>
      </c>
      <c r="C4824" s="1">
        <v>66.0</v>
      </c>
    </row>
    <row r="4825">
      <c r="A4825" s="1">
        <v>0.539</v>
      </c>
      <c r="B4825" s="1">
        <v>27377.65</v>
      </c>
      <c r="C4825" s="1">
        <v>38.0</v>
      </c>
    </row>
    <row r="4826">
      <c r="A4826" s="1">
        <v>0.725</v>
      </c>
      <c r="B4826" s="1">
        <v>11824.44</v>
      </c>
      <c r="C4826" s="1">
        <v>63.0</v>
      </c>
    </row>
    <row r="4827">
      <c r="A4827" s="1">
        <v>0.643</v>
      </c>
      <c r="B4827" s="1">
        <v>22701.5</v>
      </c>
      <c r="C4827" s="1">
        <v>80.0</v>
      </c>
    </row>
    <row r="4828">
      <c r="A4828" s="1">
        <v>0.313</v>
      </c>
      <c r="B4828" s="1">
        <v>38252.64</v>
      </c>
      <c r="C4828" s="1">
        <v>61.0</v>
      </c>
    </row>
    <row r="4829">
      <c r="A4829" s="1">
        <v>0.615</v>
      </c>
      <c r="B4829" s="1">
        <v>15347.06</v>
      </c>
      <c r="C4829" s="1">
        <v>38.0</v>
      </c>
    </row>
    <row r="4830">
      <c r="A4830" s="1">
        <v>0.358</v>
      </c>
      <c r="B4830" s="1">
        <v>8188.12</v>
      </c>
      <c r="C4830" s="1">
        <v>61.0</v>
      </c>
    </row>
    <row r="4831">
      <c r="A4831" s="1">
        <v>0.872</v>
      </c>
      <c r="B4831" s="1">
        <v>29353.87</v>
      </c>
      <c r="C4831" s="1">
        <v>28.0</v>
      </c>
    </row>
    <row r="4832">
      <c r="A4832" s="1">
        <v>0.362</v>
      </c>
      <c r="B4832" s="1">
        <v>6162.79</v>
      </c>
      <c r="C4832" s="1">
        <v>56.0</v>
      </c>
    </row>
    <row r="4833">
      <c r="A4833" s="1">
        <v>1.0</v>
      </c>
      <c r="B4833" s="1">
        <v>44423.57</v>
      </c>
      <c r="C4833" s="1">
        <v>21.0</v>
      </c>
    </row>
    <row r="4834">
      <c r="A4834" s="1">
        <v>0.665</v>
      </c>
      <c r="B4834" s="1">
        <v>1482.14</v>
      </c>
      <c r="C4834" s="1">
        <v>68.0</v>
      </c>
    </row>
    <row r="4835">
      <c r="A4835" s="1">
        <v>0.529</v>
      </c>
      <c r="B4835" s="1">
        <v>36093.08</v>
      </c>
      <c r="C4835" s="1">
        <v>18.0</v>
      </c>
    </row>
    <row r="4836">
      <c r="A4836" s="1">
        <v>0.553</v>
      </c>
      <c r="B4836" s="1">
        <v>1920.43</v>
      </c>
      <c r="C4836" s="1">
        <v>45.0</v>
      </c>
    </row>
    <row r="4837">
      <c r="A4837" s="1">
        <v>0.176</v>
      </c>
      <c r="B4837" s="1">
        <v>1155.48</v>
      </c>
      <c r="C4837" s="1">
        <v>80.0</v>
      </c>
    </row>
    <row r="4838">
      <c r="A4838" s="1">
        <v>0.73</v>
      </c>
      <c r="B4838" s="1">
        <v>9027.78</v>
      </c>
      <c r="C4838" s="1">
        <v>41.0</v>
      </c>
    </row>
    <row r="4839">
      <c r="A4839" s="1">
        <v>1.0</v>
      </c>
      <c r="B4839" s="1">
        <v>62722.59</v>
      </c>
      <c r="C4839" s="1">
        <v>78.0</v>
      </c>
    </row>
    <row r="4840">
      <c r="A4840" s="1">
        <v>0.665</v>
      </c>
      <c r="B4840" s="1">
        <v>82071.0</v>
      </c>
      <c r="C4840" s="1">
        <v>52.0</v>
      </c>
    </row>
    <row r="4841">
      <c r="A4841" s="1">
        <v>1.0</v>
      </c>
      <c r="B4841" s="1">
        <v>4514.7</v>
      </c>
      <c r="C4841" s="1">
        <v>30.0</v>
      </c>
    </row>
    <row r="4842">
      <c r="A4842" s="1">
        <v>0.2</v>
      </c>
      <c r="B4842" s="1">
        <v>3218.35</v>
      </c>
      <c r="C4842" s="1">
        <v>64.0</v>
      </c>
    </row>
    <row r="4843">
      <c r="A4843" s="1">
        <v>0.738</v>
      </c>
      <c r="B4843" s="1">
        <v>8706.74</v>
      </c>
      <c r="C4843" s="1">
        <v>51.0</v>
      </c>
    </row>
    <row r="4844">
      <c r="A4844" s="1">
        <v>0.678</v>
      </c>
      <c r="B4844" s="1">
        <v>8222.23</v>
      </c>
      <c r="C4844" s="1">
        <v>28.0</v>
      </c>
    </row>
    <row r="4845">
      <c r="A4845" s="1">
        <v>0.362</v>
      </c>
      <c r="B4845" s="1">
        <v>28508.43</v>
      </c>
      <c r="C4845" s="1">
        <v>53.0</v>
      </c>
    </row>
    <row r="4846">
      <c r="A4846" s="1">
        <v>0.402</v>
      </c>
      <c r="B4846" s="1">
        <v>11739.7</v>
      </c>
      <c r="C4846" s="1">
        <v>68.0</v>
      </c>
    </row>
    <row r="4847">
      <c r="A4847" s="1">
        <v>1.0</v>
      </c>
      <c r="B4847" s="1">
        <v>30271.97</v>
      </c>
      <c r="C4847" s="1">
        <v>78.0</v>
      </c>
    </row>
    <row r="4848">
      <c r="A4848" s="1">
        <v>0.662</v>
      </c>
      <c r="B4848" s="1">
        <v>27623.2</v>
      </c>
      <c r="C4848" s="1">
        <v>34.0</v>
      </c>
    </row>
    <row r="4849">
      <c r="A4849" s="1">
        <v>0.832</v>
      </c>
      <c r="B4849" s="1">
        <v>17269.72</v>
      </c>
      <c r="C4849" s="1">
        <v>52.0</v>
      </c>
    </row>
    <row r="4850">
      <c r="A4850" s="1">
        <v>0.876</v>
      </c>
      <c r="B4850" s="1">
        <v>35856.65</v>
      </c>
      <c r="C4850" s="1">
        <v>77.0</v>
      </c>
    </row>
    <row r="4851">
      <c r="A4851" s="1">
        <v>0.661</v>
      </c>
      <c r="B4851" s="1">
        <v>4354.36</v>
      </c>
      <c r="C4851" s="1">
        <v>35.0</v>
      </c>
    </row>
    <row r="4852">
      <c r="A4852" s="1">
        <v>0.098</v>
      </c>
      <c r="B4852" s="1">
        <v>3530.22</v>
      </c>
      <c r="C4852" s="1">
        <v>57.0</v>
      </c>
    </row>
    <row r="4853">
      <c r="A4853" s="1">
        <v>0.663</v>
      </c>
      <c r="B4853" s="1">
        <v>27777.98</v>
      </c>
      <c r="C4853" s="1">
        <v>39.0</v>
      </c>
    </row>
    <row r="4854">
      <c r="A4854" s="1">
        <v>0.345</v>
      </c>
      <c r="B4854" s="1">
        <v>5615.38</v>
      </c>
      <c r="C4854" s="1">
        <v>74.0</v>
      </c>
    </row>
    <row r="4855">
      <c r="A4855" s="1">
        <v>0.519</v>
      </c>
      <c r="B4855" s="1">
        <v>55.97</v>
      </c>
      <c r="C4855" s="1">
        <v>41.0</v>
      </c>
    </row>
    <row r="4856">
      <c r="A4856" s="1">
        <v>1.0</v>
      </c>
      <c r="B4856" s="1">
        <v>48599.32</v>
      </c>
      <c r="C4856" s="1">
        <v>75.0</v>
      </c>
    </row>
    <row r="4857">
      <c r="A4857" s="1">
        <v>1.0</v>
      </c>
      <c r="B4857" s="1">
        <v>19506.86</v>
      </c>
      <c r="C4857" s="1">
        <v>36.0</v>
      </c>
    </row>
    <row r="4858">
      <c r="A4858" s="1">
        <v>0.744</v>
      </c>
      <c r="B4858" s="1">
        <v>11773.5</v>
      </c>
      <c r="C4858" s="1">
        <v>54.0</v>
      </c>
    </row>
    <row r="4859">
      <c r="A4859" s="1">
        <v>0.282</v>
      </c>
      <c r="B4859" s="1">
        <v>25873.32</v>
      </c>
      <c r="C4859" s="1">
        <v>56.0</v>
      </c>
    </row>
    <row r="4860">
      <c r="A4860" s="1">
        <v>0.368</v>
      </c>
      <c r="B4860" s="1">
        <v>8109.25</v>
      </c>
      <c r="C4860" s="1">
        <v>38.0</v>
      </c>
    </row>
    <row r="4861">
      <c r="A4861" s="1">
        <v>0.288</v>
      </c>
      <c r="B4861" s="1">
        <v>61437.61</v>
      </c>
      <c r="C4861" s="1">
        <v>25.0</v>
      </c>
    </row>
    <row r="4862">
      <c r="A4862" s="1">
        <v>0.631</v>
      </c>
      <c r="B4862" s="1">
        <v>1421.76</v>
      </c>
      <c r="C4862" s="1">
        <v>45.0</v>
      </c>
    </row>
    <row r="4863">
      <c r="A4863" s="1">
        <v>0.98</v>
      </c>
      <c r="B4863" s="1">
        <v>20485.77</v>
      </c>
      <c r="C4863" s="1">
        <v>22.0</v>
      </c>
    </row>
    <row r="4864">
      <c r="A4864" s="1">
        <v>0.961</v>
      </c>
      <c r="B4864" s="1">
        <v>30037.65</v>
      </c>
      <c r="C4864" s="1">
        <v>34.0</v>
      </c>
    </row>
    <row r="4865">
      <c r="A4865" s="1">
        <v>0.544</v>
      </c>
      <c r="B4865" s="1">
        <v>12664.61</v>
      </c>
      <c r="C4865" s="1">
        <v>54.0</v>
      </c>
    </row>
    <row r="4866">
      <c r="A4866" s="1">
        <v>0.941</v>
      </c>
      <c r="B4866" s="1">
        <v>28127.36</v>
      </c>
      <c r="C4866" s="1">
        <v>53.0</v>
      </c>
    </row>
    <row r="4867">
      <c r="A4867" s="1">
        <v>1.0</v>
      </c>
      <c r="B4867" s="1">
        <v>52321.38</v>
      </c>
      <c r="C4867" s="1">
        <v>71.0</v>
      </c>
    </row>
    <row r="4868">
      <c r="A4868" s="1">
        <v>0.361</v>
      </c>
      <c r="B4868" s="1">
        <v>27251.08</v>
      </c>
      <c r="C4868" s="1">
        <v>36.0</v>
      </c>
    </row>
    <row r="4869">
      <c r="A4869" s="1">
        <v>0.65</v>
      </c>
      <c r="B4869" s="1">
        <v>7402.93</v>
      </c>
      <c r="C4869" s="1">
        <v>80.0</v>
      </c>
    </row>
    <row r="4870">
      <c r="A4870" s="1">
        <v>0.296</v>
      </c>
      <c r="B4870" s="1">
        <v>16503.71</v>
      </c>
      <c r="C4870" s="1">
        <v>44.0</v>
      </c>
    </row>
    <row r="4871">
      <c r="A4871" s="1">
        <v>0.159</v>
      </c>
      <c r="B4871" s="1">
        <v>48518.46</v>
      </c>
      <c r="C4871" s="1">
        <v>70.0</v>
      </c>
    </row>
    <row r="4872">
      <c r="A4872" s="1">
        <v>0.501</v>
      </c>
      <c r="B4872" s="1">
        <v>11923.96</v>
      </c>
      <c r="C4872" s="1">
        <v>51.0</v>
      </c>
    </row>
    <row r="4873">
      <c r="A4873" s="1">
        <v>0.75</v>
      </c>
      <c r="B4873" s="1">
        <v>22895.12</v>
      </c>
      <c r="C4873" s="1">
        <v>28.0</v>
      </c>
    </row>
    <row r="4874">
      <c r="A4874" s="1">
        <v>0.684</v>
      </c>
      <c r="B4874" s="1">
        <v>12529.02</v>
      </c>
      <c r="C4874" s="1">
        <v>71.0</v>
      </c>
    </row>
    <row r="4875">
      <c r="A4875" s="1">
        <v>0.977</v>
      </c>
      <c r="B4875" s="1">
        <v>2587.24</v>
      </c>
      <c r="C4875" s="1">
        <v>62.0</v>
      </c>
    </row>
    <row r="4876">
      <c r="A4876" s="1">
        <v>0.736</v>
      </c>
      <c r="B4876" s="1">
        <v>1207.69</v>
      </c>
      <c r="C4876" s="1">
        <v>64.0</v>
      </c>
    </row>
    <row r="4877">
      <c r="A4877" s="1">
        <v>0.241</v>
      </c>
      <c r="B4877" s="1">
        <v>60845.56</v>
      </c>
      <c r="C4877" s="1">
        <v>29.0</v>
      </c>
    </row>
    <row r="4878">
      <c r="A4878" s="1">
        <v>0.267</v>
      </c>
      <c r="B4878" s="1">
        <v>18962.94</v>
      </c>
      <c r="C4878" s="1">
        <v>71.0</v>
      </c>
    </row>
    <row r="4879">
      <c r="A4879" s="1">
        <v>0.175</v>
      </c>
      <c r="B4879" s="1">
        <v>2192.17</v>
      </c>
      <c r="C4879" s="1">
        <v>38.0</v>
      </c>
    </row>
    <row r="4880">
      <c r="A4880" s="1">
        <v>0.945</v>
      </c>
      <c r="B4880" s="1">
        <v>38959.64</v>
      </c>
      <c r="C4880" s="1">
        <v>71.0</v>
      </c>
    </row>
    <row r="4881">
      <c r="A4881" s="1">
        <v>1.0</v>
      </c>
      <c r="B4881" s="1">
        <v>14791.91</v>
      </c>
      <c r="C4881" s="1">
        <v>28.0</v>
      </c>
    </row>
    <row r="4882">
      <c r="A4882" s="1">
        <v>0.276</v>
      </c>
      <c r="B4882" s="1">
        <v>29562.24</v>
      </c>
      <c r="C4882" s="1">
        <v>56.0</v>
      </c>
    </row>
    <row r="4883">
      <c r="A4883" s="1">
        <v>0.816</v>
      </c>
      <c r="B4883" s="1">
        <v>2710.81</v>
      </c>
      <c r="C4883" s="1">
        <v>45.0</v>
      </c>
    </row>
    <row r="4884">
      <c r="A4884" s="1">
        <v>0.587</v>
      </c>
      <c r="B4884" s="1">
        <v>47483.86</v>
      </c>
      <c r="C4884" s="1">
        <v>22.0</v>
      </c>
    </row>
    <row r="4885">
      <c r="A4885" s="1">
        <v>0.355</v>
      </c>
      <c r="B4885" s="1">
        <v>17858.1</v>
      </c>
      <c r="C4885" s="1">
        <v>34.0</v>
      </c>
    </row>
    <row r="4886">
      <c r="A4886" s="1">
        <v>0.987</v>
      </c>
      <c r="B4886" s="1">
        <v>26808.12</v>
      </c>
      <c r="C4886" s="1">
        <v>73.0</v>
      </c>
    </row>
    <row r="4887">
      <c r="A4887" s="1">
        <v>0.446</v>
      </c>
      <c r="B4887" s="1">
        <v>637.65</v>
      </c>
      <c r="C4887" s="1">
        <v>37.0</v>
      </c>
    </row>
    <row r="4888">
      <c r="A4888" s="1">
        <v>0.711</v>
      </c>
      <c r="B4888" s="1">
        <v>7575.63</v>
      </c>
      <c r="C4888" s="1">
        <v>58.0</v>
      </c>
    </row>
    <row r="4889">
      <c r="A4889" s="1">
        <v>0.763</v>
      </c>
      <c r="B4889" s="1">
        <v>6224.35</v>
      </c>
      <c r="C4889" s="1">
        <v>63.0</v>
      </c>
    </row>
    <row r="4890">
      <c r="A4890" s="1">
        <v>0.923</v>
      </c>
      <c r="B4890" s="1">
        <v>59753.3</v>
      </c>
      <c r="C4890" s="1">
        <v>75.0</v>
      </c>
    </row>
    <row r="4891">
      <c r="A4891" s="1">
        <v>0.862</v>
      </c>
      <c r="B4891" s="1">
        <v>4099.65</v>
      </c>
      <c r="C4891" s="1">
        <v>29.0</v>
      </c>
    </row>
    <row r="4892">
      <c r="A4892" s="1">
        <v>0.616</v>
      </c>
      <c r="B4892" s="1">
        <v>24555.18</v>
      </c>
      <c r="C4892" s="1">
        <v>23.0</v>
      </c>
    </row>
    <row r="4893">
      <c r="A4893" s="1">
        <v>0.654</v>
      </c>
      <c r="B4893" s="1">
        <v>873.89</v>
      </c>
      <c r="C4893" s="1">
        <v>34.0</v>
      </c>
    </row>
    <row r="4894">
      <c r="A4894" s="1">
        <v>0.711</v>
      </c>
      <c r="B4894" s="1">
        <v>4405.06</v>
      </c>
      <c r="C4894" s="1">
        <v>68.0</v>
      </c>
    </row>
    <row r="4895">
      <c r="A4895" s="1">
        <v>0.199</v>
      </c>
      <c r="B4895" s="1">
        <v>8267.85</v>
      </c>
      <c r="C4895" s="1">
        <v>36.0</v>
      </c>
    </row>
    <row r="4896">
      <c r="A4896" s="1">
        <v>0.45</v>
      </c>
      <c r="B4896" s="1">
        <v>31646.75</v>
      </c>
      <c r="C4896" s="1">
        <v>43.0</v>
      </c>
    </row>
    <row r="4897">
      <c r="A4897" s="1">
        <v>0.864</v>
      </c>
      <c r="B4897" s="1">
        <v>31210.72</v>
      </c>
      <c r="C4897" s="1">
        <v>65.0</v>
      </c>
    </row>
    <row r="4898">
      <c r="A4898" s="1">
        <v>0.385</v>
      </c>
      <c r="B4898" s="1">
        <v>60983.45</v>
      </c>
      <c r="C4898" s="1">
        <v>61.0</v>
      </c>
    </row>
    <row r="4899">
      <c r="A4899" s="1">
        <v>0.838</v>
      </c>
      <c r="B4899" s="1">
        <v>49722.35</v>
      </c>
      <c r="C4899" s="1">
        <v>61.0</v>
      </c>
    </row>
    <row r="4900">
      <c r="A4900" s="1">
        <v>0.082</v>
      </c>
      <c r="B4900" s="1">
        <v>1700.59</v>
      </c>
      <c r="C4900" s="1">
        <v>69.0</v>
      </c>
    </row>
    <row r="4901">
      <c r="A4901" s="1">
        <v>0.488</v>
      </c>
      <c r="B4901" s="1">
        <v>35423.58</v>
      </c>
      <c r="C4901" s="1">
        <v>49.0</v>
      </c>
    </row>
    <row r="4902">
      <c r="A4902" s="1">
        <v>0.712</v>
      </c>
      <c r="B4902" s="1">
        <v>11999.46</v>
      </c>
      <c r="C4902" s="1">
        <v>23.0</v>
      </c>
    </row>
    <row r="4903">
      <c r="A4903" s="1">
        <v>0.807</v>
      </c>
      <c r="B4903" s="1">
        <v>40181.32</v>
      </c>
      <c r="C4903" s="1">
        <v>80.0</v>
      </c>
    </row>
    <row r="4904">
      <c r="A4904" s="1">
        <v>0.68</v>
      </c>
      <c r="B4904" s="1">
        <v>1870.53</v>
      </c>
      <c r="C4904" s="1">
        <v>72.0</v>
      </c>
    </row>
    <row r="4905">
      <c r="A4905" s="1">
        <v>0.542</v>
      </c>
      <c r="B4905" s="1">
        <v>34606.04</v>
      </c>
      <c r="C4905" s="1">
        <v>75.0</v>
      </c>
    </row>
    <row r="4906">
      <c r="A4906" s="1">
        <v>0.305</v>
      </c>
      <c r="B4906" s="1">
        <v>3478.56</v>
      </c>
      <c r="C4906" s="1">
        <v>53.0</v>
      </c>
    </row>
    <row r="4907">
      <c r="A4907" s="1">
        <v>0.663</v>
      </c>
      <c r="B4907" s="1">
        <v>8124.56</v>
      </c>
      <c r="C4907" s="1">
        <v>55.0</v>
      </c>
    </row>
    <row r="4908">
      <c r="A4908" s="1">
        <v>0.235</v>
      </c>
      <c r="B4908" s="1">
        <v>585.45</v>
      </c>
      <c r="C4908" s="1">
        <v>28.0</v>
      </c>
    </row>
    <row r="4909">
      <c r="A4909" s="1">
        <v>0.06</v>
      </c>
      <c r="B4909" s="1">
        <v>2641.58</v>
      </c>
      <c r="C4909" s="1">
        <v>50.0</v>
      </c>
    </row>
    <row r="4910">
      <c r="A4910" s="1">
        <v>0.07</v>
      </c>
      <c r="B4910" s="1">
        <v>11801.92</v>
      </c>
      <c r="C4910" s="1">
        <v>79.0</v>
      </c>
    </row>
    <row r="4911">
      <c r="A4911" s="1">
        <v>0.368</v>
      </c>
      <c r="B4911" s="1">
        <v>34112.19</v>
      </c>
      <c r="C4911" s="1">
        <v>41.0</v>
      </c>
    </row>
    <row r="4912">
      <c r="A4912" s="1">
        <v>0.03</v>
      </c>
      <c r="B4912" s="1">
        <v>29715.2</v>
      </c>
      <c r="C4912" s="1">
        <v>40.0</v>
      </c>
    </row>
    <row r="4913">
      <c r="A4913" s="1">
        <v>0.249</v>
      </c>
      <c r="B4913" s="1">
        <v>5365.38</v>
      </c>
      <c r="C4913" s="1">
        <v>32.0</v>
      </c>
    </row>
    <row r="4914">
      <c r="A4914" s="1">
        <v>0.289</v>
      </c>
      <c r="B4914" s="1">
        <v>3290.19</v>
      </c>
      <c r="C4914" s="1">
        <v>44.0</v>
      </c>
    </row>
    <row r="4915">
      <c r="A4915" s="1">
        <v>0.395</v>
      </c>
      <c r="B4915" s="1">
        <v>9861.79</v>
      </c>
      <c r="C4915" s="1">
        <v>28.0</v>
      </c>
    </row>
    <row r="4916">
      <c r="A4916" s="1">
        <v>0.813</v>
      </c>
      <c r="B4916" s="1">
        <v>42957.55</v>
      </c>
      <c r="C4916" s="1">
        <v>74.0</v>
      </c>
    </row>
    <row r="4917">
      <c r="A4917" s="1">
        <v>0.441</v>
      </c>
      <c r="B4917" s="1">
        <v>1917.56</v>
      </c>
      <c r="C4917" s="1">
        <v>68.0</v>
      </c>
    </row>
    <row r="4918">
      <c r="A4918" s="1">
        <v>0.985</v>
      </c>
      <c r="B4918" s="1">
        <v>15657.67</v>
      </c>
      <c r="C4918" s="1">
        <v>67.0</v>
      </c>
    </row>
    <row r="4919">
      <c r="A4919" s="1">
        <v>0.997</v>
      </c>
      <c r="B4919" s="1">
        <v>1860.02</v>
      </c>
      <c r="C4919" s="1">
        <v>34.0</v>
      </c>
    </row>
    <row r="4920">
      <c r="A4920" s="1">
        <v>0.982</v>
      </c>
      <c r="B4920" s="1">
        <v>12705.57</v>
      </c>
      <c r="C4920" s="1">
        <v>68.0</v>
      </c>
    </row>
    <row r="4921">
      <c r="A4921" s="1">
        <v>0.462</v>
      </c>
      <c r="B4921" s="1">
        <v>2711.62</v>
      </c>
      <c r="C4921" s="1">
        <v>70.0</v>
      </c>
    </row>
    <row r="4922">
      <c r="A4922" s="1">
        <v>0.094</v>
      </c>
      <c r="B4922" s="1">
        <v>1674.96</v>
      </c>
      <c r="C4922" s="1">
        <v>31.0</v>
      </c>
    </row>
    <row r="4923">
      <c r="A4923" s="1">
        <v>0.86</v>
      </c>
      <c r="B4923" s="1">
        <v>4235.4</v>
      </c>
      <c r="C4923" s="1">
        <v>44.0</v>
      </c>
    </row>
    <row r="4924">
      <c r="A4924" s="1">
        <v>0.435</v>
      </c>
      <c r="B4924" s="1">
        <v>5894.3</v>
      </c>
      <c r="C4924" s="1">
        <v>35.0</v>
      </c>
    </row>
    <row r="4925">
      <c r="A4925" s="1">
        <v>0.641</v>
      </c>
      <c r="B4925" s="1">
        <v>6466.61</v>
      </c>
      <c r="C4925" s="1">
        <v>45.0</v>
      </c>
    </row>
    <row r="4926">
      <c r="A4926" s="1">
        <v>0.843</v>
      </c>
      <c r="B4926" s="1">
        <v>20727.85</v>
      </c>
      <c r="C4926" s="1">
        <v>68.0</v>
      </c>
    </row>
    <row r="4927">
      <c r="A4927" s="1">
        <v>0.657</v>
      </c>
      <c r="B4927" s="1">
        <v>1131.02</v>
      </c>
      <c r="C4927" s="1">
        <v>64.0</v>
      </c>
    </row>
    <row r="4928">
      <c r="A4928" s="1">
        <v>0.787</v>
      </c>
      <c r="B4928" s="1">
        <v>1685.23</v>
      </c>
      <c r="C4928" s="1">
        <v>80.0</v>
      </c>
    </row>
    <row r="4929">
      <c r="A4929" s="1">
        <v>0.249</v>
      </c>
      <c r="B4929" s="1">
        <v>4182.5</v>
      </c>
      <c r="C4929" s="1">
        <v>64.0</v>
      </c>
    </row>
    <row r="4930">
      <c r="A4930" s="1">
        <v>0.345</v>
      </c>
      <c r="B4930" s="1">
        <v>41124.36</v>
      </c>
      <c r="C4930" s="1">
        <v>21.0</v>
      </c>
    </row>
    <row r="4931">
      <c r="A4931" s="1">
        <v>0.555</v>
      </c>
      <c r="B4931" s="1">
        <v>19809.78</v>
      </c>
      <c r="C4931" s="1">
        <v>24.0</v>
      </c>
    </row>
    <row r="4932">
      <c r="A4932" s="1">
        <v>0.688</v>
      </c>
      <c r="B4932" s="1">
        <v>26214.07</v>
      </c>
      <c r="C4932" s="1">
        <v>62.0</v>
      </c>
    </row>
    <row r="4933">
      <c r="A4933" s="1">
        <v>0.922</v>
      </c>
      <c r="B4933" s="1">
        <v>9252.21</v>
      </c>
      <c r="C4933" s="1">
        <v>52.0</v>
      </c>
    </row>
    <row r="4934">
      <c r="A4934" s="1">
        <v>0.871</v>
      </c>
      <c r="B4934" s="1">
        <v>4796.14</v>
      </c>
      <c r="C4934" s="1">
        <v>65.0</v>
      </c>
    </row>
    <row r="4935">
      <c r="A4935" s="1">
        <v>1.0</v>
      </c>
      <c r="B4935" s="1">
        <v>774.01</v>
      </c>
      <c r="C4935" s="1">
        <v>80.0</v>
      </c>
    </row>
    <row r="4936">
      <c r="A4936" s="1">
        <v>0.966</v>
      </c>
      <c r="B4936" s="1">
        <v>13409.55</v>
      </c>
      <c r="C4936" s="1">
        <v>26.0</v>
      </c>
    </row>
    <row r="4937">
      <c r="A4937" s="1">
        <v>0.874</v>
      </c>
      <c r="B4937" s="1">
        <v>17079.51</v>
      </c>
      <c r="C4937" s="1">
        <v>25.0</v>
      </c>
    </row>
    <row r="4938">
      <c r="A4938" s="1">
        <v>0.653</v>
      </c>
      <c r="B4938" s="1">
        <v>45461.07</v>
      </c>
      <c r="C4938" s="1">
        <v>69.0</v>
      </c>
    </row>
    <row r="4939">
      <c r="A4939" s="1">
        <v>0.861</v>
      </c>
      <c r="B4939" s="1">
        <v>42757.18</v>
      </c>
      <c r="C4939" s="1">
        <v>62.0</v>
      </c>
    </row>
    <row r="4940">
      <c r="A4940" s="1">
        <v>0.311</v>
      </c>
      <c r="B4940" s="1">
        <v>11056.76</v>
      </c>
      <c r="C4940" s="1">
        <v>34.0</v>
      </c>
    </row>
    <row r="4941">
      <c r="A4941" s="1">
        <v>0.352</v>
      </c>
      <c r="B4941" s="1">
        <v>11018.3</v>
      </c>
      <c r="C4941" s="1">
        <v>34.0</v>
      </c>
    </row>
    <row r="4942">
      <c r="A4942" s="1">
        <v>0.817</v>
      </c>
      <c r="B4942" s="1">
        <v>3513.82</v>
      </c>
      <c r="C4942" s="1">
        <v>66.0</v>
      </c>
    </row>
    <row r="4943">
      <c r="A4943" s="1">
        <v>1.0</v>
      </c>
      <c r="B4943" s="1">
        <v>5953.27</v>
      </c>
      <c r="C4943" s="1">
        <v>50.0</v>
      </c>
    </row>
    <row r="4944">
      <c r="A4944" s="1">
        <v>0.995</v>
      </c>
      <c r="B4944" s="1">
        <v>51983.08</v>
      </c>
      <c r="C4944" s="1">
        <v>49.0</v>
      </c>
    </row>
    <row r="4945">
      <c r="A4945" s="1">
        <v>0.073</v>
      </c>
      <c r="B4945" s="1">
        <v>3040.57</v>
      </c>
      <c r="C4945" s="1">
        <v>25.0</v>
      </c>
    </row>
    <row r="4946">
      <c r="A4946" s="1">
        <v>0.382</v>
      </c>
      <c r="B4946" s="1">
        <v>69282.45</v>
      </c>
      <c r="C4946" s="1">
        <v>36.0</v>
      </c>
    </row>
    <row r="4947">
      <c r="A4947" s="1">
        <v>0.273</v>
      </c>
      <c r="B4947" s="1">
        <v>14053.39</v>
      </c>
      <c r="C4947" s="1">
        <v>80.0</v>
      </c>
    </row>
    <row r="4948">
      <c r="A4948" s="1">
        <v>0.383</v>
      </c>
      <c r="B4948" s="1">
        <v>12198.44</v>
      </c>
      <c r="C4948" s="1">
        <v>55.0</v>
      </c>
    </row>
    <row r="4949">
      <c r="A4949" s="1">
        <v>0.121</v>
      </c>
      <c r="B4949" s="1">
        <v>3838.67</v>
      </c>
      <c r="C4949" s="1">
        <v>20.0</v>
      </c>
    </row>
    <row r="4950">
      <c r="A4950" s="1">
        <v>0.281</v>
      </c>
      <c r="B4950" s="1">
        <v>21667.06</v>
      </c>
      <c r="C4950" s="1">
        <v>76.0</v>
      </c>
    </row>
    <row r="4951">
      <c r="A4951" s="1">
        <v>0.766</v>
      </c>
      <c r="B4951" s="1">
        <v>12318.0</v>
      </c>
      <c r="C4951" s="1">
        <v>22.0</v>
      </c>
    </row>
    <row r="4952">
      <c r="A4952" s="1">
        <v>0.294</v>
      </c>
      <c r="B4952" s="1">
        <v>9261.77</v>
      </c>
      <c r="C4952" s="1">
        <v>30.0</v>
      </c>
    </row>
    <row r="4953">
      <c r="A4953" s="1">
        <v>0.993</v>
      </c>
      <c r="B4953" s="1">
        <v>6144.54</v>
      </c>
      <c r="C4953" s="1">
        <v>64.0</v>
      </c>
    </row>
    <row r="4954">
      <c r="A4954" s="1">
        <v>0.423</v>
      </c>
      <c r="B4954" s="1">
        <v>1376.0</v>
      </c>
      <c r="C4954" s="1">
        <v>63.0</v>
      </c>
    </row>
    <row r="4955">
      <c r="A4955" s="1">
        <v>0.15</v>
      </c>
      <c r="B4955" s="1">
        <v>14651.41</v>
      </c>
      <c r="C4955" s="1">
        <v>78.0</v>
      </c>
    </row>
    <row r="4956">
      <c r="A4956" s="1">
        <v>0.843</v>
      </c>
      <c r="B4956" s="1">
        <v>7505.75</v>
      </c>
      <c r="C4956" s="1">
        <v>48.0</v>
      </c>
    </row>
    <row r="4957">
      <c r="A4957" s="1">
        <v>0.966</v>
      </c>
      <c r="B4957" s="1">
        <v>24610.8</v>
      </c>
      <c r="C4957" s="1">
        <v>72.0</v>
      </c>
    </row>
    <row r="4958">
      <c r="A4958" s="1">
        <v>0.978</v>
      </c>
      <c r="B4958" s="1">
        <v>25712.51</v>
      </c>
      <c r="C4958" s="1">
        <v>33.0</v>
      </c>
    </row>
    <row r="4959">
      <c r="A4959" s="1">
        <v>0.494</v>
      </c>
      <c r="B4959" s="1">
        <v>8072.55</v>
      </c>
      <c r="C4959" s="1">
        <v>67.0</v>
      </c>
    </row>
    <row r="4960">
      <c r="A4960" s="1">
        <v>0.971</v>
      </c>
      <c r="B4960" s="1">
        <v>22120.03</v>
      </c>
      <c r="C4960" s="1">
        <v>49.0</v>
      </c>
    </row>
    <row r="4961">
      <c r="A4961" s="1">
        <v>0.759</v>
      </c>
      <c r="B4961" s="1">
        <v>5986.33</v>
      </c>
      <c r="C4961" s="1">
        <v>39.0</v>
      </c>
    </row>
    <row r="4962">
      <c r="A4962" s="1">
        <v>0.246</v>
      </c>
      <c r="B4962" s="1">
        <v>25978.4</v>
      </c>
      <c r="C4962" s="1">
        <v>46.0</v>
      </c>
    </row>
    <row r="4963">
      <c r="A4963" s="1">
        <v>0.533</v>
      </c>
      <c r="B4963" s="1">
        <v>324.16</v>
      </c>
      <c r="C4963" s="1">
        <v>39.0</v>
      </c>
    </row>
    <row r="4964">
      <c r="A4964" s="1">
        <v>0.483</v>
      </c>
      <c r="B4964" s="1">
        <v>3288.27</v>
      </c>
      <c r="C4964" s="1">
        <v>60.0</v>
      </c>
    </row>
    <row r="4965">
      <c r="A4965" s="1">
        <v>0.501</v>
      </c>
      <c r="B4965" s="1">
        <v>5620.98</v>
      </c>
      <c r="C4965" s="1">
        <v>20.0</v>
      </c>
    </row>
    <row r="4966">
      <c r="A4966" s="1">
        <v>0.413</v>
      </c>
      <c r="B4966" s="1">
        <v>29650.42</v>
      </c>
      <c r="C4966" s="1">
        <v>71.0</v>
      </c>
    </row>
    <row r="4967">
      <c r="A4967" s="1">
        <v>0.175</v>
      </c>
      <c r="B4967" s="1">
        <v>1373.64</v>
      </c>
      <c r="C4967" s="1">
        <v>27.0</v>
      </c>
    </row>
    <row r="4968">
      <c r="A4968" s="1">
        <v>0.44</v>
      </c>
      <c r="B4968" s="1">
        <v>4166.51</v>
      </c>
      <c r="C4968" s="1">
        <v>59.0</v>
      </c>
    </row>
    <row r="4969">
      <c r="A4969" s="1">
        <v>0.562</v>
      </c>
      <c r="B4969" s="1">
        <v>8882.79</v>
      </c>
      <c r="C4969" s="1">
        <v>79.0</v>
      </c>
    </row>
    <row r="4970">
      <c r="A4970" s="1">
        <v>0.286</v>
      </c>
      <c r="B4970" s="1">
        <v>184.35</v>
      </c>
      <c r="C4970" s="1">
        <v>38.0</v>
      </c>
    </row>
    <row r="4971">
      <c r="A4971" s="1">
        <v>0.177</v>
      </c>
      <c r="B4971" s="1">
        <v>28719.86</v>
      </c>
      <c r="C4971" s="1">
        <v>33.0</v>
      </c>
    </row>
    <row r="4972">
      <c r="A4972" s="1">
        <v>0.448</v>
      </c>
      <c r="B4972" s="1">
        <v>16424.39</v>
      </c>
      <c r="C4972" s="1">
        <v>29.0</v>
      </c>
    </row>
    <row r="4973">
      <c r="A4973" s="1">
        <v>0.343</v>
      </c>
      <c r="B4973" s="1">
        <v>46188.04</v>
      </c>
      <c r="C4973" s="1">
        <v>19.0</v>
      </c>
    </row>
    <row r="4974">
      <c r="A4974" s="1">
        <v>0.447</v>
      </c>
      <c r="B4974" s="1">
        <v>630.45</v>
      </c>
      <c r="C4974" s="1">
        <v>58.0</v>
      </c>
    </row>
    <row r="4975">
      <c r="A4975" s="1">
        <v>0.209</v>
      </c>
      <c r="B4975" s="1">
        <v>6332.35</v>
      </c>
      <c r="C4975" s="1">
        <v>41.0</v>
      </c>
    </row>
    <row r="4976">
      <c r="A4976" s="1">
        <v>0.717</v>
      </c>
      <c r="B4976" s="1">
        <v>26279.6</v>
      </c>
      <c r="C4976" s="1">
        <v>52.0</v>
      </c>
    </row>
    <row r="4977">
      <c r="A4977" s="1">
        <v>0.386</v>
      </c>
      <c r="B4977" s="1">
        <v>22487.8</v>
      </c>
      <c r="C4977" s="1">
        <v>73.0</v>
      </c>
    </row>
    <row r="4978">
      <c r="A4978" s="1">
        <v>0.989</v>
      </c>
      <c r="B4978" s="1">
        <v>5569.36</v>
      </c>
      <c r="C4978" s="1">
        <v>47.0</v>
      </c>
    </row>
    <row r="4979">
      <c r="A4979" s="1">
        <v>0.063</v>
      </c>
      <c r="B4979" s="1">
        <v>18111.36</v>
      </c>
      <c r="C4979" s="1">
        <v>74.0</v>
      </c>
    </row>
    <row r="4980">
      <c r="A4980" s="1">
        <v>0.46</v>
      </c>
      <c r="B4980" s="1">
        <v>31574.07</v>
      </c>
      <c r="C4980" s="1">
        <v>47.0</v>
      </c>
    </row>
    <row r="4981">
      <c r="A4981" s="1">
        <v>0.888</v>
      </c>
      <c r="B4981" s="1">
        <v>679.01</v>
      </c>
      <c r="C4981" s="1">
        <v>64.0</v>
      </c>
    </row>
    <row r="4982">
      <c r="A4982" s="1">
        <v>0.735</v>
      </c>
      <c r="B4982" s="1">
        <v>25290.63</v>
      </c>
      <c r="C4982" s="1">
        <v>52.0</v>
      </c>
    </row>
    <row r="4983">
      <c r="A4983" s="1">
        <v>0.471</v>
      </c>
      <c r="B4983" s="1">
        <v>5809.64</v>
      </c>
      <c r="C4983" s="1">
        <v>36.0</v>
      </c>
    </row>
    <row r="4984">
      <c r="A4984" s="1">
        <v>1.0</v>
      </c>
      <c r="B4984" s="1">
        <v>59073.12</v>
      </c>
      <c r="C4984" s="1">
        <v>67.0</v>
      </c>
    </row>
    <row r="4985">
      <c r="A4985" s="1">
        <v>0.071</v>
      </c>
      <c r="B4985" s="1">
        <v>15453.34</v>
      </c>
      <c r="C4985" s="1">
        <v>25.0</v>
      </c>
    </row>
    <row r="4986">
      <c r="A4986" s="1">
        <v>0.509</v>
      </c>
      <c r="B4986" s="1">
        <v>679.12</v>
      </c>
      <c r="C4986" s="1">
        <v>43.0</v>
      </c>
    </row>
    <row r="4987">
      <c r="A4987" s="1">
        <v>0.2</v>
      </c>
      <c r="B4987" s="1">
        <v>10331.19</v>
      </c>
      <c r="C4987" s="1">
        <v>66.0</v>
      </c>
    </row>
    <row r="4988">
      <c r="A4988" s="1">
        <v>0.474</v>
      </c>
      <c r="B4988" s="1">
        <v>67812.19</v>
      </c>
      <c r="C4988" s="1">
        <v>57.0</v>
      </c>
    </row>
    <row r="4989">
      <c r="A4989" s="1">
        <v>0.749</v>
      </c>
      <c r="B4989" s="1">
        <v>26214.31</v>
      </c>
      <c r="C4989" s="1">
        <v>24.0</v>
      </c>
    </row>
    <row r="4990">
      <c r="A4990" s="1">
        <v>0.149</v>
      </c>
      <c r="B4990" s="1">
        <v>7147.19</v>
      </c>
      <c r="C4990" s="1">
        <v>47.0</v>
      </c>
    </row>
    <row r="4991">
      <c r="A4991" s="1">
        <v>0.094</v>
      </c>
      <c r="B4991" s="1">
        <v>17125.9</v>
      </c>
      <c r="C4991" s="1">
        <v>24.0</v>
      </c>
    </row>
    <row r="4992">
      <c r="A4992" s="1">
        <v>0.471</v>
      </c>
      <c r="B4992" s="1">
        <v>18280.93</v>
      </c>
      <c r="C4992" s="1">
        <v>20.0</v>
      </c>
    </row>
    <row r="4993">
      <c r="A4993" s="1">
        <v>0.271</v>
      </c>
      <c r="B4993" s="1">
        <v>472.5</v>
      </c>
      <c r="C4993" s="1">
        <v>18.0</v>
      </c>
    </row>
    <row r="4994">
      <c r="A4994" s="1">
        <v>0.771</v>
      </c>
      <c r="B4994" s="1">
        <v>3940.58</v>
      </c>
      <c r="C4994" s="1">
        <v>53.0</v>
      </c>
    </row>
    <row r="4995">
      <c r="A4995" s="1">
        <v>0.116</v>
      </c>
      <c r="B4995" s="1">
        <v>16049.29</v>
      </c>
      <c r="C4995" s="1">
        <v>42.0</v>
      </c>
    </row>
    <row r="4996">
      <c r="A4996" s="1">
        <v>1.0</v>
      </c>
      <c r="B4996" s="1">
        <v>10308.48</v>
      </c>
      <c r="C4996" s="1">
        <v>54.0</v>
      </c>
    </row>
    <row r="4997">
      <c r="A4997" s="1">
        <v>0.771</v>
      </c>
      <c r="B4997" s="1">
        <v>4215.35</v>
      </c>
      <c r="C4997" s="1">
        <v>18.0</v>
      </c>
    </row>
    <row r="4998">
      <c r="A4998" s="1">
        <v>0.501</v>
      </c>
      <c r="B4998" s="1">
        <v>29626.94</v>
      </c>
      <c r="C4998" s="1">
        <v>32.0</v>
      </c>
    </row>
    <row r="4999">
      <c r="A4999" s="1">
        <v>0.463</v>
      </c>
      <c r="B4999" s="1">
        <v>13427.51</v>
      </c>
      <c r="C4999" s="1">
        <v>54.0</v>
      </c>
    </row>
    <row r="5000">
      <c r="A5000" s="1">
        <v>0.799</v>
      </c>
      <c r="B5000" s="1">
        <v>7420.5</v>
      </c>
      <c r="C5000" s="1">
        <v>30.0</v>
      </c>
    </row>
    <row r="5001">
      <c r="A5001" s="1">
        <v>0.406</v>
      </c>
      <c r="B5001" s="1">
        <v>3527.04</v>
      </c>
      <c r="C5001" s="1">
        <v>57.0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5" t="s">
        <v>2</v>
      </c>
    </row>
    <row r="2">
      <c r="A2" s="1" t="s">
        <v>19</v>
      </c>
      <c r="B2" s="7" t="s">
        <v>20</v>
      </c>
    </row>
  </sheetData>
  <hyperlinks>
    <hyperlink r:id="rId1" ref="B1"/>
    <hyperlink r:id="rId2" ref="B2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tr">
        <f>'CBA Digital Banking Case Study '!B1</f>
        <v>age</v>
      </c>
      <c r="B1" s="1" t="s">
        <v>15</v>
      </c>
      <c r="C1" s="1" t="s">
        <v>28</v>
      </c>
      <c r="D1" s="1" t="s">
        <v>29</v>
      </c>
    </row>
    <row r="2">
      <c r="A2" s="6">
        <f>'CBA Digital Banking Case Study '!B2</f>
        <v>56</v>
      </c>
      <c r="B2" s="1">
        <v>19.0</v>
      </c>
      <c r="C2" s="6">
        <f t="array" ref="C2:C10">FREQUENCY(A2:A5001, B2:B11)</f>
        <v>157</v>
      </c>
      <c r="D2" s="1">
        <v>0.56</v>
      </c>
    </row>
    <row r="3">
      <c r="A3" s="6">
        <f>'CBA Digital Banking Case Study '!B3</f>
        <v>69</v>
      </c>
      <c r="B3" s="1">
        <v>29.0</v>
      </c>
      <c r="C3" s="6">
        <v>772.0</v>
      </c>
      <c r="D3" s="1">
        <v>0.57</v>
      </c>
    </row>
    <row r="4">
      <c r="A4" s="6">
        <f>'CBA Digital Banking Case Study '!B4</f>
        <v>46</v>
      </c>
      <c r="B4" s="1">
        <v>39.0</v>
      </c>
      <c r="C4" s="6">
        <v>769.0</v>
      </c>
      <c r="D4" s="1">
        <v>0.57</v>
      </c>
    </row>
    <row r="5">
      <c r="A5" s="6">
        <f>'CBA Digital Banking Case Study '!B5</f>
        <v>32</v>
      </c>
      <c r="B5" s="1">
        <v>49.0</v>
      </c>
      <c r="C5" s="6">
        <v>794.0</v>
      </c>
      <c r="D5" s="1">
        <v>0.56</v>
      </c>
    </row>
    <row r="6">
      <c r="A6" s="6">
        <f>'CBA Digital Banking Case Study '!B6</f>
        <v>60</v>
      </c>
      <c r="B6" s="1">
        <v>59.0</v>
      </c>
      <c r="C6" s="6">
        <v>818.0</v>
      </c>
      <c r="D6" s="1">
        <v>0.56</v>
      </c>
    </row>
    <row r="7">
      <c r="A7" s="6">
        <f>'CBA Digital Banking Case Study '!B7</f>
        <v>25</v>
      </c>
      <c r="B7" s="1">
        <v>69.0</v>
      </c>
      <c r="C7" s="6">
        <v>793.0</v>
      </c>
      <c r="D7" s="1">
        <v>0.55</v>
      </c>
    </row>
    <row r="8">
      <c r="A8" s="6">
        <f>'CBA Digital Banking Case Study '!B8</f>
        <v>78</v>
      </c>
      <c r="B8" s="1">
        <v>79.0</v>
      </c>
      <c r="C8" s="6">
        <v>814.0</v>
      </c>
      <c r="D8" s="1">
        <v>0.56</v>
      </c>
    </row>
    <row r="9">
      <c r="A9" s="6">
        <f>'CBA Digital Banking Case Study '!B9</f>
        <v>38</v>
      </c>
      <c r="B9" s="1">
        <v>80.0</v>
      </c>
      <c r="C9" s="6">
        <v>83.0</v>
      </c>
      <c r="D9" s="1">
        <v>0.58</v>
      </c>
    </row>
    <row r="10">
      <c r="A10" s="6">
        <f>'CBA Digital Banking Case Study '!B10</f>
        <v>56</v>
      </c>
      <c r="C10" s="6">
        <v>0.0</v>
      </c>
    </row>
    <row r="11">
      <c r="A11" s="6">
        <f>'CBA Digital Banking Case Study '!B11</f>
        <v>75</v>
      </c>
    </row>
    <row r="12">
      <c r="A12" s="6">
        <f>'CBA Digital Banking Case Study '!B12</f>
        <v>36</v>
      </c>
    </row>
    <row r="13">
      <c r="A13" s="6">
        <f>'CBA Digital Banking Case Study '!B13</f>
        <v>40</v>
      </c>
    </row>
    <row r="14">
      <c r="A14" s="6">
        <f>'CBA Digital Banking Case Study '!B14</f>
        <v>28</v>
      </c>
    </row>
    <row r="15">
      <c r="A15" s="6">
        <f>'CBA Digital Banking Case Study '!B15</f>
        <v>28</v>
      </c>
    </row>
    <row r="16">
      <c r="A16" s="6">
        <f>'CBA Digital Banking Case Study '!B16</f>
        <v>41</v>
      </c>
    </row>
    <row r="17">
      <c r="A17" s="6">
        <f>'CBA Digital Banking Case Study '!B17</f>
        <v>70</v>
      </c>
    </row>
    <row r="18">
      <c r="A18" s="6">
        <f>'CBA Digital Banking Case Study '!B18</f>
        <v>53</v>
      </c>
    </row>
    <row r="19">
      <c r="A19" s="6">
        <f>'CBA Digital Banking Case Study '!B19</f>
        <v>57</v>
      </c>
    </row>
    <row r="20">
      <c r="A20" s="6">
        <f>'CBA Digital Banking Case Study '!B20</f>
        <v>41</v>
      </c>
    </row>
    <row r="21">
      <c r="A21" s="6">
        <f>'CBA Digital Banking Case Study '!B21</f>
        <v>20</v>
      </c>
    </row>
    <row r="22">
      <c r="A22" s="6">
        <f>'CBA Digital Banking Case Study '!B22</f>
        <v>39</v>
      </c>
    </row>
    <row r="23">
      <c r="A23" s="6">
        <f>'CBA Digital Banking Case Study '!B23</f>
        <v>70</v>
      </c>
    </row>
    <row r="24">
      <c r="A24" s="6">
        <f>'CBA Digital Banking Case Study '!B24</f>
        <v>19</v>
      </c>
    </row>
    <row r="25">
      <c r="A25" s="6">
        <f>'CBA Digital Banking Case Study '!B25</f>
        <v>41</v>
      </c>
    </row>
    <row r="26">
      <c r="A26" s="6">
        <f>'CBA Digital Banking Case Study '!B26</f>
        <v>61</v>
      </c>
    </row>
    <row r="27">
      <c r="A27" s="6">
        <f>'CBA Digital Banking Case Study '!B27</f>
        <v>47</v>
      </c>
    </row>
    <row r="28">
      <c r="A28" s="6">
        <f>'CBA Digital Banking Case Study '!B28</f>
        <v>55</v>
      </c>
    </row>
    <row r="29">
      <c r="A29" s="6">
        <f>'CBA Digital Banking Case Study '!B29</f>
        <v>19</v>
      </c>
    </row>
    <row r="30">
      <c r="A30" s="6">
        <f>'CBA Digital Banking Case Study '!B30</f>
        <v>77</v>
      </c>
    </row>
    <row r="31">
      <c r="A31" s="6">
        <f>'CBA Digital Banking Case Study '!B31</f>
        <v>38</v>
      </c>
    </row>
    <row r="32">
      <c r="A32" s="6">
        <f>'CBA Digital Banking Case Study '!B32</f>
        <v>50</v>
      </c>
    </row>
    <row r="33">
      <c r="A33" s="6">
        <f>'CBA Digital Banking Case Study '!B33</f>
        <v>29</v>
      </c>
    </row>
    <row r="34">
      <c r="A34" s="6">
        <f>'CBA Digital Banking Case Study '!B34</f>
        <v>75</v>
      </c>
    </row>
    <row r="35">
      <c r="A35" s="6">
        <f>'CBA Digital Banking Case Study '!B35</f>
        <v>39</v>
      </c>
    </row>
    <row r="36">
      <c r="A36" s="6">
        <f>'CBA Digital Banking Case Study '!B36</f>
        <v>78</v>
      </c>
    </row>
    <row r="37">
      <c r="A37" s="6">
        <f>'CBA Digital Banking Case Study '!B37</f>
        <v>61</v>
      </c>
    </row>
    <row r="38">
      <c r="A38" s="6">
        <f>'CBA Digital Banking Case Study '!B38</f>
        <v>42</v>
      </c>
    </row>
    <row r="39">
      <c r="A39" s="6">
        <f>'CBA Digital Banking Case Study '!B39</f>
        <v>66</v>
      </c>
    </row>
    <row r="40">
      <c r="A40" s="6">
        <f>'CBA Digital Banking Case Study '!B40</f>
        <v>44</v>
      </c>
    </row>
    <row r="41">
      <c r="A41" s="6">
        <f>'CBA Digital Banking Case Study '!B41</f>
        <v>76</v>
      </c>
    </row>
    <row r="42">
      <c r="A42" s="6">
        <f>'CBA Digital Banking Case Study '!B42</f>
        <v>80</v>
      </c>
    </row>
    <row r="43">
      <c r="A43" s="6">
        <f>'CBA Digital Banking Case Study '!B43</f>
        <v>59</v>
      </c>
    </row>
    <row r="44">
      <c r="A44" s="6">
        <f>'CBA Digital Banking Case Study '!B44</f>
        <v>45</v>
      </c>
    </row>
    <row r="45">
      <c r="A45" s="6">
        <f>'CBA Digital Banking Case Study '!B45</f>
        <v>77</v>
      </c>
    </row>
    <row r="46">
      <c r="A46" s="6">
        <f>'CBA Digital Banking Case Study '!B46</f>
        <v>33</v>
      </c>
    </row>
    <row r="47">
      <c r="A47" s="6">
        <f>'CBA Digital Banking Case Study '!B47</f>
        <v>32</v>
      </c>
    </row>
    <row r="48">
      <c r="A48" s="6">
        <f>'CBA Digital Banking Case Study '!B48</f>
        <v>79</v>
      </c>
    </row>
    <row r="49">
      <c r="A49" s="6">
        <f>'CBA Digital Banking Case Study '!B49</f>
        <v>79</v>
      </c>
    </row>
    <row r="50">
      <c r="A50" s="6">
        <f>'CBA Digital Banking Case Study '!B50</f>
        <v>64</v>
      </c>
    </row>
    <row r="51">
      <c r="A51" s="6">
        <f>'CBA Digital Banking Case Study '!B51</f>
        <v>79</v>
      </c>
    </row>
    <row r="52">
      <c r="A52" s="6">
        <f>'CBA Digital Banking Case Study '!B52</f>
        <v>68</v>
      </c>
    </row>
    <row r="53">
      <c r="A53" s="6">
        <f>'CBA Digital Banking Case Study '!B53</f>
        <v>61</v>
      </c>
    </row>
    <row r="54">
      <c r="A54" s="6">
        <f>'CBA Digital Banking Case Study '!B54</f>
        <v>72</v>
      </c>
    </row>
    <row r="55">
      <c r="A55" s="6">
        <f>'CBA Digital Banking Case Study '!B55</f>
        <v>69</v>
      </c>
    </row>
    <row r="56">
      <c r="A56" s="6">
        <f>'CBA Digital Banking Case Study '!B56</f>
        <v>74</v>
      </c>
    </row>
    <row r="57">
      <c r="A57" s="6">
        <f>'CBA Digital Banking Case Study '!B57</f>
        <v>20</v>
      </c>
    </row>
    <row r="58">
      <c r="A58" s="6">
        <f>'CBA Digital Banking Case Study '!B58</f>
        <v>54</v>
      </c>
    </row>
    <row r="59">
      <c r="A59" s="6">
        <f>'CBA Digital Banking Case Study '!B59</f>
        <v>68</v>
      </c>
    </row>
    <row r="60">
      <c r="A60" s="6">
        <f>'CBA Digital Banking Case Study '!B60</f>
        <v>24</v>
      </c>
    </row>
    <row r="61">
      <c r="A61" s="6">
        <f>'CBA Digital Banking Case Study '!B61</f>
        <v>38</v>
      </c>
    </row>
    <row r="62">
      <c r="A62" s="6">
        <f>'CBA Digital Banking Case Study '!B62</f>
        <v>26</v>
      </c>
    </row>
    <row r="63">
      <c r="A63" s="6">
        <f>'CBA Digital Banking Case Study '!B63</f>
        <v>56</v>
      </c>
    </row>
    <row r="64">
      <c r="A64" s="6">
        <f>'CBA Digital Banking Case Study '!B64</f>
        <v>35</v>
      </c>
    </row>
    <row r="65">
      <c r="A65" s="6">
        <f>'CBA Digital Banking Case Study '!B65</f>
        <v>21</v>
      </c>
    </row>
    <row r="66">
      <c r="A66" s="6">
        <f>'CBA Digital Banking Case Study '!B66</f>
        <v>42</v>
      </c>
    </row>
    <row r="67">
      <c r="A67" s="6">
        <f>'CBA Digital Banking Case Study '!B67</f>
        <v>77</v>
      </c>
    </row>
    <row r="68">
      <c r="A68" s="6">
        <f>'CBA Digital Banking Case Study '!B68</f>
        <v>31</v>
      </c>
    </row>
    <row r="69">
      <c r="A69" s="6">
        <f>'CBA Digital Banking Case Study '!B69</f>
        <v>67</v>
      </c>
    </row>
    <row r="70">
      <c r="A70" s="6">
        <f>'CBA Digital Banking Case Study '!B70</f>
        <v>75</v>
      </c>
    </row>
    <row r="71">
      <c r="A71" s="6">
        <f>'CBA Digital Banking Case Study '!B71</f>
        <v>26</v>
      </c>
    </row>
    <row r="72">
      <c r="A72" s="6">
        <f>'CBA Digital Banking Case Study '!B72</f>
        <v>43</v>
      </c>
    </row>
    <row r="73">
      <c r="A73" s="6">
        <f>'CBA Digital Banking Case Study '!B73</f>
        <v>70</v>
      </c>
    </row>
    <row r="74">
      <c r="A74" s="6">
        <f>'CBA Digital Banking Case Study '!B74</f>
        <v>19</v>
      </c>
    </row>
    <row r="75">
      <c r="A75" s="6">
        <f>'CBA Digital Banking Case Study '!B75</f>
        <v>37</v>
      </c>
    </row>
    <row r="76">
      <c r="A76" s="6">
        <f>'CBA Digital Banking Case Study '!B76</f>
        <v>45</v>
      </c>
    </row>
    <row r="77">
      <c r="A77" s="6">
        <f>'CBA Digital Banking Case Study '!B77</f>
        <v>64</v>
      </c>
    </row>
    <row r="78">
      <c r="A78" s="6">
        <f>'CBA Digital Banking Case Study '!B78</f>
        <v>77</v>
      </c>
    </row>
    <row r="79">
      <c r="A79" s="6">
        <f>'CBA Digital Banking Case Study '!B79</f>
        <v>24</v>
      </c>
    </row>
    <row r="80">
      <c r="A80" s="6">
        <f>'CBA Digital Banking Case Study '!B80</f>
        <v>61</v>
      </c>
    </row>
    <row r="81">
      <c r="A81" s="6">
        <f>'CBA Digital Banking Case Study '!B81</f>
        <v>78</v>
      </c>
    </row>
    <row r="82">
      <c r="A82" s="6">
        <f>'CBA Digital Banking Case Study '!B82</f>
        <v>25</v>
      </c>
    </row>
    <row r="83">
      <c r="A83" s="6">
        <f>'CBA Digital Banking Case Study '!B83</f>
        <v>64</v>
      </c>
    </row>
    <row r="84">
      <c r="A84" s="6">
        <f>'CBA Digital Banking Case Study '!B84</f>
        <v>52</v>
      </c>
    </row>
    <row r="85">
      <c r="A85" s="6">
        <f>'CBA Digital Banking Case Study '!B85</f>
        <v>31</v>
      </c>
    </row>
    <row r="86">
      <c r="A86" s="6">
        <f>'CBA Digital Banking Case Study '!B86</f>
        <v>34</v>
      </c>
    </row>
    <row r="87">
      <c r="A87" s="6">
        <f>'CBA Digital Banking Case Study '!B87</f>
        <v>53</v>
      </c>
    </row>
    <row r="88">
      <c r="A88" s="6">
        <f>'CBA Digital Banking Case Study '!B88</f>
        <v>67</v>
      </c>
    </row>
    <row r="89">
      <c r="A89" s="6">
        <f>'CBA Digital Banking Case Study '!B89</f>
        <v>57</v>
      </c>
    </row>
    <row r="90">
      <c r="A90" s="6">
        <f>'CBA Digital Banking Case Study '!B90</f>
        <v>21</v>
      </c>
    </row>
    <row r="91">
      <c r="A91" s="6">
        <f>'CBA Digital Banking Case Study '!B91</f>
        <v>19</v>
      </c>
    </row>
    <row r="92">
      <c r="A92" s="6">
        <f>'CBA Digital Banking Case Study '!B92</f>
        <v>79</v>
      </c>
    </row>
    <row r="93">
      <c r="A93" s="6">
        <f>'CBA Digital Banking Case Study '!B93</f>
        <v>23</v>
      </c>
    </row>
    <row r="94">
      <c r="A94" s="6">
        <f>'CBA Digital Banking Case Study '!B94</f>
        <v>71</v>
      </c>
    </row>
    <row r="95">
      <c r="A95" s="6">
        <f>'CBA Digital Banking Case Study '!B95</f>
        <v>59</v>
      </c>
    </row>
    <row r="96">
      <c r="A96" s="6">
        <f>'CBA Digital Banking Case Study '!B96</f>
        <v>21</v>
      </c>
    </row>
    <row r="97">
      <c r="A97" s="6">
        <f>'CBA Digital Banking Case Study '!B97</f>
        <v>71</v>
      </c>
    </row>
    <row r="98">
      <c r="A98" s="6">
        <f>'CBA Digital Banking Case Study '!B98</f>
        <v>46</v>
      </c>
    </row>
    <row r="99">
      <c r="A99" s="6">
        <f>'CBA Digital Banking Case Study '!B99</f>
        <v>80</v>
      </c>
    </row>
    <row r="100">
      <c r="A100" s="6">
        <f>'CBA Digital Banking Case Study '!B100</f>
        <v>35</v>
      </c>
    </row>
    <row r="101">
      <c r="A101" s="6">
        <f>'CBA Digital Banking Case Study '!B101</f>
        <v>43</v>
      </c>
    </row>
    <row r="102">
      <c r="A102" s="6">
        <f>'CBA Digital Banking Case Study '!B102</f>
        <v>61</v>
      </c>
    </row>
    <row r="103">
      <c r="A103" s="6">
        <f>'CBA Digital Banking Case Study '!B103</f>
        <v>51</v>
      </c>
    </row>
    <row r="104">
      <c r="A104" s="6">
        <f>'CBA Digital Banking Case Study '!B104</f>
        <v>27</v>
      </c>
    </row>
    <row r="105">
      <c r="A105" s="6">
        <f>'CBA Digital Banking Case Study '!B105</f>
        <v>79</v>
      </c>
    </row>
    <row r="106">
      <c r="A106" s="6">
        <f>'CBA Digital Banking Case Study '!B106</f>
        <v>53</v>
      </c>
    </row>
    <row r="107">
      <c r="A107" s="6">
        <f>'CBA Digital Banking Case Study '!B107</f>
        <v>31</v>
      </c>
    </row>
    <row r="108">
      <c r="A108" s="6">
        <f>'CBA Digital Banking Case Study '!B108</f>
        <v>48</v>
      </c>
    </row>
    <row r="109">
      <c r="A109" s="6">
        <f>'CBA Digital Banking Case Study '!B109</f>
        <v>65</v>
      </c>
    </row>
    <row r="110">
      <c r="A110" s="6">
        <f>'CBA Digital Banking Case Study '!B110</f>
        <v>32</v>
      </c>
    </row>
    <row r="111">
      <c r="A111" s="6">
        <f>'CBA Digital Banking Case Study '!B111</f>
        <v>25</v>
      </c>
    </row>
    <row r="112">
      <c r="A112" s="6">
        <f>'CBA Digital Banking Case Study '!B112</f>
        <v>31</v>
      </c>
    </row>
    <row r="113">
      <c r="A113" s="6">
        <f>'CBA Digital Banking Case Study '!B113</f>
        <v>40</v>
      </c>
    </row>
    <row r="114">
      <c r="A114" s="6">
        <f>'CBA Digital Banking Case Study '!B114</f>
        <v>77</v>
      </c>
    </row>
    <row r="115">
      <c r="A115" s="6">
        <f>'CBA Digital Banking Case Study '!B115</f>
        <v>74</v>
      </c>
    </row>
    <row r="116">
      <c r="A116" s="6">
        <f>'CBA Digital Banking Case Study '!B116</f>
        <v>79</v>
      </c>
    </row>
    <row r="117">
      <c r="A117" s="6">
        <f>'CBA Digital Banking Case Study '!B117</f>
        <v>57</v>
      </c>
    </row>
    <row r="118">
      <c r="A118" s="6">
        <f>'CBA Digital Banking Case Study '!B118</f>
        <v>38</v>
      </c>
    </row>
    <row r="119">
      <c r="A119" s="6">
        <f>'CBA Digital Banking Case Study '!B119</f>
        <v>33</v>
      </c>
    </row>
    <row r="120">
      <c r="A120" s="6">
        <f>'CBA Digital Banking Case Study '!B120</f>
        <v>62</v>
      </c>
    </row>
    <row r="121">
      <c r="A121" s="6">
        <f>'CBA Digital Banking Case Study '!B121</f>
        <v>35</v>
      </c>
    </row>
    <row r="122">
      <c r="A122" s="6">
        <f>'CBA Digital Banking Case Study '!B122</f>
        <v>64</v>
      </c>
    </row>
    <row r="123">
      <c r="A123" s="6">
        <f>'CBA Digital Banking Case Study '!B123</f>
        <v>70</v>
      </c>
    </row>
    <row r="124">
      <c r="A124" s="6">
        <f>'CBA Digital Banking Case Study '!B124</f>
        <v>41</v>
      </c>
    </row>
    <row r="125">
      <c r="A125" s="6">
        <f>'CBA Digital Banking Case Study '!B125</f>
        <v>43</v>
      </c>
    </row>
    <row r="126">
      <c r="A126" s="6">
        <f>'CBA Digital Banking Case Study '!B126</f>
        <v>42</v>
      </c>
    </row>
    <row r="127">
      <c r="A127" s="6">
        <f>'CBA Digital Banking Case Study '!B127</f>
        <v>77</v>
      </c>
    </row>
    <row r="128">
      <c r="A128" s="6">
        <f>'CBA Digital Banking Case Study '!B128</f>
        <v>77</v>
      </c>
    </row>
    <row r="129">
      <c r="A129" s="6">
        <f>'CBA Digital Banking Case Study '!B129</f>
        <v>77</v>
      </c>
    </row>
    <row r="130">
      <c r="A130" s="6">
        <f>'CBA Digital Banking Case Study '!B130</f>
        <v>62</v>
      </c>
    </row>
    <row r="131">
      <c r="A131" s="6">
        <f>'CBA Digital Banking Case Study '!B131</f>
        <v>58</v>
      </c>
    </row>
    <row r="132">
      <c r="A132" s="6">
        <f>'CBA Digital Banking Case Study '!B132</f>
        <v>46</v>
      </c>
    </row>
    <row r="133">
      <c r="A133" s="6">
        <f>'CBA Digital Banking Case Study '!B133</f>
        <v>32</v>
      </c>
    </row>
    <row r="134">
      <c r="A134" s="6">
        <f>'CBA Digital Banking Case Study '!B134</f>
        <v>62</v>
      </c>
    </row>
    <row r="135">
      <c r="A135" s="6">
        <f>'CBA Digital Banking Case Study '!B135</f>
        <v>18</v>
      </c>
    </row>
    <row r="136">
      <c r="A136" s="6">
        <f>'CBA Digital Banking Case Study '!B136</f>
        <v>42</v>
      </c>
    </row>
    <row r="137">
      <c r="A137" s="6">
        <f>'CBA Digital Banking Case Study '!B137</f>
        <v>24</v>
      </c>
    </row>
    <row r="138">
      <c r="A138" s="6">
        <f>'CBA Digital Banking Case Study '!B138</f>
        <v>26</v>
      </c>
    </row>
    <row r="139">
      <c r="A139" s="6">
        <f>'CBA Digital Banking Case Study '!B139</f>
        <v>41</v>
      </c>
    </row>
    <row r="140">
      <c r="A140" s="6">
        <f>'CBA Digital Banking Case Study '!B140</f>
        <v>18</v>
      </c>
    </row>
    <row r="141">
      <c r="A141" s="6">
        <f>'CBA Digital Banking Case Study '!B141</f>
        <v>61</v>
      </c>
    </row>
    <row r="142">
      <c r="A142" s="6">
        <f>'CBA Digital Banking Case Study '!B142</f>
        <v>25</v>
      </c>
    </row>
    <row r="143">
      <c r="A143" s="6">
        <f>'CBA Digital Banking Case Study '!B143</f>
        <v>41</v>
      </c>
    </row>
    <row r="144">
      <c r="A144" s="6">
        <f>'CBA Digital Banking Case Study '!B144</f>
        <v>80</v>
      </c>
    </row>
    <row r="145">
      <c r="A145" s="6">
        <f>'CBA Digital Banking Case Study '!B145</f>
        <v>28</v>
      </c>
    </row>
    <row r="146">
      <c r="A146" s="6">
        <f>'CBA Digital Banking Case Study '!B146</f>
        <v>68</v>
      </c>
    </row>
    <row r="147">
      <c r="A147" s="6">
        <f>'CBA Digital Banking Case Study '!B147</f>
        <v>34</v>
      </c>
    </row>
    <row r="148">
      <c r="A148" s="6">
        <f>'CBA Digital Banking Case Study '!B148</f>
        <v>25</v>
      </c>
    </row>
    <row r="149">
      <c r="A149" s="6">
        <f>'CBA Digital Banking Case Study '!B149</f>
        <v>52</v>
      </c>
    </row>
    <row r="150">
      <c r="A150" s="6">
        <f>'CBA Digital Banking Case Study '!B150</f>
        <v>52</v>
      </c>
    </row>
    <row r="151">
      <c r="A151" s="6">
        <f>'CBA Digital Banking Case Study '!B151</f>
        <v>50</v>
      </c>
    </row>
    <row r="152">
      <c r="A152" s="6">
        <f>'CBA Digital Banking Case Study '!B152</f>
        <v>76</v>
      </c>
    </row>
    <row r="153">
      <c r="A153" s="6">
        <f>'CBA Digital Banking Case Study '!B153</f>
        <v>22</v>
      </c>
    </row>
    <row r="154">
      <c r="A154" s="6">
        <f>'CBA Digital Banking Case Study '!B154</f>
        <v>59</v>
      </c>
    </row>
    <row r="155">
      <c r="A155" s="6">
        <f>'CBA Digital Banking Case Study '!B155</f>
        <v>56</v>
      </c>
    </row>
    <row r="156">
      <c r="A156" s="6">
        <f>'CBA Digital Banking Case Study '!B156</f>
        <v>75</v>
      </c>
    </row>
    <row r="157">
      <c r="A157" s="6">
        <f>'CBA Digital Banking Case Study '!B157</f>
        <v>58</v>
      </c>
    </row>
    <row r="158">
      <c r="A158" s="6">
        <f>'CBA Digital Banking Case Study '!B158</f>
        <v>45</v>
      </c>
    </row>
    <row r="159">
      <c r="A159" s="6">
        <f>'CBA Digital Banking Case Study '!B159</f>
        <v>24</v>
      </c>
    </row>
    <row r="160">
      <c r="A160" s="6">
        <f>'CBA Digital Banking Case Study '!B160</f>
        <v>26</v>
      </c>
    </row>
    <row r="161">
      <c r="A161" s="6">
        <f>'CBA Digital Banking Case Study '!B161</f>
        <v>25</v>
      </c>
    </row>
    <row r="162">
      <c r="A162" s="6">
        <f>'CBA Digital Banking Case Study '!B162</f>
        <v>29</v>
      </c>
    </row>
    <row r="163">
      <c r="A163" s="6">
        <f>'CBA Digital Banking Case Study '!B163</f>
        <v>51</v>
      </c>
    </row>
    <row r="164">
      <c r="A164" s="6">
        <f>'CBA Digital Banking Case Study '!B164</f>
        <v>50</v>
      </c>
    </row>
    <row r="165">
      <c r="A165" s="6">
        <f>'CBA Digital Banking Case Study '!B165</f>
        <v>65</v>
      </c>
    </row>
    <row r="166">
      <c r="A166" s="6">
        <f>'CBA Digital Banking Case Study '!B166</f>
        <v>72</v>
      </c>
    </row>
    <row r="167">
      <c r="A167" s="6">
        <f>'CBA Digital Banking Case Study '!B167</f>
        <v>40</v>
      </c>
    </row>
    <row r="168">
      <c r="A168" s="6">
        <f>'CBA Digital Banking Case Study '!B168</f>
        <v>79</v>
      </c>
    </row>
    <row r="169">
      <c r="A169" s="6">
        <f>'CBA Digital Banking Case Study '!B169</f>
        <v>41</v>
      </c>
    </row>
    <row r="170">
      <c r="A170" s="6">
        <f>'CBA Digital Banking Case Study '!B170</f>
        <v>54</v>
      </c>
    </row>
    <row r="171">
      <c r="A171" s="6">
        <f>'CBA Digital Banking Case Study '!B171</f>
        <v>52</v>
      </c>
    </row>
    <row r="172">
      <c r="A172" s="6">
        <f>'CBA Digital Banking Case Study '!B172</f>
        <v>61</v>
      </c>
    </row>
    <row r="173">
      <c r="A173" s="6">
        <f>'CBA Digital Banking Case Study '!B173</f>
        <v>57</v>
      </c>
    </row>
    <row r="174">
      <c r="A174" s="6">
        <f>'CBA Digital Banking Case Study '!B174</f>
        <v>39</v>
      </c>
    </row>
    <row r="175">
      <c r="A175" s="6">
        <f>'CBA Digital Banking Case Study '!B175</f>
        <v>44</v>
      </c>
    </row>
    <row r="176">
      <c r="A176" s="6">
        <f>'CBA Digital Banking Case Study '!B176</f>
        <v>52</v>
      </c>
    </row>
    <row r="177">
      <c r="A177" s="6">
        <f>'CBA Digital Banking Case Study '!B177</f>
        <v>18</v>
      </c>
    </row>
    <row r="178">
      <c r="A178" s="6">
        <f>'CBA Digital Banking Case Study '!B178</f>
        <v>52</v>
      </c>
    </row>
    <row r="179">
      <c r="A179" s="6">
        <f>'CBA Digital Banking Case Study '!B179</f>
        <v>54</v>
      </c>
    </row>
    <row r="180">
      <c r="A180" s="6">
        <f>'CBA Digital Banking Case Study '!B180</f>
        <v>64</v>
      </c>
    </row>
    <row r="181">
      <c r="A181" s="6">
        <f>'CBA Digital Banking Case Study '!B181</f>
        <v>31</v>
      </c>
    </row>
    <row r="182">
      <c r="A182" s="6">
        <f>'CBA Digital Banking Case Study '!B182</f>
        <v>20</v>
      </c>
    </row>
    <row r="183">
      <c r="A183" s="6">
        <f>'CBA Digital Banking Case Study '!B183</f>
        <v>18</v>
      </c>
    </row>
    <row r="184">
      <c r="A184" s="6">
        <f>'CBA Digital Banking Case Study '!B184</f>
        <v>22</v>
      </c>
    </row>
    <row r="185">
      <c r="A185" s="6">
        <f>'CBA Digital Banking Case Study '!B185</f>
        <v>43</v>
      </c>
    </row>
    <row r="186">
      <c r="A186" s="6">
        <f>'CBA Digital Banking Case Study '!B186</f>
        <v>72</v>
      </c>
    </row>
    <row r="187">
      <c r="A187" s="6">
        <f>'CBA Digital Banking Case Study '!B187</f>
        <v>80</v>
      </c>
    </row>
    <row r="188">
      <c r="A188" s="6">
        <f>'CBA Digital Banking Case Study '!B188</f>
        <v>31</v>
      </c>
    </row>
    <row r="189">
      <c r="A189" s="6">
        <f>'CBA Digital Banking Case Study '!B189</f>
        <v>56</v>
      </c>
    </row>
    <row r="190">
      <c r="A190" s="6">
        <f>'CBA Digital Banking Case Study '!B190</f>
        <v>44</v>
      </c>
    </row>
    <row r="191">
      <c r="A191" s="6">
        <f>'CBA Digital Banking Case Study '!B191</f>
        <v>26</v>
      </c>
    </row>
    <row r="192">
      <c r="A192" s="6">
        <f>'CBA Digital Banking Case Study '!B192</f>
        <v>32</v>
      </c>
    </row>
    <row r="193">
      <c r="A193" s="6">
        <f>'CBA Digital Banking Case Study '!B193</f>
        <v>32</v>
      </c>
    </row>
    <row r="194">
      <c r="A194" s="6">
        <f>'CBA Digital Banking Case Study '!B194</f>
        <v>43</v>
      </c>
    </row>
    <row r="195">
      <c r="A195" s="6">
        <f>'CBA Digital Banking Case Study '!B195</f>
        <v>59</v>
      </c>
    </row>
    <row r="196">
      <c r="A196" s="6">
        <f>'CBA Digital Banking Case Study '!B196</f>
        <v>77</v>
      </c>
    </row>
    <row r="197">
      <c r="A197" s="6">
        <f>'CBA Digital Banking Case Study '!B197</f>
        <v>30</v>
      </c>
    </row>
    <row r="198">
      <c r="A198" s="6">
        <f>'CBA Digital Banking Case Study '!B198</f>
        <v>68</v>
      </c>
    </row>
    <row r="199">
      <c r="A199" s="6">
        <f>'CBA Digital Banking Case Study '!B199</f>
        <v>80</v>
      </c>
    </row>
    <row r="200">
      <c r="A200" s="6">
        <f>'CBA Digital Banking Case Study '!B200</f>
        <v>49</v>
      </c>
    </row>
    <row r="201">
      <c r="A201" s="6">
        <f>'CBA Digital Banking Case Study '!B201</f>
        <v>56</v>
      </c>
    </row>
    <row r="202">
      <c r="A202" s="6">
        <f>'CBA Digital Banking Case Study '!B202</f>
        <v>66</v>
      </c>
    </row>
    <row r="203">
      <c r="A203" s="6">
        <f>'CBA Digital Banking Case Study '!B203</f>
        <v>69</v>
      </c>
    </row>
    <row r="204">
      <c r="A204" s="6">
        <f>'CBA Digital Banking Case Study '!B204</f>
        <v>78</v>
      </c>
    </row>
    <row r="205">
      <c r="A205" s="6">
        <f>'CBA Digital Banking Case Study '!B205</f>
        <v>49</v>
      </c>
    </row>
    <row r="206">
      <c r="A206" s="6">
        <f>'CBA Digital Banking Case Study '!B206</f>
        <v>21</v>
      </c>
    </row>
    <row r="207">
      <c r="A207" s="6">
        <f>'CBA Digital Banking Case Study '!B207</f>
        <v>47</v>
      </c>
    </row>
    <row r="208">
      <c r="A208" s="6">
        <f>'CBA Digital Banking Case Study '!B208</f>
        <v>54</v>
      </c>
    </row>
    <row r="209">
      <c r="A209" s="6">
        <f>'CBA Digital Banking Case Study '!B209</f>
        <v>40</v>
      </c>
    </row>
    <row r="210">
      <c r="A210" s="6">
        <f>'CBA Digital Banking Case Study '!B210</f>
        <v>56</v>
      </c>
    </row>
    <row r="211">
      <c r="A211" s="6">
        <f>'CBA Digital Banking Case Study '!B211</f>
        <v>62</v>
      </c>
    </row>
    <row r="212">
      <c r="A212" s="6">
        <f>'CBA Digital Banking Case Study '!B212</f>
        <v>32</v>
      </c>
    </row>
    <row r="213">
      <c r="A213" s="6">
        <f>'CBA Digital Banking Case Study '!B213</f>
        <v>60</v>
      </c>
    </row>
    <row r="214">
      <c r="A214" s="6">
        <f>'CBA Digital Banking Case Study '!B214</f>
        <v>46</v>
      </c>
    </row>
    <row r="215">
      <c r="A215" s="6">
        <f>'CBA Digital Banking Case Study '!B215</f>
        <v>53</v>
      </c>
    </row>
    <row r="216">
      <c r="A216" s="6">
        <f>'CBA Digital Banking Case Study '!B216</f>
        <v>30</v>
      </c>
    </row>
    <row r="217">
      <c r="A217" s="6">
        <f>'CBA Digital Banking Case Study '!B217</f>
        <v>49</v>
      </c>
    </row>
    <row r="218">
      <c r="A218" s="6">
        <f>'CBA Digital Banking Case Study '!B218</f>
        <v>24</v>
      </c>
    </row>
    <row r="219">
      <c r="A219" s="6">
        <f>'CBA Digital Banking Case Study '!B219</f>
        <v>76</v>
      </c>
    </row>
    <row r="220">
      <c r="A220" s="6">
        <f>'CBA Digital Banking Case Study '!B220</f>
        <v>68</v>
      </c>
    </row>
    <row r="221">
      <c r="A221" s="6">
        <f>'CBA Digital Banking Case Study '!B221</f>
        <v>39</v>
      </c>
    </row>
    <row r="222">
      <c r="A222" s="6">
        <f>'CBA Digital Banking Case Study '!B222</f>
        <v>45</v>
      </c>
    </row>
    <row r="223">
      <c r="A223" s="6">
        <f>'CBA Digital Banking Case Study '!B223</f>
        <v>19</v>
      </c>
    </row>
    <row r="224">
      <c r="A224" s="6">
        <f>'CBA Digital Banking Case Study '!B224</f>
        <v>59</v>
      </c>
    </row>
    <row r="225">
      <c r="A225" s="6">
        <f>'CBA Digital Banking Case Study '!B225</f>
        <v>62</v>
      </c>
    </row>
    <row r="226">
      <c r="A226" s="6">
        <f>'CBA Digital Banking Case Study '!B226</f>
        <v>79</v>
      </c>
    </row>
    <row r="227">
      <c r="A227" s="6">
        <f>'CBA Digital Banking Case Study '!B227</f>
        <v>74</v>
      </c>
    </row>
    <row r="228">
      <c r="A228" s="6">
        <f>'CBA Digital Banking Case Study '!B228</f>
        <v>70</v>
      </c>
    </row>
    <row r="229">
      <c r="A229" s="6">
        <f>'CBA Digital Banking Case Study '!B229</f>
        <v>23</v>
      </c>
    </row>
    <row r="230">
      <c r="A230" s="6">
        <f>'CBA Digital Banking Case Study '!B230</f>
        <v>45</v>
      </c>
    </row>
    <row r="231">
      <c r="A231" s="6">
        <f>'CBA Digital Banking Case Study '!B231</f>
        <v>45</v>
      </c>
    </row>
    <row r="232">
      <c r="A232" s="6">
        <f>'CBA Digital Banking Case Study '!B232</f>
        <v>61</v>
      </c>
    </row>
    <row r="233">
      <c r="A233" s="6">
        <f>'CBA Digital Banking Case Study '!B233</f>
        <v>61</v>
      </c>
    </row>
    <row r="234">
      <c r="A234" s="6">
        <f>'CBA Digital Banking Case Study '!B234</f>
        <v>37</v>
      </c>
    </row>
    <row r="235">
      <c r="A235" s="6">
        <f>'CBA Digital Banking Case Study '!B235</f>
        <v>47</v>
      </c>
    </row>
    <row r="236">
      <c r="A236" s="6">
        <f>'CBA Digital Banking Case Study '!B236</f>
        <v>79</v>
      </c>
    </row>
    <row r="237">
      <c r="A237" s="6">
        <f>'CBA Digital Banking Case Study '!B237</f>
        <v>28</v>
      </c>
    </row>
    <row r="238">
      <c r="A238" s="6">
        <f>'CBA Digital Banking Case Study '!B238</f>
        <v>75</v>
      </c>
    </row>
    <row r="239">
      <c r="A239" s="6">
        <f>'CBA Digital Banking Case Study '!B239</f>
        <v>72</v>
      </c>
    </row>
    <row r="240">
      <c r="A240" s="6">
        <f>'CBA Digital Banking Case Study '!B240</f>
        <v>45</v>
      </c>
    </row>
    <row r="241">
      <c r="A241" s="6">
        <f>'CBA Digital Banking Case Study '!B241</f>
        <v>42</v>
      </c>
    </row>
    <row r="242">
      <c r="A242" s="6">
        <f>'CBA Digital Banking Case Study '!B242</f>
        <v>56</v>
      </c>
    </row>
    <row r="243">
      <c r="A243" s="6">
        <f>'CBA Digital Banking Case Study '!B243</f>
        <v>79</v>
      </c>
    </row>
    <row r="244">
      <c r="A244" s="6">
        <f>'CBA Digital Banking Case Study '!B244</f>
        <v>50</v>
      </c>
    </row>
    <row r="245">
      <c r="A245" s="6">
        <f>'CBA Digital Banking Case Study '!B245</f>
        <v>18</v>
      </c>
    </row>
    <row r="246">
      <c r="A246" s="6">
        <f>'CBA Digital Banking Case Study '!B246</f>
        <v>74</v>
      </c>
    </row>
    <row r="247">
      <c r="A247" s="6">
        <f>'CBA Digital Banking Case Study '!B247</f>
        <v>44</v>
      </c>
    </row>
    <row r="248">
      <c r="A248" s="6">
        <f>'CBA Digital Banking Case Study '!B248</f>
        <v>79</v>
      </c>
    </row>
    <row r="249">
      <c r="A249" s="6">
        <f>'CBA Digital Banking Case Study '!B249</f>
        <v>74</v>
      </c>
    </row>
    <row r="250">
      <c r="A250" s="6">
        <f>'CBA Digital Banking Case Study '!B250</f>
        <v>69</v>
      </c>
    </row>
    <row r="251">
      <c r="A251" s="6">
        <f>'CBA Digital Banking Case Study '!B251</f>
        <v>30</v>
      </c>
    </row>
    <row r="252">
      <c r="A252" s="6">
        <f>'CBA Digital Banking Case Study '!B252</f>
        <v>58</v>
      </c>
    </row>
    <row r="253">
      <c r="A253" s="6">
        <f>'CBA Digital Banking Case Study '!B253</f>
        <v>20</v>
      </c>
    </row>
    <row r="254">
      <c r="A254" s="6">
        <f>'CBA Digital Banking Case Study '!B254</f>
        <v>56</v>
      </c>
    </row>
    <row r="255">
      <c r="A255" s="6">
        <f>'CBA Digital Banking Case Study '!B255</f>
        <v>23</v>
      </c>
    </row>
    <row r="256">
      <c r="A256" s="6">
        <f>'CBA Digital Banking Case Study '!B256</f>
        <v>25</v>
      </c>
    </row>
    <row r="257">
      <c r="A257" s="6">
        <f>'CBA Digital Banking Case Study '!B257</f>
        <v>44</v>
      </c>
    </row>
    <row r="258">
      <c r="A258" s="6">
        <f>'CBA Digital Banking Case Study '!B258</f>
        <v>26</v>
      </c>
    </row>
    <row r="259">
      <c r="A259" s="6">
        <f>'CBA Digital Banking Case Study '!B259</f>
        <v>79</v>
      </c>
    </row>
    <row r="260">
      <c r="A260" s="6">
        <f>'CBA Digital Banking Case Study '!B260</f>
        <v>54</v>
      </c>
    </row>
    <row r="261">
      <c r="A261" s="6">
        <f>'CBA Digital Banking Case Study '!B261</f>
        <v>50</v>
      </c>
    </row>
    <row r="262">
      <c r="A262" s="6">
        <f>'CBA Digital Banking Case Study '!B262</f>
        <v>68</v>
      </c>
    </row>
    <row r="263">
      <c r="A263" s="6">
        <f>'CBA Digital Banking Case Study '!B263</f>
        <v>59</v>
      </c>
    </row>
    <row r="264">
      <c r="A264" s="6">
        <f>'CBA Digital Banking Case Study '!B264</f>
        <v>61</v>
      </c>
    </row>
    <row r="265">
      <c r="A265" s="6">
        <f>'CBA Digital Banking Case Study '!B265</f>
        <v>41</v>
      </c>
    </row>
    <row r="266">
      <c r="A266" s="6">
        <f>'CBA Digital Banking Case Study '!B266</f>
        <v>32</v>
      </c>
    </row>
    <row r="267">
      <c r="A267" s="6">
        <f>'CBA Digital Banking Case Study '!B267</f>
        <v>76</v>
      </c>
    </row>
    <row r="268">
      <c r="A268" s="6">
        <f>'CBA Digital Banking Case Study '!B268</f>
        <v>71</v>
      </c>
    </row>
    <row r="269">
      <c r="A269" s="6">
        <f>'CBA Digital Banking Case Study '!B269</f>
        <v>49</v>
      </c>
    </row>
    <row r="270">
      <c r="A270" s="6">
        <f>'CBA Digital Banking Case Study '!B270</f>
        <v>49</v>
      </c>
    </row>
    <row r="271">
      <c r="A271" s="6">
        <f>'CBA Digital Banking Case Study '!B271</f>
        <v>41</v>
      </c>
    </row>
    <row r="272">
      <c r="A272" s="6">
        <f>'CBA Digital Banking Case Study '!B272</f>
        <v>58</v>
      </c>
    </row>
    <row r="273">
      <c r="A273" s="6">
        <f>'CBA Digital Banking Case Study '!B273</f>
        <v>69</v>
      </c>
    </row>
    <row r="274">
      <c r="A274" s="6">
        <f>'CBA Digital Banking Case Study '!B274</f>
        <v>66</v>
      </c>
    </row>
    <row r="275">
      <c r="A275" s="6">
        <f>'CBA Digital Banking Case Study '!B275</f>
        <v>79</v>
      </c>
    </row>
    <row r="276">
      <c r="A276" s="6">
        <f>'CBA Digital Banking Case Study '!B276</f>
        <v>66</v>
      </c>
    </row>
    <row r="277">
      <c r="A277" s="6">
        <f>'CBA Digital Banking Case Study '!B277</f>
        <v>75</v>
      </c>
    </row>
    <row r="278">
      <c r="A278" s="6">
        <f>'CBA Digital Banking Case Study '!B278</f>
        <v>69</v>
      </c>
    </row>
    <row r="279">
      <c r="A279" s="6">
        <f>'CBA Digital Banking Case Study '!B279</f>
        <v>29</v>
      </c>
    </row>
    <row r="280">
      <c r="A280" s="6">
        <f>'CBA Digital Banking Case Study '!B280</f>
        <v>79</v>
      </c>
    </row>
    <row r="281">
      <c r="A281" s="6">
        <f>'CBA Digital Banking Case Study '!B281</f>
        <v>56</v>
      </c>
    </row>
    <row r="282">
      <c r="A282" s="6">
        <f>'CBA Digital Banking Case Study '!B282</f>
        <v>19</v>
      </c>
    </row>
    <row r="283">
      <c r="A283" s="6">
        <f>'CBA Digital Banking Case Study '!B283</f>
        <v>20</v>
      </c>
    </row>
    <row r="284">
      <c r="A284" s="6">
        <f>'CBA Digital Banking Case Study '!B284</f>
        <v>66</v>
      </c>
    </row>
    <row r="285">
      <c r="A285" s="6">
        <f>'CBA Digital Banking Case Study '!B285</f>
        <v>54</v>
      </c>
    </row>
    <row r="286">
      <c r="A286" s="6">
        <f>'CBA Digital Banking Case Study '!B286</f>
        <v>66</v>
      </c>
    </row>
    <row r="287">
      <c r="A287" s="6">
        <f>'CBA Digital Banking Case Study '!B287</f>
        <v>73</v>
      </c>
    </row>
    <row r="288">
      <c r="A288" s="6">
        <f>'CBA Digital Banking Case Study '!B288</f>
        <v>34</v>
      </c>
    </row>
    <row r="289">
      <c r="A289" s="6">
        <f>'CBA Digital Banking Case Study '!B289</f>
        <v>76</v>
      </c>
    </row>
    <row r="290">
      <c r="A290" s="6">
        <f>'CBA Digital Banking Case Study '!B290</f>
        <v>66</v>
      </c>
    </row>
    <row r="291">
      <c r="A291" s="6">
        <f>'CBA Digital Banking Case Study '!B291</f>
        <v>19</v>
      </c>
    </row>
    <row r="292">
      <c r="A292" s="6">
        <f>'CBA Digital Banking Case Study '!B292</f>
        <v>19</v>
      </c>
    </row>
    <row r="293">
      <c r="A293" s="6">
        <f>'CBA Digital Banking Case Study '!B293</f>
        <v>45</v>
      </c>
    </row>
    <row r="294">
      <c r="A294" s="6">
        <f>'CBA Digital Banking Case Study '!B294</f>
        <v>71</v>
      </c>
    </row>
    <row r="295">
      <c r="A295" s="6">
        <f>'CBA Digital Banking Case Study '!B295</f>
        <v>40</v>
      </c>
    </row>
    <row r="296">
      <c r="A296" s="6">
        <f>'CBA Digital Banking Case Study '!B296</f>
        <v>54</v>
      </c>
    </row>
    <row r="297">
      <c r="A297" s="6">
        <f>'CBA Digital Banking Case Study '!B297</f>
        <v>49</v>
      </c>
    </row>
    <row r="298">
      <c r="A298" s="6">
        <f>'CBA Digital Banking Case Study '!B298</f>
        <v>50</v>
      </c>
    </row>
    <row r="299">
      <c r="A299" s="6">
        <f>'CBA Digital Banking Case Study '!B299</f>
        <v>18</v>
      </c>
    </row>
    <row r="300">
      <c r="A300" s="6">
        <f>'CBA Digital Banking Case Study '!B300</f>
        <v>36</v>
      </c>
    </row>
    <row r="301">
      <c r="A301" s="6">
        <f>'CBA Digital Banking Case Study '!B301</f>
        <v>79</v>
      </c>
    </row>
    <row r="302">
      <c r="A302" s="6">
        <f>'CBA Digital Banking Case Study '!B302</f>
        <v>19</v>
      </c>
    </row>
    <row r="303">
      <c r="A303" s="6">
        <f>'CBA Digital Banking Case Study '!B303</f>
        <v>70</v>
      </c>
    </row>
    <row r="304">
      <c r="A304" s="6">
        <f>'CBA Digital Banking Case Study '!B304</f>
        <v>61</v>
      </c>
    </row>
    <row r="305">
      <c r="A305" s="6">
        <f>'CBA Digital Banking Case Study '!B305</f>
        <v>43</v>
      </c>
    </row>
    <row r="306">
      <c r="A306" s="6">
        <f>'CBA Digital Banking Case Study '!B306</f>
        <v>49</v>
      </c>
    </row>
    <row r="307">
      <c r="A307" s="6">
        <f>'CBA Digital Banking Case Study '!B307</f>
        <v>23</v>
      </c>
    </row>
    <row r="308">
      <c r="A308" s="6">
        <f>'CBA Digital Banking Case Study '!B308</f>
        <v>49</v>
      </c>
    </row>
    <row r="309">
      <c r="A309" s="6">
        <f>'CBA Digital Banking Case Study '!B309</f>
        <v>72</v>
      </c>
    </row>
    <row r="310">
      <c r="A310" s="6">
        <f>'CBA Digital Banking Case Study '!B310</f>
        <v>21</v>
      </c>
    </row>
    <row r="311">
      <c r="A311" s="6">
        <f>'CBA Digital Banking Case Study '!B311</f>
        <v>72</v>
      </c>
    </row>
    <row r="312">
      <c r="A312" s="6">
        <f>'CBA Digital Banking Case Study '!B312</f>
        <v>28</v>
      </c>
    </row>
    <row r="313">
      <c r="A313" s="6">
        <f>'CBA Digital Banking Case Study '!B313</f>
        <v>73</v>
      </c>
    </row>
    <row r="314">
      <c r="A314" s="6">
        <f>'CBA Digital Banking Case Study '!B314</f>
        <v>76</v>
      </c>
    </row>
    <row r="315">
      <c r="A315" s="6">
        <f>'CBA Digital Banking Case Study '!B315</f>
        <v>34</v>
      </c>
    </row>
    <row r="316">
      <c r="A316" s="6">
        <f>'CBA Digital Banking Case Study '!B316</f>
        <v>80</v>
      </c>
    </row>
    <row r="317">
      <c r="A317" s="6">
        <f>'CBA Digital Banking Case Study '!B317</f>
        <v>55</v>
      </c>
    </row>
    <row r="318">
      <c r="A318" s="6">
        <f>'CBA Digital Banking Case Study '!B318</f>
        <v>41</v>
      </c>
    </row>
    <row r="319">
      <c r="A319" s="6">
        <f>'CBA Digital Banking Case Study '!B319</f>
        <v>22</v>
      </c>
    </row>
    <row r="320">
      <c r="A320" s="6">
        <f>'CBA Digital Banking Case Study '!B320</f>
        <v>69</v>
      </c>
    </row>
    <row r="321">
      <c r="A321" s="6">
        <f>'CBA Digital Banking Case Study '!B321</f>
        <v>51</v>
      </c>
    </row>
    <row r="322">
      <c r="A322" s="6">
        <f>'CBA Digital Banking Case Study '!B322</f>
        <v>23</v>
      </c>
    </row>
    <row r="323">
      <c r="A323" s="6">
        <f>'CBA Digital Banking Case Study '!B323</f>
        <v>39</v>
      </c>
    </row>
    <row r="324">
      <c r="A324" s="6">
        <f>'CBA Digital Banking Case Study '!B324</f>
        <v>28</v>
      </c>
    </row>
    <row r="325">
      <c r="A325" s="6">
        <f>'CBA Digital Banking Case Study '!B325</f>
        <v>80</v>
      </c>
    </row>
    <row r="326">
      <c r="A326" s="6">
        <f>'CBA Digital Banking Case Study '!B326</f>
        <v>65</v>
      </c>
    </row>
    <row r="327">
      <c r="A327" s="6">
        <f>'CBA Digital Banking Case Study '!B327</f>
        <v>33</v>
      </c>
    </row>
    <row r="328">
      <c r="A328" s="6">
        <f>'CBA Digital Banking Case Study '!B328</f>
        <v>50</v>
      </c>
    </row>
    <row r="329">
      <c r="A329" s="6">
        <f>'CBA Digital Banking Case Study '!B329</f>
        <v>26</v>
      </c>
    </row>
    <row r="330">
      <c r="A330" s="6">
        <f>'CBA Digital Banking Case Study '!B330</f>
        <v>77</v>
      </c>
    </row>
    <row r="331">
      <c r="A331" s="6">
        <f>'CBA Digital Banking Case Study '!B331</f>
        <v>76</v>
      </c>
    </row>
    <row r="332">
      <c r="A332" s="6">
        <f>'CBA Digital Banking Case Study '!B332</f>
        <v>23</v>
      </c>
    </row>
    <row r="333">
      <c r="A333" s="6">
        <f>'CBA Digital Banking Case Study '!B333</f>
        <v>33</v>
      </c>
    </row>
    <row r="334">
      <c r="A334" s="6">
        <f>'CBA Digital Banking Case Study '!B334</f>
        <v>46</v>
      </c>
    </row>
    <row r="335">
      <c r="A335" s="6">
        <f>'CBA Digital Banking Case Study '!B335</f>
        <v>20</v>
      </c>
    </row>
    <row r="336">
      <c r="A336" s="6">
        <f>'CBA Digital Banking Case Study '!B336</f>
        <v>37</v>
      </c>
    </row>
    <row r="337">
      <c r="A337" s="6">
        <f>'CBA Digital Banking Case Study '!B337</f>
        <v>77</v>
      </c>
    </row>
    <row r="338">
      <c r="A338" s="6">
        <f>'CBA Digital Banking Case Study '!B338</f>
        <v>76</v>
      </c>
    </row>
    <row r="339">
      <c r="A339" s="6">
        <f>'CBA Digital Banking Case Study '!B339</f>
        <v>53</v>
      </c>
    </row>
    <row r="340">
      <c r="A340" s="6">
        <f>'CBA Digital Banking Case Study '!B340</f>
        <v>36</v>
      </c>
    </row>
    <row r="341">
      <c r="A341" s="6">
        <f>'CBA Digital Banking Case Study '!B341</f>
        <v>43</v>
      </c>
    </row>
    <row r="342">
      <c r="A342" s="6">
        <f>'CBA Digital Banking Case Study '!B342</f>
        <v>20</v>
      </c>
    </row>
    <row r="343">
      <c r="A343" s="6">
        <f>'CBA Digital Banking Case Study '!B343</f>
        <v>80</v>
      </c>
    </row>
    <row r="344">
      <c r="A344" s="6">
        <f>'CBA Digital Banking Case Study '!B344</f>
        <v>36</v>
      </c>
    </row>
    <row r="345">
      <c r="A345" s="6">
        <f>'CBA Digital Banking Case Study '!B345</f>
        <v>37</v>
      </c>
    </row>
    <row r="346">
      <c r="A346" s="6">
        <f>'CBA Digital Banking Case Study '!B346</f>
        <v>49</v>
      </c>
    </row>
    <row r="347">
      <c r="A347" s="6">
        <f>'CBA Digital Banking Case Study '!B347</f>
        <v>24</v>
      </c>
    </row>
    <row r="348">
      <c r="A348" s="6">
        <f>'CBA Digital Banking Case Study '!B348</f>
        <v>69</v>
      </c>
    </row>
    <row r="349">
      <c r="A349" s="6">
        <f>'CBA Digital Banking Case Study '!B349</f>
        <v>58</v>
      </c>
    </row>
    <row r="350">
      <c r="A350" s="6">
        <f>'CBA Digital Banking Case Study '!B350</f>
        <v>50</v>
      </c>
    </row>
    <row r="351">
      <c r="A351" s="6">
        <f>'CBA Digital Banking Case Study '!B351</f>
        <v>57</v>
      </c>
    </row>
    <row r="352">
      <c r="A352" s="6">
        <f>'CBA Digital Banking Case Study '!B352</f>
        <v>56</v>
      </c>
    </row>
    <row r="353">
      <c r="A353" s="6">
        <f>'CBA Digital Banking Case Study '!B353</f>
        <v>35</v>
      </c>
    </row>
    <row r="354">
      <c r="A354" s="6">
        <f>'CBA Digital Banking Case Study '!B354</f>
        <v>57</v>
      </c>
    </row>
    <row r="355">
      <c r="A355" s="6">
        <f>'CBA Digital Banking Case Study '!B355</f>
        <v>18</v>
      </c>
    </row>
    <row r="356">
      <c r="A356" s="6">
        <f>'CBA Digital Banking Case Study '!B356</f>
        <v>28</v>
      </c>
    </row>
    <row r="357">
      <c r="A357" s="6">
        <f>'CBA Digital Banking Case Study '!B357</f>
        <v>45</v>
      </c>
    </row>
    <row r="358">
      <c r="A358" s="6">
        <f>'CBA Digital Banking Case Study '!B358</f>
        <v>74</v>
      </c>
    </row>
    <row r="359">
      <c r="A359" s="6">
        <f>'CBA Digital Banking Case Study '!B359</f>
        <v>42</v>
      </c>
    </row>
    <row r="360">
      <c r="A360" s="6">
        <f>'CBA Digital Banking Case Study '!B360</f>
        <v>67</v>
      </c>
    </row>
    <row r="361">
      <c r="A361" s="6">
        <f>'CBA Digital Banking Case Study '!B361</f>
        <v>40</v>
      </c>
    </row>
    <row r="362">
      <c r="A362" s="6">
        <f>'CBA Digital Banking Case Study '!B362</f>
        <v>48</v>
      </c>
    </row>
    <row r="363">
      <c r="A363" s="6">
        <f>'CBA Digital Banking Case Study '!B363</f>
        <v>47</v>
      </c>
    </row>
    <row r="364">
      <c r="A364" s="6">
        <f>'CBA Digital Banking Case Study '!B364</f>
        <v>59</v>
      </c>
    </row>
    <row r="365">
      <c r="A365" s="6">
        <f>'CBA Digital Banking Case Study '!B365</f>
        <v>52</v>
      </c>
    </row>
    <row r="366">
      <c r="A366" s="6">
        <f>'CBA Digital Banking Case Study '!B366</f>
        <v>24</v>
      </c>
    </row>
    <row r="367">
      <c r="A367" s="6">
        <f>'CBA Digital Banking Case Study '!B367</f>
        <v>77</v>
      </c>
    </row>
    <row r="368">
      <c r="A368" s="6">
        <f>'CBA Digital Banking Case Study '!B368</f>
        <v>33</v>
      </c>
    </row>
    <row r="369">
      <c r="A369" s="6">
        <f>'CBA Digital Banking Case Study '!B369</f>
        <v>43</v>
      </c>
    </row>
    <row r="370">
      <c r="A370" s="6">
        <f>'CBA Digital Banking Case Study '!B370</f>
        <v>65</v>
      </c>
    </row>
    <row r="371">
      <c r="A371" s="6">
        <f>'CBA Digital Banking Case Study '!B371</f>
        <v>74</v>
      </c>
    </row>
    <row r="372">
      <c r="A372" s="6">
        <f>'CBA Digital Banking Case Study '!B372</f>
        <v>69</v>
      </c>
    </row>
    <row r="373">
      <c r="A373" s="6">
        <f>'CBA Digital Banking Case Study '!B373</f>
        <v>77</v>
      </c>
    </row>
    <row r="374">
      <c r="A374" s="6">
        <f>'CBA Digital Banking Case Study '!B374</f>
        <v>66</v>
      </c>
    </row>
    <row r="375">
      <c r="A375" s="6">
        <f>'CBA Digital Banking Case Study '!B375</f>
        <v>19</v>
      </c>
    </row>
    <row r="376">
      <c r="A376" s="6">
        <f>'CBA Digital Banking Case Study '!B376</f>
        <v>18</v>
      </c>
    </row>
    <row r="377">
      <c r="A377" s="6">
        <f>'CBA Digital Banking Case Study '!B377</f>
        <v>65</v>
      </c>
    </row>
    <row r="378">
      <c r="A378" s="6">
        <f>'CBA Digital Banking Case Study '!B378</f>
        <v>79</v>
      </c>
    </row>
    <row r="379">
      <c r="A379" s="6">
        <f>'CBA Digital Banking Case Study '!B379</f>
        <v>29</v>
      </c>
    </row>
    <row r="380">
      <c r="A380" s="6">
        <f>'CBA Digital Banking Case Study '!B380</f>
        <v>22</v>
      </c>
    </row>
    <row r="381">
      <c r="A381" s="6">
        <f>'CBA Digital Banking Case Study '!B381</f>
        <v>54</v>
      </c>
    </row>
    <row r="382">
      <c r="A382" s="6">
        <f>'CBA Digital Banking Case Study '!B382</f>
        <v>49</v>
      </c>
    </row>
    <row r="383">
      <c r="A383" s="6">
        <f>'CBA Digital Banking Case Study '!B383</f>
        <v>76</v>
      </c>
    </row>
    <row r="384">
      <c r="A384" s="6">
        <f>'CBA Digital Banking Case Study '!B384</f>
        <v>72</v>
      </c>
    </row>
    <row r="385">
      <c r="A385" s="6">
        <f>'CBA Digital Banking Case Study '!B385</f>
        <v>26</v>
      </c>
    </row>
    <row r="386">
      <c r="A386" s="6">
        <f>'CBA Digital Banking Case Study '!B386</f>
        <v>58</v>
      </c>
    </row>
    <row r="387">
      <c r="A387" s="6">
        <f>'CBA Digital Banking Case Study '!B387</f>
        <v>52</v>
      </c>
    </row>
    <row r="388">
      <c r="A388" s="6">
        <f>'CBA Digital Banking Case Study '!B388</f>
        <v>36</v>
      </c>
    </row>
    <row r="389">
      <c r="A389" s="6">
        <f>'CBA Digital Banking Case Study '!B389</f>
        <v>65</v>
      </c>
    </row>
    <row r="390">
      <c r="A390" s="6">
        <f>'CBA Digital Banking Case Study '!B390</f>
        <v>33</v>
      </c>
    </row>
    <row r="391">
      <c r="A391" s="6">
        <f>'CBA Digital Banking Case Study '!B391</f>
        <v>20</v>
      </c>
    </row>
    <row r="392">
      <c r="A392" s="6">
        <f>'CBA Digital Banking Case Study '!B392</f>
        <v>37</v>
      </c>
    </row>
    <row r="393">
      <c r="A393" s="6">
        <f>'CBA Digital Banking Case Study '!B393</f>
        <v>41</v>
      </c>
    </row>
    <row r="394">
      <c r="A394" s="6">
        <f>'CBA Digital Banking Case Study '!B394</f>
        <v>71</v>
      </c>
    </row>
    <row r="395">
      <c r="A395" s="6">
        <f>'CBA Digital Banking Case Study '!B395</f>
        <v>73</v>
      </c>
    </row>
    <row r="396">
      <c r="A396" s="6">
        <f>'CBA Digital Banking Case Study '!B396</f>
        <v>50</v>
      </c>
    </row>
    <row r="397">
      <c r="A397" s="6">
        <f>'CBA Digital Banking Case Study '!B397</f>
        <v>41</v>
      </c>
    </row>
    <row r="398">
      <c r="A398" s="6">
        <f>'CBA Digital Banking Case Study '!B398</f>
        <v>69</v>
      </c>
    </row>
    <row r="399">
      <c r="A399" s="6">
        <f>'CBA Digital Banking Case Study '!B399</f>
        <v>28</v>
      </c>
    </row>
    <row r="400">
      <c r="A400" s="6">
        <f>'CBA Digital Banking Case Study '!B400</f>
        <v>66</v>
      </c>
    </row>
    <row r="401">
      <c r="A401" s="6">
        <f>'CBA Digital Banking Case Study '!B401</f>
        <v>25</v>
      </c>
    </row>
    <row r="402">
      <c r="A402" s="6">
        <f>'CBA Digital Banking Case Study '!B402</f>
        <v>53</v>
      </c>
    </row>
    <row r="403">
      <c r="A403" s="6">
        <f>'CBA Digital Banking Case Study '!B403</f>
        <v>55</v>
      </c>
    </row>
    <row r="404">
      <c r="A404" s="6">
        <f>'CBA Digital Banking Case Study '!B404</f>
        <v>57</v>
      </c>
    </row>
    <row r="405">
      <c r="A405" s="6">
        <f>'CBA Digital Banking Case Study '!B405</f>
        <v>37</v>
      </c>
    </row>
    <row r="406">
      <c r="A406" s="6">
        <f>'CBA Digital Banking Case Study '!B406</f>
        <v>79</v>
      </c>
    </row>
    <row r="407">
      <c r="A407" s="6">
        <f>'CBA Digital Banking Case Study '!B407</f>
        <v>52</v>
      </c>
    </row>
    <row r="408">
      <c r="A408" s="6">
        <f>'CBA Digital Banking Case Study '!B408</f>
        <v>65</v>
      </c>
    </row>
    <row r="409">
      <c r="A409" s="6">
        <f>'CBA Digital Banking Case Study '!B409</f>
        <v>79</v>
      </c>
    </row>
    <row r="410">
      <c r="A410" s="6">
        <f>'CBA Digital Banking Case Study '!B410</f>
        <v>42</v>
      </c>
    </row>
    <row r="411">
      <c r="A411" s="6">
        <f>'CBA Digital Banking Case Study '!B411</f>
        <v>52</v>
      </c>
    </row>
    <row r="412">
      <c r="A412" s="6">
        <f>'CBA Digital Banking Case Study '!B412</f>
        <v>42</v>
      </c>
    </row>
    <row r="413">
      <c r="A413" s="6">
        <f>'CBA Digital Banking Case Study '!B413</f>
        <v>46</v>
      </c>
    </row>
    <row r="414">
      <c r="A414" s="6">
        <f>'CBA Digital Banking Case Study '!B414</f>
        <v>35</v>
      </c>
    </row>
    <row r="415">
      <c r="A415" s="6">
        <f>'CBA Digital Banking Case Study '!B415</f>
        <v>63</v>
      </c>
    </row>
    <row r="416">
      <c r="A416" s="6">
        <f>'CBA Digital Banking Case Study '!B416</f>
        <v>35</v>
      </c>
    </row>
    <row r="417">
      <c r="A417" s="6">
        <f>'CBA Digital Banking Case Study '!B417</f>
        <v>19</v>
      </c>
    </row>
    <row r="418">
      <c r="A418" s="6">
        <f>'CBA Digital Banking Case Study '!B418</f>
        <v>71</v>
      </c>
    </row>
    <row r="419">
      <c r="A419" s="6">
        <f>'CBA Digital Banking Case Study '!B419</f>
        <v>52</v>
      </c>
    </row>
    <row r="420">
      <c r="A420" s="6">
        <f>'CBA Digital Banking Case Study '!B420</f>
        <v>33</v>
      </c>
    </row>
    <row r="421">
      <c r="A421" s="6">
        <f>'CBA Digital Banking Case Study '!B421</f>
        <v>78</v>
      </c>
    </row>
    <row r="422">
      <c r="A422" s="6">
        <f>'CBA Digital Banking Case Study '!B422</f>
        <v>58</v>
      </c>
    </row>
    <row r="423">
      <c r="A423" s="6">
        <f>'CBA Digital Banking Case Study '!B423</f>
        <v>53</v>
      </c>
    </row>
    <row r="424">
      <c r="A424" s="6">
        <f>'CBA Digital Banking Case Study '!B424</f>
        <v>50</v>
      </c>
    </row>
    <row r="425">
      <c r="A425" s="6">
        <f>'CBA Digital Banking Case Study '!B425</f>
        <v>21</v>
      </c>
    </row>
    <row r="426">
      <c r="A426" s="6">
        <f>'CBA Digital Banking Case Study '!B426</f>
        <v>50</v>
      </c>
    </row>
    <row r="427">
      <c r="A427" s="6">
        <f>'CBA Digital Banking Case Study '!B427</f>
        <v>31</v>
      </c>
    </row>
    <row r="428">
      <c r="A428" s="6">
        <f>'CBA Digital Banking Case Study '!B428</f>
        <v>38</v>
      </c>
    </row>
    <row r="429">
      <c r="A429" s="6">
        <f>'CBA Digital Banking Case Study '!B429</f>
        <v>65</v>
      </c>
    </row>
    <row r="430">
      <c r="A430" s="6">
        <f>'CBA Digital Banking Case Study '!B430</f>
        <v>37</v>
      </c>
    </row>
    <row r="431">
      <c r="A431" s="6">
        <f>'CBA Digital Banking Case Study '!B431</f>
        <v>73</v>
      </c>
    </row>
    <row r="432">
      <c r="A432" s="6">
        <f>'CBA Digital Banking Case Study '!B432</f>
        <v>25</v>
      </c>
    </row>
    <row r="433">
      <c r="A433" s="6">
        <f>'CBA Digital Banking Case Study '!B433</f>
        <v>24</v>
      </c>
    </row>
    <row r="434">
      <c r="A434" s="6">
        <f>'CBA Digital Banking Case Study '!B434</f>
        <v>20</v>
      </c>
    </row>
    <row r="435">
      <c r="A435" s="6">
        <f>'CBA Digital Banking Case Study '!B435</f>
        <v>34</v>
      </c>
    </row>
    <row r="436">
      <c r="A436" s="6">
        <f>'CBA Digital Banking Case Study '!B436</f>
        <v>50</v>
      </c>
    </row>
    <row r="437">
      <c r="A437" s="6">
        <f>'CBA Digital Banking Case Study '!B437</f>
        <v>65</v>
      </c>
    </row>
    <row r="438">
      <c r="A438" s="6">
        <f>'CBA Digital Banking Case Study '!B438</f>
        <v>29</v>
      </c>
    </row>
    <row r="439">
      <c r="A439" s="6">
        <f>'CBA Digital Banking Case Study '!B439</f>
        <v>76</v>
      </c>
    </row>
    <row r="440">
      <c r="A440" s="6">
        <f>'CBA Digital Banking Case Study '!B440</f>
        <v>68</v>
      </c>
    </row>
    <row r="441">
      <c r="A441" s="6">
        <f>'CBA Digital Banking Case Study '!B441</f>
        <v>39</v>
      </c>
    </row>
    <row r="442">
      <c r="A442" s="6">
        <f>'CBA Digital Banking Case Study '!B442</f>
        <v>72</v>
      </c>
    </row>
    <row r="443">
      <c r="A443" s="6">
        <f>'CBA Digital Banking Case Study '!B443</f>
        <v>39</v>
      </c>
    </row>
    <row r="444">
      <c r="A444" s="6">
        <f>'CBA Digital Banking Case Study '!B444</f>
        <v>63</v>
      </c>
    </row>
    <row r="445">
      <c r="A445" s="6">
        <f>'CBA Digital Banking Case Study '!B445</f>
        <v>47</v>
      </c>
    </row>
    <row r="446">
      <c r="A446" s="6">
        <f>'CBA Digital Banking Case Study '!B446</f>
        <v>55</v>
      </c>
    </row>
    <row r="447">
      <c r="A447" s="6">
        <f>'CBA Digital Banking Case Study '!B447</f>
        <v>55</v>
      </c>
    </row>
    <row r="448">
      <c r="A448" s="6">
        <f>'CBA Digital Banking Case Study '!B448</f>
        <v>62</v>
      </c>
    </row>
    <row r="449">
      <c r="A449" s="6">
        <f>'CBA Digital Banking Case Study '!B449</f>
        <v>68</v>
      </c>
    </row>
    <row r="450">
      <c r="A450" s="6">
        <f>'CBA Digital Banking Case Study '!B450</f>
        <v>71</v>
      </c>
    </row>
    <row r="451">
      <c r="A451" s="6">
        <f>'CBA Digital Banking Case Study '!B451</f>
        <v>25</v>
      </c>
    </row>
    <row r="452">
      <c r="A452" s="6">
        <f>'CBA Digital Banking Case Study '!B452</f>
        <v>44</v>
      </c>
    </row>
    <row r="453">
      <c r="A453" s="6">
        <f>'CBA Digital Banking Case Study '!B453</f>
        <v>44</v>
      </c>
    </row>
    <row r="454">
      <c r="A454" s="6">
        <f>'CBA Digital Banking Case Study '!B454</f>
        <v>51</v>
      </c>
    </row>
    <row r="455">
      <c r="A455" s="6">
        <f>'CBA Digital Banking Case Study '!B455</f>
        <v>38</v>
      </c>
    </row>
    <row r="456">
      <c r="A456" s="6">
        <f>'CBA Digital Banking Case Study '!B456</f>
        <v>47</v>
      </c>
    </row>
    <row r="457">
      <c r="A457" s="6">
        <f>'CBA Digital Banking Case Study '!B457</f>
        <v>50</v>
      </c>
    </row>
    <row r="458">
      <c r="A458" s="6">
        <f>'CBA Digital Banking Case Study '!B458</f>
        <v>45</v>
      </c>
    </row>
    <row r="459">
      <c r="A459" s="6">
        <f>'CBA Digital Banking Case Study '!B459</f>
        <v>64</v>
      </c>
    </row>
    <row r="460">
      <c r="A460" s="6">
        <f>'CBA Digital Banking Case Study '!B460</f>
        <v>50</v>
      </c>
    </row>
    <row r="461">
      <c r="A461" s="6">
        <f>'CBA Digital Banking Case Study '!B461</f>
        <v>22</v>
      </c>
    </row>
    <row r="462">
      <c r="A462" s="6">
        <f>'CBA Digital Banking Case Study '!B462</f>
        <v>77</v>
      </c>
    </row>
    <row r="463">
      <c r="A463" s="6">
        <f>'CBA Digital Banking Case Study '!B463</f>
        <v>78</v>
      </c>
    </row>
    <row r="464">
      <c r="A464" s="6">
        <f>'CBA Digital Banking Case Study '!B464</f>
        <v>65</v>
      </c>
    </row>
    <row r="465">
      <c r="A465" s="6">
        <f>'CBA Digital Banking Case Study '!B465</f>
        <v>36</v>
      </c>
    </row>
    <row r="466">
      <c r="A466" s="6">
        <f>'CBA Digital Banking Case Study '!B466</f>
        <v>21</v>
      </c>
    </row>
    <row r="467">
      <c r="A467" s="6">
        <f>'CBA Digital Banking Case Study '!B467</f>
        <v>52</v>
      </c>
    </row>
    <row r="468">
      <c r="A468" s="6">
        <f>'CBA Digital Banking Case Study '!B468</f>
        <v>66</v>
      </c>
    </row>
    <row r="469">
      <c r="A469" s="6">
        <f>'CBA Digital Banking Case Study '!B469</f>
        <v>34</v>
      </c>
    </row>
    <row r="470">
      <c r="A470" s="6">
        <f>'CBA Digital Banking Case Study '!B470</f>
        <v>61</v>
      </c>
    </row>
    <row r="471">
      <c r="A471" s="6">
        <f>'CBA Digital Banking Case Study '!B471</f>
        <v>45</v>
      </c>
    </row>
    <row r="472">
      <c r="A472" s="6">
        <f>'CBA Digital Banking Case Study '!B472</f>
        <v>47</v>
      </c>
    </row>
    <row r="473">
      <c r="A473" s="6">
        <f>'CBA Digital Banking Case Study '!B473</f>
        <v>46</v>
      </c>
    </row>
    <row r="474">
      <c r="A474" s="6">
        <f>'CBA Digital Banking Case Study '!B474</f>
        <v>63</v>
      </c>
    </row>
    <row r="475">
      <c r="A475" s="6">
        <f>'CBA Digital Banking Case Study '!B475</f>
        <v>70</v>
      </c>
    </row>
    <row r="476">
      <c r="A476" s="6">
        <f>'CBA Digital Banking Case Study '!B476</f>
        <v>23</v>
      </c>
    </row>
    <row r="477">
      <c r="A477" s="6">
        <f>'CBA Digital Banking Case Study '!B477</f>
        <v>52</v>
      </c>
    </row>
    <row r="478">
      <c r="A478" s="6">
        <f>'CBA Digital Banking Case Study '!B478</f>
        <v>77</v>
      </c>
    </row>
    <row r="479">
      <c r="A479" s="6">
        <f>'CBA Digital Banking Case Study '!B479</f>
        <v>58</v>
      </c>
    </row>
    <row r="480">
      <c r="A480" s="6">
        <f>'CBA Digital Banking Case Study '!B480</f>
        <v>54</v>
      </c>
    </row>
    <row r="481">
      <c r="A481" s="6">
        <f>'CBA Digital Banking Case Study '!B481</f>
        <v>41</v>
      </c>
    </row>
    <row r="482">
      <c r="A482" s="6">
        <f>'CBA Digital Banking Case Study '!B482</f>
        <v>46</v>
      </c>
    </row>
    <row r="483">
      <c r="A483" s="6">
        <f>'CBA Digital Banking Case Study '!B483</f>
        <v>66</v>
      </c>
    </row>
    <row r="484">
      <c r="A484" s="6">
        <f>'CBA Digital Banking Case Study '!B484</f>
        <v>63</v>
      </c>
    </row>
    <row r="485">
      <c r="A485" s="6">
        <f>'CBA Digital Banking Case Study '!B485</f>
        <v>70</v>
      </c>
    </row>
    <row r="486">
      <c r="A486" s="6">
        <f>'CBA Digital Banking Case Study '!B486</f>
        <v>48</v>
      </c>
    </row>
    <row r="487">
      <c r="A487" s="6">
        <f>'CBA Digital Banking Case Study '!B487</f>
        <v>52</v>
      </c>
    </row>
    <row r="488">
      <c r="A488" s="6">
        <f>'CBA Digital Banking Case Study '!B488</f>
        <v>77</v>
      </c>
    </row>
    <row r="489">
      <c r="A489" s="6">
        <f>'CBA Digital Banking Case Study '!B489</f>
        <v>50</v>
      </c>
    </row>
    <row r="490">
      <c r="A490" s="6">
        <f>'CBA Digital Banking Case Study '!B490</f>
        <v>69</v>
      </c>
    </row>
    <row r="491">
      <c r="A491" s="6">
        <f>'CBA Digital Banking Case Study '!B491</f>
        <v>80</v>
      </c>
    </row>
    <row r="492">
      <c r="A492" s="6">
        <f>'CBA Digital Banking Case Study '!B492</f>
        <v>78</v>
      </c>
    </row>
    <row r="493">
      <c r="A493" s="6">
        <f>'CBA Digital Banking Case Study '!B493</f>
        <v>38</v>
      </c>
    </row>
    <row r="494">
      <c r="A494" s="6">
        <f>'CBA Digital Banking Case Study '!B494</f>
        <v>49</v>
      </c>
    </row>
    <row r="495">
      <c r="A495" s="6">
        <f>'CBA Digital Banking Case Study '!B495</f>
        <v>40</v>
      </c>
    </row>
    <row r="496">
      <c r="A496" s="6">
        <f>'CBA Digital Banking Case Study '!B496</f>
        <v>50</v>
      </c>
    </row>
    <row r="497">
      <c r="A497" s="6">
        <f>'CBA Digital Banking Case Study '!B497</f>
        <v>20</v>
      </c>
    </row>
    <row r="498">
      <c r="A498" s="6">
        <f>'CBA Digital Banking Case Study '!B498</f>
        <v>35</v>
      </c>
    </row>
    <row r="499">
      <c r="A499" s="6">
        <f>'CBA Digital Banking Case Study '!B499</f>
        <v>42</v>
      </c>
    </row>
    <row r="500">
      <c r="A500" s="6">
        <f>'CBA Digital Banking Case Study '!B500</f>
        <v>59</v>
      </c>
    </row>
    <row r="501">
      <c r="A501" s="6">
        <f>'CBA Digital Banking Case Study '!B501</f>
        <v>48</v>
      </c>
    </row>
    <row r="502">
      <c r="A502" s="6">
        <f>'CBA Digital Banking Case Study '!B502</f>
        <v>71</v>
      </c>
    </row>
    <row r="503">
      <c r="A503" s="6">
        <f>'CBA Digital Banking Case Study '!B503</f>
        <v>75</v>
      </c>
    </row>
    <row r="504">
      <c r="A504" s="6">
        <f>'CBA Digital Banking Case Study '!B504</f>
        <v>20</v>
      </c>
    </row>
    <row r="505">
      <c r="A505" s="6">
        <f>'CBA Digital Banking Case Study '!B505</f>
        <v>57</v>
      </c>
    </row>
    <row r="506">
      <c r="A506" s="6">
        <f>'CBA Digital Banking Case Study '!B506</f>
        <v>63</v>
      </c>
    </row>
    <row r="507">
      <c r="A507" s="6">
        <f>'CBA Digital Banking Case Study '!B507</f>
        <v>41</v>
      </c>
    </row>
    <row r="508">
      <c r="A508" s="6">
        <f>'CBA Digital Banking Case Study '!B508</f>
        <v>67</v>
      </c>
    </row>
    <row r="509">
      <c r="A509" s="6">
        <f>'CBA Digital Banking Case Study '!B509</f>
        <v>49</v>
      </c>
    </row>
    <row r="510">
      <c r="A510" s="6">
        <f>'CBA Digital Banking Case Study '!B510</f>
        <v>64</v>
      </c>
    </row>
    <row r="511">
      <c r="A511" s="6">
        <f>'CBA Digital Banking Case Study '!B511</f>
        <v>39</v>
      </c>
    </row>
    <row r="512">
      <c r="A512" s="6">
        <f>'CBA Digital Banking Case Study '!B512</f>
        <v>40</v>
      </c>
    </row>
    <row r="513">
      <c r="A513" s="6">
        <f>'CBA Digital Banking Case Study '!B513</f>
        <v>19</v>
      </c>
    </row>
    <row r="514">
      <c r="A514" s="6">
        <f>'CBA Digital Banking Case Study '!B514</f>
        <v>80</v>
      </c>
    </row>
    <row r="515">
      <c r="A515" s="6">
        <f>'CBA Digital Banking Case Study '!B515</f>
        <v>44</v>
      </c>
    </row>
    <row r="516">
      <c r="A516" s="6">
        <f>'CBA Digital Banking Case Study '!B516</f>
        <v>59</v>
      </c>
    </row>
    <row r="517">
      <c r="A517" s="6">
        <f>'CBA Digital Banking Case Study '!B517</f>
        <v>19</v>
      </c>
    </row>
    <row r="518">
      <c r="A518" s="6">
        <f>'CBA Digital Banking Case Study '!B518</f>
        <v>43</v>
      </c>
    </row>
    <row r="519">
      <c r="A519" s="6">
        <f>'CBA Digital Banking Case Study '!B519</f>
        <v>34</v>
      </c>
    </row>
    <row r="520">
      <c r="A520" s="6">
        <f>'CBA Digital Banking Case Study '!B520</f>
        <v>57</v>
      </c>
    </row>
    <row r="521">
      <c r="A521" s="6">
        <f>'CBA Digital Banking Case Study '!B521</f>
        <v>50</v>
      </c>
    </row>
    <row r="522">
      <c r="A522" s="6">
        <f>'CBA Digital Banking Case Study '!B522</f>
        <v>26</v>
      </c>
    </row>
    <row r="523">
      <c r="A523" s="6">
        <f>'CBA Digital Banking Case Study '!B523</f>
        <v>60</v>
      </c>
    </row>
    <row r="524">
      <c r="A524" s="6">
        <f>'CBA Digital Banking Case Study '!B524</f>
        <v>71</v>
      </c>
    </row>
    <row r="525">
      <c r="A525" s="6">
        <f>'CBA Digital Banking Case Study '!B525</f>
        <v>65</v>
      </c>
    </row>
    <row r="526">
      <c r="A526" s="6">
        <f>'CBA Digital Banking Case Study '!B526</f>
        <v>56</v>
      </c>
    </row>
    <row r="527">
      <c r="A527" s="6">
        <f>'CBA Digital Banking Case Study '!B527</f>
        <v>46</v>
      </c>
    </row>
    <row r="528">
      <c r="A528" s="6">
        <f>'CBA Digital Banking Case Study '!B528</f>
        <v>59</v>
      </c>
    </row>
    <row r="529">
      <c r="A529" s="6">
        <f>'CBA Digital Banking Case Study '!B529</f>
        <v>72</v>
      </c>
    </row>
    <row r="530">
      <c r="A530" s="6">
        <f>'CBA Digital Banking Case Study '!B530</f>
        <v>43</v>
      </c>
    </row>
    <row r="531">
      <c r="A531" s="6">
        <f>'CBA Digital Banking Case Study '!B531</f>
        <v>52</v>
      </c>
    </row>
    <row r="532">
      <c r="A532" s="6">
        <f>'CBA Digital Banking Case Study '!B532</f>
        <v>67</v>
      </c>
    </row>
    <row r="533">
      <c r="A533" s="6">
        <f>'CBA Digital Banking Case Study '!B533</f>
        <v>42</v>
      </c>
    </row>
    <row r="534">
      <c r="A534" s="6">
        <f>'CBA Digital Banking Case Study '!B534</f>
        <v>41</v>
      </c>
    </row>
    <row r="535">
      <c r="A535" s="6">
        <f>'CBA Digital Banking Case Study '!B535</f>
        <v>30</v>
      </c>
    </row>
    <row r="536">
      <c r="A536" s="6">
        <f>'CBA Digital Banking Case Study '!B536</f>
        <v>77</v>
      </c>
    </row>
    <row r="537">
      <c r="A537" s="6">
        <f>'CBA Digital Banking Case Study '!B537</f>
        <v>75</v>
      </c>
    </row>
    <row r="538">
      <c r="A538" s="6">
        <f>'CBA Digital Banking Case Study '!B538</f>
        <v>24</v>
      </c>
    </row>
    <row r="539">
      <c r="A539" s="6">
        <f>'CBA Digital Banking Case Study '!B539</f>
        <v>74</v>
      </c>
    </row>
    <row r="540">
      <c r="A540" s="6">
        <f>'CBA Digital Banking Case Study '!B540</f>
        <v>53</v>
      </c>
    </row>
    <row r="541">
      <c r="A541" s="6">
        <f>'CBA Digital Banking Case Study '!B541</f>
        <v>62</v>
      </c>
    </row>
    <row r="542">
      <c r="A542" s="6">
        <f>'CBA Digital Banking Case Study '!B542</f>
        <v>37</v>
      </c>
    </row>
    <row r="543">
      <c r="A543" s="6">
        <f>'CBA Digital Banking Case Study '!B543</f>
        <v>18</v>
      </c>
    </row>
    <row r="544">
      <c r="A544" s="6">
        <f>'CBA Digital Banking Case Study '!B544</f>
        <v>25</v>
      </c>
    </row>
    <row r="545">
      <c r="A545" s="6">
        <f>'CBA Digital Banking Case Study '!B545</f>
        <v>63</v>
      </c>
    </row>
    <row r="546">
      <c r="A546" s="6">
        <f>'CBA Digital Banking Case Study '!B546</f>
        <v>33</v>
      </c>
    </row>
    <row r="547">
      <c r="A547" s="6">
        <f>'CBA Digital Banking Case Study '!B547</f>
        <v>31</v>
      </c>
    </row>
    <row r="548">
      <c r="A548" s="6">
        <f>'CBA Digital Banking Case Study '!B548</f>
        <v>29</v>
      </c>
    </row>
    <row r="549">
      <c r="A549" s="6">
        <f>'CBA Digital Banking Case Study '!B549</f>
        <v>68</v>
      </c>
    </row>
    <row r="550">
      <c r="A550" s="6">
        <f>'CBA Digital Banking Case Study '!B550</f>
        <v>40</v>
      </c>
    </row>
    <row r="551">
      <c r="A551" s="6">
        <f>'CBA Digital Banking Case Study '!B551</f>
        <v>32</v>
      </c>
    </row>
    <row r="552">
      <c r="A552" s="6">
        <f>'CBA Digital Banking Case Study '!B552</f>
        <v>45</v>
      </c>
    </row>
    <row r="553">
      <c r="A553" s="6">
        <f>'CBA Digital Banking Case Study '!B553</f>
        <v>51</v>
      </c>
    </row>
    <row r="554">
      <c r="A554" s="6">
        <f>'CBA Digital Banking Case Study '!B554</f>
        <v>19</v>
      </c>
    </row>
    <row r="555">
      <c r="A555" s="6">
        <f>'CBA Digital Banking Case Study '!B555</f>
        <v>49</v>
      </c>
    </row>
    <row r="556">
      <c r="A556" s="6">
        <f>'CBA Digital Banking Case Study '!B556</f>
        <v>40</v>
      </c>
    </row>
    <row r="557">
      <c r="A557" s="6">
        <f>'CBA Digital Banking Case Study '!B557</f>
        <v>80</v>
      </c>
    </row>
    <row r="558">
      <c r="A558" s="6">
        <f>'CBA Digital Banking Case Study '!B558</f>
        <v>39</v>
      </c>
    </row>
    <row r="559">
      <c r="A559" s="6">
        <f>'CBA Digital Banking Case Study '!B559</f>
        <v>68</v>
      </c>
    </row>
    <row r="560">
      <c r="A560" s="6">
        <f>'CBA Digital Banking Case Study '!B560</f>
        <v>42</v>
      </c>
    </row>
    <row r="561">
      <c r="A561" s="6">
        <f>'CBA Digital Banking Case Study '!B561</f>
        <v>75</v>
      </c>
    </row>
    <row r="562">
      <c r="A562" s="6">
        <f>'CBA Digital Banking Case Study '!B562</f>
        <v>80</v>
      </c>
    </row>
    <row r="563">
      <c r="A563" s="6">
        <f>'CBA Digital Banking Case Study '!B563</f>
        <v>79</v>
      </c>
    </row>
    <row r="564">
      <c r="A564" s="6">
        <f>'CBA Digital Banking Case Study '!B564</f>
        <v>78</v>
      </c>
    </row>
    <row r="565">
      <c r="A565" s="6">
        <f>'CBA Digital Banking Case Study '!B565</f>
        <v>39</v>
      </c>
    </row>
    <row r="566">
      <c r="A566" s="6">
        <f>'CBA Digital Banking Case Study '!B566</f>
        <v>75</v>
      </c>
    </row>
    <row r="567">
      <c r="A567" s="6">
        <f>'CBA Digital Banking Case Study '!B567</f>
        <v>75</v>
      </c>
    </row>
    <row r="568">
      <c r="A568" s="6">
        <f>'CBA Digital Banking Case Study '!B568</f>
        <v>39</v>
      </c>
    </row>
    <row r="569">
      <c r="A569" s="6">
        <f>'CBA Digital Banking Case Study '!B569</f>
        <v>66</v>
      </c>
    </row>
    <row r="570">
      <c r="A570" s="6">
        <f>'CBA Digital Banking Case Study '!B570</f>
        <v>69</v>
      </c>
    </row>
    <row r="571">
      <c r="A571" s="6">
        <f>'CBA Digital Banking Case Study '!B571</f>
        <v>59</v>
      </c>
    </row>
    <row r="572">
      <c r="A572" s="6">
        <f>'CBA Digital Banking Case Study '!B572</f>
        <v>23</v>
      </c>
    </row>
    <row r="573">
      <c r="A573" s="6">
        <f>'CBA Digital Banking Case Study '!B573</f>
        <v>32</v>
      </c>
    </row>
    <row r="574">
      <c r="A574" s="6">
        <f>'CBA Digital Banking Case Study '!B574</f>
        <v>71</v>
      </c>
    </row>
    <row r="575">
      <c r="A575" s="6">
        <f>'CBA Digital Banking Case Study '!B575</f>
        <v>60</v>
      </c>
    </row>
    <row r="576">
      <c r="A576" s="6">
        <f>'CBA Digital Banking Case Study '!B576</f>
        <v>77</v>
      </c>
    </row>
    <row r="577">
      <c r="A577" s="6">
        <f>'CBA Digital Banking Case Study '!B577</f>
        <v>54</v>
      </c>
    </row>
    <row r="578">
      <c r="A578" s="6">
        <f>'CBA Digital Banking Case Study '!B578</f>
        <v>50</v>
      </c>
    </row>
    <row r="579">
      <c r="A579" s="6">
        <f>'CBA Digital Banking Case Study '!B579</f>
        <v>25</v>
      </c>
    </row>
    <row r="580">
      <c r="A580" s="6">
        <f>'CBA Digital Banking Case Study '!B580</f>
        <v>70</v>
      </c>
    </row>
    <row r="581">
      <c r="A581" s="6">
        <f>'CBA Digital Banking Case Study '!B581</f>
        <v>77</v>
      </c>
    </row>
    <row r="582">
      <c r="A582" s="6">
        <f>'CBA Digital Banking Case Study '!B582</f>
        <v>61</v>
      </c>
    </row>
    <row r="583">
      <c r="A583" s="6">
        <f>'CBA Digital Banking Case Study '!B583</f>
        <v>61</v>
      </c>
    </row>
    <row r="584">
      <c r="A584" s="6">
        <f>'CBA Digital Banking Case Study '!B584</f>
        <v>22</v>
      </c>
    </row>
    <row r="585">
      <c r="A585" s="6">
        <f>'CBA Digital Banking Case Study '!B585</f>
        <v>56</v>
      </c>
    </row>
    <row r="586">
      <c r="A586" s="6">
        <f>'CBA Digital Banking Case Study '!B586</f>
        <v>21</v>
      </c>
    </row>
    <row r="587">
      <c r="A587" s="6">
        <f>'CBA Digital Banking Case Study '!B587</f>
        <v>23</v>
      </c>
    </row>
    <row r="588">
      <c r="A588" s="6">
        <f>'CBA Digital Banking Case Study '!B588</f>
        <v>62</v>
      </c>
    </row>
    <row r="589">
      <c r="A589" s="6">
        <f>'CBA Digital Banking Case Study '!B589</f>
        <v>49</v>
      </c>
    </row>
    <row r="590">
      <c r="A590" s="6">
        <f>'CBA Digital Banking Case Study '!B590</f>
        <v>69</v>
      </c>
    </row>
    <row r="591">
      <c r="A591" s="6">
        <f>'CBA Digital Banking Case Study '!B591</f>
        <v>47</v>
      </c>
    </row>
    <row r="592">
      <c r="A592" s="6">
        <f>'CBA Digital Banking Case Study '!B592</f>
        <v>64</v>
      </c>
    </row>
    <row r="593">
      <c r="A593" s="6">
        <f>'CBA Digital Banking Case Study '!B593</f>
        <v>52</v>
      </c>
    </row>
    <row r="594">
      <c r="A594" s="6">
        <f>'CBA Digital Banking Case Study '!B594</f>
        <v>72</v>
      </c>
    </row>
    <row r="595">
      <c r="A595" s="6">
        <f>'CBA Digital Banking Case Study '!B595</f>
        <v>57</v>
      </c>
    </row>
    <row r="596">
      <c r="A596" s="6">
        <f>'CBA Digital Banking Case Study '!B596</f>
        <v>69</v>
      </c>
    </row>
    <row r="597">
      <c r="A597" s="6">
        <f>'CBA Digital Banking Case Study '!B597</f>
        <v>33</v>
      </c>
    </row>
    <row r="598">
      <c r="A598" s="6">
        <f>'CBA Digital Banking Case Study '!B598</f>
        <v>30</v>
      </c>
    </row>
    <row r="599">
      <c r="A599" s="6">
        <f>'CBA Digital Banking Case Study '!B599</f>
        <v>67</v>
      </c>
    </row>
    <row r="600">
      <c r="A600" s="6">
        <f>'CBA Digital Banking Case Study '!B600</f>
        <v>77</v>
      </c>
    </row>
    <row r="601">
      <c r="A601" s="6">
        <f>'CBA Digital Banking Case Study '!B601</f>
        <v>59</v>
      </c>
    </row>
    <row r="602">
      <c r="A602" s="6">
        <f>'CBA Digital Banking Case Study '!B602</f>
        <v>47</v>
      </c>
    </row>
    <row r="603">
      <c r="A603" s="6">
        <f>'CBA Digital Banking Case Study '!B603</f>
        <v>36</v>
      </c>
    </row>
    <row r="604">
      <c r="A604" s="6">
        <f>'CBA Digital Banking Case Study '!B604</f>
        <v>34</v>
      </c>
    </row>
    <row r="605">
      <c r="A605" s="6">
        <f>'CBA Digital Banking Case Study '!B605</f>
        <v>73</v>
      </c>
    </row>
    <row r="606">
      <c r="A606" s="6">
        <f>'CBA Digital Banking Case Study '!B606</f>
        <v>80</v>
      </c>
    </row>
    <row r="607">
      <c r="A607" s="6">
        <f>'CBA Digital Banking Case Study '!B607</f>
        <v>36</v>
      </c>
    </row>
    <row r="608">
      <c r="A608" s="6">
        <f>'CBA Digital Banking Case Study '!B608</f>
        <v>45</v>
      </c>
    </row>
    <row r="609">
      <c r="A609" s="6">
        <f>'CBA Digital Banking Case Study '!B609</f>
        <v>75</v>
      </c>
    </row>
    <row r="610">
      <c r="A610" s="6">
        <f>'CBA Digital Banking Case Study '!B610</f>
        <v>72</v>
      </c>
    </row>
    <row r="611">
      <c r="A611" s="6">
        <f>'CBA Digital Banking Case Study '!B611</f>
        <v>43</v>
      </c>
    </row>
    <row r="612">
      <c r="A612" s="6">
        <f>'CBA Digital Banking Case Study '!B612</f>
        <v>54</v>
      </c>
    </row>
    <row r="613">
      <c r="A613" s="6">
        <f>'CBA Digital Banking Case Study '!B613</f>
        <v>43</v>
      </c>
    </row>
    <row r="614">
      <c r="A614" s="6">
        <f>'CBA Digital Banking Case Study '!B614</f>
        <v>70</v>
      </c>
    </row>
    <row r="615">
      <c r="A615" s="6">
        <f>'CBA Digital Banking Case Study '!B615</f>
        <v>79</v>
      </c>
    </row>
    <row r="616">
      <c r="A616" s="6">
        <f>'CBA Digital Banking Case Study '!B616</f>
        <v>40</v>
      </c>
    </row>
    <row r="617">
      <c r="A617" s="6">
        <f>'CBA Digital Banking Case Study '!B617</f>
        <v>80</v>
      </c>
    </row>
    <row r="618">
      <c r="A618" s="6">
        <f>'CBA Digital Banking Case Study '!B618</f>
        <v>26</v>
      </c>
    </row>
    <row r="619">
      <c r="A619" s="6">
        <f>'CBA Digital Banking Case Study '!B619</f>
        <v>29</v>
      </c>
    </row>
    <row r="620">
      <c r="A620" s="6">
        <f>'CBA Digital Banking Case Study '!B620</f>
        <v>70</v>
      </c>
    </row>
    <row r="621">
      <c r="A621" s="6">
        <f>'CBA Digital Banking Case Study '!B621</f>
        <v>18</v>
      </c>
    </row>
    <row r="622">
      <c r="A622" s="6">
        <f>'CBA Digital Banking Case Study '!B622</f>
        <v>75</v>
      </c>
    </row>
    <row r="623">
      <c r="A623" s="6">
        <f>'CBA Digital Banking Case Study '!B623</f>
        <v>75</v>
      </c>
    </row>
    <row r="624">
      <c r="A624" s="6">
        <f>'CBA Digital Banking Case Study '!B624</f>
        <v>18</v>
      </c>
    </row>
    <row r="625">
      <c r="A625" s="6">
        <f>'CBA Digital Banking Case Study '!B625</f>
        <v>64</v>
      </c>
    </row>
    <row r="626">
      <c r="A626" s="6">
        <f>'CBA Digital Banking Case Study '!B626</f>
        <v>51</v>
      </c>
    </row>
    <row r="627">
      <c r="A627" s="6">
        <f>'CBA Digital Banking Case Study '!B627</f>
        <v>49</v>
      </c>
    </row>
    <row r="628">
      <c r="A628" s="6">
        <f>'CBA Digital Banking Case Study '!B628</f>
        <v>79</v>
      </c>
    </row>
    <row r="629">
      <c r="A629" s="6">
        <f>'CBA Digital Banking Case Study '!B629</f>
        <v>71</v>
      </c>
    </row>
    <row r="630">
      <c r="A630" s="6">
        <f>'CBA Digital Banking Case Study '!B630</f>
        <v>65</v>
      </c>
    </row>
    <row r="631">
      <c r="A631" s="6">
        <f>'CBA Digital Banking Case Study '!B631</f>
        <v>42</v>
      </c>
    </row>
    <row r="632">
      <c r="A632" s="6">
        <f>'CBA Digital Banking Case Study '!B632</f>
        <v>57</v>
      </c>
    </row>
    <row r="633">
      <c r="A633" s="6">
        <f>'CBA Digital Banking Case Study '!B633</f>
        <v>62</v>
      </c>
    </row>
    <row r="634">
      <c r="A634" s="6">
        <f>'CBA Digital Banking Case Study '!B634</f>
        <v>70</v>
      </c>
    </row>
    <row r="635">
      <c r="A635" s="6">
        <f>'CBA Digital Banking Case Study '!B635</f>
        <v>18</v>
      </c>
    </row>
    <row r="636">
      <c r="A636" s="6">
        <f>'CBA Digital Banking Case Study '!B636</f>
        <v>33</v>
      </c>
    </row>
    <row r="637">
      <c r="A637" s="6">
        <f>'CBA Digital Banking Case Study '!B637</f>
        <v>78</v>
      </c>
    </row>
    <row r="638">
      <c r="A638" s="6">
        <f>'CBA Digital Banking Case Study '!B638</f>
        <v>56</v>
      </c>
    </row>
    <row r="639">
      <c r="A639" s="6">
        <f>'CBA Digital Banking Case Study '!B639</f>
        <v>80</v>
      </c>
    </row>
    <row r="640">
      <c r="A640" s="6">
        <f>'CBA Digital Banking Case Study '!B640</f>
        <v>22</v>
      </c>
    </row>
    <row r="641">
      <c r="A641" s="6">
        <f>'CBA Digital Banking Case Study '!B641</f>
        <v>39</v>
      </c>
    </row>
    <row r="642">
      <c r="A642" s="6">
        <f>'CBA Digital Banking Case Study '!B642</f>
        <v>46</v>
      </c>
    </row>
    <row r="643">
      <c r="A643" s="6">
        <f>'CBA Digital Banking Case Study '!B643</f>
        <v>72</v>
      </c>
    </row>
    <row r="644">
      <c r="A644" s="6">
        <f>'CBA Digital Banking Case Study '!B644</f>
        <v>20</v>
      </c>
    </row>
    <row r="645">
      <c r="A645" s="6">
        <f>'CBA Digital Banking Case Study '!B645</f>
        <v>29</v>
      </c>
    </row>
    <row r="646">
      <c r="A646" s="6">
        <f>'CBA Digital Banking Case Study '!B646</f>
        <v>43</v>
      </c>
    </row>
    <row r="647">
      <c r="A647" s="6">
        <f>'CBA Digital Banking Case Study '!B647</f>
        <v>33</v>
      </c>
    </row>
    <row r="648">
      <c r="A648" s="6">
        <f>'CBA Digital Banking Case Study '!B648</f>
        <v>68</v>
      </c>
    </row>
    <row r="649">
      <c r="A649" s="6">
        <f>'CBA Digital Banking Case Study '!B649</f>
        <v>54</v>
      </c>
    </row>
    <row r="650">
      <c r="A650" s="6">
        <f>'CBA Digital Banking Case Study '!B650</f>
        <v>39</v>
      </c>
    </row>
    <row r="651">
      <c r="A651" s="6">
        <f>'CBA Digital Banking Case Study '!B651</f>
        <v>74</v>
      </c>
    </row>
    <row r="652">
      <c r="A652" s="6">
        <f>'CBA Digital Banking Case Study '!B652</f>
        <v>46</v>
      </c>
    </row>
    <row r="653">
      <c r="A653" s="6">
        <f>'CBA Digital Banking Case Study '!B653</f>
        <v>31</v>
      </c>
    </row>
    <row r="654">
      <c r="A654" s="6">
        <f>'CBA Digital Banking Case Study '!B654</f>
        <v>45</v>
      </c>
    </row>
    <row r="655">
      <c r="A655" s="6">
        <f>'CBA Digital Banking Case Study '!B655</f>
        <v>22</v>
      </c>
    </row>
    <row r="656">
      <c r="A656" s="6">
        <f>'CBA Digital Banking Case Study '!B656</f>
        <v>64</v>
      </c>
    </row>
    <row r="657">
      <c r="A657" s="6">
        <f>'CBA Digital Banking Case Study '!B657</f>
        <v>66</v>
      </c>
    </row>
    <row r="658">
      <c r="A658" s="6">
        <f>'CBA Digital Banking Case Study '!B658</f>
        <v>47</v>
      </c>
    </row>
    <row r="659">
      <c r="A659" s="6">
        <f>'CBA Digital Banking Case Study '!B659</f>
        <v>63</v>
      </c>
    </row>
    <row r="660">
      <c r="A660" s="6">
        <f>'CBA Digital Banking Case Study '!B660</f>
        <v>79</v>
      </c>
    </row>
    <row r="661">
      <c r="A661" s="6">
        <f>'CBA Digital Banking Case Study '!B661</f>
        <v>69</v>
      </c>
    </row>
    <row r="662">
      <c r="A662" s="6">
        <f>'CBA Digital Banking Case Study '!B662</f>
        <v>22</v>
      </c>
    </row>
    <row r="663">
      <c r="A663" s="6">
        <f>'CBA Digital Banking Case Study '!B663</f>
        <v>29</v>
      </c>
    </row>
    <row r="664">
      <c r="A664" s="6">
        <f>'CBA Digital Banking Case Study '!B664</f>
        <v>33</v>
      </c>
    </row>
    <row r="665">
      <c r="A665" s="6">
        <f>'CBA Digital Banking Case Study '!B665</f>
        <v>43</v>
      </c>
    </row>
    <row r="666">
      <c r="A666" s="6">
        <f>'CBA Digital Banking Case Study '!B666</f>
        <v>43</v>
      </c>
    </row>
    <row r="667">
      <c r="A667" s="6">
        <f>'CBA Digital Banking Case Study '!B667</f>
        <v>65</v>
      </c>
    </row>
    <row r="668">
      <c r="A668" s="6">
        <f>'CBA Digital Banking Case Study '!B668</f>
        <v>38</v>
      </c>
    </row>
    <row r="669">
      <c r="A669" s="6">
        <f>'CBA Digital Banking Case Study '!B669</f>
        <v>56</v>
      </c>
    </row>
    <row r="670">
      <c r="A670" s="6">
        <f>'CBA Digital Banking Case Study '!B670</f>
        <v>53</v>
      </c>
    </row>
    <row r="671">
      <c r="A671" s="6">
        <f>'CBA Digital Banking Case Study '!B671</f>
        <v>50</v>
      </c>
    </row>
    <row r="672">
      <c r="A672" s="6">
        <f>'CBA Digital Banking Case Study '!B672</f>
        <v>79</v>
      </c>
    </row>
    <row r="673">
      <c r="A673" s="6">
        <f>'CBA Digital Banking Case Study '!B673</f>
        <v>47</v>
      </c>
    </row>
    <row r="674">
      <c r="A674" s="6">
        <f>'CBA Digital Banking Case Study '!B674</f>
        <v>54</v>
      </c>
    </row>
    <row r="675">
      <c r="A675" s="6">
        <f>'CBA Digital Banking Case Study '!B675</f>
        <v>40</v>
      </c>
    </row>
    <row r="676">
      <c r="A676" s="6">
        <f>'CBA Digital Banking Case Study '!B676</f>
        <v>75</v>
      </c>
    </row>
    <row r="677">
      <c r="A677" s="6">
        <f>'CBA Digital Banking Case Study '!B677</f>
        <v>27</v>
      </c>
    </row>
    <row r="678">
      <c r="A678" s="6">
        <f>'CBA Digital Banking Case Study '!B678</f>
        <v>71</v>
      </c>
    </row>
    <row r="679">
      <c r="A679" s="6">
        <f>'CBA Digital Banking Case Study '!B679</f>
        <v>22</v>
      </c>
    </row>
    <row r="680">
      <c r="A680" s="6">
        <f>'CBA Digital Banking Case Study '!B680</f>
        <v>53</v>
      </c>
    </row>
    <row r="681">
      <c r="A681" s="6">
        <f>'CBA Digital Banking Case Study '!B681</f>
        <v>51</v>
      </c>
    </row>
    <row r="682">
      <c r="A682" s="6">
        <f>'CBA Digital Banking Case Study '!B682</f>
        <v>69</v>
      </c>
    </row>
    <row r="683">
      <c r="A683" s="6">
        <f>'CBA Digital Banking Case Study '!B683</f>
        <v>48</v>
      </c>
    </row>
    <row r="684">
      <c r="A684" s="6">
        <f>'CBA Digital Banking Case Study '!B684</f>
        <v>27</v>
      </c>
    </row>
    <row r="685">
      <c r="A685" s="6">
        <f>'CBA Digital Banking Case Study '!B685</f>
        <v>75</v>
      </c>
    </row>
    <row r="686">
      <c r="A686" s="6">
        <f>'CBA Digital Banking Case Study '!B686</f>
        <v>36</v>
      </c>
    </row>
    <row r="687">
      <c r="A687" s="6">
        <f>'CBA Digital Banking Case Study '!B687</f>
        <v>75</v>
      </c>
    </row>
    <row r="688">
      <c r="A688" s="6">
        <f>'CBA Digital Banking Case Study '!B688</f>
        <v>49</v>
      </c>
    </row>
    <row r="689">
      <c r="A689" s="6">
        <f>'CBA Digital Banking Case Study '!B689</f>
        <v>18</v>
      </c>
    </row>
    <row r="690">
      <c r="A690" s="6">
        <f>'CBA Digital Banking Case Study '!B690</f>
        <v>73</v>
      </c>
    </row>
    <row r="691">
      <c r="A691" s="6">
        <f>'CBA Digital Banking Case Study '!B691</f>
        <v>22</v>
      </c>
    </row>
    <row r="692">
      <c r="A692" s="6">
        <f>'CBA Digital Banking Case Study '!B692</f>
        <v>62</v>
      </c>
    </row>
    <row r="693">
      <c r="A693" s="6">
        <f>'CBA Digital Banking Case Study '!B693</f>
        <v>21</v>
      </c>
    </row>
    <row r="694">
      <c r="A694" s="6">
        <f>'CBA Digital Banking Case Study '!B694</f>
        <v>33</v>
      </c>
    </row>
    <row r="695">
      <c r="A695" s="6">
        <f>'CBA Digital Banking Case Study '!B695</f>
        <v>41</v>
      </c>
    </row>
    <row r="696">
      <c r="A696" s="6">
        <f>'CBA Digital Banking Case Study '!B696</f>
        <v>33</v>
      </c>
    </row>
    <row r="697">
      <c r="A697" s="6">
        <f>'CBA Digital Banking Case Study '!B697</f>
        <v>72</v>
      </c>
    </row>
    <row r="698">
      <c r="A698" s="6">
        <f>'CBA Digital Banking Case Study '!B698</f>
        <v>19</v>
      </c>
    </row>
    <row r="699">
      <c r="A699" s="6">
        <f>'CBA Digital Banking Case Study '!B699</f>
        <v>66</v>
      </c>
    </row>
    <row r="700">
      <c r="A700" s="6">
        <f>'CBA Digital Banking Case Study '!B700</f>
        <v>45</v>
      </c>
    </row>
    <row r="701">
      <c r="A701" s="6">
        <f>'CBA Digital Banking Case Study '!B701</f>
        <v>49</v>
      </c>
    </row>
    <row r="702">
      <c r="A702" s="6">
        <f>'CBA Digital Banking Case Study '!B702</f>
        <v>44</v>
      </c>
    </row>
    <row r="703">
      <c r="A703" s="6">
        <f>'CBA Digital Banking Case Study '!B703</f>
        <v>37</v>
      </c>
    </row>
    <row r="704">
      <c r="A704" s="6">
        <f>'CBA Digital Banking Case Study '!B704</f>
        <v>41</v>
      </c>
    </row>
    <row r="705">
      <c r="A705" s="6">
        <f>'CBA Digital Banking Case Study '!B705</f>
        <v>29</v>
      </c>
    </row>
    <row r="706">
      <c r="A706" s="6">
        <f>'CBA Digital Banking Case Study '!B706</f>
        <v>67</v>
      </c>
    </row>
    <row r="707">
      <c r="A707" s="6">
        <f>'CBA Digital Banking Case Study '!B707</f>
        <v>52</v>
      </c>
    </row>
    <row r="708">
      <c r="A708" s="6">
        <f>'CBA Digital Banking Case Study '!B708</f>
        <v>77</v>
      </c>
    </row>
    <row r="709">
      <c r="A709" s="6">
        <f>'CBA Digital Banking Case Study '!B709</f>
        <v>50</v>
      </c>
    </row>
    <row r="710">
      <c r="A710" s="6">
        <f>'CBA Digital Banking Case Study '!B710</f>
        <v>50</v>
      </c>
    </row>
    <row r="711">
      <c r="A711" s="6">
        <f>'CBA Digital Banking Case Study '!B711</f>
        <v>78</v>
      </c>
    </row>
    <row r="712">
      <c r="A712" s="6">
        <f>'CBA Digital Banking Case Study '!B712</f>
        <v>68</v>
      </c>
    </row>
    <row r="713">
      <c r="A713" s="6">
        <f>'CBA Digital Banking Case Study '!B713</f>
        <v>60</v>
      </c>
    </row>
    <row r="714">
      <c r="A714" s="6">
        <f>'CBA Digital Banking Case Study '!B714</f>
        <v>54</v>
      </c>
    </row>
    <row r="715">
      <c r="A715" s="6">
        <f>'CBA Digital Banking Case Study '!B715</f>
        <v>29</v>
      </c>
    </row>
    <row r="716">
      <c r="A716" s="6">
        <f>'CBA Digital Banking Case Study '!B716</f>
        <v>20</v>
      </c>
    </row>
    <row r="717">
      <c r="A717" s="6">
        <f>'CBA Digital Banking Case Study '!B717</f>
        <v>18</v>
      </c>
    </row>
    <row r="718">
      <c r="A718" s="6">
        <f>'CBA Digital Banking Case Study '!B718</f>
        <v>50</v>
      </c>
    </row>
    <row r="719">
      <c r="A719" s="6">
        <f>'CBA Digital Banking Case Study '!B719</f>
        <v>57</v>
      </c>
    </row>
    <row r="720">
      <c r="A720" s="6">
        <f>'CBA Digital Banking Case Study '!B720</f>
        <v>27</v>
      </c>
    </row>
    <row r="721">
      <c r="A721" s="6">
        <f>'CBA Digital Banking Case Study '!B721</f>
        <v>60</v>
      </c>
    </row>
    <row r="722">
      <c r="A722" s="6">
        <f>'CBA Digital Banking Case Study '!B722</f>
        <v>61</v>
      </c>
    </row>
    <row r="723">
      <c r="A723" s="6">
        <f>'CBA Digital Banking Case Study '!B723</f>
        <v>46</v>
      </c>
    </row>
    <row r="724">
      <c r="A724" s="6">
        <f>'CBA Digital Banking Case Study '!B724</f>
        <v>30</v>
      </c>
    </row>
    <row r="725">
      <c r="A725" s="6">
        <f>'CBA Digital Banking Case Study '!B725</f>
        <v>29</v>
      </c>
    </row>
    <row r="726">
      <c r="A726" s="6">
        <f>'CBA Digital Banking Case Study '!B726</f>
        <v>48</v>
      </c>
    </row>
    <row r="727">
      <c r="A727" s="6">
        <f>'CBA Digital Banking Case Study '!B727</f>
        <v>63</v>
      </c>
    </row>
    <row r="728">
      <c r="A728" s="6">
        <f>'CBA Digital Banking Case Study '!B728</f>
        <v>19</v>
      </c>
    </row>
    <row r="729">
      <c r="A729" s="6">
        <f>'CBA Digital Banking Case Study '!B729</f>
        <v>78</v>
      </c>
    </row>
    <row r="730">
      <c r="A730" s="6">
        <f>'CBA Digital Banking Case Study '!B730</f>
        <v>68</v>
      </c>
    </row>
    <row r="731">
      <c r="A731" s="6">
        <f>'CBA Digital Banking Case Study '!B731</f>
        <v>67</v>
      </c>
    </row>
    <row r="732">
      <c r="A732" s="6">
        <f>'CBA Digital Banking Case Study '!B732</f>
        <v>52</v>
      </c>
    </row>
    <row r="733">
      <c r="A733" s="6">
        <f>'CBA Digital Banking Case Study '!B733</f>
        <v>40</v>
      </c>
    </row>
    <row r="734">
      <c r="A734" s="6">
        <f>'CBA Digital Banking Case Study '!B734</f>
        <v>34</v>
      </c>
    </row>
    <row r="735">
      <c r="A735" s="6">
        <f>'CBA Digital Banking Case Study '!B735</f>
        <v>43</v>
      </c>
    </row>
    <row r="736">
      <c r="A736" s="6">
        <f>'CBA Digital Banking Case Study '!B736</f>
        <v>25</v>
      </c>
    </row>
    <row r="737">
      <c r="A737" s="6">
        <f>'CBA Digital Banking Case Study '!B737</f>
        <v>46</v>
      </c>
    </row>
    <row r="738">
      <c r="A738" s="6">
        <f>'CBA Digital Banking Case Study '!B738</f>
        <v>43</v>
      </c>
    </row>
    <row r="739">
      <c r="A739" s="6">
        <f>'CBA Digital Banking Case Study '!B739</f>
        <v>27</v>
      </c>
    </row>
    <row r="740">
      <c r="A740" s="6">
        <f>'CBA Digital Banking Case Study '!B740</f>
        <v>43</v>
      </c>
    </row>
    <row r="741">
      <c r="A741" s="6">
        <f>'CBA Digital Banking Case Study '!B741</f>
        <v>79</v>
      </c>
    </row>
    <row r="742">
      <c r="A742" s="6">
        <f>'CBA Digital Banking Case Study '!B742</f>
        <v>51</v>
      </c>
    </row>
    <row r="743">
      <c r="A743" s="6">
        <f>'CBA Digital Banking Case Study '!B743</f>
        <v>68</v>
      </c>
    </row>
    <row r="744">
      <c r="A744" s="6">
        <f>'CBA Digital Banking Case Study '!B744</f>
        <v>58</v>
      </c>
    </row>
    <row r="745">
      <c r="A745" s="6">
        <f>'CBA Digital Banking Case Study '!B745</f>
        <v>24</v>
      </c>
    </row>
    <row r="746">
      <c r="A746" s="6">
        <f>'CBA Digital Banking Case Study '!B746</f>
        <v>21</v>
      </c>
    </row>
    <row r="747">
      <c r="A747" s="6">
        <f>'CBA Digital Banking Case Study '!B747</f>
        <v>75</v>
      </c>
    </row>
    <row r="748">
      <c r="A748" s="6">
        <f>'CBA Digital Banking Case Study '!B748</f>
        <v>70</v>
      </c>
    </row>
    <row r="749">
      <c r="A749" s="6">
        <f>'CBA Digital Banking Case Study '!B749</f>
        <v>67</v>
      </c>
    </row>
    <row r="750">
      <c r="A750" s="6">
        <f>'CBA Digital Banking Case Study '!B750</f>
        <v>62</v>
      </c>
    </row>
    <row r="751">
      <c r="A751" s="6">
        <f>'CBA Digital Banking Case Study '!B751</f>
        <v>28</v>
      </c>
    </row>
    <row r="752">
      <c r="A752" s="6">
        <f>'CBA Digital Banking Case Study '!B752</f>
        <v>46</v>
      </c>
    </row>
    <row r="753">
      <c r="A753" s="6">
        <f>'CBA Digital Banking Case Study '!B753</f>
        <v>73</v>
      </c>
    </row>
    <row r="754">
      <c r="A754" s="6">
        <f>'CBA Digital Banking Case Study '!B754</f>
        <v>53</v>
      </c>
    </row>
    <row r="755">
      <c r="A755" s="6">
        <f>'CBA Digital Banking Case Study '!B755</f>
        <v>42</v>
      </c>
    </row>
    <row r="756">
      <c r="A756" s="6">
        <f>'CBA Digital Banking Case Study '!B756</f>
        <v>38</v>
      </c>
    </row>
    <row r="757">
      <c r="A757" s="6">
        <f>'CBA Digital Banking Case Study '!B757</f>
        <v>78</v>
      </c>
    </row>
    <row r="758">
      <c r="A758" s="6">
        <f>'CBA Digital Banking Case Study '!B758</f>
        <v>74</v>
      </c>
    </row>
    <row r="759">
      <c r="A759" s="6">
        <f>'CBA Digital Banking Case Study '!B759</f>
        <v>53</v>
      </c>
    </row>
    <row r="760">
      <c r="A760" s="6">
        <f>'CBA Digital Banking Case Study '!B760</f>
        <v>27</v>
      </c>
    </row>
    <row r="761">
      <c r="A761" s="6">
        <f>'CBA Digital Banking Case Study '!B761</f>
        <v>54</v>
      </c>
    </row>
    <row r="762">
      <c r="A762" s="6">
        <f>'CBA Digital Banking Case Study '!B762</f>
        <v>26</v>
      </c>
    </row>
    <row r="763">
      <c r="A763" s="6">
        <f>'CBA Digital Banking Case Study '!B763</f>
        <v>41</v>
      </c>
    </row>
    <row r="764">
      <c r="A764" s="6">
        <f>'CBA Digital Banking Case Study '!B764</f>
        <v>52</v>
      </c>
    </row>
    <row r="765">
      <c r="A765" s="6">
        <f>'CBA Digital Banking Case Study '!B765</f>
        <v>66</v>
      </c>
    </row>
    <row r="766">
      <c r="A766" s="6">
        <f>'CBA Digital Banking Case Study '!B766</f>
        <v>52</v>
      </c>
    </row>
    <row r="767">
      <c r="A767" s="6">
        <f>'CBA Digital Banking Case Study '!B767</f>
        <v>65</v>
      </c>
    </row>
    <row r="768">
      <c r="A768" s="6">
        <f>'CBA Digital Banking Case Study '!B768</f>
        <v>53</v>
      </c>
    </row>
    <row r="769">
      <c r="A769" s="6">
        <f>'CBA Digital Banking Case Study '!B769</f>
        <v>35</v>
      </c>
    </row>
    <row r="770">
      <c r="A770" s="6">
        <f>'CBA Digital Banking Case Study '!B770</f>
        <v>66</v>
      </c>
    </row>
    <row r="771">
      <c r="A771" s="6">
        <f>'CBA Digital Banking Case Study '!B771</f>
        <v>56</v>
      </c>
    </row>
    <row r="772">
      <c r="A772" s="6">
        <f>'CBA Digital Banking Case Study '!B772</f>
        <v>49</v>
      </c>
    </row>
    <row r="773">
      <c r="A773" s="6">
        <f>'CBA Digital Banking Case Study '!B773</f>
        <v>41</v>
      </c>
    </row>
    <row r="774">
      <c r="A774" s="6">
        <f>'CBA Digital Banking Case Study '!B774</f>
        <v>40</v>
      </c>
    </row>
    <row r="775">
      <c r="A775" s="6">
        <f>'CBA Digital Banking Case Study '!B775</f>
        <v>79</v>
      </c>
    </row>
    <row r="776">
      <c r="A776" s="6">
        <f>'CBA Digital Banking Case Study '!B776</f>
        <v>49</v>
      </c>
    </row>
    <row r="777">
      <c r="A777" s="6">
        <f>'CBA Digital Banking Case Study '!B777</f>
        <v>54</v>
      </c>
    </row>
    <row r="778">
      <c r="A778" s="6">
        <f>'CBA Digital Banking Case Study '!B778</f>
        <v>29</v>
      </c>
    </row>
    <row r="779">
      <c r="A779" s="6">
        <f>'CBA Digital Banking Case Study '!B779</f>
        <v>66</v>
      </c>
    </row>
    <row r="780">
      <c r="A780" s="6">
        <f>'CBA Digital Banking Case Study '!B780</f>
        <v>72</v>
      </c>
    </row>
    <row r="781">
      <c r="A781" s="6">
        <f>'CBA Digital Banking Case Study '!B781</f>
        <v>30</v>
      </c>
    </row>
    <row r="782">
      <c r="A782" s="6">
        <f>'CBA Digital Banking Case Study '!B782</f>
        <v>40</v>
      </c>
    </row>
    <row r="783">
      <c r="A783" s="6">
        <f>'CBA Digital Banking Case Study '!B783</f>
        <v>42</v>
      </c>
    </row>
    <row r="784">
      <c r="A784" s="6">
        <f>'CBA Digital Banking Case Study '!B784</f>
        <v>52</v>
      </c>
    </row>
    <row r="785">
      <c r="A785" s="6">
        <f>'CBA Digital Banking Case Study '!B785</f>
        <v>58</v>
      </c>
    </row>
    <row r="786">
      <c r="A786" s="6">
        <f>'CBA Digital Banking Case Study '!B786</f>
        <v>47</v>
      </c>
    </row>
    <row r="787">
      <c r="A787" s="6">
        <f>'CBA Digital Banking Case Study '!B787</f>
        <v>34</v>
      </c>
    </row>
    <row r="788">
      <c r="A788" s="6">
        <f>'CBA Digital Banking Case Study '!B788</f>
        <v>66</v>
      </c>
    </row>
    <row r="789">
      <c r="A789" s="6">
        <f>'CBA Digital Banking Case Study '!B789</f>
        <v>79</v>
      </c>
    </row>
    <row r="790">
      <c r="A790" s="6">
        <f>'CBA Digital Banking Case Study '!B790</f>
        <v>37</v>
      </c>
    </row>
    <row r="791">
      <c r="A791" s="6">
        <f>'CBA Digital Banking Case Study '!B791</f>
        <v>65</v>
      </c>
    </row>
    <row r="792">
      <c r="A792" s="6">
        <f>'CBA Digital Banking Case Study '!B792</f>
        <v>42</v>
      </c>
    </row>
    <row r="793">
      <c r="A793" s="6">
        <f>'CBA Digital Banking Case Study '!B793</f>
        <v>39</v>
      </c>
    </row>
    <row r="794">
      <c r="A794" s="6">
        <f>'CBA Digital Banking Case Study '!B794</f>
        <v>30</v>
      </c>
    </row>
    <row r="795">
      <c r="A795" s="6">
        <f>'CBA Digital Banking Case Study '!B795</f>
        <v>76</v>
      </c>
    </row>
    <row r="796">
      <c r="A796" s="6">
        <f>'CBA Digital Banking Case Study '!B796</f>
        <v>36</v>
      </c>
    </row>
    <row r="797">
      <c r="A797" s="6">
        <f>'CBA Digital Banking Case Study '!B797</f>
        <v>66</v>
      </c>
    </row>
    <row r="798">
      <c r="A798" s="6">
        <f>'CBA Digital Banking Case Study '!B798</f>
        <v>53</v>
      </c>
    </row>
    <row r="799">
      <c r="A799" s="6">
        <f>'CBA Digital Banking Case Study '!B799</f>
        <v>29</v>
      </c>
    </row>
    <row r="800">
      <c r="A800" s="6">
        <f>'CBA Digital Banking Case Study '!B800</f>
        <v>78</v>
      </c>
    </row>
    <row r="801">
      <c r="A801" s="6">
        <f>'CBA Digital Banking Case Study '!B801</f>
        <v>58</v>
      </c>
    </row>
    <row r="802">
      <c r="A802" s="6">
        <f>'CBA Digital Banking Case Study '!B802</f>
        <v>36</v>
      </c>
    </row>
    <row r="803">
      <c r="A803" s="6">
        <f>'CBA Digital Banking Case Study '!B803</f>
        <v>29</v>
      </c>
    </row>
    <row r="804">
      <c r="A804" s="6">
        <f>'CBA Digital Banking Case Study '!B804</f>
        <v>26</v>
      </c>
    </row>
    <row r="805">
      <c r="A805" s="6">
        <f>'CBA Digital Banking Case Study '!B805</f>
        <v>24</v>
      </c>
    </row>
    <row r="806">
      <c r="A806" s="6">
        <f>'CBA Digital Banking Case Study '!B806</f>
        <v>45</v>
      </c>
    </row>
    <row r="807">
      <c r="A807" s="6">
        <f>'CBA Digital Banking Case Study '!B807</f>
        <v>31</v>
      </c>
    </row>
    <row r="808">
      <c r="A808" s="6">
        <f>'CBA Digital Banking Case Study '!B808</f>
        <v>48</v>
      </c>
    </row>
    <row r="809">
      <c r="A809" s="6">
        <f>'CBA Digital Banking Case Study '!B809</f>
        <v>69</v>
      </c>
    </row>
    <row r="810">
      <c r="A810" s="6">
        <f>'CBA Digital Banking Case Study '!B810</f>
        <v>36</v>
      </c>
    </row>
    <row r="811">
      <c r="A811" s="6">
        <f>'CBA Digital Banking Case Study '!B811</f>
        <v>75</v>
      </c>
    </row>
    <row r="812">
      <c r="A812" s="6">
        <f>'CBA Digital Banking Case Study '!B812</f>
        <v>64</v>
      </c>
    </row>
    <row r="813">
      <c r="A813" s="6">
        <f>'CBA Digital Banking Case Study '!B813</f>
        <v>33</v>
      </c>
    </row>
    <row r="814">
      <c r="A814" s="6">
        <f>'CBA Digital Banking Case Study '!B814</f>
        <v>70</v>
      </c>
    </row>
    <row r="815">
      <c r="A815" s="6">
        <f>'CBA Digital Banking Case Study '!B815</f>
        <v>22</v>
      </c>
    </row>
    <row r="816">
      <c r="A816" s="6">
        <f>'CBA Digital Banking Case Study '!B816</f>
        <v>52</v>
      </c>
    </row>
    <row r="817">
      <c r="A817" s="6">
        <f>'CBA Digital Banking Case Study '!B817</f>
        <v>29</v>
      </c>
    </row>
    <row r="818">
      <c r="A818" s="6">
        <f>'CBA Digital Banking Case Study '!B818</f>
        <v>42</v>
      </c>
    </row>
    <row r="819">
      <c r="A819" s="6">
        <f>'CBA Digital Banking Case Study '!B819</f>
        <v>69</v>
      </c>
    </row>
    <row r="820">
      <c r="A820" s="6">
        <f>'CBA Digital Banking Case Study '!B820</f>
        <v>76</v>
      </c>
    </row>
    <row r="821">
      <c r="A821" s="6">
        <f>'CBA Digital Banking Case Study '!B821</f>
        <v>38</v>
      </c>
    </row>
    <row r="822">
      <c r="A822" s="6">
        <f>'CBA Digital Banking Case Study '!B822</f>
        <v>53</v>
      </c>
    </row>
    <row r="823">
      <c r="A823" s="6">
        <f>'CBA Digital Banking Case Study '!B823</f>
        <v>70</v>
      </c>
    </row>
    <row r="824">
      <c r="A824" s="6">
        <f>'CBA Digital Banking Case Study '!B824</f>
        <v>40</v>
      </c>
    </row>
    <row r="825">
      <c r="A825" s="6">
        <f>'CBA Digital Banking Case Study '!B825</f>
        <v>33</v>
      </c>
    </row>
    <row r="826">
      <c r="A826" s="6">
        <f>'CBA Digital Banking Case Study '!B826</f>
        <v>74</v>
      </c>
    </row>
    <row r="827">
      <c r="A827" s="6">
        <f>'CBA Digital Banking Case Study '!B827</f>
        <v>56</v>
      </c>
    </row>
    <row r="828">
      <c r="A828" s="6">
        <f>'CBA Digital Banking Case Study '!B828</f>
        <v>62</v>
      </c>
    </row>
    <row r="829">
      <c r="A829" s="6">
        <f>'CBA Digital Banking Case Study '!B829</f>
        <v>70</v>
      </c>
    </row>
    <row r="830">
      <c r="A830" s="6">
        <f>'CBA Digital Banking Case Study '!B830</f>
        <v>59</v>
      </c>
    </row>
    <row r="831">
      <c r="A831" s="6">
        <f>'CBA Digital Banking Case Study '!B831</f>
        <v>75</v>
      </c>
    </row>
    <row r="832">
      <c r="A832" s="6">
        <f>'CBA Digital Banking Case Study '!B832</f>
        <v>56</v>
      </c>
    </row>
    <row r="833">
      <c r="A833" s="6">
        <f>'CBA Digital Banking Case Study '!B833</f>
        <v>31</v>
      </c>
    </row>
    <row r="834">
      <c r="A834" s="6">
        <f>'CBA Digital Banking Case Study '!B834</f>
        <v>48</v>
      </c>
    </row>
    <row r="835">
      <c r="A835" s="6">
        <f>'CBA Digital Banking Case Study '!B835</f>
        <v>75</v>
      </c>
    </row>
    <row r="836">
      <c r="A836" s="6">
        <f>'CBA Digital Banking Case Study '!B836</f>
        <v>22</v>
      </c>
    </row>
    <row r="837">
      <c r="A837" s="6">
        <f>'CBA Digital Banking Case Study '!B837</f>
        <v>52</v>
      </c>
    </row>
    <row r="838">
      <c r="A838" s="6">
        <f>'CBA Digital Banking Case Study '!B838</f>
        <v>40</v>
      </c>
    </row>
    <row r="839">
      <c r="A839" s="6">
        <f>'CBA Digital Banking Case Study '!B839</f>
        <v>46</v>
      </c>
    </row>
    <row r="840">
      <c r="A840" s="6">
        <f>'CBA Digital Banking Case Study '!B840</f>
        <v>60</v>
      </c>
    </row>
    <row r="841">
      <c r="A841" s="6">
        <f>'CBA Digital Banking Case Study '!B841</f>
        <v>28</v>
      </c>
    </row>
    <row r="842">
      <c r="A842" s="6">
        <f>'CBA Digital Banking Case Study '!B842</f>
        <v>35</v>
      </c>
    </row>
    <row r="843">
      <c r="A843" s="6">
        <f>'CBA Digital Banking Case Study '!B843</f>
        <v>64</v>
      </c>
    </row>
    <row r="844">
      <c r="A844" s="6">
        <f>'CBA Digital Banking Case Study '!B844</f>
        <v>29</v>
      </c>
    </row>
    <row r="845">
      <c r="A845" s="6">
        <f>'CBA Digital Banking Case Study '!B845</f>
        <v>26</v>
      </c>
    </row>
    <row r="846">
      <c r="A846" s="6">
        <f>'CBA Digital Banking Case Study '!B846</f>
        <v>27</v>
      </c>
    </row>
    <row r="847">
      <c r="A847" s="6">
        <f>'CBA Digital Banking Case Study '!B847</f>
        <v>75</v>
      </c>
    </row>
    <row r="848">
      <c r="A848" s="6">
        <f>'CBA Digital Banking Case Study '!B848</f>
        <v>61</v>
      </c>
    </row>
    <row r="849">
      <c r="A849" s="6">
        <f>'CBA Digital Banking Case Study '!B849</f>
        <v>34</v>
      </c>
    </row>
    <row r="850">
      <c r="A850" s="6">
        <f>'CBA Digital Banking Case Study '!B850</f>
        <v>78</v>
      </c>
    </row>
    <row r="851">
      <c r="A851" s="6">
        <f>'CBA Digital Banking Case Study '!B851</f>
        <v>55</v>
      </c>
    </row>
    <row r="852">
      <c r="A852" s="6">
        <f>'CBA Digital Banking Case Study '!B852</f>
        <v>24</v>
      </c>
    </row>
    <row r="853">
      <c r="A853" s="6">
        <f>'CBA Digital Banking Case Study '!B853</f>
        <v>63</v>
      </c>
    </row>
    <row r="854">
      <c r="A854" s="6">
        <f>'CBA Digital Banking Case Study '!B854</f>
        <v>30</v>
      </c>
    </row>
    <row r="855">
      <c r="A855" s="6">
        <f>'CBA Digital Banking Case Study '!B855</f>
        <v>57</v>
      </c>
    </row>
    <row r="856">
      <c r="A856" s="6">
        <f>'CBA Digital Banking Case Study '!B856</f>
        <v>59</v>
      </c>
    </row>
    <row r="857">
      <c r="A857" s="6">
        <f>'CBA Digital Banking Case Study '!B857</f>
        <v>26</v>
      </c>
    </row>
    <row r="858">
      <c r="A858" s="6">
        <f>'CBA Digital Banking Case Study '!B858</f>
        <v>67</v>
      </c>
    </row>
    <row r="859">
      <c r="A859" s="6">
        <f>'CBA Digital Banking Case Study '!B859</f>
        <v>44</v>
      </c>
    </row>
    <row r="860">
      <c r="A860" s="6">
        <f>'CBA Digital Banking Case Study '!B860</f>
        <v>75</v>
      </c>
    </row>
    <row r="861">
      <c r="A861" s="6">
        <f>'CBA Digital Banking Case Study '!B861</f>
        <v>19</v>
      </c>
    </row>
    <row r="862">
      <c r="A862" s="6">
        <f>'CBA Digital Banking Case Study '!B862</f>
        <v>22</v>
      </c>
    </row>
    <row r="863">
      <c r="A863" s="6">
        <f>'CBA Digital Banking Case Study '!B863</f>
        <v>46</v>
      </c>
    </row>
    <row r="864">
      <c r="A864" s="6">
        <f>'CBA Digital Banking Case Study '!B864</f>
        <v>54</v>
      </c>
    </row>
    <row r="865">
      <c r="A865" s="6">
        <f>'CBA Digital Banking Case Study '!B865</f>
        <v>55</v>
      </c>
    </row>
    <row r="866">
      <c r="A866" s="6">
        <f>'CBA Digital Banking Case Study '!B866</f>
        <v>36</v>
      </c>
    </row>
    <row r="867">
      <c r="A867" s="6">
        <f>'CBA Digital Banking Case Study '!B867</f>
        <v>25</v>
      </c>
    </row>
    <row r="868">
      <c r="A868" s="6">
        <f>'CBA Digital Banking Case Study '!B868</f>
        <v>65</v>
      </c>
    </row>
    <row r="869">
      <c r="A869" s="6">
        <f>'CBA Digital Banking Case Study '!B869</f>
        <v>62</v>
      </c>
    </row>
    <row r="870">
      <c r="A870" s="6">
        <f>'CBA Digital Banking Case Study '!B870</f>
        <v>18</v>
      </c>
    </row>
    <row r="871">
      <c r="A871" s="6">
        <f>'CBA Digital Banking Case Study '!B871</f>
        <v>39</v>
      </c>
    </row>
    <row r="872">
      <c r="A872" s="6">
        <f>'CBA Digital Banking Case Study '!B872</f>
        <v>69</v>
      </c>
    </row>
    <row r="873">
      <c r="A873" s="6">
        <f>'CBA Digital Banking Case Study '!B873</f>
        <v>34</v>
      </c>
    </row>
    <row r="874">
      <c r="A874" s="6">
        <f>'CBA Digital Banking Case Study '!B874</f>
        <v>80</v>
      </c>
    </row>
    <row r="875">
      <c r="A875" s="6">
        <f>'CBA Digital Banking Case Study '!B875</f>
        <v>24</v>
      </c>
    </row>
    <row r="876">
      <c r="A876" s="6">
        <f>'CBA Digital Banking Case Study '!B876</f>
        <v>42</v>
      </c>
    </row>
    <row r="877">
      <c r="A877" s="6">
        <f>'CBA Digital Banking Case Study '!B877</f>
        <v>62</v>
      </c>
    </row>
    <row r="878">
      <c r="A878" s="6">
        <f>'CBA Digital Banking Case Study '!B878</f>
        <v>21</v>
      </c>
    </row>
    <row r="879">
      <c r="A879" s="6">
        <f>'CBA Digital Banking Case Study '!B879</f>
        <v>53</v>
      </c>
    </row>
    <row r="880">
      <c r="A880" s="6">
        <f>'CBA Digital Banking Case Study '!B880</f>
        <v>23</v>
      </c>
    </row>
    <row r="881">
      <c r="A881" s="6">
        <f>'CBA Digital Banking Case Study '!B881</f>
        <v>77</v>
      </c>
    </row>
    <row r="882">
      <c r="A882" s="6">
        <f>'CBA Digital Banking Case Study '!B882</f>
        <v>48</v>
      </c>
    </row>
    <row r="883">
      <c r="A883" s="6">
        <f>'CBA Digital Banking Case Study '!B883</f>
        <v>36</v>
      </c>
    </row>
    <row r="884">
      <c r="A884" s="6">
        <f>'CBA Digital Banking Case Study '!B884</f>
        <v>78</v>
      </c>
    </row>
    <row r="885">
      <c r="A885" s="6">
        <f>'CBA Digital Banking Case Study '!B885</f>
        <v>61</v>
      </c>
    </row>
    <row r="886">
      <c r="A886" s="6">
        <f>'CBA Digital Banking Case Study '!B886</f>
        <v>71</v>
      </c>
    </row>
    <row r="887">
      <c r="A887" s="6">
        <f>'CBA Digital Banking Case Study '!B887</f>
        <v>56</v>
      </c>
    </row>
    <row r="888">
      <c r="A888" s="6">
        <f>'CBA Digital Banking Case Study '!B888</f>
        <v>44</v>
      </c>
    </row>
    <row r="889">
      <c r="A889" s="6">
        <f>'CBA Digital Banking Case Study '!B889</f>
        <v>27</v>
      </c>
    </row>
    <row r="890">
      <c r="A890" s="6">
        <f>'CBA Digital Banking Case Study '!B890</f>
        <v>43</v>
      </c>
    </row>
    <row r="891">
      <c r="A891" s="6">
        <f>'CBA Digital Banking Case Study '!B891</f>
        <v>36</v>
      </c>
    </row>
    <row r="892">
      <c r="A892" s="6">
        <f>'CBA Digital Banking Case Study '!B892</f>
        <v>56</v>
      </c>
    </row>
    <row r="893">
      <c r="A893" s="6">
        <f>'CBA Digital Banking Case Study '!B893</f>
        <v>79</v>
      </c>
    </row>
    <row r="894">
      <c r="A894" s="6">
        <f>'CBA Digital Banking Case Study '!B894</f>
        <v>20</v>
      </c>
    </row>
    <row r="895">
      <c r="A895" s="6">
        <f>'CBA Digital Banking Case Study '!B895</f>
        <v>62</v>
      </c>
    </row>
    <row r="896">
      <c r="A896" s="6">
        <f>'CBA Digital Banking Case Study '!B896</f>
        <v>30</v>
      </c>
    </row>
    <row r="897">
      <c r="A897" s="6">
        <f>'CBA Digital Banking Case Study '!B897</f>
        <v>67</v>
      </c>
    </row>
    <row r="898">
      <c r="A898" s="6">
        <f>'CBA Digital Banking Case Study '!B898</f>
        <v>45</v>
      </c>
    </row>
    <row r="899">
      <c r="A899" s="6">
        <f>'CBA Digital Banking Case Study '!B899</f>
        <v>79</v>
      </c>
    </row>
    <row r="900">
      <c r="A900" s="6">
        <f>'CBA Digital Banking Case Study '!B900</f>
        <v>75</v>
      </c>
    </row>
    <row r="901">
      <c r="A901" s="6">
        <f>'CBA Digital Banking Case Study '!B901</f>
        <v>37</v>
      </c>
    </row>
    <row r="902">
      <c r="A902" s="6">
        <f>'CBA Digital Banking Case Study '!B902</f>
        <v>45</v>
      </c>
    </row>
    <row r="903">
      <c r="A903" s="6">
        <f>'CBA Digital Banking Case Study '!B903</f>
        <v>25</v>
      </c>
    </row>
    <row r="904">
      <c r="A904" s="6">
        <f>'CBA Digital Banking Case Study '!B904</f>
        <v>78</v>
      </c>
    </row>
    <row r="905">
      <c r="A905" s="6">
        <f>'CBA Digital Banking Case Study '!B905</f>
        <v>80</v>
      </c>
    </row>
    <row r="906">
      <c r="A906" s="6">
        <f>'CBA Digital Banking Case Study '!B906</f>
        <v>58</v>
      </c>
    </row>
    <row r="907">
      <c r="A907" s="6">
        <f>'CBA Digital Banking Case Study '!B907</f>
        <v>56</v>
      </c>
    </row>
    <row r="908">
      <c r="A908" s="6">
        <f>'CBA Digital Banking Case Study '!B908</f>
        <v>18</v>
      </c>
    </row>
    <row r="909">
      <c r="A909" s="6">
        <f>'CBA Digital Banking Case Study '!B909</f>
        <v>20</v>
      </c>
    </row>
    <row r="910">
      <c r="A910" s="6">
        <f>'CBA Digital Banking Case Study '!B910</f>
        <v>30</v>
      </c>
    </row>
    <row r="911">
      <c r="A911" s="6">
        <f>'CBA Digital Banking Case Study '!B911</f>
        <v>45</v>
      </c>
    </row>
    <row r="912">
      <c r="A912" s="6">
        <f>'CBA Digital Banking Case Study '!B912</f>
        <v>79</v>
      </c>
    </row>
    <row r="913">
      <c r="A913" s="6">
        <f>'CBA Digital Banking Case Study '!B913</f>
        <v>74</v>
      </c>
    </row>
    <row r="914">
      <c r="A914" s="6">
        <f>'CBA Digital Banking Case Study '!B914</f>
        <v>80</v>
      </c>
    </row>
    <row r="915">
      <c r="A915" s="6">
        <f>'CBA Digital Banking Case Study '!B915</f>
        <v>77</v>
      </c>
    </row>
    <row r="916">
      <c r="A916" s="6">
        <f>'CBA Digital Banking Case Study '!B916</f>
        <v>66</v>
      </c>
    </row>
    <row r="917">
      <c r="A917" s="6">
        <f>'CBA Digital Banking Case Study '!B917</f>
        <v>42</v>
      </c>
    </row>
    <row r="918">
      <c r="A918" s="6">
        <f>'CBA Digital Banking Case Study '!B918</f>
        <v>73</v>
      </c>
    </row>
    <row r="919">
      <c r="A919" s="6">
        <f>'CBA Digital Banking Case Study '!B919</f>
        <v>50</v>
      </c>
    </row>
    <row r="920">
      <c r="A920" s="6">
        <f>'CBA Digital Banking Case Study '!B920</f>
        <v>55</v>
      </c>
    </row>
    <row r="921">
      <c r="A921" s="6">
        <f>'CBA Digital Banking Case Study '!B921</f>
        <v>70</v>
      </c>
    </row>
    <row r="922">
      <c r="A922" s="6">
        <f>'CBA Digital Banking Case Study '!B922</f>
        <v>23</v>
      </c>
    </row>
    <row r="923">
      <c r="A923" s="6">
        <f>'CBA Digital Banking Case Study '!B923</f>
        <v>75</v>
      </c>
    </row>
    <row r="924">
      <c r="A924" s="6">
        <f>'CBA Digital Banking Case Study '!B924</f>
        <v>61</v>
      </c>
    </row>
    <row r="925">
      <c r="A925" s="6">
        <f>'CBA Digital Banking Case Study '!B925</f>
        <v>62</v>
      </c>
    </row>
    <row r="926">
      <c r="A926" s="6">
        <f>'CBA Digital Banking Case Study '!B926</f>
        <v>49</v>
      </c>
    </row>
    <row r="927">
      <c r="A927" s="6">
        <f>'CBA Digital Banking Case Study '!B927</f>
        <v>62</v>
      </c>
    </row>
    <row r="928">
      <c r="A928" s="6">
        <f>'CBA Digital Banking Case Study '!B928</f>
        <v>78</v>
      </c>
    </row>
    <row r="929">
      <c r="A929" s="6">
        <f>'CBA Digital Banking Case Study '!B929</f>
        <v>64</v>
      </c>
    </row>
    <row r="930">
      <c r="A930" s="6">
        <f>'CBA Digital Banking Case Study '!B930</f>
        <v>38</v>
      </c>
    </row>
    <row r="931">
      <c r="A931" s="6">
        <f>'CBA Digital Banking Case Study '!B931</f>
        <v>33</v>
      </c>
    </row>
    <row r="932">
      <c r="A932" s="6">
        <f>'CBA Digital Banking Case Study '!B932</f>
        <v>71</v>
      </c>
    </row>
    <row r="933">
      <c r="A933" s="6">
        <f>'CBA Digital Banking Case Study '!B933</f>
        <v>38</v>
      </c>
    </row>
    <row r="934">
      <c r="A934" s="6">
        <f>'CBA Digital Banking Case Study '!B934</f>
        <v>28</v>
      </c>
    </row>
    <row r="935">
      <c r="A935" s="6">
        <f>'CBA Digital Banking Case Study '!B935</f>
        <v>77</v>
      </c>
    </row>
    <row r="936">
      <c r="A936" s="6">
        <f>'CBA Digital Banking Case Study '!B936</f>
        <v>54</v>
      </c>
    </row>
    <row r="937">
      <c r="A937" s="6">
        <f>'CBA Digital Banking Case Study '!B937</f>
        <v>53</v>
      </c>
    </row>
    <row r="938">
      <c r="A938" s="6">
        <f>'CBA Digital Banking Case Study '!B938</f>
        <v>52</v>
      </c>
    </row>
    <row r="939">
      <c r="A939" s="6">
        <f>'CBA Digital Banking Case Study '!B939</f>
        <v>36</v>
      </c>
    </row>
    <row r="940">
      <c r="A940" s="6">
        <f>'CBA Digital Banking Case Study '!B940</f>
        <v>37</v>
      </c>
    </row>
    <row r="941">
      <c r="A941" s="6">
        <f>'CBA Digital Banking Case Study '!B941</f>
        <v>74</v>
      </c>
    </row>
    <row r="942">
      <c r="A942" s="6">
        <f>'CBA Digital Banking Case Study '!B942</f>
        <v>35</v>
      </c>
    </row>
    <row r="943">
      <c r="A943" s="6">
        <f>'CBA Digital Banking Case Study '!B943</f>
        <v>64</v>
      </c>
    </row>
    <row r="944">
      <c r="A944" s="6">
        <f>'CBA Digital Banking Case Study '!B944</f>
        <v>58</v>
      </c>
    </row>
    <row r="945">
      <c r="A945" s="6">
        <f>'CBA Digital Banking Case Study '!B945</f>
        <v>66</v>
      </c>
    </row>
    <row r="946">
      <c r="A946" s="6">
        <f>'CBA Digital Banking Case Study '!B946</f>
        <v>31</v>
      </c>
    </row>
    <row r="947">
      <c r="A947" s="6">
        <f>'CBA Digital Banking Case Study '!B947</f>
        <v>32</v>
      </c>
    </row>
    <row r="948">
      <c r="A948" s="6">
        <f>'CBA Digital Banking Case Study '!B948</f>
        <v>48</v>
      </c>
    </row>
    <row r="949">
      <c r="A949" s="6">
        <f>'CBA Digital Banking Case Study '!B949</f>
        <v>18</v>
      </c>
    </row>
    <row r="950">
      <c r="A950" s="6">
        <f>'CBA Digital Banking Case Study '!B950</f>
        <v>70</v>
      </c>
    </row>
    <row r="951">
      <c r="A951" s="6">
        <f>'CBA Digital Banking Case Study '!B951</f>
        <v>71</v>
      </c>
    </row>
    <row r="952">
      <c r="A952" s="6">
        <f>'CBA Digital Banking Case Study '!B952</f>
        <v>71</v>
      </c>
    </row>
    <row r="953">
      <c r="A953" s="6">
        <f>'CBA Digital Banking Case Study '!B953</f>
        <v>20</v>
      </c>
    </row>
    <row r="954">
      <c r="A954" s="6">
        <f>'CBA Digital Banking Case Study '!B954</f>
        <v>33</v>
      </c>
    </row>
    <row r="955">
      <c r="A955" s="6">
        <f>'CBA Digital Banking Case Study '!B955</f>
        <v>40</v>
      </c>
    </row>
    <row r="956">
      <c r="A956" s="6">
        <f>'CBA Digital Banking Case Study '!B956</f>
        <v>74</v>
      </c>
    </row>
    <row r="957">
      <c r="A957" s="6">
        <f>'CBA Digital Banking Case Study '!B957</f>
        <v>28</v>
      </c>
    </row>
    <row r="958">
      <c r="A958" s="6">
        <f>'CBA Digital Banking Case Study '!B958</f>
        <v>29</v>
      </c>
    </row>
    <row r="959">
      <c r="A959" s="6">
        <f>'CBA Digital Banking Case Study '!B959</f>
        <v>27</v>
      </c>
    </row>
    <row r="960">
      <c r="A960" s="6">
        <f>'CBA Digital Banking Case Study '!B960</f>
        <v>49</v>
      </c>
    </row>
    <row r="961">
      <c r="A961" s="6">
        <f>'CBA Digital Banking Case Study '!B961</f>
        <v>33</v>
      </c>
    </row>
    <row r="962">
      <c r="A962" s="6">
        <f>'CBA Digital Banking Case Study '!B962</f>
        <v>25</v>
      </c>
    </row>
    <row r="963">
      <c r="A963" s="6">
        <f>'CBA Digital Banking Case Study '!B963</f>
        <v>55</v>
      </c>
    </row>
    <row r="964">
      <c r="A964" s="6">
        <f>'CBA Digital Banking Case Study '!B964</f>
        <v>29</v>
      </c>
    </row>
    <row r="965">
      <c r="A965" s="6">
        <f>'CBA Digital Banking Case Study '!B965</f>
        <v>41</v>
      </c>
    </row>
    <row r="966">
      <c r="A966" s="6">
        <f>'CBA Digital Banking Case Study '!B966</f>
        <v>45</v>
      </c>
    </row>
    <row r="967">
      <c r="A967" s="6">
        <f>'CBA Digital Banking Case Study '!B967</f>
        <v>70</v>
      </c>
    </row>
    <row r="968">
      <c r="A968" s="6">
        <f>'CBA Digital Banking Case Study '!B968</f>
        <v>25</v>
      </c>
    </row>
    <row r="969">
      <c r="A969" s="6">
        <f>'CBA Digital Banking Case Study '!B969</f>
        <v>75</v>
      </c>
    </row>
    <row r="970">
      <c r="A970" s="6">
        <f>'CBA Digital Banking Case Study '!B970</f>
        <v>45</v>
      </c>
    </row>
    <row r="971">
      <c r="A971" s="6">
        <f>'CBA Digital Banking Case Study '!B971</f>
        <v>53</v>
      </c>
    </row>
    <row r="972">
      <c r="A972" s="6">
        <f>'CBA Digital Banking Case Study '!B972</f>
        <v>43</v>
      </c>
    </row>
    <row r="973">
      <c r="A973" s="6">
        <f>'CBA Digital Banking Case Study '!B973</f>
        <v>25</v>
      </c>
    </row>
    <row r="974">
      <c r="A974" s="6">
        <f>'CBA Digital Banking Case Study '!B974</f>
        <v>75</v>
      </c>
    </row>
    <row r="975">
      <c r="A975" s="6">
        <f>'CBA Digital Banking Case Study '!B975</f>
        <v>77</v>
      </c>
    </row>
    <row r="976">
      <c r="A976" s="6">
        <f>'CBA Digital Banking Case Study '!B976</f>
        <v>67</v>
      </c>
    </row>
    <row r="977">
      <c r="A977" s="6">
        <f>'CBA Digital Banking Case Study '!B977</f>
        <v>45</v>
      </c>
    </row>
    <row r="978">
      <c r="A978" s="6">
        <f>'CBA Digital Banking Case Study '!B978</f>
        <v>45</v>
      </c>
    </row>
    <row r="979">
      <c r="A979" s="6">
        <f>'CBA Digital Banking Case Study '!B979</f>
        <v>54</v>
      </c>
    </row>
    <row r="980">
      <c r="A980" s="6">
        <f>'CBA Digital Banking Case Study '!B980</f>
        <v>58</v>
      </c>
    </row>
    <row r="981">
      <c r="A981" s="6">
        <f>'CBA Digital Banking Case Study '!B981</f>
        <v>53</v>
      </c>
    </row>
    <row r="982">
      <c r="A982" s="6">
        <f>'CBA Digital Banking Case Study '!B982</f>
        <v>44</v>
      </c>
    </row>
    <row r="983">
      <c r="A983" s="6">
        <f>'CBA Digital Banking Case Study '!B983</f>
        <v>71</v>
      </c>
    </row>
    <row r="984">
      <c r="A984" s="6">
        <f>'CBA Digital Banking Case Study '!B984</f>
        <v>80</v>
      </c>
    </row>
    <row r="985">
      <c r="A985" s="6">
        <f>'CBA Digital Banking Case Study '!B985</f>
        <v>34</v>
      </c>
    </row>
    <row r="986">
      <c r="A986" s="6">
        <f>'CBA Digital Banking Case Study '!B986</f>
        <v>26</v>
      </c>
    </row>
    <row r="987">
      <c r="A987" s="6">
        <f>'CBA Digital Banking Case Study '!B987</f>
        <v>50</v>
      </c>
    </row>
    <row r="988">
      <c r="A988" s="6">
        <f>'CBA Digital Banking Case Study '!B988</f>
        <v>70</v>
      </c>
    </row>
    <row r="989">
      <c r="A989" s="6">
        <f>'CBA Digital Banking Case Study '!B989</f>
        <v>37</v>
      </c>
    </row>
    <row r="990">
      <c r="A990" s="6">
        <f>'CBA Digital Banking Case Study '!B990</f>
        <v>30</v>
      </c>
    </row>
    <row r="991">
      <c r="A991" s="6">
        <f>'CBA Digital Banking Case Study '!B991</f>
        <v>45</v>
      </c>
    </row>
    <row r="992">
      <c r="A992" s="6">
        <f>'CBA Digital Banking Case Study '!B992</f>
        <v>65</v>
      </c>
    </row>
    <row r="993">
      <c r="A993" s="6">
        <f>'CBA Digital Banking Case Study '!B993</f>
        <v>46</v>
      </c>
    </row>
    <row r="994">
      <c r="A994" s="6">
        <f>'CBA Digital Banking Case Study '!B994</f>
        <v>30</v>
      </c>
    </row>
    <row r="995">
      <c r="A995" s="6">
        <f>'CBA Digital Banking Case Study '!B995</f>
        <v>63</v>
      </c>
    </row>
    <row r="996">
      <c r="A996" s="6">
        <f>'CBA Digital Banking Case Study '!B996</f>
        <v>52</v>
      </c>
    </row>
    <row r="997">
      <c r="A997" s="6">
        <f>'CBA Digital Banking Case Study '!B997</f>
        <v>78</v>
      </c>
    </row>
    <row r="998">
      <c r="A998" s="6">
        <f>'CBA Digital Banking Case Study '!B998</f>
        <v>23</v>
      </c>
    </row>
    <row r="999">
      <c r="A999" s="6">
        <f>'CBA Digital Banking Case Study '!B999</f>
        <v>35</v>
      </c>
    </row>
    <row r="1000">
      <c r="A1000" s="6">
        <f>'CBA Digital Banking Case Study '!B1000</f>
        <v>68</v>
      </c>
    </row>
    <row r="1001">
      <c r="A1001" s="6">
        <f>'CBA Digital Banking Case Study '!B1001</f>
        <v>22</v>
      </c>
    </row>
    <row r="1002">
      <c r="A1002" s="6">
        <f>'CBA Digital Banking Case Study '!B1002</f>
        <v>64</v>
      </c>
    </row>
    <row r="1003">
      <c r="A1003" s="6">
        <f>'CBA Digital Banking Case Study '!B1003</f>
        <v>42</v>
      </c>
    </row>
    <row r="1004">
      <c r="A1004" s="6">
        <f>'CBA Digital Banking Case Study '!B1004</f>
        <v>19</v>
      </c>
    </row>
    <row r="1005">
      <c r="A1005" s="6">
        <f>'CBA Digital Banking Case Study '!B1005</f>
        <v>27</v>
      </c>
    </row>
    <row r="1006">
      <c r="A1006" s="6">
        <f>'CBA Digital Banking Case Study '!B1006</f>
        <v>73</v>
      </c>
    </row>
    <row r="1007">
      <c r="A1007" s="6">
        <f>'CBA Digital Banking Case Study '!B1007</f>
        <v>47</v>
      </c>
    </row>
    <row r="1008">
      <c r="A1008" s="6">
        <f>'CBA Digital Banking Case Study '!B1008</f>
        <v>67</v>
      </c>
    </row>
    <row r="1009">
      <c r="A1009" s="6">
        <f>'CBA Digital Banking Case Study '!B1009</f>
        <v>76</v>
      </c>
    </row>
    <row r="1010">
      <c r="A1010" s="6">
        <f>'CBA Digital Banking Case Study '!B1010</f>
        <v>62</v>
      </c>
    </row>
    <row r="1011">
      <c r="A1011" s="6">
        <f>'CBA Digital Banking Case Study '!B1011</f>
        <v>22</v>
      </c>
    </row>
    <row r="1012">
      <c r="A1012" s="6">
        <f>'CBA Digital Banking Case Study '!B1012</f>
        <v>72</v>
      </c>
    </row>
    <row r="1013">
      <c r="A1013" s="6">
        <f>'CBA Digital Banking Case Study '!B1013</f>
        <v>73</v>
      </c>
    </row>
    <row r="1014">
      <c r="A1014" s="6">
        <f>'CBA Digital Banking Case Study '!B1014</f>
        <v>50</v>
      </c>
    </row>
    <row r="1015">
      <c r="A1015" s="6">
        <f>'CBA Digital Banking Case Study '!B1015</f>
        <v>71</v>
      </c>
    </row>
    <row r="1016">
      <c r="A1016" s="6">
        <f>'CBA Digital Banking Case Study '!B1016</f>
        <v>18</v>
      </c>
    </row>
    <row r="1017">
      <c r="A1017" s="6">
        <f>'CBA Digital Banking Case Study '!B1017</f>
        <v>35</v>
      </c>
    </row>
    <row r="1018">
      <c r="A1018" s="6">
        <f>'CBA Digital Banking Case Study '!B1018</f>
        <v>49</v>
      </c>
    </row>
    <row r="1019">
      <c r="A1019" s="6">
        <f>'CBA Digital Banking Case Study '!B1019</f>
        <v>64</v>
      </c>
    </row>
    <row r="1020">
      <c r="A1020" s="6">
        <f>'CBA Digital Banking Case Study '!B1020</f>
        <v>66</v>
      </c>
    </row>
    <row r="1021">
      <c r="A1021" s="6">
        <f>'CBA Digital Banking Case Study '!B1021</f>
        <v>28</v>
      </c>
    </row>
    <row r="1022">
      <c r="A1022" s="6">
        <f>'CBA Digital Banking Case Study '!B1022</f>
        <v>38</v>
      </c>
    </row>
    <row r="1023">
      <c r="A1023" s="6">
        <f>'CBA Digital Banking Case Study '!B1023</f>
        <v>43</v>
      </c>
    </row>
    <row r="1024">
      <c r="A1024" s="6">
        <f>'CBA Digital Banking Case Study '!B1024</f>
        <v>80</v>
      </c>
    </row>
    <row r="1025">
      <c r="A1025" s="6">
        <f>'CBA Digital Banking Case Study '!B1025</f>
        <v>42</v>
      </c>
    </row>
    <row r="1026">
      <c r="A1026" s="6">
        <f>'CBA Digital Banking Case Study '!B1026</f>
        <v>39</v>
      </c>
    </row>
    <row r="1027">
      <c r="A1027" s="6">
        <f>'CBA Digital Banking Case Study '!B1027</f>
        <v>76</v>
      </c>
    </row>
    <row r="1028">
      <c r="A1028" s="6">
        <f>'CBA Digital Banking Case Study '!B1028</f>
        <v>44</v>
      </c>
    </row>
    <row r="1029">
      <c r="A1029" s="6">
        <f>'CBA Digital Banking Case Study '!B1029</f>
        <v>66</v>
      </c>
    </row>
    <row r="1030">
      <c r="A1030" s="6">
        <f>'CBA Digital Banking Case Study '!B1030</f>
        <v>30</v>
      </c>
    </row>
    <row r="1031">
      <c r="A1031" s="6">
        <f>'CBA Digital Banking Case Study '!B1031</f>
        <v>50</v>
      </c>
    </row>
    <row r="1032">
      <c r="A1032" s="6">
        <f>'CBA Digital Banking Case Study '!B1032</f>
        <v>51</v>
      </c>
    </row>
    <row r="1033">
      <c r="A1033" s="6">
        <f>'CBA Digital Banking Case Study '!B1033</f>
        <v>58</v>
      </c>
    </row>
    <row r="1034">
      <c r="A1034" s="6">
        <f>'CBA Digital Banking Case Study '!B1034</f>
        <v>52</v>
      </c>
    </row>
    <row r="1035">
      <c r="A1035" s="6">
        <f>'CBA Digital Banking Case Study '!B1035</f>
        <v>80</v>
      </c>
    </row>
    <row r="1036">
      <c r="A1036" s="6">
        <f>'CBA Digital Banking Case Study '!B1036</f>
        <v>18</v>
      </c>
    </row>
    <row r="1037">
      <c r="A1037" s="6">
        <f>'CBA Digital Banking Case Study '!B1037</f>
        <v>38</v>
      </c>
    </row>
    <row r="1038">
      <c r="A1038" s="6">
        <f>'CBA Digital Banking Case Study '!B1038</f>
        <v>65</v>
      </c>
    </row>
    <row r="1039">
      <c r="A1039" s="6">
        <f>'CBA Digital Banking Case Study '!B1039</f>
        <v>72</v>
      </c>
    </row>
    <row r="1040">
      <c r="A1040" s="6">
        <f>'CBA Digital Banking Case Study '!B1040</f>
        <v>23</v>
      </c>
    </row>
    <row r="1041">
      <c r="A1041" s="6">
        <f>'CBA Digital Banking Case Study '!B1041</f>
        <v>45</v>
      </c>
    </row>
    <row r="1042">
      <c r="A1042" s="6">
        <f>'CBA Digital Banking Case Study '!B1042</f>
        <v>34</v>
      </c>
    </row>
    <row r="1043">
      <c r="A1043" s="6">
        <f>'CBA Digital Banking Case Study '!B1043</f>
        <v>22</v>
      </c>
    </row>
    <row r="1044">
      <c r="A1044" s="6">
        <f>'CBA Digital Banking Case Study '!B1044</f>
        <v>48</v>
      </c>
    </row>
    <row r="1045">
      <c r="A1045" s="6">
        <f>'CBA Digital Banking Case Study '!B1045</f>
        <v>22</v>
      </c>
    </row>
    <row r="1046">
      <c r="A1046" s="6">
        <f>'CBA Digital Banking Case Study '!B1046</f>
        <v>55</v>
      </c>
    </row>
    <row r="1047">
      <c r="A1047" s="6">
        <f>'CBA Digital Banking Case Study '!B1047</f>
        <v>20</v>
      </c>
    </row>
    <row r="1048">
      <c r="A1048" s="6">
        <f>'CBA Digital Banking Case Study '!B1048</f>
        <v>70</v>
      </c>
    </row>
    <row r="1049">
      <c r="A1049" s="6">
        <f>'CBA Digital Banking Case Study '!B1049</f>
        <v>40</v>
      </c>
    </row>
    <row r="1050">
      <c r="A1050" s="6">
        <f>'CBA Digital Banking Case Study '!B1050</f>
        <v>54</v>
      </c>
    </row>
    <row r="1051">
      <c r="A1051" s="6">
        <f>'CBA Digital Banking Case Study '!B1051</f>
        <v>70</v>
      </c>
    </row>
    <row r="1052">
      <c r="A1052" s="6">
        <f>'CBA Digital Banking Case Study '!B1052</f>
        <v>54</v>
      </c>
    </row>
    <row r="1053">
      <c r="A1053" s="6">
        <f>'CBA Digital Banking Case Study '!B1053</f>
        <v>27</v>
      </c>
    </row>
    <row r="1054">
      <c r="A1054" s="6">
        <f>'CBA Digital Banking Case Study '!B1054</f>
        <v>27</v>
      </c>
    </row>
    <row r="1055">
      <c r="A1055" s="6">
        <f>'CBA Digital Banking Case Study '!B1055</f>
        <v>36</v>
      </c>
    </row>
    <row r="1056">
      <c r="A1056" s="6">
        <f>'CBA Digital Banking Case Study '!B1056</f>
        <v>34</v>
      </c>
    </row>
    <row r="1057">
      <c r="A1057" s="6">
        <f>'CBA Digital Banking Case Study '!B1057</f>
        <v>38</v>
      </c>
    </row>
    <row r="1058">
      <c r="A1058" s="6">
        <f>'CBA Digital Banking Case Study '!B1058</f>
        <v>31</v>
      </c>
    </row>
    <row r="1059">
      <c r="A1059" s="6">
        <f>'CBA Digital Banking Case Study '!B1059</f>
        <v>26</v>
      </c>
    </row>
    <row r="1060">
      <c r="A1060" s="6">
        <f>'CBA Digital Banking Case Study '!B1060</f>
        <v>63</v>
      </c>
    </row>
    <row r="1061">
      <c r="A1061" s="6">
        <f>'CBA Digital Banking Case Study '!B1061</f>
        <v>18</v>
      </c>
    </row>
    <row r="1062">
      <c r="A1062" s="6">
        <f>'CBA Digital Banking Case Study '!B1062</f>
        <v>68</v>
      </c>
    </row>
    <row r="1063">
      <c r="A1063" s="6">
        <f>'CBA Digital Banking Case Study '!B1063</f>
        <v>62</v>
      </c>
    </row>
    <row r="1064">
      <c r="A1064" s="6">
        <f>'CBA Digital Banking Case Study '!B1064</f>
        <v>30</v>
      </c>
    </row>
    <row r="1065">
      <c r="A1065" s="6">
        <f>'CBA Digital Banking Case Study '!B1065</f>
        <v>21</v>
      </c>
    </row>
    <row r="1066">
      <c r="A1066" s="6">
        <f>'CBA Digital Banking Case Study '!B1066</f>
        <v>79</v>
      </c>
    </row>
    <row r="1067">
      <c r="A1067" s="6">
        <f>'CBA Digital Banking Case Study '!B1067</f>
        <v>18</v>
      </c>
    </row>
    <row r="1068">
      <c r="A1068" s="6">
        <f>'CBA Digital Banking Case Study '!B1068</f>
        <v>66</v>
      </c>
    </row>
    <row r="1069">
      <c r="A1069" s="6">
        <f>'CBA Digital Banking Case Study '!B1069</f>
        <v>57</v>
      </c>
    </row>
    <row r="1070">
      <c r="A1070" s="6">
        <f>'CBA Digital Banking Case Study '!B1070</f>
        <v>49</v>
      </c>
    </row>
    <row r="1071">
      <c r="A1071" s="6">
        <f>'CBA Digital Banking Case Study '!B1071</f>
        <v>51</v>
      </c>
    </row>
    <row r="1072">
      <c r="A1072" s="6">
        <f>'CBA Digital Banking Case Study '!B1072</f>
        <v>45</v>
      </c>
    </row>
    <row r="1073">
      <c r="A1073" s="6">
        <f>'CBA Digital Banking Case Study '!B1073</f>
        <v>48</v>
      </c>
    </row>
    <row r="1074">
      <c r="A1074" s="6">
        <f>'CBA Digital Banking Case Study '!B1074</f>
        <v>25</v>
      </c>
    </row>
    <row r="1075">
      <c r="A1075" s="6">
        <f>'CBA Digital Banking Case Study '!B1075</f>
        <v>56</v>
      </c>
    </row>
    <row r="1076">
      <c r="A1076" s="6">
        <f>'CBA Digital Banking Case Study '!B1076</f>
        <v>43</v>
      </c>
    </row>
    <row r="1077">
      <c r="A1077" s="6">
        <f>'CBA Digital Banking Case Study '!B1077</f>
        <v>75</v>
      </c>
    </row>
    <row r="1078">
      <c r="A1078" s="6">
        <f>'CBA Digital Banking Case Study '!B1078</f>
        <v>51</v>
      </c>
    </row>
    <row r="1079">
      <c r="A1079" s="6">
        <f>'CBA Digital Banking Case Study '!B1079</f>
        <v>71</v>
      </c>
    </row>
    <row r="1080">
      <c r="A1080" s="6">
        <f>'CBA Digital Banking Case Study '!B1080</f>
        <v>71</v>
      </c>
    </row>
    <row r="1081">
      <c r="A1081" s="6">
        <f>'CBA Digital Banking Case Study '!B1081</f>
        <v>20</v>
      </c>
    </row>
    <row r="1082">
      <c r="A1082" s="6">
        <f>'CBA Digital Banking Case Study '!B1082</f>
        <v>76</v>
      </c>
    </row>
    <row r="1083">
      <c r="A1083" s="6">
        <f>'CBA Digital Banking Case Study '!B1083</f>
        <v>67</v>
      </c>
    </row>
    <row r="1084">
      <c r="A1084" s="6">
        <f>'CBA Digital Banking Case Study '!B1084</f>
        <v>29</v>
      </c>
    </row>
    <row r="1085">
      <c r="A1085" s="6">
        <f>'CBA Digital Banking Case Study '!B1085</f>
        <v>18</v>
      </c>
    </row>
    <row r="1086">
      <c r="A1086" s="6">
        <f>'CBA Digital Banking Case Study '!B1086</f>
        <v>71</v>
      </c>
    </row>
    <row r="1087">
      <c r="A1087" s="6">
        <f>'CBA Digital Banking Case Study '!B1087</f>
        <v>61</v>
      </c>
    </row>
    <row r="1088">
      <c r="A1088" s="6">
        <f>'CBA Digital Banking Case Study '!B1088</f>
        <v>22</v>
      </c>
    </row>
    <row r="1089">
      <c r="A1089" s="6">
        <f>'CBA Digital Banking Case Study '!B1089</f>
        <v>47</v>
      </c>
    </row>
    <row r="1090">
      <c r="A1090" s="6">
        <f>'CBA Digital Banking Case Study '!B1090</f>
        <v>47</v>
      </c>
    </row>
    <row r="1091">
      <c r="A1091" s="6">
        <f>'CBA Digital Banking Case Study '!B1091</f>
        <v>76</v>
      </c>
    </row>
    <row r="1092">
      <c r="A1092" s="6">
        <f>'CBA Digital Banking Case Study '!B1092</f>
        <v>74</v>
      </c>
    </row>
    <row r="1093">
      <c r="A1093" s="6">
        <f>'CBA Digital Banking Case Study '!B1093</f>
        <v>34</v>
      </c>
    </row>
    <row r="1094">
      <c r="A1094" s="6">
        <f>'CBA Digital Banking Case Study '!B1094</f>
        <v>65</v>
      </c>
    </row>
    <row r="1095">
      <c r="A1095" s="6">
        <f>'CBA Digital Banking Case Study '!B1095</f>
        <v>80</v>
      </c>
    </row>
    <row r="1096">
      <c r="A1096" s="6">
        <f>'CBA Digital Banking Case Study '!B1096</f>
        <v>64</v>
      </c>
    </row>
    <row r="1097">
      <c r="A1097" s="6">
        <f>'CBA Digital Banking Case Study '!B1097</f>
        <v>40</v>
      </c>
    </row>
    <row r="1098">
      <c r="A1098" s="6">
        <f>'CBA Digital Banking Case Study '!B1098</f>
        <v>32</v>
      </c>
    </row>
    <row r="1099">
      <c r="A1099" s="6">
        <f>'CBA Digital Banking Case Study '!B1099</f>
        <v>54</v>
      </c>
    </row>
    <row r="1100">
      <c r="A1100" s="6">
        <f>'CBA Digital Banking Case Study '!B1100</f>
        <v>38</v>
      </c>
    </row>
    <row r="1101">
      <c r="A1101" s="6">
        <f>'CBA Digital Banking Case Study '!B1101</f>
        <v>31</v>
      </c>
    </row>
    <row r="1102">
      <c r="A1102" s="6">
        <f>'CBA Digital Banking Case Study '!B1102</f>
        <v>19</v>
      </c>
    </row>
    <row r="1103">
      <c r="A1103" s="6">
        <f>'CBA Digital Banking Case Study '!B1103</f>
        <v>28</v>
      </c>
    </row>
    <row r="1104">
      <c r="A1104" s="6">
        <f>'CBA Digital Banking Case Study '!B1104</f>
        <v>68</v>
      </c>
    </row>
    <row r="1105">
      <c r="A1105" s="6">
        <f>'CBA Digital Banking Case Study '!B1105</f>
        <v>56</v>
      </c>
    </row>
    <row r="1106">
      <c r="A1106" s="6">
        <f>'CBA Digital Banking Case Study '!B1106</f>
        <v>55</v>
      </c>
    </row>
    <row r="1107">
      <c r="A1107" s="6">
        <f>'CBA Digital Banking Case Study '!B1107</f>
        <v>77</v>
      </c>
    </row>
    <row r="1108">
      <c r="A1108" s="6">
        <f>'CBA Digital Banking Case Study '!B1108</f>
        <v>51</v>
      </c>
    </row>
    <row r="1109">
      <c r="A1109" s="6">
        <f>'CBA Digital Banking Case Study '!B1109</f>
        <v>55</v>
      </c>
    </row>
    <row r="1110">
      <c r="A1110" s="6">
        <f>'CBA Digital Banking Case Study '!B1110</f>
        <v>67</v>
      </c>
    </row>
    <row r="1111">
      <c r="A1111" s="6">
        <f>'CBA Digital Banking Case Study '!B1111</f>
        <v>51</v>
      </c>
    </row>
    <row r="1112">
      <c r="A1112" s="6">
        <f>'CBA Digital Banking Case Study '!B1112</f>
        <v>35</v>
      </c>
    </row>
    <row r="1113">
      <c r="A1113" s="6">
        <f>'CBA Digital Banking Case Study '!B1113</f>
        <v>47</v>
      </c>
    </row>
    <row r="1114">
      <c r="A1114" s="6">
        <f>'CBA Digital Banking Case Study '!B1114</f>
        <v>32</v>
      </c>
    </row>
    <row r="1115">
      <c r="A1115" s="6">
        <f>'CBA Digital Banking Case Study '!B1115</f>
        <v>44</v>
      </c>
    </row>
    <row r="1116">
      <c r="A1116" s="6">
        <f>'CBA Digital Banking Case Study '!B1116</f>
        <v>68</v>
      </c>
    </row>
    <row r="1117">
      <c r="A1117" s="6">
        <f>'CBA Digital Banking Case Study '!B1117</f>
        <v>80</v>
      </c>
    </row>
    <row r="1118">
      <c r="A1118" s="6">
        <f>'CBA Digital Banking Case Study '!B1118</f>
        <v>51</v>
      </c>
    </row>
    <row r="1119">
      <c r="A1119" s="6">
        <f>'CBA Digital Banking Case Study '!B1119</f>
        <v>69</v>
      </c>
    </row>
    <row r="1120">
      <c r="A1120" s="6">
        <f>'CBA Digital Banking Case Study '!B1120</f>
        <v>74</v>
      </c>
    </row>
    <row r="1121">
      <c r="A1121" s="6">
        <f>'CBA Digital Banking Case Study '!B1121</f>
        <v>55</v>
      </c>
    </row>
    <row r="1122">
      <c r="A1122" s="6">
        <f>'CBA Digital Banking Case Study '!B1122</f>
        <v>50</v>
      </c>
    </row>
    <row r="1123">
      <c r="A1123" s="6">
        <f>'CBA Digital Banking Case Study '!B1123</f>
        <v>41</v>
      </c>
    </row>
    <row r="1124">
      <c r="A1124" s="6">
        <f>'CBA Digital Banking Case Study '!B1124</f>
        <v>32</v>
      </c>
    </row>
    <row r="1125">
      <c r="A1125" s="6">
        <f>'CBA Digital Banking Case Study '!B1125</f>
        <v>77</v>
      </c>
    </row>
    <row r="1126">
      <c r="A1126" s="6">
        <f>'CBA Digital Banking Case Study '!B1126</f>
        <v>47</v>
      </c>
    </row>
    <row r="1127">
      <c r="A1127" s="6">
        <f>'CBA Digital Banking Case Study '!B1127</f>
        <v>72</v>
      </c>
    </row>
    <row r="1128">
      <c r="A1128" s="6">
        <f>'CBA Digital Banking Case Study '!B1128</f>
        <v>59</v>
      </c>
    </row>
    <row r="1129">
      <c r="A1129" s="6">
        <f>'CBA Digital Banking Case Study '!B1129</f>
        <v>68</v>
      </c>
    </row>
    <row r="1130">
      <c r="A1130" s="6">
        <f>'CBA Digital Banking Case Study '!B1130</f>
        <v>34</v>
      </c>
    </row>
    <row r="1131">
      <c r="A1131" s="6">
        <f>'CBA Digital Banking Case Study '!B1131</f>
        <v>22</v>
      </c>
    </row>
    <row r="1132">
      <c r="A1132" s="6">
        <f>'CBA Digital Banking Case Study '!B1132</f>
        <v>46</v>
      </c>
    </row>
    <row r="1133">
      <c r="A1133" s="6">
        <f>'CBA Digital Banking Case Study '!B1133</f>
        <v>21</v>
      </c>
    </row>
    <row r="1134">
      <c r="A1134" s="6">
        <f>'CBA Digital Banking Case Study '!B1134</f>
        <v>27</v>
      </c>
    </row>
    <row r="1135">
      <c r="A1135" s="6">
        <f>'CBA Digital Banking Case Study '!B1135</f>
        <v>73</v>
      </c>
    </row>
    <row r="1136">
      <c r="A1136" s="6">
        <f>'CBA Digital Banking Case Study '!B1136</f>
        <v>34</v>
      </c>
    </row>
    <row r="1137">
      <c r="A1137" s="6">
        <f>'CBA Digital Banking Case Study '!B1137</f>
        <v>27</v>
      </c>
    </row>
    <row r="1138">
      <c r="A1138" s="6">
        <f>'CBA Digital Banking Case Study '!B1138</f>
        <v>34</v>
      </c>
    </row>
    <row r="1139">
      <c r="A1139" s="6">
        <f>'CBA Digital Banking Case Study '!B1139</f>
        <v>77</v>
      </c>
    </row>
    <row r="1140">
      <c r="A1140" s="6">
        <f>'CBA Digital Banking Case Study '!B1140</f>
        <v>37</v>
      </c>
    </row>
    <row r="1141">
      <c r="A1141" s="6">
        <f>'CBA Digital Banking Case Study '!B1141</f>
        <v>41</v>
      </c>
    </row>
    <row r="1142">
      <c r="A1142" s="6">
        <f>'CBA Digital Banking Case Study '!B1142</f>
        <v>22</v>
      </c>
    </row>
    <row r="1143">
      <c r="A1143" s="6">
        <f>'CBA Digital Banking Case Study '!B1143</f>
        <v>51</v>
      </c>
    </row>
    <row r="1144">
      <c r="A1144" s="6">
        <f>'CBA Digital Banking Case Study '!B1144</f>
        <v>23</v>
      </c>
    </row>
    <row r="1145">
      <c r="A1145" s="6">
        <f>'CBA Digital Banking Case Study '!B1145</f>
        <v>70</v>
      </c>
    </row>
    <row r="1146">
      <c r="A1146" s="6">
        <f>'CBA Digital Banking Case Study '!B1146</f>
        <v>19</v>
      </c>
    </row>
    <row r="1147">
      <c r="A1147" s="6">
        <f>'CBA Digital Banking Case Study '!B1147</f>
        <v>30</v>
      </c>
    </row>
    <row r="1148">
      <c r="A1148" s="6">
        <f>'CBA Digital Banking Case Study '!B1148</f>
        <v>79</v>
      </c>
    </row>
    <row r="1149">
      <c r="A1149" s="6">
        <f>'CBA Digital Banking Case Study '!B1149</f>
        <v>60</v>
      </c>
    </row>
    <row r="1150">
      <c r="A1150" s="6">
        <f>'CBA Digital Banking Case Study '!B1150</f>
        <v>60</v>
      </c>
    </row>
    <row r="1151">
      <c r="A1151" s="6">
        <f>'CBA Digital Banking Case Study '!B1151</f>
        <v>65</v>
      </c>
    </row>
    <row r="1152">
      <c r="A1152" s="6">
        <f>'CBA Digital Banking Case Study '!B1152</f>
        <v>28</v>
      </c>
    </row>
    <row r="1153">
      <c r="A1153" s="6">
        <f>'CBA Digital Banking Case Study '!B1153</f>
        <v>68</v>
      </c>
    </row>
    <row r="1154">
      <c r="A1154" s="6">
        <f>'CBA Digital Banking Case Study '!B1154</f>
        <v>64</v>
      </c>
    </row>
    <row r="1155">
      <c r="A1155" s="6">
        <f>'CBA Digital Banking Case Study '!B1155</f>
        <v>74</v>
      </c>
    </row>
    <row r="1156">
      <c r="A1156" s="6">
        <f>'CBA Digital Banking Case Study '!B1156</f>
        <v>40</v>
      </c>
    </row>
    <row r="1157">
      <c r="A1157" s="6">
        <f>'CBA Digital Banking Case Study '!B1157</f>
        <v>72</v>
      </c>
    </row>
    <row r="1158">
      <c r="A1158" s="6">
        <f>'CBA Digital Banking Case Study '!B1158</f>
        <v>33</v>
      </c>
    </row>
    <row r="1159">
      <c r="A1159" s="6">
        <f>'CBA Digital Banking Case Study '!B1159</f>
        <v>48</v>
      </c>
    </row>
    <row r="1160">
      <c r="A1160" s="6">
        <f>'CBA Digital Banking Case Study '!B1160</f>
        <v>28</v>
      </c>
    </row>
    <row r="1161">
      <c r="A1161" s="6">
        <f>'CBA Digital Banking Case Study '!B1161</f>
        <v>71</v>
      </c>
    </row>
    <row r="1162">
      <c r="A1162" s="6">
        <f>'CBA Digital Banking Case Study '!B1162</f>
        <v>33</v>
      </c>
    </row>
    <row r="1163">
      <c r="A1163" s="6">
        <f>'CBA Digital Banking Case Study '!B1163</f>
        <v>25</v>
      </c>
    </row>
    <row r="1164">
      <c r="A1164" s="6">
        <f>'CBA Digital Banking Case Study '!B1164</f>
        <v>21</v>
      </c>
    </row>
    <row r="1165">
      <c r="A1165" s="6">
        <f>'CBA Digital Banking Case Study '!B1165</f>
        <v>57</v>
      </c>
    </row>
    <row r="1166">
      <c r="A1166" s="6">
        <f>'CBA Digital Banking Case Study '!B1166</f>
        <v>21</v>
      </c>
    </row>
    <row r="1167">
      <c r="A1167" s="6">
        <f>'CBA Digital Banking Case Study '!B1167</f>
        <v>73</v>
      </c>
    </row>
    <row r="1168">
      <c r="A1168" s="6">
        <f>'CBA Digital Banking Case Study '!B1168</f>
        <v>42</v>
      </c>
    </row>
    <row r="1169">
      <c r="A1169" s="6">
        <f>'CBA Digital Banking Case Study '!B1169</f>
        <v>20</v>
      </c>
    </row>
    <row r="1170">
      <c r="A1170" s="6">
        <f>'CBA Digital Banking Case Study '!B1170</f>
        <v>49</v>
      </c>
    </row>
    <row r="1171">
      <c r="A1171" s="6">
        <f>'CBA Digital Banking Case Study '!B1171</f>
        <v>20</v>
      </c>
    </row>
    <row r="1172">
      <c r="A1172" s="6">
        <f>'CBA Digital Banking Case Study '!B1172</f>
        <v>44</v>
      </c>
    </row>
    <row r="1173">
      <c r="A1173" s="6">
        <f>'CBA Digital Banking Case Study '!B1173</f>
        <v>46</v>
      </c>
    </row>
    <row r="1174">
      <c r="A1174" s="6">
        <f>'CBA Digital Banking Case Study '!B1174</f>
        <v>49</v>
      </c>
    </row>
    <row r="1175">
      <c r="A1175" s="6">
        <f>'CBA Digital Banking Case Study '!B1175</f>
        <v>67</v>
      </c>
    </row>
    <row r="1176">
      <c r="A1176" s="6">
        <f>'CBA Digital Banking Case Study '!B1176</f>
        <v>78</v>
      </c>
    </row>
    <row r="1177">
      <c r="A1177" s="6">
        <f>'CBA Digital Banking Case Study '!B1177</f>
        <v>75</v>
      </c>
    </row>
    <row r="1178">
      <c r="A1178" s="6">
        <f>'CBA Digital Banking Case Study '!B1178</f>
        <v>68</v>
      </c>
    </row>
    <row r="1179">
      <c r="A1179" s="6">
        <f>'CBA Digital Banking Case Study '!B1179</f>
        <v>36</v>
      </c>
    </row>
    <row r="1180">
      <c r="A1180" s="6">
        <f>'CBA Digital Banking Case Study '!B1180</f>
        <v>38</v>
      </c>
    </row>
    <row r="1181">
      <c r="A1181" s="6">
        <f>'CBA Digital Banking Case Study '!B1181</f>
        <v>22</v>
      </c>
    </row>
    <row r="1182">
      <c r="A1182" s="6">
        <f>'CBA Digital Banking Case Study '!B1182</f>
        <v>35</v>
      </c>
    </row>
    <row r="1183">
      <c r="A1183" s="6">
        <f>'CBA Digital Banking Case Study '!B1183</f>
        <v>45</v>
      </c>
    </row>
    <row r="1184">
      <c r="A1184" s="6">
        <f>'CBA Digital Banking Case Study '!B1184</f>
        <v>59</v>
      </c>
    </row>
    <row r="1185">
      <c r="A1185" s="6">
        <f>'CBA Digital Banking Case Study '!B1185</f>
        <v>78</v>
      </c>
    </row>
    <row r="1186">
      <c r="A1186" s="6">
        <f>'CBA Digital Banking Case Study '!B1186</f>
        <v>39</v>
      </c>
    </row>
    <row r="1187">
      <c r="A1187" s="6">
        <f>'CBA Digital Banking Case Study '!B1187</f>
        <v>38</v>
      </c>
    </row>
    <row r="1188">
      <c r="A1188" s="6">
        <f>'CBA Digital Banking Case Study '!B1188</f>
        <v>23</v>
      </c>
    </row>
    <row r="1189">
      <c r="A1189" s="6">
        <f>'CBA Digital Banking Case Study '!B1189</f>
        <v>18</v>
      </c>
    </row>
    <row r="1190">
      <c r="A1190" s="6">
        <f>'CBA Digital Banking Case Study '!B1190</f>
        <v>22</v>
      </c>
    </row>
    <row r="1191">
      <c r="A1191" s="6">
        <f>'CBA Digital Banking Case Study '!B1191</f>
        <v>58</v>
      </c>
    </row>
    <row r="1192">
      <c r="A1192" s="6">
        <f>'CBA Digital Banking Case Study '!B1192</f>
        <v>29</v>
      </c>
    </row>
    <row r="1193">
      <c r="A1193" s="6">
        <f>'CBA Digital Banking Case Study '!B1193</f>
        <v>43</v>
      </c>
    </row>
    <row r="1194">
      <c r="A1194" s="6">
        <f>'CBA Digital Banking Case Study '!B1194</f>
        <v>63</v>
      </c>
    </row>
    <row r="1195">
      <c r="A1195" s="6">
        <f>'CBA Digital Banking Case Study '!B1195</f>
        <v>51</v>
      </c>
    </row>
    <row r="1196">
      <c r="A1196" s="6">
        <f>'CBA Digital Banking Case Study '!B1196</f>
        <v>66</v>
      </c>
    </row>
    <row r="1197">
      <c r="A1197" s="6">
        <f>'CBA Digital Banking Case Study '!B1197</f>
        <v>31</v>
      </c>
    </row>
    <row r="1198">
      <c r="A1198" s="6">
        <f>'CBA Digital Banking Case Study '!B1198</f>
        <v>43</v>
      </c>
    </row>
    <row r="1199">
      <c r="A1199" s="6">
        <f>'CBA Digital Banking Case Study '!B1199</f>
        <v>62</v>
      </c>
    </row>
    <row r="1200">
      <c r="A1200" s="6">
        <f>'CBA Digital Banking Case Study '!B1200</f>
        <v>44</v>
      </c>
    </row>
    <row r="1201">
      <c r="A1201" s="6">
        <f>'CBA Digital Banking Case Study '!B1201</f>
        <v>26</v>
      </c>
    </row>
    <row r="1202">
      <c r="A1202" s="6">
        <f>'CBA Digital Banking Case Study '!B1202</f>
        <v>43</v>
      </c>
    </row>
    <row r="1203">
      <c r="A1203" s="6">
        <f>'CBA Digital Banking Case Study '!B1203</f>
        <v>74</v>
      </c>
    </row>
    <row r="1204">
      <c r="A1204" s="6">
        <f>'CBA Digital Banking Case Study '!B1204</f>
        <v>64</v>
      </c>
    </row>
    <row r="1205">
      <c r="A1205" s="6">
        <f>'CBA Digital Banking Case Study '!B1205</f>
        <v>74</v>
      </c>
    </row>
    <row r="1206">
      <c r="A1206" s="6">
        <f>'CBA Digital Banking Case Study '!B1206</f>
        <v>39</v>
      </c>
    </row>
    <row r="1207">
      <c r="A1207" s="6">
        <f>'CBA Digital Banking Case Study '!B1207</f>
        <v>64</v>
      </c>
    </row>
    <row r="1208">
      <c r="A1208" s="6">
        <f>'CBA Digital Banking Case Study '!B1208</f>
        <v>73</v>
      </c>
    </row>
    <row r="1209">
      <c r="A1209" s="6">
        <f>'CBA Digital Banking Case Study '!B1209</f>
        <v>47</v>
      </c>
    </row>
    <row r="1210">
      <c r="A1210" s="6">
        <f>'CBA Digital Banking Case Study '!B1210</f>
        <v>60</v>
      </c>
    </row>
    <row r="1211">
      <c r="A1211" s="6">
        <f>'CBA Digital Banking Case Study '!B1211</f>
        <v>80</v>
      </c>
    </row>
    <row r="1212">
      <c r="A1212" s="6">
        <f>'CBA Digital Banking Case Study '!B1212</f>
        <v>65</v>
      </c>
    </row>
    <row r="1213">
      <c r="A1213" s="6">
        <f>'CBA Digital Banking Case Study '!B1213</f>
        <v>78</v>
      </c>
    </row>
    <row r="1214">
      <c r="A1214" s="6">
        <f>'CBA Digital Banking Case Study '!B1214</f>
        <v>34</v>
      </c>
    </row>
    <row r="1215">
      <c r="A1215" s="6">
        <f>'CBA Digital Banking Case Study '!B1215</f>
        <v>43</v>
      </c>
    </row>
    <row r="1216">
      <c r="A1216" s="6">
        <f>'CBA Digital Banking Case Study '!B1216</f>
        <v>53</v>
      </c>
    </row>
    <row r="1217">
      <c r="A1217" s="6">
        <f>'CBA Digital Banking Case Study '!B1217</f>
        <v>18</v>
      </c>
    </row>
    <row r="1218">
      <c r="A1218" s="6">
        <f>'CBA Digital Banking Case Study '!B1218</f>
        <v>25</v>
      </c>
    </row>
    <row r="1219">
      <c r="A1219" s="6">
        <f>'CBA Digital Banking Case Study '!B1219</f>
        <v>66</v>
      </c>
    </row>
    <row r="1220">
      <c r="A1220" s="6">
        <f>'CBA Digital Banking Case Study '!B1220</f>
        <v>52</v>
      </c>
    </row>
    <row r="1221">
      <c r="A1221" s="6">
        <f>'CBA Digital Banking Case Study '!B1221</f>
        <v>78</v>
      </c>
    </row>
    <row r="1222">
      <c r="A1222" s="6">
        <f>'CBA Digital Banking Case Study '!B1222</f>
        <v>69</v>
      </c>
    </row>
    <row r="1223">
      <c r="A1223" s="6">
        <f>'CBA Digital Banking Case Study '!B1223</f>
        <v>32</v>
      </c>
    </row>
    <row r="1224">
      <c r="A1224" s="6">
        <f>'CBA Digital Banking Case Study '!B1224</f>
        <v>64</v>
      </c>
    </row>
    <row r="1225">
      <c r="A1225" s="6">
        <f>'CBA Digital Banking Case Study '!B1225</f>
        <v>80</v>
      </c>
    </row>
    <row r="1226">
      <c r="A1226" s="6">
        <f>'CBA Digital Banking Case Study '!B1226</f>
        <v>73</v>
      </c>
    </row>
    <row r="1227">
      <c r="A1227" s="6">
        <f>'CBA Digital Banking Case Study '!B1227</f>
        <v>39</v>
      </c>
    </row>
    <row r="1228">
      <c r="A1228" s="6">
        <f>'CBA Digital Banking Case Study '!B1228</f>
        <v>31</v>
      </c>
    </row>
    <row r="1229">
      <c r="A1229" s="6">
        <f>'CBA Digital Banking Case Study '!B1229</f>
        <v>43</v>
      </c>
    </row>
    <row r="1230">
      <c r="A1230" s="6">
        <f>'CBA Digital Banking Case Study '!B1230</f>
        <v>45</v>
      </c>
    </row>
    <row r="1231">
      <c r="A1231" s="6">
        <f>'CBA Digital Banking Case Study '!B1231</f>
        <v>40</v>
      </c>
    </row>
    <row r="1232">
      <c r="A1232" s="6">
        <f>'CBA Digital Banking Case Study '!B1232</f>
        <v>31</v>
      </c>
    </row>
    <row r="1233">
      <c r="A1233" s="6">
        <f>'CBA Digital Banking Case Study '!B1233</f>
        <v>41</v>
      </c>
    </row>
    <row r="1234">
      <c r="A1234" s="6">
        <f>'CBA Digital Banking Case Study '!B1234</f>
        <v>19</v>
      </c>
    </row>
    <row r="1235">
      <c r="A1235" s="6">
        <f>'CBA Digital Banking Case Study '!B1235</f>
        <v>62</v>
      </c>
    </row>
    <row r="1236">
      <c r="A1236" s="6">
        <f>'CBA Digital Banking Case Study '!B1236</f>
        <v>43</v>
      </c>
    </row>
    <row r="1237">
      <c r="A1237" s="6">
        <f>'CBA Digital Banking Case Study '!B1237</f>
        <v>31</v>
      </c>
    </row>
    <row r="1238">
      <c r="A1238" s="6">
        <f>'CBA Digital Banking Case Study '!B1238</f>
        <v>76</v>
      </c>
    </row>
    <row r="1239">
      <c r="A1239" s="6">
        <f>'CBA Digital Banking Case Study '!B1239</f>
        <v>73</v>
      </c>
    </row>
    <row r="1240">
      <c r="A1240" s="6">
        <f>'CBA Digital Banking Case Study '!B1240</f>
        <v>68</v>
      </c>
    </row>
    <row r="1241">
      <c r="A1241" s="6">
        <f>'CBA Digital Banking Case Study '!B1241</f>
        <v>24</v>
      </c>
    </row>
    <row r="1242">
      <c r="A1242" s="6">
        <f>'CBA Digital Banking Case Study '!B1242</f>
        <v>20</v>
      </c>
    </row>
    <row r="1243">
      <c r="A1243" s="6">
        <f>'CBA Digital Banking Case Study '!B1243</f>
        <v>64</v>
      </c>
    </row>
    <row r="1244">
      <c r="A1244" s="6">
        <f>'CBA Digital Banking Case Study '!B1244</f>
        <v>40</v>
      </c>
    </row>
    <row r="1245">
      <c r="A1245" s="6">
        <f>'CBA Digital Banking Case Study '!B1245</f>
        <v>63</v>
      </c>
    </row>
    <row r="1246">
      <c r="A1246" s="6">
        <f>'CBA Digital Banking Case Study '!B1246</f>
        <v>60</v>
      </c>
    </row>
    <row r="1247">
      <c r="A1247" s="6">
        <f>'CBA Digital Banking Case Study '!B1247</f>
        <v>64</v>
      </c>
    </row>
    <row r="1248">
      <c r="A1248" s="6">
        <f>'CBA Digital Banking Case Study '!B1248</f>
        <v>77</v>
      </c>
    </row>
    <row r="1249">
      <c r="A1249" s="6">
        <f>'CBA Digital Banking Case Study '!B1249</f>
        <v>62</v>
      </c>
    </row>
    <row r="1250">
      <c r="A1250" s="6">
        <f>'CBA Digital Banking Case Study '!B1250</f>
        <v>35</v>
      </c>
    </row>
    <row r="1251">
      <c r="A1251" s="6">
        <f>'CBA Digital Banking Case Study '!B1251</f>
        <v>75</v>
      </c>
    </row>
    <row r="1252">
      <c r="A1252" s="6">
        <f>'CBA Digital Banking Case Study '!B1252</f>
        <v>55</v>
      </c>
    </row>
    <row r="1253">
      <c r="A1253" s="6">
        <f>'CBA Digital Banking Case Study '!B1253</f>
        <v>52</v>
      </c>
    </row>
    <row r="1254">
      <c r="A1254" s="6">
        <f>'CBA Digital Banking Case Study '!B1254</f>
        <v>68</v>
      </c>
    </row>
    <row r="1255">
      <c r="A1255" s="6">
        <f>'CBA Digital Banking Case Study '!B1255</f>
        <v>32</v>
      </c>
    </row>
    <row r="1256">
      <c r="A1256" s="6">
        <f>'CBA Digital Banking Case Study '!B1256</f>
        <v>42</v>
      </c>
    </row>
    <row r="1257">
      <c r="A1257" s="6">
        <f>'CBA Digital Banking Case Study '!B1257</f>
        <v>72</v>
      </c>
    </row>
    <row r="1258">
      <c r="A1258" s="6">
        <f>'CBA Digital Banking Case Study '!B1258</f>
        <v>54</v>
      </c>
    </row>
    <row r="1259">
      <c r="A1259" s="6">
        <f>'CBA Digital Banking Case Study '!B1259</f>
        <v>45</v>
      </c>
    </row>
    <row r="1260">
      <c r="A1260" s="6">
        <f>'CBA Digital Banking Case Study '!B1260</f>
        <v>27</v>
      </c>
    </row>
    <row r="1261">
      <c r="A1261" s="6">
        <f>'CBA Digital Banking Case Study '!B1261</f>
        <v>56</v>
      </c>
    </row>
    <row r="1262">
      <c r="A1262" s="6">
        <f>'CBA Digital Banking Case Study '!B1262</f>
        <v>74</v>
      </c>
    </row>
    <row r="1263">
      <c r="A1263" s="6">
        <f>'CBA Digital Banking Case Study '!B1263</f>
        <v>34</v>
      </c>
    </row>
    <row r="1264">
      <c r="A1264" s="6">
        <f>'CBA Digital Banking Case Study '!B1264</f>
        <v>56</v>
      </c>
    </row>
    <row r="1265">
      <c r="A1265" s="6">
        <f>'CBA Digital Banking Case Study '!B1265</f>
        <v>39</v>
      </c>
    </row>
    <row r="1266">
      <c r="A1266" s="6">
        <f>'CBA Digital Banking Case Study '!B1266</f>
        <v>43</v>
      </c>
    </row>
    <row r="1267">
      <c r="A1267" s="6">
        <f>'CBA Digital Banking Case Study '!B1267</f>
        <v>79</v>
      </c>
    </row>
    <row r="1268">
      <c r="A1268" s="6">
        <f>'CBA Digital Banking Case Study '!B1268</f>
        <v>61</v>
      </c>
    </row>
    <row r="1269">
      <c r="A1269" s="6">
        <f>'CBA Digital Banking Case Study '!B1269</f>
        <v>42</v>
      </c>
    </row>
    <row r="1270">
      <c r="A1270" s="6">
        <f>'CBA Digital Banking Case Study '!B1270</f>
        <v>34</v>
      </c>
    </row>
    <row r="1271">
      <c r="A1271" s="6">
        <f>'CBA Digital Banking Case Study '!B1271</f>
        <v>30</v>
      </c>
    </row>
    <row r="1272">
      <c r="A1272" s="6">
        <f>'CBA Digital Banking Case Study '!B1272</f>
        <v>37</v>
      </c>
    </row>
    <row r="1273">
      <c r="A1273" s="6">
        <f>'CBA Digital Banking Case Study '!B1273</f>
        <v>42</v>
      </c>
    </row>
    <row r="1274">
      <c r="A1274" s="6">
        <f>'CBA Digital Banking Case Study '!B1274</f>
        <v>21</v>
      </c>
    </row>
    <row r="1275">
      <c r="A1275" s="6">
        <f>'CBA Digital Banking Case Study '!B1275</f>
        <v>27</v>
      </c>
    </row>
    <row r="1276">
      <c r="A1276" s="6">
        <f>'CBA Digital Banking Case Study '!B1276</f>
        <v>20</v>
      </c>
    </row>
    <row r="1277">
      <c r="A1277" s="6">
        <f>'CBA Digital Banking Case Study '!B1277</f>
        <v>58</v>
      </c>
    </row>
    <row r="1278">
      <c r="A1278" s="6">
        <f>'CBA Digital Banking Case Study '!B1278</f>
        <v>62</v>
      </c>
    </row>
    <row r="1279">
      <c r="A1279" s="6">
        <f>'CBA Digital Banking Case Study '!B1279</f>
        <v>35</v>
      </c>
    </row>
    <row r="1280">
      <c r="A1280" s="6">
        <f>'CBA Digital Banking Case Study '!B1280</f>
        <v>64</v>
      </c>
    </row>
    <row r="1281">
      <c r="A1281" s="6">
        <f>'CBA Digital Banking Case Study '!B1281</f>
        <v>53</v>
      </c>
    </row>
    <row r="1282">
      <c r="A1282" s="6">
        <f>'CBA Digital Banking Case Study '!B1282</f>
        <v>64</v>
      </c>
    </row>
    <row r="1283">
      <c r="A1283" s="6">
        <f>'CBA Digital Banking Case Study '!B1283</f>
        <v>39</v>
      </c>
    </row>
    <row r="1284">
      <c r="A1284" s="6">
        <f>'CBA Digital Banking Case Study '!B1284</f>
        <v>51</v>
      </c>
    </row>
    <row r="1285">
      <c r="A1285" s="6">
        <f>'CBA Digital Banking Case Study '!B1285</f>
        <v>64</v>
      </c>
    </row>
    <row r="1286">
      <c r="A1286" s="6">
        <f>'CBA Digital Banking Case Study '!B1286</f>
        <v>25</v>
      </c>
    </row>
    <row r="1287">
      <c r="A1287" s="6">
        <f>'CBA Digital Banking Case Study '!B1287</f>
        <v>57</v>
      </c>
    </row>
    <row r="1288">
      <c r="A1288" s="6">
        <f>'CBA Digital Banking Case Study '!B1288</f>
        <v>66</v>
      </c>
    </row>
    <row r="1289">
      <c r="A1289" s="6">
        <f>'CBA Digital Banking Case Study '!B1289</f>
        <v>61</v>
      </c>
    </row>
    <row r="1290">
      <c r="A1290" s="6">
        <f>'CBA Digital Banking Case Study '!B1290</f>
        <v>36</v>
      </c>
    </row>
    <row r="1291">
      <c r="A1291" s="6">
        <f>'CBA Digital Banking Case Study '!B1291</f>
        <v>59</v>
      </c>
    </row>
    <row r="1292">
      <c r="A1292" s="6">
        <f>'CBA Digital Banking Case Study '!B1292</f>
        <v>58</v>
      </c>
    </row>
    <row r="1293">
      <c r="A1293" s="6">
        <f>'CBA Digital Banking Case Study '!B1293</f>
        <v>54</v>
      </c>
    </row>
    <row r="1294">
      <c r="A1294" s="6">
        <f>'CBA Digital Banking Case Study '!B1294</f>
        <v>23</v>
      </c>
    </row>
    <row r="1295">
      <c r="A1295" s="6">
        <f>'CBA Digital Banking Case Study '!B1295</f>
        <v>69</v>
      </c>
    </row>
    <row r="1296">
      <c r="A1296" s="6">
        <f>'CBA Digital Banking Case Study '!B1296</f>
        <v>43</v>
      </c>
    </row>
    <row r="1297">
      <c r="A1297" s="6">
        <f>'CBA Digital Banking Case Study '!B1297</f>
        <v>51</v>
      </c>
    </row>
    <row r="1298">
      <c r="A1298" s="6">
        <f>'CBA Digital Banking Case Study '!B1298</f>
        <v>76</v>
      </c>
    </row>
    <row r="1299">
      <c r="A1299" s="6">
        <f>'CBA Digital Banking Case Study '!B1299</f>
        <v>73</v>
      </c>
    </row>
    <row r="1300">
      <c r="A1300" s="6">
        <f>'CBA Digital Banking Case Study '!B1300</f>
        <v>76</v>
      </c>
    </row>
    <row r="1301">
      <c r="A1301" s="6">
        <f>'CBA Digital Banking Case Study '!B1301</f>
        <v>62</v>
      </c>
    </row>
    <row r="1302">
      <c r="A1302" s="6">
        <f>'CBA Digital Banking Case Study '!B1302</f>
        <v>23</v>
      </c>
    </row>
    <row r="1303">
      <c r="A1303" s="6">
        <f>'CBA Digital Banking Case Study '!B1303</f>
        <v>54</v>
      </c>
    </row>
    <row r="1304">
      <c r="A1304" s="6">
        <f>'CBA Digital Banking Case Study '!B1304</f>
        <v>74</v>
      </c>
    </row>
    <row r="1305">
      <c r="A1305" s="6">
        <f>'CBA Digital Banking Case Study '!B1305</f>
        <v>50</v>
      </c>
    </row>
    <row r="1306">
      <c r="A1306" s="6">
        <f>'CBA Digital Banking Case Study '!B1306</f>
        <v>70</v>
      </c>
    </row>
    <row r="1307">
      <c r="A1307" s="6">
        <f>'CBA Digital Banking Case Study '!B1307</f>
        <v>39</v>
      </c>
    </row>
    <row r="1308">
      <c r="A1308" s="6">
        <f>'CBA Digital Banking Case Study '!B1308</f>
        <v>38</v>
      </c>
    </row>
    <row r="1309">
      <c r="A1309" s="6">
        <f>'CBA Digital Banking Case Study '!B1309</f>
        <v>23</v>
      </c>
    </row>
    <row r="1310">
      <c r="A1310" s="6">
        <f>'CBA Digital Banking Case Study '!B1310</f>
        <v>23</v>
      </c>
    </row>
    <row r="1311">
      <c r="A1311" s="6">
        <f>'CBA Digital Banking Case Study '!B1311</f>
        <v>72</v>
      </c>
    </row>
    <row r="1312">
      <c r="A1312" s="6">
        <f>'CBA Digital Banking Case Study '!B1312</f>
        <v>65</v>
      </c>
    </row>
    <row r="1313">
      <c r="A1313" s="6">
        <f>'CBA Digital Banking Case Study '!B1313</f>
        <v>21</v>
      </c>
    </row>
    <row r="1314">
      <c r="A1314" s="6">
        <f>'CBA Digital Banking Case Study '!B1314</f>
        <v>47</v>
      </c>
    </row>
    <row r="1315">
      <c r="A1315" s="6">
        <f>'CBA Digital Banking Case Study '!B1315</f>
        <v>28</v>
      </c>
    </row>
    <row r="1316">
      <c r="A1316" s="6">
        <f>'CBA Digital Banking Case Study '!B1316</f>
        <v>79</v>
      </c>
    </row>
    <row r="1317">
      <c r="A1317" s="6">
        <f>'CBA Digital Banking Case Study '!B1317</f>
        <v>79</v>
      </c>
    </row>
    <row r="1318">
      <c r="A1318" s="6">
        <f>'CBA Digital Banking Case Study '!B1318</f>
        <v>47</v>
      </c>
    </row>
    <row r="1319">
      <c r="A1319" s="6">
        <f>'CBA Digital Banking Case Study '!B1319</f>
        <v>48</v>
      </c>
    </row>
    <row r="1320">
      <c r="A1320" s="6">
        <f>'CBA Digital Banking Case Study '!B1320</f>
        <v>41</v>
      </c>
    </row>
    <row r="1321">
      <c r="A1321" s="6">
        <f>'CBA Digital Banking Case Study '!B1321</f>
        <v>72</v>
      </c>
    </row>
    <row r="1322">
      <c r="A1322" s="6">
        <f>'CBA Digital Banking Case Study '!B1322</f>
        <v>26</v>
      </c>
    </row>
    <row r="1323">
      <c r="A1323" s="6">
        <f>'CBA Digital Banking Case Study '!B1323</f>
        <v>72</v>
      </c>
    </row>
    <row r="1324">
      <c r="A1324" s="6">
        <f>'CBA Digital Banking Case Study '!B1324</f>
        <v>20</v>
      </c>
    </row>
    <row r="1325">
      <c r="A1325" s="6">
        <f>'CBA Digital Banking Case Study '!B1325</f>
        <v>68</v>
      </c>
    </row>
    <row r="1326">
      <c r="A1326" s="6">
        <f>'CBA Digital Banking Case Study '!B1326</f>
        <v>48</v>
      </c>
    </row>
    <row r="1327">
      <c r="A1327" s="6">
        <f>'CBA Digital Banking Case Study '!B1327</f>
        <v>57</v>
      </c>
    </row>
    <row r="1328">
      <c r="A1328" s="6">
        <f>'CBA Digital Banking Case Study '!B1328</f>
        <v>54</v>
      </c>
    </row>
    <row r="1329">
      <c r="A1329" s="6">
        <f>'CBA Digital Banking Case Study '!B1329</f>
        <v>53</v>
      </c>
    </row>
    <row r="1330">
      <c r="A1330" s="6">
        <f>'CBA Digital Banking Case Study '!B1330</f>
        <v>41</v>
      </c>
    </row>
    <row r="1331">
      <c r="A1331" s="6">
        <f>'CBA Digital Banking Case Study '!B1331</f>
        <v>48</v>
      </c>
    </row>
    <row r="1332">
      <c r="A1332" s="6">
        <f>'CBA Digital Banking Case Study '!B1332</f>
        <v>23</v>
      </c>
    </row>
    <row r="1333">
      <c r="A1333" s="6">
        <f>'CBA Digital Banking Case Study '!B1333</f>
        <v>19</v>
      </c>
    </row>
    <row r="1334">
      <c r="A1334" s="6">
        <f>'CBA Digital Banking Case Study '!B1334</f>
        <v>37</v>
      </c>
    </row>
    <row r="1335">
      <c r="A1335" s="6">
        <f>'CBA Digital Banking Case Study '!B1335</f>
        <v>45</v>
      </c>
    </row>
    <row r="1336">
      <c r="A1336" s="6">
        <f>'CBA Digital Banking Case Study '!B1336</f>
        <v>28</v>
      </c>
    </row>
    <row r="1337">
      <c r="A1337" s="6">
        <f>'CBA Digital Banking Case Study '!B1337</f>
        <v>21</v>
      </c>
    </row>
    <row r="1338">
      <c r="A1338" s="6">
        <f>'CBA Digital Banking Case Study '!B1338</f>
        <v>32</v>
      </c>
    </row>
    <row r="1339">
      <c r="A1339" s="6">
        <f>'CBA Digital Banking Case Study '!B1339</f>
        <v>23</v>
      </c>
    </row>
    <row r="1340">
      <c r="A1340" s="6">
        <f>'CBA Digital Banking Case Study '!B1340</f>
        <v>71</v>
      </c>
    </row>
    <row r="1341">
      <c r="A1341" s="6">
        <f>'CBA Digital Banking Case Study '!B1341</f>
        <v>66</v>
      </c>
    </row>
    <row r="1342">
      <c r="A1342" s="6">
        <f>'CBA Digital Banking Case Study '!B1342</f>
        <v>47</v>
      </c>
    </row>
    <row r="1343">
      <c r="A1343" s="6">
        <f>'CBA Digital Banking Case Study '!B1343</f>
        <v>73</v>
      </c>
    </row>
    <row r="1344">
      <c r="A1344" s="6">
        <f>'CBA Digital Banking Case Study '!B1344</f>
        <v>55</v>
      </c>
    </row>
    <row r="1345">
      <c r="A1345" s="6">
        <f>'CBA Digital Banking Case Study '!B1345</f>
        <v>68</v>
      </c>
    </row>
    <row r="1346">
      <c r="A1346" s="6">
        <f>'CBA Digital Banking Case Study '!B1346</f>
        <v>79</v>
      </c>
    </row>
    <row r="1347">
      <c r="A1347" s="6">
        <f>'CBA Digital Banking Case Study '!B1347</f>
        <v>74</v>
      </c>
    </row>
    <row r="1348">
      <c r="A1348" s="6">
        <f>'CBA Digital Banking Case Study '!B1348</f>
        <v>19</v>
      </c>
    </row>
    <row r="1349">
      <c r="A1349" s="6">
        <f>'CBA Digital Banking Case Study '!B1349</f>
        <v>32</v>
      </c>
    </row>
    <row r="1350">
      <c r="A1350" s="6">
        <f>'CBA Digital Banking Case Study '!B1350</f>
        <v>28</v>
      </c>
    </row>
    <row r="1351">
      <c r="A1351" s="6">
        <f>'CBA Digital Banking Case Study '!B1351</f>
        <v>25</v>
      </c>
    </row>
    <row r="1352">
      <c r="A1352" s="6">
        <f>'CBA Digital Banking Case Study '!B1352</f>
        <v>43</v>
      </c>
    </row>
    <row r="1353">
      <c r="A1353" s="6">
        <f>'CBA Digital Banking Case Study '!B1353</f>
        <v>68</v>
      </c>
    </row>
    <row r="1354">
      <c r="A1354" s="6">
        <f>'CBA Digital Banking Case Study '!B1354</f>
        <v>62</v>
      </c>
    </row>
    <row r="1355">
      <c r="A1355" s="6">
        <f>'CBA Digital Banking Case Study '!B1355</f>
        <v>61</v>
      </c>
    </row>
    <row r="1356">
      <c r="A1356" s="6">
        <f>'CBA Digital Banking Case Study '!B1356</f>
        <v>22</v>
      </c>
    </row>
    <row r="1357">
      <c r="A1357" s="6">
        <f>'CBA Digital Banking Case Study '!B1357</f>
        <v>23</v>
      </c>
    </row>
    <row r="1358">
      <c r="A1358" s="6">
        <f>'CBA Digital Banking Case Study '!B1358</f>
        <v>43</v>
      </c>
    </row>
    <row r="1359">
      <c r="A1359" s="6">
        <f>'CBA Digital Banking Case Study '!B1359</f>
        <v>71</v>
      </c>
    </row>
    <row r="1360">
      <c r="A1360" s="6">
        <f>'CBA Digital Banking Case Study '!B1360</f>
        <v>21</v>
      </c>
    </row>
    <row r="1361">
      <c r="A1361" s="6">
        <f>'CBA Digital Banking Case Study '!B1361</f>
        <v>36</v>
      </c>
    </row>
    <row r="1362">
      <c r="A1362" s="6">
        <f>'CBA Digital Banking Case Study '!B1362</f>
        <v>37</v>
      </c>
    </row>
    <row r="1363">
      <c r="A1363" s="6">
        <f>'CBA Digital Banking Case Study '!B1363</f>
        <v>50</v>
      </c>
    </row>
    <row r="1364">
      <c r="A1364" s="6">
        <f>'CBA Digital Banking Case Study '!B1364</f>
        <v>37</v>
      </c>
    </row>
    <row r="1365">
      <c r="A1365" s="6">
        <f>'CBA Digital Banking Case Study '!B1365</f>
        <v>66</v>
      </c>
    </row>
    <row r="1366">
      <c r="A1366" s="6">
        <f>'CBA Digital Banking Case Study '!B1366</f>
        <v>29</v>
      </c>
    </row>
    <row r="1367">
      <c r="A1367" s="6">
        <f>'CBA Digital Banking Case Study '!B1367</f>
        <v>64</v>
      </c>
    </row>
    <row r="1368">
      <c r="A1368" s="6">
        <f>'CBA Digital Banking Case Study '!B1368</f>
        <v>18</v>
      </c>
    </row>
    <row r="1369">
      <c r="A1369" s="6">
        <f>'CBA Digital Banking Case Study '!B1369</f>
        <v>43</v>
      </c>
    </row>
    <row r="1370">
      <c r="A1370" s="6">
        <f>'CBA Digital Banking Case Study '!B1370</f>
        <v>31</v>
      </c>
    </row>
    <row r="1371">
      <c r="A1371" s="6">
        <f>'CBA Digital Banking Case Study '!B1371</f>
        <v>55</v>
      </c>
    </row>
    <row r="1372">
      <c r="A1372" s="6">
        <f>'CBA Digital Banking Case Study '!B1372</f>
        <v>54</v>
      </c>
    </row>
    <row r="1373">
      <c r="A1373" s="6">
        <f>'CBA Digital Banking Case Study '!B1373</f>
        <v>79</v>
      </c>
    </row>
    <row r="1374">
      <c r="A1374" s="6">
        <f>'CBA Digital Banking Case Study '!B1374</f>
        <v>28</v>
      </c>
    </row>
    <row r="1375">
      <c r="A1375" s="6">
        <f>'CBA Digital Banking Case Study '!B1375</f>
        <v>80</v>
      </c>
    </row>
    <row r="1376">
      <c r="A1376" s="6">
        <f>'CBA Digital Banking Case Study '!B1376</f>
        <v>53</v>
      </c>
    </row>
    <row r="1377">
      <c r="A1377" s="6">
        <f>'CBA Digital Banking Case Study '!B1377</f>
        <v>30</v>
      </c>
    </row>
    <row r="1378">
      <c r="A1378" s="6">
        <f>'CBA Digital Banking Case Study '!B1378</f>
        <v>60</v>
      </c>
    </row>
    <row r="1379">
      <c r="A1379" s="6">
        <f>'CBA Digital Banking Case Study '!B1379</f>
        <v>20</v>
      </c>
    </row>
    <row r="1380">
      <c r="A1380" s="6">
        <f>'CBA Digital Banking Case Study '!B1380</f>
        <v>50</v>
      </c>
    </row>
    <row r="1381">
      <c r="A1381" s="6">
        <f>'CBA Digital Banking Case Study '!B1381</f>
        <v>23</v>
      </c>
    </row>
    <row r="1382">
      <c r="A1382" s="6">
        <f>'CBA Digital Banking Case Study '!B1382</f>
        <v>67</v>
      </c>
    </row>
    <row r="1383">
      <c r="A1383" s="6">
        <f>'CBA Digital Banking Case Study '!B1383</f>
        <v>73</v>
      </c>
    </row>
    <row r="1384">
      <c r="A1384" s="6">
        <f>'CBA Digital Banking Case Study '!B1384</f>
        <v>27</v>
      </c>
    </row>
    <row r="1385">
      <c r="A1385" s="6">
        <f>'CBA Digital Banking Case Study '!B1385</f>
        <v>22</v>
      </c>
    </row>
    <row r="1386">
      <c r="A1386" s="6">
        <f>'CBA Digital Banking Case Study '!B1386</f>
        <v>40</v>
      </c>
    </row>
    <row r="1387">
      <c r="A1387" s="6">
        <f>'CBA Digital Banking Case Study '!B1387</f>
        <v>27</v>
      </c>
    </row>
    <row r="1388">
      <c r="A1388" s="6">
        <f>'CBA Digital Banking Case Study '!B1388</f>
        <v>61</v>
      </c>
    </row>
    <row r="1389">
      <c r="A1389" s="6">
        <f>'CBA Digital Banking Case Study '!B1389</f>
        <v>19</v>
      </c>
    </row>
    <row r="1390">
      <c r="A1390" s="6">
        <f>'CBA Digital Banking Case Study '!B1390</f>
        <v>30</v>
      </c>
    </row>
    <row r="1391">
      <c r="A1391" s="6">
        <f>'CBA Digital Banking Case Study '!B1391</f>
        <v>57</v>
      </c>
    </row>
    <row r="1392">
      <c r="A1392" s="6">
        <f>'CBA Digital Banking Case Study '!B1392</f>
        <v>19</v>
      </c>
    </row>
    <row r="1393">
      <c r="A1393" s="6">
        <f>'CBA Digital Banking Case Study '!B1393</f>
        <v>37</v>
      </c>
    </row>
    <row r="1394">
      <c r="A1394" s="6">
        <f>'CBA Digital Banking Case Study '!B1394</f>
        <v>18</v>
      </c>
    </row>
    <row r="1395">
      <c r="A1395" s="6">
        <f>'CBA Digital Banking Case Study '!B1395</f>
        <v>80</v>
      </c>
    </row>
    <row r="1396">
      <c r="A1396" s="6">
        <f>'CBA Digital Banking Case Study '!B1396</f>
        <v>54</v>
      </c>
    </row>
    <row r="1397">
      <c r="A1397" s="6">
        <f>'CBA Digital Banking Case Study '!B1397</f>
        <v>26</v>
      </c>
    </row>
    <row r="1398">
      <c r="A1398" s="6">
        <f>'CBA Digital Banking Case Study '!B1398</f>
        <v>34</v>
      </c>
    </row>
    <row r="1399">
      <c r="A1399" s="6">
        <f>'CBA Digital Banking Case Study '!B1399</f>
        <v>26</v>
      </c>
    </row>
    <row r="1400">
      <c r="A1400" s="6">
        <f>'CBA Digital Banking Case Study '!B1400</f>
        <v>28</v>
      </c>
    </row>
    <row r="1401">
      <c r="A1401" s="6">
        <f>'CBA Digital Banking Case Study '!B1401</f>
        <v>32</v>
      </c>
    </row>
    <row r="1402">
      <c r="A1402" s="6">
        <f>'CBA Digital Banking Case Study '!B1402</f>
        <v>41</v>
      </c>
    </row>
    <row r="1403">
      <c r="A1403" s="6">
        <f>'CBA Digital Banking Case Study '!B1403</f>
        <v>55</v>
      </c>
    </row>
    <row r="1404">
      <c r="A1404" s="6">
        <f>'CBA Digital Banking Case Study '!B1404</f>
        <v>72</v>
      </c>
    </row>
    <row r="1405">
      <c r="A1405" s="6">
        <f>'CBA Digital Banking Case Study '!B1405</f>
        <v>52</v>
      </c>
    </row>
    <row r="1406">
      <c r="A1406" s="6">
        <f>'CBA Digital Banking Case Study '!B1406</f>
        <v>47</v>
      </c>
    </row>
    <row r="1407">
      <c r="A1407" s="6">
        <f>'CBA Digital Banking Case Study '!B1407</f>
        <v>48</v>
      </c>
    </row>
    <row r="1408">
      <c r="A1408" s="6">
        <f>'CBA Digital Banking Case Study '!B1408</f>
        <v>66</v>
      </c>
    </row>
    <row r="1409">
      <c r="A1409" s="6">
        <f>'CBA Digital Banking Case Study '!B1409</f>
        <v>22</v>
      </c>
    </row>
    <row r="1410">
      <c r="A1410" s="6">
        <f>'CBA Digital Banking Case Study '!B1410</f>
        <v>79</v>
      </c>
    </row>
    <row r="1411">
      <c r="A1411" s="6">
        <f>'CBA Digital Banking Case Study '!B1411</f>
        <v>77</v>
      </c>
    </row>
    <row r="1412">
      <c r="A1412" s="6">
        <f>'CBA Digital Banking Case Study '!B1412</f>
        <v>61</v>
      </c>
    </row>
    <row r="1413">
      <c r="A1413" s="6">
        <f>'CBA Digital Banking Case Study '!B1413</f>
        <v>67</v>
      </c>
    </row>
    <row r="1414">
      <c r="A1414" s="6">
        <f>'CBA Digital Banking Case Study '!B1414</f>
        <v>31</v>
      </c>
    </row>
    <row r="1415">
      <c r="A1415" s="6">
        <f>'CBA Digital Banking Case Study '!B1415</f>
        <v>70</v>
      </c>
    </row>
    <row r="1416">
      <c r="A1416" s="6">
        <f>'CBA Digital Banking Case Study '!B1416</f>
        <v>73</v>
      </c>
    </row>
    <row r="1417">
      <c r="A1417" s="6">
        <f>'CBA Digital Banking Case Study '!B1417</f>
        <v>28</v>
      </c>
    </row>
    <row r="1418">
      <c r="A1418" s="6">
        <f>'CBA Digital Banking Case Study '!B1418</f>
        <v>26</v>
      </c>
    </row>
    <row r="1419">
      <c r="A1419" s="6">
        <f>'CBA Digital Banking Case Study '!B1419</f>
        <v>51</v>
      </c>
    </row>
    <row r="1420">
      <c r="A1420" s="6">
        <f>'CBA Digital Banking Case Study '!B1420</f>
        <v>29</v>
      </c>
    </row>
    <row r="1421">
      <c r="A1421" s="6">
        <f>'CBA Digital Banking Case Study '!B1421</f>
        <v>52</v>
      </c>
    </row>
    <row r="1422">
      <c r="A1422" s="6">
        <f>'CBA Digital Banking Case Study '!B1422</f>
        <v>52</v>
      </c>
    </row>
    <row r="1423">
      <c r="A1423" s="6">
        <f>'CBA Digital Banking Case Study '!B1423</f>
        <v>18</v>
      </c>
    </row>
    <row r="1424">
      <c r="A1424" s="6">
        <f>'CBA Digital Banking Case Study '!B1424</f>
        <v>57</v>
      </c>
    </row>
    <row r="1425">
      <c r="A1425" s="6">
        <f>'CBA Digital Banking Case Study '!B1425</f>
        <v>39</v>
      </c>
    </row>
    <row r="1426">
      <c r="A1426" s="6">
        <f>'CBA Digital Banking Case Study '!B1426</f>
        <v>77</v>
      </c>
    </row>
    <row r="1427">
      <c r="A1427" s="6">
        <f>'CBA Digital Banking Case Study '!B1427</f>
        <v>46</v>
      </c>
    </row>
    <row r="1428">
      <c r="A1428" s="6">
        <f>'CBA Digital Banking Case Study '!B1428</f>
        <v>25</v>
      </c>
    </row>
    <row r="1429">
      <c r="A1429" s="6">
        <f>'CBA Digital Banking Case Study '!B1429</f>
        <v>28</v>
      </c>
    </row>
    <row r="1430">
      <c r="A1430" s="6">
        <f>'CBA Digital Banking Case Study '!B1430</f>
        <v>58</v>
      </c>
    </row>
    <row r="1431">
      <c r="A1431" s="6">
        <f>'CBA Digital Banking Case Study '!B1431</f>
        <v>54</v>
      </c>
    </row>
    <row r="1432">
      <c r="A1432" s="6">
        <f>'CBA Digital Banking Case Study '!B1432</f>
        <v>31</v>
      </c>
    </row>
    <row r="1433">
      <c r="A1433" s="6">
        <f>'CBA Digital Banking Case Study '!B1433</f>
        <v>77</v>
      </c>
    </row>
    <row r="1434">
      <c r="A1434" s="6">
        <f>'CBA Digital Banking Case Study '!B1434</f>
        <v>47</v>
      </c>
    </row>
    <row r="1435">
      <c r="A1435" s="6">
        <f>'CBA Digital Banking Case Study '!B1435</f>
        <v>52</v>
      </c>
    </row>
    <row r="1436">
      <c r="A1436" s="6">
        <f>'CBA Digital Banking Case Study '!B1436</f>
        <v>38</v>
      </c>
    </row>
    <row r="1437">
      <c r="A1437" s="6">
        <f>'CBA Digital Banking Case Study '!B1437</f>
        <v>54</v>
      </c>
    </row>
    <row r="1438">
      <c r="A1438" s="6">
        <f>'CBA Digital Banking Case Study '!B1438</f>
        <v>22</v>
      </c>
    </row>
    <row r="1439">
      <c r="A1439" s="6">
        <f>'CBA Digital Banking Case Study '!B1439</f>
        <v>36</v>
      </c>
    </row>
    <row r="1440">
      <c r="A1440" s="6">
        <f>'CBA Digital Banking Case Study '!B1440</f>
        <v>76</v>
      </c>
    </row>
    <row r="1441">
      <c r="A1441" s="6">
        <f>'CBA Digital Banking Case Study '!B1441</f>
        <v>31</v>
      </c>
    </row>
    <row r="1442">
      <c r="A1442" s="6">
        <f>'CBA Digital Banking Case Study '!B1442</f>
        <v>43</v>
      </c>
    </row>
    <row r="1443">
      <c r="A1443" s="6">
        <f>'CBA Digital Banking Case Study '!B1443</f>
        <v>79</v>
      </c>
    </row>
    <row r="1444">
      <c r="A1444" s="6">
        <f>'CBA Digital Banking Case Study '!B1444</f>
        <v>21</v>
      </c>
    </row>
    <row r="1445">
      <c r="A1445" s="6">
        <f>'CBA Digital Banking Case Study '!B1445</f>
        <v>42</v>
      </c>
    </row>
    <row r="1446">
      <c r="A1446" s="6">
        <f>'CBA Digital Banking Case Study '!B1446</f>
        <v>62</v>
      </c>
    </row>
    <row r="1447">
      <c r="A1447" s="6">
        <f>'CBA Digital Banking Case Study '!B1447</f>
        <v>59</v>
      </c>
    </row>
    <row r="1448">
      <c r="A1448" s="6">
        <f>'CBA Digital Banking Case Study '!B1448</f>
        <v>42</v>
      </c>
    </row>
    <row r="1449">
      <c r="A1449" s="6">
        <f>'CBA Digital Banking Case Study '!B1449</f>
        <v>35</v>
      </c>
    </row>
    <row r="1450">
      <c r="A1450" s="6">
        <f>'CBA Digital Banking Case Study '!B1450</f>
        <v>57</v>
      </c>
    </row>
    <row r="1451">
      <c r="A1451" s="6">
        <f>'CBA Digital Banking Case Study '!B1451</f>
        <v>25</v>
      </c>
    </row>
    <row r="1452">
      <c r="A1452" s="6">
        <f>'CBA Digital Banking Case Study '!B1452</f>
        <v>56</v>
      </c>
    </row>
    <row r="1453">
      <c r="A1453" s="6">
        <f>'CBA Digital Banking Case Study '!B1453</f>
        <v>57</v>
      </c>
    </row>
    <row r="1454">
      <c r="A1454" s="6">
        <f>'CBA Digital Banking Case Study '!B1454</f>
        <v>31</v>
      </c>
    </row>
    <row r="1455">
      <c r="A1455" s="6">
        <f>'CBA Digital Banking Case Study '!B1455</f>
        <v>49</v>
      </c>
    </row>
    <row r="1456">
      <c r="A1456" s="6">
        <f>'CBA Digital Banking Case Study '!B1456</f>
        <v>68</v>
      </c>
    </row>
    <row r="1457">
      <c r="A1457" s="6">
        <f>'CBA Digital Banking Case Study '!B1457</f>
        <v>78</v>
      </c>
    </row>
    <row r="1458">
      <c r="A1458" s="6">
        <f>'CBA Digital Banking Case Study '!B1458</f>
        <v>55</v>
      </c>
    </row>
    <row r="1459">
      <c r="A1459" s="6">
        <f>'CBA Digital Banking Case Study '!B1459</f>
        <v>50</v>
      </c>
    </row>
    <row r="1460">
      <c r="A1460" s="6">
        <f>'CBA Digital Banking Case Study '!B1460</f>
        <v>40</v>
      </c>
    </row>
    <row r="1461">
      <c r="A1461" s="6">
        <f>'CBA Digital Banking Case Study '!B1461</f>
        <v>80</v>
      </c>
    </row>
    <row r="1462">
      <c r="A1462" s="6">
        <f>'CBA Digital Banking Case Study '!B1462</f>
        <v>32</v>
      </c>
    </row>
    <row r="1463">
      <c r="A1463" s="6">
        <f>'CBA Digital Banking Case Study '!B1463</f>
        <v>50</v>
      </c>
    </row>
    <row r="1464">
      <c r="A1464" s="6">
        <f>'CBA Digital Banking Case Study '!B1464</f>
        <v>42</v>
      </c>
    </row>
    <row r="1465">
      <c r="A1465" s="6">
        <f>'CBA Digital Banking Case Study '!B1465</f>
        <v>34</v>
      </c>
    </row>
    <row r="1466">
      <c r="A1466" s="6">
        <f>'CBA Digital Banking Case Study '!B1466</f>
        <v>50</v>
      </c>
    </row>
    <row r="1467">
      <c r="A1467" s="6">
        <f>'CBA Digital Banking Case Study '!B1467</f>
        <v>64</v>
      </c>
    </row>
    <row r="1468">
      <c r="A1468" s="6">
        <f>'CBA Digital Banking Case Study '!B1468</f>
        <v>72</v>
      </c>
    </row>
    <row r="1469">
      <c r="A1469" s="6">
        <f>'CBA Digital Banking Case Study '!B1469</f>
        <v>19</v>
      </c>
    </row>
    <row r="1470">
      <c r="A1470" s="6">
        <f>'CBA Digital Banking Case Study '!B1470</f>
        <v>31</v>
      </c>
    </row>
    <row r="1471">
      <c r="A1471" s="6">
        <f>'CBA Digital Banking Case Study '!B1471</f>
        <v>70</v>
      </c>
    </row>
    <row r="1472">
      <c r="A1472" s="6">
        <f>'CBA Digital Banking Case Study '!B1472</f>
        <v>57</v>
      </c>
    </row>
    <row r="1473">
      <c r="A1473" s="6">
        <f>'CBA Digital Banking Case Study '!B1473</f>
        <v>57</v>
      </c>
    </row>
    <row r="1474">
      <c r="A1474" s="6">
        <f>'CBA Digital Banking Case Study '!B1474</f>
        <v>68</v>
      </c>
    </row>
    <row r="1475">
      <c r="A1475" s="6">
        <f>'CBA Digital Banking Case Study '!B1475</f>
        <v>56</v>
      </c>
    </row>
    <row r="1476">
      <c r="A1476" s="6">
        <f>'CBA Digital Banking Case Study '!B1476</f>
        <v>68</v>
      </c>
    </row>
    <row r="1477">
      <c r="A1477" s="6">
        <f>'CBA Digital Banking Case Study '!B1477</f>
        <v>23</v>
      </c>
    </row>
    <row r="1478">
      <c r="A1478" s="6">
        <f>'CBA Digital Banking Case Study '!B1478</f>
        <v>23</v>
      </c>
    </row>
    <row r="1479">
      <c r="A1479" s="6">
        <f>'CBA Digital Banking Case Study '!B1479</f>
        <v>20</v>
      </c>
    </row>
    <row r="1480">
      <c r="A1480" s="6">
        <f>'CBA Digital Banking Case Study '!B1480</f>
        <v>24</v>
      </c>
    </row>
    <row r="1481">
      <c r="A1481" s="6">
        <f>'CBA Digital Banking Case Study '!B1481</f>
        <v>68</v>
      </c>
    </row>
    <row r="1482">
      <c r="A1482" s="6">
        <f>'CBA Digital Banking Case Study '!B1482</f>
        <v>25</v>
      </c>
    </row>
    <row r="1483">
      <c r="A1483" s="6">
        <f>'CBA Digital Banking Case Study '!B1483</f>
        <v>59</v>
      </c>
    </row>
    <row r="1484">
      <c r="A1484" s="6">
        <f>'CBA Digital Banking Case Study '!B1484</f>
        <v>69</v>
      </c>
    </row>
    <row r="1485">
      <c r="A1485" s="6">
        <f>'CBA Digital Banking Case Study '!B1485</f>
        <v>32</v>
      </c>
    </row>
    <row r="1486">
      <c r="A1486" s="6">
        <f>'CBA Digital Banking Case Study '!B1486</f>
        <v>64</v>
      </c>
    </row>
    <row r="1487">
      <c r="A1487" s="6">
        <f>'CBA Digital Banking Case Study '!B1487</f>
        <v>46</v>
      </c>
    </row>
    <row r="1488">
      <c r="A1488" s="6">
        <f>'CBA Digital Banking Case Study '!B1488</f>
        <v>50</v>
      </c>
    </row>
    <row r="1489">
      <c r="A1489" s="6">
        <f>'CBA Digital Banking Case Study '!B1489</f>
        <v>69</v>
      </c>
    </row>
    <row r="1490">
      <c r="A1490" s="6">
        <f>'CBA Digital Banking Case Study '!B1490</f>
        <v>47</v>
      </c>
    </row>
    <row r="1491">
      <c r="A1491" s="6">
        <f>'CBA Digital Banking Case Study '!B1491</f>
        <v>56</v>
      </c>
    </row>
    <row r="1492">
      <c r="A1492" s="6">
        <f>'CBA Digital Banking Case Study '!B1492</f>
        <v>44</v>
      </c>
    </row>
    <row r="1493">
      <c r="A1493" s="6">
        <f>'CBA Digital Banking Case Study '!B1493</f>
        <v>53</v>
      </c>
    </row>
    <row r="1494">
      <c r="A1494" s="6">
        <f>'CBA Digital Banking Case Study '!B1494</f>
        <v>46</v>
      </c>
    </row>
    <row r="1495">
      <c r="A1495" s="6">
        <f>'CBA Digital Banking Case Study '!B1495</f>
        <v>55</v>
      </c>
    </row>
    <row r="1496">
      <c r="A1496" s="6">
        <f>'CBA Digital Banking Case Study '!B1496</f>
        <v>74</v>
      </c>
    </row>
    <row r="1497">
      <c r="A1497" s="6">
        <f>'CBA Digital Banking Case Study '!B1497</f>
        <v>50</v>
      </c>
    </row>
    <row r="1498">
      <c r="A1498" s="6">
        <f>'CBA Digital Banking Case Study '!B1498</f>
        <v>78</v>
      </c>
    </row>
    <row r="1499">
      <c r="A1499" s="6">
        <f>'CBA Digital Banking Case Study '!B1499</f>
        <v>54</v>
      </c>
    </row>
    <row r="1500">
      <c r="A1500" s="6">
        <f>'CBA Digital Banking Case Study '!B1500</f>
        <v>44</v>
      </c>
    </row>
    <row r="1501">
      <c r="A1501" s="6">
        <f>'CBA Digital Banking Case Study '!B1501</f>
        <v>72</v>
      </c>
    </row>
    <row r="1502">
      <c r="A1502" s="6">
        <f>'CBA Digital Banking Case Study '!B1502</f>
        <v>50</v>
      </c>
    </row>
    <row r="1503">
      <c r="A1503" s="6">
        <f>'CBA Digital Banking Case Study '!B1503</f>
        <v>79</v>
      </c>
    </row>
    <row r="1504">
      <c r="A1504" s="6">
        <f>'CBA Digital Banking Case Study '!B1504</f>
        <v>21</v>
      </c>
    </row>
    <row r="1505">
      <c r="A1505" s="6">
        <f>'CBA Digital Banking Case Study '!B1505</f>
        <v>39</v>
      </c>
    </row>
    <row r="1506">
      <c r="A1506" s="6">
        <f>'CBA Digital Banking Case Study '!B1506</f>
        <v>19</v>
      </c>
    </row>
    <row r="1507">
      <c r="A1507" s="6">
        <f>'CBA Digital Banking Case Study '!B1507</f>
        <v>27</v>
      </c>
    </row>
    <row r="1508">
      <c r="A1508" s="6">
        <f>'CBA Digital Banking Case Study '!B1508</f>
        <v>22</v>
      </c>
    </row>
    <row r="1509">
      <c r="A1509" s="6">
        <f>'CBA Digital Banking Case Study '!B1509</f>
        <v>76</v>
      </c>
    </row>
    <row r="1510">
      <c r="A1510" s="6">
        <f>'CBA Digital Banking Case Study '!B1510</f>
        <v>27</v>
      </c>
    </row>
    <row r="1511">
      <c r="A1511" s="6">
        <f>'CBA Digital Banking Case Study '!B1511</f>
        <v>50</v>
      </c>
    </row>
    <row r="1512">
      <c r="A1512" s="6">
        <f>'CBA Digital Banking Case Study '!B1512</f>
        <v>71</v>
      </c>
    </row>
    <row r="1513">
      <c r="A1513" s="6">
        <f>'CBA Digital Banking Case Study '!B1513</f>
        <v>55</v>
      </c>
    </row>
    <row r="1514">
      <c r="A1514" s="6">
        <f>'CBA Digital Banking Case Study '!B1514</f>
        <v>30</v>
      </c>
    </row>
    <row r="1515">
      <c r="A1515" s="6">
        <f>'CBA Digital Banking Case Study '!B1515</f>
        <v>48</v>
      </c>
    </row>
    <row r="1516">
      <c r="A1516" s="6">
        <f>'CBA Digital Banking Case Study '!B1516</f>
        <v>64</v>
      </c>
    </row>
    <row r="1517">
      <c r="A1517" s="6">
        <f>'CBA Digital Banking Case Study '!B1517</f>
        <v>53</v>
      </c>
    </row>
    <row r="1518">
      <c r="A1518" s="6">
        <f>'CBA Digital Banking Case Study '!B1518</f>
        <v>62</v>
      </c>
    </row>
    <row r="1519">
      <c r="A1519" s="6">
        <f>'CBA Digital Banking Case Study '!B1519</f>
        <v>41</v>
      </c>
    </row>
    <row r="1520">
      <c r="A1520" s="6">
        <f>'CBA Digital Banking Case Study '!B1520</f>
        <v>69</v>
      </c>
    </row>
    <row r="1521">
      <c r="A1521" s="6">
        <f>'CBA Digital Banking Case Study '!B1521</f>
        <v>73</v>
      </c>
    </row>
    <row r="1522">
      <c r="A1522" s="6">
        <f>'CBA Digital Banking Case Study '!B1522</f>
        <v>32</v>
      </c>
    </row>
    <row r="1523">
      <c r="A1523" s="6">
        <f>'CBA Digital Banking Case Study '!B1523</f>
        <v>46</v>
      </c>
    </row>
    <row r="1524">
      <c r="A1524" s="6">
        <f>'CBA Digital Banking Case Study '!B1524</f>
        <v>25</v>
      </c>
    </row>
    <row r="1525">
      <c r="A1525" s="6">
        <f>'CBA Digital Banking Case Study '!B1525</f>
        <v>22</v>
      </c>
    </row>
    <row r="1526">
      <c r="A1526" s="6">
        <f>'CBA Digital Banking Case Study '!B1526</f>
        <v>46</v>
      </c>
    </row>
    <row r="1527">
      <c r="A1527" s="6">
        <f>'CBA Digital Banking Case Study '!B1527</f>
        <v>64</v>
      </c>
    </row>
    <row r="1528">
      <c r="A1528" s="6">
        <f>'CBA Digital Banking Case Study '!B1528</f>
        <v>21</v>
      </c>
    </row>
    <row r="1529">
      <c r="A1529" s="6">
        <f>'CBA Digital Banking Case Study '!B1529</f>
        <v>29</v>
      </c>
    </row>
    <row r="1530">
      <c r="A1530" s="6">
        <f>'CBA Digital Banking Case Study '!B1530</f>
        <v>62</v>
      </c>
    </row>
    <row r="1531">
      <c r="A1531" s="6">
        <f>'CBA Digital Banking Case Study '!B1531</f>
        <v>19</v>
      </c>
    </row>
    <row r="1532">
      <c r="A1532" s="6">
        <f>'CBA Digital Banking Case Study '!B1532</f>
        <v>44</v>
      </c>
    </row>
    <row r="1533">
      <c r="A1533" s="6">
        <f>'CBA Digital Banking Case Study '!B1533</f>
        <v>48</v>
      </c>
    </row>
    <row r="1534">
      <c r="A1534" s="6">
        <f>'CBA Digital Banking Case Study '!B1534</f>
        <v>68</v>
      </c>
    </row>
    <row r="1535">
      <c r="A1535" s="6">
        <f>'CBA Digital Banking Case Study '!B1535</f>
        <v>68</v>
      </c>
    </row>
    <row r="1536">
      <c r="A1536" s="6">
        <f>'CBA Digital Banking Case Study '!B1536</f>
        <v>53</v>
      </c>
    </row>
    <row r="1537">
      <c r="A1537" s="6">
        <f>'CBA Digital Banking Case Study '!B1537</f>
        <v>53</v>
      </c>
    </row>
    <row r="1538">
      <c r="A1538" s="6">
        <f>'CBA Digital Banking Case Study '!B1538</f>
        <v>43</v>
      </c>
    </row>
    <row r="1539">
      <c r="A1539" s="6">
        <f>'CBA Digital Banking Case Study '!B1539</f>
        <v>60</v>
      </c>
    </row>
    <row r="1540">
      <c r="A1540" s="6">
        <f>'CBA Digital Banking Case Study '!B1540</f>
        <v>44</v>
      </c>
    </row>
    <row r="1541">
      <c r="A1541" s="6">
        <f>'CBA Digital Banking Case Study '!B1541</f>
        <v>22</v>
      </c>
    </row>
    <row r="1542">
      <c r="A1542" s="6">
        <f>'CBA Digital Banking Case Study '!B1542</f>
        <v>37</v>
      </c>
    </row>
    <row r="1543">
      <c r="A1543" s="6">
        <f>'CBA Digital Banking Case Study '!B1543</f>
        <v>28</v>
      </c>
    </row>
    <row r="1544">
      <c r="A1544" s="6">
        <f>'CBA Digital Banking Case Study '!B1544</f>
        <v>79</v>
      </c>
    </row>
    <row r="1545">
      <c r="A1545" s="6">
        <f>'CBA Digital Banking Case Study '!B1545</f>
        <v>27</v>
      </c>
    </row>
    <row r="1546">
      <c r="A1546" s="6">
        <f>'CBA Digital Banking Case Study '!B1546</f>
        <v>57</v>
      </c>
    </row>
    <row r="1547">
      <c r="A1547" s="6">
        <f>'CBA Digital Banking Case Study '!B1547</f>
        <v>55</v>
      </c>
    </row>
    <row r="1548">
      <c r="A1548" s="6">
        <f>'CBA Digital Banking Case Study '!B1548</f>
        <v>23</v>
      </c>
    </row>
    <row r="1549">
      <c r="A1549" s="6">
        <f>'CBA Digital Banking Case Study '!B1549</f>
        <v>25</v>
      </c>
    </row>
    <row r="1550">
      <c r="A1550" s="6">
        <f>'CBA Digital Banking Case Study '!B1550</f>
        <v>40</v>
      </c>
    </row>
    <row r="1551">
      <c r="A1551" s="6">
        <f>'CBA Digital Banking Case Study '!B1551</f>
        <v>64</v>
      </c>
    </row>
    <row r="1552">
      <c r="A1552" s="6">
        <f>'CBA Digital Banking Case Study '!B1552</f>
        <v>43</v>
      </c>
    </row>
    <row r="1553">
      <c r="A1553" s="6">
        <f>'CBA Digital Banking Case Study '!B1553</f>
        <v>63</v>
      </c>
    </row>
    <row r="1554">
      <c r="A1554" s="6">
        <f>'CBA Digital Banking Case Study '!B1554</f>
        <v>60</v>
      </c>
    </row>
    <row r="1555">
      <c r="A1555" s="6">
        <f>'CBA Digital Banking Case Study '!B1555</f>
        <v>29</v>
      </c>
    </row>
    <row r="1556">
      <c r="A1556" s="6">
        <f>'CBA Digital Banking Case Study '!B1556</f>
        <v>43</v>
      </c>
    </row>
    <row r="1557">
      <c r="A1557" s="6">
        <f>'CBA Digital Banking Case Study '!B1557</f>
        <v>30</v>
      </c>
    </row>
    <row r="1558">
      <c r="A1558" s="6">
        <f>'CBA Digital Banking Case Study '!B1558</f>
        <v>57</v>
      </c>
    </row>
    <row r="1559">
      <c r="A1559" s="6">
        <f>'CBA Digital Banking Case Study '!B1559</f>
        <v>79</v>
      </c>
    </row>
    <row r="1560">
      <c r="A1560" s="6">
        <f>'CBA Digital Banking Case Study '!B1560</f>
        <v>35</v>
      </c>
    </row>
    <row r="1561">
      <c r="A1561" s="6">
        <f>'CBA Digital Banking Case Study '!B1561</f>
        <v>42</v>
      </c>
    </row>
    <row r="1562">
      <c r="A1562" s="6">
        <f>'CBA Digital Banking Case Study '!B1562</f>
        <v>50</v>
      </c>
    </row>
    <row r="1563">
      <c r="A1563" s="6">
        <f>'CBA Digital Banking Case Study '!B1563</f>
        <v>64</v>
      </c>
    </row>
    <row r="1564">
      <c r="A1564" s="6">
        <f>'CBA Digital Banking Case Study '!B1564</f>
        <v>57</v>
      </c>
    </row>
    <row r="1565">
      <c r="A1565" s="6">
        <f>'CBA Digital Banking Case Study '!B1565</f>
        <v>77</v>
      </c>
    </row>
    <row r="1566">
      <c r="A1566" s="6">
        <f>'CBA Digital Banking Case Study '!B1566</f>
        <v>60</v>
      </c>
    </row>
    <row r="1567">
      <c r="A1567" s="6">
        <f>'CBA Digital Banking Case Study '!B1567</f>
        <v>29</v>
      </c>
    </row>
    <row r="1568">
      <c r="A1568" s="6">
        <f>'CBA Digital Banking Case Study '!B1568</f>
        <v>61</v>
      </c>
    </row>
    <row r="1569">
      <c r="A1569" s="6">
        <f>'CBA Digital Banking Case Study '!B1569</f>
        <v>53</v>
      </c>
    </row>
    <row r="1570">
      <c r="A1570" s="6">
        <f>'CBA Digital Banking Case Study '!B1570</f>
        <v>65</v>
      </c>
    </row>
    <row r="1571">
      <c r="A1571" s="6">
        <f>'CBA Digital Banking Case Study '!B1571</f>
        <v>21</v>
      </c>
    </row>
    <row r="1572">
      <c r="A1572" s="6">
        <f>'CBA Digital Banking Case Study '!B1572</f>
        <v>22</v>
      </c>
    </row>
    <row r="1573">
      <c r="A1573" s="6">
        <f>'CBA Digital Banking Case Study '!B1573</f>
        <v>73</v>
      </c>
    </row>
    <row r="1574">
      <c r="A1574" s="6">
        <f>'CBA Digital Banking Case Study '!B1574</f>
        <v>54</v>
      </c>
    </row>
    <row r="1575">
      <c r="A1575" s="6">
        <f>'CBA Digital Banking Case Study '!B1575</f>
        <v>25</v>
      </c>
    </row>
    <row r="1576">
      <c r="A1576" s="6">
        <f>'CBA Digital Banking Case Study '!B1576</f>
        <v>80</v>
      </c>
    </row>
    <row r="1577">
      <c r="A1577" s="6">
        <f>'CBA Digital Banking Case Study '!B1577</f>
        <v>59</v>
      </c>
    </row>
    <row r="1578">
      <c r="A1578" s="6">
        <f>'CBA Digital Banking Case Study '!B1578</f>
        <v>66</v>
      </c>
    </row>
    <row r="1579">
      <c r="A1579" s="6">
        <f>'CBA Digital Banking Case Study '!B1579</f>
        <v>45</v>
      </c>
    </row>
    <row r="1580">
      <c r="A1580" s="6">
        <f>'CBA Digital Banking Case Study '!B1580</f>
        <v>48</v>
      </c>
    </row>
    <row r="1581">
      <c r="A1581" s="6">
        <f>'CBA Digital Banking Case Study '!B1581</f>
        <v>75</v>
      </c>
    </row>
    <row r="1582">
      <c r="A1582" s="6">
        <f>'CBA Digital Banking Case Study '!B1582</f>
        <v>26</v>
      </c>
    </row>
    <row r="1583">
      <c r="A1583" s="6">
        <f>'CBA Digital Banking Case Study '!B1583</f>
        <v>71</v>
      </c>
    </row>
    <row r="1584">
      <c r="A1584" s="6">
        <f>'CBA Digital Banking Case Study '!B1584</f>
        <v>68</v>
      </c>
    </row>
    <row r="1585">
      <c r="A1585" s="6">
        <f>'CBA Digital Banking Case Study '!B1585</f>
        <v>46</v>
      </c>
    </row>
    <row r="1586">
      <c r="A1586" s="6">
        <f>'CBA Digital Banking Case Study '!B1586</f>
        <v>31</v>
      </c>
    </row>
    <row r="1587">
      <c r="A1587" s="6">
        <f>'CBA Digital Banking Case Study '!B1587</f>
        <v>57</v>
      </c>
    </row>
    <row r="1588">
      <c r="A1588" s="6">
        <f>'CBA Digital Banking Case Study '!B1588</f>
        <v>58</v>
      </c>
    </row>
    <row r="1589">
      <c r="A1589" s="6">
        <f>'CBA Digital Banking Case Study '!B1589</f>
        <v>39</v>
      </c>
    </row>
    <row r="1590">
      <c r="A1590" s="6">
        <f>'CBA Digital Banking Case Study '!B1590</f>
        <v>28</v>
      </c>
    </row>
    <row r="1591">
      <c r="A1591" s="6">
        <f>'CBA Digital Banking Case Study '!B1591</f>
        <v>40</v>
      </c>
    </row>
    <row r="1592">
      <c r="A1592" s="6">
        <f>'CBA Digital Banking Case Study '!B1592</f>
        <v>18</v>
      </c>
    </row>
    <row r="1593">
      <c r="A1593" s="6">
        <f>'CBA Digital Banking Case Study '!B1593</f>
        <v>63</v>
      </c>
    </row>
    <row r="1594">
      <c r="A1594" s="6">
        <f>'CBA Digital Banking Case Study '!B1594</f>
        <v>54</v>
      </c>
    </row>
    <row r="1595">
      <c r="A1595" s="6">
        <f>'CBA Digital Banking Case Study '!B1595</f>
        <v>38</v>
      </c>
    </row>
    <row r="1596">
      <c r="A1596" s="6">
        <f>'CBA Digital Banking Case Study '!B1596</f>
        <v>43</v>
      </c>
    </row>
    <row r="1597">
      <c r="A1597" s="6">
        <f>'CBA Digital Banking Case Study '!B1597</f>
        <v>63</v>
      </c>
    </row>
    <row r="1598">
      <c r="A1598" s="6">
        <f>'CBA Digital Banking Case Study '!B1598</f>
        <v>53</v>
      </c>
    </row>
    <row r="1599">
      <c r="A1599" s="6">
        <f>'CBA Digital Banking Case Study '!B1599</f>
        <v>71</v>
      </c>
    </row>
    <row r="1600">
      <c r="A1600" s="6">
        <f>'CBA Digital Banking Case Study '!B1600</f>
        <v>40</v>
      </c>
    </row>
    <row r="1601">
      <c r="A1601" s="6">
        <f>'CBA Digital Banking Case Study '!B1601</f>
        <v>74</v>
      </c>
    </row>
    <row r="1602">
      <c r="A1602" s="6">
        <f>'CBA Digital Banking Case Study '!B1602</f>
        <v>18</v>
      </c>
    </row>
    <row r="1603">
      <c r="A1603" s="6">
        <f>'CBA Digital Banking Case Study '!B1603</f>
        <v>80</v>
      </c>
    </row>
    <row r="1604">
      <c r="A1604" s="6">
        <f>'CBA Digital Banking Case Study '!B1604</f>
        <v>71</v>
      </c>
    </row>
    <row r="1605">
      <c r="A1605" s="6">
        <f>'CBA Digital Banking Case Study '!B1605</f>
        <v>72</v>
      </c>
    </row>
    <row r="1606">
      <c r="A1606" s="6">
        <f>'CBA Digital Banking Case Study '!B1606</f>
        <v>68</v>
      </c>
    </row>
    <row r="1607">
      <c r="A1607" s="6">
        <f>'CBA Digital Banking Case Study '!B1607</f>
        <v>57</v>
      </c>
    </row>
    <row r="1608">
      <c r="A1608" s="6">
        <f>'CBA Digital Banking Case Study '!B1608</f>
        <v>32</v>
      </c>
    </row>
    <row r="1609">
      <c r="A1609" s="6">
        <f>'CBA Digital Banking Case Study '!B1609</f>
        <v>38</v>
      </c>
    </row>
    <row r="1610">
      <c r="A1610" s="6">
        <f>'CBA Digital Banking Case Study '!B1610</f>
        <v>64</v>
      </c>
    </row>
    <row r="1611">
      <c r="A1611" s="6">
        <f>'CBA Digital Banking Case Study '!B1611</f>
        <v>26</v>
      </c>
    </row>
    <row r="1612">
      <c r="A1612" s="6">
        <f>'CBA Digital Banking Case Study '!B1612</f>
        <v>70</v>
      </c>
    </row>
    <row r="1613">
      <c r="A1613" s="6">
        <f>'CBA Digital Banking Case Study '!B1613</f>
        <v>26</v>
      </c>
    </row>
    <row r="1614">
      <c r="A1614" s="6">
        <f>'CBA Digital Banking Case Study '!B1614</f>
        <v>27</v>
      </c>
    </row>
    <row r="1615">
      <c r="A1615" s="6">
        <f>'CBA Digital Banking Case Study '!B1615</f>
        <v>69</v>
      </c>
    </row>
    <row r="1616">
      <c r="A1616" s="6">
        <f>'CBA Digital Banking Case Study '!B1616</f>
        <v>74</v>
      </c>
    </row>
    <row r="1617">
      <c r="A1617" s="6">
        <f>'CBA Digital Banking Case Study '!B1617</f>
        <v>70</v>
      </c>
    </row>
    <row r="1618">
      <c r="A1618" s="6">
        <f>'CBA Digital Banking Case Study '!B1618</f>
        <v>43</v>
      </c>
    </row>
    <row r="1619">
      <c r="A1619" s="6">
        <f>'CBA Digital Banking Case Study '!B1619</f>
        <v>58</v>
      </c>
    </row>
    <row r="1620">
      <c r="A1620" s="6">
        <f>'CBA Digital Banking Case Study '!B1620</f>
        <v>52</v>
      </c>
    </row>
    <row r="1621">
      <c r="A1621" s="6">
        <f>'CBA Digital Banking Case Study '!B1621</f>
        <v>80</v>
      </c>
    </row>
    <row r="1622">
      <c r="A1622" s="6">
        <f>'CBA Digital Banking Case Study '!B1622</f>
        <v>69</v>
      </c>
    </row>
    <row r="1623">
      <c r="A1623" s="6">
        <f>'CBA Digital Banking Case Study '!B1623</f>
        <v>42</v>
      </c>
    </row>
    <row r="1624">
      <c r="A1624" s="6">
        <f>'CBA Digital Banking Case Study '!B1624</f>
        <v>43</v>
      </c>
    </row>
    <row r="1625">
      <c r="A1625" s="6">
        <f>'CBA Digital Banking Case Study '!B1625</f>
        <v>28</v>
      </c>
    </row>
    <row r="1626">
      <c r="A1626" s="6">
        <f>'CBA Digital Banking Case Study '!B1626</f>
        <v>55</v>
      </c>
    </row>
    <row r="1627">
      <c r="A1627" s="6">
        <f>'CBA Digital Banking Case Study '!B1627</f>
        <v>19</v>
      </c>
    </row>
    <row r="1628">
      <c r="A1628" s="6">
        <f>'CBA Digital Banking Case Study '!B1628</f>
        <v>24</v>
      </c>
    </row>
    <row r="1629">
      <c r="A1629" s="6">
        <f>'CBA Digital Banking Case Study '!B1629</f>
        <v>35</v>
      </c>
    </row>
    <row r="1630">
      <c r="A1630" s="6">
        <f>'CBA Digital Banking Case Study '!B1630</f>
        <v>44</v>
      </c>
    </row>
    <row r="1631">
      <c r="A1631" s="6">
        <f>'CBA Digital Banking Case Study '!B1631</f>
        <v>51</v>
      </c>
    </row>
    <row r="1632">
      <c r="A1632" s="6">
        <f>'CBA Digital Banking Case Study '!B1632</f>
        <v>44</v>
      </c>
    </row>
    <row r="1633">
      <c r="A1633" s="6">
        <f>'CBA Digital Banking Case Study '!B1633</f>
        <v>34</v>
      </c>
    </row>
    <row r="1634">
      <c r="A1634" s="6">
        <f>'CBA Digital Banking Case Study '!B1634</f>
        <v>60</v>
      </c>
    </row>
    <row r="1635">
      <c r="A1635" s="6">
        <f>'CBA Digital Banking Case Study '!B1635</f>
        <v>76</v>
      </c>
    </row>
    <row r="1636">
      <c r="A1636" s="6">
        <f>'CBA Digital Banking Case Study '!B1636</f>
        <v>61</v>
      </c>
    </row>
    <row r="1637">
      <c r="A1637" s="6">
        <f>'CBA Digital Banking Case Study '!B1637</f>
        <v>76</v>
      </c>
    </row>
    <row r="1638">
      <c r="A1638" s="6">
        <f>'CBA Digital Banking Case Study '!B1638</f>
        <v>68</v>
      </c>
    </row>
    <row r="1639">
      <c r="A1639" s="6">
        <f>'CBA Digital Banking Case Study '!B1639</f>
        <v>71</v>
      </c>
    </row>
    <row r="1640">
      <c r="A1640" s="6">
        <f>'CBA Digital Banking Case Study '!B1640</f>
        <v>41</v>
      </c>
    </row>
    <row r="1641">
      <c r="A1641" s="6">
        <f>'CBA Digital Banking Case Study '!B1641</f>
        <v>42</v>
      </c>
    </row>
    <row r="1642">
      <c r="A1642" s="6">
        <f>'CBA Digital Banking Case Study '!B1642</f>
        <v>24</v>
      </c>
    </row>
    <row r="1643">
      <c r="A1643" s="6">
        <f>'CBA Digital Banking Case Study '!B1643</f>
        <v>69</v>
      </c>
    </row>
    <row r="1644">
      <c r="A1644" s="6">
        <f>'CBA Digital Banking Case Study '!B1644</f>
        <v>23</v>
      </c>
    </row>
    <row r="1645">
      <c r="A1645" s="6">
        <f>'CBA Digital Banking Case Study '!B1645</f>
        <v>70</v>
      </c>
    </row>
    <row r="1646">
      <c r="A1646" s="6">
        <f>'CBA Digital Banking Case Study '!B1646</f>
        <v>41</v>
      </c>
    </row>
    <row r="1647">
      <c r="A1647" s="6">
        <f>'CBA Digital Banking Case Study '!B1647</f>
        <v>50</v>
      </c>
    </row>
    <row r="1648">
      <c r="A1648" s="6">
        <f>'CBA Digital Banking Case Study '!B1648</f>
        <v>66</v>
      </c>
    </row>
    <row r="1649">
      <c r="A1649" s="6">
        <f>'CBA Digital Banking Case Study '!B1649</f>
        <v>46</v>
      </c>
    </row>
    <row r="1650">
      <c r="A1650" s="6">
        <f>'CBA Digital Banking Case Study '!B1650</f>
        <v>80</v>
      </c>
    </row>
    <row r="1651">
      <c r="A1651" s="6">
        <f>'CBA Digital Banking Case Study '!B1651</f>
        <v>60</v>
      </c>
    </row>
    <row r="1652">
      <c r="A1652" s="6">
        <f>'CBA Digital Banking Case Study '!B1652</f>
        <v>39</v>
      </c>
    </row>
    <row r="1653">
      <c r="A1653" s="6">
        <f>'CBA Digital Banking Case Study '!B1653</f>
        <v>43</v>
      </c>
    </row>
    <row r="1654">
      <c r="A1654" s="6">
        <f>'CBA Digital Banking Case Study '!B1654</f>
        <v>45</v>
      </c>
    </row>
    <row r="1655">
      <c r="A1655" s="6">
        <f>'CBA Digital Banking Case Study '!B1655</f>
        <v>67</v>
      </c>
    </row>
    <row r="1656">
      <c r="A1656" s="6">
        <f>'CBA Digital Banking Case Study '!B1656</f>
        <v>38</v>
      </c>
    </row>
    <row r="1657">
      <c r="A1657" s="6">
        <f>'CBA Digital Banking Case Study '!B1657</f>
        <v>66</v>
      </c>
    </row>
    <row r="1658">
      <c r="A1658" s="6">
        <f>'CBA Digital Banking Case Study '!B1658</f>
        <v>24</v>
      </c>
    </row>
    <row r="1659">
      <c r="A1659" s="6">
        <f>'CBA Digital Banking Case Study '!B1659</f>
        <v>34</v>
      </c>
    </row>
    <row r="1660">
      <c r="A1660" s="6">
        <f>'CBA Digital Banking Case Study '!B1660</f>
        <v>37</v>
      </c>
    </row>
    <row r="1661">
      <c r="A1661" s="6">
        <f>'CBA Digital Banking Case Study '!B1661</f>
        <v>58</v>
      </c>
    </row>
    <row r="1662">
      <c r="A1662" s="6">
        <f>'CBA Digital Banking Case Study '!B1662</f>
        <v>66</v>
      </c>
    </row>
    <row r="1663">
      <c r="A1663" s="6">
        <f>'CBA Digital Banking Case Study '!B1663</f>
        <v>37</v>
      </c>
    </row>
    <row r="1664">
      <c r="A1664" s="6">
        <f>'CBA Digital Banking Case Study '!B1664</f>
        <v>71</v>
      </c>
    </row>
    <row r="1665">
      <c r="A1665" s="6">
        <f>'CBA Digital Banking Case Study '!B1665</f>
        <v>39</v>
      </c>
    </row>
    <row r="1666">
      <c r="A1666" s="6">
        <f>'CBA Digital Banking Case Study '!B1666</f>
        <v>45</v>
      </c>
    </row>
    <row r="1667">
      <c r="A1667" s="6">
        <f>'CBA Digital Banking Case Study '!B1667</f>
        <v>80</v>
      </c>
    </row>
    <row r="1668">
      <c r="A1668" s="6">
        <f>'CBA Digital Banking Case Study '!B1668</f>
        <v>78</v>
      </c>
    </row>
    <row r="1669">
      <c r="A1669" s="6">
        <f>'CBA Digital Banking Case Study '!B1669</f>
        <v>57</v>
      </c>
    </row>
    <row r="1670">
      <c r="A1670" s="6">
        <f>'CBA Digital Banking Case Study '!B1670</f>
        <v>66</v>
      </c>
    </row>
    <row r="1671">
      <c r="A1671" s="6">
        <f>'CBA Digital Banking Case Study '!B1671</f>
        <v>24</v>
      </c>
    </row>
    <row r="1672">
      <c r="A1672" s="6">
        <f>'CBA Digital Banking Case Study '!B1672</f>
        <v>18</v>
      </c>
    </row>
    <row r="1673">
      <c r="A1673" s="6">
        <f>'CBA Digital Banking Case Study '!B1673</f>
        <v>49</v>
      </c>
    </row>
    <row r="1674">
      <c r="A1674" s="6">
        <f>'CBA Digital Banking Case Study '!B1674</f>
        <v>30</v>
      </c>
    </row>
    <row r="1675">
      <c r="A1675" s="6">
        <f>'CBA Digital Banking Case Study '!B1675</f>
        <v>47</v>
      </c>
    </row>
    <row r="1676">
      <c r="A1676" s="6">
        <f>'CBA Digital Banking Case Study '!B1676</f>
        <v>40</v>
      </c>
    </row>
    <row r="1677">
      <c r="A1677" s="6">
        <f>'CBA Digital Banking Case Study '!B1677</f>
        <v>68</v>
      </c>
    </row>
    <row r="1678">
      <c r="A1678" s="6">
        <f>'CBA Digital Banking Case Study '!B1678</f>
        <v>76</v>
      </c>
    </row>
    <row r="1679">
      <c r="A1679" s="6">
        <f>'CBA Digital Banking Case Study '!B1679</f>
        <v>73</v>
      </c>
    </row>
    <row r="1680">
      <c r="A1680" s="6">
        <f>'CBA Digital Banking Case Study '!B1680</f>
        <v>36</v>
      </c>
    </row>
    <row r="1681">
      <c r="A1681" s="6">
        <f>'CBA Digital Banking Case Study '!B1681</f>
        <v>79</v>
      </c>
    </row>
    <row r="1682">
      <c r="A1682" s="6">
        <f>'CBA Digital Banking Case Study '!B1682</f>
        <v>49</v>
      </c>
    </row>
    <row r="1683">
      <c r="A1683" s="6">
        <f>'CBA Digital Banking Case Study '!B1683</f>
        <v>47</v>
      </c>
    </row>
    <row r="1684">
      <c r="A1684" s="6">
        <f>'CBA Digital Banking Case Study '!B1684</f>
        <v>46</v>
      </c>
    </row>
    <row r="1685">
      <c r="A1685" s="6">
        <f>'CBA Digital Banking Case Study '!B1685</f>
        <v>66</v>
      </c>
    </row>
    <row r="1686">
      <c r="A1686" s="6">
        <f>'CBA Digital Banking Case Study '!B1686</f>
        <v>62</v>
      </c>
    </row>
    <row r="1687">
      <c r="A1687" s="6">
        <f>'CBA Digital Banking Case Study '!B1687</f>
        <v>46</v>
      </c>
    </row>
    <row r="1688">
      <c r="A1688" s="6">
        <f>'CBA Digital Banking Case Study '!B1688</f>
        <v>47</v>
      </c>
    </row>
    <row r="1689">
      <c r="A1689" s="6">
        <f>'CBA Digital Banking Case Study '!B1689</f>
        <v>33</v>
      </c>
    </row>
    <row r="1690">
      <c r="A1690" s="6">
        <f>'CBA Digital Banking Case Study '!B1690</f>
        <v>57</v>
      </c>
    </row>
    <row r="1691">
      <c r="A1691" s="6">
        <f>'CBA Digital Banking Case Study '!B1691</f>
        <v>36</v>
      </c>
    </row>
    <row r="1692">
      <c r="A1692" s="6">
        <f>'CBA Digital Banking Case Study '!B1692</f>
        <v>35</v>
      </c>
    </row>
    <row r="1693">
      <c r="A1693" s="6">
        <f>'CBA Digital Banking Case Study '!B1693</f>
        <v>18</v>
      </c>
    </row>
    <row r="1694">
      <c r="A1694" s="6">
        <f>'CBA Digital Banking Case Study '!B1694</f>
        <v>31</v>
      </c>
    </row>
    <row r="1695">
      <c r="A1695" s="6">
        <f>'CBA Digital Banking Case Study '!B1695</f>
        <v>68</v>
      </c>
    </row>
    <row r="1696">
      <c r="A1696" s="6">
        <f>'CBA Digital Banking Case Study '!B1696</f>
        <v>64</v>
      </c>
    </row>
    <row r="1697">
      <c r="A1697" s="6">
        <f>'CBA Digital Banking Case Study '!B1697</f>
        <v>67</v>
      </c>
    </row>
    <row r="1698">
      <c r="A1698" s="6">
        <f>'CBA Digital Banking Case Study '!B1698</f>
        <v>19</v>
      </c>
    </row>
    <row r="1699">
      <c r="A1699" s="6">
        <f>'CBA Digital Banking Case Study '!B1699</f>
        <v>71</v>
      </c>
    </row>
    <row r="1700">
      <c r="A1700" s="6">
        <f>'CBA Digital Banking Case Study '!B1700</f>
        <v>45</v>
      </c>
    </row>
    <row r="1701">
      <c r="A1701" s="6">
        <f>'CBA Digital Banking Case Study '!B1701</f>
        <v>66</v>
      </c>
    </row>
    <row r="1702">
      <c r="A1702" s="6">
        <f>'CBA Digital Banking Case Study '!B1702</f>
        <v>67</v>
      </c>
    </row>
    <row r="1703">
      <c r="A1703" s="6">
        <f>'CBA Digital Banking Case Study '!B1703</f>
        <v>47</v>
      </c>
    </row>
    <row r="1704">
      <c r="A1704" s="6">
        <f>'CBA Digital Banking Case Study '!B1704</f>
        <v>55</v>
      </c>
    </row>
    <row r="1705">
      <c r="A1705" s="6">
        <f>'CBA Digital Banking Case Study '!B1705</f>
        <v>68</v>
      </c>
    </row>
    <row r="1706">
      <c r="A1706" s="6">
        <f>'CBA Digital Banking Case Study '!B1706</f>
        <v>80</v>
      </c>
    </row>
    <row r="1707">
      <c r="A1707" s="6">
        <f>'CBA Digital Banking Case Study '!B1707</f>
        <v>21</v>
      </c>
    </row>
    <row r="1708">
      <c r="A1708" s="6">
        <f>'CBA Digital Banking Case Study '!B1708</f>
        <v>18</v>
      </c>
    </row>
    <row r="1709">
      <c r="A1709" s="6">
        <f>'CBA Digital Banking Case Study '!B1709</f>
        <v>25</v>
      </c>
    </row>
    <row r="1710">
      <c r="A1710" s="6">
        <f>'CBA Digital Banking Case Study '!B1710</f>
        <v>46</v>
      </c>
    </row>
    <row r="1711">
      <c r="A1711" s="6">
        <f>'CBA Digital Banking Case Study '!B1711</f>
        <v>72</v>
      </c>
    </row>
    <row r="1712">
      <c r="A1712" s="6">
        <f>'CBA Digital Banking Case Study '!B1712</f>
        <v>56</v>
      </c>
    </row>
    <row r="1713">
      <c r="A1713" s="6">
        <f>'CBA Digital Banking Case Study '!B1713</f>
        <v>20</v>
      </c>
    </row>
    <row r="1714">
      <c r="A1714" s="6">
        <f>'CBA Digital Banking Case Study '!B1714</f>
        <v>49</v>
      </c>
    </row>
    <row r="1715">
      <c r="A1715" s="6">
        <f>'CBA Digital Banking Case Study '!B1715</f>
        <v>27</v>
      </c>
    </row>
    <row r="1716">
      <c r="A1716" s="6">
        <f>'CBA Digital Banking Case Study '!B1716</f>
        <v>27</v>
      </c>
    </row>
    <row r="1717">
      <c r="A1717" s="6">
        <f>'CBA Digital Banking Case Study '!B1717</f>
        <v>36</v>
      </c>
    </row>
    <row r="1718">
      <c r="A1718" s="6">
        <f>'CBA Digital Banking Case Study '!B1718</f>
        <v>63</v>
      </c>
    </row>
    <row r="1719">
      <c r="A1719" s="6">
        <f>'CBA Digital Banking Case Study '!B1719</f>
        <v>51</v>
      </c>
    </row>
    <row r="1720">
      <c r="A1720" s="6">
        <f>'CBA Digital Banking Case Study '!B1720</f>
        <v>77</v>
      </c>
    </row>
    <row r="1721">
      <c r="A1721" s="6">
        <f>'CBA Digital Banking Case Study '!B1721</f>
        <v>50</v>
      </c>
    </row>
    <row r="1722">
      <c r="A1722" s="6">
        <f>'CBA Digital Banking Case Study '!B1722</f>
        <v>40</v>
      </c>
    </row>
    <row r="1723">
      <c r="A1723" s="6">
        <f>'CBA Digital Banking Case Study '!B1723</f>
        <v>72</v>
      </c>
    </row>
    <row r="1724">
      <c r="A1724" s="6">
        <f>'CBA Digital Banking Case Study '!B1724</f>
        <v>45</v>
      </c>
    </row>
    <row r="1725">
      <c r="A1725" s="6">
        <f>'CBA Digital Banking Case Study '!B1725</f>
        <v>49</v>
      </c>
    </row>
    <row r="1726">
      <c r="A1726" s="6">
        <f>'CBA Digital Banking Case Study '!B1726</f>
        <v>67</v>
      </c>
    </row>
    <row r="1727">
      <c r="A1727" s="6">
        <f>'CBA Digital Banking Case Study '!B1727</f>
        <v>24</v>
      </c>
    </row>
    <row r="1728">
      <c r="A1728" s="6">
        <f>'CBA Digital Banking Case Study '!B1728</f>
        <v>46</v>
      </c>
    </row>
    <row r="1729">
      <c r="A1729" s="6">
        <f>'CBA Digital Banking Case Study '!B1729</f>
        <v>25</v>
      </c>
    </row>
    <row r="1730">
      <c r="A1730" s="6">
        <f>'CBA Digital Banking Case Study '!B1730</f>
        <v>18</v>
      </c>
    </row>
    <row r="1731">
      <c r="A1731" s="6">
        <f>'CBA Digital Banking Case Study '!B1731</f>
        <v>74</v>
      </c>
    </row>
    <row r="1732">
      <c r="A1732" s="6">
        <f>'CBA Digital Banking Case Study '!B1732</f>
        <v>72</v>
      </c>
    </row>
    <row r="1733">
      <c r="A1733" s="6">
        <f>'CBA Digital Banking Case Study '!B1733</f>
        <v>20</v>
      </c>
    </row>
    <row r="1734">
      <c r="A1734" s="6">
        <f>'CBA Digital Banking Case Study '!B1734</f>
        <v>41</v>
      </c>
    </row>
    <row r="1735">
      <c r="A1735" s="6">
        <f>'CBA Digital Banking Case Study '!B1735</f>
        <v>40</v>
      </c>
    </row>
    <row r="1736">
      <c r="A1736" s="6">
        <f>'CBA Digital Banking Case Study '!B1736</f>
        <v>76</v>
      </c>
    </row>
    <row r="1737">
      <c r="A1737" s="6">
        <f>'CBA Digital Banking Case Study '!B1737</f>
        <v>80</v>
      </c>
    </row>
    <row r="1738">
      <c r="A1738" s="6">
        <f>'CBA Digital Banking Case Study '!B1738</f>
        <v>78</v>
      </c>
    </row>
    <row r="1739">
      <c r="A1739" s="6">
        <f>'CBA Digital Banking Case Study '!B1739</f>
        <v>25</v>
      </c>
    </row>
    <row r="1740">
      <c r="A1740" s="6">
        <f>'CBA Digital Banking Case Study '!B1740</f>
        <v>71</v>
      </c>
    </row>
    <row r="1741">
      <c r="A1741" s="6">
        <f>'CBA Digital Banking Case Study '!B1741</f>
        <v>74</v>
      </c>
    </row>
    <row r="1742">
      <c r="A1742" s="6">
        <f>'CBA Digital Banking Case Study '!B1742</f>
        <v>64</v>
      </c>
    </row>
    <row r="1743">
      <c r="A1743" s="6">
        <f>'CBA Digital Banking Case Study '!B1743</f>
        <v>54</v>
      </c>
    </row>
    <row r="1744">
      <c r="A1744" s="6">
        <f>'CBA Digital Banking Case Study '!B1744</f>
        <v>20</v>
      </c>
    </row>
    <row r="1745">
      <c r="A1745" s="6">
        <f>'CBA Digital Banking Case Study '!B1745</f>
        <v>68</v>
      </c>
    </row>
    <row r="1746">
      <c r="A1746" s="6">
        <f>'CBA Digital Banking Case Study '!B1746</f>
        <v>50</v>
      </c>
    </row>
    <row r="1747">
      <c r="A1747" s="6">
        <f>'CBA Digital Banking Case Study '!B1747</f>
        <v>45</v>
      </c>
    </row>
    <row r="1748">
      <c r="A1748" s="6">
        <f>'CBA Digital Banking Case Study '!B1748</f>
        <v>64</v>
      </c>
    </row>
    <row r="1749">
      <c r="A1749" s="6">
        <f>'CBA Digital Banking Case Study '!B1749</f>
        <v>25</v>
      </c>
    </row>
    <row r="1750">
      <c r="A1750" s="6">
        <f>'CBA Digital Banking Case Study '!B1750</f>
        <v>51</v>
      </c>
    </row>
    <row r="1751">
      <c r="A1751" s="6">
        <f>'CBA Digital Banking Case Study '!B1751</f>
        <v>52</v>
      </c>
    </row>
    <row r="1752">
      <c r="A1752" s="6">
        <f>'CBA Digital Banking Case Study '!B1752</f>
        <v>49</v>
      </c>
    </row>
    <row r="1753">
      <c r="A1753" s="6">
        <f>'CBA Digital Banking Case Study '!B1753</f>
        <v>41</v>
      </c>
    </row>
    <row r="1754">
      <c r="A1754" s="6">
        <f>'CBA Digital Banking Case Study '!B1754</f>
        <v>31</v>
      </c>
    </row>
    <row r="1755">
      <c r="A1755" s="6">
        <f>'CBA Digital Banking Case Study '!B1755</f>
        <v>49</v>
      </c>
    </row>
    <row r="1756">
      <c r="A1756" s="6">
        <f>'CBA Digital Banking Case Study '!B1756</f>
        <v>73</v>
      </c>
    </row>
    <row r="1757">
      <c r="A1757" s="6">
        <f>'CBA Digital Banking Case Study '!B1757</f>
        <v>63</v>
      </c>
    </row>
    <row r="1758">
      <c r="A1758" s="6">
        <f>'CBA Digital Banking Case Study '!B1758</f>
        <v>60</v>
      </c>
    </row>
    <row r="1759">
      <c r="A1759" s="6">
        <f>'CBA Digital Banking Case Study '!B1759</f>
        <v>33</v>
      </c>
    </row>
    <row r="1760">
      <c r="A1760" s="6">
        <f>'CBA Digital Banking Case Study '!B1760</f>
        <v>21</v>
      </c>
    </row>
    <row r="1761">
      <c r="A1761" s="6">
        <f>'CBA Digital Banking Case Study '!B1761</f>
        <v>69</v>
      </c>
    </row>
    <row r="1762">
      <c r="A1762" s="6">
        <f>'CBA Digital Banking Case Study '!B1762</f>
        <v>54</v>
      </c>
    </row>
    <row r="1763">
      <c r="A1763" s="6">
        <f>'CBA Digital Banking Case Study '!B1763</f>
        <v>71</v>
      </c>
    </row>
    <row r="1764">
      <c r="A1764" s="6">
        <f>'CBA Digital Banking Case Study '!B1764</f>
        <v>38</v>
      </c>
    </row>
    <row r="1765">
      <c r="A1765" s="6">
        <f>'CBA Digital Banking Case Study '!B1765</f>
        <v>31</v>
      </c>
    </row>
    <row r="1766">
      <c r="A1766" s="6">
        <f>'CBA Digital Banking Case Study '!B1766</f>
        <v>48</v>
      </c>
    </row>
    <row r="1767">
      <c r="A1767" s="6">
        <f>'CBA Digital Banking Case Study '!B1767</f>
        <v>72</v>
      </c>
    </row>
    <row r="1768">
      <c r="A1768" s="6">
        <f>'CBA Digital Banking Case Study '!B1768</f>
        <v>65</v>
      </c>
    </row>
    <row r="1769">
      <c r="A1769" s="6">
        <f>'CBA Digital Banking Case Study '!B1769</f>
        <v>35</v>
      </c>
    </row>
    <row r="1770">
      <c r="A1770" s="6">
        <f>'CBA Digital Banking Case Study '!B1770</f>
        <v>24</v>
      </c>
    </row>
    <row r="1771">
      <c r="A1771" s="6">
        <f>'CBA Digital Banking Case Study '!B1771</f>
        <v>27</v>
      </c>
    </row>
    <row r="1772">
      <c r="A1772" s="6">
        <f>'CBA Digital Banking Case Study '!B1772</f>
        <v>24</v>
      </c>
    </row>
    <row r="1773">
      <c r="A1773" s="6">
        <f>'CBA Digital Banking Case Study '!B1773</f>
        <v>50</v>
      </c>
    </row>
    <row r="1774">
      <c r="A1774" s="6">
        <f>'CBA Digital Banking Case Study '!B1774</f>
        <v>40</v>
      </c>
    </row>
    <row r="1775">
      <c r="A1775" s="6">
        <f>'CBA Digital Banking Case Study '!B1775</f>
        <v>38</v>
      </c>
    </row>
    <row r="1776">
      <c r="A1776" s="6">
        <f>'CBA Digital Banking Case Study '!B1776</f>
        <v>36</v>
      </c>
    </row>
    <row r="1777">
      <c r="A1777" s="6">
        <f>'CBA Digital Banking Case Study '!B1777</f>
        <v>65</v>
      </c>
    </row>
    <row r="1778">
      <c r="A1778" s="6">
        <f>'CBA Digital Banking Case Study '!B1778</f>
        <v>78</v>
      </c>
    </row>
    <row r="1779">
      <c r="A1779" s="6">
        <f>'CBA Digital Banking Case Study '!B1779</f>
        <v>36</v>
      </c>
    </row>
    <row r="1780">
      <c r="A1780" s="6">
        <f>'CBA Digital Banking Case Study '!B1780</f>
        <v>53</v>
      </c>
    </row>
    <row r="1781">
      <c r="A1781" s="6">
        <f>'CBA Digital Banking Case Study '!B1781</f>
        <v>46</v>
      </c>
    </row>
    <row r="1782">
      <c r="A1782" s="6">
        <f>'CBA Digital Banking Case Study '!B1782</f>
        <v>77</v>
      </c>
    </row>
    <row r="1783">
      <c r="A1783" s="6">
        <f>'CBA Digital Banking Case Study '!B1783</f>
        <v>35</v>
      </c>
    </row>
    <row r="1784">
      <c r="A1784" s="6">
        <f>'CBA Digital Banking Case Study '!B1784</f>
        <v>19</v>
      </c>
    </row>
    <row r="1785">
      <c r="A1785" s="6">
        <f>'CBA Digital Banking Case Study '!B1785</f>
        <v>18</v>
      </c>
    </row>
    <row r="1786">
      <c r="A1786" s="6">
        <f>'CBA Digital Banking Case Study '!B1786</f>
        <v>64</v>
      </c>
    </row>
    <row r="1787">
      <c r="A1787" s="6">
        <f>'CBA Digital Banking Case Study '!B1787</f>
        <v>22</v>
      </c>
    </row>
    <row r="1788">
      <c r="A1788" s="6">
        <f>'CBA Digital Banking Case Study '!B1788</f>
        <v>37</v>
      </c>
    </row>
    <row r="1789">
      <c r="A1789" s="6">
        <f>'CBA Digital Banking Case Study '!B1789</f>
        <v>28</v>
      </c>
    </row>
    <row r="1790">
      <c r="A1790" s="6">
        <f>'CBA Digital Banking Case Study '!B1790</f>
        <v>59</v>
      </c>
    </row>
    <row r="1791">
      <c r="A1791" s="6">
        <f>'CBA Digital Banking Case Study '!B1791</f>
        <v>80</v>
      </c>
    </row>
    <row r="1792">
      <c r="A1792" s="6">
        <f>'CBA Digital Banking Case Study '!B1792</f>
        <v>19</v>
      </c>
    </row>
    <row r="1793">
      <c r="A1793" s="6">
        <f>'CBA Digital Banking Case Study '!B1793</f>
        <v>20</v>
      </c>
    </row>
    <row r="1794">
      <c r="A1794" s="6">
        <f>'CBA Digital Banking Case Study '!B1794</f>
        <v>40</v>
      </c>
    </row>
    <row r="1795">
      <c r="A1795" s="6">
        <f>'CBA Digital Banking Case Study '!B1795</f>
        <v>72</v>
      </c>
    </row>
    <row r="1796">
      <c r="A1796" s="6">
        <f>'CBA Digital Banking Case Study '!B1796</f>
        <v>29</v>
      </c>
    </row>
    <row r="1797">
      <c r="A1797" s="6">
        <f>'CBA Digital Banking Case Study '!B1797</f>
        <v>37</v>
      </c>
    </row>
    <row r="1798">
      <c r="A1798" s="6">
        <f>'CBA Digital Banking Case Study '!B1798</f>
        <v>22</v>
      </c>
    </row>
    <row r="1799">
      <c r="A1799" s="6">
        <f>'CBA Digital Banking Case Study '!B1799</f>
        <v>54</v>
      </c>
    </row>
    <row r="1800">
      <c r="A1800" s="6">
        <f>'CBA Digital Banking Case Study '!B1800</f>
        <v>55</v>
      </c>
    </row>
    <row r="1801">
      <c r="A1801" s="6">
        <f>'CBA Digital Banking Case Study '!B1801</f>
        <v>47</v>
      </c>
    </row>
    <row r="1802">
      <c r="A1802" s="6">
        <f>'CBA Digital Banking Case Study '!B1802</f>
        <v>26</v>
      </c>
    </row>
    <row r="1803">
      <c r="A1803" s="6">
        <f>'CBA Digital Banking Case Study '!B1803</f>
        <v>51</v>
      </c>
    </row>
    <row r="1804">
      <c r="A1804" s="6">
        <f>'CBA Digital Banking Case Study '!B1804</f>
        <v>70</v>
      </c>
    </row>
    <row r="1805">
      <c r="A1805" s="6">
        <f>'CBA Digital Banking Case Study '!B1805</f>
        <v>61</v>
      </c>
    </row>
    <row r="1806">
      <c r="A1806" s="6">
        <f>'CBA Digital Banking Case Study '!B1806</f>
        <v>52</v>
      </c>
    </row>
    <row r="1807">
      <c r="A1807" s="6">
        <f>'CBA Digital Banking Case Study '!B1807</f>
        <v>69</v>
      </c>
    </row>
    <row r="1808">
      <c r="A1808" s="6">
        <f>'CBA Digital Banking Case Study '!B1808</f>
        <v>75</v>
      </c>
    </row>
    <row r="1809">
      <c r="A1809" s="6">
        <f>'CBA Digital Banking Case Study '!B1809</f>
        <v>39</v>
      </c>
    </row>
    <row r="1810">
      <c r="A1810" s="6">
        <f>'CBA Digital Banking Case Study '!B1810</f>
        <v>61</v>
      </c>
    </row>
    <row r="1811">
      <c r="A1811" s="6">
        <f>'CBA Digital Banking Case Study '!B1811</f>
        <v>41</v>
      </c>
    </row>
    <row r="1812">
      <c r="A1812" s="6">
        <f>'CBA Digital Banking Case Study '!B1812</f>
        <v>34</v>
      </c>
    </row>
    <row r="1813">
      <c r="A1813" s="6">
        <f>'CBA Digital Banking Case Study '!B1813</f>
        <v>27</v>
      </c>
    </row>
    <row r="1814">
      <c r="A1814" s="6">
        <f>'CBA Digital Banking Case Study '!B1814</f>
        <v>47</v>
      </c>
    </row>
    <row r="1815">
      <c r="A1815" s="6">
        <f>'CBA Digital Banking Case Study '!B1815</f>
        <v>73</v>
      </c>
    </row>
    <row r="1816">
      <c r="A1816" s="6">
        <f>'CBA Digital Banking Case Study '!B1816</f>
        <v>76</v>
      </c>
    </row>
    <row r="1817">
      <c r="A1817" s="6">
        <f>'CBA Digital Banking Case Study '!B1817</f>
        <v>63</v>
      </c>
    </row>
    <row r="1818">
      <c r="A1818" s="6">
        <f>'CBA Digital Banking Case Study '!B1818</f>
        <v>40</v>
      </c>
    </row>
    <row r="1819">
      <c r="A1819" s="6">
        <f>'CBA Digital Banking Case Study '!B1819</f>
        <v>49</v>
      </c>
    </row>
    <row r="1820">
      <c r="A1820" s="6">
        <f>'CBA Digital Banking Case Study '!B1820</f>
        <v>34</v>
      </c>
    </row>
    <row r="1821">
      <c r="A1821" s="6">
        <f>'CBA Digital Banking Case Study '!B1821</f>
        <v>67</v>
      </c>
    </row>
    <row r="1822">
      <c r="A1822" s="6">
        <f>'CBA Digital Banking Case Study '!B1822</f>
        <v>68</v>
      </c>
    </row>
    <row r="1823">
      <c r="A1823" s="6">
        <f>'CBA Digital Banking Case Study '!B1823</f>
        <v>34</v>
      </c>
    </row>
    <row r="1824">
      <c r="A1824" s="6">
        <f>'CBA Digital Banking Case Study '!B1824</f>
        <v>31</v>
      </c>
    </row>
    <row r="1825">
      <c r="A1825" s="6">
        <f>'CBA Digital Banking Case Study '!B1825</f>
        <v>26</v>
      </c>
    </row>
    <row r="1826">
      <c r="A1826" s="6">
        <f>'CBA Digital Banking Case Study '!B1826</f>
        <v>57</v>
      </c>
    </row>
    <row r="1827">
      <c r="A1827" s="6">
        <f>'CBA Digital Banking Case Study '!B1827</f>
        <v>19</v>
      </c>
    </row>
    <row r="1828">
      <c r="A1828" s="6">
        <f>'CBA Digital Banking Case Study '!B1828</f>
        <v>62</v>
      </c>
    </row>
    <row r="1829">
      <c r="A1829" s="6">
        <f>'CBA Digital Banking Case Study '!B1829</f>
        <v>42</v>
      </c>
    </row>
    <row r="1830">
      <c r="A1830" s="6">
        <f>'CBA Digital Banking Case Study '!B1830</f>
        <v>56</v>
      </c>
    </row>
    <row r="1831">
      <c r="A1831" s="6">
        <f>'CBA Digital Banking Case Study '!B1831</f>
        <v>26</v>
      </c>
    </row>
    <row r="1832">
      <c r="A1832" s="6">
        <f>'CBA Digital Banking Case Study '!B1832</f>
        <v>71</v>
      </c>
    </row>
    <row r="1833">
      <c r="A1833" s="6">
        <f>'CBA Digital Banking Case Study '!B1833</f>
        <v>39</v>
      </c>
    </row>
    <row r="1834">
      <c r="A1834" s="6">
        <f>'CBA Digital Banking Case Study '!B1834</f>
        <v>60</v>
      </c>
    </row>
    <row r="1835">
      <c r="A1835" s="6">
        <f>'CBA Digital Banking Case Study '!B1835</f>
        <v>63</v>
      </c>
    </row>
    <row r="1836">
      <c r="A1836" s="6">
        <f>'CBA Digital Banking Case Study '!B1836</f>
        <v>21</v>
      </c>
    </row>
    <row r="1837">
      <c r="A1837" s="6">
        <f>'CBA Digital Banking Case Study '!B1837</f>
        <v>43</v>
      </c>
    </row>
    <row r="1838">
      <c r="A1838" s="6">
        <f>'CBA Digital Banking Case Study '!B1838</f>
        <v>75</v>
      </c>
    </row>
    <row r="1839">
      <c r="A1839" s="6">
        <f>'CBA Digital Banking Case Study '!B1839</f>
        <v>46</v>
      </c>
    </row>
    <row r="1840">
      <c r="A1840" s="6">
        <f>'CBA Digital Banking Case Study '!B1840</f>
        <v>62</v>
      </c>
    </row>
    <row r="1841">
      <c r="A1841" s="6">
        <f>'CBA Digital Banking Case Study '!B1841</f>
        <v>51</v>
      </c>
    </row>
    <row r="1842">
      <c r="A1842" s="6">
        <f>'CBA Digital Banking Case Study '!B1842</f>
        <v>40</v>
      </c>
    </row>
    <row r="1843">
      <c r="A1843" s="6">
        <f>'CBA Digital Banking Case Study '!B1843</f>
        <v>54</v>
      </c>
    </row>
    <row r="1844">
      <c r="A1844" s="6">
        <f>'CBA Digital Banking Case Study '!B1844</f>
        <v>28</v>
      </c>
    </row>
    <row r="1845">
      <c r="A1845" s="6">
        <f>'CBA Digital Banking Case Study '!B1845</f>
        <v>23</v>
      </c>
    </row>
    <row r="1846">
      <c r="A1846" s="6">
        <f>'CBA Digital Banking Case Study '!B1846</f>
        <v>35</v>
      </c>
    </row>
    <row r="1847">
      <c r="A1847" s="6">
        <f>'CBA Digital Banking Case Study '!B1847</f>
        <v>38</v>
      </c>
    </row>
    <row r="1848">
      <c r="A1848" s="6">
        <f>'CBA Digital Banking Case Study '!B1848</f>
        <v>59</v>
      </c>
    </row>
    <row r="1849">
      <c r="A1849" s="6">
        <f>'CBA Digital Banking Case Study '!B1849</f>
        <v>53</v>
      </c>
    </row>
    <row r="1850">
      <c r="A1850" s="6">
        <f>'CBA Digital Banking Case Study '!B1850</f>
        <v>58</v>
      </c>
    </row>
    <row r="1851">
      <c r="A1851" s="6">
        <f>'CBA Digital Banking Case Study '!B1851</f>
        <v>55</v>
      </c>
    </row>
    <row r="1852">
      <c r="A1852" s="6">
        <f>'CBA Digital Banking Case Study '!B1852</f>
        <v>51</v>
      </c>
    </row>
    <row r="1853">
      <c r="A1853" s="6">
        <f>'CBA Digital Banking Case Study '!B1853</f>
        <v>34</v>
      </c>
    </row>
    <row r="1854">
      <c r="A1854" s="6">
        <f>'CBA Digital Banking Case Study '!B1854</f>
        <v>54</v>
      </c>
    </row>
    <row r="1855">
      <c r="A1855" s="6">
        <f>'CBA Digital Banking Case Study '!B1855</f>
        <v>42</v>
      </c>
    </row>
    <row r="1856">
      <c r="A1856" s="6">
        <f>'CBA Digital Banking Case Study '!B1856</f>
        <v>55</v>
      </c>
    </row>
    <row r="1857">
      <c r="A1857" s="6">
        <f>'CBA Digital Banking Case Study '!B1857</f>
        <v>75</v>
      </c>
    </row>
    <row r="1858">
      <c r="A1858" s="6">
        <f>'CBA Digital Banking Case Study '!B1858</f>
        <v>29</v>
      </c>
    </row>
    <row r="1859">
      <c r="A1859" s="6">
        <f>'CBA Digital Banking Case Study '!B1859</f>
        <v>40</v>
      </c>
    </row>
    <row r="1860">
      <c r="A1860" s="6">
        <f>'CBA Digital Banking Case Study '!B1860</f>
        <v>70</v>
      </c>
    </row>
    <row r="1861">
      <c r="A1861" s="6">
        <f>'CBA Digital Banking Case Study '!B1861</f>
        <v>59</v>
      </c>
    </row>
    <row r="1862">
      <c r="A1862" s="6">
        <f>'CBA Digital Banking Case Study '!B1862</f>
        <v>39</v>
      </c>
    </row>
    <row r="1863">
      <c r="A1863" s="6">
        <f>'CBA Digital Banking Case Study '!B1863</f>
        <v>38</v>
      </c>
    </row>
    <row r="1864">
      <c r="A1864" s="6">
        <f>'CBA Digital Banking Case Study '!B1864</f>
        <v>44</v>
      </c>
    </row>
    <row r="1865">
      <c r="A1865" s="6">
        <f>'CBA Digital Banking Case Study '!B1865</f>
        <v>74</v>
      </c>
    </row>
    <row r="1866">
      <c r="A1866" s="6">
        <f>'CBA Digital Banking Case Study '!B1866</f>
        <v>48</v>
      </c>
    </row>
    <row r="1867">
      <c r="A1867" s="6">
        <f>'CBA Digital Banking Case Study '!B1867</f>
        <v>23</v>
      </c>
    </row>
    <row r="1868">
      <c r="A1868" s="6">
        <f>'CBA Digital Banking Case Study '!B1868</f>
        <v>44</v>
      </c>
    </row>
    <row r="1869">
      <c r="A1869" s="6">
        <f>'CBA Digital Banking Case Study '!B1869</f>
        <v>57</v>
      </c>
    </row>
    <row r="1870">
      <c r="A1870" s="6">
        <f>'CBA Digital Banking Case Study '!B1870</f>
        <v>51</v>
      </c>
    </row>
    <row r="1871">
      <c r="A1871" s="6">
        <f>'CBA Digital Banking Case Study '!B1871</f>
        <v>29</v>
      </c>
    </row>
    <row r="1872">
      <c r="A1872" s="6">
        <f>'CBA Digital Banking Case Study '!B1872</f>
        <v>62</v>
      </c>
    </row>
    <row r="1873">
      <c r="A1873" s="6">
        <f>'CBA Digital Banking Case Study '!B1873</f>
        <v>74</v>
      </c>
    </row>
    <row r="1874">
      <c r="A1874" s="6">
        <f>'CBA Digital Banking Case Study '!B1874</f>
        <v>70</v>
      </c>
    </row>
    <row r="1875">
      <c r="A1875" s="6">
        <f>'CBA Digital Banking Case Study '!B1875</f>
        <v>24</v>
      </c>
    </row>
    <row r="1876">
      <c r="A1876" s="6">
        <f>'CBA Digital Banking Case Study '!B1876</f>
        <v>27</v>
      </c>
    </row>
    <row r="1877">
      <c r="A1877" s="6">
        <f>'CBA Digital Banking Case Study '!B1877</f>
        <v>62</v>
      </c>
    </row>
    <row r="1878">
      <c r="A1878" s="6">
        <f>'CBA Digital Banking Case Study '!B1878</f>
        <v>34</v>
      </c>
    </row>
    <row r="1879">
      <c r="A1879" s="6">
        <f>'CBA Digital Banking Case Study '!B1879</f>
        <v>43</v>
      </c>
    </row>
    <row r="1880">
      <c r="A1880" s="6">
        <f>'CBA Digital Banking Case Study '!B1880</f>
        <v>38</v>
      </c>
    </row>
    <row r="1881">
      <c r="A1881" s="6">
        <f>'CBA Digital Banking Case Study '!B1881</f>
        <v>45</v>
      </c>
    </row>
    <row r="1882">
      <c r="A1882" s="6">
        <f>'CBA Digital Banking Case Study '!B1882</f>
        <v>79</v>
      </c>
    </row>
    <row r="1883">
      <c r="A1883" s="6">
        <f>'CBA Digital Banking Case Study '!B1883</f>
        <v>75</v>
      </c>
    </row>
    <row r="1884">
      <c r="A1884" s="6">
        <f>'CBA Digital Banking Case Study '!B1884</f>
        <v>63</v>
      </c>
    </row>
    <row r="1885">
      <c r="A1885" s="6">
        <f>'CBA Digital Banking Case Study '!B1885</f>
        <v>19</v>
      </c>
    </row>
    <row r="1886">
      <c r="A1886" s="6">
        <f>'CBA Digital Banking Case Study '!B1886</f>
        <v>77</v>
      </c>
    </row>
    <row r="1887">
      <c r="A1887" s="6">
        <f>'CBA Digital Banking Case Study '!B1887</f>
        <v>71</v>
      </c>
    </row>
    <row r="1888">
      <c r="A1888" s="6">
        <f>'CBA Digital Banking Case Study '!B1888</f>
        <v>60</v>
      </c>
    </row>
    <row r="1889">
      <c r="A1889" s="6">
        <f>'CBA Digital Banking Case Study '!B1889</f>
        <v>18</v>
      </c>
    </row>
    <row r="1890">
      <c r="A1890" s="6">
        <f>'CBA Digital Banking Case Study '!B1890</f>
        <v>68</v>
      </c>
    </row>
    <row r="1891">
      <c r="A1891" s="6">
        <f>'CBA Digital Banking Case Study '!B1891</f>
        <v>70</v>
      </c>
    </row>
    <row r="1892">
      <c r="A1892" s="6">
        <f>'CBA Digital Banking Case Study '!B1892</f>
        <v>53</v>
      </c>
    </row>
    <row r="1893">
      <c r="A1893" s="6">
        <f>'CBA Digital Banking Case Study '!B1893</f>
        <v>68</v>
      </c>
    </row>
    <row r="1894">
      <c r="A1894" s="6">
        <f>'CBA Digital Banking Case Study '!B1894</f>
        <v>43</v>
      </c>
    </row>
    <row r="1895">
      <c r="A1895" s="6">
        <f>'CBA Digital Banking Case Study '!B1895</f>
        <v>46</v>
      </c>
    </row>
    <row r="1896">
      <c r="A1896" s="6">
        <f>'CBA Digital Banking Case Study '!B1896</f>
        <v>38</v>
      </c>
    </row>
    <row r="1897">
      <c r="A1897" s="6">
        <f>'CBA Digital Banking Case Study '!B1897</f>
        <v>28</v>
      </c>
    </row>
    <row r="1898">
      <c r="A1898" s="6">
        <f>'CBA Digital Banking Case Study '!B1898</f>
        <v>57</v>
      </c>
    </row>
    <row r="1899">
      <c r="A1899" s="6">
        <f>'CBA Digital Banking Case Study '!B1899</f>
        <v>28</v>
      </c>
    </row>
    <row r="1900">
      <c r="A1900" s="6">
        <f>'CBA Digital Banking Case Study '!B1900</f>
        <v>53</v>
      </c>
    </row>
    <row r="1901">
      <c r="A1901" s="6">
        <f>'CBA Digital Banking Case Study '!B1901</f>
        <v>66</v>
      </c>
    </row>
    <row r="1902">
      <c r="A1902" s="6">
        <f>'CBA Digital Banking Case Study '!B1902</f>
        <v>76</v>
      </c>
    </row>
    <row r="1903">
      <c r="A1903" s="6">
        <f>'CBA Digital Banking Case Study '!B1903</f>
        <v>56</v>
      </c>
    </row>
    <row r="1904">
      <c r="A1904" s="6">
        <f>'CBA Digital Banking Case Study '!B1904</f>
        <v>57</v>
      </c>
    </row>
    <row r="1905">
      <c r="A1905" s="6">
        <f>'CBA Digital Banking Case Study '!B1905</f>
        <v>52</v>
      </c>
    </row>
    <row r="1906">
      <c r="A1906" s="6">
        <f>'CBA Digital Banking Case Study '!B1906</f>
        <v>71</v>
      </c>
    </row>
    <row r="1907">
      <c r="A1907" s="6">
        <f>'CBA Digital Banking Case Study '!B1907</f>
        <v>51</v>
      </c>
    </row>
    <row r="1908">
      <c r="A1908" s="6">
        <f>'CBA Digital Banking Case Study '!B1908</f>
        <v>72</v>
      </c>
    </row>
    <row r="1909">
      <c r="A1909" s="6">
        <f>'CBA Digital Banking Case Study '!B1909</f>
        <v>64</v>
      </c>
    </row>
    <row r="1910">
      <c r="A1910" s="6">
        <f>'CBA Digital Banking Case Study '!B1910</f>
        <v>41</v>
      </c>
    </row>
    <row r="1911">
      <c r="A1911" s="6">
        <f>'CBA Digital Banking Case Study '!B1911</f>
        <v>71</v>
      </c>
    </row>
    <row r="1912">
      <c r="A1912" s="6">
        <f>'CBA Digital Banking Case Study '!B1912</f>
        <v>39</v>
      </c>
    </row>
    <row r="1913">
      <c r="A1913" s="6">
        <f>'CBA Digital Banking Case Study '!B1913</f>
        <v>22</v>
      </c>
    </row>
    <row r="1914">
      <c r="A1914" s="6">
        <f>'CBA Digital Banking Case Study '!B1914</f>
        <v>73</v>
      </c>
    </row>
    <row r="1915">
      <c r="A1915" s="6">
        <f>'CBA Digital Banking Case Study '!B1915</f>
        <v>50</v>
      </c>
    </row>
    <row r="1916">
      <c r="A1916" s="6">
        <f>'CBA Digital Banking Case Study '!B1916</f>
        <v>75</v>
      </c>
    </row>
    <row r="1917">
      <c r="A1917" s="6">
        <f>'CBA Digital Banking Case Study '!B1917</f>
        <v>53</v>
      </c>
    </row>
    <row r="1918">
      <c r="A1918" s="6">
        <f>'CBA Digital Banking Case Study '!B1918</f>
        <v>64</v>
      </c>
    </row>
    <row r="1919">
      <c r="A1919" s="6">
        <f>'CBA Digital Banking Case Study '!B1919</f>
        <v>37</v>
      </c>
    </row>
    <row r="1920">
      <c r="A1920" s="6">
        <f>'CBA Digital Banking Case Study '!B1920</f>
        <v>36</v>
      </c>
    </row>
    <row r="1921">
      <c r="A1921" s="6">
        <f>'CBA Digital Banking Case Study '!B1921</f>
        <v>52</v>
      </c>
    </row>
    <row r="1922">
      <c r="A1922" s="6">
        <f>'CBA Digital Banking Case Study '!B1922</f>
        <v>69</v>
      </c>
    </row>
    <row r="1923">
      <c r="A1923" s="6">
        <f>'CBA Digital Banking Case Study '!B1923</f>
        <v>60</v>
      </c>
    </row>
    <row r="1924">
      <c r="A1924" s="6">
        <f>'CBA Digital Banking Case Study '!B1924</f>
        <v>34</v>
      </c>
    </row>
    <row r="1925">
      <c r="A1925" s="6">
        <f>'CBA Digital Banking Case Study '!B1925</f>
        <v>79</v>
      </c>
    </row>
    <row r="1926">
      <c r="A1926" s="6">
        <f>'CBA Digital Banking Case Study '!B1926</f>
        <v>76</v>
      </c>
    </row>
    <row r="1927">
      <c r="A1927" s="6">
        <f>'CBA Digital Banking Case Study '!B1927</f>
        <v>62</v>
      </c>
    </row>
    <row r="1928">
      <c r="A1928" s="6">
        <f>'CBA Digital Banking Case Study '!B1928</f>
        <v>60</v>
      </c>
    </row>
    <row r="1929">
      <c r="A1929" s="6">
        <f>'CBA Digital Banking Case Study '!B1929</f>
        <v>51</v>
      </c>
    </row>
    <row r="1930">
      <c r="A1930" s="6">
        <f>'CBA Digital Banking Case Study '!B1930</f>
        <v>26</v>
      </c>
    </row>
    <row r="1931">
      <c r="A1931" s="6">
        <f>'CBA Digital Banking Case Study '!B1931</f>
        <v>43</v>
      </c>
    </row>
    <row r="1932">
      <c r="A1932" s="6">
        <f>'CBA Digital Banking Case Study '!B1932</f>
        <v>19</v>
      </c>
    </row>
    <row r="1933">
      <c r="A1933" s="6">
        <f>'CBA Digital Banking Case Study '!B1933</f>
        <v>70</v>
      </c>
    </row>
    <row r="1934">
      <c r="A1934" s="6">
        <f>'CBA Digital Banking Case Study '!B1934</f>
        <v>26</v>
      </c>
    </row>
    <row r="1935">
      <c r="A1935" s="6">
        <f>'CBA Digital Banking Case Study '!B1935</f>
        <v>26</v>
      </c>
    </row>
    <row r="1936">
      <c r="A1936" s="6">
        <f>'CBA Digital Banking Case Study '!B1936</f>
        <v>57</v>
      </c>
    </row>
    <row r="1937">
      <c r="A1937" s="6">
        <f>'CBA Digital Banking Case Study '!B1937</f>
        <v>34</v>
      </c>
    </row>
    <row r="1938">
      <c r="A1938" s="6">
        <f>'CBA Digital Banking Case Study '!B1938</f>
        <v>18</v>
      </c>
    </row>
    <row r="1939">
      <c r="A1939" s="6">
        <f>'CBA Digital Banking Case Study '!B1939</f>
        <v>42</v>
      </c>
    </row>
    <row r="1940">
      <c r="A1940" s="6">
        <f>'CBA Digital Banking Case Study '!B1940</f>
        <v>78</v>
      </c>
    </row>
    <row r="1941">
      <c r="A1941" s="6">
        <f>'CBA Digital Banking Case Study '!B1941</f>
        <v>60</v>
      </c>
    </row>
    <row r="1942">
      <c r="A1942" s="6">
        <f>'CBA Digital Banking Case Study '!B1942</f>
        <v>57</v>
      </c>
    </row>
    <row r="1943">
      <c r="A1943" s="6">
        <f>'CBA Digital Banking Case Study '!B1943</f>
        <v>59</v>
      </c>
    </row>
    <row r="1944">
      <c r="A1944" s="6">
        <f>'CBA Digital Banking Case Study '!B1944</f>
        <v>42</v>
      </c>
    </row>
    <row r="1945">
      <c r="A1945" s="6">
        <f>'CBA Digital Banking Case Study '!B1945</f>
        <v>56</v>
      </c>
    </row>
    <row r="1946">
      <c r="A1946" s="6">
        <f>'CBA Digital Banking Case Study '!B1946</f>
        <v>52</v>
      </c>
    </row>
    <row r="1947">
      <c r="A1947" s="6">
        <f>'CBA Digital Banking Case Study '!B1947</f>
        <v>20</v>
      </c>
    </row>
    <row r="1948">
      <c r="A1948" s="6">
        <f>'CBA Digital Banking Case Study '!B1948</f>
        <v>67</v>
      </c>
    </row>
    <row r="1949">
      <c r="A1949" s="6">
        <f>'CBA Digital Banking Case Study '!B1949</f>
        <v>54</v>
      </c>
    </row>
    <row r="1950">
      <c r="A1950" s="6">
        <f>'CBA Digital Banking Case Study '!B1950</f>
        <v>61</v>
      </c>
    </row>
    <row r="1951">
      <c r="A1951" s="6">
        <f>'CBA Digital Banking Case Study '!B1951</f>
        <v>61</v>
      </c>
    </row>
    <row r="1952">
      <c r="A1952" s="6">
        <f>'CBA Digital Banking Case Study '!B1952</f>
        <v>68</v>
      </c>
    </row>
    <row r="1953">
      <c r="A1953" s="6">
        <f>'CBA Digital Banking Case Study '!B1953</f>
        <v>47</v>
      </c>
    </row>
    <row r="1954">
      <c r="A1954" s="6">
        <f>'CBA Digital Banking Case Study '!B1954</f>
        <v>55</v>
      </c>
    </row>
    <row r="1955">
      <c r="A1955" s="6">
        <f>'CBA Digital Banking Case Study '!B1955</f>
        <v>51</v>
      </c>
    </row>
    <row r="1956">
      <c r="A1956" s="6">
        <f>'CBA Digital Banking Case Study '!B1956</f>
        <v>29</v>
      </c>
    </row>
    <row r="1957">
      <c r="A1957" s="6">
        <f>'CBA Digital Banking Case Study '!B1957</f>
        <v>36</v>
      </c>
    </row>
    <row r="1958">
      <c r="A1958" s="6">
        <f>'CBA Digital Banking Case Study '!B1958</f>
        <v>54</v>
      </c>
    </row>
    <row r="1959">
      <c r="A1959" s="6">
        <f>'CBA Digital Banking Case Study '!B1959</f>
        <v>61</v>
      </c>
    </row>
    <row r="1960">
      <c r="A1960" s="6">
        <f>'CBA Digital Banking Case Study '!B1960</f>
        <v>76</v>
      </c>
    </row>
    <row r="1961">
      <c r="A1961" s="6">
        <f>'CBA Digital Banking Case Study '!B1961</f>
        <v>76</v>
      </c>
    </row>
    <row r="1962">
      <c r="A1962" s="6">
        <f>'CBA Digital Banking Case Study '!B1962</f>
        <v>66</v>
      </c>
    </row>
    <row r="1963">
      <c r="A1963" s="6">
        <f>'CBA Digital Banking Case Study '!B1963</f>
        <v>78</v>
      </c>
    </row>
    <row r="1964">
      <c r="A1964" s="6">
        <f>'CBA Digital Banking Case Study '!B1964</f>
        <v>34</v>
      </c>
    </row>
    <row r="1965">
      <c r="A1965" s="6">
        <f>'CBA Digital Banking Case Study '!B1965</f>
        <v>27</v>
      </c>
    </row>
    <row r="1966">
      <c r="A1966" s="6">
        <f>'CBA Digital Banking Case Study '!B1966</f>
        <v>74</v>
      </c>
    </row>
    <row r="1967">
      <c r="A1967" s="6">
        <f>'CBA Digital Banking Case Study '!B1967</f>
        <v>72</v>
      </c>
    </row>
    <row r="1968">
      <c r="A1968" s="6">
        <f>'CBA Digital Banking Case Study '!B1968</f>
        <v>66</v>
      </c>
    </row>
    <row r="1969">
      <c r="A1969" s="6">
        <f>'CBA Digital Banking Case Study '!B1969</f>
        <v>64</v>
      </c>
    </row>
    <row r="1970">
      <c r="A1970" s="6">
        <f>'CBA Digital Banking Case Study '!B1970</f>
        <v>29</v>
      </c>
    </row>
    <row r="1971">
      <c r="A1971" s="6">
        <f>'CBA Digital Banking Case Study '!B1971</f>
        <v>79</v>
      </c>
    </row>
    <row r="1972">
      <c r="A1972" s="6">
        <f>'CBA Digital Banking Case Study '!B1972</f>
        <v>33</v>
      </c>
    </row>
    <row r="1973">
      <c r="A1973" s="6">
        <f>'CBA Digital Banking Case Study '!B1973</f>
        <v>41</v>
      </c>
    </row>
    <row r="1974">
      <c r="A1974" s="6">
        <f>'CBA Digital Banking Case Study '!B1974</f>
        <v>36</v>
      </c>
    </row>
    <row r="1975">
      <c r="A1975" s="6">
        <f>'CBA Digital Banking Case Study '!B1975</f>
        <v>25</v>
      </c>
    </row>
    <row r="1976">
      <c r="A1976" s="6">
        <f>'CBA Digital Banking Case Study '!B1976</f>
        <v>48</v>
      </c>
    </row>
    <row r="1977">
      <c r="A1977" s="6">
        <f>'CBA Digital Banking Case Study '!B1977</f>
        <v>38</v>
      </c>
    </row>
    <row r="1978">
      <c r="A1978" s="6">
        <f>'CBA Digital Banking Case Study '!B1978</f>
        <v>34</v>
      </c>
    </row>
    <row r="1979">
      <c r="A1979" s="6">
        <f>'CBA Digital Banking Case Study '!B1979</f>
        <v>40</v>
      </c>
    </row>
    <row r="1980">
      <c r="A1980" s="6">
        <f>'CBA Digital Banking Case Study '!B1980</f>
        <v>54</v>
      </c>
    </row>
    <row r="1981">
      <c r="A1981" s="6">
        <f>'CBA Digital Banking Case Study '!B1981</f>
        <v>71</v>
      </c>
    </row>
    <row r="1982">
      <c r="A1982" s="6">
        <f>'CBA Digital Banking Case Study '!B1982</f>
        <v>33</v>
      </c>
    </row>
    <row r="1983">
      <c r="A1983" s="6">
        <f>'CBA Digital Banking Case Study '!B1983</f>
        <v>23</v>
      </c>
    </row>
    <row r="1984">
      <c r="A1984" s="6">
        <f>'CBA Digital Banking Case Study '!B1984</f>
        <v>25</v>
      </c>
    </row>
    <row r="1985">
      <c r="A1985" s="6">
        <f>'CBA Digital Banking Case Study '!B1985</f>
        <v>42</v>
      </c>
    </row>
    <row r="1986">
      <c r="A1986" s="6">
        <f>'CBA Digital Banking Case Study '!B1986</f>
        <v>35</v>
      </c>
    </row>
    <row r="1987">
      <c r="A1987" s="6">
        <f>'CBA Digital Banking Case Study '!B1987</f>
        <v>42</v>
      </c>
    </row>
    <row r="1988">
      <c r="A1988" s="6">
        <f>'CBA Digital Banking Case Study '!B1988</f>
        <v>29</v>
      </c>
    </row>
    <row r="1989">
      <c r="A1989" s="6">
        <f>'CBA Digital Banking Case Study '!B1989</f>
        <v>32</v>
      </c>
    </row>
    <row r="1990">
      <c r="A1990" s="6">
        <f>'CBA Digital Banking Case Study '!B1990</f>
        <v>76</v>
      </c>
    </row>
    <row r="1991">
      <c r="A1991" s="6">
        <f>'CBA Digital Banking Case Study '!B1991</f>
        <v>43</v>
      </c>
    </row>
    <row r="1992">
      <c r="A1992" s="6">
        <f>'CBA Digital Banking Case Study '!B1992</f>
        <v>58</v>
      </c>
    </row>
    <row r="1993">
      <c r="A1993" s="6">
        <f>'CBA Digital Banking Case Study '!B1993</f>
        <v>62</v>
      </c>
    </row>
    <row r="1994">
      <c r="A1994" s="6">
        <f>'CBA Digital Banking Case Study '!B1994</f>
        <v>43</v>
      </c>
    </row>
    <row r="1995">
      <c r="A1995" s="6">
        <f>'CBA Digital Banking Case Study '!B1995</f>
        <v>64</v>
      </c>
    </row>
    <row r="1996">
      <c r="A1996" s="6">
        <f>'CBA Digital Banking Case Study '!B1996</f>
        <v>49</v>
      </c>
    </row>
    <row r="1997">
      <c r="A1997" s="6">
        <f>'CBA Digital Banking Case Study '!B1997</f>
        <v>27</v>
      </c>
    </row>
    <row r="1998">
      <c r="A1998" s="6">
        <f>'CBA Digital Banking Case Study '!B1998</f>
        <v>33</v>
      </c>
    </row>
    <row r="1999">
      <c r="A1999" s="6">
        <f>'CBA Digital Banking Case Study '!B1999</f>
        <v>24</v>
      </c>
    </row>
    <row r="2000">
      <c r="A2000" s="6">
        <f>'CBA Digital Banking Case Study '!B2000</f>
        <v>34</v>
      </c>
    </row>
    <row r="2001">
      <c r="A2001" s="6">
        <f>'CBA Digital Banking Case Study '!B2001</f>
        <v>40</v>
      </c>
    </row>
    <row r="2002">
      <c r="A2002" s="6">
        <f>'CBA Digital Banking Case Study '!B2002</f>
        <v>43</v>
      </c>
    </row>
    <row r="2003">
      <c r="A2003" s="6">
        <f>'CBA Digital Banking Case Study '!B2003</f>
        <v>38</v>
      </c>
    </row>
    <row r="2004">
      <c r="A2004" s="6">
        <f>'CBA Digital Banking Case Study '!B2004</f>
        <v>39</v>
      </c>
    </row>
    <row r="2005">
      <c r="A2005" s="6">
        <f>'CBA Digital Banking Case Study '!B2005</f>
        <v>75</v>
      </c>
    </row>
    <row r="2006">
      <c r="A2006" s="6">
        <f>'CBA Digital Banking Case Study '!B2006</f>
        <v>24</v>
      </c>
    </row>
    <row r="2007">
      <c r="A2007" s="6">
        <f>'CBA Digital Banking Case Study '!B2007</f>
        <v>31</v>
      </c>
    </row>
    <row r="2008">
      <c r="A2008" s="6">
        <f>'CBA Digital Banking Case Study '!B2008</f>
        <v>32</v>
      </c>
    </row>
    <row r="2009">
      <c r="A2009" s="6">
        <f>'CBA Digital Banking Case Study '!B2009</f>
        <v>70</v>
      </c>
    </row>
    <row r="2010">
      <c r="A2010" s="6">
        <f>'CBA Digital Banking Case Study '!B2010</f>
        <v>24</v>
      </c>
    </row>
    <row r="2011">
      <c r="A2011" s="6">
        <f>'CBA Digital Banking Case Study '!B2011</f>
        <v>26</v>
      </c>
    </row>
    <row r="2012">
      <c r="A2012" s="6">
        <f>'CBA Digital Banking Case Study '!B2012</f>
        <v>68</v>
      </c>
    </row>
    <row r="2013">
      <c r="A2013" s="6">
        <f>'CBA Digital Banking Case Study '!B2013</f>
        <v>65</v>
      </c>
    </row>
    <row r="2014">
      <c r="A2014" s="6">
        <f>'CBA Digital Banking Case Study '!B2014</f>
        <v>25</v>
      </c>
    </row>
    <row r="2015">
      <c r="A2015" s="6">
        <f>'CBA Digital Banking Case Study '!B2015</f>
        <v>67</v>
      </c>
    </row>
    <row r="2016">
      <c r="A2016" s="6">
        <f>'CBA Digital Banking Case Study '!B2016</f>
        <v>76</v>
      </c>
    </row>
    <row r="2017">
      <c r="A2017" s="6">
        <f>'CBA Digital Banking Case Study '!B2017</f>
        <v>40</v>
      </c>
    </row>
    <row r="2018">
      <c r="A2018" s="6">
        <f>'CBA Digital Banking Case Study '!B2018</f>
        <v>46</v>
      </c>
    </row>
    <row r="2019">
      <c r="A2019" s="6">
        <f>'CBA Digital Banking Case Study '!B2019</f>
        <v>35</v>
      </c>
    </row>
    <row r="2020">
      <c r="A2020" s="6">
        <f>'CBA Digital Banking Case Study '!B2020</f>
        <v>48</v>
      </c>
    </row>
    <row r="2021">
      <c r="A2021" s="6">
        <f>'CBA Digital Banking Case Study '!B2021</f>
        <v>47</v>
      </c>
    </row>
    <row r="2022">
      <c r="A2022" s="6">
        <f>'CBA Digital Banking Case Study '!B2022</f>
        <v>69</v>
      </c>
    </row>
    <row r="2023">
      <c r="A2023" s="6">
        <f>'CBA Digital Banking Case Study '!B2023</f>
        <v>56</v>
      </c>
    </row>
    <row r="2024">
      <c r="A2024" s="6">
        <f>'CBA Digital Banking Case Study '!B2024</f>
        <v>52</v>
      </c>
    </row>
    <row r="2025">
      <c r="A2025" s="6">
        <f>'CBA Digital Banking Case Study '!B2025</f>
        <v>35</v>
      </c>
    </row>
    <row r="2026">
      <c r="A2026" s="6">
        <f>'CBA Digital Banking Case Study '!B2026</f>
        <v>76</v>
      </c>
    </row>
    <row r="2027">
      <c r="A2027" s="6">
        <f>'CBA Digital Banking Case Study '!B2027</f>
        <v>59</v>
      </c>
    </row>
    <row r="2028">
      <c r="A2028" s="6">
        <f>'CBA Digital Banking Case Study '!B2028</f>
        <v>56</v>
      </c>
    </row>
    <row r="2029">
      <c r="A2029" s="6">
        <f>'CBA Digital Banking Case Study '!B2029</f>
        <v>34</v>
      </c>
    </row>
    <row r="2030">
      <c r="A2030" s="6">
        <f>'CBA Digital Banking Case Study '!B2030</f>
        <v>31</v>
      </c>
    </row>
    <row r="2031">
      <c r="A2031" s="6">
        <f>'CBA Digital Banking Case Study '!B2031</f>
        <v>48</v>
      </c>
    </row>
    <row r="2032">
      <c r="A2032" s="6">
        <f>'CBA Digital Banking Case Study '!B2032</f>
        <v>41</v>
      </c>
    </row>
    <row r="2033">
      <c r="A2033" s="6">
        <f>'CBA Digital Banking Case Study '!B2033</f>
        <v>52</v>
      </c>
    </row>
    <row r="2034">
      <c r="A2034" s="6">
        <f>'CBA Digital Banking Case Study '!B2034</f>
        <v>61</v>
      </c>
    </row>
    <row r="2035">
      <c r="A2035" s="6">
        <f>'CBA Digital Banking Case Study '!B2035</f>
        <v>77</v>
      </c>
    </row>
    <row r="2036">
      <c r="A2036" s="6">
        <f>'CBA Digital Banking Case Study '!B2036</f>
        <v>62</v>
      </c>
    </row>
    <row r="2037">
      <c r="A2037" s="6">
        <f>'CBA Digital Banking Case Study '!B2037</f>
        <v>51</v>
      </c>
    </row>
    <row r="2038">
      <c r="A2038" s="6">
        <f>'CBA Digital Banking Case Study '!B2038</f>
        <v>20</v>
      </c>
    </row>
    <row r="2039">
      <c r="A2039" s="6">
        <f>'CBA Digital Banking Case Study '!B2039</f>
        <v>54</v>
      </c>
    </row>
    <row r="2040">
      <c r="A2040" s="6">
        <f>'CBA Digital Banking Case Study '!B2040</f>
        <v>60</v>
      </c>
    </row>
    <row r="2041">
      <c r="A2041" s="6">
        <f>'CBA Digital Banking Case Study '!B2041</f>
        <v>57</v>
      </c>
    </row>
    <row r="2042">
      <c r="A2042" s="6">
        <f>'CBA Digital Banking Case Study '!B2042</f>
        <v>43</v>
      </c>
    </row>
    <row r="2043">
      <c r="A2043" s="6">
        <f>'CBA Digital Banking Case Study '!B2043</f>
        <v>72</v>
      </c>
    </row>
    <row r="2044">
      <c r="A2044" s="6">
        <f>'CBA Digital Banking Case Study '!B2044</f>
        <v>40</v>
      </c>
    </row>
    <row r="2045">
      <c r="A2045" s="6">
        <f>'CBA Digital Banking Case Study '!B2045</f>
        <v>61</v>
      </c>
    </row>
    <row r="2046">
      <c r="A2046" s="6">
        <f>'CBA Digital Banking Case Study '!B2046</f>
        <v>56</v>
      </c>
    </row>
    <row r="2047">
      <c r="A2047" s="6">
        <f>'CBA Digital Banking Case Study '!B2047</f>
        <v>32</v>
      </c>
    </row>
    <row r="2048">
      <c r="A2048" s="6">
        <f>'CBA Digital Banking Case Study '!B2048</f>
        <v>73</v>
      </c>
    </row>
    <row r="2049">
      <c r="A2049" s="6">
        <f>'CBA Digital Banking Case Study '!B2049</f>
        <v>66</v>
      </c>
    </row>
    <row r="2050">
      <c r="A2050" s="6">
        <f>'CBA Digital Banking Case Study '!B2050</f>
        <v>21</v>
      </c>
    </row>
    <row r="2051">
      <c r="A2051" s="6">
        <f>'CBA Digital Banking Case Study '!B2051</f>
        <v>46</v>
      </c>
    </row>
    <row r="2052">
      <c r="A2052" s="6">
        <f>'CBA Digital Banking Case Study '!B2052</f>
        <v>39</v>
      </c>
    </row>
    <row r="2053">
      <c r="A2053" s="6">
        <f>'CBA Digital Banking Case Study '!B2053</f>
        <v>42</v>
      </c>
    </row>
    <row r="2054">
      <c r="A2054" s="6">
        <f>'CBA Digital Banking Case Study '!B2054</f>
        <v>30</v>
      </c>
    </row>
    <row r="2055">
      <c r="A2055" s="6">
        <f>'CBA Digital Banking Case Study '!B2055</f>
        <v>35</v>
      </c>
    </row>
    <row r="2056">
      <c r="A2056" s="6">
        <f>'CBA Digital Banking Case Study '!B2056</f>
        <v>50</v>
      </c>
    </row>
    <row r="2057">
      <c r="A2057" s="6">
        <f>'CBA Digital Banking Case Study '!B2057</f>
        <v>33</v>
      </c>
    </row>
    <row r="2058">
      <c r="A2058" s="6">
        <f>'CBA Digital Banking Case Study '!B2058</f>
        <v>62</v>
      </c>
    </row>
    <row r="2059">
      <c r="A2059" s="6">
        <f>'CBA Digital Banking Case Study '!B2059</f>
        <v>59</v>
      </c>
    </row>
    <row r="2060">
      <c r="A2060" s="6">
        <f>'CBA Digital Banking Case Study '!B2060</f>
        <v>61</v>
      </c>
    </row>
    <row r="2061">
      <c r="A2061" s="6">
        <f>'CBA Digital Banking Case Study '!B2061</f>
        <v>79</v>
      </c>
    </row>
    <row r="2062">
      <c r="A2062" s="6">
        <f>'CBA Digital Banking Case Study '!B2062</f>
        <v>19</v>
      </c>
    </row>
    <row r="2063">
      <c r="A2063" s="6">
        <f>'CBA Digital Banking Case Study '!B2063</f>
        <v>72</v>
      </c>
    </row>
    <row r="2064">
      <c r="A2064" s="6">
        <f>'CBA Digital Banking Case Study '!B2064</f>
        <v>52</v>
      </c>
    </row>
    <row r="2065">
      <c r="A2065" s="6">
        <f>'CBA Digital Banking Case Study '!B2065</f>
        <v>59</v>
      </c>
    </row>
    <row r="2066">
      <c r="A2066" s="6">
        <f>'CBA Digital Banking Case Study '!B2066</f>
        <v>51</v>
      </c>
    </row>
    <row r="2067">
      <c r="A2067" s="6">
        <f>'CBA Digital Banking Case Study '!B2067</f>
        <v>47</v>
      </c>
    </row>
    <row r="2068">
      <c r="A2068" s="6">
        <f>'CBA Digital Banking Case Study '!B2068</f>
        <v>76</v>
      </c>
    </row>
    <row r="2069">
      <c r="A2069" s="6">
        <f>'CBA Digital Banking Case Study '!B2069</f>
        <v>72</v>
      </c>
    </row>
    <row r="2070">
      <c r="A2070" s="6">
        <f>'CBA Digital Banking Case Study '!B2070</f>
        <v>30</v>
      </c>
    </row>
    <row r="2071">
      <c r="A2071" s="6">
        <f>'CBA Digital Banking Case Study '!B2071</f>
        <v>30</v>
      </c>
    </row>
    <row r="2072">
      <c r="A2072" s="6">
        <f>'CBA Digital Banking Case Study '!B2072</f>
        <v>35</v>
      </c>
    </row>
    <row r="2073">
      <c r="A2073" s="6">
        <f>'CBA Digital Banking Case Study '!B2073</f>
        <v>49</v>
      </c>
    </row>
    <row r="2074">
      <c r="A2074" s="6">
        <f>'CBA Digital Banking Case Study '!B2074</f>
        <v>49</v>
      </c>
    </row>
    <row r="2075">
      <c r="A2075" s="6">
        <f>'CBA Digital Banking Case Study '!B2075</f>
        <v>52</v>
      </c>
    </row>
    <row r="2076">
      <c r="A2076" s="6">
        <f>'CBA Digital Banking Case Study '!B2076</f>
        <v>76</v>
      </c>
    </row>
    <row r="2077">
      <c r="A2077" s="6">
        <f>'CBA Digital Banking Case Study '!B2077</f>
        <v>56</v>
      </c>
    </row>
    <row r="2078">
      <c r="A2078" s="6">
        <f>'CBA Digital Banking Case Study '!B2078</f>
        <v>63</v>
      </c>
    </row>
    <row r="2079">
      <c r="A2079" s="6">
        <f>'CBA Digital Banking Case Study '!B2079</f>
        <v>69</v>
      </c>
    </row>
    <row r="2080">
      <c r="A2080" s="6">
        <f>'CBA Digital Banking Case Study '!B2080</f>
        <v>46</v>
      </c>
    </row>
    <row r="2081">
      <c r="A2081" s="6">
        <f>'CBA Digital Banking Case Study '!B2081</f>
        <v>79</v>
      </c>
    </row>
    <row r="2082">
      <c r="A2082" s="6">
        <f>'CBA Digital Banking Case Study '!B2082</f>
        <v>66</v>
      </c>
    </row>
    <row r="2083">
      <c r="A2083" s="6">
        <f>'CBA Digital Banking Case Study '!B2083</f>
        <v>46</v>
      </c>
    </row>
    <row r="2084">
      <c r="A2084" s="6">
        <f>'CBA Digital Banking Case Study '!B2084</f>
        <v>79</v>
      </c>
    </row>
    <row r="2085">
      <c r="A2085" s="6">
        <f>'CBA Digital Banking Case Study '!B2085</f>
        <v>70</v>
      </c>
    </row>
    <row r="2086">
      <c r="A2086" s="6">
        <f>'CBA Digital Banking Case Study '!B2086</f>
        <v>61</v>
      </c>
    </row>
    <row r="2087">
      <c r="A2087" s="6">
        <f>'CBA Digital Banking Case Study '!B2087</f>
        <v>74</v>
      </c>
    </row>
    <row r="2088">
      <c r="A2088" s="6">
        <f>'CBA Digital Banking Case Study '!B2088</f>
        <v>33</v>
      </c>
    </row>
    <row r="2089">
      <c r="A2089" s="6">
        <f>'CBA Digital Banking Case Study '!B2089</f>
        <v>73</v>
      </c>
    </row>
    <row r="2090">
      <c r="A2090" s="6">
        <f>'CBA Digital Banking Case Study '!B2090</f>
        <v>61</v>
      </c>
    </row>
    <row r="2091">
      <c r="A2091" s="6">
        <f>'CBA Digital Banking Case Study '!B2091</f>
        <v>64</v>
      </c>
    </row>
    <row r="2092">
      <c r="A2092" s="6">
        <f>'CBA Digital Banking Case Study '!B2092</f>
        <v>74</v>
      </c>
    </row>
    <row r="2093">
      <c r="A2093" s="6">
        <f>'CBA Digital Banking Case Study '!B2093</f>
        <v>27</v>
      </c>
    </row>
    <row r="2094">
      <c r="A2094" s="6">
        <f>'CBA Digital Banking Case Study '!B2094</f>
        <v>47</v>
      </c>
    </row>
    <row r="2095">
      <c r="A2095" s="6">
        <f>'CBA Digital Banking Case Study '!B2095</f>
        <v>42</v>
      </c>
    </row>
    <row r="2096">
      <c r="A2096" s="6">
        <f>'CBA Digital Banking Case Study '!B2096</f>
        <v>80</v>
      </c>
    </row>
    <row r="2097">
      <c r="A2097" s="6">
        <f>'CBA Digital Banking Case Study '!B2097</f>
        <v>56</v>
      </c>
    </row>
    <row r="2098">
      <c r="A2098" s="6">
        <f>'CBA Digital Banking Case Study '!B2098</f>
        <v>37</v>
      </c>
    </row>
    <row r="2099">
      <c r="A2099" s="6">
        <f>'CBA Digital Banking Case Study '!B2099</f>
        <v>22</v>
      </c>
    </row>
    <row r="2100">
      <c r="A2100" s="6">
        <f>'CBA Digital Banking Case Study '!B2100</f>
        <v>18</v>
      </c>
    </row>
    <row r="2101">
      <c r="A2101" s="6">
        <f>'CBA Digital Banking Case Study '!B2101</f>
        <v>47</v>
      </c>
    </row>
    <row r="2102">
      <c r="A2102" s="6">
        <f>'CBA Digital Banking Case Study '!B2102</f>
        <v>66</v>
      </c>
    </row>
    <row r="2103">
      <c r="A2103" s="6">
        <f>'CBA Digital Banking Case Study '!B2103</f>
        <v>20</v>
      </c>
    </row>
    <row r="2104">
      <c r="A2104" s="6">
        <f>'CBA Digital Banking Case Study '!B2104</f>
        <v>62</v>
      </c>
    </row>
    <row r="2105">
      <c r="A2105" s="6">
        <f>'CBA Digital Banking Case Study '!B2105</f>
        <v>31</v>
      </c>
    </row>
    <row r="2106">
      <c r="A2106" s="6">
        <f>'CBA Digital Banking Case Study '!B2106</f>
        <v>73</v>
      </c>
    </row>
    <row r="2107">
      <c r="A2107" s="6">
        <f>'CBA Digital Banking Case Study '!B2107</f>
        <v>47</v>
      </c>
    </row>
    <row r="2108">
      <c r="A2108" s="6">
        <f>'CBA Digital Banking Case Study '!B2108</f>
        <v>67</v>
      </c>
    </row>
    <row r="2109">
      <c r="A2109" s="6">
        <f>'CBA Digital Banking Case Study '!B2109</f>
        <v>21</v>
      </c>
    </row>
    <row r="2110">
      <c r="A2110" s="6">
        <f>'CBA Digital Banking Case Study '!B2110</f>
        <v>35</v>
      </c>
    </row>
    <row r="2111">
      <c r="A2111" s="6">
        <f>'CBA Digital Banking Case Study '!B2111</f>
        <v>79</v>
      </c>
    </row>
    <row r="2112">
      <c r="A2112" s="6">
        <f>'CBA Digital Banking Case Study '!B2112</f>
        <v>54</v>
      </c>
    </row>
    <row r="2113">
      <c r="A2113" s="6">
        <f>'CBA Digital Banking Case Study '!B2113</f>
        <v>42</v>
      </c>
    </row>
    <row r="2114">
      <c r="A2114" s="6">
        <f>'CBA Digital Banking Case Study '!B2114</f>
        <v>65</v>
      </c>
    </row>
    <row r="2115">
      <c r="A2115" s="6">
        <f>'CBA Digital Banking Case Study '!B2115</f>
        <v>18</v>
      </c>
    </row>
    <row r="2116">
      <c r="A2116" s="6">
        <f>'CBA Digital Banking Case Study '!B2116</f>
        <v>70</v>
      </c>
    </row>
    <row r="2117">
      <c r="A2117" s="6">
        <f>'CBA Digital Banking Case Study '!B2117</f>
        <v>63</v>
      </c>
    </row>
    <row r="2118">
      <c r="A2118" s="6">
        <f>'CBA Digital Banking Case Study '!B2118</f>
        <v>32</v>
      </c>
    </row>
    <row r="2119">
      <c r="A2119" s="6">
        <f>'CBA Digital Banking Case Study '!B2119</f>
        <v>26</v>
      </c>
    </row>
    <row r="2120">
      <c r="A2120" s="6">
        <f>'CBA Digital Banking Case Study '!B2120</f>
        <v>32</v>
      </c>
    </row>
    <row r="2121">
      <c r="A2121" s="6">
        <f>'CBA Digital Banking Case Study '!B2121</f>
        <v>66</v>
      </c>
    </row>
    <row r="2122">
      <c r="A2122" s="6">
        <f>'CBA Digital Banking Case Study '!B2122</f>
        <v>74</v>
      </c>
    </row>
    <row r="2123">
      <c r="A2123" s="6">
        <f>'CBA Digital Banking Case Study '!B2123</f>
        <v>41</v>
      </c>
    </row>
    <row r="2124">
      <c r="A2124" s="6">
        <f>'CBA Digital Banking Case Study '!B2124</f>
        <v>21</v>
      </c>
    </row>
    <row r="2125">
      <c r="A2125" s="6">
        <f>'CBA Digital Banking Case Study '!B2125</f>
        <v>29</v>
      </c>
    </row>
    <row r="2126">
      <c r="A2126" s="6">
        <f>'CBA Digital Banking Case Study '!B2126</f>
        <v>76</v>
      </c>
    </row>
    <row r="2127">
      <c r="A2127" s="6">
        <f>'CBA Digital Banking Case Study '!B2127</f>
        <v>75</v>
      </c>
    </row>
    <row r="2128">
      <c r="A2128" s="6">
        <f>'CBA Digital Banking Case Study '!B2128</f>
        <v>54</v>
      </c>
    </row>
    <row r="2129">
      <c r="A2129" s="6">
        <f>'CBA Digital Banking Case Study '!B2129</f>
        <v>78</v>
      </c>
    </row>
    <row r="2130">
      <c r="A2130" s="6">
        <f>'CBA Digital Banking Case Study '!B2130</f>
        <v>54</v>
      </c>
    </row>
    <row r="2131">
      <c r="A2131" s="6">
        <f>'CBA Digital Banking Case Study '!B2131</f>
        <v>60</v>
      </c>
    </row>
    <row r="2132">
      <c r="A2132" s="6">
        <f>'CBA Digital Banking Case Study '!B2132</f>
        <v>77</v>
      </c>
    </row>
    <row r="2133">
      <c r="A2133" s="6">
        <f>'CBA Digital Banking Case Study '!B2133</f>
        <v>23</v>
      </c>
    </row>
    <row r="2134">
      <c r="A2134" s="6">
        <f>'CBA Digital Banking Case Study '!B2134</f>
        <v>56</v>
      </c>
    </row>
    <row r="2135">
      <c r="A2135" s="6">
        <f>'CBA Digital Banking Case Study '!B2135</f>
        <v>73</v>
      </c>
    </row>
    <row r="2136">
      <c r="A2136" s="6">
        <f>'CBA Digital Banking Case Study '!B2136</f>
        <v>80</v>
      </c>
    </row>
    <row r="2137">
      <c r="A2137" s="6">
        <f>'CBA Digital Banking Case Study '!B2137</f>
        <v>63</v>
      </c>
    </row>
    <row r="2138">
      <c r="A2138" s="6">
        <f>'CBA Digital Banking Case Study '!B2138</f>
        <v>41</v>
      </c>
    </row>
    <row r="2139">
      <c r="A2139" s="6">
        <f>'CBA Digital Banking Case Study '!B2139</f>
        <v>28</v>
      </c>
    </row>
    <row r="2140">
      <c r="A2140" s="6">
        <f>'CBA Digital Banking Case Study '!B2140</f>
        <v>79</v>
      </c>
    </row>
    <row r="2141">
      <c r="A2141" s="6">
        <f>'CBA Digital Banking Case Study '!B2141</f>
        <v>30</v>
      </c>
    </row>
    <row r="2142">
      <c r="A2142" s="6">
        <f>'CBA Digital Banking Case Study '!B2142</f>
        <v>51</v>
      </c>
    </row>
    <row r="2143">
      <c r="A2143" s="6">
        <f>'CBA Digital Banking Case Study '!B2143</f>
        <v>42</v>
      </c>
    </row>
    <row r="2144">
      <c r="A2144" s="6">
        <f>'CBA Digital Banking Case Study '!B2144</f>
        <v>24</v>
      </c>
    </row>
    <row r="2145">
      <c r="A2145" s="6">
        <f>'CBA Digital Banking Case Study '!B2145</f>
        <v>69</v>
      </c>
    </row>
    <row r="2146">
      <c r="A2146" s="6">
        <f>'CBA Digital Banking Case Study '!B2146</f>
        <v>21</v>
      </c>
    </row>
    <row r="2147">
      <c r="A2147" s="6">
        <f>'CBA Digital Banking Case Study '!B2147</f>
        <v>76</v>
      </c>
    </row>
    <row r="2148">
      <c r="A2148" s="6">
        <f>'CBA Digital Banking Case Study '!B2148</f>
        <v>25</v>
      </c>
    </row>
    <row r="2149">
      <c r="A2149" s="6">
        <f>'CBA Digital Banking Case Study '!B2149</f>
        <v>37</v>
      </c>
    </row>
    <row r="2150">
      <c r="A2150" s="6">
        <f>'CBA Digital Banking Case Study '!B2150</f>
        <v>46</v>
      </c>
    </row>
    <row r="2151">
      <c r="A2151" s="6">
        <f>'CBA Digital Banking Case Study '!B2151</f>
        <v>80</v>
      </c>
    </row>
    <row r="2152">
      <c r="A2152" s="6">
        <f>'CBA Digital Banking Case Study '!B2152</f>
        <v>71</v>
      </c>
    </row>
    <row r="2153">
      <c r="A2153" s="6">
        <f>'CBA Digital Banking Case Study '!B2153</f>
        <v>70</v>
      </c>
    </row>
    <row r="2154">
      <c r="A2154" s="6">
        <f>'CBA Digital Banking Case Study '!B2154</f>
        <v>68</v>
      </c>
    </row>
    <row r="2155">
      <c r="A2155" s="6">
        <f>'CBA Digital Banking Case Study '!B2155</f>
        <v>62</v>
      </c>
    </row>
    <row r="2156">
      <c r="A2156" s="6">
        <f>'CBA Digital Banking Case Study '!B2156</f>
        <v>63</v>
      </c>
    </row>
    <row r="2157">
      <c r="A2157" s="6">
        <f>'CBA Digital Banking Case Study '!B2157</f>
        <v>27</v>
      </c>
    </row>
    <row r="2158">
      <c r="A2158" s="6">
        <f>'CBA Digital Banking Case Study '!B2158</f>
        <v>60</v>
      </c>
    </row>
    <row r="2159">
      <c r="A2159" s="6">
        <f>'CBA Digital Banking Case Study '!B2159</f>
        <v>51</v>
      </c>
    </row>
    <row r="2160">
      <c r="A2160" s="6">
        <f>'CBA Digital Banking Case Study '!B2160</f>
        <v>74</v>
      </c>
    </row>
    <row r="2161">
      <c r="A2161" s="6">
        <f>'CBA Digital Banking Case Study '!B2161</f>
        <v>43</v>
      </c>
    </row>
    <row r="2162">
      <c r="A2162" s="6">
        <f>'CBA Digital Banking Case Study '!B2162</f>
        <v>58</v>
      </c>
    </row>
    <row r="2163">
      <c r="A2163" s="6">
        <f>'CBA Digital Banking Case Study '!B2163</f>
        <v>66</v>
      </c>
    </row>
    <row r="2164">
      <c r="A2164" s="6">
        <f>'CBA Digital Banking Case Study '!B2164</f>
        <v>75</v>
      </c>
    </row>
    <row r="2165">
      <c r="A2165" s="6">
        <f>'CBA Digital Banking Case Study '!B2165</f>
        <v>20</v>
      </c>
    </row>
    <row r="2166">
      <c r="A2166" s="6">
        <f>'CBA Digital Banking Case Study '!B2166</f>
        <v>73</v>
      </c>
    </row>
    <row r="2167">
      <c r="A2167" s="6">
        <f>'CBA Digital Banking Case Study '!B2167</f>
        <v>23</v>
      </c>
    </row>
    <row r="2168">
      <c r="A2168" s="6">
        <f>'CBA Digital Banking Case Study '!B2168</f>
        <v>22</v>
      </c>
    </row>
    <row r="2169">
      <c r="A2169" s="6">
        <f>'CBA Digital Banking Case Study '!B2169</f>
        <v>22</v>
      </c>
    </row>
    <row r="2170">
      <c r="A2170" s="6">
        <f>'CBA Digital Banking Case Study '!B2170</f>
        <v>71</v>
      </c>
    </row>
    <row r="2171">
      <c r="A2171" s="6">
        <f>'CBA Digital Banking Case Study '!B2171</f>
        <v>64</v>
      </c>
    </row>
    <row r="2172">
      <c r="A2172" s="6">
        <f>'CBA Digital Banking Case Study '!B2172</f>
        <v>40</v>
      </c>
    </row>
    <row r="2173">
      <c r="A2173" s="6">
        <f>'CBA Digital Banking Case Study '!B2173</f>
        <v>66</v>
      </c>
    </row>
    <row r="2174">
      <c r="A2174" s="6">
        <f>'CBA Digital Banking Case Study '!B2174</f>
        <v>26</v>
      </c>
    </row>
    <row r="2175">
      <c r="A2175" s="6">
        <f>'CBA Digital Banking Case Study '!B2175</f>
        <v>52</v>
      </c>
    </row>
    <row r="2176">
      <c r="A2176" s="6">
        <f>'CBA Digital Banking Case Study '!B2176</f>
        <v>37</v>
      </c>
    </row>
    <row r="2177">
      <c r="A2177" s="6">
        <f>'CBA Digital Banking Case Study '!B2177</f>
        <v>75</v>
      </c>
    </row>
    <row r="2178">
      <c r="A2178" s="6">
        <f>'CBA Digital Banking Case Study '!B2178</f>
        <v>66</v>
      </c>
    </row>
    <row r="2179">
      <c r="A2179" s="6">
        <f>'CBA Digital Banking Case Study '!B2179</f>
        <v>78</v>
      </c>
    </row>
    <row r="2180">
      <c r="A2180" s="6">
        <f>'CBA Digital Banking Case Study '!B2180</f>
        <v>76</v>
      </c>
    </row>
    <row r="2181">
      <c r="A2181" s="6">
        <f>'CBA Digital Banking Case Study '!B2181</f>
        <v>59</v>
      </c>
    </row>
    <row r="2182">
      <c r="A2182" s="6">
        <f>'CBA Digital Banking Case Study '!B2182</f>
        <v>52</v>
      </c>
    </row>
    <row r="2183">
      <c r="A2183" s="6">
        <f>'CBA Digital Banking Case Study '!B2183</f>
        <v>67</v>
      </c>
    </row>
    <row r="2184">
      <c r="A2184" s="6">
        <f>'CBA Digital Banking Case Study '!B2184</f>
        <v>35</v>
      </c>
    </row>
    <row r="2185">
      <c r="A2185" s="6">
        <f>'CBA Digital Banking Case Study '!B2185</f>
        <v>79</v>
      </c>
    </row>
    <row r="2186">
      <c r="A2186" s="6">
        <f>'CBA Digital Banking Case Study '!B2186</f>
        <v>34</v>
      </c>
    </row>
    <row r="2187">
      <c r="A2187" s="6">
        <f>'CBA Digital Banking Case Study '!B2187</f>
        <v>41</v>
      </c>
    </row>
    <row r="2188">
      <c r="A2188" s="6">
        <f>'CBA Digital Banking Case Study '!B2188</f>
        <v>20</v>
      </c>
    </row>
    <row r="2189">
      <c r="A2189" s="6">
        <f>'CBA Digital Banking Case Study '!B2189</f>
        <v>49</v>
      </c>
    </row>
    <row r="2190">
      <c r="A2190" s="6">
        <f>'CBA Digital Banking Case Study '!B2190</f>
        <v>52</v>
      </c>
    </row>
    <row r="2191">
      <c r="A2191" s="6">
        <f>'CBA Digital Banking Case Study '!B2191</f>
        <v>55</v>
      </c>
    </row>
    <row r="2192">
      <c r="A2192" s="6">
        <f>'CBA Digital Banking Case Study '!B2192</f>
        <v>30</v>
      </c>
    </row>
    <row r="2193">
      <c r="A2193" s="6">
        <f>'CBA Digital Banking Case Study '!B2193</f>
        <v>73</v>
      </c>
    </row>
    <row r="2194">
      <c r="A2194" s="6">
        <f>'CBA Digital Banking Case Study '!B2194</f>
        <v>78</v>
      </c>
    </row>
    <row r="2195">
      <c r="A2195" s="6">
        <f>'CBA Digital Banking Case Study '!B2195</f>
        <v>64</v>
      </c>
    </row>
    <row r="2196">
      <c r="A2196" s="6">
        <f>'CBA Digital Banking Case Study '!B2196</f>
        <v>42</v>
      </c>
    </row>
    <row r="2197">
      <c r="A2197" s="6">
        <f>'CBA Digital Banking Case Study '!B2197</f>
        <v>26</v>
      </c>
    </row>
    <row r="2198">
      <c r="A2198" s="6">
        <f>'CBA Digital Banking Case Study '!B2198</f>
        <v>21</v>
      </c>
    </row>
    <row r="2199">
      <c r="A2199" s="6">
        <f>'CBA Digital Banking Case Study '!B2199</f>
        <v>31</v>
      </c>
    </row>
    <row r="2200">
      <c r="A2200" s="6">
        <f>'CBA Digital Banking Case Study '!B2200</f>
        <v>54</v>
      </c>
    </row>
    <row r="2201">
      <c r="A2201" s="6">
        <f>'CBA Digital Banking Case Study '!B2201</f>
        <v>51</v>
      </c>
    </row>
    <row r="2202">
      <c r="A2202" s="6">
        <f>'CBA Digital Banking Case Study '!B2202</f>
        <v>28</v>
      </c>
    </row>
    <row r="2203">
      <c r="A2203" s="6">
        <f>'CBA Digital Banking Case Study '!B2203</f>
        <v>58</v>
      </c>
    </row>
    <row r="2204">
      <c r="A2204" s="6">
        <f>'CBA Digital Banking Case Study '!B2204</f>
        <v>73</v>
      </c>
    </row>
    <row r="2205">
      <c r="A2205" s="6">
        <f>'CBA Digital Banking Case Study '!B2205</f>
        <v>20</v>
      </c>
    </row>
    <row r="2206">
      <c r="A2206" s="6">
        <f>'CBA Digital Banking Case Study '!B2206</f>
        <v>76</v>
      </c>
    </row>
    <row r="2207">
      <c r="A2207" s="6">
        <f>'CBA Digital Banking Case Study '!B2207</f>
        <v>45</v>
      </c>
    </row>
    <row r="2208">
      <c r="A2208" s="6">
        <f>'CBA Digital Banking Case Study '!B2208</f>
        <v>46</v>
      </c>
    </row>
    <row r="2209">
      <c r="A2209" s="6">
        <f>'CBA Digital Banking Case Study '!B2209</f>
        <v>26</v>
      </c>
    </row>
    <row r="2210">
      <c r="A2210" s="6">
        <f>'CBA Digital Banking Case Study '!B2210</f>
        <v>20</v>
      </c>
    </row>
    <row r="2211">
      <c r="A2211" s="6">
        <f>'CBA Digital Banking Case Study '!B2211</f>
        <v>42</v>
      </c>
    </row>
    <row r="2212">
      <c r="A2212" s="6">
        <f>'CBA Digital Banking Case Study '!B2212</f>
        <v>51</v>
      </c>
    </row>
    <row r="2213">
      <c r="A2213" s="6">
        <f>'CBA Digital Banking Case Study '!B2213</f>
        <v>29</v>
      </c>
    </row>
    <row r="2214">
      <c r="A2214" s="6">
        <f>'CBA Digital Banking Case Study '!B2214</f>
        <v>59</v>
      </c>
    </row>
    <row r="2215">
      <c r="A2215" s="6">
        <f>'CBA Digital Banking Case Study '!B2215</f>
        <v>26</v>
      </c>
    </row>
    <row r="2216">
      <c r="A2216" s="6">
        <f>'CBA Digital Banking Case Study '!B2216</f>
        <v>32</v>
      </c>
    </row>
    <row r="2217">
      <c r="A2217" s="6">
        <f>'CBA Digital Banking Case Study '!B2217</f>
        <v>57</v>
      </c>
    </row>
    <row r="2218">
      <c r="A2218" s="6">
        <f>'CBA Digital Banking Case Study '!B2218</f>
        <v>42</v>
      </c>
    </row>
    <row r="2219">
      <c r="A2219" s="6">
        <f>'CBA Digital Banking Case Study '!B2219</f>
        <v>22</v>
      </c>
    </row>
    <row r="2220">
      <c r="A2220" s="6">
        <f>'CBA Digital Banking Case Study '!B2220</f>
        <v>28</v>
      </c>
    </row>
    <row r="2221">
      <c r="A2221" s="6">
        <f>'CBA Digital Banking Case Study '!B2221</f>
        <v>76</v>
      </c>
    </row>
    <row r="2222">
      <c r="A2222" s="6">
        <f>'CBA Digital Banking Case Study '!B2222</f>
        <v>51</v>
      </c>
    </row>
    <row r="2223">
      <c r="A2223" s="6">
        <f>'CBA Digital Banking Case Study '!B2223</f>
        <v>41</v>
      </c>
    </row>
    <row r="2224">
      <c r="A2224" s="6">
        <f>'CBA Digital Banking Case Study '!B2224</f>
        <v>77</v>
      </c>
    </row>
    <row r="2225">
      <c r="A2225" s="6">
        <f>'CBA Digital Banking Case Study '!B2225</f>
        <v>32</v>
      </c>
    </row>
    <row r="2226">
      <c r="A2226" s="6">
        <f>'CBA Digital Banking Case Study '!B2226</f>
        <v>55</v>
      </c>
    </row>
    <row r="2227">
      <c r="A2227" s="6">
        <f>'CBA Digital Banking Case Study '!B2227</f>
        <v>25</v>
      </c>
    </row>
    <row r="2228">
      <c r="A2228" s="6">
        <f>'CBA Digital Banking Case Study '!B2228</f>
        <v>76</v>
      </c>
    </row>
    <row r="2229">
      <c r="A2229" s="6">
        <f>'CBA Digital Banking Case Study '!B2229</f>
        <v>22</v>
      </c>
    </row>
    <row r="2230">
      <c r="A2230" s="6">
        <f>'CBA Digital Banking Case Study '!B2230</f>
        <v>65</v>
      </c>
    </row>
    <row r="2231">
      <c r="A2231" s="6">
        <f>'CBA Digital Banking Case Study '!B2231</f>
        <v>43</v>
      </c>
    </row>
    <row r="2232">
      <c r="A2232" s="6">
        <f>'CBA Digital Banking Case Study '!B2232</f>
        <v>35</v>
      </c>
    </row>
    <row r="2233">
      <c r="A2233" s="6">
        <f>'CBA Digital Banking Case Study '!B2233</f>
        <v>23</v>
      </c>
    </row>
    <row r="2234">
      <c r="A2234" s="6">
        <f>'CBA Digital Banking Case Study '!B2234</f>
        <v>54</v>
      </c>
    </row>
    <row r="2235">
      <c r="A2235" s="6">
        <f>'CBA Digital Banking Case Study '!B2235</f>
        <v>77</v>
      </c>
    </row>
    <row r="2236">
      <c r="A2236" s="6">
        <f>'CBA Digital Banking Case Study '!B2236</f>
        <v>65</v>
      </c>
    </row>
    <row r="2237">
      <c r="A2237" s="6">
        <f>'CBA Digital Banking Case Study '!B2237</f>
        <v>30</v>
      </c>
    </row>
    <row r="2238">
      <c r="A2238" s="6">
        <f>'CBA Digital Banking Case Study '!B2238</f>
        <v>45</v>
      </c>
    </row>
    <row r="2239">
      <c r="A2239" s="6">
        <f>'CBA Digital Banking Case Study '!B2239</f>
        <v>22</v>
      </c>
    </row>
    <row r="2240">
      <c r="A2240" s="6">
        <f>'CBA Digital Banking Case Study '!B2240</f>
        <v>30</v>
      </c>
    </row>
    <row r="2241">
      <c r="A2241" s="6">
        <f>'CBA Digital Banking Case Study '!B2241</f>
        <v>34</v>
      </c>
    </row>
    <row r="2242">
      <c r="A2242" s="6">
        <f>'CBA Digital Banking Case Study '!B2242</f>
        <v>67</v>
      </c>
    </row>
    <row r="2243">
      <c r="A2243" s="6">
        <f>'CBA Digital Banking Case Study '!B2243</f>
        <v>57</v>
      </c>
    </row>
    <row r="2244">
      <c r="A2244" s="6">
        <f>'CBA Digital Banking Case Study '!B2244</f>
        <v>62</v>
      </c>
    </row>
    <row r="2245">
      <c r="A2245" s="6">
        <f>'CBA Digital Banking Case Study '!B2245</f>
        <v>49</v>
      </c>
    </row>
    <row r="2246">
      <c r="A2246" s="6">
        <f>'CBA Digital Banking Case Study '!B2246</f>
        <v>79</v>
      </c>
    </row>
    <row r="2247">
      <c r="A2247" s="6">
        <f>'CBA Digital Banking Case Study '!B2247</f>
        <v>46</v>
      </c>
    </row>
    <row r="2248">
      <c r="A2248" s="6">
        <f>'CBA Digital Banking Case Study '!B2248</f>
        <v>68</v>
      </c>
    </row>
    <row r="2249">
      <c r="A2249" s="6">
        <f>'CBA Digital Banking Case Study '!B2249</f>
        <v>75</v>
      </c>
    </row>
    <row r="2250">
      <c r="A2250" s="6">
        <f>'CBA Digital Banking Case Study '!B2250</f>
        <v>20</v>
      </c>
    </row>
    <row r="2251">
      <c r="A2251" s="6">
        <f>'CBA Digital Banking Case Study '!B2251</f>
        <v>73</v>
      </c>
    </row>
    <row r="2252">
      <c r="A2252" s="6">
        <f>'CBA Digital Banking Case Study '!B2252</f>
        <v>57</v>
      </c>
    </row>
    <row r="2253">
      <c r="A2253" s="6">
        <f>'CBA Digital Banking Case Study '!B2253</f>
        <v>51</v>
      </c>
    </row>
    <row r="2254">
      <c r="A2254" s="6">
        <f>'CBA Digital Banking Case Study '!B2254</f>
        <v>57</v>
      </c>
    </row>
    <row r="2255">
      <c r="A2255" s="6">
        <f>'CBA Digital Banking Case Study '!B2255</f>
        <v>44</v>
      </c>
    </row>
    <row r="2256">
      <c r="A2256" s="6">
        <f>'CBA Digital Banking Case Study '!B2256</f>
        <v>30</v>
      </c>
    </row>
    <row r="2257">
      <c r="A2257" s="6">
        <f>'CBA Digital Banking Case Study '!B2257</f>
        <v>62</v>
      </c>
    </row>
    <row r="2258">
      <c r="A2258" s="6">
        <f>'CBA Digital Banking Case Study '!B2258</f>
        <v>50</v>
      </c>
    </row>
    <row r="2259">
      <c r="A2259" s="6">
        <f>'CBA Digital Banking Case Study '!B2259</f>
        <v>23</v>
      </c>
    </row>
    <row r="2260">
      <c r="A2260" s="6">
        <f>'CBA Digital Banking Case Study '!B2260</f>
        <v>41</v>
      </c>
    </row>
    <row r="2261">
      <c r="A2261" s="6">
        <f>'CBA Digital Banking Case Study '!B2261</f>
        <v>36</v>
      </c>
    </row>
    <row r="2262">
      <c r="A2262" s="6">
        <f>'CBA Digital Banking Case Study '!B2262</f>
        <v>33</v>
      </c>
    </row>
    <row r="2263">
      <c r="A2263" s="6">
        <f>'CBA Digital Banking Case Study '!B2263</f>
        <v>57</v>
      </c>
    </row>
    <row r="2264">
      <c r="A2264" s="6">
        <f>'CBA Digital Banking Case Study '!B2264</f>
        <v>45</v>
      </c>
    </row>
    <row r="2265">
      <c r="A2265" s="6">
        <f>'CBA Digital Banking Case Study '!B2265</f>
        <v>50</v>
      </c>
    </row>
    <row r="2266">
      <c r="A2266" s="6">
        <f>'CBA Digital Banking Case Study '!B2266</f>
        <v>76</v>
      </c>
    </row>
    <row r="2267">
      <c r="A2267" s="6">
        <f>'CBA Digital Banking Case Study '!B2267</f>
        <v>76</v>
      </c>
    </row>
    <row r="2268">
      <c r="A2268" s="6">
        <f>'CBA Digital Banking Case Study '!B2268</f>
        <v>65</v>
      </c>
    </row>
    <row r="2269">
      <c r="A2269" s="6">
        <f>'CBA Digital Banking Case Study '!B2269</f>
        <v>58</v>
      </c>
    </row>
    <row r="2270">
      <c r="A2270" s="6">
        <f>'CBA Digital Banking Case Study '!B2270</f>
        <v>30</v>
      </c>
    </row>
    <row r="2271">
      <c r="A2271" s="6">
        <f>'CBA Digital Banking Case Study '!B2271</f>
        <v>60</v>
      </c>
    </row>
    <row r="2272">
      <c r="A2272" s="6">
        <f>'CBA Digital Banking Case Study '!B2272</f>
        <v>62</v>
      </c>
    </row>
    <row r="2273">
      <c r="A2273" s="6">
        <f>'CBA Digital Banking Case Study '!B2273</f>
        <v>42</v>
      </c>
    </row>
    <row r="2274">
      <c r="A2274" s="6">
        <f>'CBA Digital Banking Case Study '!B2274</f>
        <v>70</v>
      </c>
    </row>
    <row r="2275">
      <c r="A2275" s="6">
        <f>'CBA Digital Banking Case Study '!B2275</f>
        <v>59</v>
      </c>
    </row>
    <row r="2276">
      <c r="A2276" s="6">
        <f>'CBA Digital Banking Case Study '!B2276</f>
        <v>53</v>
      </c>
    </row>
    <row r="2277">
      <c r="A2277" s="6">
        <f>'CBA Digital Banking Case Study '!B2277</f>
        <v>80</v>
      </c>
    </row>
    <row r="2278">
      <c r="A2278" s="6">
        <f>'CBA Digital Banking Case Study '!B2278</f>
        <v>44</v>
      </c>
    </row>
    <row r="2279">
      <c r="A2279" s="6">
        <f>'CBA Digital Banking Case Study '!B2279</f>
        <v>55</v>
      </c>
    </row>
    <row r="2280">
      <c r="A2280" s="6">
        <f>'CBA Digital Banking Case Study '!B2280</f>
        <v>77</v>
      </c>
    </row>
    <row r="2281">
      <c r="A2281" s="6">
        <f>'CBA Digital Banking Case Study '!B2281</f>
        <v>24</v>
      </c>
    </row>
    <row r="2282">
      <c r="A2282" s="6">
        <f>'CBA Digital Banking Case Study '!B2282</f>
        <v>22</v>
      </c>
    </row>
    <row r="2283">
      <c r="A2283" s="6">
        <f>'CBA Digital Banking Case Study '!B2283</f>
        <v>60</v>
      </c>
    </row>
    <row r="2284">
      <c r="A2284" s="6">
        <f>'CBA Digital Banking Case Study '!B2284</f>
        <v>62</v>
      </c>
    </row>
    <row r="2285">
      <c r="A2285" s="6">
        <f>'CBA Digital Banking Case Study '!B2285</f>
        <v>75</v>
      </c>
    </row>
    <row r="2286">
      <c r="A2286" s="6">
        <f>'CBA Digital Banking Case Study '!B2286</f>
        <v>74</v>
      </c>
    </row>
    <row r="2287">
      <c r="A2287" s="6">
        <f>'CBA Digital Banking Case Study '!B2287</f>
        <v>68</v>
      </c>
    </row>
    <row r="2288">
      <c r="A2288" s="6">
        <f>'CBA Digital Banking Case Study '!B2288</f>
        <v>48</v>
      </c>
    </row>
    <row r="2289">
      <c r="A2289" s="6">
        <f>'CBA Digital Banking Case Study '!B2289</f>
        <v>40</v>
      </c>
    </row>
    <row r="2290">
      <c r="A2290" s="6">
        <f>'CBA Digital Banking Case Study '!B2290</f>
        <v>59</v>
      </c>
    </row>
    <row r="2291">
      <c r="A2291" s="6">
        <f>'CBA Digital Banking Case Study '!B2291</f>
        <v>27</v>
      </c>
    </row>
    <row r="2292">
      <c r="A2292" s="6">
        <f>'CBA Digital Banking Case Study '!B2292</f>
        <v>49</v>
      </c>
    </row>
    <row r="2293">
      <c r="A2293" s="6">
        <f>'CBA Digital Banking Case Study '!B2293</f>
        <v>60</v>
      </c>
    </row>
    <row r="2294">
      <c r="A2294" s="6">
        <f>'CBA Digital Banking Case Study '!B2294</f>
        <v>70</v>
      </c>
    </row>
    <row r="2295">
      <c r="A2295" s="6">
        <f>'CBA Digital Banking Case Study '!B2295</f>
        <v>47</v>
      </c>
    </row>
    <row r="2296">
      <c r="A2296" s="6">
        <f>'CBA Digital Banking Case Study '!B2296</f>
        <v>56</v>
      </c>
    </row>
    <row r="2297">
      <c r="A2297" s="6">
        <f>'CBA Digital Banking Case Study '!B2297</f>
        <v>48</v>
      </c>
    </row>
    <row r="2298">
      <c r="A2298" s="6">
        <f>'CBA Digital Banking Case Study '!B2298</f>
        <v>35</v>
      </c>
    </row>
    <row r="2299">
      <c r="A2299" s="6">
        <f>'CBA Digital Banking Case Study '!B2299</f>
        <v>53</v>
      </c>
    </row>
    <row r="2300">
      <c r="A2300" s="6">
        <f>'CBA Digital Banking Case Study '!B2300</f>
        <v>19</v>
      </c>
    </row>
    <row r="2301">
      <c r="A2301" s="6">
        <f>'CBA Digital Banking Case Study '!B2301</f>
        <v>31</v>
      </c>
    </row>
    <row r="2302">
      <c r="A2302" s="6">
        <f>'CBA Digital Banking Case Study '!B2302</f>
        <v>30</v>
      </c>
    </row>
    <row r="2303">
      <c r="A2303" s="6">
        <f>'CBA Digital Banking Case Study '!B2303</f>
        <v>46</v>
      </c>
    </row>
    <row r="2304">
      <c r="A2304" s="6">
        <f>'CBA Digital Banking Case Study '!B2304</f>
        <v>29</v>
      </c>
    </row>
    <row r="2305">
      <c r="A2305" s="6">
        <f>'CBA Digital Banking Case Study '!B2305</f>
        <v>56</v>
      </c>
    </row>
    <row r="2306">
      <c r="A2306" s="6">
        <f>'CBA Digital Banking Case Study '!B2306</f>
        <v>19</v>
      </c>
    </row>
    <row r="2307">
      <c r="A2307" s="6">
        <f>'CBA Digital Banking Case Study '!B2307</f>
        <v>49</v>
      </c>
    </row>
    <row r="2308">
      <c r="A2308" s="6">
        <f>'CBA Digital Banking Case Study '!B2308</f>
        <v>30</v>
      </c>
    </row>
    <row r="2309">
      <c r="A2309" s="6">
        <f>'CBA Digital Banking Case Study '!B2309</f>
        <v>63</v>
      </c>
    </row>
    <row r="2310">
      <c r="A2310" s="6">
        <f>'CBA Digital Banking Case Study '!B2310</f>
        <v>44</v>
      </c>
    </row>
    <row r="2311">
      <c r="A2311" s="6">
        <f>'CBA Digital Banking Case Study '!B2311</f>
        <v>66</v>
      </c>
    </row>
    <row r="2312">
      <c r="A2312" s="6">
        <f>'CBA Digital Banking Case Study '!B2312</f>
        <v>58</v>
      </c>
    </row>
    <row r="2313">
      <c r="A2313" s="6">
        <f>'CBA Digital Banking Case Study '!B2313</f>
        <v>34</v>
      </c>
    </row>
    <row r="2314">
      <c r="A2314" s="6">
        <f>'CBA Digital Banking Case Study '!B2314</f>
        <v>57</v>
      </c>
    </row>
    <row r="2315">
      <c r="A2315" s="6">
        <f>'CBA Digital Banking Case Study '!B2315</f>
        <v>48</v>
      </c>
    </row>
    <row r="2316">
      <c r="A2316" s="6">
        <f>'CBA Digital Banking Case Study '!B2316</f>
        <v>51</v>
      </c>
    </row>
    <row r="2317">
      <c r="A2317" s="6">
        <f>'CBA Digital Banking Case Study '!B2317</f>
        <v>77</v>
      </c>
    </row>
    <row r="2318">
      <c r="A2318" s="6">
        <f>'CBA Digital Banking Case Study '!B2318</f>
        <v>41</v>
      </c>
    </row>
    <row r="2319">
      <c r="A2319" s="6">
        <f>'CBA Digital Banking Case Study '!B2319</f>
        <v>62</v>
      </c>
    </row>
    <row r="2320">
      <c r="A2320" s="6">
        <f>'CBA Digital Banking Case Study '!B2320</f>
        <v>52</v>
      </c>
    </row>
    <row r="2321">
      <c r="A2321" s="6">
        <f>'CBA Digital Banking Case Study '!B2321</f>
        <v>65</v>
      </c>
    </row>
    <row r="2322">
      <c r="A2322" s="6">
        <f>'CBA Digital Banking Case Study '!B2322</f>
        <v>23</v>
      </c>
    </row>
    <row r="2323">
      <c r="A2323" s="6">
        <f>'CBA Digital Banking Case Study '!B2323</f>
        <v>36</v>
      </c>
    </row>
    <row r="2324">
      <c r="A2324" s="6">
        <f>'CBA Digital Banking Case Study '!B2324</f>
        <v>47</v>
      </c>
    </row>
    <row r="2325">
      <c r="A2325" s="6">
        <f>'CBA Digital Banking Case Study '!B2325</f>
        <v>24</v>
      </c>
    </row>
    <row r="2326">
      <c r="A2326" s="6">
        <f>'CBA Digital Banking Case Study '!B2326</f>
        <v>27</v>
      </c>
    </row>
    <row r="2327">
      <c r="A2327" s="6">
        <f>'CBA Digital Banking Case Study '!B2327</f>
        <v>58</v>
      </c>
    </row>
    <row r="2328">
      <c r="A2328" s="6">
        <f>'CBA Digital Banking Case Study '!B2328</f>
        <v>49</v>
      </c>
    </row>
    <row r="2329">
      <c r="A2329" s="6">
        <f>'CBA Digital Banking Case Study '!B2329</f>
        <v>51</v>
      </c>
    </row>
    <row r="2330">
      <c r="A2330" s="6">
        <f>'CBA Digital Banking Case Study '!B2330</f>
        <v>80</v>
      </c>
    </row>
    <row r="2331">
      <c r="A2331" s="6">
        <f>'CBA Digital Banking Case Study '!B2331</f>
        <v>45</v>
      </c>
    </row>
    <row r="2332">
      <c r="A2332" s="6">
        <f>'CBA Digital Banking Case Study '!B2332</f>
        <v>77</v>
      </c>
    </row>
    <row r="2333">
      <c r="A2333" s="6">
        <f>'CBA Digital Banking Case Study '!B2333</f>
        <v>32</v>
      </c>
    </row>
    <row r="2334">
      <c r="A2334" s="6">
        <f>'CBA Digital Banking Case Study '!B2334</f>
        <v>47</v>
      </c>
    </row>
    <row r="2335">
      <c r="A2335" s="6">
        <f>'CBA Digital Banking Case Study '!B2335</f>
        <v>54</v>
      </c>
    </row>
    <row r="2336">
      <c r="A2336" s="6">
        <f>'CBA Digital Banking Case Study '!B2336</f>
        <v>46</v>
      </c>
    </row>
    <row r="2337">
      <c r="A2337" s="6">
        <f>'CBA Digital Banking Case Study '!B2337</f>
        <v>39</v>
      </c>
    </row>
    <row r="2338">
      <c r="A2338" s="6">
        <f>'CBA Digital Banking Case Study '!B2338</f>
        <v>21</v>
      </c>
    </row>
    <row r="2339">
      <c r="A2339" s="6">
        <f>'CBA Digital Banking Case Study '!B2339</f>
        <v>37</v>
      </c>
    </row>
    <row r="2340">
      <c r="A2340" s="6">
        <f>'CBA Digital Banking Case Study '!B2340</f>
        <v>49</v>
      </c>
    </row>
    <row r="2341">
      <c r="A2341" s="6">
        <f>'CBA Digital Banking Case Study '!B2341</f>
        <v>53</v>
      </c>
    </row>
    <row r="2342">
      <c r="A2342" s="6">
        <f>'CBA Digital Banking Case Study '!B2342</f>
        <v>67</v>
      </c>
    </row>
    <row r="2343">
      <c r="A2343" s="6">
        <f>'CBA Digital Banking Case Study '!B2343</f>
        <v>21</v>
      </c>
    </row>
    <row r="2344">
      <c r="A2344" s="6">
        <f>'CBA Digital Banking Case Study '!B2344</f>
        <v>44</v>
      </c>
    </row>
    <row r="2345">
      <c r="A2345" s="6">
        <f>'CBA Digital Banking Case Study '!B2345</f>
        <v>34</v>
      </c>
    </row>
    <row r="2346">
      <c r="A2346" s="6">
        <f>'CBA Digital Banking Case Study '!B2346</f>
        <v>29</v>
      </c>
    </row>
    <row r="2347">
      <c r="A2347" s="6">
        <f>'CBA Digital Banking Case Study '!B2347</f>
        <v>39</v>
      </c>
    </row>
    <row r="2348">
      <c r="A2348" s="6">
        <f>'CBA Digital Banking Case Study '!B2348</f>
        <v>34</v>
      </c>
    </row>
    <row r="2349">
      <c r="A2349" s="6">
        <f>'CBA Digital Banking Case Study '!B2349</f>
        <v>27</v>
      </c>
    </row>
    <row r="2350">
      <c r="A2350" s="6">
        <f>'CBA Digital Banking Case Study '!B2350</f>
        <v>71</v>
      </c>
    </row>
    <row r="2351">
      <c r="A2351" s="6">
        <f>'CBA Digital Banking Case Study '!B2351</f>
        <v>18</v>
      </c>
    </row>
    <row r="2352">
      <c r="A2352" s="6">
        <f>'CBA Digital Banking Case Study '!B2352</f>
        <v>39</v>
      </c>
    </row>
    <row r="2353">
      <c r="A2353" s="6">
        <f>'CBA Digital Banking Case Study '!B2353</f>
        <v>43</v>
      </c>
    </row>
    <row r="2354">
      <c r="A2354" s="6">
        <f>'CBA Digital Banking Case Study '!B2354</f>
        <v>73</v>
      </c>
    </row>
    <row r="2355">
      <c r="A2355" s="6">
        <f>'CBA Digital Banking Case Study '!B2355</f>
        <v>76</v>
      </c>
    </row>
    <row r="2356">
      <c r="A2356" s="6">
        <f>'CBA Digital Banking Case Study '!B2356</f>
        <v>35</v>
      </c>
    </row>
    <row r="2357">
      <c r="A2357" s="6">
        <f>'CBA Digital Banking Case Study '!B2357</f>
        <v>67</v>
      </c>
    </row>
    <row r="2358">
      <c r="A2358" s="6">
        <f>'CBA Digital Banking Case Study '!B2358</f>
        <v>31</v>
      </c>
    </row>
    <row r="2359">
      <c r="A2359" s="6">
        <f>'CBA Digital Banking Case Study '!B2359</f>
        <v>64</v>
      </c>
    </row>
    <row r="2360">
      <c r="A2360" s="6">
        <f>'CBA Digital Banking Case Study '!B2360</f>
        <v>46</v>
      </c>
    </row>
    <row r="2361">
      <c r="A2361" s="6">
        <f>'CBA Digital Banking Case Study '!B2361</f>
        <v>29</v>
      </c>
    </row>
    <row r="2362">
      <c r="A2362" s="6">
        <f>'CBA Digital Banking Case Study '!B2362</f>
        <v>53</v>
      </c>
    </row>
    <row r="2363">
      <c r="A2363" s="6">
        <f>'CBA Digital Banking Case Study '!B2363</f>
        <v>76</v>
      </c>
    </row>
    <row r="2364">
      <c r="A2364" s="6">
        <f>'CBA Digital Banking Case Study '!B2364</f>
        <v>52</v>
      </c>
    </row>
    <row r="2365">
      <c r="A2365" s="6">
        <f>'CBA Digital Banking Case Study '!B2365</f>
        <v>69</v>
      </c>
    </row>
    <row r="2366">
      <c r="A2366" s="6">
        <f>'CBA Digital Banking Case Study '!B2366</f>
        <v>78</v>
      </c>
    </row>
    <row r="2367">
      <c r="A2367" s="6">
        <f>'CBA Digital Banking Case Study '!B2367</f>
        <v>29</v>
      </c>
    </row>
    <row r="2368">
      <c r="A2368" s="6">
        <f>'CBA Digital Banking Case Study '!B2368</f>
        <v>24</v>
      </c>
    </row>
    <row r="2369">
      <c r="A2369" s="6">
        <f>'CBA Digital Banking Case Study '!B2369</f>
        <v>46</v>
      </c>
    </row>
    <row r="2370">
      <c r="A2370" s="6">
        <f>'CBA Digital Banking Case Study '!B2370</f>
        <v>28</v>
      </c>
    </row>
    <row r="2371">
      <c r="A2371" s="6">
        <f>'CBA Digital Banking Case Study '!B2371</f>
        <v>50</v>
      </c>
    </row>
    <row r="2372">
      <c r="A2372" s="6">
        <f>'CBA Digital Banking Case Study '!B2372</f>
        <v>23</v>
      </c>
    </row>
    <row r="2373">
      <c r="A2373" s="6">
        <f>'CBA Digital Banking Case Study '!B2373</f>
        <v>64</v>
      </c>
    </row>
    <row r="2374">
      <c r="A2374" s="6">
        <f>'CBA Digital Banking Case Study '!B2374</f>
        <v>32</v>
      </c>
    </row>
    <row r="2375">
      <c r="A2375" s="6">
        <f>'CBA Digital Banking Case Study '!B2375</f>
        <v>49</v>
      </c>
    </row>
    <row r="2376">
      <c r="A2376" s="6">
        <f>'CBA Digital Banking Case Study '!B2376</f>
        <v>68</v>
      </c>
    </row>
    <row r="2377">
      <c r="A2377" s="6">
        <f>'CBA Digital Banking Case Study '!B2377</f>
        <v>28</v>
      </c>
    </row>
    <row r="2378">
      <c r="A2378" s="6">
        <f>'CBA Digital Banking Case Study '!B2378</f>
        <v>75</v>
      </c>
    </row>
    <row r="2379">
      <c r="A2379" s="6">
        <f>'CBA Digital Banking Case Study '!B2379</f>
        <v>40</v>
      </c>
    </row>
    <row r="2380">
      <c r="A2380" s="6">
        <f>'CBA Digital Banking Case Study '!B2380</f>
        <v>43</v>
      </c>
    </row>
    <row r="2381">
      <c r="A2381" s="6">
        <f>'CBA Digital Banking Case Study '!B2381</f>
        <v>51</v>
      </c>
    </row>
    <row r="2382">
      <c r="A2382" s="6">
        <f>'CBA Digital Banking Case Study '!B2382</f>
        <v>63</v>
      </c>
    </row>
    <row r="2383">
      <c r="A2383" s="6">
        <f>'CBA Digital Banking Case Study '!B2383</f>
        <v>51</v>
      </c>
    </row>
    <row r="2384">
      <c r="A2384" s="6">
        <f>'CBA Digital Banking Case Study '!B2384</f>
        <v>46</v>
      </c>
    </row>
    <row r="2385">
      <c r="A2385" s="6">
        <f>'CBA Digital Banking Case Study '!B2385</f>
        <v>21</v>
      </c>
    </row>
    <row r="2386">
      <c r="A2386" s="6">
        <f>'CBA Digital Banking Case Study '!B2386</f>
        <v>34</v>
      </c>
    </row>
    <row r="2387">
      <c r="A2387" s="6">
        <f>'CBA Digital Banking Case Study '!B2387</f>
        <v>52</v>
      </c>
    </row>
    <row r="2388">
      <c r="A2388" s="6">
        <f>'CBA Digital Banking Case Study '!B2388</f>
        <v>30</v>
      </c>
    </row>
    <row r="2389">
      <c r="A2389" s="6">
        <f>'CBA Digital Banking Case Study '!B2389</f>
        <v>58</v>
      </c>
    </row>
    <row r="2390">
      <c r="A2390" s="6">
        <f>'CBA Digital Banking Case Study '!B2390</f>
        <v>56</v>
      </c>
    </row>
    <row r="2391">
      <c r="A2391" s="6">
        <f>'CBA Digital Banking Case Study '!B2391</f>
        <v>32</v>
      </c>
    </row>
    <row r="2392">
      <c r="A2392" s="6">
        <f>'CBA Digital Banking Case Study '!B2392</f>
        <v>72</v>
      </c>
    </row>
    <row r="2393">
      <c r="A2393" s="6">
        <f>'CBA Digital Banking Case Study '!B2393</f>
        <v>46</v>
      </c>
    </row>
    <row r="2394">
      <c r="A2394" s="6">
        <f>'CBA Digital Banking Case Study '!B2394</f>
        <v>46</v>
      </c>
    </row>
    <row r="2395">
      <c r="A2395" s="6">
        <f>'CBA Digital Banking Case Study '!B2395</f>
        <v>28</v>
      </c>
    </row>
    <row r="2396">
      <c r="A2396" s="6">
        <f>'CBA Digital Banking Case Study '!B2396</f>
        <v>69</v>
      </c>
    </row>
    <row r="2397">
      <c r="A2397" s="6">
        <f>'CBA Digital Banking Case Study '!B2397</f>
        <v>49</v>
      </c>
    </row>
    <row r="2398">
      <c r="A2398" s="6">
        <f>'CBA Digital Banking Case Study '!B2398</f>
        <v>19</v>
      </c>
    </row>
    <row r="2399">
      <c r="A2399" s="6">
        <f>'CBA Digital Banking Case Study '!B2399</f>
        <v>64</v>
      </c>
    </row>
    <row r="2400">
      <c r="A2400" s="6">
        <f>'CBA Digital Banking Case Study '!B2400</f>
        <v>31</v>
      </c>
    </row>
    <row r="2401">
      <c r="A2401" s="6">
        <f>'CBA Digital Banking Case Study '!B2401</f>
        <v>37</v>
      </c>
    </row>
    <row r="2402">
      <c r="A2402" s="6">
        <f>'CBA Digital Banking Case Study '!B2402</f>
        <v>39</v>
      </c>
    </row>
    <row r="2403">
      <c r="A2403" s="6">
        <f>'CBA Digital Banking Case Study '!B2403</f>
        <v>28</v>
      </c>
    </row>
    <row r="2404">
      <c r="A2404" s="6">
        <f>'CBA Digital Banking Case Study '!B2404</f>
        <v>44</v>
      </c>
    </row>
    <row r="2405">
      <c r="A2405" s="6">
        <f>'CBA Digital Banking Case Study '!B2405</f>
        <v>20</v>
      </c>
    </row>
    <row r="2406">
      <c r="A2406" s="6">
        <f>'CBA Digital Banking Case Study '!B2406</f>
        <v>34</v>
      </c>
    </row>
    <row r="2407">
      <c r="A2407" s="6">
        <f>'CBA Digital Banking Case Study '!B2407</f>
        <v>79</v>
      </c>
    </row>
    <row r="2408">
      <c r="A2408" s="6">
        <f>'CBA Digital Banking Case Study '!B2408</f>
        <v>61</v>
      </c>
    </row>
    <row r="2409">
      <c r="A2409" s="6">
        <f>'CBA Digital Banking Case Study '!B2409</f>
        <v>73</v>
      </c>
    </row>
    <row r="2410">
      <c r="A2410" s="6">
        <f>'CBA Digital Banking Case Study '!B2410</f>
        <v>45</v>
      </c>
    </row>
    <row r="2411">
      <c r="A2411" s="6">
        <f>'CBA Digital Banking Case Study '!B2411</f>
        <v>46</v>
      </c>
    </row>
    <row r="2412">
      <c r="A2412" s="6">
        <f>'CBA Digital Banking Case Study '!B2412</f>
        <v>38</v>
      </c>
    </row>
    <row r="2413">
      <c r="A2413" s="6">
        <f>'CBA Digital Banking Case Study '!B2413</f>
        <v>64</v>
      </c>
    </row>
    <row r="2414">
      <c r="A2414" s="6">
        <f>'CBA Digital Banking Case Study '!B2414</f>
        <v>33</v>
      </c>
    </row>
    <row r="2415">
      <c r="A2415" s="6">
        <f>'CBA Digital Banking Case Study '!B2415</f>
        <v>54</v>
      </c>
    </row>
    <row r="2416">
      <c r="A2416" s="6">
        <f>'CBA Digital Banking Case Study '!B2416</f>
        <v>76</v>
      </c>
    </row>
    <row r="2417">
      <c r="A2417" s="6">
        <f>'CBA Digital Banking Case Study '!B2417</f>
        <v>37</v>
      </c>
    </row>
    <row r="2418">
      <c r="A2418" s="6">
        <f>'CBA Digital Banking Case Study '!B2418</f>
        <v>23</v>
      </c>
    </row>
    <row r="2419">
      <c r="A2419" s="6">
        <f>'CBA Digital Banking Case Study '!B2419</f>
        <v>36</v>
      </c>
    </row>
    <row r="2420">
      <c r="A2420" s="6">
        <f>'CBA Digital Banking Case Study '!B2420</f>
        <v>74</v>
      </c>
    </row>
    <row r="2421">
      <c r="A2421" s="6">
        <f>'CBA Digital Banking Case Study '!B2421</f>
        <v>22</v>
      </c>
    </row>
    <row r="2422">
      <c r="A2422" s="6">
        <f>'CBA Digital Banking Case Study '!B2422</f>
        <v>20</v>
      </c>
    </row>
    <row r="2423">
      <c r="A2423" s="6">
        <f>'CBA Digital Banking Case Study '!B2423</f>
        <v>76</v>
      </c>
    </row>
    <row r="2424">
      <c r="A2424" s="6">
        <f>'CBA Digital Banking Case Study '!B2424</f>
        <v>18</v>
      </c>
    </row>
    <row r="2425">
      <c r="A2425" s="6">
        <f>'CBA Digital Banking Case Study '!B2425</f>
        <v>75</v>
      </c>
    </row>
    <row r="2426">
      <c r="A2426" s="6">
        <f>'CBA Digital Banking Case Study '!B2426</f>
        <v>77</v>
      </c>
    </row>
    <row r="2427">
      <c r="A2427" s="6">
        <f>'CBA Digital Banking Case Study '!B2427</f>
        <v>55</v>
      </c>
    </row>
    <row r="2428">
      <c r="A2428" s="6">
        <f>'CBA Digital Banking Case Study '!B2428</f>
        <v>32</v>
      </c>
    </row>
    <row r="2429">
      <c r="A2429" s="6">
        <f>'CBA Digital Banking Case Study '!B2429</f>
        <v>51</v>
      </c>
    </row>
    <row r="2430">
      <c r="A2430" s="6">
        <f>'CBA Digital Banking Case Study '!B2430</f>
        <v>78</v>
      </c>
    </row>
    <row r="2431">
      <c r="A2431" s="6">
        <f>'CBA Digital Banking Case Study '!B2431</f>
        <v>52</v>
      </c>
    </row>
    <row r="2432">
      <c r="A2432" s="6">
        <f>'CBA Digital Banking Case Study '!B2432</f>
        <v>66</v>
      </c>
    </row>
    <row r="2433">
      <c r="A2433" s="6">
        <f>'CBA Digital Banking Case Study '!B2433</f>
        <v>42</v>
      </c>
    </row>
    <row r="2434">
      <c r="A2434" s="6">
        <f>'CBA Digital Banking Case Study '!B2434</f>
        <v>41</v>
      </c>
    </row>
    <row r="2435">
      <c r="A2435" s="6">
        <f>'CBA Digital Banking Case Study '!B2435</f>
        <v>29</v>
      </c>
    </row>
    <row r="2436">
      <c r="A2436" s="6">
        <f>'CBA Digital Banking Case Study '!B2436</f>
        <v>35</v>
      </c>
    </row>
    <row r="2437">
      <c r="A2437" s="6">
        <f>'CBA Digital Banking Case Study '!B2437</f>
        <v>32</v>
      </c>
    </row>
    <row r="2438">
      <c r="A2438" s="6">
        <f>'CBA Digital Banking Case Study '!B2438</f>
        <v>61</v>
      </c>
    </row>
    <row r="2439">
      <c r="A2439" s="6">
        <f>'CBA Digital Banking Case Study '!B2439</f>
        <v>33</v>
      </c>
    </row>
    <row r="2440">
      <c r="A2440" s="6">
        <f>'CBA Digital Banking Case Study '!B2440</f>
        <v>44</v>
      </c>
    </row>
    <row r="2441">
      <c r="A2441" s="6">
        <f>'CBA Digital Banking Case Study '!B2441</f>
        <v>25</v>
      </c>
    </row>
    <row r="2442">
      <c r="A2442" s="6">
        <f>'CBA Digital Banking Case Study '!B2442</f>
        <v>77</v>
      </c>
    </row>
    <row r="2443">
      <c r="A2443" s="6">
        <f>'CBA Digital Banking Case Study '!B2443</f>
        <v>63</v>
      </c>
    </row>
    <row r="2444">
      <c r="A2444" s="6">
        <f>'CBA Digital Banking Case Study '!B2444</f>
        <v>42</v>
      </c>
    </row>
    <row r="2445">
      <c r="A2445" s="6">
        <f>'CBA Digital Banking Case Study '!B2445</f>
        <v>34</v>
      </c>
    </row>
    <row r="2446">
      <c r="A2446" s="6">
        <f>'CBA Digital Banking Case Study '!B2446</f>
        <v>46</v>
      </c>
    </row>
    <row r="2447">
      <c r="A2447" s="6">
        <f>'CBA Digital Banking Case Study '!B2447</f>
        <v>70</v>
      </c>
    </row>
    <row r="2448">
      <c r="A2448" s="6">
        <f>'CBA Digital Banking Case Study '!B2448</f>
        <v>25</v>
      </c>
    </row>
    <row r="2449">
      <c r="A2449" s="6">
        <f>'CBA Digital Banking Case Study '!B2449</f>
        <v>32</v>
      </c>
    </row>
    <row r="2450">
      <c r="A2450" s="6">
        <f>'CBA Digital Banking Case Study '!B2450</f>
        <v>44</v>
      </c>
    </row>
    <row r="2451">
      <c r="A2451" s="6">
        <f>'CBA Digital Banking Case Study '!B2451</f>
        <v>63</v>
      </c>
    </row>
    <row r="2452">
      <c r="A2452" s="6">
        <f>'CBA Digital Banking Case Study '!B2452</f>
        <v>67</v>
      </c>
    </row>
    <row r="2453">
      <c r="A2453" s="6">
        <f>'CBA Digital Banking Case Study '!B2453</f>
        <v>69</v>
      </c>
    </row>
    <row r="2454">
      <c r="A2454" s="6">
        <f>'CBA Digital Banking Case Study '!B2454</f>
        <v>24</v>
      </c>
    </row>
    <row r="2455">
      <c r="A2455" s="6">
        <f>'CBA Digital Banking Case Study '!B2455</f>
        <v>20</v>
      </c>
    </row>
    <row r="2456">
      <c r="A2456" s="6">
        <f>'CBA Digital Banking Case Study '!B2456</f>
        <v>46</v>
      </c>
    </row>
    <row r="2457">
      <c r="A2457" s="6">
        <f>'CBA Digital Banking Case Study '!B2457</f>
        <v>61</v>
      </c>
    </row>
    <row r="2458">
      <c r="A2458" s="6">
        <f>'CBA Digital Banking Case Study '!B2458</f>
        <v>70</v>
      </c>
    </row>
    <row r="2459">
      <c r="A2459" s="6">
        <f>'CBA Digital Banking Case Study '!B2459</f>
        <v>41</v>
      </c>
    </row>
    <row r="2460">
      <c r="A2460" s="6">
        <f>'CBA Digital Banking Case Study '!B2460</f>
        <v>77</v>
      </c>
    </row>
    <row r="2461">
      <c r="A2461" s="6">
        <f>'CBA Digital Banking Case Study '!B2461</f>
        <v>75</v>
      </c>
    </row>
    <row r="2462">
      <c r="A2462" s="6">
        <f>'CBA Digital Banking Case Study '!B2462</f>
        <v>20</v>
      </c>
    </row>
    <row r="2463">
      <c r="A2463" s="6">
        <f>'CBA Digital Banking Case Study '!B2463</f>
        <v>37</v>
      </c>
    </row>
    <row r="2464">
      <c r="A2464" s="6">
        <f>'CBA Digital Banking Case Study '!B2464</f>
        <v>63</v>
      </c>
    </row>
    <row r="2465">
      <c r="A2465" s="6">
        <f>'CBA Digital Banking Case Study '!B2465</f>
        <v>32</v>
      </c>
    </row>
    <row r="2466">
      <c r="A2466" s="6">
        <f>'CBA Digital Banking Case Study '!B2466</f>
        <v>42</v>
      </c>
    </row>
    <row r="2467">
      <c r="A2467" s="6">
        <f>'CBA Digital Banking Case Study '!B2467</f>
        <v>47</v>
      </c>
    </row>
    <row r="2468">
      <c r="A2468" s="6">
        <f>'CBA Digital Banking Case Study '!B2468</f>
        <v>31</v>
      </c>
    </row>
    <row r="2469">
      <c r="A2469" s="6">
        <f>'CBA Digital Banking Case Study '!B2469</f>
        <v>24</v>
      </c>
    </row>
    <row r="2470">
      <c r="A2470" s="6">
        <f>'CBA Digital Banking Case Study '!B2470</f>
        <v>34</v>
      </c>
    </row>
    <row r="2471">
      <c r="A2471" s="6">
        <f>'CBA Digital Banking Case Study '!B2471</f>
        <v>79</v>
      </c>
    </row>
    <row r="2472">
      <c r="A2472" s="6">
        <f>'CBA Digital Banking Case Study '!B2472</f>
        <v>61</v>
      </c>
    </row>
    <row r="2473">
      <c r="A2473" s="6">
        <f>'CBA Digital Banking Case Study '!B2473</f>
        <v>37</v>
      </c>
    </row>
    <row r="2474">
      <c r="A2474" s="6">
        <f>'CBA Digital Banking Case Study '!B2474</f>
        <v>53</v>
      </c>
    </row>
    <row r="2475">
      <c r="A2475" s="6">
        <f>'CBA Digital Banking Case Study '!B2475</f>
        <v>26</v>
      </c>
    </row>
    <row r="2476">
      <c r="A2476" s="6">
        <f>'CBA Digital Banking Case Study '!B2476</f>
        <v>55</v>
      </c>
    </row>
    <row r="2477">
      <c r="A2477" s="6">
        <f>'CBA Digital Banking Case Study '!B2477</f>
        <v>65</v>
      </c>
    </row>
    <row r="2478">
      <c r="A2478" s="6">
        <f>'CBA Digital Banking Case Study '!B2478</f>
        <v>74</v>
      </c>
    </row>
    <row r="2479">
      <c r="A2479" s="6">
        <f>'CBA Digital Banking Case Study '!B2479</f>
        <v>77</v>
      </c>
    </row>
    <row r="2480">
      <c r="A2480" s="6">
        <f>'CBA Digital Banking Case Study '!B2480</f>
        <v>80</v>
      </c>
    </row>
    <row r="2481">
      <c r="A2481" s="6">
        <f>'CBA Digital Banking Case Study '!B2481</f>
        <v>39</v>
      </c>
    </row>
    <row r="2482">
      <c r="A2482" s="6">
        <f>'CBA Digital Banking Case Study '!B2482</f>
        <v>71</v>
      </c>
    </row>
    <row r="2483">
      <c r="A2483" s="6">
        <f>'CBA Digital Banking Case Study '!B2483</f>
        <v>70</v>
      </c>
    </row>
    <row r="2484">
      <c r="A2484" s="6">
        <f>'CBA Digital Banking Case Study '!B2484</f>
        <v>70</v>
      </c>
    </row>
    <row r="2485">
      <c r="A2485" s="6">
        <f>'CBA Digital Banking Case Study '!B2485</f>
        <v>19</v>
      </c>
    </row>
    <row r="2486">
      <c r="A2486" s="6">
        <f>'CBA Digital Banking Case Study '!B2486</f>
        <v>41</v>
      </c>
    </row>
    <row r="2487">
      <c r="A2487" s="6">
        <f>'CBA Digital Banking Case Study '!B2487</f>
        <v>25</v>
      </c>
    </row>
    <row r="2488">
      <c r="A2488" s="6">
        <f>'CBA Digital Banking Case Study '!B2488</f>
        <v>28</v>
      </c>
    </row>
    <row r="2489">
      <c r="A2489" s="6">
        <f>'CBA Digital Banking Case Study '!B2489</f>
        <v>30</v>
      </c>
    </row>
    <row r="2490">
      <c r="A2490" s="6">
        <f>'CBA Digital Banking Case Study '!B2490</f>
        <v>34</v>
      </c>
    </row>
    <row r="2491">
      <c r="A2491" s="6">
        <f>'CBA Digital Banking Case Study '!B2491</f>
        <v>25</v>
      </c>
    </row>
    <row r="2492">
      <c r="A2492" s="6">
        <f>'CBA Digital Banking Case Study '!B2492</f>
        <v>38</v>
      </c>
    </row>
    <row r="2493">
      <c r="A2493" s="6">
        <f>'CBA Digital Banking Case Study '!B2493</f>
        <v>35</v>
      </c>
    </row>
    <row r="2494">
      <c r="A2494" s="6">
        <f>'CBA Digital Banking Case Study '!B2494</f>
        <v>47</v>
      </c>
    </row>
    <row r="2495">
      <c r="A2495" s="6">
        <f>'CBA Digital Banking Case Study '!B2495</f>
        <v>35</v>
      </c>
    </row>
    <row r="2496">
      <c r="A2496" s="6">
        <f>'CBA Digital Banking Case Study '!B2496</f>
        <v>63</v>
      </c>
    </row>
    <row r="2497">
      <c r="A2497" s="6">
        <f>'CBA Digital Banking Case Study '!B2497</f>
        <v>64</v>
      </c>
    </row>
    <row r="2498">
      <c r="A2498" s="6">
        <f>'CBA Digital Banking Case Study '!B2498</f>
        <v>48</v>
      </c>
    </row>
    <row r="2499">
      <c r="A2499" s="6">
        <f>'CBA Digital Banking Case Study '!B2499</f>
        <v>55</v>
      </c>
    </row>
    <row r="2500">
      <c r="A2500" s="6">
        <f>'CBA Digital Banking Case Study '!B2500</f>
        <v>49</v>
      </c>
    </row>
    <row r="2501">
      <c r="A2501" s="6">
        <f>'CBA Digital Banking Case Study '!B2501</f>
        <v>28</v>
      </c>
    </row>
    <row r="2502">
      <c r="A2502" s="6">
        <f>'CBA Digital Banking Case Study '!B2502</f>
        <v>62</v>
      </c>
    </row>
    <row r="2503">
      <c r="A2503" s="6">
        <f>'CBA Digital Banking Case Study '!B2503</f>
        <v>42</v>
      </c>
    </row>
    <row r="2504">
      <c r="A2504" s="6">
        <f>'CBA Digital Banking Case Study '!B2504</f>
        <v>50</v>
      </c>
    </row>
    <row r="2505">
      <c r="A2505" s="6">
        <f>'CBA Digital Banking Case Study '!B2505</f>
        <v>77</v>
      </c>
    </row>
    <row r="2506">
      <c r="A2506" s="6">
        <f>'CBA Digital Banking Case Study '!B2506</f>
        <v>55</v>
      </c>
    </row>
    <row r="2507">
      <c r="A2507" s="6">
        <f>'CBA Digital Banking Case Study '!B2507</f>
        <v>58</v>
      </c>
    </row>
    <row r="2508">
      <c r="A2508" s="6">
        <f>'CBA Digital Banking Case Study '!B2508</f>
        <v>25</v>
      </c>
    </row>
    <row r="2509">
      <c r="A2509" s="6">
        <f>'CBA Digital Banking Case Study '!B2509</f>
        <v>28</v>
      </c>
    </row>
    <row r="2510">
      <c r="A2510" s="6">
        <f>'CBA Digital Banking Case Study '!B2510</f>
        <v>39</v>
      </c>
    </row>
    <row r="2511">
      <c r="A2511" s="6">
        <f>'CBA Digital Banking Case Study '!B2511</f>
        <v>68</v>
      </c>
    </row>
    <row r="2512">
      <c r="A2512" s="6">
        <f>'CBA Digital Banking Case Study '!B2512</f>
        <v>41</v>
      </c>
    </row>
    <row r="2513">
      <c r="A2513" s="6">
        <f>'CBA Digital Banking Case Study '!B2513</f>
        <v>58</v>
      </c>
    </row>
    <row r="2514">
      <c r="A2514" s="6">
        <f>'CBA Digital Banking Case Study '!B2514</f>
        <v>34</v>
      </c>
    </row>
    <row r="2515">
      <c r="A2515" s="6">
        <f>'CBA Digital Banking Case Study '!B2515</f>
        <v>29</v>
      </c>
    </row>
    <row r="2516">
      <c r="A2516" s="6">
        <f>'CBA Digital Banking Case Study '!B2516</f>
        <v>74</v>
      </c>
    </row>
    <row r="2517">
      <c r="A2517" s="6">
        <f>'CBA Digital Banking Case Study '!B2517</f>
        <v>63</v>
      </c>
    </row>
    <row r="2518">
      <c r="A2518" s="6">
        <f>'CBA Digital Banking Case Study '!B2518</f>
        <v>49</v>
      </c>
    </row>
    <row r="2519">
      <c r="A2519" s="6">
        <f>'CBA Digital Banking Case Study '!B2519</f>
        <v>32</v>
      </c>
    </row>
    <row r="2520">
      <c r="A2520" s="6">
        <f>'CBA Digital Banking Case Study '!B2520</f>
        <v>33</v>
      </c>
    </row>
    <row r="2521">
      <c r="A2521" s="6">
        <f>'CBA Digital Banking Case Study '!B2521</f>
        <v>71</v>
      </c>
    </row>
    <row r="2522">
      <c r="A2522" s="6">
        <f>'CBA Digital Banking Case Study '!B2522</f>
        <v>39</v>
      </c>
    </row>
    <row r="2523">
      <c r="A2523" s="6">
        <f>'CBA Digital Banking Case Study '!B2523</f>
        <v>45</v>
      </c>
    </row>
    <row r="2524">
      <c r="A2524" s="6">
        <f>'CBA Digital Banking Case Study '!B2524</f>
        <v>37</v>
      </c>
    </row>
    <row r="2525">
      <c r="A2525" s="6">
        <f>'CBA Digital Banking Case Study '!B2525</f>
        <v>50</v>
      </c>
    </row>
    <row r="2526">
      <c r="A2526" s="6">
        <f>'CBA Digital Banking Case Study '!B2526</f>
        <v>27</v>
      </c>
    </row>
    <row r="2527">
      <c r="A2527" s="6">
        <f>'CBA Digital Banking Case Study '!B2527</f>
        <v>57</v>
      </c>
    </row>
    <row r="2528">
      <c r="A2528" s="6">
        <f>'CBA Digital Banking Case Study '!B2528</f>
        <v>49</v>
      </c>
    </row>
    <row r="2529">
      <c r="A2529" s="6">
        <f>'CBA Digital Banking Case Study '!B2529</f>
        <v>67</v>
      </c>
    </row>
    <row r="2530">
      <c r="A2530" s="6">
        <f>'CBA Digital Banking Case Study '!B2530</f>
        <v>77</v>
      </c>
    </row>
    <row r="2531">
      <c r="A2531" s="6">
        <f>'CBA Digital Banking Case Study '!B2531</f>
        <v>50</v>
      </c>
    </row>
    <row r="2532">
      <c r="A2532" s="6">
        <f>'CBA Digital Banking Case Study '!B2532</f>
        <v>19</v>
      </c>
    </row>
    <row r="2533">
      <c r="A2533" s="6">
        <f>'CBA Digital Banking Case Study '!B2533</f>
        <v>50</v>
      </c>
    </row>
    <row r="2534">
      <c r="A2534" s="6">
        <f>'CBA Digital Banking Case Study '!B2534</f>
        <v>50</v>
      </c>
    </row>
    <row r="2535">
      <c r="A2535" s="6">
        <f>'CBA Digital Banking Case Study '!B2535</f>
        <v>58</v>
      </c>
    </row>
    <row r="2536">
      <c r="A2536" s="6">
        <f>'CBA Digital Banking Case Study '!B2536</f>
        <v>30</v>
      </c>
    </row>
    <row r="2537">
      <c r="A2537" s="6">
        <f>'CBA Digital Banking Case Study '!B2537</f>
        <v>47</v>
      </c>
    </row>
    <row r="2538">
      <c r="A2538" s="6">
        <f>'CBA Digital Banking Case Study '!B2538</f>
        <v>50</v>
      </c>
    </row>
    <row r="2539">
      <c r="A2539" s="6">
        <f>'CBA Digital Banking Case Study '!B2539</f>
        <v>30</v>
      </c>
    </row>
    <row r="2540">
      <c r="A2540" s="6">
        <f>'CBA Digital Banking Case Study '!B2540</f>
        <v>69</v>
      </c>
    </row>
    <row r="2541">
      <c r="A2541" s="6">
        <f>'CBA Digital Banking Case Study '!B2541</f>
        <v>43</v>
      </c>
    </row>
    <row r="2542">
      <c r="A2542" s="6">
        <f>'CBA Digital Banking Case Study '!B2542</f>
        <v>39</v>
      </c>
    </row>
    <row r="2543">
      <c r="A2543" s="6">
        <f>'CBA Digital Banking Case Study '!B2543</f>
        <v>56</v>
      </c>
    </row>
    <row r="2544">
      <c r="A2544" s="6">
        <f>'CBA Digital Banking Case Study '!B2544</f>
        <v>19</v>
      </c>
    </row>
    <row r="2545">
      <c r="A2545" s="6">
        <f>'CBA Digital Banking Case Study '!B2545</f>
        <v>55</v>
      </c>
    </row>
    <row r="2546">
      <c r="A2546" s="6">
        <f>'CBA Digital Banking Case Study '!B2546</f>
        <v>56</v>
      </c>
    </row>
    <row r="2547">
      <c r="A2547" s="6">
        <f>'CBA Digital Banking Case Study '!B2547</f>
        <v>43</v>
      </c>
    </row>
    <row r="2548">
      <c r="A2548" s="6">
        <f>'CBA Digital Banking Case Study '!B2548</f>
        <v>63</v>
      </c>
    </row>
    <row r="2549">
      <c r="A2549" s="6">
        <f>'CBA Digital Banking Case Study '!B2549</f>
        <v>75</v>
      </c>
    </row>
    <row r="2550">
      <c r="A2550" s="6">
        <f>'CBA Digital Banking Case Study '!B2550</f>
        <v>67</v>
      </c>
    </row>
    <row r="2551">
      <c r="A2551" s="6">
        <f>'CBA Digital Banking Case Study '!B2551</f>
        <v>32</v>
      </c>
    </row>
    <row r="2552">
      <c r="A2552" s="6">
        <f>'CBA Digital Banking Case Study '!B2552</f>
        <v>51</v>
      </c>
    </row>
    <row r="2553">
      <c r="A2553" s="6">
        <f>'CBA Digital Banking Case Study '!B2553</f>
        <v>59</v>
      </c>
    </row>
    <row r="2554">
      <c r="A2554" s="6">
        <f>'CBA Digital Banking Case Study '!B2554</f>
        <v>72</v>
      </c>
    </row>
    <row r="2555">
      <c r="A2555" s="6">
        <f>'CBA Digital Banking Case Study '!B2555</f>
        <v>61</v>
      </c>
    </row>
    <row r="2556">
      <c r="A2556" s="6">
        <f>'CBA Digital Banking Case Study '!B2556</f>
        <v>66</v>
      </c>
    </row>
    <row r="2557">
      <c r="A2557" s="6">
        <f>'CBA Digital Banking Case Study '!B2557</f>
        <v>57</v>
      </c>
    </row>
    <row r="2558">
      <c r="A2558" s="6">
        <f>'CBA Digital Banking Case Study '!B2558</f>
        <v>28</v>
      </c>
    </row>
    <row r="2559">
      <c r="A2559" s="6">
        <f>'CBA Digital Banking Case Study '!B2559</f>
        <v>78</v>
      </c>
    </row>
    <row r="2560">
      <c r="A2560" s="6">
        <f>'CBA Digital Banking Case Study '!B2560</f>
        <v>20</v>
      </c>
    </row>
    <row r="2561">
      <c r="A2561" s="6">
        <f>'CBA Digital Banking Case Study '!B2561</f>
        <v>76</v>
      </c>
    </row>
    <row r="2562">
      <c r="A2562" s="6">
        <f>'CBA Digital Banking Case Study '!B2562</f>
        <v>23</v>
      </c>
    </row>
    <row r="2563">
      <c r="A2563" s="6">
        <f>'CBA Digital Banking Case Study '!B2563</f>
        <v>26</v>
      </c>
    </row>
    <row r="2564">
      <c r="A2564" s="6">
        <f>'CBA Digital Banking Case Study '!B2564</f>
        <v>23</v>
      </c>
    </row>
    <row r="2565">
      <c r="A2565" s="6">
        <f>'CBA Digital Banking Case Study '!B2565</f>
        <v>26</v>
      </c>
    </row>
    <row r="2566">
      <c r="A2566" s="6">
        <f>'CBA Digital Banking Case Study '!B2566</f>
        <v>56</v>
      </c>
    </row>
    <row r="2567">
      <c r="A2567" s="6">
        <f>'CBA Digital Banking Case Study '!B2567</f>
        <v>48</v>
      </c>
    </row>
    <row r="2568">
      <c r="A2568" s="6">
        <f>'CBA Digital Banking Case Study '!B2568</f>
        <v>49</v>
      </c>
    </row>
    <row r="2569">
      <c r="A2569" s="6">
        <f>'CBA Digital Banking Case Study '!B2569</f>
        <v>58</v>
      </c>
    </row>
    <row r="2570">
      <c r="A2570" s="6">
        <f>'CBA Digital Banking Case Study '!B2570</f>
        <v>67</v>
      </c>
    </row>
    <row r="2571">
      <c r="A2571" s="6">
        <f>'CBA Digital Banking Case Study '!B2571</f>
        <v>29</v>
      </c>
    </row>
    <row r="2572">
      <c r="A2572" s="6">
        <f>'CBA Digital Banking Case Study '!B2572</f>
        <v>25</v>
      </c>
    </row>
    <row r="2573">
      <c r="A2573" s="6">
        <f>'CBA Digital Banking Case Study '!B2573</f>
        <v>25</v>
      </c>
    </row>
    <row r="2574">
      <c r="A2574" s="6">
        <f>'CBA Digital Banking Case Study '!B2574</f>
        <v>67</v>
      </c>
    </row>
    <row r="2575">
      <c r="A2575" s="6">
        <f>'CBA Digital Banking Case Study '!B2575</f>
        <v>45</v>
      </c>
    </row>
    <row r="2576">
      <c r="A2576" s="6">
        <f>'CBA Digital Banking Case Study '!B2576</f>
        <v>79</v>
      </c>
    </row>
    <row r="2577">
      <c r="A2577" s="6">
        <f>'CBA Digital Banking Case Study '!B2577</f>
        <v>37</v>
      </c>
    </row>
    <row r="2578">
      <c r="A2578" s="6">
        <f>'CBA Digital Banking Case Study '!B2578</f>
        <v>79</v>
      </c>
    </row>
    <row r="2579">
      <c r="A2579" s="6">
        <f>'CBA Digital Banking Case Study '!B2579</f>
        <v>64</v>
      </c>
    </row>
    <row r="2580">
      <c r="A2580" s="6">
        <f>'CBA Digital Banking Case Study '!B2580</f>
        <v>76</v>
      </c>
    </row>
    <row r="2581">
      <c r="A2581" s="6">
        <f>'CBA Digital Banking Case Study '!B2581</f>
        <v>80</v>
      </c>
    </row>
    <row r="2582">
      <c r="A2582" s="6">
        <f>'CBA Digital Banking Case Study '!B2582</f>
        <v>24</v>
      </c>
    </row>
    <row r="2583">
      <c r="A2583" s="6">
        <f>'CBA Digital Banking Case Study '!B2583</f>
        <v>28</v>
      </c>
    </row>
    <row r="2584">
      <c r="A2584" s="6">
        <f>'CBA Digital Banking Case Study '!B2584</f>
        <v>37</v>
      </c>
    </row>
    <row r="2585">
      <c r="A2585" s="6">
        <f>'CBA Digital Banking Case Study '!B2585</f>
        <v>33</v>
      </c>
    </row>
    <row r="2586">
      <c r="A2586" s="6">
        <f>'CBA Digital Banking Case Study '!B2586</f>
        <v>21</v>
      </c>
    </row>
    <row r="2587">
      <c r="A2587" s="6">
        <f>'CBA Digital Banking Case Study '!B2587</f>
        <v>23</v>
      </c>
    </row>
    <row r="2588">
      <c r="A2588" s="6">
        <f>'CBA Digital Banking Case Study '!B2588</f>
        <v>75</v>
      </c>
    </row>
    <row r="2589">
      <c r="A2589" s="6">
        <f>'CBA Digital Banking Case Study '!B2589</f>
        <v>39</v>
      </c>
    </row>
    <row r="2590">
      <c r="A2590" s="6">
        <f>'CBA Digital Banking Case Study '!B2590</f>
        <v>43</v>
      </c>
    </row>
    <row r="2591">
      <c r="A2591" s="6">
        <f>'CBA Digital Banking Case Study '!B2591</f>
        <v>80</v>
      </c>
    </row>
    <row r="2592">
      <c r="A2592" s="6">
        <f>'CBA Digital Banking Case Study '!B2592</f>
        <v>20</v>
      </c>
    </row>
    <row r="2593">
      <c r="A2593" s="6">
        <f>'CBA Digital Banking Case Study '!B2593</f>
        <v>80</v>
      </c>
    </row>
    <row r="2594">
      <c r="A2594" s="6">
        <f>'CBA Digital Banking Case Study '!B2594</f>
        <v>58</v>
      </c>
    </row>
    <row r="2595">
      <c r="A2595" s="6">
        <f>'CBA Digital Banking Case Study '!B2595</f>
        <v>77</v>
      </c>
    </row>
    <row r="2596">
      <c r="A2596" s="6">
        <f>'CBA Digital Banking Case Study '!B2596</f>
        <v>59</v>
      </c>
    </row>
    <row r="2597">
      <c r="A2597" s="6">
        <f>'CBA Digital Banking Case Study '!B2597</f>
        <v>31</v>
      </c>
    </row>
    <row r="2598">
      <c r="A2598" s="6">
        <f>'CBA Digital Banking Case Study '!B2598</f>
        <v>28</v>
      </c>
    </row>
    <row r="2599">
      <c r="A2599" s="6">
        <f>'CBA Digital Banking Case Study '!B2599</f>
        <v>35</v>
      </c>
    </row>
    <row r="2600">
      <c r="A2600" s="6">
        <f>'CBA Digital Banking Case Study '!B2600</f>
        <v>71</v>
      </c>
    </row>
    <row r="2601">
      <c r="A2601" s="6">
        <f>'CBA Digital Banking Case Study '!B2601</f>
        <v>29</v>
      </c>
    </row>
    <row r="2602">
      <c r="A2602" s="6">
        <f>'CBA Digital Banking Case Study '!B2602</f>
        <v>40</v>
      </c>
    </row>
    <row r="2603">
      <c r="A2603" s="6">
        <f>'CBA Digital Banking Case Study '!B2603</f>
        <v>29</v>
      </c>
    </row>
    <row r="2604">
      <c r="A2604" s="6">
        <f>'CBA Digital Banking Case Study '!B2604</f>
        <v>30</v>
      </c>
    </row>
    <row r="2605">
      <c r="A2605" s="6">
        <f>'CBA Digital Banking Case Study '!B2605</f>
        <v>42</v>
      </c>
    </row>
    <row r="2606">
      <c r="A2606" s="6">
        <f>'CBA Digital Banking Case Study '!B2606</f>
        <v>62</v>
      </c>
    </row>
    <row r="2607">
      <c r="A2607" s="6">
        <f>'CBA Digital Banking Case Study '!B2607</f>
        <v>68</v>
      </c>
    </row>
    <row r="2608">
      <c r="A2608" s="6">
        <f>'CBA Digital Banking Case Study '!B2608</f>
        <v>75</v>
      </c>
    </row>
    <row r="2609">
      <c r="A2609" s="6">
        <f>'CBA Digital Banking Case Study '!B2609</f>
        <v>36</v>
      </c>
    </row>
    <row r="2610">
      <c r="A2610" s="6">
        <f>'CBA Digital Banking Case Study '!B2610</f>
        <v>72</v>
      </c>
    </row>
    <row r="2611">
      <c r="A2611" s="6">
        <f>'CBA Digital Banking Case Study '!B2611</f>
        <v>63</v>
      </c>
    </row>
    <row r="2612">
      <c r="A2612" s="6">
        <f>'CBA Digital Banking Case Study '!B2612</f>
        <v>53</v>
      </c>
    </row>
    <row r="2613">
      <c r="A2613" s="6">
        <f>'CBA Digital Banking Case Study '!B2613</f>
        <v>62</v>
      </c>
    </row>
    <row r="2614">
      <c r="A2614" s="6">
        <f>'CBA Digital Banking Case Study '!B2614</f>
        <v>25</v>
      </c>
    </row>
    <row r="2615">
      <c r="A2615" s="6">
        <f>'CBA Digital Banking Case Study '!B2615</f>
        <v>46</v>
      </c>
    </row>
    <row r="2616">
      <c r="A2616" s="6">
        <f>'CBA Digital Banking Case Study '!B2616</f>
        <v>72</v>
      </c>
    </row>
    <row r="2617">
      <c r="A2617" s="6">
        <f>'CBA Digital Banking Case Study '!B2617</f>
        <v>70</v>
      </c>
    </row>
    <row r="2618">
      <c r="A2618" s="6">
        <f>'CBA Digital Banking Case Study '!B2618</f>
        <v>72</v>
      </c>
    </row>
    <row r="2619">
      <c r="A2619" s="6">
        <f>'CBA Digital Banking Case Study '!B2619</f>
        <v>49</v>
      </c>
    </row>
    <row r="2620">
      <c r="A2620" s="6">
        <f>'CBA Digital Banking Case Study '!B2620</f>
        <v>68</v>
      </c>
    </row>
    <row r="2621">
      <c r="A2621" s="6">
        <f>'CBA Digital Banking Case Study '!B2621</f>
        <v>61</v>
      </c>
    </row>
    <row r="2622">
      <c r="A2622" s="6">
        <f>'CBA Digital Banking Case Study '!B2622</f>
        <v>35</v>
      </c>
    </row>
    <row r="2623">
      <c r="A2623" s="6">
        <f>'CBA Digital Banking Case Study '!B2623</f>
        <v>23</v>
      </c>
    </row>
    <row r="2624">
      <c r="A2624" s="6">
        <f>'CBA Digital Banking Case Study '!B2624</f>
        <v>35</v>
      </c>
    </row>
    <row r="2625">
      <c r="A2625" s="6">
        <f>'CBA Digital Banking Case Study '!B2625</f>
        <v>36</v>
      </c>
    </row>
    <row r="2626">
      <c r="A2626" s="6">
        <f>'CBA Digital Banking Case Study '!B2626</f>
        <v>39</v>
      </c>
    </row>
    <row r="2627">
      <c r="A2627" s="6">
        <f>'CBA Digital Banking Case Study '!B2627</f>
        <v>54</v>
      </c>
    </row>
    <row r="2628">
      <c r="A2628" s="6">
        <f>'CBA Digital Banking Case Study '!B2628</f>
        <v>49</v>
      </c>
    </row>
    <row r="2629">
      <c r="A2629" s="6">
        <f>'CBA Digital Banking Case Study '!B2629</f>
        <v>73</v>
      </c>
    </row>
    <row r="2630">
      <c r="A2630" s="6">
        <f>'CBA Digital Banking Case Study '!B2630</f>
        <v>58</v>
      </c>
    </row>
    <row r="2631">
      <c r="A2631" s="6">
        <f>'CBA Digital Banking Case Study '!B2631</f>
        <v>76</v>
      </c>
    </row>
    <row r="2632">
      <c r="A2632" s="6">
        <f>'CBA Digital Banking Case Study '!B2632</f>
        <v>20</v>
      </c>
    </row>
    <row r="2633">
      <c r="A2633" s="6">
        <f>'CBA Digital Banking Case Study '!B2633</f>
        <v>45</v>
      </c>
    </row>
    <row r="2634">
      <c r="A2634" s="6">
        <f>'CBA Digital Banking Case Study '!B2634</f>
        <v>27</v>
      </c>
    </row>
    <row r="2635">
      <c r="A2635" s="6">
        <f>'CBA Digital Banking Case Study '!B2635</f>
        <v>68</v>
      </c>
    </row>
    <row r="2636">
      <c r="A2636" s="6">
        <f>'CBA Digital Banking Case Study '!B2636</f>
        <v>52</v>
      </c>
    </row>
    <row r="2637">
      <c r="A2637" s="6">
        <f>'CBA Digital Banking Case Study '!B2637</f>
        <v>78</v>
      </c>
    </row>
    <row r="2638">
      <c r="A2638" s="6">
        <f>'CBA Digital Banking Case Study '!B2638</f>
        <v>46</v>
      </c>
    </row>
    <row r="2639">
      <c r="A2639" s="6">
        <f>'CBA Digital Banking Case Study '!B2639</f>
        <v>71</v>
      </c>
    </row>
    <row r="2640">
      <c r="A2640" s="6">
        <f>'CBA Digital Banking Case Study '!B2640</f>
        <v>80</v>
      </c>
    </row>
    <row r="2641">
      <c r="A2641" s="6">
        <f>'CBA Digital Banking Case Study '!B2641</f>
        <v>32</v>
      </c>
    </row>
    <row r="2642">
      <c r="A2642" s="6">
        <f>'CBA Digital Banking Case Study '!B2642</f>
        <v>50</v>
      </c>
    </row>
    <row r="2643">
      <c r="A2643" s="6">
        <f>'CBA Digital Banking Case Study '!B2643</f>
        <v>24</v>
      </c>
    </row>
    <row r="2644">
      <c r="A2644" s="6">
        <f>'CBA Digital Banking Case Study '!B2644</f>
        <v>29</v>
      </c>
    </row>
    <row r="2645">
      <c r="A2645" s="6">
        <f>'CBA Digital Banking Case Study '!B2645</f>
        <v>66</v>
      </c>
    </row>
    <row r="2646">
      <c r="A2646" s="6">
        <f>'CBA Digital Banking Case Study '!B2646</f>
        <v>47</v>
      </c>
    </row>
    <row r="2647">
      <c r="A2647" s="6">
        <f>'CBA Digital Banking Case Study '!B2647</f>
        <v>38</v>
      </c>
    </row>
    <row r="2648">
      <c r="A2648" s="6">
        <f>'CBA Digital Banking Case Study '!B2648</f>
        <v>48</v>
      </c>
    </row>
    <row r="2649">
      <c r="A2649" s="6">
        <f>'CBA Digital Banking Case Study '!B2649</f>
        <v>75</v>
      </c>
    </row>
    <row r="2650">
      <c r="A2650" s="6">
        <f>'CBA Digital Banking Case Study '!B2650</f>
        <v>78</v>
      </c>
    </row>
    <row r="2651">
      <c r="A2651" s="6">
        <f>'CBA Digital Banking Case Study '!B2651</f>
        <v>41</v>
      </c>
    </row>
    <row r="2652">
      <c r="A2652" s="6">
        <f>'CBA Digital Banking Case Study '!B2652</f>
        <v>37</v>
      </c>
    </row>
    <row r="2653">
      <c r="A2653" s="6">
        <f>'CBA Digital Banking Case Study '!B2653</f>
        <v>54</v>
      </c>
    </row>
    <row r="2654">
      <c r="A2654" s="6">
        <f>'CBA Digital Banking Case Study '!B2654</f>
        <v>21</v>
      </c>
    </row>
    <row r="2655">
      <c r="A2655" s="6">
        <f>'CBA Digital Banking Case Study '!B2655</f>
        <v>45</v>
      </c>
    </row>
    <row r="2656">
      <c r="A2656" s="6">
        <f>'CBA Digital Banking Case Study '!B2656</f>
        <v>61</v>
      </c>
    </row>
    <row r="2657">
      <c r="A2657" s="6">
        <f>'CBA Digital Banking Case Study '!B2657</f>
        <v>79</v>
      </c>
    </row>
    <row r="2658">
      <c r="A2658" s="6">
        <f>'CBA Digital Banking Case Study '!B2658</f>
        <v>37</v>
      </c>
    </row>
    <row r="2659">
      <c r="A2659" s="6">
        <f>'CBA Digital Banking Case Study '!B2659</f>
        <v>77</v>
      </c>
    </row>
    <row r="2660">
      <c r="A2660" s="6">
        <f>'CBA Digital Banking Case Study '!B2660</f>
        <v>41</v>
      </c>
    </row>
    <row r="2661">
      <c r="A2661" s="6">
        <f>'CBA Digital Banking Case Study '!B2661</f>
        <v>67</v>
      </c>
    </row>
    <row r="2662">
      <c r="A2662" s="6">
        <f>'CBA Digital Banking Case Study '!B2662</f>
        <v>66</v>
      </c>
    </row>
    <row r="2663">
      <c r="A2663" s="6">
        <f>'CBA Digital Banking Case Study '!B2663</f>
        <v>68</v>
      </c>
    </row>
    <row r="2664">
      <c r="A2664" s="6">
        <f>'CBA Digital Banking Case Study '!B2664</f>
        <v>49</v>
      </c>
    </row>
    <row r="2665">
      <c r="A2665" s="6">
        <f>'CBA Digital Banking Case Study '!B2665</f>
        <v>58</v>
      </c>
    </row>
    <row r="2666">
      <c r="A2666" s="6">
        <f>'CBA Digital Banking Case Study '!B2666</f>
        <v>53</v>
      </c>
    </row>
    <row r="2667">
      <c r="A2667" s="6">
        <f>'CBA Digital Banking Case Study '!B2667</f>
        <v>75</v>
      </c>
    </row>
    <row r="2668">
      <c r="A2668" s="6">
        <f>'CBA Digital Banking Case Study '!B2668</f>
        <v>70</v>
      </c>
    </row>
    <row r="2669">
      <c r="A2669" s="6">
        <f>'CBA Digital Banking Case Study '!B2669</f>
        <v>51</v>
      </c>
    </row>
    <row r="2670">
      <c r="A2670" s="6">
        <f>'CBA Digital Banking Case Study '!B2670</f>
        <v>53</v>
      </c>
    </row>
    <row r="2671">
      <c r="A2671" s="6">
        <f>'CBA Digital Banking Case Study '!B2671</f>
        <v>19</v>
      </c>
    </row>
    <row r="2672">
      <c r="A2672" s="6">
        <f>'CBA Digital Banking Case Study '!B2672</f>
        <v>32</v>
      </c>
    </row>
    <row r="2673">
      <c r="A2673" s="6">
        <f>'CBA Digital Banking Case Study '!B2673</f>
        <v>51</v>
      </c>
    </row>
    <row r="2674">
      <c r="A2674" s="6">
        <f>'CBA Digital Banking Case Study '!B2674</f>
        <v>53</v>
      </c>
    </row>
    <row r="2675">
      <c r="A2675" s="6">
        <f>'CBA Digital Banking Case Study '!B2675</f>
        <v>23</v>
      </c>
    </row>
    <row r="2676">
      <c r="A2676" s="6">
        <f>'CBA Digital Banking Case Study '!B2676</f>
        <v>56</v>
      </c>
    </row>
    <row r="2677">
      <c r="A2677" s="6">
        <f>'CBA Digital Banking Case Study '!B2677</f>
        <v>59</v>
      </c>
    </row>
    <row r="2678">
      <c r="A2678" s="6">
        <f>'CBA Digital Banking Case Study '!B2678</f>
        <v>68</v>
      </c>
    </row>
    <row r="2679">
      <c r="A2679" s="6">
        <f>'CBA Digital Banking Case Study '!B2679</f>
        <v>68</v>
      </c>
    </row>
    <row r="2680">
      <c r="A2680" s="6">
        <f>'CBA Digital Banking Case Study '!B2680</f>
        <v>75</v>
      </c>
    </row>
    <row r="2681">
      <c r="A2681" s="6">
        <f>'CBA Digital Banking Case Study '!B2681</f>
        <v>71</v>
      </c>
    </row>
    <row r="2682">
      <c r="A2682" s="6">
        <f>'CBA Digital Banking Case Study '!B2682</f>
        <v>78</v>
      </c>
    </row>
    <row r="2683">
      <c r="A2683" s="6">
        <f>'CBA Digital Banking Case Study '!B2683</f>
        <v>29</v>
      </c>
    </row>
    <row r="2684">
      <c r="A2684" s="6">
        <f>'CBA Digital Banking Case Study '!B2684</f>
        <v>20</v>
      </c>
    </row>
    <row r="2685">
      <c r="A2685" s="6">
        <f>'CBA Digital Banking Case Study '!B2685</f>
        <v>62</v>
      </c>
    </row>
    <row r="2686">
      <c r="A2686" s="6">
        <f>'CBA Digital Banking Case Study '!B2686</f>
        <v>35</v>
      </c>
    </row>
    <row r="2687">
      <c r="A2687" s="6">
        <f>'CBA Digital Banking Case Study '!B2687</f>
        <v>57</v>
      </c>
    </row>
    <row r="2688">
      <c r="A2688" s="6">
        <f>'CBA Digital Banking Case Study '!B2688</f>
        <v>38</v>
      </c>
    </row>
    <row r="2689">
      <c r="A2689" s="6">
        <f>'CBA Digital Banking Case Study '!B2689</f>
        <v>32</v>
      </c>
    </row>
    <row r="2690">
      <c r="A2690" s="6">
        <f>'CBA Digital Banking Case Study '!B2690</f>
        <v>50</v>
      </c>
    </row>
    <row r="2691">
      <c r="A2691" s="6">
        <f>'CBA Digital Banking Case Study '!B2691</f>
        <v>52</v>
      </c>
    </row>
    <row r="2692">
      <c r="A2692" s="6">
        <f>'CBA Digital Banking Case Study '!B2692</f>
        <v>43</v>
      </c>
    </row>
    <row r="2693">
      <c r="A2693" s="6">
        <f>'CBA Digital Banking Case Study '!B2693</f>
        <v>25</v>
      </c>
    </row>
    <row r="2694">
      <c r="A2694" s="6">
        <f>'CBA Digital Banking Case Study '!B2694</f>
        <v>53</v>
      </c>
    </row>
    <row r="2695">
      <c r="A2695" s="6">
        <f>'CBA Digital Banking Case Study '!B2695</f>
        <v>65</v>
      </c>
    </row>
    <row r="2696">
      <c r="A2696" s="6">
        <f>'CBA Digital Banking Case Study '!B2696</f>
        <v>47</v>
      </c>
    </row>
    <row r="2697">
      <c r="A2697" s="6">
        <f>'CBA Digital Banking Case Study '!B2697</f>
        <v>40</v>
      </c>
    </row>
    <row r="2698">
      <c r="A2698" s="6">
        <f>'CBA Digital Banking Case Study '!B2698</f>
        <v>59</v>
      </c>
    </row>
    <row r="2699">
      <c r="A2699" s="6">
        <f>'CBA Digital Banking Case Study '!B2699</f>
        <v>61</v>
      </c>
    </row>
    <row r="2700">
      <c r="A2700" s="6">
        <f>'CBA Digital Banking Case Study '!B2700</f>
        <v>31</v>
      </c>
    </row>
    <row r="2701">
      <c r="A2701" s="6">
        <f>'CBA Digital Banking Case Study '!B2701</f>
        <v>31</v>
      </c>
    </row>
    <row r="2702">
      <c r="A2702" s="6">
        <f>'CBA Digital Banking Case Study '!B2702</f>
        <v>19</v>
      </c>
    </row>
    <row r="2703">
      <c r="A2703" s="6">
        <f>'CBA Digital Banking Case Study '!B2703</f>
        <v>72</v>
      </c>
    </row>
    <row r="2704">
      <c r="A2704" s="6">
        <f>'CBA Digital Banking Case Study '!B2704</f>
        <v>54</v>
      </c>
    </row>
    <row r="2705">
      <c r="A2705" s="6">
        <f>'CBA Digital Banking Case Study '!B2705</f>
        <v>22</v>
      </c>
    </row>
    <row r="2706">
      <c r="A2706" s="6">
        <f>'CBA Digital Banking Case Study '!B2706</f>
        <v>55</v>
      </c>
    </row>
    <row r="2707">
      <c r="A2707" s="6">
        <f>'CBA Digital Banking Case Study '!B2707</f>
        <v>62</v>
      </c>
    </row>
    <row r="2708">
      <c r="A2708" s="6">
        <f>'CBA Digital Banking Case Study '!B2708</f>
        <v>58</v>
      </c>
    </row>
    <row r="2709">
      <c r="A2709" s="6">
        <f>'CBA Digital Banking Case Study '!B2709</f>
        <v>79</v>
      </c>
    </row>
    <row r="2710">
      <c r="A2710" s="6">
        <f>'CBA Digital Banking Case Study '!B2710</f>
        <v>71</v>
      </c>
    </row>
    <row r="2711">
      <c r="A2711" s="6">
        <f>'CBA Digital Banking Case Study '!B2711</f>
        <v>77</v>
      </c>
    </row>
    <row r="2712">
      <c r="A2712" s="6">
        <f>'CBA Digital Banking Case Study '!B2712</f>
        <v>78</v>
      </c>
    </row>
    <row r="2713">
      <c r="A2713" s="6">
        <f>'CBA Digital Banking Case Study '!B2713</f>
        <v>64</v>
      </c>
    </row>
    <row r="2714">
      <c r="A2714" s="6">
        <f>'CBA Digital Banking Case Study '!B2714</f>
        <v>31</v>
      </c>
    </row>
    <row r="2715">
      <c r="A2715" s="6">
        <f>'CBA Digital Banking Case Study '!B2715</f>
        <v>73</v>
      </c>
    </row>
    <row r="2716">
      <c r="A2716" s="6">
        <f>'CBA Digital Banking Case Study '!B2716</f>
        <v>56</v>
      </c>
    </row>
    <row r="2717">
      <c r="A2717" s="6">
        <f>'CBA Digital Banking Case Study '!B2717</f>
        <v>42</v>
      </c>
    </row>
    <row r="2718">
      <c r="A2718" s="6">
        <f>'CBA Digital Banking Case Study '!B2718</f>
        <v>37</v>
      </c>
    </row>
    <row r="2719">
      <c r="A2719" s="6">
        <f>'CBA Digital Banking Case Study '!B2719</f>
        <v>19</v>
      </c>
    </row>
    <row r="2720">
      <c r="A2720" s="6">
        <f>'CBA Digital Banking Case Study '!B2720</f>
        <v>56</v>
      </c>
    </row>
    <row r="2721">
      <c r="A2721" s="6">
        <f>'CBA Digital Banking Case Study '!B2721</f>
        <v>23</v>
      </c>
    </row>
    <row r="2722">
      <c r="A2722" s="6">
        <f>'CBA Digital Banking Case Study '!B2722</f>
        <v>34</v>
      </c>
    </row>
    <row r="2723">
      <c r="A2723" s="6">
        <f>'CBA Digital Banking Case Study '!B2723</f>
        <v>76</v>
      </c>
    </row>
    <row r="2724">
      <c r="A2724" s="6">
        <f>'CBA Digital Banking Case Study '!B2724</f>
        <v>42</v>
      </c>
    </row>
    <row r="2725">
      <c r="A2725" s="6">
        <f>'CBA Digital Banking Case Study '!B2725</f>
        <v>74</v>
      </c>
    </row>
    <row r="2726">
      <c r="A2726" s="6">
        <f>'CBA Digital Banking Case Study '!B2726</f>
        <v>45</v>
      </c>
    </row>
    <row r="2727">
      <c r="A2727" s="6">
        <f>'CBA Digital Banking Case Study '!B2727</f>
        <v>19</v>
      </c>
    </row>
    <row r="2728">
      <c r="A2728" s="6">
        <f>'CBA Digital Banking Case Study '!B2728</f>
        <v>52</v>
      </c>
    </row>
    <row r="2729">
      <c r="A2729" s="6">
        <f>'CBA Digital Banking Case Study '!B2729</f>
        <v>54</v>
      </c>
    </row>
    <row r="2730">
      <c r="A2730" s="6">
        <f>'CBA Digital Banking Case Study '!B2730</f>
        <v>22</v>
      </c>
    </row>
    <row r="2731">
      <c r="A2731" s="6">
        <f>'CBA Digital Banking Case Study '!B2731</f>
        <v>80</v>
      </c>
    </row>
    <row r="2732">
      <c r="A2732" s="6">
        <f>'CBA Digital Banking Case Study '!B2732</f>
        <v>18</v>
      </c>
    </row>
    <row r="2733">
      <c r="A2733" s="6">
        <f>'CBA Digital Banking Case Study '!B2733</f>
        <v>57</v>
      </c>
    </row>
    <row r="2734">
      <c r="A2734" s="6">
        <f>'CBA Digital Banking Case Study '!B2734</f>
        <v>29</v>
      </c>
    </row>
    <row r="2735">
      <c r="A2735" s="6">
        <f>'CBA Digital Banking Case Study '!B2735</f>
        <v>73</v>
      </c>
    </row>
    <row r="2736">
      <c r="A2736" s="6">
        <f>'CBA Digital Banking Case Study '!B2736</f>
        <v>53</v>
      </c>
    </row>
    <row r="2737">
      <c r="A2737" s="6">
        <f>'CBA Digital Banking Case Study '!B2737</f>
        <v>62</v>
      </c>
    </row>
    <row r="2738">
      <c r="A2738" s="6">
        <f>'CBA Digital Banking Case Study '!B2738</f>
        <v>40</v>
      </c>
    </row>
    <row r="2739">
      <c r="A2739" s="6">
        <f>'CBA Digital Banking Case Study '!B2739</f>
        <v>64</v>
      </c>
    </row>
    <row r="2740">
      <c r="A2740" s="6">
        <f>'CBA Digital Banking Case Study '!B2740</f>
        <v>48</v>
      </c>
    </row>
    <row r="2741">
      <c r="A2741" s="6">
        <f>'CBA Digital Banking Case Study '!B2741</f>
        <v>28</v>
      </c>
    </row>
    <row r="2742">
      <c r="A2742" s="6">
        <f>'CBA Digital Banking Case Study '!B2742</f>
        <v>27</v>
      </c>
    </row>
    <row r="2743">
      <c r="A2743" s="6">
        <f>'CBA Digital Banking Case Study '!B2743</f>
        <v>20</v>
      </c>
    </row>
    <row r="2744">
      <c r="A2744" s="6">
        <f>'CBA Digital Banking Case Study '!B2744</f>
        <v>71</v>
      </c>
    </row>
    <row r="2745">
      <c r="A2745" s="6">
        <f>'CBA Digital Banking Case Study '!B2745</f>
        <v>31</v>
      </c>
    </row>
    <row r="2746">
      <c r="A2746" s="6">
        <f>'CBA Digital Banking Case Study '!B2746</f>
        <v>33</v>
      </c>
    </row>
    <row r="2747">
      <c r="A2747" s="6">
        <f>'CBA Digital Banking Case Study '!B2747</f>
        <v>27</v>
      </c>
    </row>
    <row r="2748">
      <c r="A2748" s="6">
        <f>'CBA Digital Banking Case Study '!B2748</f>
        <v>46</v>
      </c>
    </row>
    <row r="2749">
      <c r="A2749" s="6">
        <f>'CBA Digital Banking Case Study '!B2749</f>
        <v>27</v>
      </c>
    </row>
    <row r="2750">
      <c r="A2750" s="6">
        <f>'CBA Digital Banking Case Study '!B2750</f>
        <v>29</v>
      </c>
    </row>
    <row r="2751">
      <c r="A2751" s="6">
        <f>'CBA Digital Banking Case Study '!B2751</f>
        <v>47</v>
      </c>
    </row>
    <row r="2752">
      <c r="A2752" s="6">
        <f>'CBA Digital Banking Case Study '!B2752</f>
        <v>58</v>
      </c>
    </row>
    <row r="2753">
      <c r="A2753" s="6">
        <f>'CBA Digital Banking Case Study '!B2753</f>
        <v>18</v>
      </c>
    </row>
    <row r="2754">
      <c r="A2754" s="6">
        <f>'CBA Digital Banking Case Study '!B2754</f>
        <v>22</v>
      </c>
    </row>
    <row r="2755">
      <c r="A2755" s="6">
        <f>'CBA Digital Banking Case Study '!B2755</f>
        <v>37</v>
      </c>
    </row>
    <row r="2756">
      <c r="A2756" s="6">
        <f>'CBA Digital Banking Case Study '!B2756</f>
        <v>25</v>
      </c>
    </row>
    <row r="2757">
      <c r="A2757" s="6">
        <f>'CBA Digital Banking Case Study '!B2757</f>
        <v>60</v>
      </c>
    </row>
    <row r="2758">
      <c r="A2758" s="6">
        <f>'CBA Digital Banking Case Study '!B2758</f>
        <v>29</v>
      </c>
    </row>
    <row r="2759">
      <c r="A2759" s="6">
        <f>'CBA Digital Banking Case Study '!B2759</f>
        <v>18</v>
      </c>
    </row>
    <row r="2760">
      <c r="A2760" s="6">
        <f>'CBA Digital Banking Case Study '!B2760</f>
        <v>74</v>
      </c>
    </row>
    <row r="2761">
      <c r="A2761" s="6">
        <f>'CBA Digital Banking Case Study '!B2761</f>
        <v>71</v>
      </c>
    </row>
    <row r="2762">
      <c r="A2762" s="6">
        <f>'CBA Digital Banking Case Study '!B2762</f>
        <v>37</v>
      </c>
    </row>
    <row r="2763">
      <c r="A2763" s="6">
        <f>'CBA Digital Banking Case Study '!B2763</f>
        <v>45</v>
      </c>
    </row>
    <row r="2764">
      <c r="A2764" s="6">
        <f>'CBA Digital Banking Case Study '!B2764</f>
        <v>74</v>
      </c>
    </row>
    <row r="2765">
      <c r="A2765" s="6">
        <f>'CBA Digital Banking Case Study '!B2765</f>
        <v>60</v>
      </c>
    </row>
    <row r="2766">
      <c r="A2766" s="6">
        <f>'CBA Digital Banking Case Study '!B2766</f>
        <v>54</v>
      </c>
    </row>
    <row r="2767">
      <c r="A2767" s="6">
        <f>'CBA Digital Banking Case Study '!B2767</f>
        <v>64</v>
      </c>
    </row>
    <row r="2768">
      <c r="A2768" s="6">
        <f>'CBA Digital Banking Case Study '!B2768</f>
        <v>54</v>
      </c>
    </row>
    <row r="2769">
      <c r="A2769" s="6">
        <f>'CBA Digital Banking Case Study '!B2769</f>
        <v>29</v>
      </c>
    </row>
    <row r="2770">
      <c r="A2770" s="6">
        <f>'CBA Digital Banking Case Study '!B2770</f>
        <v>54</v>
      </c>
    </row>
    <row r="2771">
      <c r="A2771" s="6">
        <f>'CBA Digital Banking Case Study '!B2771</f>
        <v>66</v>
      </c>
    </row>
    <row r="2772">
      <c r="A2772" s="6">
        <f>'CBA Digital Banking Case Study '!B2772</f>
        <v>66</v>
      </c>
    </row>
    <row r="2773">
      <c r="A2773" s="6">
        <f>'CBA Digital Banking Case Study '!B2773</f>
        <v>73</v>
      </c>
    </row>
    <row r="2774">
      <c r="A2774" s="6">
        <f>'CBA Digital Banking Case Study '!B2774</f>
        <v>61</v>
      </c>
    </row>
    <row r="2775">
      <c r="A2775" s="6">
        <f>'CBA Digital Banking Case Study '!B2775</f>
        <v>73</v>
      </c>
    </row>
    <row r="2776">
      <c r="A2776" s="6">
        <f>'CBA Digital Banking Case Study '!B2776</f>
        <v>45</v>
      </c>
    </row>
    <row r="2777">
      <c r="A2777" s="6">
        <f>'CBA Digital Banking Case Study '!B2777</f>
        <v>64</v>
      </c>
    </row>
    <row r="2778">
      <c r="A2778" s="6">
        <f>'CBA Digital Banking Case Study '!B2778</f>
        <v>32</v>
      </c>
    </row>
    <row r="2779">
      <c r="A2779" s="6">
        <f>'CBA Digital Banking Case Study '!B2779</f>
        <v>23</v>
      </c>
    </row>
    <row r="2780">
      <c r="A2780" s="6">
        <f>'CBA Digital Banking Case Study '!B2780</f>
        <v>61</v>
      </c>
    </row>
    <row r="2781">
      <c r="A2781" s="6">
        <f>'CBA Digital Banking Case Study '!B2781</f>
        <v>76</v>
      </c>
    </row>
    <row r="2782">
      <c r="A2782" s="6">
        <f>'CBA Digital Banking Case Study '!B2782</f>
        <v>78</v>
      </c>
    </row>
    <row r="2783">
      <c r="A2783" s="6">
        <f>'CBA Digital Banking Case Study '!B2783</f>
        <v>37</v>
      </c>
    </row>
    <row r="2784">
      <c r="A2784" s="6">
        <f>'CBA Digital Banking Case Study '!B2784</f>
        <v>67</v>
      </c>
    </row>
    <row r="2785">
      <c r="A2785" s="6">
        <f>'CBA Digital Banking Case Study '!B2785</f>
        <v>31</v>
      </c>
    </row>
    <row r="2786">
      <c r="A2786" s="6">
        <f>'CBA Digital Banking Case Study '!B2786</f>
        <v>19</v>
      </c>
    </row>
    <row r="2787">
      <c r="A2787" s="6">
        <f>'CBA Digital Banking Case Study '!B2787</f>
        <v>26</v>
      </c>
    </row>
    <row r="2788">
      <c r="A2788" s="6">
        <f>'CBA Digital Banking Case Study '!B2788</f>
        <v>80</v>
      </c>
    </row>
    <row r="2789">
      <c r="A2789" s="6">
        <f>'CBA Digital Banking Case Study '!B2789</f>
        <v>54</v>
      </c>
    </row>
    <row r="2790">
      <c r="A2790" s="6">
        <f>'CBA Digital Banking Case Study '!B2790</f>
        <v>37</v>
      </c>
    </row>
    <row r="2791">
      <c r="A2791" s="6">
        <f>'CBA Digital Banking Case Study '!B2791</f>
        <v>43</v>
      </c>
    </row>
    <row r="2792">
      <c r="A2792" s="6">
        <f>'CBA Digital Banking Case Study '!B2792</f>
        <v>46</v>
      </c>
    </row>
    <row r="2793">
      <c r="A2793" s="6">
        <f>'CBA Digital Banking Case Study '!B2793</f>
        <v>18</v>
      </c>
    </row>
    <row r="2794">
      <c r="A2794" s="6">
        <f>'CBA Digital Banking Case Study '!B2794</f>
        <v>72</v>
      </c>
    </row>
    <row r="2795">
      <c r="A2795" s="6">
        <f>'CBA Digital Banking Case Study '!B2795</f>
        <v>52</v>
      </c>
    </row>
    <row r="2796">
      <c r="A2796" s="6">
        <f>'CBA Digital Banking Case Study '!B2796</f>
        <v>23</v>
      </c>
    </row>
    <row r="2797">
      <c r="A2797" s="6">
        <f>'CBA Digital Banking Case Study '!B2797</f>
        <v>54</v>
      </c>
    </row>
    <row r="2798">
      <c r="A2798" s="6">
        <f>'CBA Digital Banking Case Study '!B2798</f>
        <v>70</v>
      </c>
    </row>
    <row r="2799">
      <c r="A2799" s="6">
        <f>'CBA Digital Banking Case Study '!B2799</f>
        <v>76</v>
      </c>
    </row>
    <row r="2800">
      <c r="A2800" s="6">
        <f>'CBA Digital Banking Case Study '!B2800</f>
        <v>22</v>
      </c>
    </row>
    <row r="2801">
      <c r="A2801" s="6">
        <f>'CBA Digital Banking Case Study '!B2801</f>
        <v>50</v>
      </c>
    </row>
    <row r="2802">
      <c r="A2802" s="6">
        <f>'CBA Digital Banking Case Study '!B2802</f>
        <v>66</v>
      </c>
    </row>
    <row r="2803">
      <c r="A2803" s="6">
        <f>'CBA Digital Banking Case Study '!B2803</f>
        <v>68</v>
      </c>
    </row>
    <row r="2804">
      <c r="A2804" s="6">
        <f>'CBA Digital Banking Case Study '!B2804</f>
        <v>31</v>
      </c>
    </row>
    <row r="2805">
      <c r="A2805" s="6">
        <f>'CBA Digital Banking Case Study '!B2805</f>
        <v>29</v>
      </c>
    </row>
    <row r="2806">
      <c r="A2806" s="6">
        <f>'CBA Digital Banking Case Study '!B2806</f>
        <v>59</v>
      </c>
    </row>
    <row r="2807">
      <c r="A2807" s="6">
        <f>'CBA Digital Banking Case Study '!B2807</f>
        <v>37</v>
      </c>
    </row>
    <row r="2808">
      <c r="A2808" s="6">
        <f>'CBA Digital Banking Case Study '!B2808</f>
        <v>70</v>
      </c>
    </row>
    <row r="2809">
      <c r="A2809" s="6">
        <f>'CBA Digital Banking Case Study '!B2809</f>
        <v>67</v>
      </c>
    </row>
    <row r="2810">
      <c r="A2810" s="6">
        <f>'CBA Digital Banking Case Study '!B2810</f>
        <v>41</v>
      </c>
    </row>
    <row r="2811">
      <c r="A2811" s="6">
        <f>'CBA Digital Banking Case Study '!B2811</f>
        <v>76</v>
      </c>
    </row>
    <row r="2812">
      <c r="A2812" s="6">
        <f>'CBA Digital Banking Case Study '!B2812</f>
        <v>60</v>
      </c>
    </row>
    <row r="2813">
      <c r="A2813" s="6">
        <f>'CBA Digital Banking Case Study '!B2813</f>
        <v>79</v>
      </c>
    </row>
    <row r="2814">
      <c r="A2814" s="6">
        <f>'CBA Digital Banking Case Study '!B2814</f>
        <v>51</v>
      </c>
    </row>
    <row r="2815">
      <c r="A2815" s="6">
        <f>'CBA Digital Banking Case Study '!B2815</f>
        <v>42</v>
      </c>
    </row>
    <row r="2816">
      <c r="A2816" s="6">
        <f>'CBA Digital Banking Case Study '!B2816</f>
        <v>67</v>
      </c>
    </row>
    <row r="2817">
      <c r="A2817" s="6">
        <f>'CBA Digital Banking Case Study '!B2817</f>
        <v>46</v>
      </c>
    </row>
    <row r="2818">
      <c r="A2818" s="6">
        <f>'CBA Digital Banking Case Study '!B2818</f>
        <v>74</v>
      </c>
    </row>
    <row r="2819">
      <c r="A2819" s="6">
        <f>'CBA Digital Banking Case Study '!B2819</f>
        <v>56</v>
      </c>
    </row>
    <row r="2820">
      <c r="A2820" s="6">
        <f>'CBA Digital Banking Case Study '!B2820</f>
        <v>48</v>
      </c>
    </row>
    <row r="2821">
      <c r="A2821" s="6">
        <f>'CBA Digital Banking Case Study '!B2821</f>
        <v>73</v>
      </c>
    </row>
    <row r="2822">
      <c r="A2822" s="6">
        <f>'CBA Digital Banking Case Study '!B2822</f>
        <v>64</v>
      </c>
    </row>
    <row r="2823">
      <c r="A2823" s="6">
        <f>'CBA Digital Banking Case Study '!B2823</f>
        <v>60</v>
      </c>
    </row>
    <row r="2824">
      <c r="A2824" s="6">
        <f>'CBA Digital Banking Case Study '!B2824</f>
        <v>67</v>
      </c>
    </row>
    <row r="2825">
      <c r="A2825" s="6">
        <f>'CBA Digital Banking Case Study '!B2825</f>
        <v>40</v>
      </c>
    </row>
    <row r="2826">
      <c r="A2826" s="6">
        <f>'CBA Digital Banking Case Study '!B2826</f>
        <v>61</v>
      </c>
    </row>
    <row r="2827">
      <c r="A2827" s="6">
        <f>'CBA Digital Banking Case Study '!B2827</f>
        <v>55</v>
      </c>
    </row>
    <row r="2828">
      <c r="A2828" s="6">
        <f>'CBA Digital Banking Case Study '!B2828</f>
        <v>37</v>
      </c>
    </row>
    <row r="2829">
      <c r="A2829" s="6">
        <f>'CBA Digital Banking Case Study '!B2829</f>
        <v>40</v>
      </c>
    </row>
    <row r="2830">
      <c r="A2830" s="6">
        <f>'CBA Digital Banking Case Study '!B2830</f>
        <v>79</v>
      </c>
    </row>
    <row r="2831">
      <c r="A2831" s="6">
        <f>'CBA Digital Banking Case Study '!B2831</f>
        <v>62</v>
      </c>
    </row>
    <row r="2832">
      <c r="A2832" s="6">
        <f>'CBA Digital Banking Case Study '!B2832</f>
        <v>69</v>
      </c>
    </row>
    <row r="2833">
      <c r="A2833" s="6">
        <f>'CBA Digital Banking Case Study '!B2833</f>
        <v>33</v>
      </c>
    </row>
    <row r="2834">
      <c r="A2834" s="6">
        <f>'CBA Digital Banking Case Study '!B2834</f>
        <v>67</v>
      </c>
    </row>
    <row r="2835">
      <c r="A2835" s="6">
        <f>'CBA Digital Banking Case Study '!B2835</f>
        <v>59</v>
      </c>
    </row>
    <row r="2836">
      <c r="A2836" s="6">
        <f>'CBA Digital Banking Case Study '!B2836</f>
        <v>77</v>
      </c>
    </row>
    <row r="2837">
      <c r="A2837" s="6">
        <f>'CBA Digital Banking Case Study '!B2837</f>
        <v>72</v>
      </c>
    </row>
    <row r="2838">
      <c r="A2838" s="6">
        <f>'CBA Digital Banking Case Study '!B2838</f>
        <v>25</v>
      </c>
    </row>
    <row r="2839">
      <c r="A2839" s="6">
        <f>'CBA Digital Banking Case Study '!B2839</f>
        <v>67</v>
      </c>
    </row>
    <row r="2840">
      <c r="A2840" s="6">
        <f>'CBA Digital Banking Case Study '!B2840</f>
        <v>38</v>
      </c>
    </row>
    <row r="2841">
      <c r="A2841" s="6">
        <f>'CBA Digital Banking Case Study '!B2841</f>
        <v>18</v>
      </c>
    </row>
    <row r="2842">
      <c r="A2842" s="6">
        <f>'CBA Digital Banking Case Study '!B2842</f>
        <v>72</v>
      </c>
    </row>
    <row r="2843">
      <c r="A2843" s="6">
        <f>'CBA Digital Banking Case Study '!B2843</f>
        <v>25</v>
      </c>
    </row>
    <row r="2844">
      <c r="A2844" s="6">
        <f>'CBA Digital Banking Case Study '!B2844</f>
        <v>46</v>
      </c>
    </row>
    <row r="2845">
      <c r="A2845" s="6">
        <f>'CBA Digital Banking Case Study '!B2845</f>
        <v>49</v>
      </c>
    </row>
    <row r="2846">
      <c r="A2846" s="6">
        <f>'CBA Digital Banking Case Study '!B2846</f>
        <v>55</v>
      </c>
    </row>
    <row r="2847">
      <c r="A2847" s="6">
        <f>'CBA Digital Banking Case Study '!B2847</f>
        <v>22</v>
      </c>
    </row>
    <row r="2848">
      <c r="A2848" s="6">
        <f>'CBA Digital Banking Case Study '!B2848</f>
        <v>64</v>
      </c>
    </row>
    <row r="2849">
      <c r="A2849" s="6">
        <f>'CBA Digital Banking Case Study '!B2849</f>
        <v>39</v>
      </c>
    </row>
    <row r="2850">
      <c r="A2850" s="6">
        <f>'CBA Digital Banking Case Study '!B2850</f>
        <v>64</v>
      </c>
    </row>
    <row r="2851">
      <c r="A2851" s="6">
        <f>'CBA Digital Banking Case Study '!B2851</f>
        <v>51</v>
      </c>
    </row>
    <row r="2852">
      <c r="A2852" s="6">
        <f>'CBA Digital Banking Case Study '!B2852</f>
        <v>18</v>
      </c>
    </row>
    <row r="2853">
      <c r="A2853" s="6">
        <f>'CBA Digital Banking Case Study '!B2853</f>
        <v>72</v>
      </c>
    </row>
    <row r="2854">
      <c r="A2854" s="6">
        <f>'CBA Digital Banking Case Study '!B2854</f>
        <v>72</v>
      </c>
    </row>
    <row r="2855">
      <c r="A2855" s="6">
        <f>'CBA Digital Banking Case Study '!B2855</f>
        <v>43</v>
      </c>
    </row>
    <row r="2856">
      <c r="A2856" s="6">
        <f>'CBA Digital Banking Case Study '!B2856</f>
        <v>60</v>
      </c>
    </row>
    <row r="2857">
      <c r="A2857" s="6">
        <f>'CBA Digital Banking Case Study '!B2857</f>
        <v>27</v>
      </c>
    </row>
    <row r="2858">
      <c r="A2858" s="6">
        <f>'CBA Digital Banking Case Study '!B2858</f>
        <v>47</v>
      </c>
    </row>
    <row r="2859">
      <c r="A2859" s="6">
        <f>'CBA Digital Banking Case Study '!B2859</f>
        <v>67</v>
      </c>
    </row>
    <row r="2860">
      <c r="A2860" s="6">
        <f>'CBA Digital Banking Case Study '!B2860</f>
        <v>35</v>
      </c>
    </row>
    <row r="2861">
      <c r="A2861" s="6">
        <f>'CBA Digital Banking Case Study '!B2861</f>
        <v>34</v>
      </c>
    </row>
    <row r="2862">
      <c r="A2862" s="6">
        <f>'CBA Digital Banking Case Study '!B2862</f>
        <v>43</v>
      </c>
    </row>
    <row r="2863">
      <c r="A2863" s="6">
        <f>'CBA Digital Banking Case Study '!B2863</f>
        <v>25</v>
      </c>
    </row>
    <row r="2864">
      <c r="A2864" s="6">
        <f>'CBA Digital Banking Case Study '!B2864</f>
        <v>64</v>
      </c>
    </row>
    <row r="2865">
      <c r="A2865" s="6">
        <f>'CBA Digital Banking Case Study '!B2865</f>
        <v>57</v>
      </c>
    </row>
    <row r="2866">
      <c r="A2866" s="6">
        <f>'CBA Digital Banking Case Study '!B2866</f>
        <v>66</v>
      </c>
    </row>
    <row r="2867">
      <c r="A2867" s="6">
        <f>'CBA Digital Banking Case Study '!B2867</f>
        <v>29</v>
      </c>
    </row>
    <row r="2868">
      <c r="A2868" s="6">
        <f>'CBA Digital Banking Case Study '!B2868</f>
        <v>44</v>
      </c>
    </row>
    <row r="2869">
      <c r="A2869" s="6">
        <f>'CBA Digital Banking Case Study '!B2869</f>
        <v>25</v>
      </c>
    </row>
    <row r="2870">
      <c r="A2870" s="6">
        <f>'CBA Digital Banking Case Study '!B2870</f>
        <v>42</v>
      </c>
    </row>
    <row r="2871">
      <c r="A2871" s="6">
        <f>'CBA Digital Banking Case Study '!B2871</f>
        <v>63</v>
      </c>
    </row>
    <row r="2872">
      <c r="A2872" s="6">
        <f>'CBA Digital Banking Case Study '!B2872</f>
        <v>21</v>
      </c>
    </row>
    <row r="2873">
      <c r="A2873" s="6">
        <f>'CBA Digital Banking Case Study '!B2873</f>
        <v>50</v>
      </c>
    </row>
    <row r="2874">
      <c r="A2874" s="6">
        <f>'CBA Digital Banking Case Study '!B2874</f>
        <v>18</v>
      </c>
    </row>
    <row r="2875">
      <c r="A2875" s="6">
        <f>'CBA Digital Banking Case Study '!B2875</f>
        <v>36</v>
      </c>
    </row>
    <row r="2876">
      <c r="A2876" s="6">
        <f>'CBA Digital Banking Case Study '!B2876</f>
        <v>48</v>
      </c>
    </row>
    <row r="2877">
      <c r="A2877" s="6">
        <f>'CBA Digital Banking Case Study '!B2877</f>
        <v>33</v>
      </c>
    </row>
    <row r="2878">
      <c r="A2878" s="6">
        <f>'CBA Digital Banking Case Study '!B2878</f>
        <v>31</v>
      </c>
    </row>
    <row r="2879">
      <c r="A2879" s="6">
        <f>'CBA Digital Banking Case Study '!B2879</f>
        <v>70</v>
      </c>
    </row>
    <row r="2880">
      <c r="A2880" s="6">
        <f>'CBA Digital Banking Case Study '!B2880</f>
        <v>65</v>
      </c>
    </row>
    <row r="2881">
      <c r="A2881" s="6">
        <f>'CBA Digital Banking Case Study '!B2881</f>
        <v>22</v>
      </c>
    </row>
    <row r="2882">
      <c r="A2882" s="6">
        <f>'CBA Digital Banking Case Study '!B2882</f>
        <v>58</v>
      </c>
    </row>
    <row r="2883">
      <c r="A2883" s="6">
        <f>'CBA Digital Banking Case Study '!B2883</f>
        <v>43</v>
      </c>
    </row>
    <row r="2884">
      <c r="A2884" s="6">
        <f>'CBA Digital Banking Case Study '!B2884</f>
        <v>79</v>
      </c>
    </row>
    <row r="2885">
      <c r="A2885" s="6">
        <f>'CBA Digital Banking Case Study '!B2885</f>
        <v>45</v>
      </c>
    </row>
    <row r="2886">
      <c r="A2886" s="6">
        <f>'CBA Digital Banking Case Study '!B2886</f>
        <v>19</v>
      </c>
    </row>
    <row r="2887">
      <c r="A2887" s="6">
        <f>'CBA Digital Banking Case Study '!B2887</f>
        <v>67</v>
      </c>
    </row>
    <row r="2888">
      <c r="A2888" s="6">
        <f>'CBA Digital Banking Case Study '!B2888</f>
        <v>23</v>
      </c>
    </row>
    <row r="2889">
      <c r="A2889" s="6">
        <f>'CBA Digital Banking Case Study '!B2889</f>
        <v>80</v>
      </c>
    </row>
    <row r="2890">
      <c r="A2890" s="6">
        <f>'CBA Digital Banking Case Study '!B2890</f>
        <v>26</v>
      </c>
    </row>
    <row r="2891">
      <c r="A2891" s="6">
        <f>'CBA Digital Banking Case Study '!B2891</f>
        <v>50</v>
      </c>
    </row>
    <row r="2892">
      <c r="A2892" s="6">
        <f>'CBA Digital Banking Case Study '!B2892</f>
        <v>58</v>
      </c>
    </row>
    <row r="2893">
      <c r="A2893" s="6">
        <f>'CBA Digital Banking Case Study '!B2893</f>
        <v>42</v>
      </c>
    </row>
    <row r="2894">
      <c r="A2894" s="6">
        <f>'CBA Digital Banking Case Study '!B2894</f>
        <v>65</v>
      </c>
    </row>
    <row r="2895">
      <c r="A2895" s="6">
        <f>'CBA Digital Banking Case Study '!B2895</f>
        <v>30</v>
      </c>
    </row>
    <row r="2896">
      <c r="A2896" s="6">
        <f>'CBA Digital Banking Case Study '!B2896</f>
        <v>26</v>
      </c>
    </row>
    <row r="2897">
      <c r="A2897" s="6">
        <f>'CBA Digital Banking Case Study '!B2897</f>
        <v>70</v>
      </c>
    </row>
    <row r="2898">
      <c r="A2898" s="6">
        <f>'CBA Digital Banking Case Study '!B2898</f>
        <v>30</v>
      </c>
    </row>
    <row r="2899">
      <c r="A2899" s="6">
        <f>'CBA Digital Banking Case Study '!B2899</f>
        <v>48</v>
      </c>
    </row>
    <row r="2900">
      <c r="A2900" s="6">
        <f>'CBA Digital Banking Case Study '!B2900</f>
        <v>58</v>
      </c>
    </row>
    <row r="2901">
      <c r="A2901" s="6">
        <f>'CBA Digital Banking Case Study '!B2901</f>
        <v>28</v>
      </c>
    </row>
    <row r="2902">
      <c r="A2902" s="6">
        <f>'CBA Digital Banking Case Study '!B2902</f>
        <v>21</v>
      </c>
    </row>
    <row r="2903">
      <c r="A2903" s="6">
        <f>'CBA Digital Banking Case Study '!B2903</f>
        <v>51</v>
      </c>
    </row>
    <row r="2904">
      <c r="A2904" s="6">
        <f>'CBA Digital Banking Case Study '!B2904</f>
        <v>78</v>
      </c>
    </row>
    <row r="2905">
      <c r="A2905" s="6">
        <f>'CBA Digital Banking Case Study '!B2905</f>
        <v>55</v>
      </c>
    </row>
    <row r="2906">
      <c r="A2906" s="6">
        <f>'CBA Digital Banking Case Study '!B2906</f>
        <v>63</v>
      </c>
    </row>
    <row r="2907">
      <c r="A2907" s="6">
        <f>'CBA Digital Banking Case Study '!B2907</f>
        <v>21</v>
      </c>
    </row>
    <row r="2908">
      <c r="A2908" s="6">
        <f>'CBA Digital Banking Case Study '!B2908</f>
        <v>55</v>
      </c>
    </row>
    <row r="2909">
      <c r="A2909" s="6">
        <f>'CBA Digital Banking Case Study '!B2909</f>
        <v>36</v>
      </c>
    </row>
    <row r="2910">
      <c r="A2910" s="6">
        <f>'CBA Digital Banking Case Study '!B2910</f>
        <v>23</v>
      </c>
    </row>
    <row r="2911">
      <c r="A2911" s="6">
        <f>'CBA Digital Banking Case Study '!B2911</f>
        <v>51</v>
      </c>
    </row>
    <row r="2912">
      <c r="A2912" s="6">
        <f>'CBA Digital Banking Case Study '!B2912</f>
        <v>35</v>
      </c>
    </row>
    <row r="2913">
      <c r="A2913" s="6">
        <f>'CBA Digital Banking Case Study '!B2913</f>
        <v>30</v>
      </c>
    </row>
    <row r="2914">
      <c r="A2914" s="6">
        <f>'CBA Digital Banking Case Study '!B2914</f>
        <v>58</v>
      </c>
    </row>
    <row r="2915">
      <c r="A2915" s="6">
        <f>'CBA Digital Banking Case Study '!B2915</f>
        <v>40</v>
      </c>
    </row>
    <row r="2916">
      <c r="A2916" s="6">
        <f>'CBA Digital Banking Case Study '!B2916</f>
        <v>36</v>
      </c>
    </row>
    <row r="2917">
      <c r="A2917" s="6">
        <f>'CBA Digital Banking Case Study '!B2917</f>
        <v>62</v>
      </c>
    </row>
    <row r="2918">
      <c r="A2918" s="6">
        <f>'CBA Digital Banking Case Study '!B2918</f>
        <v>28</v>
      </c>
    </row>
    <row r="2919">
      <c r="A2919" s="6">
        <f>'CBA Digital Banking Case Study '!B2919</f>
        <v>18</v>
      </c>
    </row>
    <row r="2920">
      <c r="A2920" s="6">
        <f>'CBA Digital Banking Case Study '!B2920</f>
        <v>41</v>
      </c>
    </row>
    <row r="2921">
      <c r="A2921" s="6">
        <f>'CBA Digital Banking Case Study '!B2921</f>
        <v>79</v>
      </c>
    </row>
    <row r="2922">
      <c r="A2922" s="6">
        <f>'CBA Digital Banking Case Study '!B2922</f>
        <v>71</v>
      </c>
    </row>
    <row r="2923">
      <c r="A2923" s="6">
        <f>'CBA Digital Banking Case Study '!B2923</f>
        <v>24</v>
      </c>
    </row>
    <row r="2924">
      <c r="A2924" s="6">
        <f>'CBA Digital Banking Case Study '!B2924</f>
        <v>42</v>
      </c>
    </row>
    <row r="2925">
      <c r="A2925" s="6">
        <f>'CBA Digital Banking Case Study '!B2925</f>
        <v>38</v>
      </c>
    </row>
    <row r="2926">
      <c r="A2926" s="6">
        <f>'CBA Digital Banking Case Study '!B2926</f>
        <v>32</v>
      </c>
    </row>
    <row r="2927">
      <c r="A2927" s="6">
        <f>'CBA Digital Banking Case Study '!B2927</f>
        <v>18</v>
      </c>
    </row>
    <row r="2928">
      <c r="A2928" s="6">
        <f>'CBA Digital Banking Case Study '!B2928</f>
        <v>29</v>
      </c>
    </row>
    <row r="2929">
      <c r="A2929" s="6">
        <f>'CBA Digital Banking Case Study '!B2929</f>
        <v>75</v>
      </c>
    </row>
    <row r="2930">
      <c r="A2930" s="6">
        <f>'CBA Digital Banking Case Study '!B2930</f>
        <v>24</v>
      </c>
    </row>
    <row r="2931">
      <c r="A2931" s="6">
        <f>'CBA Digital Banking Case Study '!B2931</f>
        <v>32</v>
      </c>
    </row>
    <row r="2932">
      <c r="A2932" s="6">
        <f>'CBA Digital Banking Case Study '!B2932</f>
        <v>38</v>
      </c>
    </row>
    <row r="2933">
      <c r="A2933" s="6">
        <f>'CBA Digital Banking Case Study '!B2933</f>
        <v>36</v>
      </c>
    </row>
    <row r="2934">
      <c r="A2934" s="6">
        <f>'CBA Digital Banking Case Study '!B2934</f>
        <v>77</v>
      </c>
    </row>
    <row r="2935">
      <c r="A2935" s="6">
        <f>'CBA Digital Banking Case Study '!B2935</f>
        <v>46</v>
      </c>
    </row>
    <row r="2936">
      <c r="A2936" s="6">
        <f>'CBA Digital Banking Case Study '!B2936</f>
        <v>42</v>
      </c>
    </row>
    <row r="2937">
      <c r="A2937" s="6">
        <f>'CBA Digital Banking Case Study '!B2937</f>
        <v>50</v>
      </c>
    </row>
    <row r="2938">
      <c r="A2938" s="6">
        <f>'CBA Digital Banking Case Study '!B2938</f>
        <v>66</v>
      </c>
    </row>
    <row r="2939">
      <c r="A2939" s="6">
        <f>'CBA Digital Banking Case Study '!B2939</f>
        <v>49</v>
      </c>
    </row>
    <row r="2940">
      <c r="A2940" s="6">
        <f>'CBA Digital Banking Case Study '!B2940</f>
        <v>66</v>
      </c>
    </row>
    <row r="2941">
      <c r="A2941" s="6">
        <f>'CBA Digital Banking Case Study '!B2941</f>
        <v>52</v>
      </c>
    </row>
    <row r="2942">
      <c r="A2942" s="6">
        <f>'CBA Digital Banking Case Study '!B2942</f>
        <v>61</v>
      </c>
    </row>
    <row r="2943">
      <c r="A2943" s="6">
        <f>'CBA Digital Banking Case Study '!B2943</f>
        <v>55</v>
      </c>
    </row>
    <row r="2944">
      <c r="A2944" s="6">
        <f>'CBA Digital Banking Case Study '!B2944</f>
        <v>43</v>
      </c>
    </row>
    <row r="2945">
      <c r="A2945" s="6">
        <f>'CBA Digital Banking Case Study '!B2945</f>
        <v>28</v>
      </c>
    </row>
    <row r="2946">
      <c r="A2946" s="6">
        <f>'CBA Digital Banking Case Study '!B2946</f>
        <v>52</v>
      </c>
    </row>
    <row r="2947">
      <c r="A2947" s="6">
        <f>'CBA Digital Banking Case Study '!B2947</f>
        <v>25</v>
      </c>
    </row>
    <row r="2948">
      <c r="A2948" s="6">
        <f>'CBA Digital Banking Case Study '!B2948</f>
        <v>63</v>
      </c>
    </row>
    <row r="2949">
      <c r="A2949" s="6">
        <f>'CBA Digital Banking Case Study '!B2949</f>
        <v>31</v>
      </c>
    </row>
    <row r="2950">
      <c r="A2950" s="6">
        <f>'CBA Digital Banking Case Study '!B2950</f>
        <v>27</v>
      </c>
    </row>
    <row r="2951">
      <c r="A2951" s="6">
        <f>'CBA Digital Banking Case Study '!B2951</f>
        <v>19</v>
      </c>
    </row>
    <row r="2952">
      <c r="A2952" s="6">
        <f>'CBA Digital Banking Case Study '!B2952</f>
        <v>63</v>
      </c>
    </row>
    <row r="2953">
      <c r="A2953" s="6">
        <f>'CBA Digital Banking Case Study '!B2953</f>
        <v>26</v>
      </c>
    </row>
    <row r="2954">
      <c r="A2954" s="6">
        <f>'CBA Digital Banking Case Study '!B2954</f>
        <v>20</v>
      </c>
    </row>
    <row r="2955">
      <c r="A2955" s="6">
        <f>'CBA Digital Banking Case Study '!B2955</f>
        <v>38</v>
      </c>
    </row>
    <row r="2956">
      <c r="A2956" s="6">
        <f>'CBA Digital Banking Case Study '!B2956</f>
        <v>43</v>
      </c>
    </row>
    <row r="2957">
      <c r="A2957" s="6">
        <f>'CBA Digital Banking Case Study '!B2957</f>
        <v>25</v>
      </c>
    </row>
    <row r="2958">
      <c r="A2958" s="6">
        <f>'CBA Digital Banking Case Study '!B2958</f>
        <v>65</v>
      </c>
    </row>
    <row r="2959">
      <c r="A2959" s="6">
        <f>'CBA Digital Banking Case Study '!B2959</f>
        <v>19</v>
      </c>
    </row>
    <row r="2960">
      <c r="A2960" s="6">
        <f>'CBA Digital Banking Case Study '!B2960</f>
        <v>23</v>
      </c>
    </row>
    <row r="2961">
      <c r="A2961" s="6">
        <f>'CBA Digital Banking Case Study '!B2961</f>
        <v>45</v>
      </c>
    </row>
    <row r="2962">
      <c r="A2962" s="6">
        <f>'CBA Digital Banking Case Study '!B2962</f>
        <v>70</v>
      </c>
    </row>
    <row r="2963">
      <c r="A2963" s="6">
        <f>'CBA Digital Banking Case Study '!B2963</f>
        <v>46</v>
      </c>
    </row>
    <row r="2964">
      <c r="A2964" s="6">
        <f>'CBA Digital Banking Case Study '!B2964</f>
        <v>43</v>
      </c>
    </row>
    <row r="2965">
      <c r="A2965" s="6">
        <f>'CBA Digital Banking Case Study '!B2965</f>
        <v>42</v>
      </c>
    </row>
    <row r="2966">
      <c r="A2966" s="6">
        <f>'CBA Digital Banking Case Study '!B2966</f>
        <v>29</v>
      </c>
    </row>
    <row r="2967">
      <c r="A2967" s="6">
        <f>'CBA Digital Banking Case Study '!B2967</f>
        <v>22</v>
      </c>
    </row>
    <row r="2968">
      <c r="A2968" s="6">
        <f>'CBA Digital Banking Case Study '!B2968</f>
        <v>51</v>
      </c>
    </row>
    <row r="2969">
      <c r="A2969" s="6">
        <f>'CBA Digital Banking Case Study '!B2969</f>
        <v>65</v>
      </c>
    </row>
    <row r="2970">
      <c r="A2970" s="6">
        <f>'CBA Digital Banking Case Study '!B2970</f>
        <v>54</v>
      </c>
    </row>
    <row r="2971">
      <c r="A2971" s="6">
        <f>'CBA Digital Banking Case Study '!B2971</f>
        <v>32</v>
      </c>
    </row>
    <row r="2972">
      <c r="A2972" s="6">
        <f>'CBA Digital Banking Case Study '!B2972</f>
        <v>61</v>
      </c>
    </row>
    <row r="2973">
      <c r="A2973" s="6">
        <f>'CBA Digital Banking Case Study '!B2973</f>
        <v>53</v>
      </c>
    </row>
    <row r="2974">
      <c r="A2974" s="6">
        <f>'CBA Digital Banking Case Study '!B2974</f>
        <v>32</v>
      </c>
    </row>
    <row r="2975">
      <c r="A2975" s="6">
        <f>'CBA Digital Banking Case Study '!B2975</f>
        <v>60</v>
      </c>
    </row>
    <row r="2976">
      <c r="A2976" s="6">
        <f>'CBA Digital Banking Case Study '!B2976</f>
        <v>65</v>
      </c>
    </row>
    <row r="2977">
      <c r="A2977" s="6">
        <f>'CBA Digital Banking Case Study '!B2977</f>
        <v>40</v>
      </c>
    </row>
    <row r="2978">
      <c r="A2978" s="6">
        <f>'CBA Digital Banking Case Study '!B2978</f>
        <v>23</v>
      </c>
    </row>
    <row r="2979">
      <c r="A2979" s="6">
        <f>'CBA Digital Banking Case Study '!B2979</f>
        <v>63</v>
      </c>
    </row>
    <row r="2980">
      <c r="A2980" s="6">
        <f>'CBA Digital Banking Case Study '!B2980</f>
        <v>67</v>
      </c>
    </row>
    <row r="2981">
      <c r="A2981" s="6">
        <f>'CBA Digital Banking Case Study '!B2981</f>
        <v>61</v>
      </c>
    </row>
    <row r="2982">
      <c r="A2982" s="6">
        <f>'CBA Digital Banking Case Study '!B2982</f>
        <v>76</v>
      </c>
    </row>
    <row r="2983">
      <c r="A2983" s="6">
        <f>'CBA Digital Banking Case Study '!B2983</f>
        <v>60</v>
      </c>
    </row>
    <row r="2984">
      <c r="A2984" s="6">
        <f>'CBA Digital Banking Case Study '!B2984</f>
        <v>62</v>
      </c>
    </row>
    <row r="2985">
      <c r="A2985" s="6">
        <f>'CBA Digital Banking Case Study '!B2985</f>
        <v>38</v>
      </c>
    </row>
    <row r="2986">
      <c r="A2986" s="6">
        <f>'CBA Digital Banking Case Study '!B2986</f>
        <v>40</v>
      </c>
    </row>
    <row r="2987">
      <c r="A2987" s="6">
        <f>'CBA Digital Banking Case Study '!B2987</f>
        <v>60</v>
      </c>
    </row>
    <row r="2988">
      <c r="A2988" s="6">
        <f>'CBA Digital Banking Case Study '!B2988</f>
        <v>72</v>
      </c>
    </row>
    <row r="2989">
      <c r="A2989" s="6">
        <f>'CBA Digital Banking Case Study '!B2989</f>
        <v>33</v>
      </c>
    </row>
    <row r="2990">
      <c r="A2990" s="6">
        <f>'CBA Digital Banking Case Study '!B2990</f>
        <v>64</v>
      </c>
    </row>
    <row r="2991">
      <c r="A2991" s="6">
        <f>'CBA Digital Banking Case Study '!B2991</f>
        <v>70</v>
      </c>
    </row>
    <row r="2992">
      <c r="A2992" s="6">
        <f>'CBA Digital Banking Case Study '!B2992</f>
        <v>77</v>
      </c>
    </row>
    <row r="2993">
      <c r="A2993" s="6">
        <f>'CBA Digital Banking Case Study '!B2993</f>
        <v>32</v>
      </c>
    </row>
    <row r="2994">
      <c r="A2994" s="6">
        <f>'CBA Digital Banking Case Study '!B2994</f>
        <v>42</v>
      </c>
    </row>
    <row r="2995">
      <c r="A2995" s="6">
        <f>'CBA Digital Banking Case Study '!B2995</f>
        <v>53</v>
      </c>
    </row>
    <row r="2996">
      <c r="A2996" s="6">
        <f>'CBA Digital Banking Case Study '!B2996</f>
        <v>28</v>
      </c>
    </row>
    <row r="2997">
      <c r="A2997" s="6">
        <f>'CBA Digital Banking Case Study '!B2997</f>
        <v>68</v>
      </c>
    </row>
    <row r="2998">
      <c r="A2998" s="6">
        <f>'CBA Digital Banking Case Study '!B2998</f>
        <v>32</v>
      </c>
    </row>
    <row r="2999">
      <c r="A2999" s="6">
        <f>'CBA Digital Banking Case Study '!B2999</f>
        <v>21</v>
      </c>
    </row>
    <row r="3000">
      <c r="A3000" s="6">
        <f>'CBA Digital Banking Case Study '!B3000</f>
        <v>38</v>
      </c>
    </row>
    <row r="3001">
      <c r="A3001" s="6">
        <f>'CBA Digital Banking Case Study '!B3001</f>
        <v>30</v>
      </c>
    </row>
    <row r="3002">
      <c r="A3002" s="6">
        <f>'CBA Digital Banking Case Study '!B3002</f>
        <v>39</v>
      </c>
    </row>
    <row r="3003">
      <c r="A3003" s="6">
        <f>'CBA Digital Banking Case Study '!B3003</f>
        <v>36</v>
      </c>
    </row>
    <row r="3004">
      <c r="A3004" s="6">
        <f>'CBA Digital Banking Case Study '!B3004</f>
        <v>51</v>
      </c>
    </row>
    <row r="3005">
      <c r="A3005" s="6">
        <f>'CBA Digital Banking Case Study '!B3005</f>
        <v>31</v>
      </c>
    </row>
    <row r="3006">
      <c r="A3006" s="6">
        <f>'CBA Digital Banking Case Study '!B3006</f>
        <v>78</v>
      </c>
    </row>
    <row r="3007">
      <c r="A3007" s="6">
        <f>'CBA Digital Banking Case Study '!B3007</f>
        <v>21</v>
      </c>
    </row>
    <row r="3008">
      <c r="A3008" s="6">
        <f>'CBA Digital Banking Case Study '!B3008</f>
        <v>65</v>
      </c>
    </row>
    <row r="3009">
      <c r="A3009" s="6">
        <f>'CBA Digital Banking Case Study '!B3009</f>
        <v>70</v>
      </c>
    </row>
    <row r="3010">
      <c r="A3010" s="6">
        <f>'CBA Digital Banking Case Study '!B3010</f>
        <v>69</v>
      </c>
    </row>
    <row r="3011">
      <c r="A3011" s="6">
        <f>'CBA Digital Banking Case Study '!B3011</f>
        <v>63</v>
      </c>
    </row>
    <row r="3012">
      <c r="A3012" s="6">
        <f>'CBA Digital Banking Case Study '!B3012</f>
        <v>44</v>
      </c>
    </row>
    <row r="3013">
      <c r="A3013" s="6">
        <f>'CBA Digital Banking Case Study '!B3013</f>
        <v>46</v>
      </c>
    </row>
    <row r="3014">
      <c r="A3014" s="6">
        <f>'CBA Digital Banking Case Study '!B3014</f>
        <v>64</v>
      </c>
    </row>
    <row r="3015">
      <c r="A3015" s="6">
        <f>'CBA Digital Banking Case Study '!B3015</f>
        <v>45</v>
      </c>
    </row>
    <row r="3016">
      <c r="A3016" s="6">
        <f>'CBA Digital Banking Case Study '!B3016</f>
        <v>52</v>
      </c>
    </row>
    <row r="3017">
      <c r="A3017" s="6">
        <f>'CBA Digital Banking Case Study '!B3017</f>
        <v>25</v>
      </c>
    </row>
    <row r="3018">
      <c r="A3018" s="6">
        <f>'CBA Digital Banking Case Study '!B3018</f>
        <v>33</v>
      </c>
    </row>
    <row r="3019">
      <c r="A3019" s="6">
        <f>'CBA Digital Banking Case Study '!B3019</f>
        <v>59</v>
      </c>
    </row>
    <row r="3020">
      <c r="A3020" s="6">
        <f>'CBA Digital Banking Case Study '!B3020</f>
        <v>53</v>
      </c>
    </row>
    <row r="3021">
      <c r="A3021" s="6">
        <f>'CBA Digital Banking Case Study '!B3021</f>
        <v>47</v>
      </c>
    </row>
    <row r="3022">
      <c r="A3022" s="6">
        <f>'CBA Digital Banking Case Study '!B3022</f>
        <v>35</v>
      </c>
    </row>
    <row r="3023">
      <c r="A3023" s="6">
        <f>'CBA Digital Banking Case Study '!B3023</f>
        <v>19</v>
      </c>
    </row>
    <row r="3024">
      <c r="A3024" s="6">
        <f>'CBA Digital Banking Case Study '!B3024</f>
        <v>66</v>
      </c>
    </row>
    <row r="3025">
      <c r="A3025" s="6">
        <f>'CBA Digital Banking Case Study '!B3025</f>
        <v>30</v>
      </c>
    </row>
    <row r="3026">
      <c r="A3026" s="6">
        <f>'CBA Digital Banking Case Study '!B3026</f>
        <v>21</v>
      </c>
    </row>
    <row r="3027">
      <c r="A3027" s="6">
        <f>'CBA Digital Banking Case Study '!B3027</f>
        <v>43</v>
      </c>
    </row>
    <row r="3028">
      <c r="A3028" s="6">
        <f>'CBA Digital Banking Case Study '!B3028</f>
        <v>42</v>
      </c>
    </row>
    <row r="3029">
      <c r="A3029" s="6">
        <f>'CBA Digital Banking Case Study '!B3029</f>
        <v>47</v>
      </c>
    </row>
    <row r="3030">
      <c r="A3030" s="6">
        <f>'CBA Digital Banking Case Study '!B3030</f>
        <v>28</v>
      </c>
    </row>
    <row r="3031">
      <c r="A3031" s="6">
        <f>'CBA Digital Banking Case Study '!B3031</f>
        <v>24</v>
      </c>
    </row>
    <row r="3032">
      <c r="A3032" s="6">
        <f>'CBA Digital Banking Case Study '!B3032</f>
        <v>48</v>
      </c>
    </row>
    <row r="3033">
      <c r="A3033" s="6">
        <f>'CBA Digital Banking Case Study '!B3033</f>
        <v>61</v>
      </c>
    </row>
    <row r="3034">
      <c r="A3034" s="6">
        <f>'CBA Digital Banking Case Study '!B3034</f>
        <v>27</v>
      </c>
    </row>
    <row r="3035">
      <c r="A3035" s="6">
        <f>'CBA Digital Banking Case Study '!B3035</f>
        <v>56</v>
      </c>
    </row>
    <row r="3036">
      <c r="A3036" s="6">
        <f>'CBA Digital Banking Case Study '!B3036</f>
        <v>30</v>
      </c>
    </row>
    <row r="3037">
      <c r="A3037" s="6">
        <f>'CBA Digital Banking Case Study '!B3037</f>
        <v>48</v>
      </c>
    </row>
    <row r="3038">
      <c r="A3038" s="6">
        <f>'CBA Digital Banking Case Study '!B3038</f>
        <v>24</v>
      </c>
    </row>
    <row r="3039">
      <c r="A3039" s="6">
        <f>'CBA Digital Banking Case Study '!B3039</f>
        <v>80</v>
      </c>
    </row>
    <row r="3040">
      <c r="A3040" s="6">
        <f>'CBA Digital Banking Case Study '!B3040</f>
        <v>73</v>
      </c>
    </row>
    <row r="3041">
      <c r="A3041" s="6">
        <f>'CBA Digital Banking Case Study '!B3041</f>
        <v>66</v>
      </c>
    </row>
    <row r="3042">
      <c r="A3042" s="6">
        <f>'CBA Digital Banking Case Study '!B3042</f>
        <v>59</v>
      </c>
    </row>
    <row r="3043">
      <c r="A3043" s="6">
        <f>'CBA Digital Banking Case Study '!B3043</f>
        <v>78</v>
      </c>
    </row>
    <row r="3044">
      <c r="A3044" s="6">
        <f>'CBA Digital Banking Case Study '!B3044</f>
        <v>59</v>
      </c>
    </row>
    <row r="3045">
      <c r="A3045" s="6">
        <f>'CBA Digital Banking Case Study '!B3045</f>
        <v>73</v>
      </c>
    </row>
    <row r="3046">
      <c r="A3046" s="6">
        <f>'CBA Digital Banking Case Study '!B3046</f>
        <v>53</v>
      </c>
    </row>
    <row r="3047">
      <c r="A3047" s="6">
        <f>'CBA Digital Banking Case Study '!B3047</f>
        <v>37</v>
      </c>
    </row>
    <row r="3048">
      <c r="A3048" s="6">
        <f>'CBA Digital Banking Case Study '!B3048</f>
        <v>21</v>
      </c>
    </row>
    <row r="3049">
      <c r="A3049" s="6">
        <f>'CBA Digital Banking Case Study '!B3049</f>
        <v>71</v>
      </c>
    </row>
    <row r="3050">
      <c r="A3050" s="6">
        <f>'CBA Digital Banking Case Study '!B3050</f>
        <v>24</v>
      </c>
    </row>
    <row r="3051">
      <c r="A3051" s="6">
        <f>'CBA Digital Banking Case Study '!B3051</f>
        <v>71</v>
      </c>
    </row>
    <row r="3052">
      <c r="A3052" s="6">
        <f>'CBA Digital Banking Case Study '!B3052</f>
        <v>18</v>
      </c>
    </row>
    <row r="3053">
      <c r="A3053" s="6">
        <f>'CBA Digital Banking Case Study '!B3053</f>
        <v>61</v>
      </c>
    </row>
    <row r="3054">
      <c r="A3054" s="6">
        <f>'CBA Digital Banking Case Study '!B3054</f>
        <v>73</v>
      </c>
    </row>
    <row r="3055">
      <c r="A3055" s="6">
        <f>'CBA Digital Banking Case Study '!B3055</f>
        <v>62</v>
      </c>
    </row>
    <row r="3056">
      <c r="A3056" s="6">
        <f>'CBA Digital Banking Case Study '!B3056</f>
        <v>59</v>
      </c>
    </row>
    <row r="3057">
      <c r="A3057" s="6">
        <f>'CBA Digital Banking Case Study '!B3057</f>
        <v>64</v>
      </c>
    </row>
    <row r="3058">
      <c r="A3058" s="6">
        <f>'CBA Digital Banking Case Study '!B3058</f>
        <v>76</v>
      </c>
    </row>
    <row r="3059">
      <c r="A3059" s="6">
        <f>'CBA Digital Banking Case Study '!B3059</f>
        <v>30</v>
      </c>
    </row>
    <row r="3060">
      <c r="A3060" s="6">
        <f>'CBA Digital Banking Case Study '!B3060</f>
        <v>72</v>
      </c>
    </row>
    <row r="3061">
      <c r="A3061" s="6">
        <f>'CBA Digital Banking Case Study '!B3061</f>
        <v>39</v>
      </c>
    </row>
    <row r="3062">
      <c r="A3062" s="6">
        <f>'CBA Digital Banking Case Study '!B3062</f>
        <v>71</v>
      </c>
    </row>
    <row r="3063">
      <c r="A3063" s="6">
        <f>'CBA Digital Banking Case Study '!B3063</f>
        <v>38</v>
      </c>
    </row>
    <row r="3064">
      <c r="A3064" s="6">
        <f>'CBA Digital Banking Case Study '!B3064</f>
        <v>39</v>
      </c>
    </row>
    <row r="3065">
      <c r="A3065" s="6">
        <f>'CBA Digital Banking Case Study '!B3065</f>
        <v>45</v>
      </c>
    </row>
    <row r="3066">
      <c r="A3066" s="6">
        <f>'CBA Digital Banking Case Study '!B3066</f>
        <v>26</v>
      </c>
    </row>
    <row r="3067">
      <c r="A3067" s="6">
        <f>'CBA Digital Banking Case Study '!B3067</f>
        <v>43</v>
      </c>
    </row>
    <row r="3068">
      <c r="A3068" s="6">
        <f>'CBA Digital Banking Case Study '!B3068</f>
        <v>26</v>
      </c>
    </row>
    <row r="3069">
      <c r="A3069" s="6">
        <f>'CBA Digital Banking Case Study '!B3069</f>
        <v>32</v>
      </c>
    </row>
    <row r="3070">
      <c r="A3070" s="6">
        <f>'CBA Digital Banking Case Study '!B3070</f>
        <v>27</v>
      </c>
    </row>
    <row r="3071">
      <c r="A3071" s="6">
        <f>'CBA Digital Banking Case Study '!B3071</f>
        <v>41</v>
      </c>
    </row>
    <row r="3072">
      <c r="A3072" s="6">
        <f>'CBA Digital Banking Case Study '!B3072</f>
        <v>75</v>
      </c>
    </row>
    <row r="3073">
      <c r="A3073" s="6">
        <f>'CBA Digital Banking Case Study '!B3073</f>
        <v>74</v>
      </c>
    </row>
    <row r="3074">
      <c r="A3074" s="6">
        <f>'CBA Digital Banking Case Study '!B3074</f>
        <v>78</v>
      </c>
    </row>
    <row r="3075">
      <c r="A3075" s="6">
        <f>'CBA Digital Banking Case Study '!B3075</f>
        <v>59</v>
      </c>
    </row>
    <row r="3076">
      <c r="A3076" s="6">
        <f>'CBA Digital Banking Case Study '!B3076</f>
        <v>25</v>
      </c>
    </row>
    <row r="3077">
      <c r="A3077" s="6">
        <f>'CBA Digital Banking Case Study '!B3077</f>
        <v>41</v>
      </c>
    </row>
    <row r="3078">
      <c r="A3078" s="6">
        <f>'CBA Digital Banking Case Study '!B3078</f>
        <v>33</v>
      </c>
    </row>
    <row r="3079">
      <c r="A3079" s="6">
        <f>'CBA Digital Banking Case Study '!B3079</f>
        <v>66</v>
      </c>
    </row>
    <row r="3080">
      <c r="A3080" s="6">
        <f>'CBA Digital Banking Case Study '!B3080</f>
        <v>43</v>
      </c>
    </row>
    <row r="3081">
      <c r="A3081" s="6">
        <f>'CBA Digital Banking Case Study '!B3081</f>
        <v>44</v>
      </c>
    </row>
    <row r="3082">
      <c r="A3082" s="6">
        <f>'CBA Digital Banking Case Study '!B3082</f>
        <v>54</v>
      </c>
    </row>
    <row r="3083">
      <c r="A3083" s="6">
        <f>'CBA Digital Banking Case Study '!B3083</f>
        <v>21</v>
      </c>
    </row>
    <row r="3084">
      <c r="A3084" s="6">
        <f>'CBA Digital Banking Case Study '!B3084</f>
        <v>67</v>
      </c>
    </row>
    <row r="3085">
      <c r="A3085" s="6">
        <f>'CBA Digital Banking Case Study '!B3085</f>
        <v>41</v>
      </c>
    </row>
    <row r="3086">
      <c r="A3086" s="6">
        <f>'CBA Digital Banking Case Study '!B3086</f>
        <v>36</v>
      </c>
    </row>
    <row r="3087">
      <c r="A3087" s="6">
        <f>'CBA Digital Banking Case Study '!B3087</f>
        <v>53</v>
      </c>
    </row>
    <row r="3088">
      <c r="A3088" s="6">
        <f>'CBA Digital Banking Case Study '!B3088</f>
        <v>77</v>
      </c>
    </row>
    <row r="3089">
      <c r="A3089" s="6">
        <f>'CBA Digital Banking Case Study '!B3089</f>
        <v>56</v>
      </c>
    </row>
    <row r="3090">
      <c r="A3090" s="6">
        <f>'CBA Digital Banking Case Study '!B3090</f>
        <v>27</v>
      </c>
    </row>
    <row r="3091">
      <c r="A3091" s="6">
        <f>'CBA Digital Banking Case Study '!B3091</f>
        <v>42</v>
      </c>
    </row>
    <row r="3092">
      <c r="A3092" s="6">
        <f>'CBA Digital Banking Case Study '!B3092</f>
        <v>35</v>
      </c>
    </row>
    <row r="3093">
      <c r="A3093" s="6">
        <f>'CBA Digital Banking Case Study '!B3093</f>
        <v>36</v>
      </c>
    </row>
    <row r="3094">
      <c r="A3094" s="6">
        <f>'CBA Digital Banking Case Study '!B3094</f>
        <v>53</v>
      </c>
    </row>
    <row r="3095">
      <c r="A3095" s="6">
        <f>'CBA Digital Banking Case Study '!B3095</f>
        <v>27</v>
      </c>
    </row>
    <row r="3096">
      <c r="A3096" s="6">
        <f>'CBA Digital Banking Case Study '!B3096</f>
        <v>50</v>
      </c>
    </row>
    <row r="3097">
      <c r="A3097" s="6">
        <f>'CBA Digital Banking Case Study '!B3097</f>
        <v>72</v>
      </c>
    </row>
    <row r="3098">
      <c r="A3098" s="6">
        <f>'CBA Digital Banking Case Study '!B3098</f>
        <v>67</v>
      </c>
    </row>
    <row r="3099">
      <c r="A3099" s="6">
        <f>'CBA Digital Banking Case Study '!B3099</f>
        <v>22</v>
      </c>
    </row>
    <row r="3100">
      <c r="A3100" s="6">
        <f>'CBA Digital Banking Case Study '!B3100</f>
        <v>64</v>
      </c>
    </row>
    <row r="3101">
      <c r="A3101" s="6">
        <f>'CBA Digital Banking Case Study '!B3101</f>
        <v>66</v>
      </c>
    </row>
    <row r="3102">
      <c r="A3102" s="6">
        <f>'CBA Digital Banking Case Study '!B3102</f>
        <v>52</v>
      </c>
    </row>
    <row r="3103">
      <c r="A3103" s="6">
        <f>'CBA Digital Banking Case Study '!B3103</f>
        <v>61</v>
      </c>
    </row>
    <row r="3104">
      <c r="A3104" s="6">
        <f>'CBA Digital Banking Case Study '!B3104</f>
        <v>51</v>
      </c>
    </row>
    <row r="3105">
      <c r="A3105" s="6">
        <f>'CBA Digital Banking Case Study '!B3105</f>
        <v>50</v>
      </c>
    </row>
    <row r="3106">
      <c r="A3106" s="6">
        <f>'CBA Digital Banking Case Study '!B3106</f>
        <v>72</v>
      </c>
    </row>
    <row r="3107">
      <c r="A3107" s="6">
        <f>'CBA Digital Banking Case Study '!B3107</f>
        <v>38</v>
      </c>
    </row>
    <row r="3108">
      <c r="A3108" s="6">
        <f>'CBA Digital Banking Case Study '!B3108</f>
        <v>34</v>
      </c>
    </row>
    <row r="3109">
      <c r="A3109" s="6">
        <f>'CBA Digital Banking Case Study '!B3109</f>
        <v>39</v>
      </c>
    </row>
    <row r="3110">
      <c r="A3110" s="6">
        <f>'CBA Digital Banking Case Study '!B3110</f>
        <v>65</v>
      </c>
    </row>
    <row r="3111">
      <c r="A3111" s="6">
        <f>'CBA Digital Banking Case Study '!B3111</f>
        <v>54</v>
      </c>
    </row>
    <row r="3112">
      <c r="A3112" s="6">
        <f>'CBA Digital Banking Case Study '!B3112</f>
        <v>32</v>
      </c>
    </row>
    <row r="3113">
      <c r="A3113" s="6">
        <f>'CBA Digital Banking Case Study '!B3113</f>
        <v>52</v>
      </c>
    </row>
    <row r="3114">
      <c r="A3114" s="6">
        <f>'CBA Digital Banking Case Study '!B3114</f>
        <v>45</v>
      </c>
    </row>
    <row r="3115">
      <c r="A3115" s="6">
        <f>'CBA Digital Banking Case Study '!B3115</f>
        <v>24</v>
      </c>
    </row>
    <row r="3116">
      <c r="A3116" s="6">
        <f>'CBA Digital Banking Case Study '!B3116</f>
        <v>49</v>
      </c>
    </row>
    <row r="3117">
      <c r="A3117" s="6">
        <f>'CBA Digital Banking Case Study '!B3117</f>
        <v>28</v>
      </c>
    </row>
    <row r="3118">
      <c r="A3118" s="6">
        <f>'CBA Digital Banking Case Study '!B3118</f>
        <v>27</v>
      </c>
    </row>
    <row r="3119">
      <c r="A3119" s="6">
        <f>'CBA Digital Banking Case Study '!B3119</f>
        <v>26</v>
      </c>
    </row>
    <row r="3120">
      <c r="A3120" s="6">
        <f>'CBA Digital Banking Case Study '!B3120</f>
        <v>31</v>
      </c>
    </row>
    <row r="3121">
      <c r="A3121" s="6">
        <f>'CBA Digital Banking Case Study '!B3121</f>
        <v>30</v>
      </c>
    </row>
    <row r="3122">
      <c r="A3122" s="6">
        <f>'CBA Digital Banking Case Study '!B3122</f>
        <v>78</v>
      </c>
    </row>
    <row r="3123">
      <c r="A3123" s="6">
        <f>'CBA Digital Banking Case Study '!B3123</f>
        <v>74</v>
      </c>
    </row>
    <row r="3124">
      <c r="A3124" s="6">
        <f>'CBA Digital Banking Case Study '!B3124</f>
        <v>79</v>
      </c>
    </row>
    <row r="3125">
      <c r="A3125" s="6">
        <f>'CBA Digital Banking Case Study '!B3125</f>
        <v>42</v>
      </c>
    </row>
    <row r="3126">
      <c r="A3126" s="6">
        <f>'CBA Digital Banking Case Study '!B3126</f>
        <v>19</v>
      </c>
    </row>
    <row r="3127">
      <c r="A3127" s="6">
        <f>'CBA Digital Banking Case Study '!B3127</f>
        <v>52</v>
      </c>
    </row>
    <row r="3128">
      <c r="A3128" s="6">
        <f>'CBA Digital Banking Case Study '!B3128</f>
        <v>24</v>
      </c>
    </row>
    <row r="3129">
      <c r="A3129" s="6">
        <f>'CBA Digital Banking Case Study '!B3129</f>
        <v>38</v>
      </c>
    </row>
    <row r="3130">
      <c r="A3130" s="6">
        <f>'CBA Digital Banking Case Study '!B3130</f>
        <v>35</v>
      </c>
    </row>
    <row r="3131">
      <c r="A3131" s="6">
        <f>'CBA Digital Banking Case Study '!B3131</f>
        <v>20</v>
      </c>
    </row>
    <row r="3132">
      <c r="A3132" s="6">
        <f>'CBA Digital Banking Case Study '!B3132</f>
        <v>59</v>
      </c>
    </row>
    <row r="3133">
      <c r="A3133" s="6">
        <f>'CBA Digital Banking Case Study '!B3133</f>
        <v>71</v>
      </c>
    </row>
    <row r="3134">
      <c r="A3134" s="6">
        <f>'CBA Digital Banking Case Study '!B3134</f>
        <v>78</v>
      </c>
    </row>
    <row r="3135">
      <c r="A3135" s="6">
        <f>'CBA Digital Banking Case Study '!B3135</f>
        <v>56</v>
      </c>
    </row>
    <row r="3136">
      <c r="A3136" s="6">
        <f>'CBA Digital Banking Case Study '!B3136</f>
        <v>58</v>
      </c>
    </row>
    <row r="3137">
      <c r="A3137" s="6">
        <f>'CBA Digital Banking Case Study '!B3137</f>
        <v>66</v>
      </c>
    </row>
    <row r="3138">
      <c r="A3138" s="6">
        <f>'CBA Digital Banking Case Study '!B3138</f>
        <v>28</v>
      </c>
    </row>
    <row r="3139">
      <c r="A3139" s="6">
        <f>'CBA Digital Banking Case Study '!B3139</f>
        <v>56</v>
      </c>
    </row>
    <row r="3140">
      <c r="A3140" s="6">
        <f>'CBA Digital Banking Case Study '!B3140</f>
        <v>41</v>
      </c>
    </row>
    <row r="3141">
      <c r="A3141" s="6">
        <f>'CBA Digital Banking Case Study '!B3141</f>
        <v>77</v>
      </c>
    </row>
    <row r="3142">
      <c r="A3142" s="6">
        <f>'CBA Digital Banking Case Study '!B3142</f>
        <v>63</v>
      </c>
    </row>
    <row r="3143">
      <c r="A3143" s="6">
        <f>'CBA Digital Banking Case Study '!B3143</f>
        <v>36</v>
      </c>
    </row>
    <row r="3144">
      <c r="A3144" s="6">
        <f>'CBA Digital Banking Case Study '!B3144</f>
        <v>21</v>
      </c>
    </row>
    <row r="3145">
      <c r="A3145" s="6">
        <f>'CBA Digital Banking Case Study '!B3145</f>
        <v>43</v>
      </c>
    </row>
    <row r="3146">
      <c r="A3146" s="6">
        <f>'CBA Digital Banking Case Study '!B3146</f>
        <v>55</v>
      </c>
    </row>
    <row r="3147">
      <c r="A3147" s="6">
        <f>'CBA Digital Banking Case Study '!B3147</f>
        <v>59</v>
      </c>
    </row>
    <row r="3148">
      <c r="A3148" s="6">
        <f>'CBA Digital Banking Case Study '!B3148</f>
        <v>49</v>
      </c>
    </row>
    <row r="3149">
      <c r="A3149" s="6">
        <f>'CBA Digital Banking Case Study '!B3149</f>
        <v>56</v>
      </c>
    </row>
    <row r="3150">
      <c r="A3150" s="6">
        <f>'CBA Digital Banking Case Study '!B3150</f>
        <v>62</v>
      </c>
    </row>
    <row r="3151">
      <c r="A3151" s="6">
        <f>'CBA Digital Banking Case Study '!B3151</f>
        <v>63</v>
      </c>
    </row>
    <row r="3152">
      <c r="A3152" s="6">
        <f>'CBA Digital Banking Case Study '!B3152</f>
        <v>53</v>
      </c>
    </row>
    <row r="3153">
      <c r="A3153" s="6">
        <f>'CBA Digital Banking Case Study '!B3153</f>
        <v>57</v>
      </c>
    </row>
    <row r="3154">
      <c r="A3154" s="6">
        <f>'CBA Digital Banking Case Study '!B3154</f>
        <v>54</v>
      </c>
    </row>
    <row r="3155">
      <c r="A3155" s="6">
        <f>'CBA Digital Banking Case Study '!B3155</f>
        <v>50</v>
      </c>
    </row>
    <row r="3156">
      <c r="A3156" s="6">
        <f>'CBA Digital Banking Case Study '!B3156</f>
        <v>53</v>
      </c>
    </row>
    <row r="3157">
      <c r="A3157" s="6">
        <f>'CBA Digital Banking Case Study '!B3157</f>
        <v>20</v>
      </c>
    </row>
    <row r="3158">
      <c r="A3158" s="6">
        <f>'CBA Digital Banking Case Study '!B3158</f>
        <v>26</v>
      </c>
    </row>
    <row r="3159">
      <c r="A3159" s="6">
        <f>'CBA Digital Banking Case Study '!B3159</f>
        <v>25</v>
      </c>
    </row>
    <row r="3160">
      <c r="A3160" s="6">
        <f>'CBA Digital Banking Case Study '!B3160</f>
        <v>50</v>
      </c>
    </row>
    <row r="3161">
      <c r="A3161" s="6">
        <f>'CBA Digital Banking Case Study '!B3161</f>
        <v>76</v>
      </c>
    </row>
    <row r="3162">
      <c r="A3162" s="6">
        <f>'CBA Digital Banking Case Study '!B3162</f>
        <v>23</v>
      </c>
    </row>
    <row r="3163">
      <c r="A3163" s="6">
        <f>'CBA Digital Banking Case Study '!B3163</f>
        <v>58</v>
      </c>
    </row>
    <row r="3164">
      <c r="A3164" s="6">
        <f>'CBA Digital Banking Case Study '!B3164</f>
        <v>56</v>
      </c>
    </row>
    <row r="3165">
      <c r="A3165" s="6">
        <f>'CBA Digital Banking Case Study '!B3165</f>
        <v>21</v>
      </c>
    </row>
    <row r="3166">
      <c r="A3166" s="6">
        <f>'CBA Digital Banking Case Study '!B3166</f>
        <v>30</v>
      </c>
    </row>
    <row r="3167">
      <c r="A3167" s="6">
        <f>'CBA Digital Banking Case Study '!B3167</f>
        <v>66</v>
      </c>
    </row>
    <row r="3168">
      <c r="A3168" s="6">
        <f>'CBA Digital Banking Case Study '!B3168</f>
        <v>77</v>
      </c>
    </row>
    <row r="3169">
      <c r="A3169" s="6">
        <f>'CBA Digital Banking Case Study '!B3169</f>
        <v>19</v>
      </c>
    </row>
    <row r="3170">
      <c r="A3170" s="6">
        <f>'CBA Digital Banking Case Study '!B3170</f>
        <v>77</v>
      </c>
    </row>
    <row r="3171">
      <c r="A3171" s="6">
        <f>'CBA Digital Banking Case Study '!B3171</f>
        <v>22</v>
      </c>
    </row>
    <row r="3172">
      <c r="A3172" s="6">
        <f>'CBA Digital Banking Case Study '!B3172</f>
        <v>61</v>
      </c>
    </row>
    <row r="3173">
      <c r="A3173" s="6">
        <f>'CBA Digital Banking Case Study '!B3173</f>
        <v>44</v>
      </c>
    </row>
    <row r="3174">
      <c r="A3174" s="6">
        <f>'CBA Digital Banking Case Study '!B3174</f>
        <v>49</v>
      </c>
    </row>
    <row r="3175">
      <c r="A3175" s="6">
        <f>'CBA Digital Banking Case Study '!B3175</f>
        <v>38</v>
      </c>
    </row>
    <row r="3176">
      <c r="A3176" s="6">
        <f>'CBA Digital Banking Case Study '!B3176</f>
        <v>25</v>
      </c>
    </row>
    <row r="3177">
      <c r="A3177" s="6">
        <f>'CBA Digital Banking Case Study '!B3177</f>
        <v>55</v>
      </c>
    </row>
    <row r="3178">
      <c r="A3178" s="6">
        <f>'CBA Digital Banking Case Study '!B3178</f>
        <v>25</v>
      </c>
    </row>
    <row r="3179">
      <c r="A3179" s="6">
        <f>'CBA Digital Banking Case Study '!B3179</f>
        <v>67</v>
      </c>
    </row>
    <row r="3180">
      <c r="A3180" s="6">
        <f>'CBA Digital Banking Case Study '!B3180</f>
        <v>20</v>
      </c>
    </row>
    <row r="3181">
      <c r="A3181" s="6">
        <f>'CBA Digital Banking Case Study '!B3181</f>
        <v>71</v>
      </c>
    </row>
    <row r="3182">
      <c r="A3182" s="6">
        <f>'CBA Digital Banking Case Study '!B3182</f>
        <v>61</v>
      </c>
    </row>
    <row r="3183">
      <c r="A3183" s="6">
        <f>'CBA Digital Banking Case Study '!B3183</f>
        <v>78</v>
      </c>
    </row>
    <row r="3184">
      <c r="A3184" s="6">
        <f>'CBA Digital Banking Case Study '!B3184</f>
        <v>75</v>
      </c>
    </row>
    <row r="3185">
      <c r="A3185" s="6">
        <f>'CBA Digital Banking Case Study '!B3185</f>
        <v>20</v>
      </c>
    </row>
    <row r="3186">
      <c r="A3186" s="6">
        <f>'CBA Digital Banking Case Study '!B3186</f>
        <v>39</v>
      </c>
    </row>
    <row r="3187">
      <c r="A3187" s="6">
        <f>'CBA Digital Banking Case Study '!B3187</f>
        <v>23</v>
      </c>
    </row>
    <row r="3188">
      <c r="A3188" s="6">
        <f>'CBA Digital Banking Case Study '!B3188</f>
        <v>19</v>
      </c>
    </row>
    <row r="3189">
      <c r="A3189" s="6">
        <f>'CBA Digital Banking Case Study '!B3189</f>
        <v>40</v>
      </c>
    </row>
    <row r="3190">
      <c r="A3190" s="6">
        <f>'CBA Digital Banking Case Study '!B3190</f>
        <v>61</v>
      </c>
    </row>
    <row r="3191">
      <c r="A3191" s="6">
        <f>'CBA Digital Banking Case Study '!B3191</f>
        <v>19</v>
      </c>
    </row>
    <row r="3192">
      <c r="A3192" s="6">
        <f>'CBA Digital Banking Case Study '!B3192</f>
        <v>55</v>
      </c>
    </row>
    <row r="3193">
      <c r="A3193" s="6">
        <f>'CBA Digital Banking Case Study '!B3193</f>
        <v>34</v>
      </c>
    </row>
    <row r="3194">
      <c r="A3194" s="6">
        <f>'CBA Digital Banking Case Study '!B3194</f>
        <v>52</v>
      </c>
    </row>
    <row r="3195">
      <c r="A3195" s="6">
        <f>'CBA Digital Banking Case Study '!B3195</f>
        <v>51</v>
      </c>
    </row>
    <row r="3196">
      <c r="A3196" s="6">
        <f>'CBA Digital Banking Case Study '!B3196</f>
        <v>40</v>
      </c>
    </row>
    <row r="3197">
      <c r="A3197" s="6">
        <f>'CBA Digital Banking Case Study '!B3197</f>
        <v>47</v>
      </c>
    </row>
    <row r="3198">
      <c r="A3198" s="6">
        <f>'CBA Digital Banking Case Study '!B3198</f>
        <v>69</v>
      </c>
    </row>
    <row r="3199">
      <c r="A3199" s="6">
        <f>'CBA Digital Banking Case Study '!B3199</f>
        <v>25</v>
      </c>
    </row>
    <row r="3200">
      <c r="A3200" s="6">
        <f>'CBA Digital Banking Case Study '!B3200</f>
        <v>39</v>
      </c>
    </row>
    <row r="3201">
      <c r="A3201" s="6">
        <f>'CBA Digital Banking Case Study '!B3201</f>
        <v>61</v>
      </c>
    </row>
    <row r="3202">
      <c r="A3202" s="6">
        <f>'CBA Digital Banking Case Study '!B3202</f>
        <v>75</v>
      </c>
    </row>
    <row r="3203">
      <c r="A3203" s="6">
        <f>'CBA Digital Banking Case Study '!B3203</f>
        <v>53</v>
      </c>
    </row>
    <row r="3204">
      <c r="A3204" s="6">
        <f>'CBA Digital Banking Case Study '!B3204</f>
        <v>22</v>
      </c>
    </row>
    <row r="3205">
      <c r="A3205" s="6">
        <f>'CBA Digital Banking Case Study '!B3205</f>
        <v>30</v>
      </c>
    </row>
    <row r="3206">
      <c r="A3206" s="6">
        <f>'CBA Digital Banking Case Study '!B3206</f>
        <v>46</v>
      </c>
    </row>
    <row r="3207">
      <c r="A3207" s="6">
        <f>'CBA Digital Banking Case Study '!B3207</f>
        <v>48</v>
      </c>
    </row>
    <row r="3208">
      <c r="A3208" s="6">
        <f>'CBA Digital Banking Case Study '!B3208</f>
        <v>64</v>
      </c>
    </row>
    <row r="3209">
      <c r="A3209" s="6">
        <f>'CBA Digital Banking Case Study '!B3209</f>
        <v>74</v>
      </c>
    </row>
    <row r="3210">
      <c r="A3210" s="6">
        <f>'CBA Digital Banking Case Study '!B3210</f>
        <v>72</v>
      </c>
    </row>
    <row r="3211">
      <c r="A3211" s="6">
        <f>'CBA Digital Banking Case Study '!B3211</f>
        <v>33</v>
      </c>
    </row>
    <row r="3212">
      <c r="A3212" s="6">
        <f>'CBA Digital Banking Case Study '!B3212</f>
        <v>59</v>
      </c>
    </row>
    <row r="3213">
      <c r="A3213" s="6">
        <f>'CBA Digital Banking Case Study '!B3213</f>
        <v>79</v>
      </c>
    </row>
    <row r="3214">
      <c r="A3214" s="6">
        <f>'CBA Digital Banking Case Study '!B3214</f>
        <v>47</v>
      </c>
    </row>
    <row r="3215">
      <c r="A3215" s="6">
        <f>'CBA Digital Banking Case Study '!B3215</f>
        <v>74</v>
      </c>
    </row>
    <row r="3216">
      <c r="A3216" s="6">
        <f>'CBA Digital Banking Case Study '!B3216</f>
        <v>72</v>
      </c>
    </row>
    <row r="3217">
      <c r="A3217" s="6">
        <f>'CBA Digital Banking Case Study '!B3217</f>
        <v>33</v>
      </c>
    </row>
    <row r="3218">
      <c r="A3218" s="6">
        <f>'CBA Digital Banking Case Study '!B3218</f>
        <v>29</v>
      </c>
    </row>
    <row r="3219">
      <c r="A3219" s="6">
        <f>'CBA Digital Banking Case Study '!B3219</f>
        <v>34</v>
      </c>
    </row>
    <row r="3220">
      <c r="A3220" s="6">
        <f>'CBA Digital Banking Case Study '!B3220</f>
        <v>33</v>
      </c>
    </row>
    <row r="3221">
      <c r="A3221" s="6">
        <f>'CBA Digital Banking Case Study '!B3221</f>
        <v>29</v>
      </c>
    </row>
    <row r="3222">
      <c r="A3222" s="6">
        <f>'CBA Digital Banking Case Study '!B3222</f>
        <v>25</v>
      </c>
    </row>
    <row r="3223">
      <c r="A3223" s="6">
        <f>'CBA Digital Banking Case Study '!B3223</f>
        <v>37</v>
      </c>
    </row>
    <row r="3224">
      <c r="A3224" s="6">
        <f>'CBA Digital Banking Case Study '!B3224</f>
        <v>20</v>
      </c>
    </row>
    <row r="3225">
      <c r="A3225" s="6">
        <f>'CBA Digital Banking Case Study '!B3225</f>
        <v>33</v>
      </c>
    </row>
    <row r="3226">
      <c r="A3226" s="6">
        <f>'CBA Digital Banking Case Study '!B3226</f>
        <v>47</v>
      </c>
    </row>
    <row r="3227">
      <c r="A3227" s="6">
        <f>'CBA Digital Banking Case Study '!B3227</f>
        <v>62</v>
      </c>
    </row>
    <row r="3228">
      <c r="A3228" s="6">
        <f>'CBA Digital Banking Case Study '!B3228</f>
        <v>40</v>
      </c>
    </row>
    <row r="3229">
      <c r="A3229" s="6">
        <f>'CBA Digital Banking Case Study '!B3229</f>
        <v>45</v>
      </c>
    </row>
    <row r="3230">
      <c r="A3230" s="6">
        <f>'CBA Digital Banking Case Study '!B3230</f>
        <v>68</v>
      </c>
    </row>
    <row r="3231">
      <c r="A3231" s="6">
        <f>'CBA Digital Banking Case Study '!B3231</f>
        <v>57</v>
      </c>
    </row>
    <row r="3232">
      <c r="A3232" s="6">
        <f>'CBA Digital Banking Case Study '!B3232</f>
        <v>71</v>
      </c>
    </row>
    <row r="3233">
      <c r="A3233" s="6">
        <f>'CBA Digital Banking Case Study '!B3233</f>
        <v>22</v>
      </c>
    </row>
    <row r="3234">
      <c r="A3234" s="6">
        <f>'CBA Digital Banking Case Study '!B3234</f>
        <v>37</v>
      </c>
    </row>
    <row r="3235">
      <c r="A3235" s="6">
        <f>'CBA Digital Banking Case Study '!B3235</f>
        <v>57</v>
      </c>
    </row>
    <row r="3236">
      <c r="A3236" s="6">
        <f>'CBA Digital Banking Case Study '!B3236</f>
        <v>73</v>
      </c>
    </row>
    <row r="3237">
      <c r="A3237" s="6">
        <f>'CBA Digital Banking Case Study '!B3237</f>
        <v>61</v>
      </c>
    </row>
    <row r="3238">
      <c r="A3238" s="6">
        <f>'CBA Digital Banking Case Study '!B3238</f>
        <v>18</v>
      </c>
    </row>
    <row r="3239">
      <c r="A3239" s="6">
        <f>'CBA Digital Banking Case Study '!B3239</f>
        <v>74</v>
      </c>
    </row>
    <row r="3240">
      <c r="A3240" s="6">
        <f>'CBA Digital Banking Case Study '!B3240</f>
        <v>47</v>
      </c>
    </row>
    <row r="3241">
      <c r="A3241" s="6">
        <f>'CBA Digital Banking Case Study '!B3241</f>
        <v>38</v>
      </c>
    </row>
    <row r="3242">
      <c r="A3242" s="6">
        <f>'CBA Digital Banking Case Study '!B3242</f>
        <v>37</v>
      </c>
    </row>
    <row r="3243">
      <c r="A3243" s="6">
        <f>'CBA Digital Banking Case Study '!B3243</f>
        <v>23</v>
      </c>
    </row>
    <row r="3244">
      <c r="A3244" s="6">
        <f>'CBA Digital Banking Case Study '!B3244</f>
        <v>39</v>
      </c>
    </row>
    <row r="3245">
      <c r="A3245" s="6">
        <f>'CBA Digital Banking Case Study '!B3245</f>
        <v>35</v>
      </c>
    </row>
    <row r="3246">
      <c r="A3246" s="6">
        <f>'CBA Digital Banking Case Study '!B3246</f>
        <v>25</v>
      </c>
    </row>
    <row r="3247">
      <c r="A3247" s="6">
        <f>'CBA Digital Banking Case Study '!B3247</f>
        <v>56</v>
      </c>
    </row>
    <row r="3248">
      <c r="A3248" s="6">
        <f>'CBA Digital Banking Case Study '!B3248</f>
        <v>49</v>
      </c>
    </row>
    <row r="3249">
      <c r="A3249" s="6">
        <f>'CBA Digital Banking Case Study '!B3249</f>
        <v>50</v>
      </c>
    </row>
    <row r="3250">
      <c r="A3250" s="6">
        <f>'CBA Digital Banking Case Study '!B3250</f>
        <v>70</v>
      </c>
    </row>
    <row r="3251">
      <c r="A3251" s="6">
        <f>'CBA Digital Banking Case Study '!B3251</f>
        <v>33</v>
      </c>
    </row>
    <row r="3252">
      <c r="A3252" s="6">
        <f>'CBA Digital Banking Case Study '!B3252</f>
        <v>29</v>
      </c>
    </row>
    <row r="3253">
      <c r="A3253" s="6">
        <f>'CBA Digital Banking Case Study '!B3253</f>
        <v>55</v>
      </c>
    </row>
    <row r="3254">
      <c r="A3254" s="6">
        <f>'CBA Digital Banking Case Study '!B3254</f>
        <v>69</v>
      </c>
    </row>
    <row r="3255">
      <c r="A3255" s="6">
        <f>'CBA Digital Banking Case Study '!B3255</f>
        <v>51</v>
      </c>
    </row>
    <row r="3256">
      <c r="A3256" s="6">
        <f>'CBA Digital Banking Case Study '!B3256</f>
        <v>78</v>
      </c>
    </row>
    <row r="3257">
      <c r="A3257" s="6">
        <f>'CBA Digital Banking Case Study '!B3257</f>
        <v>31</v>
      </c>
    </row>
    <row r="3258">
      <c r="A3258" s="6">
        <f>'CBA Digital Banking Case Study '!B3258</f>
        <v>53</v>
      </c>
    </row>
    <row r="3259">
      <c r="A3259" s="6">
        <f>'CBA Digital Banking Case Study '!B3259</f>
        <v>50</v>
      </c>
    </row>
    <row r="3260">
      <c r="A3260" s="6">
        <f>'CBA Digital Banking Case Study '!B3260</f>
        <v>40</v>
      </c>
    </row>
    <row r="3261">
      <c r="A3261" s="6">
        <f>'CBA Digital Banking Case Study '!B3261</f>
        <v>67</v>
      </c>
    </row>
    <row r="3262">
      <c r="A3262" s="6">
        <f>'CBA Digital Banking Case Study '!B3262</f>
        <v>62</v>
      </c>
    </row>
    <row r="3263">
      <c r="A3263" s="6">
        <f>'CBA Digital Banking Case Study '!B3263</f>
        <v>19</v>
      </c>
    </row>
    <row r="3264">
      <c r="A3264" s="6">
        <f>'CBA Digital Banking Case Study '!B3264</f>
        <v>58</v>
      </c>
    </row>
    <row r="3265">
      <c r="A3265" s="6">
        <f>'CBA Digital Banking Case Study '!B3265</f>
        <v>38</v>
      </c>
    </row>
    <row r="3266">
      <c r="A3266" s="6">
        <f>'CBA Digital Banking Case Study '!B3266</f>
        <v>19</v>
      </c>
    </row>
    <row r="3267">
      <c r="A3267" s="6">
        <f>'CBA Digital Banking Case Study '!B3267</f>
        <v>44</v>
      </c>
    </row>
    <row r="3268">
      <c r="A3268" s="6">
        <f>'CBA Digital Banking Case Study '!B3268</f>
        <v>74</v>
      </c>
    </row>
    <row r="3269">
      <c r="A3269" s="6">
        <f>'CBA Digital Banking Case Study '!B3269</f>
        <v>26</v>
      </c>
    </row>
    <row r="3270">
      <c r="A3270" s="6">
        <f>'CBA Digital Banking Case Study '!B3270</f>
        <v>18</v>
      </c>
    </row>
    <row r="3271">
      <c r="A3271" s="6">
        <f>'CBA Digital Banking Case Study '!B3271</f>
        <v>28</v>
      </c>
    </row>
    <row r="3272">
      <c r="A3272" s="6">
        <f>'CBA Digital Banking Case Study '!B3272</f>
        <v>20</v>
      </c>
    </row>
    <row r="3273">
      <c r="A3273" s="6">
        <f>'CBA Digital Banking Case Study '!B3273</f>
        <v>69</v>
      </c>
    </row>
    <row r="3274">
      <c r="A3274" s="6">
        <f>'CBA Digital Banking Case Study '!B3274</f>
        <v>79</v>
      </c>
    </row>
    <row r="3275">
      <c r="A3275" s="6">
        <f>'CBA Digital Banking Case Study '!B3275</f>
        <v>40</v>
      </c>
    </row>
    <row r="3276">
      <c r="A3276" s="6">
        <f>'CBA Digital Banking Case Study '!B3276</f>
        <v>43</v>
      </c>
    </row>
    <row r="3277">
      <c r="A3277" s="6">
        <f>'CBA Digital Banking Case Study '!B3277</f>
        <v>21</v>
      </c>
    </row>
    <row r="3278">
      <c r="A3278" s="6">
        <f>'CBA Digital Banking Case Study '!B3278</f>
        <v>35</v>
      </c>
    </row>
    <row r="3279">
      <c r="A3279" s="6">
        <f>'CBA Digital Banking Case Study '!B3279</f>
        <v>72</v>
      </c>
    </row>
    <row r="3280">
      <c r="A3280" s="6">
        <f>'CBA Digital Banking Case Study '!B3280</f>
        <v>23</v>
      </c>
    </row>
    <row r="3281">
      <c r="A3281" s="6">
        <f>'CBA Digital Banking Case Study '!B3281</f>
        <v>52</v>
      </c>
    </row>
    <row r="3282">
      <c r="A3282" s="6">
        <f>'CBA Digital Banking Case Study '!B3282</f>
        <v>39</v>
      </c>
    </row>
    <row r="3283">
      <c r="A3283" s="6">
        <f>'CBA Digital Banking Case Study '!B3283</f>
        <v>60</v>
      </c>
    </row>
    <row r="3284">
      <c r="A3284" s="6">
        <f>'CBA Digital Banking Case Study '!B3284</f>
        <v>32</v>
      </c>
    </row>
    <row r="3285">
      <c r="A3285" s="6">
        <f>'CBA Digital Banking Case Study '!B3285</f>
        <v>39</v>
      </c>
    </row>
    <row r="3286">
      <c r="A3286" s="6">
        <f>'CBA Digital Banking Case Study '!B3286</f>
        <v>77</v>
      </c>
    </row>
    <row r="3287">
      <c r="A3287" s="6">
        <f>'CBA Digital Banking Case Study '!B3287</f>
        <v>54</v>
      </c>
    </row>
    <row r="3288">
      <c r="A3288" s="6">
        <f>'CBA Digital Banking Case Study '!B3288</f>
        <v>69</v>
      </c>
    </row>
    <row r="3289">
      <c r="A3289" s="6">
        <f>'CBA Digital Banking Case Study '!B3289</f>
        <v>59</v>
      </c>
    </row>
    <row r="3290">
      <c r="A3290" s="6">
        <f>'CBA Digital Banking Case Study '!B3290</f>
        <v>29</v>
      </c>
    </row>
    <row r="3291">
      <c r="A3291" s="6">
        <f>'CBA Digital Banking Case Study '!B3291</f>
        <v>64</v>
      </c>
    </row>
    <row r="3292">
      <c r="A3292" s="6">
        <f>'CBA Digital Banking Case Study '!B3292</f>
        <v>66</v>
      </c>
    </row>
    <row r="3293">
      <c r="A3293" s="6">
        <f>'CBA Digital Banking Case Study '!B3293</f>
        <v>59</v>
      </c>
    </row>
    <row r="3294">
      <c r="A3294" s="6">
        <f>'CBA Digital Banking Case Study '!B3294</f>
        <v>55</v>
      </c>
    </row>
    <row r="3295">
      <c r="A3295" s="6">
        <f>'CBA Digital Banking Case Study '!B3295</f>
        <v>35</v>
      </c>
    </row>
    <row r="3296">
      <c r="A3296" s="6">
        <f>'CBA Digital Banking Case Study '!B3296</f>
        <v>62</v>
      </c>
    </row>
    <row r="3297">
      <c r="A3297" s="6">
        <f>'CBA Digital Banking Case Study '!B3297</f>
        <v>52</v>
      </c>
    </row>
    <row r="3298">
      <c r="A3298" s="6">
        <f>'CBA Digital Banking Case Study '!B3298</f>
        <v>47</v>
      </c>
    </row>
    <row r="3299">
      <c r="A3299" s="6">
        <f>'CBA Digital Banking Case Study '!B3299</f>
        <v>41</v>
      </c>
    </row>
    <row r="3300">
      <c r="A3300" s="6">
        <f>'CBA Digital Banking Case Study '!B3300</f>
        <v>59</v>
      </c>
    </row>
    <row r="3301">
      <c r="A3301" s="6">
        <f>'CBA Digital Banking Case Study '!B3301</f>
        <v>47</v>
      </c>
    </row>
    <row r="3302">
      <c r="A3302" s="6">
        <f>'CBA Digital Banking Case Study '!B3302</f>
        <v>31</v>
      </c>
    </row>
    <row r="3303">
      <c r="A3303" s="6">
        <f>'CBA Digital Banking Case Study '!B3303</f>
        <v>23</v>
      </c>
    </row>
    <row r="3304">
      <c r="A3304" s="6">
        <f>'CBA Digital Banking Case Study '!B3304</f>
        <v>20</v>
      </c>
    </row>
    <row r="3305">
      <c r="A3305" s="6">
        <f>'CBA Digital Banking Case Study '!B3305</f>
        <v>33</v>
      </c>
    </row>
    <row r="3306">
      <c r="A3306" s="6">
        <f>'CBA Digital Banking Case Study '!B3306</f>
        <v>24</v>
      </c>
    </row>
    <row r="3307">
      <c r="A3307" s="6">
        <f>'CBA Digital Banking Case Study '!B3307</f>
        <v>69</v>
      </c>
    </row>
    <row r="3308">
      <c r="A3308" s="6">
        <f>'CBA Digital Banking Case Study '!B3308</f>
        <v>31</v>
      </c>
    </row>
    <row r="3309">
      <c r="A3309" s="6">
        <f>'CBA Digital Banking Case Study '!B3309</f>
        <v>26</v>
      </c>
    </row>
    <row r="3310">
      <c r="A3310" s="6">
        <f>'CBA Digital Banking Case Study '!B3310</f>
        <v>32</v>
      </c>
    </row>
    <row r="3311">
      <c r="A3311" s="6">
        <f>'CBA Digital Banking Case Study '!B3311</f>
        <v>38</v>
      </c>
    </row>
    <row r="3312">
      <c r="A3312" s="6">
        <f>'CBA Digital Banking Case Study '!B3312</f>
        <v>52</v>
      </c>
    </row>
    <row r="3313">
      <c r="A3313" s="6">
        <f>'CBA Digital Banking Case Study '!B3313</f>
        <v>19</v>
      </c>
    </row>
    <row r="3314">
      <c r="A3314" s="6">
        <f>'CBA Digital Banking Case Study '!B3314</f>
        <v>44</v>
      </c>
    </row>
    <row r="3315">
      <c r="A3315" s="6">
        <f>'CBA Digital Banking Case Study '!B3315</f>
        <v>19</v>
      </c>
    </row>
    <row r="3316">
      <c r="A3316" s="6">
        <f>'CBA Digital Banking Case Study '!B3316</f>
        <v>52</v>
      </c>
    </row>
    <row r="3317">
      <c r="A3317" s="6">
        <f>'CBA Digital Banking Case Study '!B3317</f>
        <v>35</v>
      </c>
    </row>
    <row r="3318">
      <c r="A3318" s="6">
        <f>'CBA Digital Banking Case Study '!B3318</f>
        <v>31</v>
      </c>
    </row>
    <row r="3319">
      <c r="A3319" s="6">
        <f>'CBA Digital Banking Case Study '!B3319</f>
        <v>37</v>
      </c>
    </row>
    <row r="3320">
      <c r="A3320" s="6">
        <f>'CBA Digital Banking Case Study '!B3320</f>
        <v>35</v>
      </c>
    </row>
    <row r="3321">
      <c r="A3321" s="6">
        <f>'CBA Digital Banking Case Study '!B3321</f>
        <v>27</v>
      </c>
    </row>
    <row r="3322">
      <c r="A3322" s="6">
        <f>'CBA Digital Banking Case Study '!B3322</f>
        <v>42</v>
      </c>
    </row>
    <row r="3323">
      <c r="A3323" s="6">
        <f>'CBA Digital Banking Case Study '!B3323</f>
        <v>19</v>
      </c>
    </row>
    <row r="3324">
      <c r="A3324" s="6">
        <f>'CBA Digital Banking Case Study '!B3324</f>
        <v>42</v>
      </c>
    </row>
    <row r="3325">
      <c r="A3325" s="6">
        <f>'CBA Digital Banking Case Study '!B3325</f>
        <v>78</v>
      </c>
    </row>
    <row r="3326">
      <c r="A3326" s="6">
        <f>'CBA Digital Banking Case Study '!B3326</f>
        <v>71</v>
      </c>
    </row>
    <row r="3327">
      <c r="A3327" s="6">
        <f>'CBA Digital Banking Case Study '!B3327</f>
        <v>50</v>
      </c>
    </row>
    <row r="3328">
      <c r="A3328" s="6">
        <f>'CBA Digital Banking Case Study '!B3328</f>
        <v>53</v>
      </c>
    </row>
    <row r="3329">
      <c r="A3329" s="6">
        <f>'CBA Digital Banking Case Study '!B3329</f>
        <v>48</v>
      </c>
    </row>
    <row r="3330">
      <c r="A3330" s="6">
        <f>'CBA Digital Banking Case Study '!B3330</f>
        <v>31</v>
      </c>
    </row>
    <row r="3331">
      <c r="A3331" s="6">
        <f>'CBA Digital Banking Case Study '!B3331</f>
        <v>18</v>
      </c>
    </row>
    <row r="3332">
      <c r="A3332" s="6">
        <f>'CBA Digital Banking Case Study '!B3332</f>
        <v>63</v>
      </c>
    </row>
    <row r="3333">
      <c r="A3333" s="6">
        <f>'CBA Digital Banking Case Study '!B3333</f>
        <v>33</v>
      </c>
    </row>
    <row r="3334">
      <c r="A3334" s="6">
        <f>'CBA Digital Banking Case Study '!B3334</f>
        <v>71</v>
      </c>
    </row>
    <row r="3335">
      <c r="A3335" s="6">
        <f>'CBA Digital Banking Case Study '!B3335</f>
        <v>63</v>
      </c>
    </row>
    <row r="3336">
      <c r="A3336" s="6">
        <f>'CBA Digital Banking Case Study '!B3336</f>
        <v>78</v>
      </c>
    </row>
    <row r="3337">
      <c r="A3337" s="6">
        <f>'CBA Digital Banking Case Study '!B3337</f>
        <v>69</v>
      </c>
    </row>
    <row r="3338">
      <c r="A3338" s="6">
        <f>'CBA Digital Banking Case Study '!B3338</f>
        <v>20</v>
      </c>
    </row>
    <row r="3339">
      <c r="A3339" s="6">
        <f>'CBA Digital Banking Case Study '!B3339</f>
        <v>52</v>
      </c>
    </row>
    <row r="3340">
      <c r="A3340" s="6">
        <f>'CBA Digital Banking Case Study '!B3340</f>
        <v>58</v>
      </c>
    </row>
    <row r="3341">
      <c r="A3341" s="6">
        <f>'CBA Digital Banking Case Study '!B3341</f>
        <v>23</v>
      </c>
    </row>
    <row r="3342">
      <c r="A3342" s="6">
        <f>'CBA Digital Banking Case Study '!B3342</f>
        <v>42</v>
      </c>
    </row>
    <row r="3343">
      <c r="A3343" s="6">
        <f>'CBA Digital Banking Case Study '!B3343</f>
        <v>30</v>
      </c>
    </row>
    <row r="3344">
      <c r="A3344" s="6">
        <f>'CBA Digital Banking Case Study '!B3344</f>
        <v>70</v>
      </c>
    </row>
    <row r="3345">
      <c r="A3345" s="6">
        <f>'CBA Digital Banking Case Study '!B3345</f>
        <v>51</v>
      </c>
    </row>
    <row r="3346">
      <c r="A3346" s="6">
        <f>'CBA Digital Banking Case Study '!B3346</f>
        <v>25</v>
      </c>
    </row>
    <row r="3347">
      <c r="A3347" s="6">
        <f>'CBA Digital Banking Case Study '!B3347</f>
        <v>38</v>
      </c>
    </row>
    <row r="3348">
      <c r="A3348" s="6">
        <f>'CBA Digital Banking Case Study '!B3348</f>
        <v>51</v>
      </c>
    </row>
    <row r="3349">
      <c r="A3349" s="6">
        <f>'CBA Digital Banking Case Study '!B3349</f>
        <v>21</v>
      </c>
    </row>
    <row r="3350">
      <c r="A3350" s="6">
        <f>'CBA Digital Banking Case Study '!B3350</f>
        <v>42</v>
      </c>
    </row>
    <row r="3351">
      <c r="A3351" s="6">
        <f>'CBA Digital Banking Case Study '!B3351</f>
        <v>32</v>
      </c>
    </row>
    <row r="3352">
      <c r="A3352" s="6">
        <f>'CBA Digital Banking Case Study '!B3352</f>
        <v>21</v>
      </c>
    </row>
    <row r="3353">
      <c r="A3353" s="6">
        <f>'CBA Digital Banking Case Study '!B3353</f>
        <v>62</v>
      </c>
    </row>
    <row r="3354">
      <c r="A3354" s="6">
        <f>'CBA Digital Banking Case Study '!B3354</f>
        <v>77</v>
      </c>
    </row>
    <row r="3355">
      <c r="A3355" s="6">
        <f>'CBA Digital Banking Case Study '!B3355</f>
        <v>29</v>
      </c>
    </row>
    <row r="3356">
      <c r="A3356" s="6">
        <f>'CBA Digital Banking Case Study '!B3356</f>
        <v>49</v>
      </c>
    </row>
    <row r="3357">
      <c r="A3357" s="6">
        <f>'CBA Digital Banking Case Study '!B3357</f>
        <v>49</v>
      </c>
    </row>
    <row r="3358">
      <c r="A3358" s="6">
        <f>'CBA Digital Banking Case Study '!B3358</f>
        <v>45</v>
      </c>
    </row>
    <row r="3359">
      <c r="A3359" s="6">
        <f>'CBA Digital Banking Case Study '!B3359</f>
        <v>30</v>
      </c>
    </row>
    <row r="3360">
      <c r="A3360" s="6">
        <f>'CBA Digital Banking Case Study '!B3360</f>
        <v>48</v>
      </c>
    </row>
    <row r="3361">
      <c r="A3361" s="6">
        <f>'CBA Digital Banking Case Study '!B3361</f>
        <v>31</v>
      </c>
    </row>
    <row r="3362">
      <c r="A3362" s="6">
        <f>'CBA Digital Banking Case Study '!B3362</f>
        <v>37</v>
      </c>
    </row>
    <row r="3363">
      <c r="A3363" s="6">
        <f>'CBA Digital Banking Case Study '!B3363</f>
        <v>35</v>
      </c>
    </row>
    <row r="3364">
      <c r="A3364" s="6">
        <f>'CBA Digital Banking Case Study '!B3364</f>
        <v>46</v>
      </c>
    </row>
    <row r="3365">
      <c r="A3365" s="6">
        <f>'CBA Digital Banking Case Study '!B3365</f>
        <v>77</v>
      </c>
    </row>
    <row r="3366">
      <c r="A3366" s="6">
        <f>'CBA Digital Banking Case Study '!B3366</f>
        <v>80</v>
      </c>
    </row>
    <row r="3367">
      <c r="A3367" s="6">
        <f>'CBA Digital Banking Case Study '!B3367</f>
        <v>23</v>
      </c>
    </row>
    <row r="3368">
      <c r="A3368" s="6">
        <f>'CBA Digital Banking Case Study '!B3368</f>
        <v>49</v>
      </c>
    </row>
    <row r="3369">
      <c r="A3369" s="6">
        <f>'CBA Digital Banking Case Study '!B3369</f>
        <v>46</v>
      </c>
    </row>
    <row r="3370">
      <c r="A3370" s="6">
        <f>'CBA Digital Banking Case Study '!B3370</f>
        <v>60</v>
      </c>
    </row>
    <row r="3371">
      <c r="A3371" s="6">
        <f>'CBA Digital Banking Case Study '!B3371</f>
        <v>79</v>
      </c>
    </row>
    <row r="3372">
      <c r="A3372" s="6">
        <f>'CBA Digital Banking Case Study '!B3372</f>
        <v>19</v>
      </c>
    </row>
    <row r="3373">
      <c r="A3373" s="6">
        <f>'CBA Digital Banking Case Study '!B3373</f>
        <v>77</v>
      </c>
    </row>
    <row r="3374">
      <c r="A3374" s="6">
        <f>'CBA Digital Banking Case Study '!B3374</f>
        <v>40</v>
      </c>
    </row>
    <row r="3375">
      <c r="A3375" s="6">
        <f>'CBA Digital Banking Case Study '!B3375</f>
        <v>36</v>
      </c>
    </row>
    <row r="3376">
      <c r="A3376" s="6">
        <f>'CBA Digital Banking Case Study '!B3376</f>
        <v>48</v>
      </c>
    </row>
    <row r="3377">
      <c r="A3377" s="6">
        <f>'CBA Digital Banking Case Study '!B3377</f>
        <v>68</v>
      </c>
    </row>
    <row r="3378">
      <c r="A3378" s="6">
        <f>'CBA Digital Banking Case Study '!B3378</f>
        <v>22</v>
      </c>
    </row>
    <row r="3379">
      <c r="A3379" s="6">
        <f>'CBA Digital Banking Case Study '!B3379</f>
        <v>36</v>
      </c>
    </row>
    <row r="3380">
      <c r="A3380" s="6">
        <f>'CBA Digital Banking Case Study '!B3380</f>
        <v>51</v>
      </c>
    </row>
    <row r="3381">
      <c r="A3381" s="6">
        <f>'CBA Digital Banking Case Study '!B3381</f>
        <v>27</v>
      </c>
    </row>
    <row r="3382">
      <c r="A3382" s="6">
        <f>'CBA Digital Banking Case Study '!B3382</f>
        <v>42</v>
      </c>
    </row>
    <row r="3383">
      <c r="A3383" s="6">
        <f>'CBA Digital Banking Case Study '!B3383</f>
        <v>19</v>
      </c>
    </row>
    <row r="3384">
      <c r="A3384" s="6">
        <f>'CBA Digital Banking Case Study '!B3384</f>
        <v>79</v>
      </c>
    </row>
    <row r="3385">
      <c r="A3385" s="6">
        <f>'CBA Digital Banking Case Study '!B3385</f>
        <v>28</v>
      </c>
    </row>
    <row r="3386">
      <c r="A3386" s="6">
        <f>'CBA Digital Banking Case Study '!B3386</f>
        <v>67</v>
      </c>
    </row>
    <row r="3387">
      <c r="A3387" s="6">
        <f>'CBA Digital Banking Case Study '!B3387</f>
        <v>78</v>
      </c>
    </row>
    <row r="3388">
      <c r="A3388" s="6">
        <f>'CBA Digital Banking Case Study '!B3388</f>
        <v>48</v>
      </c>
    </row>
    <row r="3389">
      <c r="A3389" s="6">
        <f>'CBA Digital Banking Case Study '!B3389</f>
        <v>73</v>
      </c>
    </row>
    <row r="3390">
      <c r="A3390" s="6">
        <f>'CBA Digital Banking Case Study '!B3390</f>
        <v>32</v>
      </c>
    </row>
    <row r="3391">
      <c r="A3391" s="6">
        <f>'CBA Digital Banking Case Study '!B3391</f>
        <v>26</v>
      </c>
    </row>
    <row r="3392">
      <c r="A3392" s="6">
        <f>'CBA Digital Banking Case Study '!B3392</f>
        <v>40</v>
      </c>
    </row>
    <row r="3393">
      <c r="A3393" s="6">
        <f>'CBA Digital Banking Case Study '!B3393</f>
        <v>36</v>
      </c>
    </row>
    <row r="3394">
      <c r="A3394" s="6">
        <f>'CBA Digital Banking Case Study '!B3394</f>
        <v>26</v>
      </c>
    </row>
    <row r="3395">
      <c r="A3395" s="6">
        <f>'CBA Digital Banking Case Study '!B3395</f>
        <v>52</v>
      </c>
    </row>
    <row r="3396">
      <c r="A3396" s="6">
        <f>'CBA Digital Banking Case Study '!B3396</f>
        <v>38</v>
      </c>
    </row>
    <row r="3397">
      <c r="A3397" s="6">
        <f>'CBA Digital Banking Case Study '!B3397</f>
        <v>26</v>
      </c>
    </row>
    <row r="3398">
      <c r="A3398" s="6">
        <f>'CBA Digital Banking Case Study '!B3398</f>
        <v>45</v>
      </c>
    </row>
    <row r="3399">
      <c r="A3399" s="6">
        <f>'CBA Digital Banking Case Study '!B3399</f>
        <v>79</v>
      </c>
    </row>
    <row r="3400">
      <c r="A3400" s="6">
        <f>'CBA Digital Banking Case Study '!B3400</f>
        <v>63</v>
      </c>
    </row>
    <row r="3401">
      <c r="A3401" s="6">
        <f>'CBA Digital Banking Case Study '!B3401</f>
        <v>68</v>
      </c>
    </row>
    <row r="3402">
      <c r="A3402" s="6">
        <f>'CBA Digital Banking Case Study '!B3402</f>
        <v>24</v>
      </c>
    </row>
    <row r="3403">
      <c r="A3403" s="6">
        <f>'CBA Digital Banking Case Study '!B3403</f>
        <v>33</v>
      </c>
    </row>
    <row r="3404">
      <c r="A3404" s="6">
        <f>'CBA Digital Banking Case Study '!B3404</f>
        <v>33</v>
      </c>
    </row>
    <row r="3405">
      <c r="A3405" s="6">
        <f>'CBA Digital Banking Case Study '!B3405</f>
        <v>77</v>
      </c>
    </row>
    <row r="3406">
      <c r="A3406" s="6">
        <f>'CBA Digital Banking Case Study '!B3406</f>
        <v>50</v>
      </c>
    </row>
    <row r="3407">
      <c r="A3407" s="6">
        <f>'CBA Digital Banking Case Study '!B3407</f>
        <v>21</v>
      </c>
    </row>
    <row r="3408">
      <c r="A3408" s="6">
        <f>'CBA Digital Banking Case Study '!B3408</f>
        <v>21</v>
      </c>
    </row>
    <row r="3409">
      <c r="A3409" s="6">
        <f>'CBA Digital Banking Case Study '!B3409</f>
        <v>56</v>
      </c>
    </row>
    <row r="3410">
      <c r="A3410" s="6">
        <f>'CBA Digital Banking Case Study '!B3410</f>
        <v>57</v>
      </c>
    </row>
    <row r="3411">
      <c r="A3411" s="6">
        <f>'CBA Digital Banking Case Study '!B3411</f>
        <v>34</v>
      </c>
    </row>
    <row r="3412">
      <c r="A3412" s="6">
        <f>'CBA Digital Banking Case Study '!B3412</f>
        <v>54</v>
      </c>
    </row>
    <row r="3413">
      <c r="A3413" s="6">
        <f>'CBA Digital Banking Case Study '!B3413</f>
        <v>56</v>
      </c>
    </row>
    <row r="3414">
      <c r="A3414" s="6">
        <f>'CBA Digital Banking Case Study '!B3414</f>
        <v>77</v>
      </c>
    </row>
    <row r="3415">
      <c r="A3415" s="6">
        <f>'CBA Digital Banking Case Study '!B3415</f>
        <v>69</v>
      </c>
    </row>
    <row r="3416">
      <c r="A3416" s="6">
        <f>'CBA Digital Banking Case Study '!B3416</f>
        <v>46</v>
      </c>
    </row>
    <row r="3417">
      <c r="A3417" s="6">
        <f>'CBA Digital Banking Case Study '!B3417</f>
        <v>69</v>
      </c>
    </row>
    <row r="3418">
      <c r="A3418" s="6">
        <f>'CBA Digital Banking Case Study '!B3418</f>
        <v>53</v>
      </c>
    </row>
    <row r="3419">
      <c r="A3419" s="6">
        <f>'CBA Digital Banking Case Study '!B3419</f>
        <v>77</v>
      </c>
    </row>
    <row r="3420">
      <c r="A3420" s="6">
        <f>'CBA Digital Banking Case Study '!B3420</f>
        <v>55</v>
      </c>
    </row>
    <row r="3421">
      <c r="A3421" s="6">
        <f>'CBA Digital Banking Case Study '!B3421</f>
        <v>56</v>
      </c>
    </row>
    <row r="3422">
      <c r="A3422" s="6">
        <f>'CBA Digital Banking Case Study '!B3422</f>
        <v>67</v>
      </c>
    </row>
    <row r="3423">
      <c r="A3423" s="6">
        <f>'CBA Digital Banking Case Study '!B3423</f>
        <v>80</v>
      </c>
    </row>
    <row r="3424">
      <c r="A3424" s="6">
        <f>'CBA Digital Banking Case Study '!B3424</f>
        <v>54</v>
      </c>
    </row>
    <row r="3425">
      <c r="A3425" s="6">
        <f>'CBA Digital Banking Case Study '!B3425</f>
        <v>69</v>
      </c>
    </row>
    <row r="3426">
      <c r="A3426" s="6">
        <f>'CBA Digital Banking Case Study '!B3426</f>
        <v>80</v>
      </c>
    </row>
    <row r="3427">
      <c r="A3427" s="6">
        <f>'CBA Digital Banking Case Study '!B3427</f>
        <v>79</v>
      </c>
    </row>
    <row r="3428">
      <c r="A3428" s="6">
        <f>'CBA Digital Banking Case Study '!B3428</f>
        <v>78</v>
      </c>
    </row>
    <row r="3429">
      <c r="A3429" s="6">
        <f>'CBA Digital Banking Case Study '!B3429</f>
        <v>52</v>
      </c>
    </row>
    <row r="3430">
      <c r="A3430" s="6">
        <f>'CBA Digital Banking Case Study '!B3430</f>
        <v>24</v>
      </c>
    </row>
    <row r="3431">
      <c r="A3431" s="6">
        <f>'CBA Digital Banking Case Study '!B3431</f>
        <v>44</v>
      </c>
    </row>
    <row r="3432">
      <c r="A3432" s="6">
        <f>'CBA Digital Banking Case Study '!B3432</f>
        <v>45</v>
      </c>
    </row>
    <row r="3433">
      <c r="A3433" s="6">
        <f>'CBA Digital Banking Case Study '!B3433</f>
        <v>39</v>
      </c>
    </row>
    <row r="3434">
      <c r="A3434" s="6">
        <f>'CBA Digital Banking Case Study '!B3434</f>
        <v>31</v>
      </c>
    </row>
    <row r="3435">
      <c r="A3435" s="6">
        <f>'CBA Digital Banking Case Study '!B3435</f>
        <v>24</v>
      </c>
    </row>
    <row r="3436">
      <c r="A3436" s="6">
        <f>'CBA Digital Banking Case Study '!B3436</f>
        <v>54</v>
      </c>
    </row>
    <row r="3437">
      <c r="A3437" s="6">
        <f>'CBA Digital Banking Case Study '!B3437</f>
        <v>78</v>
      </c>
    </row>
    <row r="3438">
      <c r="A3438" s="6">
        <f>'CBA Digital Banking Case Study '!B3438</f>
        <v>39</v>
      </c>
    </row>
    <row r="3439">
      <c r="A3439" s="6">
        <f>'CBA Digital Banking Case Study '!B3439</f>
        <v>22</v>
      </c>
    </row>
    <row r="3440">
      <c r="A3440" s="6">
        <f>'CBA Digital Banking Case Study '!B3440</f>
        <v>79</v>
      </c>
    </row>
    <row r="3441">
      <c r="A3441" s="6">
        <f>'CBA Digital Banking Case Study '!B3441</f>
        <v>72</v>
      </c>
    </row>
    <row r="3442">
      <c r="A3442" s="6">
        <f>'CBA Digital Banking Case Study '!B3442</f>
        <v>19</v>
      </c>
    </row>
    <row r="3443">
      <c r="A3443" s="6">
        <f>'CBA Digital Banking Case Study '!B3443</f>
        <v>79</v>
      </c>
    </row>
    <row r="3444">
      <c r="A3444" s="6">
        <f>'CBA Digital Banking Case Study '!B3444</f>
        <v>44</v>
      </c>
    </row>
    <row r="3445">
      <c r="A3445" s="6">
        <f>'CBA Digital Banking Case Study '!B3445</f>
        <v>38</v>
      </c>
    </row>
    <row r="3446">
      <c r="A3446" s="6">
        <f>'CBA Digital Banking Case Study '!B3446</f>
        <v>71</v>
      </c>
    </row>
    <row r="3447">
      <c r="A3447" s="6">
        <f>'CBA Digital Banking Case Study '!B3447</f>
        <v>55</v>
      </c>
    </row>
    <row r="3448">
      <c r="A3448" s="6">
        <f>'CBA Digital Banking Case Study '!B3448</f>
        <v>32</v>
      </c>
    </row>
    <row r="3449">
      <c r="A3449" s="6">
        <f>'CBA Digital Banking Case Study '!B3449</f>
        <v>38</v>
      </c>
    </row>
    <row r="3450">
      <c r="A3450" s="6">
        <f>'CBA Digital Banking Case Study '!B3450</f>
        <v>27</v>
      </c>
    </row>
    <row r="3451">
      <c r="A3451" s="6">
        <f>'CBA Digital Banking Case Study '!B3451</f>
        <v>40</v>
      </c>
    </row>
    <row r="3452">
      <c r="A3452" s="6">
        <f>'CBA Digital Banking Case Study '!B3452</f>
        <v>75</v>
      </c>
    </row>
    <row r="3453">
      <c r="A3453" s="6">
        <f>'CBA Digital Banking Case Study '!B3453</f>
        <v>73</v>
      </c>
    </row>
    <row r="3454">
      <c r="A3454" s="6">
        <f>'CBA Digital Banking Case Study '!B3454</f>
        <v>56</v>
      </c>
    </row>
    <row r="3455">
      <c r="A3455" s="6">
        <f>'CBA Digital Banking Case Study '!B3455</f>
        <v>22</v>
      </c>
    </row>
    <row r="3456">
      <c r="A3456" s="6">
        <f>'CBA Digital Banking Case Study '!B3456</f>
        <v>18</v>
      </c>
    </row>
    <row r="3457">
      <c r="A3457" s="6">
        <f>'CBA Digital Banking Case Study '!B3457</f>
        <v>30</v>
      </c>
    </row>
    <row r="3458">
      <c r="A3458" s="6">
        <f>'CBA Digital Banking Case Study '!B3458</f>
        <v>38</v>
      </c>
    </row>
    <row r="3459">
      <c r="A3459" s="6">
        <f>'CBA Digital Banking Case Study '!B3459</f>
        <v>43</v>
      </c>
    </row>
    <row r="3460">
      <c r="A3460" s="6">
        <f>'CBA Digital Banking Case Study '!B3460</f>
        <v>67</v>
      </c>
    </row>
    <row r="3461">
      <c r="A3461" s="6">
        <f>'CBA Digital Banking Case Study '!B3461</f>
        <v>62</v>
      </c>
    </row>
    <row r="3462">
      <c r="A3462" s="6">
        <f>'CBA Digital Banking Case Study '!B3462</f>
        <v>38</v>
      </c>
    </row>
    <row r="3463">
      <c r="A3463" s="6">
        <f>'CBA Digital Banking Case Study '!B3463</f>
        <v>70</v>
      </c>
    </row>
    <row r="3464">
      <c r="A3464" s="6">
        <f>'CBA Digital Banking Case Study '!B3464</f>
        <v>35</v>
      </c>
    </row>
    <row r="3465">
      <c r="A3465" s="6">
        <f>'CBA Digital Banking Case Study '!B3465</f>
        <v>54</v>
      </c>
    </row>
    <row r="3466">
      <c r="A3466" s="6">
        <f>'CBA Digital Banking Case Study '!B3466</f>
        <v>62</v>
      </c>
    </row>
    <row r="3467">
      <c r="A3467" s="6">
        <f>'CBA Digital Banking Case Study '!B3467</f>
        <v>49</v>
      </c>
    </row>
    <row r="3468">
      <c r="A3468" s="6">
        <f>'CBA Digital Banking Case Study '!B3468</f>
        <v>53</v>
      </c>
    </row>
    <row r="3469">
      <c r="A3469" s="6">
        <f>'CBA Digital Banking Case Study '!B3469</f>
        <v>34</v>
      </c>
    </row>
    <row r="3470">
      <c r="A3470" s="6">
        <f>'CBA Digital Banking Case Study '!B3470</f>
        <v>52</v>
      </c>
    </row>
    <row r="3471">
      <c r="A3471" s="6">
        <f>'CBA Digital Banking Case Study '!B3471</f>
        <v>66</v>
      </c>
    </row>
    <row r="3472">
      <c r="A3472" s="6">
        <f>'CBA Digital Banking Case Study '!B3472</f>
        <v>77</v>
      </c>
    </row>
    <row r="3473">
      <c r="A3473" s="6">
        <f>'CBA Digital Banking Case Study '!B3473</f>
        <v>28</v>
      </c>
    </row>
    <row r="3474">
      <c r="A3474" s="6">
        <f>'CBA Digital Banking Case Study '!B3474</f>
        <v>80</v>
      </c>
    </row>
    <row r="3475">
      <c r="A3475" s="6">
        <f>'CBA Digital Banking Case Study '!B3475</f>
        <v>38</v>
      </c>
    </row>
    <row r="3476">
      <c r="A3476" s="6">
        <f>'CBA Digital Banking Case Study '!B3476</f>
        <v>69</v>
      </c>
    </row>
    <row r="3477">
      <c r="A3477" s="6">
        <f>'CBA Digital Banking Case Study '!B3477</f>
        <v>72</v>
      </c>
    </row>
    <row r="3478">
      <c r="A3478" s="6">
        <f>'CBA Digital Banking Case Study '!B3478</f>
        <v>70</v>
      </c>
    </row>
    <row r="3479">
      <c r="A3479" s="6">
        <f>'CBA Digital Banking Case Study '!B3479</f>
        <v>43</v>
      </c>
    </row>
    <row r="3480">
      <c r="A3480" s="6">
        <f>'CBA Digital Banking Case Study '!B3480</f>
        <v>79</v>
      </c>
    </row>
    <row r="3481">
      <c r="A3481" s="6">
        <f>'CBA Digital Banking Case Study '!B3481</f>
        <v>21</v>
      </c>
    </row>
    <row r="3482">
      <c r="A3482" s="6">
        <f>'CBA Digital Banking Case Study '!B3482</f>
        <v>51</v>
      </c>
    </row>
    <row r="3483">
      <c r="A3483" s="6">
        <f>'CBA Digital Banking Case Study '!B3483</f>
        <v>69</v>
      </c>
    </row>
    <row r="3484">
      <c r="A3484" s="6">
        <f>'CBA Digital Banking Case Study '!B3484</f>
        <v>65</v>
      </c>
    </row>
    <row r="3485">
      <c r="A3485" s="6">
        <f>'CBA Digital Banking Case Study '!B3485</f>
        <v>77</v>
      </c>
    </row>
    <row r="3486">
      <c r="A3486" s="6">
        <f>'CBA Digital Banking Case Study '!B3486</f>
        <v>35</v>
      </c>
    </row>
    <row r="3487">
      <c r="A3487" s="6">
        <f>'CBA Digital Banking Case Study '!B3487</f>
        <v>57</v>
      </c>
    </row>
    <row r="3488">
      <c r="A3488" s="6">
        <f>'CBA Digital Banking Case Study '!B3488</f>
        <v>52</v>
      </c>
    </row>
    <row r="3489">
      <c r="A3489" s="6">
        <f>'CBA Digital Banking Case Study '!B3489</f>
        <v>58</v>
      </c>
    </row>
    <row r="3490">
      <c r="A3490" s="6">
        <f>'CBA Digital Banking Case Study '!B3490</f>
        <v>46</v>
      </c>
    </row>
    <row r="3491">
      <c r="A3491" s="6">
        <f>'CBA Digital Banking Case Study '!B3491</f>
        <v>69</v>
      </c>
    </row>
    <row r="3492">
      <c r="A3492" s="6">
        <f>'CBA Digital Banking Case Study '!B3492</f>
        <v>46</v>
      </c>
    </row>
    <row r="3493">
      <c r="A3493" s="6">
        <f>'CBA Digital Banking Case Study '!B3493</f>
        <v>55</v>
      </c>
    </row>
    <row r="3494">
      <c r="A3494" s="6">
        <f>'CBA Digital Banking Case Study '!B3494</f>
        <v>59</v>
      </c>
    </row>
    <row r="3495">
      <c r="A3495" s="6">
        <f>'CBA Digital Banking Case Study '!B3495</f>
        <v>38</v>
      </c>
    </row>
    <row r="3496">
      <c r="A3496" s="6">
        <f>'CBA Digital Banking Case Study '!B3496</f>
        <v>59</v>
      </c>
    </row>
    <row r="3497">
      <c r="A3497" s="6">
        <f>'CBA Digital Banking Case Study '!B3497</f>
        <v>30</v>
      </c>
    </row>
    <row r="3498">
      <c r="A3498" s="6">
        <f>'CBA Digital Banking Case Study '!B3498</f>
        <v>66</v>
      </c>
    </row>
    <row r="3499">
      <c r="A3499" s="6">
        <f>'CBA Digital Banking Case Study '!B3499</f>
        <v>58</v>
      </c>
    </row>
    <row r="3500">
      <c r="A3500" s="6">
        <f>'CBA Digital Banking Case Study '!B3500</f>
        <v>34</v>
      </c>
    </row>
    <row r="3501">
      <c r="A3501" s="6">
        <f>'CBA Digital Banking Case Study '!B3501</f>
        <v>73</v>
      </c>
    </row>
    <row r="3502">
      <c r="A3502" s="6">
        <f>'CBA Digital Banking Case Study '!B3502</f>
        <v>26</v>
      </c>
    </row>
    <row r="3503">
      <c r="A3503" s="6">
        <f>'CBA Digital Banking Case Study '!B3503</f>
        <v>58</v>
      </c>
    </row>
    <row r="3504">
      <c r="A3504" s="6">
        <f>'CBA Digital Banking Case Study '!B3504</f>
        <v>18</v>
      </c>
    </row>
    <row r="3505">
      <c r="A3505" s="6">
        <f>'CBA Digital Banking Case Study '!B3505</f>
        <v>19</v>
      </c>
    </row>
    <row r="3506">
      <c r="A3506" s="6">
        <f>'CBA Digital Banking Case Study '!B3506</f>
        <v>77</v>
      </c>
    </row>
    <row r="3507">
      <c r="A3507" s="6">
        <f>'CBA Digital Banking Case Study '!B3507</f>
        <v>65</v>
      </c>
    </row>
    <row r="3508">
      <c r="A3508" s="6">
        <f>'CBA Digital Banking Case Study '!B3508</f>
        <v>46</v>
      </c>
    </row>
    <row r="3509">
      <c r="A3509" s="6">
        <f>'CBA Digital Banking Case Study '!B3509</f>
        <v>50</v>
      </c>
    </row>
    <row r="3510">
      <c r="A3510" s="6">
        <f>'CBA Digital Banking Case Study '!B3510</f>
        <v>27</v>
      </c>
    </row>
    <row r="3511">
      <c r="A3511" s="6">
        <f>'CBA Digital Banking Case Study '!B3511</f>
        <v>67</v>
      </c>
    </row>
    <row r="3512">
      <c r="A3512" s="6">
        <f>'CBA Digital Banking Case Study '!B3512</f>
        <v>75</v>
      </c>
    </row>
    <row r="3513">
      <c r="A3513" s="6">
        <f>'CBA Digital Banking Case Study '!B3513</f>
        <v>77</v>
      </c>
    </row>
    <row r="3514">
      <c r="A3514" s="6">
        <f>'CBA Digital Banking Case Study '!B3514</f>
        <v>57</v>
      </c>
    </row>
    <row r="3515">
      <c r="A3515" s="6">
        <f>'CBA Digital Banking Case Study '!B3515</f>
        <v>38</v>
      </c>
    </row>
    <row r="3516">
      <c r="A3516" s="6">
        <f>'CBA Digital Banking Case Study '!B3516</f>
        <v>45</v>
      </c>
    </row>
    <row r="3517">
      <c r="A3517" s="6">
        <f>'CBA Digital Banking Case Study '!B3517</f>
        <v>28</v>
      </c>
    </row>
    <row r="3518">
      <c r="A3518" s="6">
        <f>'CBA Digital Banking Case Study '!B3518</f>
        <v>72</v>
      </c>
    </row>
    <row r="3519">
      <c r="A3519" s="6">
        <f>'CBA Digital Banking Case Study '!B3519</f>
        <v>51</v>
      </c>
    </row>
    <row r="3520">
      <c r="A3520" s="6">
        <f>'CBA Digital Banking Case Study '!B3520</f>
        <v>25</v>
      </c>
    </row>
    <row r="3521">
      <c r="A3521" s="6">
        <f>'CBA Digital Banking Case Study '!B3521</f>
        <v>76</v>
      </c>
    </row>
    <row r="3522">
      <c r="A3522" s="6">
        <f>'CBA Digital Banking Case Study '!B3522</f>
        <v>39</v>
      </c>
    </row>
    <row r="3523">
      <c r="A3523" s="6">
        <f>'CBA Digital Banking Case Study '!B3523</f>
        <v>25</v>
      </c>
    </row>
    <row r="3524">
      <c r="A3524" s="6">
        <f>'CBA Digital Banking Case Study '!B3524</f>
        <v>66</v>
      </c>
    </row>
    <row r="3525">
      <c r="A3525" s="6">
        <f>'CBA Digital Banking Case Study '!B3525</f>
        <v>32</v>
      </c>
    </row>
    <row r="3526">
      <c r="A3526" s="6">
        <f>'CBA Digital Banking Case Study '!B3526</f>
        <v>34</v>
      </c>
    </row>
    <row r="3527">
      <c r="A3527" s="6">
        <f>'CBA Digital Banking Case Study '!B3527</f>
        <v>77</v>
      </c>
    </row>
    <row r="3528">
      <c r="A3528" s="6">
        <f>'CBA Digital Banking Case Study '!B3528</f>
        <v>40</v>
      </c>
    </row>
    <row r="3529">
      <c r="A3529" s="6">
        <f>'CBA Digital Banking Case Study '!B3529</f>
        <v>41</v>
      </c>
    </row>
    <row r="3530">
      <c r="A3530" s="6">
        <f>'CBA Digital Banking Case Study '!B3530</f>
        <v>62</v>
      </c>
    </row>
    <row r="3531">
      <c r="A3531" s="6">
        <f>'CBA Digital Banking Case Study '!B3531</f>
        <v>36</v>
      </c>
    </row>
    <row r="3532">
      <c r="A3532" s="6">
        <f>'CBA Digital Banking Case Study '!B3532</f>
        <v>22</v>
      </c>
    </row>
    <row r="3533">
      <c r="A3533" s="6">
        <f>'CBA Digital Banking Case Study '!B3533</f>
        <v>49</v>
      </c>
    </row>
    <row r="3534">
      <c r="A3534" s="6">
        <f>'CBA Digital Banking Case Study '!B3534</f>
        <v>61</v>
      </c>
    </row>
    <row r="3535">
      <c r="A3535" s="6">
        <f>'CBA Digital Banking Case Study '!B3535</f>
        <v>18</v>
      </c>
    </row>
    <row r="3536">
      <c r="A3536" s="6">
        <f>'CBA Digital Banking Case Study '!B3536</f>
        <v>40</v>
      </c>
    </row>
    <row r="3537">
      <c r="A3537" s="6">
        <f>'CBA Digital Banking Case Study '!B3537</f>
        <v>54</v>
      </c>
    </row>
    <row r="3538">
      <c r="A3538" s="6">
        <f>'CBA Digital Banking Case Study '!B3538</f>
        <v>25</v>
      </c>
    </row>
    <row r="3539">
      <c r="A3539" s="6">
        <f>'CBA Digital Banking Case Study '!B3539</f>
        <v>30</v>
      </c>
    </row>
    <row r="3540">
      <c r="A3540" s="6">
        <f>'CBA Digital Banking Case Study '!B3540</f>
        <v>25</v>
      </c>
    </row>
    <row r="3541">
      <c r="A3541" s="6">
        <f>'CBA Digital Banking Case Study '!B3541</f>
        <v>74</v>
      </c>
    </row>
    <row r="3542">
      <c r="A3542" s="6">
        <f>'CBA Digital Banking Case Study '!B3542</f>
        <v>40</v>
      </c>
    </row>
    <row r="3543">
      <c r="A3543" s="6">
        <f>'CBA Digital Banking Case Study '!B3543</f>
        <v>60</v>
      </c>
    </row>
    <row r="3544">
      <c r="A3544" s="6">
        <f>'CBA Digital Banking Case Study '!B3544</f>
        <v>18</v>
      </c>
    </row>
    <row r="3545">
      <c r="A3545" s="6">
        <f>'CBA Digital Banking Case Study '!B3545</f>
        <v>62</v>
      </c>
    </row>
    <row r="3546">
      <c r="A3546" s="6">
        <f>'CBA Digital Banking Case Study '!B3546</f>
        <v>68</v>
      </c>
    </row>
    <row r="3547">
      <c r="A3547" s="6">
        <f>'CBA Digital Banking Case Study '!B3547</f>
        <v>41</v>
      </c>
    </row>
    <row r="3548">
      <c r="A3548" s="6">
        <f>'CBA Digital Banking Case Study '!B3548</f>
        <v>52</v>
      </c>
    </row>
    <row r="3549">
      <c r="A3549" s="6">
        <f>'CBA Digital Banking Case Study '!B3549</f>
        <v>41</v>
      </c>
    </row>
    <row r="3550">
      <c r="A3550" s="6">
        <f>'CBA Digital Banking Case Study '!B3550</f>
        <v>34</v>
      </c>
    </row>
    <row r="3551">
      <c r="A3551" s="6">
        <f>'CBA Digital Banking Case Study '!B3551</f>
        <v>22</v>
      </c>
    </row>
    <row r="3552">
      <c r="A3552" s="6">
        <f>'CBA Digital Banking Case Study '!B3552</f>
        <v>37</v>
      </c>
    </row>
    <row r="3553">
      <c r="A3553" s="6">
        <f>'CBA Digital Banking Case Study '!B3553</f>
        <v>38</v>
      </c>
    </row>
    <row r="3554">
      <c r="A3554" s="6">
        <f>'CBA Digital Banking Case Study '!B3554</f>
        <v>57</v>
      </c>
    </row>
    <row r="3555">
      <c r="A3555" s="6">
        <f>'CBA Digital Banking Case Study '!B3555</f>
        <v>75</v>
      </c>
    </row>
    <row r="3556">
      <c r="A3556" s="6">
        <f>'CBA Digital Banking Case Study '!B3556</f>
        <v>48</v>
      </c>
    </row>
    <row r="3557">
      <c r="A3557" s="6">
        <f>'CBA Digital Banking Case Study '!B3557</f>
        <v>63</v>
      </c>
    </row>
    <row r="3558">
      <c r="A3558" s="6">
        <f>'CBA Digital Banking Case Study '!B3558</f>
        <v>53</v>
      </c>
    </row>
    <row r="3559">
      <c r="A3559" s="6">
        <f>'CBA Digital Banking Case Study '!B3559</f>
        <v>28</v>
      </c>
    </row>
    <row r="3560">
      <c r="A3560" s="6">
        <f>'CBA Digital Banking Case Study '!B3560</f>
        <v>69</v>
      </c>
    </row>
    <row r="3561">
      <c r="A3561" s="6">
        <f>'CBA Digital Banking Case Study '!B3561</f>
        <v>32</v>
      </c>
    </row>
    <row r="3562">
      <c r="A3562" s="6">
        <f>'CBA Digital Banking Case Study '!B3562</f>
        <v>36</v>
      </c>
    </row>
    <row r="3563">
      <c r="A3563" s="6">
        <f>'CBA Digital Banking Case Study '!B3563</f>
        <v>24</v>
      </c>
    </row>
    <row r="3564">
      <c r="A3564" s="6">
        <f>'CBA Digital Banking Case Study '!B3564</f>
        <v>68</v>
      </c>
    </row>
    <row r="3565">
      <c r="A3565" s="6">
        <f>'CBA Digital Banking Case Study '!B3565</f>
        <v>45</v>
      </c>
    </row>
    <row r="3566">
      <c r="A3566" s="6">
        <f>'CBA Digital Banking Case Study '!B3566</f>
        <v>68</v>
      </c>
    </row>
    <row r="3567">
      <c r="A3567" s="6">
        <f>'CBA Digital Banking Case Study '!B3567</f>
        <v>60</v>
      </c>
    </row>
    <row r="3568">
      <c r="A3568" s="6">
        <f>'CBA Digital Banking Case Study '!B3568</f>
        <v>75</v>
      </c>
    </row>
    <row r="3569">
      <c r="A3569" s="6">
        <f>'CBA Digital Banking Case Study '!B3569</f>
        <v>22</v>
      </c>
    </row>
    <row r="3570">
      <c r="A3570" s="6">
        <f>'CBA Digital Banking Case Study '!B3570</f>
        <v>22</v>
      </c>
    </row>
    <row r="3571">
      <c r="A3571" s="6">
        <f>'CBA Digital Banking Case Study '!B3571</f>
        <v>47</v>
      </c>
    </row>
    <row r="3572">
      <c r="A3572" s="6">
        <f>'CBA Digital Banking Case Study '!B3572</f>
        <v>71</v>
      </c>
    </row>
    <row r="3573">
      <c r="A3573" s="6">
        <f>'CBA Digital Banking Case Study '!B3573</f>
        <v>49</v>
      </c>
    </row>
    <row r="3574">
      <c r="A3574" s="6">
        <f>'CBA Digital Banking Case Study '!B3574</f>
        <v>25</v>
      </c>
    </row>
    <row r="3575">
      <c r="A3575" s="6">
        <f>'CBA Digital Banking Case Study '!B3575</f>
        <v>27</v>
      </c>
    </row>
    <row r="3576">
      <c r="A3576" s="6">
        <f>'CBA Digital Banking Case Study '!B3576</f>
        <v>55</v>
      </c>
    </row>
    <row r="3577">
      <c r="A3577" s="6">
        <f>'CBA Digital Banking Case Study '!B3577</f>
        <v>64</v>
      </c>
    </row>
    <row r="3578">
      <c r="A3578" s="6">
        <f>'CBA Digital Banking Case Study '!B3578</f>
        <v>49</v>
      </c>
    </row>
    <row r="3579">
      <c r="A3579" s="6">
        <f>'CBA Digital Banking Case Study '!B3579</f>
        <v>65</v>
      </c>
    </row>
    <row r="3580">
      <c r="A3580" s="6">
        <f>'CBA Digital Banking Case Study '!B3580</f>
        <v>45</v>
      </c>
    </row>
    <row r="3581">
      <c r="A3581" s="6">
        <f>'CBA Digital Banking Case Study '!B3581</f>
        <v>34</v>
      </c>
    </row>
    <row r="3582">
      <c r="A3582" s="6">
        <f>'CBA Digital Banking Case Study '!B3582</f>
        <v>48</v>
      </c>
    </row>
    <row r="3583">
      <c r="A3583" s="6">
        <f>'CBA Digital Banking Case Study '!B3583</f>
        <v>25</v>
      </c>
    </row>
    <row r="3584">
      <c r="A3584" s="6">
        <f>'CBA Digital Banking Case Study '!B3584</f>
        <v>57</v>
      </c>
    </row>
    <row r="3585">
      <c r="A3585" s="6">
        <f>'CBA Digital Banking Case Study '!B3585</f>
        <v>42</v>
      </c>
    </row>
    <row r="3586">
      <c r="A3586" s="6">
        <f>'CBA Digital Banking Case Study '!B3586</f>
        <v>26</v>
      </c>
    </row>
    <row r="3587">
      <c r="A3587" s="6">
        <f>'CBA Digital Banking Case Study '!B3587</f>
        <v>19</v>
      </c>
    </row>
    <row r="3588">
      <c r="A3588" s="6">
        <f>'CBA Digital Banking Case Study '!B3588</f>
        <v>32</v>
      </c>
    </row>
    <row r="3589">
      <c r="A3589" s="6">
        <f>'CBA Digital Banking Case Study '!B3589</f>
        <v>67</v>
      </c>
    </row>
    <row r="3590">
      <c r="A3590" s="6">
        <f>'CBA Digital Banking Case Study '!B3590</f>
        <v>20</v>
      </c>
    </row>
    <row r="3591">
      <c r="A3591" s="6">
        <f>'CBA Digital Banking Case Study '!B3591</f>
        <v>66</v>
      </c>
    </row>
    <row r="3592">
      <c r="A3592" s="6">
        <f>'CBA Digital Banking Case Study '!B3592</f>
        <v>53</v>
      </c>
    </row>
    <row r="3593">
      <c r="A3593" s="6">
        <f>'CBA Digital Banking Case Study '!B3593</f>
        <v>79</v>
      </c>
    </row>
    <row r="3594">
      <c r="A3594" s="6">
        <f>'CBA Digital Banking Case Study '!B3594</f>
        <v>21</v>
      </c>
    </row>
    <row r="3595">
      <c r="A3595" s="6">
        <f>'CBA Digital Banking Case Study '!B3595</f>
        <v>31</v>
      </c>
    </row>
    <row r="3596">
      <c r="A3596" s="6">
        <f>'CBA Digital Banking Case Study '!B3596</f>
        <v>58</v>
      </c>
    </row>
    <row r="3597">
      <c r="A3597" s="6">
        <f>'CBA Digital Banking Case Study '!B3597</f>
        <v>58</v>
      </c>
    </row>
    <row r="3598">
      <c r="A3598" s="6">
        <f>'CBA Digital Banking Case Study '!B3598</f>
        <v>42</v>
      </c>
    </row>
    <row r="3599">
      <c r="A3599" s="6">
        <f>'CBA Digital Banking Case Study '!B3599</f>
        <v>75</v>
      </c>
    </row>
    <row r="3600">
      <c r="A3600" s="6">
        <f>'CBA Digital Banking Case Study '!B3600</f>
        <v>72</v>
      </c>
    </row>
    <row r="3601">
      <c r="A3601" s="6">
        <f>'CBA Digital Banking Case Study '!B3601</f>
        <v>79</v>
      </c>
    </row>
    <row r="3602">
      <c r="A3602" s="6">
        <f>'CBA Digital Banking Case Study '!B3602</f>
        <v>80</v>
      </c>
    </row>
    <row r="3603">
      <c r="A3603" s="6">
        <f>'CBA Digital Banking Case Study '!B3603</f>
        <v>67</v>
      </c>
    </row>
    <row r="3604">
      <c r="A3604" s="6">
        <f>'CBA Digital Banking Case Study '!B3604</f>
        <v>27</v>
      </c>
    </row>
    <row r="3605">
      <c r="A3605" s="6">
        <f>'CBA Digital Banking Case Study '!B3605</f>
        <v>38</v>
      </c>
    </row>
    <row r="3606">
      <c r="A3606" s="6">
        <f>'CBA Digital Banking Case Study '!B3606</f>
        <v>53</v>
      </c>
    </row>
    <row r="3607">
      <c r="A3607" s="6">
        <f>'CBA Digital Banking Case Study '!B3607</f>
        <v>29</v>
      </c>
    </row>
    <row r="3608">
      <c r="A3608" s="6">
        <f>'CBA Digital Banking Case Study '!B3608</f>
        <v>44</v>
      </c>
    </row>
    <row r="3609">
      <c r="A3609" s="6">
        <f>'CBA Digital Banking Case Study '!B3609</f>
        <v>57</v>
      </c>
    </row>
    <row r="3610">
      <c r="A3610" s="6">
        <f>'CBA Digital Banking Case Study '!B3610</f>
        <v>19</v>
      </c>
    </row>
    <row r="3611">
      <c r="A3611" s="6">
        <f>'CBA Digital Banking Case Study '!B3611</f>
        <v>71</v>
      </c>
    </row>
    <row r="3612">
      <c r="A3612" s="6">
        <f>'CBA Digital Banking Case Study '!B3612</f>
        <v>30</v>
      </c>
    </row>
    <row r="3613">
      <c r="A3613" s="6">
        <f>'CBA Digital Banking Case Study '!B3613</f>
        <v>70</v>
      </c>
    </row>
    <row r="3614">
      <c r="A3614" s="6">
        <f>'CBA Digital Banking Case Study '!B3614</f>
        <v>49</v>
      </c>
    </row>
    <row r="3615">
      <c r="A3615" s="6">
        <f>'CBA Digital Banking Case Study '!B3615</f>
        <v>48</v>
      </c>
    </row>
    <row r="3616">
      <c r="A3616" s="6">
        <f>'CBA Digital Banking Case Study '!B3616</f>
        <v>33</v>
      </c>
    </row>
    <row r="3617">
      <c r="A3617" s="6">
        <f>'CBA Digital Banking Case Study '!B3617</f>
        <v>49</v>
      </c>
    </row>
    <row r="3618">
      <c r="A3618" s="6">
        <f>'CBA Digital Banking Case Study '!B3618</f>
        <v>49</v>
      </c>
    </row>
    <row r="3619">
      <c r="A3619" s="6">
        <f>'CBA Digital Banking Case Study '!B3619</f>
        <v>77</v>
      </c>
    </row>
    <row r="3620">
      <c r="A3620" s="6">
        <f>'CBA Digital Banking Case Study '!B3620</f>
        <v>51</v>
      </c>
    </row>
    <row r="3621">
      <c r="A3621" s="6">
        <f>'CBA Digital Banking Case Study '!B3621</f>
        <v>28</v>
      </c>
    </row>
    <row r="3622">
      <c r="A3622" s="6">
        <f>'CBA Digital Banking Case Study '!B3622</f>
        <v>27</v>
      </c>
    </row>
    <row r="3623">
      <c r="A3623" s="6">
        <f>'CBA Digital Banking Case Study '!B3623</f>
        <v>32</v>
      </c>
    </row>
    <row r="3624">
      <c r="A3624" s="6">
        <f>'CBA Digital Banking Case Study '!B3624</f>
        <v>34</v>
      </c>
    </row>
    <row r="3625">
      <c r="A3625" s="6">
        <f>'CBA Digital Banking Case Study '!B3625</f>
        <v>57</v>
      </c>
    </row>
    <row r="3626">
      <c r="A3626" s="6">
        <f>'CBA Digital Banking Case Study '!B3626</f>
        <v>35</v>
      </c>
    </row>
    <row r="3627">
      <c r="A3627" s="6">
        <f>'CBA Digital Banking Case Study '!B3627</f>
        <v>72</v>
      </c>
    </row>
    <row r="3628">
      <c r="A3628" s="6">
        <f>'CBA Digital Banking Case Study '!B3628</f>
        <v>26</v>
      </c>
    </row>
    <row r="3629">
      <c r="A3629" s="6">
        <f>'CBA Digital Banking Case Study '!B3629</f>
        <v>42</v>
      </c>
    </row>
    <row r="3630">
      <c r="A3630" s="6">
        <f>'CBA Digital Banking Case Study '!B3630</f>
        <v>57</v>
      </c>
    </row>
    <row r="3631">
      <c r="A3631" s="6">
        <f>'CBA Digital Banking Case Study '!B3631</f>
        <v>76</v>
      </c>
    </row>
    <row r="3632">
      <c r="A3632" s="6">
        <f>'CBA Digital Banking Case Study '!B3632</f>
        <v>31</v>
      </c>
    </row>
    <row r="3633">
      <c r="A3633" s="6">
        <f>'CBA Digital Banking Case Study '!B3633</f>
        <v>77</v>
      </c>
    </row>
    <row r="3634">
      <c r="A3634" s="6">
        <f>'CBA Digital Banking Case Study '!B3634</f>
        <v>75</v>
      </c>
    </row>
    <row r="3635">
      <c r="A3635" s="6">
        <f>'CBA Digital Banking Case Study '!B3635</f>
        <v>42</v>
      </c>
    </row>
    <row r="3636">
      <c r="A3636" s="6">
        <f>'CBA Digital Banking Case Study '!B3636</f>
        <v>67</v>
      </c>
    </row>
    <row r="3637">
      <c r="A3637" s="6">
        <f>'CBA Digital Banking Case Study '!B3637</f>
        <v>39</v>
      </c>
    </row>
    <row r="3638">
      <c r="A3638" s="6">
        <f>'CBA Digital Banking Case Study '!B3638</f>
        <v>69</v>
      </c>
    </row>
    <row r="3639">
      <c r="A3639" s="6">
        <f>'CBA Digital Banking Case Study '!B3639</f>
        <v>47</v>
      </c>
    </row>
    <row r="3640">
      <c r="A3640" s="6">
        <f>'CBA Digital Banking Case Study '!B3640</f>
        <v>37</v>
      </c>
    </row>
    <row r="3641">
      <c r="A3641" s="6">
        <f>'CBA Digital Banking Case Study '!B3641</f>
        <v>38</v>
      </c>
    </row>
    <row r="3642">
      <c r="A3642" s="6">
        <f>'CBA Digital Banking Case Study '!B3642</f>
        <v>61</v>
      </c>
    </row>
    <row r="3643">
      <c r="A3643" s="6">
        <f>'CBA Digital Banking Case Study '!B3643</f>
        <v>49</v>
      </c>
    </row>
    <row r="3644">
      <c r="A3644" s="6">
        <f>'CBA Digital Banking Case Study '!B3644</f>
        <v>68</v>
      </c>
    </row>
    <row r="3645">
      <c r="A3645" s="6">
        <f>'CBA Digital Banking Case Study '!B3645</f>
        <v>63</v>
      </c>
    </row>
    <row r="3646">
      <c r="A3646" s="6">
        <f>'CBA Digital Banking Case Study '!B3646</f>
        <v>66</v>
      </c>
    </row>
    <row r="3647">
      <c r="A3647" s="6">
        <f>'CBA Digital Banking Case Study '!B3647</f>
        <v>73</v>
      </c>
    </row>
    <row r="3648">
      <c r="A3648" s="6">
        <f>'CBA Digital Banking Case Study '!B3648</f>
        <v>38</v>
      </c>
    </row>
    <row r="3649">
      <c r="A3649" s="6">
        <f>'CBA Digital Banking Case Study '!B3649</f>
        <v>52</v>
      </c>
    </row>
    <row r="3650">
      <c r="A3650" s="6">
        <f>'CBA Digital Banking Case Study '!B3650</f>
        <v>75</v>
      </c>
    </row>
    <row r="3651">
      <c r="A3651" s="6">
        <f>'CBA Digital Banking Case Study '!B3651</f>
        <v>49</v>
      </c>
    </row>
    <row r="3652">
      <c r="A3652" s="6">
        <f>'CBA Digital Banking Case Study '!B3652</f>
        <v>47</v>
      </c>
    </row>
    <row r="3653">
      <c r="A3653" s="6">
        <f>'CBA Digital Banking Case Study '!B3653</f>
        <v>72</v>
      </c>
    </row>
    <row r="3654">
      <c r="A3654" s="6">
        <f>'CBA Digital Banking Case Study '!B3654</f>
        <v>56</v>
      </c>
    </row>
    <row r="3655">
      <c r="A3655" s="6">
        <f>'CBA Digital Banking Case Study '!B3655</f>
        <v>66</v>
      </c>
    </row>
    <row r="3656">
      <c r="A3656" s="6">
        <f>'CBA Digital Banking Case Study '!B3656</f>
        <v>29</v>
      </c>
    </row>
    <row r="3657">
      <c r="A3657" s="6">
        <f>'CBA Digital Banking Case Study '!B3657</f>
        <v>58</v>
      </c>
    </row>
    <row r="3658">
      <c r="A3658" s="6">
        <f>'CBA Digital Banking Case Study '!B3658</f>
        <v>64</v>
      </c>
    </row>
    <row r="3659">
      <c r="A3659" s="6">
        <f>'CBA Digital Banking Case Study '!B3659</f>
        <v>35</v>
      </c>
    </row>
    <row r="3660">
      <c r="A3660" s="6">
        <f>'CBA Digital Banking Case Study '!B3660</f>
        <v>38</v>
      </c>
    </row>
    <row r="3661">
      <c r="A3661" s="6">
        <f>'CBA Digital Banking Case Study '!B3661</f>
        <v>30</v>
      </c>
    </row>
    <row r="3662">
      <c r="A3662" s="6">
        <f>'CBA Digital Banking Case Study '!B3662</f>
        <v>79</v>
      </c>
    </row>
    <row r="3663">
      <c r="A3663" s="6">
        <f>'CBA Digital Banking Case Study '!B3663</f>
        <v>38</v>
      </c>
    </row>
    <row r="3664">
      <c r="A3664" s="6">
        <f>'CBA Digital Banking Case Study '!B3664</f>
        <v>79</v>
      </c>
    </row>
    <row r="3665">
      <c r="A3665" s="6">
        <f>'CBA Digital Banking Case Study '!B3665</f>
        <v>25</v>
      </c>
    </row>
    <row r="3666">
      <c r="A3666" s="6">
        <f>'CBA Digital Banking Case Study '!B3666</f>
        <v>63</v>
      </c>
    </row>
    <row r="3667">
      <c r="A3667" s="6">
        <f>'CBA Digital Banking Case Study '!B3667</f>
        <v>57</v>
      </c>
    </row>
    <row r="3668">
      <c r="A3668" s="6">
        <f>'CBA Digital Banking Case Study '!B3668</f>
        <v>63</v>
      </c>
    </row>
    <row r="3669">
      <c r="A3669" s="6">
        <f>'CBA Digital Banking Case Study '!B3669</f>
        <v>24</v>
      </c>
    </row>
    <row r="3670">
      <c r="A3670" s="6">
        <f>'CBA Digital Banking Case Study '!B3670</f>
        <v>40</v>
      </c>
    </row>
    <row r="3671">
      <c r="A3671" s="6">
        <f>'CBA Digital Banking Case Study '!B3671</f>
        <v>61</v>
      </c>
    </row>
    <row r="3672">
      <c r="A3672" s="6">
        <f>'CBA Digital Banking Case Study '!B3672</f>
        <v>49</v>
      </c>
    </row>
    <row r="3673">
      <c r="A3673" s="6">
        <f>'CBA Digital Banking Case Study '!B3673</f>
        <v>28</v>
      </c>
    </row>
    <row r="3674">
      <c r="A3674" s="6">
        <f>'CBA Digital Banking Case Study '!B3674</f>
        <v>39</v>
      </c>
    </row>
    <row r="3675">
      <c r="A3675" s="6">
        <f>'CBA Digital Banking Case Study '!B3675</f>
        <v>39</v>
      </c>
    </row>
    <row r="3676">
      <c r="A3676" s="6">
        <f>'CBA Digital Banking Case Study '!B3676</f>
        <v>60</v>
      </c>
    </row>
    <row r="3677">
      <c r="A3677" s="6">
        <f>'CBA Digital Banking Case Study '!B3677</f>
        <v>42</v>
      </c>
    </row>
    <row r="3678">
      <c r="A3678" s="6">
        <f>'CBA Digital Banking Case Study '!B3678</f>
        <v>39</v>
      </c>
    </row>
    <row r="3679">
      <c r="A3679" s="6">
        <f>'CBA Digital Banking Case Study '!B3679</f>
        <v>45</v>
      </c>
    </row>
    <row r="3680">
      <c r="A3680" s="6">
        <f>'CBA Digital Banking Case Study '!B3680</f>
        <v>46</v>
      </c>
    </row>
    <row r="3681">
      <c r="A3681" s="6">
        <f>'CBA Digital Banking Case Study '!B3681</f>
        <v>30</v>
      </c>
    </row>
    <row r="3682">
      <c r="A3682" s="6">
        <f>'CBA Digital Banking Case Study '!B3682</f>
        <v>35</v>
      </c>
    </row>
    <row r="3683">
      <c r="A3683" s="6">
        <f>'CBA Digital Banking Case Study '!B3683</f>
        <v>19</v>
      </c>
    </row>
    <row r="3684">
      <c r="A3684" s="6">
        <f>'CBA Digital Banking Case Study '!B3684</f>
        <v>46</v>
      </c>
    </row>
    <row r="3685">
      <c r="A3685" s="6">
        <f>'CBA Digital Banking Case Study '!B3685</f>
        <v>38</v>
      </c>
    </row>
    <row r="3686">
      <c r="A3686" s="6">
        <f>'CBA Digital Banking Case Study '!B3686</f>
        <v>32</v>
      </c>
    </row>
    <row r="3687">
      <c r="A3687" s="6">
        <f>'CBA Digital Banking Case Study '!B3687</f>
        <v>69</v>
      </c>
    </row>
    <row r="3688">
      <c r="A3688" s="6">
        <f>'CBA Digital Banking Case Study '!B3688</f>
        <v>44</v>
      </c>
    </row>
    <row r="3689">
      <c r="A3689" s="6">
        <f>'CBA Digital Banking Case Study '!B3689</f>
        <v>67</v>
      </c>
    </row>
    <row r="3690">
      <c r="A3690" s="6">
        <f>'CBA Digital Banking Case Study '!B3690</f>
        <v>48</v>
      </c>
    </row>
    <row r="3691">
      <c r="A3691" s="6">
        <f>'CBA Digital Banking Case Study '!B3691</f>
        <v>32</v>
      </c>
    </row>
    <row r="3692">
      <c r="A3692" s="6">
        <f>'CBA Digital Banking Case Study '!B3692</f>
        <v>68</v>
      </c>
    </row>
    <row r="3693">
      <c r="A3693" s="6">
        <f>'CBA Digital Banking Case Study '!B3693</f>
        <v>40</v>
      </c>
    </row>
    <row r="3694">
      <c r="A3694" s="6">
        <f>'CBA Digital Banking Case Study '!B3694</f>
        <v>41</v>
      </c>
    </row>
    <row r="3695">
      <c r="A3695" s="6">
        <f>'CBA Digital Banking Case Study '!B3695</f>
        <v>61</v>
      </c>
    </row>
    <row r="3696">
      <c r="A3696" s="6">
        <f>'CBA Digital Banking Case Study '!B3696</f>
        <v>30</v>
      </c>
    </row>
    <row r="3697">
      <c r="A3697" s="6">
        <f>'CBA Digital Banking Case Study '!B3697</f>
        <v>39</v>
      </c>
    </row>
    <row r="3698">
      <c r="A3698" s="6">
        <f>'CBA Digital Banking Case Study '!B3698</f>
        <v>60</v>
      </c>
    </row>
    <row r="3699">
      <c r="A3699" s="6">
        <f>'CBA Digital Banking Case Study '!B3699</f>
        <v>54</v>
      </c>
    </row>
    <row r="3700">
      <c r="A3700" s="6">
        <f>'CBA Digital Banking Case Study '!B3700</f>
        <v>78</v>
      </c>
    </row>
    <row r="3701">
      <c r="A3701" s="6">
        <f>'CBA Digital Banking Case Study '!B3701</f>
        <v>50</v>
      </c>
    </row>
    <row r="3702">
      <c r="A3702" s="6">
        <f>'CBA Digital Banking Case Study '!B3702</f>
        <v>73</v>
      </c>
    </row>
    <row r="3703">
      <c r="A3703" s="6">
        <f>'CBA Digital Banking Case Study '!B3703</f>
        <v>20</v>
      </c>
    </row>
    <row r="3704">
      <c r="A3704" s="6">
        <f>'CBA Digital Banking Case Study '!B3704</f>
        <v>80</v>
      </c>
    </row>
    <row r="3705">
      <c r="A3705" s="6">
        <f>'CBA Digital Banking Case Study '!B3705</f>
        <v>71</v>
      </c>
    </row>
    <row r="3706">
      <c r="A3706" s="6">
        <f>'CBA Digital Banking Case Study '!B3706</f>
        <v>36</v>
      </c>
    </row>
    <row r="3707">
      <c r="A3707" s="6">
        <f>'CBA Digital Banking Case Study '!B3707</f>
        <v>40</v>
      </c>
    </row>
    <row r="3708">
      <c r="A3708" s="6">
        <f>'CBA Digital Banking Case Study '!B3708</f>
        <v>46</v>
      </c>
    </row>
    <row r="3709">
      <c r="A3709" s="6">
        <f>'CBA Digital Banking Case Study '!B3709</f>
        <v>47</v>
      </c>
    </row>
    <row r="3710">
      <c r="A3710" s="6">
        <f>'CBA Digital Banking Case Study '!B3710</f>
        <v>56</v>
      </c>
    </row>
    <row r="3711">
      <c r="A3711" s="6">
        <f>'CBA Digital Banking Case Study '!B3711</f>
        <v>61</v>
      </c>
    </row>
    <row r="3712">
      <c r="A3712" s="6">
        <f>'CBA Digital Banking Case Study '!B3712</f>
        <v>64</v>
      </c>
    </row>
    <row r="3713">
      <c r="A3713" s="6">
        <f>'CBA Digital Banking Case Study '!B3713</f>
        <v>42</v>
      </c>
    </row>
    <row r="3714">
      <c r="A3714" s="6">
        <f>'CBA Digital Banking Case Study '!B3714</f>
        <v>54</v>
      </c>
    </row>
    <row r="3715">
      <c r="A3715" s="6">
        <f>'CBA Digital Banking Case Study '!B3715</f>
        <v>64</v>
      </c>
    </row>
    <row r="3716">
      <c r="A3716" s="6">
        <f>'CBA Digital Banking Case Study '!B3716</f>
        <v>25</v>
      </c>
    </row>
    <row r="3717">
      <c r="A3717" s="6">
        <f>'CBA Digital Banking Case Study '!B3717</f>
        <v>59</v>
      </c>
    </row>
    <row r="3718">
      <c r="A3718" s="6">
        <f>'CBA Digital Banking Case Study '!B3718</f>
        <v>75</v>
      </c>
    </row>
    <row r="3719">
      <c r="A3719" s="6">
        <f>'CBA Digital Banking Case Study '!B3719</f>
        <v>33</v>
      </c>
    </row>
    <row r="3720">
      <c r="A3720" s="6">
        <f>'CBA Digital Banking Case Study '!B3720</f>
        <v>25</v>
      </c>
    </row>
    <row r="3721">
      <c r="A3721" s="6">
        <f>'CBA Digital Banking Case Study '!B3721</f>
        <v>18</v>
      </c>
    </row>
    <row r="3722">
      <c r="A3722" s="6">
        <f>'CBA Digital Banking Case Study '!B3722</f>
        <v>61</v>
      </c>
    </row>
    <row r="3723">
      <c r="A3723" s="6">
        <f>'CBA Digital Banking Case Study '!B3723</f>
        <v>22</v>
      </c>
    </row>
    <row r="3724">
      <c r="A3724" s="6">
        <f>'CBA Digital Banking Case Study '!B3724</f>
        <v>20</v>
      </c>
    </row>
    <row r="3725">
      <c r="A3725" s="6">
        <f>'CBA Digital Banking Case Study '!B3725</f>
        <v>18</v>
      </c>
    </row>
    <row r="3726">
      <c r="A3726" s="6">
        <f>'CBA Digital Banking Case Study '!B3726</f>
        <v>21</v>
      </c>
    </row>
    <row r="3727">
      <c r="A3727" s="6">
        <f>'CBA Digital Banking Case Study '!B3727</f>
        <v>57</v>
      </c>
    </row>
    <row r="3728">
      <c r="A3728" s="6">
        <f>'CBA Digital Banking Case Study '!B3728</f>
        <v>52</v>
      </c>
    </row>
    <row r="3729">
      <c r="A3729" s="6">
        <f>'CBA Digital Banking Case Study '!B3729</f>
        <v>49</v>
      </c>
    </row>
    <row r="3730">
      <c r="A3730" s="6">
        <f>'CBA Digital Banking Case Study '!B3730</f>
        <v>59</v>
      </c>
    </row>
    <row r="3731">
      <c r="A3731" s="6">
        <f>'CBA Digital Banking Case Study '!B3731</f>
        <v>51</v>
      </c>
    </row>
    <row r="3732">
      <c r="A3732" s="6">
        <f>'CBA Digital Banking Case Study '!B3732</f>
        <v>60</v>
      </c>
    </row>
    <row r="3733">
      <c r="A3733" s="6">
        <f>'CBA Digital Banking Case Study '!B3733</f>
        <v>42</v>
      </c>
    </row>
    <row r="3734">
      <c r="A3734" s="6">
        <f>'CBA Digital Banking Case Study '!B3734</f>
        <v>27</v>
      </c>
    </row>
    <row r="3735">
      <c r="A3735" s="6">
        <f>'CBA Digital Banking Case Study '!B3735</f>
        <v>38</v>
      </c>
    </row>
    <row r="3736">
      <c r="A3736" s="6">
        <f>'CBA Digital Banking Case Study '!B3736</f>
        <v>63</v>
      </c>
    </row>
    <row r="3737">
      <c r="A3737" s="6">
        <f>'CBA Digital Banking Case Study '!B3737</f>
        <v>56</v>
      </c>
    </row>
    <row r="3738">
      <c r="A3738" s="6">
        <f>'CBA Digital Banking Case Study '!B3738</f>
        <v>44</v>
      </c>
    </row>
    <row r="3739">
      <c r="A3739" s="6">
        <f>'CBA Digital Banking Case Study '!B3739</f>
        <v>44</v>
      </c>
    </row>
    <row r="3740">
      <c r="A3740" s="6">
        <f>'CBA Digital Banking Case Study '!B3740</f>
        <v>19</v>
      </c>
    </row>
    <row r="3741">
      <c r="A3741" s="6">
        <f>'CBA Digital Banking Case Study '!B3741</f>
        <v>58</v>
      </c>
    </row>
    <row r="3742">
      <c r="A3742" s="6">
        <f>'CBA Digital Banking Case Study '!B3742</f>
        <v>65</v>
      </c>
    </row>
    <row r="3743">
      <c r="A3743" s="6">
        <f>'CBA Digital Banking Case Study '!B3743</f>
        <v>30</v>
      </c>
    </row>
    <row r="3744">
      <c r="A3744" s="6">
        <f>'CBA Digital Banking Case Study '!B3744</f>
        <v>26</v>
      </c>
    </row>
    <row r="3745">
      <c r="A3745" s="6">
        <f>'CBA Digital Banking Case Study '!B3745</f>
        <v>69</v>
      </c>
    </row>
    <row r="3746">
      <c r="A3746" s="6">
        <f>'CBA Digital Banking Case Study '!B3746</f>
        <v>53</v>
      </c>
    </row>
    <row r="3747">
      <c r="A3747" s="6">
        <f>'CBA Digital Banking Case Study '!B3747</f>
        <v>39</v>
      </c>
    </row>
    <row r="3748">
      <c r="A3748" s="6">
        <f>'CBA Digital Banking Case Study '!B3748</f>
        <v>59</v>
      </c>
    </row>
    <row r="3749">
      <c r="A3749" s="6">
        <f>'CBA Digital Banking Case Study '!B3749</f>
        <v>43</v>
      </c>
    </row>
    <row r="3750">
      <c r="A3750" s="6">
        <f>'CBA Digital Banking Case Study '!B3750</f>
        <v>75</v>
      </c>
    </row>
    <row r="3751">
      <c r="A3751" s="6">
        <f>'CBA Digital Banking Case Study '!B3751</f>
        <v>71</v>
      </c>
    </row>
    <row r="3752">
      <c r="A3752" s="6">
        <f>'CBA Digital Banking Case Study '!B3752</f>
        <v>29</v>
      </c>
    </row>
    <row r="3753">
      <c r="A3753" s="6">
        <f>'CBA Digital Banking Case Study '!B3753</f>
        <v>34</v>
      </c>
    </row>
    <row r="3754">
      <c r="A3754" s="6">
        <f>'CBA Digital Banking Case Study '!B3754</f>
        <v>31</v>
      </c>
    </row>
    <row r="3755">
      <c r="A3755" s="6">
        <f>'CBA Digital Banking Case Study '!B3755</f>
        <v>31</v>
      </c>
    </row>
    <row r="3756">
      <c r="A3756" s="6">
        <f>'CBA Digital Banking Case Study '!B3756</f>
        <v>74</v>
      </c>
    </row>
    <row r="3757">
      <c r="A3757" s="6">
        <f>'CBA Digital Banking Case Study '!B3757</f>
        <v>51</v>
      </c>
    </row>
    <row r="3758">
      <c r="A3758" s="6">
        <f>'CBA Digital Banking Case Study '!B3758</f>
        <v>70</v>
      </c>
    </row>
    <row r="3759">
      <c r="A3759" s="6">
        <f>'CBA Digital Banking Case Study '!B3759</f>
        <v>74</v>
      </c>
    </row>
    <row r="3760">
      <c r="A3760" s="6">
        <f>'CBA Digital Banking Case Study '!B3760</f>
        <v>37</v>
      </c>
    </row>
    <row r="3761">
      <c r="A3761" s="6">
        <f>'CBA Digital Banking Case Study '!B3761</f>
        <v>28</v>
      </c>
    </row>
    <row r="3762">
      <c r="A3762" s="6">
        <f>'CBA Digital Banking Case Study '!B3762</f>
        <v>33</v>
      </c>
    </row>
    <row r="3763">
      <c r="A3763" s="6">
        <f>'CBA Digital Banking Case Study '!B3763</f>
        <v>68</v>
      </c>
    </row>
    <row r="3764">
      <c r="A3764" s="6">
        <f>'CBA Digital Banking Case Study '!B3764</f>
        <v>48</v>
      </c>
    </row>
    <row r="3765">
      <c r="A3765" s="6">
        <f>'CBA Digital Banking Case Study '!B3765</f>
        <v>72</v>
      </c>
    </row>
    <row r="3766">
      <c r="A3766" s="6">
        <f>'CBA Digital Banking Case Study '!B3766</f>
        <v>23</v>
      </c>
    </row>
    <row r="3767">
      <c r="A3767" s="6">
        <f>'CBA Digital Banking Case Study '!B3767</f>
        <v>73</v>
      </c>
    </row>
    <row r="3768">
      <c r="A3768" s="6">
        <f>'CBA Digital Banking Case Study '!B3768</f>
        <v>36</v>
      </c>
    </row>
    <row r="3769">
      <c r="A3769" s="6">
        <f>'CBA Digital Banking Case Study '!B3769</f>
        <v>54</v>
      </c>
    </row>
    <row r="3770">
      <c r="A3770" s="6">
        <f>'CBA Digital Banking Case Study '!B3770</f>
        <v>75</v>
      </c>
    </row>
    <row r="3771">
      <c r="A3771" s="6">
        <f>'CBA Digital Banking Case Study '!B3771</f>
        <v>21</v>
      </c>
    </row>
    <row r="3772">
      <c r="A3772" s="6">
        <f>'CBA Digital Banking Case Study '!B3772</f>
        <v>64</v>
      </c>
    </row>
    <row r="3773">
      <c r="A3773" s="6">
        <f>'CBA Digital Banking Case Study '!B3773</f>
        <v>78</v>
      </c>
    </row>
    <row r="3774">
      <c r="A3774" s="6">
        <f>'CBA Digital Banking Case Study '!B3774</f>
        <v>21</v>
      </c>
    </row>
    <row r="3775">
      <c r="A3775" s="6">
        <f>'CBA Digital Banking Case Study '!B3775</f>
        <v>37</v>
      </c>
    </row>
    <row r="3776">
      <c r="A3776" s="6">
        <f>'CBA Digital Banking Case Study '!B3776</f>
        <v>27</v>
      </c>
    </row>
    <row r="3777">
      <c r="A3777" s="6">
        <f>'CBA Digital Banking Case Study '!B3777</f>
        <v>41</v>
      </c>
    </row>
    <row r="3778">
      <c r="A3778" s="6">
        <f>'CBA Digital Banking Case Study '!B3778</f>
        <v>71</v>
      </c>
    </row>
    <row r="3779">
      <c r="A3779" s="6">
        <f>'CBA Digital Banking Case Study '!B3779</f>
        <v>52</v>
      </c>
    </row>
    <row r="3780">
      <c r="A3780" s="6">
        <f>'CBA Digital Banking Case Study '!B3780</f>
        <v>43</v>
      </c>
    </row>
    <row r="3781">
      <c r="A3781" s="6">
        <f>'CBA Digital Banking Case Study '!B3781</f>
        <v>54</v>
      </c>
    </row>
    <row r="3782">
      <c r="A3782" s="6">
        <f>'CBA Digital Banking Case Study '!B3782</f>
        <v>55</v>
      </c>
    </row>
    <row r="3783">
      <c r="A3783" s="6">
        <f>'CBA Digital Banking Case Study '!B3783</f>
        <v>38</v>
      </c>
    </row>
    <row r="3784">
      <c r="A3784" s="6">
        <f>'CBA Digital Banking Case Study '!B3784</f>
        <v>71</v>
      </c>
    </row>
    <row r="3785">
      <c r="A3785" s="6">
        <f>'CBA Digital Banking Case Study '!B3785</f>
        <v>57</v>
      </c>
    </row>
    <row r="3786">
      <c r="A3786" s="6">
        <f>'CBA Digital Banking Case Study '!B3786</f>
        <v>56</v>
      </c>
    </row>
    <row r="3787">
      <c r="A3787" s="6">
        <f>'CBA Digital Banking Case Study '!B3787</f>
        <v>38</v>
      </c>
    </row>
    <row r="3788">
      <c r="A3788" s="6">
        <f>'CBA Digital Banking Case Study '!B3788</f>
        <v>27</v>
      </c>
    </row>
    <row r="3789">
      <c r="A3789" s="6">
        <f>'CBA Digital Banking Case Study '!B3789</f>
        <v>55</v>
      </c>
    </row>
    <row r="3790">
      <c r="A3790" s="6">
        <f>'CBA Digital Banking Case Study '!B3790</f>
        <v>63</v>
      </c>
    </row>
    <row r="3791">
      <c r="A3791" s="6">
        <f>'CBA Digital Banking Case Study '!B3791</f>
        <v>21</v>
      </c>
    </row>
    <row r="3792">
      <c r="A3792" s="6">
        <f>'CBA Digital Banking Case Study '!B3792</f>
        <v>77</v>
      </c>
    </row>
    <row r="3793">
      <c r="A3793" s="6">
        <f>'CBA Digital Banking Case Study '!B3793</f>
        <v>74</v>
      </c>
    </row>
    <row r="3794">
      <c r="A3794" s="6">
        <f>'CBA Digital Banking Case Study '!B3794</f>
        <v>62</v>
      </c>
    </row>
    <row r="3795">
      <c r="A3795" s="6">
        <f>'CBA Digital Banking Case Study '!B3795</f>
        <v>37</v>
      </c>
    </row>
    <row r="3796">
      <c r="A3796" s="6">
        <f>'CBA Digital Banking Case Study '!B3796</f>
        <v>34</v>
      </c>
    </row>
    <row r="3797">
      <c r="A3797" s="6">
        <f>'CBA Digital Banking Case Study '!B3797</f>
        <v>72</v>
      </c>
    </row>
    <row r="3798">
      <c r="A3798" s="6">
        <f>'CBA Digital Banking Case Study '!B3798</f>
        <v>24</v>
      </c>
    </row>
    <row r="3799">
      <c r="A3799" s="6">
        <f>'CBA Digital Banking Case Study '!B3799</f>
        <v>21</v>
      </c>
    </row>
    <row r="3800">
      <c r="A3800" s="6">
        <f>'CBA Digital Banking Case Study '!B3800</f>
        <v>46</v>
      </c>
    </row>
    <row r="3801">
      <c r="A3801" s="6">
        <f>'CBA Digital Banking Case Study '!B3801</f>
        <v>31</v>
      </c>
    </row>
    <row r="3802">
      <c r="A3802" s="6">
        <f>'CBA Digital Banking Case Study '!B3802</f>
        <v>20</v>
      </c>
    </row>
    <row r="3803">
      <c r="A3803" s="6">
        <f>'CBA Digital Banking Case Study '!B3803</f>
        <v>41</v>
      </c>
    </row>
    <row r="3804">
      <c r="A3804" s="6">
        <f>'CBA Digital Banking Case Study '!B3804</f>
        <v>54</v>
      </c>
    </row>
    <row r="3805">
      <c r="A3805" s="6">
        <f>'CBA Digital Banking Case Study '!B3805</f>
        <v>33</v>
      </c>
    </row>
    <row r="3806">
      <c r="A3806" s="6">
        <f>'CBA Digital Banking Case Study '!B3806</f>
        <v>75</v>
      </c>
    </row>
    <row r="3807">
      <c r="A3807" s="6">
        <f>'CBA Digital Banking Case Study '!B3807</f>
        <v>72</v>
      </c>
    </row>
    <row r="3808">
      <c r="A3808" s="6">
        <f>'CBA Digital Banking Case Study '!B3808</f>
        <v>69</v>
      </c>
    </row>
    <row r="3809">
      <c r="A3809" s="6">
        <f>'CBA Digital Banking Case Study '!B3809</f>
        <v>21</v>
      </c>
    </row>
    <row r="3810">
      <c r="A3810" s="6">
        <f>'CBA Digital Banking Case Study '!B3810</f>
        <v>73</v>
      </c>
    </row>
    <row r="3811">
      <c r="A3811" s="6">
        <f>'CBA Digital Banking Case Study '!B3811</f>
        <v>79</v>
      </c>
    </row>
    <row r="3812">
      <c r="A3812" s="6">
        <f>'CBA Digital Banking Case Study '!B3812</f>
        <v>41</v>
      </c>
    </row>
    <row r="3813">
      <c r="A3813" s="6">
        <f>'CBA Digital Banking Case Study '!B3813</f>
        <v>51</v>
      </c>
    </row>
    <row r="3814">
      <c r="A3814" s="6">
        <f>'CBA Digital Banking Case Study '!B3814</f>
        <v>47</v>
      </c>
    </row>
    <row r="3815">
      <c r="A3815" s="6">
        <f>'CBA Digital Banking Case Study '!B3815</f>
        <v>35</v>
      </c>
    </row>
    <row r="3816">
      <c r="A3816" s="6">
        <f>'CBA Digital Banking Case Study '!B3816</f>
        <v>36</v>
      </c>
    </row>
    <row r="3817">
      <c r="A3817" s="6">
        <f>'CBA Digital Banking Case Study '!B3817</f>
        <v>48</v>
      </c>
    </row>
    <row r="3818">
      <c r="A3818" s="6">
        <f>'CBA Digital Banking Case Study '!B3818</f>
        <v>77</v>
      </c>
    </row>
    <row r="3819">
      <c r="A3819" s="6">
        <f>'CBA Digital Banking Case Study '!B3819</f>
        <v>77</v>
      </c>
    </row>
    <row r="3820">
      <c r="A3820" s="6">
        <f>'CBA Digital Banking Case Study '!B3820</f>
        <v>36</v>
      </c>
    </row>
    <row r="3821">
      <c r="A3821" s="6">
        <f>'CBA Digital Banking Case Study '!B3821</f>
        <v>66</v>
      </c>
    </row>
    <row r="3822">
      <c r="A3822" s="6">
        <f>'CBA Digital Banking Case Study '!B3822</f>
        <v>80</v>
      </c>
    </row>
    <row r="3823">
      <c r="A3823" s="6">
        <f>'CBA Digital Banking Case Study '!B3823</f>
        <v>63</v>
      </c>
    </row>
    <row r="3824">
      <c r="A3824" s="6">
        <f>'CBA Digital Banking Case Study '!B3824</f>
        <v>36</v>
      </c>
    </row>
    <row r="3825">
      <c r="A3825" s="6">
        <f>'CBA Digital Banking Case Study '!B3825</f>
        <v>39</v>
      </c>
    </row>
    <row r="3826">
      <c r="A3826" s="6">
        <f>'CBA Digital Banking Case Study '!B3826</f>
        <v>41</v>
      </c>
    </row>
    <row r="3827">
      <c r="A3827" s="6">
        <f>'CBA Digital Banking Case Study '!B3827</f>
        <v>62</v>
      </c>
    </row>
    <row r="3828">
      <c r="A3828" s="6">
        <f>'CBA Digital Banking Case Study '!B3828</f>
        <v>29</v>
      </c>
    </row>
    <row r="3829">
      <c r="A3829" s="6">
        <f>'CBA Digital Banking Case Study '!B3829</f>
        <v>47</v>
      </c>
    </row>
    <row r="3830">
      <c r="A3830" s="6">
        <f>'CBA Digital Banking Case Study '!B3830</f>
        <v>75</v>
      </c>
    </row>
    <row r="3831">
      <c r="A3831" s="6">
        <f>'CBA Digital Banking Case Study '!B3831</f>
        <v>55</v>
      </c>
    </row>
    <row r="3832">
      <c r="A3832" s="6">
        <f>'CBA Digital Banking Case Study '!B3832</f>
        <v>70</v>
      </c>
    </row>
    <row r="3833">
      <c r="A3833" s="6">
        <f>'CBA Digital Banking Case Study '!B3833</f>
        <v>48</v>
      </c>
    </row>
    <row r="3834">
      <c r="A3834" s="6">
        <f>'CBA Digital Banking Case Study '!B3834</f>
        <v>53</v>
      </c>
    </row>
    <row r="3835">
      <c r="A3835" s="6">
        <f>'CBA Digital Banking Case Study '!B3835</f>
        <v>36</v>
      </c>
    </row>
    <row r="3836">
      <c r="A3836" s="6">
        <f>'CBA Digital Banking Case Study '!B3836</f>
        <v>65</v>
      </c>
    </row>
    <row r="3837">
      <c r="A3837" s="6">
        <f>'CBA Digital Banking Case Study '!B3837</f>
        <v>62</v>
      </c>
    </row>
    <row r="3838">
      <c r="A3838" s="6">
        <f>'CBA Digital Banking Case Study '!B3838</f>
        <v>53</v>
      </c>
    </row>
    <row r="3839">
      <c r="A3839" s="6">
        <f>'CBA Digital Banking Case Study '!B3839</f>
        <v>47</v>
      </c>
    </row>
    <row r="3840">
      <c r="A3840" s="6">
        <f>'CBA Digital Banking Case Study '!B3840</f>
        <v>72</v>
      </c>
    </row>
    <row r="3841">
      <c r="A3841" s="6">
        <f>'CBA Digital Banking Case Study '!B3841</f>
        <v>66</v>
      </c>
    </row>
    <row r="3842">
      <c r="A3842" s="6">
        <f>'CBA Digital Banking Case Study '!B3842</f>
        <v>72</v>
      </c>
    </row>
    <row r="3843">
      <c r="A3843" s="6">
        <f>'CBA Digital Banking Case Study '!B3843</f>
        <v>50</v>
      </c>
    </row>
    <row r="3844">
      <c r="A3844" s="6">
        <f>'CBA Digital Banking Case Study '!B3844</f>
        <v>35</v>
      </c>
    </row>
    <row r="3845">
      <c r="A3845" s="6">
        <f>'CBA Digital Banking Case Study '!B3845</f>
        <v>80</v>
      </c>
    </row>
    <row r="3846">
      <c r="A3846" s="6">
        <f>'CBA Digital Banking Case Study '!B3846</f>
        <v>69</v>
      </c>
    </row>
    <row r="3847">
      <c r="A3847" s="6">
        <f>'CBA Digital Banking Case Study '!B3847</f>
        <v>66</v>
      </c>
    </row>
    <row r="3848">
      <c r="A3848" s="6">
        <f>'CBA Digital Banking Case Study '!B3848</f>
        <v>76</v>
      </c>
    </row>
    <row r="3849">
      <c r="A3849" s="6">
        <f>'CBA Digital Banking Case Study '!B3849</f>
        <v>45</v>
      </c>
    </row>
    <row r="3850">
      <c r="A3850" s="6">
        <f>'CBA Digital Banking Case Study '!B3850</f>
        <v>76</v>
      </c>
    </row>
    <row r="3851">
      <c r="A3851" s="6">
        <f>'CBA Digital Banking Case Study '!B3851</f>
        <v>64</v>
      </c>
    </row>
    <row r="3852">
      <c r="A3852" s="6">
        <f>'CBA Digital Banking Case Study '!B3852</f>
        <v>28</v>
      </c>
    </row>
    <row r="3853">
      <c r="A3853" s="6">
        <f>'CBA Digital Banking Case Study '!B3853</f>
        <v>74</v>
      </c>
    </row>
    <row r="3854">
      <c r="A3854" s="6">
        <f>'CBA Digital Banking Case Study '!B3854</f>
        <v>77</v>
      </c>
    </row>
    <row r="3855">
      <c r="A3855" s="6">
        <f>'CBA Digital Banking Case Study '!B3855</f>
        <v>71</v>
      </c>
    </row>
    <row r="3856">
      <c r="A3856" s="6">
        <f>'CBA Digital Banking Case Study '!B3856</f>
        <v>62</v>
      </c>
    </row>
    <row r="3857">
      <c r="A3857" s="6">
        <f>'CBA Digital Banking Case Study '!B3857</f>
        <v>50</v>
      </c>
    </row>
    <row r="3858">
      <c r="A3858" s="6">
        <f>'CBA Digital Banking Case Study '!B3858</f>
        <v>34</v>
      </c>
    </row>
    <row r="3859">
      <c r="A3859" s="6">
        <f>'CBA Digital Banking Case Study '!B3859</f>
        <v>23</v>
      </c>
    </row>
    <row r="3860">
      <c r="A3860" s="6">
        <f>'CBA Digital Banking Case Study '!B3860</f>
        <v>21</v>
      </c>
    </row>
    <row r="3861">
      <c r="A3861" s="6">
        <f>'CBA Digital Banking Case Study '!B3861</f>
        <v>37</v>
      </c>
    </row>
    <row r="3862">
      <c r="A3862" s="6">
        <f>'CBA Digital Banking Case Study '!B3862</f>
        <v>65</v>
      </c>
    </row>
    <row r="3863">
      <c r="A3863" s="6">
        <f>'CBA Digital Banking Case Study '!B3863</f>
        <v>64</v>
      </c>
    </row>
    <row r="3864">
      <c r="A3864" s="6">
        <f>'CBA Digital Banking Case Study '!B3864</f>
        <v>44</v>
      </c>
    </row>
    <row r="3865">
      <c r="A3865" s="6">
        <f>'CBA Digital Banking Case Study '!B3865</f>
        <v>32</v>
      </c>
    </row>
    <row r="3866">
      <c r="A3866" s="6">
        <f>'CBA Digital Banking Case Study '!B3866</f>
        <v>23</v>
      </c>
    </row>
    <row r="3867">
      <c r="A3867" s="6">
        <f>'CBA Digital Banking Case Study '!B3867</f>
        <v>64</v>
      </c>
    </row>
    <row r="3868">
      <c r="A3868" s="6">
        <f>'CBA Digital Banking Case Study '!B3868</f>
        <v>31</v>
      </c>
    </row>
    <row r="3869">
      <c r="A3869" s="6">
        <f>'CBA Digital Banking Case Study '!B3869</f>
        <v>77</v>
      </c>
    </row>
    <row r="3870">
      <c r="A3870" s="6">
        <f>'CBA Digital Banking Case Study '!B3870</f>
        <v>28</v>
      </c>
    </row>
    <row r="3871">
      <c r="A3871" s="6">
        <f>'CBA Digital Banking Case Study '!B3871</f>
        <v>56</v>
      </c>
    </row>
    <row r="3872">
      <c r="A3872" s="6">
        <f>'CBA Digital Banking Case Study '!B3872</f>
        <v>26</v>
      </c>
    </row>
    <row r="3873">
      <c r="A3873" s="6">
        <f>'CBA Digital Banking Case Study '!B3873</f>
        <v>43</v>
      </c>
    </row>
    <row r="3874">
      <c r="A3874" s="6">
        <f>'CBA Digital Banking Case Study '!B3874</f>
        <v>33</v>
      </c>
    </row>
    <row r="3875">
      <c r="A3875" s="6">
        <f>'CBA Digital Banking Case Study '!B3875</f>
        <v>22</v>
      </c>
    </row>
    <row r="3876">
      <c r="A3876" s="6">
        <f>'CBA Digital Banking Case Study '!B3876</f>
        <v>74</v>
      </c>
    </row>
    <row r="3877">
      <c r="A3877" s="6">
        <f>'CBA Digital Banking Case Study '!B3877</f>
        <v>69</v>
      </c>
    </row>
    <row r="3878">
      <c r="A3878" s="6">
        <f>'CBA Digital Banking Case Study '!B3878</f>
        <v>78</v>
      </c>
    </row>
    <row r="3879">
      <c r="A3879" s="6">
        <f>'CBA Digital Banking Case Study '!B3879</f>
        <v>27</v>
      </c>
    </row>
    <row r="3880">
      <c r="A3880" s="6">
        <f>'CBA Digital Banking Case Study '!B3880</f>
        <v>67</v>
      </c>
    </row>
    <row r="3881">
      <c r="A3881" s="6">
        <f>'CBA Digital Banking Case Study '!B3881</f>
        <v>20</v>
      </c>
    </row>
    <row r="3882">
      <c r="A3882" s="6">
        <f>'CBA Digital Banking Case Study '!B3882</f>
        <v>30</v>
      </c>
    </row>
    <row r="3883">
      <c r="A3883" s="6">
        <f>'CBA Digital Banking Case Study '!B3883</f>
        <v>60</v>
      </c>
    </row>
    <row r="3884">
      <c r="A3884" s="6">
        <f>'CBA Digital Banking Case Study '!B3884</f>
        <v>66</v>
      </c>
    </row>
    <row r="3885">
      <c r="A3885" s="6">
        <f>'CBA Digital Banking Case Study '!B3885</f>
        <v>47</v>
      </c>
    </row>
    <row r="3886">
      <c r="A3886" s="6">
        <f>'CBA Digital Banking Case Study '!B3886</f>
        <v>79</v>
      </c>
    </row>
    <row r="3887">
      <c r="A3887" s="6">
        <f>'CBA Digital Banking Case Study '!B3887</f>
        <v>71</v>
      </c>
    </row>
    <row r="3888">
      <c r="A3888" s="6">
        <f>'CBA Digital Banking Case Study '!B3888</f>
        <v>62</v>
      </c>
    </row>
    <row r="3889">
      <c r="A3889" s="6">
        <f>'CBA Digital Banking Case Study '!B3889</f>
        <v>23</v>
      </c>
    </row>
    <row r="3890">
      <c r="A3890" s="6">
        <f>'CBA Digital Banking Case Study '!B3890</f>
        <v>34</v>
      </c>
    </row>
    <row r="3891">
      <c r="A3891" s="6">
        <f>'CBA Digital Banking Case Study '!B3891</f>
        <v>76</v>
      </c>
    </row>
    <row r="3892">
      <c r="A3892" s="6">
        <f>'CBA Digital Banking Case Study '!B3892</f>
        <v>62</v>
      </c>
    </row>
    <row r="3893">
      <c r="A3893" s="6">
        <f>'CBA Digital Banking Case Study '!B3893</f>
        <v>68</v>
      </c>
    </row>
    <row r="3894">
      <c r="A3894" s="6">
        <f>'CBA Digital Banking Case Study '!B3894</f>
        <v>70</v>
      </c>
    </row>
    <row r="3895">
      <c r="A3895" s="6">
        <f>'CBA Digital Banking Case Study '!B3895</f>
        <v>36</v>
      </c>
    </row>
    <row r="3896">
      <c r="A3896" s="6">
        <f>'CBA Digital Banking Case Study '!B3896</f>
        <v>59</v>
      </c>
    </row>
    <row r="3897">
      <c r="A3897" s="6">
        <f>'CBA Digital Banking Case Study '!B3897</f>
        <v>52</v>
      </c>
    </row>
    <row r="3898">
      <c r="A3898" s="6">
        <f>'CBA Digital Banking Case Study '!B3898</f>
        <v>63</v>
      </c>
    </row>
    <row r="3899">
      <c r="A3899" s="6">
        <f>'CBA Digital Banking Case Study '!B3899</f>
        <v>43</v>
      </c>
    </row>
    <row r="3900">
      <c r="A3900" s="6">
        <f>'CBA Digital Banking Case Study '!B3900</f>
        <v>68</v>
      </c>
    </row>
    <row r="3901">
      <c r="A3901" s="6">
        <f>'CBA Digital Banking Case Study '!B3901</f>
        <v>22</v>
      </c>
    </row>
    <row r="3902">
      <c r="A3902" s="6">
        <f>'CBA Digital Banking Case Study '!B3902</f>
        <v>46</v>
      </c>
    </row>
    <row r="3903">
      <c r="A3903" s="6">
        <f>'CBA Digital Banking Case Study '!B3903</f>
        <v>54</v>
      </c>
    </row>
    <row r="3904">
      <c r="A3904" s="6">
        <f>'CBA Digital Banking Case Study '!B3904</f>
        <v>37</v>
      </c>
    </row>
    <row r="3905">
      <c r="A3905" s="6">
        <f>'CBA Digital Banking Case Study '!B3905</f>
        <v>66</v>
      </c>
    </row>
    <row r="3906">
      <c r="A3906" s="6">
        <f>'CBA Digital Banking Case Study '!B3906</f>
        <v>38</v>
      </c>
    </row>
    <row r="3907">
      <c r="A3907" s="6">
        <f>'CBA Digital Banking Case Study '!B3907</f>
        <v>27</v>
      </c>
    </row>
    <row r="3908">
      <c r="A3908" s="6">
        <f>'CBA Digital Banking Case Study '!B3908</f>
        <v>22</v>
      </c>
    </row>
    <row r="3909">
      <c r="A3909" s="6">
        <f>'CBA Digital Banking Case Study '!B3909</f>
        <v>53</v>
      </c>
    </row>
    <row r="3910">
      <c r="A3910" s="6">
        <f>'CBA Digital Banking Case Study '!B3910</f>
        <v>23</v>
      </c>
    </row>
    <row r="3911">
      <c r="A3911" s="6">
        <f>'CBA Digital Banking Case Study '!B3911</f>
        <v>43</v>
      </c>
    </row>
    <row r="3912">
      <c r="A3912" s="6">
        <f>'CBA Digital Banking Case Study '!B3912</f>
        <v>21</v>
      </c>
    </row>
    <row r="3913">
      <c r="A3913" s="6">
        <f>'CBA Digital Banking Case Study '!B3913</f>
        <v>79</v>
      </c>
    </row>
    <row r="3914">
      <c r="A3914" s="6">
        <f>'CBA Digital Banking Case Study '!B3914</f>
        <v>56</v>
      </c>
    </row>
    <row r="3915">
      <c r="A3915" s="6">
        <f>'CBA Digital Banking Case Study '!B3915</f>
        <v>56</v>
      </c>
    </row>
    <row r="3916">
      <c r="A3916" s="6">
        <f>'CBA Digital Banking Case Study '!B3916</f>
        <v>67</v>
      </c>
    </row>
    <row r="3917">
      <c r="A3917" s="6">
        <f>'CBA Digital Banking Case Study '!B3917</f>
        <v>52</v>
      </c>
    </row>
    <row r="3918">
      <c r="A3918" s="6">
        <f>'CBA Digital Banking Case Study '!B3918</f>
        <v>18</v>
      </c>
    </row>
    <row r="3919">
      <c r="A3919" s="6">
        <f>'CBA Digital Banking Case Study '!B3919</f>
        <v>41</v>
      </c>
    </row>
    <row r="3920">
      <c r="A3920" s="6">
        <f>'CBA Digital Banking Case Study '!B3920</f>
        <v>74</v>
      </c>
    </row>
    <row r="3921">
      <c r="A3921" s="6">
        <f>'CBA Digital Banking Case Study '!B3921</f>
        <v>53</v>
      </c>
    </row>
    <row r="3922">
      <c r="A3922" s="6">
        <f>'CBA Digital Banking Case Study '!B3922</f>
        <v>23</v>
      </c>
    </row>
    <row r="3923">
      <c r="A3923" s="6">
        <f>'CBA Digital Banking Case Study '!B3923</f>
        <v>58</v>
      </c>
    </row>
    <row r="3924">
      <c r="A3924" s="6">
        <f>'CBA Digital Banking Case Study '!B3924</f>
        <v>71</v>
      </c>
    </row>
    <row r="3925">
      <c r="A3925" s="6">
        <f>'CBA Digital Banking Case Study '!B3925</f>
        <v>63</v>
      </c>
    </row>
    <row r="3926">
      <c r="A3926" s="6">
        <f>'CBA Digital Banking Case Study '!B3926</f>
        <v>77</v>
      </c>
    </row>
    <row r="3927">
      <c r="A3927" s="6">
        <f>'CBA Digital Banking Case Study '!B3927</f>
        <v>61</v>
      </c>
    </row>
    <row r="3928">
      <c r="A3928" s="6">
        <f>'CBA Digital Banking Case Study '!B3928</f>
        <v>77</v>
      </c>
    </row>
    <row r="3929">
      <c r="A3929" s="6">
        <f>'CBA Digital Banking Case Study '!B3929</f>
        <v>74</v>
      </c>
    </row>
    <row r="3930">
      <c r="A3930" s="6">
        <f>'CBA Digital Banking Case Study '!B3930</f>
        <v>48</v>
      </c>
    </row>
    <row r="3931">
      <c r="A3931" s="6">
        <f>'CBA Digital Banking Case Study '!B3931</f>
        <v>37</v>
      </c>
    </row>
    <row r="3932">
      <c r="A3932" s="6">
        <f>'CBA Digital Banking Case Study '!B3932</f>
        <v>41</v>
      </c>
    </row>
    <row r="3933">
      <c r="A3933" s="6">
        <f>'CBA Digital Banking Case Study '!B3933</f>
        <v>42</v>
      </c>
    </row>
    <row r="3934">
      <c r="A3934" s="6">
        <f>'CBA Digital Banking Case Study '!B3934</f>
        <v>53</v>
      </c>
    </row>
    <row r="3935">
      <c r="A3935" s="6">
        <f>'CBA Digital Banking Case Study '!B3935</f>
        <v>38</v>
      </c>
    </row>
    <row r="3936">
      <c r="A3936" s="6">
        <f>'CBA Digital Banking Case Study '!B3936</f>
        <v>47</v>
      </c>
    </row>
    <row r="3937">
      <c r="A3937" s="6">
        <f>'CBA Digital Banking Case Study '!B3937</f>
        <v>41</v>
      </c>
    </row>
    <row r="3938">
      <c r="A3938" s="6">
        <f>'CBA Digital Banking Case Study '!B3938</f>
        <v>61</v>
      </c>
    </row>
    <row r="3939">
      <c r="A3939" s="6">
        <f>'CBA Digital Banking Case Study '!B3939</f>
        <v>59</v>
      </c>
    </row>
    <row r="3940">
      <c r="A3940" s="6">
        <f>'CBA Digital Banking Case Study '!B3940</f>
        <v>47</v>
      </c>
    </row>
    <row r="3941">
      <c r="A3941" s="6">
        <f>'CBA Digital Banking Case Study '!B3941</f>
        <v>39</v>
      </c>
    </row>
    <row r="3942">
      <c r="A3942" s="6">
        <f>'CBA Digital Banking Case Study '!B3942</f>
        <v>45</v>
      </c>
    </row>
    <row r="3943">
      <c r="A3943" s="6">
        <f>'CBA Digital Banking Case Study '!B3943</f>
        <v>24</v>
      </c>
    </row>
    <row r="3944">
      <c r="A3944" s="6">
        <f>'CBA Digital Banking Case Study '!B3944</f>
        <v>52</v>
      </c>
    </row>
    <row r="3945">
      <c r="A3945" s="6">
        <f>'CBA Digital Banking Case Study '!B3945</f>
        <v>72</v>
      </c>
    </row>
    <row r="3946">
      <c r="A3946" s="6">
        <f>'CBA Digital Banking Case Study '!B3946</f>
        <v>45</v>
      </c>
    </row>
    <row r="3947">
      <c r="A3947" s="6">
        <f>'CBA Digital Banking Case Study '!B3947</f>
        <v>31</v>
      </c>
    </row>
    <row r="3948">
      <c r="A3948" s="6">
        <f>'CBA Digital Banking Case Study '!B3948</f>
        <v>73</v>
      </c>
    </row>
    <row r="3949">
      <c r="A3949" s="6">
        <f>'CBA Digital Banking Case Study '!B3949</f>
        <v>27</v>
      </c>
    </row>
    <row r="3950">
      <c r="A3950" s="6">
        <f>'CBA Digital Banking Case Study '!B3950</f>
        <v>33</v>
      </c>
    </row>
    <row r="3951">
      <c r="A3951" s="6">
        <f>'CBA Digital Banking Case Study '!B3951</f>
        <v>33</v>
      </c>
    </row>
    <row r="3952">
      <c r="A3952" s="6">
        <f>'CBA Digital Banking Case Study '!B3952</f>
        <v>71</v>
      </c>
    </row>
    <row r="3953">
      <c r="A3953" s="6">
        <f>'CBA Digital Banking Case Study '!B3953</f>
        <v>48</v>
      </c>
    </row>
    <row r="3954">
      <c r="A3954" s="6">
        <f>'CBA Digital Banking Case Study '!B3954</f>
        <v>59</v>
      </c>
    </row>
    <row r="3955">
      <c r="A3955" s="6">
        <f>'CBA Digital Banking Case Study '!B3955</f>
        <v>42</v>
      </c>
    </row>
    <row r="3956">
      <c r="A3956" s="6">
        <f>'CBA Digital Banking Case Study '!B3956</f>
        <v>30</v>
      </c>
    </row>
    <row r="3957">
      <c r="A3957" s="6">
        <f>'CBA Digital Banking Case Study '!B3957</f>
        <v>23</v>
      </c>
    </row>
    <row r="3958">
      <c r="A3958" s="6">
        <f>'CBA Digital Banking Case Study '!B3958</f>
        <v>61</v>
      </c>
    </row>
    <row r="3959">
      <c r="A3959" s="6">
        <f>'CBA Digital Banking Case Study '!B3959</f>
        <v>26</v>
      </c>
    </row>
    <row r="3960">
      <c r="A3960" s="6">
        <f>'CBA Digital Banking Case Study '!B3960</f>
        <v>62</v>
      </c>
    </row>
    <row r="3961">
      <c r="A3961" s="6">
        <f>'CBA Digital Banking Case Study '!B3961</f>
        <v>53</v>
      </c>
    </row>
    <row r="3962">
      <c r="A3962" s="6">
        <f>'CBA Digital Banking Case Study '!B3962</f>
        <v>73</v>
      </c>
    </row>
    <row r="3963">
      <c r="A3963" s="6">
        <f>'CBA Digital Banking Case Study '!B3963</f>
        <v>60</v>
      </c>
    </row>
    <row r="3964">
      <c r="A3964" s="6">
        <f>'CBA Digital Banking Case Study '!B3964</f>
        <v>37</v>
      </c>
    </row>
    <row r="3965">
      <c r="A3965" s="6">
        <f>'CBA Digital Banking Case Study '!B3965</f>
        <v>35</v>
      </c>
    </row>
    <row r="3966">
      <c r="A3966" s="6">
        <f>'CBA Digital Banking Case Study '!B3966</f>
        <v>75</v>
      </c>
    </row>
    <row r="3967">
      <c r="A3967" s="6">
        <f>'CBA Digital Banking Case Study '!B3967</f>
        <v>60</v>
      </c>
    </row>
    <row r="3968">
      <c r="A3968" s="6">
        <f>'CBA Digital Banking Case Study '!B3968</f>
        <v>74</v>
      </c>
    </row>
    <row r="3969">
      <c r="A3969" s="6">
        <f>'CBA Digital Banking Case Study '!B3969</f>
        <v>38</v>
      </c>
    </row>
    <row r="3970">
      <c r="A3970" s="6">
        <f>'CBA Digital Banking Case Study '!B3970</f>
        <v>21</v>
      </c>
    </row>
    <row r="3971">
      <c r="A3971" s="6">
        <f>'CBA Digital Banking Case Study '!B3971</f>
        <v>67</v>
      </c>
    </row>
    <row r="3972">
      <c r="A3972" s="6">
        <f>'CBA Digital Banking Case Study '!B3972</f>
        <v>50</v>
      </c>
    </row>
    <row r="3973">
      <c r="A3973" s="6">
        <f>'CBA Digital Banking Case Study '!B3973</f>
        <v>44</v>
      </c>
    </row>
    <row r="3974">
      <c r="A3974" s="6">
        <f>'CBA Digital Banking Case Study '!B3974</f>
        <v>24</v>
      </c>
    </row>
    <row r="3975">
      <c r="A3975" s="6">
        <f>'CBA Digital Banking Case Study '!B3975</f>
        <v>23</v>
      </c>
    </row>
    <row r="3976">
      <c r="A3976" s="6">
        <f>'CBA Digital Banking Case Study '!B3976</f>
        <v>80</v>
      </c>
    </row>
    <row r="3977">
      <c r="A3977" s="6">
        <f>'CBA Digital Banking Case Study '!B3977</f>
        <v>32</v>
      </c>
    </row>
    <row r="3978">
      <c r="A3978" s="6">
        <f>'CBA Digital Banking Case Study '!B3978</f>
        <v>35</v>
      </c>
    </row>
    <row r="3979">
      <c r="A3979" s="6">
        <f>'CBA Digital Banking Case Study '!B3979</f>
        <v>49</v>
      </c>
    </row>
    <row r="3980">
      <c r="A3980" s="6">
        <f>'CBA Digital Banking Case Study '!B3980</f>
        <v>73</v>
      </c>
    </row>
    <row r="3981">
      <c r="A3981" s="6">
        <f>'CBA Digital Banking Case Study '!B3981</f>
        <v>28</v>
      </c>
    </row>
    <row r="3982">
      <c r="A3982" s="6">
        <f>'CBA Digital Banking Case Study '!B3982</f>
        <v>37</v>
      </c>
    </row>
    <row r="3983">
      <c r="A3983" s="6">
        <f>'CBA Digital Banking Case Study '!B3983</f>
        <v>41</v>
      </c>
    </row>
    <row r="3984">
      <c r="A3984" s="6">
        <f>'CBA Digital Banking Case Study '!B3984</f>
        <v>32</v>
      </c>
    </row>
    <row r="3985">
      <c r="A3985" s="6">
        <f>'CBA Digital Banking Case Study '!B3985</f>
        <v>65</v>
      </c>
    </row>
    <row r="3986">
      <c r="A3986" s="6">
        <f>'CBA Digital Banking Case Study '!B3986</f>
        <v>24</v>
      </c>
    </row>
    <row r="3987">
      <c r="A3987" s="6">
        <f>'CBA Digital Banking Case Study '!B3987</f>
        <v>38</v>
      </c>
    </row>
    <row r="3988">
      <c r="A3988" s="6">
        <f>'CBA Digital Banking Case Study '!B3988</f>
        <v>59</v>
      </c>
    </row>
    <row r="3989">
      <c r="A3989" s="6">
        <f>'CBA Digital Banking Case Study '!B3989</f>
        <v>43</v>
      </c>
    </row>
    <row r="3990">
      <c r="A3990" s="6">
        <f>'CBA Digital Banking Case Study '!B3990</f>
        <v>61</v>
      </c>
    </row>
    <row r="3991">
      <c r="A3991" s="6">
        <f>'CBA Digital Banking Case Study '!B3991</f>
        <v>73</v>
      </c>
    </row>
    <row r="3992">
      <c r="A3992" s="6">
        <f>'CBA Digital Banking Case Study '!B3992</f>
        <v>31</v>
      </c>
    </row>
    <row r="3993">
      <c r="A3993" s="6">
        <f>'CBA Digital Banking Case Study '!B3993</f>
        <v>74</v>
      </c>
    </row>
    <row r="3994">
      <c r="A3994" s="6">
        <f>'CBA Digital Banking Case Study '!B3994</f>
        <v>54</v>
      </c>
    </row>
    <row r="3995">
      <c r="A3995" s="6">
        <f>'CBA Digital Banking Case Study '!B3995</f>
        <v>75</v>
      </c>
    </row>
    <row r="3996">
      <c r="A3996" s="6">
        <f>'CBA Digital Banking Case Study '!B3996</f>
        <v>38</v>
      </c>
    </row>
    <row r="3997">
      <c r="A3997" s="6">
        <f>'CBA Digital Banking Case Study '!B3997</f>
        <v>35</v>
      </c>
    </row>
    <row r="3998">
      <c r="A3998" s="6">
        <f>'CBA Digital Banking Case Study '!B3998</f>
        <v>22</v>
      </c>
    </row>
    <row r="3999">
      <c r="A3999" s="6">
        <f>'CBA Digital Banking Case Study '!B3999</f>
        <v>20</v>
      </c>
    </row>
    <row r="4000">
      <c r="A4000" s="6">
        <f>'CBA Digital Banking Case Study '!B4000</f>
        <v>40</v>
      </c>
    </row>
    <row r="4001">
      <c r="A4001" s="6">
        <f>'CBA Digital Banking Case Study '!B4001</f>
        <v>43</v>
      </c>
    </row>
    <row r="4002">
      <c r="A4002" s="6">
        <f>'CBA Digital Banking Case Study '!B4002</f>
        <v>54</v>
      </c>
    </row>
    <row r="4003">
      <c r="A4003" s="6">
        <f>'CBA Digital Banking Case Study '!B4003</f>
        <v>41</v>
      </c>
    </row>
    <row r="4004">
      <c r="A4004" s="6">
        <f>'CBA Digital Banking Case Study '!B4004</f>
        <v>66</v>
      </c>
    </row>
    <row r="4005">
      <c r="A4005" s="6">
        <f>'CBA Digital Banking Case Study '!B4005</f>
        <v>36</v>
      </c>
    </row>
    <row r="4006">
      <c r="A4006" s="6">
        <f>'CBA Digital Banking Case Study '!B4006</f>
        <v>68</v>
      </c>
    </row>
    <row r="4007">
      <c r="A4007" s="6">
        <f>'CBA Digital Banking Case Study '!B4007</f>
        <v>42</v>
      </c>
    </row>
    <row r="4008">
      <c r="A4008" s="6">
        <f>'CBA Digital Banking Case Study '!B4008</f>
        <v>38</v>
      </c>
    </row>
    <row r="4009">
      <c r="A4009" s="6">
        <f>'CBA Digital Banking Case Study '!B4009</f>
        <v>29</v>
      </c>
    </row>
    <row r="4010">
      <c r="A4010" s="6">
        <f>'CBA Digital Banking Case Study '!B4010</f>
        <v>74</v>
      </c>
    </row>
    <row r="4011">
      <c r="A4011" s="6">
        <f>'CBA Digital Banking Case Study '!B4011</f>
        <v>78</v>
      </c>
    </row>
    <row r="4012">
      <c r="A4012" s="6">
        <f>'CBA Digital Banking Case Study '!B4012</f>
        <v>58</v>
      </c>
    </row>
    <row r="4013">
      <c r="A4013" s="6">
        <f>'CBA Digital Banking Case Study '!B4013</f>
        <v>50</v>
      </c>
    </row>
    <row r="4014">
      <c r="A4014" s="6">
        <f>'CBA Digital Banking Case Study '!B4014</f>
        <v>67</v>
      </c>
    </row>
    <row r="4015">
      <c r="A4015" s="6">
        <f>'CBA Digital Banking Case Study '!B4015</f>
        <v>70</v>
      </c>
    </row>
    <row r="4016">
      <c r="A4016" s="6">
        <f>'CBA Digital Banking Case Study '!B4016</f>
        <v>21</v>
      </c>
    </row>
    <row r="4017">
      <c r="A4017" s="6">
        <f>'CBA Digital Banking Case Study '!B4017</f>
        <v>80</v>
      </c>
    </row>
    <row r="4018">
      <c r="A4018" s="6">
        <f>'CBA Digital Banking Case Study '!B4018</f>
        <v>59</v>
      </c>
    </row>
    <row r="4019">
      <c r="A4019" s="6">
        <f>'CBA Digital Banking Case Study '!B4019</f>
        <v>74</v>
      </c>
    </row>
    <row r="4020">
      <c r="A4020" s="6">
        <f>'CBA Digital Banking Case Study '!B4020</f>
        <v>24</v>
      </c>
    </row>
    <row r="4021">
      <c r="A4021" s="6">
        <f>'CBA Digital Banking Case Study '!B4021</f>
        <v>39</v>
      </c>
    </row>
    <row r="4022">
      <c r="A4022" s="6">
        <f>'CBA Digital Banking Case Study '!B4022</f>
        <v>72</v>
      </c>
    </row>
    <row r="4023">
      <c r="A4023" s="6">
        <f>'CBA Digital Banking Case Study '!B4023</f>
        <v>50</v>
      </c>
    </row>
    <row r="4024">
      <c r="A4024" s="6">
        <f>'CBA Digital Banking Case Study '!B4024</f>
        <v>34</v>
      </c>
    </row>
    <row r="4025">
      <c r="A4025" s="6">
        <f>'CBA Digital Banking Case Study '!B4025</f>
        <v>41</v>
      </c>
    </row>
    <row r="4026">
      <c r="A4026" s="6">
        <f>'CBA Digital Banking Case Study '!B4026</f>
        <v>78</v>
      </c>
    </row>
    <row r="4027">
      <c r="A4027" s="6">
        <f>'CBA Digital Banking Case Study '!B4027</f>
        <v>78</v>
      </c>
    </row>
    <row r="4028">
      <c r="A4028" s="6">
        <f>'CBA Digital Banking Case Study '!B4028</f>
        <v>51</v>
      </c>
    </row>
    <row r="4029">
      <c r="A4029" s="6">
        <f>'CBA Digital Banking Case Study '!B4029</f>
        <v>45</v>
      </c>
    </row>
    <row r="4030">
      <c r="A4030" s="6">
        <f>'CBA Digital Banking Case Study '!B4030</f>
        <v>75</v>
      </c>
    </row>
    <row r="4031">
      <c r="A4031" s="6">
        <f>'CBA Digital Banking Case Study '!B4031</f>
        <v>60</v>
      </c>
    </row>
    <row r="4032">
      <c r="A4032" s="6">
        <f>'CBA Digital Banking Case Study '!B4032</f>
        <v>58</v>
      </c>
    </row>
    <row r="4033">
      <c r="A4033" s="6">
        <f>'CBA Digital Banking Case Study '!B4033</f>
        <v>56</v>
      </c>
    </row>
    <row r="4034">
      <c r="A4034" s="6">
        <f>'CBA Digital Banking Case Study '!B4034</f>
        <v>39</v>
      </c>
    </row>
    <row r="4035">
      <c r="A4035" s="6">
        <f>'CBA Digital Banking Case Study '!B4035</f>
        <v>66</v>
      </c>
    </row>
    <row r="4036">
      <c r="A4036" s="6">
        <f>'CBA Digital Banking Case Study '!B4036</f>
        <v>34</v>
      </c>
    </row>
    <row r="4037">
      <c r="A4037" s="6">
        <f>'CBA Digital Banking Case Study '!B4037</f>
        <v>51</v>
      </c>
    </row>
    <row r="4038">
      <c r="A4038" s="6">
        <f>'CBA Digital Banking Case Study '!B4038</f>
        <v>23</v>
      </c>
    </row>
    <row r="4039">
      <c r="A4039" s="6">
        <f>'CBA Digital Banking Case Study '!B4039</f>
        <v>63</v>
      </c>
    </row>
    <row r="4040">
      <c r="A4040" s="6">
        <f>'CBA Digital Banking Case Study '!B4040</f>
        <v>23</v>
      </c>
    </row>
    <row r="4041">
      <c r="A4041" s="6">
        <f>'CBA Digital Banking Case Study '!B4041</f>
        <v>51</v>
      </c>
    </row>
    <row r="4042">
      <c r="A4042" s="6">
        <f>'CBA Digital Banking Case Study '!B4042</f>
        <v>18</v>
      </c>
    </row>
    <row r="4043">
      <c r="A4043" s="6">
        <f>'CBA Digital Banking Case Study '!B4043</f>
        <v>27</v>
      </c>
    </row>
    <row r="4044">
      <c r="A4044" s="6">
        <f>'CBA Digital Banking Case Study '!B4044</f>
        <v>38</v>
      </c>
    </row>
    <row r="4045">
      <c r="A4045" s="6">
        <f>'CBA Digital Banking Case Study '!B4045</f>
        <v>22</v>
      </c>
    </row>
    <row r="4046">
      <c r="A4046" s="6">
        <f>'CBA Digital Banking Case Study '!B4046</f>
        <v>19</v>
      </c>
    </row>
    <row r="4047">
      <c r="A4047" s="6">
        <f>'CBA Digital Banking Case Study '!B4047</f>
        <v>39</v>
      </c>
    </row>
    <row r="4048">
      <c r="A4048" s="6">
        <f>'CBA Digital Banking Case Study '!B4048</f>
        <v>65</v>
      </c>
    </row>
    <row r="4049">
      <c r="A4049" s="6">
        <f>'CBA Digital Banking Case Study '!B4049</f>
        <v>74</v>
      </c>
    </row>
    <row r="4050">
      <c r="A4050" s="6">
        <f>'CBA Digital Banking Case Study '!B4050</f>
        <v>19</v>
      </c>
    </row>
    <row r="4051">
      <c r="A4051" s="6">
        <f>'CBA Digital Banking Case Study '!B4051</f>
        <v>27</v>
      </c>
    </row>
    <row r="4052">
      <c r="A4052" s="6">
        <f>'CBA Digital Banking Case Study '!B4052</f>
        <v>51</v>
      </c>
    </row>
    <row r="4053">
      <c r="A4053" s="6">
        <f>'CBA Digital Banking Case Study '!B4053</f>
        <v>33</v>
      </c>
    </row>
    <row r="4054">
      <c r="A4054" s="6">
        <f>'CBA Digital Banking Case Study '!B4054</f>
        <v>65</v>
      </c>
    </row>
    <row r="4055">
      <c r="A4055" s="6">
        <f>'CBA Digital Banking Case Study '!B4055</f>
        <v>68</v>
      </c>
    </row>
    <row r="4056">
      <c r="A4056" s="6">
        <f>'CBA Digital Banking Case Study '!B4056</f>
        <v>78</v>
      </c>
    </row>
    <row r="4057">
      <c r="A4057" s="6">
        <f>'CBA Digital Banking Case Study '!B4057</f>
        <v>56</v>
      </c>
    </row>
    <row r="4058">
      <c r="A4058" s="6">
        <f>'CBA Digital Banking Case Study '!B4058</f>
        <v>39</v>
      </c>
    </row>
    <row r="4059">
      <c r="A4059" s="6">
        <f>'CBA Digital Banking Case Study '!B4059</f>
        <v>29</v>
      </c>
    </row>
    <row r="4060">
      <c r="A4060" s="6">
        <f>'CBA Digital Banking Case Study '!B4060</f>
        <v>41</v>
      </c>
    </row>
    <row r="4061">
      <c r="A4061" s="6">
        <f>'CBA Digital Banking Case Study '!B4061</f>
        <v>64</v>
      </c>
    </row>
    <row r="4062">
      <c r="A4062" s="6">
        <f>'CBA Digital Banking Case Study '!B4062</f>
        <v>57</v>
      </c>
    </row>
    <row r="4063">
      <c r="A4063" s="6">
        <f>'CBA Digital Banking Case Study '!B4063</f>
        <v>55</v>
      </c>
    </row>
    <row r="4064">
      <c r="A4064" s="6">
        <f>'CBA Digital Banking Case Study '!B4064</f>
        <v>77</v>
      </c>
    </row>
    <row r="4065">
      <c r="A4065" s="6">
        <f>'CBA Digital Banking Case Study '!B4065</f>
        <v>76</v>
      </c>
    </row>
    <row r="4066">
      <c r="A4066" s="6">
        <f>'CBA Digital Banking Case Study '!B4066</f>
        <v>27</v>
      </c>
    </row>
    <row r="4067">
      <c r="A4067" s="6">
        <f>'CBA Digital Banking Case Study '!B4067</f>
        <v>52</v>
      </c>
    </row>
    <row r="4068">
      <c r="A4068" s="6">
        <f>'CBA Digital Banking Case Study '!B4068</f>
        <v>68</v>
      </c>
    </row>
    <row r="4069">
      <c r="A4069" s="6">
        <f>'CBA Digital Banking Case Study '!B4069</f>
        <v>80</v>
      </c>
    </row>
    <row r="4070">
      <c r="A4070" s="6">
        <f>'CBA Digital Banking Case Study '!B4070</f>
        <v>66</v>
      </c>
    </row>
    <row r="4071">
      <c r="A4071" s="6">
        <f>'CBA Digital Banking Case Study '!B4071</f>
        <v>49</v>
      </c>
    </row>
    <row r="4072">
      <c r="A4072" s="6">
        <f>'CBA Digital Banking Case Study '!B4072</f>
        <v>24</v>
      </c>
    </row>
    <row r="4073">
      <c r="A4073" s="6">
        <f>'CBA Digital Banking Case Study '!B4073</f>
        <v>38</v>
      </c>
    </row>
    <row r="4074">
      <c r="A4074" s="6">
        <f>'CBA Digital Banking Case Study '!B4074</f>
        <v>37</v>
      </c>
    </row>
    <row r="4075">
      <c r="A4075" s="6">
        <f>'CBA Digital Banking Case Study '!B4075</f>
        <v>43</v>
      </c>
    </row>
    <row r="4076">
      <c r="A4076" s="6">
        <f>'CBA Digital Banking Case Study '!B4076</f>
        <v>80</v>
      </c>
    </row>
    <row r="4077">
      <c r="A4077" s="6">
        <f>'CBA Digital Banking Case Study '!B4077</f>
        <v>21</v>
      </c>
    </row>
    <row r="4078">
      <c r="A4078" s="6">
        <f>'CBA Digital Banking Case Study '!B4078</f>
        <v>63</v>
      </c>
    </row>
    <row r="4079">
      <c r="A4079" s="6">
        <f>'CBA Digital Banking Case Study '!B4079</f>
        <v>69</v>
      </c>
    </row>
    <row r="4080">
      <c r="A4080" s="6">
        <f>'CBA Digital Banking Case Study '!B4080</f>
        <v>39</v>
      </c>
    </row>
    <row r="4081">
      <c r="A4081" s="6">
        <f>'CBA Digital Banking Case Study '!B4081</f>
        <v>32</v>
      </c>
    </row>
    <row r="4082">
      <c r="A4082" s="6">
        <f>'CBA Digital Banking Case Study '!B4082</f>
        <v>73</v>
      </c>
    </row>
    <row r="4083">
      <c r="A4083" s="6">
        <f>'CBA Digital Banking Case Study '!B4083</f>
        <v>57</v>
      </c>
    </row>
    <row r="4084">
      <c r="A4084" s="6">
        <f>'CBA Digital Banking Case Study '!B4084</f>
        <v>38</v>
      </c>
    </row>
    <row r="4085">
      <c r="A4085" s="6">
        <f>'CBA Digital Banking Case Study '!B4085</f>
        <v>32</v>
      </c>
    </row>
    <row r="4086">
      <c r="A4086" s="6">
        <f>'CBA Digital Banking Case Study '!B4086</f>
        <v>39</v>
      </c>
    </row>
    <row r="4087">
      <c r="A4087" s="6">
        <f>'CBA Digital Banking Case Study '!B4087</f>
        <v>69</v>
      </c>
    </row>
    <row r="4088">
      <c r="A4088" s="6">
        <f>'CBA Digital Banking Case Study '!B4088</f>
        <v>45</v>
      </c>
    </row>
    <row r="4089">
      <c r="A4089" s="6">
        <f>'CBA Digital Banking Case Study '!B4089</f>
        <v>31</v>
      </c>
    </row>
    <row r="4090">
      <c r="A4090" s="6">
        <f>'CBA Digital Banking Case Study '!B4090</f>
        <v>44</v>
      </c>
    </row>
    <row r="4091">
      <c r="A4091" s="6">
        <f>'CBA Digital Banking Case Study '!B4091</f>
        <v>78</v>
      </c>
    </row>
    <row r="4092">
      <c r="A4092" s="6">
        <f>'CBA Digital Banking Case Study '!B4092</f>
        <v>58</v>
      </c>
    </row>
    <row r="4093">
      <c r="A4093" s="6">
        <f>'CBA Digital Banking Case Study '!B4093</f>
        <v>57</v>
      </c>
    </row>
    <row r="4094">
      <c r="A4094" s="6">
        <f>'CBA Digital Banking Case Study '!B4094</f>
        <v>75</v>
      </c>
    </row>
    <row r="4095">
      <c r="A4095" s="6">
        <f>'CBA Digital Banking Case Study '!B4095</f>
        <v>45</v>
      </c>
    </row>
    <row r="4096">
      <c r="A4096" s="6">
        <f>'CBA Digital Banking Case Study '!B4096</f>
        <v>43</v>
      </c>
    </row>
    <row r="4097">
      <c r="A4097" s="6">
        <f>'CBA Digital Banking Case Study '!B4097</f>
        <v>66</v>
      </c>
    </row>
    <row r="4098">
      <c r="A4098" s="6">
        <f>'CBA Digital Banking Case Study '!B4098</f>
        <v>80</v>
      </c>
    </row>
    <row r="4099">
      <c r="A4099" s="6">
        <f>'CBA Digital Banking Case Study '!B4099</f>
        <v>19</v>
      </c>
    </row>
    <row r="4100">
      <c r="A4100" s="6">
        <f>'CBA Digital Banking Case Study '!B4100</f>
        <v>42</v>
      </c>
    </row>
    <row r="4101">
      <c r="A4101" s="6">
        <f>'CBA Digital Banking Case Study '!B4101</f>
        <v>73</v>
      </c>
    </row>
    <row r="4102">
      <c r="A4102" s="6">
        <f>'CBA Digital Banking Case Study '!B4102</f>
        <v>79</v>
      </c>
    </row>
    <row r="4103">
      <c r="A4103" s="6">
        <f>'CBA Digital Banking Case Study '!B4103</f>
        <v>20</v>
      </c>
    </row>
    <row r="4104">
      <c r="A4104" s="6">
        <f>'CBA Digital Banking Case Study '!B4104</f>
        <v>25</v>
      </c>
    </row>
    <row r="4105">
      <c r="A4105" s="6">
        <f>'CBA Digital Banking Case Study '!B4105</f>
        <v>61</v>
      </c>
    </row>
    <row r="4106">
      <c r="A4106" s="6">
        <f>'CBA Digital Banking Case Study '!B4106</f>
        <v>50</v>
      </c>
    </row>
    <row r="4107">
      <c r="A4107" s="6">
        <f>'CBA Digital Banking Case Study '!B4107</f>
        <v>59</v>
      </c>
    </row>
    <row r="4108">
      <c r="A4108" s="6">
        <f>'CBA Digital Banking Case Study '!B4108</f>
        <v>69</v>
      </c>
    </row>
    <row r="4109">
      <c r="A4109" s="6">
        <f>'CBA Digital Banking Case Study '!B4109</f>
        <v>52</v>
      </c>
    </row>
    <row r="4110">
      <c r="A4110" s="6">
        <f>'CBA Digital Banking Case Study '!B4110</f>
        <v>23</v>
      </c>
    </row>
    <row r="4111">
      <c r="A4111" s="6">
        <f>'CBA Digital Banking Case Study '!B4111</f>
        <v>56</v>
      </c>
    </row>
    <row r="4112">
      <c r="A4112" s="6">
        <f>'CBA Digital Banking Case Study '!B4112</f>
        <v>69</v>
      </c>
    </row>
    <row r="4113">
      <c r="A4113" s="6">
        <f>'CBA Digital Banking Case Study '!B4113</f>
        <v>40</v>
      </c>
    </row>
    <row r="4114">
      <c r="A4114" s="6">
        <f>'CBA Digital Banking Case Study '!B4114</f>
        <v>42</v>
      </c>
    </row>
    <row r="4115">
      <c r="A4115" s="6">
        <f>'CBA Digital Banking Case Study '!B4115</f>
        <v>76</v>
      </c>
    </row>
    <row r="4116">
      <c r="A4116" s="6">
        <f>'CBA Digital Banking Case Study '!B4116</f>
        <v>67</v>
      </c>
    </row>
    <row r="4117">
      <c r="A4117" s="6">
        <f>'CBA Digital Banking Case Study '!B4117</f>
        <v>60</v>
      </c>
    </row>
    <row r="4118">
      <c r="A4118" s="6">
        <f>'CBA Digital Banking Case Study '!B4118</f>
        <v>36</v>
      </c>
    </row>
    <row r="4119">
      <c r="A4119" s="6">
        <f>'CBA Digital Banking Case Study '!B4119</f>
        <v>22</v>
      </c>
    </row>
    <row r="4120">
      <c r="A4120" s="6">
        <f>'CBA Digital Banking Case Study '!B4120</f>
        <v>68</v>
      </c>
    </row>
    <row r="4121">
      <c r="A4121" s="6">
        <f>'CBA Digital Banking Case Study '!B4121</f>
        <v>28</v>
      </c>
    </row>
    <row r="4122">
      <c r="A4122" s="6">
        <f>'CBA Digital Banking Case Study '!B4122</f>
        <v>73</v>
      </c>
    </row>
    <row r="4123">
      <c r="A4123" s="6">
        <f>'CBA Digital Banking Case Study '!B4123</f>
        <v>29</v>
      </c>
    </row>
    <row r="4124">
      <c r="A4124" s="6">
        <f>'CBA Digital Banking Case Study '!B4124</f>
        <v>27</v>
      </c>
    </row>
    <row r="4125">
      <c r="A4125" s="6">
        <f>'CBA Digital Banking Case Study '!B4125</f>
        <v>25</v>
      </c>
    </row>
    <row r="4126">
      <c r="A4126" s="6">
        <f>'CBA Digital Banking Case Study '!B4126</f>
        <v>41</v>
      </c>
    </row>
    <row r="4127">
      <c r="A4127" s="6">
        <f>'CBA Digital Banking Case Study '!B4127</f>
        <v>77</v>
      </c>
    </row>
    <row r="4128">
      <c r="A4128" s="6">
        <f>'CBA Digital Banking Case Study '!B4128</f>
        <v>45</v>
      </c>
    </row>
    <row r="4129">
      <c r="A4129" s="6">
        <f>'CBA Digital Banking Case Study '!B4129</f>
        <v>58</v>
      </c>
    </row>
    <row r="4130">
      <c r="A4130" s="6">
        <f>'CBA Digital Banking Case Study '!B4130</f>
        <v>53</v>
      </c>
    </row>
    <row r="4131">
      <c r="A4131" s="6">
        <f>'CBA Digital Banking Case Study '!B4131</f>
        <v>54</v>
      </c>
    </row>
    <row r="4132">
      <c r="A4132" s="6">
        <f>'CBA Digital Banking Case Study '!B4132</f>
        <v>38</v>
      </c>
    </row>
    <row r="4133">
      <c r="A4133" s="6">
        <f>'CBA Digital Banking Case Study '!B4133</f>
        <v>25</v>
      </c>
    </row>
    <row r="4134">
      <c r="A4134" s="6">
        <f>'CBA Digital Banking Case Study '!B4134</f>
        <v>72</v>
      </c>
    </row>
    <row r="4135">
      <c r="A4135" s="6">
        <f>'CBA Digital Banking Case Study '!B4135</f>
        <v>26</v>
      </c>
    </row>
    <row r="4136">
      <c r="A4136" s="6">
        <f>'CBA Digital Banking Case Study '!B4136</f>
        <v>64</v>
      </c>
    </row>
    <row r="4137">
      <c r="A4137" s="6">
        <f>'CBA Digital Banking Case Study '!B4137</f>
        <v>32</v>
      </c>
    </row>
    <row r="4138">
      <c r="A4138" s="6">
        <f>'CBA Digital Banking Case Study '!B4138</f>
        <v>65</v>
      </c>
    </row>
    <row r="4139">
      <c r="A4139" s="6">
        <f>'CBA Digital Banking Case Study '!B4139</f>
        <v>63</v>
      </c>
    </row>
    <row r="4140">
      <c r="A4140" s="6">
        <f>'CBA Digital Banking Case Study '!B4140</f>
        <v>57</v>
      </c>
    </row>
    <row r="4141">
      <c r="A4141" s="6">
        <f>'CBA Digital Banking Case Study '!B4141</f>
        <v>35</v>
      </c>
    </row>
    <row r="4142">
      <c r="A4142" s="6">
        <f>'CBA Digital Banking Case Study '!B4142</f>
        <v>59</v>
      </c>
    </row>
    <row r="4143">
      <c r="A4143" s="6">
        <f>'CBA Digital Banking Case Study '!B4143</f>
        <v>77</v>
      </c>
    </row>
    <row r="4144">
      <c r="A4144" s="6">
        <f>'CBA Digital Banking Case Study '!B4144</f>
        <v>37</v>
      </c>
    </row>
    <row r="4145">
      <c r="A4145" s="6">
        <f>'CBA Digital Banking Case Study '!B4145</f>
        <v>23</v>
      </c>
    </row>
    <row r="4146">
      <c r="A4146" s="6">
        <f>'CBA Digital Banking Case Study '!B4146</f>
        <v>29</v>
      </c>
    </row>
    <row r="4147">
      <c r="A4147" s="6">
        <f>'CBA Digital Banking Case Study '!B4147</f>
        <v>19</v>
      </c>
    </row>
    <row r="4148">
      <c r="A4148" s="6">
        <f>'CBA Digital Banking Case Study '!B4148</f>
        <v>24</v>
      </c>
    </row>
    <row r="4149">
      <c r="A4149" s="6">
        <f>'CBA Digital Banking Case Study '!B4149</f>
        <v>33</v>
      </c>
    </row>
    <row r="4150">
      <c r="A4150" s="6">
        <f>'CBA Digital Banking Case Study '!B4150</f>
        <v>20</v>
      </c>
    </row>
    <row r="4151">
      <c r="A4151" s="6">
        <f>'CBA Digital Banking Case Study '!B4151</f>
        <v>62</v>
      </c>
    </row>
    <row r="4152">
      <c r="A4152" s="6">
        <f>'CBA Digital Banking Case Study '!B4152</f>
        <v>20</v>
      </c>
    </row>
    <row r="4153">
      <c r="A4153" s="6">
        <f>'CBA Digital Banking Case Study '!B4153</f>
        <v>44</v>
      </c>
    </row>
    <row r="4154">
      <c r="A4154" s="6">
        <f>'CBA Digital Banking Case Study '!B4154</f>
        <v>67</v>
      </c>
    </row>
    <row r="4155">
      <c r="A4155" s="6">
        <f>'CBA Digital Banking Case Study '!B4155</f>
        <v>60</v>
      </c>
    </row>
    <row r="4156">
      <c r="A4156" s="6">
        <f>'CBA Digital Banking Case Study '!B4156</f>
        <v>57</v>
      </c>
    </row>
    <row r="4157">
      <c r="A4157" s="6">
        <f>'CBA Digital Banking Case Study '!B4157</f>
        <v>55</v>
      </c>
    </row>
    <row r="4158">
      <c r="A4158" s="6">
        <f>'CBA Digital Banking Case Study '!B4158</f>
        <v>50</v>
      </c>
    </row>
    <row r="4159">
      <c r="A4159" s="6">
        <f>'CBA Digital Banking Case Study '!B4159</f>
        <v>45</v>
      </c>
    </row>
    <row r="4160">
      <c r="A4160" s="6">
        <f>'CBA Digital Banking Case Study '!B4160</f>
        <v>18</v>
      </c>
    </row>
    <row r="4161">
      <c r="A4161" s="6">
        <f>'CBA Digital Banking Case Study '!B4161</f>
        <v>72</v>
      </c>
    </row>
    <row r="4162">
      <c r="A4162" s="6">
        <f>'CBA Digital Banking Case Study '!B4162</f>
        <v>25</v>
      </c>
    </row>
    <row r="4163">
      <c r="A4163" s="6">
        <f>'CBA Digital Banking Case Study '!B4163</f>
        <v>54</v>
      </c>
    </row>
    <row r="4164">
      <c r="A4164" s="6">
        <f>'CBA Digital Banking Case Study '!B4164</f>
        <v>49</v>
      </c>
    </row>
    <row r="4165">
      <c r="A4165" s="6">
        <f>'CBA Digital Banking Case Study '!B4165</f>
        <v>77</v>
      </c>
    </row>
    <row r="4166">
      <c r="A4166" s="6">
        <f>'CBA Digital Banking Case Study '!B4166</f>
        <v>65</v>
      </c>
    </row>
    <row r="4167">
      <c r="A4167" s="6">
        <f>'CBA Digital Banking Case Study '!B4167</f>
        <v>60</v>
      </c>
    </row>
    <row r="4168">
      <c r="A4168" s="6">
        <f>'CBA Digital Banking Case Study '!B4168</f>
        <v>54</v>
      </c>
    </row>
    <row r="4169">
      <c r="A4169" s="6">
        <f>'CBA Digital Banking Case Study '!B4169</f>
        <v>21</v>
      </c>
    </row>
    <row r="4170">
      <c r="A4170" s="6">
        <f>'CBA Digital Banking Case Study '!B4170</f>
        <v>47</v>
      </c>
    </row>
    <row r="4171">
      <c r="A4171" s="6">
        <f>'CBA Digital Banking Case Study '!B4171</f>
        <v>23</v>
      </c>
    </row>
    <row r="4172">
      <c r="A4172" s="6">
        <f>'CBA Digital Banking Case Study '!B4172</f>
        <v>63</v>
      </c>
    </row>
    <row r="4173">
      <c r="A4173" s="6">
        <f>'CBA Digital Banking Case Study '!B4173</f>
        <v>71</v>
      </c>
    </row>
    <row r="4174">
      <c r="A4174" s="6">
        <f>'CBA Digital Banking Case Study '!B4174</f>
        <v>36</v>
      </c>
    </row>
    <row r="4175">
      <c r="A4175" s="6">
        <f>'CBA Digital Banking Case Study '!B4175</f>
        <v>49</v>
      </c>
    </row>
    <row r="4176">
      <c r="A4176" s="6">
        <f>'CBA Digital Banking Case Study '!B4176</f>
        <v>26</v>
      </c>
    </row>
    <row r="4177">
      <c r="A4177" s="6">
        <f>'CBA Digital Banking Case Study '!B4177</f>
        <v>29</v>
      </c>
    </row>
    <row r="4178">
      <c r="A4178" s="6">
        <f>'CBA Digital Banking Case Study '!B4178</f>
        <v>28</v>
      </c>
    </row>
    <row r="4179">
      <c r="A4179" s="6">
        <f>'CBA Digital Banking Case Study '!B4179</f>
        <v>63</v>
      </c>
    </row>
    <row r="4180">
      <c r="A4180" s="6">
        <f>'CBA Digital Banking Case Study '!B4180</f>
        <v>72</v>
      </c>
    </row>
    <row r="4181">
      <c r="A4181" s="6">
        <f>'CBA Digital Banking Case Study '!B4181</f>
        <v>33</v>
      </c>
    </row>
    <row r="4182">
      <c r="A4182" s="6">
        <f>'CBA Digital Banking Case Study '!B4182</f>
        <v>18</v>
      </c>
    </row>
    <row r="4183">
      <c r="A4183" s="6">
        <f>'CBA Digital Banking Case Study '!B4183</f>
        <v>80</v>
      </c>
    </row>
    <row r="4184">
      <c r="A4184" s="6">
        <f>'CBA Digital Banking Case Study '!B4184</f>
        <v>62</v>
      </c>
    </row>
    <row r="4185">
      <c r="A4185" s="6">
        <f>'CBA Digital Banking Case Study '!B4185</f>
        <v>72</v>
      </c>
    </row>
    <row r="4186">
      <c r="A4186" s="6">
        <f>'CBA Digital Banking Case Study '!B4186</f>
        <v>70</v>
      </c>
    </row>
    <row r="4187">
      <c r="A4187" s="6">
        <f>'CBA Digital Banking Case Study '!B4187</f>
        <v>38</v>
      </c>
    </row>
    <row r="4188">
      <c r="A4188" s="6">
        <f>'CBA Digital Banking Case Study '!B4188</f>
        <v>47</v>
      </c>
    </row>
    <row r="4189">
      <c r="A4189" s="6">
        <f>'CBA Digital Banking Case Study '!B4189</f>
        <v>30</v>
      </c>
    </row>
    <row r="4190">
      <c r="A4190" s="6">
        <f>'CBA Digital Banking Case Study '!B4190</f>
        <v>51</v>
      </c>
    </row>
    <row r="4191">
      <c r="A4191" s="6">
        <f>'CBA Digital Banking Case Study '!B4191</f>
        <v>21</v>
      </c>
    </row>
    <row r="4192">
      <c r="A4192" s="6">
        <f>'CBA Digital Banking Case Study '!B4192</f>
        <v>45</v>
      </c>
    </row>
    <row r="4193">
      <c r="A4193" s="6">
        <f>'CBA Digital Banking Case Study '!B4193</f>
        <v>55</v>
      </c>
    </row>
    <row r="4194">
      <c r="A4194" s="6">
        <f>'CBA Digital Banking Case Study '!B4194</f>
        <v>75</v>
      </c>
    </row>
    <row r="4195">
      <c r="A4195" s="6">
        <f>'CBA Digital Banking Case Study '!B4195</f>
        <v>48</v>
      </c>
    </row>
    <row r="4196">
      <c r="A4196" s="6">
        <f>'CBA Digital Banking Case Study '!B4196</f>
        <v>76</v>
      </c>
    </row>
    <row r="4197">
      <c r="A4197" s="6">
        <f>'CBA Digital Banking Case Study '!B4197</f>
        <v>72</v>
      </c>
    </row>
    <row r="4198">
      <c r="A4198" s="6">
        <f>'CBA Digital Banking Case Study '!B4198</f>
        <v>44</v>
      </c>
    </row>
    <row r="4199">
      <c r="A4199" s="6">
        <f>'CBA Digital Banking Case Study '!B4199</f>
        <v>22</v>
      </c>
    </row>
    <row r="4200">
      <c r="A4200" s="6">
        <f>'CBA Digital Banking Case Study '!B4200</f>
        <v>42</v>
      </c>
    </row>
    <row r="4201">
      <c r="A4201" s="6">
        <f>'CBA Digital Banking Case Study '!B4201</f>
        <v>20</v>
      </c>
    </row>
    <row r="4202">
      <c r="A4202" s="6">
        <f>'CBA Digital Banking Case Study '!B4202</f>
        <v>50</v>
      </c>
    </row>
    <row r="4203">
      <c r="A4203" s="6">
        <f>'CBA Digital Banking Case Study '!B4203</f>
        <v>21</v>
      </c>
    </row>
    <row r="4204">
      <c r="A4204" s="6">
        <f>'CBA Digital Banking Case Study '!B4204</f>
        <v>42</v>
      </c>
    </row>
    <row r="4205">
      <c r="A4205" s="6">
        <f>'CBA Digital Banking Case Study '!B4205</f>
        <v>37</v>
      </c>
    </row>
    <row r="4206">
      <c r="A4206" s="6">
        <f>'CBA Digital Banking Case Study '!B4206</f>
        <v>51</v>
      </c>
    </row>
    <row r="4207">
      <c r="A4207" s="6">
        <f>'CBA Digital Banking Case Study '!B4207</f>
        <v>43</v>
      </c>
    </row>
    <row r="4208">
      <c r="A4208" s="6">
        <f>'CBA Digital Banking Case Study '!B4208</f>
        <v>79</v>
      </c>
    </row>
    <row r="4209">
      <c r="A4209" s="6">
        <f>'CBA Digital Banking Case Study '!B4209</f>
        <v>79</v>
      </c>
    </row>
    <row r="4210">
      <c r="A4210" s="6">
        <f>'CBA Digital Banking Case Study '!B4210</f>
        <v>22</v>
      </c>
    </row>
    <row r="4211">
      <c r="A4211" s="6">
        <f>'CBA Digital Banking Case Study '!B4211</f>
        <v>52</v>
      </c>
    </row>
    <row r="4212">
      <c r="A4212" s="6">
        <f>'CBA Digital Banking Case Study '!B4212</f>
        <v>78</v>
      </c>
    </row>
    <row r="4213">
      <c r="A4213" s="6">
        <f>'CBA Digital Banking Case Study '!B4213</f>
        <v>45</v>
      </c>
    </row>
    <row r="4214">
      <c r="A4214" s="6">
        <f>'CBA Digital Banking Case Study '!B4214</f>
        <v>46</v>
      </c>
    </row>
    <row r="4215">
      <c r="A4215" s="6">
        <f>'CBA Digital Banking Case Study '!B4215</f>
        <v>26</v>
      </c>
    </row>
    <row r="4216">
      <c r="A4216" s="6">
        <f>'CBA Digital Banking Case Study '!B4216</f>
        <v>69</v>
      </c>
    </row>
    <row r="4217">
      <c r="A4217" s="6">
        <f>'CBA Digital Banking Case Study '!B4217</f>
        <v>55</v>
      </c>
    </row>
    <row r="4218">
      <c r="A4218" s="6">
        <f>'CBA Digital Banking Case Study '!B4218</f>
        <v>67</v>
      </c>
    </row>
    <row r="4219">
      <c r="A4219" s="6">
        <f>'CBA Digital Banking Case Study '!B4219</f>
        <v>23</v>
      </c>
    </row>
    <row r="4220">
      <c r="A4220" s="6">
        <f>'CBA Digital Banking Case Study '!B4220</f>
        <v>36</v>
      </c>
    </row>
    <row r="4221">
      <c r="A4221" s="6">
        <f>'CBA Digital Banking Case Study '!B4221</f>
        <v>77</v>
      </c>
    </row>
    <row r="4222">
      <c r="A4222" s="6">
        <f>'CBA Digital Banking Case Study '!B4222</f>
        <v>61</v>
      </c>
    </row>
    <row r="4223">
      <c r="A4223" s="6">
        <f>'CBA Digital Banking Case Study '!B4223</f>
        <v>74</v>
      </c>
    </row>
    <row r="4224">
      <c r="A4224" s="6">
        <f>'CBA Digital Banking Case Study '!B4224</f>
        <v>28</v>
      </c>
    </row>
    <row r="4225">
      <c r="A4225" s="6">
        <f>'CBA Digital Banking Case Study '!B4225</f>
        <v>19</v>
      </c>
    </row>
    <row r="4226">
      <c r="A4226" s="6">
        <f>'CBA Digital Banking Case Study '!B4226</f>
        <v>64</v>
      </c>
    </row>
    <row r="4227">
      <c r="A4227" s="6">
        <f>'CBA Digital Banking Case Study '!B4227</f>
        <v>61</v>
      </c>
    </row>
    <row r="4228">
      <c r="A4228" s="6">
        <f>'CBA Digital Banking Case Study '!B4228</f>
        <v>61</v>
      </c>
    </row>
    <row r="4229">
      <c r="A4229" s="6">
        <f>'CBA Digital Banking Case Study '!B4229</f>
        <v>26</v>
      </c>
    </row>
    <row r="4230">
      <c r="A4230" s="6">
        <f>'CBA Digital Banking Case Study '!B4230</f>
        <v>38</v>
      </c>
    </row>
    <row r="4231">
      <c r="A4231" s="6">
        <f>'CBA Digital Banking Case Study '!B4231</f>
        <v>41</v>
      </c>
    </row>
    <row r="4232">
      <c r="A4232" s="6">
        <f>'CBA Digital Banking Case Study '!B4232</f>
        <v>51</v>
      </c>
    </row>
    <row r="4233">
      <c r="A4233" s="6">
        <f>'CBA Digital Banking Case Study '!B4233</f>
        <v>39</v>
      </c>
    </row>
    <row r="4234">
      <c r="A4234" s="6">
        <f>'CBA Digital Banking Case Study '!B4234</f>
        <v>20</v>
      </c>
    </row>
    <row r="4235">
      <c r="A4235" s="6">
        <f>'CBA Digital Banking Case Study '!B4235</f>
        <v>29</v>
      </c>
    </row>
    <row r="4236">
      <c r="A4236" s="6">
        <f>'CBA Digital Banking Case Study '!B4236</f>
        <v>45</v>
      </c>
    </row>
    <row r="4237">
      <c r="A4237" s="6">
        <f>'CBA Digital Banking Case Study '!B4237</f>
        <v>47</v>
      </c>
    </row>
    <row r="4238">
      <c r="A4238" s="6">
        <f>'CBA Digital Banking Case Study '!B4238</f>
        <v>43</v>
      </c>
    </row>
    <row r="4239">
      <c r="A4239" s="6">
        <f>'CBA Digital Banking Case Study '!B4239</f>
        <v>65</v>
      </c>
    </row>
    <row r="4240">
      <c r="A4240" s="6">
        <f>'CBA Digital Banking Case Study '!B4240</f>
        <v>38</v>
      </c>
    </row>
    <row r="4241">
      <c r="A4241" s="6">
        <f>'CBA Digital Banking Case Study '!B4241</f>
        <v>45</v>
      </c>
    </row>
    <row r="4242">
      <c r="A4242" s="6">
        <f>'CBA Digital Banking Case Study '!B4242</f>
        <v>73</v>
      </c>
    </row>
    <row r="4243">
      <c r="A4243" s="6">
        <f>'CBA Digital Banking Case Study '!B4243</f>
        <v>43</v>
      </c>
    </row>
    <row r="4244">
      <c r="A4244" s="6">
        <f>'CBA Digital Banking Case Study '!B4244</f>
        <v>79</v>
      </c>
    </row>
    <row r="4245">
      <c r="A4245" s="6">
        <f>'CBA Digital Banking Case Study '!B4245</f>
        <v>50</v>
      </c>
    </row>
    <row r="4246">
      <c r="A4246" s="6">
        <f>'CBA Digital Banking Case Study '!B4246</f>
        <v>38</v>
      </c>
    </row>
    <row r="4247">
      <c r="A4247" s="6">
        <f>'CBA Digital Banking Case Study '!B4247</f>
        <v>52</v>
      </c>
    </row>
    <row r="4248">
      <c r="A4248" s="6">
        <f>'CBA Digital Banking Case Study '!B4248</f>
        <v>69</v>
      </c>
    </row>
    <row r="4249">
      <c r="A4249" s="6">
        <f>'CBA Digital Banking Case Study '!B4249</f>
        <v>51</v>
      </c>
    </row>
    <row r="4250">
      <c r="A4250" s="6">
        <f>'CBA Digital Banking Case Study '!B4250</f>
        <v>58</v>
      </c>
    </row>
    <row r="4251">
      <c r="A4251" s="6">
        <f>'CBA Digital Banking Case Study '!B4251</f>
        <v>68</v>
      </c>
    </row>
    <row r="4252">
      <c r="A4252" s="6">
        <f>'CBA Digital Banking Case Study '!B4252</f>
        <v>64</v>
      </c>
    </row>
    <row r="4253">
      <c r="A4253" s="6">
        <f>'CBA Digital Banking Case Study '!B4253</f>
        <v>35</v>
      </c>
    </row>
    <row r="4254">
      <c r="A4254" s="6">
        <f>'CBA Digital Banking Case Study '!B4254</f>
        <v>75</v>
      </c>
    </row>
    <row r="4255">
      <c r="A4255" s="6">
        <f>'CBA Digital Banking Case Study '!B4255</f>
        <v>28</v>
      </c>
    </row>
    <row r="4256">
      <c r="A4256" s="6">
        <f>'CBA Digital Banking Case Study '!B4256</f>
        <v>74</v>
      </c>
    </row>
    <row r="4257">
      <c r="A4257" s="6">
        <f>'CBA Digital Banking Case Study '!B4257</f>
        <v>40</v>
      </c>
    </row>
    <row r="4258">
      <c r="A4258" s="6">
        <f>'CBA Digital Banking Case Study '!B4258</f>
        <v>65</v>
      </c>
    </row>
    <row r="4259">
      <c r="A4259" s="6">
        <f>'CBA Digital Banking Case Study '!B4259</f>
        <v>39</v>
      </c>
    </row>
    <row r="4260">
      <c r="A4260" s="6">
        <f>'CBA Digital Banking Case Study '!B4260</f>
        <v>34</v>
      </c>
    </row>
    <row r="4261">
      <c r="A4261" s="6">
        <f>'CBA Digital Banking Case Study '!B4261</f>
        <v>22</v>
      </c>
    </row>
    <row r="4262">
      <c r="A4262" s="6">
        <f>'CBA Digital Banking Case Study '!B4262</f>
        <v>61</v>
      </c>
    </row>
    <row r="4263">
      <c r="A4263" s="6">
        <f>'CBA Digital Banking Case Study '!B4263</f>
        <v>28</v>
      </c>
    </row>
    <row r="4264">
      <c r="A4264" s="6">
        <f>'CBA Digital Banking Case Study '!B4264</f>
        <v>47</v>
      </c>
    </row>
    <row r="4265">
      <c r="A4265" s="6">
        <f>'CBA Digital Banking Case Study '!B4265</f>
        <v>32</v>
      </c>
    </row>
    <row r="4266">
      <c r="A4266" s="6">
        <f>'CBA Digital Banking Case Study '!B4266</f>
        <v>44</v>
      </c>
    </row>
    <row r="4267">
      <c r="A4267" s="6">
        <f>'CBA Digital Banking Case Study '!B4267</f>
        <v>52</v>
      </c>
    </row>
    <row r="4268">
      <c r="A4268" s="6">
        <f>'CBA Digital Banking Case Study '!B4268</f>
        <v>50</v>
      </c>
    </row>
    <row r="4269">
      <c r="A4269" s="6">
        <f>'CBA Digital Banking Case Study '!B4269</f>
        <v>37</v>
      </c>
    </row>
    <row r="4270">
      <c r="A4270" s="6">
        <f>'CBA Digital Banking Case Study '!B4270</f>
        <v>78</v>
      </c>
    </row>
    <row r="4271">
      <c r="A4271" s="6">
        <f>'CBA Digital Banking Case Study '!B4271</f>
        <v>33</v>
      </c>
    </row>
    <row r="4272">
      <c r="A4272" s="6">
        <f>'CBA Digital Banking Case Study '!B4272</f>
        <v>51</v>
      </c>
    </row>
    <row r="4273">
      <c r="A4273" s="6">
        <f>'CBA Digital Banking Case Study '!B4273</f>
        <v>19</v>
      </c>
    </row>
    <row r="4274">
      <c r="A4274" s="6">
        <f>'CBA Digital Banking Case Study '!B4274</f>
        <v>52</v>
      </c>
    </row>
    <row r="4275">
      <c r="A4275" s="6">
        <f>'CBA Digital Banking Case Study '!B4275</f>
        <v>57</v>
      </c>
    </row>
    <row r="4276">
      <c r="A4276" s="6">
        <f>'CBA Digital Banking Case Study '!B4276</f>
        <v>73</v>
      </c>
    </row>
    <row r="4277">
      <c r="A4277" s="6">
        <f>'CBA Digital Banking Case Study '!B4277</f>
        <v>45</v>
      </c>
    </row>
    <row r="4278">
      <c r="A4278" s="6">
        <f>'CBA Digital Banking Case Study '!B4278</f>
        <v>64</v>
      </c>
    </row>
    <row r="4279">
      <c r="A4279" s="6">
        <f>'CBA Digital Banking Case Study '!B4279</f>
        <v>56</v>
      </c>
    </row>
    <row r="4280">
      <c r="A4280" s="6">
        <f>'CBA Digital Banking Case Study '!B4280</f>
        <v>23</v>
      </c>
    </row>
    <row r="4281">
      <c r="A4281" s="6">
        <f>'CBA Digital Banking Case Study '!B4281</f>
        <v>26</v>
      </c>
    </row>
    <row r="4282">
      <c r="A4282" s="6">
        <f>'CBA Digital Banking Case Study '!B4282</f>
        <v>37</v>
      </c>
    </row>
    <row r="4283">
      <c r="A4283" s="6">
        <f>'CBA Digital Banking Case Study '!B4283</f>
        <v>77</v>
      </c>
    </row>
    <row r="4284">
      <c r="A4284" s="6">
        <f>'CBA Digital Banking Case Study '!B4284</f>
        <v>18</v>
      </c>
    </row>
    <row r="4285">
      <c r="A4285" s="6">
        <f>'CBA Digital Banking Case Study '!B4285</f>
        <v>25</v>
      </c>
    </row>
    <row r="4286">
      <c r="A4286" s="6">
        <f>'CBA Digital Banking Case Study '!B4286</f>
        <v>72</v>
      </c>
    </row>
    <row r="4287">
      <c r="A4287" s="6">
        <f>'CBA Digital Banking Case Study '!B4287</f>
        <v>40</v>
      </c>
    </row>
    <row r="4288">
      <c r="A4288" s="6">
        <f>'CBA Digital Banking Case Study '!B4288</f>
        <v>80</v>
      </c>
    </row>
    <row r="4289">
      <c r="A4289" s="6">
        <f>'CBA Digital Banking Case Study '!B4289</f>
        <v>20</v>
      </c>
    </row>
    <row r="4290">
      <c r="A4290" s="6">
        <f>'CBA Digital Banking Case Study '!B4290</f>
        <v>21</v>
      </c>
    </row>
    <row r="4291">
      <c r="A4291" s="6">
        <f>'CBA Digital Banking Case Study '!B4291</f>
        <v>75</v>
      </c>
    </row>
    <row r="4292">
      <c r="A4292" s="6">
        <f>'CBA Digital Banking Case Study '!B4292</f>
        <v>42</v>
      </c>
    </row>
    <row r="4293">
      <c r="A4293" s="6">
        <f>'CBA Digital Banking Case Study '!B4293</f>
        <v>64</v>
      </c>
    </row>
    <row r="4294">
      <c r="A4294" s="6">
        <f>'CBA Digital Banking Case Study '!B4294</f>
        <v>55</v>
      </c>
    </row>
    <row r="4295">
      <c r="A4295" s="6">
        <f>'CBA Digital Banking Case Study '!B4295</f>
        <v>32</v>
      </c>
    </row>
    <row r="4296">
      <c r="A4296" s="6">
        <f>'CBA Digital Banking Case Study '!B4296</f>
        <v>80</v>
      </c>
    </row>
    <row r="4297">
      <c r="A4297" s="6">
        <f>'CBA Digital Banking Case Study '!B4297</f>
        <v>38</v>
      </c>
    </row>
    <row r="4298">
      <c r="A4298" s="6">
        <f>'CBA Digital Banking Case Study '!B4298</f>
        <v>52</v>
      </c>
    </row>
    <row r="4299">
      <c r="A4299" s="6">
        <f>'CBA Digital Banking Case Study '!B4299</f>
        <v>74</v>
      </c>
    </row>
    <row r="4300">
      <c r="A4300" s="6">
        <f>'CBA Digital Banking Case Study '!B4300</f>
        <v>70</v>
      </c>
    </row>
    <row r="4301">
      <c r="A4301" s="6">
        <f>'CBA Digital Banking Case Study '!B4301</f>
        <v>70</v>
      </c>
    </row>
    <row r="4302">
      <c r="A4302" s="6">
        <f>'CBA Digital Banking Case Study '!B4302</f>
        <v>63</v>
      </c>
    </row>
    <row r="4303">
      <c r="A4303" s="6">
        <f>'CBA Digital Banking Case Study '!B4303</f>
        <v>69</v>
      </c>
    </row>
    <row r="4304">
      <c r="A4304" s="6">
        <f>'CBA Digital Banking Case Study '!B4304</f>
        <v>31</v>
      </c>
    </row>
    <row r="4305">
      <c r="A4305" s="6">
        <f>'CBA Digital Banking Case Study '!B4305</f>
        <v>53</v>
      </c>
    </row>
    <row r="4306">
      <c r="A4306" s="6">
        <f>'CBA Digital Banking Case Study '!B4306</f>
        <v>29</v>
      </c>
    </row>
    <row r="4307">
      <c r="A4307" s="6">
        <f>'CBA Digital Banking Case Study '!B4307</f>
        <v>34</v>
      </c>
    </row>
    <row r="4308">
      <c r="A4308" s="6">
        <f>'CBA Digital Banking Case Study '!B4308</f>
        <v>56</v>
      </c>
    </row>
    <row r="4309">
      <c r="A4309" s="6">
        <f>'CBA Digital Banking Case Study '!B4309</f>
        <v>26</v>
      </c>
    </row>
    <row r="4310">
      <c r="A4310" s="6">
        <f>'CBA Digital Banking Case Study '!B4310</f>
        <v>52</v>
      </c>
    </row>
    <row r="4311">
      <c r="A4311" s="6">
        <f>'CBA Digital Banking Case Study '!B4311</f>
        <v>77</v>
      </c>
    </row>
    <row r="4312">
      <c r="A4312" s="6">
        <f>'CBA Digital Banking Case Study '!B4312</f>
        <v>30</v>
      </c>
    </row>
    <row r="4313">
      <c r="A4313" s="6">
        <f>'CBA Digital Banking Case Study '!B4313</f>
        <v>32</v>
      </c>
    </row>
    <row r="4314">
      <c r="A4314" s="6">
        <f>'CBA Digital Banking Case Study '!B4314</f>
        <v>35</v>
      </c>
    </row>
    <row r="4315">
      <c r="A4315" s="6">
        <f>'CBA Digital Banking Case Study '!B4315</f>
        <v>68</v>
      </c>
    </row>
    <row r="4316">
      <c r="A4316" s="6">
        <f>'CBA Digital Banking Case Study '!B4316</f>
        <v>50</v>
      </c>
    </row>
    <row r="4317">
      <c r="A4317" s="6">
        <f>'CBA Digital Banking Case Study '!B4317</f>
        <v>23</v>
      </c>
    </row>
    <row r="4318">
      <c r="A4318" s="6">
        <f>'CBA Digital Banking Case Study '!B4318</f>
        <v>76</v>
      </c>
    </row>
    <row r="4319">
      <c r="A4319" s="6">
        <f>'CBA Digital Banking Case Study '!B4319</f>
        <v>44</v>
      </c>
    </row>
    <row r="4320">
      <c r="A4320" s="6">
        <f>'CBA Digital Banking Case Study '!B4320</f>
        <v>40</v>
      </c>
    </row>
    <row r="4321">
      <c r="A4321" s="6">
        <f>'CBA Digital Banking Case Study '!B4321</f>
        <v>76</v>
      </c>
    </row>
    <row r="4322">
      <c r="A4322" s="6">
        <f>'CBA Digital Banking Case Study '!B4322</f>
        <v>44</v>
      </c>
    </row>
    <row r="4323">
      <c r="A4323" s="6">
        <f>'CBA Digital Banking Case Study '!B4323</f>
        <v>51</v>
      </c>
    </row>
    <row r="4324">
      <c r="A4324" s="6">
        <f>'CBA Digital Banking Case Study '!B4324</f>
        <v>73</v>
      </c>
    </row>
    <row r="4325">
      <c r="A4325" s="6">
        <f>'CBA Digital Banking Case Study '!B4325</f>
        <v>63</v>
      </c>
    </row>
    <row r="4326">
      <c r="A4326" s="6">
        <f>'CBA Digital Banking Case Study '!B4326</f>
        <v>55</v>
      </c>
    </row>
    <row r="4327">
      <c r="A4327" s="6">
        <f>'CBA Digital Banking Case Study '!B4327</f>
        <v>31</v>
      </c>
    </row>
    <row r="4328">
      <c r="A4328" s="6">
        <f>'CBA Digital Banking Case Study '!B4328</f>
        <v>53</v>
      </c>
    </row>
    <row r="4329">
      <c r="A4329" s="6">
        <f>'CBA Digital Banking Case Study '!B4329</f>
        <v>70</v>
      </c>
    </row>
    <row r="4330">
      <c r="A4330" s="6">
        <f>'CBA Digital Banking Case Study '!B4330</f>
        <v>25</v>
      </c>
    </row>
    <row r="4331">
      <c r="A4331" s="6">
        <f>'CBA Digital Banking Case Study '!B4331</f>
        <v>79</v>
      </c>
    </row>
    <row r="4332">
      <c r="A4332" s="6">
        <f>'CBA Digital Banking Case Study '!B4332</f>
        <v>52</v>
      </c>
    </row>
    <row r="4333">
      <c r="A4333" s="6">
        <f>'CBA Digital Banking Case Study '!B4333</f>
        <v>36</v>
      </c>
    </row>
    <row r="4334">
      <c r="A4334" s="6">
        <f>'CBA Digital Banking Case Study '!B4334</f>
        <v>47</v>
      </c>
    </row>
    <row r="4335">
      <c r="A4335" s="6">
        <f>'CBA Digital Banking Case Study '!B4335</f>
        <v>80</v>
      </c>
    </row>
    <row r="4336">
      <c r="A4336" s="6">
        <f>'CBA Digital Banking Case Study '!B4336</f>
        <v>31</v>
      </c>
    </row>
    <row r="4337">
      <c r="A4337" s="6">
        <f>'CBA Digital Banking Case Study '!B4337</f>
        <v>76</v>
      </c>
    </row>
    <row r="4338">
      <c r="A4338" s="6">
        <f>'CBA Digital Banking Case Study '!B4338</f>
        <v>37</v>
      </c>
    </row>
    <row r="4339">
      <c r="A4339" s="6">
        <f>'CBA Digital Banking Case Study '!B4339</f>
        <v>66</v>
      </c>
    </row>
    <row r="4340">
      <c r="A4340" s="6">
        <f>'CBA Digital Banking Case Study '!B4340</f>
        <v>42</v>
      </c>
    </row>
    <row r="4341">
      <c r="A4341" s="6">
        <f>'CBA Digital Banking Case Study '!B4341</f>
        <v>57</v>
      </c>
    </row>
    <row r="4342">
      <c r="A4342" s="6">
        <f>'CBA Digital Banking Case Study '!B4342</f>
        <v>41</v>
      </c>
    </row>
    <row r="4343">
      <c r="A4343" s="6">
        <f>'CBA Digital Banking Case Study '!B4343</f>
        <v>31</v>
      </c>
    </row>
    <row r="4344">
      <c r="A4344" s="6">
        <f>'CBA Digital Banking Case Study '!B4344</f>
        <v>43</v>
      </c>
    </row>
    <row r="4345">
      <c r="A4345" s="6">
        <f>'CBA Digital Banking Case Study '!B4345</f>
        <v>55</v>
      </c>
    </row>
    <row r="4346">
      <c r="A4346" s="6">
        <f>'CBA Digital Banking Case Study '!B4346</f>
        <v>40</v>
      </c>
    </row>
    <row r="4347">
      <c r="A4347" s="6">
        <f>'CBA Digital Banking Case Study '!B4347</f>
        <v>39</v>
      </c>
    </row>
    <row r="4348">
      <c r="A4348" s="6">
        <f>'CBA Digital Banking Case Study '!B4348</f>
        <v>65</v>
      </c>
    </row>
    <row r="4349">
      <c r="A4349" s="6">
        <f>'CBA Digital Banking Case Study '!B4349</f>
        <v>74</v>
      </c>
    </row>
    <row r="4350">
      <c r="A4350" s="6">
        <f>'CBA Digital Banking Case Study '!B4350</f>
        <v>36</v>
      </c>
    </row>
    <row r="4351">
      <c r="A4351" s="6">
        <f>'CBA Digital Banking Case Study '!B4351</f>
        <v>63</v>
      </c>
    </row>
    <row r="4352">
      <c r="A4352" s="6">
        <f>'CBA Digital Banking Case Study '!B4352</f>
        <v>68</v>
      </c>
    </row>
    <row r="4353">
      <c r="A4353" s="6">
        <f>'CBA Digital Banking Case Study '!B4353</f>
        <v>20</v>
      </c>
    </row>
    <row r="4354">
      <c r="A4354" s="6">
        <f>'CBA Digital Banking Case Study '!B4354</f>
        <v>59</v>
      </c>
    </row>
    <row r="4355">
      <c r="A4355" s="6">
        <f>'CBA Digital Banking Case Study '!B4355</f>
        <v>36</v>
      </c>
    </row>
    <row r="4356">
      <c r="A4356" s="6">
        <f>'CBA Digital Banking Case Study '!B4356</f>
        <v>26</v>
      </c>
    </row>
    <row r="4357">
      <c r="A4357" s="6">
        <f>'CBA Digital Banking Case Study '!B4357</f>
        <v>45</v>
      </c>
    </row>
    <row r="4358">
      <c r="A4358" s="6">
        <f>'CBA Digital Banking Case Study '!B4358</f>
        <v>37</v>
      </c>
    </row>
    <row r="4359">
      <c r="A4359" s="6">
        <f>'CBA Digital Banking Case Study '!B4359</f>
        <v>62</v>
      </c>
    </row>
    <row r="4360">
      <c r="A4360" s="6">
        <f>'CBA Digital Banking Case Study '!B4360</f>
        <v>24</v>
      </c>
    </row>
    <row r="4361">
      <c r="A4361" s="6">
        <f>'CBA Digital Banking Case Study '!B4361</f>
        <v>31</v>
      </c>
    </row>
    <row r="4362">
      <c r="A4362" s="6">
        <f>'CBA Digital Banking Case Study '!B4362</f>
        <v>80</v>
      </c>
    </row>
    <row r="4363">
      <c r="A4363" s="6">
        <f>'CBA Digital Banking Case Study '!B4363</f>
        <v>26</v>
      </c>
    </row>
    <row r="4364">
      <c r="A4364" s="6">
        <f>'CBA Digital Banking Case Study '!B4364</f>
        <v>76</v>
      </c>
    </row>
    <row r="4365">
      <c r="A4365" s="6">
        <f>'CBA Digital Banking Case Study '!B4365</f>
        <v>77</v>
      </c>
    </row>
    <row r="4366">
      <c r="A4366" s="6">
        <f>'CBA Digital Banking Case Study '!B4366</f>
        <v>72</v>
      </c>
    </row>
    <row r="4367">
      <c r="A4367" s="6">
        <f>'CBA Digital Banking Case Study '!B4367</f>
        <v>74</v>
      </c>
    </row>
    <row r="4368">
      <c r="A4368" s="6">
        <f>'CBA Digital Banking Case Study '!B4368</f>
        <v>77</v>
      </c>
    </row>
    <row r="4369">
      <c r="A4369" s="6">
        <f>'CBA Digital Banking Case Study '!B4369</f>
        <v>36</v>
      </c>
    </row>
    <row r="4370">
      <c r="A4370" s="6">
        <f>'CBA Digital Banking Case Study '!B4370</f>
        <v>64</v>
      </c>
    </row>
    <row r="4371">
      <c r="A4371" s="6">
        <f>'CBA Digital Banking Case Study '!B4371</f>
        <v>69</v>
      </c>
    </row>
    <row r="4372">
      <c r="A4372" s="6">
        <f>'CBA Digital Banking Case Study '!B4372</f>
        <v>31</v>
      </c>
    </row>
    <row r="4373">
      <c r="A4373" s="6">
        <f>'CBA Digital Banking Case Study '!B4373</f>
        <v>73</v>
      </c>
    </row>
    <row r="4374">
      <c r="A4374" s="6">
        <f>'CBA Digital Banking Case Study '!B4374</f>
        <v>55</v>
      </c>
    </row>
    <row r="4375">
      <c r="A4375" s="6">
        <f>'CBA Digital Banking Case Study '!B4375</f>
        <v>70</v>
      </c>
    </row>
    <row r="4376">
      <c r="A4376" s="6">
        <f>'CBA Digital Banking Case Study '!B4376</f>
        <v>78</v>
      </c>
    </row>
    <row r="4377">
      <c r="A4377" s="6">
        <f>'CBA Digital Banking Case Study '!B4377</f>
        <v>53</v>
      </c>
    </row>
    <row r="4378">
      <c r="A4378" s="6">
        <f>'CBA Digital Banking Case Study '!B4378</f>
        <v>57</v>
      </c>
    </row>
    <row r="4379">
      <c r="A4379" s="6">
        <f>'CBA Digital Banking Case Study '!B4379</f>
        <v>34</v>
      </c>
    </row>
    <row r="4380">
      <c r="A4380" s="6">
        <f>'CBA Digital Banking Case Study '!B4380</f>
        <v>47</v>
      </c>
    </row>
    <row r="4381">
      <c r="A4381" s="6">
        <f>'CBA Digital Banking Case Study '!B4381</f>
        <v>26</v>
      </c>
    </row>
    <row r="4382">
      <c r="A4382" s="6">
        <f>'CBA Digital Banking Case Study '!B4382</f>
        <v>50</v>
      </c>
    </row>
    <row r="4383">
      <c r="A4383" s="6">
        <f>'CBA Digital Banking Case Study '!B4383</f>
        <v>73</v>
      </c>
    </row>
    <row r="4384">
      <c r="A4384" s="6">
        <f>'CBA Digital Banking Case Study '!B4384</f>
        <v>69</v>
      </c>
    </row>
    <row r="4385">
      <c r="A4385" s="6">
        <f>'CBA Digital Banking Case Study '!B4385</f>
        <v>42</v>
      </c>
    </row>
    <row r="4386">
      <c r="A4386" s="6">
        <f>'CBA Digital Banking Case Study '!B4386</f>
        <v>31</v>
      </c>
    </row>
    <row r="4387">
      <c r="A4387" s="6">
        <f>'CBA Digital Banking Case Study '!B4387</f>
        <v>28</v>
      </c>
    </row>
    <row r="4388">
      <c r="A4388" s="6">
        <f>'CBA Digital Banking Case Study '!B4388</f>
        <v>70</v>
      </c>
    </row>
    <row r="4389">
      <c r="A4389" s="6">
        <f>'CBA Digital Banking Case Study '!B4389</f>
        <v>52</v>
      </c>
    </row>
    <row r="4390">
      <c r="A4390" s="6">
        <f>'CBA Digital Banking Case Study '!B4390</f>
        <v>58</v>
      </c>
    </row>
    <row r="4391">
      <c r="A4391" s="6">
        <f>'CBA Digital Banking Case Study '!B4391</f>
        <v>76</v>
      </c>
    </row>
    <row r="4392">
      <c r="A4392" s="6">
        <f>'CBA Digital Banking Case Study '!B4392</f>
        <v>31</v>
      </c>
    </row>
    <row r="4393">
      <c r="A4393" s="6">
        <f>'CBA Digital Banking Case Study '!B4393</f>
        <v>47</v>
      </c>
    </row>
    <row r="4394">
      <c r="A4394" s="6">
        <f>'CBA Digital Banking Case Study '!B4394</f>
        <v>58</v>
      </c>
    </row>
    <row r="4395">
      <c r="A4395" s="6">
        <f>'CBA Digital Banking Case Study '!B4395</f>
        <v>21</v>
      </c>
    </row>
    <row r="4396">
      <c r="A4396" s="6">
        <f>'CBA Digital Banking Case Study '!B4396</f>
        <v>76</v>
      </c>
    </row>
    <row r="4397">
      <c r="A4397" s="6">
        <f>'CBA Digital Banking Case Study '!B4397</f>
        <v>21</v>
      </c>
    </row>
    <row r="4398">
      <c r="A4398" s="6">
        <f>'CBA Digital Banking Case Study '!B4398</f>
        <v>45</v>
      </c>
    </row>
    <row r="4399">
      <c r="A4399" s="6">
        <f>'CBA Digital Banking Case Study '!B4399</f>
        <v>25</v>
      </c>
    </row>
    <row r="4400">
      <c r="A4400" s="6">
        <f>'CBA Digital Banking Case Study '!B4400</f>
        <v>19</v>
      </c>
    </row>
    <row r="4401">
      <c r="A4401" s="6">
        <f>'CBA Digital Banking Case Study '!B4401</f>
        <v>58</v>
      </c>
    </row>
    <row r="4402">
      <c r="A4402" s="6">
        <f>'CBA Digital Banking Case Study '!B4402</f>
        <v>78</v>
      </c>
    </row>
    <row r="4403">
      <c r="A4403" s="6">
        <f>'CBA Digital Banking Case Study '!B4403</f>
        <v>63</v>
      </c>
    </row>
    <row r="4404">
      <c r="A4404" s="6">
        <f>'CBA Digital Banking Case Study '!B4404</f>
        <v>39</v>
      </c>
    </row>
    <row r="4405">
      <c r="A4405" s="6">
        <f>'CBA Digital Banking Case Study '!B4405</f>
        <v>58</v>
      </c>
    </row>
    <row r="4406">
      <c r="A4406" s="6">
        <f>'CBA Digital Banking Case Study '!B4406</f>
        <v>73</v>
      </c>
    </row>
    <row r="4407">
      <c r="A4407" s="6">
        <f>'CBA Digital Banking Case Study '!B4407</f>
        <v>80</v>
      </c>
    </row>
    <row r="4408">
      <c r="A4408" s="6">
        <f>'CBA Digital Banking Case Study '!B4408</f>
        <v>80</v>
      </c>
    </row>
    <row r="4409">
      <c r="A4409" s="6">
        <f>'CBA Digital Banking Case Study '!B4409</f>
        <v>72</v>
      </c>
    </row>
    <row r="4410">
      <c r="A4410" s="6">
        <f>'CBA Digital Banking Case Study '!B4410</f>
        <v>33</v>
      </c>
    </row>
    <row r="4411">
      <c r="A4411" s="6">
        <f>'CBA Digital Banking Case Study '!B4411</f>
        <v>46</v>
      </c>
    </row>
    <row r="4412">
      <c r="A4412" s="6">
        <f>'CBA Digital Banking Case Study '!B4412</f>
        <v>79</v>
      </c>
    </row>
    <row r="4413">
      <c r="A4413" s="6">
        <f>'CBA Digital Banking Case Study '!B4413</f>
        <v>66</v>
      </c>
    </row>
    <row r="4414">
      <c r="A4414" s="6">
        <f>'CBA Digital Banking Case Study '!B4414</f>
        <v>65</v>
      </c>
    </row>
    <row r="4415">
      <c r="A4415" s="6">
        <f>'CBA Digital Banking Case Study '!B4415</f>
        <v>47</v>
      </c>
    </row>
    <row r="4416">
      <c r="A4416" s="6">
        <f>'CBA Digital Banking Case Study '!B4416</f>
        <v>29</v>
      </c>
    </row>
    <row r="4417">
      <c r="A4417" s="6">
        <f>'CBA Digital Banking Case Study '!B4417</f>
        <v>52</v>
      </c>
    </row>
    <row r="4418">
      <c r="A4418" s="6">
        <f>'CBA Digital Banking Case Study '!B4418</f>
        <v>28</v>
      </c>
    </row>
    <row r="4419">
      <c r="A4419" s="6">
        <f>'CBA Digital Banking Case Study '!B4419</f>
        <v>63</v>
      </c>
    </row>
    <row r="4420">
      <c r="A4420" s="6">
        <f>'CBA Digital Banking Case Study '!B4420</f>
        <v>67</v>
      </c>
    </row>
    <row r="4421">
      <c r="A4421" s="6">
        <f>'CBA Digital Banking Case Study '!B4421</f>
        <v>38</v>
      </c>
    </row>
    <row r="4422">
      <c r="A4422" s="6">
        <f>'CBA Digital Banking Case Study '!B4422</f>
        <v>80</v>
      </c>
    </row>
    <row r="4423">
      <c r="A4423" s="6">
        <f>'CBA Digital Banking Case Study '!B4423</f>
        <v>38</v>
      </c>
    </row>
    <row r="4424">
      <c r="A4424" s="6">
        <f>'CBA Digital Banking Case Study '!B4424</f>
        <v>22</v>
      </c>
    </row>
    <row r="4425">
      <c r="A4425" s="6">
        <f>'CBA Digital Banking Case Study '!B4425</f>
        <v>65</v>
      </c>
    </row>
    <row r="4426">
      <c r="A4426" s="6">
        <f>'CBA Digital Banking Case Study '!B4426</f>
        <v>37</v>
      </c>
    </row>
    <row r="4427">
      <c r="A4427" s="6">
        <f>'CBA Digital Banking Case Study '!B4427</f>
        <v>54</v>
      </c>
    </row>
    <row r="4428">
      <c r="A4428" s="6">
        <f>'CBA Digital Banking Case Study '!B4428</f>
        <v>20</v>
      </c>
    </row>
    <row r="4429">
      <c r="A4429" s="6">
        <f>'CBA Digital Banking Case Study '!B4429</f>
        <v>61</v>
      </c>
    </row>
    <row r="4430">
      <c r="A4430" s="6">
        <f>'CBA Digital Banking Case Study '!B4430</f>
        <v>50</v>
      </c>
    </row>
    <row r="4431">
      <c r="A4431" s="6">
        <f>'CBA Digital Banking Case Study '!B4431</f>
        <v>70</v>
      </c>
    </row>
    <row r="4432">
      <c r="A4432" s="6">
        <f>'CBA Digital Banking Case Study '!B4432</f>
        <v>78</v>
      </c>
    </row>
    <row r="4433">
      <c r="A4433" s="6">
        <f>'CBA Digital Banking Case Study '!B4433</f>
        <v>26</v>
      </c>
    </row>
    <row r="4434">
      <c r="A4434" s="6">
        <f>'CBA Digital Banking Case Study '!B4434</f>
        <v>78</v>
      </c>
    </row>
    <row r="4435">
      <c r="A4435" s="6">
        <f>'CBA Digital Banking Case Study '!B4435</f>
        <v>26</v>
      </c>
    </row>
    <row r="4436">
      <c r="A4436" s="6">
        <f>'CBA Digital Banking Case Study '!B4436</f>
        <v>21</v>
      </c>
    </row>
    <row r="4437">
      <c r="A4437" s="6">
        <f>'CBA Digital Banking Case Study '!B4437</f>
        <v>52</v>
      </c>
    </row>
    <row r="4438">
      <c r="A4438" s="6">
        <f>'CBA Digital Banking Case Study '!B4438</f>
        <v>34</v>
      </c>
    </row>
    <row r="4439">
      <c r="A4439" s="6">
        <f>'CBA Digital Banking Case Study '!B4439</f>
        <v>51</v>
      </c>
    </row>
    <row r="4440">
      <c r="A4440" s="6">
        <f>'CBA Digital Banking Case Study '!B4440</f>
        <v>41</v>
      </c>
    </row>
    <row r="4441">
      <c r="A4441" s="6">
        <f>'CBA Digital Banking Case Study '!B4441</f>
        <v>49</v>
      </c>
    </row>
    <row r="4442">
      <c r="A4442" s="6">
        <f>'CBA Digital Banking Case Study '!B4442</f>
        <v>18</v>
      </c>
    </row>
    <row r="4443">
      <c r="A4443" s="6">
        <f>'CBA Digital Banking Case Study '!B4443</f>
        <v>25</v>
      </c>
    </row>
    <row r="4444">
      <c r="A4444" s="6">
        <f>'CBA Digital Banking Case Study '!B4444</f>
        <v>62</v>
      </c>
    </row>
    <row r="4445">
      <c r="A4445" s="6">
        <f>'CBA Digital Banking Case Study '!B4445</f>
        <v>40</v>
      </c>
    </row>
    <row r="4446">
      <c r="A4446" s="6">
        <f>'CBA Digital Banking Case Study '!B4446</f>
        <v>64</v>
      </c>
    </row>
    <row r="4447">
      <c r="A4447" s="6">
        <f>'CBA Digital Banking Case Study '!B4447</f>
        <v>57</v>
      </c>
    </row>
    <row r="4448">
      <c r="A4448" s="6">
        <f>'CBA Digital Banking Case Study '!B4448</f>
        <v>29</v>
      </c>
    </row>
    <row r="4449">
      <c r="A4449" s="6">
        <f>'CBA Digital Banking Case Study '!B4449</f>
        <v>71</v>
      </c>
    </row>
    <row r="4450">
      <c r="A4450" s="6">
        <f>'CBA Digital Banking Case Study '!B4450</f>
        <v>29</v>
      </c>
    </row>
    <row r="4451">
      <c r="A4451" s="6">
        <f>'CBA Digital Banking Case Study '!B4451</f>
        <v>63</v>
      </c>
    </row>
    <row r="4452">
      <c r="A4452" s="6">
        <f>'CBA Digital Banking Case Study '!B4452</f>
        <v>64</v>
      </c>
    </row>
    <row r="4453">
      <c r="A4453" s="6">
        <f>'CBA Digital Banking Case Study '!B4453</f>
        <v>32</v>
      </c>
    </row>
    <row r="4454">
      <c r="A4454" s="6">
        <f>'CBA Digital Banking Case Study '!B4454</f>
        <v>58</v>
      </c>
    </row>
    <row r="4455">
      <c r="A4455" s="6">
        <f>'CBA Digital Banking Case Study '!B4455</f>
        <v>36</v>
      </c>
    </row>
    <row r="4456">
      <c r="A4456" s="6">
        <f>'CBA Digital Banking Case Study '!B4456</f>
        <v>43</v>
      </c>
    </row>
    <row r="4457">
      <c r="A4457" s="6">
        <f>'CBA Digital Banking Case Study '!B4457</f>
        <v>69</v>
      </c>
    </row>
    <row r="4458">
      <c r="A4458" s="6">
        <f>'CBA Digital Banking Case Study '!B4458</f>
        <v>46</v>
      </c>
    </row>
    <row r="4459">
      <c r="A4459" s="6">
        <f>'CBA Digital Banking Case Study '!B4459</f>
        <v>39</v>
      </c>
    </row>
    <row r="4460">
      <c r="A4460" s="6">
        <f>'CBA Digital Banking Case Study '!B4460</f>
        <v>57</v>
      </c>
    </row>
    <row r="4461">
      <c r="A4461" s="6">
        <f>'CBA Digital Banking Case Study '!B4461</f>
        <v>38</v>
      </c>
    </row>
    <row r="4462">
      <c r="A4462" s="6">
        <f>'CBA Digital Banking Case Study '!B4462</f>
        <v>68</v>
      </c>
    </row>
    <row r="4463">
      <c r="A4463" s="6">
        <f>'CBA Digital Banking Case Study '!B4463</f>
        <v>55</v>
      </c>
    </row>
    <row r="4464">
      <c r="A4464" s="6">
        <f>'CBA Digital Banking Case Study '!B4464</f>
        <v>37</v>
      </c>
    </row>
    <row r="4465">
      <c r="A4465" s="6">
        <f>'CBA Digital Banking Case Study '!B4465</f>
        <v>74</v>
      </c>
    </row>
    <row r="4466">
      <c r="A4466" s="6">
        <f>'CBA Digital Banking Case Study '!B4466</f>
        <v>46</v>
      </c>
    </row>
    <row r="4467">
      <c r="A4467" s="6">
        <f>'CBA Digital Banking Case Study '!B4467</f>
        <v>68</v>
      </c>
    </row>
    <row r="4468">
      <c r="A4468" s="6">
        <f>'CBA Digital Banking Case Study '!B4468</f>
        <v>21</v>
      </c>
    </row>
    <row r="4469">
      <c r="A4469" s="6">
        <f>'CBA Digital Banking Case Study '!B4469</f>
        <v>72</v>
      </c>
    </row>
    <row r="4470">
      <c r="A4470" s="6">
        <f>'CBA Digital Banking Case Study '!B4470</f>
        <v>24</v>
      </c>
    </row>
    <row r="4471">
      <c r="A4471" s="6">
        <f>'CBA Digital Banking Case Study '!B4471</f>
        <v>45</v>
      </c>
    </row>
    <row r="4472">
      <c r="A4472" s="6">
        <f>'CBA Digital Banking Case Study '!B4472</f>
        <v>45</v>
      </c>
    </row>
    <row r="4473">
      <c r="A4473" s="6">
        <f>'CBA Digital Banking Case Study '!B4473</f>
        <v>21</v>
      </c>
    </row>
    <row r="4474">
      <c r="A4474" s="6">
        <f>'CBA Digital Banking Case Study '!B4474</f>
        <v>39</v>
      </c>
    </row>
    <row r="4475">
      <c r="A4475" s="6">
        <f>'CBA Digital Banking Case Study '!B4475</f>
        <v>29</v>
      </c>
    </row>
    <row r="4476">
      <c r="A4476" s="6">
        <f>'CBA Digital Banking Case Study '!B4476</f>
        <v>62</v>
      </c>
    </row>
    <row r="4477">
      <c r="A4477" s="6">
        <f>'CBA Digital Banking Case Study '!B4477</f>
        <v>20</v>
      </c>
    </row>
    <row r="4478">
      <c r="A4478" s="6">
        <f>'CBA Digital Banking Case Study '!B4478</f>
        <v>39</v>
      </c>
    </row>
    <row r="4479">
      <c r="A4479" s="6">
        <f>'CBA Digital Banking Case Study '!B4479</f>
        <v>61</v>
      </c>
    </row>
    <row r="4480">
      <c r="A4480" s="6">
        <f>'CBA Digital Banking Case Study '!B4480</f>
        <v>19</v>
      </c>
    </row>
    <row r="4481">
      <c r="A4481" s="6">
        <f>'CBA Digital Banking Case Study '!B4481</f>
        <v>41</v>
      </c>
    </row>
    <row r="4482">
      <c r="A4482" s="6">
        <f>'CBA Digital Banking Case Study '!B4482</f>
        <v>51</v>
      </c>
    </row>
    <row r="4483">
      <c r="A4483" s="6">
        <f>'CBA Digital Banking Case Study '!B4483</f>
        <v>44</v>
      </c>
    </row>
    <row r="4484">
      <c r="A4484" s="6">
        <f>'CBA Digital Banking Case Study '!B4484</f>
        <v>72</v>
      </c>
    </row>
    <row r="4485">
      <c r="A4485" s="6">
        <f>'CBA Digital Banking Case Study '!B4485</f>
        <v>58</v>
      </c>
    </row>
    <row r="4486">
      <c r="A4486" s="6">
        <f>'CBA Digital Banking Case Study '!B4486</f>
        <v>18</v>
      </c>
    </row>
    <row r="4487">
      <c r="A4487" s="6">
        <f>'CBA Digital Banking Case Study '!B4487</f>
        <v>25</v>
      </c>
    </row>
    <row r="4488">
      <c r="A4488" s="6">
        <f>'CBA Digital Banking Case Study '!B4488</f>
        <v>40</v>
      </c>
    </row>
    <row r="4489">
      <c r="A4489" s="6">
        <f>'CBA Digital Banking Case Study '!B4489</f>
        <v>55</v>
      </c>
    </row>
    <row r="4490">
      <c r="A4490" s="6">
        <f>'CBA Digital Banking Case Study '!B4490</f>
        <v>23</v>
      </c>
    </row>
    <row r="4491">
      <c r="A4491" s="6">
        <f>'CBA Digital Banking Case Study '!B4491</f>
        <v>39</v>
      </c>
    </row>
    <row r="4492">
      <c r="A4492" s="6">
        <f>'CBA Digital Banking Case Study '!B4492</f>
        <v>42</v>
      </c>
    </row>
    <row r="4493">
      <c r="A4493" s="6">
        <f>'CBA Digital Banking Case Study '!B4493</f>
        <v>35</v>
      </c>
    </row>
    <row r="4494">
      <c r="A4494" s="6">
        <f>'CBA Digital Banking Case Study '!B4494</f>
        <v>34</v>
      </c>
    </row>
    <row r="4495">
      <c r="A4495" s="6">
        <f>'CBA Digital Banking Case Study '!B4495</f>
        <v>78</v>
      </c>
    </row>
    <row r="4496">
      <c r="A4496" s="6">
        <f>'CBA Digital Banking Case Study '!B4496</f>
        <v>29</v>
      </c>
    </row>
    <row r="4497">
      <c r="A4497" s="6">
        <f>'CBA Digital Banking Case Study '!B4497</f>
        <v>23</v>
      </c>
    </row>
    <row r="4498">
      <c r="A4498" s="6">
        <f>'CBA Digital Banking Case Study '!B4498</f>
        <v>43</v>
      </c>
    </row>
    <row r="4499">
      <c r="A4499" s="6">
        <f>'CBA Digital Banking Case Study '!B4499</f>
        <v>44</v>
      </c>
    </row>
    <row r="4500">
      <c r="A4500" s="6">
        <f>'CBA Digital Banking Case Study '!B4500</f>
        <v>25</v>
      </c>
    </row>
    <row r="4501">
      <c r="A4501" s="6">
        <f>'CBA Digital Banking Case Study '!B4501</f>
        <v>36</v>
      </c>
    </row>
    <row r="4502">
      <c r="A4502" s="6">
        <f>'CBA Digital Banking Case Study '!B4502</f>
        <v>77</v>
      </c>
    </row>
    <row r="4503">
      <c r="A4503" s="6">
        <f>'CBA Digital Banking Case Study '!B4503</f>
        <v>59</v>
      </c>
    </row>
    <row r="4504">
      <c r="A4504" s="6">
        <f>'CBA Digital Banking Case Study '!B4504</f>
        <v>18</v>
      </c>
    </row>
    <row r="4505">
      <c r="A4505" s="6">
        <f>'CBA Digital Banking Case Study '!B4505</f>
        <v>74</v>
      </c>
    </row>
    <row r="4506">
      <c r="A4506" s="6">
        <f>'CBA Digital Banking Case Study '!B4506</f>
        <v>46</v>
      </c>
    </row>
    <row r="4507">
      <c r="A4507" s="6">
        <f>'CBA Digital Banking Case Study '!B4507</f>
        <v>62</v>
      </c>
    </row>
    <row r="4508">
      <c r="A4508" s="6">
        <f>'CBA Digital Banking Case Study '!B4508</f>
        <v>66</v>
      </c>
    </row>
    <row r="4509">
      <c r="A4509" s="6">
        <f>'CBA Digital Banking Case Study '!B4509</f>
        <v>52</v>
      </c>
    </row>
    <row r="4510">
      <c r="A4510" s="6">
        <f>'CBA Digital Banking Case Study '!B4510</f>
        <v>57</v>
      </c>
    </row>
    <row r="4511">
      <c r="A4511" s="6">
        <f>'CBA Digital Banking Case Study '!B4511</f>
        <v>31</v>
      </c>
    </row>
    <row r="4512">
      <c r="A4512" s="6">
        <f>'CBA Digital Banking Case Study '!B4512</f>
        <v>52</v>
      </c>
    </row>
    <row r="4513">
      <c r="A4513" s="6">
        <f>'CBA Digital Banking Case Study '!B4513</f>
        <v>65</v>
      </c>
    </row>
    <row r="4514">
      <c r="A4514" s="6">
        <f>'CBA Digital Banking Case Study '!B4514</f>
        <v>62</v>
      </c>
    </row>
    <row r="4515">
      <c r="A4515" s="6">
        <f>'CBA Digital Banking Case Study '!B4515</f>
        <v>37</v>
      </c>
    </row>
    <row r="4516">
      <c r="A4516" s="6">
        <f>'CBA Digital Banking Case Study '!B4516</f>
        <v>73</v>
      </c>
    </row>
    <row r="4517">
      <c r="A4517" s="6">
        <f>'CBA Digital Banking Case Study '!B4517</f>
        <v>66</v>
      </c>
    </row>
    <row r="4518">
      <c r="A4518" s="6">
        <f>'CBA Digital Banking Case Study '!B4518</f>
        <v>30</v>
      </c>
    </row>
    <row r="4519">
      <c r="A4519" s="6">
        <f>'CBA Digital Banking Case Study '!B4519</f>
        <v>78</v>
      </c>
    </row>
    <row r="4520">
      <c r="A4520" s="6">
        <f>'CBA Digital Banking Case Study '!B4520</f>
        <v>55</v>
      </c>
    </row>
    <row r="4521">
      <c r="A4521" s="6">
        <f>'CBA Digital Banking Case Study '!B4521</f>
        <v>66</v>
      </c>
    </row>
    <row r="4522">
      <c r="A4522" s="6">
        <f>'CBA Digital Banking Case Study '!B4522</f>
        <v>63</v>
      </c>
    </row>
    <row r="4523">
      <c r="A4523" s="6">
        <f>'CBA Digital Banking Case Study '!B4523</f>
        <v>66</v>
      </c>
    </row>
    <row r="4524">
      <c r="A4524" s="6">
        <f>'CBA Digital Banking Case Study '!B4524</f>
        <v>79</v>
      </c>
    </row>
    <row r="4525">
      <c r="A4525" s="6">
        <f>'CBA Digital Banking Case Study '!B4525</f>
        <v>25</v>
      </c>
    </row>
    <row r="4526">
      <c r="A4526" s="6">
        <f>'CBA Digital Banking Case Study '!B4526</f>
        <v>60</v>
      </c>
    </row>
    <row r="4527">
      <c r="A4527" s="6">
        <f>'CBA Digital Banking Case Study '!B4527</f>
        <v>37</v>
      </c>
    </row>
    <row r="4528">
      <c r="A4528" s="6">
        <f>'CBA Digital Banking Case Study '!B4528</f>
        <v>77</v>
      </c>
    </row>
    <row r="4529">
      <c r="A4529" s="6">
        <f>'CBA Digital Banking Case Study '!B4529</f>
        <v>50</v>
      </c>
    </row>
    <row r="4530">
      <c r="A4530" s="6">
        <f>'CBA Digital Banking Case Study '!B4530</f>
        <v>43</v>
      </c>
    </row>
    <row r="4531">
      <c r="A4531" s="6">
        <f>'CBA Digital Banking Case Study '!B4531</f>
        <v>56</v>
      </c>
    </row>
    <row r="4532">
      <c r="A4532" s="6">
        <f>'CBA Digital Banking Case Study '!B4532</f>
        <v>38</v>
      </c>
    </row>
    <row r="4533">
      <c r="A4533" s="6">
        <f>'CBA Digital Banking Case Study '!B4533</f>
        <v>70</v>
      </c>
    </row>
    <row r="4534">
      <c r="A4534" s="6">
        <f>'CBA Digital Banking Case Study '!B4534</f>
        <v>66</v>
      </c>
    </row>
    <row r="4535">
      <c r="A4535" s="6">
        <f>'CBA Digital Banking Case Study '!B4535</f>
        <v>79</v>
      </c>
    </row>
    <row r="4536">
      <c r="A4536" s="6">
        <f>'CBA Digital Banking Case Study '!B4536</f>
        <v>59</v>
      </c>
    </row>
    <row r="4537">
      <c r="A4537" s="6">
        <f>'CBA Digital Banking Case Study '!B4537</f>
        <v>60</v>
      </c>
    </row>
    <row r="4538">
      <c r="A4538" s="6">
        <f>'CBA Digital Banking Case Study '!B4538</f>
        <v>71</v>
      </c>
    </row>
    <row r="4539">
      <c r="A4539" s="6">
        <f>'CBA Digital Banking Case Study '!B4539</f>
        <v>79</v>
      </c>
    </row>
    <row r="4540">
      <c r="A4540" s="6">
        <f>'CBA Digital Banking Case Study '!B4540</f>
        <v>58</v>
      </c>
    </row>
    <row r="4541">
      <c r="A4541" s="6">
        <f>'CBA Digital Banking Case Study '!B4541</f>
        <v>26</v>
      </c>
    </row>
    <row r="4542">
      <c r="A4542" s="6">
        <f>'CBA Digital Banking Case Study '!B4542</f>
        <v>41</v>
      </c>
    </row>
    <row r="4543">
      <c r="A4543" s="6">
        <f>'CBA Digital Banking Case Study '!B4543</f>
        <v>54</v>
      </c>
    </row>
    <row r="4544">
      <c r="A4544" s="6">
        <f>'CBA Digital Banking Case Study '!B4544</f>
        <v>66</v>
      </c>
    </row>
    <row r="4545">
      <c r="A4545" s="6">
        <f>'CBA Digital Banking Case Study '!B4545</f>
        <v>58</v>
      </c>
    </row>
    <row r="4546">
      <c r="A4546" s="6">
        <f>'CBA Digital Banking Case Study '!B4546</f>
        <v>34</v>
      </c>
    </row>
    <row r="4547">
      <c r="A4547" s="6">
        <f>'CBA Digital Banking Case Study '!B4547</f>
        <v>41</v>
      </c>
    </row>
    <row r="4548">
      <c r="A4548" s="6">
        <f>'CBA Digital Banking Case Study '!B4548</f>
        <v>38</v>
      </c>
    </row>
    <row r="4549">
      <c r="A4549" s="6">
        <f>'CBA Digital Banking Case Study '!B4549</f>
        <v>68</v>
      </c>
    </row>
    <row r="4550">
      <c r="A4550" s="6">
        <f>'CBA Digital Banking Case Study '!B4550</f>
        <v>76</v>
      </c>
    </row>
    <row r="4551">
      <c r="A4551" s="6">
        <f>'CBA Digital Banking Case Study '!B4551</f>
        <v>56</v>
      </c>
    </row>
    <row r="4552">
      <c r="A4552" s="6">
        <f>'CBA Digital Banking Case Study '!B4552</f>
        <v>72</v>
      </c>
    </row>
    <row r="4553">
      <c r="A4553" s="6">
        <f>'CBA Digital Banking Case Study '!B4553</f>
        <v>58</v>
      </c>
    </row>
    <row r="4554">
      <c r="A4554" s="6">
        <f>'CBA Digital Banking Case Study '!B4554</f>
        <v>56</v>
      </c>
    </row>
    <row r="4555">
      <c r="A4555" s="6">
        <f>'CBA Digital Banking Case Study '!B4555</f>
        <v>30</v>
      </c>
    </row>
    <row r="4556">
      <c r="A4556" s="6">
        <f>'CBA Digital Banking Case Study '!B4556</f>
        <v>28</v>
      </c>
    </row>
    <row r="4557">
      <c r="A4557" s="6">
        <f>'CBA Digital Banking Case Study '!B4557</f>
        <v>63</v>
      </c>
    </row>
    <row r="4558">
      <c r="A4558" s="6">
        <f>'CBA Digital Banking Case Study '!B4558</f>
        <v>36</v>
      </c>
    </row>
    <row r="4559">
      <c r="A4559" s="6">
        <f>'CBA Digital Banking Case Study '!B4559</f>
        <v>28</v>
      </c>
    </row>
    <row r="4560">
      <c r="A4560" s="6">
        <f>'CBA Digital Banking Case Study '!B4560</f>
        <v>30</v>
      </c>
    </row>
    <row r="4561">
      <c r="A4561" s="6">
        <f>'CBA Digital Banking Case Study '!B4561</f>
        <v>80</v>
      </c>
    </row>
    <row r="4562">
      <c r="A4562" s="6">
        <f>'CBA Digital Banking Case Study '!B4562</f>
        <v>63</v>
      </c>
    </row>
    <row r="4563">
      <c r="A4563" s="6">
        <f>'CBA Digital Banking Case Study '!B4563</f>
        <v>62</v>
      </c>
    </row>
    <row r="4564">
      <c r="A4564" s="6">
        <f>'CBA Digital Banking Case Study '!B4564</f>
        <v>18</v>
      </c>
    </row>
    <row r="4565">
      <c r="A4565" s="6">
        <f>'CBA Digital Banking Case Study '!B4565</f>
        <v>57</v>
      </c>
    </row>
    <row r="4566">
      <c r="A4566" s="6">
        <f>'CBA Digital Banking Case Study '!B4566</f>
        <v>61</v>
      </c>
    </row>
    <row r="4567">
      <c r="A4567" s="6">
        <f>'CBA Digital Banking Case Study '!B4567</f>
        <v>36</v>
      </c>
    </row>
    <row r="4568">
      <c r="A4568" s="6">
        <f>'CBA Digital Banking Case Study '!B4568</f>
        <v>29</v>
      </c>
    </row>
    <row r="4569">
      <c r="A4569" s="6">
        <f>'CBA Digital Banking Case Study '!B4569</f>
        <v>25</v>
      </c>
    </row>
    <row r="4570">
      <c r="A4570" s="6">
        <f>'CBA Digital Banking Case Study '!B4570</f>
        <v>25</v>
      </c>
    </row>
    <row r="4571">
      <c r="A4571" s="6">
        <f>'CBA Digital Banking Case Study '!B4571</f>
        <v>78</v>
      </c>
    </row>
    <row r="4572">
      <c r="A4572" s="6">
        <f>'CBA Digital Banking Case Study '!B4572</f>
        <v>70</v>
      </c>
    </row>
    <row r="4573">
      <c r="A4573" s="6">
        <f>'CBA Digital Banking Case Study '!B4573</f>
        <v>62</v>
      </c>
    </row>
    <row r="4574">
      <c r="A4574" s="6">
        <f>'CBA Digital Banking Case Study '!B4574</f>
        <v>29</v>
      </c>
    </row>
    <row r="4575">
      <c r="A4575" s="6">
        <f>'CBA Digital Banking Case Study '!B4575</f>
        <v>78</v>
      </c>
    </row>
    <row r="4576">
      <c r="A4576" s="6">
        <f>'CBA Digital Banking Case Study '!B4576</f>
        <v>65</v>
      </c>
    </row>
    <row r="4577">
      <c r="A4577" s="6">
        <f>'CBA Digital Banking Case Study '!B4577</f>
        <v>50</v>
      </c>
    </row>
    <row r="4578">
      <c r="A4578" s="6">
        <f>'CBA Digital Banking Case Study '!B4578</f>
        <v>62</v>
      </c>
    </row>
    <row r="4579">
      <c r="A4579" s="6">
        <f>'CBA Digital Banking Case Study '!B4579</f>
        <v>43</v>
      </c>
    </row>
    <row r="4580">
      <c r="A4580" s="6">
        <f>'CBA Digital Banking Case Study '!B4580</f>
        <v>56</v>
      </c>
    </row>
    <row r="4581">
      <c r="A4581" s="6">
        <f>'CBA Digital Banking Case Study '!B4581</f>
        <v>45</v>
      </c>
    </row>
    <row r="4582">
      <c r="A4582" s="6">
        <f>'CBA Digital Banking Case Study '!B4582</f>
        <v>75</v>
      </c>
    </row>
    <row r="4583">
      <c r="A4583" s="6">
        <f>'CBA Digital Banking Case Study '!B4583</f>
        <v>22</v>
      </c>
    </row>
    <row r="4584">
      <c r="A4584" s="6">
        <f>'CBA Digital Banking Case Study '!B4584</f>
        <v>25</v>
      </c>
    </row>
    <row r="4585">
      <c r="A4585" s="6">
        <f>'CBA Digital Banking Case Study '!B4585</f>
        <v>42</v>
      </c>
    </row>
    <row r="4586">
      <c r="A4586" s="6">
        <f>'CBA Digital Banking Case Study '!B4586</f>
        <v>44</v>
      </c>
    </row>
    <row r="4587">
      <c r="A4587" s="6">
        <f>'CBA Digital Banking Case Study '!B4587</f>
        <v>63</v>
      </c>
    </row>
    <row r="4588">
      <c r="A4588" s="6">
        <f>'CBA Digital Banking Case Study '!B4588</f>
        <v>40</v>
      </c>
    </row>
    <row r="4589">
      <c r="A4589" s="6">
        <f>'CBA Digital Banking Case Study '!B4589</f>
        <v>47</v>
      </c>
    </row>
    <row r="4590">
      <c r="A4590" s="6">
        <f>'CBA Digital Banking Case Study '!B4590</f>
        <v>62</v>
      </c>
    </row>
    <row r="4591">
      <c r="A4591" s="6">
        <f>'CBA Digital Banking Case Study '!B4591</f>
        <v>64</v>
      </c>
    </row>
    <row r="4592">
      <c r="A4592" s="6">
        <f>'CBA Digital Banking Case Study '!B4592</f>
        <v>40</v>
      </c>
    </row>
    <row r="4593">
      <c r="A4593" s="6">
        <f>'CBA Digital Banking Case Study '!B4593</f>
        <v>66</v>
      </c>
    </row>
    <row r="4594">
      <c r="A4594" s="6">
        <f>'CBA Digital Banking Case Study '!B4594</f>
        <v>64</v>
      </c>
    </row>
    <row r="4595">
      <c r="A4595" s="6">
        <f>'CBA Digital Banking Case Study '!B4595</f>
        <v>37</v>
      </c>
    </row>
    <row r="4596">
      <c r="A4596" s="6">
        <f>'CBA Digital Banking Case Study '!B4596</f>
        <v>35</v>
      </c>
    </row>
    <row r="4597">
      <c r="A4597" s="6">
        <f>'CBA Digital Banking Case Study '!B4597</f>
        <v>35</v>
      </c>
    </row>
    <row r="4598">
      <c r="A4598" s="6">
        <f>'CBA Digital Banking Case Study '!B4598</f>
        <v>19</v>
      </c>
    </row>
    <row r="4599">
      <c r="A4599" s="6">
        <f>'CBA Digital Banking Case Study '!B4599</f>
        <v>21</v>
      </c>
    </row>
    <row r="4600">
      <c r="A4600" s="6">
        <f>'CBA Digital Banking Case Study '!B4600</f>
        <v>47</v>
      </c>
    </row>
    <row r="4601">
      <c r="A4601" s="6">
        <f>'CBA Digital Banking Case Study '!B4601</f>
        <v>50</v>
      </c>
    </row>
    <row r="4602">
      <c r="A4602" s="6">
        <f>'CBA Digital Banking Case Study '!B4602</f>
        <v>80</v>
      </c>
    </row>
    <row r="4603">
      <c r="A4603" s="6">
        <f>'CBA Digital Banking Case Study '!B4603</f>
        <v>53</v>
      </c>
    </row>
    <row r="4604">
      <c r="A4604" s="6">
        <f>'CBA Digital Banking Case Study '!B4604</f>
        <v>35</v>
      </c>
    </row>
    <row r="4605">
      <c r="A4605" s="6">
        <f>'CBA Digital Banking Case Study '!B4605</f>
        <v>54</v>
      </c>
    </row>
    <row r="4606">
      <c r="A4606" s="6">
        <f>'CBA Digital Banking Case Study '!B4606</f>
        <v>36</v>
      </c>
    </row>
    <row r="4607">
      <c r="A4607" s="6">
        <f>'CBA Digital Banking Case Study '!B4607</f>
        <v>64</v>
      </c>
    </row>
    <row r="4608">
      <c r="A4608" s="6">
        <f>'CBA Digital Banking Case Study '!B4608</f>
        <v>45</v>
      </c>
    </row>
    <row r="4609">
      <c r="A4609" s="6">
        <f>'CBA Digital Banking Case Study '!B4609</f>
        <v>57</v>
      </c>
    </row>
    <row r="4610">
      <c r="A4610" s="6">
        <f>'CBA Digital Banking Case Study '!B4610</f>
        <v>37</v>
      </c>
    </row>
    <row r="4611">
      <c r="A4611" s="6">
        <f>'CBA Digital Banking Case Study '!B4611</f>
        <v>66</v>
      </c>
    </row>
    <row r="4612">
      <c r="A4612" s="6">
        <f>'CBA Digital Banking Case Study '!B4612</f>
        <v>50</v>
      </c>
    </row>
    <row r="4613">
      <c r="A4613" s="6">
        <f>'CBA Digital Banking Case Study '!B4613</f>
        <v>29</v>
      </c>
    </row>
    <row r="4614">
      <c r="A4614" s="6">
        <f>'CBA Digital Banking Case Study '!B4614</f>
        <v>75</v>
      </c>
    </row>
    <row r="4615">
      <c r="A4615" s="6">
        <f>'CBA Digital Banking Case Study '!B4615</f>
        <v>68</v>
      </c>
    </row>
    <row r="4616">
      <c r="A4616" s="6">
        <f>'CBA Digital Banking Case Study '!B4616</f>
        <v>32</v>
      </c>
    </row>
    <row r="4617">
      <c r="A4617" s="6">
        <f>'CBA Digital Banking Case Study '!B4617</f>
        <v>58</v>
      </c>
    </row>
    <row r="4618">
      <c r="A4618" s="6">
        <f>'CBA Digital Banking Case Study '!B4618</f>
        <v>56</v>
      </c>
    </row>
    <row r="4619">
      <c r="A4619" s="6">
        <f>'CBA Digital Banking Case Study '!B4619</f>
        <v>19</v>
      </c>
    </row>
    <row r="4620">
      <c r="A4620" s="6">
        <f>'CBA Digital Banking Case Study '!B4620</f>
        <v>80</v>
      </c>
    </row>
    <row r="4621">
      <c r="A4621" s="6">
        <f>'CBA Digital Banking Case Study '!B4621</f>
        <v>46</v>
      </c>
    </row>
    <row r="4622">
      <c r="A4622" s="6">
        <f>'CBA Digital Banking Case Study '!B4622</f>
        <v>58</v>
      </c>
    </row>
    <row r="4623">
      <c r="A4623" s="6">
        <f>'CBA Digital Banking Case Study '!B4623</f>
        <v>27</v>
      </c>
    </row>
    <row r="4624">
      <c r="A4624" s="6">
        <f>'CBA Digital Banking Case Study '!B4624</f>
        <v>19</v>
      </c>
    </row>
    <row r="4625">
      <c r="A4625" s="6">
        <f>'CBA Digital Banking Case Study '!B4625</f>
        <v>68</v>
      </c>
    </row>
    <row r="4626">
      <c r="A4626" s="6">
        <f>'CBA Digital Banking Case Study '!B4626</f>
        <v>28</v>
      </c>
    </row>
    <row r="4627">
      <c r="A4627" s="6">
        <f>'CBA Digital Banking Case Study '!B4627</f>
        <v>30</v>
      </c>
    </row>
    <row r="4628">
      <c r="A4628" s="6">
        <f>'CBA Digital Banking Case Study '!B4628</f>
        <v>27</v>
      </c>
    </row>
    <row r="4629">
      <c r="A4629" s="6">
        <f>'CBA Digital Banking Case Study '!B4629</f>
        <v>31</v>
      </c>
    </row>
    <row r="4630">
      <c r="A4630" s="6">
        <f>'CBA Digital Banking Case Study '!B4630</f>
        <v>35</v>
      </c>
    </row>
    <row r="4631">
      <c r="A4631" s="6">
        <f>'CBA Digital Banking Case Study '!B4631</f>
        <v>68</v>
      </c>
    </row>
    <row r="4632">
      <c r="A4632" s="6">
        <f>'CBA Digital Banking Case Study '!B4632</f>
        <v>71</v>
      </c>
    </row>
    <row r="4633">
      <c r="A4633" s="6">
        <f>'CBA Digital Banking Case Study '!B4633</f>
        <v>26</v>
      </c>
    </row>
    <row r="4634">
      <c r="A4634" s="6">
        <f>'CBA Digital Banking Case Study '!B4634</f>
        <v>74</v>
      </c>
    </row>
    <row r="4635">
      <c r="A4635" s="6">
        <f>'CBA Digital Banking Case Study '!B4635</f>
        <v>56</v>
      </c>
    </row>
    <row r="4636">
      <c r="A4636" s="6">
        <f>'CBA Digital Banking Case Study '!B4636</f>
        <v>45</v>
      </c>
    </row>
    <row r="4637">
      <c r="A4637" s="6">
        <f>'CBA Digital Banking Case Study '!B4637</f>
        <v>20</v>
      </c>
    </row>
    <row r="4638">
      <c r="A4638" s="6">
        <f>'CBA Digital Banking Case Study '!B4638</f>
        <v>37</v>
      </c>
    </row>
    <row r="4639">
      <c r="A4639" s="6">
        <f>'CBA Digital Banking Case Study '!B4639</f>
        <v>23</v>
      </c>
    </row>
    <row r="4640">
      <c r="A4640" s="6">
        <f>'CBA Digital Banking Case Study '!B4640</f>
        <v>44</v>
      </c>
    </row>
    <row r="4641">
      <c r="A4641" s="6">
        <f>'CBA Digital Banking Case Study '!B4641</f>
        <v>70</v>
      </c>
    </row>
    <row r="4642">
      <c r="A4642" s="6">
        <f>'CBA Digital Banking Case Study '!B4642</f>
        <v>19</v>
      </c>
    </row>
    <row r="4643">
      <c r="A4643" s="6">
        <f>'CBA Digital Banking Case Study '!B4643</f>
        <v>46</v>
      </c>
    </row>
    <row r="4644">
      <c r="A4644" s="6">
        <f>'CBA Digital Banking Case Study '!B4644</f>
        <v>55</v>
      </c>
    </row>
    <row r="4645">
      <c r="A4645" s="6">
        <f>'CBA Digital Banking Case Study '!B4645</f>
        <v>20</v>
      </c>
    </row>
    <row r="4646">
      <c r="A4646" s="6">
        <f>'CBA Digital Banking Case Study '!B4646</f>
        <v>33</v>
      </c>
    </row>
    <row r="4647">
      <c r="A4647" s="6">
        <f>'CBA Digital Banking Case Study '!B4647</f>
        <v>47</v>
      </c>
    </row>
    <row r="4648">
      <c r="A4648" s="6">
        <f>'CBA Digital Banking Case Study '!B4648</f>
        <v>57</v>
      </c>
    </row>
    <row r="4649">
      <c r="A4649" s="6">
        <f>'CBA Digital Banking Case Study '!B4649</f>
        <v>19</v>
      </c>
    </row>
    <row r="4650">
      <c r="A4650" s="6">
        <f>'CBA Digital Banking Case Study '!B4650</f>
        <v>34</v>
      </c>
    </row>
    <row r="4651">
      <c r="A4651" s="6">
        <f>'CBA Digital Banking Case Study '!B4651</f>
        <v>58</v>
      </c>
    </row>
    <row r="4652">
      <c r="A4652" s="6">
        <f>'CBA Digital Banking Case Study '!B4652</f>
        <v>79</v>
      </c>
    </row>
    <row r="4653">
      <c r="A4653" s="6">
        <f>'CBA Digital Banking Case Study '!B4653</f>
        <v>29</v>
      </c>
    </row>
    <row r="4654">
      <c r="A4654" s="6">
        <f>'CBA Digital Banking Case Study '!B4654</f>
        <v>52</v>
      </c>
    </row>
    <row r="4655">
      <c r="A4655" s="6">
        <f>'CBA Digital Banking Case Study '!B4655</f>
        <v>60</v>
      </c>
    </row>
    <row r="4656">
      <c r="A4656" s="6">
        <f>'CBA Digital Banking Case Study '!B4656</f>
        <v>18</v>
      </c>
    </row>
    <row r="4657">
      <c r="A4657" s="6">
        <f>'CBA Digital Banking Case Study '!B4657</f>
        <v>72</v>
      </c>
    </row>
    <row r="4658">
      <c r="A4658" s="6">
        <f>'CBA Digital Banking Case Study '!B4658</f>
        <v>62</v>
      </c>
    </row>
    <row r="4659">
      <c r="A4659" s="6">
        <f>'CBA Digital Banking Case Study '!B4659</f>
        <v>32</v>
      </c>
    </row>
    <row r="4660">
      <c r="A4660" s="6">
        <f>'CBA Digital Banking Case Study '!B4660</f>
        <v>43</v>
      </c>
    </row>
    <row r="4661">
      <c r="A4661" s="6">
        <f>'CBA Digital Banking Case Study '!B4661</f>
        <v>54</v>
      </c>
    </row>
    <row r="4662">
      <c r="A4662" s="6">
        <f>'CBA Digital Banking Case Study '!B4662</f>
        <v>38</v>
      </c>
    </row>
    <row r="4663">
      <c r="A4663" s="6">
        <f>'CBA Digital Banking Case Study '!B4663</f>
        <v>79</v>
      </c>
    </row>
    <row r="4664">
      <c r="A4664" s="6">
        <f>'CBA Digital Banking Case Study '!B4664</f>
        <v>66</v>
      </c>
    </row>
    <row r="4665">
      <c r="A4665" s="6">
        <f>'CBA Digital Banking Case Study '!B4665</f>
        <v>80</v>
      </c>
    </row>
    <row r="4666">
      <c r="A4666" s="6">
        <f>'CBA Digital Banking Case Study '!B4666</f>
        <v>48</v>
      </c>
    </row>
    <row r="4667">
      <c r="A4667" s="6">
        <f>'CBA Digital Banking Case Study '!B4667</f>
        <v>42</v>
      </c>
    </row>
    <row r="4668">
      <c r="A4668" s="6">
        <f>'CBA Digital Banking Case Study '!B4668</f>
        <v>40</v>
      </c>
    </row>
    <row r="4669">
      <c r="A4669" s="6">
        <f>'CBA Digital Banking Case Study '!B4669</f>
        <v>41</v>
      </c>
    </row>
    <row r="4670">
      <c r="A4670" s="6">
        <f>'CBA Digital Banking Case Study '!B4670</f>
        <v>74</v>
      </c>
    </row>
    <row r="4671">
      <c r="A4671" s="6">
        <f>'CBA Digital Banking Case Study '!B4671</f>
        <v>55</v>
      </c>
    </row>
    <row r="4672">
      <c r="A4672" s="6">
        <f>'CBA Digital Banking Case Study '!B4672</f>
        <v>45</v>
      </c>
    </row>
    <row r="4673">
      <c r="A4673" s="6">
        <f>'CBA Digital Banking Case Study '!B4673</f>
        <v>38</v>
      </c>
    </row>
    <row r="4674">
      <c r="A4674" s="6">
        <f>'CBA Digital Banking Case Study '!B4674</f>
        <v>71</v>
      </c>
    </row>
    <row r="4675">
      <c r="A4675" s="6">
        <f>'CBA Digital Banking Case Study '!B4675</f>
        <v>60</v>
      </c>
    </row>
    <row r="4676">
      <c r="A4676" s="6">
        <f>'CBA Digital Banking Case Study '!B4676</f>
        <v>35</v>
      </c>
    </row>
    <row r="4677">
      <c r="A4677" s="6">
        <f>'CBA Digital Banking Case Study '!B4677</f>
        <v>53</v>
      </c>
    </row>
    <row r="4678">
      <c r="A4678" s="6">
        <f>'CBA Digital Banking Case Study '!B4678</f>
        <v>52</v>
      </c>
    </row>
    <row r="4679">
      <c r="A4679" s="6">
        <f>'CBA Digital Banking Case Study '!B4679</f>
        <v>62</v>
      </c>
    </row>
    <row r="4680">
      <c r="A4680" s="6">
        <f>'CBA Digital Banking Case Study '!B4680</f>
        <v>72</v>
      </c>
    </row>
    <row r="4681">
      <c r="A4681" s="6">
        <f>'CBA Digital Banking Case Study '!B4681</f>
        <v>26</v>
      </c>
    </row>
    <row r="4682">
      <c r="A4682" s="6">
        <f>'CBA Digital Banking Case Study '!B4682</f>
        <v>70</v>
      </c>
    </row>
    <row r="4683">
      <c r="A4683" s="6">
        <f>'CBA Digital Banking Case Study '!B4683</f>
        <v>55</v>
      </c>
    </row>
    <row r="4684">
      <c r="A4684" s="6">
        <f>'CBA Digital Banking Case Study '!B4684</f>
        <v>75</v>
      </c>
    </row>
    <row r="4685">
      <c r="A4685" s="6">
        <f>'CBA Digital Banking Case Study '!B4685</f>
        <v>47</v>
      </c>
    </row>
    <row r="4686">
      <c r="A4686" s="6">
        <f>'CBA Digital Banking Case Study '!B4686</f>
        <v>77</v>
      </c>
    </row>
    <row r="4687">
      <c r="A4687" s="6">
        <f>'CBA Digital Banking Case Study '!B4687</f>
        <v>61</v>
      </c>
    </row>
    <row r="4688">
      <c r="A4688" s="6">
        <f>'CBA Digital Banking Case Study '!B4688</f>
        <v>51</v>
      </c>
    </row>
    <row r="4689">
      <c r="A4689" s="6">
        <f>'CBA Digital Banking Case Study '!B4689</f>
        <v>49</v>
      </c>
    </row>
    <row r="4690">
      <c r="A4690" s="6">
        <f>'CBA Digital Banking Case Study '!B4690</f>
        <v>20</v>
      </c>
    </row>
    <row r="4691">
      <c r="A4691" s="6">
        <f>'CBA Digital Banking Case Study '!B4691</f>
        <v>20</v>
      </c>
    </row>
    <row r="4692">
      <c r="A4692" s="6">
        <f>'CBA Digital Banking Case Study '!B4692</f>
        <v>45</v>
      </c>
    </row>
    <row r="4693">
      <c r="A4693" s="6">
        <f>'CBA Digital Banking Case Study '!B4693</f>
        <v>61</v>
      </c>
    </row>
    <row r="4694">
      <c r="A4694" s="6">
        <f>'CBA Digital Banking Case Study '!B4694</f>
        <v>32</v>
      </c>
    </row>
    <row r="4695">
      <c r="A4695" s="6">
        <f>'CBA Digital Banking Case Study '!B4695</f>
        <v>58</v>
      </c>
    </row>
    <row r="4696">
      <c r="A4696" s="6">
        <f>'CBA Digital Banking Case Study '!B4696</f>
        <v>80</v>
      </c>
    </row>
    <row r="4697">
      <c r="A4697" s="6">
        <f>'CBA Digital Banking Case Study '!B4697</f>
        <v>40</v>
      </c>
    </row>
    <row r="4698">
      <c r="A4698" s="6">
        <f>'CBA Digital Banking Case Study '!B4698</f>
        <v>57</v>
      </c>
    </row>
    <row r="4699">
      <c r="A4699" s="6">
        <f>'CBA Digital Banking Case Study '!B4699</f>
        <v>28</v>
      </c>
    </row>
    <row r="4700">
      <c r="A4700" s="6">
        <f>'CBA Digital Banking Case Study '!B4700</f>
        <v>65</v>
      </c>
    </row>
    <row r="4701">
      <c r="A4701" s="6">
        <f>'CBA Digital Banking Case Study '!B4701</f>
        <v>49</v>
      </c>
    </row>
    <row r="4702">
      <c r="A4702" s="6">
        <f>'CBA Digital Banking Case Study '!B4702</f>
        <v>75</v>
      </c>
    </row>
    <row r="4703">
      <c r="A4703" s="6">
        <f>'CBA Digital Banking Case Study '!B4703</f>
        <v>76</v>
      </c>
    </row>
    <row r="4704">
      <c r="A4704" s="6">
        <f>'CBA Digital Banking Case Study '!B4704</f>
        <v>74</v>
      </c>
    </row>
    <row r="4705">
      <c r="A4705" s="6">
        <f>'CBA Digital Banking Case Study '!B4705</f>
        <v>71</v>
      </c>
    </row>
    <row r="4706">
      <c r="A4706" s="6">
        <f>'CBA Digital Banking Case Study '!B4706</f>
        <v>53</v>
      </c>
    </row>
    <row r="4707">
      <c r="A4707" s="6">
        <f>'CBA Digital Banking Case Study '!B4707</f>
        <v>77</v>
      </c>
    </row>
    <row r="4708">
      <c r="A4708" s="6">
        <f>'CBA Digital Banking Case Study '!B4708</f>
        <v>50</v>
      </c>
    </row>
    <row r="4709">
      <c r="A4709" s="6">
        <f>'CBA Digital Banking Case Study '!B4709</f>
        <v>41</v>
      </c>
    </row>
    <row r="4710">
      <c r="A4710" s="6">
        <f>'CBA Digital Banking Case Study '!B4710</f>
        <v>56</v>
      </c>
    </row>
    <row r="4711">
      <c r="A4711" s="6">
        <f>'CBA Digital Banking Case Study '!B4711</f>
        <v>51</v>
      </c>
    </row>
    <row r="4712">
      <c r="A4712" s="6">
        <f>'CBA Digital Banking Case Study '!B4712</f>
        <v>73</v>
      </c>
    </row>
    <row r="4713">
      <c r="A4713" s="6">
        <f>'CBA Digital Banking Case Study '!B4713</f>
        <v>45</v>
      </c>
    </row>
    <row r="4714">
      <c r="A4714" s="6">
        <f>'CBA Digital Banking Case Study '!B4714</f>
        <v>54</v>
      </c>
    </row>
    <row r="4715">
      <c r="A4715" s="6">
        <f>'CBA Digital Banking Case Study '!B4715</f>
        <v>24</v>
      </c>
    </row>
    <row r="4716">
      <c r="A4716" s="6">
        <f>'CBA Digital Banking Case Study '!B4716</f>
        <v>21</v>
      </c>
    </row>
    <row r="4717">
      <c r="A4717" s="6">
        <f>'CBA Digital Banking Case Study '!B4717</f>
        <v>54</v>
      </c>
    </row>
    <row r="4718">
      <c r="A4718" s="6">
        <f>'CBA Digital Banking Case Study '!B4718</f>
        <v>73</v>
      </c>
    </row>
    <row r="4719">
      <c r="A4719" s="6">
        <f>'CBA Digital Banking Case Study '!B4719</f>
        <v>18</v>
      </c>
    </row>
    <row r="4720">
      <c r="A4720" s="6">
        <f>'CBA Digital Banking Case Study '!B4720</f>
        <v>18</v>
      </c>
    </row>
    <row r="4721">
      <c r="A4721" s="6">
        <f>'CBA Digital Banking Case Study '!B4721</f>
        <v>64</v>
      </c>
    </row>
    <row r="4722">
      <c r="A4722" s="6">
        <f>'CBA Digital Banking Case Study '!B4722</f>
        <v>37</v>
      </c>
    </row>
    <row r="4723">
      <c r="A4723" s="6">
        <f>'CBA Digital Banking Case Study '!B4723</f>
        <v>36</v>
      </c>
    </row>
    <row r="4724">
      <c r="A4724" s="6">
        <f>'CBA Digital Banking Case Study '!B4724</f>
        <v>46</v>
      </c>
    </row>
    <row r="4725">
      <c r="A4725" s="6">
        <f>'CBA Digital Banking Case Study '!B4725</f>
        <v>27</v>
      </c>
    </row>
    <row r="4726">
      <c r="A4726" s="6">
        <f>'CBA Digital Banking Case Study '!B4726</f>
        <v>77</v>
      </c>
    </row>
    <row r="4727">
      <c r="A4727" s="6">
        <f>'CBA Digital Banking Case Study '!B4727</f>
        <v>35</v>
      </c>
    </row>
    <row r="4728">
      <c r="A4728" s="6">
        <f>'CBA Digital Banking Case Study '!B4728</f>
        <v>45</v>
      </c>
    </row>
    <row r="4729">
      <c r="A4729" s="6">
        <f>'CBA Digital Banking Case Study '!B4729</f>
        <v>52</v>
      </c>
    </row>
    <row r="4730">
      <c r="A4730" s="6">
        <f>'CBA Digital Banking Case Study '!B4730</f>
        <v>60</v>
      </c>
    </row>
    <row r="4731">
      <c r="A4731" s="6">
        <f>'CBA Digital Banking Case Study '!B4731</f>
        <v>64</v>
      </c>
    </row>
    <row r="4732">
      <c r="A4732" s="6">
        <f>'CBA Digital Banking Case Study '!B4732</f>
        <v>48</v>
      </c>
    </row>
    <row r="4733">
      <c r="A4733" s="6">
        <f>'CBA Digital Banking Case Study '!B4733</f>
        <v>44</v>
      </c>
    </row>
    <row r="4734">
      <c r="A4734" s="6">
        <f>'CBA Digital Banking Case Study '!B4734</f>
        <v>79</v>
      </c>
    </row>
    <row r="4735">
      <c r="A4735" s="6">
        <f>'CBA Digital Banking Case Study '!B4735</f>
        <v>28</v>
      </c>
    </row>
    <row r="4736">
      <c r="A4736" s="6">
        <f>'CBA Digital Banking Case Study '!B4736</f>
        <v>66</v>
      </c>
    </row>
    <row r="4737">
      <c r="A4737" s="6">
        <f>'CBA Digital Banking Case Study '!B4737</f>
        <v>66</v>
      </c>
    </row>
    <row r="4738">
      <c r="A4738" s="6">
        <f>'CBA Digital Banking Case Study '!B4738</f>
        <v>55</v>
      </c>
    </row>
    <row r="4739">
      <c r="A4739" s="6">
        <f>'CBA Digital Banking Case Study '!B4739</f>
        <v>22</v>
      </c>
    </row>
    <row r="4740">
      <c r="A4740" s="6">
        <f>'CBA Digital Banking Case Study '!B4740</f>
        <v>25</v>
      </c>
    </row>
    <row r="4741">
      <c r="A4741" s="6">
        <f>'CBA Digital Banking Case Study '!B4741</f>
        <v>51</v>
      </c>
    </row>
    <row r="4742">
      <c r="A4742" s="6">
        <f>'CBA Digital Banking Case Study '!B4742</f>
        <v>65</v>
      </c>
    </row>
    <row r="4743">
      <c r="A4743" s="6">
        <f>'CBA Digital Banking Case Study '!B4743</f>
        <v>69</v>
      </c>
    </row>
    <row r="4744">
      <c r="A4744" s="6">
        <f>'CBA Digital Banking Case Study '!B4744</f>
        <v>73</v>
      </c>
    </row>
    <row r="4745">
      <c r="A4745" s="6">
        <f>'CBA Digital Banking Case Study '!B4745</f>
        <v>29</v>
      </c>
    </row>
    <row r="4746">
      <c r="A4746" s="6">
        <f>'CBA Digital Banking Case Study '!B4746</f>
        <v>55</v>
      </c>
    </row>
    <row r="4747">
      <c r="A4747" s="6">
        <f>'CBA Digital Banking Case Study '!B4747</f>
        <v>18</v>
      </c>
    </row>
    <row r="4748">
      <c r="A4748" s="6">
        <f>'CBA Digital Banking Case Study '!B4748</f>
        <v>48</v>
      </c>
    </row>
    <row r="4749">
      <c r="A4749" s="6">
        <f>'CBA Digital Banking Case Study '!B4749</f>
        <v>21</v>
      </c>
    </row>
    <row r="4750">
      <c r="A4750" s="6">
        <f>'CBA Digital Banking Case Study '!B4750</f>
        <v>66</v>
      </c>
    </row>
    <row r="4751">
      <c r="A4751" s="6">
        <f>'CBA Digital Banking Case Study '!B4751</f>
        <v>62</v>
      </c>
    </row>
    <row r="4752">
      <c r="A4752" s="6">
        <f>'CBA Digital Banking Case Study '!B4752</f>
        <v>67</v>
      </c>
    </row>
    <row r="4753">
      <c r="A4753" s="6">
        <f>'CBA Digital Banking Case Study '!B4753</f>
        <v>22</v>
      </c>
    </row>
    <row r="4754">
      <c r="A4754" s="6">
        <f>'CBA Digital Banking Case Study '!B4754</f>
        <v>47</v>
      </c>
    </row>
    <row r="4755">
      <c r="A4755" s="6">
        <f>'CBA Digital Banking Case Study '!B4755</f>
        <v>73</v>
      </c>
    </row>
    <row r="4756">
      <c r="A4756" s="6">
        <f>'CBA Digital Banking Case Study '!B4756</f>
        <v>41</v>
      </c>
    </row>
    <row r="4757">
      <c r="A4757" s="6">
        <f>'CBA Digital Banking Case Study '!B4757</f>
        <v>76</v>
      </c>
    </row>
    <row r="4758">
      <c r="A4758" s="6">
        <f>'CBA Digital Banking Case Study '!B4758</f>
        <v>20</v>
      </c>
    </row>
    <row r="4759">
      <c r="A4759" s="6">
        <f>'CBA Digital Banking Case Study '!B4759</f>
        <v>28</v>
      </c>
    </row>
    <row r="4760">
      <c r="A4760" s="6">
        <f>'CBA Digital Banking Case Study '!B4760</f>
        <v>62</v>
      </c>
    </row>
    <row r="4761">
      <c r="A4761" s="6">
        <f>'CBA Digital Banking Case Study '!B4761</f>
        <v>21</v>
      </c>
    </row>
    <row r="4762">
      <c r="A4762" s="6">
        <f>'CBA Digital Banking Case Study '!B4762</f>
        <v>43</v>
      </c>
    </row>
    <row r="4763">
      <c r="A4763" s="6">
        <f>'CBA Digital Banking Case Study '!B4763</f>
        <v>44</v>
      </c>
    </row>
    <row r="4764">
      <c r="A4764" s="6">
        <f>'CBA Digital Banking Case Study '!B4764</f>
        <v>63</v>
      </c>
    </row>
    <row r="4765">
      <c r="A4765" s="6">
        <f>'CBA Digital Banking Case Study '!B4765</f>
        <v>71</v>
      </c>
    </row>
    <row r="4766">
      <c r="A4766" s="6">
        <f>'CBA Digital Banking Case Study '!B4766</f>
        <v>60</v>
      </c>
    </row>
    <row r="4767">
      <c r="A4767" s="6">
        <f>'CBA Digital Banking Case Study '!B4767</f>
        <v>44</v>
      </c>
    </row>
    <row r="4768">
      <c r="A4768" s="6">
        <f>'CBA Digital Banking Case Study '!B4768</f>
        <v>59</v>
      </c>
    </row>
    <row r="4769">
      <c r="A4769" s="6">
        <f>'CBA Digital Banking Case Study '!B4769</f>
        <v>68</v>
      </c>
    </row>
    <row r="4770">
      <c r="A4770" s="6">
        <f>'CBA Digital Banking Case Study '!B4770</f>
        <v>67</v>
      </c>
    </row>
    <row r="4771">
      <c r="A4771" s="6">
        <f>'CBA Digital Banking Case Study '!B4771</f>
        <v>23</v>
      </c>
    </row>
    <row r="4772">
      <c r="A4772" s="6">
        <f>'CBA Digital Banking Case Study '!B4772</f>
        <v>76</v>
      </c>
    </row>
    <row r="4773">
      <c r="A4773" s="6">
        <f>'CBA Digital Banking Case Study '!B4773</f>
        <v>78</v>
      </c>
    </row>
    <row r="4774">
      <c r="A4774" s="6">
        <f>'CBA Digital Banking Case Study '!B4774</f>
        <v>32</v>
      </c>
    </row>
    <row r="4775">
      <c r="A4775" s="6">
        <f>'CBA Digital Banking Case Study '!B4775</f>
        <v>70</v>
      </c>
    </row>
    <row r="4776">
      <c r="A4776" s="6">
        <f>'CBA Digital Banking Case Study '!B4776</f>
        <v>47</v>
      </c>
    </row>
    <row r="4777">
      <c r="A4777" s="6">
        <f>'CBA Digital Banking Case Study '!B4777</f>
        <v>59</v>
      </c>
    </row>
    <row r="4778">
      <c r="A4778" s="6">
        <f>'CBA Digital Banking Case Study '!B4778</f>
        <v>54</v>
      </c>
    </row>
    <row r="4779">
      <c r="A4779" s="6">
        <f>'CBA Digital Banking Case Study '!B4779</f>
        <v>75</v>
      </c>
    </row>
    <row r="4780">
      <c r="A4780" s="6">
        <f>'CBA Digital Banking Case Study '!B4780</f>
        <v>78</v>
      </c>
    </row>
    <row r="4781">
      <c r="A4781" s="6">
        <f>'CBA Digital Banking Case Study '!B4781</f>
        <v>54</v>
      </c>
    </row>
    <row r="4782">
      <c r="A4782" s="6">
        <f>'CBA Digital Banking Case Study '!B4782</f>
        <v>59</v>
      </c>
    </row>
    <row r="4783">
      <c r="A4783" s="6">
        <f>'CBA Digital Banking Case Study '!B4783</f>
        <v>77</v>
      </c>
    </row>
    <row r="4784">
      <c r="A4784" s="6">
        <f>'CBA Digital Banking Case Study '!B4784</f>
        <v>54</v>
      </c>
    </row>
    <row r="4785">
      <c r="A4785" s="6">
        <f>'CBA Digital Banking Case Study '!B4785</f>
        <v>52</v>
      </c>
    </row>
    <row r="4786">
      <c r="A4786" s="6">
        <f>'CBA Digital Banking Case Study '!B4786</f>
        <v>40</v>
      </c>
    </row>
    <row r="4787">
      <c r="A4787" s="6">
        <f>'CBA Digital Banking Case Study '!B4787</f>
        <v>23</v>
      </c>
    </row>
    <row r="4788">
      <c r="A4788" s="6">
        <f>'CBA Digital Banking Case Study '!B4788</f>
        <v>21</v>
      </c>
    </row>
    <row r="4789">
      <c r="A4789" s="6">
        <f>'CBA Digital Banking Case Study '!B4789</f>
        <v>35</v>
      </c>
    </row>
    <row r="4790">
      <c r="A4790" s="6">
        <f>'CBA Digital Banking Case Study '!B4790</f>
        <v>77</v>
      </c>
    </row>
    <row r="4791">
      <c r="A4791" s="6">
        <f>'CBA Digital Banking Case Study '!B4791</f>
        <v>26</v>
      </c>
    </row>
    <row r="4792">
      <c r="A4792" s="6">
        <f>'CBA Digital Banking Case Study '!B4792</f>
        <v>66</v>
      </c>
    </row>
    <row r="4793">
      <c r="A4793" s="6">
        <f>'CBA Digital Banking Case Study '!B4793</f>
        <v>46</v>
      </c>
    </row>
    <row r="4794">
      <c r="A4794" s="6">
        <f>'CBA Digital Banking Case Study '!B4794</f>
        <v>30</v>
      </c>
    </row>
    <row r="4795">
      <c r="A4795" s="6">
        <f>'CBA Digital Banking Case Study '!B4795</f>
        <v>76</v>
      </c>
    </row>
    <row r="4796">
      <c r="A4796" s="6">
        <f>'CBA Digital Banking Case Study '!B4796</f>
        <v>64</v>
      </c>
    </row>
    <row r="4797">
      <c r="A4797" s="6">
        <f>'CBA Digital Banking Case Study '!B4797</f>
        <v>79</v>
      </c>
    </row>
    <row r="4798">
      <c r="A4798" s="6">
        <f>'CBA Digital Banking Case Study '!B4798</f>
        <v>69</v>
      </c>
    </row>
    <row r="4799">
      <c r="A4799" s="6">
        <f>'CBA Digital Banking Case Study '!B4799</f>
        <v>34</v>
      </c>
    </row>
    <row r="4800">
      <c r="A4800" s="6">
        <f>'CBA Digital Banking Case Study '!B4800</f>
        <v>62</v>
      </c>
    </row>
    <row r="4801">
      <c r="A4801" s="6">
        <f>'CBA Digital Banking Case Study '!B4801</f>
        <v>49</v>
      </c>
    </row>
    <row r="4802">
      <c r="A4802" s="6">
        <f>'CBA Digital Banking Case Study '!B4802</f>
        <v>65</v>
      </c>
    </row>
    <row r="4803">
      <c r="A4803" s="6">
        <f>'CBA Digital Banking Case Study '!B4803</f>
        <v>39</v>
      </c>
    </row>
    <row r="4804">
      <c r="A4804" s="6">
        <f>'CBA Digital Banking Case Study '!B4804</f>
        <v>21</v>
      </c>
    </row>
    <row r="4805">
      <c r="A4805" s="6">
        <f>'CBA Digital Banking Case Study '!B4805</f>
        <v>22</v>
      </c>
    </row>
    <row r="4806">
      <c r="A4806" s="6">
        <f>'CBA Digital Banking Case Study '!B4806</f>
        <v>54</v>
      </c>
    </row>
    <row r="4807">
      <c r="A4807" s="6">
        <f>'CBA Digital Banking Case Study '!B4807</f>
        <v>58</v>
      </c>
    </row>
    <row r="4808">
      <c r="A4808" s="6">
        <f>'CBA Digital Banking Case Study '!B4808</f>
        <v>66</v>
      </c>
    </row>
    <row r="4809">
      <c r="A4809" s="6">
        <f>'CBA Digital Banking Case Study '!B4809</f>
        <v>30</v>
      </c>
    </row>
    <row r="4810">
      <c r="A4810" s="6">
        <f>'CBA Digital Banking Case Study '!B4810</f>
        <v>51</v>
      </c>
    </row>
    <row r="4811">
      <c r="A4811" s="6">
        <f>'CBA Digital Banking Case Study '!B4811</f>
        <v>62</v>
      </c>
    </row>
    <row r="4812">
      <c r="A4812" s="6">
        <f>'CBA Digital Banking Case Study '!B4812</f>
        <v>39</v>
      </c>
    </row>
    <row r="4813">
      <c r="A4813" s="6">
        <f>'CBA Digital Banking Case Study '!B4813</f>
        <v>70</v>
      </c>
    </row>
    <row r="4814">
      <c r="A4814" s="6">
        <f>'CBA Digital Banking Case Study '!B4814</f>
        <v>76</v>
      </c>
    </row>
    <row r="4815">
      <c r="A4815" s="6">
        <f>'CBA Digital Banking Case Study '!B4815</f>
        <v>40</v>
      </c>
    </row>
    <row r="4816">
      <c r="A4816" s="6">
        <f>'CBA Digital Banking Case Study '!B4816</f>
        <v>68</v>
      </c>
    </row>
    <row r="4817">
      <c r="A4817" s="6">
        <f>'CBA Digital Banking Case Study '!B4817</f>
        <v>20</v>
      </c>
    </row>
    <row r="4818">
      <c r="A4818" s="6">
        <f>'CBA Digital Banking Case Study '!B4818</f>
        <v>59</v>
      </c>
    </row>
    <row r="4819">
      <c r="A4819" s="6">
        <f>'CBA Digital Banking Case Study '!B4819</f>
        <v>51</v>
      </c>
    </row>
    <row r="4820">
      <c r="A4820" s="6">
        <f>'CBA Digital Banking Case Study '!B4820</f>
        <v>49</v>
      </c>
    </row>
    <row r="4821">
      <c r="A4821" s="6">
        <f>'CBA Digital Banking Case Study '!B4821</f>
        <v>62</v>
      </c>
    </row>
    <row r="4822">
      <c r="A4822" s="6">
        <f>'CBA Digital Banking Case Study '!B4822</f>
        <v>68</v>
      </c>
    </row>
    <row r="4823">
      <c r="A4823" s="6">
        <f>'CBA Digital Banking Case Study '!B4823</f>
        <v>75</v>
      </c>
    </row>
    <row r="4824">
      <c r="A4824" s="6">
        <f>'CBA Digital Banking Case Study '!B4824</f>
        <v>66</v>
      </c>
    </row>
    <row r="4825">
      <c r="A4825" s="6">
        <f>'CBA Digital Banking Case Study '!B4825</f>
        <v>38</v>
      </c>
    </row>
    <row r="4826">
      <c r="A4826" s="6">
        <f>'CBA Digital Banking Case Study '!B4826</f>
        <v>63</v>
      </c>
    </row>
    <row r="4827">
      <c r="A4827" s="6">
        <f>'CBA Digital Banking Case Study '!B4827</f>
        <v>80</v>
      </c>
    </row>
    <row r="4828">
      <c r="A4828" s="6">
        <f>'CBA Digital Banking Case Study '!B4828</f>
        <v>61</v>
      </c>
    </row>
    <row r="4829">
      <c r="A4829" s="6">
        <f>'CBA Digital Banking Case Study '!B4829</f>
        <v>38</v>
      </c>
    </row>
    <row r="4830">
      <c r="A4830" s="6">
        <f>'CBA Digital Banking Case Study '!B4830</f>
        <v>61</v>
      </c>
    </row>
    <row r="4831">
      <c r="A4831" s="6">
        <f>'CBA Digital Banking Case Study '!B4831</f>
        <v>28</v>
      </c>
    </row>
    <row r="4832">
      <c r="A4832" s="6">
        <f>'CBA Digital Banking Case Study '!B4832</f>
        <v>56</v>
      </c>
    </row>
    <row r="4833">
      <c r="A4833" s="6">
        <f>'CBA Digital Banking Case Study '!B4833</f>
        <v>21</v>
      </c>
    </row>
    <row r="4834">
      <c r="A4834" s="6">
        <f>'CBA Digital Banking Case Study '!B4834</f>
        <v>68</v>
      </c>
    </row>
    <row r="4835">
      <c r="A4835" s="6">
        <f>'CBA Digital Banking Case Study '!B4835</f>
        <v>18</v>
      </c>
    </row>
    <row r="4836">
      <c r="A4836" s="6">
        <f>'CBA Digital Banking Case Study '!B4836</f>
        <v>45</v>
      </c>
    </row>
    <row r="4837">
      <c r="A4837" s="6">
        <f>'CBA Digital Banking Case Study '!B4837</f>
        <v>80</v>
      </c>
    </row>
    <row r="4838">
      <c r="A4838" s="6">
        <f>'CBA Digital Banking Case Study '!B4838</f>
        <v>41</v>
      </c>
    </row>
    <row r="4839">
      <c r="A4839" s="6">
        <f>'CBA Digital Banking Case Study '!B4839</f>
        <v>78</v>
      </c>
    </row>
    <row r="4840">
      <c r="A4840" s="6">
        <f>'CBA Digital Banking Case Study '!B4840</f>
        <v>52</v>
      </c>
    </row>
    <row r="4841">
      <c r="A4841" s="6">
        <f>'CBA Digital Banking Case Study '!B4841</f>
        <v>30</v>
      </c>
    </row>
    <row r="4842">
      <c r="A4842" s="6">
        <f>'CBA Digital Banking Case Study '!B4842</f>
        <v>64</v>
      </c>
    </row>
    <row r="4843">
      <c r="A4843" s="6">
        <f>'CBA Digital Banking Case Study '!B4843</f>
        <v>51</v>
      </c>
    </row>
    <row r="4844">
      <c r="A4844" s="6">
        <f>'CBA Digital Banking Case Study '!B4844</f>
        <v>28</v>
      </c>
    </row>
    <row r="4845">
      <c r="A4845" s="6">
        <f>'CBA Digital Banking Case Study '!B4845</f>
        <v>53</v>
      </c>
    </row>
    <row r="4846">
      <c r="A4846" s="6">
        <f>'CBA Digital Banking Case Study '!B4846</f>
        <v>68</v>
      </c>
    </row>
    <row r="4847">
      <c r="A4847" s="6">
        <f>'CBA Digital Banking Case Study '!B4847</f>
        <v>78</v>
      </c>
    </row>
    <row r="4848">
      <c r="A4848" s="6">
        <f>'CBA Digital Banking Case Study '!B4848</f>
        <v>34</v>
      </c>
    </row>
    <row r="4849">
      <c r="A4849" s="6">
        <f>'CBA Digital Banking Case Study '!B4849</f>
        <v>52</v>
      </c>
    </row>
    <row r="4850">
      <c r="A4850" s="6">
        <f>'CBA Digital Banking Case Study '!B4850</f>
        <v>77</v>
      </c>
    </row>
    <row r="4851">
      <c r="A4851" s="6">
        <f>'CBA Digital Banking Case Study '!B4851</f>
        <v>35</v>
      </c>
    </row>
    <row r="4852">
      <c r="A4852" s="6">
        <f>'CBA Digital Banking Case Study '!B4852</f>
        <v>57</v>
      </c>
    </row>
    <row r="4853">
      <c r="A4853" s="6">
        <f>'CBA Digital Banking Case Study '!B4853</f>
        <v>39</v>
      </c>
    </row>
    <row r="4854">
      <c r="A4854" s="6">
        <f>'CBA Digital Banking Case Study '!B4854</f>
        <v>74</v>
      </c>
    </row>
    <row r="4855">
      <c r="A4855" s="6">
        <f>'CBA Digital Banking Case Study '!B4855</f>
        <v>41</v>
      </c>
    </row>
    <row r="4856">
      <c r="A4856" s="6">
        <f>'CBA Digital Banking Case Study '!B4856</f>
        <v>75</v>
      </c>
    </row>
    <row r="4857">
      <c r="A4857" s="6">
        <f>'CBA Digital Banking Case Study '!B4857</f>
        <v>36</v>
      </c>
    </row>
    <row r="4858">
      <c r="A4858" s="6">
        <f>'CBA Digital Banking Case Study '!B4858</f>
        <v>54</v>
      </c>
    </row>
    <row r="4859">
      <c r="A4859" s="6">
        <f>'CBA Digital Banking Case Study '!B4859</f>
        <v>56</v>
      </c>
    </row>
    <row r="4860">
      <c r="A4860" s="6">
        <f>'CBA Digital Banking Case Study '!B4860</f>
        <v>38</v>
      </c>
    </row>
    <row r="4861">
      <c r="A4861" s="6">
        <f>'CBA Digital Banking Case Study '!B4861</f>
        <v>25</v>
      </c>
    </row>
    <row r="4862">
      <c r="A4862" s="6">
        <f>'CBA Digital Banking Case Study '!B4862</f>
        <v>45</v>
      </c>
    </row>
    <row r="4863">
      <c r="A4863" s="6">
        <f>'CBA Digital Banking Case Study '!B4863</f>
        <v>22</v>
      </c>
    </row>
    <row r="4864">
      <c r="A4864" s="6">
        <f>'CBA Digital Banking Case Study '!B4864</f>
        <v>34</v>
      </c>
    </row>
    <row r="4865">
      <c r="A4865" s="6">
        <f>'CBA Digital Banking Case Study '!B4865</f>
        <v>54</v>
      </c>
    </row>
    <row r="4866">
      <c r="A4866" s="6">
        <f>'CBA Digital Banking Case Study '!B4866</f>
        <v>53</v>
      </c>
    </row>
    <row r="4867">
      <c r="A4867" s="6">
        <f>'CBA Digital Banking Case Study '!B4867</f>
        <v>71</v>
      </c>
    </row>
    <row r="4868">
      <c r="A4868" s="6">
        <f>'CBA Digital Banking Case Study '!B4868</f>
        <v>36</v>
      </c>
    </row>
    <row r="4869">
      <c r="A4869" s="6">
        <f>'CBA Digital Banking Case Study '!B4869</f>
        <v>80</v>
      </c>
    </row>
    <row r="4870">
      <c r="A4870" s="6">
        <f>'CBA Digital Banking Case Study '!B4870</f>
        <v>44</v>
      </c>
    </row>
    <row r="4871">
      <c r="A4871" s="6">
        <f>'CBA Digital Banking Case Study '!B4871</f>
        <v>70</v>
      </c>
    </row>
    <row r="4872">
      <c r="A4872" s="6">
        <f>'CBA Digital Banking Case Study '!B4872</f>
        <v>51</v>
      </c>
    </row>
    <row r="4873">
      <c r="A4873" s="6">
        <f>'CBA Digital Banking Case Study '!B4873</f>
        <v>28</v>
      </c>
    </row>
    <row r="4874">
      <c r="A4874" s="6">
        <f>'CBA Digital Banking Case Study '!B4874</f>
        <v>71</v>
      </c>
    </row>
    <row r="4875">
      <c r="A4875" s="6">
        <f>'CBA Digital Banking Case Study '!B4875</f>
        <v>62</v>
      </c>
    </row>
    <row r="4876">
      <c r="A4876" s="6">
        <f>'CBA Digital Banking Case Study '!B4876</f>
        <v>64</v>
      </c>
    </row>
    <row r="4877">
      <c r="A4877" s="6">
        <f>'CBA Digital Banking Case Study '!B4877</f>
        <v>29</v>
      </c>
    </row>
    <row r="4878">
      <c r="A4878" s="6">
        <f>'CBA Digital Banking Case Study '!B4878</f>
        <v>71</v>
      </c>
    </row>
    <row r="4879">
      <c r="A4879" s="6">
        <f>'CBA Digital Banking Case Study '!B4879</f>
        <v>38</v>
      </c>
    </row>
    <row r="4880">
      <c r="A4880" s="6">
        <f>'CBA Digital Banking Case Study '!B4880</f>
        <v>71</v>
      </c>
    </row>
    <row r="4881">
      <c r="A4881" s="6">
        <f>'CBA Digital Banking Case Study '!B4881</f>
        <v>28</v>
      </c>
    </row>
    <row r="4882">
      <c r="A4882" s="6">
        <f>'CBA Digital Banking Case Study '!B4882</f>
        <v>56</v>
      </c>
    </row>
    <row r="4883">
      <c r="A4883" s="6">
        <f>'CBA Digital Banking Case Study '!B4883</f>
        <v>45</v>
      </c>
    </row>
    <row r="4884">
      <c r="A4884" s="6">
        <f>'CBA Digital Banking Case Study '!B4884</f>
        <v>22</v>
      </c>
    </row>
    <row r="4885">
      <c r="A4885" s="6">
        <f>'CBA Digital Banking Case Study '!B4885</f>
        <v>34</v>
      </c>
    </row>
    <row r="4886">
      <c r="A4886" s="6">
        <f>'CBA Digital Banking Case Study '!B4886</f>
        <v>73</v>
      </c>
    </row>
    <row r="4887">
      <c r="A4887" s="6">
        <f>'CBA Digital Banking Case Study '!B4887</f>
        <v>37</v>
      </c>
    </row>
    <row r="4888">
      <c r="A4888" s="6">
        <f>'CBA Digital Banking Case Study '!B4888</f>
        <v>58</v>
      </c>
    </row>
    <row r="4889">
      <c r="A4889" s="6">
        <f>'CBA Digital Banking Case Study '!B4889</f>
        <v>63</v>
      </c>
    </row>
    <row r="4890">
      <c r="A4890" s="6">
        <f>'CBA Digital Banking Case Study '!B4890</f>
        <v>75</v>
      </c>
    </row>
    <row r="4891">
      <c r="A4891" s="6">
        <f>'CBA Digital Banking Case Study '!B4891</f>
        <v>29</v>
      </c>
    </row>
    <row r="4892">
      <c r="A4892" s="6">
        <f>'CBA Digital Banking Case Study '!B4892</f>
        <v>23</v>
      </c>
    </row>
    <row r="4893">
      <c r="A4893" s="6">
        <f>'CBA Digital Banking Case Study '!B4893</f>
        <v>34</v>
      </c>
    </row>
    <row r="4894">
      <c r="A4894" s="6">
        <f>'CBA Digital Banking Case Study '!B4894</f>
        <v>68</v>
      </c>
    </row>
    <row r="4895">
      <c r="A4895" s="6">
        <f>'CBA Digital Banking Case Study '!B4895</f>
        <v>36</v>
      </c>
    </row>
    <row r="4896">
      <c r="A4896" s="6">
        <f>'CBA Digital Banking Case Study '!B4896</f>
        <v>43</v>
      </c>
    </row>
    <row r="4897">
      <c r="A4897" s="6">
        <f>'CBA Digital Banking Case Study '!B4897</f>
        <v>65</v>
      </c>
    </row>
    <row r="4898">
      <c r="A4898" s="6">
        <f>'CBA Digital Banking Case Study '!B4898</f>
        <v>61</v>
      </c>
    </row>
    <row r="4899">
      <c r="A4899" s="6">
        <f>'CBA Digital Banking Case Study '!B4899</f>
        <v>61</v>
      </c>
    </row>
    <row r="4900">
      <c r="A4900" s="6">
        <f>'CBA Digital Banking Case Study '!B4900</f>
        <v>69</v>
      </c>
    </row>
    <row r="4901">
      <c r="A4901" s="6">
        <f>'CBA Digital Banking Case Study '!B4901</f>
        <v>49</v>
      </c>
    </row>
    <row r="4902">
      <c r="A4902" s="6">
        <f>'CBA Digital Banking Case Study '!B4902</f>
        <v>23</v>
      </c>
    </row>
    <row r="4903">
      <c r="A4903" s="6">
        <f>'CBA Digital Banking Case Study '!B4903</f>
        <v>80</v>
      </c>
    </row>
    <row r="4904">
      <c r="A4904" s="6">
        <f>'CBA Digital Banking Case Study '!B4904</f>
        <v>72</v>
      </c>
    </row>
    <row r="4905">
      <c r="A4905" s="6">
        <f>'CBA Digital Banking Case Study '!B4905</f>
        <v>75</v>
      </c>
    </row>
    <row r="4906">
      <c r="A4906" s="6">
        <f>'CBA Digital Banking Case Study '!B4906</f>
        <v>53</v>
      </c>
    </row>
    <row r="4907">
      <c r="A4907" s="6">
        <f>'CBA Digital Banking Case Study '!B4907</f>
        <v>55</v>
      </c>
    </row>
    <row r="4908">
      <c r="A4908" s="6">
        <f>'CBA Digital Banking Case Study '!B4908</f>
        <v>28</v>
      </c>
    </row>
    <row r="4909">
      <c r="A4909" s="6">
        <f>'CBA Digital Banking Case Study '!B4909</f>
        <v>50</v>
      </c>
    </row>
    <row r="4910">
      <c r="A4910" s="6">
        <f>'CBA Digital Banking Case Study '!B4910</f>
        <v>79</v>
      </c>
    </row>
    <row r="4911">
      <c r="A4911" s="6">
        <f>'CBA Digital Banking Case Study '!B4911</f>
        <v>41</v>
      </c>
    </row>
    <row r="4912">
      <c r="A4912" s="6">
        <f>'CBA Digital Banking Case Study '!B4912</f>
        <v>40</v>
      </c>
    </row>
    <row r="4913">
      <c r="A4913" s="6">
        <f>'CBA Digital Banking Case Study '!B4913</f>
        <v>32</v>
      </c>
    </row>
    <row r="4914">
      <c r="A4914" s="6">
        <f>'CBA Digital Banking Case Study '!B4914</f>
        <v>44</v>
      </c>
    </row>
    <row r="4915">
      <c r="A4915" s="6">
        <f>'CBA Digital Banking Case Study '!B4915</f>
        <v>28</v>
      </c>
    </row>
    <row r="4916">
      <c r="A4916" s="6">
        <f>'CBA Digital Banking Case Study '!B4916</f>
        <v>74</v>
      </c>
    </row>
    <row r="4917">
      <c r="A4917" s="6">
        <f>'CBA Digital Banking Case Study '!B4917</f>
        <v>68</v>
      </c>
    </row>
    <row r="4918">
      <c r="A4918" s="6">
        <f>'CBA Digital Banking Case Study '!B4918</f>
        <v>67</v>
      </c>
    </row>
    <row r="4919">
      <c r="A4919" s="6">
        <f>'CBA Digital Banking Case Study '!B4919</f>
        <v>34</v>
      </c>
    </row>
    <row r="4920">
      <c r="A4920" s="6">
        <f>'CBA Digital Banking Case Study '!B4920</f>
        <v>68</v>
      </c>
    </row>
    <row r="4921">
      <c r="A4921" s="6">
        <f>'CBA Digital Banking Case Study '!B4921</f>
        <v>70</v>
      </c>
    </row>
    <row r="4922">
      <c r="A4922" s="6">
        <f>'CBA Digital Banking Case Study '!B4922</f>
        <v>31</v>
      </c>
    </row>
    <row r="4923">
      <c r="A4923" s="6">
        <f>'CBA Digital Banking Case Study '!B4923</f>
        <v>44</v>
      </c>
    </row>
    <row r="4924">
      <c r="A4924" s="6">
        <f>'CBA Digital Banking Case Study '!B4924</f>
        <v>35</v>
      </c>
    </row>
    <row r="4925">
      <c r="A4925" s="6">
        <f>'CBA Digital Banking Case Study '!B4925</f>
        <v>45</v>
      </c>
    </row>
    <row r="4926">
      <c r="A4926" s="6">
        <f>'CBA Digital Banking Case Study '!B4926</f>
        <v>68</v>
      </c>
    </row>
    <row r="4927">
      <c r="A4927" s="6">
        <f>'CBA Digital Banking Case Study '!B4927</f>
        <v>64</v>
      </c>
    </row>
    <row r="4928">
      <c r="A4928" s="6">
        <f>'CBA Digital Banking Case Study '!B4928</f>
        <v>80</v>
      </c>
    </row>
    <row r="4929">
      <c r="A4929" s="6">
        <f>'CBA Digital Banking Case Study '!B4929</f>
        <v>64</v>
      </c>
    </row>
    <row r="4930">
      <c r="A4930" s="6">
        <f>'CBA Digital Banking Case Study '!B4930</f>
        <v>21</v>
      </c>
    </row>
    <row r="4931">
      <c r="A4931" s="6">
        <f>'CBA Digital Banking Case Study '!B4931</f>
        <v>24</v>
      </c>
    </row>
    <row r="4932">
      <c r="A4932" s="6">
        <f>'CBA Digital Banking Case Study '!B4932</f>
        <v>62</v>
      </c>
    </row>
    <row r="4933">
      <c r="A4933" s="6">
        <f>'CBA Digital Banking Case Study '!B4933</f>
        <v>52</v>
      </c>
    </row>
    <row r="4934">
      <c r="A4934" s="6">
        <f>'CBA Digital Banking Case Study '!B4934</f>
        <v>65</v>
      </c>
    </row>
    <row r="4935">
      <c r="A4935" s="6">
        <f>'CBA Digital Banking Case Study '!B4935</f>
        <v>80</v>
      </c>
    </row>
    <row r="4936">
      <c r="A4936" s="6">
        <f>'CBA Digital Banking Case Study '!B4936</f>
        <v>26</v>
      </c>
    </row>
    <row r="4937">
      <c r="A4937" s="6">
        <f>'CBA Digital Banking Case Study '!B4937</f>
        <v>25</v>
      </c>
    </row>
    <row r="4938">
      <c r="A4938" s="6">
        <f>'CBA Digital Banking Case Study '!B4938</f>
        <v>69</v>
      </c>
    </row>
    <row r="4939">
      <c r="A4939" s="6">
        <f>'CBA Digital Banking Case Study '!B4939</f>
        <v>62</v>
      </c>
    </row>
    <row r="4940">
      <c r="A4940" s="6">
        <f>'CBA Digital Banking Case Study '!B4940</f>
        <v>34</v>
      </c>
    </row>
    <row r="4941">
      <c r="A4941" s="6">
        <f>'CBA Digital Banking Case Study '!B4941</f>
        <v>34</v>
      </c>
    </row>
    <row r="4942">
      <c r="A4942" s="6">
        <f>'CBA Digital Banking Case Study '!B4942</f>
        <v>66</v>
      </c>
    </row>
    <row r="4943">
      <c r="A4943" s="6">
        <f>'CBA Digital Banking Case Study '!B4943</f>
        <v>50</v>
      </c>
    </row>
    <row r="4944">
      <c r="A4944" s="6">
        <f>'CBA Digital Banking Case Study '!B4944</f>
        <v>49</v>
      </c>
    </row>
    <row r="4945">
      <c r="A4945" s="6">
        <f>'CBA Digital Banking Case Study '!B4945</f>
        <v>25</v>
      </c>
    </row>
    <row r="4946">
      <c r="A4946" s="6">
        <f>'CBA Digital Banking Case Study '!B4946</f>
        <v>36</v>
      </c>
    </row>
    <row r="4947">
      <c r="A4947" s="6">
        <f>'CBA Digital Banking Case Study '!B4947</f>
        <v>80</v>
      </c>
    </row>
    <row r="4948">
      <c r="A4948" s="6">
        <f>'CBA Digital Banking Case Study '!B4948</f>
        <v>55</v>
      </c>
    </row>
    <row r="4949">
      <c r="A4949" s="6">
        <f>'CBA Digital Banking Case Study '!B4949</f>
        <v>20</v>
      </c>
    </row>
    <row r="4950">
      <c r="A4950" s="6">
        <f>'CBA Digital Banking Case Study '!B4950</f>
        <v>76</v>
      </c>
    </row>
    <row r="4951">
      <c r="A4951" s="6">
        <f>'CBA Digital Banking Case Study '!B4951</f>
        <v>22</v>
      </c>
    </row>
    <row r="4952">
      <c r="A4952" s="6">
        <f>'CBA Digital Banking Case Study '!B4952</f>
        <v>30</v>
      </c>
    </row>
    <row r="4953">
      <c r="A4953" s="6">
        <f>'CBA Digital Banking Case Study '!B4953</f>
        <v>64</v>
      </c>
    </row>
    <row r="4954">
      <c r="A4954" s="6">
        <f>'CBA Digital Banking Case Study '!B4954</f>
        <v>63</v>
      </c>
    </row>
    <row r="4955">
      <c r="A4955" s="6">
        <f>'CBA Digital Banking Case Study '!B4955</f>
        <v>78</v>
      </c>
    </row>
    <row r="4956">
      <c r="A4956" s="6">
        <f>'CBA Digital Banking Case Study '!B4956</f>
        <v>48</v>
      </c>
    </row>
    <row r="4957">
      <c r="A4957" s="6">
        <f>'CBA Digital Banking Case Study '!B4957</f>
        <v>72</v>
      </c>
    </row>
    <row r="4958">
      <c r="A4958" s="6">
        <f>'CBA Digital Banking Case Study '!B4958</f>
        <v>33</v>
      </c>
    </row>
    <row r="4959">
      <c r="A4959" s="6">
        <f>'CBA Digital Banking Case Study '!B4959</f>
        <v>67</v>
      </c>
    </row>
    <row r="4960">
      <c r="A4960" s="6">
        <f>'CBA Digital Banking Case Study '!B4960</f>
        <v>49</v>
      </c>
    </row>
    <row r="4961">
      <c r="A4961" s="6">
        <f>'CBA Digital Banking Case Study '!B4961</f>
        <v>39</v>
      </c>
    </row>
    <row r="4962">
      <c r="A4962" s="6">
        <f>'CBA Digital Banking Case Study '!B4962</f>
        <v>46</v>
      </c>
    </row>
    <row r="4963">
      <c r="A4963" s="6">
        <f>'CBA Digital Banking Case Study '!B4963</f>
        <v>39</v>
      </c>
    </row>
    <row r="4964">
      <c r="A4964" s="6">
        <f>'CBA Digital Banking Case Study '!B4964</f>
        <v>60</v>
      </c>
    </row>
    <row r="4965">
      <c r="A4965" s="6">
        <f>'CBA Digital Banking Case Study '!B4965</f>
        <v>20</v>
      </c>
    </row>
    <row r="4966">
      <c r="A4966" s="6">
        <f>'CBA Digital Banking Case Study '!B4966</f>
        <v>71</v>
      </c>
    </row>
    <row r="4967">
      <c r="A4967" s="6">
        <f>'CBA Digital Banking Case Study '!B4967</f>
        <v>27</v>
      </c>
    </row>
    <row r="4968">
      <c r="A4968" s="6">
        <f>'CBA Digital Banking Case Study '!B4968</f>
        <v>59</v>
      </c>
    </row>
    <row r="4969">
      <c r="A4969" s="6">
        <f>'CBA Digital Banking Case Study '!B4969</f>
        <v>79</v>
      </c>
    </row>
    <row r="4970">
      <c r="A4970" s="6">
        <f>'CBA Digital Banking Case Study '!B4970</f>
        <v>38</v>
      </c>
    </row>
    <row r="4971">
      <c r="A4971" s="6">
        <f>'CBA Digital Banking Case Study '!B4971</f>
        <v>33</v>
      </c>
    </row>
    <row r="4972">
      <c r="A4972" s="6">
        <f>'CBA Digital Banking Case Study '!B4972</f>
        <v>29</v>
      </c>
    </row>
    <row r="4973">
      <c r="A4973" s="6">
        <f>'CBA Digital Banking Case Study '!B4973</f>
        <v>19</v>
      </c>
    </row>
    <row r="4974">
      <c r="A4974" s="6">
        <f>'CBA Digital Banking Case Study '!B4974</f>
        <v>58</v>
      </c>
    </row>
    <row r="4975">
      <c r="A4975" s="6">
        <f>'CBA Digital Banking Case Study '!B4975</f>
        <v>41</v>
      </c>
    </row>
    <row r="4976">
      <c r="A4976" s="6">
        <f>'CBA Digital Banking Case Study '!B4976</f>
        <v>52</v>
      </c>
    </row>
    <row r="4977">
      <c r="A4977" s="6">
        <f>'CBA Digital Banking Case Study '!B4977</f>
        <v>73</v>
      </c>
    </row>
    <row r="4978">
      <c r="A4978" s="6">
        <f>'CBA Digital Banking Case Study '!B4978</f>
        <v>47</v>
      </c>
    </row>
    <row r="4979">
      <c r="A4979" s="6">
        <f>'CBA Digital Banking Case Study '!B4979</f>
        <v>74</v>
      </c>
    </row>
    <row r="4980">
      <c r="A4980" s="6">
        <f>'CBA Digital Banking Case Study '!B4980</f>
        <v>47</v>
      </c>
    </row>
    <row r="4981">
      <c r="A4981" s="6">
        <f>'CBA Digital Banking Case Study '!B4981</f>
        <v>64</v>
      </c>
    </row>
    <row r="4982">
      <c r="A4982" s="6">
        <f>'CBA Digital Banking Case Study '!B4982</f>
        <v>52</v>
      </c>
    </row>
    <row r="4983">
      <c r="A4983" s="6">
        <f>'CBA Digital Banking Case Study '!B4983</f>
        <v>36</v>
      </c>
    </row>
    <row r="4984">
      <c r="A4984" s="6">
        <f>'CBA Digital Banking Case Study '!B4984</f>
        <v>67</v>
      </c>
    </row>
    <row r="4985">
      <c r="A4985" s="6">
        <f>'CBA Digital Banking Case Study '!B4985</f>
        <v>25</v>
      </c>
    </row>
    <row r="4986">
      <c r="A4986" s="6">
        <f>'CBA Digital Banking Case Study '!B4986</f>
        <v>43</v>
      </c>
    </row>
    <row r="4987">
      <c r="A4987" s="6">
        <f>'CBA Digital Banking Case Study '!B4987</f>
        <v>66</v>
      </c>
    </row>
    <row r="4988">
      <c r="A4988" s="6">
        <f>'CBA Digital Banking Case Study '!B4988</f>
        <v>57</v>
      </c>
    </row>
    <row r="4989">
      <c r="A4989" s="6">
        <f>'CBA Digital Banking Case Study '!B4989</f>
        <v>24</v>
      </c>
    </row>
    <row r="4990">
      <c r="A4990" s="6">
        <f>'CBA Digital Banking Case Study '!B4990</f>
        <v>47</v>
      </c>
    </row>
    <row r="4991">
      <c r="A4991" s="6">
        <f>'CBA Digital Banking Case Study '!B4991</f>
        <v>24</v>
      </c>
    </row>
    <row r="4992">
      <c r="A4992" s="6">
        <f>'CBA Digital Banking Case Study '!B4992</f>
        <v>20</v>
      </c>
    </row>
    <row r="4993">
      <c r="A4993" s="6">
        <f>'CBA Digital Banking Case Study '!B4993</f>
        <v>18</v>
      </c>
    </row>
    <row r="4994">
      <c r="A4994" s="6">
        <f>'CBA Digital Banking Case Study '!B4994</f>
        <v>53</v>
      </c>
    </row>
    <row r="4995">
      <c r="A4995" s="6">
        <f>'CBA Digital Banking Case Study '!B4995</f>
        <v>42</v>
      </c>
    </row>
    <row r="4996">
      <c r="A4996" s="6">
        <f>'CBA Digital Banking Case Study '!B4996</f>
        <v>54</v>
      </c>
    </row>
    <row r="4997">
      <c r="A4997" s="6">
        <f>'CBA Digital Banking Case Study '!B4997</f>
        <v>18</v>
      </c>
    </row>
    <row r="4998">
      <c r="A4998" s="6">
        <f>'CBA Digital Banking Case Study '!B4998</f>
        <v>32</v>
      </c>
    </row>
    <row r="4999">
      <c r="A4999" s="6">
        <f>'CBA Digital Banking Case Study '!B4999</f>
        <v>54</v>
      </c>
    </row>
    <row r="5000">
      <c r="A5000" s="6">
        <f>'CBA Digital Banking Case Study '!B5000</f>
        <v>30</v>
      </c>
    </row>
    <row r="5001">
      <c r="A5001" s="6">
        <f>'CBA Digital Banking Case Study '!B5001</f>
        <v>57</v>
      </c>
    </row>
    <row r="5002">
      <c r="A5002" s="6" t="str">
        <f>'CBA Digital Banking Case Study '!B5002</f>
        <v/>
      </c>
    </row>
    <row r="5003">
      <c r="A5003" s="6" t="str">
        <f>'CBA Digital Banking Case Study '!B5003</f>
        <v/>
      </c>
    </row>
    <row r="5004">
      <c r="A5004" s="6" t="str">
        <f>'CBA Digital Banking Case Study '!B5004</f>
        <v/>
      </c>
    </row>
    <row r="5005">
      <c r="A5005" s="6" t="str">
        <f>'CBA Digital Banking Case Study '!B5005</f>
        <v/>
      </c>
    </row>
    <row r="5006">
      <c r="A5006" s="6" t="str">
        <f>'CBA Digital Banking Case Study '!B5006</f>
        <v/>
      </c>
    </row>
    <row r="5007">
      <c r="A5007" s="6" t="str">
        <f>'CBA Digital Banking Case Study '!B5007</f>
        <v/>
      </c>
    </row>
    <row r="5008">
      <c r="A5008" s="6" t="str">
        <f>'CBA Digital Banking Case Study '!B5008</f>
        <v/>
      </c>
    </row>
    <row r="5009">
      <c r="A5009" s="6" t="str">
        <f>'CBA Digital Banking Case Study '!B5009</f>
        <v/>
      </c>
    </row>
    <row r="5010">
      <c r="A5010" s="6" t="str">
        <f>'CBA Digital Banking Case Study '!B5010</f>
        <v/>
      </c>
    </row>
    <row r="5011">
      <c r="A5011" s="6" t="str">
        <f>'CBA Digital Banking Case Study '!B5011</f>
        <v/>
      </c>
    </row>
    <row r="5012">
      <c r="A5012" s="6" t="str">
        <f>'CBA Digital Banking Case Study '!B5012</f>
        <v/>
      </c>
    </row>
    <row r="5013">
      <c r="A5013" s="6" t="str">
        <f>'CBA Digital Banking Case Study '!B5013</f>
        <v/>
      </c>
    </row>
    <row r="5014">
      <c r="A5014" s="6" t="str">
        <f>'CBA Digital Banking Case Study '!B5014</f>
        <v/>
      </c>
    </row>
    <row r="5015">
      <c r="A5015" s="6" t="str">
        <f>'CBA Digital Banking Case Study '!B5015</f>
        <v/>
      </c>
    </row>
    <row r="5016">
      <c r="A5016" s="6" t="str">
        <f>'CBA Digital Banking Case Study '!B5016</f>
        <v/>
      </c>
    </row>
    <row r="5017">
      <c r="A5017" s="6" t="str">
        <f>'CBA Digital Banking Case Study '!B5017</f>
        <v/>
      </c>
    </row>
    <row r="5018">
      <c r="A5018" s="6" t="str">
        <f>'CBA Digital Banking Case Study '!B5018</f>
        <v/>
      </c>
    </row>
    <row r="5019">
      <c r="A5019" s="6" t="str">
        <f>'CBA Digital Banking Case Study '!B5019</f>
        <v/>
      </c>
    </row>
    <row r="5020">
      <c r="A5020" s="6" t="str">
        <f>'CBA Digital Banking Case Study '!B5020</f>
        <v/>
      </c>
    </row>
    <row r="5021">
      <c r="A5021" s="6" t="str">
        <f>'CBA Digital Banking Case Study '!B5021</f>
        <v/>
      </c>
    </row>
    <row r="5022">
      <c r="A5022" s="6" t="str">
        <f>'CBA Digital Banking Case Study '!B5022</f>
        <v/>
      </c>
    </row>
    <row r="5023">
      <c r="A5023" s="6" t="str">
        <f>'CBA Digital Banking Case Study '!B5023</f>
        <v/>
      </c>
    </row>
    <row r="5024">
      <c r="A5024" s="6" t="str">
        <f>'CBA Digital Banking Case Study '!B5024</f>
        <v/>
      </c>
    </row>
    <row r="5025">
      <c r="A5025" s="6" t="str">
        <f>'CBA Digital Banking Case Study '!B5025</f>
        <v/>
      </c>
    </row>
    <row r="5026">
      <c r="A5026" s="6" t="str">
        <f>'CBA Digital Banking Case Study '!B5026</f>
        <v/>
      </c>
    </row>
    <row r="5027">
      <c r="A5027" s="6" t="str">
        <f>'CBA Digital Banking Case Study '!B5027</f>
        <v/>
      </c>
    </row>
    <row r="5028">
      <c r="A5028" s="6" t="str">
        <f>'CBA Digital Banking Case Study '!B5028</f>
        <v/>
      </c>
    </row>
    <row r="5029">
      <c r="A5029" s="6" t="str">
        <f>'CBA Digital Banking Case Study '!B5029</f>
        <v/>
      </c>
    </row>
    <row r="5030">
      <c r="A5030" s="6" t="str">
        <f>'CBA Digital Banking Case Study '!B5030</f>
        <v/>
      </c>
    </row>
    <row r="5031">
      <c r="A5031" s="6" t="str">
        <f>'CBA Digital Banking Case Study '!B5031</f>
        <v/>
      </c>
    </row>
    <row r="5032">
      <c r="A5032" s="6" t="str">
        <f>'CBA Digital Banking Case Study '!B5032</f>
        <v/>
      </c>
    </row>
    <row r="5033">
      <c r="A5033" s="6" t="str">
        <f>'CBA Digital Banking Case Study '!B5033</f>
        <v/>
      </c>
    </row>
    <row r="5034">
      <c r="A5034" s="6" t="str">
        <f>'CBA Digital Banking Case Study '!B5034</f>
        <v/>
      </c>
    </row>
    <row r="5035">
      <c r="A5035" s="6" t="str">
        <f>'CBA Digital Banking Case Study '!B5035</f>
        <v/>
      </c>
    </row>
    <row r="5036">
      <c r="A5036" s="6" t="str">
        <f>'CBA Digital Banking Case Study '!B5036</f>
        <v/>
      </c>
    </row>
    <row r="5037">
      <c r="A5037" s="6" t="str">
        <f>'CBA Digital Banking Case Study '!B5037</f>
        <v/>
      </c>
    </row>
    <row r="5038">
      <c r="A5038" s="6" t="str">
        <f>'CBA Digital Banking Case Study '!B5038</f>
        <v/>
      </c>
    </row>
    <row r="5039">
      <c r="A5039" s="6" t="str">
        <f>'CBA Digital Banking Case Study '!B5039</f>
        <v/>
      </c>
    </row>
    <row r="5040">
      <c r="A5040" s="6" t="str">
        <f>'CBA Digital Banking Case Study '!B5040</f>
        <v/>
      </c>
    </row>
    <row r="5041">
      <c r="A5041" s="6" t="str">
        <f>'CBA Digital Banking Case Study '!B5041</f>
        <v/>
      </c>
    </row>
    <row r="5042">
      <c r="A5042" s="6" t="str">
        <f>'CBA Digital Banking Case Study '!B5042</f>
        <v/>
      </c>
    </row>
    <row r="5043">
      <c r="A5043" s="6" t="str">
        <f>'CBA Digital Banking Case Study '!B5043</f>
        <v/>
      </c>
    </row>
    <row r="5044">
      <c r="A5044" s="6" t="str">
        <f>'CBA Digital Banking Case Study '!B5044</f>
        <v/>
      </c>
    </row>
    <row r="5045">
      <c r="A5045" s="6" t="str">
        <f>'CBA Digital Banking Case Study '!B5045</f>
        <v/>
      </c>
    </row>
    <row r="5046">
      <c r="A5046" s="6" t="str">
        <f>'CBA Digital Banking Case Study '!B5046</f>
        <v/>
      </c>
    </row>
    <row r="5047">
      <c r="A5047" s="6" t="str">
        <f>'CBA Digital Banking Case Study '!B5047</f>
        <v/>
      </c>
    </row>
    <row r="5048">
      <c r="A5048" s="6" t="str">
        <f>'CBA Digital Banking Case Study '!B5048</f>
        <v/>
      </c>
    </row>
    <row r="5049">
      <c r="A5049" s="6" t="str">
        <f>'CBA Digital Banking Case Study '!B5049</f>
        <v/>
      </c>
    </row>
    <row r="5050">
      <c r="A5050" s="6" t="str">
        <f>'CBA Digital Banking Case Study '!B5050</f>
        <v/>
      </c>
    </row>
    <row r="5051">
      <c r="A5051" s="6" t="str">
        <f>'CBA Digital Banking Case Study '!B5051</f>
        <v/>
      </c>
    </row>
    <row r="5052">
      <c r="A5052" s="6" t="str">
        <f>'CBA Digital Banking Case Study '!B5052</f>
        <v/>
      </c>
    </row>
    <row r="5053">
      <c r="A5053" s="6" t="str">
        <f>'CBA Digital Banking Case Study '!B5053</f>
        <v/>
      </c>
    </row>
    <row r="5054">
      <c r="A5054" s="6" t="str">
        <f>'CBA Digital Banking Case Study '!B5054</f>
        <v/>
      </c>
    </row>
    <row r="5055">
      <c r="A5055" s="6" t="str">
        <f>'CBA Digital Banking Case Study '!B5055</f>
        <v/>
      </c>
    </row>
    <row r="5056">
      <c r="A5056" s="6" t="str">
        <f>'CBA Digital Banking Case Study '!B5056</f>
        <v/>
      </c>
    </row>
    <row r="5057">
      <c r="A5057" s="6" t="str">
        <f>'CBA Digital Banking Case Study '!B5057</f>
        <v/>
      </c>
    </row>
    <row r="5058">
      <c r="A5058" s="6" t="str">
        <f>'CBA Digital Banking Case Study '!B5058</f>
        <v/>
      </c>
    </row>
    <row r="5059">
      <c r="A5059" s="6" t="str">
        <f>'CBA Digital Banking Case Study '!B5059</f>
        <v/>
      </c>
    </row>
    <row r="5060">
      <c r="A5060" s="6" t="str">
        <f>'CBA Digital Banking Case Study '!B5060</f>
        <v/>
      </c>
    </row>
    <row r="5061">
      <c r="A5061" s="6" t="str">
        <f>'CBA Digital Banking Case Study '!B5061</f>
        <v/>
      </c>
    </row>
    <row r="5062">
      <c r="A5062" s="6" t="str">
        <f>'CBA Digital Banking Case Study '!B5062</f>
        <v/>
      </c>
    </row>
    <row r="5063">
      <c r="A5063" s="6" t="str">
        <f>'CBA Digital Banking Case Study '!B5063</f>
        <v/>
      </c>
    </row>
    <row r="5064">
      <c r="A5064" s="6" t="str">
        <f>'CBA Digital Banking Case Study '!B5064</f>
        <v/>
      </c>
    </row>
    <row r="5065">
      <c r="A5065" s="6" t="str">
        <f>'CBA Digital Banking Case Study '!B5065</f>
        <v/>
      </c>
    </row>
    <row r="5066">
      <c r="A5066" s="6" t="str">
        <f>'CBA Digital Banking Case Study '!B5066</f>
        <v/>
      </c>
    </row>
    <row r="5067">
      <c r="A5067" s="6" t="str">
        <f>'CBA Digital Banking Case Study '!B5067</f>
        <v/>
      </c>
    </row>
    <row r="5068">
      <c r="A5068" s="6" t="str">
        <f>'CBA Digital Banking Case Study '!B5068</f>
        <v/>
      </c>
    </row>
    <row r="5069">
      <c r="A5069" s="6" t="str">
        <f>'CBA Digital Banking Case Study '!B5069</f>
        <v/>
      </c>
    </row>
    <row r="5070">
      <c r="A5070" s="6" t="str">
        <f>'CBA Digital Banking Case Study '!B5070</f>
        <v/>
      </c>
    </row>
    <row r="5071">
      <c r="A5071" s="6" t="str">
        <f>'CBA Digital Banking Case Study '!B5071</f>
        <v/>
      </c>
    </row>
    <row r="5072">
      <c r="A5072" s="6" t="str">
        <f>'CBA Digital Banking Case Study '!B5072</f>
        <v/>
      </c>
    </row>
    <row r="5073">
      <c r="A5073" s="6" t="str">
        <f>'CBA Digital Banking Case Study '!B5073</f>
        <v/>
      </c>
    </row>
    <row r="5074">
      <c r="A5074" s="6" t="str">
        <f>'CBA Digital Banking Case Study '!B5074</f>
        <v/>
      </c>
    </row>
    <row r="5075">
      <c r="A5075" s="6" t="str">
        <f>'CBA Digital Banking Case Study '!B5075</f>
        <v/>
      </c>
    </row>
    <row r="5076">
      <c r="A5076" s="6" t="str">
        <f>'CBA Digital Banking Case Study '!B5076</f>
        <v/>
      </c>
    </row>
    <row r="5077">
      <c r="A5077" s="6" t="str">
        <f>'CBA Digital Banking Case Study '!B5077</f>
        <v/>
      </c>
    </row>
    <row r="5078">
      <c r="A5078" s="6" t="str">
        <f>'CBA Digital Banking Case Study '!B5078</f>
        <v/>
      </c>
    </row>
    <row r="5079">
      <c r="A5079" s="6" t="str">
        <f>'CBA Digital Banking Case Study '!B5079</f>
        <v/>
      </c>
    </row>
    <row r="5080">
      <c r="A5080" s="6" t="str">
        <f>'CBA Digital Banking Case Study '!B5080</f>
        <v/>
      </c>
    </row>
    <row r="5081">
      <c r="A5081" s="6" t="str">
        <f>'CBA Digital Banking Case Study '!B5081</f>
        <v/>
      </c>
    </row>
    <row r="5082">
      <c r="A5082" s="6" t="str">
        <f>'CBA Digital Banking Case Study '!B5082</f>
        <v/>
      </c>
    </row>
    <row r="5083">
      <c r="A5083" s="6" t="str">
        <f>'CBA Digital Banking Case Study '!B5083</f>
        <v/>
      </c>
    </row>
    <row r="5084">
      <c r="A5084" s="6" t="str">
        <f>'CBA Digital Banking Case Study '!B5084</f>
        <v/>
      </c>
    </row>
    <row r="5085">
      <c r="A5085" s="6" t="str">
        <f>'CBA Digital Banking Case Study '!B5085</f>
        <v/>
      </c>
    </row>
    <row r="5086">
      <c r="A5086" s="6" t="str">
        <f>'CBA Digital Banking Case Study '!B5086</f>
        <v/>
      </c>
    </row>
    <row r="5087">
      <c r="A5087" s="6" t="str">
        <f>'CBA Digital Banking Case Study '!B5087</f>
        <v/>
      </c>
    </row>
    <row r="5088">
      <c r="A5088" s="6" t="str">
        <f>'CBA Digital Banking Case Study '!B5088</f>
        <v/>
      </c>
    </row>
    <row r="5089">
      <c r="A5089" s="6" t="str">
        <f>'CBA Digital Banking Case Study '!B5089</f>
        <v/>
      </c>
    </row>
    <row r="5090">
      <c r="A5090" s="6" t="str">
        <f>'CBA Digital Banking Case Study '!B5090</f>
        <v/>
      </c>
    </row>
    <row r="5091">
      <c r="A5091" s="6" t="str">
        <f>'CBA Digital Banking Case Study '!B5091</f>
        <v/>
      </c>
    </row>
    <row r="5092">
      <c r="A5092" s="6" t="str">
        <f>'CBA Digital Banking Case Study '!B5092</f>
        <v/>
      </c>
    </row>
    <row r="5093">
      <c r="A5093" s="6" t="str">
        <f>'CBA Digital Banking Case Study '!B5093</f>
        <v/>
      </c>
    </row>
    <row r="5094">
      <c r="A5094" s="6" t="str">
        <f>'CBA Digital Banking Case Study '!B5094</f>
        <v/>
      </c>
    </row>
    <row r="5095">
      <c r="A5095" s="6" t="str">
        <f>'CBA Digital Banking Case Study '!B5095</f>
        <v/>
      </c>
    </row>
    <row r="5096">
      <c r="A5096" s="6" t="str">
        <f>'CBA Digital Banking Case Study '!B5096</f>
        <v/>
      </c>
    </row>
    <row r="5097">
      <c r="A5097" s="6" t="str">
        <f>'CBA Digital Banking Case Study '!B5097</f>
        <v/>
      </c>
    </row>
    <row r="5098">
      <c r="A5098" s="6" t="str">
        <f>'CBA Digital Banking Case Study '!B5098</f>
        <v/>
      </c>
    </row>
    <row r="5099">
      <c r="A5099" s="6" t="str">
        <f>'CBA Digital Banking Case Study '!B5099</f>
        <v/>
      </c>
    </row>
    <row r="5100">
      <c r="A5100" s="6" t="str">
        <f>'CBA Digital Banking Case Study '!B5100</f>
        <v/>
      </c>
    </row>
    <row r="5101">
      <c r="A5101" s="6" t="str">
        <f>'CBA Digital Banking Case Study '!B5101</f>
        <v/>
      </c>
    </row>
    <row r="5102">
      <c r="A5102" s="6" t="str">
        <f>'CBA Digital Banking Case Study '!B5102</f>
        <v/>
      </c>
    </row>
    <row r="5103">
      <c r="A5103" s="6" t="str">
        <f>'CBA Digital Banking Case Study '!B5103</f>
        <v/>
      </c>
    </row>
    <row r="5104">
      <c r="A5104" s="6" t="str">
        <f>'CBA Digital Banking Case Study '!B5104</f>
        <v/>
      </c>
    </row>
    <row r="5105">
      <c r="A5105" s="6" t="str">
        <f>'CBA Digital Banking Case Study '!B5105</f>
        <v/>
      </c>
    </row>
    <row r="5106">
      <c r="A5106" s="6" t="str">
        <f>'CBA Digital Banking Case Study '!B5106</f>
        <v/>
      </c>
    </row>
    <row r="5107">
      <c r="A5107" s="6" t="str">
        <f>'CBA Digital Banking Case Study '!B5107</f>
        <v/>
      </c>
    </row>
    <row r="5108">
      <c r="A5108" s="6" t="str">
        <f>'CBA Digital Banking Case Study '!B5108</f>
        <v/>
      </c>
    </row>
    <row r="5109">
      <c r="A5109" s="6" t="str">
        <f>'CBA Digital Banking Case Study '!B5109</f>
        <v/>
      </c>
    </row>
    <row r="5110">
      <c r="A5110" s="6" t="str">
        <f>'CBA Digital Banking Case Study '!B5110</f>
        <v/>
      </c>
    </row>
    <row r="5111">
      <c r="A5111" s="6" t="str">
        <f>'CBA Digital Banking Case Study '!B5111</f>
        <v/>
      </c>
    </row>
    <row r="5112">
      <c r="A5112" s="6" t="str">
        <f>'CBA Digital Banking Case Study '!B5112</f>
        <v/>
      </c>
    </row>
    <row r="5113">
      <c r="A5113" s="6" t="str">
        <f>'CBA Digital Banking Case Study '!B5113</f>
        <v/>
      </c>
    </row>
    <row r="5114">
      <c r="A5114" s="6" t="str">
        <f>'CBA Digital Banking Case Study '!B5114</f>
        <v/>
      </c>
    </row>
    <row r="5115">
      <c r="A5115" s="6" t="str">
        <f>'CBA Digital Banking Case Study '!B5115</f>
        <v/>
      </c>
    </row>
    <row r="5116">
      <c r="A5116" s="6" t="str">
        <f>'CBA Digital Banking Case Study '!B5116</f>
        <v/>
      </c>
    </row>
    <row r="5117">
      <c r="A5117" s="6" t="str">
        <f>'CBA Digital Banking Case Study '!B5117</f>
        <v/>
      </c>
    </row>
    <row r="5118">
      <c r="A5118" s="6" t="str">
        <f>'CBA Digital Banking Case Study '!B5118</f>
        <v/>
      </c>
    </row>
    <row r="5119">
      <c r="A5119" s="6" t="str">
        <f>'CBA Digital Banking Case Study '!B5119</f>
        <v/>
      </c>
    </row>
    <row r="5120">
      <c r="A5120" s="6" t="str">
        <f>'CBA Digital Banking Case Study '!B5120</f>
        <v/>
      </c>
    </row>
    <row r="5121">
      <c r="A5121" s="6" t="str">
        <f>'CBA Digital Banking Case Study '!B5121</f>
        <v/>
      </c>
    </row>
    <row r="5122">
      <c r="A5122" s="6" t="str">
        <f>'CBA Digital Banking Case Study '!B5122</f>
        <v/>
      </c>
    </row>
    <row r="5123">
      <c r="A5123" s="6" t="str">
        <f>'CBA Digital Banking Case Study '!B5123</f>
        <v/>
      </c>
    </row>
    <row r="5124">
      <c r="A5124" s="6" t="str">
        <f>'CBA Digital Banking Case Study '!B5124</f>
        <v/>
      </c>
    </row>
    <row r="5125">
      <c r="A5125" s="6" t="str">
        <f>'CBA Digital Banking Case Study '!B5125</f>
        <v/>
      </c>
    </row>
    <row r="5126">
      <c r="A5126" s="6" t="str">
        <f>'CBA Digital Banking Case Study '!B5126</f>
        <v/>
      </c>
    </row>
    <row r="5127">
      <c r="A5127" s="6" t="str">
        <f>'CBA Digital Banking Case Study '!B5127</f>
        <v/>
      </c>
    </row>
    <row r="5128">
      <c r="A5128" s="6" t="str">
        <f>'CBA Digital Banking Case Study '!B5128</f>
        <v/>
      </c>
    </row>
    <row r="5129">
      <c r="A5129" s="6" t="str">
        <f>'CBA Digital Banking Case Study '!B5129</f>
        <v/>
      </c>
    </row>
    <row r="5130">
      <c r="A5130" s="6" t="str">
        <f>'CBA Digital Banking Case Study '!B5130</f>
        <v/>
      </c>
    </row>
    <row r="5131">
      <c r="A5131" s="6" t="str">
        <f>'CBA Digital Banking Case Study '!B5131</f>
        <v/>
      </c>
    </row>
    <row r="5132">
      <c r="A5132" s="6" t="str">
        <f>'CBA Digital Banking Case Study '!B5132</f>
        <v/>
      </c>
    </row>
    <row r="5133">
      <c r="A5133" s="6" t="str">
        <f>'CBA Digital Banking Case Study '!B5133</f>
        <v/>
      </c>
    </row>
    <row r="5134">
      <c r="A5134" s="6" t="str">
        <f>'CBA Digital Banking Case Study '!B5134</f>
        <v/>
      </c>
    </row>
    <row r="5135">
      <c r="A5135" s="6" t="str">
        <f>'CBA Digital Banking Case Study '!B5135</f>
        <v/>
      </c>
    </row>
    <row r="5136">
      <c r="A5136" s="6" t="str">
        <f>'CBA Digital Banking Case Study '!B5136</f>
        <v/>
      </c>
    </row>
    <row r="5137">
      <c r="A5137" s="6" t="str">
        <f>'CBA Digital Banking Case Study '!B5137</f>
        <v/>
      </c>
    </row>
    <row r="5138">
      <c r="A5138" s="6" t="str">
        <f>'CBA Digital Banking Case Study '!B5138</f>
        <v/>
      </c>
    </row>
    <row r="5139">
      <c r="A5139" s="6" t="str">
        <f>'CBA Digital Banking Case Study '!B5139</f>
        <v/>
      </c>
    </row>
    <row r="5140">
      <c r="A5140" s="6" t="str">
        <f>'CBA Digital Banking Case Study '!B5140</f>
        <v/>
      </c>
    </row>
    <row r="5141">
      <c r="A5141" s="6" t="str">
        <f>'CBA Digital Banking Case Study '!B5141</f>
        <v/>
      </c>
    </row>
    <row r="5142">
      <c r="A5142" s="6" t="str">
        <f>'CBA Digital Banking Case Study '!B5142</f>
        <v/>
      </c>
    </row>
    <row r="5143">
      <c r="A5143" s="6" t="str">
        <f>'CBA Digital Banking Case Study '!B5143</f>
        <v/>
      </c>
    </row>
    <row r="5144">
      <c r="A5144" s="6" t="str">
        <f>'CBA Digital Banking Case Study '!B5144</f>
        <v/>
      </c>
    </row>
    <row r="5145">
      <c r="A5145" s="6" t="str">
        <f>'CBA Digital Banking Case Study '!B5145</f>
        <v/>
      </c>
    </row>
    <row r="5146">
      <c r="A5146" s="6" t="str">
        <f>'CBA Digital Banking Case Study '!B5146</f>
        <v/>
      </c>
    </row>
    <row r="5147">
      <c r="A5147" s="6" t="str">
        <f>'CBA Digital Banking Case Study '!B5147</f>
        <v/>
      </c>
    </row>
    <row r="5148">
      <c r="A5148" s="6" t="str">
        <f>'CBA Digital Banking Case Study '!B5148</f>
        <v/>
      </c>
    </row>
    <row r="5149">
      <c r="A5149" s="6" t="str">
        <f>'CBA Digital Banking Case Study '!B5149</f>
        <v/>
      </c>
    </row>
    <row r="5150">
      <c r="A5150" s="6" t="str">
        <f>'CBA Digital Banking Case Study '!B5150</f>
        <v/>
      </c>
    </row>
    <row r="5151">
      <c r="A5151" s="6" t="str">
        <f>'CBA Digital Banking Case Study '!B5151</f>
        <v/>
      </c>
    </row>
    <row r="5152">
      <c r="A5152" s="6" t="str">
        <f>'CBA Digital Banking Case Study '!B5152</f>
        <v/>
      </c>
    </row>
    <row r="5153">
      <c r="A5153" s="6" t="str">
        <f>'CBA Digital Banking Case Study '!B5153</f>
        <v/>
      </c>
    </row>
    <row r="5154">
      <c r="A5154" s="6" t="str">
        <f>'CBA Digital Banking Case Study '!B5154</f>
        <v/>
      </c>
    </row>
    <row r="5155">
      <c r="A5155" s="6" t="str">
        <f>'CBA Digital Banking Case Study '!B5155</f>
        <v/>
      </c>
    </row>
    <row r="5156">
      <c r="A5156" s="6" t="str">
        <f>'CBA Digital Banking Case Study '!B5156</f>
        <v/>
      </c>
    </row>
    <row r="5157">
      <c r="A5157" s="6" t="str">
        <f>'CBA Digital Banking Case Study '!B5157</f>
        <v/>
      </c>
    </row>
    <row r="5158">
      <c r="A5158" s="6" t="str">
        <f>'CBA Digital Banking Case Study '!B5158</f>
        <v/>
      </c>
    </row>
    <row r="5159">
      <c r="A5159" s="6" t="str">
        <f>'CBA Digital Banking Case Study '!B5159</f>
        <v/>
      </c>
    </row>
    <row r="5160">
      <c r="A5160" s="6" t="str">
        <f>'CBA Digital Banking Case Study '!B5160</f>
        <v/>
      </c>
    </row>
    <row r="5161">
      <c r="A5161" s="6" t="str">
        <f>'CBA Digital Banking Case Study '!B5161</f>
        <v/>
      </c>
    </row>
    <row r="5162">
      <c r="A5162" s="6" t="str">
        <f>'CBA Digital Banking Case Study '!B5162</f>
        <v/>
      </c>
    </row>
    <row r="5163">
      <c r="A5163" s="6" t="str">
        <f>'CBA Digital Banking Case Study '!B5163</f>
        <v/>
      </c>
    </row>
    <row r="5164">
      <c r="A5164" s="6" t="str">
        <f>'CBA Digital Banking Case Study '!B5164</f>
        <v/>
      </c>
    </row>
    <row r="5165">
      <c r="A5165" s="6" t="str">
        <f>'CBA Digital Banking Case Study '!B5165</f>
        <v/>
      </c>
    </row>
    <row r="5166">
      <c r="A5166" s="6" t="str">
        <f>'CBA Digital Banking Case Study '!B5166</f>
        <v/>
      </c>
    </row>
    <row r="5167">
      <c r="A5167" s="6" t="str">
        <f>'CBA Digital Banking Case Study '!B5167</f>
        <v/>
      </c>
    </row>
    <row r="5168">
      <c r="A5168" s="6" t="str">
        <f>'CBA Digital Banking Case Study '!B5168</f>
        <v/>
      </c>
    </row>
    <row r="5169">
      <c r="A5169" s="6" t="str">
        <f>'CBA Digital Banking Case Study '!B5169</f>
        <v/>
      </c>
    </row>
    <row r="5170">
      <c r="A5170" s="6" t="str">
        <f>'CBA Digital Banking Case Study '!B5170</f>
        <v/>
      </c>
    </row>
    <row r="5171">
      <c r="A5171" s="6" t="str">
        <f>'CBA Digital Banking Case Study '!B5171</f>
        <v/>
      </c>
    </row>
    <row r="5172">
      <c r="A5172" s="6" t="str">
        <f>'CBA Digital Banking Case Study '!B5172</f>
        <v/>
      </c>
    </row>
    <row r="5173">
      <c r="A5173" s="6" t="str">
        <f>'CBA Digital Banking Case Study '!B5173</f>
        <v/>
      </c>
    </row>
    <row r="5174">
      <c r="A5174" s="6" t="str">
        <f>'CBA Digital Banking Case Study '!B5174</f>
        <v/>
      </c>
    </row>
    <row r="5175">
      <c r="A5175" s="6" t="str">
        <f>'CBA Digital Banking Case Study '!B5175</f>
        <v/>
      </c>
    </row>
    <row r="5176">
      <c r="A5176" s="6" t="str">
        <f>'CBA Digital Banking Case Study '!B5176</f>
        <v/>
      </c>
    </row>
    <row r="5177">
      <c r="A5177" s="6" t="str">
        <f>'CBA Digital Banking Case Study '!B5177</f>
        <v/>
      </c>
    </row>
    <row r="5178">
      <c r="A5178" s="6" t="str">
        <f>'CBA Digital Banking Case Study '!B5178</f>
        <v/>
      </c>
    </row>
    <row r="5179">
      <c r="A5179" s="6" t="str">
        <f>'CBA Digital Banking Case Study '!B5179</f>
        <v/>
      </c>
    </row>
    <row r="5180">
      <c r="A5180" s="6" t="str">
        <f>'CBA Digital Banking Case Study '!B5180</f>
        <v/>
      </c>
    </row>
    <row r="5181">
      <c r="A5181" s="6" t="str">
        <f>'CBA Digital Banking Case Study '!B5181</f>
        <v/>
      </c>
    </row>
    <row r="5182">
      <c r="A5182" s="6" t="str">
        <f>'CBA Digital Banking Case Study '!B5182</f>
        <v/>
      </c>
    </row>
    <row r="5183">
      <c r="A5183" s="6" t="str">
        <f>'CBA Digital Banking Case Study '!B5183</f>
        <v/>
      </c>
    </row>
    <row r="5184">
      <c r="A5184" s="6" t="str">
        <f>'CBA Digital Banking Case Study '!B5184</f>
        <v/>
      </c>
    </row>
    <row r="5185">
      <c r="A5185" s="6" t="str">
        <f>'CBA Digital Banking Case Study '!B5185</f>
        <v/>
      </c>
    </row>
    <row r="5186">
      <c r="A5186" s="6" t="str">
        <f>'CBA Digital Banking Case Study '!B5186</f>
        <v/>
      </c>
    </row>
    <row r="5187">
      <c r="A5187" s="6" t="str">
        <f>'CBA Digital Banking Case Study '!B5187</f>
        <v/>
      </c>
    </row>
    <row r="5188">
      <c r="A5188" s="6" t="str">
        <f>'CBA Digital Banking Case Study '!B5188</f>
        <v/>
      </c>
    </row>
    <row r="5189">
      <c r="A5189" s="6" t="str">
        <f>'CBA Digital Banking Case Study '!B5189</f>
        <v/>
      </c>
    </row>
    <row r="5190">
      <c r="A5190" s="6" t="str">
        <f>'CBA Digital Banking Case Study '!B5190</f>
        <v/>
      </c>
    </row>
    <row r="5191">
      <c r="A5191" s="6" t="str">
        <f>'CBA Digital Banking Case Study '!B5191</f>
        <v/>
      </c>
    </row>
    <row r="5192">
      <c r="A5192" s="6" t="str">
        <f>'CBA Digital Banking Case Study '!B5192</f>
        <v/>
      </c>
    </row>
    <row r="5193">
      <c r="A5193" s="6" t="str">
        <f>'CBA Digital Banking Case Study '!B5193</f>
        <v/>
      </c>
    </row>
    <row r="5194">
      <c r="A5194" s="6" t="str">
        <f>'CBA Digital Banking Case Study '!B5194</f>
        <v/>
      </c>
    </row>
    <row r="5195">
      <c r="A5195" s="6" t="str">
        <f>'CBA Digital Banking Case Study '!B5195</f>
        <v/>
      </c>
    </row>
    <row r="5196">
      <c r="A5196" s="6" t="str">
        <f>'CBA Digital Banking Case Study '!B5196</f>
        <v/>
      </c>
    </row>
    <row r="5197">
      <c r="A5197" s="6" t="str">
        <f>'CBA Digital Banking Case Study '!B5197</f>
        <v/>
      </c>
    </row>
    <row r="5198">
      <c r="A5198" s="6" t="str">
        <f>'CBA Digital Banking Case Study '!B5198</f>
        <v/>
      </c>
    </row>
    <row r="5199">
      <c r="A5199" s="6" t="str">
        <f>'CBA Digital Banking Case Study '!B5199</f>
        <v/>
      </c>
    </row>
    <row r="5200">
      <c r="A5200" s="6" t="str">
        <f>'CBA Digital Banking Case Study '!B5200</f>
        <v/>
      </c>
    </row>
    <row r="5201">
      <c r="A5201" s="6" t="str">
        <f>'CBA Digital Banking Case Study '!B5201</f>
        <v/>
      </c>
    </row>
    <row r="5202">
      <c r="A5202" s="6" t="str">
        <f>'CBA Digital Banking Case Study '!B5202</f>
        <v/>
      </c>
    </row>
    <row r="5203">
      <c r="A5203" s="6" t="str">
        <f>'CBA Digital Banking Case Study '!B5203</f>
        <v/>
      </c>
    </row>
    <row r="5204">
      <c r="A5204" s="6" t="str">
        <f>'CBA Digital Banking Case Study '!B5204</f>
        <v/>
      </c>
    </row>
    <row r="5205">
      <c r="A5205" s="6" t="str">
        <f>'CBA Digital Banking Case Study '!B5205</f>
        <v/>
      </c>
    </row>
    <row r="5206">
      <c r="A5206" s="6" t="str">
        <f>'CBA Digital Banking Case Study '!B5206</f>
        <v/>
      </c>
    </row>
    <row r="5207">
      <c r="A5207" s="6" t="str">
        <f>'CBA Digital Banking Case Study '!B5207</f>
        <v/>
      </c>
    </row>
    <row r="5208">
      <c r="A5208" s="6" t="str">
        <f>'CBA Digital Banking Case Study '!B5208</f>
        <v/>
      </c>
    </row>
    <row r="5209">
      <c r="A5209" s="6" t="str">
        <f>'CBA Digital Banking Case Study '!B5209</f>
        <v/>
      </c>
    </row>
    <row r="5210">
      <c r="A5210" s="6" t="str">
        <f>'CBA Digital Banking Case Study '!B5210</f>
        <v/>
      </c>
    </row>
    <row r="5211">
      <c r="A5211" s="6" t="str">
        <f>'CBA Digital Banking Case Study '!B5211</f>
        <v/>
      </c>
    </row>
    <row r="5212">
      <c r="A5212" s="6" t="str">
        <f>'CBA Digital Banking Case Study '!B5212</f>
        <v/>
      </c>
    </row>
    <row r="5213">
      <c r="A5213" s="6" t="str">
        <f>'CBA Digital Banking Case Study '!B5213</f>
        <v/>
      </c>
    </row>
    <row r="5214">
      <c r="A5214" s="6" t="str">
        <f>'CBA Digital Banking Case Study '!B5214</f>
        <v/>
      </c>
    </row>
    <row r="5215">
      <c r="A5215" s="6" t="str">
        <f>'CBA Digital Banking Case Study '!B5215</f>
        <v/>
      </c>
    </row>
    <row r="5216">
      <c r="A5216" s="6" t="str">
        <f>'CBA Digital Banking Case Study '!B5216</f>
        <v/>
      </c>
    </row>
    <row r="5217">
      <c r="A5217" s="6" t="str">
        <f>'CBA Digital Banking Case Study '!B5217</f>
        <v/>
      </c>
    </row>
    <row r="5218">
      <c r="A5218" s="6" t="str">
        <f>'CBA Digital Banking Case Study '!B5218</f>
        <v/>
      </c>
    </row>
    <row r="5219">
      <c r="A5219" s="6" t="str">
        <f>'CBA Digital Banking Case Study '!B5219</f>
        <v/>
      </c>
    </row>
    <row r="5220">
      <c r="A5220" s="6" t="str">
        <f>'CBA Digital Banking Case Study '!B5220</f>
        <v/>
      </c>
    </row>
    <row r="5221">
      <c r="A5221" s="6" t="str">
        <f>'CBA Digital Banking Case Study '!B5221</f>
        <v/>
      </c>
    </row>
    <row r="5222">
      <c r="A5222" s="6" t="str">
        <f>'CBA Digital Banking Case Study '!B5222</f>
        <v/>
      </c>
    </row>
    <row r="5223">
      <c r="A5223" s="6" t="str">
        <f>'CBA Digital Banking Case Study '!B5223</f>
        <v/>
      </c>
    </row>
    <row r="5224">
      <c r="A5224" s="6" t="str">
        <f>'CBA Digital Banking Case Study '!B5224</f>
        <v/>
      </c>
    </row>
    <row r="5225">
      <c r="A5225" s="6" t="str">
        <f>'CBA Digital Banking Case Study '!B5225</f>
        <v/>
      </c>
    </row>
    <row r="5226">
      <c r="A5226" s="6" t="str">
        <f>'CBA Digital Banking Case Study '!B5226</f>
        <v/>
      </c>
    </row>
    <row r="5227">
      <c r="A5227" s="6" t="str">
        <f>'CBA Digital Banking Case Study '!B5227</f>
        <v/>
      </c>
    </row>
    <row r="5228">
      <c r="A5228" s="6" t="str">
        <f>'CBA Digital Banking Case Study '!B5228</f>
        <v/>
      </c>
    </row>
    <row r="5229">
      <c r="A5229" s="6" t="str">
        <f>'CBA Digital Banking Case Study '!B5229</f>
        <v/>
      </c>
    </row>
    <row r="5230">
      <c r="A5230" s="6" t="str">
        <f>'CBA Digital Banking Case Study '!B5230</f>
        <v/>
      </c>
    </row>
    <row r="5231">
      <c r="A5231" s="6" t="str">
        <f>'CBA Digital Banking Case Study '!B5231</f>
        <v/>
      </c>
    </row>
    <row r="5232">
      <c r="A5232" s="6" t="str">
        <f>'CBA Digital Banking Case Study '!B5232</f>
        <v/>
      </c>
    </row>
    <row r="5233">
      <c r="A5233" s="6" t="str">
        <f>'CBA Digital Banking Case Study '!B5233</f>
        <v/>
      </c>
    </row>
    <row r="5234">
      <c r="A5234" s="6" t="str">
        <f>'CBA Digital Banking Case Study '!B5234</f>
        <v/>
      </c>
    </row>
    <row r="5235">
      <c r="A5235" s="6" t="str">
        <f>'CBA Digital Banking Case Study '!B5235</f>
        <v/>
      </c>
    </row>
    <row r="5236">
      <c r="A5236" s="6" t="str">
        <f>'CBA Digital Banking Case Study '!B5236</f>
        <v/>
      </c>
    </row>
    <row r="5237">
      <c r="A5237" s="6" t="str">
        <f>'CBA Digital Banking Case Study '!B5237</f>
        <v/>
      </c>
    </row>
    <row r="5238">
      <c r="A5238" s="6" t="str">
        <f>'CBA Digital Banking Case Study '!B5238</f>
        <v/>
      </c>
    </row>
    <row r="5239">
      <c r="A5239" s="6" t="str">
        <f>'CBA Digital Banking Case Study '!B5239</f>
        <v/>
      </c>
    </row>
    <row r="5240">
      <c r="A5240" s="6" t="str">
        <f>'CBA Digital Banking Case Study '!B5240</f>
        <v/>
      </c>
    </row>
    <row r="5241">
      <c r="A5241" s="6" t="str">
        <f>'CBA Digital Banking Case Study '!B5241</f>
        <v/>
      </c>
    </row>
    <row r="5242">
      <c r="A5242" s="6" t="str">
        <f>'CBA Digital Banking Case Study '!B5242</f>
        <v/>
      </c>
    </row>
    <row r="5243">
      <c r="A5243" s="6" t="str">
        <f>'CBA Digital Banking Case Study '!B5243</f>
        <v/>
      </c>
    </row>
    <row r="5244">
      <c r="A5244" s="6" t="str">
        <f>'CBA Digital Banking Case Study '!B5244</f>
        <v/>
      </c>
    </row>
    <row r="5245">
      <c r="A5245" s="6" t="str">
        <f>'CBA Digital Banking Case Study '!B5245</f>
        <v/>
      </c>
    </row>
    <row r="5246">
      <c r="A5246" s="6" t="str">
        <f>'CBA Digital Banking Case Study '!B5246</f>
        <v/>
      </c>
    </row>
    <row r="5247">
      <c r="A5247" s="6" t="str">
        <f>'CBA Digital Banking Case Study '!B5247</f>
        <v/>
      </c>
    </row>
    <row r="5248">
      <c r="A5248" s="6" t="str">
        <f>'CBA Digital Banking Case Study '!B5248</f>
        <v/>
      </c>
    </row>
    <row r="5249">
      <c r="A5249" s="6" t="str">
        <f>'CBA Digital Banking Case Study '!B5249</f>
        <v/>
      </c>
    </row>
    <row r="5250">
      <c r="A5250" s="6" t="str">
        <f>'CBA Digital Banking Case Study '!B5250</f>
        <v/>
      </c>
    </row>
    <row r="5251">
      <c r="A5251" s="6" t="str">
        <f>'CBA Digital Banking Case Study '!B5251</f>
        <v/>
      </c>
    </row>
    <row r="5252">
      <c r="A5252" s="6" t="str">
        <f>'CBA Digital Banking Case Study '!B5252</f>
        <v/>
      </c>
    </row>
    <row r="5253">
      <c r="A5253" s="6" t="str">
        <f>'CBA Digital Banking Case Study '!B5253</f>
        <v/>
      </c>
    </row>
    <row r="5254">
      <c r="A5254" s="6" t="str">
        <f>'CBA Digital Banking Case Study '!B5254</f>
        <v/>
      </c>
    </row>
    <row r="5255">
      <c r="A5255" s="6" t="str">
        <f>'CBA Digital Banking Case Study '!B5255</f>
        <v/>
      </c>
    </row>
    <row r="5256">
      <c r="A5256" s="6" t="str">
        <f>'CBA Digital Banking Case Study '!B5256</f>
        <v/>
      </c>
    </row>
    <row r="5257">
      <c r="A5257" s="6" t="str">
        <f>'CBA Digital Banking Case Study '!B5257</f>
        <v/>
      </c>
    </row>
    <row r="5258">
      <c r="A5258" s="6" t="str">
        <f>'CBA Digital Banking Case Study '!B5258</f>
        <v/>
      </c>
    </row>
    <row r="5259">
      <c r="A5259" s="6" t="str">
        <f>'CBA Digital Banking Case Study '!B5259</f>
        <v/>
      </c>
    </row>
    <row r="5260">
      <c r="A5260" s="6" t="str">
        <f>'CBA Digital Banking Case Study '!B5260</f>
        <v/>
      </c>
    </row>
    <row r="5261">
      <c r="A5261" s="6" t="str">
        <f>'CBA Digital Banking Case Study '!B5261</f>
        <v/>
      </c>
    </row>
    <row r="5262">
      <c r="A5262" s="6" t="str">
        <f>'CBA Digital Banking Case Study '!B5262</f>
        <v/>
      </c>
    </row>
    <row r="5263">
      <c r="A5263" s="6" t="str">
        <f>'CBA Digital Banking Case Study '!B5263</f>
        <v/>
      </c>
    </row>
    <row r="5264">
      <c r="A5264" s="6" t="str">
        <f>'CBA Digital Banking Case Study '!B5264</f>
        <v/>
      </c>
    </row>
    <row r="5265">
      <c r="A5265" s="6" t="str">
        <f>'CBA Digital Banking Case Study '!B5265</f>
        <v/>
      </c>
    </row>
    <row r="5266">
      <c r="A5266" s="6" t="str">
        <f>'CBA Digital Banking Case Study '!B5266</f>
        <v/>
      </c>
    </row>
    <row r="5267">
      <c r="A5267" s="6" t="str">
        <f>'CBA Digital Banking Case Study '!B5267</f>
        <v/>
      </c>
    </row>
    <row r="5268">
      <c r="A5268" s="6" t="str">
        <f>'CBA Digital Banking Case Study '!B5268</f>
        <v/>
      </c>
    </row>
    <row r="5269">
      <c r="A5269" s="6" t="str">
        <f>'CBA Digital Banking Case Study '!B5269</f>
        <v/>
      </c>
    </row>
    <row r="5270">
      <c r="A5270" s="6" t="str">
        <f>'CBA Digital Banking Case Study '!B5270</f>
        <v/>
      </c>
    </row>
    <row r="5271">
      <c r="A5271" s="6" t="str">
        <f>'CBA Digital Banking Case Study '!B5271</f>
        <v/>
      </c>
    </row>
    <row r="5272">
      <c r="A5272" s="6" t="str">
        <f>'CBA Digital Banking Case Study '!B5272</f>
        <v/>
      </c>
    </row>
    <row r="5273">
      <c r="A5273" s="6" t="str">
        <f>'CBA Digital Banking Case Study '!B5273</f>
        <v/>
      </c>
    </row>
    <row r="5274">
      <c r="A5274" s="6" t="str">
        <f>'CBA Digital Banking Case Study '!B5274</f>
        <v/>
      </c>
    </row>
    <row r="5275">
      <c r="A5275" s="6" t="str">
        <f>'CBA Digital Banking Case Study '!B5275</f>
        <v/>
      </c>
    </row>
    <row r="5276">
      <c r="A5276" s="6" t="str">
        <f>'CBA Digital Banking Case Study '!B5276</f>
        <v/>
      </c>
    </row>
    <row r="5277">
      <c r="A5277" s="6" t="str">
        <f>'CBA Digital Banking Case Study '!B5277</f>
        <v/>
      </c>
    </row>
    <row r="5278">
      <c r="A5278" s="6" t="str">
        <f>'CBA Digital Banking Case Study '!B5278</f>
        <v/>
      </c>
    </row>
    <row r="5279">
      <c r="A5279" s="6" t="str">
        <f>'CBA Digital Banking Case Study '!B5279</f>
        <v/>
      </c>
    </row>
    <row r="5280">
      <c r="A5280" s="6" t="str">
        <f>'CBA Digital Banking Case Study '!B5280</f>
        <v/>
      </c>
    </row>
    <row r="5281">
      <c r="A5281" s="6" t="str">
        <f>'CBA Digital Banking Case Study '!B5281</f>
        <v/>
      </c>
    </row>
    <row r="5282">
      <c r="A5282" s="6" t="str">
        <f>'CBA Digital Banking Case Study '!B5282</f>
        <v/>
      </c>
    </row>
    <row r="5283">
      <c r="A5283" s="6" t="str">
        <f>'CBA Digital Banking Case Study '!B5283</f>
        <v/>
      </c>
    </row>
    <row r="5284">
      <c r="A5284" s="6" t="str">
        <f>'CBA Digital Banking Case Study '!B5284</f>
        <v/>
      </c>
    </row>
    <row r="5285">
      <c r="A5285" s="6" t="str">
        <f>'CBA Digital Banking Case Study '!B5285</f>
        <v/>
      </c>
    </row>
    <row r="5286">
      <c r="A5286" s="6" t="str">
        <f>'CBA Digital Banking Case Study '!B5286</f>
        <v/>
      </c>
    </row>
    <row r="5287">
      <c r="A5287" s="6" t="str">
        <f>'CBA Digital Banking Case Study '!B5287</f>
        <v/>
      </c>
    </row>
    <row r="5288">
      <c r="A5288" s="6" t="str">
        <f>'CBA Digital Banking Case Study '!B5288</f>
        <v/>
      </c>
    </row>
    <row r="5289">
      <c r="A5289" s="6" t="str">
        <f>'CBA Digital Banking Case Study '!B5289</f>
        <v/>
      </c>
    </row>
    <row r="5290">
      <c r="A5290" s="6" t="str">
        <f>'CBA Digital Banking Case Study '!B5290</f>
        <v/>
      </c>
    </row>
    <row r="5291">
      <c r="A5291" s="6" t="str">
        <f>'CBA Digital Banking Case Study '!B5291</f>
        <v/>
      </c>
    </row>
    <row r="5292">
      <c r="A5292" s="6" t="str">
        <f>'CBA Digital Banking Case Study '!B5292</f>
        <v/>
      </c>
    </row>
    <row r="5293">
      <c r="A5293" s="6" t="str">
        <f>'CBA Digital Banking Case Study '!B5293</f>
        <v/>
      </c>
    </row>
    <row r="5294">
      <c r="A5294" s="6" t="str">
        <f>'CBA Digital Banking Case Study '!B5294</f>
        <v/>
      </c>
    </row>
    <row r="5295">
      <c r="A5295" s="6" t="str">
        <f>'CBA Digital Banking Case Study '!B5295</f>
        <v/>
      </c>
    </row>
    <row r="5296">
      <c r="A5296" s="6" t="str">
        <f>'CBA Digital Banking Case Study '!B5296</f>
        <v/>
      </c>
    </row>
    <row r="5297">
      <c r="A5297" s="6" t="str">
        <f>'CBA Digital Banking Case Study '!B5297</f>
        <v/>
      </c>
    </row>
    <row r="5298">
      <c r="A5298" s="6" t="str">
        <f>'CBA Digital Banking Case Study '!B5298</f>
        <v/>
      </c>
    </row>
    <row r="5299">
      <c r="A5299" s="6" t="str">
        <f>'CBA Digital Banking Case Study '!B5299</f>
        <v/>
      </c>
    </row>
    <row r="5300">
      <c r="A5300" s="6" t="str">
        <f>'CBA Digital Banking Case Study '!B5300</f>
        <v/>
      </c>
    </row>
    <row r="5301">
      <c r="A5301" s="6" t="str">
        <f>'CBA Digital Banking Case Study '!B5301</f>
        <v/>
      </c>
    </row>
    <row r="5302">
      <c r="A5302" s="6" t="str">
        <f>'CBA Digital Banking Case Study '!B5302</f>
        <v/>
      </c>
    </row>
    <row r="5303">
      <c r="A5303" s="6" t="str">
        <f>'CBA Digital Banking Case Study '!B5303</f>
        <v/>
      </c>
    </row>
    <row r="5304">
      <c r="A5304" s="6" t="str">
        <f>'CBA Digital Banking Case Study '!B5304</f>
        <v/>
      </c>
    </row>
    <row r="5305">
      <c r="A5305" s="6" t="str">
        <f>'CBA Digital Banking Case Study '!B5305</f>
        <v/>
      </c>
    </row>
    <row r="5306">
      <c r="A5306" s="6" t="str">
        <f>'CBA Digital Banking Case Study '!B5306</f>
        <v/>
      </c>
    </row>
    <row r="5307">
      <c r="A5307" s="6" t="str">
        <f>'CBA Digital Banking Case Study '!B5307</f>
        <v/>
      </c>
    </row>
    <row r="5308">
      <c r="A5308" s="6" t="str">
        <f>'CBA Digital Banking Case Study '!B5308</f>
        <v/>
      </c>
    </row>
    <row r="5309">
      <c r="A5309" s="6" t="str">
        <f>'CBA Digital Banking Case Study '!B5309</f>
        <v/>
      </c>
    </row>
    <row r="5310">
      <c r="A5310" s="6" t="str">
        <f>'CBA Digital Banking Case Study '!B5310</f>
        <v/>
      </c>
    </row>
    <row r="5311">
      <c r="A5311" s="6" t="str">
        <f>'CBA Digital Banking Case Study '!B5311</f>
        <v/>
      </c>
    </row>
    <row r="5312">
      <c r="A5312" s="6" t="str">
        <f>'CBA Digital Banking Case Study '!B5312</f>
        <v/>
      </c>
    </row>
    <row r="5313">
      <c r="A5313" s="6" t="str">
        <f>'CBA Digital Banking Case Study '!B5313</f>
        <v/>
      </c>
    </row>
    <row r="5314">
      <c r="A5314" s="6" t="str">
        <f>'CBA Digital Banking Case Study '!B5314</f>
        <v/>
      </c>
    </row>
    <row r="5315">
      <c r="A5315" s="6" t="str">
        <f>'CBA Digital Banking Case Study '!B5315</f>
        <v/>
      </c>
    </row>
    <row r="5316">
      <c r="A5316" s="6" t="str">
        <f>'CBA Digital Banking Case Study '!B5316</f>
        <v/>
      </c>
    </row>
    <row r="5317">
      <c r="A5317" s="6" t="str">
        <f>'CBA Digital Banking Case Study '!B5317</f>
        <v/>
      </c>
    </row>
    <row r="5318">
      <c r="A5318" s="6" t="str">
        <f>'CBA Digital Banking Case Study '!B5318</f>
        <v/>
      </c>
    </row>
    <row r="5319">
      <c r="A5319" s="6" t="str">
        <f>'CBA Digital Banking Case Study '!B5319</f>
        <v/>
      </c>
    </row>
    <row r="5320">
      <c r="A5320" s="6" t="str">
        <f>'CBA Digital Banking Case Study '!B5320</f>
        <v/>
      </c>
    </row>
    <row r="5321">
      <c r="A5321" s="6" t="str">
        <f>'CBA Digital Banking Case Study '!B5321</f>
        <v/>
      </c>
    </row>
    <row r="5322">
      <c r="A5322" s="6" t="str">
        <f>'CBA Digital Banking Case Study '!B5322</f>
        <v/>
      </c>
    </row>
    <row r="5323">
      <c r="A5323" s="6" t="str">
        <f>'CBA Digital Banking Case Study '!B5323</f>
        <v/>
      </c>
    </row>
    <row r="5324">
      <c r="A5324" s="6" t="str">
        <f>'CBA Digital Banking Case Study '!B5324</f>
        <v/>
      </c>
    </row>
    <row r="5325">
      <c r="A5325" s="6" t="str">
        <f>'CBA Digital Banking Case Study '!B5325</f>
        <v/>
      </c>
    </row>
    <row r="5326">
      <c r="A5326" s="6" t="str">
        <f>'CBA Digital Banking Case Study '!B5326</f>
        <v/>
      </c>
    </row>
    <row r="5327">
      <c r="A5327" s="6" t="str">
        <f>'CBA Digital Banking Case Study '!B5327</f>
        <v/>
      </c>
    </row>
    <row r="5328">
      <c r="A5328" s="6" t="str">
        <f>'CBA Digital Banking Case Study '!B5328</f>
        <v/>
      </c>
    </row>
    <row r="5329">
      <c r="A5329" s="6" t="str">
        <f>'CBA Digital Banking Case Study '!B5329</f>
        <v/>
      </c>
    </row>
    <row r="5330">
      <c r="A5330" s="6" t="str">
        <f>'CBA Digital Banking Case Study '!B5330</f>
        <v/>
      </c>
    </row>
    <row r="5331">
      <c r="A5331" s="6" t="str">
        <f>'CBA Digital Banking Case Study '!B5331</f>
        <v/>
      </c>
    </row>
    <row r="5332">
      <c r="A5332" s="6" t="str">
        <f>'CBA Digital Banking Case Study '!B5332</f>
        <v/>
      </c>
    </row>
    <row r="5333">
      <c r="A5333" s="6" t="str">
        <f>'CBA Digital Banking Case Study '!B5333</f>
        <v/>
      </c>
    </row>
    <row r="5334">
      <c r="A5334" s="6" t="str">
        <f>'CBA Digital Banking Case Study '!B5334</f>
        <v/>
      </c>
    </row>
    <row r="5335">
      <c r="A5335" s="6" t="str">
        <f>'CBA Digital Banking Case Study '!B5335</f>
        <v/>
      </c>
    </row>
    <row r="5336">
      <c r="A5336" s="6" t="str">
        <f>'CBA Digital Banking Case Study '!B5336</f>
        <v/>
      </c>
    </row>
    <row r="5337">
      <c r="A5337" s="6" t="str">
        <f>'CBA Digital Banking Case Study '!B5337</f>
        <v/>
      </c>
    </row>
    <row r="5338">
      <c r="A5338" s="6" t="str">
        <f>'CBA Digital Banking Case Study '!B5338</f>
        <v/>
      </c>
    </row>
    <row r="5339">
      <c r="A5339" s="6" t="str">
        <f>'CBA Digital Banking Case Study '!B5339</f>
        <v/>
      </c>
    </row>
    <row r="5340">
      <c r="A5340" s="6" t="str">
        <f>'CBA Digital Banking Case Study '!B5340</f>
        <v/>
      </c>
    </row>
    <row r="5341">
      <c r="A5341" s="6" t="str">
        <f>'CBA Digital Banking Case Study '!B5341</f>
        <v/>
      </c>
    </row>
    <row r="5342">
      <c r="A5342" s="6" t="str">
        <f>'CBA Digital Banking Case Study '!B5342</f>
        <v/>
      </c>
    </row>
    <row r="5343">
      <c r="A5343" s="6" t="str">
        <f>'CBA Digital Banking Case Study '!B5343</f>
        <v/>
      </c>
    </row>
    <row r="5344">
      <c r="A5344" s="6" t="str">
        <f>'CBA Digital Banking Case Study '!B5344</f>
        <v/>
      </c>
    </row>
    <row r="5345">
      <c r="A5345" s="6" t="str">
        <f>'CBA Digital Banking Case Study '!B5345</f>
        <v/>
      </c>
    </row>
    <row r="5346">
      <c r="A5346" s="6" t="str">
        <f>'CBA Digital Banking Case Study '!B5346</f>
        <v/>
      </c>
    </row>
    <row r="5347">
      <c r="A5347" s="6" t="str">
        <f>'CBA Digital Banking Case Study '!B5347</f>
        <v/>
      </c>
    </row>
    <row r="5348">
      <c r="A5348" s="6" t="str">
        <f>'CBA Digital Banking Case Study '!B5348</f>
        <v/>
      </c>
    </row>
    <row r="5349">
      <c r="A5349" s="6" t="str">
        <f>'CBA Digital Banking Case Study '!B5349</f>
        <v/>
      </c>
    </row>
    <row r="5350">
      <c r="A5350" s="6" t="str">
        <f>'CBA Digital Banking Case Study '!B5350</f>
        <v/>
      </c>
    </row>
    <row r="5351">
      <c r="A5351" s="6" t="str">
        <f>'CBA Digital Banking Case Study '!B5351</f>
        <v/>
      </c>
    </row>
    <row r="5352">
      <c r="A5352" s="6" t="str">
        <f>'CBA Digital Banking Case Study '!B5352</f>
        <v/>
      </c>
    </row>
    <row r="5353">
      <c r="A5353" s="6" t="str">
        <f>'CBA Digital Banking Case Study '!B5353</f>
        <v/>
      </c>
    </row>
    <row r="5354">
      <c r="A5354" s="6" t="str">
        <f>'CBA Digital Banking Case Study '!B5354</f>
        <v/>
      </c>
    </row>
    <row r="5355">
      <c r="A5355" s="6" t="str">
        <f>'CBA Digital Banking Case Study '!B5355</f>
        <v/>
      </c>
    </row>
    <row r="5356">
      <c r="A5356" s="6" t="str">
        <f>'CBA Digital Banking Case Study '!B5356</f>
        <v/>
      </c>
    </row>
    <row r="5357">
      <c r="A5357" s="6" t="str">
        <f>'CBA Digital Banking Case Study '!B5357</f>
        <v/>
      </c>
    </row>
    <row r="5358">
      <c r="A5358" s="6" t="str">
        <f>'CBA Digital Banking Case Study '!B5358</f>
        <v/>
      </c>
    </row>
    <row r="5359">
      <c r="A5359" s="6" t="str">
        <f>'CBA Digital Banking Case Study '!B5359</f>
        <v/>
      </c>
    </row>
    <row r="5360">
      <c r="A5360" s="6" t="str">
        <f>'CBA Digital Banking Case Study '!B5360</f>
        <v/>
      </c>
    </row>
    <row r="5361">
      <c r="A5361" s="6" t="str">
        <f>'CBA Digital Banking Case Study '!B5361</f>
        <v/>
      </c>
    </row>
    <row r="5362">
      <c r="A5362" s="6" t="str">
        <f>'CBA Digital Banking Case Study '!B5362</f>
        <v/>
      </c>
    </row>
    <row r="5363">
      <c r="A5363" s="6" t="str">
        <f>'CBA Digital Banking Case Study '!B5363</f>
        <v/>
      </c>
    </row>
    <row r="5364">
      <c r="A5364" s="6" t="str">
        <f>'CBA Digital Banking Case Study '!B5364</f>
        <v/>
      </c>
    </row>
    <row r="5365">
      <c r="A5365" s="6" t="str">
        <f>'CBA Digital Banking Case Study '!B5365</f>
        <v/>
      </c>
    </row>
    <row r="5366">
      <c r="A5366" s="6" t="str">
        <f>'CBA Digital Banking Case Study '!B5366</f>
        <v/>
      </c>
    </row>
    <row r="5367">
      <c r="A5367" s="6" t="str">
        <f>'CBA Digital Banking Case Study '!B5367</f>
        <v/>
      </c>
    </row>
    <row r="5368">
      <c r="A5368" s="6" t="str">
        <f>'CBA Digital Banking Case Study '!B5368</f>
        <v/>
      </c>
    </row>
    <row r="5369">
      <c r="A5369" s="6" t="str">
        <f>'CBA Digital Banking Case Study '!B5369</f>
        <v/>
      </c>
    </row>
    <row r="5370">
      <c r="A5370" s="6" t="str">
        <f>'CBA Digital Banking Case Study '!B5370</f>
        <v/>
      </c>
    </row>
    <row r="5371">
      <c r="A5371" s="6" t="str">
        <f>'CBA Digital Banking Case Study '!B5371</f>
        <v/>
      </c>
    </row>
    <row r="5372">
      <c r="A5372" s="6" t="str">
        <f>'CBA Digital Banking Case Study '!B5372</f>
        <v/>
      </c>
    </row>
    <row r="5373">
      <c r="A5373" s="6" t="str">
        <f>'CBA Digital Banking Case Study '!B5373</f>
        <v/>
      </c>
    </row>
    <row r="5374">
      <c r="A5374" s="6" t="str">
        <f>'CBA Digital Banking Case Study '!B5374</f>
        <v/>
      </c>
    </row>
    <row r="5375">
      <c r="A5375" s="6" t="str">
        <f>'CBA Digital Banking Case Study '!B5375</f>
        <v/>
      </c>
    </row>
    <row r="5376">
      <c r="A5376" s="6" t="str">
        <f>'CBA Digital Banking Case Study '!B5376</f>
        <v/>
      </c>
    </row>
    <row r="5377">
      <c r="A5377" s="6" t="str">
        <f>'CBA Digital Banking Case Study '!B5377</f>
        <v/>
      </c>
    </row>
    <row r="5378">
      <c r="A5378" s="6" t="str">
        <f>'CBA Digital Banking Case Study '!B5378</f>
        <v/>
      </c>
    </row>
    <row r="5379">
      <c r="A5379" s="6" t="str">
        <f>'CBA Digital Banking Case Study '!B5379</f>
        <v/>
      </c>
    </row>
    <row r="5380">
      <c r="A5380" s="6" t="str">
        <f>'CBA Digital Banking Case Study '!B5380</f>
        <v/>
      </c>
    </row>
    <row r="5381">
      <c r="A5381" s="6" t="str">
        <f>'CBA Digital Banking Case Study '!B5381</f>
        <v/>
      </c>
    </row>
    <row r="5382">
      <c r="A5382" s="6" t="str">
        <f>'CBA Digital Banking Case Study '!B5382</f>
        <v/>
      </c>
    </row>
    <row r="5383">
      <c r="A5383" s="6" t="str">
        <f>'CBA Digital Banking Case Study '!B5383</f>
        <v/>
      </c>
    </row>
    <row r="5384">
      <c r="A5384" s="6" t="str">
        <f>'CBA Digital Banking Case Study '!B5384</f>
        <v/>
      </c>
    </row>
    <row r="5385">
      <c r="A5385" s="6" t="str">
        <f>'CBA Digital Banking Case Study '!B5385</f>
        <v/>
      </c>
    </row>
    <row r="5386">
      <c r="A5386" s="6" t="str">
        <f>'CBA Digital Banking Case Study '!B5386</f>
        <v/>
      </c>
    </row>
    <row r="5387">
      <c r="A5387" s="6" t="str">
        <f>'CBA Digital Banking Case Study '!B5387</f>
        <v/>
      </c>
    </row>
    <row r="5388">
      <c r="A5388" s="6" t="str">
        <f>'CBA Digital Banking Case Study '!B5388</f>
        <v/>
      </c>
    </row>
    <row r="5389">
      <c r="A5389" s="6" t="str">
        <f>'CBA Digital Banking Case Study '!B5389</f>
        <v/>
      </c>
    </row>
    <row r="5390">
      <c r="A5390" s="6" t="str">
        <f>'CBA Digital Banking Case Study '!B5390</f>
        <v/>
      </c>
    </row>
    <row r="5391">
      <c r="A5391" s="6" t="str">
        <f>'CBA Digital Banking Case Study '!B5391</f>
        <v/>
      </c>
    </row>
    <row r="5392">
      <c r="A5392" s="6" t="str">
        <f>'CBA Digital Banking Case Study '!B5392</f>
        <v/>
      </c>
    </row>
    <row r="5393">
      <c r="A5393" s="6" t="str">
        <f>'CBA Digital Banking Case Study '!B5393</f>
        <v/>
      </c>
    </row>
    <row r="5394">
      <c r="A5394" s="6" t="str">
        <f>'CBA Digital Banking Case Study '!B5394</f>
        <v/>
      </c>
    </row>
    <row r="5395">
      <c r="A5395" s="6" t="str">
        <f>'CBA Digital Banking Case Study '!B5395</f>
        <v/>
      </c>
    </row>
    <row r="5396">
      <c r="A5396" s="6" t="str">
        <f>'CBA Digital Banking Case Study '!B5396</f>
        <v/>
      </c>
    </row>
    <row r="5397">
      <c r="A5397" s="6" t="str">
        <f>'CBA Digital Banking Case Study '!B5397</f>
        <v/>
      </c>
    </row>
    <row r="5398">
      <c r="A5398" s="6" t="str">
        <f>'CBA Digital Banking Case Study '!B5398</f>
        <v/>
      </c>
    </row>
    <row r="5399">
      <c r="A5399" s="6" t="str">
        <f>'CBA Digital Banking Case Study '!B5399</f>
        <v/>
      </c>
    </row>
    <row r="5400">
      <c r="A5400" s="6" t="str">
        <f>'CBA Digital Banking Case Study '!B5400</f>
        <v/>
      </c>
    </row>
    <row r="5401">
      <c r="A5401" s="6" t="str">
        <f>'CBA Digital Banking Case Study '!B5401</f>
        <v/>
      </c>
    </row>
    <row r="5402">
      <c r="A5402" s="6" t="str">
        <f>'CBA Digital Banking Case Study '!B5402</f>
        <v/>
      </c>
    </row>
    <row r="5403">
      <c r="A5403" s="6" t="str">
        <f>'CBA Digital Banking Case Study '!B5403</f>
        <v/>
      </c>
    </row>
    <row r="5404">
      <c r="A5404" s="6" t="str">
        <f>'CBA Digital Banking Case Study '!B5404</f>
        <v/>
      </c>
    </row>
    <row r="5405">
      <c r="A5405" s="6" t="str">
        <f>'CBA Digital Banking Case Study '!B5405</f>
        <v/>
      </c>
    </row>
    <row r="5406">
      <c r="A5406" s="6" t="str">
        <f>'CBA Digital Banking Case Study '!B5406</f>
        <v/>
      </c>
    </row>
    <row r="5407">
      <c r="A5407" s="6" t="str">
        <f>'CBA Digital Banking Case Study '!B5407</f>
        <v/>
      </c>
    </row>
    <row r="5408">
      <c r="A5408" s="6" t="str">
        <f>'CBA Digital Banking Case Study '!B5408</f>
        <v/>
      </c>
    </row>
    <row r="5409">
      <c r="A5409" s="6" t="str">
        <f>'CBA Digital Banking Case Study '!B5409</f>
        <v/>
      </c>
    </row>
    <row r="5410">
      <c r="A5410" s="6" t="str">
        <f>'CBA Digital Banking Case Study '!B5410</f>
        <v/>
      </c>
    </row>
    <row r="5411">
      <c r="A5411" s="6" t="str">
        <f>'CBA Digital Banking Case Study '!B5411</f>
        <v/>
      </c>
    </row>
    <row r="5412">
      <c r="A5412" s="6" t="str">
        <f>'CBA Digital Banking Case Study '!B5412</f>
        <v/>
      </c>
    </row>
    <row r="5413">
      <c r="A5413" s="6" t="str">
        <f>'CBA Digital Banking Case Study '!B5413</f>
        <v/>
      </c>
    </row>
    <row r="5414">
      <c r="A5414" s="6" t="str">
        <f>'CBA Digital Banking Case Study '!B5414</f>
        <v/>
      </c>
    </row>
    <row r="5415">
      <c r="A5415" s="6" t="str">
        <f>'CBA Digital Banking Case Study '!B5415</f>
        <v/>
      </c>
    </row>
    <row r="5416">
      <c r="A5416" s="6" t="str">
        <f>'CBA Digital Banking Case Study '!B5416</f>
        <v/>
      </c>
    </row>
    <row r="5417">
      <c r="A5417" s="6" t="str">
        <f>'CBA Digital Banking Case Study '!B5417</f>
        <v/>
      </c>
    </row>
    <row r="5418">
      <c r="A5418" s="6" t="str">
        <f>'CBA Digital Banking Case Study '!B5418</f>
        <v/>
      </c>
    </row>
    <row r="5419">
      <c r="A5419" s="6" t="str">
        <f>'CBA Digital Banking Case Study '!B5419</f>
        <v/>
      </c>
    </row>
    <row r="5420">
      <c r="A5420" s="6" t="str">
        <f>'CBA Digital Banking Case Study '!B5420</f>
        <v/>
      </c>
    </row>
    <row r="5421">
      <c r="A5421" s="6" t="str">
        <f>'CBA Digital Banking Case Study '!B5421</f>
        <v/>
      </c>
    </row>
    <row r="5422">
      <c r="A5422" s="6" t="str">
        <f>'CBA Digital Banking Case Study '!B5422</f>
        <v/>
      </c>
    </row>
    <row r="5423">
      <c r="A5423" s="6" t="str">
        <f>'CBA Digital Banking Case Study '!B5423</f>
        <v/>
      </c>
    </row>
    <row r="5424">
      <c r="A5424" s="6" t="str">
        <f>'CBA Digital Banking Case Study '!B5424</f>
        <v/>
      </c>
    </row>
    <row r="5425">
      <c r="A5425" s="6" t="str">
        <f>'CBA Digital Banking Case Study '!B5425</f>
        <v/>
      </c>
    </row>
    <row r="5426">
      <c r="A5426" s="6" t="str">
        <f>'CBA Digital Banking Case Study '!B5426</f>
        <v/>
      </c>
    </row>
    <row r="5427">
      <c r="A5427" s="6" t="str">
        <f>'CBA Digital Banking Case Study '!B5427</f>
        <v/>
      </c>
    </row>
    <row r="5428">
      <c r="A5428" s="6" t="str">
        <f>'CBA Digital Banking Case Study '!B5428</f>
        <v/>
      </c>
    </row>
    <row r="5429">
      <c r="A5429" s="6" t="str">
        <f>'CBA Digital Banking Case Study '!B5429</f>
        <v/>
      </c>
    </row>
    <row r="5430">
      <c r="A5430" s="6" t="str">
        <f>'CBA Digital Banking Case Study '!B5430</f>
        <v/>
      </c>
    </row>
    <row r="5431">
      <c r="A5431" s="6" t="str">
        <f>'CBA Digital Banking Case Study '!B5431</f>
        <v/>
      </c>
    </row>
    <row r="5432">
      <c r="A5432" s="6" t="str">
        <f>'CBA Digital Banking Case Study '!B5432</f>
        <v/>
      </c>
    </row>
    <row r="5433">
      <c r="A5433" s="6" t="str">
        <f>'CBA Digital Banking Case Study '!B5433</f>
        <v/>
      </c>
    </row>
    <row r="5434">
      <c r="A5434" s="6" t="str">
        <f>'CBA Digital Banking Case Study '!B5434</f>
        <v/>
      </c>
    </row>
    <row r="5435">
      <c r="A5435" s="6" t="str">
        <f>'CBA Digital Banking Case Study '!B5435</f>
        <v/>
      </c>
    </row>
    <row r="5436">
      <c r="A5436" s="6" t="str">
        <f>'CBA Digital Banking Case Study '!B5436</f>
        <v/>
      </c>
    </row>
    <row r="5437">
      <c r="A5437" s="6" t="str">
        <f>'CBA Digital Banking Case Study '!B5437</f>
        <v/>
      </c>
    </row>
    <row r="5438">
      <c r="A5438" s="6" t="str">
        <f>'CBA Digital Banking Case Study '!B5438</f>
        <v/>
      </c>
    </row>
    <row r="5439">
      <c r="A5439" s="6" t="str">
        <f>'CBA Digital Banking Case Study '!B5439</f>
        <v/>
      </c>
    </row>
    <row r="5440">
      <c r="A5440" s="6" t="str">
        <f>'CBA Digital Banking Case Study '!B5440</f>
        <v/>
      </c>
    </row>
    <row r="5441">
      <c r="A5441" s="6" t="str">
        <f>'CBA Digital Banking Case Study '!B5441</f>
        <v/>
      </c>
    </row>
    <row r="5442">
      <c r="A5442" s="6" t="str">
        <f>'CBA Digital Banking Case Study '!B5442</f>
        <v/>
      </c>
    </row>
    <row r="5443">
      <c r="A5443" s="6" t="str">
        <f>'CBA Digital Banking Case Study '!B5443</f>
        <v/>
      </c>
    </row>
    <row r="5444">
      <c r="A5444" s="6" t="str">
        <f>'CBA Digital Banking Case Study '!B5444</f>
        <v/>
      </c>
    </row>
    <row r="5445">
      <c r="A5445" s="6" t="str">
        <f>'CBA Digital Banking Case Study '!B5445</f>
        <v/>
      </c>
    </row>
    <row r="5446">
      <c r="A5446" s="6" t="str">
        <f>'CBA Digital Banking Case Study '!B5446</f>
        <v/>
      </c>
    </row>
    <row r="5447">
      <c r="A5447" s="6" t="str">
        <f>'CBA Digital Banking Case Study '!B5447</f>
        <v/>
      </c>
    </row>
    <row r="5448">
      <c r="A5448" s="6" t="str">
        <f>'CBA Digital Banking Case Study '!B5448</f>
        <v/>
      </c>
    </row>
    <row r="5449">
      <c r="A5449" s="6" t="str">
        <f>'CBA Digital Banking Case Study '!B5449</f>
        <v/>
      </c>
    </row>
    <row r="5450">
      <c r="A5450" s="6" t="str">
        <f>'CBA Digital Banking Case Study '!B5450</f>
        <v/>
      </c>
    </row>
    <row r="5451">
      <c r="A5451" s="6" t="str">
        <f>'CBA Digital Banking Case Study '!B5451</f>
        <v/>
      </c>
    </row>
    <row r="5452">
      <c r="A5452" s="6" t="str">
        <f>'CBA Digital Banking Case Study '!B5452</f>
        <v/>
      </c>
    </row>
    <row r="5453">
      <c r="A5453" s="6" t="str">
        <f>'CBA Digital Banking Case Study '!B5453</f>
        <v/>
      </c>
    </row>
    <row r="5454">
      <c r="A5454" s="6" t="str">
        <f>'CBA Digital Banking Case Study '!B5454</f>
        <v/>
      </c>
    </row>
    <row r="5455">
      <c r="A5455" s="6" t="str">
        <f>'CBA Digital Banking Case Study '!B5455</f>
        <v/>
      </c>
    </row>
    <row r="5456">
      <c r="A5456" s="6" t="str">
        <f>'CBA Digital Banking Case Study '!B5456</f>
        <v/>
      </c>
    </row>
    <row r="5457">
      <c r="A5457" s="6" t="str">
        <f>'CBA Digital Banking Case Study '!B5457</f>
        <v/>
      </c>
    </row>
    <row r="5458">
      <c r="A5458" s="6" t="str">
        <f>'CBA Digital Banking Case Study '!B5458</f>
        <v/>
      </c>
    </row>
    <row r="5459">
      <c r="A5459" s="6" t="str">
        <f>'CBA Digital Banking Case Study '!B5459</f>
        <v/>
      </c>
    </row>
    <row r="5460">
      <c r="A5460" s="6" t="str">
        <f>'CBA Digital Banking Case Study '!B5460</f>
        <v/>
      </c>
    </row>
    <row r="5461">
      <c r="A5461" s="6" t="str">
        <f>'CBA Digital Banking Case Study '!B5461</f>
        <v/>
      </c>
    </row>
    <row r="5462">
      <c r="A5462" s="6" t="str">
        <f>'CBA Digital Banking Case Study '!B5462</f>
        <v/>
      </c>
    </row>
    <row r="5463">
      <c r="A5463" s="6" t="str">
        <f>'CBA Digital Banking Case Study '!B5463</f>
        <v/>
      </c>
    </row>
    <row r="5464">
      <c r="A5464" s="6" t="str">
        <f>'CBA Digital Banking Case Study '!B5464</f>
        <v/>
      </c>
    </row>
    <row r="5465">
      <c r="A5465" s="6" t="str">
        <f>'CBA Digital Banking Case Study '!B5465</f>
        <v/>
      </c>
    </row>
    <row r="5466">
      <c r="A5466" s="6" t="str">
        <f>'CBA Digital Banking Case Study '!B5466</f>
        <v/>
      </c>
    </row>
    <row r="5467">
      <c r="A5467" s="6" t="str">
        <f>'CBA Digital Banking Case Study '!B5467</f>
        <v/>
      </c>
    </row>
    <row r="5468">
      <c r="A5468" s="6" t="str">
        <f>'CBA Digital Banking Case Study '!B5468</f>
        <v/>
      </c>
    </row>
    <row r="5469">
      <c r="A5469" s="6" t="str">
        <f>'CBA Digital Banking Case Study '!B5469</f>
        <v/>
      </c>
    </row>
    <row r="5470">
      <c r="A5470" s="6" t="str">
        <f>'CBA Digital Banking Case Study '!B5470</f>
        <v/>
      </c>
    </row>
    <row r="5471">
      <c r="A5471" s="6" t="str">
        <f>'CBA Digital Banking Case Study '!B5471</f>
        <v/>
      </c>
    </row>
    <row r="5472">
      <c r="A5472" s="6" t="str">
        <f>'CBA Digital Banking Case Study '!B5472</f>
        <v/>
      </c>
    </row>
    <row r="5473">
      <c r="A5473" s="6" t="str">
        <f>'CBA Digital Banking Case Study '!B5473</f>
        <v/>
      </c>
    </row>
    <row r="5474">
      <c r="A5474" s="6" t="str">
        <f>'CBA Digital Banking Case Study '!B5474</f>
        <v/>
      </c>
    </row>
    <row r="5475">
      <c r="A5475" s="6" t="str">
        <f>'CBA Digital Banking Case Study '!B5475</f>
        <v/>
      </c>
    </row>
    <row r="5476">
      <c r="A5476" s="6" t="str">
        <f>'CBA Digital Banking Case Study '!B5476</f>
        <v/>
      </c>
    </row>
    <row r="5477">
      <c r="A5477" s="6" t="str">
        <f>'CBA Digital Banking Case Study '!B5477</f>
        <v/>
      </c>
    </row>
    <row r="5478">
      <c r="A5478" s="6" t="str">
        <f>'CBA Digital Banking Case Study '!B5478</f>
        <v/>
      </c>
    </row>
    <row r="5479">
      <c r="A5479" s="6" t="str">
        <f>'CBA Digital Banking Case Study '!B5479</f>
        <v/>
      </c>
    </row>
    <row r="5480">
      <c r="A5480" s="6" t="str">
        <f>'CBA Digital Banking Case Study '!B5480</f>
        <v/>
      </c>
    </row>
    <row r="5481">
      <c r="A5481" s="6" t="str">
        <f>'CBA Digital Banking Case Study '!B5481</f>
        <v/>
      </c>
    </row>
    <row r="5482">
      <c r="A5482" s="6" t="str">
        <f>'CBA Digital Banking Case Study '!B5482</f>
        <v/>
      </c>
    </row>
    <row r="5483">
      <c r="A5483" s="6" t="str">
        <f>'CBA Digital Banking Case Study '!B5483</f>
        <v/>
      </c>
    </row>
    <row r="5484">
      <c r="A5484" s="6" t="str">
        <f>'CBA Digital Banking Case Study '!B5484</f>
        <v/>
      </c>
    </row>
    <row r="5485">
      <c r="A5485" s="6" t="str">
        <f>'CBA Digital Banking Case Study '!B5485</f>
        <v/>
      </c>
    </row>
    <row r="5486">
      <c r="A5486" s="6" t="str">
        <f>'CBA Digital Banking Case Study '!B5486</f>
        <v/>
      </c>
    </row>
    <row r="5487">
      <c r="A5487" s="6" t="str">
        <f>'CBA Digital Banking Case Study '!B5487</f>
        <v/>
      </c>
    </row>
    <row r="5488">
      <c r="A5488" s="6" t="str">
        <f>'CBA Digital Banking Case Study '!B5488</f>
        <v/>
      </c>
    </row>
    <row r="5489">
      <c r="A5489" s="6" t="str">
        <f>'CBA Digital Banking Case Study '!B5489</f>
        <v/>
      </c>
    </row>
    <row r="5490">
      <c r="A5490" s="6" t="str">
        <f>'CBA Digital Banking Case Study '!B5490</f>
        <v/>
      </c>
    </row>
    <row r="5491">
      <c r="A5491" s="6" t="str">
        <f>'CBA Digital Banking Case Study '!B5491</f>
        <v/>
      </c>
    </row>
    <row r="5492">
      <c r="A5492" s="6" t="str">
        <f>'CBA Digital Banking Case Study '!B5492</f>
        <v/>
      </c>
    </row>
    <row r="5493">
      <c r="A5493" s="6" t="str">
        <f>'CBA Digital Banking Case Study '!B5493</f>
        <v/>
      </c>
    </row>
    <row r="5494">
      <c r="A5494" s="6" t="str">
        <f>'CBA Digital Banking Case Study '!B5494</f>
        <v/>
      </c>
    </row>
    <row r="5495">
      <c r="A5495" s="6" t="str">
        <f>'CBA Digital Banking Case Study '!B5495</f>
        <v/>
      </c>
    </row>
    <row r="5496">
      <c r="A5496" s="6" t="str">
        <f>'CBA Digital Banking Case Study '!B5496</f>
        <v/>
      </c>
    </row>
    <row r="5497">
      <c r="A5497" s="6" t="str">
        <f>'CBA Digital Banking Case Study '!B5497</f>
        <v/>
      </c>
    </row>
    <row r="5498">
      <c r="A5498" s="6" t="str">
        <f>'CBA Digital Banking Case Study '!B5498</f>
        <v/>
      </c>
    </row>
    <row r="5499">
      <c r="A5499" s="6" t="str">
        <f>'CBA Digital Banking Case Study '!B5499</f>
        <v/>
      </c>
    </row>
    <row r="5500">
      <c r="A5500" s="6" t="str">
        <f>'CBA Digital Banking Case Study '!B5500</f>
        <v/>
      </c>
    </row>
    <row r="5501">
      <c r="A5501" s="6" t="str">
        <f>'CBA Digital Banking Case Study '!B5501</f>
        <v/>
      </c>
    </row>
    <row r="5502">
      <c r="A5502" s="6" t="str">
        <f>'CBA Digital Banking Case Study '!B5502</f>
        <v/>
      </c>
    </row>
    <row r="5503">
      <c r="A5503" s="6" t="str">
        <f>'CBA Digital Banking Case Study '!B5503</f>
        <v/>
      </c>
    </row>
    <row r="5504">
      <c r="A5504" s="6" t="str">
        <f>'CBA Digital Banking Case Study '!B5504</f>
        <v/>
      </c>
    </row>
    <row r="5505">
      <c r="A5505" s="6" t="str">
        <f>'CBA Digital Banking Case Study '!B5505</f>
        <v/>
      </c>
    </row>
    <row r="5506">
      <c r="A5506" s="6" t="str">
        <f>'CBA Digital Banking Case Study '!B5506</f>
        <v/>
      </c>
    </row>
    <row r="5507">
      <c r="A5507" s="6" t="str">
        <f>'CBA Digital Banking Case Study '!B5507</f>
        <v/>
      </c>
    </row>
    <row r="5508">
      <c r="A5508" s="6" t="str">
        <f>'CBA Digital Banking Case Study '!B5508</f>
        <v/>
      </c>
    </row>
    <row r="5509">
      <c r="A5509" s="6" t="str">
        <f>'CBA Digital Banking Case Study '!B5509</f>
        <v/>
      </c>
    </row>
    <row r="5510">
      <c r="A5510" s="6" t="str">
        <f>'CBA Digital Banking Case Study '!B5510</f>
        <v/>
      </c>
    </row>
    <row r="5511">
      <c r="A5511" s="6" t="str">
        <f>'CBA Digital Banking Case Study '!B5511</f>
        <v/>
      </c>
    </row>
    <row r="5512">
      <c r="A5512" s="6" t="str">
        <f>'CBA Digital Banking Case Study '!B5512</f>
        <v/>
      </c>
    </row>
    <row r="5513">
      <c r="A5513" s="6" t="str">
        <f>'CBA Digital Banking Case Study '!B5513</f>
        <v/>
      </c>
    </row>
    <row r="5514">
      <c r="A5514" s="6" t="str">
        <f>'CBA Digital Banking Case Study '!B5514</f>
        <v/>
      </c>
    </row>
    <row r="5515">
      <c r="A5515" s="6" t="str">
        <f>'CBA Digital Banking Case Study '!B5515</f>
        <v/>
      </c>
    </row>
    <row r="5516">
      <c r="A5516" s="6" t="str">
        <f>'CBA Digital Banking Case Study '!B5516</f>
        <v/>
      </c>
    </row>
    <row r="5517">
      <c r="A5517" s="6" t="str">
        <f>'CBA Digital Banking Case Study '!B5517</f>
        <v/>
      </c>
    </row>
    <row r="5518">
      <c r="A5518" s="6" t="str">
        <f>'CBA Digital Banking Case Study '!B5518</f>
        <v/>
      </c>
    </row>
    <row r="5519">
      <c r="A5519" s="6" t="str">
        <f>'CBA Digital Banking Case Study '!B5519</f>
        <v/>
      </c>
    </row>
    <row r="5520">
      <c r="A5520" s="6" t="str">
        <f>'CBA Digital Banking Case Study '!B5520</f>
        <v/>
      </c>
    </row>
    <row r="5521">
      <c r="A5521" s="6" t="str">
        <f>'CBA Digital Banking Case Study '!B5521</f>
        <v/>
      </c>
    </row>
    <row r="5522">
      <c r="A5522" s="6" t="str">
        <f>'CBA Digital Banking Case Study '!B5522</f>
        <v/>
      </c>
    </row>
    <row r="5523">
      <c r="A5523" s="6" t="str">
        <f>'CBA Digital Banking Case Study '!B5523</f>
        <v/>
      </c>
    </row>
    <row r="5524">
      <c r="A5524" s="6" t="str">
        <f>'CBA Digital Banking Case Study '!B5524</f>
        <v/>
      </c>
    </row>
    <row r="5525">
      <c r="A5525" s="6" t="str">
        <f>'CBA Digital Banking Case Study '!B5525</f>
        <v/>
      </c>
    </row>
    <row r="5526">
      <c r="A5526" s="6" t="str">
        <f>'CBA Digital Banking Case Study '!B5526</f>
        <v/>
      </c>
    </row>
    <row r="5527">
      <c r="A5527" s="6" t="str">
        <f>'CBA Digital Banking Case Study '!B5527</f>
        <v/>
      </c>
    </row>
    <row r="5528">
      <c r="A5528" s="6" t="str">
        <f>'CBA Digital Banking Case Study '!B5528</f>
        <v/>
      </c>
    </row>
    <row r="5529">
      <c r="A5529" s="6" t="str">
        <f>'CBA Digital Banking Case Study '!B5529</f>
        <v/>
      </c>
    </row>
    <row r="5530">
      <c r="A5530" s="6" t="str">
        <f>'CBA Digital Banking Case Study '!B5530</f>
        <v/>
      </c>
    </row>
    <row r="5531">
      <c r="A5531" s="6" t="str">
        <f>'CBA Digital Banking Case Study '!B5531</f>
        <v/>
      </c>
    </row>
    <row r="5532">
      <c r="A5532" s="6" t="str">
        <f>'CBA Digital Banking Case Study '!B5532</f>
        <v/>
      </c>
    </row>
    <row r="5533">
      <c r="A5533" s="6" t="str">
        <f>'CBA Digital Banking Case Study '!B5533</f>
        <v/>
      </c>
    </row>
    <row r="5534">
      <c r="A5534" s="6" t="str">
        <f>'CBA Digital Banking Case Study '!B5534</f>
        <v/>
      </c>
    </row>
    <row r="5535">
      <c r="A5535" s="6" t="str">
        <f>'CBA Digital Banking Case Study '!B5535</f>
        <v/>
      </c>
    </row>
    <row r="5536">
      <c r="A5536" s="6" t="str">
        <f>'CBA Digital Banking Case Study '!B5536</f>
        <v/>
      </c>
    </row>
    <row r="5537">
      <c r="A5537" s="6" t="str">
        <f>'CBA Digital Banking Case Study '!B5537</f>
        <v/>
      </c>
    </row>
    <row r="5538">
      <c r="A5538" s="6" t="str">
        <f>'CBA Digital Banking Case Study '!B5538</f>
        <v/>
      </c>
    </row>
    <row r="5539">
      <c r="A5539" s="6" t="str">
        <f>'CBA Digital Banking Case Study '!B5539</f>
        <v/>
      </c>
    </row>
    <row r="5540">
      <c r="A5540" s="6" t="str">
        <f>'CBA Digital Banking Case Study '!B5540</f>
        <v/>
      </c>
    </row>
    <row r="5541">
      <c r="A5541" s="6" t="str">
        <f>'CBA Digital Banking Case Study '!B5541</f>
        <v/>
      </c>
    </row>
    <row r="5542">
      <c r="A5542" s="6" t="str">
        <f>'CBA Digital Banking Case Study '!B5542</f>
        <v/>
      </c>
    </row>
    <row r="5543">
      <c r="A5543" s="6" t="str">
        <f>'CBA Digital Banking Case Study '!B5543</f>
        <v/>
      </c>
    </row>
    <row r="5544">
      <c r="A5544" s="6" t="str">
        <f>'CBA Digital Banking Case Study '!B5544</f>
        <v/>
      </c>
    </row>
    <row r="5545">
      <c r="A5545" s="6" t="str">
        <f>'CBA Digital Banking Case Study '!B5545</f>
        <v/>
      </c>
    </row>
    <row r="5546">
      <c r="A5546" s="6" t="str">
        <f>'CBA Digital Banking Case Study '!B5546</f>
        <v/>
      </c>
    </row>
    <row r="5547">
      <c r="A5547" s="6" t="str">
        <f>'CBA Digital Banking Case Study '!B5547</f>
        <v/>
      </c>
    </row>
    <row r="5548">
      <c r="A5548" s="6" t="str">
        <f>'CBA Digital Banking Case Study '!B5548</f>
        <v/>
      </c>
    </row>
    <row r="5549">
      <c r="A5549" s="6" t="str">
        <f>'CBA Digital Banking Case Study '!B5549</f>
        <v/>
      </c>
    </row>
    <row r="5550">
      <c r="A5550" s="6" t="str">
        <f>'CBA Digital Banking Case Study '!B5550</f>
        <v/>
      </c>
    </row>
    <row r="5551">
      <c r="A5551" s="6" t="str">
        <f>'CBA Digital Banking Case Study '!B5551</f>
        <v/>
      </c>
    </row>
    <row r="5552">
      <c r="A5552" s="6" t="str">
        <f>'CBA Digital Banking Case Study '!B5552</f>
        <v/>
      </c>
    </row>
    <row r="5553">
      <c r="A5553" s="6" t="str">
        <f>'CBA Digital Banking Case Study '!B5553</f>
        <v/>
      </c>
    </row>
    <row r="5554">
      <c r="A5554" s="6" t="str">
        <f>'CBA Digital Banking Case Study '!B5554</f>
        <v/>
      </c>
    </row>
    <row r="5555">
      <c r="A5555" s="6" t="str">
        <f>'CBA Digital Banking Case Study '!B5555</f>
        <v/>
      </c>
    </row>
    <row r="5556">
      <c r="A5556" s="6" t="str">
        <f>'CBA Digital Banking Case Study '!B5556</f>
        <v/>
      </c>
    </row>
    <row r="5557">
      <c r="A5557" s="6" t="str">
        <f>'CBA Digital Banking Case Study '!B5557</f>
        <v/>
      </c>
    </row>
    <row r="5558">
      <c r="A5558" s="6" t="str">
        <f>'CBA Digital Banking Case Study '!B5558</f>
        <v/>
      </c>
    </row>
    <row r="5559">
      <c r="A5559" s="6" t="str">
        <f>'CBA Digital Banking Case Study '!B5559</f>
        <v/>
      </c>
    </row>
    <row r="5560">
      <c r="A5560" s="6" t="str">
        <f>'CBA Digital Banking Case Study '!B5560</f>
        <v/>
      </c>
    </row>
    <row r="5561">
      <c r="A5561" s="6" t="str">
        <f>'CBA Digital Banking Case Study '!B5561</f>
        <v/>
      </c>
    </row>
    <row r="5562">
      <c r="A5562" s="6" t="str">
        <f>'CBA Digital Banking Case Study '!B5562</f>
        <v/>
      </c>
    </row>
    <row r="5563">
      <c r="A5563" s="6" t="str">
        <f>'CBA Digital Banking Case Study '!B5563</f>
        <v/>
      </c>
    </row>
    <row r="5564">
      <c r="A5564" s="6" t="str">
        <f>'CBA Digital Banking Case Study '!B5564</f>
        <v/>
      </c>
    </row>
    <row r="5565">
      <c r="A5565" s="6" t="str">
        <f>'CBA Digital Banking Case Study '!B5565</f>
        <v/>
      </c>
    </row>
    <row r="5566">
      <c r="A5566" s="6" t="str">
        <f>'CBA Digital Banking Case Study '!B5566</f>
        <v/>
      </c>
    </row>
    <row r="5567">
      <c r="A5567" s="6" t="str">
        <f>'CBA Digital Banking Case Study '!B5567</f>
        <v/>
      </c>
    </row>
    <row r="5568">
      <c r="A5568" s="6" t="str">
        <f>'CBA Digital Banking Case Study '!B5568</f>
        <v/>
      </c>
    </row>
    <row r="5569">
      <c r="A5569" s="6" t="str">
        <f>'CBA Digital Banking Case Study '!B5569</f>
        <v/>
      </c>
    </row>
    <row r="5570">
      <c r="A5570" s="6" t="str">
        <f>'CBA Digital Banking Case Study '!B5570</f>
        <v/>
      </c>
    </row>
    <row r="5571">
      <c r="A5571" s="6" t="str">
        <f>'CBA Digital Banking Case Study '!B5571</f>
        <v/>
      </c>
    </row>
    <row r="5572">
      <c r="A5572" s="6" t="str">
        <f>'CBA Digital Banking Case Study '!B5572</f>
        <v/>
      </c>
    </row>
    <row r="5573">
      <c r="A5573" s="6" t="str">
        <f>'CBA Digital Banking Case Study '!B5573</f>
        <v/>
      </c>
    </row>
    <row r="5574">
      <c r="A5574" s="6" t="str">
        <f>'CBA Digital Banking Case Study '!B5574</f>
        <v/>
      </c>
    </row>
    <row r="5575">
      <c r="A5575" s="6" t="str">
        <f>'CBA Digital Banking Case Study '!B5575</f>
        <v/>
      </c>
    </row>
    <row r="5576">
      <c r="A5576" s="6" t="str">
        <f>'CBA Digital Banking Case Study '!B5576</f>
        <v/>
      </c>
    </row>
    <row r="5577">
      <c r="A5577" s="6" t="str">
        <f>'CBA Digital Banking Case Study '!B5577</f>
        <v/>
      </c>
    </row>
    <row r="5578">
      <c r="A5578" s="6" t="str">
        <f>'CBA Digital Banking Case Study '!B5578</f>
        <v/>
      </c>
    </row>
    <row r="5579">
      <c r="A5579" s="6" t="str">
        <f>'CBA Digital Banking Case Study '!B5579</f>
        <v/>
      </c>
    </row>
    <row r="5580">
      <c r="A5580" s="6" t="str">
        <f>'CBA Digital Banking Case Study '!B5580</f>
        <v/>
      </c>
    </row>
    <row r="5581">
      <c r="A5581" s="6" t="str">
        <f>'CBA Digital Banking Case Study '!B5581</f>
        <v/>
      </c>
    </row>
    <row r="5582">
      <c r="A5582" s="6" t="str">
        <f>'CBA Digital Banking Case Study '!B5582</f>
        <v/>
      </c>
    </row>
    <row r="5583">
      <c r="A5583" s="6" t="str">
        <f>'CBA Digital Banking Case Study '!B5583</f>
        <v/>
      </c>
    </row>
    <row r="5584">
      <c r="A5584" s="6" t="str">
        <f>'CBA Digital Banking Case Study '!B5584</f>
        <v/>
      </c>
    </row>
    <row r="5585">
      <c r="A5585" s="6" t="str">
        <f>'CBA Digital Banking Case Study '!B5585</f>
        <v/>
      </c>
    </row>
    <row r="5586">
      <c r="A5586" s="6" t="str">
        <f>'CBA Digital Banking Case Study '!B5586</f>
        <v/>
      </c>
    </row>
    <row r="5587">
      <c r="A5587" s="6" t="str">
        <f>'CBA Digital Banking Case Study '!B5587</f>
        <v/>
      </c>
    </row>
    <row r="5588">
      <c r="A5588" s="6" t="str">
        <f>'CBA Digital Banking Case Study '!B5588</f>
        <v/>
      </c>
    </row>
    <row r="5589">
      <c r="A5589" s="6" t="str">
        <f>'CBA Digital Banking Case Study '!B5589</f>
        <v/>
      </c>
    </row>
    <row r="5590">
      <c r="A5590" s="6" t="str">
        <f>'CBA Digital Banking Case Study '!B5590</f>
        <v/>
      </c>
    </row>
    <row r="5591">
      <c r="A5591" s="6" t="str">
        <f>'CBA Digital Banking Case Study '!B5591</f>
        <v/>
      </c>
    </row>
    <row r="5592">
      <c r="A5592" s="6" t="str">
        <f>'CBA Digital Banking Case Study '!B5592</f>
        <v/>
      </c>
    </row>
    <row r="5593">
      <c r="A5593" s="6" t="str">
        <f>'CBA Digital Banking Case Study '!B5593</f>
        <v/>
      </c>
    </row>
    <row r="5594">
      <c r="A5594" s="6" t="str">
        <f>'CBA Digital Banking Case Study '!B5594</f>
        <v/>
      </c>
    </row>
    <row r="5595">
      <c r="A5595" s="6" t="str">
        <f>'CBA Digital Banking Case Study '!B5595</f>
        <v/>
      </c>
    </row>
    <row r="5596">
      <c r="A5596" s="6" t="str">
        <f>'CBA Digital Banking Case Study '!B5596</f>
        <v/>
      </c>
    </row>
    <row r="5597">
      <c r="A5597" s="6" t="str">
        <f>'CBA Digital Banking Case Study '!B5597</f>
        <v/>
      </c>
    </row>
    <row r="5598">
      <c r="A5598" s="6" t="str">
        <f>'CBA Digital Banking Case Study '!B5598</f>
        <v/>
      </c>
    </row>
    <row r="5599">
      <c r="A5599" s="6" t="str">
        <f>'CBA Digital Banking Case Study '!B5599</f>
        <v/>
      </c>
    </row>
    <row r="5600">
      <c r="A5600" s="6" t="str">
        <f>'CBA Digital Banking Case Study '!B5600</f>
        <v/>
      </c>
    </row>
    <row r="5601">
      <c r="A5601" s="6" t="str">
        <f>'CBA Digital Banking Case Study '!B5601</f>
        <v/>
      </c>
    </row>
    <row r="5602">
      <c r="A5602" s="6" t="str">
        <f>'CBA Digital Banking Case Study '!B5602</f>
        <v/>
      </c>
    </row>
    <row r="5603">
      <c r="A5603" s="6" t="str">
        <f>'CBA Digital Banking Case Study '!B5603</f>
        <v/>
      </c>
    </row>
    <row r="5604">
      <c r="A5604" s="6" t="str">
        <f>'CBA Digital Banking Case Study '!B5604</f>
        <v/>
      </c>
    </row>
    <row r="5605">
      <c r="A5605" s="6" t="str">
        <f>'CBA Digital Banking Case Study '!B5605</f>
        <v/>
      </c>
    </row>
    <row r="5606">
      <c r="A5606" s="6" t="str">
        <f>'CBA Digital Banking Case Study '!B5606</f>
        <v/>
      </c>
    </row>
    <row r="5607">
      <c r="A5607" s="6" t="str">
        <f>'CBA Digital Banking Case Study '!B5607</f>
        <v/>
      </c>
    </row>
    <row r="5608">
      <c r="A5608" s="6" t="str">
        <f>'CBA Digital Banking Case Study '!B5608</f>
        <v/>
      </c>
    </row>
    <row r="5609">
      <c r="A5609" s="6" t="str">
        <f>'CBA Digital Banking Case Study '!B5609</f>
        <v/>
      </c>
    </row>
    <row r="5610">
      <c r="A5610" s="6" t="str">
        <f>'CBA Digital Banking Case Study '!B5610</f>
        <v/>
      </c>
    </row>
    <row r="5611">
      <c r="A5611" s="6" t="str">
        <f>'CBA Digital Banking Case Study '!B5611</f>
        <v/>
      </c>
    </row>
    <row r="5612">
      <c r="A5612" s="6" t="str">
        <f>'CBA Digital Banking Case Study '!B5612</f>
        <v/>
      </c>
    </row>
    <row r="5613">
      <c r="A5613" s="6" t="str">
        <f>'CBA Digital Banking Case Study '!B5613</f>
        <v/>
      </c>
    </row>
    <row r="5614">
      <c r="A5614" s="6" t="str">
        <f>'CBA Digital Banking Case Study '!B5614</f>
        <v/>
      </c>
    </row>
    <row r="5615">
      <c r="A5615" s="6" t="str">
        <f>'CBA Digital Banking Case Study '!B5615</f>
        <v/>
      </c>
    </row>
    <row r="5616">
      <c r="A5616" s="6" t="str">
        <f>'CBA Digital Banking Case Study '!B5616</f>
        <v/>
      </c>
    </row>
    <row r="5617">
      <c r="A5617" s="6" t="str">
        <f>'CBA Digital Banking Case Study '!B5617</f>
        <v/>
      </c>
    </row>
    <row r="5618">
      <c r="A5618" s="6" t="str">
        <f>'CBA Digital Banking Case Study '!B5618</f>
        <v/>
      </c>
    </row>
    <row r="5619">
      <c r="A5619" s="6" t="str">
        <f>'CBA Digital Banking Case Study '!B5619</f>
        <v/>
      </c>
    </row>
    <row r="5620">
      <c r="A5620" s="6" t="str">
        <f>'CBA Digital Banking Case Study '!B5620</f>
        <v/>
      </c>
    </row>
    <row r="5621">
      <c r="A5621" s="6" t="str">
        <f>'CBA Digital Banking Case Study '!B5621</f>
        <v/>
      </c>
    </row>
    <row r="5622">
      <c r="A5622" s="6" t="str">
        <f>'CBA Digital Banking Case Study '!B5622</f>
        <v/>
      </c>
    </row>
    <row r="5623">
      <c r="A5623" s="6" t="str">
        <f>'CBA Digital Banking Case Study '!B5623</f>
        <v/>
      </c>
    </row>
    <row r="5624">
      <c r="A5624" s="6" t="str">
        <f>'CBA Digital Banking Case Study '!B5624</f>
        <v/>
      </c>
    </row>
    <row r="5625">
      <c r="A5625" s="6" t="str">
        <f>'CBA Digital Banking Case Study '!B5625</f>
        <v/>
      </c>
    </row>
    <row r="5626">
      <c r="A5626" s="6" t="str">
        <f>'CBA Digital Banking Case Study '!B5626</f>
        <v/>
      </c>
    </row>
    <row r="5627">
      <c r="A5627" s="6" t="str">
        <f>'CBA Digital Banking Case Study '!B5627</f>
        <v/>
      </c>
    </row>
    <row r="5628">
      <c r="A5628" s="6" t="str">
        <f>'CBA Digital Banking Case Study '!B5628</f>
        <v/>
      </c>
    </row>
    <row r="5629">
      <c r="A5629" s="6" t="str">
        <f>'CBA Digital Banking Case Study '!B5629</f>
        <v/>
      </c>
    </row>
    <row r="5630">
      <c r="A5630" s="6" t="str">
        <f>'CBA Digital Banking Case Study '!B5630</f>
        <v/>
      </c>
    </row>
    <row r="5631">
      <c r="A5631" s="6" t="str">
        <f>'CBA Digital Banking Case Study '!B5631</f>
        <v/>
      </c>
    </row>
    <row r="5632">
      <c r="A5632" s="6" t="str">
        <f>'CBA Digital Banking Case Study '!B5632</f>
        <v/>
      </c>
    </row>
    <row r="5633">
      <c r="A5633" s="6" t="str">
        <f>'CBA Digital Banking Case Study '!B5633</f>
        <v/>
      </c>
    </row>
    <row r="5634">
      <c r="A5634" s="6" t="str">
        <f>'CBA Digital Banking Case Study '!B5634</f>
        <v/>
      </c>
    </row>
    <row r="5635">
      <c r="A5635" s="6" t="str">
        <f>'CBA Digital Banking Case Study '!B5635</f>
        <v/>
      </c>
    </row>
    <row r="5636">
      <c r="A5636" s="6" t="str">
        <f>'CBA Digital Banking Case Study '!B5636</f>
        <v/>
      </c>
    </row>
    <row r="5637">
      <c r="A5637" s="6" t="str">
        <f>'CBA Digital Banking Case Study '!B5637</f>
        <v/>
      </c>
    </row>
    <row r="5638">
      <c r="A5638" s="6" t="str">
        <f>'CBA Digital Banking Case Study '!B5638</f>
        <v/>
      </c>
    </row>
    <row r="5639">
      <c r="A5639" s="6" t="str">
        <f>'CBA Digital Banking Case Study '!B5639</f>
        <v/>
      </c>
    </row>
    <row r="5640">
      <c r="A5640" s="6" t="str">
        <f>'CBA Digital Banking Case Study '!B5640</f>
        <v/>
      </c>
    </row>
    <row r="5641">
      <c r="A5641" s="6" t="str">
        <f>'CBA Digital Banking Case Study '!B5641</f>
        <v/>
      </c>
    </row>
    <row r="5642">
      <c r="A5642" s="6" t="str">
        <f>'CBA Digital Banking Case Study '!B5642</f>
        <v/>
      </c>
    </row>
    <row r="5643">
      <c r="A5643" s="6" t="str">
        <f>'CBA Digital Banking Case Study '!B5643</f>
        <v/>
      </c>
    </row>
    <row r="5644">
      <c r="A5644" s="6" t="str">
        <f>'CBA Digital Banking Case Study '!B5644</f>
        <v/>
      </c>
    </row>
    <row r="5645">
      <c r="A5645" s="6" t="str">
        <f>'CBA Digital Banking Case Study '!B5645</f>
        <v/>
      </c>
    </row>
    <row r="5646">
      <c r="A5646" s="6" t="str">
        <f>'CBA Digital Banking Case Study '!B5646</f>
        <v/>
      </c>
    </row>
    <row r="5647">
      <c r="A5647" s="6" t="str">
        <f>'CBA Digital Banking Case Study '!B5647</f>
        <v/>
      </c>
    </row>
    <row r="5648">
      <c r="A5648" s="6" t="str">
        <f>'CBA Digital Banking Case Study '!B5648</f>
        <v/>
      </c>
    </row>
    <row r="5649">
      <c r="A5649" s="6" t="str">
        <f>'CBA Digital Banking Case Study '!B5649</f>
        <v/>
      </c>
    </row>
    <row r="5650">
      <c r="A5650" s="6" t="str">
        <f>'CBA Digital Banking Case Study '!B5650</f>
        <v/>
      </c>
    </row>
    <row r="5651">
      <c r="A5651" s="6" t="str">
        <f>'CBA Digital Banking Case Study '!B5651</f>
        <v/>
      </c>
    </row>
    <row r="5652">
      <c r="A5652" s="6" t="str">
        <f>'CBA Digital Banking Case Study '!B5652</f>
        <v/>
      </c>
    </row>
    <row r="5653">
      <c r="A5653" s="6" t="str">
        <f>'CBA Digital Banking Case Study '!B5653</f>
        <v/>
      </c>
    </row>
    <row r="5654">
      <c r="A5654" s="6" t="str">
        <f>'CBA Digital Banking Case Study '!B5654</f>
        <v/>
      </c>
    </row>
    <row r="5655">
      <c r="A5655" s="6" t="str">
        <f>'CBA Digital Banking Case Study '!B5655</f>
        <v/>
      </c>
    </row>
    <row r="5656">
      <c r="A5656" s="6" t="str">
        <f>'CBA Digital Banking Case Study '!B5656</f>
        <v/>
      </c>
    </row>
    <row r="5657">
      <c r="A5657" s="6" t="str">
        <f>'CBA Digital Banking Case Study '!B5657</f>
        <v/>
      </c>
    </row>
    <row r="5658">
      <c r="A5658" s="6" t="str">
        <f>'CBA Digital Banking Case Study '!B5658</f>
        <v/>
      </c>
    </row>
    <row r="5659">
      <c r="A5659" s="6" t="str">
        <f>'CBA Digital Banking Case Study '!B5659</f>
        <v/>
      </c>
    </row>
    <row r="5660">
      <c r="A5660" s="6" t="str">
        <f>'CBA Digital Banking Case Study '!B5660</f>
        <v/>
      </c>
    </row>
    <row r="5661">
      <c r="A5661" s="6" t="str">
        <f>'CBA Digital Banking Case Study '!B5661</f>
        <v/>
      </c>
    </row>
    <row r="5662">
      <c r="A5662" s="6" t="str">
        <f>'CBA Digital Banking Case Study '!B5662</f>
        <v/>
      </c>
    </row>
    <row r="5663">
      <c r="A5663" s="6" t="str">
        <f>'CBA Digital Banking Case Study '!B5663</f>
        <v/>
      </c>
    </row>
    <row r="5664">
      <c r="A5664" s="6" t="str">
        <f>'CBA Digital Banking Case Study '!B5664</f>
        <v/>
      </c>
    </row>
    <row r="5665">
      <c r="A5665" s="6" t="str">
        <f>'CBA Digital Banking Case Study '!B5665</f>
        <v/>
      </c>
    </row>
    <row r="5666">
      <c r="A5666" s="6" t="str">
        <f>'CBA Digital Banking Case Study '!B5666</f>
        <v/>
      </c>
    </row>
    <row r="5667">
      <c r="A5667" s="6" t="str">
        <f>'CBA Digital Banking Case Study '!B5667</f>
        <v/>
      </c>
    </row>
    <row r="5668">
      <c r="A5668" s="6" t="str">
        <f>'CBA Digital Banking Case Study '!B5668</f>
        <v/>
      </c>
    </row>
    <row r="5669">
      <c r="A5669" s="6" t="str">
        <f>'CBA Digital Banking Case Study '!B5669</f>
        <v/>
      </c>
    </row>
    <row r="5670">
      <c r="A5670" s="6" t="str">
        <f>'CBA Digital Banking Case Study '!B5670</f>
        <v/>
      </c>
    </row>
    <row r="5671">
      <c r="A5671" s="6" t="str">
        <f>'CBA Digital Banking Case Study '!B5671</f>
        <v/>
      </c>
    </row>
    <row r="5672">
      <c r="A5672" s="6" t="str">
        <f>'CBA Digital Banking Case Study '!B5672</f>
        <v/>
      </c>
    </row>
    <row r="5673">
      <c r="A5673" s="6" t="str">
        <f>'CBA Digital Banking Case Study '!B5673</f>
        <v/>
      </c>
    </row>
    <row r="5674">
      <c r="A5674" s="6" t="str">
        <f>'CBA Digital Banking Case Study '!B5674</f>
        <v/>
      </c>
    </row>
    <row r="5675">
      <c r="A5675" s="6" t="str">
        <f>'CBA Digital Banking Case Study '!B5675</f>
        <v/>
      </c>
    </row>
    <row r="5676">
      <c r="A5676" s="6" t="str">
        <f>'CBA Digital Banking Case Study '!B5676</f>
        <v/>
      </c>
    </row>
    <row r="5677">
      <c r="A5677" s="6" t="str">
        <f>'CBA Digital Banking Case Study '!B5677</f>
        <v/>
      </c>
    </row>
    <row r="5678">
      <c r="A5678" s="6" t="str">
        <f>'CBA Digital Banking Case Study '!B5678</f>
        <v/>
      </c>
    </row>
    <row r="5679">
      <c r="A5679" s="6" t="str">
        <f>'CBA Digital Banking Case Study '!B5679</f>
        <v/>
      </c>
    </row>
    <row r="5680">
      <c r="A5680" s="6" t="str">
        <f>'CBA Digital Banking Case Study '!B5680</f>
        <v/>
      </c>
    </row>
    <row r="5681">
      <c r="A5681" s="6" t="str">
        <f>'CBA Digital Banking Case Study '!B5681</f>
        <v/>
      </c>
    </row>
    <row r="5682">
      <c r="A5682" s="6" t="str">
        <f>'CBA Digital Banking Case Study '!B5682</f>
        <v/>
      </c>
    </row>
    <row r="5683">
      <c r="A5683" s="6" t="str">
        <f>'CBA Digital Banking Case Study '!B5683</f>
        <v/>
      </c>
    </row>
    <row r="5684">
      <c r="A5684" s="6" t="str">
        <f>'CBA Digital Banking Case Study '!B5684</f>
        <v/>
      </c>
    </row>
    <row r="5685">
      <c r="A5685" s="6" t="str">
        <f>'CBA Digital Banking Case Study '!B5685</f>
        <v/>
      </c>
    </row>
    <row r="5686">
      <c r="A5686" s="6" t="str">
        <f>'CBA Digital Banking Case Study '!B5686</f>
        <v/>
      </c>
    </row>
    <row r="5687">
      <c r="A5687" s="6" t="str">
        <f>'CBA Digital Banking Case Study '!B5687</f>
        <v/>
      </c>
    </row>
    <row r="5688">
      <c r="A5688" s="6" t="str">
        <f>'CBA Digital Banking Case Study '!B5688</f>
        <v/>
      </c>
    </row>
    <row r="5689">
      <c r="A5689" s="6" t="str">
        <f>'CBA Digital Banking Case Study '!B5689</f>
        <v/>
      </c>
    </row>
    <row r="5690">
      <c r="A5690" s="6" t="str">
        <f>'CBA Digital Banking Case Study '!B5690</f>
        <v/>
      </c>
    </row>
    <row r="5691">
      <c r="A5691" s="6" t="str">
        <f>'CBA Digital Banking Case Study '!B5691</f>
        <v/>
      </c>
    </row>
    <row r="5692">
      <c r="A5692" s="6" t="str">
        <f>'CBA Digital Banking Case Study '!B5692</f>
        <v/>
      </c>
    </row>
    <row r="5693">
      <c r="A5693" s="6" t="str">
        <f>'CBA Digital Banking Case Study '!B5693</f>
        <v/>
      </c>
    </row>
    <row r="5694">
      <c r="A5694" s="6" t="str">
        <f>'CBA Digital Banking Case Study '!B5694</f>
        <v/>
      </c>
    </row>
    <row r="5695">
      <c r="A5695" s="6" t="str">
        <f>'CBA Digital Banking Case Study '!B5695</f>
        <v/>
      </c>
    </row>
    <row r="5696">
      <c r="A5696" s="6" t="str">
        <f>'CBA Digital Banking Case Study '!B5696</f>
        <v/>
      </c>
    </row>
    <row r="5697">
      <c r="A5697" s="6" t="str">
        <f>'CBA Digital Banking Case Study '!B5697</f>
        <v/>
      </c>
    </row>
    <row r="5698">
      <c r="A5698" s="6" t="str">
        <f>'CBA Digital Banking Case Study '!B5698</f>
        <v/>
      </c>
    </row>
    <row r="5699">
      <c r="A5699" s="6" t="str">
        <f>'CBA Digital Banking Case Study '!B5699</f>
        <v/>
      </c>
    </row>
    <row r="5700">
      <c r="A5700" s="6" t="str">
        <f>'CBA Digital Banking Case Study '!B5700</f>
        <v/>
      </c>
    </row>
    <row r="5701">
      <c r="A5701" s="6" t="str">
        <f>'CBA Digital Banking Case Study '!B5701</f>
        <v/>
      </c>
    </row>
    <row r="5702">
      <c r="A5702" s="6" t="str">
        <f>'CBA Digital Banking Case Study '!B5702</f>
        <v/>
      </c>
    </row>
    <row r="5703">
      <c r="A5703" s="6" t="str">
        <f>'CBA Digital Banking Case Study '!B5703</f>
        <v/>
      </c>
    </row>
    <row r="5704">
      <c r="A5704" s="6" t="str">
        <f>'CBA Digital Banking Case Study '!B5704</f>
        <v/>
      </c>
    </row>
    <row r="5705">
      <c r="A5705" s="6" t="str">
        <f>'CBA Digital Banking Case Study '!B5705</f>
        <v/>
      </c>
    </row>
    <row r="5706">
      <c r="A5706" s="6" t="str">
        <f>'CBA Digital Banking Case Study '!B5706</f>
        <v/>
      </c>
    </row>
    <row r="5707">
      <c r="A5707" s="6" t="str">
        <f>'CBA Digital Banking Case Study '!B5707</f>
        <v/>
      </c>
    </row>
    <row r="5708">
      <c r="A5708" s="6" t="str">
        <f>'CBA Digital Banking Case Study '!B5708</f>
        <v/>
      </c>
    </row>
    <row r="5709">
      <c r="A5709" s="6" t="str">
        <f>'CBA Digital Banking Case Study '!B5709</f>
        <v/>
      </c>
    </row>
    <row r="5710">
      <c r="A5710" s="6" t="str">
        <f>'CBA Digital Banking Case Study '!B5710</f>
        <v/>
      </c>
    </row>
    <row r="5711">
      <c r="A5711" s="6" t="str">
        <f>'CBA Digital Banking Case Study '!B5711</f>
        <v/>
      </c>
    </row>
    <row r="5712">
      <c r="A5712" s="6" t="str">
        <f>'CBA Digital Banking Case Study '!B5712</f>
        <v/>
      </c>
    </row>
    <row r="5713">
      <c r="A5713" s="6" t="str">
        <f>'CBA Digital Banking Case Study '!B5713</f>
        <v/>
      </c>
    </row>
    <row r="5714">
      <c r="A5714" s="6" t="str">
        <f>'CBA Digital Banking Case Study '!B5714</f>
        <v/>
      </c>
    </row>
    <row r="5715">
      <c r="A5715" s="6" t="str">
        <f>'CBA Digital Banking Case Study '!B5715</f>
        <v/>
      </c>
    </row>
    <row r="5716">
      <c r="A5716" s="6" t="str">
        <f>'CBA Digital Banking Case Study '!B5716</f>
        <v/>
      </c>
    </row>
    <row r="5717">
      <c r="A5717" s="6" t="str">
        <f>'CBA Digital Banking Case Study '!B5717</f>
        <v/>
      </c>
    </row>
    <row r="5718">
      <c r="A5718" s="6" t="str">
        <f>'CBA Digital Banking Case Study '!B5718</f>
        <v/>
      </c>
    </row>
    <row r="5719">
      <c r="A5719" s="6" t="str">
        <f>'CBA Digital Banking Case Study '!B5719</f>
        <v/>
      </c>
    </row>
    <row r="5720">
      <c r="A5720" s="6" t="str">
        <f>'CBA Digital Banking Case Study '!B5720</f>
        <v/>
      </c>
    </row>
    <row r="5721">
      <c r="A5721" s="6" t="str">
        <f>'CBA Digital Banking Case Study '!B5721</f>
        <v/>
      </c>
    </row>
    <row r="5722">
      <c r="A5722" s="6" t="str">
        <f>'CBA Digital Banking Case Study '!B5722</f>
        <v/>
      </c>
    </row>
    <row r="5723">
      <c r="A5723" s="6" t="str">
        <f>'CBA Digital Banking Case Study '!B5723</f>
        <v/>
      </c>
    </row>
    <row r="5724">
      <c r="A5724" s="6" t="str">
        <f>'CBA Digital Banking Case Study '!B5724</f>
        <v/>
      </c>
    </row>
    <row r="5725">
      <c r="A5725" s="6" t="str">
        <f>'CBA Digital Banking Case Study '!B5725</f>
        <v/>
      </c>
    </row>
    <row r="5726">
      <c r="A5726" s="6" t="str">
        <f>'CBA Digital Banking Case Study '!B5726</f>
        <v/>
      </c>
    </row>
    <row r="5727">
      <c r="A5727" s="6" t="str">
        <f>'CBA Digital Banking Case Study '!B5727</f>
        <v/>
      </c>
    </row>
    <row r="5728">
      <c r="A5728" s="6" t="str">
        <f>'CBA Digital Banking Case Study '!B5728</f>
        <v/>
      </c>
    </row>
    <row r="5729">
      <c r="A5729" s="6" t="str">
        <f>'CBA Digital Banking Case Study '!B5729</f>
        <v/>
      </c>
    </row>
    <row r="5730">
      <c r="A5730" s="6" t="str">
        <f>'CBA Digital Banking Case Study '!B5730</f>
        <v/>
      </c>
    </row>
    <row r="5731">
      <c r="A5731" s="6" t="str">
        <f>'CBA Digital Banking Case Study '!B5731</f>
        <v/>
      </c>
    </row>
    <row r="5732">
      <c r="A5732" s="6" t="str">
        <f>'CBA Digital Banking Case Study '!B5732</f>
        <v/>
      </c>
    </row>
    <row r="5733">
      <c r="A5733" s="6" t="str">
        <f>'CBA Digital Banking Case Study '!B5733</f>
        <v/>
      </c>
    </row>
    <row r="5734">
      <c r="A5734" s="6" t="str">
        <f>'CBA Digital Banking Case Study '!B5734</f>
        <v/>
      </c>
    </row>
    <row r="5735">
      <c r="A5735" s="6" t="str">
        <f>'CBA Digital Banking Case Study '!B5735</f>
        <v/>
      </c>
    </row>
    <row r="5736">
      <c r="A5736" s="6" t="str">
        <f>'CBA Digital Banking Case Study '!B5736</f>
        <v/>
      </c>
    </row>
    <row r="5737">
      <c r="A5737" s="6" t="str">
        <f>'CBA Digital Banking Case Study '!B5737</f>
        <v/>
      </c>
    </row>
    <row r="5738">
      <c r="A5738" s="6" t="str">
        <f>'CBA Digital Banking Case Study '!B5738</f>
        <v/>
      </c>
    </row>
    <row r="5739">
      <c r="A5739" s="6" t="str">
        <f>'CBA Digital Banking Case Study '!B5739</f>
        <v/>
      </c>
    </row>
    <row r="5740">
      <c r="A5740" s="6" t="str">
        <f>'CBA Digital Banking Case Study '!B5740</f>
        <v/>
      </c>
    </row>
    <row r="5741">
      <c r="A5741" s="6" t="str">
        <f>'CBA Digital Banking Case Study '!B5741</f>
        <v/>
      </c>
    </row>
    <row r="5742">
      <c r="A5742" s="6" t="str">
        <f>'CBA Digital Banking Case Study '!B5742</f>
        <v/>
      </c>
    </row>
    <row r="5743">
      <c r="A5743" s="6" t="str">
        <f>'CBA Digital Banking Case Study '!B5743</f>
        <v/>
      </c>
    </row>
    <row r="5744">
      <c r="A5744" s="6" t="str">
        <f>'CBA Digital Banking Case Study '!B5744</f>
        <v/>
      </c>
    </row>
    <row r="5745">
      <c r="A5745" s="6" t="str">
        <f>'CBA Digital Banking Case Study '!B5745</f>
        <v/>
      </c>
    </row>
    <row r="5746">
      <c r="A5746" s="6" t="str">
        <f>'CBA Digital Banking Case Study '!B5746</f>
        <v/>
      </c>
    </row>
    <row r="5747">
      <c r="A5747" s="6" t="str">
        <f>'CBA Digital Banking Case Study '!B5747</f>
        <v/>
      </c>
    </row>
    <row r="5748">
      <c r="A5748" s="6" t="str">
        <f>'CBA Digital Banking Case Study '!B5748</f>
        <v/>
      </c>
    </row>
    <row r="5749">
      <c r="A5749" s="6" t="str">
        <f>'CBA Digital Banking Case Study '!B5749</f>
        <v/>
      </c>
    </row>
    <row r="5750">
      <c r="A5750" s="6" t="str">
        <f>'CBA Digital Banking Case Study '!B5750</f>
        <v/>
      </c>
    </row>
    <row r="5751">
      <c r="A5751" s="6" t="str">
        <f>'CBA Digital Banking Case Study '!B5751</f>
        <v/>
      </c>
    </row>
    <row r="5752">
      <c r="A5752" s="6" t="str">
        <f>'CBA Digital Banking Case Study '!B5752</f>
        <v/>
      </c>
    </row>
    <row r="5753">
      <c r="A5753" s="6" t="str">
        <f>'CBA Digital Banking Case Study '!B5753</f>
        <v/>
      </c>
    </row>
    <row r="5754">
      <c r="A5754" s="6" t="str">
        <f>'CBA Digital Banking Case Study '!B5754</f>
        <v/>
      </c>
    </row>
    <row r="5755">
      <c r="A5755" s="6" t="str">
        <f>'CBA Digital Banking Case Study '!B5755</f>
        <v/>
      </c>
    </row>
    <row r="5756">
      <c r="A5756" s="6" t="str">
        <f>'CBA Digital Banking Case Study '!B5756</f>
        <v/>
      </c>
    </row>
    <row r="5757">
      <c r="A5757" s="6" t="str">
        <f>'CBA Digital Banking Case Study '!B5757</f>
        <v/>
      </c>
    </row>
    <row r="5758">
      <c r="A5758" s="6" t="str">
        <f>'CBA Digital Banking Case Study '!B5758</f>
        <v/>
      </c>
    </row>
    <row r="5759">
      <c r="A5759" s="6" t="str">
        <f>'CBA Digital Banking Case Study '!B5759</f>
        <v/>
      </c>
    </row>
    <row r="5760">
      <c r="A5760" s="6" t="str">
        <f>'CBA Digital Banking Case Study '!B5760</f>
        <v/>
      </c>
    </row>
    <row r="5761">
      <c r="A5761" s="6" t="str">
        <f>'CBA Digital Banking Case Study '!B5761</f>
        <v/>
      </c>
    </row>
    <row r="5762">
      <c r="A5762" s="6" t="str">
        <f>'CBA Digital Banking Case Study '!B5762</f>
        <v/>
      </c>
    </row>
    <row r="5763">
      <c r="A5763" s="6" t="str">
        <f>'CBA Digital Banking Case Study '!B5763</f>
        <v/>
      </c>
    </row>
    <row r="5764">
      <c r="A5764" s="6" t="str">
        <f>'CBA Digital Banking Case Study '!B5764</f>
        <v/>
      </c>
    </row>
    <row r="5765">
      <c r="A5765" s="6" t="str">
        <f>'CBA Digital Banking Case Study '!B5765</f>
        <v/>
      </c>
    </row>
    <row r="5766">
      <c r="A5766" s="6" t="str">
        <f>'CBA Digital Banking Case Study '!B5766</f>
        <v/>
      </c>
    </row>
    <row r="5767">
      <c r="A5767" s="6" t="str">
        <f>'CBA Digital Banking Case Study '!B5767</f>
        <v/>
      </c>
    </row>
    <row r="5768">
      <c r="A5768" s="6" t="str">
        <f>'CBA Digital Banking Case Study '!B5768</f>
        <v/>
      </c>
    </row>
    <row r="5769">
      <c r="A5769" s="6" t="str">
        <f>'CBA Digital Banking Case Study '!B5769</f>
        <v/>
      </c>
    </row>
    <row r="5770">
      <c r="A5770" s="6" t="str">
        <f>'CBA Digital Banking Case Study '!B5770</f>
        <v/>
      </c>
    </row>
    <row r="5771">
      <c r="A5771" s="6" t="str">
        <f>'CBA Digital Banking Case Study '!B5771</f>
        <v/>
      </c>
    </row>
    <row r="5772">
      <c r="A5772" s="6" t="str">
        <f>'CBA Digital Banking Case Study '!B5772</f>
        <v/>
      </c>
    </row>
    <row r="5773">
      <c r="A5773" s="6" t="str">
        <f>'CBA Digital Banking Case Study '!B5773</f>
        <v/>
      </c>
    </row>
    <row r="5774">
      <c r="A5774" s="6" t="str">
        <f>'CBA Digital Banking Case Study '!B5774</f>
        <v/>
      </c>
    </row>
    <row r="5775">
      <c r="A5775" s="6" t="str">
        <f>'CBA Digital Banking Case Study '!B5775</f>
        <v/>
      </c>
    </row>
    <row r="5776">
      <c r="A5776" s="6" t="str">
        <f>'CBA Digital Banking Case Study '!B5776</f>
        <v/>
      </c>
    </row>
    <row r="5777">
      <c r="A5777" s="6" t="str">
        <f>'CBA Digital Banking Case Study '!B5777</f>
        <v/>
      </c>
    </row>
    <row r="5778">
      <c r="A5778" s="6" t="str">
        <f>'CBA Digital Banking Case Study '!B5778</f>
        <v/>
      </c>
    </row>
    <row r="5779">
      <c r="A5779" s="6" t="str">
        <f>'CBA Digital Banking Case Study '!B5779</f>
        <v/>
      </c>
    </row>
    <row r="5780">
      <c r="A5780" s="6" t="str">
        <f>'CBA Digital Banking Case Study '!B5780</f>
        <v/>
      </c>
    </row>
    <row r="5781">
      <c r="A5781" s="6" t="str">
        <f>'CBA Digital Banking Case Study '!B5781</f>
        <v/>
      </c>
    </row>
    <row r="5782">
      <c r="A5782" s="6" t="str">
        <f>'CBA Digital Banking Case Study '!B5782</f>
        <v/>
      </c>
    </row>
    <row r="5783">
      <c r="A5783" s="6" t="str">
        <f>'CBA Digital Banking Case Study '!B5783</f>
        <v/>
      </c>
    </row>
    <row r="5784">
      <c r="A5784" s="6" t="str">
        <f>'CBA Digital Banking Case Study '!B5784</f>
        <v/>
      </c>
    </row>
    <row r="5785">
      <c r="A5785" s="6" t="str">
        <f>'CBA Digital Banking Case Study '!B5785</f>
        <v/>
      </c>
    </row>
    <row r="5786">
      <c r="A5786" s="6" t="str">
        <f>'CBA Digital Banking Case Study '!B5786</f>
        <v/>
      </c>
    </row>
    <row r="5787">
      <c r="A5787" s="6" t="str">
        <f>'CBA Digital Banking Case Study '!B5787</f>
        <v/>
      </c>
    </row>
    <row r="5788">
      <c r="A5788" s="6" t="str">
        <f>'CBA Digital Banking Case Study '!B5788</f>
        <v/>
      </c>
    </row>
    <row r="5789">
      <c r="A5789" s="6" t="str">
        <f>'CBA Digital Banking Case Study '!B5789</f>
        <v/>
      </c>
    </row>
    <row r="5790">
      <c r="A5790" s="6" t="str">
        <f>'CBA Digital Banking Case Study '!B5790</f>
        <v/>
      </c>
    </row>
    <row r="5791">
      <c r="A5791" s="6" t="str">
        <f>'CBA Digital Banking Case Study '!B5791</f>
        <v/>
      </c>
    </row>
    <row r="5792">
      <c r="A5792" s="6" t="str">
        <f>'CBA Digital Banking Case Study '!B5792</f>
        <v/>
      </c>
    </row>
    <row r="5793">
      <c r="A5793" s="6" t="str">
        <f>'CBA Digital Banking Case Study '!B5793</f>
        <v/>
      </c>
    </row>
    <row r="5794">
      <c r="A5794" s="6" t="str">
        <f>'CBA Digital Banking Case Study '!B5794</f>
        <v/>
      </c>
    </row>
    <row r="5795">
      <c r="A5795" s="6" t="str">
        <f>'CBA Digital Banking Case Study '!B5795</f>
        <v/>
      </c>
    </row>
    <row r="5796">
      <c r="A5796" s="6" t="str">
        <f>'CBA Digital Banking Case Study '!B5796</f>
        <v/>
      </c>
    </row>
    <row r="5797">
      <c r="A5797" s="6" t="str">
        <f>'CBA Digital Banking Case Study '!B5797</f>
        <v/>
      </c>
    </row>
    <row r="5798">
      <c r="A5798" s="6" t="str">
        <f>'CBA Digital Banking Case Study '!B5798</f>
        <v/>
      </c>
    </row>
    <row r="5799">
      <c r="A5799" s="6" t="str">
        <f>'CBA Digital Banking Case Study '!B5799</f>
        <v/>
      </c>
    </row>
    <row r="5800">
      <c r="A5800" s="6" t="str">
        <f>'CBA Digital Banking Case Study '!B5800</f>
        <v/>
      </c>
    </row>
    <row r="5801">
      <c r="A5801" s="6" t="str">
        <f>'CBA Digital Banking Case Study '!B5801</f>
        <v/>
      </c>
    </row>
    <row r="5802">
      <c r="A5802" s="6" t="str">
        <f>'CBA Digital Banking Case Study '!B5802</f>
        <v/>
      </c>
    </row>
    <row r="5803">
      <c r="A5803" s="6" t="str">
        <f>'CBA Digital Banking Case Study '!B5803</f>
        <v/>
      </c>
    </row>
    <row r="5804">
      <c r="A5804" s="6" t="str">
        <f>'CBA Digital Banking Case Study '!B5804</f>
        <v/>
      </c>
    </row>
    <row r="5805">
      <c r="A5805" s="6" t="str">
        <f>'CBA Digital Banking Case Study '!B5805</f>
        <v/>
      </c>
    </row>
    <row r="5806">
      <c r="A5806" s="6" t="str">
        <f>'CBA Digital Banking Case Study '!B5806</f>
        <v/>
      </c>
    </row>
    <row r="5807">
      <c r="A5807" s="6" t="str">
        <f>'CBA Digital Banking Case Study '!B5807</f>
        <v/>
      </c>
    </row>
    <row r="5808">
      <c r="A5808" s="6" t="str">
        <f>'CBA Digital Banking Case Study '!B5808</f>
        <v/>
      </c>
    </row>
    <row r="5809">
      <c r="A5809" s="6" t="str">
        <f>'CBA Digital Banking Case Study '!B5809</f>
        <v/>
      </c>
    </row>
    <row r="5810">
      <c r="A5810" s="6" t="str">
        <f>'CBA Digital Banking Case Study '!B5810</f>
        <v/>
      </c>
    </row>
    <row r="5811">
      <c r="A5811" s="6" t="str">
        <f>'CBA Digital Banking Case Study '!B5811</f>
        <v/>
      </c>
    </row>
    <row r="5812">
      <c r="A5812" s="6" t="str">
        <f>'CBA Digital Banking Case Study '!B5812</f>
        <v/>
      </c>
    </row>
    <row r="5813">
      <c r="A5813" s="6" t="str">
        <f>'CBA Digital Banking Case Study '!B5813</f>
        <v/>
      </c>
    </row>
    <row r="5814">
      <c r="A5814" s="6" t="str">
        <f>'CBA Digital Banking Case Study '!B5814</f>
        <v/>
      </c>
    </row>
    <row r="5815">
      <c r="A5815" s="6" t="str">
        <f>'CBA Digital Banking Case Study '!B5815</f>
        <v/>
      </c>
    </row>
    <row r="5816">
      <c r="A5816" s="6" t="str">
        <f>'CBA Digital Banking Case Study '!B5816</f>
        <v/>
      </c>
    </row>
    <row r="5817">
      <c r="A5817" s="6" t="str">
        <f>'CBA Digital Banking Case Study '!B5817</f>
        <v/>
      </c>
    </row>
    <row r="5818">
      <c r="A5818" s="6" t="str">
        <f>'CBA Digital Banking Case Study '!B5818</f>
        <v/>
      </c>
    </row>
    <row r="5819">
      <c r="A5819" s="6" t="str">
        <f>'CBA Digital Banking Case Study '!B5819</f>
        <v/>
      </c>
    </row>
    <row r="5820">
      <c r="A5820" s="6" t="str">
        <f>'CBA Digital Banking Case Study '!B5820</f>
        <v/>
      </c>
    </row>
    <row r="5821">
      <c r="A5821" s="6" t="str">
        <f>'CBA Digital Banking Case Study '!B5821</f>
        <v/>
      </c>
    </row>
    <row r="5822">
      <c r="A5822" s="6" t="str">
        <f>'CBA Digital Banking Case Study '!B5822</f>
        <v/>
      </c>
    </row>
    <row r="5823">
      <c r="A5823" s="6" t="str">
        <f>'CBA Digital Banking Case Study '!B5823</f>
        <v/>
      </c>
    </row>
    <row r="5824">
      <c r="A5824" s="6" t="str">
        <f>'CBA Digital Banking Case Study '!B5824</f>
        <v/>
      </c>
    </row>
    <row r="5825">
      <c r="A5825" s="6" t="str">
        <f>'CBA Digital Banking Case Study '!B5825</f>
        <v/>
      </c>
    </row>
    <row r="5826">
      <c r="A5826" s="6" t="str">
        <f>'CBA Digital Banking Case Study '!B5826</f>
        <v/>
      </c>
    </row>
    <row r="5827">
      <c r="A5827" s="6" t="str">
        <f>'CBA Digital Banking Case Study '!B5827</f>
        <v/>
      </c>
    </row>
    <row r="5828">
      <c r="A5828" s="6" t="str">
        <f>'CBA Digital Banking Case Study '!B5828</f>
        <v/>
      </c>
    </row>
    <row r="5829">
      <c r="A5829" s="6" t="str">
        <f>'CBA Digital Banking Case Study '!B5829</f>
        <v/>
      </c>
    </row>
    <row r="5830">
      <c r="A5830" s="6" t="str">
        <f>'CBA Digital Banking Case Study '!B5830</f>
        <v/>
      </c>
    </row>
    <row r="5831">
      <c r="A5831" s="6" t="str">
        <f>'CBA Digital Banking Case Study '!B5831</f>
        <v/>
      </c>
    </row>
    <row r="5832">
      <c r="A5832" s="6" t="str">
        <f>'CBA Digital Banking Case Study '!B5832</f>
        <v/>
      </c>
    </row>
    <row r="5833">
      <c r="A5833" s="6" t="str">
        <f>'CBA Digital Banking Case Study '!B5833</f>
        <v/>
      </c>
    </row>
    <row r="5834">
      <c r="A5834" s="6" t="str">
        <f>'CBA Digital Banking Case Study '!B5834</f>
        <v/>
      </c>
    </row>
    <row r="5835">
      <c r="A5835" s="6" t="str">
        <f>'CBA Digital Banking Case Study '!B5835</f>
        <v/>
      </c>
    </row>
    <row r="5836">
      <c r="A5836" s="6" t="str">
        <f>'CBA Digital Banking Case Study '!B5836</f>
        <v/>
      </c>
    </row>
    <row r="5837">
      <c r="A5837" s="6" t="str">
        <f>'CBA Digital Banking Case Study '!B5837</f>
        <v/>
      </c>
    </row>
    <row r="5838">
      <c r="A5838" s="6" t="str">
        <f>'CBA Digital Banking Case Study '!B5838</f>
        <v/>
      </c>
    </row>
    <row r="5839">
      <c r="A5839" s="6" t="str">
        <f>'CBA Digital Banking Case Study '!B5839</f>
        <v/>
      </c>
    </row>
    <row r="5840">
      <c r="A5840" s="6" t="str">
        <f>'CBA Digital Banking Case Study '!B5840</f>
        <v/>
      </c>
    </row>
    <row r="5841">
      <c r="A5841" s="6" t="str">
        <f>'CBA Digital Banking Case Study '!B5841</f>
        <v/>
      </c>
    </row>
    <row r="5842">
      <c r="A5842" s="6" t="str">
        <f>'CBA Digital Banking Case Study '!B5842</f>
        <v/>
      </c>
    </row>
    <row r="5843">
      <c r="A5843" s="6" t="str">
        <f>'CBA Digital Banking Case Study '!B5843</f>
        <v/>
      </c>
    </row>
    <row r="5844">
      <c r="A5844" s="6" t="str">
        <f>'CBA Digital Banking Case Study '!B5844</f>
        <v/>
      </c>
    </row>
    <row r="5845">
      <c r="A5845" s="6" t="str">
        <f>'CBA Digital Banking Case Study '!B5845</f>
        <v/>
      </c>
    </row>
    <row r="5846">
      <c r="A5846" s="6" t="str">
        <f>'CBA Digital Banking Case Study '!B5846</f>
        <v/>
      </c>
    </row>
    <row r="5847">
      <c r="A5847" s="6" t="str">
        <f>'CBA Digital Banking Case Study '!B5847</f>
        <v/>
      </c>
    </row>
    <row r="5848">
      <c r="A5848" s="6" t="str">
        <f>'CBA Digital Banking Case Study '!B5848</f>
        <v/>
      </c>
    </row>
    <row r="5849">
      <c r="A5849" s="6" t="str">
        <f>'CBA Digital Banking Case Study '!B5849</f>
        <v/>
      </c>
    </row>
    <row r="5850">
      <c r="A5850" s="6" t="str">
        <f>'CBA Digital Banking Case Study '!B5850</f>
        <v/>
      </c>
    </row>
    <row r="5851">
      <c r="A5851" s="6" t="str">
        <f>'CBA Digital Banking Case Study '!B5851</f>
        <v/>
      </c>
    </row>
    <row r="5852">
      <c r="A5852" s="6" t="str">
        <f>'CBA Digital Banking Case Study '!B5852</f>
        <v/>
      </c>
    </row>
    <row r="5853">
      <c r="A5853" s="6" t="str">
        <f>'CBA Digital Banking Case Study '!B5853</f>
        <v/>
      </c>
    </row>
    <row r="5854">
      <c r="A5854" s="6" t="str">
        <f>'CBA Digital Banking Case Study '!B5854</f>
        <v/>
      </c>
    </row>
    <row r="5855">
      <c r="A5855" s="6" t="str">
        <f>'CBA Digital Banking Case Study '!B5855</f>
        <v/>
      </c>
    </row>
    <row r="5856">
      <c r="A5856" s="6" t="str">
        <f>'CBA Digital Banking Case Study '!B5856</f>
        <v/>
      </c>
    </row>
    <row r="5857">
      <c r="A5857" s="6" t="str">
        <f>'CBA Digital Banking Case Study '!B5857</f>
        <v/>
      </c>
    </row>
    <row r="5858">
      <c r="A5858" s="6" t="str">
        <f>'CBA Digital Banking Case Study '!B5858</f>
        <v/>
      </c>
    </row>
    <row r="5859">
      <c r="A5859" s="6" t="str">
        <f>'CBA Digital Banking Case Study '!B5859</f>
        <v/>
      </c>
    </row>
    <row r="5860">
      <c r="A5860" s="6" t="str">
        <f>'CBA Digital Banking Case Study '!B5860</f>
        <v/>
      </c>
    </row>
    <row r="5861">
      <c r="A5861" s="6" t="str">
        <f>'CBA Digital Banking Case Study '!B5861</f>
        <v/>
      </c>
    </row>
    <row r="5862">
      <c r="A5862" s="6" t="str">
        <f>'CBA Digital Banking Case Study '!B5862</f>
        <v/>
      </c>
    </row>
    <row r="5863">
      <c r="A5863" s="6" t="str">
        <f>'CBA Digital Banking Case Study '!B5863</f>
        <v/>
      </c>
    </row>
    <row r="5864">
      <c r="A5864" s="6" t="str">
        <f>'CBA Digital Banking Case Study '!B5864</f>
        <v/>
      </c>
    </row>
    <row r="5865">
      <c r="A5865" s="6" t="str">
        <f>'CBA Digital Banking Case Study '!B5865</f>
        <v/>
      </c>
    </row>
    <row r="5866">
      <c r="A5866" s="6" t="str">
        <f>'CBA Digital Banking Case Study '!B5866</f>
        <v/>
      </c>
    </row>
    <row r="5867">
      <c r="A5867" s="6" t="str">
        <f>'CBA Digital Banking Case Study '!B5867</f>
        <v/>
      </c>
    </row>
    <row r="5868">
      <c r="A5868" s="6" t="str">
        <f>'CBA Digital Banking Case Study '!B5868</f>
        <v/>
      </c>
    </row>
    <row r="5869">
      <c r="A5869" s="6" t="str">
        <f>'CBA Digital Banking Case Study '!B5869</f>
        <v/>
      </c>
    </row>
    <row r="5870">
      <c r="A5870" s="6" t="str">
        <f>'CBA Digital Banking Case Study '!B5870</f>
        <v/>
      </c>
    </row>
    <row r="5871">
      <c r="A5871" s="6" t="str">
        <f>'CBA Digital Banking Case Study '!B5871</f>
        <v/>
      </c>
    </row>
    <row r="5872">
      <c r="A5872" s="6" t="str">
        <f>'CBA Digital Banking Case Study '!B5872</f>
        <v/>
      </c>
    </row>
    <row r="5873">
      <c r="A5873" s="6" t="str">
        <f>'CBA Digital Banking Case Study '!B5873</f>
        <v/>
      </c>
    </row>
    <row r="5874">
      <c r="A5874" s="6" t="str">
        <f>'CBA Digital Banking Case Study '!B5874</f>
        <v/>
      </c>
    </row>
    <row r="5875">
      <c r="A5875" s="6" t="str">
        <f>'CBA Digital Banking Case Study '!B5875</f>
        <v/>
      </c>
    </row>
    <row r="5876">
      <c r="A5876" s="6" t="str">
        <f>'CBA Digital Banking Case Study '!B5876</f>
        <v/>
      </c>
    </row>
    <row r="5877">
      <c r="A5877" s="6" t="str">
        <f>'CBA Digital Banking Case Study '!B5877</f>
        <v/>
      </c>
    </row>
    <row r="5878">
      <c r="A5878" s="6" t="str">
        <f>'CBA Digital Banking Case Study '!B5878</f>
        <v/>
      </c>
    </row>
    <row r="5879">
      <c r="A5879" s="6" t="str">
        <f>'CBA Digital Banking Case Study '!B5879</f>
        <v/>
      </c>
    </row>
    <row r="5880">
      <c r="A5880" s="6" t="str">
        <f>'CBA Digital Banking Case Study '!B5880</f>
        <v/>
      </c>
    </row>
    <row r="5881">
      <c r="A5881" s="6" t="str">
        <f>'CBA Digital Banking Case Study '!B5881</f>
        <v/>
      </c>
    </row>
    <row r="5882">
      <c r="A5882" s="6" t="str">
        <f>'CBA Digital Banking Case Study '!B5882</f>
        <v/>
      </c>
    </row>
    <row r="5883">
      <c r="A5883" s="6" t="str">
        <f>'CBA Digital Banking Case Study '!B5883</f>
        <v/>
      </c>
    </row>
    <row r="5884">
      <c r="A5884" s="6" t="str">
        <f>'CBA Digital Banking Case Study '!B5884</f>
        <v/>
      </c>
    </row>
    <row r="5885">
      <c r="A5885" s="6" t="str">
        <f>'CBA Digital Banking Case Study '!B5885</f>
        <v/>
      </c>
    </row>
    <row r="5886">
      <c r="A5886" s="6" t="str">
        <f>'CBA Digital Banking Case Study '!B5886</f>
        <v/>
      </c>
    </row>
    <row r="5887">
      <c r="A5887" s="6" t="str">
        <f>'CBA Digital Banking Case Study '!B5887</f>
        <v/>
      </c>
    </row>
    <row r="5888">
      <c r="A5888" s="6" t="str">
        <f>'CBA Digital Banking Case Study '!B5888</f>
        <v/>
      </c>
    </row>
    <row r="5889">
      <c r="A5889" s="6" t="str">
        <f>'CBA Digital Banking Case Study '!B5889</f>
        <v/>
      </c>
    </row>
    <row r="5890">
      <c r="A5890" s="6" t="str">
        <f>'CBA Digital Banking Case Study '!B5890</f>
        <v/>
      </c>
    </row>
    <row r="5891">
      <c r="A5891" s="6" t="str">
        <f>'CBA Digital Banking Case Study '!B5891</f>
        <v/>
      </c>
    </row>
    <row r="5892">
      <c r="A5892" s="6" t="str">
        <f>'CBA Digital Banking Case Study '!B5892</f>
        <v/>
      </c>
    </row>
    <row r="5893">
      <c r="A5893" s="6" t="str">
        <f>'CBA Digital Banking Case Study '!B5893</f>
        <v/>
      </c>
    </row>
    <row r="5894">
      <c r="A5894" s="6" t="str">
        <f>'CBA Digital Banking Case Study '!B5894</f>
        <v/>
      </c>
    </row>
    <row r="5895">
      <c r="A5895" s="6" t="str">
        <f>'CBA Digital Banking Case Study '!B5895</f>
        <v/>
      </c>
    </row>
    <row r="5896">
      <c r="A5896" s="6" t="str">
        <f>'CBA Digital Banking Case Study '!B5896</f>
        <v/>
      </c>
    </row>
    <row r="5897">
      <c r="A5897" s="6" t="str">
        <f>'CBA Digital Banking Case Study '!B5897</f>
        <v/>
      </c>
    </row>
    <row r="5898">
      <c r="A5898" s="6" t="str">
        <f>'CBA Digital Banking Case Study '!B5898</f>
        <v/>
      </c>
    </row>
    <row r="5899">
      <c r="A5899" s="6" t="str">
        <f>'CBA Digital Banking Case Study '!B5899</f>
        <v/>
      </c>
    </row>
    <row r="5900">
      <c r="A5900" s="6" t="str">
        <f>'CBA Digital Banking Case Study '!B5900</f>
        <v/>
      </c>
    </row>
    <row r="5901">
      <c r="A5901" s="6" t="str">
        <f>'CBA Digital Banking Case Study '!B5901</f>
        <v/>
      </c>
    </row>
    <row r="5902">
      <c r="A5902" s="6" t="str">
        <f>'CBA Digital Banking Case Study '!B5902</f>
        <v/>
      </c>
    </row>
    <row r="5903">
      <c r="A5903" s="6" t="str">
        <f>'CBA Digital Banking Case Study '!B5903</f>
        <v/>
      </c>
    </row>
    <row r="5904">
      <c r="A5904" s="6" t="str">
        <f>'CBA Digital Banking Case Study '!B5904</f>
        <v/>
      </c>
    </row>
    <row r="5905">
      <c r="A5905" s="6" t="str">
        <f>'CBA Digital Banking Case Study '!B5905</f>
        <v/>
      </c>
    </row>
    <row r="5906">
      <c r="A5906" s="6" t="str">
        <f>'CBA Digital Banking Case Study '!B5906</f>
        <v/>
      </c>
    </row>
    <row r="5907">
      <c r="A5907" s="6" t="str">
        <f>'CBA Digital Banking Case Study '!B5907</f>
        <v/>
      </c>
    </row>
    <row r="5908">
      <c r="A5908" s="6" t="str">
        <f>'CBA Digital Banking Case Study '!B5908</f>
        <v/>
      </c>
    </row>
    <row r="5909">
      <c r="A5909" s="6" t="str">
        <f>'CBA Digital Banking Case Study '!B5909</f>
        <v/>
      </c>
    </row>
    <row r="5910">
      <c r="A5910" s="6" t="str">
        <f>'CBA Digital Banking Case Study '!B5910</f>
        <v/>
      </c>
    </row>
    <row r="5911">
      <c r="A5911" s="6" t="str">
        <f>'CBA Digital Banking Case Study '!B5911</f>
        <v/>
      </c>
    </row>
    <row r="5912">
      <c r="A5912" s="6" t="str">
        <f>'CBA Digital Banking Case Study '!B5912</f>
        <v/>
      </c>
    </row>
    <row r="5913">
      <c r="A5913" s="6" t="str">
        <f>'CBA Digital Banking Case Study '!B5913</f>
        <v/>
      </c>
    </row>
    <row r="5914">
      <c r="A5914" s="6" t="str">
        <f>'CBA Digital Banking Case Study '!B5914</f>
        <v/>
      </c>
    </row>
    <row r="5915">
      <c r="A5915" s="6" t="str">
        <f>'CBA Digital Banking Case Study '!B5915</f>
        <v/>
      </c>
    </row>
    <row r="5916">
      <c r="A5916" s="6" t="str">
        <f>'CBA Digital Banking Case Study '!B5916</f>
        <v/>
      </c>
    </row>
    <row r="5917">
      <c r="A5917" s="6" t="str">
        <f>'CBA Digital Banking Case Study '!B5917</f>
        <v/>
      </c>
    </row>
    <row r="5918">
      <c r="A5918" s="6" t="str">
        <f>'CBA Digital Banking Case Study '!B5918</f>
        <v/>
      </c>
    </row>
    <row r="5919">
      <c r="A5919" s="6" t="str">
        <f>'CBA Digital Banking Case Study '!B5919</f>
        <v/>
      </c>
    </row>
    <row r="5920">
      <c r="A5920" s="6" t="str">
        <f>'CBA Digital Banking Case Study '!B5920</f>
        <v/>
      </c>
    </row>
    <row r="5921">
      <c r="A5921" s="6" t="str">
        <f>'CBA Digital Banking Case Study '!B5921</f>
        <v/>
      </c>
    </row>
    <row r="5922">
      <c r="A5922" s="6" t="str">
        <f>'CBA Digital Banking Case Study '!B5922</f>
        <v/>
      </c>
    </row>
    <row r="5923">
      <c r="A5923" s="6" t="str">
        <f>'CBA Digital Banking Case Study '!B5923</f>
        <v/>
      </c>
    </row>
    <row r="5924">
      <c r="A5924" s="6" t="str">
        <f>'CBA Digital Banking Case Study '!B5924</f>
        <v/>
      </c>
    </row>
    <row r="5925">
      <c r="A5925" s="6" t="str">
        <f>'CBA Digital Banking Case Study '!B5925</f>
        <v/>
      </c>
    </row>
    <row r="5926">
      <c r="A5926" s="6" t="str">
        <f>'CBA Digital Banking Case Study '!B5926</f>
        <v/>
      </c>
    </row>
    <row r="5927">
      <c r="A5927" s="6" t="str">
        <f>'CBA Digital Banking Case Study '!B5927</f>
        <v/>
      </c>
    </row>
    <row r="5928">
      <c r="A5928" s="6" t="str">
        <f>'CBA Digital Banking Case Study '!B5928</f>
        <v/>
      </c>
    </row>
    <row r="5929">
      <c r="A5929" s="6" t="str">
        <f>'CBA Digital Banking Case Study '!B5929</f>
        <v/>
      </c>
    </row>
    <row r="5930">
      <c r="A5930" s="6" t="str">
        <f>'CBA Digital Banking Case Study '!B5930</f>
        <v/>
      </c>
    </row>
    <row r="5931">
      <c r="A5931" s="6" t="str">
        <f>'CBA Digital Banking Case Study '!B5931</f>
        <v/>
      </c>
    </row>
    <row r="5932">
      <c r="A5932" s="6" t="str">
        <f>'CBA Digital Banking Case Study '!B5932</f>
        <v/>
      </c>
    </row>
    <row r="5933">
      <c r="A5933" s="6" t="str">
        <f>'CBA Digital Banking Case Study '!B5933</f>
        <v/>
      </c>
    </row>
    <row r="5934">
      <c r="A5934" s="6" t="str">
        <f>'CBA Digital Banking Case Study '!B5934</f>
        <v/>
      </c>
    </row>
    <row r="5935">
      <c r="A5935" s="6" t="str">
        <f>'CBA Digital Banking Case Study '!B5935</f>
        <v/>
      </c>
    </row>
    <row r="5936">
      <c r="A5936" s="6" t="str">
        <f>'CBA Digital Banking Case Study '!B5936</f>
        <v/>
      </c>
    </row>
    <row r="5937">
      <c r="A5937" s="6" t="str">
        <f>'CBA Digital Banking Case Study '!B5937</f>
        <v/>
      </c>
    </row>
    <row r="5938">
      <c r="A5938" s="6" t="str">
        <f>'CBA Digital Banking Case Study '!B5938</f>
        <v/>
      </c>
    </row>
    <row r="5939">
      <c r="A5939" s="6" t="str">
        <f>'CBA Digital Banking Case Study '!B5939</f>
        <v/>
      </c>
    </row>
    <row r="5940">
      <c r="A5940" s="6" t="str">
        <f>'CBA Digital Banking Case Study '!B5940</f>
        <v/>
      </c>
    </row>
    <row r="5941">
      <c r="A5941" s="6" t="str">
        <f>'CBA Digital Banking Case Study '!B5941</f>
        <v/>
      </c>
    </row>
    <row r="5942">
      <c r="A5942" s="6" t="str">
        <f>'CBA Digital Banking Case Study '!B5942</f>
        <v/>
      </c>
    </row>
    <row r="5943">
      <c r="A5943" s="6" t="str">
        <f>'CBA Digital Banking Case Study '!B5943</f>
        <v/>
      </c>
    </row>
    <row r="5944">
      <c r="A5944" s="6" t="str">
        <f>'CBA Digital Banking Case Study '!B5944</f>
        <v/>
      </c>
    </row>
    <row r="5945">
      <c r="A5945" s="6" t="str">
        <f>'CBA Digital Banking Case Study '!B5945</f>
        <v/>
      </c>
    </row>
    <row r="5946">
      <c r="A5946" s="6" t="str">
        <f>'CBA Digital Banking Case Study '!B5946</f>
        <v/>
      </c>
    </row>
    <row r="5947">
      <c r="A5947" s="6" t="str">
        <f>'CBA Digital Banking Case Study '!B5947</f>
        <v/>
      </c>
    </row>
    <row r="5948">
      <c r="A5948" s="6" t="str">
        <f>'CBA Digital Banking Case Study '!B5948</f>
        <v/>
      </c>
    </row>
    <row r="5949">
      <c r="A5949" s="6" t="str">
        <f>'CBA Digital Banking Case Study '!B5949</f>
        <v/>
      </c>
    </row>
    <row r="5950">
      <c r="A5950" s="6" t="str">
        <f>'CBA Digital Banking Case Study '!B5950</f>
        <v/>
      </c>
    </row>
    <row r="5951">
      <c r="A5951" s="6" t="str">
        <f>'CBA Digital Banking Case Study '!B5951</f>
        <v/>
      </c>
    </row>
    <row r="5952">
      <c r="A5952" s="6" t="str">
        <f>'CBA Digital Banking Case Study '!B5952</f>
        <v/>
      </c>
    </row>
    <row r="5953">
      <c r="A5953" s="6" t="str">
        <f>'CBA Digital Banking Case Study '!B5953</f>
        <v/>
      </c>
    </row>
    <row r="5954">
      <c r="A5954" s="6" t="str">
        <f>'CBA Digital Banking Case Study '!B5954</f>
        <v/>
      </c>
    </row>
    <row r="5955">
      <c r="A5955" s="6" t="str">
        <f>'CBA Digital Banking Case Study '!B5955</f>
        <v/>
      </c>
    </row>
    <row r="5956">
      <c r="A5956" s="6" t="str">
        <f>'CBA Digital Banking Case Study '!B5956</f>
        <v/>
      </c>
    </row>
    <row r="5957">
      <c r="A5957" s="6" t="str">
        <f>'CBA Digital Banking Case Study '!B5957</f>
        <v/>
      </c>
    </row>
    <row r="5958">
      <c r="A5958" s="6" t="str">
        <f>'CBA Digital Banking Case Study '!B5958</f>
        <v/>
      </c>
    </row>
    <row r="5959">
      <c r="A5959" s="6" t="str">
        <f>'CBA Digital Banking Case Study '!B5959</f>
        <v/>
      </c>
    </row>
    <row r="5960">
      <c r="A5960" s="6" t="str">
        <f>'CBA Digital Banking Case Study '!B5960</f>
        <v/>
      </c>
    </row>
    <row r="5961">
      <c r="A5961" s="6" t="str">
        <f>'CBA Digital Banking Case Study '!B5961</f>
        <v/>
      </c>
    </row>
    <row r="5962">
      <c r="A5962" s="6" t="str">
        <f>'CBA Digital Banking Case Study '!B5962</f>
        <v/>
      </c>
    </row>
    <row r="5963">
      <c r="A5963" s="6" t="str">
        <f>'CBA Digital Banking Case Study '!B5963</f>
        <v/>
      </c>
    </row>
    <row r="5964">
      <c r="A5964" s="6" t="str">
        <f>'CBA Digital Banking Case Study '!B5964</f>
        <v/>
      </c>
    </row>
    <row r="5965">
      <c r="A5965" s="6" t="str">
        <f>'CBA Digital Banking Case Study '!B5965</f>
        <v/>
      </c>
    </row>
    <row r="5966">
      <c r="A5966" s="6" t="str">
        <f>'CBA Digital Banking Case Study '!B5966</f>
        <v/>
      </c>
    </row>
    <row r="5967">
      <c r="A5967" s="6" t="str">
        <f>'CBA Digital Banking Case Study '!B5967</f>
        <v/>
      </c>
    </row>
    <row r="5968">
      <c r="A5968" s="6" t="str">
        <f>'CBA Digital Banking Case Study '!B5968</f>
        <v/>
      </c>
    </row>
    <row r="5969">
      <c r="A5969" s="6" t="str">
        <f>'CBA Digital Banking Case Study '!B5969</f>
        <v/>
      </c>
    </row>
    <row r="5970">
      <c r="A5970" s="6" t="str">
        <f>'CBA Digital Banking Case Study '!B5970</f>
        <v/>
      </c>
    </row>
    <row r="5971">
      <c r="A5971" s="6" t="str">
        <f>'CBA Digital Banking Case Study '!B5971</f>
        <v/>
      </c>
    </row>
    <row r="5972">
      <c r="A5972" s="6" t="str">
        <f>'CBA Digital Banking Case Study '!B5972</f>
        <v/>
      </c>
    </row>
    <row r="5973">
      <c r="A5973" s="6" t="str">
        <f>'CBA Digital Banking Case Study '!B5973</f>
        <v/>
      </c>
    </row>
    <row r="5974">
      <c r="A5974" s="6" t="str">
        <f>'CBA Digital Banking Case Study '!B5974</f>
        <v/>
      </c>
    </row>
    <row r="5975">
      <c r="A5975" s="6" t="str">
        <f>'CBA Digital Banking Case Study '!B5975</f>
        <v/>
      </c>
    </row>
    <row r="5976">
      <c r="A5976" s="6" t="str">
        <f>'CBA Digital Banking Case Study '!B5976</f>
        <v/>
      </c>
    </row>
    <row r="5977">
      <c r="A5977" s="6" t="str">
        <f>'CBA Digital Banking Case Study '!B5977</f>
        <v/>
      </c>
    </row>
    <row r="5978">
      <c r="A5978" s="6" t="str">
        <f>'CBA Digital Banking Case Study '!B5978</f>
        <v/>
      </c>
    </row>
    <row r="5979">
      <c r="A5979" s="6" t="str">
        <f>'CBA Digital Banking Case Study '!B5979</f>
        <v/>
      </c>
    </row>
    <row r="5980">
      <c r="A5980" s="6" t="str">
        <f>'CBA Digital Banking Case Study '!B5980</f>
        <v/>
      </c>
    </row>
    <row r="5981">
      <c r="A5981" s="6" t="str">
        <f>'CBA Digital Banking Case Study '!B5981</f>
        <v/>
      </c>
    </row>
    <row r="5982">
      <c r="A5982" s="6" t="str">
        <f>'CBA Digital Banking Case Study '!B5982</f>
        <v/>
      </c>
    </row>
    <row r="5983">
      <c r="A5983" s="6" t="str">
        <f>'CBA Digital Banking Case Study '!B5983</f>
        <v/>
      </c>
    </row>
    <row r="5984">
      <c r="A5984" s="6" t="str">
        <f>'CBA Digital Banking Case Study '!B5984</f>
        <v/>
      </c>
    </row>
    <row r="5985">
      <c r="A5985" s="6" t="str">
        <f>'CBA Digital Banking Case Study '!B5985</f>
        <v/>
      </c>
    </row>
    <row r="5986">
      <c r="A5986" s="6" t="str">
        <f>'CBA Digital Banking Case Study '!B5986</f>
        <v/>
      </c>
    </row>
    <row r="5987">
      <c r="A5987" s="6" t="str">
        <f>'CBA Digital Banking Case Study '!B5987</f>
        <v/>
      </c>
    </row>
    <row r="5988">
      <c r="A5988" s="6" t="str">
        <f>'CBA Digital Banking Case Study '!B5988</f>
        <v/>
      </c>
    </row>
    <row r="5989">
      <c r="A5989" s="6" t="str">
        <f>'CBA Digital Banking Case Study '!B5989</f>
        <v/>
      </c>
    </row>
    <row r="5990">
      <c r="A5990" s="6" t="str">
        <f>'CBA Digital Banking Case Study '!B5990</f>
        <v/>
      </c>
    </row>
    <row r="5991">
      <c r="A5991" s="6" t="str">
        <f>'CBA Digital Banking Case Study '!B5991</f>
        <v/>
      </c>
    </row>
    <row r="5992">
      <c r="A5992" s="6" t="str">
        <f>'CBA Digital Banking Case Study '!B5992</f>
        <v/>
      </c>
    </row>
    <row r="5993">
      <c r="A5993" s="6" t="str">
        <f>'CBA Digital Banking Case Study '!B5993</f>
        <v/>
      </c>
    </row>
    <row r="5994">
      <c r="A5994" s="6" t="str">
        <f>'CBA Digital Banking Case Study '!B5994</f>
        <v/>
      </c>
    </row>
    <row r="5995">
      <c r="A5995" s="6" t="str">
        <f>'CBA Digital Banking Case Study '!B5995</f>
        <v/>
      </c>
    </row>
    <row r="5996">
      <c r="A5996" s="6" t="str">
        <f>'CBA Digital Banking Case Study '!B5996</f>
        <v/>
      </c>
    </row>
    <row r="5997">
      <c r="A5997" s="6" t="str">
        <f>'CBA Digital Banking Case Study '!B5997</f>
        <v/>
      </c>
    </row>
    <row r="5998">
      <c r="A5998" s="6" t="str">
        <f>'CBA Digital Banking Case Study '!B5998</f>
        <v/>
      </c>
    </row>
    <row r="5999">
      <c r="A5999" s="6" t="str">
        <f>'CBA Digital Banking Case Study '!B5999</f>
        <v/>
      </c>
    </row>
    <row r="6000">
      <c r="A6000" s="6" t="str">
        <f>'CBA Digital Banking Case Study '!B6000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16</v>
      </c>
      <c r="C1" s="1" t="s">
        <v>28</v>
      </c>
    </row>
    <row r="2">
      <c r="A2" s="6">
        <f>'CBA Digital Banking Case Study '!C2</f>
        <v>25000</v>
      </c>
      <c r="B2" s="1">
        <v>45000.0</v>
      </c>
      <c r="C2" s="6">
        <f t="array" ref="C2:C6">FREQUENCY(A2:A5001, B2:B5)</f>
        <v>4418</v>
      </c>
    </row>
    <row r="3">
      <c r="A3" s="6">
        <f>'CBA Digital Banking Case Study '!C3</f>
        <v>24000</v>
      </c>
      <c r="B3" s="1">
        <v>135000.0</v>
      </c>
      <c r="C3" s="6">
        <v>577.0</v>
      </c>
    </row>
    <row r="4">
      <c r="A4" s="6">
        <f>'CBA Digital Banking Case Study '!C4</f>
        <v>15000</v>
      </c>
      <c r="B4" s="1">
        <v>190000.0</v>
      </c>
      <c r="C4" s="6">
        <v>4.0</v>
      </c>
    </row>
    <row r="5">
      <c r="A5" s="6">
        <f>'CBA Digital Banking Case Study '!C5</f>
        <v>27000</v>
      </c>
      <c r="B5" s="1">
        <v>300000.0</v>
      </c>
      <c r="C5" s="6">
        <v>1.0</v>
      </c>
    </row>
    <row r="6">
      <c r="A6" s="6">
        <f>'CBA Digital Banking Case Study '!C6</f>
        <v>55000</v>
      </c>
      <c r="C6" s="6">
        <v>0.0</v>
      </c>
    </row>
    <row r="7">
      <c r="A7" s="6">
        <f>'CBA Digital Banking Case Study '!C7</f>
        <v>15000</v>
      </c>
    </row>
    <row r="8">
      <c r="A8" s="6">
        <f>'CBA Digital Banking Case Study '!C8</f>
        <v>39000</v>
      </c>
    </row>
    <row r="9">
      <c r="A9" s="6">
        <f>'CBA Digital Banking Case Study '!C9</f>
        <v>11000</v>
      </c>
    </row>
    <row r="10">
      <c r="A10" s="6">
        <f>'CBA Digital Banking Case Study '!C10</f>
        <v>78000</v>
      </c>
    </row>
    <row r="11">
      <c r="A11" s="6">
        <f>'CBA Digital Banking Case Study '!C11</f>
        <v>35000</v>
      </c>
    </row>
    <row r="12">
      <c r="A12" s="6">
        <f>'CBA Digital Banking Case Study '!C12</f>
        <v>62000</v>
      </c>
    </row>
    <row r="13">
      <c r="A13" s="6">
        <f>'CBA Digital Banking Case Study '!C13</f>
        <v>33000</v>
      </c>
    </row>
    <row r="14">
      <c r="A14" s="6">
        <f>'CBA Digital Banking Case Study '!C14</f>
        <v>28000</v>
      </c>
    </row>
    <row r="15">
      <c r="A15" s="6">
        <f>'CBA Digital Banking Case Study '!C15</f>
        <v>35000</v>
      </c>
    </row>
    <row r="16">
      <c r="A16" s="6">
        <f>'CBA Digital Banking Case Study '!C16</f>
        <v>20000</v>
      </c>
    </row>
    <row r="17">
      <c r="A17" s="6">
        <f>'CBA Digital Banking Case Study '!C17</f>
        <v>8000</v>
      </c>
    </row>
    <row r="18">
      <c r="A18" s="6">
        <f>'CBA Digital Banking Case Study '!C18</f>
        <v>29000</v>
      </c>
    </row>
    <row r="19">
      <c r="A19" s="6">
        <f>'CBA Digital Banking Case Study '!C19</f>
        <v>14000</v>
      </c>
    </row>
    <row r="20">
      <c r="A20" s="6">
        <f>'CBA Digital Banking Case Study '!C20</f>
        <v>11000</v>
      </c>
    </row>
    <row r="21">
      <c r="A21" s="6">
        <f>'CBA Digital Banking Case Study '!C21</f>
        <v>32000</v>
      </c>
    </row>
    <row r="22">
      <c r="A22" s="6">
        <f>'CBA Digital Banking Case Study '!C22</f>
        <v>19000</v>
      </c>
    </row>
    <row r="23">
      <c r="A23" s="6">
        <f>'CBA Digital Banking Case Study '!C23</f>
        <v>41000</v>
      </c>
    </row>
    <row r="24">
      <c r="A24" s="6">
        <f>'CBA Digital Banking Case Study '!C24</f>
        <v>14000</v>
      </c>
    </row>
    <row r="25">
      <c r="A25" s="6">
        <f>'CBA Digital Banking Case Study '!C25</f>
        <v>17000</v>
      </c>
    </row>
    <row r="26">
      <c r="A26" s="6">
        <f>'CBA Digital Banking Case Study '!C26</f>
        <v>44000</v>
      </c>
    </row>
    <row r="27">
      <c r="A27" s="6">
        <f>'CBA Digital Banking Case Study '!C27</f>
        <v>26000</v>
      </c>
    </row>
    <row r="28">
      <c r="A28" s="6">
        <f>'CBA Digital Banking Case Study '!C28</f>
        <v>9000</v>
      </c>
    </row>
    <row r="29">
      <c r="A29" s="6">
        <f>'CBA Digital Banking Case Study '!C29</f>
        <v>26000</v>
      </c>
    </row>
    <row r="30">
      <c r="A30" s="6">
        <f>'CBA Digital Banking Case Study '!C30</f>
        <v>54000</v>
      </c>
    </row>
    <row r="31">
      <c r="A31" s="6">
        <f>'CBA Digital Banking Case Study '!C31</f>
        <v>17000</v>
      </c>
    </row>
    <row r="32">
      <c r="A32" s="6">
        <f>'CBA Digital Banking Case Study '!C32</f>
        <v>32000</v>
      </c>
    </row>
    <row r="33">
      <c r="A33" s="6">
        <f>'CBA Digital Banking Case Study '!C33</f>
        <v>13000</v>
      </c>
    </row>
    <row r="34">
      <c r="A34" s="6">
        <f>'CBA Digital Banking Case Study '!C34</f>
        <v>20000</v>
      </c>
    </row>
    <row r="35">
      <c r="A35" s="6">
        <f>'CBA Digital Banking Case Study '!C35</f>
        <v>42000</v>
      </c>
    </row>
    <row r="36">
      <c r="A36" s="6">
        <f>'CBA Digital Banking Case Study '!C36</f>
        <v>25000</v>
      </c>
    </row>
    <row r="37">
      <c r="A37" s="6">
        <f>'CBA Digital Banking Case Study '!C37</f>
        <v>48000</v>
      </c>
    </row>
    <row r="38">
      <c r="A38" s="6">
        <f>'CBA Digital Banking Case Study '!C38</f>
        <v>28000</v>
      </c>
    </row>
    <row r="39">
      <c r="A39" s="6">
        <f>'CBA Digital Banking Case Study '!C39</f>
        <v>83000</v>
      </c>
    </row>
    <row r="40">
      <c r="A40" s="6">
        <f>'CBA Digital Banking Case Study '!C40</f>
        <v>9000</v>
      </c>
    </row>
    <row r="41">
      <c r="A41" s="6">
        <f>'CBA Digital Banking Case Study '!C41</f>
        <v>19000</v>
      </c>
    </row>
    <row r="42">
      <c r="A42" s="6">
        <f>'CBA Digital Banking Case Study '!C42</f>
        <v>11000</v>
      </c>
    </row>
    <row r="43">
      <c r="A43" s="6">
        <f>'CBA Digital Banking Case Study '!C43</f>
        <v>12000</v>
      </c>
    </row>
    <row r="44">
      <c r="A44" s="6">
        <f>'CBA Digital Banking Case Study '!C44</f>
        <v>12000</v>
      </c>
    </row>
    <row r="45">
      <c r="A45" s="6">
        <f>'CBA Digital Banking Case Study '!C45</f>
        <v>24000</v>
      </c>
    </row>
    <row r="46">
      <c r="A46" s="6">
        <f>'CBA Digital Banking Case Study '!C46</f>
        <v>25000</v>
      </c>
    </row>
    <row r="47">
      <c r="A47" s="6">
        <f>'CBA Digital Banking Case Study '!C47</f>
        <v>28000</v>
      </c>
    </row>
    <row r="48">
      <c r="A48" s="6">
        <f>'CBA Digital Banking Case Study '!C48</f>
        <v>11000</v>
      </c>
    </row>
    <row r="49">
      <c r="A49" s="6">
        <f>'CBA Digital Banking Case Study '!C49</f>
        <v>18000</v>
      </c>
    </row>
    <row r="50">
      <c r="A50" s="6">
        <f>'CBA Digital Banking Case Study '!C50</f>
        <v>12000</v>
      </c>
    </row>
    <row r="51">
      <c r="A51" s="6">
        <f>'CBA Digital Banking Case Study '!C51</f>
        <v>39000</v>
      </c>
    </row>
    <row r="52">
      <c r="A52" s="6">
        <f>'CBA Digital Banking Case Study '!C52</f>
        <v>13000</v>
      </c>
    </row>
    <row r="53">
      <c r="A53" s="6">
        <f>'CBA Digital Banking Case Study '!C53</f>
        <v>19000</v>
      </c>
    </row>
    <row r="54">
      <c r="A54" s="6">
        <f>'CBA Digital Banking Case Study '!C54</f>
        <v>31000</v>
      </c>
    </row>
    <row r="55">
      <c r="A55" s="6">
        <f>'CBA Digital Banking Case Study '!C55</f>
        <v>15000</v>
      </c>
    </row>
    <row r="56">
      <c r="A56" s="6">
        <f>'CBA Digital Banking Case Study '!C56</f>
        <v>33000</v>
      </c>
    </row>
    <row r="57">
      <c r="A57" s="6">
        <f>'CBA Digital Banking Case Study '!C57</f>
        <v>57000</v>
      </c>
    </row>
    <row r="58">
      <c r="A58" s="6">
        <f>'CBA Digital Banking Case Study '!C58</f>
        <v>25000</v>
      </c>
    </row>
    <row r="59">
      <c r="A59" s="6">
        <f>'CBA Digital Banking Case Study '!C59</f>
        <v>38000</v>
      </c>
    </row>
    <row r="60">
      <c r="A60" s="6">
        <f>'CBA Digital Banking Case Study '!C60</f>
        <v>6000</v>
      </c>
    </row>
    <row r="61">
      <c r="A61" s="6">
        <f>'CBA Digital Banking Case Study '!C61</f>
        <v>17000</v>
      </c>
    </row>
    <row r="62">
      <c r="A62" s="6">
        <f>'CBA Digital Banking Case Study '!C62</f>
        <v>25000</v>
      </c>
    </row>
    <row r="63">
      <c r="A63" s="6">
        <f>'CBA Digital Banking Case Study '!C63</f>
        <v>12000</v>
      </c>
    </row>
    <row r="64">
      <c r="A64" s="6">
        <f>'CBA Digital Banking Case Study '!C64</f>
        <v>25000</v>
      </c>
    </row>
    <row r="65">
      <c r="A65" s="6">
        <f>'CBA Digital Banking Case Study '!C65</f>
        <v>42000</v>
      </c>
    </row>
    <row r="66">
      <c r="A66" s="6">
        <f>'CBA Digital Banking Case Study '!C66</f>
        <v>7000</v>
      </c>
    </row>
    <row r="67">
      <c r="A67" s="6">
        <f>'CBA Digital Banking Case Study '!C67</f>
        <v>11000</v>
      </c>
    </row>
    <row r="68">
      <c r="A68" s="6">
        <f>'CBA Digital Banking Case Study '!C68</f>
        <v>25000</v>
      </c>
    </row>
    <row r="69">
      <c r="A69" s="6">
        <f>'CBA Digital Banking Case Study '!C69</f>
        <v>29000</v>
      </c>
    </row>
    <row r="70">
      <c r="A70" s="6">
        <f>'CBA Digital Banking Case Study '!C70</f>
        <v>34000</v>
      </c>
    </row>
    <row r="71">
      <c r="A71" s="6">
        <f>'CBA Digital Banking Case Study '!C71</f>
        <v>24000</v>
      </c>
    </row>
    <row r="72">
      <c r="A72" s="6">
        <f>'CBA Digital Banking Case Study '!C72</f>
        <v>29000</v>
      </c>
    </row>
    <row r="73">
      <c r="A73" s="6">
        <f>'CBA Digital Banking Case Study '!C73</f>
        <v>38000</v>
      </c>
    </row>
    <row r="74">
      <c r="A74" s="6">
        <f>'CBA Digital Banking Case Study '!C74</f>
        <v>17000</v>
      </c>
    </row>
    <row r="75">
      <c r="A75" s="6">
        <f>'CBA Digital Banking Case Study '!C75</f>
        <v>15000</v>
      </c>
    </row>
    <row r="76">
      <c r="A76" s="6">
        <f>'CBA Digital Banking Case Study '!C76</f>
        <v>20000</v>
      </c>
    </row>
    <row r="77">
      <c r="A77" s="6">
        <f>'CBA Digital Banking Case Study '!C77</f>
        <v>25000</v>
      </c>
    </row>
    <row r="78">
      <c r="A78" s="6">
        <f>'CBA Digital Banking Case Study '!C78</f>
        <v>15000</v>
      </c>
    </row>
    <row r="79">
      <c r="A79" s="6">
        <f>'CBA Digital Banking Case Study '!C79</f>
        <v>17000</v>
      </c>
    </row>
    <row r="80">
      <c r="A80" s="6">
        <f>'CBA Digital Banking Case Study '!C80</f>
        <v>28000</v>
      </c>
    </row>
    <row r="81">
      <c r="A81" s="6">
        <f>'CBA Digital Banking Case Study '!C81</f>
        <v>24000</v>
      </c>
    </row>
    <row r="82">
      <c r="A82" s="6">
        <f>'CBA Digital Banking Case Study '!C82</f>
        <v>20000</v>
      </c>
    </row>
    <row r="83">
      <c r="A83" s="6">
        <f>'CBA Digital Banking Case Study '!C83</f>
        <v>8000</v>
      </c>
    </row>
    <row r="84">
      <c r="A84" s="6">
        <f>'CBA Digital Banking Case Study '!C84</f>
        <v>22000</v>
      </c>
    </row>
    <row r="85">
      <c r="A85" s="6">
        <f>'CBA Digital Banking Case Study '!C85</f>
        <v>12000</v>
      </c>
    </row>
    <row r="86">
      <c r="A86" s="6">
        <f>'CBA Digital Banking Case Study '!C86</f>
        <v>40000</v>
      </c>
    </row>
    <row r="87">
      <c r="A87" s="6">
        <f>'CBA Digital Banking Case Study '!C87</f>
        <v>18000</v>
      </c>
    </row>
    <row r="88">
      <c r="A88" s="6">
        <f>'CBA Digital Banking Case Study '!C88</f>
        <v>12000</v>
      </c>
    </row>
    <row r="89">
      <c r="A89" s="6">
        <f>'CBA Digital Banking Case Study '!C89</f>
        <v>21000</v>
      </c>
    </row>
    <row r="90">
      <c r="A90" s="6">
        <f>'CBA Digital Banking Case Study '!C90</f>
        <v>47000</v>
      </c>
    </row>
    <row r="91">
      <c r="A91" s="6">
        <f>'CBA Digital Banking Case Study '!C91</f>
        <v>32000</v>
      </c>
    </row>
    <row r="92">
      <c r="A92" s="6">
        <f>'CBA Digital Banking Case Study '!C92</f>
        <v>25000</v>
      </c>
    </row>
    <row r="93">
      <c r="A93" s="6">
        <f>'CBA Digital Banking Case Study '!C93</f>
        <v>10000</v>
      </c>
    </row>
    <row r="94">
      <c r="A94" s="6">
        <f>'CBA Digital Banking Case Study '!C94</f>
        <v>58000</v>
      </c>
    </row>
    <row r="95">
      <c r="A95" s="6">
        <f>'CBA Digital Banking Case Study '!C95</f>
        <v>15000</v>
      </c>
    </row>
    <row r="96">
      <c r="A96" s="6">
        <f>'CBA Digital Banking Case Study '!C96</f>
        <v>39000</v>
      </c>
    </row>
    <row r="97">
      <c r="A97" s="6">
        <f>'CBA Digital Banking Case Study '!C97</f>
        <v>18000</v>
      </c>
    </row>
    <row r="98">
      <c r="A98" s="6">
        <f>'CBA Digital Banking Case Study '!C98</f>
        <v>36000</v>
      </c>
    </row>
    <row r="99">
      <c r="A99" s="6">
        <f>'CBA Digital Banking Case Study '!C99</f>
        <v>48000</v>
      </c>
    </row>
    <row r="100">
      <c r="A100" s="6">
        <f>'CBA Digital Banking Case Study '!C100</f>
        <v>32000</v>
      </c>
    </row>
    <row r="101">
      <c r="A101" s="6">
        <f>'CBA Digital Banking Case Study '!C101</f>
        <v>35000</v>
      </c>
    </row>
    <row r="102">
      <c r="A102" s="6">
        <f>'CBA Digital Banking Case Study '!C102</f>
        <v>21000</v>
      </c>
    </row>
    <row r="103">
      <c r="A103" s="6">
        <f>'CBA Digital Banking Case Study '!C103</f>
        <v>17000</v>
      </c>
    </row>
    <row r="104">
      <c r="A104" s="6">
        <f>'CBA Digital Banking Case Study '!C104</f>
        <v>24000</v>
      </c>
    </row>
    <row r="105">
      <c r="A105" s="6">
        <f>'CBA Digital Banking Case Study '!C105</f>
        <v>18000</v>
      </c>
    </row>
    <row r="106">
      <c r="A106" s="6">
        <f>'CBA Digital Banking Case Study '!C106</f>
        <v>97000</v>
      </c>
    </row>
    <row r="107">
      <c r="A107" s="6">
        <f>'CBA Digital Banking Case Study '!C107</f>
        <v>12000</v>
      </c>
    </row>
    <row r="108">
      <c r="A108" s="6">
        <f>'CBA Digital Banking Case Study '!C108</f>
        <v>40000</v>
      </c>
    </row>
    <row r="109">
      <c r="A109" s="6">
        <f>'CBA Digital Banking Case Study '!C109</f>
        <v>30000</v>
      </c>
    </row>
    <row r="110">
      <c r="A110" s="6">
        <f>'CBA Digital Banking Case Study '!C110</f>
        <v>25000</v>
      </c>
    </row>
    <row r="111">
      <c r="A111" s="6">
        <f>'CBA Digital Banking Case Study '!C111</f>
        <v>54000</v>
      </c>
    </row>
    <row r="112">
      <c r="A112" s="6">
        <f>'CBA Digital Banking Case Study '!C112</f>
        <v>26000</v>
      </c>
    </row>
    <row r="113">
      <c r="A113" s="6">
        <f>'CBA Digital Banking Case Study '!C113</f>
        <v>15000</v>
      </c>
    </row>
    <row r="114">
      <c r="A114" s="6">
        <f>'CBA Digital Banking Case Study '!C114</f>
        <v>26000</v>
      </c>
    </row>
    <row r="115">
      <c r="A115" s="6">
        <f>'CBA Digital Banking Case Study '!C115</f>
        <v>20000</v>
      </c>
    </row>
    <row r="116">
      <c r="A116" s="6">
        <f>'CBA Digital Banking Case Study '!C116</f>
        <v>30000</v>
      </c>
    </row>
    <row r="117">
      <c r="A117" s="6">
        <f>'CBA Digital Banking Case Study '!C117</f>
        <v>36000</v>
      </c>
    </row>
    <row r="118">
      <c r="A118" s="6">
        <f>'CBA Digital Banking Case Study '!C118</f>
        <v>13000</v>
      </c>
    </row>
    <row r="119">
      <c r="A119" s="6">
        <f>'CBA Digital Banking Case Study '!C119</f>
        <v>45000</v>
      </c>
    </row>
    <row r="120">
      <c r="A120" s="6">
        <f>'CBA Digital Banking Case Study '!C120</f>
        <v>19000</v>
      </c>
    </row>
    <row r="121">
      <c r="A121" s="6">
        <f>'CBA Digital Banking Case Study '!C121</f>
        <v>29000</v>
      </c>
    </row>
    <row r="122">
      <c r="A122" s="6">
        <f>'CBA Digital Banking Case Study '!C122</f>
        <v>32000</v>
      </c>
    </row>
    <row r="123">
      <c r="A123" s="6">
        <f>'CBA Digital Banking Case Study '!C123</f>
        <v>27000</v>
      </c>
    </row>
    <row r="124">
      <c r="A124" s="6">
        <f>'CBA Digital Banking Case Study '!C124</f>
        <v>21000</v>
      </c>
    </row>
    <row r="125">
      <c r="A125" s="6">
        <f>'CBA Digital Banking Case Study '!C125</f>
        <v>16000</v>
      </c>
    </row>
    <row r="126">
      <c r="A126" s="6">
        <f>'CBA Digital Banking Case Study '!C126</f>
        <v>19000</v>
      </c>
    </row>
    <row r="127">
      <c r="A127" s="6">
        <f>'CBA Digital Banking Case Study '!C127</f>
        <v>56000</v>
      </c>
    </row>
    <row r="128">
      <c r="A128" s="6">
        <f>'CBA Digital Banking Case Study '!C128</f>
        <v>13000</v>
      </c>
    </row>
    <row r="129">
      <c r="A129" s="6">
        <f>'CBA Digital Banking Case Study '!C129</f>
        <v>14000</v>
      </c>
    </row>
    <row r="130">
      <c r="A130" s="6">
        <f>'CBA Digital Banking Case Study '!C130</f>
        <v>14000</v>
      </c>
    </row>
    <row r="131">
      <c r="A131" s="6">
        <f>'CBA Digital Banking Case Study '!C131</f>
        <v>24000</v>
      </c>
    </row>
    <row r="132">
      <c r="A132" s="6">
        <f>'CBA Digital Banking Case Study '!C132</f>
        <v>9000</v>
      </c>
    </row>
    <row r="133">
      <c r="A133" s="6">
        <f>'CBA Digital Banking Case Study '!C133</f>
        <v>10000</v>
      </c>
    </row>
    <row r="134">
      <c r="A134" s="6">
        <f>'CBA Digital Banking Case Study '!C134</f>
        <v>19000</v>
      </c>
    </row>
    <row r="135">
      <c r="A135" s="6">
        <f>'CBA Digital Banking Case Study '!C135</f>
        <v>10000</v>
      </c>
    </row>
    <row r="136">
      <c r="A136" s="6">
        <f>'CBA Digital Banking Case Study '!C136</f>
        <v>11000</v>
      </c>
    </row>
    <row r="137">
      <c r="A137" s="6">
        <f>'CBA Digital Banking Case Study '!C137</f>
        <v>10000</v>
      </c>
    </row>
    <row r="138">
      <c r="A138" s="6">
        <f>'CBA Digital Banking Case Study '!C138</f>
        <v>13000</v>
      </c>
    </row>
    <row r="139">
      <c r="A139" s="6">
        <f>'CBA Digital Banking Case Study '!C139</f>
        <v>34000</v>
      </c>
    </row>
    <row r="140">
      <c r="A140" s="6">
        <f>'CBA Digital Banking Case Study '!C140</f>
        <v>39000</v>
      </c>
    </row>
    <row r="141">
      <c r="A141" s="6">
        <f>'CBA Digital Banking Case Study '!C141</f>
        <v>70000</v>
      </c>
    </row>
    <row r="142">
      <c r="A142" s="6">
        <f>'CBA Digital Banking Case Study '!C142</f>
        <v>68000</v>
      </c>
    </row>
    <row r="143">
      <c r="A143" s="6">
        <f>'CBA Digital Banking Case Study '!C143</f>
        <v>35000</v>
      </c>
    </row>
    <row r="144">
      <c r="A144" s="6">
        <f>'CBA Digital Banking Case Study '!C144</f>
        <v>41000</v>
      </c>
    </row>
    <row r="145">
      <c r="A145" s="6">
        <f>'CBA Digital Banking Case Study '!C145</f>
        <v>24000</v>
      </c>
    </row>
    <row r="146">
      <c r="A146" s="6">
        <f>'CBA Digital Banking Case Study '!C146</f>
        <v>30000</v>
      </c>
    </row>
    <row r="147">
      <c r="A147" s="6">
        <f>'CBA Digital Banking Case Study '!C147</f>
        <v>71000</v>
      </c>
    </row>
    <row r="148">
      <c r="A148" s="6">
        <f>'CBA Digital Banking Case Study '!C148</f>
        <v>28000</v>
      </c>
    </row>
    <row r="149">
      <c r="A149" s="6">
        <f>'CBA Digital Banking Case Study '!C149</f>
        <v>44000</v>
      </c>
    </row>
    <row r="150">
      <c r="A150" s="6">
        <f>'CBA Digital Banking Case Study '!C150</f>
        <v>13000</v>
      </c>
    </row>
    <row r="151">
      <c r="A151" s="6">
        <f>'CBA Digital Banking Case Study '!C151</f>
        <v>15000</v>
      </c>
    </row>
    <row r="152">
      <c r="A152" s="6">
        <f>'CBA Digital Banking Case Study '!C152</f>
        <v>27000</v>
      </c>
    </row>
    <row r="153">
      <c r="A153" s="6">
        <f>'CBA Digital Banking Case Study '!C153</f>
        <v>24000</v>
      </c>
    </row>
    <row r="154">
      <c r="A154" s="6">
        <f>'CBA Digital Banking Case Study '!C154</f>
        <v>15000</v>
      </c>
    </row>
    <row r="155">
      <c r="A155" s="6">
        <f>'CBA Digital Banking Case Study '!C155</f>
        <v>93000</v>
      </c>
    </row>
    <row r="156">
      <c r="A156" s="6">
        <f>'CBA Digital Banking Case Study '!C156</f>
        <v>24000</v>
      </c>
    </row>
    <row r="157">
      <c r="A157" s="6">
        <f>'CBA Digital Banking Case Study '!C157</f>
        <v>17000</v>
      </c>
    </row>
    <row r="158">
      <c r="A158" s="6">
        <f>'CBA Digital Banking Case Study '!C158</f>
        <v>24000</v>
      </c>
    </row>
    <row r="159">
      <c r="A159" s="6">
        <f>'CBA Digital Banking Case Study '!C159</f>
        <v>22000</v>
      </c>
    </row>
    <row r="160">
      <c r="A160" s="6">
        <f>'CBA Digital Banking Case Study '!C160</f>
        <v>25000</v>
      </c>
    </row>
    <row r="161">
      <c r="A161" s="6">
        <f>'CBA Digital Banking Case Study '!C161</f>
        <v>8000</v>
      </c>
    </row>
    <row r="162">
      <c r="A162" s="6">
        <f>'CBA Digital Banking Case Study '!C162</f>
        <v>48000</v>
      </c>
    </row>
    <row r="163">
      <c r="A163" s="6">
        <f>'CBA Digital Banking Case Study '!C163</f>
        <v>49000</v>
      </c>
    </row>
    <row r="164">
      <c r="A164" s="6">
        <f>'CBA Digital Banking Case Study '!C164</f>
        <v>53000</v>
      </c>
    </row>
    <row r="165">
      <c r="A165" s="6">
        <f>'CBA Digital Banking Case Study '!C165</f>
        <v>27000</v>
      </c>
    </row>
    <row r="166">
      <c r="A166" s="6">
        <f>'CBA Digital Banking Case Study '!C166</f>
        <v>33000</v>
      </c>
    </row>
    <row r="167">
      <c r="A167" s="6">
        <f>'CBA Digital Banking Case Study '!C167</f>
        <v>13000</v>
      </c>
    </row>
    <row r="168">
      <c r="A168" s="6">
        <f>'CBA Digital Banking Case Study '!C168</f>
        <v>36000</v>
      </c>
    </row>
    <row r="169">
      <c r="A169" s="6">
        <f>'CBA Digital Banking Case Study '!C169</f>
        <v>26000</v>
      </c>
    </row>
    <row r="170">
      <c r="A170" s="6">
        <f>'CBA Digital Banking Case Study '!C170</f>
        <v>17000</v>
      </c>
    </row>
    <row r="171">
      <c r="A171" s="6">
        <f>'CBA Digital Banking Case Study '!C171</f>
        <v>37000</v>
      </c>
    </row>
    <row r="172">
      <c r="A172" s="6">
        <f>'CBA Digital Banking Case Study '!C172</f>
        <v>38000</v>
      </c>
    </row>
    <row r="173">
      <c r="A173" s="6">
        <f>'CBA Digital Banking Case Study '!C173</f>
        <v>23000</v>
      </c>
    </row>
    <row r="174">
      <c r="A174" s="6">
        <f>'CBA Digital Banking Case Study '!C174</f>
        <v>29000</v>
      </c>
    </row>
    <row r="175">
      <c r="A175" s="6">
        <f>'CBA Digital Banking Case Study '!C175</f>
        <v>12000</v>
      </c>
    </row>
    <row r="176">
      <c r="A176" s="6">
        <f>'CBA Digital Banking Case Study '!C176</f>
        <v>46000</v>
      </c>
    </row>
    <row r="177">
      <c r="A177" s="6">
        <f>'CBA Digital Banking Case Study '!C177</f>
        <v>13000</v>
      </c>
    </row>
    <row r="178">
      <c r="A178" s="6">
        <f>'CBA Digital Banking Case Study '!C178</f>
        <v>14000</v>
      </c>
    </row>
    <row r="179">
      <c r="A179" s="6">
        <f>'CBA Digital Banking Case Study '!C179</f>
        <v>23000</v>
      </c>
    </row>
    <row r="180">
      <c r="A180" s="6">
        <f>'CBA Digital Banking Case Study '!C180</f>
        <v>43000</v>
      </c>
    </row>
    <row r="181">
      <c r="A181" s="6">
        <f>'CBA Digital Banking Case Study '!C181</f>
        <v>43000</v>
      </c>
    </row>
    <row r="182">
      <c r="A182" s="6">
        <f>'CBA Digital Banking Case Study '!C182</f>
        <v>22000</v>
      </c>
    </row>
    <row r="183">
      <c r="A183" s="6">
        <f>'CBA Digital Banking Case Study '!C183</f>
        <v>35000</v>
      </c>
    </row>
    <row r="184">
      <c r="A184" s="6">
        <f>'CBA Digital Banking Case Study '!C184</f>
        <v>8000</v>
      </c>
    </row>
    <row r="185">
      <c r="A185" s="6">
        <f>'CBA Digital Banking Case Study '!C185</f>
        <v>14000</v>
      </c>
    </row>
    <row r="186">
      <c r="A186" s="6">
        <f>'CBA Digital Banking Case Study '!C186</f>
        <v>14000</v>
      </c>
    </row>
    <row r="187">
      <c r="A187" s="6">
        <f>'CBA Digital Banking Case Study '!C187</f>
        <v>47000</v>
      </c>
    </row>
    <row r="188">
      <c r="A188" s="6">
        <f>'CBA Digital Banking Case Study '!C188</f>
        <v>33000</v>
      </c>
    </row>
    <row r="189">
      <c r="A189" s="6">
        <f>'CBA Digital Banking Case Study '!C189</f>
        <v>25000</v>
      </c>
    </row>
    <row r="190">
      <c r="A190" s="6">
        <f>'CBA Digital Banking Case Study '!C190</f>
        <v>26000</v>
      </c>
    </row>
    <row r="191">
      <c r="A191" s="6">
        <f>'CBA Digital Banking Case Study '!C191</f>
        <v>56000</v>
      </c>
    </row>
    <row r="192">
      <c r="A192" s="6">
        <f>'CBA Digital Banking Case Study '!C192</f>
        <v>20000</v>
      </c>
    </row>
    <row r="193">
      <c r="A193" s="6">
        <f>'CBA Digital Banking Case Study '!C193</f>
        <v>10000</v>
      </c>
    </row>
    <row r="194">
      <c r="A194" s="6">
        <f>'CBA Digital Banking Case Study '!C194</f>
        <v>42000</v>
      </c>
    </row>
    <row r="195">
      <c r="A195" s="6">
        <f>'CBA Digital Banking Case Study '!C195</f>
        <v>25000</v>
      </c>
    </row>
    <row r="196">
      <c r="A196" s="6">
        <f>'CBA Digital Banking Case Study '!C196</f>
        <v>39000</v>
      </c>
    </row>
    <row r="197">
      <c r="A197" s="6">
        <f>'CBA Digital Banking Case Study '!C197</f>
        <v>21000</v>
      </c>
    </row>
    <row r="198">
      <c r="A198" s="6">
        <f>'CBA Digital Banking Case Study '!C198</f>
        <v>13000</v>
      </c>
    </row>
    <row r="199">
      <c r="A199" s="6">
        <f>'CBA Digital Banking Case Study '!C199</f>
        <v>28000</v>
      </c>
    </row>
    <row r="200">
      <c r="A200" s="6">
        <f>'CBA Digital Banking Case Study '!C200</f>
        <v>22000</v>
      </c>
    </row>
    <row r="201">
      <c r="A201" s="6">
        <f>'CBA Digital Banking Case Study '!C201</f>
        <v>25000</v>
      </c>
    </row>
    <row r="202">
      <c r="A202" s="6">
        <f>'CBA Digital Banking Case Study '!C202</f>
        <v>58000</v>
      </c>
    </row>
    <row r="203">
      <c r="A203" s="6">
        <f>'CBA Digital Banking Case Study '!C203</f>
        <v>11000</v>
      </c>
    </row>
    <row r="204">
      <c r="A204" s="6">
        <f>'CBA Digital Banking Case Study '!C204</f>
        <v>26000</v>
      </c>
    </row>
    <row r="205">
      <c r="A205" s="6">
        <f>'CBA Digital Banking Case Study '!C205</f>
        <v>13000</v>
      </c>
    </row>
    <row r="206">
      <c r="A206" s="6">
        <f>'CBA Digital Banking Case Study '!C206</f>
        <v>5000</v>
      </c>
    </row>
    <row r="207">
      <c r="A207" s="6">
        <f>'CBA Digital Banking Case Study '!C207</f>
        <v>21000</v>
      </c>
    </row>
    <row r="208">
      <c r="A208" s="6">
        <f>'CBA Digital Banking Case Study '!C208</f>
        <v>22000</v>
      </c>
    </row>
    <row r="209">
      <c r="A209" s="6">
        <f>'CBA Digital Banking Case Study '!C209</f>
        <v>32000</v>
      </c>
    </row>
    <row r="210">
      <c r="A210" s="6">
        <f>'CBA Digital Banking Case Study '!C210</f>
        <v>19000</v>
      </c>
    </row>
    <row r="211">
      <c r="A211" s="6">
        <f>'CBA Digital Banking Case Study '!C211</f>
        <v>9000</v>
      </c>
    </row>
    <row r="212">
      <c r="A212" s="6">
        <f>'CBA Digital Banking Case Study '!C212</f>
        <v>13000</v>
      </c>
    </row>
    <row r="213">
      <c r="A213" s="6">
        <f>'CBA Digital Banking Case Study '!C213</f>
        <v>49000</v>
      </c>
    </row>
    <row r="214">
      <c r="A214" s="6">
        <f>'CBA Digital Banking Case Study '!C214</f>
        <v>13000</v>
      </c>
    </row>
    <row r="215">
      <c r="A215" s="6">
        <f>'CBA Digital Banking Case Study '!C215</f>
        <v>57000</v>
      </c>
    </row>
    <row r="216">
      <c r="A216" s="6">
        <f>'CBA Digital Banking Case Study '!C216</f>
        <v>41000</v>
      </c>
    </row>
    <row r="217">
      <c r="A217" s="6">
        <f>'CBA Digital Banking Case Study '!C217</f>
        <v>18000</v>
      </c>
    </row>
    <row r="218">
      <c r="A218" s="6">
        <f>'CBA Digital Banking Case Study '!C218</f>
        <v>14000</v>
      </c>
    </row>
    <row r="219">
      <c r="A219" s="6">
        <f>'CBA Digital Banking Case Study '!C219</f>
        <v>41000</v>
      </c>
    </row>
    <row r="220">
      <c r="A220" s="6">
        <f>'CBA Digital Banking Case Study '!C220</f>
        <v>19000</v>
      </c>
    </row>
    <row r="221">
      <c r="A221" s="6">
        <f>'CBA Digital Banking Case Study '!C221</f>
        <v>9000</v>
      </c>
    </row>
    <row r="222">
      <c r="A222" s="6">
        <f>'CBA Digital Banking Case Study '!C222</f>
        <v>31000</v>
      </c>
    </row>
    <row r="223">
      <c r="A223" s="6">
        <f>'CBA Digital Banking Case Study '!C223</f>
        <v>28000</v>
      </c>
    </row>
    <row r="224">
      <c r="A224" s="6">
        <f>'CBA Digital Banking Case Study '!C224</f>
        <v>44000</v>
      </c>
    </row>
    <row r="225">
      <c r="A225" s="6">
        <f>'CBA Digital Banking Case Study '!C225</f>
        <v>27000</v>
      </c>
    </row>
    <row r="226">
      <c r="A226" s="6">
        <f>'CBA Digital Banking Case Study '!C226</f>
        <v>16000</v>
      </c>
    </row>
    <row r="227">
      <c r="A227" s="6">
        <f>'CBA Digital Banking Case Study '!C227</f>
        <v>47000</v>
      </c>
    </row>
    <row r="228">
      <c r="A228" s="6">
        <f>'CBA Digital Banking Case Study '!C228</f>
        <v>50000</v>
      </c>
    </row>
    <row r="229">
      <c r="A229" s="6">
        <f>'CBA Digital Banking Case Study '!C229</f>
        <v>25000</v>
      </c>
    </row>
    <row r="230">
      <c r="A230" s="6">
        <f>'CBA Digital Banking Case Study '!C230</f>
        <v>23000</v>
      </c>
    </row>
    <row r="231">
      <c r="A231" s="6">
        <f>'CBA Digital Banking Case Study '!C231</f>
        <v>10000</v>
      </c>
    </row>
    <row r="232">
      <c r="A232" s="6">
        <f>'CBA Digital Banking Case Study '!C232</f>
        <v>15000</v>
      </c>
    </row>
    <row r="233">
      <c r="A233" s="6">
        <f>'CBA Digital Banking Case Study '!C233</f>
        <v>35000</v>
      </c>
    </row>
    <row r="234">
      <c r="A234" s="6">
        <f>'CBA Digital Banking Case Study '!C234</f>
        <v>16000</v>
      </c>
    </row>
    <row r="235">
      <c r="A235" s="6">
        <f>'CBA Digital Banking Case Study '!C235</f>
        <v>9000</v>
      </c>
    </row>
    <row r="236">
      <c r="A236" s="6">
        <f>'CBA Digital Banking Case Study '!C236</f>
        <v>179000</v>
      </c>
    </row>
    <row r="237">
      <c r="A237" s="6">
        <f>'CBA Digital Banking Case Study '!C237</f>
        <v>9000</v>
      </c>
    </row>
    <row r="238">
      <c r="A238" s="6">
        <f>'CBA Digital Banking Case Study '!C238</f>
        <v>85000</v>
      </c>
    </row>
    <row r="239">
      <c r="A239" s="6">
        <f>'CBA Digital Banking Case Study '!C239</f>
        <v>18000</v>
      </c>
    </row>
    <row r="240">
      <c r="A240" s="6">
        <f>'CBA Digital Banking Case Study '!C240</f>
        <v>21000</v>
      </c>
    </row>
    <row r="241">
      <c r="A241" s="6">
        <f>'CBA Digital Banking Case Study '!C241</f>
        <v>15000</v>
      </c>
    </row>
    <row r="242">
      <c r="A242" s="6">
        <f>'CBA Digital Banking Case Study '!C242</f>
        <v>35000</v>
      </c>
    </row>
    <row r="243">
      <c r="A243" s="6">
        <f>'CBA Digital Banking Case Study '!C243</f>
        <v>9000</v>
      </c>
    </row>
    <row r="244">
      <c r="A244" s="6">
        <f>'CBA Digital Banking Case Study '!C244</f>
        <v>7000</v>
      </c>
    </row>
    <row r="245">
      <c r="A245" s="6">
        <f>'CBA Digital Banking Case Study '!C245</f>
        <v>58000</v>
      </c>
    </row>
    <row r="246">
      <c r="A246" s="6">
        <f>'CBA Digital Banking Case Study '!C246</f>
        <v>14000</v>
      </c>
    </row>
    <row r="247">
      <c r="A247" s="6">
        <f>'CBA Digital Banking Case Study '!C247</f>
        <v>34000</v>
      </c>
    </row>
    <row r="248">
      <c r="A248" s="6">
        <f>'CBA Digital Banking Case Study '!C248</f>
        <v>11000</v>
      </c>
    </row>
    <row r="249">
      <c r="A249" s="6">
        <f>'CBA Digital Banking Case Study '!C249</f>
        <v>34000</v>
      </c>
    </row>
    <row r="250">
      <c r="A250" s="6">
        <f>'CBA Digital Banking Case Study '!C250</f>
        <v>60000</v>
      </c>
    </row>
    <row r="251">
      <c r="A251" s="6">
        <f>'CBA Digital Banking Case Study '!C251</f>
        <v>16000</v>
      </c>
    </row>
    <row r="252">
      <c r="A252" s="6">
        <f>'CBA Digital Banking Case Study '!C252</f>
        <v>7000</v>
      </c>
    </row>
    <row r="253">
      <c r="A253" s="6">
        <f>'CBA Digital Banking Case Study '!C253</f>
        <v>61000</v>
      </c>
    </row>
    <row r="254">
      <c r="A254" s="6">
        <f>'CBA Digital Banking Case Study '!C254</f>
        <v>38000</v>
      </c>
    </row>
    <row r="255">
      <c r="A255" s="6">
        <f>'CBA Digital Banking Case Study '!C255</f>
        <v>17000</v>
      </c>
    </row>
    <row r="256">
      <c r="A256" s="6">
        <f>'CBA Digital Banking Case Study '!C256</f>
        <v>19000</v>
      </c>
    </row>
    <row r="257">
      <c r="A257" s="6">
        <f>'CBA Digital Banking Case Study '!C257</f>
        <v>11000</v>
      </c>
    </row>
    <row r="258">
      <c r="A258" s="6">
        <f>'CBA Digital Banking Case Study '!C258</f>
        <v>52000</v>
      </c>
    </row>
    <row r="259">
      <c r="A259" s="6">
        <f>'CBA Digital Banking Case Study '!C259</f>
        <v>16000</v>
      </c>
    </row>
    <row r="260">
      <c r="A260" s="6">
        <f>'CBA Digital Banking Case Study '!C260</f>
        <v>9000</v>
      </c>
    </row>
    <row r="261">
      <c r="A261" s="6">
        <f>'CBA Digital Banking Case Study '!C261</f>
        <v>25000</v>
      </c>
    </row>
    <row r="262">
      <c r="A262" s="6">
        <f>'CBA Digital Banking Case Study '!C262</f>
        <v>13000</v>
      </c>
    </row>
    <row r="263">
      <c r="A263" s="6">
        <f>'CBA Digital Banking Case Study '!C263</f>
        <v>12000</v>
      </c>
    </row>
    <row r="264">
      <c r="A264" s="6">
        <f>'CBA Digital Banking Case Study '!C264</f>
        <v>17000</v>
      </c>
    </row>
    <row r="265">
      <c r="A265" s="6">
        <f>'CBA Digital Banking Case Study '!C265</f>
        <v>23000</v>
      </c>
    </row>
    <row r="266">
      <c r="A266" s="6">
        <f>'CBA Digital Banking Case Study '!C266</f>
        <v>10000</v>
      </c>
    </row>
    <row r="267">
      <c r="A267" s="6">
        <f>'CBA Digital Banking Case Study '!C267</f>
        <v>51000</v>
      </c>
    </row>
    <row r="268">
      <c r="A268" s="6">
        <f>'CBA Digital Banking Case Study '!C268</f>
        <v>33000</v>
      </c>
    </row>
    <row r="269">
      <c r="A269" s="6">
        <f>'CBA Digital Banking Case Study '!C269</f>
        <v>18000</v>
      </c>
    </row>
    <row r="270">
      <c r="A270" s="6">
        <f>'CBA Digital Banking Case Study '!C270</f>
        <v>13000</v>
      </c>
    </row>
    <row r="271">
      <c r="A271" s="6">
        <f>'CBA Digital Banking Case Study '!C271</f>
        <v>21000</v>
      </c>
    </row>
    <row r="272">
      <c r="A272" s="6">
        <f>'CBA Digital Banking Case Study '!C272</f>
        <v>38000</v>
      </c>
    </row>
    <row r="273">
      <c r="A273" s="6">
        <f>'CBA Digital Banking Case Study '!C273</f>
        <v>34000</v>
      </c>
    </row>
    <row r="274">
      <c r="A274" s="6">
        <f>'CBA Digital Banking Case Study '!C274</f>
        <v>42000</v>
      </c>
    </row>
    <row r="275">
      <c r="A275" s="6">
        <f>'CBA Digital Banking Case Study '!C275</f>
        <v>17000</v>
      </c>
    </row>
    <row r="276">
      <c r="A276" s="6">
        <f>'CBA Digital Banking Case Study '!C276</f>
        <v>5000</v>
      </c>
    </row>
    <row r="277">
      <c r="A277" s="6">
        <f>'CBA Digital Banking Case Study '!C277</f>
        <v>47000</v>
      </c>
    </row>
    <row r="278">
      <c r="A278" s="6">
        <f>'CBA Digital Banking Case Study '!C278</f>
        <v>20000</v>
      </c>
    </row>
    <row r="279">
      <c r="A279" s="6">
        <f>'CBA Digital Banking Case Study '!C279</f>
        <v>33000</v>
      </c>
    </row>
    <row r="280">
      <c r="A280" s="6">
        <f>'CBA Digital Banking Case Study '!C280</f>
        <v>60000</v>
      </c>
    </row>
    <row r="281">
      <c r="A281" s="6">
        <f>'CBA Digital Banking Case Study '!C281</f>
        <v>95000</v>
      </c>
    </row>
    <row r="282">
      <c r="A282" s="6">
        <f>'CBA Digital Banking Case Study '!C282</f>
        <v>15000</v>
      </c>
    </row>
    <row r="283">
      <c r="A283" s="6">
        <f>'CBA Digital Banking Case Study '!C283</f>
        <v>24000</v>
      </c>
    </row>
    <row r="284">
      <c r="A284" s="6">
        <f>'CBA Digital Banking Case Study '!C284</f>
        <v>50000</v>
      </c>
    </row>
    <row r="285">
      <c r="A285" s="6">
        <f>'CBA Digital Banking Case Study '!C285</f>
        <v>13000</v>
      </c>
    </row>
    <row r="286">
      <c r="A286" s="6">
        <f>'CBA Digital Banking Case Study '!C286</f>
        <v>16000</v>
      </c>
    </row>
    <row r="287">
      <c r="A287" s="6">
        <f>'CBA Digital Banking Case Study '!C287</f>
        <v>15000</v>
      </c>
    </row>
    <row r="288">
      <c r="A288" s="6">
        <f>'CBA Digital Banking Case Study '!C288</f>
        <v>22000</v>
      </c>
    </row>
    <row r="289">
      <c r="A289" s="6">
        <f>'CBA Digital Banking Case Study '!C289</f>
        <v>19000</v>
      </c>
    </row>
    <row r="290">
      <c r="A290" s="6">
        <f>'CBA Digital Banking Case Study '!C290</f>
        <v>15000</v>
      </c>
    </row>
    <row r="291">
      <c r="A291" s="6">
        <f>'CBA Digital Banking Case Study '!C291</f>
        <v>12000</v>
      </c>
    </row>
    <row r="292">
      <c r="A292" s="6">
        <f>'CBA Digital Banking Case Study '!C292</f>
        <v>36000</v>
      </c>
    </row>
    <row r="293">
      <c r="A293" s="6">
        <f>'CBA Digital Banking Case Study '!C293</f>
        <v>49000</v>
      </c>
    </row>
    <row r="294">
      <c r="A294" s="6">
        <f>'CBA Digital Banking Case Study '!C294</f>
        <v>54000</v>
      </c>
    </row>
    <row r="295">
      <c r="A295" s="6">
        <f>'CBA Digital Banking Case Study '!C295</f>
        <v>17000</v>
      </c>
    </row>
    <row r="296">
      <c r="A296" s="6">
        <f>'CBA Digital Banking Case Study '!C296</f>
        <v>37000</v>
      </c>
    </row>
    <row r="297">
      <c r="A297" s="6">
        <f>'CBA Digital Banking Case Study '!C297</f>
        <v>25000</v>
      </c>
    </row>
    <row r="298">
      <c r="A298" s="6">
        <f>'CBA Digital Banking Case Study '!C298</f>
        <v>16000</v>
      </c>
    </row>
    <row r="299">
      <c r="A299" s="6">
        <f>'CBA Digital Banking Case Study '!C299</f>
        <v>34000</v>
      </c>
    </row>
    <row r="300">
      <c r="A300" s="6">
        <f>'CBA Digital Banking Case Study '!C300</f>
        <v>15000</v>
      </c>
    </row>
    <row r="301">
      <c r="A301" s="6">
        <f>'CBA Digital Banking Case Study '!C301</f>
        <v>18000</v>
      </c>
    </row>
    <row r="302">
      <c r="A302" s="6">
        <f>'CBA Digital Banking Case Study '!C302</f>
        <v>10000</v>
      </c>
    </row>
    <row r="303">
      <c r="A303" s="6">
        <f>'CBA Digital Banking Case Study '!C303</f>
        <v>17000</v>
      </c>
    </row>
    <row r="304">
      <c r="A304" s="6">
        <f>'CBA Digital Banking Case Study '!C304</f>
        <v>26000</v>
      </c>
    </row>
    <row r="305">
      <c r="A305" s="6">
        <f>'CBA Digital Banking Case Study '!C305</f>
        <v>56000</v>
      </c>
    </row>
    <row r="306">
      <c r="A306" s="6">
        <f>'CBA Digital Banking Case Study '!C306</f>
        <v>18000</v>
      </c>
    </row>
    <row r="307">
      <c r="A307" s="6">
        <f>'CBA Digital Banking Case Study '!C307</f>
        <v>12000</v>
      </c>
    </row>
    <row r="308">
      <c r="A308" s="6">
        <f>'CBA Digital Banking Case Study '!C308</f>
        <v>54000</v>
      </c>
    </row>
    <row r="309">
      <c r="A309" s="6">
        <f>'CBA Digital Banking Case Study '!C309</f>
        <v>16000</v>
      </c>
    </row>
    <row r="310">
      <c r="A310" s="6">
        <f>'CBA Digital Banking Case Study '!C310</f>
        <v>8000</v>
      </c>
    </row>
    <row r="311">
      <c r="A311" s="6">
        <f>'CBA Digital Banking Case Study '!C311</f>
        <v>24000</v>
      </c>
    </row>
    <row r="312">
      <c r="A312" s="6">
        <f>'CBA Digital Banking Case Study '!C312</f>
        <v>18000</v>
      </c>
    </row>
    <row r="313">
      <c r="A313" s="6">
        <f>'CBA Digital Banking Case Study '!C313</f>
        <v>88000</v>
      </c>
    </row>
    <row r="314">
      <c r="A314" s="6">
        <f>'CBA Digital Banking Case Study '!C314</f>
        <v>29000</v>
      </c>
    </row>
    <row r="315">
      <c r="A315" s="6">
        <f>'CBA Digital Banking Case Study '!C315</f>
        <v>20000</v>
      </c>
    </row>
    <row r="316">
      <c r="A316" s="6">
        <f>'CBA Digital Banking Case Study '!C316</f>
        <v>13000</v>
      </c>
    </row>
    <row r="317">
      <c r="A317" s="6">
        <f>'CBA Digital Banking Case Study '!C317</f>
        <v>27000</v>
      </c>
    </row>
    <row r="318">
      <c r="A318" s="6">
        <f>'CBA Digital Banking Case Study '!C318</f>
        <v>53000</v>
      </c>
    </row>
    <row r="319">
      <c r="A319" s="6">
        <f>'CBA Digital Banking Case Study '!C319</f>
        <v>27000</v>
      </c>
    </row>
    <row r="320">
      <c r="A320" s="6">
        <f>'CBA Digital Banking Case Study '!C320</f>
        <v>13000</v>
      </c>
    </row>
    <row r="321">
      <c r="A321" s="6">
        <f>'CBA Digital Banking Case Study '!C321</f>
        <v>30000</v>
      </c>
    </row>
    <row r="322">
      <c r="A322" s="6">
        <f>'CBA Digital Banking Case Study '!C322</f>
        <v>21000</v>
      </c>
    </row>
    <row r="323">
      <c r="A323" s="6">
        <f>'CBA Digital Banking Case Study '!C323</f>
        <v>29000</v>
      </c>
    </row>
    <row r="324">
      <c r="A324" s="6">
        <f>'CBA Digital Banking Case Study '!C324</f>
        <v>18000</v>
      </c>
    </row>
    <row r="325">
      <c r="A325" s="6">
        <f>'CBA Digital Banking Case Study '!C325</f>
        <v>18000</v>
      </c>
    </row>
    <row r="326">
      <c r="A326" s="6">
        <f>'CBA Digital Banking Case Study '!C326</f>
        <v>17000</v>
      </c>
    </row>
    <row r="327">
      <c r="A327" s="6">
        <f>'CBA Digital Banking Case Study '!C327</f>
        <v>39000</v>
      </c>
    </row>
    <row r="328">
      <c r="A328" s="6">
        <f>'CBA Digital Banking Case Study '!C328</f>
        <v>18000</v>
      </c>
    </row>
    <row r="329">
      <c r="A329" s="6">
        <f>'CBA Digital Banking Case Study '!C329</f>
        <v>17000</v>
      </c>
    </row>
    <row r="330">
      <c r="A330" s="6">
        <f>'CBA Digital Banking Case Study '!C330</f>
        <v>13000</v>
      </c>
    </row>
    <row r="331">
      <c r="A331" s="6">
        <f>'CBA Digital Banking Case Study '!C331</f>
        <v>29000</v>
      </c>
    </row>
    <row r="332">
      <c r="A332" s="6">
        <f>'CBA Digital Banking Case Study '!C332</f>
        <v>27000</v>
      </c>
    </row>
    <row r="333">
      <c r="A333" s="6">
        <f>'CBA Digital Banking Case Study '!C333</f>
        <v>17000</v>
      </c>
    </row>
    <row r="334">
      <c r="A334" s="6">
        <f>'CBA Digital Banking Case Study '!C334</f>
        <v>14000</v>
      </c>
    </row>
    <row r="335">
      <c r="A335" s="6">
        <f>'CBA Digital Banking Case Study '!C335</f>
        <v>68000</v>
      </c>
    </row>
    <row r="336">
      <c r="A336" s="6">
        <f>'CBA Digital Banking Case Study '!C336</f>
        <v>7000</v>
      </c>
    </row>
    <row r="337">
      <c r="A337" s="6">
        <f>'CBA Digital Banking Case Study '!C337</f>
        <v>30000</v>
      </c>
    </row>
    <row r="338">
      <c r="A338" s="6">
        <f>'CBA Digital Banking Case Study '!C338</f>
        <v>48000</v>
      </c>
    </row>
    <row r="339">
      <c r="A339" s="6">
        <f>'CBA Digital Banking Case Study '!C339</f>
        <v>5000</v>
      </c>
    </row>
    <row r="340">
      <c r="A340" s="6">
        <f>'CBA Digital Banking Case Study '!C340</f>
        <v>35000</v>
      </c>
    </row>
    <row r="341">
      <c r="A341" s="6">
        <f>'CBA Digital Banking Case Study '!C341</f>
        <v>19000</v>
      </c>
    </row>
    <row r="342">
      <c r="A342" s="6">
        <f>'CBA Digital Banking Case Study '!C342</f>
        <v>26000</v>
      </c>
    </row>
    <row r="343">
      <c r="A343" s="6">
        <f>'CBA Digital Banking Case Study '!C343</f>
        <v>18000</v>
      </c>
    </row>
    <row r="344">
      <c r="A344" s="6">
        <f>'CBA Digital Banking Case Study '!C344</f>
        <v>42000</v>
      </c>
    </row>
    <row r="345">
      <c r="A345" s="6">
        <f>'CBA Digital Banking Case Study '!C345</f>
        <v>27000</v>
      </c>
    </row>
    <row r="346">
      <c r="A346" s="6">
        <f>'CBA Digital Banking Case Study '!C346</f>
        <v>24000</v>
      </c>
    </row>
    <row r="347">
      <c r="A347" s="6">
        <f>'CBA Digital Banking Case Study '!C347</f>
        <v>13000</v>
      </c>
    </row>
    <row r="348">
      <c r="A348" s="6">
        <f>'CBA Digital Banking Case Study '!C348</f>
        <v>68000</v>
      </c>
    </row>
    <row r="349">
      <c r="A349" s="6">
        <f>'CBA Digital Banking Case Study '!C349</f>
        <v>22000</v>
      </c>
    </row>
    <row r="350">
      <c r="A350" s="6">
        <f>'CBA Digital Banking Case Study '!C350</f>
        <v>87000</v>
      </c>
    </row>
    <row r="351">
      <c r="A351" s="6">
        <f>'CBA Digital Banking Case Study '!C351</f>
        <v>70000</v>
      </c>
    </row>
    <row r="352">
      <c r="A352" s="6">
        <f>'CBA Digital Banking Case Study '!C352</f>
        <v>8000</v>
      </c>
    </row>
    <row r="353">
      <c r="A353" s="6">
        <f>'CBA Digital Banking Case Study '!C353</f>
        <v>15000</v>
      </c>
    </row>
    <row r="354">
      <c r="A354" s="6">
        <f>'CBA Digital Banking Case Study '!C354</f>
        <v>12000</v>
      </c>
    </row>
    <row r="355">
      <c r="A355" s="6">
        <f>'CBA Digital Banking Case Study '!C355</f>
        <v>21000</v>
      </c>
    </row>
    <row r="356">
      <c r="A356" s="6">
        <f>'CBA Digital Banking Case Study '!C356</f>
        <v>25000</v>
      </c>
    </row>
    <row r="357">
      <c r="A357" s="6">
        <f>'CBA Digital Banking Case Study '!C357</f>
        <v>25000</v>
      </c>
    </row>
    <row r="358">
      <c r="A358" s="6">
        <f>'CBA Digital Banking Case Study '!C358</f>
        <v>41000</v>
      </c>
    </row>
    <row r="359">
      <c r="A359" s="6">
        <f>'CBA Digital Banking Case Study '!C359</f>
        <v>54000</v>
      </c>
    </row>
    <row r="360">
      <c r="A360" s="6">
        <f>'CBA Digital Banking Case Study '!C360</f>
        <v>39000</v>
      </c>
    </row>
    <row r="361">
      <c r="A361" s="6">
        <f>'CBA Digital Banking Case Study '!C361</f>
        <v>16000</v>
      </c>
    </row>
    <row r="362">
      <c r="A362" s="6">
        <f>'CBA Digital Banking Case Study '!C362</f>
        <v>14000</v>
      </c>
    </row>
    <row r="363">
      <c r="A363" s="6">
        <f>'CBA Digital Banking Case Study '!C363</f>
        <v>22000</v>
      </c>
    </row>
    <row r="364">
      <c r="A364" s="6">
        <f>'CBA Digital Banking Case Study '!C364</f>
        <v>28000</v>
      </c>
    </row>
    <row r="365">
      <c r="A365" s="6">
        <f>'CBA Digital Banking Case Study '!C365</f>
        <v>20000</v>
      </c>
    </row>
    <row r="366">
      <c r="A366" s="6">
        <f>'CBA Digital Banking Case Study '!C366</f>
        <v>10000</v>
      </c>
    </row>
    <row r="367">
      <c r="A367" s="6">
        <f>'CBA Digital Banking Case Study '!C367</f>
        <v>33000</v>
      </c>
    </row>
    <row r="368">
      <c r="A368" s="6">
        <f>'CBA Digital Banking Case Study '!C368</f>
        <v>17000</v>
      </c>
    </row>
    <row r="369">
      <c r="A369" s="6">
        <f>'CBA Digital Banking Case Study '!C369</f>
        <v>17000</v>
      </c>
    </row>
    <row r="370">
      <c r="A370" s="6">
        <f>'CBA Digital Banking Case Study '!C370</f>
        <v>21000</v>
      </c>
    </row>
    <row r="371">
      <c r="A371" s="6">
        <f>'CBA Digital Banking Case Study '!C371</f>
        <v>19000</v>
      </c>
    </row>
    <row r="372">
      <c r="A372" s="6">
        <f>'CBA Digital Banking Case Study '!C372</f>
        <v>18000</v>
      </c>
    </row>
    <row r="373">
      <c r="A373" s="6">
        <f>'CBA Digital Banking Case Study '!C373</f>
        <v>10000</v>
      </c>
    </row>
    <row r="374">
      <c r="A374" s="6">
        <f>'CBA Digital Banking Case Study '!C374</f>
        <v>21000</v>
      </c>
    </row>
    <row r="375">
      <c r="A375" s="6">
        <f>'CBA Digital Banking Case Study '!C375</f>
        <v>34000</v>
      </c>
    </row>
    <row r="376">
      <c r="A376" s="6">
        <f>'CBA Digital Banking Case Study '!C376</f>
        <v>26000</v>
      </c>
    </row>
    <row r="377">
      <c r="A377" s="6">
        <f>'CBA Digital Banking Case Study '!C377</f>
        <v>39000</v>
      </c>
    </row>
    <row r="378">
      <c r="A378" s="6">
        <f>'CBA Digital Banking Case Study '!C378</f>
        <v>14000</v>
      </c>
    </row>
    <row r="379">
      <c r="A379" s="6">
        <f>'CBA Digital Banking Case Study '!C379</f>
        <v>10000</v>
      </c>
    </row>
    <row r="380">
      <c r="A380" s="6">
        <f>'CBA Digital Banking Case Study '!C380</f>
        <v>19000</v>
      </c>
    </row>
    <row r="381">
      <c r="A381" s="6">
        <f>'CBA Digital Banking Case Study '!C381</f>
        <v>15000</v>
      </c>
    </row>
    <row r="382">
      <c r="A382" s="6">
        <f>'CBA Digital Banking Case Study '!C382</f>
        <v>16000</v>
      </c>
    </row>
    <row r="383">
      <c r="A383" s="6">
        <f>'CBA Digital Banking Case Study '!C383</f>
        <v>25000</v>
      </c>
    </row>
    <row r="384">
      <c r="A384" s="6">
        <f>'CBA Digital Banking Case Study '!C384</f>
        <v>16000</v>
      </c>
    </row>
    <row r="385">
      <c r="A385" s="6">
        <f>'CBA Digital Banking Case Study '!C385</f>
        <v>10000</v>
      </c>
    </row>
    <row r="386">
      <c r="A386" s="6">
        <f>'CBA Digital Banking Case Study '!C386</f>
        <v>16000</v>
      </c>
    </row>
    <row r="387">
      <c r="A387" s="6">
        <f>'CBA Digital Banking Case Study '!C387</f>
        <v>27000</v>
      </c>
    </row>
    <row r="388">
      <c r="A388" s="6">
        <f>'CBA Digital Banking Case Study '!C388</f>
        <v>33000</v>
      </c>
    </row>
    <row r="389">
      <c r="A389" s="6">
        <f>'CBA Digital Banking Case Study '!C389</f>
        <v>33000</v>
      </c>
    </row>
    <row r="390">
      <c r="A390" s="6">
        <f>'CBA Digital Banking Case Study '!C390</f>
        <v>28000</v>
      </c>
    </row>
    <row r="391">
      <c r="A391" s="6">
        <f>'CBA Digital Banking Case Study '!C391</f>
        <v>20000</v>
      </c>
    </row>
    <row r="392">
      <c r="A392" s="6">
        <f>'CBA Digital Banking Case Study '!C392</f>
        <v>28000</v>
      </c>
    </row>
    <row r="393">
      <c r="A393" s="6">
        <f>'CBA Digital Banking Case Study '!C393</f>
        <v>21000</v>
      </c>
    </row>
    <row r="394">
      <c r="A394" s="6">
        <f>'CBA Digital Banking Case Study '!C394</f>
        <v>24000</v>
      </c>
    </row>
    <row r="395">
      <c r="A395" s="6">
        <f>'CBA Digital Banking Case Study '!C395</f>
        <v>13000</v>
      </c>
    </row>
    <row r="396">
      <c r="A396" s="6">
        <f>'CBA Digital Banking Case Study '!C396</f>
        <v>23000</v>
      </c>
    </row>
    <row r="397">
      <c r="A397" s="6">
        <f>'CBA Digital Banking Case Study '!C397</f>
        <v>28000</v>
      </c>
    </row>
    <row r="398">
      <c r="A398" s="6">
        <f>'CBA Digital Banking Case Study '!C398</f>
        <v>27000</v>
      </c>
    </row>
    <row r="399">
      <c r="A399" s="6">
        <f>'CBA Digital Banking Case Study '!C399</f>
        <v>10000</v>
      </c>
    </row>
    <row r="400">
      <c r="A400" s="6">
        <f>'CBA Digital Banking Case Study '!C400</f>
        <v>23000</v>
      </c>
    </row>
    <row r="401">
      <c r="A401" s="6">
        <f>'CBA Digital Banking Case Study '!C401</f>
        <v>9000</v>
      </c>
    </row>
    <row r="402">
      <c r="A402" s="6">
        <f>'CBA Digital Banking Case Study '!C402</f>
        <v>24000</v>
      </c>
    </row>
    <row r="403">
      <c r="A403" s="6">
        <f>'CBA Digital Banking Case Study '!C403</f>
        <v>14000</v>
      </c>
    </row>
    <row r="404">
      <c r="A404" s="6">
        <f>'CBA Digital Banking Case Study '!C404</f>
        <v>61000</v>
      </c>
    </row>
    <row r="405">
      <c r="A405" s="6">
        <f>'CBA Digital Banking Case Study '!C405</f>
        <v>24000</v>
      </c>
    </row>
    <row r="406">
      <c r="A406" s="6">
        <f>'CBA Digital Banking Case Study '!C406</f>
        <v>36000</v>
      </c>
    </row>
    <row r="407">
      <c r="A407" s="6">
        <f>'CBA Digital Banking Case Study '!C407</f>
        <v>78000</v>
      </c>
    </row>
    <row r="408">
      <c r="A408" s="6">
        <f>'CBA Digital Banking Case Study '!C408</f>
        <v>13000</v>
      </c>
    </row>
    <row r="409">
      <c r="A409" s="6">
        <f>'CBA Digital Banking Case Study '!C409</f>
        <v>29000</v>
      </c>
    </row>
    <row r="410">
      <c r="A410" s="6">
        <f>'CBA Digital Banking Case Study '!C410</f>
        <v>11000</v>
      </c>
    </row>
    <row r="411">
      <c r="A411" s="6">
        <f>'CBA Digital Banking Case Study '!C411</f>
        <v>27000</v>
      </c>
    </row>
    <row r="412">
      <c r="A412" s="6">
        <f>'CBA Digital Banking Case Study '!C412</f>
        <v>64000</v>
      </c>
    </row>
    <row r="413">
      <c r="A413" s="6">
        <f>'CBA Digital Banking Case Study '!C413</f>
        <v>15000</v>
      </c>
    </row>
    <row r="414">
      <c r="A414" s="6">
        <f>'CBA Digital Banking Case Study '!C414</f>
        <v>13000</v>
      </c>
    </row>
    <row r="415">
      <c r="A415" s="6">
        <f>'CBA Digital Banking Case Study '!C415</f>
        <v>21000</v>
      </c>
    </row>
    <row r="416">
      <c r="A416" s="6">
        <f>'CBA Digital Banking Case Study '!C416</f>
        <v>75000</v>
      </c>
    </row>
    <row r="417">
      <c r="A417" s="6">
        <f>'CBA Digital Banking Case Study '!C417</f>
        <v>35000</v>
      </c>
    </row>
    <row r="418">
      <c r="A418" s="6">
        <f>'CBA Digital Banking Case Study '!C418</f>
        <v>13000</v>
      </c>
    </row>
    <row r="419">
      <c r="A419" s="6">
        <f>'CBA Digital Banking Case Study '!C419</f>
        <v>53000</v>
      </c>
    </row>
    <row r="420">
      <c r="A420" s="6">
        <f>'CBA Digital Banking Case Study '!C420</f>
        <v>8000</v>
      </c>
    </row>
    <row r="421">
      <c r="A421" s="6">
        <f>'CBA Digital Banking Case Study '!C421</f>
        <v>79000</v>
      </c>
    </row>
    <row r="422">
      <c r="A422" s="6">
        <f>'CBA Digital Banking Case Study '!C422</f>
        <v>37000</v>
      </c>
    </row>
    <row r="423">
      <c r="A423" s="6">
        <f>'CBA Digital Banking Case Study '!C423</f>
        <v>63000</v>
      </c>
    </row>
    <row r="424">
      <c r="A424" s="6">
        <f>'CBA Digital Banking Case Study '!C424</f>
        <v>8000</v>
      </c>
    </row>
    <row r="425">
      <c r="A425" s="6">
        <f>'CBA Digital Banking Case Study '!C425</f>
        <v>24000</v>
      </c>
    </row>
    <row r="426">
      <c r="A426" s="6">
        <f>'CBA Digital Banking Case Study '!C426</f>
        <v>20000</v>
      </c>
    </row>
    <row r="427">
      <c r="A427" s="6">
        <f>'CBA Digital Banking Case Study '!C427</f>
        <v>12000</v>
      </c>
    </row>
    <row r="428">
      <c r="A428" s="6">
        <f>'CBA Digital Banking Case Study '!C428</f>
        <v>10000</v>
      </c>
    </row>
    <row r="429">
      <c r="A429" s="6">
        <f>'CBA Digital Banking Case Study '!C429</f>
        <v>30000</v>
      </c>
    </row>
    <row r="430">
      <c r="A430" s="6">
        <f>'CBA Digital Banking Case Study '!C430</f>
        <v>32000</v>
      </c>
    </row>
    <row r="431">
      <c r="A431" s="6">
        <f>'CBA Digital Banking Case Study '!C431</f>
        <v>48000</v>
      </c>
    </row>
    <row r="432">
      <c r="A432" s="6">
        <f>'CBA Digital Banking Case Study '!C432</f>
        <v>16000</v>
      </c>
    </row>
    <row r="433">
      <c r="A433" s="6">
        <f>'CBA Digital Banking Case Study '!C433</f>
        <v>20000</v>
      </c>
    </row>
    <row r="434">
      <c r="A434" s="6">
        <f>'CBA Digital Banking Case Study '!C434</f>
        <v>10000</v>
      </c>
    </row>
    <row r="435">
      <c r="A435" s="6">
        <f>'CBA Digital Banking Case Study '!C435</f>
        <v>56000</v>
      </c>
    </row>
    <row r="436">
      <c r="A436" s="6">
        <f>'CBA Digital Banking Case Study '!C436</f>
        <v>23000</v>
      </c>
    </row>
    <row r="437">
      <c r="A437" s="6">
        <f>'CBA Digital Banking Case Study '!C437</f>
        <v>34000</v>
      </c>
    </row>
    <row r="438">
      <c r="A438" s="6">
        <f>'CBA Digital Banking Case Study '!C438</f>
        <v>35000</v>
      </c>
    </row>
    <row r="439">
      <c r="A439" s="6">
        <f>'CBA Digital Banking Case Study '!C439</f>
        <v>53000</v>
      </c>
    </row>
    <row r="440">
      <c r="A440" s="6">
        <f>'CBA Digital Banking Case Study '!C440</f>
        <v>13000</v>
      </c>
    </row>
    <row r="441">
      <c r="A441" s="6">
        <f>'CBA Digital Banking Case Study '!C441</f>
        <v>33000</v>
      </c>
    </row>
    <row r="442">
      <c r="A442" s="6">
        <f>'CBA Digital Banking Case Study '!C442</f>
        <v>22000</v>
      </c>
    </row>
    <row r="443">
      <c r="A443" s="6">
        <f>'CBA Digital Banking Case Study '!C443</f>
        <v>78000</v>
      </c>
    </row>
    <row r="444">
      <c r="A444" s="6">
        <f>'CBA Digital Banking Case Study '!C444</f>
        <v>13000</v>
      </c>
    </row>
    <row r="445">
      <c r="A445" s="6">
        <f>'CBA Digital Banking Case Study '!C445</f>
        <v>44000</v>
      </c>
    </row>
    <row r="446">
      <c r="A446" s="6">
        <f>'CBA Digital Banking Case Study '!C446</f>
        <v>27000</v>
      </c>
    </row>
    <row r="447">
      <c r="A447" s="6">
        <f>'CBA Digital Banking Case Study '!C447</f>
        <v>26000</v>
      </c>
    </row>
    <row r="448">
      <c r="A448" s="6">
        <f>'CBA Digital Banking Case Study '!C448</f>
        <v>23000</v>
      </c>
    </row>
    <row r="449">
      <c r="A449" s="6">
        <f>'CBA Digital Banking Case Study '!C449</f>
        <v>49000</v>
      </c>
    </row>
    <row r="450">
      <c r="A450" s="6">
        <f>'CBA Digital Banking Case Study '!C450</f>
        <v>26000</v>
      </c>
    </row>
    <row r="451">
      <c r="A451" s="6">
        <f>'CBA Digital Banking Case Study '!C451</f>
        <v>9000</v>
      </c>
    </row>
    <row r="452">
      <c r="A452" s="6">
        <f>'CBA Digital Banking Case Study '!C452</f>
        <v>46000</v>
      </c>
    </row>
    <row r="453">
      <c r="A453" s="6">
        <f>'CBA Digital Banking Case Study '!C453</f>
        <v>41000</v>
      </c>
    </row>
    <row r="454">
      <c r="A454" s="6">
        <f>'CBA Digital Banking Case Study '!C454</f>
        <v>31000</v>
      </c>
    </row>
    <row r="455">
      <c r="A455" s="6">
        <f>'CBA Digital Banking Case Study '!C455</f>
        <v>11000</v>
      </c>
    </row>
    <row r="456">
      <c r="A456" s="6">
        <f>'CBA Digital Banking Case Study '!C456</f>
        <v>12000</v>
      </c>
    </row>
    <row r="457">
      <c r="A457" s="6">
        <f>'CBA Digital Banking Case Study '!C457</f>
        <v>7000</v>
      </c>
    </row>
    <row r="458">
      <c r="A458" s="6">
        <f>'CBA Digital Banking Case Study '!C458</f>
        <v>29000</v>
      </c>
    </row>
    <row r="459">
      <c r="A459" s="6">
        <f>'CBA Digital Banking Case Study '!C459</f>
        <v>10000</v>
      </c>
    </row>
    <row r="460">
      <c r="A460" s="6">
        <f>'CBA Digital Banking Case Study '!C460</f>
        <v>8000</v>
      </c>
    </row>
    <row r="461">
      <c r="A461" s="6">
        <f>'CBA Digital Banking Case Study '!C461</f>
        <v>47000</v>
      </c>
    </row>
    <row r="462">
      <c r="A462" s="6">
        <f>'CBA Digital Banking Case Study '!C462</f>
        <v>35000</v>
      </c>
    </row>
    <row r="463">
      <c r="A463" s="6">
        <f>'CBA Digital Banking Case Study '!C463</f>
        <v>18000</v>
      </c>
    </row>
    <row r="464">
      <c r="A464" s="6">
        <f>'CBA Digital Banking Case Study '!C464</f>
        <v>20000</v>
      </c>
    </row>
    <row r="465">
      <c r="A465" s="6">
        <f>'CBA Digital Banking Case Study '!C465</f>
        <v>5000</v>
      </c>
    </row>
    <row r="466">
      <c r="A466" s="6">
        <f>'CBA Digital Banking Case Study '!C466</f>
        <v>38000</v>
      </c>
    </row>
    <row r="467">
      <c r="A467" s="6">
        <f>'CBA Digital Banking Case Study '!C467</f>
        <v>15000</v>
      </c>
    </row>
    <row r="468">
      <c r="A468" s="6">
        <f>'CBA Digital Banking Case Study '!C468</f>
        <v>27000</v>
      </c>
    </row>
    <row r="469">
      <c r="A469" s="6">
        <f>'CBA Digital Banking Case Study '!C469</f>
        <v>5000</v>
      </c>
    </row>
    <row r="470">
      <c r="A470" s="6">
        <f>'CBA Digital Banking Case Study '!C470</f>
        <v>40000</v>
      </c>
    </row>
    <row r="471">
      <c r="A471" s="6">
        <f>'CBA Digital Banking Case Study '!C471</f>
        <v>14000</v>
      </c>
    </row>
    <row r="472">
      <c r="A472" s="6">
        <f>'CBA Digital Banking Case Study '!C472</f>
        <v>10000</v>
      </c>
    </row>
    <row r="473">
      <c r="A473" s="6">
        <f>'CBA Digital Banking Case Study '!C473</f>
        <v>18000</v>
      </c>
    </row>
    <row r="474">
      <c r="A474" s="6">
        <f>'CBA Digital Banking Case Study '!C474</f>
        <v>15000</v>
      </c>
    </row>
    <row r="475">
      <c r="A475" s="6">
        <f>'CBA Digital Banking Case Study '!C475</f>
        <v>42000</v>
      </c>
    </row>
    <row r="476">
      <c r="A476" s="6">
        <f>'CBA Digital Banking Case Study '!C476</f>
        <v>17000</v>
      </c>
    </row>
    <row r="477">
      <c r="A477" s="6">
        <f>'CBA Digital Banking Case Study '!C477</f>
        <v>50000</v>
      </c>
    </row>
    <row r="478">
      <c r="A478" s="6">
        <f>'CBA Digital Banking Case Study '!C478</f>
        <v>27000</v>
      </c>
    </row>
    <row r="479">
      <c r="A479" s="6">
        <f>'CBA Digital Banking Case Study '!C479</f>
        <v>38000</v>
      </c>
    </row>
    <row r="480">
      <c r="A480" s="6">
        <f>'CBA Digital Banking Case Study '!C480</f>
        <v>22000</v>
      </c>
    </row>
    <row r="481">
      <c r="A481" s="6">
        <f>'CBA Digital Banking Case Study '!C481</f>
        <v>47000</v>
      </c>
    </row>
    <row r="482">
      <c r="A482" s="6">
        <f>'CBA Digital Banking Case Study '!C482</f>
        <v>11000</v>
      </c>
    </row>
    <row r="483">
      <c r="A483" s="6">
        <f>'CBA Digital Banking Case Study '!C483</f>
        <v>24000</v>
      </c>
    </row>
    <row r="484">
      <c r="A484" s="6">
        <f>'CBA Digital Banking Case Study '!C484</f>
        <v>17000</v>
      </c>
    </row>
    <row r="485">
      <c r="A485" s="6">
        <f>'CBA Digital Banking Case Study '!C485</f>
        <v>51000</v>
      </c>
    </row>
    <row r="486">
      <c r="A486" s="6">
        <f>'CBA Digital Banking Case Study '!C486</f>
        <v>54000</v>
      </c>
    </row>
    <row r="487">
      <c r="A487" s="6">
        <f>'CBA Digital Banking Case Study '!C487</f>
        <v>22000</v>
      </c>
    </row>
    <row r="488">
      <c r="A488" s="6">
        <f>'CBA Digital Banking Case Study '!C488</f>
        <v>10000</v>
      </c>
    </row>
    <row r="489">
      <c r="A489" s="6">
        <f>'CBA Digital Banking Case Study '!C489</f>
        <v>28000</v>
      </c>
    </row>
    <row r="490">
      <c r="A490" s="6">
        <f>'CBA Digital Banking Case Study '!C490</f>
        <v>8000</v>
      </c>
    </row>
    <row r="491">
      <c r="A491" s="6">
        <f>'CBA Digital Banking Case Study '!C491</f>
        <v>58000</v>
      </c>
    </row>
    <row r="492">
      <c r="A492" s="6">
        <f>'CBA Digital Banking Case Study '!C492</f>
        <v>17000</v>
      </c>
    </row>
    <row r="493">
      <c r="A493" s="6">
        <f>'CBA Digital Banking Case Study '!C493</f>
        <v>22000</v>
      </c>
    </row>
    <row r="494">
      <c r="A494" s="6">
        <f>'CBA Digital Banking Case Study '!C494</f>
        <v>15000</v>
      </c>
    </row>
    <row r="495">
      <c r="A495" s="6">
        <f>'CBA Digital Banking Case Study '!C495</f>
        <v>13000</v>
      </c>
    </row>
    <row r="496">
      <c r="A496" s="6">
        <f>'CBA Digital Banking Case Study '!C496</f>
        <v>34000</v>
      </c>
    </row>
    <row r="497">
      <c r="A497" s="6">
        <f>'CBA Digital Banking Case Study '!C497</f>
        <v>20000</v>
      </c>
    </row>
    <row r="498">
      <c r="A498" s="6">
        <f>'CBA Digital Banking Case Study '!C498</f>
        <v>23000</v>
      </c>
    </row>
    <row r="499">
      <c r="A499" s="6">
        <f>'CBA Digital Banking Case Study '!C499</f>
        <v>12000</v>
      </c>
    </row>
    <row r="500">
      <c r="A500" s="6">
        <f>'CBA Digital Banking Case Study '!C500</f>
        <v>37000</v>
      </c>
    </row>
    <row r="501">
      <c r="A501" s="6">
        <f>'CBA Digital Banking Case Study '!C501</f>
        <v>39000</v>
      </c>
    </row>
    <row r="502">
      <c r="A502" s="6">
        <f>'CBA Digital Banking Case Study '!C502</f>
        <v>19000</v>
      </c>
    </row>
    <row r="503">
      <c r="A503" s="6">
        <f>'CBA Digital Banking Case Study '!C503</f>
        <v>47000</v>
      </c>
    </row>
    <row r="504">
      <c r="A504" s="6">
        <f>'CBA Digital Banking Case Study '!C504</f>
        <v>21000</v>
      </c>
    </row>
    <row r="505">
      <c r="A505" s="6">
        <f>'CBA Digital Banking Case Study '!C505</f>
        <v>35000</v>
      </c>
    </row>
    <row r="506">
      <c r="A506" s="6">
        <f>'CBA Digital Banking Case Study '!C506</f>
        <v>8000</v>
      </c>
    </row>
    <row r="507">
      <c r="A507" s="6">
        <f>'CBA Digital Banking Case Study '!C507</f>
        <v>27000</v>
      </c>
    </row>
    <row r="508">
      <c r="A508" s="6">
        <f>'CBA Digital Banking Case Study '!C508</f>
        <v>19000</v>
      </c>
    </row>
    <row r="509">
      <c r="A509" s="6">
        <f>'CBA Digital Banking Case Study '!C509</f>
        <v>24000</v>
      </c>
    </row>
    <row r="510">
      <c r="A510" s="6">
        <f>'CBA Digital Banking Case Study '!C510</f>
        <v>24000</v>
      </c>
    </row>
    <row r="511">
      <c r="A511" s="6">
        <f>'CBA Digital Banking Case Study '!C511</f>
        <v>24000</v>
      </c>
    </row>
    <row r="512">
      <c r="A512" s="6">
        <f>'CBA Digital Banking Case Study '!C512</f>
        <v>32000</v>
      </c>
    </row>
    <row r="513">
      <c r="A513" s="6">
        <f>'CBA Digital Banking Case Study '!C513</f>
        <v>16000</v>
      </c>
    </row>
    <row r="514">
      <c r="A514" s="6">
        <f>'CBA Digital Banking Case Study '!C514</f>
        <v>31000</v>
      </c>
    </row>
    <row r="515">
      <c r="A515" s="6">
        <f>'CBA Digital Banking Case Study '!C515</f>
        <v>46000</v>
      </c>
    </row>
    <row r="516">
      <c r="A516" s="6">
        <f>'CBA Digital Banking Case Study '!C516</f>
        <v>9000</v>
      </c>
    </row>
    <row r="517">
      <c r="A517" s="6">
        <f>'CBA Digital Banking Case Study '!C517</f>
        <v>14000</v>
      </c>
    </row>
    <row r="518">
      <c r="A518" s="6">
        <f>'CBA Digital Banking Case Study '!C518</f>
        <v>14000</v>
      </c>
    </row>
    <row r="519">
      <c r="A519" s="6">
        <f>'CBA Digital Banking Case Study '!C519</f>
        <v>11000</v>
      </c>
    </row>
    <row r="520">
      <c r="A520" s="6">
        <f>'CBA Digital Banking Case Study '!C520</f>
        <v>17000</v>
      </c>
    </row>
    <row r="521">
      <c r="A521" s="6">
        <f>'CBA Digital Banking Case Study '!C521</f>
        <v>41000</v>
      </c>
    </row>
    <row r="522">
      <c r="A522" s="6">
        <f>'CBA Digital Banking Case Study '!C522</f>
        <v>52000</v>
      </c>
    </row>
    <row r="523">
      <c r="A523" s="6">
        <f>'CBA Digital Banking Case Study '!C523</f>
        <v>23000</v>
      </c>
    </row>
    <row r="524">
      <c r="A524" s="6">
        <f>'CBA Digital Banking Case Study '!C524</f>
        <v>18000</v>
      </c>
    </row>
    <row r="525">
      <c r="A525" s="6">
        <f>'CBA Digital Banking Case Study '!C525</f>
        <v>36000</v>
      </c>
    </row>
    <row r="526">
      <c r="A526" s="6">
        <f>'CBA Digital Banking Case Study '!C526</f>
        <v>5000</v>
      </c>
    </row>
    <row r="527">
      <c r="A527" s="6">
        <f>'CBA Digital Banking Case Study '!C527</f>
        <v>12000</v>
      </c>
    </row>
    <row r="528">
      <c r="A528" s="6">
        <f>'CBA Digital Banking Case Study '!C528</f>
        <v>5000</v>
      </c>
    </row>
    <row r="529">
      <c r="A529" s="6">
        <f>'CBA Digital Banking Case Study '!C529</f>
        <v>12000</v>
      </c>
    </row>
    <row r="530">
      <c r="A530" s="6">
        <f>'CBA Digital Banking Case Study '!C530</f>
        <v>14000</v>
      </c>
    </row>
    <row r="531">
      <c r="A531" s="6">
        <f>'CBA Digital Banking Case Study '!C531</f>
        <v>53000</v>
      </c>
    </row>
    <row r="532">
      <c r="A532" s="6">
        <f>'CBA Digital Banking Case Study '!C532</f>
        <v>5000</v>
      </c>
    </row>
    <row r="533">
      <c r="A533" s="6">
        <f>'CBA Digital Banking Case Study '!C533</f>
        <v>17000</v>
      </c>
    </row>
    <row r="534">
      <c r="A534" s="6">
        <f>'CBA Digital Banking Case Study '!C534</f>
        <v>32000</v>
      </c>
    </row>
    <row r="535">
      <c r="A535" s="6">
        <f>'CBA Digital Banking Case Study '!C535</f>
        <v>28000</v>
      </c>
    </row>
    <row r="536">
      <c r="A536" s="6">
        <f>'CBA Digital Banking Case Study '!C536</f>
        <v>53000</v>
      </c>
    </row>
    <row r="537">
      <c r="A537" s="6">
        <f>'CBA Digital Banking Case Study '!C537</f>
        <v>24000</v>
      </c>
    </row>
    <row r="538">
      <c r="A538" s="6">
        <f>'CBA Digital Banking Case Study '!C538</f>
        <v>28000</v>
      </c>
    </row>
    <row r="539">
      <c r="A539" s="6">
        <f>'CBA Digital Banking Case Study '!C539</f>
        <v>7000</v>
      </c>
    </row>
    <row r="540">
      <c r="A540" s="6">
        <f>'CBA Digital Banking Case Study '!C540</f>
        <v>12000</v>
      </c>
    </row>
    <row r="541">
      <c r="A541" s="6">
        <f>'CBA Digital Banking Case Study '!C541</f>
        <v>8000</v>
      </c>
    </row>
    <row r="542">
      <c r="A542" s="6">
        <f>'CBA Digital Banking Case Study '!C542</f>
        <v>31000</v>
      </c>
    </row>
    <row r="543">
      <c r="A543" s="6">
        <f>'CBA Digital Banking Case Study '!C543</f>
        <v>27000</v>
      </c>
    </row>
    <row r="544">
      <c r="A544" s="6">
        <f>'CBA Digital Banking Case Study '!C544</f>
        <v>27000</v>
      </c>
    </row>
    <row r="545">
      <c r="A545" s="6">
        <f>'CBA Digital Banking Case Study '!C545</f>
        <v>13000</v>
      </c>
    </row>
    <row r="546">
      <c r="A546" s="6">
        <f>'CBA Digital Banking Case Study '!C546</f>
        <v>12000</v>
      </c>
    </row>
    <row r="547">
      <c r="A547" s="6">
        <f>'CBA Digital Banking Case Study '!C547</f>
        <v>25000</v>
      </c>
    </row>
    <row r="548">
      <c r="A548" s="6">
        <f>'CBA Digital Banking Case Study '!C548</f>
        <v>15000</v>
      </c>
    </row>
    <row r="549">
      <c r="A549" s="6">
        <f>'CBA Digital Banking Case Study '!C549</f>
        <v>12000</v>
      </c>
    </row>
    <row r="550">
      <c r="A550" s="6">
        <f>'CBA Digital Banking Case Study '!C550</f>
        <v>16000</v>
      </c>
    </row>
    <row r="551">
      <c r="A551" s="6">
        <f>'CBA Digital Banking Case Study '!C551</f>
        <v>15000</v>
      </c>
    </row>
    <row r="552">
      <c r="A552" s="6">
        <f>'CBA Digital Banking Case Study '!C552</f>
        <v>13000</v>
      </c>
    </row>
    <row r="553">
      <c r="A553" s="6">
        <f>'CBA Digital Banking Case Study '!C553</f>
        <v>11000</v>
      </c>
    </row>
    <row r="554">
      <c r="A554" s="6">
        <f>'CBA Digital Banking Case Study '!C554</f>
        <v>29000</v>
      </c>
    </row>
    <row r="555">
      <c r="A555" s="6">
        <f>'CBA Digital Banking Case Study '!C555</f>
        <v>56000</v>
      </c>
    </row>
    <row r="556">
      <c r="A556" s="6">
        <f>'CBA Digital Banking Case Study '!C556</f>
        <v>22000</v>
      </c>
    </row>
    <row r="557">
      <c r="A557" s="6">
        <f>'CBA Digital Banking Case Study '!C557</f>
        <v>25000</v>
      </c>
    </row>
    <row r="558">
      <c r="A558" s="6">
        <f>'CBA Digital Banking Case Study '!C558</f>
        <v>30000</v>
      </c>
    </row>
    <row r="559">
      <c r="A559" s="6">
        <f>'CBA Digital Banking Case Study '!C559</f>
        <v>27000</v>
      </c>
    </row>
    <row r="560">
      <c r="A560" s="6">
        <f>'CBA Digital Banking Case Study '!C560</f>
        <v>13000</v>
      </c>
    </row>
    <row r="561">
      <c r="A561" s="6">
        <f>'CBA Digital Banking Case Study '!C561</f>
        <v>62000</v>
      </c>
    </row>
    <row r="562">
      <c r="A562" s="6">
        <f>'CBA Digital Banking Case Study '!C562</f>
        <v>14000</v>
      </c>
    </row>
    <row r="563">
      <c r="A563" s="6">
        <f>'CBA Digital Banking Case Study '!C563</f>
        <v>32000</v>
      </c>
    </row>
    <row r="564">
      <c r="A564" s="6">
        <f>'CBA Digital Banking Case Study '!C564</f>
        <v>30000</v>
      </c>
    </row>
    <row r="565">
      <c r="A565" s="6">
        <f>'CBA Digital Banking Case Study '!C565</f>
        <v>7000</v>
      </c>
    </row>
    <row r="566">
      <c r="A566" s="6">
        <f>'CBA Digital Banking Case Study '!C566</f>
        <v>18000</v>
      </c>
    </row>
    <row r="567">
      <c r="A567" s="6">
        <f>'CBA Digital Banking Case Study '!C567</f>
        <v>23000</v>
      </c>
    </row>
    <row r="568">
      <c r="A568" s="6">
        <f>'CBA Digital Banking Case Study '!C568</f>
        <v>24000</v>
      </c>
    </row>
    <row r="569">
      <c r="A569" s="6">
        <f>'CBA Digital Banking Case Study '!C569</f>
        <v>26000</v>
      </c>
    </row>
    <row r="570">
      <c r="A570" s="6">
        <f>'CBA Digital Banking Case Study '!C570</f>
        <v>35000</v>
      </c>
    </row>
    <row r="571">
      <c r="A571" s="6">
        <f>'CBA Digital Banking Case Study '!C571</f>
        <v>22000</v>
      </c>
    </row>
    <row r="572">
      <c r="A572" s="6">
        <f>'CBA Digital Banking Case Study '!C572</f>
        <v>27000</v>
      </c>
    </row>
    <row r="573">
      <c r="A573" s="6">
        <f>'CBA Digital Banking Case Study '!C573</f>
        <v>21000</v>
      </c>
    </row>
    <row r="574">
      <c r="A574" s="6">
        <f>'CBA Digital Banking Case Study '!C574</f>
        <v>12000</v>
      </c>
    </row>
    <row r="575">
      <c r="A575" s="6">
        <f>'CBA Digital Banking Case Study '!C575</f>
        <v>22000</v>
      </c>
    </row>
    <row r="576">
      <c r="A576" s="6">
        <f>'CBA Digital Banking Case Study '!C576</f>
        <v>35000</v>
      </c>
    </row>
    <row r="577">
      <c r="A577" s="6">
        <f>'CBA Digital Banking Case Study '!C577</f>
        <v>43000</v>
      </c>
    </row>
    <row r="578">
      <c r="A578" s="6">
        <f>'CBA Digital Banking Case Study '!C578</f>
        <v>30000</v>
      </c>
    </row>
    <row r="579">
      <c r="A579" s="6">
        <f>'CBA Digital Banking Case Study '!C579</f>
        <v>49000</v>
      </c>
    </row>
    <row r="580">
      <c r="A580" s="6">
        <f>'CBA Digital Banking Case Study '!C580</f>
        <v>28000</v>
      </c>
    </row>
    <row r="581">
      <c r="A581" s="6">
        <f>'CBA Digital Banking Case Study '!C581</f>
        <v>37000</v>
      </c>
    </row>
    <row r="582">
      <c r="A582" s="6">
        <f>'CBA Digital Banking Case Study '!C582</f>
        <v>39000</v>
      </c>
    </row>
    <row r="583">
      <c r="A583" s="6">
        <f>'CBA Digital Banking Case Study '!C583</f>
        <v>19000</v>
      </c>
    </row>
    <row r="584">
      <c r="A584" s="6">
        <f>'CBA Digital Banking Case Study '!C584</f>
        <v>34000</v>
      </c>
    </row>
    <row r="585">
      <c r="A585" s="6">
        <f>'CBA Digital Banking Case Study '!C585</f>
        <v>13000</v>
      </c>
    </row>
    <row r="586">
      <c r="A586" s="6">
        <f>'CBA Digital Banking Case Study '!C586</f>
        <v>27000</v>
      </c>
    </row>
    <row r="587">
      <c r="A587" s="6">
        <f>'CBA Digital Banking Case Study '!C587</f>
        <v>31000</v>
      </c>
    </row>
    <row r="588">
      <c r="A588" s="6">
        <f>'CBA Digital Banking Case Study '!C588</f>
        <v>41000</v>
      </c>
    </row>
    <row r="589">
      <c r="A589" s="6">
        <f>'CBA Digital Banking Case Study '!C589</f>
        <v>36000</v>
      </c>
    </row>
    <row r="590">
      <c r="A590" s="6">
        <f>'CBA Digital Banking Case Study '!C590</f>
        <v>42000</v>
      </c>
    </row>
    <row r="591">
      <c r="A591" s="6">
        <f>'CBA Digital Banking Case Study '!C591</f>
        <v>21000</v>
      </c>
    </row>
    <row r="592">
      <c r="A592" s="6">
        <f>'CBA Digital Banking Case Study '!C592</f>
        <v>18000</v>
      </c>
    </row>
    <row r="593">
      <c r="A593" s="6">
        <f>'CBA Digital Banking Case Study '!C593</f>
        <v>19000</v>
      </c>
    </row>
    <row r="594">
      <c r="A594" s="6">
        <f>'CBA Digital Banking Case Study '!C594</f>
        <v>26000</v>
      </c>
    </row>
    <row r="595">
      <c r="A595" s="6">
        <f>'CBA Digital Banking Case Study '!C595</f>
        <v>7000</v>
      </c>
    </row>
    <row r="596">
      <c r="A596" s="6">
        <f>'CBA Digital Banking Case Study '!C596</f>
        <v>49000</v>
      </c>
    </row>
    <row r="597">
      <c r="A597" s="6">
        <f>'CBA Digital Banking Case Study '!C597</f>
        <v>23000</v>
      </c>
    </row>
    <row r="598">
      <c r="A598" s="6">
        <f>'CBA Digital Banking Case Study '!C598</f>
        <v>17000</v>
      </c>
    </row>
    <row r="599">
      <c r="A599" s="6">
        <f>'CBA Digital Banking Case Study '!C599</f>
        <v>5000</v>
      </c>
    </row>
    <row r="600">
      <c r="A600" s="6">
        <f>'CBA Digital Banking Case Study '!C600</f>
        <v>22000</v>
      </c>
    </row>
    <row r="601">
      <c r="A601" s="6">
        <f>'CBA Digital Banking Case Study '!C601</f>
        <v>20000</v>
      </c>
    </row>
    <row r="602">
      <c r="A602" s="6">
        <f>'CBA Digital Banking Case Study '!C602</f>
        <v>13000</v>
      </c>
    </row>
    <row r="603">
      <c r="A603" s="6">
        <f>'CBA Digital Banking Case Study '!C603</f>
        <v>15000</v>
      </c>
    </row>
    <row r="604">
      <c r="A604" s="6">
        <f>'CBA Digital Banking Case Study '!C604</f>
        <v>22000</v>
      </c>
    </row>
    <row r="605">
      <c r="A605" s="6">
        <f>'CBA Digital Banking Case Study '!C605</f>
        <v>15000</v>
      </c>
    </row>
    <row r="606">
      <c r="A606" s="6">
        <f>'CBA Digital Banking Case Study '!C606</f>
        <v>31000</v>
      </c>
    </row>
    <row r="607">
      <c r="A607" s="6">
        <f>'CBA Digital Banking Case Study '!C607</f>
        <v>14000</v>
      </c>
    </row>
    <row r="608">
      <c r="A608" s="6">
        <f>'CBA Digital Banking Case Study '!C608</f>
        <v>24000</v>
      </c>
    </row>
    <row r="609">
      <c r="A609" s="6">
        <f>'CBA Digital Banking Case Study '!C609</f>
        <v>45000</v>
      </c>
    </row>
    <row r="610">
      <c r="A610" s="6">
        <f>'CBA Digital Banking Case Study '!C610</f>
        <v>22000</v>
      </c>
    </row>
    <row r="611">
      <c r="A611" s="6">
        <f>'CBA Digital Banking Case Study '!C611</f>
        <v>27000</v>
      </c>
    </row>
    <row r="612">
      <c r="A612" s="6">
        <f>'CBA Digital Banking Case Study '!C612</f>
        <v>26000</v>
      </c>
    </row>
    <row r="613">
      <c r="A613" s="6">
        <f>'CBA Digital Banking Case Study '!C613</f>
        <v>22000</v>
      </c>
    </row>
    <row r="614">
      <c r="A614" s="6">
        <f>'CBA Digital Banking Case Study '!C614</f>
        <v>21000</v>
      </c>
    </row>
    <row r="615">
      <c r="A615" s="6">
        <f>'CBA Digital Banking Case Study '!C615</f>
        <v>16000</v>
      </c>
    </row>
    <row r="616">
      <c r="A616" s="6">
        <f>'CBA Digital Banking Case Study '!C616</f>
        <v>24000</v>
      </c>
    </row>
    <row r="617">
      <c r="A617" s="6">
        <f>'CBA Digital Banking Case Study '!C617</f>
        <v>19000</v>
      </c>
    </row>
    <row r="618">
      <c r="A618" s="6">
        <f>'CBA Digital Banking Case Study '!C618</f>
        <v>56000</v>
      </c>
    </row>
    <row r="619">
      <c r="A619" s="6">
        <f>'CBA Digital Banking Case Study '!C619</f>
        <v>36000</v>
      </c>
    </row>
    <row r="620">
      <c r="A620" s="6">
        <f>'CBA Digital Banking Case Study '!C620</f>
        <v>9000</v>
      </c>
    </row>
    <row r="621">
      <c r="A621" s="6">
        <f>'CBA Digital Banking Case Study '!C621</f>
        <v>10000</v>
      </c>
    </row>
    <row r="622">
      <c r="A622" s="6">
        <f>'CBA Digital Banking Case Study '!C622</f>
        <v>20000</v>
      </c>
    </row>
    <row r="623">
      <c r="A623" s="6">
        <f>'CBA Digital Banking Case Study '!C623</f>
        <v>17000</v>
      </c>
    </row>
    <row r="624">
      <c r="A624" s="6">
        <f>'CBA Digital Banking Case Study '!C624</f>
        <v>20000</v>
      </c>
    </row>
    <row r="625">
      <c r="A625" s="6">
        <f>'CBA Digital Banking Case Study '!C625</f>
        <v>33000</v>
      </c>
    </row>
    <row r="626">
      <c r="A626" s="6">
        <f>'CBA Digital Banking Case Study '!C626</f>
        <v>27000</v>
      </c>
    </row>
    <row r="627">
      <c r="A627" s="6">
        <f>'CBA Digital Banking Case Study '!C627</f>
        <v>26000</v>
      </c>
    </row>
    <row r="628">
      <c r="A628" s="6">
        <f>'CBA Digital Banking Case Study '!C628</f>
        <v>52000</v>
      </c>
    </row>
    <row r="629">
      <c r="A629" s="6">
        <f>'CBA Digital Banking Case Study '!C629</f>
        <v>10000</v>
      </c>
    </row>
    <row r="630">
      <c r="A630" s="6">
        <f>'CBA Digital Banking Case Study '!C630</f>
        <v>23000</v>
      </c>
    </row>
    <row r="631">
      <c r="A631" s="6">
        <f>'CBA Digital Banking Case Study '!C631</f>
        <v>16000</v>
      </c>
    </row>
    <row r="632">
      <c r="A632" s="6">
        <f>'CBA Digital Banking Case Study '!C632</f>
        <v>52000</v>
      </c>
    </row>
    <row r="633">
      <c r="A633" s="6">
        <f>'CBA Digital Banking Case Study '!C633</f>
        <v>6000</v>
      </c>
    </row>
    <row r="634">
      <c r="A634" s="6">
        <f>'CBA Digital Banking Case Study '!C634</f>
        <v>6000</v>
      </c>
    </row>
    <row r="635">
      <c r="A635" s="6">
        <f>'CBA Digital Banking Case Study '!C635</f>
        <v>26000</v>
      </c>
    </row>
    <row r="636">
      <c r="A636" s="6">
        <f>'CBA Digital Banking Case Study '!C636</f>
        <v>43000</v>
      </c>
    </row>
    <row r="637">
      <c r="A637" s="6">
        <f>'CBA Digital Banking Case Study '!C637</f>
        <v>35000</v>
      </c>
    </row>
    <row r="638">
      <c r="A638" s="6">
        <f>'CBA Digital Banking Case Study '!C638</f>
        <v>14000</v>
      </c>
    </row>
    <row r="639">
      <c r="A639" s="6">
        <f>'CBA Digital Banking Case Study '!C639</f>
        <v>54000</v>
      </c>
    </row>
    <row r="640">
      <c r="A640" s="6">
        <f>'CBA Digital Banking Case Study '!C640</f>
        <v>11000</v>
      </c>
    </row>
    <row r="641">
      <c r="A641" s="6">
        <f>'CBA Digital Banking Case Study '!C641</f>
        <v>48000</v>
      </c>
    </row>
    <row r="642">
      <c r="A642" s="6">
        <f>'CBA Digital Banking Case Study '!C642</f>
        <v>11000</v>
      </c>
    </row>
    <row r="643">
      <c r="A643" s="6">
        <f>'CBA Digital Banking Case Study '!C643</f>
        <v>18000</v>
      </c>
    </row>
    <row r="644">
      <c r="A644" s="6">
        <f>'CBA Digital Banking Case Study '!C644</f>
        <v>32000</v>
      </c>
    </row>
    <row r="645">
      <c r="A645" s="6">
        <f>'CBA Digital Banking Case Study '!C645</f>
        <v>9000</v>
      </c>
    </row>
    <row r="646">
      <c r="A646" s="6">
        <f>'CBA Digital Banking Case Study '!C646</f>
        <v>53000</v>
      </c>
    </row>
    <row r="647">
      <c r="A647" s="6">
        <f>'CBA Digital Banking Case Study '!C647</f>
        <v>18000</v>
      </c>
    </row>
    <row r="648">
      <c r="A648" s="6">
        <f>'CBA Digital Banking Case Study '!C648</f>
        <v>24000</v>
      </c>
    </row>
    <row r="649">
      <c r="A649" s="6">
        <f>'CBA Digital Banking Case Study '!C649</f>
        <v>44000</v>
      </c>
    </row>
    <row r="650">
      <c r="A650" s="6">
        <f>'CBA Digital Banking Case Study '!C650</f>
        <v>14000</v>
      </c>
    </row>
    <row r="651">
      <c r="A651" s="6">
        <f>'CBA Digital Banking Case Study '!C651</f>
        <v>42000</v>
      </c>
    </row>
    <row r="652">
      <c r="A652" s="6">
        <f>'CBA Digital Banking Case Study '!C652</f>
        <v>59000</v>
      </c>
    </row>
    <row r="653">
      <c r="A653" s="6">
        <f>'CBA Digital Banking Case Study '!C653</f>
        <v>15000</v>
      </c>
    </row>
    <row r="654">
      <c r="A654" s="6">
        <f>'CBA Digital Banking Case Study '!C654</f>
        <v>50000</v>
      </c>
    </row>
    <row r="655">
      <c r="A655" s="6">
        <f>'CBA Digital Banking Case Study '!C655</f>
        <v>8000</v>
      </c>
    </row>
    <row r="656">
      <c r="A656" s="6">
        <f>'CBA Digital Banking Case Study '!C656</f>
        <v>28000</v>
      </c>
    </row>
    <row r="657">
      <c r="A657" s="6">
        <f>'CBA Digital Banking Case Study '!C657</f>
        <v>11000</v>
      </c>
    </row>
    <row r="658">
      <c r="A658" s="6">
        <f>'CBA Digital Banking Case Study '!C658</f>
        <v>39000</v>
      </c>
    </row>
    <row r="659">
      <c r="A659" s="6">
        <f>'CBA Digital Banking Case Study '!C659</f>
        <v>37000</v>
      </c>
    </row>
    <row r="660">
      <c r="A660" s="6">
        <f>'CBA Digital Banking Case Study '!C660</f>
        <v>77000</v>
      </c>
    </row>
    <row r="661">
      <c r="A661" s="6">
        <f>'CBA Digital Banking Case Study '!C661</f>
        <v>52000</v>
      </c>
    </row>
    <row r="662">
      <c r="A662" s="6">
        <f>'CBA Digital Banking Case Study '!C662</f>
        <v>20000</v>
      </c>
    </row>
    <row r="663">
      <c r="A663" s="6">
        <f>'CBA Digital Banking Case Study '!C663</f>
        <v>12000</v>
      </c>
    </row>
    <row r="664">
      <c r="A664" s="6">
        <f>'CBA Digital Banking Case Study '!C664</f>
        <v>31000</v>
      </c>
    </row>
    <row r="665">
      <c r="A665" s="6">
        <f>'CBA Digital Banking Case Study '!C665</f>
        <v>21000</v>
      </c>
    </row>
    <row r="666">
      <c r="A666" s="6">
        <f>'CBA Digital Banking Case Study '!C666</f>
        <v>56000</v>
      </c>
    </row>
    <row r="667">
      <c r="A667" s="6">
        <f>'CBA Digital Banking Case Study '!C667</f>
        <v>6000</v>
      </c>
    </row>
    <row r="668">
      <c r="A668" s="6">
        <f>'CBA Digital Banking Case Study '!C668</f>
        <v>82000</v>
      </c>
    </row>
    <row r="669">
      <c r="A669" s="6">
        <f>'CBA Digital Banking Case Study '!C669</f>
        <v>30000</v>
      </c>
    </row>
    <row r="670">
      <c r="A670" s="6">
        <f>'CBA Digital Banking Case Study '!C670</f>
        <v>14000</v>
      </c>
    </row>
    <row r="671">
      <c r="A671" s="6">
        <f>'CBA Digital Banking Case Study '!C671</f>
        <v>34000</v>
      </c>
    </row>
    <row r="672">
      <c r="A672" s="6">
        <f>'CBA Digital Banking Case Study '!C672</f>
        <v>48000</v>
      </c>
    </row>
    <row r="673">
      <c r="A673" s="6">
        <f>'CBA Digital Banking Case Study '!C673</f>
        <v>24000</v>
      </c>
    </row>
    <row r="674">
      <c r="A674" s="6">
        <f>'CBA Digital Banking Case Study '!C674</f>
        <v>8000</v>
      </c>
    </row>
    <row r="675">
      <c r="A675" s="6">
        <f>'CBA Digital Banking Case Study '!C675</f>
        <v>18000</v>
      </c>
    </row>
    <row r="676">
      <c r="A676" s="6">
        <f>'CBA Digital Banking Case Study '!C676</f>
        <v>41000</v>
      </c>
    </row>
    <row r="677">
      <c r="A677" s="6">
        <f>'CBA Digital Banking Case Study '!C677</f>
        <v>30000</v>
      </c>
    </row>
    <row r="678">
      <c r="A678" s="6">
        <f>'CBA Digital Banking Case Study '!C678</f>
        <v>20000</v>
      </c>
    </row>
    <row r="679">
      <c r="A679" s="6">
        <f>'CBA Digital Banking Case Study '!C679</f>
        <v>48000</v>
      </c>
    </row>
    <row r="680">
      <c r="A680" s="6">
        <f>'CBA Digital Banking Case Study '!C680</f>
        <v>34000</v>
      </c>
    </row>
    <row r="681">
      <c r="A681" s="6">
        <f>'CBA Digital Banking Case Study '!C681</f>
        <v>36000</v>
      </c>
    </row>
    <row r="682">
      <c r="A682" s="6">
        <f>'CBA Digital Banking Case Study '!C682</f>
        <v>17000</v>
      </c>
    </row>
    <row r="683">
      <c r="A683" s="6">
        <f>'CBA Digital Banking Case Study '!C683</f>
        <v>16000</v>
      </c>
    </row>
    <row r="684">
      <c r="A684" s="6">
        <f>'CBA Digital Banking Case Study '!C684</f>
        <v>8000</v>
      </c>
    </row>
    <row r="685">
      <c r="A685" s="6">
        <f>'CBA Digital Banking Case Study '!C685</f>
        <v>19000</v>
      </c>
    </row>
    <row r="686">
      <c r="A686" s="6">
        <f>'CBA Digital Banking Case Study '!C686</f>
        <v>39000</v>
      </c>
    </row>
    <row r="687">
      <c r="A687" s="6">
        <f>'CBA Digital Banking Case Study '!C687</f>
        <v>19000</v>
      </c>
    </row>
    <row r="688">
      <c r="A688" s="6">
        <f>'CBA Digital Banking Case Study '!C688</f>
        <v>29000</v>
      </c>
    </row>
    <row r="689">
      <c r="A689" s="6">
        <f>'CBA Digital Banking Case Study '!C689</f>
        <v>43000</v>
      </c>
    </row>
    <row r="690">
      <c r="A690" s="6">
        <f>'CBA Digital Banking Case Study '!C690</f>
        <v>28000</v>
      </c>
    </row>
    <row r="691">
      <c r="A691" s="6">
        <f>'CBA Digital Banking Case Study '!C691</f>
        <v>29000</v>
      </c>
    </row>
    <row r="692">
      <c r="A692" s="6">
        <f>'CBA Digital Banking Case Study '!C692</f>
        <v>10000</v>
      </c>
    </row>
    <row r="693">
      <c r="A693" s="6">
        <f>'CBA Digital Banking Case Study '!C693</f>
        <v>18000</v>
      </c>
    </row>
    <row r="694">
      <c r="A694" s="6">
        <f>'CBA Digital Banking Case Study '!C694</f>
        <v>62000</v>
      </c>
    </row>
    <row r="695">
      <c r="A695" s="6">
        <f>'CBA Digital Banking Case Study '!C695</f>
        <v>23000</v>
      </c>
    </row>
    <row r="696">
      <c r="A696" s="6">
        <f>'CBA Digital Banking Case Study '!C696</f>
        <v>69000</v>
      </c>
    </row>
    <row r="697">
      <c r="A697" s="6">
        <f>'CBA Digital Banking Case Study '!C697</f>
        <v>14000</v>
      </c>
    </row>
    <row r="698">
      <c r="A698" s="6">
        <f>'CBA Digital Banking Case Study '!C698</f>
        <v>25000</v>
      </c>
    </row>
    <row r="699">
      <c r="A699" s="6">
        <f>'CBA Digital Banking Case Study '!C699</f>
        <v>18000</v>
      </c>
    </row>
    <row r="700">
      <c r="A700" s="6">
        <f>'CBA Digital Banking Case Study '!C700</f>
        <v>31000</v>
      </c>
    </row>
    <row r="701">
      <c r="A701" s="6">
        <f>'CBA Digital Banking Case Study '!C701</f>
        <v>38000</v>
      </c>
    </row>
    <row r="702">
      <c r="A702" s="6">
        <f>'CBA Digital Banking Case Study '!C702</f>
        <v>32000</v>
      </c>
    </row>
    <row r="703">
      <c r="A703" s="6">
        <f>'CBA Digital Banking Case Study '!C703</f>
        <v>41000</v>
      </c>
    </row>
    <row r="704">
      <c r="A704" s="6">
        <f>'CBA Digital Banking Case Study '!C704</f>
        <v>22000</v>
      </c>
    </row>
    <row r="705">
      <c r="A705" s="6">
        <f>'CBA Digital Banking Case Study '!C705</f>
        <v>20000</v>
      </c>
    </row>
    <row r="706">
      <c r="A706" s="6">
        <f>'CBA Digital Banking Case Study '!C706</f>
        <v>8000</v>
      </c>
    </row>
    <row r="707">
      <c r="A707" s="6">
        <f>'CBA Digital Banking Case Study '!C707</f>
        <v>32000</v>
      </c>
    </row>
    <row r="708">
      <c r="A708" s="6">
        <f>'CBA Digital Banking Case Study '!C708</f>
        <v>24000</v>
      </c>
    </row>
    <row r="709">
      <c r="A709" s="6">
        <f>'CBA Digital Banking Case Study '!C709</f>
        <v>21000</v>
      </c>
    </row>
    <row r="710">
      <c r="A710" s="6">
        <f>'CBA Digital Banking Case Study '!C710</f>
        <v>20000</v>
      </c>
    </row>
    <row r="711">
      <c r="A711" s="6">
        <f>'CBA Digital Banking Case Study '!C711</f>
        <v>22000</v>
      </c>
    </row>
    <row r="712">
      <c r="A712" s="6">
        <f>'CBA Digital Banking Case Study '!C712</f>
        <v>19000</v>
      </c>
    </row>
    <row r="713">
      <c r="A713" s="6">
        <f>'CBA Digital Banking Case Study '!C713</f>
        <v>16000</v>
      </c>
    </row>
    <row r="714">
      <c r="A714" s="6">
        <f>'CBA Digital Banking Case Study '!C714</f>
        <v>25000</v>
      </c>
    </row>
    <row r="715">
      <c r="A715" s="6">
        <f>'CBA Digital Banking Case Study '!C715</f>
        <v>29000</v>
      </c>
    </row>
    <row r="716">
      <c r="A716" s="6">
        <f>'CBA Digital Banking Case Study '!C716</f>
        <v>14000</v>
      </c>
    </row>
    <row r="717">
      <c r="A717" s="6">
        <f>'CBA Digital Banking Case Study '!C717</f>
        <v>17000</v>
      </c>
    </row>
    <row r="718">
      <c r="A718" s="6">
        <f>'CBA Digital Banking Case Study '!C718</f>
        <v>19000</v>
      </c>
    </row>
    <row r="719">
      <c r="A719" s="6">
        <f>'CBA Digital Banking Case Study '!C719</f>
        <v>22000</v>
      </c>
    </row>
    <row r="720">
      <c r="A720" s="6">
        <f>'CBA Digital Banking Case Study '!C720</f>
        <v>20000</v>
      </c>
    </row>
    <row r="721">
      <c r="A721" s="6">
        <f>'CBA Digital Banking Case Study '!C721</f>
        <v>33000</v>
      </c>
    </row>
    <row r="722">
      <c r="A722" s="6">
        <f>'CBA Digital Banking Case Study '!C722</f>
        <v>8000</v>
      </c>
    </row>
    <row r="723">
      <c r="A723" s="6">
        <f>'CBA Digital Banking Case Study '!C723</f>
        <v>9000</v>
      </c>
    </row>
    <row r="724">
      <c r="A724" s="6">
        <f>'CBA Digital Banking Case Study '!C724</f>
        <v>25000</v>
      </c>
    </row>
    <row r="725">
      <c r="A725" s="6">
        <f>'CBA Digital Banking Case Study '!C725</f>
        <v>15000</v>
      </c>
    </row>
    <row r="726">
      <c r="A726" s="6">
        <f>'CBA Digital Banking Case Study '!C726</f>
        <v>37000</v>
      </c>
    </row>
    <row r="727">
      <c r="A727" s="6">
        <f>'CBA Digital Banking Case Study '!C727</f>
        <v>44000</v>
      </c>
    </row>
    <row r="728">
      <c r="A728" s="6">
        <f>'CBA Digital Banking Case Study '!C728</f>
        <v>25000</v>
      </c>
    </row>
    <row r="729">
      <c r="A729" s="6">
        <f>'CBA Digital Banking Case Study '!C729</f>
        <v>12000</v>
      </c>
    </row>
    <row r="730">
      <c r="A730" s="6">
        <f>'CBA Digital Banking Case Study '!C730</f>
        <v>41000</v>
      </c>
    </row>
    <row r="731">
      <c r="A731" s="6">
        <f>'CBA Digital Banking Case Study '!C731</f>
        <v>25000</v>
      </c>
    </row>
    <row r="732">
      <c r="A732" s="6">
        <f>'CBA Digital Banking Case Study '!C732</f>
        <v>9000</v>
      </c>
    </row>
    <row r="733">
      <c r="A733" s="6">
        <f>'CBA Digital Banking Case Study '!C733</f>
        <v>10000</v>
      </c>
    </row>
    <row r="734">
      <c r="A734" s="6">
        <f>'CBA Digital Banking Case Study '!C734</f>
        <v>55000</v>
      </c>
    </row>
    <row r="735">
      <c r="A735" s="6">
        <f>'CBA Digital Banking Case Study '!C735</f>
        <v>50000</v>
      </c>
    </row>
    <row r="736">
      <c r="A736" s="6">
        <f>'CBA Digital Banking Case Study '!C736</f>
        <v>5000</v>
      </c>
    </row>
    <row r="737">
      <c r="A737" s="6">
        <f>'CBA Digital Banking Case Study '!C737</f>
        <v>10000</v>
      </c>
    </row>
    <row r="738">
      <c r="A738" s="6">
        <f>'CBA Digital Banking Case Study '!C738</f>
        <v>44000</v>
      </c>
    </row>
    <row r="739">
      <c r="A739" s="6">
        <f>'CBA Digital Banking Case Study '!C739</f>
        <v>22000</v>
      </c>
    </row>
    <row r="740">
      <c r="A740" s="6">
        <f>'CBA Digital Banking Case Study '!C740</f>
        <v>34000</v>
      </c>
    </row>
    <row r="741">
      <c r="A741" s="6">
        <f>'CBA Digital Banking Case Study '!C741</f>
        <v>21000</v>
      </c>
    </row>
    <row r="742">
      <c r="A742" s="6">
        <f>'CBA Digital Banking Case Study '!C742</f>
        <v>33000</v>
      </c>
    </row>
    <row r="743">
      <c r="A743" s="6">
        <f>'CBA Digital Banking Case Study '!C743</f>
        <v>22000</v>
      </c>
    </row>
    <row r="744">
      <c r="A744" s="6">
        <f>'CBA Digital Banking Case Study '!C744</f>
        <v>17000</v>
      </c>
    </row>
    <row r="745">
      <c r="A745" s="6">
        <f>'CBA Digital Banking Case Study '!C745</f>
        <v>42000</v>
      </c>
    </row>
    <row r="746">
      <c r="A746" s="6">
        <f>'CBA Digital Banking Case Study '!C746</f>
        <v>25000</v>
      </c>
    </row>
    <row r="747">
      <c r="A747" s="6">
        <f>'CBA Digital Banking Case Study '!C747</f>
        <v>33000</v>
      </c>
    </row>
    <row r="748">
      <c r="A748" s="6">
        <f>'CBA Digital Banking Case Study '!C748</f>
        <v>24000</v>
      </c>
    </row>
    <row r="749">
      <c r="A749" s="6">
        <f>'CBA Digital Banking Case Study '!C749</f>
        <v>16000</v>
      </c>
    </row>
    <row r="750">
      <c r="A750" s="6">
        <f>'CBA Digital Banking Case Study '!C750</f>
        <v>58000</v>
      </c>
    </row>
    <row r="751">
      <c r="A751" s="6">
        <f>'CBA Digital Banking Case Study '!C751</f>
        <v>27000</v>
      </c>
    </row>
    <row r="752">
      <c r="A752" s="6">
        <f>'CBA Digital Banking Case Study '!C752</f>
        <v>18000</v>
      </c>
    </row>
    <row r="753">
      <c r="A753" s="6">
        <f>'CBA Digital Banking Case Study '!C753</f>
        <v>47000</v>
      </c>
    </row>
    <row r="754">
      <c r="A754" s="6">
        <f>'CBA Digital Banking Case Study '!C754</f>
        <v>10000</v>
      </c>
    </row>
    <row r="755">
      <c r="A755" s="6">
        <f>'CBA Digital Banking Case Study '!C755</f>
        <v>84000</v>
      </c>
    </row>
    <row r="756">
      <c r="A756" s="6">
        <f>'CBA Digital Banking Case Study '!C756</f>
        <v>20000</v>
      </c>
    </row>
    <row r="757">
      <c r="A757" s="6">
        <f>'CBA Digital Banking Case Study '!C757</f>
        <v>10000</v>
      </c>
    </row>
    <row r="758">
      <c r="A758" s="6">
        <f>'CBA Digital Banking Case Study '!C758</f>
        <v>69000</v>
      </c>
    </row>
    <row r="759">
      <c r="A759" s="6">
        <f>'CBA Digital Banking Case Study '!C759</f>
        <v>17000</v>
      </c>
    </row>
    <row r="760">
      <c r="A760" s="6">
        <f>'CBA Digital Banking Case Study '!C760</f>
        <v>25000</v>
      </c>
    </row>
    <row r="761">
      <c r="A761" s="6">
        <f>'CBA Digital Banking Case Study '!C761</f>
        <v>34000</v>
      </c>
    </row>
    <row r="762">
      <c r="A762" s="6">
        <f>'CBA Digital Banking Case Study '!C762</f>
        <v>45000</v>
      </c>
    </row>
    <row r="763">
      <c r="A763" s="6">
        <f>'CBA Digital Banking Case Study '!C763</f>
        <v>26000</v>
      </c>
    </row>
    <row r="764">
      <c r="A764" s="6">
        <f>'CBA Digital Banking Case Study '!C764</f>
        <v>15000</v>
      </c>
    </row>
    <row r="765">
      <c r="A765" s="6">
        <f>'CBA Digital Banking Case Study '!C765</f>
        <v>25000</v>
      </c>
    </row>
    <row r="766">
      <c r="A766" s="6">
        <f>'CBA Digital Banking Case Study '!C766</f>
        <v>17000</v>
      </c>
    </row>
    <row r="767">
      <c r="A767" s="6">
        <f>'CBA Digital Banking Case Study '!C767</f>
        <v>26000</v>
      </c>
    </row>
    <row r="768">
      <c r="A768" s="6">
        <f>'CBA Digital Banking Case Study '!C768</f>
        <v>59000</v>
      </c>
    </row>
    <row r="769">
      <c r="A769" s="6">
        <f>'CBA Digital Banking Case Study '!C769</f>
        <v>35000</v>
      </c>
    </row>
    <row r="770">
      <c r="A770" s="6">
        <f>'CBA Digital Banking Case Study '!C770</f>
        <v>25000</v>
      </c>
    </row>
    <row r="771">
      <c r="A771" s="6">
        <f>'CBA Digital Banking Case Study '!C771</f>
        <v>34000</v>
      </c>
    </row>
    <row r="772">
      <c r="A772" s="6">
        <f>'CBA Digital Banking Case Study '!C772</f>
        <v>36000</v>
      </c>
    </row>
    <row r="773">
      <c r="A773" s="6">
        <f>'CBA Digital Banking Case Study '!C773</f>
        <v>12000</v>
      </c>
    </row>
    <row r="774">
      <c r="A774" s="6">
        <f>'CBA Digital Banking Case Study '!C774</f>
        <v>23000</v>
      </c>
    </row>
    <row r="775">
      <c r="A775" s="6">
        <f>'CBA Digital Banking Case Study '!C775</f>
        <v>102000</v>
      </c>
    </row>
    <row r="776">
      <c r="A776" s="6">
        <f>'CBA Digital Banking Case Study '!C776</f>
        <v>46000</v>
      </c>
    </row>
    <row r="777">
      <c r="A777" s="6">
        <f>'CBA Digital Banking Case Study '!C777</f>
        <v>16000</v>
      </c>
    </row>
    <row r="778">
      <c r="A778" s="6">
        <f>'CBA Digital Banking Case Study '!C778</f>
        <v>15000</v>
      </c>
    </row>
    <row r="779">
      <c r="A779" s="6">
        <f>'CBA Digital Banking Case Study '!C779</f>
        <v>15000</v>
      </c>
    </row>
    <row r="780">
      <c r="A780" s="6">
        <f>'CBA Digital Banking Case Study '!C780</f>
        <v>37000</v>
      </c>
    </row>
    <row r="781">
      <c r="A781" s="6">
        <f>'CBA Digital Banking Case Study '!C781</f>
        <v>58000</v>
      </c>
    </row>
    <row r="782">
      <c r="A782" s="6">
        <f>'CBA Digital Banking Case Study '!C782</f>
        <v>31000</v>
      </c>
    </row>
    <row r="783">
      <c r="A783" s="6">
        <f>'CBA Digital Banking Case Study '!C783</f>
        <v>24000</v>
      </c>
    </row>
    <row r="784">
      <c r="A784" s="6">
        <f>'CBA Digital Banking Case Study '!C784</f>
        <v>17000</v>
      </c>
    </row>
    <row r="785">
      <c r="A785" s="6">
        <f>'CBA Digital Banking Case Study '!C785</f>
        <v>27000</v>
      </c>
    </row>
    <row r="786">
      <c r="A786" s="6">
        <f>'CBA Digital Banking Case Study '!C786</f>
        <v>13000</v>
      </c>
    </row>
    <row r="787">
      <c r="A787" s="6">
        <f>'CBA Digital Banking Case Study '!C787</f>
        <v>7000</v>
      </c>
    </row>
    <row r="788">
      <c r="A788" s="6">
        <f>'CBA Digital Banking Case Study '!C788</f>
        <v>59000</v>
      </c>
    </row>
    <row r="789">
      <c r="A789" s="6">
        <f>'CBA Digital Banking Case Study '!C789</f>
        <v>12000</v>
      </c>
    </row>
    <row r="790">
      <c r="A790" s="6">
        <f>'CBA Digital Banking Case Study '!C790</f>
        <v>18000</v>
      </c>
    </row>
    <row r="791">
      <c r="A791" s="6">
        <f>'CBA Digital Banking Case Study '!C791</f>
        <v>33000</v>
      </c>
    </row>
    <row r="792">
      <c r="A792" s="6">
        <f>'CBA Digital Banking Case Study '!C792</f>
        <v>52000</v>
      </c>
    </row>
    <row r="793">
      <c r="A793" s="6">
        <f>'CBA Digital Banking Case Study '!C793</f>
        <v>26000</v>
      </c>
    </row>
    <row r="794">
      <c r="A794" s="6">
        <f>'CBA Digital Banking Case Study '!C794</f>
        <v>11000</v>
      </c>
    </row>
    <row r="795">
      <c r="A795" s="6">
        <f>'CBA Digital Banking Case Study '!C795</f>
        <v>18000</v>
      </c>
    </row>
    <row r="796">
      <c r="A796" s="6">
        <f>'CBA Digital Banking Case Study '!C796</f>
        <v>15000</v>
      </c>
    </row>
    <row r="797">
      <c r="A797" s="6">
        <f>'CBA Digital Banking Case Study '!C797</f>
        <v>22000</v>
      </c>
    </row>
    <row r="798">
      <c r="A798" s="6">
        <f>'CBA Digital Banking Case Study '!C798</f>
        <v>46000</v>
      </c>
    </row>
    <row r="799">
      <c r="A799" s="6">
        <f>'CBA Digital Banking Case Study '!C799</f>
        <v>5000</v>
      </c>
    </row>
    <row r="800">
      <c r="A800" s="6">
        <f>'CBA Digital Banking Case Study '!C800</f>
        <v>17000</v>
      </c>
    </row>
    <row r="801">
      <c r="A801" s="6">
        <f>'CBA Digital Banking Case Study '!C801</f>
        <v>16000</v>
      </c>
    </row>
    <row r="802">
      <c r="A802" s="6">
        <f>'CBA Digital Banking Case Study '!C802</f>
        <v>10000</v>
      </c>
    </row>
    <row r="803">
      <c r="A803" s="6">
        <f>'CBA Digital Banking Case Study '!C803</f>
        <v>31000</v>
      </c>
    </row>
    <row r="804">
      <c r="A804" s="6">
        <f>'CBA Digital Banking Case Study '!C804</f>
        <v>9000</v>
      </c>
    </row>
    <row r="805">
      <c r="A805" s="6">
        <f>'CBA Digital Banking Case Study '!C805</f>
        <v>10000</v>
      </c>
    </row>
    <row r="806">
      <c r="A806" s="6">
        <f>'CBA Digital Banking Case Study '!C806</f>
        <v>37000</v>
      </c>
    </row>
    <row r="807">
      <c r="A807" s="6">
        <f>'CBA Digital Banking Case Study '!C807</f>
        <v>54000</v>
      </c>
    </row>
    <row r="808">
      <c r="A808" s="6">
        <f>'CBA Digital Banking Case Study '!C808</f>
        <v>21000</v>
      </c>
    </row>
    <row r="809">
      <c r="A809" s="6">
        <f>'CBA Digital Banking Case Study '!C809</f>
        <v>11000</v>
      </c>
    </row>
    <row r="810">
      <c r="A810" s="6">
        <f>'CBA Digital Banking Case Study '!C810</f>
        <v>14000</v>
      </c>
    </row>
    <row r="811">
      <c r="A811" s="6">
        <f>'CBA Digital Banking Case Study '!C811</f>
        <v>40000</v>
      </c>
    </row>
    <row r="812">
      <c r="A812" s="6">
        <f>'CBA Digital Banking Case Study '!C812</f>
        <v>24000</v>
      </c>
    </row>
    <row r="813">
      <c r="A813" s="6">
        <f>'CBA Digital Banking Case Study '!C813</f>
        <v>21000</v>
      </c>
    </row>
    <row r="814">
      <c r="A814" s="6">
        <f>'CBA Digital Banking Case Study '!C814</f>
        <v>27000</v>
      </c>
    </row>
    <row r="815">
      <c r="A815" s="6">
        <f>'CBA Digital Banking Case Study '!C815</f>
        <v>22000</v>
      </c>
    </row>
    <row r="816">
      <c r="A816" s="6">
        <f>'CBA Digital Banking Case Study '!C816</f>
        <v>56000</v>
      </c>
    </row>
    <row r="817">
      <c r="A817" s="6">
        <f>'CBA Digital Banking Case Study '!C817</f>
        <v>14000</v>
      </c>
    </row>
    <row r="818">
      <c r="A818" s="6">
        <f>'CBA Digital Banking Case Study '!C818</f>
        <v>13000</v>
      </c>
    </row>
    <row r="819">
      <c r="A819" s="6">
        <f>'CBA Digital Banking Case Study '!C819</f>
        <v>10000</v>
      </c>
    </row>
    <row r="820">
      <c r="A820" s="6">
        <f>'CBA Digital Banking Case Study '!C820</f>
        <v>16000</v>
      </c>
    </row>
    <row r="821">
      <c r="A821" s="6">
        <f>'CBA Digital Banking Case Study '!C821</f>
        <v>11000</v>
      </c>
    </row>
    <row r="822">
      <c r="A822" s="6">
        <f>'CBA Digital Banking Case Study '!C822</f>
        <v>25000</v>
      </c>
    </row>
    <row r="823">
      <c r="A823" s="6">
        <f>'CBA Digital Banking Case Study '!C823</f>
        <v>22000</v>
      </c>
    </row>
    <row r="824">
      <c r="A824" s="6">
        <f>'CBA Digital Banking Case Study '!C824</f>
        <v>12000</v>
      </c>
    </row>
    <row r="825">
      <c r="A825" s="6">
        <f>'CBA Digital Banking Case Study '!C825</f>
        <v>31000</v>
      </c>
    </row>
    <row r="826">
      <c r="A826" s="6">
        <f>'CBA Digital Banking Case Study '!C826</f>
        <v>55000</v>
      </c>
    </row>
    <row r="827">
      <c r="A827" s="6">
        <f>'CBA Digital Banking Case Study '!C827</f>
        <v>27000</v>
      </c>
    </row>
    <row r="828">
      <c r="A828" s="6">
        <f>'CBA Digital Banking Case Study '!C828</f>
        <v>5000</v>
      </c>
    </row>
    <row r="829">
      <c r="A829" s="6">
        <f>'CBA Digital Banking Case Study '!C829</f>
        <v>73000</v>
      </c>
    </row>
    <row r="830">
      <c r="A830" s="6">
        <f>'CBA Digital Banking Case Study '!C830</f>
        <v>34000</v>
      </c>
    </row>
    <row r="831">
      <c r="A831" s="6">
        <f>'CBA Digital Banking Case Study '!C831</f>
        <v>71000</v>
      </c>
    </row>
    <row r="832">
      <c r="A832" s="6">
        <f>'CBA Digital Banking Case Study '!C832</f>
        <v>42000</v>
      </c>
    </row>
    <row r="833">
      <c r="A833" s="6">
        <f>'CBA Digital Banking Case Study '!C833</f>
        <v>48000</v>
      </c>
    </row>
    <row r="834">
      <c r="A834" s="6">
        <f>'CBA Digital Banking Case Study '!C834</f>
        <v>25000</v>
      </c>
    </row>
    <row r="835">
      <c r="A835" s="6">
        <f>'CBA Digital Banking Case Study '!C835</f>
        <v>19000</v>
      </c>
    </row>
    <row r="836">
      <c r="A836" s="6">
        <f>'CBA Digital Banking Case Study '!C836</f>
        <v>28000</v>
      </c>
    </row>
    <row r="837">
      <c r="A837" s="6">
        <f>'CBA Digital Banking Case Study '!C837</f>
        <v>14000</v>
      </c>
    </row>
    <row r="838">
      <c r="A838" s="6">
        <f>'CBA Digital Banking Case Study '!C838</f>
        <v>29000</v>
      </c>
    </row>
    <row r="839">
      <c r="A839" s="6">
        <f>'CBA Digital Banking Case Study '!C839</f>
        <v>5000</v>
      </c>
    </row>
    <row r="840">
      <c r="A840" s="6">
        <f>'CBA Digital Banking Case Study '!C840</f>
        <v>23000</v>
      </c>
    </row>
    <row r="841">
      <c r="A841" s="6">
        <f>'CBA Digital Banking Case Study '!C841</f>
        <v>49000</v>
      </c>
    </row>
    <row r="842">
      <c r="A842" s="6">
        <f>'CBA Digital Banking Case Study '!C842</f>
        <v>23000</v>
      </c>
    </row>
    <row r="843">
      <c r="A843" s="6">
        <f>'CBA Digital Banking Case Study '!C843</f>
        <v>62000</v>
      </c>
    </row>
    <row r="844">
      <c r="A844" s="6">
        <f>'CBA Digital Banking Case Study '!C844</f>
        <v>19000</v>
      </c>
    </row>
    <row r="845">
      <c r="A845" s="6">
        <f>'CBA Digital Banking Case Study '!C845</f>
        <v>40000</v>
      </c>
    </row>
    <row r="846">
      <c r="A846" s="6">
        <f>'CBA Digital Banking Case Study '!C846</f>
        <v>13000</v>
      </c>
    </row>
    <row r="847">
      <c r="A847" s="6">
        <f>'CBA Digital Banking Case Study '!C847</f>
        <v>39000</v>
      </c>
    </row>
    <row r="848">
      <c r="A848" s="6">
        <f>'CBA Digital Banking Case Study '!C848</f>
        <v>25000</v>
      </c>
    </row>
    <row r="849">
      <c r="A849" s="6">
        <f>'CBA Digital Banking Case Study '!C849</f>
        <v>19000</v>
      </c>
    </row>
    <row r="850">
      <c r="A850" s="6">
        <f>'CBA Digital Banking Case Study '!C850</f>
        <v>5000</v>
      </c>
    </row>
    <row r="851">
      <c r="A851" s="6">
        <f>'CBA Digital Banking Case Study '!C851</f>
        <v>19000</v>
      </c>
    </row>
    <row r="852">
      <c r="A852" s="6">
        <f>'CBA Digital Banking Case Study '!C852</f>
        <v>25000</v>
      </c>
    </row>
    <row r="853">
      <c r="A853" s="6">
        <f>'CBA Digital Banking Case Study '!C853</f>
        <v>36000</v>
      </c>
    </row>
    <row r="854">
      <c r="A854" s="6">
        <f>'CBA Digital Banking Case Study '!C854</f>
        <v>56000</v>
      </c>
    </row>
    <row r="855">
      <c r="A855" s="6">
        <f>'CBA Digital Banking Case Study '!C855</f>
        <v>75000</v>
      </c>
    </row>
    <row r="856">
      <c r="A856" s="6">
        <f>'CBA Digital Banking Case Study '!C856</f>
        <v>47000</v>
      </c>
    </row>
    <row r="857">
      <c r="A857" s="6">
        <f>'CBA Digital Banking Case Study '!C857</f>
        <v>16000</v>
      </c>
    </row>
    <row r="858">
      <c r="A858" s="6">
        <f>'CBA Digital Banking Case Study '!C858</f>
        <v>18000</v>
      </c>
    </row>
    <row r="859">
      <c r="A859" s="6">
        <f>'CBA Digital Banking Case Study '!C859</f>
        <v>34000</v>
      </c>
    </row>
    <row r="860">
      <c r="A860" s="6">
        <f>'CBA Digital Banking Case Study '!C860</f>
        <v>30000</v>
      </c>
    </row>
    <row r="861">
      <c r="A861" s="6">
        <f>'CBA Digital Banking Case Study '!C861</f>
        <v>59000</v>
      </c>
    </row>
    <row r="862">
      <c r="A862" s="6">
        <f>'CBA Digital Banking Case Study '!C862</f>
        <v>98000</v>
      </c>
    </row>
    <row r="863">
      <c r="A863" s="6">
        <f>'CBA Digital Banking Case Study '!C863</f>
        <v>86000</v>
      </c>
    </row>
    <row r="864">
      <c r="A864" s="6">
        <f>'CBA Digital Banking Case Study '!C864</f>
        <v>54000</v>
      </c>
    </row>
    <row r="865">
      <c r="A865" s="6">
        <f>'CBA Digital Banking Case Study '!C865</f>
        <v>30000</v>
      </c>
    </row>
    <row r="866">
      <c r="A866" s="6">
        <f>'CBA Digital Banking Case Study '!C866</f>
        <v>49000</v>
      </c>
    </row>
    <row r="867">
      <c r="A867" s="6">
        <f>'CBA Digital Banking Case Study '!C867</f>
        <v>60000</v>
      </c>
    </row>
    <row r="868">
      <c r="A868" s="6">
        <f>'CBA Digital Banking Case Study '!C868</f>
        <v>20000</v>
      </c>
    </row>
    <row r="869">
      <c r="A869" s="6">
        <f>'CBA Digital Banking Case Study '!C869</f>
        <v>16000</v>
      </c>
    </row>
    <row r="870">
      <c r="A870" s="6">
        <f>'CBA Digital Banking Case Study '!C870</f>
        <v>14000</v>
      </c>
    </row>
    <row r="871">
      <c r="A871" s="6">
        <f>'CBA Digital Banking Case Study '!C871</f>
        <v>13000</v>
      </c>
    </row>
    <row r="872">
      <c r="A872" s="6">
        <f>'CBA Digital Banking Case Study '!C872</f>
        <v>10000</v>
      </c>
    </row>
    <row r="873">
      <c r="A873" s="6">
        <f>'CBA Digital Banking Case Study '!C873</f>
        <v>26000</v>
      </c>
    </row>
    <row r="874">
      <c r="A874" s="6">
        <f>'CBA Digital Banking Case Study '!C874</f>
        <v>12000</v>
      </c>
    </row>
    <row r="875">
      <c r="A875" s="6">
        <f>'CBA Digital Banking Case Study '!C875</f>
        <v>14000</v>
      </c>
    </row>
    <row r="876">
      <c r="A876" s="6">
        <f>'CBA Digital Banking Case Study '!C876</f>
        <v>34000</v>
      </c>
    </row>
    <row r="877">
      <c r="A877" s="6">
        <f>'CBA Digital Banking Case Study '!C877</f>
        <v>25000</v>
      </c>
    </row>
    <row r="878">
      <c r="A878" s="6">
        <f>'CBA Digital Banking Case Study '!C878</f>
        <v>29000</v>
      </c>
    </row>
    <row r="879">
      <c r="A879" s="6">
        <f>'CBA Digital Banking Case Study '!C879</f>
        <v>50000</v>
      </c>
    </row>
    <row r="880">
      <c r="A880" s="6">
        <f>'CBA Digital Banking Case Study '!C880</f>
        <v>37000</v>
      </c>
    </row>
    <row r="881">
      <c r="A881" s="6">
        <f>'CBA Digital Banking Case Study '!C881</f>
        <v>55000</v>
      </c>
    </row>
    <row r="882">
      <c r="A882" s="6">
        <f>'CBA Digital Banking Case Study '!C882</f>
        <v>23000</v>
      </c>
    </row>
    <row r="883">
      <c r="A883" s="6">
        <f>'CBA Digital Banking Case Study '!C883</f>
        <v>58000</v>
      </c>
    </row>
    <row r="884">
      <c r="A884" s="6">
        <f>'CBA Digital Banking Case Study '!C884</f>
        <v>27000</v>
      </c>
    </row>
    <row r="885">
      <c r="A885" s="6">
        <f>'CBA Digital Banking Case Study '!C885</f>
        <v>24000</v>
      </c>
    </row>
    <row r="886">
      <c r="A886" s="6">
        <f>'CBA Digital Banking Case Study '!C886</f>
        <v>53000</v>
      </c>
    </row>
    <row r="887">
      <c r="A887" s="6">
        <f>'CBA Digital Banking Case Study '!C887</f>
        <v>13000</v>
      </c>
    </row>
    <row r="888">
      <c r="A888" s="6">
        <f>'CBA Digital Banking Case Study '!C888</f>
        <v>74000</v>
      </c>
    </row>
    <row r="889">
      <c r="A889" s="6">
        <f>'CBA Digital Banking Case Study '!C889</f>
        <v>19000</v>
      </c>
    </row>
    <row r="890">
      <c r="A890" s="6">
        <f>'CBA Digital Banking Case Study '!C890</f>
        <v>11000</v>
      </c>
    </row>
    <row r="891">
      <c r="A891" s="6">
        <f>'CBA Digital Banking Case Study '!C891</f>
        <v>33000</v>
      </c>
    </row>
    <row r="892">
      <c r="A892" s="6">
        <f>'CBA Digital Banking Case Study '!C892</f>
        <v>18000</v>
      </c>
    </row>
    <row r="893">
      <c r="A893" s="6">
        <f>'CBA Digital Banking Case Study '!C893</f>
        <v>74000</v>
      </c>
    </row>
    <row r="894">
      <c r="A894" s="6">
        <f>'CBA Digital Banking Case Study '!C894</f>
        <v>17000</v>
      </c>
    </row>
    <row r="895">
      <c r="A895" s="6">
        <f>'CBA Digital Banking Case Study '!C895</f>
        <v>27000</v>
      </c>
    </row>
    <row r="896">
      <c r="A896" s="6">
        <f>'CBA Digital Banking Case Study '!C896</f>
        <v>9000</v>
      </c>
    </row>
    <row r="897">
      <c r="A897" s="6">
        <f>'CBA Digital Banking Case Study '!C897</f>
        <v>36000</v>
      </c>
    </row>
    <row r="898">
      <c r="A898" s="6">
        <f>'CBA Digital Banking Case Study '!C898</f>
        <v>14000</v>
      </c>
    </row>
    <row r="899">
      <c r="A899" s="6">
        <f>'CBA Digital Banking Case Study '!C899</f>
        <v>33000</v>
      </c>
    </row>
    <row r="900">
      <c r="A900" s="6">
        <f>'CBA Digital Banking Case Study '!C900</f>
        <v>17000</v>
      </c>
    </row>
    <row r="901">
      <c r="A901" s="6">
        <f>'CBA Digital Banking Case Study '!C901</f>
        <v>6000</v>
      </c>
    </row>
    <row r="902">
      <c r="A902" s="6">
        <f>'CBA Digital Banking Case Study '!C902</f>
        <v>24000</v>
      </c>
    </row>
    <row r="903">
      <c r="A903" s="6">
        <f>'CBA Digital Banking Case Study '!C903</f>
        <v>23000</v>
      </c>
    </row>
    <row r="904">
      <c r="A904" s="6">
        <f>'CBA Digital Banking Case Study '!C904</f>
        <v>37000</v>
      </c>
    </row>
    <row r="905">
      <c r="A905" s="6">
        <f>'CBA Digital Banking Case Study '!C905</f>
        <v>56000</v>
      </c>
    </row>
    <row r="906">
      <c r="A906" s="6">
        <f>'CBA Digital Banking Case Study '!C906</f>
        <v>69000</v>
      </c>
    </row>
    <row r="907">
      <c r="A907" s="6">
        <f>'CBA Digital Banking Case Study '!C907</f>
        <v>37000</v>
      </c>
    </row>
    <row r="908">
      <c r="A908" s="6">
        <f>'CBA Digital Banking Case Study '!C908</f>
        <v>26000</v>
      </c>
    </row>
    <row r="909">
      <c r="A909" s="6">
        <f>'CBA Digital Banking Case Study '!C909</f>
        <v>9000</v>
      </c>
    </row>
    <row r="910">
      <c r="A910" s="6">
        <f>'CBA Digital Banking Case Study '!C910</f>
        <v>25000</v>
      </c>
    </row>
    <row r="911">
      <c r="A911" s="6">
        <f>'CBA Digital Banking Case Study '!C911</f>
        <v>25000</v>
      </c>
    </row>
    <row r="912">
      <c r="A912" s="6">
        <f>'CBA Digital Banking Case Study '!C912</f>
        <v>20000</v>
      </c>
    </row>
    <row r="913">
      <c r="A913" s="6">
        <f>'CBA Digital Banking Case Study '!C913</f>
        <v>32000</v>
      </c>
    </row>
    <row r="914">
      <c r="A914" s="6">
        <f>'CBA Digital Banking Case Study '!C914</f>
        <v>43000</v>
      </c>
    </row>
    <row r="915">
      <c r="A915" s="6">
        <f>'CBA Digital Banking Case Study '!C915</f>
        <v>13000</v>
      </c>
    </row>
    <row r="916">
      <c r="A916" s="6">
        <f>'CBA Digital Banking Case Study '!C916</f>
        <v>13000</v>
      </c>
    </row>
    <row r="917">
      <c r="A917" s="6">
        <f>'CBA Digital Banking Case Study '!C917</f>
        <v>20000</v>
      </c>
    </row>
    <row r="918">
      <c r="A918" s="6">
        <f>'CBA Digital Banking Case Study '!C918</f>
        <v>15000</v>
      </c>
    </row>
    <row r="919">
      <c r="A919" s="6">
        <f>'CBA Digital Banking Case Study '!C919</f>
        <v>8000</v>
      </c>
    </row>
    <row r="920">
      <c r="A920" s="6">
        <f>'CBA Digital Banking Case Study '!C920</f>
        <v>12000</v>
      </c>
    </row>
    <row r="921">
      <c r="A921" s="6">
        <f>'CBA Digital Banking Case Study '!C921</f>
        <v>11000</v>
      </c>
    </row>
    <row r="922">
      <c r="A922" s="6">
        <f>'CBA Digital Banking Case Study '!C922</f>
        <v>45000</v>
      </c>
    </row>
    <row r="923">
      <c r="A923" s="6">
        <f>'CBA Digital Banking Case Study '!C923</f>
        <v>61000</v>
      </c>
    </row>
    <row r="924">
      <c r="A924" s="6">
        <f>'CBA Digital Banking Case Study '!C924</f>
        <v>11000</v>
      </c>
    </row>
    <row r="925">
      <c r="A925" s="6">
        <f>'CBA Digital Banking Case Study '!C925</f>
        <v>31000</v>
      </c>
    </row>
    <row r="926">
      <c r="A926" s="6">
        <f>'CBA Digital Banking Case Study '!C926</f>
        <v>37000</v>
      </c>
    </row>
    <row r="927">
      <c r="A927" s="6">
        <f>'CBA Digital Banking Case Study '!C927</f>
        <v>9000</v>
      </c>
    </row>
    <row r="928">
      <c r="A928" s="6">
        <f>'CBA Digital Banking Case Study '!C928</f>
        <v>24000</v>
      </c>
    </row>
    <row r="929">
      <c r="A929" s="6">
        <f>'CBA Digital Banking Case Study '!C929</f>
        <v>101000</v>
      </c>
    </row>
    <row r="930">
      <c r="A930" s="6">
        <f>'CBA Digital Banking Case Study '!C930</f>
        <v>33000</v>
      </c>
    </row>
    <row r="931">
      <c r="A931" s="6">
        <f>'CBA Digital Banking Case Study '!C931</f>
        <v>19000</v>
      </c>
    </row>
    <row r="932">
      <c r="A932" s="6">
        <f>'CBA Digital Banking Case Study '!C932</f>
        <v>16000</v>
      </c>
    </row>
    <row r="933">
      <c r="A933" s="6">
        <f>'CBA Digital Banking Case Study '!C933</f>
        <v>7000</v>
      </c>
    </row>
    <row r="934">
      <c r="A934" s="6">
        <f>'CBA Digital Banking Case Study '!C934</f>
        <v>29000</v>
      </c>
    </row>
    <row r="935">
      <c r="A935" s="6">
        <f>'CBA Digital Banking Case Study '!C935</f>
        <v>71000</v>
      </c>
    </row>
    <row r="936">
      <c r="A936" s="6">
        <f>'CBA Digital Banking Case Study '!C936</f>
        <v>14000</v>
      </c>
    </row>
    <row r="937">
      <c r="A937" s="6">
        <f>'CBA Digital Banking Case Study '!C937</f>
        <v>7000</v>
      </c>
    </row>
    <row r="938">
      <c r="A938" s="6">
        <f>'CBA Digital Banking Case Study '!C938</f>
        <v>15000</v>
      </c>
    </row>
    <row r="939">
      <c r="A939" s="6">
        <f>'CBA Digital Banking Case Study '!C939</f>
        <v>37000</v>
      </c>
    </row>
    <row r="940">
      <c r="A940" s="6">
        <f>'CBA Digital Banking Case Study '!C940</f>
        <v>17000</v>
      </c>
    </row>
    <row r="941">
      <c r="A941" s="6">
        <f>'CBA Digital Banking Case Study '!C941</f>
        <v>13000</v>
      </c>
    </row>
    <row r="942">
      <c r="A942" s="6">
        <f>'CBA Digital Banking Case Study '!C942</f>
        <v>22000</v>
      </c>
    </row>
    <row r="943">
      <c r="A943" s="6">
        <f>'CBA Digital Banking Case Study '!C943</f>
        <v>25000</v>
      </c>
    </row>
    <row r="944">
      <c r="A944" s="6">
        <f>'CBA Digital Banking Case Study '!C944</f>
        <v>10000</v>
      </c>
    </row>
    <row r="945">
      <c r="A945" s="6">
        <f>'CBA Digital Banking Case Study '!C945</f>
        <v>19000</v>
      </c>
    </row>
    <row r="946">
      <c r="A946" s="6">
        <f>'CBA Digital Banking Case Study '!C946</f>
        <v>16000</v>
      </c>
    </row>
    <row r="947">
      <c r="A947" s="6">
        <f>'CBA Digital Banking Case Study '!C947</f>
        <v>15000</v>
      </c>
    </row>
    <row r="948">
      <c r="A948" s="6">
        <f>'CBA Digital Banking Case Study '!C948</f>
        <v>12000</v>
      </c>
    </row>
    <row r="949">
      <c r="A949" s="6">
        <f>'CBA Digital Banking Case Study '!C949</f>
        <v>39000</v>
      </c>
    </row>
    <row r="950">
      <c r="A950" s="6">
        <f>'CBA Digital Banking Case Study '!C950</f>
        <v>15000</v>
      </c>
    </row>
    <row r="951">
      <c r="A951" s="6">
        <f>'CBA Digital Banking Case Study '!C951</f>
        <v>7000</v>
      </c>
    </row>
    <row r="952">
      <c r="A952" s="6">
        <f>'CBA Digital Banking Case Study '!C952</f>
        <v>26000</v>
      </c>
    </row>
    <row r="953">
      <c r="A953" s="6">
        <f>'CBA Digital Banking Case Study '!C953</f>
        <v>34000</v>
      </c>
    </row>
    <row r="954">
      <c r="A954" s="6">
        <f>'CBA Digital Banking Case Study '!C954</f>
        <v>14000</v>
      </c>
    </row>
    <row r="955">
      <c r="A955" s="6">
        <f>'CBA Digital Banking Case Study '!C955</f>
        <v>16000</v>
      </c>
    </row>
    <row r="956">
      <c r="A956" s="6">
        <f>'CBA Digital Banking Case Study '!C956</f>
        <v>15000</v>
      </c>
    </row>
    <row r="957">
      <c r="A957" s="6">
        <f>'CBA Digital Banking Case Study '!C957</f>
        <v>18000</v>
      </c>
    </row>
    <row r="958">
      <c r="A958" s="6">
        <f>'CBA Digital Banking Case Study '!C958</f>
        <v>43000</v>
      </c>
    </row>
    <row r="959">
      <c r="A959" s="6">
        <f>'CBA Digital Banking Case Study '!C959</f>
        <v>21000</v>
      </c>
    </row>
    <row r="960">
      <c r="A960" s="6">
        <f>'CBA Digital Banking Case Study '!C960</f>
        <v>36000</v>
      </c>
    </row>
    <row r="961">
      <c r="A961" s="6">
        <f>'CBA Digital Banking Case Study '!C961</f>
        <v>12000</v>
      </c>
    </row>
    <row r="962">
      <c r="A962" s="6">
        <f>'CBA Digital Banking Case Study '!C962</f>
        <v>17000</v>
      </c>
    </row>
    <row r="963">
      <c r="A963" s="6">
        <f>'CBA Digital Banking Case Study '!C963</f>
        <v>39000</v>
      </c>
    </row>
    <row r="964">
      <c r="A964" s="6">
        <f>'CBA Digital Banking Case Study '!C964</f>
        <v>14000</v>
      </c>
    </row>
    <row r="965">
      <c r="A965" s="6">
        <f>'CBA Digital Banking Case Study '!C965</f>
        <v>40000</v>
      </c>
    </row>
    <row r="966">
      <c r="A966" s="6">
        <f>'CBA Digital Banking Case Study '!C966</f>
        <v>15000</v>
      </c>
    </row>
    <row r="967">
      <c r="A967" s="6">
        <f>'CBA Digital Banking Case Study '!C967</f>
        <v>18000</v>
      </c>
    </row>
    <row r="968">
      <c r="A968" s="6">
        <f>'CBA Digital Banking Case Study '!C968</f>
        <v>60000</v>
      </c>
    </row>
    <row r="969">
      <c r="A969" s="6">
        <f>'CBA Digital Banking Case Study '!C969</f>
        <v>17000</v>
      </c>
    </row>
    <row r="970">
      <c r="A970" s="6">
        <f>'CBA Digital Banking Case Study '!C970</f>
        <v>24000</v>
      </c>
    </row>
    <row r="971">
      <c r="A971" s="6">
        <f>'CBA Digital Banking Case Study '!C971</f>
        <v>32000</v>
      </c>
    </row>
    <row r="972">
      <c r="A972" s="6">
        <f>'CBA Digital Banking Case Study '!C972</f>
        <v>25000</v>
      </c>
    </row>
    <row r="973">
      <c r="A973" s="6">
        <f>'CBA Digital Banking Case Study '!C973</f>
        <v>26000</v>
      </c>
    </row>
    <row r="974">
      <c r="A974" s="6">
        <f>'CBA Digital Banking Case Study '!C974</f>
        <v>21000</v>
      </c>
    </row>
    <row r="975">
      <c r="A975" s="6">
        <f>'CBA Digital Banking Case Study '!C975</f>
        <v>10000</v>
      </c>
    </row>
    <row r="976">
      <c r="A976" s="6">
        <f>'CBA Digital Banking Case Study '!C976</f>
        <v>27000</v>
      </c>
    </row>
    <row r="977">
      <c r="A977" s="6">
        <f>'CBA Digital Banking Case Study '!C977</f>
        <v>14000</v>
      </c>
    </row>
    <row r="978">
      <c r="A978" s="6">
        <f>'CBA Digital Banking Case Study '!C978</f>
        <v>35000</v>
      </c>
    </row>
    <row r="979">
      <c r="A979" s="6">
        <f>'CBA Digital Banking Case Study '!C979</f>
        <v>50000</v>
      </c>
    </row>
    <row r="980">
      <c r="A980" s="6">
        <f>'CBA Digital Banking Case Study '!C980</f>
        <v>7000</v>
      </c>
    </row>
    <row r="981">
      <c r="A981" s="6">
        <f>'CBA Digital Banking Case Study '!C981</f>
        <v>50000</v>
      </c>
    </row>
    <row r="982">
      <c r="A982" s="6">
        <f>'CBA Digital Banking Case Study '!C982</f>
        <v>17000</v>
      </c>
    </row>
    <row r="983">
      <c r="A983" s="6">
        <f>'CBA Digital Banking Case Study '!C983</f>
        <v>20000</v>
      </c>
    </row>
    <row r="984">
      <c r="A984" s="6">
        <f>'CBA Digital Banking Case Study '!C984</f>
        <v>13000</v>
      </c>
    </row>
    <row r="985">
      <c r="A985" s="6">
        <f>'CBA Digital Banking Case Study '!C985</f>
        <v>25000</v>
      </c>
    </row>
    <row r="986">
      <c r="A986" s="6">
        <f>'CBA Digital Banking Case Study '!C986</f>
        <v>23000</v>
      </c>
    </row>
    <row r="987">
      <c r="A987" s="6">
        <f>'CBA Digital Banking Case Study '!C987</f>
        <v>42000</v>
      </c>
    </row>
    <row r="988">
      <c r="A988" s="6">
        <f>'CBA Digital Banking Case Study '!C988</f>
        <v>14000</v>
      </c>
    </row>
    <row r="989">
      <c r="A989" s="6">
        <f>'CBA Digital Banking Case Study '!C989</f>
        <v>60000</v>
      </c>
    </row>
    <row r="990">
      <c r="A990" s="6">
        <f>'CBA Digital Banking Case Study '!C990</f>
        <v>33000</v>
      </c>
    </row>
    <row r="991">
      <c r="A991" s="6">
        <f>'CBA Digital Banking Case Study '!C991</f>
        <v>23000</v>
      </c>
    </row>
    <row r="992">
      <c r="A992" s="6">
        <f>'CBA Digital Banking Case Study '!C992</f>
        <v>20000</v>
      </c>
    </row>
    <row r="993">
      <c r="A993" s="6">
        <f>'CBA Digital Banking Case Study '!C993</f>
        <v>18000</v>
      </c>
    </row>
    <row r="994">
      <c r="A994" s="6">
        <f>'CBA Digital Banking Case Study '!C994</f>
        <v>19000</v>
      </c>
    </row>
    <row r="995">
      <c r="A995" s="6">
        <f>'CBA Digital Banking Case Study '!C995</f>
        <v>24000</v>
      </c>
    </row>
    <row r="996">
      <c r="A996" s="6">
        <f>'CBA Digital Banking Case Study '!C996</f>
        <v>19000</v>
      </c>
    </row>
    <row r="997">
      <c r="A997" s="6">
        <f>'CBA Digital Banking Case Study '!C997</f>
        <v>15000</v>
      </c>
    </row>
    <row r="998">
      <c r="A998" s="6">
        <f>'CBA Digital Banking Case Study '!C998</f>
        <v>24000</v>
      </c>
    </row>
    <row r="999">
      <c r="A999" s="6">
        <f>'CBA Digital Banking Case Study '!C999</f>
        <v>13000</v>
      </c>
    </row>
    <row r="1000">
      <c r="A1000" s="6">
        <f>'CBA Digital Banking Case Study '!C1000</f>
        <v>27000</v>
      </c>
    </row>
    <row r="1001">
      <c r="A1001" s="6">
        <f>'CBA Digital Banking Case Study '!C1001</f>
        <v>19000</v>
      </c>
    </row>
    <row r="1002">
      <c r="A1002" s="6">
        <f>'CBA Digital Banking Case Study '!C1002</f>
        <v>33000</v>
      </c>
    </row>
    <row r="1003">
      <c r="A1003" s="6">
        <f>'CBA Digital Banking Case Study '!C1003</f>
        <v>40000</v>
      </c>
    </row>
    <row r="1004">
      <c r="A1004" s="6">
        <f>'CBA Digital Banking Case Study '!C1004</f>
        <v>40000</v>
      </c>
    </row>
    <row r="1005">
      <c r="A1005" s="6">
        <f>'CBA Digital Banking Case Study '!C1005</f>
        <v>27000</v>
      </c>
    </row>
    <row r="1006">
      <c r="A1006" s="6">
        <f>'CBA Digital Banking Case Study '!C1006</f>
        <v>29000</v>
      </c>
    </row>
    <row r="1007">
      <c r="A1007" s="6">
        <f>'CBA Digital Banking Case Study '!C1007</f>
        <v>18000</v>
      </c>
    </row>
    <row r="1008">
      <c r="A1008" s="6">
        <f>'CBA Digital Banking Case Study '!C1008</f>
        <v>33000</v>
      </c>
    </row>
    <row r="1009">
      <c r="A1009" s="6">
        <f>'CBA Digital Banking Case Study '!C1009</f>
        <v>35000</v>
      </c>
    </row>
    <row r="1010">
      <c r="A1010" s="6">
        <f>'CBA Digital Banking Case Study '!C1010</f>
        <v>9000</v>
      </c>
    </row>
    <row r="1011">
      <c r="A1011" s="6">
        <f>'CBA Digital Banking Case Study '!C1011</f>
        <v>28000</v>
      </c>
    </row>
    <row r="1012">
      <c r="A1012" s="6">
        <f>'CBA Digital Banking Case Study '!C1012</f>
        <v>50000</v>
      </c>
    </row>
    <row r="1013">
      <c r="A1013" s="6">
        <f>'CBA Digital Banking Case Study '!C1013</f>
        <v>18000</v>
      </c>
    </row>
    <row r="1014">
      <c r="A1014" s="6">
        <f>'CBA Digital Banking Case Study '!C1014</f>
        <v>16000</v>
      </c>
    </row>
    <row r="1015">
      <c r="A1015" s="6">
        <f>'CBA Digital Banking Case Study '!C1015</f>
        <v>17000</v>
      </c>
    </row>
    <row r="1016">
      <c r="A1016" s="6">
        <f>'CBA Digital Banking Case Study '!C1016</f>
        <v>9000</v>
      </c>
    </row>
    <row r="1017">
      <c r="A1017" s="6">
        <f>'CBA Digital Banking Case Study '!C1017</f>
        <v>24000</v>
      </c>
    </row>
    <row r="1018">
      <c r="A1018" s="6">
        <f>'CBA Digital Banking Case Study '!C1018</f>
        <v>22000</v>
      </c>
    </row>
    <row r="1019">
      <c r="A1019" s="6">
        <f>'CBA Digital Banking Case Study '!C1019</f>
        <v>25000</v>
      </c>
    </row>
    <row r="1020">
      <c r="A1020" s="6">
        <f>'CBA Digital Banking Case Study '!C1020</f>
        <v>28000</v>
      </c>
    </row>
    <row r="1021">
      <c r="A1021" s="6">
        <f>'CBA Digital Banking Case Study '!C1021</f>
        <v>14000</v>
      </c>
    </row>
    <row r="1022">
      <c r="A1022" s="6">
        <f>'CBA Digital Banking Case Study '!C1022</f>
        <v>26000</v>
      </c>
    </row>
    <row r="1023">
      <c r="A1023" s="6">
        <f>'CBA Digital Banking Case Study '!C1023</f>
        <v>29000</v>
      </c>
    </row>
    <row r="1024">
      <c r="A1024" s="6">
        <f>'CBA Digital Banking Case Study '!C1024</f>
        <v>16000</v>
      </c>
    </row>
    <row r="1025">
      <c r="A1025" s="6">
        <f>'CBA Digital Banking Case Study '!C1025</f>
        <v>28000</v>
      </c>
    </row>
    <row r="1026">
      <c r="A1026" s="6">
        <f>'CBA Digital Banking Case Study '!C1026</f>
        <v>23000</v>
      </c>
    </row>
    <row r="1027">
      <c r="A1027" s="6">
        <f>'CBA Digital Banking Case Study '!C1027</f>
        <v>15000</v>
      </c>
    </row>
    <row r="1028">
      <c r="A1028" s="6">
        <f>'CBA Digital Banking Case Study '!C1028</f>
        <v>26000</v>
      </c>
    </row>
    <row r="1029">
      <c r="A1029" s="6">
        <f>'CBA Digital Banking Case Study '!C1029</f>
        <v>19000</v>
      </c>
    </row>
    <row r="1030">
      <c r="A1030" s="6">
        <f>'CBA Digital Banking Case Study '!C1030</f>
        <v>33000</v>
      </c>
    </row>
    <row r="1031">
      <c r="A1031" s="6">
        <f>'CBA Digital Banking Case Study '!C1031</f>
        <v>19000</v>
      </c>
    </row>
    <row r="1032">
      <c r="A1032" s="6">
        <f>'CBA Digital Banking Case Study '!C1032</f>
        <v>10000</v>
      </c>
    </row>
    <row r="1033">
      <c r="A1033" s="6">
        <f>'CBA Digital Banking Case Study '!C1033</f>
        <v>26000</v>
      </c>
    </row>
    <row r="1034">
      <c r="A1034" s="6">
        <f>'CBA Digital Banking Case Study '!C1034</f>
        <v>25000</v>
      </c>
    </row>
    <row r="1035">
      <c r="A1035" s="6">
        <f>'CBA Digital Banking Case Study '!C1035</f>
        <v>12000</v>
      </c>
    </row>
    <row r="1036">
      <c r="A1036" s="6">
        <f>'CBA Digital Banking Case Study '!C1036</f>
        <v>35000</v>
      </c>
    </row>
    <row r="1037">
      <c r="A1037" s="6">
        <f>'CBA Digital Banking Case Study '!C1037</f>
        <v>33000</v>
      </c>
    </row>
    <row r="1038">
      <c r="A1038" s="6">
        <f>'CBA Digital Banking Case Study '!C1038</f>
        <v>13000</v>
      </c>
    </row>
    <row r="1039">
      <c r="A1039" s="6">
        <f>'CBA Digital Banking Case Study '!C1039</f>
        <v>15000</v>
      </c>
    </row>
    <row r="1040">
      <c r="A1040" s="6">
        <f>'CBA Digital Banking Case Study '!C1040</f>
        <v>20000</v>
      </c>
    </row>
    <row r="1041">
      <c r="A1041" s="6">
        <f>'CBA Digital Banking Case Study '!C1041</f>
        <v>14000</v>
      </c>
    </row>
    <row r="1042">
      <c r="A1042" s="6">
        <f>'CBA Digital Banking Case Study '!C1042</f>
        <v>32000</v>
      </c>
    </row>
    <row r="1043">
      <c r="A1043" s="6">
        <f>'CBA Digital Banking Case Study '!C1043</f>
        <v>24000</v>
      </c>
    </row>
    <row r="1044">
      <c r="A1044" s="6">
        <f>'CBA Digital Banking Case Study '!C1044</f>
        <v>11000</v>
      </c>
    </row>
    <row r="1045">
      <c r="A1045" s="6">
        <f>'CBA Digital Banking Case Study '!C1045</f>
        <v>13000</v>
      </c>
    </row>
    <row r="1046">
      <c r="A1046" s="6">
        <f>'CBA Digital Banking Case Study '!C1046</f>
        <v>45000</v>
      </c>
    </row>
    <row r="1047">
      <c r="A1047" s="6">
        <f>'CBA Digital Banking Case Study '!C1047</f>
        <v>55000</v>
      </c>
    </row>
    <row r="1048">
      <c r="A1048" s="6">
        <f>'CBA Digital Banking Case Study '!C1048</f>
        <v>30000</v>
      </c>
    </row>
    <row r="1049">
      <c r="A1049" s="6">
        <f>'CBA Digital Banking Case Study '!C1049</f>
        <v>19000</v>
      </c>
    </row>
    <row r="1050">
      <c r="A1050" s="6">
        <f>'CBA Digital Banking Case Study '!C1050</f>
        <v>17000</v>
      </c>
    </row>
    <row r="1051">
      <c r="A1051" s="6">
        <f>'CBA Digital Banking Case Study '!C1051</f>
        <v>31000</v>
      </c>
    </row>
    <row r="1052">
      <c r="A1052" s="6">
        <f>'CBA Digital Banking Case Study '!C1052</f>
        <v>23000</v>
      </c>
    </row>
    <row r="1053">
      <c r="A1053" s="6">
        <f>'CBA Digital Banking Case Study '!C1053</f>
        <v>8000</v>
      </c>
    </row>
    <row r="1054">
      <c r="A1054" s="6">
        <f>'CBA Digital Banking Case Study '!C1054</f>
        <v>41000</v>
      </c>
    </row>
    <row r="1055">
      <c r="A1055" s="6">
        <f>'CBA Digital Banking Case Study '!C1055</f>
        <v>49000</v>
      </c>
    </row>
    <row r="1056">
      <c r="A1056" s="6">
        <f>'CBA Digital Banking Case Study '!C1056</f>
        <v>34000</v>
      </c>
    </row>
    <row r="1057">
      <c r="A1057" s="6">
        <f>'CBA Digital Banking Case Study '!C1057</f>
        <v>11000</v>
      </c>
    </row>
    <row r="1058">
      <c r="A1058" s="6">
        <f>'CBA Digital Banking Case Study '!C1058</f>
        <v>15000</v>
      </c>
    </row>
    <row r="1059">
      <c r="A1059" s="6">
        <f>'CBA Digital Banking Case Study '!C1059</f>
        <v>7000</v>
      </c>
    </row>
    <row r="1060">
      <c r="A1060" s="6">
        <f>'CBA Digital Banking Case Study '!C1060</f>
        <v>57000</v>
      </c>
    </row>
    <row r="1061">
      <c r="A1061" s="6">
        <f>'CBA Digital Banking Case Study '!C1061</f>
        <v>18000</v>
      </c>
    </row>
    <row r="1062">
      <c r="A1062" s="6">
        <f>'CBA Digital Banking Case Study '!C1062</f>
        <v>89000</v>
      </c>
    </row>
    <row r="1063">
      <c r="A1063" s="6">
        <f>'CBA Digital Banking Case Study '!C1063</f>
        <v>71000</v>
      </c>
    </row>
    <row r="1064">
      <c r="A1064" s="6">
        <f>'CBA Digital Banking Case Study '!C1064</f>
        <v>13000</v>
      </c>
    </row>
    <row r="1065">
      <c r="A1065" s="6">
        <f>'CBA Digital Banking Case Study '!C1065</f>
        <v>14000</v>
      </c>
    </row>
    <row r="1066">
      <c r="A1066" s="6">
        <f>'CBA Digital Banking Case Study '!C1066</f>
        <v>29000</v>
      </c>
    </row>
    <row r="1067">
      <c r="A1067" s="6">
        <f>'CBA Digital Banking Case Study '!C1067</f>
        <v>8000</v>
      </c>
    </row>
    <row r="1068">
      <c r="A1068" s="6">
        <f>'CBA Digital Banking Case Study '!C1068</f>
        <v>17000</v>
      </c>
    </row>
    <row r="1069">
      <c r="A1069" s="6">
        <f>'CBA Digital Banking Case Study '!C1069</f>
        <v>16000</v>
      </c>
    </row>
    <row r="1070">
      <c r="A1070" s="6">
        <f>'CBA Digital Banking Case Study '!C1070</f>
        <v>67000</v>
      </c>
    </row>
    <row r="1071">
      <c r="A1071" s="6">
        <f>'CBA Digital Banking Case Study '!C1071</f>
        <v>24000</v>
      </c>
    </row>
    <row r="1072">
      <c r="A1072" s="6">
        <f>'CBA Digital Banking Case Study '!C1072</f>
        <v>19000</v>
      </c>
    </row>
    <row r="1073">
      <c r="A1073" s="6">
        <f>'CBA Digital Banking Case Study '!C1073</f>
        <v>15000</v>
      </c>
    </row>
    <row r="1074">
      <c r="A1074" s="6">
        <f>'CBA Digital Banking Case Study '!C1074</f>
        <v>38000</v>
      </c>
    </row>
    <row r="1075">
      <c r="A1075" s="6">
        <f>'CBA Digital Banking Case Study '!C1075</f>
        <v>16000</v>
      </c>
    </row>
    <row r="1076">
      <c r="A1076" s="6">
        <f>'CBA Digital Banking Case Study '!C1076</f>
        <v>21000</v>
      </c>
    </row>
    <row r="1077">
      <c r="A1077" s="6">
        <f>'CBA Digital Banking Case Study '!C1077</f>
        <v>15000</v>
      </c>
    </row>
    <row r="1078">
      <c r="A1078" s="6">
        <f>'CBA Digital Banking Case Study '!C1078</f>
        <v>9000</v>
      </c>
    </row>
    <row r="1079">
      <c r="A1079" s="6">
        <f>'CBA Digital Banking Case Study '!C1079</f>
        <v>12000</v>
      </c>
    </row>
    <row r="1080">
      <c r="A1080" s="6">
        <f>'CBA Digital Banking Case Study '!C1080</f>
        <v>16000</v>
      </c>
    </row>
    <row r="1081">
      <c r="A1081" s="6">
        <f>'CBA Digital Banking Case Study '!C1081</f>
        <v>19000</v>
      </c>
    </row>
    <row r="1082">
      <c r="A1082" s="6">
        <f>'CBA Digital Banking Case Study '!C1082</f>
        <v>19000</v>
      </c>
    </row>
    <row r="1083">
      <c r="A1083" s="6">
        <f>'CBA Digital Banking Case Study '!C1083</f>
        <v>21000</v>
      </c>
    </row>
    <row r="1084">
      <c r="A1084" s="6">
        <f>'CBA Digital Banking Case Study '!C1084</f>
        <v>16000</v>
      </c>
    </row>
    <row r="1085">
      <c r="A1085" s="6">
        <f>'CBA Digital Banking Case Study '!C1085</f>
        <v>49000</v>
      </c>
    </row>
    <row r="1086">
      <c r="A1086" s="6">
        <f>'CBA Digital Banking Case Study '!C1086</f>
        <v>39000</v>
      </c>
    </row>
    <row r="1087">
      <c r="A1087" s="6">
        <f>'CBA Digital Banking Case Study '!C1087</f>
        <v>20000</v>
      </c>
    </row>
    <row r="1088">
      <c r="A1088" s="6">
        <f>'CBA Digital Banking Case Study '!C1088</f>
        <v>26000</v>
      </c>
    </row>
    <row r="1089">
      <c r="A1089" s="6">
        <f>'CBA Digital Banking Case Study '!C1089</f>
        <v>18000</v>
      </c>
    </row>
    <row r="1090">
      <c r="A1090" s="6">
        <f>'CBA Digital Banking Case Study '!C1090</f>
        <v>5000</v>
      </c>
    </row>
    <row r="1091">
      <c r="A1091" s="6">
        <f>'CBA Digital Banking Case Study '!C1091</f>
        <v>22000</v>
      </c>
    </row>
    <row r="1092">
      <c r="A1092" s="6">
        <f>'CBA Digital Banking Case Study '!C1092</f>
        <v>26000</v>
      </c>
    </row>
    <row r="1093">
      <c r="A1093" s="6">
        <f>'CBA Digital Banking Case Study '!C1093</f>
        <v>8000</v>
      </c>
    </row>
    <row r="1094">
      <c r="A1094" s="6">
        <f>'CBA Digital Banking Case Study '!C1094</f>
        <v>30000</v>
      </c>
    </row>
    <row r="1095">
      <c r="A1095" s="6">
        <f>'CBA Digital Banking Case Study '!C1095</f>
        <v>19000</v>
      </c>
    </row>
    <row r="1096">
      <c r="A1096" s="6">
        <f>'CBA Digital Banking Case Study '!C1096</f>
        <v>27000</v>
      </c>
    </row>
    <row r="1097">
      <c r="A1097" s="6">
        <f>'CBA Digital Banking Case Study '!C1097</f>
        <v>19000</v>
      </c>
    </row>
    <row r="1098">
      <c r="A1098" s="6">
        <f>'CBA Digital Banking Case Study '!C1098</f>
        <v>47000</v>
      </c>
    </row>
    <row r="1099">
      <c r="A1099" s="6">
        <f>'CBA Digital Banking Case Study '!C1099</f>
        <v>25000</v>
      </c>
    </row>
    <row r="1100">
      <c r="A1100" s="6">
        <f>'CBA Digital Banking Case Study '!C1100</f>
        <v>40000</v>
      </c>
    </row>
    <row r="1101">
      <c r="A1101" s="6">
        <f>'CBA Digital Banking Case Study '!C1101</f>
        <v>42000</v>
      </c>
    </row>
    <row r="1102">
      <c r="A1102" s="6">
        <f>'CBA Digital Banking Case Study '!C1102</f>
        <v>11000</v>
      </c>
    </row>
    <row r="1103">
      <c r="A1103" s="6">
        <f>'CBA Digital Banking Case Study '!C1103</f>
        <v>14000</v>
      </c>
    </row>
    <row r="1104">
      <c r="A1104" s="6">
        <f>'CBA Digital Banking Case Study '!C1104</f>
        <v>29000</v>
      </c>
    </row>
    <row r="1105">
      <c r="A1105" s="6">
        <f>'CBA Digital Banking Case Study '!C1105</f>
        <v>18000</v>
      </c>
    </row>
    <row r="1106">
      <c r="A1106" s="6">
        <f>'CBA Digital Banking Case Study '!C1106</f>
        <v>19000</v>
      </c>
    </row>
    <row r="1107">
      <c r="A1107" s="6">
        <f>'CBA Digital Banking Case Study '!C1107</f>
        <v>48000</v>
      </c>
    </row>
    <row r="1108">
      <c r="A1108" s="6">
        <f>'CBA Digital Banking Case Study '!C1108</f>
        <v>18000</v>
      </c>
    </row>
    <row r="1109">
      <c r="A1109" s="6">
        <f>'CBA Digital Banking Case Study '!C1109</f>
        <v>12000</v>
      </c>
    </row>
    <row r="1110">
      <c r="A1110" s="6">
        <f>'CBA Digital Banking Case Study '!C1110</f>
        <v>13000</v>
      </c>
    </row>
    <row r="1111">
      <c r="A1111" s="6">
        <f>'CBA Digital Banking Case Study '!C1111</f>
        <v>82000</v>
      </c>
    </row>
    <row r="1112">
      <c r="A1112" s="6">
        <f>'CBA Digital Banking Case Study '!C1112</f>
        <v>20000</v>
      </c>
    </row>
    <row r="1113">
      <c r="A1113" s="6">
        <f>'CBA Digital Banking Case Study '!C1113</f>
        <v>10000</v>
      </c>
    </row>
    <row r="1114">
      <c r="A1114" s="6">
        <f>'CBA Digital Banking Case Study '!C1114</f>
        <v>8000</v>
      </c>
    </row>
    <row r="1115">
      <c r="A1115" s="6">
        <f>'CBA Digital Banking Case Study '!C1115</f>
        <v>15000</v>
      </c>
    </row>
    <row r="1116">
      <c r="A1116" s="6">
        <f>'CBA Digital Banking Case Study '!C1116</f>
        <v>20000</v>
      </c>
    </row>
    <row r="1117">
      <c r="A1117" s="6">
        <f>'CBA Digital Banking Case Study '!C1117</f>
        <v>39000</v>
      </c>
    </row>
    <row r="1118">
      <c r="A1118" s="6">
        <f>'CBA Digital Banking Case Study '!C1118</f>
        <v>37000</v>
      </c>
    </row>
    <row r="1119">
      <c r="A1119" s="6">
        <f>'CBA Digital Banking Case Study '!C1119</f>
        <v>22000</v>
      </c>
    </row>
    <row r="1120">
      <c r="A1120" s="6">
        <f>'CBA Digital Banking Case Study '!C1120</f>
        <v>17000</v>
      </c>
    </row>
    <row r="1121">
      <c r="A1121" s="6">
        <f>'CBA Digital Banking Case Study '!C1121</f>
        <v>27000</v>
      </c>
    </row>
    <row r="1122">
      <c r="A1122" s="6">
        <f>'CBA Digital Banking Case Study '!C1122</f>
        <v>8000</v>
      </c>
    </row>
    <row r="1123">
      <c r="A1123" s="6">
        <f>'CBA Digital Banking Case Study '!C1123</f>
        <v>72000</v>
      </c>
    </row>
    <row r="1124">
      <c r="A1124" s="6">
        <f>'CBA Digital Banking Case Study '!C1124</f>
        <v>33000</v>
      </c>
    </row>
    <row r="1125">
      <c r="A1125" s="6">
        <f>'CBA Digital Banking Case Study '!C1125</f>
        <v>37000</v>
      </c>
    </row>
    <row r="1126">
      <c r="A1126" s="6">
        <f>'CBA Digital Banking Case Study '!C1126</f>
        <v>12000</v>
      </c>
    </row>
    <row r="1127">
      <c r="A1127" s="6">
        <f>'CBA Digital Banking Case Study '!C1127</f>
        <v>48000</v>
      </c>
    </row>
    <row r="1128">
      <c r="A1128" s="6">
        <f>'CBA Digital Banking Case Study '!C1128</f>
        <v>17000</v>
      </c>
    </row>
    <row r="1129">
      <c r="A1129" s="6">
        <f>'CBA Digital Banking Case Study '!C1129</f>
        <v>12000</v>
      </c>
    </row>
    <row r="1130">
      <c r="A1130" s="6">
        <f>'CBA Digital Banking Case Study '!C1130</f>
        <v>22000</v>
      </c>
    </row>
    <row r="1131">
      <c r="A1131" s="6">
        <f>'CBA Digital Banking Case Study '!C1131</f>
        <v>21000</v>
      </c>
    </row>
    <row r="1132">
      <c r="A1132" s="6">
        <f>'CBA Digital Banking Case Study '!C1132</f>
        <v>12000</v>
      </c>
    </row>
    <row r="1133">
      <c r="A1133" s="6">
        <f>'CBA Digital Banking Case Study '!C1133</f>
        <v>13000</v>
      </c>
    </row>
    <row r="1134">
      <c r="A1134" s="6">
        <f>'CBA Digital Banking Case Study '!C1134</f>
        <v>12000</v>
      </c>
    </row>
    <row r="1135">
      <c r="A1135" s="6">
        <f>'CBA Digital Banking Case Study '!C1135</f>
        <v>12000</v>
      </c>
    </row>
    <row r="1136">
      <c r="A1136" s="6">
        <f>'CBA Digital Banking Case Study '!C1136</f>
        <v>17000</v>
      </c>
    </row>
    <row r="1137">
      <c r="A1137" s="6">
        <f>'CBA Digital Banking Case Study '!C1137</f>
        <v>10000</v>
      </c>
    </row>
    <row r="1138">
      <c r="A1138" s="6">
        <f>'CBA Digital Banking Case Study '!C1138</f>
        <v>15000</v>
      </c>
    </row>
    <row r="1139">
      <c r="A1139" s="6">
        <f>'CBA Digital Banking Case Study '!C1139</f>
        <v>41000</v>
      </c>
    </row>
    <row r="1140">
      <c r="A1140" s="6">
        <f>'CBA Digital Banking Case Study '!C1140</f>
        <v>36000</v>
      </c>
    </row>
    <row r="1141">
      <c r="A1141" s="6">
        <f>'CBA Digital Banking Case Study '!C1141</f>
        <v>12000</v>
      </c>
    </row>
    <row r="1142">
      <c r="A1142" s="6">
        <f>'CBA Digital Banking Case Study '!C1142</f>
        <v>39000</v>
      </c>
    </row>
    <row r="1143">
      <c r="A1143" s="6">
        <f>'CBA Digital Banking Case Study '!C1143</f>
        <v>7000</v>
      </c>
    </row>
    <row r="1144">
      <c r="A1144" s="6">
        <f>'CBA Digital Banking Case Study '!C1144</f>
        <v>95000</v>
      </c>
    </row>
    <row r="1145">
      <c r="A1145" s="6">
        <f>'CBA Digital Banking Case Study '!C1145</f>
        <v>48000</v>
      </c>
    </row>
    <row r="1146">
      <c r="A1146" s="6">
        <f>'CBA Digital Banking Case Study '!C1146</f>
        <v>16000</v>
      </c>
    </row>
    <row r="1147">
      <c r="A1147" s="6">
        <f>'CBA Digital Banking Case Study '!C1147</f>
        <v>28000</v>
      </c>
    </row>
    <row r="1148">
      <c r="A1148" s="6">
        <f>'CBA Digital Banking Case Study '!C1148</f>
        <v>10000</v>
      </c>
    </row>
    <row r="1149">
      <c r="A1149" s="6">
        <f>'CBA Digital Banking Case Study '!C1149</f>
        <v>23000</v>
      </c>
    </row>
    <row r="1150">
      <c r="A1150" s="6">
        <f>'CBA Digital Banking Case Study '!C1150</f>
        <v>20000</v>
      </c>
    </row>
    <row r="1151">
      <c r="A1151" s="6">
        <f>'CBA Digital Banking Case Study '!C1151</f>
        <v>13000</v>
      </c>
    </row>
    <row r="1152">
      <c r="A1152" s="6">
        <f>'CBA Digital Banking Case Study '!C1152</f>
        <v>17000</v>
      </c>
    </row>
    <row r="1153">
      <c r="A1153" s="6">
        <f>'CBA Digital Banking Case Study '!C1153</f>
        <v>16000</v>
      </c>
    </row>
    <row r="1154">
      <c r="A1154" s="6">
        <f>'CBA Digital Banking Case Study '!C1154</f>
        <v>11000</v>
      </c>
    </row>
    <row r="1155">
      <c r="A1155" s="6">
        <f>'CBA Digital Banking Case Study '!C1155</f>
        <v>13000</v>
      </c>
    </row>
    <row r="1156">
      <c r="A1156" s="6">
        <f>'CBA Digital Banking Case Study '!C1156</f>
        <v>9000</v>
      </c>
    </row>
    <row r="1157">
      <c r="A1157" s="6">
        <f>'CBA Digital Banking Case Study '!C1157</f>
        <v>37000</v>
      </c>
    </row>
    <row r="1158">
      <c r="A1158" s="6">
        <f>'CBA Digital Banking Case Study '!C1158</f>
        <v>13000</v>
      </c>
    </row>
    <row r="1159">
      <c r="A1159" s="6">
        <f>'CBA Digital Banking Case Study '!C1159</f>
        <v>11000</v>
      </c>
    </row>
    <row r="1160">
      <c r="A1160" s="6">
        <f>'CBA Digital Banking Case Study '!C1160</f>
        <v>36000</v>
      </c>
    </row>
    <row r="1161">
      <c r="A1161" s="6">
        <f>'CBA Digital Banking Case Study '!C1161</f>
        <v>27000</v>
      </c>
    </row>
    <row r="1162">
      <c r="A1162" s="6">
        <f>'CBA Digital Banking Case Study '!C1162</f>
        <v>36000</v>
      </c>
    </row>
    <row r="1163">
      <c r="A1163" s="6">
        <f>'CBA Digital Banking Case Study '!C1163</f>
        <v>38000</v>
      </c>
    </row>
    <row r="1164">
      <c r="A1164" s="6">
        <f>'CBA Digital Banking Case Study '!C1164</f>
        <v>70000</v>
      </c>
    </row>
    <row r="1165">
      <c r="A1165" s="6">
        <f>'CBA Digital Banking Case Study '!C1165</f>
        <v>20000</v>
      </c>
    </row>
    <row r="1166">
      <c r="A1166" s="6">
        <f>'CBA Digital Banking Case Study '!C1166</f>
        <v>9000</v>
      </c>
    </row>
    <row r="1167">
      <c r="A1167" s="6">
        <f>'CBA Digital Banking Case Study '!C1167</f>
        <v>26000</v>
      </c>
    </row>
    <row r="1168">
      <c r="A1168" s="6">
        <f>'CBA Digital Banking Case Study '!C1168</f>
        <v>15000</v>
      </c>
    </row>
    <row r="1169">
      <c r="A1169" s="6">
        <f>'CBA Digital Banking Case Study '!C1169</f>
        <v>12000</v>
      </c>
    </row>
    <row r="1170">
      <c r="A1170" s="6">
        <f>'CBA Digital Banking Case Study '!C1170</f>
        <v>23000</v>
      </c>
    </row>
    <row r="1171">
      <c r="A1171" s="6">
        <f>'CBA Digital Banking Case Study '!C1171</f>
        <v>37000</v>
      </c>
    </row>
    <row r="1172">
      <c r="A1172" s="6">
        <f>'CBA Digital Banking Case Study '!C1172</f>
        <v>13000</v>
      </c>
    </row>
    <row r="1173">
      <c r="A1173" s="6">
        <f>'CBA Digital Banking Case Study '!C1173</f>
        <v>47000</v>
      </c>
    </row>
    <row r="1174">
      <c r="A1174" s="6">
        <f>'CBA Digital Banking Case Study '!C1174</f>
        <v>12000</v>
      </c>
    </row>
    <row r="1175">
      <c r="A1175" s="6">
        <f>'CBA Digital Banking Case Study '!C1175</f>
        <v>19000</v>
      </c>
    </row>
    <row r="1176">
      <c r="A1176" s="6">
        <f>'CBA Digital Banking Case Study '!C1176</f>
        <v>28000</v>
      </c>
    </row>
    <row r="1177">
      <c r="A1177" s="6">
        <f>'CBA Digital Banking Case Study '!C1177</f>
        <v>17000</v>
      </c>
    </row>
    <row r="1178">
      <c r="A1178" s="6">
        <f>'CBA Digital Banking Case Study '!C1178</f>
        <v>8000</v>
      </c>
    </row>
    <row r="1179">
      <c r="A1179" s="6">
        <f>'CBA Digital Banking Case Study '!C1179</f>
        <v>38000</v>
      </c>
    </row>
    <row r="1180">
      <c r="A1180" s="6">
        <f>'CBA Digital Banking Case Study '!C1180</f>
        <v>15000</v>
      </c>
    </row>
    <row r="1181">
      <c r="A1181" s="6">
        <f>'CBA Digital Banking Case Study '!C1181</f>
        <v>34000</v>
      </c>
    </row>
    <row r="1182">
      <c r="A1182" s="6">
        <f>'CBA Digital Banking Case Study '!C1182</f>
        <v>10000</v>
      </c>
    </row>
    <row r="1183">
      <c r="A1183" s="6">
        <f>'CBA Digital Banking Case Study '!C1183</f>
        <v>11000</v>
      </c>
    </row>
    <row r="1184">
      <c r="A1184" s="6">
        <f>'CBA Digital Banking Case Study '!C1184</f>
        <v>37000</v>
      </c>
    </row>
    <row r="1185">
      <c r="A1185" s="6">
        <f>'CBA Digital Banking Case Study '!C1185</f>
        <v>27000</v>
      </c>
    </row>
    <row r="1186">
      <c r="A1186" s="6">
        <f>'CBA Digital Banking Case Study '!C1186</f>
        <v>17000</v>
      </c>
    </row>
    <row r="1187">
      <c r="A1187" s="6">
        <f>'CBA Digital Banking Case Study '!C1187</f>
        <v>27000</v>
      </c>
    </row>
    <row r="1188">
      <c r="A1188" s="6">
        <f>'CBA Digital Banking Case Study '!C1188</f>
        <v>12000</v>
      </c>
    </row>
    <row r="1189">
      <c r="A1189" s="6">
        <f>'CBA Digital Banking Case Study '!C1189</f>
        <v>24000</v>
      </c>
    </row>
    <row r="1190">
      <c r="A1190" s="6">
        <f>'CBA Digital Banking Case Study '!C1190</f>
        <v>24000</v>
      </c>
    </row>
    <row r="1191">
      <c r="A1191" s="6">
        <f>'CBA Digital Banking Case Study '!C1191</f>
        <v>18000</v>
      </c>
    </row>
    <row r="1192">
      <c r="A1192" s="6">
        <f>'CBA Digital Banking Case Study '!C1192</f>
        <v>13000</v>
      </c>
    </row>
    <row r="1193">
      <c r="A1193" s="6">
        <f>'CBA Digital Banking Case Study '!C1193</f>
        <v>23000</v>
      </c>
    </row>
    <row r="1194">
      <c r="A1194" s="6">
        <f>'CBA Digital Banking Case Study '!C1194</f>
        <v>21000</v>
      </c>
    </row>
    <row r="1195">
      <c r="A1195" s="6">
        <f>'CBA Digital Banking Case Study '!C1195</f>
        <v>17000</v>
      </c>
    </row>
    <row r="1196">
      <c r="A1196" s="6">
        <f>'CBA Digital Banking Case Study '!C1196</f>
        <v>12000</v>
      </c>
    </row>
    <row r="1197">
      <c r="A1197" s="6">
        <f>'CBA Digital Banking Case Study '!C1197</f>
        <v>22000</v>
      </c>
    </row>
    <row r="1198">
      <c r="A1198" s="6">
        <f>'CBA Digital Banking Case Study '!C1198</f>
        <v>17000</v>
      </c>
    </row>
    <row r="1199">
      <c r="A1199" s="6">
        <f>'CBA Digital Banking Case Study '!C1199</f>
        <v>12000</v>
      </c>
    </row>
    <row r="1200">
      <c r="A1200" s="6">
        <f>'CBA Digital Banking Case Study '!C1200</f>
        <v>23000</v>
      </c>
    </row>
    <row r="1201">
      <c r="A1201" s="6">
        <f>'CBA Digital Banking Case Study '!C1201</f>
        <v>58000</v>
      </c>
    </row>
    <row r="1202">
      <c r="A1202" s="6">
        <f>'CBA Digital Banking Case Study '!C1202</f>
        <v>18000</v>
      </c>
    </row>
    <row r="1203">
      <c r="A1203" s="6">
        <f>'CBA Digital Banking Case Study '!C1203</f>
        <v>54000</v>
      </c>
    </row>
    <row r="1204">
      <c r="A1204" s="6">
        <f>'CBA Digital Banking Case Study '!C1204</f>
        <v>78000</v>
      </c>
    </row>
    <row r="1205">
      <c r="A1205" s="6">
        <f>'CBA Digital Banking Case Study '!C1205</f>
        <v>12000</v>
      </c>
    </row>
    <row r="1206">
      <c r="A1206" s="6">
        <f>'CBA Digital Banking Case Study '!C1206</f>
        <v>22000</v>
      </c>
    </row>
    <row r="1207">
      <c r="A1207" s="6">
        <f>'CBA Digital Banking Case Study '!C1207</f>
        <v>78000</v>
      </c>
    </row>
    <row r="1208">
      <c r="A1208" s="6">
        <f>'CBA Digital Banking Case Study '!C1208</f>
        <v>20000</v>
      </c>
    </row>
    <row r="1209">
      <c r="A1209" s="6">
        <f>'CBA Digital Banking Case Study '!C1209</f>
        <v>23000</v>
      </c>
    </row>
    <row r="1210">
      <c r="A1210" s="6">
        <f>'CBA Digital Banking Case Study '!C1210</f>
        <v>8000</v>
      </c>
    </row>
    <row r="1211">
      <c r="A1211" s="6">
        <f>'CBA Digital Banking Case Study '!C1211</f>
        <v>16000</v>
      </c>
    </row>
    <row r="1212">
      <c r="A1212" s="6">
        <f>'CBA Digital Banking Case Study '!C1212</f>
        <v>31000</v>
      </c>
    </row>
    <row r="1213">
      <c r="A1213" s="6">
        <f>'CBA Digital Banking Case Study '!C1213</f>
        <v>95000</v>
      </c>
    </row>
    <row r="1214">
      <c r="A1214" s="6">
        <f>'CBA Digital Banking Case Study '!C1214</f>
        <v>20000</v>
      </c>
    </row>
    <row r="1215">
      <c r="A1215" s="6">
        <f>'CBA Digital Banking Case Study '!C1215</f>
        <v>8000</v>
      </c>
    </row>
    <row r="1216">
      <c r="A1216" s="6">
        <f>'CBA Digital Banking Case Study '!C1216</f>
        <v>9000</v>
      </c>
    </row>
    <row r="1217">
      <c r="A1217" s="6">
        <f>'CBA Digital Banking Case Study '!C1217</f>
        <v>22000</v>
      </c>
    </row>
    <row r="1218">
      <c r="A1218" s="6">
        <f>'CBA Digital Banking Case Study '!C1218</f>
        <v>45000</v>
      </c>
    </row>
    <row r="1219">
      <c r="A1219" s="6">
        <f>'CBA Digital Banking Case Study '!C1219</f>
        <v>32000</v>
      </c>
    </row>
    <row r="1220">
      <c r="A1220" s="6">
        <f>'CBA Digital Banking Case Study '!C1220</f>
        <v>29000</v>
      </c>
    </row>
    <row r="1221">
      <c r="A1221" s="6">
        <f>'CBA Digital Banking Case Study '!C1221</f>
        <v>48000</v>
      </c>
    </row>
    <row r="1222">
      <c r="A1222" s="6">
        <f>'CBA Digital Banking Case Study '!C1222</f>
        <v>14000</v>
      </c>
    </row>
    <row r="1223">
      <c r="A1223" s="6">
        <f>'CBA Digital Banking Case Study '!C1223</f>
        <v>22000</v>
      </c>
    </row>
    <row r="1224">
      <c r="A1224" s="6">
        <f>'CBA Digital Banking Case Study '!C1224</f>
        <v>16000</v>
      </c>
    </row>
    <row r="1225">
      <c r="A1225" s="6">
        <f>'CBA Digital Banking Case Study '!C1225</f>
        <v>19000</v>
      </c>
    </row>
    <row r="1226">
      <c r="A1226" s="6">
        <f>'CBA Digital Banking Case Study '!C1226</f>
        <v>12000</v>
      </c>
    </row>
    <row r="1227">
      <c r="A1227" s="6">
        <f>'CBA Digital Banking Case Study '!C1227</f>
        <v>18000</v>
      </c>
    </row>
    <row r="1228">
      <c r="A1228" s="6">
        <f>'CBA Digital Banking Case Study '!C1228</f>
        <v>22000</v>
      </c>
    </row>
    <row r="1229">
      <c r="A1229" s="6">
        <f>'CBA Digital Banking Case Study '!C1229</f>
        <v>18000</v>
      </c>
    </row>
    <row r="1230">
      <c r="A1230" s="6">
        <f>'CBA Digital Banking Case Study '!C1230</f>
        <v>20000</v>
      </c>
    </row>
    <row r="1231">
      <c r="A1231" s="6">
        <f>'CBA Digital Banking Case Study '!C1231</f>
        <v>28000</v>
      </c>
    </row>
    <row r="1232">
      <c r="A1232" s="6">
        <f>'CBA Digital Banking Case Study '!C1232</f>
        <v>46000</v>
      </c>
    </row>
    <row r="1233">
      <c r="A1233" s="6">
        <f>'CBA Digital Banking Case Study '!C1233</f>
        <v>48000</v>
      </c>
    </row>
    <row r="1234">
      <c r="A1234" s="6">
        <f>'CBA Digital Banking Case Study '!C1234</f>
        <v>35000</v>
      </c>
    </row>
    <row r="1235">
      <c r="A1235" s="6">
        <f>'CBA Digital Banking Case Study '!C1235</f>
        <v>10000</v>
      </c>
    </row>
    <row r="1236">
      <c r="A1236" s="6">
        <f>'CBA Digital Banking Case Study '!C1236</f>
        <v>18000</v>
      </c>
    </row>
    <row r="1237">
      <c r="A1237" s="6">
        <f>'CBA Digital Banking Case Study '!C1237</f>
        <v>19000</v>
      </c>
    </row>
    <row r="1238">
      <c r="A1238" s="6">
        <f>'CBA Digital Banking Case Study '!C1238</f>
        <v>15000</v>
      </c>
    </row>
    <row r="1239">
      <c r="A1239" s="6">
        <f>'CBA Digital Banking Case Study '!C1239</f>
        <v>27000</v>
      </c>
    </row>
    <row r="1240">
      <c r="A1240" s="6">
        <f>'CBA Digital Banking Case Study '!C1240</f>
        <v>8000</v>
      </c>
    </row>
    <row r="1241">
      <c r="A1241" s="6">
        <f>'CBA Digital Banking Case Study '!C1241</f>
        <v>61000</v>
      </c>
    </row>
    <row r="1242">
      <c r="A1242" s="6">
        <f>'CBA Digital Banking Case Study '!C1242</f>
        <v>45000</v>
      </c>
    </row>
    <row r="1243">
      <c r="A1243" s="6">
        <f>'CBA Digital Banking Case Study '!C1243</f>
        <v>29000</v>
      </c>
    </row>
    <row r="1244">
      <c r="A1244" s="6">
        <f>'CBA Digital Banking Case Study '!C1244</f>
        <v>21000</v>
      </c>
    </row>
    <row r="1245">
      <c r="A1245" s="6">
        <f>'CBA Digital Banking Case Study '!C1245</f>
        <v>46000</v>
      </c>
    </row>
    <row r="1246">
      <c r="A1246" s="6">
        <f>'CBA Digital Banking Case Study '!C1246</f>
        <v>33000</v>
      </c>
    </row>
    <row r="1247">
      <c r="A1247" s="6">
        <f>'CBA Digital Banking Case Study '!C1247</f>
        <v>43000</v>
      </c>
    </row>
    <row r="1248">
      <c r="A1248" s="6">
        <f>'CBA Digital Banking Case Study '!C1248</f>
        <v>21000</v>
      </c>
    </row>
    <row r="1249">
      <c r="A1249" s="6">
        <f>'CBA Digital Banking Case Study '!C1249</f>
        <v>64000</v>
      </c>
    </row>
    <row r="1250">
      <c r="A1250" s="6">
        <f>'CBA Digital Banking Case Study '!C1250</f>
        <v>44000</v>
      </c>
    </row>
    <row r="1251">
      <c r="A1251" s="6">
        <f>'CBA Digital Banking Case Study '!C1251</f>
        <v>30000</v>
      </c>
    </row>
    <row r="1252">
      <c r="A1252" s="6">
        <f>'CBA Digital Banking Case Study '!C1252</f>
        <v>47000</v>
      </c>
    </row>
    <row r="1253">
      <c r="A1253" s="6">
        <f>'CBA Digital Banking Case Study '!C1253</f>
        <v>17000</v>
      </c>
    </row>
    <row r="1254">
      <c r="A1254" s="6">
        <f>'CBA Digital Banking Case Study '!C1254</f>
        <v>11000</v>
      </c>
    </row>
    <row r="1255">
      <c r="A1255" s="6">
        <f>'CBA Digital Banking Case Study '!C1255</f>
        <v>27000</v>
      </c>
    </row>
    <row r="1256">
      <c r="A1256" s="6">
        <f>'CBA Digital Banking Case Study '!C1256</f>
        <v>21000</v>
      </c>
    </row>
    <row r="1257">
      <c r="A1257" s="6">
        <f>'CBA Digital Banking Case Study '!C1257</f>
        <v>20000</v>
      </c>
    </row>
    <row r="1258">
      <c r="A1258" s="6">
        <f>'CBA Digital Banking Case Study '!C1258</f>
        <v>46000</v>
      </c>
    </row>
    <row r="1259">
      <c r="A1259" s="6">
        <f>'CBA Digital Banking Case Study '!C1259</f>
        <v>24000</v>
      </c>
    </row>
    <row r="1260">
      <c r="A1260" s="6">
        <f>'CBA Digital Banking Case Study '!C1260</f>
        <v>26000</v>
      </c>
    </row>
    <row r="1261">
      <c r="A1261" s="6">
        <f>'CBA Digital Banking Case Study '!C1261</f>
        <v>18000</v>
      </c>
    </row>
    <row r="1262">
      <c r="A1262" s="6">
        <f>'CBA Digital Banking Case Study '!C1262</f>
        <v>37000</v>
      </c>
    </row>
    <row r="1263">
      <c r="A1263" s="6">
        <f>'CBA Digital Banking Case Study '!C1263</f>
        <v>34000</v>
      </c>
    </row>
    <row r="1264">
      <c r="A1264" s="6">
        <f>'CBA Digital Banking Case Study '!C1264</f>
        <v>37000</v>
      </c>
    </row>
    <row r="1265">
      <c r="A1265" s="6">
        <f>'CBA Digital Banking Case Study '!C1265</f>
        <v>16000</v>
      </c>
    </row>
    <row r="1266">
      <c r="A1266" s="6">
        <f>'CBA Digital Banking Case Study '!C1266</f>
        <v>48000</v>
      </c>
    </row>
    <row r="1267">
      <c r="A1267" s="6">
        <f>'CBA Digital Banking Case Study '!C1267</f>
        <v>66000</v>
      </c>
    </row>
    <row r="1268">
      <c r="A1268" s="6">
        <f>'CBA Digital Banking Case Study '!C1268</f>
        <v>37000</v>
      </c>
    </row>
    <row r="1269">
      <c r="A1269" s="6">
        <f>'CBA Digital Banking Case Study '!C1269</f>
        <v>14000</v>
      </c>
    </row>
    <row r="1270">
      <c r="A1270" s="6">
        <f>'CBA Digital Banking Case Study '!C1270</f>
        <v>14000</v>
      </c>
    </row>
    <row r="1271">
      <c r="A1271" s="6">
        <f>'CBA Digital Banking Case Study '!C1271</f>
        <v>18000</v>
      </c>
    </row>
    <row r="1272">
      <c r="A1272" s="6">
        <f>'CBA Digital Banking Case Study '!C1272</f>
        <v>16000</v>
      </c>
    </row>
    <row r="1273">
      <c r="A1273" s="6">
        <f>'CBA Digital Banking Case Study '!C1273</f>
        <v>21000</v>
      </c>
    </row>
    <row r="1274">
      <c r="A1274" s="6">
        <f>'CBA Digital Banking Case Study '!C1274</f>
        <v>32000</v>
      </c>
    </row>
    <row r="1275">
      <c r="A1275" s="6">
        <f>'CBA Digital Banking Case Study '!C1275</f>
        <v>26000</v>
      </c>
    </row>
    <row r="1276">
      <c r="A1276" s="6">
        <f>'CBA Digital Banking Case Study '!C1276</f>
        <v>25000</v>
      </c>
    </row>
    <row r="1277">
      <c r="A1277" s="6">
        <f>'CBA Digital Banking Case Study '!C1277</f>
        <v>19000</v>
      </c>
    </row>
    <row r="1278">
      <c r="A1278" s="6">
        <f>'CBA Digital Banking Case Study '!C1278</f>
        <v>21000</v>
      </c>
    </row>
    <row r="1279">
      <c r="A1279" s="6">
        <f>'CBA Digital Banking Case Study '!C1279</f>
        <v>36000</v>
      </c>
    </row>
    <row r="1280">
      <c r="A1280" s="6">
        <f>'CBA Digital Banking Case Study '!C1280</f>
        <v>7000</v>
      </c>
    </row>
    <row r="1281">
      <c r="A1281" s="6">
        <f>'CBA Digital Banking Case Study '!C1281</f>
        <v>22000</v>
      </c>
    </row>
    <row r="1282">
      <c r="A1282" s="6">
        <f>'CBA Digital Banking Case Study '!C1282</f>
        <v>26000</v>
      </c>
    </row>
    <row r="1283">
      <c r="A1283" s="6">
        <f>'CBA Digital Banking Case Study '!C1283</f>
        <v>35000</v>
      </c>
    </row>
    <row r="1284">
      <c r="A1284" s="6">
        <f>'CBA Digital Banking Case Study '!C1284</f>
        <v>12000</v>
      </c>
    </row>
    <row r="1285">
      <c r="A1285" s="6">
        <f>'CBA Digital Banking Case Study '!C1285</f>
        <v>12000</v>
      </c>
    </row>
    <row r="1286">
      <c r="A1286" s="6">
        <f>'CBA Digital Banking Case Study '!C1286</f>
        <v>31000</v>
      </c>
    </row>
    <row r="1287">
      <c r="A1287" s="6">
        <f>'CBA Digital Banking Case Study '!C1287</f>
        <v>7000</v>
      </c>
    </row>
    <row r="1288">
      <c r="A1288" s="6">
        <f>'CBA Digital Banking Case Study '!C1288</f>
        <v>49000</v>
      </c>
    </row>
    <row r="1289">
      <c r="A1289" s="6">
        <f>'CBA Digital Banking Case Study '!C1289</f>
        <v>25000</v>
      </c>
    </row>
    <row r="1290">
      <c r="A1290" s="6">
        <f>'CBA Digital Banking Case Study '!C1290</f>
        <v>56000</v>
      </c>
    </row>
    <row r="1291">
      <c r="A1291" s="6">
        <f>'CBA Digital Banking Case Study '!C1291</f>
        <v>11000</v>
      </c>
    </row>
    <row r="1292">
      <c r="A1292" s="6">
        <f>'CBA Digital Banking Case Study '!C1292</f>
        <v>17000</v>
      </c>
    </row>
    <row r="1293">
      <c r="A1293" s="6">
        <f>'CBA Digital Banking Case Study '!C1293</f>
        <v>5000</v>
      </c>
    </row>
    <row r="1294">
      <c r="A1294" s="6">
        <f>'CBA Digital Banking Case Study '!C1294</f>
        <v>14000</v>
      </c>
    </row>
    <row r="1295">
      <c r="A1295" s="6">
        <f>'CBA Digital Banking Case Study '!C1295</f>
        <v>20000</v>
      </c>
    </row>
    <row r="1296">
      <c r="A1296" s="6">
        <f>'CBA Digital Banking Case Study '!C1296</f>
        <v>7000</v>
      </c>
    </row>
    <row r="1297">
      <c r="A1297" s="6">
        <f>'CBA Digital Banking Case Study '!C1297</f>
        <v>17000</v>
      </c>
    </row>
    <row r="1298">
      <c r="A1298" s="6">
        <f>'CBA Digital Banking Case Study '!C1298</f>
        <v>7000</v>
      </c>
    </row>
    <row r="1299">
      <c r="A1299" s="6">
        <f>'CBA Digital Banking Case Study '!C1299</f>
        <v>19000</v>
      </c>
    </row>
    <row r="1300">
      <c r="A1300" s="6">
        <f>'CBA Digital Banking Case Study '!C1300</f>
        <v>44000</v>
      </c>
    </row>
    <row r="1301">
      <c r="A1301" s="6">
        <f>'CBA Digital Banking Case Study '!C1301</f>
        <v>22000</v>
      </c>
    </row>
    <row r="1302">
      <c r="A1302" s="6">
        <f>'CBA Digital Banking Case Study '!C1302</f>
        <v>60000</v>
      </c>
    </row>
    <row r="1303">
      <c r="A1303" s="6">
        <f>'CBA Digital Banking Case Study '!C1303</f>
        <v>35000</v>
      </c>
    </row>
    <row r="1304">
      <c r="A1304" s="6">
        <f>'CBA Digital Banking Case Study '!C1304</f>
        <v>49000</v>
      </c>
    </row>
    <row r="1305">
      <c r="A1305" s="6">
        <f>'CBA Digital Banking Case Study '!C1305</f>
        <v>14000</v>
      </c>
    </row>
    <row r="1306">
      <c r="A1306" s="6">
        <f>'CBA Digital Banking Case Study '!C1306</f>
        <v>14000</v>
      </c>
    </row>
    <row r="1307">
      <c r="A1307" s="6">
        <f>'CBA Digital Banking Case Study '!C1307</f>
        <v>27000</v>
      </c>
    </row>
    <row r="1308">
      <c r="A1308" s="6">
        <f>'CBA Digital Banking Case Study '!C1308</f>
        <v>9000</v>
      </c>
    </row>
    <row r="1309">
      <c r="A1309" s="6">
        <f>'CBA Digital Banking Case Study '!C1309</f>
        <v>29000</v>
      </c>
    </row>
    <row r="1310">
      <c r="A1310" s="6">
        <f>'CBA Digital Banking Case Study '!C1310</f>
        <v>18000</v>
      </c>
    </row>
    <row r="1311">
      <c r="A1311" s="6">
        <f>'CBA Digital Banking Case Study '!C1311</f>
        <v>49000</v>
      </c>
    </row>
    <row r="1312">
      <c r="A1312" s="6">
        <f>'CBA Digital Banking Case Study '!C1312</f>
        <v>33000</v>
      </c>
    </row>
    <row r="1313">
      <c r="A1313" s="6">
        <f>'CBA Digital Banking Case Study '!C1313</f>
        <v>43000</v>
      </c>
    </row>
    <row r="1314">
      <c r="A1314" s="6">
        <f>'CBA Digital Banking Case Study '!C1314</f>
        <v>14000</v>
      </c>
    </row>
    <row r="1315">
      <c r="A1315" s="6">
        <f>'CBA Digital Banking Case Study '!C1315</f>
        <v>41000</v>
      </c>
    </row>
    <row r="1316">
      <c r="A1316" s="6">
        <f>'CBA Digital Banking Case Study '!C1316</f>
        <v>52000</v>
      </c>
    </row>
    <row r="1317">
      <c r="A1317" s="6">
        <f>'CBA Digital Banking Case Study '!C1317</f>
        <v>22000</v>
      </c>
    </row>
    <row r="1318">
      <c r="A1318" s="6">
        <f>'CBA Digital Banking Case Study '!C1318</f>
        <v>14000</v>
      </c>
    </row>
    <row r="1319">
      <c r="A1319" s="6">
        <f>'CBA Digital Banking Case Study '!C1319</f>
        <v>14000</v>
      </c>
    </row>
    <row r="1320">
      <c r="A1320" s="6">
        <f>'CBA Digital Banking Case Study '!C1320</f>
        <v>46000</v>
      </c>
    </row>
    <row r="1321">
      <c r="A1321" s="6">
        <f>'CBA Digital Banking Case Study '!C1321</f>
        <v>110000</v>
      </c>
    </row>
    <row r="1322">
      <c r="A1322" s="6">
        <f>'CBA Digital Banking Case Study '!C1322</f>
        <v>12000</v>
      </c>
    </row>
    <row r="1323">
      <c r="A1323" s="6">
        <f>'CBA Digital Banking Case Study '!C1323</f>
        <v>12000</v>
      </c>
    </row>
    <row r="1324">
      <c r="A1324" s="6">
        <f>'CBA Digital Banking Case Study '!C1324</f>
        <v>38000</v>
      </c>
    </row>
    <row r="1325">
      <c r="A1325" s="6">
        <f>'CBA Digital Banking Case Study '!C1325</f>
        <v>14000</v>
      </c>
    </row>
    <row r="1326">
      <c r="A1326" s="6">
        <f>'CBA Digital Banking Case Study '!C1326</f>
        <v>41000</v>
      </c>
    </row>
    <row r="1327">
      <c r="A1327" s="6">
        <f>'CBA Digital Banking Case Study '!C1327</f>
        <v>29000</v>
      </c>
    </row>
    <row r="1328">
      <c r="A1328" s="6">
        <f>'CBA Digital Banking Case Study '!C1328</f>
        <v>22000</v>
      </c>
    </row>
    <row r="1329">
      <c r="A1329" s="6">
        <f>'CBA Digital Banking Case Study '!C1329</f>
        <v>29000</v>
      </c>
    </row>
    <row r="1330">
      <c r="A1330" s="6">
        <f>'CBA Digital Banking Case Study '!C1330</f>
        <v>28000</v>
      </c>
    </row>
    <row r="1331">
      <c r="A1331" s="6">
        <f>'CBA Digital Banking Case Study '!C1331</f>
        <v>20000</v>
      </c>
    </row>
    <row r="1332">
      <c r="A1332" s="6">
        <f>'CBA Digital Banking Case Study '!C1332</f>
        <v>8000</v>
      </c>
    </row>
    <row r="1333">
      <c r="A1333" s="6">
        <f>'CBA Digital Banking Case Study '!C1333</f>
        <v>25000</v>
      </c>
    </row>
    <row r="1334">
      <c r="A1334" s="6">
        <f>'CBA Digital Banking Case Study '!C1334</f>
        <v>57000</v>
      </c>
    </row>
    <row r="1335">
      <c r="A1335" s="6">
        <f>'CBA Digital Banking Case Study '!C1335</f>
        <v>8000</v>
      </c>
    </row>
    <row r="1336">
      <c r="A1336" s="6">
        <f>'CBA Digital Banking Case Study '!C1336</f>
        <v>12000</v>
      </c>
    </row>
    <row r="1337">
      <c r="A1337" s="6">
        <f>'CBA Digital Banking Case Study '!C1337</f>
        <v>28000</v>
      </c>
    </row>
    <row r="1338">
      <c r="A1338" s="6">
        <f>'CBA Digital Banking Case Study '!C1338</f>
        <v>23000</v>
      </c>
    </row>
    <row r="1339">
      <c r="A1339" s="6">
        <f>'CBA Digital Banking Case Study '!C1339</f>
        <v>28000</v>
      </c>
    </row>
    <row r="1340">
      <c r="A1340" s="6">
        <f>'CBA Digital Banking Case Study '!C1340</f>
        <v>14000</v>
      </c>
    </row>
    <row r="1341">
      <c r="A1341" s="6">
        <f>'CBA Digital Banking Case Study '!C1341</f>
        <v>44000</v>
      </c>
    </row>
    <row r="1342">
      <c r="A1342" s="6">
        <f>'CBA Digital Banking Case Study '!C1342</f>
        <v>23000</v>
      </c>
    </row>
    <row r="1343">
      <c r="A1343" s="6">
        <f>'CBA Digital Banking Case Study '!C1343</f>
        <v>33000</v>
      </c>
    </row>
    <row r="1344">
      <c r="A1344" s="6">
        <f>'CBA Digital Banking Case Study '!C1344</f>
        <v>27000</v>
      </c>
    </row>
    <row r="1345">
      <c r="A1345" s="6">
        <f>'CBA Digital Banking Case Study '!C1345</f>
        <v>24000</v>
      </c>
    </row>
    <row r="1346">
      <c r="A1346" s="6">
        <f>'CBA Digital Banking Case Study '!C1346</f>
        <v>32000</v>
      </c>
    </row>
    <row r="1347">
      <c r="A1347" s="6">
        <f>'CBA Digital Banking Case Study '!C1347</f>
        <v>25000</v>
      </c>
    </row>
    <row r="1348">
      <c r="A1348" s="6">
        <f>'CBA Digital Banking Case Study '!C1348</f>
        <v>11000</v>
      </c>
    </row>
    <row r="1349">
      <c r="A1349" s="6">
        <f>'CBA Digital Banking Case Study '!C1349</f>
        <v>42000</v>
      </c>
    </row>
    <row r="1350">
      <c r="A1350" s="6">
        <f>'CBA Digital Banking Case Study '!C1350</f>
        <v>36000</v>
      </c>
    </row>
    <row r="1351">
      <c r="A1351" s="6">
        <f>'CBA Digital Banking Case Study '!C1351</f>
        <v>6000</v>
      </c>
    </row>
    <row r="1352">
      <c r="A1352" s="6">
        <f>'CBA Digital Banking Case Study '!C1352</f>
        <v>15000</v>
      </c>
    </row>
    <row r="1353">
      <c r="A1353" s="6">
        <f>'CBA Digital Banking Case Study '!C1353</f>
        <v>41000</v>
      </c>
    </row>
    <row r="1354">
      <c r="A1354" s="6">
        <f>'CBA Digital Banking Case Study '!C1354</f>
        <v>7000</v>
      </c>
    </row>
    <row r="1355">
      <c r="A1355" s="6">
        <f>'CBA Digital Banking Case Study '!C1355</f>
        <v>39000</v>
      </c>
    </row>
    <row r="1356">
      <c r="A1356" s="6">
        <f>'CBA Digital Banking Case Study '!C1356</f>
        <v>20000</v>
      </c>
    </row>
    <row r="1357">
      <c r="A1357" s="6">
        <f>'CBA Digital Banking Case Study '!C1357</f>
        <v>49000</v>
      </c>
    </row>
    <row r="1358">
      <c r="A1358" s="6">
        <f>'CBA Digital Banking Case Study '!C1358</f>
        <v>22000</v>
      </c>
    </row>
    <row r="1359">
      <c r="A1359" s="6">
        <f>'CBA Digital Banking Case Study '!C1359</f>
        <v>14000</v>
      </c>
    </row>
    <row r="1360">
      <c r="A1360" s="6">
        <f>'CBA Digital Banking Case Study '!C1360</f>
        <v>26000</v>
      </c>
    </row>
    <row r="1361">
      <c r="A1361" s="6">
        <f>'CBA Digital Banking Case Study '!C1361</f>
        <v>22000</v>
      </c>
    </row>
    <row r="1362">
      <c r="A1362" s="6">
        <f>'CBA Digital Banking Case Study '!C1362</f>
        <v>14000</v>
      </c>
    </row>
    <row r="1363">
      <c r="A1363" s="6">
        <f>'CBA Digital Banking Case Study '!C1363</f>
        <v>83000</v>
      </c>
    </row>
    <row r="1364">
      <c r="A1364" s="6">
        <f>'CBA Digital Banking Case Study '!C1364</f>
        <v>12000</v>
      </c>
    </row>
    <row r="1365">
      <c r="A1365" s="6">
        <f>'CBA Digital Banking Case Study '!C1365</f>
        <v>6000</v>
      </c>
    </row>
    <row r="1366">
      <c r="A1366" s="6">
        <f>'CBA Digital Banking Case Study '!C1366</f>
        <v>57000</v>
      </c>
    </row>
    <row r="1367">
      <c r="A1367" s="6">
        <f>'CBA Digital Banking Case Study '!C1367</f>
        <v>16000</v>
      </c>
    </row>
    <row r="1368">
      <c r="A1368" s="6">
        <f>'CBA Digital Banking Case Study '!C1368</f>
        <v>18000</v>
      </c>
    </row>
    <row r="1369">
      <c r="A1369" s="6">
        <f>'CBA Digital Banking Case Study '!C1369</f>
        <v>18000</v>
      </c>
    </row>
    <row r="1370">
      <c r="A1370" s="6">
        <f>'CBA Digital Banking Case Study '!C1370</f>
        <v>16000</v>
      </c>
    </row>
    <row r="1371">
      <c r="A1371" s="6">
        <f>'CBA Digital Banking Case Study '!C1371</f>
        <v>14000</v>
      </c>
    </row>
    <row r="1372">
      <c r="A1372" s="6">
        <f>'CBA Digital Banking Case Study '!C1372</f>
        <v>12000</v>
      </c>
    </row>
    <row r="1373">
      <c r="A1373" s="6">
        <f>'CBA Digital Banking Case Study '!C1373</f>
        <v>23000</v>
      </c>
    </row>
    <row r="1374">
      <c r="A1374" s="6">
        <f>'CBA Digital Banking Case Study '!C1374</f>
        <v>17000</v>
      </c>
    </row>
    <row r="1375">
      <c r="A1375" s="6">
        <f>'CBA Digital Banking Case Study '!C1375</f>
        <v>34000</v>
      </c>
    </row>
    <row r="1376">
      <c r="A1376" s="6">
        <f>'CBA Digital Banking Case Study '!C1376</f>
        <v>29000</v>
      </c>
    </row>
    <row r="1377">
      <c r="A1377" s="6">
        <f>'CBA Digital Banking Case Study '!C1377</f>
        <v>13000</v>
      </c>
    </row>
    <row r="1378">
      <c r="A1378" s="6">
        <f>'CBA Digital Banking Case Study '!C1378</f>
        <v>24000</v>
      </c>
    </row>
    <row r="1379">
      <c r="A1379" s="6">
        <f>'CBA Digital Banking Case Study '!C1379</f>
        <v>17000</v>
      </c>
    </row>
    <row r="1380">
      <c r="A1380" s="6">
        <f>'CBA Digital Banking Case Study '!C1380</f>
        <v>12000</v>
      </c>
    </row>
    <row r="1381">
      <c r="A1381" s="6">
        <f>'CBA Digital Banking Case Study '!C1381</f>
        <v>33000</v>
      </c>
    </row>
    <row r="1382">
      <c r="A1382" s="6">
        <f>'CBA Digital Banking Case Study '!C1382</f>
        <v>20000</v>
      </c>
    </row>
    <row r="1383">
      <c r="A1383" s="6">
        <f>'CBA Digital Banking Case Study '!C1383</f>
        <v>17000</v>
      </c>
    </row>
    <row r="1384">
      <c r="A1384" s="6">
        <f>'CBA Digital Banking Case Study '!C1384</f>
        <v>13000</v>
      </c>
    </row>
    <row r="1385">
      <c r="A1385" s="6">
        <f>'CBA Digital Banking Case Study '!C1385</f>
        <v>12000</v>
      </c>
    </row>
    <row r="1386">
      <c r="A1386" s="6">
        <f>'CBA Digital Banking Case Study '!C1386</f>
        <v>73000</v>
      </c>
    </row>
    <row r="1387">
      <c r="A1387" s="6">
        <f>'CBA Digital Banking Case Study '!C1387</f>
        <v>27000</v>
      </c>
    </row>
    <row r="1388">
      <c r="A1388" s="6">
        <f>'CBA Digital Banking Case Study '!C1388</f>
        <v>11000</v>
      </c>
    </row>
    <row r="1389">
      <c r="A1389" s="6">
        <f>'CBA Digital Banking Case Study '!C1389</f>
        <v>26000</v>
      </c>
    </row>
    <row r="1390">
      <c r="A1390" s="6">
        <f>'CBA Digital Banking Case Study '!C1390</f>
        <v>42000</v>
      </c>
    </row>
    <row r="1391">
      <c r="A1391" s="6">
        <f>'CBA Digital Banking Case Study '!C1391</f>
        <v>24000</v>
      </c>
    </row>
    <row r="1392">
      <c r="A1392" s="6">
        <f>'CBA Digital Banking Case Study '!C1392</f>
        <v>50000</v>
      </c>
    </row>
    <row r="1393">
      <c r="A1393" s="6">
        <f>'CBA Digital Banking Case Study '!C1393</f>
        <v>9000</v>
      </c>
    </row>
    <row r="1394">
      <c r="A1394" s="6">
        <f>'CBA Digital Banking Case Study '!C1394</f>
        <v>7000</v>
      </c>
    </row>
    <row r="1395">
      <c r="A1395" s="6">
        <f>'CBA Digital Banking Case Study '!C1395</f>
        <v>26000</v>
      </c>
    </row>
    <row r="1396">
      <c r="A1396" s="6">
        <f>'CBA Digital Banking Case Study '!C1396</f>
        <v>26000</v>
      </c>
    </row>
    <row r="1397">
      <c r="A1397" s="6">
        <f>'CBA Digital Banking Case Study '!C1397</f>
        <v>5000</v>
      </c>
    </row>
    <row r="1398">
      <c r="A1398" s="6">
        <f>'CBA Digital Banking Case Study '!C1398</f>
        <v>15000</v>
      </c>
    </row>
    <row r="1399">
      <c r="A1399" s="6">
        <f>'CBA Digital Banking Case Study '!C1399</f>
        <v>12000</v>
      </c>
    </row>
    <row r="1400">
      <c r="A1400" s="6">
        <f>'CBA Digital Banking Case Study '!C1400</f>
        <v>10000</v>
      </c>
    </row>
    <row r="1401">
      <c r="A1401" s="6">
        <f>'CBA Digital Banking Case Study '!C1401</f>
        <v>12000</v>
      </c>
    </row>
    <row r="1402">
      <c r="A1402" s="6">
        <f>'CBA Digital Banking Case Study '!C1402</f>
        <v>31000</v>
      </c>
    </row>
    <row r="1403">
      <c r="A1403" s="6">
        <f>'CBA Digital Banking Case Study '!C1403</f>
        <v>12000</v>
      </c>
    </row>
    <row r="1404">
      <c r="A1404" s="6">
        <f>'CBA Digital Banking Case Study '!C1404</f>
        <v>12000</v>
      </c>
    </row>
    <row r="1405">
      <c r="A1405" s="6">
        <f>'CBA Digital Banking Case Study '!C1405</f>
        <v>8000</v>
      </c>
    </row>
    <row r="1406">
      <c r="A1406" s="6">
        <f>'CBA Digital Banking Case Study '!C1406</f>
        <v>47000</v>
      </c>
    </row>
    <row r="1407">
      <c r="A1407" s="6">
        <f>'CBA Digital Banking Case Study '!C1407</f>
        <v>29000</v>
      </c>
    </row>
    <row r="1408">
      <c r="A1408" s="6">
        <f>'CBA Digital Banking Case Study '!C1408</f>
        <v>5000</v>
      </c>
    </row>
    <row r="1409">
      <c r="A1409" s="6">
        <f>'CBA Digital Banking Case Study '!C1409</f>
        <v>12000</v>
      </c>
    </row>
    <row r="1410">
      <c r="A1410" s="6">
        <f>'CBA Digital Banking Case Study '!C1410</f>
        <v>30000</v>
      </c>
    </row>
    <row r="1411">
      <c r="A1411" s="6">
        <f>'CBA Digital Banking Case Study '!C1411</f>
        <v>48000</v>
      </c>
    </row>
    <row r="1412">
      <c r="A1412" s="6">
        <f>'CBA Digital Banking Case Study '!C1412</f>
        <v>36000</v>
      </c>
    </row>
    <row r="1413">
      <c r="A1413" s="6">
        <f>'CBA Digital Banking Case Study '!C1413</f>
        <v>18000</v>
      </c>
    </row>
    <row r="1414">
      <c r="A1414" s="6">
        <f>'CBA Digital Banking Case Study '!C1414</f>
        <v>7000</v>
      </c>
    </row>
    <row r="1415">
      <c r="A1415" s="6">
        <f>'CBA Digital Banking Case Study '!C1415</f>
        <v>37000</v>
      </c>
    </row>
    <row r="1416">
      <c r="A1416" s="6">
        <f>'CBA Digital Banking Case Study '!C1416</f>
        <v>18000</v>
      </c>
    </row>
    <row r="1417">
      <c r="A1417" s="6">
        <f>'CBA Digital Banking Case Study '!C1417</f>
        <v>23000</v>
      </c>
    </row>
    <row r="1418">
      <c r="A1418" s="6">
        <f>'CBA Digital Banking Case Study '!C1418</f>
        <v>20000</v>
      </c>
    </row>
    <row r="1419">
      <c r="A1419" s="6">
        <f>'CBA Digital Banking Case Study '!C1419</f>
        <v>10000</v>
      </c>
    </row>
    <row r="1420">
      <c r="A1420" s="6">
        <f>'CBA Digital Banking Case Study '!C1420</f>
        <v>27000</v>
      </c>
    </row>
    <row r="1421">
      <c r="A1421" s="6">
        <f>'CBA Digital Banking Case Study '!C1421</f>
        <v>25000</v>
      </c>
    </row>
    <row r="1422">
      <c r="A1422" s="6">
        <f>'CBA Digital Banking Case Study '!C1422</f>
        <v>17000</v>
      </c>
    </row>
    <row r="1423">
      <c r="A1423" s="6">
        <f>'CBA Digital Banking Case Study '!C1423</f>
        <v>29000</v>
      </c>
    </row>
    <row r="1424">
      <c r="A1424" s="6">
        <f>'CBA Digital Banking Case Study '!C1424</f>
        <v>10000</v>
      </c>
    </row>
    <row r="1425">
      <c r="A1425" s="6">
        <f>'CBA Digital Banking Case Study '!C1425</f>
        <v>19000</v>
      </c>
    </row>
    <row r="1426">
      <c r="A1426" s="6">
        <f>'CBA Digital Banking Case Study '!C1426</f>
        <v>22000</v>
      </c>
    </row>
    <row r="1427">
      <c r="A1427" s="6">
        <f>'CBA Digital Banking Case Study '!C1427</f>
        <v>8000</v>
      </c>
    </row>
    <row r="1428">
      <c r="A1428" s="6">
        <f>'CBA Digital Banking Case Study '!C1428</f>
        <v>21000</v>
      </c>
    </row>
    <row r="1429">
      <c r="A1429" s="6">
        <f>'CBA Digital Banking Case Study '!C1429</f>
        <v>34000</v>
      </c>
    </row>
    <row r="1430">
      <c r="A1430" s="6">
        <f>'CBA Digital Banking Case Study '!C1430</f>
        <v>18000</v>
      </c>
    </row>
    <row r="1431">
      <c r="A1431" s="6">
        <f>'CBA Digital Banking Case Study '!C1431</f>
        <v>22000</v>
      </c>
    </row>
    <row r="1432">
      <c r="A1432" s="6">
        <f>'CBA Digital Banking Case Study '!C1432</f>
        <v>31000</v>
      </c>
    </row>
    <row r="1433">
      <c r="A1433" s="6">
        <f>'CBA Digital Banking Case Study '!C1433</f>
        <v>17000</v>
      </c>
    </row>
    <row r="1434">
      <c r="A1434" s="6">
        <f>'CBA Digital Banking Case Study '!C1434</f>
        <v>18000</v>
      </c>
    </row>
    <row r="1435">
      <c r="A1435" s="6">
        <f>'CBA Digital Banking Case Study '!C1435</f>
        <v>11000</v>
      </c>
    </row>
    <row r="1436">
      <c r="A1436" s="6">
        <f>'CBA Digital Banking Case Study '!C1436</f>
        <v>22000</v>
      </c>
    </row>
    <row r="1437">
      <c r="A1437" s="6">
        <f>'CBA Digital Banking Case Study '!C1437</f>
        <v>18000</v>
      </c>
    </row>
    <row r="1438">
      <c r="A1438" s="6">
        <f>'CBA Digital Banking Case Study '!C1438</f>
        <v>30000</v>
      </c>
    </row>
    <row r="1439">
      <c r="A1439" s="6">
        <f>'CBA Digital Banking Case Study '!C1439</f>
        <v>31000</v>
      </c>
    </row>
    <row r="1440">
      <c r="A1440" s="6">
        <f>'CBA Digital Banking Case Study '!C1440</f>
        <v>35000</v>
      </c>
    </row>
    <row r="1441">
      <c r="A1441" s="6">
        <f>'CBA Digital Banking Case Study '!C1441</f>
        <v>16000</v>
      </c>
    </row>
    <row r="1442">
      <c r="A1442" s="6">
        <f>'CBA Digital Banking Case Study '!C1442</f>
        <v>6000</v>
      </c>
    </row>
    <row r="1443">
      <c r="A1443" s="6">
        <f>'CBA Digital Banking Case Study '!C1443</f>
        <v>34000</v>
      </c>
    </row>
    <row r="1444">
      <c r="A1444" s="6">
        <f>'CBA Digital Banking Case Study '!C1444</f>
        <v>29000</v>
      </c>
    </row>
    <row r="1445">
      <c r="A1445" s="6">
        <f>'CBA Digital Banking Case Study '!C1445</f>
        <v>15000</v>
      </c>
    </row>
    <row r="1446">
      <c r="A1446" s="6">
        <f>'CBA Digital Banking Case Study '!C1446</f>
        <v>31000</v>
      </c>
    </row>
    <row r="1447">
      <c r="A1447" s="6">
        <f>'CBA Digital Banking Case Study '!C1447</f>
        <v>9000</v>
      </c>
    </row>
    <row r="1448">
      <c r="A1448" s="6">
        <f>'CBA Digital Banking Case Study '!C1448</f>
        <v>41000</v>
      </c>
    </row>
    <row r="1449">
      <c r="A1449" s="6">
        <f>'CBA Digital Banking Case Study '!C1449</f>
        <v>18000</v>
      </c>
    </row>
    <row r="1450">
      <c r="A1450" s="6">
        <f>'CBA Digital Banking Case Study '!C1450</f>
        <v>13000</v>
      </c>
    </row>
    <row r="1451">
      <c r="A1451" s="6">
        <f>'CBA Digital Banking Case Study '!C1451</f>
        <v>15000</v>
      </c>
    </row>
    <row r="1452">
      <c r="A1452" s="6">
        <f>'CBA Digital Banking Case Study '!C1452</f>
        <v>19000</v>
      </c>
    </row>
    <row r="1453">
      <c r="A1453" s="6">
        <f>'CBA Digital Banking Case Study '!C1453</f>
        <v>22000</v>
      </c>
    </row>
    <row r="1454">
      <c r="A1454" s="6">
        <f>'CBA Digital Banking Case Study '!C1454</f>
        <v>23000</v>
      </c>
    </row>
    <row r="1455">
      <c r="A1455" s="6">
        <f>'CBA Digital Banking Case Study '!C1455</f>
        <v>17000</v>
      </c>
    </row>
    <row r="1456">
      <c r="A1456" s="6">
        <f>'CBA Digital Banking Case Study '!C1456</f>
        <v>25000</v>
      </c>
    </row>
    <row r="1457">
      <c r="A1457" s="6">
        <f>'CBA Digital Banking Case Study '!C1457</f>
        <v>22000</v>
      </c>
    </row>
    <row r="1458">
      <c r="A1458" s="6">
        <f>'CBA Digital Banking Case Study '!C1458</f>
        <v>15000</v>
      </c>
    </row>
    <row r="1459">
      <c r="A1459" s="6">
        <f>'CBA Digital Banking Case Study '!C1459</f>
        <v>14000</v>
      </c>
    </row>
    <row r="1460">
      <c r="A1460" s="6">
        <f>'CBA Digital Banking Case Study '!C1460</f>
        <v>32000</v>
      </c>
    </row>
    <row r="1461">
      <c r="A1461" s="6">
        <f>'CBA Digital Banking Case Study '!C1461</f>
        <v>30000</v>
      </c>
    </row>
    <row r="1462">
      <c r="A1462" s="6">
        <f>'CBA Digital Banking Case Study '!C1462</f>
        <v>23000</v>
      </c>
    </row>
    <row r="1463">
      <c r="A1463" s="6">
        <f>'CBA Digital Banking Case Study '!C1463</f>
        <v>38000</v>
      </c>
    </row>
    <row r="1464">
      <c r="A1464" s="6">
        <f>'CBA Digital Banking Case Study '!C1464</f>
        <v>7000</v>
      </c>
    </row>
    <row r="1465">
      <c r="A1465" s="6">
        <f>'CBA Digital Banking Case Study '!C1465</f>
        <v>16000</v>
      </c>
    </row>
    <row r="1466">
      <c r="A1466" s="6">
        <f>'CBA Digital Banking Case Study '!C1466</f>
        <v>11000</v>
      </c>
    </row>
    <row r="1467">
      <c r="A1467" s="6">
        <f>'CBA Digital Banking Case Study '!C1467</f>
        <v>85000</v>
      </c>
    </row>
    <row r="1468">
      <c r="A1468" s="6">
        <f>'CBA Digital Banking Case Study '!C1468</f>
        <v>34000</v>
      </c>
    </row>
    <row r="1469">
      <c r="A1469" s="6">
        <f>'CBA Digital Banking Case Study '!C1469</f>
        <v>21000</v>
      </c>
    </row>
    <row r="1470">
      <c r="A1470" s="6">
        <f>'CBA Digital Banking Case Study '!C1470</f>
        <v>35000</v>
      </c>
    </row>
    <row r="1471">
      <c r="A1471" s="6">
        <f>'CBA Digital Banking Case Study '!C1471</f>
        <v>43000</v>
      </c>
    </row>
    <row r="1472">
      <c r="A1472" s="6">
        <f>'CBA Digital Banking Case Study '!C1472</f>
        <v>43000</v>
      </c>
    </row>
    <row r="1473">
      <c r="A1473" s="6">
        <f>'CBA Digital Banking Case Study '!C1473</f>
        <v>38000</v>
      </c>
    </row>
    <row r="1474">
      <c r="A1474" s="6">
        <f>'CBA Digital Banking Case Study '!C1474</f>
        <v>19000</v>
      </c>
    </row>
    <row r="1475">
      <c r="A1475" s="6">
        <f>'CBA Digital Banking Case Study '!C1475</f>
        <v>16000</v>
      </c>
    </row>
    <row r="1476">
      <c r="A1476" s="6">
        <f>'CBA Digital Banking Case Study '!C1476</f>
        <v>12000</v>
      </c>
    </row>
    <row r="1477">
      <c r="A1477" s="6">
        <f>'CBA Digital Banking Case Study '!C1477</f>
        <v>30000</v>
      </c>
    </row>
    <row r="1478">
      <c r="A1478" s="6">
        <f>'CBA Digital Banking Case Study '!C1478</f>
        <v>20000</v>
      </c>
    </row>
    <row r="1479">
      <c r="A1479" s="6">
        <f>'CBA Digital Banking Case Study '!C1479</f>
        <v>17000</v>
      </c>
    </row>
    <row r="1480">
      <c r="A1480" s="6">
        <f>'CBA Digital Banking Case Study '!C1480</f>
        <v>17000</v>
      </c>
    </row>
    <row r="1481">
      <c r="A1481" s="6">
        <f>'CBA Digital Banking Case Study '!C1481</f>
        <v>53000</v>
      </c>
    </row>
    <row r="1482">
      <c r="A1482" s="6">
        <f>'CBA Digital Banking Case Study '!C1482</f>
        <v>39000</v>
      </c>
    </row>
    <row r="1483">
      <c r="A1483" s="6">
        <f>'CBA Digital Banking Case Study '!C1483</f>
        <v>66000</v>
      </c>
    </row>
    <row r="1484">
      <c r="A1484" s="6">
        <f>'CBA Digital Banking Case Study '!C1484</f>
        <v>30000</v>
      </c>
    </row>
    <row r="1485">
      <c r="A1485" s="6">
        <f>'CBA Digital Banking Case Study '!C1485</f>
        <v>23000</v>
      </c>
    </row>
    <row r="1486">
      <c r="A1486" s="6">
        <f>'CBA Digital Banking Case Study '!C1486</f>
        <v>22000</v>
      </c>
    </row>
    <row r="1487">
      <c r="A1487" s="6">
        <f>'CBA Digital Banking Case Study '!C1487</f>
        <v>12000</v>
      </c>
    </row>
    <row r="1488">
      <c r="A1488" s="6">
        <f>'CBA Digital Banking Case Study '!C1488</f>
        <v>10000</v>
      </c>
    </row>
    <row r="1489">
      <c r="A1489" s="6">
        <f>'CBA Digital Banking Case Study '!C1489</f>
        <v>30000</v>
      </c>
    </row>
    <row r="1490">
      <c r="A1490" s="6">
        <f>'CBA Digital Banking Case Study '!C1490</f>
        <v>13000</v>
      </c>
    </row>
    <row r="1491">
      <c r="A1491" s="6">
        <f>'CBA Digital Banking Case Study '!C1491</f>
        <v>25000</v>
      </c>
    </row>
    <row r="1492">
      <c r="A1492" s="6">
        <f>'CBA Digital Banking Case Study '!C1492</f>
        <v>43000</v>
      </c>
    </row>
    <row r="1493">
      <c r="A1493" s="6">
        <f>'CBA Digital Banking Case Study '!C1493</f>
        <v>15000</v>
      </c>
    </row>
    <row r="1494">
      <c r="A1494" s="6">
        <f>'CBA Digital Banking Case Study '!C1494</f>
        <v>74000</v>
      </c>
    </row>
    <row r="1495">
      <c r="A1495" s="6">
        <f>'CBA Digital Banking Case Study '!C1495</f>
        <v>12000</v>
      </c>
    </row>
    <row r="1496">
      <c r="A1496" s="6">
        <f>'CBA Digital Banking Case Study '!C1496</f>
        <v>40000</v>
      </c>
    </row>
    <row r="1497">
      <c r="A1497" s="6">
        <f>'CBA Digital Banking Case Study '!C1497</f>
        <v>28000</v>
      </c>
    </row>
    <row r="1498">
      <c r="A1498" s="6">
        <f>'CBA Digital Banking Case Study '!C1498</f>
        <v>45000</v>
      </c>
    </row>
    <row r="1499">
      <c r="A1499" s="6">
        <f>'CBA Digital Banking Case Study '!C1499</f>
        <v>11000</v>
      </c>
    </row>
    <row r="1500">
      <c r="A1500" s="6">
        <f>'CBA Digital Banking Case Study '!C1500</f>
        <v>88000</v>
      </c>
    </row>
    <row r="1501">
      <c r="A1501" s="6">
        <f>'CBA Digital Banking Case Study '!C1501</f>
        <v>20000</v>
      </c>
    </row>
    <row r="1502">
      <c r="A1502" s="6">
        <f>'CBA Digital Banking Case Study '!C1502</f>
        <v>33000</v>
      </c>
    </row>
    <row r="1503">
      <c r="A1503" s="6">
        <f>'CBA Digital Banking Case Study '!C1503</f>
        <v>52000</v>
      </c>
    </row>
    <row r="1504">
      <c r="A1504" s="6">
        <f>'CBA Digital Banking Case Study '!C1504</f>
        <v>15000</v>
      </c>
    </row>
    <row r="1505">
      <c r="A1505" s="6">
        <f>'CBA Digital Banking Case Study '!C1505</f>
        <v>36000</v>
      </c>
    </row>
    <row r="1506">
      <c r="A1506" s="6">
        <f>'CBA Digital Banking Case Study '!C1506</f>
        <v>14000</v>
      </c>
    </row>
    <row r="1507">
      <c r="A1507" s="6">
        <f>'CBA Digital Banking Case Study '!C1507</f>
        <v>51000</v>
      </c>
    </row>
    <row r="1508">
      <c r="A1508" s="6">
        <f>'CBA Digital Banking Case Study '!C1508</f>
        <v>14000</v>
      </c>
    </row>
    <row r="1509">
      <c r="A1509" s="6">
        <f>'CBA Digital Banking Case Study '!C1509</f>
        <v>23000</v>
      </c>
    </row>
    <row r="1510">
      <c r="A1510" s="6">
        <f>'CBA Digital Banking Case Study '!C1510</f>
        <v>26000</v>
      </c>
    </row>
    <row r="1511">
      <c r="A1511" s="6">
        <f>'CBA Digital Banking Case Study '!C1511</f>
        <v>35000</v>
      </c>
    </row>
    <row r="1512">
      <c r="A1512" s="6">
        <f>'CBA Digital Banking Case Study '!C1512</f>
        <v>72000</v>
      </c>
    </row>
    <row r="1513">
      <c r="A1513" s="6">
        <f>'CBA Digital Banking Case Study '!C1513</f>
        <v>17000</v>
      </c>
    </row>
    <row r="1514">
      <c r="A1514" s="6">
        <f>'CBA Digital Banking Case Study '!C1514</f>
        <v>44000</v>
      </c>
    </row>
    <row r="1515">
      <c r="A1515" s="6">
        <f>'CBA Digital Banking Case Study '!C1515</f>
        <v>72000</v>
      </c>
    </row>
    <row r="1516">
      <c r="A1516" s="6">
        <f>'CBA Digital Banking Case Study '!C1516</f>
        <v>24000</v>
      </c>
    </row>
    <row r="1517">
      <c r="A1517" s="6">
        <f>'CBA Digital Banking Case Study '!C1517</f>
        <v>16000</v>
      </c>
    </row>
    <row r="1518">
      <c r="A1518" s="6">
        <f>'CBA Digital Banking Case Study '!C1518</f>
        <v>8000</v>
      </c>
    </row>
    <row r="1519">
      <c r="A1519" s="6">
        <f>'CBA Digital Banking Case Study '!C1519</f>
        <v>68000</v>
      </c>
    </row>
    <row r="1520">
      <c r="A1520" s="6">
        <f>'CBA Digital Banking Case Study '!C1520</f>
        <v>19000</v>
      </c>
    </row>
    <row r="1521">
      <c r="A1521" s="6">
        <f>'CBA Digital Banking Case Study '!C1521</f>
        <v>12000</v>
      </c>
    </row>
    <row r="1522">
      <c r="A1522" s="6">
        <f>'CBA Digital Banking Case Study '!C1522</f>
        <v>10000</v>
      </c>
    </row>
    <row r="1523">
      <c r="A1523" s="6">
        <f>'CBA Digital Banking Case Study '!C1523</f>
        <v>12000</v>
      </c>
    </row>
    <row r="1524">
      <c r="A1524" s="6">
        <f>'CBA Digital Banking Case Study '!C1524</f>
        <v>38000</v>
      </c>
    </row>
    <row r="1525">
      <c r="A1525" s="6">
        <f>'CBA Digital Banking Case Study '!C1525</f>
        <v>42000</v>
      </c>
    </row>
    <row r="1526">
      <c r="A1526" s="6">
        <f>'CBA Digital Banking Case Study '!C1526</f>
        <v>33000</v>
      </c>
    </row>
    <row r="1527">
      <c r="A1527" s="6">
        <f>'CBA Digital Banking Case Study '!C1527</f>
        <v>24000</v>
      </c>
    </row>
    <row r="1528">
      <c r="A1528" s="6">
        <f>'CBA Digital Banking Case Study '!C1528</f>
        <v>10000</v>
      </c>
    </row>
    <row r="1529">
      <c r="A1529" s="6">
        <f>'CBA Digital Banking Case Study '!C1529</f>
        <v>14000</v>
      </c>
    </row>
    <row r="1530">
      <c r="A1530" s="6">
        <f>'CBA Digital Banking Case Study '!C1530</f>
        <v>11000</v>
      </c>
    </row>
    <row r="1531">
      <c r="A1531" s="6">
        <f>'CBA Digital Banking Case Study '!C1531</f>
        <v>31000</v>
      </c>
    </row>
    <row r="1532">
      <c r="A1532" s="6">
        <f>'CBA Digital Banking Case Study '!C1532</f>
        <v>12000</v>
      </c>
    </row>
    <row r="1533">
      <c r="A1533" s="6">
        <f>'CBA Digital Banking Case Study '!C1533</f>
        <v>14000</v>
      </c>
    </row>
    <row r="1534">
      <c r="A1534" s="6">
        <f>'CBA Digital Banking Case Study '!C1534</f>
        <v>20000</v>
      </c>
    </row>
    <row r="1535">
      <c r="A1535" s="6">
        <f>'CBA Digital Banking Case Study '!C1535</f>
        <v>8000</v>
      </c>
    </row>
    <row r="1536">
      <c r="A1536" s="6">
        <f>'CBA Digital Banking Case Study '!C1536</f>
        <v>23000</v>
      </c>
    </row>
    <row r="1537">
      <c r="A1537" s="6">
        <f>'CBA Digital Banking Case Study '!C1537</f>
        <v>21000</v>
      </c>
    </row>
    <row r="1538">
      <c r="A1538" s="6">
        <f>'CBA Digital Banking Case Study '!C1538</f>
        <v>45000</v>
      </c>
    </row>
    <row r="1539">
      <c r="A1539" s="6">
        <f>'CBA Digital Banking Case Study '!C1539</f>
        <v>13000</v>
      </c>
    </row>
    <row r="1540">
      <c r="A1540" s="6">
        <f>'CBA Digital Banking Case Study '!C1540</f>
        <v>10000</v>
      </c>
    </row>
    <row r="1541">
      <c r="A1541" s="6">
        <f>'CBA Digital Banking Case Study '!C1541</f>
        <v>18000</v>
      </c>
    </row>
    <row r="1542">
      <c r="A1542" s="6">
        <f>'CBA Digital Banking Case Study '!C1542</f>
        <v>11000</v>
      </c>
    </row>
    <row r="1543">
      <c r="A1543" s="6">
        <f>'CBA Digital Banking Case Study '!C1543</f>
        <v>23000</v>
      </c>
    </row>
    <row r="1544">
      <c r="A1544" s="6">
        <f>'CBA Digital Banking Case Study '!C1544</f>
        <v>7000</v>
      </c>
    </row>
    <row r="1545">
      <c r="A1545" s="6">
        <f>'CBA Digital Banking Case Study '!C1545</f>
        <v>15000</v>
      </c>
    </row>
    <row r="1546">
      <c r="A1546" s="6">
        <f>'CBA Digital Banking Case Study '!C1546</f>
        <v>13000</v>
      </c>
    </row>
    <row r="1547">
      <c r="A1547" s="6">
        <f>'CBA Digital Banking Case Study '!C1547</f>
        <v>31000</v>
      </c>
    </row>
    <row r="1548">
      <c r="A1548" s="6">
        <f>'CBA Digital Banking Case Study '!C1548</f>
        <v>14000</v>
      </c>
    </row>
    <row r="1549">
      <c r="A1549" s="6">
        <f>'CBA Digital Banking Case Study '!C1549</f>
        <v>8000</v>
      </c>
    </row>
    <row r="1550">
      <c r="A1550" s="6">
        <f>'CBA Digital Banking Case Study '!C1550</f>
        <v>20000</v>
      </c>
    </row>
    <row r="1551">
      <c r="A1551" s="6">
        <f>'CBA Digital Banking Case Study '!C1551</f>
        <v>27000</v>
      </c>
    </row>
    <row r="1552">
      <c r="A1552" s="6">
        <f>'CBA Digital Banking Case Study '!C1552</f>
        <v>19000</v>
      </c>
    </row>
    <row r="1553">
      <c r="A1553" s="6">
        <f>'CBA Digital Banking Case Study '!C1553</f>
        <v>15000</v>
      </c>
    </row>
    <row r="1554">
      <c r="A1554" s="6">
        <f>'CBA Digital Banking Case Study '!C1554</f>
        <v>15000</v>
      </c>
    </row>
    <row r="1555">
      <c r="A1555" s="6">
        <f>'CBA Digital Banking Case Study '!C1555</f>
        <v>24000</v>
      </c>
    </row>
    <row r="1556">
      <c r="A1556" s="6">
        <f>'CBA Digital Banking Case Study '!C1556</f>
        <v>13000</v>
      </c>
    </row>
    <row r="1557">
      <c r="A1557" s="6">
        <f>'CBA Digital Banking Case Study '!C1557</f>
        <v>18000</v>
      </c>
    </row>
    <row r="1558">
      <c r="A1558" s="6">
        <f>'CBA Digital Banking Case Study '!C1558</f>
        <v>35000</v>
      </c>
    </row>
    <row r="1559">
      <c r="A1559" s="6">
        <f>'CBA Digital Banking Case Study '!C1559</f>
        <v>10000</v>
      </c>
    </row>
    <row r="1560">
      <c r="A1560" s="6">
        <f>'CBA Digital Banking Case Study '!C1560</f>
        <v>21000</v>
      </c>
    </row>
    <row r="1561">
      <c r="A1561" s="6">
        <f>'CBA Digital Banking Case Study '!C1561</f>
        <v>8000</v>
      </c>
    </row>
    <row r="1562">
      <c r="A1562" s="6">
        <f>'CBA Digital Banking Case Study '!C1562</f>
        <v>25000</v>
      </c>
    </row>
    <row r="1563">
      <c r="A1563" s="6">
        <f>'CBA Digital Banking Case Study '!C1563</f>
        <v>12000</v>
      </c>
    </row>
    <row r="1564">
      <c r="A1564" s="6">
        <f>'CBA Digital Banking Case Study '!C1564</f>
        <v>41000</v>
      </c>
    </row>
    <row r="1565">
      <c r="A1565" s="6">
        <f>'CBA Digital Banking Case Study '!C1565</f>
        <v>9000</v>
      </c>
    </row>
    <row r="1566">
      <c r="A1566" s="6">
        <f>'CBA Digital Banking Case Study '!C1566</f>
        <v>29000</v>
      </c>
    </row>
    <row r="1567">
      <c r="A1567" s="6">
        <f>'CBA Digital Banking Case Study '!C1567</f>
        <v>46000</v>
      </c>
    </row>
    <row r="1568">
      <c r="A1568" s="6">
        <f>'CBA Digital Banking Case Study '!C1568</f>
        <v>12000</v>
      </c>
    </row>
    <row r="1569">
      <c r="A1569" s="6">
        <f>'CBA Digital Banking Case Study '!C1569</f>
        <v>13000</v>
      </c>
    </row>
    <row r="1570">
      <c r="A1570" s="6">
        <f>'CBA Digital Banking Case Study '!C1570</f>
        <v>12000</v>
      </c>
    </row>
    <row r="1571">
      <c r="A1571" s="6">
        <f>'CBA Digital Banking Case Study '!C1571</f>
        <v>16000</v>
      </c>
    </row>
    <row r="1572">
      <c r="A1572" s="6">
        <f>'CBA Digital Banking Case Study '!C1572</f>
        <v>30000</v>
      </c>
    </row>
    <row r="1573">
      <c r="A1573" s="6">
        <f>'CBA Digital Banking Case Study '!C1573</f>
        <v>16000</v>
      </c>
    </row>
    <row r="1574">
      <c r="A1574" s="6">
        <f>'CBA Digital Banking Case Study '!C1574</f>
        <v>11000</v>
      </c>
    </row>
    <row r="1575">
      <c r="A1575" s="6">
        <f>'CBA Digital Banking Case Study '!C1575</f>
        <v>7000</v>
      </c>
    </row>
    <row r="1576">
      <c r="A1576" s="6">
        <f>'CBA Digital Banking Case Study '!C1576</f>
        <v>58000</v>
      </c>
    </row>
    <row r="1577">
      <c r="A1577" s="6">
        <f>'CBA Digital Banking Case Study '!C1577</f>
        <v>60000</v>
      </c>
    </row>
    <row r="1578">
      <c r="A1578" s="6">
        <f>'CBA Digital Banking Case Study '!C1578</f>
        <v>31000</v>
      </c>
    </row>
    <row r="1579">
      <c r="A1579" s="6">
        <f>'CBA Digital Banking Case Study '!C1579</f>
        <v>14000</v>
      </c>
    </row>
    <row r="1580">
      <c r="A1580" s="6">
        <f>'CBA Digital Banking Case Study '!C1580</f>
        <v>34000</v>
      </c>
    </row>
    <row r="1581">
      <c r="A1581" s="6">
        <f>'CBA Digital Banking Case Study '!C1581</f>
        <v>39000</v>
      </c>
    </row>
    <row r="1582">
      <c r="A1582" s="6">
        <f>'CBA Digital Banking Case Study '!C1582</f>
        <v>19000</v>
      </c>
    </row>
    <row r="1583">
      <c r="A1583" s="6">
        <f>'CBA Digital Banking Case Study '!C1583</f>
        <v>23000</v>
      </c>
    </row>
    <row r="1584">
      <c r="A1584" s="6">
        <f>'CBA Digital Banking Case Study '!C1584</f>
        <v>46000</v>
      </c>
    </row>
    <row r="1585">
      <c r="A1585" s="6">
        <f>'CBA Digital Banking Case Study '!C1585</f>
        <v>8000</v>
      </c>
    </row>
    <row r="1586">
      <c r="A1586" s="6">
        <f>'CBA Digital Banking Case Study '!C1586</f>
        <v>40000</v>
      </c>
    </row>
    <row r="1587">
      <c r="A1587" s="6">
        <f>'CBA Digital Banking Case Study '!C1587</f>
        <v>18000</v>
      </c>
    </row>
    <row r="1588">
      <c r="A1588" s="6">
        <f>'CBA Digital Banking Case Study '!C1588</f>
        <v>11000</v>
      </c>
    </row>
    <row r="1589">
      <c r="A1589" s="6">
        <f>'CBA Digital Banking Case Study '!C1589</f>
        <v>12000</v>
      </c>
    </row>
    <row r="1590">
      <c r="A1590" s="6">
        <f>'CBA Digital Banking Case Study '!C1590</f>
        <v>13000</v>
      </c>
    </row>
    <row r="1591">
      <c r="A1591" s="6">
        <f>'CBA Digital Banking Case Study '!C1591</f>
        <v>11000</v>
      </c>
    </row>
    <row r="1592">
      <c r="A1592" s="6">
        <f>'CBA Digital Banking Case Study '!C1592</f>
        <v>64000</v>
      </c>
    </row>
    <row r="1593">
      <c r="A1593" s="6">
        <f>'CBA Digital Banking Case Study '!C1593</f>
        <v>30000</v>
      </c>
    </row>
    <row r="1594">
      <c r="A1594" s="6">
        <f>'CBA Digital Banking Case Study '!C1594</f>
        <v>42000</v>
      </c>
    </row>
    <row r="1595">
      <c r="A1595" s="6">
        <f>'CBA Digital Banking Case Study '!C1595</f>
        <v>31000</v>
      </c>
    </row>
    <row r="1596">
      <c r="A1596" s="6">
        <f>'CBA Digital Banking Case Study '!C1596</f>
        <v>23000</v>
      </c>
    </row>
    <row r="1597">
      <c r="A1597" s="6">
        <f>'CBA Digital Banking Case Study '!C1597</f>
        <v>23000</v>
      </c>
    </row>
    <row r="1598">
      <c r="A1598" s="6">
        <f>'CBA Digital Banking Case Study '!C1598</f>
        <v>17000</v>
      </c>
    </row>
    <row r="1599">
      <c r="A1599" s="6">
        <f>'CBA Digital Banking Case Study '!C1599</f>
        <v>18000</v>
      </c>
    </row>
    <row r="1600">
      <c r="A1600" s="6">
        <f>'CBA Digital Banking Case Study '!C1600</f>
        <v>9000</v>
      </c>
    </row>
    <row r="1601">
      <c r="A1601" s="6">
        <f>'CBA Digital Banking Case Study '!C1601</f>
        <v>42000</v>
      </c>
    </row>
    <row r="1602">
      <c r="A1602" s="6">
        <f>'CBA Digital Banking Case Study '!C1602</f>
        <v>7000</v>
      </c>
    </row>
    <row r="1603">
      <c r="A1603" s="6">
        <f>'CBA Digital Banking Case Study '!C1603</f>
        <v>12000</v>
      </c>
    </row>
    <row r="1604">
      <c r="A1604" s="6">
        <f>'CBA Digital Banking Case Study '!C1604</f>
        <v>74000</v>
      </c>
    </row>
    <row r="1605">
      <c r="A1605" s="6">
        <f>'CBA Digital Banking Case Study '!C1605</f>
        <v>24000</v>
      </c>
    </row>
    <row r="1606">
      <c r="A1606" s="6">
        <f>'CBA Digital Banking Case Study '!C1606</f>
        <v>25000</v>
      </c>
    </row>
    <row r="1607">
      <c r="A1607" s="6">
        <f>'CBA Digital Banking Case Study '!C1607</f>
        <v>32000</v>
      </c>
    </row>
    <row r="1608">
      <c r="A1608" s="6">
        <f>'CBA Digital Banking Case Study '!C1608</f>
        <v>9000</v>
      </c>
    </row>
    <row r="1609">
      <c r="A1609" s="6">
        <f>'CBA Digital Banking Case Study '!C1609</f>
        <v>10000</v>
      </c>
    </row>
    <row r="1610">
      <c r="A1610" s="6">
        <f>'CBA Digital Banking Case Study '!C1610</f>
        <v>17000</v>
      </c>
    </row>
    <row r="1611">
      <c r="A1611" s="6">
        <f>'CBA Digital Banking Case Study '!C1611</f>
        <v>13000</v>
      </c>
    </row>
    <row r="1612">
      <c r="A1612" s="6">
        <f>'CBA Digital Banking Case Study '!C1612</f>
        <v>21000</v>
      </c>
    </row>
    <row r="1613">
      <c r="A1613" s="6">
        <f>'CBA Digital Banking Case Study '!C1613</f>
        <v>29000</v>
      </c>
    </row>
    <row r="1614">
      <c r="A1614" s="6">
        <f>'CBA Digital Banking Case Study '!C1614</f>
        <v>51000</v>
      </c>
    </row>
    <row r="1615">
      <c r="A1615" s="6">
        <f>'CBA Digital Banking Case Study '!C1615</f>
        <v>36000</v>
      </c>
    </row>
    <row r="1616">
      <c r="A1616" s="6">
        <f>'CBA Digital Banking Case Study '!C1616</f>
        <v>12000</v>
      </c>
    </row>
    <row r="1617">
      <c r="A1617" s="6">
        <f>'CBA Digital Banking Case Study '!C1617</f>
        <v>18000</v>
      </c>
    </row>
    <row r="1618">
      <c r="A1618" s="6">
        <f>'CBA Digital Banking Case Study '!C1618</f>
        <v>15000</v>
      </c>
    </row>
    <row r="1619">
      <c r="A1619" s="6">
        <f>'CBA Digital Banking Case Study '!C1619</f>
        <v>12000</v>
      </c>
    </row>
    <row r="1620">
      <c r="A1620" s="6">
        <f>'CBA Digital Banking Case Study '!C1620</f>
        <v>10000</v>
      </c>
    </row>
    <row r="1621">
      <c r="A1621" s="6">
        <f>'CBA Digital Banking Case Study '!C1621</f>
        <v>60000</v>
      </c>
    </row>
    <row r="1622">
      <c r="A1622" s="6">
        <f>'CBA Digital Banking Case Study '!C1622</f>
        <v>22000</v>
      </c>
    </row>
    <row r="1623">
      <c r="A1623" s="6">
        <f>'CBA Digital Banking Case Study '!C1623</f>
        <v>19000</v>
      </c>
    </row>
    <row r="1624">
      <c r="A1624" s="6">
        <f>'CBA Digital Banking Case Study '!C1624</f>
        <v>29000</v>
      </c>
    </row>
    <row r="1625">
      <c r="A1625" s="6">
        <f>'CBA Digital Banking Case Study '!C1625</f>
        <v>30000</v>
      </c>
    </row>
    <row r="1626">
      <c r="A1626" s="6">
        <f>'CBA Digital Banking Case Study '!C1626</f>
        <v>43000</v>
      </c>
    </row>
    <row r="1627">
      <c r="A1627" s="6">
        <f>'CBA Digital Banking Case Study '!C1627</f>
        <v>14000</v>
      </c>
    </row>
    <row r="1628">
      <c r="A1628" s="6">
        <f>'CBA Digital Banking Case Study '!C1628</f>
        <v>28000</v>
      </c>
    </row>
    <row r="1629">
      <c r="A1629" s="6">
        <f>'CBA Digital Banking Case Study '!C1629</f>
        <v>13000</v>
      </c>
    </row>
    <row r="1630">
      <c r="A1630" s="6">
        <f>'CBA Digital Banking Case Study '!C1630</f>
        <v>20000</v>
      </c>
    </row>
    <row r="1631">
      <c r="A1631" s="6">
        <f>'CBA Digital Banking Case Study '!C1631</f>
        <v>23000</v>
      </c>
    </row>
    <row r="1632">
      <c r="A1632" s="6">
        <f>'CBA Digital Banking Case Study '!C1632</f>
        <v>24000</v>
      </c>
    </row>
    <row r="1633">
      <c r="A1633" s="6">
        <f>'CBA Digital Banking Case Study '!C1633</f>
        <v>24000</v>
      </c>
    </row>
    <row r="1634">
      <c r="A1634" s="6">
        <f>'CBA Digital Banking Case Study '!C1634</f>
        <v>36000</v>
      </c>
    </row>
    <row r="1635">
      <c r="A1635" s="6">
        <f>'CBA Digital Banking Case Study '!C1635</f>
        <v>15000</v>
      </c>
    </row>
    <row r="1636">
      <c r="A1636" s="6">
        <f>'CBA Digital Banking Case Study '!C1636</f>
        <v>25000</v>
      </c>
    </row>
    <row r="1637">
      <c r="A1637" s="6">
        <f>'CBA Digital Banking Case Study '!C1637</f>
        <v>14000</v>
      </c>
    </row>
    <row r="1638">
      <c r="A1638" s="6">
        <f>'CBA Digital Banking Case Study '!C1638</f>
        <v>127000</v>
      </c>
    </row>
    <row r="1639">
      <c r="A1639" s="6">
        <f>'CBA Digital Banking Case Study '!C1639</f>
        <v>13000</v>
      </c>
    </row>
    <row r="1640">
      <c r="A1640" s="6">
        <f>'CBA Digital Banking Case Study '!C1640</f>
        <v>14000</v>
      </c>
    </row>
    <row r="1641">
      <c r="A1641" s="6">
        <f>'CBA Digital Banking Case Study '!C1641</f>
        <v>37000</v>
      </c>
    </row>
    <row r="1642">
      <c r="A1642" s="6">
        <f>'CBA Digital Banking Case Study '!C1642</f>
        <v>17000</v>
      </c>
    </row>
    <row r="1643">
      <c r="A1643" s="6">
        <f>'CBA Digital Banking Case Study '!C1643</f>
        <v>37000</v>
      </c>
    </row>
    <row r="1644">
      <c r="A1644" s="6">
        <f>'CBA Digital Banking Case Study '!C1644</f>
        <v>24000</v>
      </c>
    </row>
    <row r="1645">
      <c r="A1645" s="6">
        <f>'CBA Digital Banking Case Study '!C1645</f>
        <v>17000</v>
      </c>
    </row>
    <row r="1646">
      <c r="A1646" s="6">
        <f>'CBA Digital Banking Case Study '!C1646</f>
        <v>14000</v>
      </c>
    </row>
    <row r="1647">
      <c r="A1647" s="6">
        <f>'CBA Digital Banking Case Study '!C1647</f>
        <v>14000</v>
      </c>
    </row>
    <row r="1648">
      <c r="A1648" s="6">
        <f>'CBA Digital Banking Case Study '!C1648</f>
        <v>17000</v>
      </c>
    </row>
    <row r="1649">
      <c r="A1649" s="6">
        <f>'CBA Digital Banking Case Study '!C1649</f>
        <v>20000</v>
      </c>
    </row>
    <row r="1650">
      <c r="A1650" s="6">
        <f>'CBA Digital Banking Case Study '!C1650</f>
        <v>13000</v>
      </c>
    </row>
    <row r="1651">
      <c r="A1651" s="6">
        <f>'CBA Digital Banking Case Study '!C1651</f>
        <v>21000</v>
      </c>
    </row>
    <row r="1652">
      <c r="A1652" s="6">
        <f>'CBA Digital Banking Case Study '!C1652</f>
        <v>11000</v>
      </c>
    </row>
    <row r="1653">
      <c r="A1653" s="6">
        <f>'CBA Digital Banking Case Study '!C1653</f>
        <v>35000</v>
      </c>
    </row>
    <row r="1654">
      <c r="A1654" s="6">
        <f>'CBA Digital Banking Case Study '!C1654</f>
        <v>39000</v>
      </c>
    </row>
    <row r="1655">
      <c r="A1655" s="6">
        <f>'CBA Digital Banking Case Study '!C1655</f>
        <v>14000</v>
      </c>
    </row>
    <row r="1656">
      <c r="A1656" s="6">
        <f>'CBA Digital Banking Case Study '!C1656</f>
        <v>14000</v>
      </c>
    </row>
    <row r="1657">
      <c r="A1657" s="6">
        <f>'CBA Digital Banking Case Study '!C1657</f>
        <v>25000</v>
      </c>
    </row>
    <row r="1658">
      <c r="A1658" s="6">
        <f>'CBA Digital Banking Case Study '!C1658</f>
        <v>47000</v>
      </c>
    </row>
    <row r="1659">
      <c r="A1659" s="6">
        <f>'CBA Digital Banking Case Study '!C1659</f>
        <v>54000</v>
      </c>
    </row>
    <row r="1660">
      <c r="A1660" s="6">
        <f>'CBA Digital Banking Case Study '!C1660</f>
        <v>9000</v>
      </c>
    </row>
    <row r="1661">
      <c r="A1661" s="6">
        <f>'CBA Digital Banking Case Study '!C1661</f>
        <v>40000</v>
      </c>
    </row>
    <row r="1662">
      <c r="A1662" s="6">
        <f>'CBA Digital Banking Case Study '!C1662</f>
        <v>21000</v>
      </c>
    </row>
    <row r="1663">
      <c r="A1663" s="6">
        <f>'CBA Digital Banking Case Study '!C1663</f>
        <v>21000</v>
      </c>
    </row>
    <row r="1664">
      <c r="A1664" s="6">
        <f>'CBA Digital Banking Case Study '!C1664</f>
        <v>30000</v>
      </c>
    </row>
    <row r="1665">
      <c r="A1665" s="6">
        <f>'CBA Digital Banking Case Study '!C1665</f>
        <v>17000</v>
      </c>
    </row>
    <row r="1666">
      <c r="A1666" s="6">
        <f>'CBA Digital Banking Case Study '!C1666</f>
        <v>43000</v>
      </c>
    </row>
    <row r="1667">
      <c r="A1667" s="6">
        <f>'CBA Digital Banking Case Study '!C1667</f>
        <v>52000</v>
      </c>
    </row>
    <row r="1668">
      <c r="A1668" s="6">
        <f>'CBA Digital Banking Case Study '!C1668</f>
        <v>53000</v>
      </c>
    </row>
    <row r="1669">
      <c r="A1669" s="6">
        <f>'CBA Digital Banking Case Study '!C1669</f>
        <v>7000</v>
      </c>
    </row>
    <row r="1670">
      <c r="A1670" s="6">
        <f>'CBA Digital Banking Case Study '!C1670</f>
        <v>19000</v>
      </c>
    </row>
    <row r="1671">
      <c r="A1671" s="6">
        <f>'CBA Digital Banking Case Study '!C1671</f>
        <v>7000</v>
      </c>
    </row>
    <row r="1672">
      <c r="A1672" s="6">
        <f>'CBA Digital Banking Case Study '!C1672</f>
        <v>14000</v>
      </c>
    </row>
    <row r="1673">
      <c r="A1673" s="6">
        <f>'CBA Digital Banking Case Study '!C1673</f>
        <v>5000</v>
      </c>
    </row>
    <row r="1674">
      <c r="A1674" s="6">
        <f>'CBA Digital Banking Case Study '!C1674</f>
        <v>29000</v>
      </c>
    </row>
    <row r="1675">
      <c r="A1675" s="6">
        <f>'CBA Digital Banking Case Study '!C1675</f>
        <v>25000</v>
      </c>
    </row>
    <row r="1676">
      <c r="A1676" s="6">
        <f>'CBA Digital Banking Case Study '!C1676</f>
        <v>17000</v>
      </c>
    </row>
    <row r="1677">
      <c r="A1677" s="6">
        <f>'CBA Digital Banking Case Study '!C1677</f>
        <v>14000</v>
      </c>
    </row>
    <row r="1678">
      <c r="A1678" s="6">
        <f>'CBA Digital Banking Case Study '!C1678</f>
        <v>27000</v>
      </c>
    </row>
    <row r="1679">
      <c r="A1679" s="6">
        <f>'CBA Digital Banking Case Study '!C1679</f>
        <v>12000</v>
      </c>
    </row>
    <row r="1680">
      <c r="A1680" s="6">
        <f>'CBA Digital Banking Case Study '!C1680</f>
        <v>12000</v>
      </c>
    </row>
    <row r="1681">
      <c r="A1681" s="6">
        <f>'CBA Digital Banking Case Study '!C1681</f>
        <v>11000</v>
      </c>
    </row>
    <row r="1682">
      <c r="A1682" s="6">
        <f>'CBA Digital Banking Case Study '!C1682</f>
        <v>19000</v>
      </c>
    </row>
    <row r="1683">
      <c r="A1683" s="6">
        <f>'CBA Digital Banking Case Study '!C1683</f>
        <v>16000</v>
      </c>
    </row>
    <row r="1684">
      <c r="A1684" s="6">
        <f>'CBA Digital Banking Case Study '!C1684</f>
        <v>17000</v>
      </c>
    </row>
    <row r="1685">
      <c r="A1685" s="6">
        <f>'CBA Digital Banking Case Study '!C1685</f>
        <v>30000</v>
      </c>
    </row>
    <row r="1686">
      <c r="A1686" s="6">
        <f>'CBA Digital Banking Case Study '!C1686</f>
        <v>39000</v>
      </c>
    </row>
    <row r="1687">
      <c r="A1687" s="6">
        <f>'CBA Digital Banking Case Study '!C1687</f>
        <v>53000</v>
      </c>
    </row>
    <row r="1688">
      <c r="A1688" s="6">
        <f>'CBA Digital Banking Case Study '!C1688</f>
        <v>23000</v>
      </c>
    </row>
    <row r="1689">
      <c r="A1689" s="6">
        <f>'CBA Digital Banking Case Study '!C1689</f>
        <v>27000</v>
      </c>
    </row>
    <row r="1690">
      <c r="A1690" s="6">
        <f>'CBA Digital Banking Case Study '!C1690</f>
        <v>25000</v>
      </c>
    </row>
    <row r="1691">
      <c r="A1691" s="6">
        <f>'CBA Digital Banking Case Study '!C1691</f>
        <v>8000</v>
      </c>
    </row>
    <row r="1692">
      <c r="A1692" s="6">
        <f>'CBA Digital Banking Case Study '!C1692</f>
        <v>18000</v>
      </c>
    </row>
    <row r="1693">
      <c r="A1693" s="6">
        <f>'CBA Digital Banking Case Study '!C1693</f>
        <v>18000</v>
      </c>
    </row>
    <row r="1694">
      <c r="A1694" s="6">
        <f>'CBA Digital Banking Case Study '!C1694</f>
        <v>16000</v>
      </c>
    </row>
    <row r="1695">
      <c r="A1695" s="6">
        <f>'CBA Digital Banking Case Study '!C1695</f>
        <v>21000</v>
      </c>
    </row>
    <row r="1696">
      <c r="A1696" s="6">
        <f>'CBA Digital Banking Case Study '!C1696</f>
        <v>19000</v>
      </c>
    </row>
    <row r="1697">
      <c r="A1697" s="6">
        <f>'CBA Digital Banking Case Study '!C1697</f>
        <v>12000</v>
      </c>
    </row>
    <row r="1698">
      <c r="A1698" s="6">
        <f>'CBA Digital Banking Case Study '!C1698</f>
        <v>20000</v>
      </c>
    </row>
    <row r="1699">
      <c r="A1699" s="6">
        <f>'CBA Digital Banking Case Study '!C1699</f>
        <v>15000</v>
      </c>
    </row>
    <row r="1700">
      <c r="A1700" s="6">
        <f>'CBA Digital Banking Case Study '!C1700</f>
        <v>5000</v>
      </c>
    </row>
    <row r="1701">
      <c r="A1701" s="6">
        <f>'CBA Digital Banking Case Study '!C1701</f>
        <v>10000</v>
      </c>
    </row>
    <row r="1702">
      <c r="A1702" s="6">
        <f>'CBA Digital Banking Case Study '!C1702</f>
        <v>23000</v>
      </c>
    </row>
    <row r="1703">
      <c r="A1703" s="6">
        <f>'CBA Digital Banking Case Study '!C1703</f>
        <v>42000</v>
      </c>
    </row>
    <row r="1704">
      <c r="A1704" s="6">
        <f>'CBA Digital Banking Case Study '!C1704</f>
        <v>5000</v>
      </c>
    </row>
    <row r="1705">
      <c r="A1705" s="6">
        <f>'CBA Digital Banking Case Study '!C1705</f>
        <v>13000</v>
      </c>
    </row>
    <row r="1706">
      <c r="A1706" s="6">
        <f>'CBA Digital Banking Case Study '!C1706</f>
        <v>29000</v>
      </c>
    </row>
    <row r="1707">
      <c r="A1707" s="6">
        <f>'CBA Digital Banking Case Study '!C1707</f>
        <v>37000</v>
      </c>
    </row>
    <row r="1708">
      <c r="A1708" s="6">
        <f>'CBA Digital Banking Case Study '!C1708</f>
        <v>17000</v>
      </c>
    </row>
    <row r="1709">
      <c r="A1709" s="6">
        <f>'CBA Digital Banking Case Study '!C1709</f>
        <v>15000</v>
      </c>
    </row>
    <row r="1710">
      <c r="A1710" s="6">
        <f>'CBA Digital Banking Case Study '!C1710</f>
        <v>46000</v>
      </c>
    </row>
    <row r="1711">
      <c r="A1711" s="6">
        <f>'CBA Digital Banking Case Study '!C1711</f>
        <v>36000</v>
      </c>
    </row>
    <row r="1712">
      <c r="A1712" s="6">
        <f>'CBA Digital Banking Case Study '!C1712</f>
        <v>37000</v>
      </c>
    </row>
    <row r="1713">
      <c r="A1713" s="6">
        <f>'CBA Digital Banking Case Study '!C1713</f>
        <v>17000</v>
      </c>
    </row>
    <row r="1714">
      <c r="A1714" s="6">
        <f>'CBA Digital Banking Case Study '!C1714</f>
        <v>43000</v>
      </c>
    </row>
    <row r="1715">
      <c r="A1715" s="6">
        <f>'CBA Digital Banking Case Study '!C1715</f>
        <v>7000</v>
      </c>
    </row>
    <row r="1716">
      <c r="A1716" s="6">
        <f>'CBA Digital Banking Case Study '!C1716</f>
        <v>43000</v>
      </c>
    </row>
    <row r="1717">
      <c r="A1717" s="6">
        <f>'CBA Digital Banking Case Study '!C1717</f>
        <v>21000</v>
      </c>
    </row>
    <row r="1718">
      <c r="A1718" s="6">
        <f>'CBA Digital Banking Case Study '!C1718</f>
        <v>24000</v>
      </c>
    </row>
    <row r="1719">
      <c r="A1719" s="6">
        <f>'CBA Digital Banking Case Study '!C1719</f>
        <v>12000</v>
      </c>
    </row>
    <row r="1720">
      <c r="A1720" s="6">
        <f>'CBA Digital Banking Case Study '!C1720</f>
        <v>7000</v>
      </c>
    </row>
    <row r="1721">
      <c r="A1721" s="6">
        <f>'CBA Digital Banking Case Study '!C1721</f>
        <v>23000</v>
      </c>
    </row>
    <row r="1722">
      <c r="A1722" s="6">
        <f>'CBA Digital Banking Case Study '!C1722</f>
        <v>31000</v>
      </c>
    </row>
    <row r="1723">
      <c r="A1723" s="6">
        <f>'CBA Digital Banking Case Study '!C1723</f>
        <v>34000</v>
      </c>
    </row>
    <row r="1724">
      <c r="A1724" s="6">
        <f>'CBA Digital Banking Case Study '!C1724</f>
        <v>31000</v>
      </c>
    </row>
    <row r="1725">
      <c r="A1725" s="6">
        <f>'CBA Digital Banking Case Study '!C1725</f>
        <v>27000</v>
      </c>
    </row>
    <row r="1726">
      <c r="A1726" s="6">
        <f>'CBA Digital Banking Case Study '!C1726</f>
        <v>13000</v>
      </c>
    </row>
    <row r="1727">
      <c r="A1727" s="6">
        <f>'CBA Digital Banking Case Study '!C1727</f>
        <v>35000</v>
      </c>
    </row>
    <row r="1728">
      <c r="A1728" s="6">
        <f>'CBA Digital Banking Case Study '!C1728</f>
        <v>12000</v>
      </c>
    </row>
    <row r="1729">
      <c r="A1729" s="6">
        <f>'CBA Digital Banking Case Study '!C1729</f>
        <v>43000</v>
      </c>
    </row>
    <row r="1730">
      <c r="A1730" s="6">
        <f>'CBA Digital Banking Case Study '!C1730</f>
        <v>21000</v>
      </c>
    </row>
    <row r="1731">
      <c r="A1731" s="6">
        <f>'CBA Digital Banking Case Study '!C1731</f>
        <v>21000</v>
      </c>
    </row>
    <row r="1732">
      <c r="A1732" s="6">
        <f>'CBA Digital Banking Case Study '!C1732</f>
        <v>37000</v>
      </c>
    </row>
    <row r="1733">
      <c r="A1733" s="6">
        <f>'CBA Digital Banking Case Study '!C1733</f>
        <v>40000</v>
      </c>
    </row>
    <row r="1734">
      <c r="A1734" s="6">
        <f>'CBA Digital Banking Case Study '!C1734</f>
        <v>35000</v>
      </c>
    </row>
    <row r="1735">
      <c r="A1735" s="6">
        <f>'CBA Digital Banking Case Study '!C1735</f>
        <v>13000</v>
      </c>
    </row>
    <row r="1736">
      <c r="A1736" s="6">
        <f>'CBA Digital Banking Case Study '!C1736</f>
        <v>35000</v>
      </c>
    </row>
    <row r="1737">
      <c r="A1737" s="6">
        <f>'CBA Digital Banking Case Study '!C1737</f>
        <v>14000</v>
      </c>
    </row>
    <row r="1738">
      <c r="A1738" s="6">
        <f>'CBA Digital Banking Case Study '!C1738</f>
        <v>35000</v>
      </c>
    </row>
    <row r="1739">
      <c r="A1739" s="6">
        <f>'CBA Digital Banking Case Study '!C1739</f>
        <v>9000</v>
      </c>
    </row>
    <row r="1740">
      <c r="A1740" s="6">
        <f>'CBA Digital Banking Case Study '!C1740</f>
        <v>21000</v>
      </c>
    </row>
    <row r="1741">
      <c r="A1741" s="6">
        <f>'CBA Digital Banking Case Study '!C1741</f>
        <v>13000</v>
      </c>
    </row>
    <row r="1742">
      <c r="A1742" s="6">
        <f>'CBA Digital Banking Case Study '!C1742</f>
        <v>37000</v>
      </c>
    </row>
    <row r="1743">
      <c r="A1743" s="6">
        <f>'CBA Digital Banking Case Study '!C1743</f>
        <v>43000</v>
      </c>
    </row>
    <row r="1744">
      <c r="A1744" s="6">
        <f>'CBA Digital Banking Case Study '!C1744</f>
        <v>25000</v>
      </c>
    </row>
    <row r="1745">
      <c r="A1745" s="6">
        <f>'CBA Digital Banking Case Study '!C1745</f>
        <v>24000</v>
      </c>
    </row>
    <row r="1746">
      <c r="A1746" s="6">
        <f>'CBA Digital Banking Case Study '!C1746</f>
        <v>34000</v>
      </c>
    </row>
    <row r="1747">
      <c r="A1747" s="6">
        <f>'CBA Digital Banking Case Study '!C1747</f>
        <v>43000</v>
      </c>
    </row>
    <row r="1748">
      <c r="A1748" s="6">
        <f>'CBA Digital Banking Case Study '!C1748</f>
        <v>23000</v>
      </c>
    </row>
    <row r="1749">
      <c r="A1749" s="6">
        <f>'CBA Digital Banking Case Study '!C1749</f>
        <v>16000</v>
      </c>
    </row>
    <row r="1750">
      <c r="A1750" s="6">
        <f>'CBA Digital Banking Case Study '!C1750</f>
        <v>32000</v>
      </c>
    </row>
    <row r="1751">
      <c r="A1751" s="6">
        <f>'CBA Digital Banking Case Study '!C1751</f>
        <v>7000</v>
      </c>
    </row>
    <row r="1752">
      <c r="A1752" s="6">
        <f>'CBA Digital Banking Case Study '!C1752</f>
        <v>38000</v>
      </c>
    </row>
    <row r="1753">
      <c r="A1753" s="6">
        <f>'CBA Digital Banking Case Study '!C1753</f>
        <v>14000</v>
      </c>
    </row>
    <row r="1754">
      <c r="A1754" s="6">
        <f>'CBA Digital Banking Case Study '!C1754</f>
        <v>19000</v>
      </c>
    </row>
    <row r="1755">
      <c r="A1755" s="6">
        <f>'CBA Digital Banking Case Study '!C1755</f>
        <v>38000</v>
      </c>
    </row>
    <row r="1756">
      <c r="A1756" s="6">
        <f>'CBA Digital Banking Case Study '!C1756</f>
        <v>17000</v>
      </c>
    </row>
    <row r="1757">
      <c r="A1757" s="6">
        <f>'CBA Digital Banking Case Study '!C1757</f>
        <v>32000</v>
      </c>
    </row>
    <row r="1758">
      <c r="A1758" s="6">
        <f>'CBA Digital Banking Case Study '!C1758</f>
        <v>44000</v>
      </c>
    </row>
    <row r="1759">
      <c r="A1759" s="6">
        <f>'CBA Digital Banking Case Study '!C1759</f>
        <v>24000</v>
      </c>
    </row>
    <row r="1760">
      <c r="A1760" s="6">
        <f>'CBA Digital Banking Case Study '!C1760</f>
        <v>27000</v>
      </c>
    </row>
    <row r="1761">
      <c r="A1761" s="6">
        <f>'CBA Digital Banking Case Study '!C1761</f>
        <v>21000</v>
      </c>
    </row>
    <row r="1762">
      <c r="A1762" s="6">
        <f>'CBA Digital Banking Case Study '!C1762</f>
        <v>24000</v>
      </c>
    </row>
    <row r="1763">
      <c r="A1763" s="6">
        <f>'CBA Digital Banking Case Study '!C1763</f>
        <v>11000</v>
      </c>
    </row>
    <row r="1764">
      <c r="A1764" s="6">
        <f>'CBA Digital Banking Case Study '!C1764</f>
        <v>18000</v>
      </c>
    </row>
    <row r="1765">
      <c r="A1765" s="6">
        <f>'CBA Digital Banking Case Study '!C1765</f>
        <v>10000</v>
      </c>
    </row>
    <row r="1766">
      <c r="A1766" s="6">
        <f>'CBA Digital Banking Case Study '!C1766</f>
        <v>13000</v>
      </c>
    </row>
    <row r="1767">
      <c r="A1767" s="6">
        <f>'CBA Digital Banking Case Study '!C1767</f>
        <v>7000</v>
      </c>
    </row>
    <row r="1768">
      <c r="A1768" s="6">
        <f>'CBA Digital Banking Case Study '!C1768</f>
        <v>26000</v>
      </c>
    </row>
    <row r="1769">
      <c r="A1769" s="6">
        <f>'CBA Digital Banking Case Study '!C1769</f>
        <v>61000</v>
      </c>
    </row>
    <row r="1770">
      <c r="A1770" s="6">
        <f>'CBA Digital Banking Case Study '!C1770</f>
        <v>17000</v>
      </c>
    </row>
    <row r="1771">
      <c r="A1771" s="6">
        <f>'CBA Digital Banking Case Study '!C1771</f>
        <v>39000</v>
      </c>
    </row>
    <row r="1772">
      <c r="A1772" s="6">
        <f>'CBA Digital Banking Case Study '!C1772</f>
        <v>43000</v>
      </c>
    </row>
    <row r="1773">
      <c r="A1773" s="6">
        <f>'CBA Digital Banking Case Study '!C1773</f>
        <v>11000</v>
      </c>
    </row>
    <row r="1774">
      <c r="A1774" s="6">
        <f>'CBA Digital Banking Case Study '!C1774</f>
        <v>12000</v>
      </c>
    </row>
    <row r="1775">
      <c r="A1775" s="6">
        <f>'CBA Digital Banking Case Study '!C1775</f>
        <v>40000</v>
      </c>
    </row>
    <row r="1776">
      <c r="A1776" s="6">
        <f>'CBA Digital Banking Case Study '!C1776</f>
        <v>21000</v>
      </c>
    </row>
    <row r="1777">
      <c r="A1777" s="6">
        <f>'CBA Digital Banking Case Study '!C1777</f>
        <v>10000</v>
      </c>
    </row>
    <row r="1778">
      <c r="A1778" s="6">
        <f>'CBA Digital Banking Case Study '!C1778</f>
        <v>15000</v>
      </c>
    </row>
    <row r="1779">
      <c r="A1779" s="6">
        <f>'CBA Digital Banking Case Study '!C1779</f>
        <v>28000</v>
      </c>
    </row>
    <row r="1780">
      <c r="A1780" s="6">
        <f>'CBA Digital Banking Case Study '!C1780</f>
        <v>14000</v>
      </c>
    </row>
    <row r="1781">
      <c r="A1781" s="6">
        <f>'CBA Digital Banking Case Study '!C1781</f>
        <v>5000</v>
      </c>
    </row>
    <row r="1782">
      <c r="A1782" s="6">
        <f>'CBA Digital Banking Case Study '!C1782</f>
        <v>18000</v>
      </c>
    </row>
    <row r="1783">
      <c r="A1783" s="6">
        <f>'CBA Digital Banking Case Study '!C1783</f>
        <v>19000</v>
      </c>
    </row>
    <row r="1784">
      <c r="A1784" s="6">
        <f>'CBA Digital Banking Case Study '!C1784</f>
        <v>22000</v>
      </c>
    </row>
    <row r="1785">
      <c r="A1785" s="6">
        <f>'CBA Digital Banking Case Study '!C1785</f>
        <v>47000</v>
      </c>
    </row>
    <row r="1786">
      <c r="A1786" s="6">
        <f>'CBA Digital Banking Case Study '!C1786</f>
        <v>23000</v>
      </c>
    </row>
    <row r="1787">
      <c r="A1787" s="6">
        <f>'CBA Digital Banking Case Study '!C1787</f>
        <v>25000</v>
      </c>
    </row>
    <row r="1788">
      <c r="A1788" s="6">
        <f>'CBA Digital Banking Case Study '!C1788</f>
        <v>41000</v>
      </c>
    </row>
    <row r="1789">
      <c r="A1789" s="6">
        <f>'CBA Digital Banking Case Study '!C1789</f>
        <v>22000</v>
      </c>
    </row>
    <row r="1790">
      <c r="A1790" s="6">
        <f>'CBA Digital Banking Case Study '!C1790</f>
        <v>79000</v>
      </c>
    </row>
    <row r="1791">
      <c r="A1791" s="6">
        <f>'CBA Digital Banking Case Study '!C1791</f>
        <v>10000</v>
      </c>
    </row>
    <row r="1792">
      <c r="A1792" s="6">
        <f>'CBA Digital Banking Case Study '!C1792</f>
        <v>13000</v>
      </c>
    </row>
    <row r="1793">
      <c r="A1793" s="6">
        <f>'CBA Digital Banking Case Study '!C1793</f>
        <v>32000</v>
      </c>
    </row>
    <row r="1794">
      <c r="A1794" s="6">
        <f>'CBA Digital Banking Case Study '!C1794</f>
        <v>47000</v>
      </c>
    </row>
    <row r="1795">
      <c r="A1795" s="6">
        <f>'CBA Digital Banking Case Study '!C1795</f>
        <v>20000</v>
      </c>
    </row>
    <row r="1796">
      <c r="A1796" s="6">
        <f>'CBA Digital Banking Case Study '!C1796</f>
        <v>12000</v>
      </c>
    </row>
    <row r="1797">
      <c r="A1797" s="6">
        <f>'CBA Digital Banking Case Study '!C1797</f>
        <v>63000</v>
      </c>
    </row>
    <row r="1798">
      <c r="A1798" s="6">
        <f>'CBA Digital Banking Case Study '!C1798</f>
        <v>14000</v>
      </c>
    </row>
    <row r="1799">
      <c r="A1799" s="6">
        <f>'CBA Digital Banking Case Study '!C1799</f>
        <v>27000</v>
      </c>
    </row>
    <row r="1800">
      <c r="A1800" s="6">
        <f>'CBA Digital Banking Case Study '!C1800</f>
        <v>48000</v>
      </c>
    </row>
    <row r="1801">
      <c r="A1801" s="6">
        <f>'CBA Digital Banking Case Study '!C1801</f>
        <v>17000</v>
      </c>
    </row>
    <row r="1802">
      <c r="A1802" s="6">
        <f>'CBA Digital Banking Case Study '!C1802</f>
        <v>15000</v>
      </c>
    </row>
    <row r="1803">
      <c r="A1803" s="6">
        <f>'CBA Digital Banking Case Study '!C1803</f>
        <v>16000</v>
      </c>
    </row>
    <row r="1804">
      <c r="A1804" s="6">
        <f>'CBA Digital Banking Case Study '!C1804</f>
        <v>38000</v>
      </c>
    </row>
    <row r="1805">
      <c r="A1805" s="6">
        <f>'CBA Digital Banking Case Study '!C1805</f>
        <v>42000</v>
      </c>
    </row>
    <row r="1806">
      <c r="A1806" s="6">
        <f>'CBA Digital Banking Case Study '!C1806</f>
        <v>22000</v>
      </c>
    </row>
    <row r="1807">
      <c r="A1807" s="6">
        <f>'CBA Digital Banking Case Study '!C1807</f>
        <v>68000</v>
      </c>
    </row>
    <row r="1808">
      <c r="A1808" s="6">
        <f>'CBA Digital Banking Case Study '!C1808</f>
        <v>22000</v>
      </c>
    </row>
    <row r="1809">
      <c r="A1809" s="6">
        <f>'CBA Digital Banking Case Study '!C1809</f>
        <v>48000</v>
      </c>
    </row>
    <row r="1810">
      <c r="A1810" s="6">
        <f>'CBA Digital Banking Case Study '!C1810</f>
        <v>17000</v>
      </c>
    </row>
    <row r="1811">
      <c r="A1811" s="6">
        <f>'CBA Digital Banking Case Study '!C1811</f>
        <v>89000</v>
      </c>
    </row>
    <row r="1812">
      <c r="A1812" s="6">
        <f>'CBA Digital Banking Case Study '!C1812</f>
        <v>57000</v>
      </c>
    </row>
    <row r="1813">
      <c r="A1813" s="6">
        <f>'CBA Digital Banking Case Study '!C1813</f>
        <v>20000</v>
      </c>
    </row>
    <row r="1814">
      <c r="A1814" s="6">
        <f>'CBA Digital Banking Case Study '!C1814</f>
        <v>52000</v>
      </c>
    </row>
    <row r="1815">
      <c r="A1815" s="6">
        <f>'CBA Digital Banking Case Study '!C1815</f>
        <v>51000</v>
      </c>
    </row>
    <row r="1816">
      <c r="A1816" s="6">
        <f>'CBA Digital Banking Case Study '!C1816</f>
        <v>56000</v>
      </c>
    </row>
    <row r="1817">
      <c r="A1817" s="6">
        <f>'CBA Digital Banking Case Study '!C1817</f>
        <v>5000</v>
      </c>
    </row>
    <row r="1818">
      <c r="A1818" s="6">
        <f>'CBA Digital Banking Case Study '!C1818</f>
        <v>34000</v>
      </c>
    </row>
    <row r="1819">
      <c r="A1819" s="6">
        <f>'CBA Digital Banking Case Study '!C1819</f>
        <v>30000</v>
      </c>
    </row>
    <row r="1820">
      <c r="A1820" s="6">
        <f>'CBA Digital Banking Case Study '!C1820</f>
        <v>29000</v>
      </c>
    </row>
    <row r="1821">
      <c r="A1821" s="6">
        <f>'CBA Digital Banking Case Study '!C1821</f>
        <v>25000</v>
      </c>
    </row>
    <row r="1822">
      <c r="A1822" s="6">
        <f>'CBA Digital Banking Case Study '!C1822</f>
        <v>26000</v>
      </c>
    </row>
    <row r="1823">
      <c r="A1823" s="6">
        <f>'CBA Digital Banking Case Study '!C1823</f>
        <v>48000</v>
      </c>
    </row>
    <row r="1824">
      <c r="A1824" s="6">
        <f>'CBA Digital Banking Case Study '!C1824</f>
        <v>30000</v>
      </c>
    </row>
    <row r="1825">
      <c r="A1825" s="6">
        <f>'CBA Digital Banking Case Study '!C1825</f>
        <v>25000</v>
      </c>
    </row>
    <row r="1826">
      <c r="A1826" s="6">
        <f>'CBA Digital Banking Case Study '!C1826</f>
        <v>44000</v>
      </c>
    </row>
    <row r="1827">
      <c r="A1827" s="6">
        <f>'CBA Digital Banking Case Study '!C1827</f>
        <v>28000</v>
      </c>
    </row>
    <row r="1828">
      <c r="A1828" s="6">
        <f>'CBA Digital Banking Case Study '!C1828</f>
        <v>30000</v>
      </c>
    </row>
    <row r="1829">
      <c r="A1829" s="6">
        <f>'CBA Digital Banking Case Study '!C1829</f>
        <v>68000</v>
      </c>
    </row>
    <row r="1830">
      <c r="A1830" s="6">
        <f>'CBA Digital Banking Case Study '!C1830</f>
        <v>17000</v>
      </c>
    </row>
    <row r="1831">
      <c r="A1831" s="6">
        <f>'CBA Digital Banking Case Study '!C1831</f>
        <v>9000</v>
      </c>
    </row>
    <row r="1832">
      <c r="A1832" s="6">
        <f>'CBA Digital Banking Case Study '!C1832</f>
        <v>23000</v>
      </c>
    </row>
    <row r="1833">
      <c r="A1833" s="6">
        <f>'CBA Digital Banking Case Study '!C1833</f>
        <v>25000</v>
      </c>
    </row>
    <row r="1834">
      <c r="A1834" s="6">
        <f>'CBA Digital Banking Case Study '!C1834</f>
        <v>34000</v>
      </c>
    </row>
    <row r="1835">
      <c r="A1835" s="6">
        <f>'CBA Digital Banking Case Study '!C1835</f>
        <v>23000</v>
      </c>
    </row>
    <row r="1836">
      <c r="A1836" s="6">
        <f>'CBA Digital Banking Case Study '!C1836</f>
        <v>35000</v>
      </c>
    </row>
    <row r="1837">
      <c r="A1837" s="6">
        <f>'CBA Digital Banking Case Study '!C1837</f>
        <v>99000</v>
      </c>
    </row>
    <row r="1838">
      <c r="A1838" s="6">
        <f>'CBA Digital Banking Case Study '!C1838</f>
        <v>36000</v>
      </c>
    </row>
    <row r="1839">
      <c r="A1839" s="6">
        <f>'CBA Digital Banking Case Study '!C1839</f>
        <v>40000</v>
      </c>
    </row>
    <row r="1840">
      <c r="A1840" s="6">
        <f>'CBA Digital Banking Case Study '!C1840</f>
        <v>20000</v>
      </c>
    </row>
    <row r="1841">
      <c r="A1841" s="6">
        <f>'CBA Digital Banking Case Study '!C1841</f>
        <v>10000</v>
      </c>
    </row>
    <row r="1842">
      <c r="A1842" s="6">
        <f>'CBA Digital Banking Case Study '!C1842</f>
        <v>6000</v>
      </c>
    </row>
    <row r="1843">
      <c r="A1843" s="6">
        <f>'CBA Digital Banking Case Study '!C1843</f>
        <v>16000</v>
      </c>
    </row>
    <row r="1844">
      <c r="A1844" s="6">
        <f>'CBA Digital Banking Case Study '!C1844</f>
        <v>5000</v>
      </c>
    </row>
    <row r="1845">
      <c r="A1845" s="6">
        <f>'CBA Digital Banking Case Study '!C1845</f>
        <v>30000</v>
      </c>
    </row>
    <row r="1846">
      <c r="A1846" s="6">
        <f>'CBA Digital Banking Case Study '!C1846</f>
        <v>18000</v>
      </c>
    </row>
    <row r="1847">
      <c r="A1847" s="6">
        <f>'CBA Digital Banking Case Study '!C1847</f>
        <v>10000</v>
      </c>
    </row>
    <row r="1848">
      <c r="A1848" s="6">
        <f>'CBA Digital Banking Case Study '!C1848</f>
        <v>24000</v>
      </c>
    </row>
    <row r="1849">
      <c r="A1849" s="6">
        <f>'CBA Digital Banking Case Study '!C1849</f>
        <v>14000</v>
      </c>
    </row>
    <row r="1850">
      <c r="A1850" s="6">
        <f>'CBA Digital Banking Case Study '!C1850</f>
        <v>29000</v>
      </c>
    </row>
    <row r="1851">
      <c r="A1851" s="6">
        <f>'CBA Digital Banking Case Study '!C1851</f>
        <v>34000</v>
      </c>
    </row>
    <row r="1852">
      <c r="A1852" s="6">
        <f>'CBA Digital Banking Case Study '!C1852</f>
        <v>14000</v>
      </c>
    </row>
    <row r="1853">
      <c r="A1853" s="6">
        <f>'CBA Digital Banking Case Study '!C1853</f>
        <v>19000</v>
      </c>
    </row>
    <row r="1854">
      <c r="A1854" s="6">
        <f>'CBA Digital Banking Case Study '!C1854</f>
        <v>25000</v>
      </c>
    </row>
    <row r="1855">
      <c r="A1855" s="6">
        <f>'CBA Digital Banking Case Study '!C1855</f>
        <v>9000</v>
      </c>
    </row>
    <row r="1856">
      <c r="A1856" s="6">
        <f>'CBA Digital Banking Case Study '!C1856</f>
        <v>25000</v>
      </c>
    </row>
    <row r="1857">
      <c r="A1857" s="6">
        <f>'CBA Digital Banking Case Study '!C1857</f>
        <v>9000</v>
      </c>
    </row>
    <row r="1858">
      <c r="A1858" s="6">
        <f>'CBA Digital Banking Case Study '!C1858</f>
        <v>31000</v>
      </c>
    </row>
    <row r="1859">
      <c r="A1859" s="6">
        <f>'CBA Digital Banking Case Study '!C1859</f>
        <v>17000</v>
      </c>
    </row>
    <row r="1860">
      <c r="A1860" s="6">
        <f>'CBA Digital Banking Case Study '!C1860</f>
        <v>9000</v>
      </c>
    </row>
    <row r="1861">
      <c r="A1861" s="6">
        <f>'CBA Digital Banking Case Study '!C1861</f>
        <v>16000</v>
      </c>
    </row>
    <row r="1862">
      <c r="A1862" s="6">
        <f>'CBA Digital Banking Case Study '!C1862</f>
        <v>16000</v>
      </c>
    </row>
    <row r="1863">
      <c r="A1863" s="6">
        <f>'CBA Digital Banking Case Study '!C1863</f>
        <v>42000</v>
      </c>
    </row>
    <row r="1864">
      <c r="A1864" s="6">
        <f>'CBA Digital Banking Case Study '!C1864</f>
        <v>24000</v>
      </c>
    </row>
    <row r="1865">
      <c r="A1865" s="6">
        <f>'CBA Digital Banking Case Study '!C1865</f>
        <v>12000</v>
      </c>
    </row>
    <row r="1866">
      <c r="A1866" s="6">
        <f>'CBA Digital Banking Case Study '!C1866</f>
        <v>59000</v>
      </c>
    </row>
    <row r="1867">
      <c r="A1867" s="6">
        <f>'CBA Digital Banking Case Study '!C1867</f>
        <v>32000</v>
      </c>
    </row>
    <row r="1868">
      <c r="A1868" s="6">
        <f>'CBA Digital Banking Case Study '!C1868</f>
        <v>18000</v>
      </c>
    </row>
    <row r="1869">
      <c r="A1869" s="6">
        <f>'CBA Digital Banking Case Study '!C1869</f>
        <v>9000</v>
      </c>
    </row>
    <row r="1870">
      <c r="A1870" s="6">
        <f>'CBA Digital Banking Case Study '!C1870</f>
        <v>17000</v>
      </c>
    </row>
    <row r="1871">
      <c r="A1871" s="6">
        <f>'CBA Digital Banking Case Study '!C1871</f>
        <v>19000</v>
      </c>
    </row>
    <row r="1872">
      <c r="A1872" s="6">
        <f>'CBA Digital Banking Case Study '!C1872</f>
        <v>27000</v>
      </c>
    </row>
    <row r="1873">
      <c r="A1873" s="6">
        <f>'CBA Digital Banking Case Study '!C1873</f>
        <v>32000</v>
      </c>
    </row>
    <row r="1874">
      <c r="A1874" s="6">
        <f>'CBA Digital Banking Case Study '!C1874</f>
        <v>36000</v>
      </c>
    </row>
    <row r="1875">
      <c r="A1875" s="6">
        <f>'CBA Digital Banking Case Study '!C1875</f>
        <v>8000</v>
      </c>
    </row>
    <row r="1876">
      <c r="A1876" s="6">
        <f>'CBA Digital Banking Case Study '!C1876</f>
        <v>25000</v>
      </c>
    </row>
    <row r="1877">
      <c r="A1877" s="6">
        <f>'CBA Digital Banking Case Study '!C1877</f>
        <v>20000</v>
      </c>
    </row>
    <row r="1878">
      <c r="A1878" s="6">
        <f>'CBA Digital Banking Case Study '!C1878</f>
        <v>110000</v>
      </c>
    </row>
    <row r="1879">
      <c r="A1879" s="6">
        <f>'CBA Digital Banking Case Study '!C1879</f>
        <v>23000</v>
      </c>
    </row>
    <row r="1880">
      <c r="A1880" s="6">
        <f>'CBA Digital Banking Case Study '!C1880</f>
        <v>15000</v>
      </c>
    </row>
    <row r="1881">
      <c r="A1881" s="6">
        <f>'CBA Digital Banking Case Study '!C1881</f>
        <v>24000</v>
      </c>
    </row>
    <row r="1882">
      <c r="A1882" s="6">
        <f>'CBA Digital Banking Case Study '!C1882</f>
        <v>22000</v>
      </c>
    </row>
    <row r="1883">
      <c r="A1883" s="6">
        <f>'CBA Digital Banking Case Study '!C1883</f>
        <v>7000</v>
      </c>
    </row>
    <row r="1884">
      <c r="A1884" s="6">
        <f>'CBA Digital Banking Case Study '!C1884</f>
        <v>28000</v>
      </c>
    </row>
    <row r="1885">
      <c r="A1885" s="6">
        <f>'CBA Digital Banking Case Study '!C1885</f>
        <v>18000</v>
      </c>
    </row>
    <row r="1886">
      <c r="A1886" s="6">
        <f>'CBA Digital Banking Case Study '!C1886</f>
        <v>22000</v>
      </c>
    </row>
    <row r="1887">
      <c r="A1887" s="6">
        <f>'CBA Digital Banking Case Study '!C1887</f>
        <v>13000</v>
      </c>
    </row>
    <row r="1888">
      <c r="A1888" s="6">
        <f>'CBA Digital Banking Case Study '!C1888</f>
        <v>11000</v>
      </c>
    </row>
    <row r="1889">
      <c r="A1889" s="6">
        <f>'CBA Digital Banking Case Study '!C1889</f>
        <v>37000</v>
      </c>
    </row>
    <row r="1890">
      <c r="A1890" s="6">
        <f>'CBA Digital Banking Case Study '!C1890</f>
        <v>43000</v>
      </c>
    </row>
    <row r="1891">
      <c r="A1891" s="6">
        <f>'CBA Digital Banking Case Study '!C1891</f>
        <v>28000</v>
      </c>
    </row>
    <row r="1892">
      <c r="A1892" s="6">
        <f>'CBA Digital Banking Case Study '!C1892</f>
        <v>7000</v>
      </c>
    </row>
    <row r="1893">
      <c r="A1893" s="6">
        <f>'CBA Digital Banking Case Study '!C1893</f>
        <v>29000</v>
      </c>
    </row>
    <row r="1894">
      <c r="A1894" s="6">
        <f>'CBA Digital Banking Case Study '!C1894</f>
        <v>7000</v>
      </c>
    </row>
    <row r="1895">
      <c r="A1895" s="6">
        <f>'CBA Digital Banking Case Study '!C1895</f>
        <v>15000</v>
      </c>
    </row>
    <row r="1896">
      <c r="A1896" s="6">
        <f>'CBA Digital Banking Case Study '!C1896</f>
        <v>37000</v>
      </c>
    </row>
    <row r="1897">
      <c r="A1897" s="6">
        <f>'CBA Digital Banking Case Study '!C1897</f>
        <v>33000</v>
      </c>
    </row>
    <row r="1898">
      <c r="A1898" s="6">
        <f>'CBA Digital Banking Case Study '!C1898</f>
        <v>29000</v>
      </c>
    </row>
    <row r="1899">
      <c r="A1899" s="6">
        <f>'CBA Digital Banking Case Study '!C1899</f>
        <v>48000</v>
      </c>
    </row>
    <row r="1900">
      <c r="A1900" s="6">
        <f>'CBA Digital Banking Case Study '!C1900</f>
        <v>31000</v>
      </c>
    </row>
    <row r="1901">
      <c r="A1901" s="6">
        <f>'CBA Digital Banking Case Study '!C1901</f>
        <v>7000</v>
      </c>
    </row>
    <row r="1902">
      <c r="A1902" s="6">
        <f>'CBA Digital Banking Case Study '!C1902</f>
        <v>18000</v>
      </c>
    </row>
    <row r="1903">
      <c r="A1903" s="6">
        <f>'CBA Digital Banking Case Study '!C1903</f>
        <v>21000</v>
      </c>
    </row>
    <row r="1904">
      <c r="A1904" s="6">
        <f>'CBA Digital Banking Case Study '!C1904</f>
        <v>20000</v>
      </c>
    </row>
    <row r="1905">
      <c r="A1905" s="6">
        <f>'CBA Digital Banking Case Study '!C1905</f>
        <v>15000</v>
      </c>
    </row>
    <row r="1906">
      <c r="A1906" s="6">
        <f>'CBA Digital Banking Case Study '!C1906</f>
        <v>12000</v>
      </c>
    </row>
    <row r="1907">
      <c r="A1907" s="6">
        <f>'CBA Digital Banking Case Study '!C1907</f>
        <v>93000</v>
      </c>
    </row>
    <row r="1908">
      <c r="A1908" s="6">
        <f>'CBA Digital Banking Case Study '!C1908</f>
        <v>17000</v>
      </c>
    </row>
    <row r="1909">
      <c r="A1909" s="6">
        <f>'CBA Digital Banking Case Study '!C1909</f>
        <v>90000</v>
      </c>
    </row>
    <row r="1910">
      <c r="A1910" s="6">
        <f>'CBA Digital Banking Case Study '!C1910</f>
        <v>11000</v>
      </c>
    </row>
    <row r="1911">
      <c r="A1911" s="6">
        <f>'CBA Digital Banking Case Study '!C1911</f>
        <v>33000</v>
      </c>
    </row>
    <row r="1912">
      <c r="A1912" s="6">
        <f>'CBA Digital Banking Case Study '!C1912</f>
        <v>25000</v>
      </c>
    </row>
    <row r="1913">
      <c r="A1913" s="6">
        <f>'CBA Digital Banking Case Study '!C1913</f>
        <v>13000</v>
      </c>
    </row>
    <row r="1914">
      <c r="A1914" s="6">
        <f>'CBA Digital Banking Case Study '!C1914</f>
        <v>17000</v>
      </c>
    </row>
    <row r="1915">
      <c r="A1915" s="6">
        <f>'CBA Digital Banking Case Study '!C1915</f>
        <v>22000</v>
      </c>
    </row>
    <row r="1916">
      <c r="A1916" s="6">
        <f>'CBA Digital Banking Case Study '!C1916</f>
        <v>13000</v>
      </c>
    </row>
    <row r="1917">
      <c r="A1917" s="6">
        <f>'CBA Digital Banking Case Study '!C1917</f>
        <v>19000</v>
      </c>
    </row>
    <row r="1918">
      <c r="A1918" s="6">
        <f>'CBA Digital Banking Case Study '!C1918</f>
        <v>5000</v>
      </c>
    </row>
    <row r="1919">
      <c r="A1919" s="6">
        <f>'CBA Digital Banking Case Study '!C1919</f>
        <v>34000</v>
      </c>
    </row>
    <row r="1920">
      <c r="A1920" s="6">
        <f>'CBA Digital Banking Case Study '!C1920</f>
        <v>46000</v>
      </c>
    </row>
    <row r="1921">
      <c r="A1921" s="6">
        <f>'CBA Digital Banking Case Study '!C1921</f>
        <v>29000</v>
      </c>
    </row>
    <row r="1922">
      <c r="A1922" s="6">
        <f>'CBA Digital Banking Case Study '!C1922</f>
        <v>86000</v>
      </c>
    </row>
    <row r="1923">
      <c r="A1923" s="6">
        <f>'CBA Digital Banking Case Study '!C1923</f>
        <v>33000</v>
      </c>
    </row>
    <row r="1924">
      <c r="A1924" s="6">
        <f>'CBA Digital Banking Case Study '!C1924</f>
        <v>44000</v>
      </c>
    </row>
    <row r="1925">
      <c r="A1925" s="6">
        <f>'CBA Digital Banking Case Study '!C1925</f>
        <v>46000</v>
      </c>
    </row>
    <row r="1926">
      <c r="A1926" s="6">
        <f>'CBA Digital Banking Case Study '!C1926</f>
        <v>5000</v>
      </c>
    </row>
    <row r="1927">
      <c r="A1927" s="6">
        <f>'CBA Digital Banking Case Study '!C1927</f>
        <v>28000</v>
      </c>
    </row>
    <row r="1928">
      <c r="A1928" s="6">
        <f>'CBA Digital Banking Case Study '!C1928</f>
        <v>10000</v>
      </c>
    </row>
    <row r="1929">
      <c r="A1929" s="6">
        <f>'CBA Digital Banking Case Study '!C1929</f>
        <v>11000</v>
      </c>
    </row>
    <row r="1930">
      <c r="A1930" s="6">
        <f>'CBA Digital Banking Case Study '!C1930</f>
        <v>12000</v>
      </c>
    </row>
    <row r="1931">
      <c r="A1931" s="6">
        <f>'CBA Digital Banking Case Study '!C1931</f>
        <v>18000</v>
      </c>
    </row>
    <row r="1932">
      <c r="A1932" s="6">
        <f>'CBA Digital Banking Case Study '!C1932</f>
        <v>33000</v>
      </c>
    </row>
    <row r="1933">
      <c r="A1933" s="6">
        <f>'CBA Digital Banking Case Study '!C1933</f>
        <v>29000</v>
      </c>
    </row>
    <row r="1934">
      <c r="A1934" s="6">
        <f>'CBA Digital Banking Case Study '!C1934</f>
        <v>22000</v>
      </c>
    </row>
    <row r="1935">
      <c r="A1935" s="6">
        <f>'CBA Digital Banking Case Study '!C1935</f>
        <v>34000</v>
      </c>
    </row>
    <row r="1936">
      <c r="A1936" s="6">
        <f>'CBA Digital Banking Case Study '!C1936</f>
        <v>35000</v>
      </c>
    </row>
    <row r="1937">
      <c r="A1937" s="6">
        <f>'CBA Digital Banking Case Study '!C1937</f>
        <v>29000</v>
      </c>
    </row>
    <row r="1938">
      <c r="A1938" s="6">
        <f>'CBA Digital Banking Case Study '!C1938</f>
        <v>8000</v>
      </c>
    </row>
    <row r="1939">
      <c r="A1939" s="6">
        <f>'CBA Digital Banking Case Study '!C1939</f>
        <v>14000</v>
      </c>
    </row>
    <row r="1940">
      <c r="A1940" s="6">
        <f>'CBA Digital Banking Case Study '!C1940</f>
        <v>22000</v>
      </c>
    </row>
    <row r="1941">
      <c r="A1941" s="6">
        <f>'CBA Digital Banking Case Study '!C1941</f>
        <v>34000</v>
      </c>
    </row>
    <row r="1942">
      <c r="A1942" s="6">
        <f>'CBA Digital Banking Case Study '!C1942</f>
        <v>10000</v>
      </c>
    </row>
    <row r="1943">
      <c r="A1943" s="6">
        <f>'CBA Digital Banking Case Study '!C1943</f>
        <v>22000</v>
      </c>
    </row>
    <row r="1944">
      <c r="A1944" s="6">
        <f>'CBA Digital Banking Case Study '!C1944</f>
        <v>9000</v>
      </c>
    </row>
    <row r="1945">
      <c r="A1945" s="6">
        <f>'CBA Digital Banking Case Study '!C1945</f>
        <v>41000</v>
      </c>
    </row>
    <row r="1946">
      <c r="A1946" s="6">
        <f>'CBA Digital Banking Case Study '!C1946</f>
        <v>25000</v>
      </c>
    </row>
    <row r="1947">
      <c r="A1947" s="6">
        <f>'CBA Digital Banking Case Study '!C1947</f>
        <v>10000</v>
      </c>
    </row>
    <row r="1948">
      <c r="A1948" s="6">
        <f>'CBA Digital Banking Case Study '!C1948</f>
        <v>10000</v>
      </c>
    </row>
    <row r="1949">
      <c r="A1949" s="6">
        <f>'CBA Digital Banking Case Study '!C1949</f>
        <v>28000</v>
      </c>
    </row>
    <row r="1950">
      <c r="A1950" s="6">
        <f>'CBA Digital Banking Case Study '!C1950</f>
        <v>50000</v>
      </c>
    </row>
    <row r="1951">
      <c r="A1951" s="6">
        <f>'CBA Digital Banking Case Study '!C1951</f>
        <v>11000</v>
      </c>
    </row>
    <row r="1952">
      <c r="A1952" s="6">
        <f>'CBA Digital Banking Case Study '!C1952</f>
        <v>35000</v>
      </c>
    </row>
    <row r="1953">
      <c r="A1953" s="6">
        <f>'CBA Digital Banking Case Study '!C1953</f>
        <v>16000</v>
      </c>
    </row>
    <row r="1954">
      <c r="A1954" s="6">
        <f>'CBA Digital Banking Case Study '!C1954</f>
        <v>36000</v>
      </c>
    </row>
    <row r="1955">
      <c r="A1955" s="6">
        <f>'CBA Digital Banking Case Study '!C1955</f>
        <v>33000</v>
      </c>
    </row>
    <row r="1956">
      <c r="A1956" s="6">
        <f>'CBA Digital Banking Case Study '!C1956</f>
        <v>24000</v>
      </c>
    </row>
    <row r="1957">
      <c r="A1957" s="6">
        <f>'CBA Digital Banking Case Study '!C1957</f>
        <v>7000</v>
      </c>
    </row>
    <row r="1958">
      <c r="A1958" s="6">
        <f>'CBA Digital Banking Case Study '!C1958</f>
        <v>33000</v>
      </c>
    </row>
    <row r="1959">
      <c r="A1959" s="6">
        <f>'CBA Digital Banking Case Study '!C1959</f>
        <v>30000</v>
      </c>
    </row>
    <row r="1960">
      <c r="A1960" s="6">
        <f>'CBA Digital Banking Case Study '!C1960</f>
        <v>28000</v>
      </c>
    </row>
    <row r="1961">
      <c r="A1961" s="6">
        <f>'CBA Digital Banking Case Study '!C1961</f>
        <v>25000</v>
      </c>
    </row>
    <row r="1962">
      <c r="A1962" s="6">
        <f>'CBA Digital Banking Case Study '!C1962</f>
        <v>13000</v>
      </c>
    </row>
    <row r="1963">
      <c r="A1963" s="6">
        <f>'CBA Digital Banking Case Study '!C1963</f>
        <v>42000</v>
      </c>
    </row>
    <row r="1964">
      <c r="A1964" s="6">
        <f>'CBA Digital Banking Case Study '!C1964</f>
        <v>38000</v>
      </c>
    </row>
    <row r="1965">
      <c r="A1965" s="6">
        <f>'CBA Digital Banking Case Study '!C1965</f>
        <v>12000</v>
      </c>
    </row>
    <row r="1966">
      <c r="A1966" s="6">
        <f>'CBA Digital Banking Case Study '!C1966</f>
        <v>48000</v>
      </c>
    </row>
    <row r="1967">
      <c r="A1967" s="6">
        <f>'CBA Digital Banking Case Study '!C1967</f>
        <v>24000</v>
      </c>
    </row>
    <row r="1968">
      <c r="A1968" s="6">
        <f>'CBA Digital Banking Case Study '!C1968</f>
        <v>24000</v>
      </c>
    </row>
    <row r="1969">
      <c r="A1969" s="6">
        <f>'CBA Digital Banking Case Study '!C1969</f>
        <v>20000</v>
      </c>
    </row>
    <row r="1970">
      <c r="A1970" s="6">
        <f>'CBA Digital Banking Case Study '!C1970</f>
        <v>21000</v>
      </c>
    </row>
    <row r="1971">
      <c r="A1971" s="6">
        <f>'CBA Digital Banking Case Study '!C1971</f>
        <v>50000</v>
      </c>
    </row>
    <row r="1972">
      <c r="A1972" s="6">
        <f>'CBA Digital Banking Case Study '!C1972</f>
        <v>41000</v>
      </c>
    </row>
    <row r="1973">
      <c r="A1973" s="6">
        <f>'CBA Digital Banking Case Study '!C1973</f>
        <v>40000</v>
      </c>
    </row>
    <row r="1974">
      <c r="A1974" s="6">
        <f>'CBA Digital Banking Case Study '!C1974</f>
        <v>25000</v>
      </c>
    </row>
    <row r="1975">
      <c r="A1975" s="6">
        <f>'CBA Digital Banking Case Study '!C1975</f>
        <v>38000</v>
      </c>
    </row>
    <row r="1976">
      <c r="A1976" s="6">
        <f>'CBA Digital Banking Case Study '!C1976</f>
        <v>13000</v>
      </c>
    </row>
    <row r="1977">
      <c r="A1977" s="6">
        <f>'CBA Digital Banking Case Study '!C1977</f>
        <v>31000</v>
      </c>
    </row>
    <row r="1978">
      <c r="A1978" s="6">
        <f>'CBA Digital Banking Case Study '!C1978</f>
        <v>20000</v>
      </c>
    </row>
    <row r="1979">
      <c r="A1979" s="6">
        <f>'CBA Digital Banking Case Study '!C1979</f>
        <v>6000</v>
      </c>
    </row>
    <row r="1980">
      <c r="A1980" s="6">
        <f>'CBA Digital Banking Case Study '!C1980</f>
        <v>9000</v>
      </c>
    </row>
    <row r="1981">
      <c r="A1981" s="6">
        <f>'CBA Digital Banking Case Study '!C1981</f>
        <v>15000</v>
      </c>
    </row>
    <row r="1982">
      <c r="A1982" s="6">
        <f>'CBA Digital Banking Case Study '!C1982</f>
        <v>28000</v>
      </c>
    </row>
    <row r="1983">
      <c r="A1983" s="6">
        <f>'CBA Digital Banking Case Study '!C1983</f>
        <v>15000</v>
      </c>
    </row>
    <row r="1984">
      <c r="A1984" s="6">
        <f>'CBA Digital Banking Case Study '!C1984</f>
        <v>15000</v>
      </c>
    </row>
    <row r="1985">
      <c r="A1985" s="6">
        <f>'CBA Digital Banking Case Study '!C1985</f>
        <v>35000</v>
      </c>
    </row>
    <row r="1986">
      <c r="A1986" s="6">
        <f>'CBA Digital Banking Case Study '!C1986</f>
        <v>16000</v>
      </c>
    </row>
    <row r="1987">
      <c r="A1987" s="6">
        <f>'CBA Digital Banking Case Study '!C1987</f>
        <v>49000</v>
      </c>
    </row>
    <row r="1988">
      <c r="A1988" s="6">
        <f>'CBA Digital Banking Case Study '!C1988</f>
        <v>44000</v>
      </c>
    </row>
    <row r="1989">
      <c r="A1989" s="6">
        <f>'CBA Digital Banking Case Study '!C1989</f>
        <v>22000</v>
      </c>
    </row>
    <row r="1990">
      <c r="A1990" s="6">
        <f>'CBA Digital Banking Case Study '!C1990</f>
        <v>35000</v>
      </c>
    </row>
    <row r="1991">
      <c r="A1991" s="6">
        <f>'CBA Digital Banking Case Study '!C1991</f>
        <v>32000</v>
      </c>
    </row>
    <row r="1992">
      <c r="A1992" s="6">
        <f>'CBA Digital Banking Case Study '!C1992</f>
        <v>19000</v>
      </c>
    </row>
    <row r="1993">
      <c r="A1993" s="6">
        <f>'CBA Digital Banking Case Study '!C1993</f>
        <v>37000</v>
      </c>
    </row>
    <row r="1994">
      <c r="A1994" s="6">
        <f>'CBA Digital Banking Case Study '!C1994</f>
        <v>40000</v>
      </c>
    </row>
    <row r="1995">
      <c r="A1995" s="6">
        <f>'CBA Digital Banking Case Study '!C1995</f>
        <v>12000</v>
      </c>
    </row>
    <row r="1996">
      <c r="A1996" s="6">
        <f>'CBA Digital Banking Case Study '!C1996</f>
        <v>24000</v>
      </c>
    </row>
    <row r="1997">
      <c r="A1997" s="6">
        <f>'CBA Digital Banking Case Study '!C1997</f>
        <v>24000</v>
      </c>
    </row>
    <row r="1998">
      <c r="A1998" s="6">
        <f>'CBA Digital Banking Case Study '!C1998</f>
        <v>37000</v>
      </c>
    </row>
    <row r="1999">
      <c r="A1999" s="6">
        <f>'CBA Digital Banking Case Study '!C1999</f>
        <v>17000</v>
      </c>
    </row>
    <row r="2000">
      <c r="A2000" s="6">
        <f>'CBA Digital Banking Case Study '!C2000</f>
        <v>15000</v>
      </c>
    </row>
    <row r="2001">
      <c r="A2001" s="6">
        <f>'CBA Digital Banking Case Study '!C2001</f>
        <v>24000</v>
      </c>
    </row>
    <row r="2002">
      <c r="A2002" s="6">
        <f>'CBA Digital Banking Case Study '!C2002</f>
        <v>45000</v>
      </c>
    </row>
    <row r="2003">
      <c r="A2003" s="6">
        <f>'CBA Digital Banking Case Study '!C2003</f>
        <v>11000</v>
      </c>
    </row>
    <row r="2004">
      <c r="A2004" s="6">
        <f>'CBA Digital Banking Case Study '!C2004</f>
        <v>12000</v>
      </c>
    </row>
    <row r="2005">
      <c r="A2005" s="6">
        <f>'CBA Digital Banking Case Study '!C2005</f>
        <v>16000</v>
      </c>
    </row>
    <row r="2006">
      <c r="A2006" s="6">
        <f>'CBA Digital Banking Case Study '!C2006</f>
        <v>18000</v>
      </c>
    </row>
    <row r="2007">
      <c r="A2007" s="6">
        <f>'CBA Digital Banking Case Study '!C2007</f>
        <v>8000</v>
      </c>
    </row>
    <row r="2008">
      <c r="A2008" s="6">
        <f>'CBA Digital Banking Case Study '!C2008</f>
        <v>54000</v>
      </c>
    </row>
    <row r="2009">
      <c r="A2009" s="6">
        <f>'CBA Digital Banking Case Study '!C2009</f>
        <v>20000</v>
      </c>
    </row>
    <row r="2010">
      <c r="A2010" s="6">
        <f>'CBA Digital Banking Case Study '!C2010</f>
        <v>19000</v>
      </c>
    </row>
    <row r="2011">
      <c r="A2011" s="6">
        <f>'CBA Digital Banking Case Study '!C2011</f>
        <v>58000</v>
      </c>
    </row>
    <row r="2012">
      <c r="A2012" s="6">
        <f>'CBA Digital Banking Case Study '!C2012</f>
        <v>34000</v>
      </c>
    </row>
    <row r="2013">
      <c r="A2013" s="6">
        <f>'CBA Digital Banking Case Study '!C2013</f>
        <v>16000</v>
      </c>
    </row>
    <row r="2014">
      <c r="A2014" s="6">
        <f>'CBA Digital Banking Case Study '!C2014</f>
        <v>24000</v>
      </c>
    </row>
    <row r="2015">
      <c r="A2015" s="6">
        <f>'CBA Digital Banking Case Study '!C2015</f>
        <v>21000</v>
      </c>
    </row>
    <row r="2016">
      <c r="A2016" s="6">
        <f>'CBA Digital Banking Case Study '!C2016</f>
        <v>53000</v>
      </c>
    </row>
    <row r="2017">
      <c r="A2017" s="6">
        <f>'CBA Digital Banking Case Study '!C2017</f>
        <v>20000</v>
      </c>
    </row>
    <row r="2018">
      <c r="A2018" s="6">
        <f>'CBA Digital Banking Case Study '!C2018</f>
        <v>9000</v>
      </c>
    </row>
    <row r="2019">
      <c r="A2019" s="6">
        <f>'CBA Digital Banking Case Study '!C2019</f>
        <v>7000</v>
      </c>
    </row>
    <row r="2020">
      <c r="A2020" s="6">
        <f>'CBA Digital Banking Case Study '!C2020</f>
        <v>53000</v>
      </c>
    </row>
    <row r="2021">
      <c r="A2021" s="6">
        <f>'CBA Digital Banking Case Study '!C2021</f>
        <v>14000</v>
      </c>
    </row>
    <row r="2022">
      <c r="A2022" s="6">
        <f>'CBA Digital Banking Case Study '!C2022</f>
        <v>33000</v>
      </c>
    </row>
    <row r="2023">
      <c r="A2023" s="6">
        <f>'CBA Digital Banking Case Study '!C2023</f>
        <v>23000</v>
      </c>
    </row>
    <row r="2024">
      <c r="A2024" s="6">
        <f>'CBA Digital Banking Case Study '!C2024</f>
        <v>17000</v>
      </c>
    </row>
    <row r="2025">
      <c r="A2025" s="6">
        <f>'CBA Digital Banking Case Study '!C2025</f>
        <v>19000</v>
      </c>
    </row>
    <row r="2026">
      <c r="A2026" s="6">
        <f>'CBA Digital Banking Case Study '!C2026</f>
        <v>57000</v>
      </c>
    </row>
    <row r="2027">
      <c r="A2027" s="6">
        <f>'CBA Digital Banking Case Study '!C2027</f>
        <v>9000</v>
      </c>
    </row>
    <row r="2028">
      <c r="A2028" s="6">
        <f>'CBA Digital Banking Case Study '!C2028</f>
        <v>17000</v>
      </c>
    </row>
    <row r="2029">
      <c r="A2029" s="6">
        <f>'CBA Digital Banking Case Study '!C2029</f>
        <v>38000</v>
      </c>
    </row>
    <row r="2030">
      <c r="A2030" s="6">
        <f>'CBA Digital Banking Case Study '!C2030</f>
        <v>10000</v>
      </c>
    </row>
    <row r="2031">
      <c r="A2031" s="6">
        <f>'CBA Digital Banking Case Study '!C2031</f>
        <v>49000</v>
      </c>
    </row>
    <row r="2032">
      <c r="A2032" s="6">
        <f>'CBA Digital Banking Case Study '!C2032</f>
        <v>38000</v>
      </c>
    </row>
    <row r="2033">
      <c r="A2033" s="6">
        <f>'CBA Digital Banking Case Study '!C2033</f>
        <v>26000</v>
      </c>
    </row>
    <row r="2034">
      <c r="A2034" s="6">
        <f>'CBA Digital Banking Case Study '!C2034</f>
        <v>16000</v>
      </c>
    </row>
    <row r="2035">
      <c r="A2035" s="6">
        <f>'CBA Digital Banking Case Study '!C2035</f>
        <v>9000</v>
      </c>
    </row>
    <row r="2036">
      <c r="A2036" s="6">
        <f>'CBA Digital Banking Case Study '!C2036</f>
        <v>34000</v>
      </c>
    </row>
    <row r="2037">
      <c r="A2037" s="6">
        <f>'CBA Digital Banking Case Study '!C2037</f>
        <v>115000</v>
      </c>
    </row>
    <row r="2038">
      <c r="A2038" s="6">
        <f>'CBA Digital Banking Case Study '!C2038</f>
        <v>24000</v>
      </c>
    </row>
    <row r="2039">
      <c r="A2039" s="6">
        <f>'CBA Digital Banking Case Study '!C2039</f>
        <v>7000</v>
      </c>
    </row>
    <row r="2040">
      <c r="A2040" s="6">
        <f>'CBA Digital Banking Case Study '!C2040</f>
        <v>29000</v>
      </c>
    </row>
    <row r="2041">
      <c r="A2041" s="6">
        <f>'CBA Digital Banking Case Study '!C2041</f>
        <v>37000</v>
      </c>
    </row>
    <row r="2042">
      <c r="A2042" s="6">
        <f>'CBA Digital Banking Case Study '!C2042</f>
        <v>13000</v>
      </c>
    </row>
    <row r="2043">
      <c r="A2043" s="6">
        <f>'CBA Digital Banking Case Study '!C2043</f>
        <v>15000</v>
      </c>
    </row>
    <row r="2044">
      <c r="A2044" s="6">
        <f>'CBA Digital Banking Case Study '!C2044</f>
        <v>14000</v>
      </c>
    </row>
    <row r="2045">
      <c r="A2045" s="6">
        <f>'CBA Digital Banking Case Study '!C2045</f>
        <v>16000</v>
      </c>
    </row>
    <row r="2046">
      <c r="A2046" s="6">
        <f>'CBA Digital Banking Case Study '!C2046</f>
        <v>20000</v>
      </c>
    </row>
    <row r="2047">
      <c r="A2047" s="6">
        <f>'CBA Digital Banking Case Study '!C2047</f>
        <v>13000</v>
      </c>
    </row>
    <row r="2048">
      <c r="A2048" s="6">
        <f>'CBA Digital Banking Case Study '!C2048</f>
        <v>10000</v>
      </c>
    </row>
    <row r="2049">
      <c r="A2049" s="6">
        <f>'CBA Digital Banking Case Study '!C2049</f>
        <v>24000</v>
      </c>
    </row>
    <row r="2050">
      <c r="A2050" s="6">
        <f>'CBA Digital Banking Case Study '!C2050</f>
        <v>20000</v>
      </c>
    </row>
    <row r="2051">
      <c r="A2051" s="6">
        <f>'CBA Digital Banking Case Study '!C2051</f>
        <v>17000</v>
      </c>
    </row>
    <row r="2052">
      <c r="A2052" s="6">
        <f>'CBA Digital Banking Case Study '!C2052</f>
        <v>23000</v>
      </c>
    </row>
    <row r="2053">
      <c r="A2053" s="6">
        <f>'CBA Digital Banking Case Study '!C2053</f>
        <v>9000</v>
      </c>
    </row>
    <row r="2054">
      <c r="A2054" s="6">
        <f>'CBA Digital Banking Case Study '!C2054</f>
        <v>26000</v>
      </c>
    </row>
    <row r="2055">
      <c r="A2055" s="6">
        <f>'CBA Digital Banking Case Study '!C2055</f>
        <v>17000</v>
      </c>
    </row>
    <row r="2056">
      <c r="A2056" s="6">
        <f>'CBA Digital Banking Case Study '!C2056</f>
        <v>25000</v>
      </c>
    </row>
    <row r="2057">
      <c r="A2057" s="6">
        <f>'CBA Digital Banking Case Study '!C2057</f>
        <v>28000</v>
      </c>
    </row>
    <row r="2058">
      <c r="A2058" s="6">
        <f>'CBA Digital Banking Case Study '!C2058</f>
        <v>43000</v>
      </c>
    </row>
    <row r="2059">
      <c r="A2059" s="6">
        <f>'CBA Digital Banking Case Study '!C2059</f>
        <v>23000</v>
      </c>
    </row>
    <row r="2060">
      <c r="A2060" s="6">
        <f>'CBA Digital Banking Case Study '!C2060</f>
        <v>42000</v>
      </c>
    </row>
    <row r="2061">
      <c r="A2061" s="6">
        <f>'CBA Digital Banking Case Study '!C2061</f>
        <v>18000</v>
      </c>
    </row>
    <row r="2062">
      <c r="A2062" s="6">
        <f>'CBA Digital Banking Case Study '!C2062</f>
        <v>19000</v>
      </c>
    </row>
    <row r="2063">
      <c r="A2063" s="6">
        <f>'CBA Digital Banking Case Study '!C2063</f>
        <v>21000</v>
      </c>
    </row>
    <row r="2064">
      <c r="A2064" s="6">
        <f>'CBA Digital Banking Case Study '!C2064</f>
        <v>35000</v>
      </c>
    </row>
    <row r="2065">
      <c r="A2065" s="6">
        <f>'CBA Digital Banking Case Study '!C2065</f>
        <v>32000</v>
      </c>
    </row>
    <row r="2066">
      <c r="A2066" s="6">
        <f>'CBA Digital Banking Case Study '!C2066</f>
        <v>24000</v>
      </c>
    </row>
    <row r="2067">
      <c r="A2067" s="6">
        <f>'CBA Digital Banking Case Study '!C2067</f>
        <v>11000</v>
      </c>
    </row>
    <row r="2068">
      <c r="A2068" s="6">
        <f>'CBA Digital Banking Case Study '!C2068</f>
        <v>32000</v>
      </c>
    </row>
    <row r="2069">
      <c r="A2069" s="6">
        <f>'CBA Digital Banking Case Study '!C2069</f>
        <v>13000</v>
      </c>
    </row>
    <row r="2070">
      <c r="A2070" s="6">
        <f>'CBA Digital Banking Case Study '!C2070</f>
        <v>13000</v>
      </c>
    </row>
    <row r="2071">
      <c r="A2071" s="6">
        <f>'CBA Digital Banking Case Study '!C2071</f>
        <v>11000</v>
      </c>
    </row>
    <row r="2072">
      <c r="A2072" s="6">
        <f>'CBA Digital Banking Case Study '!C2072</f>
        <v>21000</v>
      </c>
    </row>
    <row r="2073">
      <c r="A2073" s="6">
        <f>'CBA Digital Banking Case Study '!C2073</f>
        <v>46000</v>
      </c>
    </row>
    <row r="2074">
      <c r="A2074" s="6">
        <f>'CBA Digital Banking Case Study '!C2074</f>
        <v>12000</v>
      </c>
    </row>
    <row r="2075">
      <c r="A2075" s="6">
        <f>'CBA Digital Banking Case Study '!C2075</f>
        <v>60000</v>
      </c>
    </row>
    <row r="2076">
      <c r="A2076" s="6">
        <f>'CBA Digital Banking Case Study '!C2076</f>
        <v>38000</v>
      </c>
    </row>
    <row r="2077">
      <c r="A2077" s="6">
        <f>'CBA Digital Banking Case Study '!C2077</f>
        <v>9000</v>
      </c>
    </row>
    <row r="2078">
      <c r="A2078" s="6">
        <f>'CBA Digital Banking Case Study '!C2078</f>
        <v>18000</v>
      </c>
    </row>
    <row r="2079">
      <c r="A2079" s="6">
        <f>'CBA Digital Banking Case Study '!C2079</f>
        <v>12000</v>
      </c>
    </row>
    <row r="2080">
      <c r="A2080" s="6">
        <f>'CBA Digital Banking Case Study '!C2080</f>
        <v>33000</v>
      </c>
    </row>
    <row r="2081">
      <c r="A2081" s="6">
        <f>'CBA Digital Banking Case Study '!C2081</f>
        <v>12000</v>
      </c>
    </row>
    <row r="2082">
      <c r="A2082" s="6">
        <f>'CBA Digital Banking Case Study '!C2082</f>
        <v>8000</v>
      </c>
    </row>
    <row r="2083">
      <c r="A2083" s="6">
        <f>'CBA Digital Banking Case Study '!C2083</f>
        <v>18000</v>
      </c>
    </row>
    <row r="2084">
      <c r="A2084" s="6">
        <f>'CBA Digital Banking Case Study '!C2084</f>
        <v>44000</v>
      </c>
    </row>
    <row r="2085">
      <c r="A2085" s="6">
        <f>'CBA Digital Banking Case Study '!C2085</f>
        <v>20000</v>
      </c>
    </row>
    <row r="2086">
      <c r="A2086" s="6">
        <f>'CBA Digital Banking Case Study '!C2086</f>
        <v>28000</v>
      </c>
    </row>
    <row r="2087">
      <c r="A2087" s="6">
        <f>'CBA Digital Banking Case Study '!C2087</f>
        <v>29000</v>
      </c>
    </row>
    <row r="2088">
      <c r="A2088" s="6">
        <f>'CBA Digital Banking Case Study '!C2088</f>
        <v>9000</v>
      </c>
    </row>
    <row r="2089">
      <c r="A2089" s="6">
        <f>'CBA Digital Banking Case Study '!C2089</f>
        <v>13000</v>
      </c>
    </row>
    <row r="2090">
      <c r="A2090" s="6">
        <f>'CBA Digital Banking Case Study '!C2090</f>
        <v>22000</v>
      </c>
    </row>
    <row r="2091">
      <c r="A2091" s="6">
        <f>'CBA Digital Banking Case Study '!C2091</f>
        <v>16000</v>
      </c>
    </row>
    <row r="2092">
      <c r="A2092" s="6">
        <f>'CBA Digital Banking Case Study '!C2092</f>
        <v>61000</v>
      </c>
    </row>
    <row r="2093">
      <c r="A2093" s="6">
        <f>'CBA Digital Banking Case Study '!C2093</f>
        <v>11000</v>
      </c>
    </row>
    <row r="2094">
      <c r="A2094" s="6">
        <f>'CBA Digital Banking Case Study '!C2094</f>
        <v>13000</v>
      </c>
    </row>
    <row r="2095">
      <c r="A2095" s="6">
        <f>'CBA Digital Banking Case Study '!C2095</f>
        <v>26000</v>
      </c>
    </row>
    <row r="2096">
      <c r="A2096" s="6">
        <f>'CBA Digital Banking Case Study '!C2096</f>
        <v>15000</v>
      </c>
    </row>
    <row r="2097">
      <c r="A2097" s="6">
        <f>'CBA Digital Banking Case Study '!C2097</f>
        <v>5000</v>
      </c>
    </row>
    <row r="2098">
      <c r="A2098" s="6">
        <f>'CBA Digital Banking Case Study '!C2098</f>
        <v>70000</v>
      </c>
    </row>
    <row r="2099">
      <c r="A2099" s="6">
        <f>'CBA Digital Banking Case Study '!C2099</f>
        <v>12000</v>
      </c>
    </row>
    <row r="2100">
      <c r="A2100" s="6">
        <f>'CBA Digital Banking Case Study '!C2100</f>
        <v>31000</v>
      </c>
    </row>
    <row r="2101">
      <c r="A2101" s="6">
        <f>'CBA Digital Banking Case Study '!C2101</f>
        <v>10000</v>
      </c>
    </row>
    <row r="2102">
      <c r="A2102" s="6">
        <f>'CBA Digital Banking Case Study '!C2102</f>
        <v>13000</v>
      </c>
    </row>
    <row r="2103">
      <c r="A2103" s="6">
        <f>'CBA Digital Banking Case Study '!C2103</f>
        <v>8000</v>
      </c>
    </row>
    <row r="2104">
      <c r="A2104" s="6">
        <f>'CBA Digital Banking Case Study '!C2104</f>
        <v>14000</v>
      </c>
    </row>
    <row r="2105">
      <c r="A2105" s="6">
        <f>'CBA Digital Banking Case Study '!C2105</f>
        <v>15000</v>
      </c>
    </row>
    <row r="2106">
      <c r="A2106" s="6">
        <f>'CBA Digital Banking Case Study '!C2106</f>
        <v>20000</v>
      </c>
    </row>
    <row r="2107">
      <c r="A2107" s="6">
        <f>'CBA Digital Banking Case Study '!C2107</f>
        <v>18000</v>
      </c>
    </row>
    <row r="2108">
      <c r="A2108" s="6">
        <f>'CBA Digital Banking Case Study '!C2108</f>
        <v>9000</v>
      </c>
    </row>
    <row r="2109">
      <c r="A2109" s="6">
        <f>'CBA Digital Banking Case Study '!C2109</f>
        <v>16000</v>
      </c>
    </row>
    <row r="2110">
      <c r="A2110" s="6">
        <f>'CBA Digital Banking Case Study '!C2110</f>
        <v>52000</v>
      </c>
    </row>
    <row r="2111">
      <c r="A2111" s="6">
        <f>'CBA Digital Banking Case Study '!C2111</f>
        <v>49000</v>
      </c>
    </row>
    <row r="2112">
      <c r="A2112" s="6">
        <f>'CBA Digital Banking Case Study '!C2112</f>
        <v>29000</v>
      </c>
    </row>
    <row r="2113">
      <c r="A2113" s="6">
        <f>'CBA Digital Banking Case Study '!C2113</f>
        <v>33000</v>
      </c>
    </row>
    <row r="2114">
      <c r="A2114" s="6">
        <f>'CBA Digital Banking Case Study '!C2114</f>
        <v>76000</v>
      </c>
    </row>
    <row r="2115">
      <c r="A2115" s="6">
        <f>'CBA Digital Banking Case Study '!C2115</f>
        <v>31000</v>
      </c>
    </row>
    <row r="2116">
      <c r="A2116" s="6">
        <f>'CBA Digital Banking Case Study '!C2116</f>
        <v>32000</v>
      </c>
    </row>
    <row r="2117">
      <c r="A2117" s="6">
        <f>'CBA Digital Banking Case Study '!C2117</f>
        <v>9000</v>
      </c>
    </row>
    <row r="2118">
      <c r="A2118" s="6">
        <f>'CBA Digital Banking Case Study '!C2118</f>
        <v>11000</v>
      </c>
    </row>
    <row r="2119">
      <c r="A2119" s="6">
        <f>'CBA Digital Banking Case Study '!C2119</f>
        <v>22000</v>
      </c>
    </row>
    <row r="2120">
      <c r="A2120" s="6">
        <f>'CBA Digital Banking Case Study '!C2120</f>
        <v>14000</v>
      </c>
    </row>
    <row r="2121">
      <c r="A2121" s="6">
        <f>'CBA Digital Banking Case Study '!C2121</f>
        <v>12000</v>
      </c>
    </row>
    <row r="2122">
      <c r="A2122" s="6">
        <f>'CBA Digital Banking Case Study '!C2122</f>
        <v>13000</v>
      </c>
    </row>
    <row r="2123">
      <c r="A2123" s="6">
        <f>'CBA Digital Banking Case Study '!C2123</f>
        <v>9000</v>
      </c>
    </row>
    <row r="2124">
      <c r="A2124" s="6">
        <f>'CBA Digital Banking Case Study '!C2124</f>
        <v>14000</v>
      </c>
    </row>
    <row r="2125">
      <c r="A2125" s="6">
        <f>'CBA Digital Banking Case Study '!C2125</f>
        <v>27000</v>
      </c>
    </row>
    <row r="2126">
      <c r="A2126" s="6">
        <f>'CBA Digital Banking Case Study '!C2126</f>
        <v>65000</v>
      </c>
    </row>
    <row r="2127">
      <c r="A2127" s="6">
        <f>'CBA Digital Banking Case Study '!C2127</f>
        <v>36000</v>
      </c>
    </row>
    <row r="2128">
      <c r="A2128" s="6">
        <f>'CBA Digital Banking Case Study '!C2128</f>
        <v>32000</v>
      </c>
    </row>
    <row r="2129">
      <c r="A2129" s="6">
        <f>'CBA Digital Banking Case Study '!C2129</f>
        <v>8000</v>
      </c>
    </row>
    <row r="2130">
      <c r="A2130" s="6">
        <f>'CBA Digital Banking Case Study '!C2130</f>
        <v>24000</v>
      </c>
    </row>
    <row r="2131">
      <c r="A2131" s="6">
        <f>'CBA Digital Banking Case Study '!C2131</f>
        <v>21000</v>
      </c>
    </row>
    <row r="2132">
      <c r="A2132" s="6">
        <f>'CBA Digital Banking Case Study '!C2132</f>
        <v>26000</v>
      </c>
    </row>
    <row r="2133">
      <c r="A2133" s="6">
        <f>'CBA Digital Banking Case Study '!C2133</f>
        <v>18000</v>
      </c>
    </row>
    <row r="2134">
      <c r="A2134" s="6">
        <f>'CBA Digital Banking Case Study '!C2134</f>
        <v>60000</v>
      </c>
    </row>
    <row r="2135">
      <c r="A2135" s="6">
        <f>'CBA Digital Banking Case Study '!C2135</f>
        <v>23000</v>
      </c>
    </row>
    <row r="2136">
      <c r="A2136" s="6">
        <f>'CBA Digital Banking Case Study '!C2136</f>
        <v>24000</v>
      </c>
    </row>
    <row r="2137">
      <c r="A2137" s="6">
        <f>'CBA Digital Banking Case Study '!C2137</f>
        <v>7000</v>
      </c>
    </row>
    <row r="2138">
      <c r="A2138" s="6">
        <f>'CBA Digital Banking Case Study '!C2138</f>
        <v>21000</v>
      </c>
    </row>
    <row r="2139">
      <c r="A2139" s="6">
        <f>'CBA Digital Banking Case Study '!C2139</f>
        <v>44000</v>
      </c>
    </row>
    <row r="2140">
      <c r="A2140" s="6">
        <f>'CBA Digital Banking Case Study '!C2140</f>
        <v>31000</v>
      </c>
    </row>
    <row r="2141">
      <c r="A2141" s="6">
        <f>'CBA Digital Banking Case Study '!C2141</f>
        <v>6000</v>
      </c>
    </row>
    <row r="2142">
      <c r="A2142" s="6">
        <f>'CBA Digital Banking Case Study '!C2142</f>
        <v>17000</v>
      </c>
    </row>
    <row r="2143">
      <c r="A2143" s="6">
        <f>'CBA Digital Banking Case Study '!C2143</f>
        <v>62000</v>
      </c>
    </row>
    <row r="2144">
      <c r="A2144" s="6">
        <f>'CBA Digital Banking Case Study '!C2144</f>
        <v>20000</v>
      </c>
    </row>
    <row r="2145">
      <c r="A2145" s="6">
        <f>'CBA Digital Banking Case Study '!C2145</f>
        <v>27000</v>
      </c>
    </row>
    <row r="2146">
      <c r="A2146" s="6">
        <f>'CBA Digital Banking Case Study '!C2146</f>
        <v>58000</v>
      </c>
    </row>
    <row r="2147">
      <c r="A2147" s="6">
        <f>'CBA Digital Banking Case Study '!C2147</f>
        <v>20000</v>
      </c>
    </row>
    <row r="2148">
      <c r="A2148" s="6">
        <f>'CBA Digital Banking Case Study '!C2148</f>
        <v>35000</v>
      </c>
    </row>
    <row r="2149">
      <c r="A2149" s="6">
        <f>'CBA Digital Banking Case Study '!C2149</f>
        <v>28000</v>
      </c>
    </row>
    <row r="2150">
      <c r="A2150" s="6">
        <f>'CBA Digital Banking Case Study '!C2150</f>
        <v>32000</v>
      </c>
    </row>
    <row r="2151">
      <c r="A2151" s="6">
        <f>'CBA Digital Banking Case Study '!C2151</f>
        <v>28000</v>
      </c>
    </row>
    <row r="2152">
      <c r="A2152" s="6">
        <f>'CBA Digital Banking Case Study '!C2152</f>
        <v>16000</v>
      </c>
    </row>
    <row r="2153">
      <c r="A2153" s="6">
        <f>'CBA Digital Banking Case Study '!C2153</f>
        <v>17000</v>
      </c>
    </row>
    <row r="2154">
      <c r="A2154" s="6">
        <f>'CBA Digital Banking Case Study '!C2154</f>
        <v>13000</v>
      </c>
    </row>
    <row r="2155">
      <c r="A2155" s="6">
        <f>'CBA Digital Banking Case Study '!C2155</f>
        <v>8000</v>
      </c>
    </row>
    <row r="2156">
      <c r="A2156" s="6">
        <f>'CBA Digital Banking Case Study '!C2156</f>
        <v>46000</v>
      </c>
    </row>
    <row r="2157">
      <c r="A2157" s="6">
        <f>'CBA Digital Banking Case Study '!C2157</f>
        <v>22000</v>
      </c>
    </row>
    <row r="2158">
      <c r="A2158" s="6">
        <f>'CBA Digital Banking Case Study '!C2158</f>
        <v>45000</v>
      </c>
    </row>
    <row r="2159">
      <c r="A2159" s="6">
        <f>'CBA Digital Banking Case Study '!C2159</f>
        <v>56000</v>
      </c>
    </row>
    <row r="2160">
      <c r="A2160" s="6">
        <f>'CBA Digital Banking Case Study '!C2160</f>
        <v>23000</v>
      </c>
    </row>
    <row r="2161">
      <c r="A2161" s="6">
        <f>'CBA Digital Banking Case Study '!C2161</f>
        <v>10000</v>
      </c>
    </row>
    <row r="2162">
      <c r="A2162" s="6">
        <f>'CBA Digital Banking Case Study '!C2162</f>
        <v>20000</v>
      </c>
    </row>
    <row r="2163">
      <c r="A2163" s="6">
        <f>'CBA Digital Banking Case Study '!C2163</f>
        <v>15000</v>
      </c>
    </row>
    <row r="2164">
      <c r="A2164" s="6">
        <f>'CBA Digital Banking Case Study '!C2164</f>
        <v>7000</v>
      </c>
    </row>
    <row r="2165">
      <c r="A2165" s="6">
        <f>'CBA Digital Banking Case Study '!C2165</f>
        <v>16000</v>
      </c>
    </row>
    <row r="2166">
      <c r="A2166" s="6">
        <f>'CBA Digital Banking Case Study '!C2166</f>
        <v>21000</v>
      </c>
    </row>
    <row r="2167">
      <c r="A2167" s="6">
        <f>'CBA Digital Banking Case Study '!C2167</f>
        <v>15000</v>
      </c>
    </row>
    <row r="2168">
      <c r="A2168" s="6">
        <f>'CBA Digital Banking Case Study '!C2168</f>
        <v>14000</v>
      </c>
    </row>
    <row r="2169">
      <c r="A2169" s="6">
        <f>'CBA Digital Banking Case Study '!C2169</f>
        <v>10000</v>
      </c>
    </row>
    <row r="2170">
      <c r="A2170" s="6">
        <f>'CBA Digital Banking Case Study '!C2170</f>
        <v>25000</v>
      </c>
    </row>
    <row r="2171">
      <c r="A2171" s="6">
        <f>'CBA Digital Banking Case Study '!C2171</f>
        <v>68000</v>
      </c>
    </row>
    <row r="2172">
      <c r="A2172" s="6">
        <f>'CBA Digital Banking Case Study '!C2172</f>
        <v>47000</v>
      </c>
    </row>
    <row r="2173">
      <c r="A2173" s="6">
        <f>'CBA Digital Banking Case Study '!C2173</f>
        <v>33000</v>
      </c>
    </row>
    <row r="2174">
      <c r="A2174" s="6">
        <f>'CBA Digital Banking Case Study '!C2174</f>
        <v>33000</v>
      </c>
    </row>
    <row r="2175">
      <c r="A2175" s="6">
        <f>'CBA Digital Banking Case Study '!C2175</f>
        <v>20000</v>
      </c>
    </row>
    <row r="2176">
      <c r="A2176" s="6">
        <f>'CBA Digital Banking Case Study '!C2176</f>
        <v>7000</v>
      </c>
    </row>
    <row r="2177">
      <c r="A2177" s="6">
        <f>'CBA Digital Banking Case Study '!C2177</f>
        <v>18000</v>
      </c>
    </row>
    <row r="2178">
      <c r="A2178" s="6">
        <f>'CBA Digital Banking Case Study '!C2178</f>
        <v>12000</v>
      </c>
    </row>
    <row r="2179">
      <c r="A2179" s="6">
        <f>'CBA Digital Banking Case Study '!C2179</f>
        <v>24000</v>
      </c>
    </row>
    <row r="2180">
      <c r="A2180" s="6">
        <f>'CBA Digital Banking Case Study '!C2180</f>
        <v>46000</v>
      </c>
    </row>
    <row r="2181">
      <c r="A2181" s="6">
        <f>'CBA Digital Banking Case Study '!C2181</f>
        <v>72000</v>
      </c>
    </row>
    <row r="2182">
      <c r="A2182" s="6">
        <f>'CBA Digital Banking Case Study '!C2182</f>
        <v>23000</v>
      </c>
    </row>
    <row r="2183">
      <c r="A2183" s="6">
        <f>'CBA Digital Banking Case Study '!C2183</f>
        <v>8000</v>
      </c>
    </row>
    <row r="2184">
      <c r="A2184" s="6">
        <f>'CBA Digital Banking Case Study '!C2184</f>
        <v>23000</v>
      </c>
    </row>
    <row r="2185">
      <c r="A2185" s="6">
        <f>'CBA Digital Banking Case Study '!C2185</f>
        <v>23000</v>
      </c>
    </row>
    <row r="2186">
      <c r="A2186" s="6">
        <f>'CBA Digital Banking Case Study '!C2186</f>
        <v>33000</v>
      </c>
    </row>
    <row r="2187">
      <c r="A2187" s="6">
        <f>'CBA Digital Banking Case Study '!C2187</f>
        <v>22000</v>
      </c>
    </row>
    <row r="2188">
      <c r="A2188" s="6">
        <f>'CBA Digital Banking Case Study '!C2188</f>
        <v>23000</v>
      </c>
    </row>
    <row r="2189">
      <c r="A2189" s="6">
        <f>'CBA Digital Banking Case Study '!C2189</f>
        <v>15000</v>
      </c>
    </row>
    <row r="2190">
      <c r="A2190" s="6">
        <f>'CBA Digital Banking Case Study '!C2190</f>
        <v>18000</v>
      </c>
    </row>
    <row r="2191">
      <c r="A2191" s="6">
        <f>'CBA Digital Banking Case Study '!C2191</f>
        <v>30000</v>
      </c>
    </row>
    <row r="2192">
      <c r="A2192" s="6">
        <f>'CBA Digital Banking Case Study '!C2192</f>
        <v>7000</v>
      </c>
    </row>
    <row r="2193">
      <c r="A2193" s="6">
        <f>'CBA Digital Banking Case Study '!C2193</f>
        <v>18000</v>
      </c>
    </row>
    <row r="2194">
      <c r="A2194" s="6">
        <f>'CBA Digital Banking Case Study '!C2194</f>
        <v>33000</v>
      </c>
    </row>
    <row r="2195">
      <c r="A2195" s="6">
        <f>'CBA Digital Banking Case Study '!C2195</f>
        <v>59000</v>
      </c>
    </row>
    <row r="2196">
      <c r="A2196" s="6">
        <f>'CBA Digital Banking Case Study '!C2196</f>
        <v>17000</v>
      </c>
    </row>
    <row r="2197">
      <c r="A2197" s="6">
        <f>'CBA Digital Banking Case Study '!C2197</f>
        <v>45000</v>
      </c>
    </row>
    <row r="2198">
      <c r="A2198" s="6">
        <f>'CBA Digital Banking Case Study '!C2198</f>
        <v>61000</v>
      </c>
    </row>
    <row r="2199">
      <c r="A2199" s="6">
        <f>'CBA Digital Banking Case Study '!C2199</f>
        <v>17000</v>
      </c>
    </row>
    <row r="2200">
      <c r="A2200" s="6">
        <f>'CBA Digital Banking Case Study '!C2200</f>
        <v>16000</v>
      </c>
    </row>
    <row r="2201">
      <c r="A2201" s="6">
        <f>'CBA Digital Banking Case Study '!C2201</f>
        <v>20000</v>
      </c>
    </row>
    <row r="2202">
      <c r="A2202" s="6">
        <f>'CBA Digital Banking Case Study '!C2202</f>
        <v>21000</v>
      </c>
    </row>
    <row r="2203">
      <c r="A2203" s="6">
        <f>'CBA Digital Banking Case Study '!C2203</f>
        <v>42000</v>
      </c>
    </row>
    <row r="2204">
      <c r="A2204" s="6">
        <f>'CBA Digital Banking Case Study '!C2204</f>
        <v>14000</v>
      </c>
    </row>
    <row r="2205">
      <c r="A2205" s="6">
        <f>'CBA Digital Banking Case Study '!C2205</f>
        <v>55000</v>
      </c>
    </row>
    <row r="2206">
      <c r="A2206" s="6">
        <f>'CBA Digital Banking Case Study '!C2206</f>
        <v>14000</v>
      </c>
    </row>
    <row r="2207">
      <c r="A2207" s="6">
        <f>'CBA Digital Banking Case Study '!C2207</f>
        <v>10000</v>
      </c>
    </row>
    <row r="2208">
      <c r="A2208" s="6">
        <f>'CBA Digital Banking Case Study '!C2208</f>
        <v>30000</v>
      </c>
    </row>
    <row r="2209">
      <c r="A2209" s="6">
        <f>'CBA Digital Banking Case Study '!C2209</f>
        <v>46000</v>
      </c>
    </row>
    <row r="2210">
      <c r="A2210" s="6">
        <f>'CBA Digital Banking Case Study '!C2210</f>
        <v>25000</v>
      </c>
    </row>
    <row r="2211">
      <c r="A2211" s="6">
        <f>'CBA Digital Banking Case Study '!C2211</f>
        <v>29000</v>
      </c>
    </row>
    <row r="2212">
      <c r="A2212" s="6">
        <f>'CBA Digital Banking Case Study '!C2212</f>
        <v>71000</v>
      </c>
    </row>
    <row r="2213">
      <c r="A2213" s="6">
        <f>'CBA Digital Banking Case Study '!C2213</f>
        <v>46000</v>
      </c>
    </row>
    <row r="2214">
      <c r="A2214" s="6">
        <f>'CBA Digital Banking Case Study '!C2214</f>
        <v>22000</v>
      </c>
    </row>
    <row r="2215">
      <c r="A2215" s="6">
        <f>'CBA Digital Banking Case Study '!C2215</f>
        <v>17000</v>
      </c>
    </row>
    <row r="2216">
      <c r="A2216" s="6">
        <f>'CBA Digital Banking Case Study '!C2216</f>
        <v>42000</v>
      </c>
    </row>
    <row r="2217">
      <c r="A2217" s="6">
        <f>'CBA Digital Banking Case Study '!C2217</f>
        <v>36000</v>
      </c>
    </row>
    <row r="2218">
      <c r="A2218" s="6">
        <f>'CBA Digital Banking Case Study '!C2218</f>
        <v>28000</v>
      </c>
    </row>
    <row r="2219">
      <c r="A2219" s="6">
        <f>'CBA Digital Banking Case Study '!C2219</f>
        <v>18000</v>
      </c>
    </row>
    <row r="2220">
      <c r="A2220" s="6">
        <f>'CBA Digital Banking Case Study '!C2220</f>
        <v>21000</v>
      </c>
    </row>
    <row r="2221">
      <c r="A2221" s="6">
        <f>'CBA Digital Banking Case Study '!C2221</f>
        <v>20000</v>
      </c>
    </row>
    <row r="2222">
      <c r="A2222" s="6">
        <f>'CBA Digital Banking Case Study '!C2222</f>
        <v>18000</v>
      </c>
    </row>
    <row r="2223">
      <c r="A2223" s="6">
        <f>'CBA Digital Banking Case Study '!C2223</f>
        <v>15000</v>
      </c>
    </row>
    <row r="2224">
      <c r="A2224" s="6">
        <f>'CBA Digital Banking Case Study '!C2224</f>
        <v>26000</v>
      </c>
    </row>
    <row r="2225">
      <c r="A2225" s="6">
        <f>'CBA Digital Banking Case Study '!C2225</f>
        <v>15000</v>
      </c>
    </row>
    <row r="2226">
      <c r="A2226" s="6">
        <f>'CBA Digital Banking Case Study '!C2226</f>
        <v>24000</v>
      </c>
    </row>
    <row r="2227">
      <c r="A2227" s="6">
        <f>'CBA Digital Banking Case Study '!C2227</f>
        <v>6000</v>
      </c>
    </row>
    <row r="2228">
      <c r="A2228" s="6">
        <f>'CBA Digital Banking Case Study '!C2228</f>
        <v>15000</v>
      </c>
    </row>
    <row r="2229">
      <c r="A2229" s="6">
        <f>'CBA Digital Banking Case Study '!C2229</f>
        <v>43000</v>
      </c>
    </row>
    <row r="2230">
      <c r="A2230" s="6">
        <f>'CBA Digital Banking Case Study '!C2230</f>
        <v>13000</v>
      </c>
    </row>
    <row r="2231">
      <c r="A2231" s="6">
        <f>'CBA Digital Banking Case Study '!C2231</f>
        <v>31000</v>
      </c>
    </row>
    <row r="2232">
      <c r="A2232" s="6">
        <f>'CBA Digital Banking Case Study '!C2232</f>
        <v>13000</v>
      </c>
    </row>
    <row r="2233">
      <c r="A2233" s="6">
        <f>'CBA Digital Banking Case Study '!C2233</f>
        <v>35000</v>
      </c>
    </row>
    <row r="2234">
      <c r="A2234" s="6">
        <f>'CBA Digital Banking Case Study '!C2234</f>
        <v>18000</v>
      </c>
    </row>
    <row r="2235">
      <c r="A2235" s="6">
        <f>'CBA Digital Banking Case Study '!C2235</f>
        <v>18000</v>
      </c>
    </row>
    <row r="2236">
      <c r="A2236" s="6">
        <f>'CBA Digital Banking Case Study '!C2236</f>
        <v>23000</v>
      </c>
    </row>
    <row r="2237">
      <c r="A2237" s="6">
        <f>'CBA Digital Banking Case Study '!C2237</f>
        <v>10000</v>
      </c>
    </row>
    <row r="2238">
      <c r="A2238" s="6">
        <f>'CBA Digital Banking Case Study '!C2238</f>
        <v>39000</v>
      </c>
    </row>
    <row r="2239">
      <c r="A2239" s="6">
        <f>'CBA Digital Banking Case Study '!C2239</f>
        <v>48000</v>
      </c>
    </row>
    <row r="2240">
      <c r="A2240" s="6">
        <f>'CBA Digital Banking Case Study '!C2240</f>
        <v>18000</v>
      </c>
    </row>
    <row r="2241">
      <c r="A2241" s="6">
        <f>'CBA Digital Banking Case Study '!C2241</f>
        <v>30000</v>
      </c>
    </row>
    <row r="2242">
      <c r="A2242" s="6">
        <f>'CBA Digital Banking Case Study '!C2242</f>
        <v>35000</v>
      </c>
    </row>
    <row r="2243">
      <c r="A2243" s="6">
        <f>'CBA Digital Banking Case Study '!C2243</f>
        <v>21000</v>
      </c>
    </row>
    <row r="2244">
      <c r="A2244" s="6">
        <f>'CBA Digital Banking Case Study '!C2244</f>
        <v>11000</v>
      </c>
    </row>
    <row r="2245">
      <c r="A2245" s="6">
        <f>'CBA Digital Banking Case Study '!C2245</f>
        <v>57000</v>
      </c>
    </row>
    <row r="2246">
      <c r="A2246" s="6">
        <f>'CBA Digital Banking Case Study '!C2246</f>
        <v>17000</v>
      </c>
    </row>
    <row r="2247">
      <c r="A2247" s="6">
        <f>'CBA Digital Banking Case Study '!C2247</f>
        <v>15000</v>
      </c>
    </row>
    <row r="2248">
      <c r="A2248" s="6">
        <f>'CBA Digital Banking Case Study '!C2248</f>
        <v>59000</v>
      </c>
    </row>
    <row r="2249">
      <c r="A2249" s="6">
        <f>'CBA Digital Banking Case Study '!C2249</f>
        <v>32000</v>
      </c>
    </row>
    <row r="2250">
      <c r="A2250" s="6">
        <f>'CBA Digital Banking Case Study '!C2250</f>
        <v>26000</v>
      </c>
    </row>
    <row r="2251">
      <c r="A2251" s="6">
        <f>'CBA Digital Banking Case Study '!C2251</f>
        <v>12000</v>
      </c>
    </row>
    <row r="2252">
      <c r="A2252" s="6">
        <f>'CBA Digital Banking Case Study '!C2252</f>
        <v>36000</v>
      </c>
    </row>
    <row r="2253">
      <c r="A2253" s="6">
        <f>'CBA Digital Banking Case Study '!C2253</f>
        <v>125000</v>
      </c>
    </row>
    <row r="2254">
      <c r="A2254" s="6">
        <f>'CBA Digital Banking Case Study '!C2254</f>
        <v>37000</v>
      </c>
    </row>
    <row r="2255">
      <c r="A2255" s="6">
        <f>'CBA Digital Banking Case Study '!C2255</f>
        <v>30000</v>
      </c>
    </row>
    <row r="2256">
      <c r="A2256" s="6">
        <f>'CBA Digital Banking Case Study '!C2256</f>
        <v>34000</v>
      </c>
    </row>
    <row r="2257">
      <c r="A2257" s="6">
        <f>'CBA Digital Banking Case Study '!C2257</f>
        <v>18000</v>
      </c>
    </row>
    <row r="2258">
      <c r="A2258" s="6">
        <f>'CBA Digital Banking Case Study '!C2258</f>
        <v>18000</v>
      </c>
    </row>
    <row r="2259">
      <c r="A2259" s="6">
        <f>'CBA Digital Banking Case Study '!C2259</f>
        <v>18000</v>
      </c>
    </row>
    <row r="2260">
      <c r="A2260" s="6">
        <f>'CBA Digital Banking Case Study '!C2260</f>
        <v>16000</v>
      </c>
    </row>
    <row r="2261">
      <c r="A2261" s="6">
        <f>'CBA Digital Banking Case Study '!C2261</f>
        <v>18000</v>
      </c>
    </row>
    <row r="2262">
      <c r="A2262" s="6">
        <f>'CBA Digital Banking Case Study '!C2262</f>
        <v>18000</v>
      </c>
    </row>
    <row r="2263">
      <c r="A2263" s="6">
        <f>'CBA Digital Banking Case Study '!C2263</f>
        <v>19000</v>
      </c>
    </row>
    <row r="2264">
      <c r="A2264" s="6">
        <f>'CBA Digital Banking Case Study '!C2264</f>
        <v>19000</v>
      </c>
    </row>
    <row r="2265">
      <c r="A2265" s="6">
        <f>'CBA Digital Banking Case Study '!C2265</f>
        <v>25000</v>
      </c>
    </row>
    <row r="2266">
      <c r="A2266" s="6">
        <f>'CBA Digital Banking Case Study '!C2266</f>
        <v>23000</v>
      </c>
    </row>
    <row r="2267">
      <c r="A2267" s="6">
        <f>'CBA Digital Banking Case Study '!C2267</f>
        <v>24000</v>
      </c>
    </row>
    <row r="2268">
      <c r="A2268" s="6">
        <f>'CBA Digital Banking Case Study '!C2268</f>
        <v>55000</v>
      </c>
    </row>
    <row r="2269">
      <c r="A2269" s="6">
        <f>'CBA Digital Banking Case Study '!C2269</f>
        <v>23000</v>
      </c>
    </row>
    <row r="2270">
      <c r="A2270" s="6">
        <f>'CBA Digital Banking Case Study '!C2270</f>
        <v>83000</v>
      </c>
    </row>
    <row r="2271">
      <c r="A2271" s="6">
        <f>'CBA Digital Banking Case Study '!C2271</f>
        <v>27000</v>
      </c>
    </row>
    <row r="2272">
      <c r="A2272" s="6">
        <f>'CBA Digital Banking Case Study '!C2272</f>
        <v>17000</v>
      </c>
    </row>
    <row r="2273">
      <c r="A2273" s="6">
        <f>'CBA Digital Banking Case Study '!C2273</f>
        <v>50000</v>
      </c>
    </row>
    <row r="2274">
      <c r="A2274" s="6">
        <f>'CBA Digital Banking Case Study '!C2274</f>
        <v>21000</v>
      </c>
    </row>
    <row r="2275">
      <c r="A2275" s="6">
        <f>'CBA Digital Banking Case Study '!C2275</f>
        <v>5000</v>
      </c>
    </row>
    <row r="2276">
      <c r="A2276" s="6">
        <f>'CBA Digital Banking Case Study '!C2276</f>
        <v>22000</v>
      </c>
    </row>
    <row r="2277">
      <c r="A2277" s="6">
        <f>'CBA Digital Banking Case Study '!C2277</f>
        <v>19000</v>
      </c>
    </row>
    <row r="2278">
      <c r="A2278" s="6">
        <f>'CBA Digital Banking Case Study '!C2278</f>
        <v>58000</v>
      </c>
    </row>
    <row r="2279">
      <c r="A2279" s="6">
        <f>'CBA Digital Banking Case Study '!C2279</f>
        <v>13000</v>
      </c>
    </row>
    <row r="2280">
      <c r="A2280" s="6">
        <f>'CBA Digital Banking Case Study '!C2280</f>
        <v>18000</v>
      </c>
    </row>
    <row r="2281">
      <c r="A2281" s="6">
        <f>'CBA Digital Banking Case Study '!C2281</f>
        <v>47000</v>
      </c>
    </row>
    <row r="2282">
      <c r="A2282" s="6">
        <f>'CBA Digital Banking Case Study '!C2282</f>
        <v>28000</v>
      </c>
    </row>
    <row r="2283">
      <c r="A2283" s="6">
        <f>'CBA Digital Banking Case Study '!C2283</f>
        <v>20000</v>
      </c>
    </row>
    <row r="2284">
      <c r="A2284" s="6">
        <f>'CBA Digital Banking Case Study '!C2284</f>
        <v>14000</v>
      </c>
    </row>
    <row r="2285">
      <c r="A2285" s="6">
        <f>'CBA Digital Banking Case Study '!C2285</f>
        <v>27000</v>
      </c>
    </row>
    <row r="2286">
      <c r="A2286" s="6">
        <f>'CBA Digital Banking Case Study '!C2286</f>
        <v>22000</v>
      </c>
    </row>
    <row r="2287">
      <c r="A2287" s="6">
        <f>'CBA Digital Banking Case Study '!C2287</f>
        <v>14000</v>
      </c>
    </row>
    <row r="2288">
      <c r="A2288" s="6">
        <f>'CBA Digital Banking Case Study '!C2288</f>
        <v>14000</v>
      </c>
    </row>
    <row r="2289">
      <c r="A2289" s="6">
        <f>'CBA Digital Banking Case Study '!C2289</f>
        <v>14000</v>
      </c>
    </row>
    <row r="2290">
      <c r="A2290" s="6">
        <f>'CBA Digital Banking Case Study '!C2290</f>
        <v>12000</v>
      </c>
    </row>
    <row r="2291">
      <c r="A2291" s="6">
        <f>'CBA Digital Banking Case Study '!C2291</f>
        <v>39000</v>
      </c>
    </row>
    <row r="2292">
      <c r="A2292" s="6">
        <f>'CBA Digital Banking Case Study '!C2292</f>
        <v>36000</v>
      </c>
    </row>
    <row r="2293">
      <c r="A2293" s="6">
        <f>'CBA Digital Banking Case Study '!C2293</f>
        <v>39000</v>
      </c>
    </row>
    <row r="2294">
      <c r="A2294" s="6">
        <f>'CBA Digital Banking Case Study '!C2294</f>
        <v>22000</v>
      </c>
    </row>
    <row r="2295">
      <c r="A2295" s="6">
        <f>'CBA Digital Banking Case Study '!C2295</f>
        <v>19000</v>
      </c>
    </row>
    <row r="2296">
      <c r="A2296" s="6">
        <f>'CBA Digital Banking Case Study '!C2296</f>
        <v>19000</v>
      </c>
    </row>
    <row r="2297">
      <c r="A2297" s="6">
        <f>'CBA Digital Banking Case Study '!C2297</f>
        <v>41000</v>
      </c>
    </row>
    <row r="2298">
      <c r="A2298" s="6">
        <f>'CBA Digital Banking Case Study '!C2298</f>
        <v>7000</v>
      </c>
    </row>
    <row r="2299">
      <c r="A2299" s="6">
        <f>'CBA Digital Banking Case Study '!C2299</f>
        <v>16000</v>
      </c>
    </row>
    <row r="2300">
      <c r="A2300" s="6">
        <f>'CBA Digital Banking Case Study '!C2300</f>
        <v>13000</v>
      </c>
    </row>
    <row r="2301">
      <c r="A2301" s="6">
        <f>'CBA Digital Banking Case Study '!C2301</f>
        <v>50000</v>
      </c>
    </row>
    <row r="2302">
      <c r="A2302" s="6">
        <f>'CBA Digital Banking Case Study '!C2302</f>
        <v>17000</v>
      </c>
    </row>
    <row r="2303">
      <c r="A2303" s="6">
        <f>'CBA Digital Banking Case Study '!C2303</f>
        <v>8000</v>
      </c>
    </row>
    <row r="2304">
      <c r="A2304" s="6">
        <f>'CBA Digital Banking Case Study '!C2304</f>
        <v>25000</v>
      </c>
    </row>
    <row r="2305">
      <c r="A2305" s="6">
        <f>'CBA Digital Banking Case Study '!C2305</f>
        <v>18000</v>
      </c>
    </row>
    <row r="2306">
      <c r="A2306" s="6">
        <f>'CBA Digital Banking Case Study '!C2306</f>
        <v>16000</v>
      </c>
    </row>
    <row r="2307">
      <c r="A2307" s="6">
        <f>'CBA Digital Banking Case Study '!C2307</f>
        <v>15000</v>
      </c>
    </row>
    <row r="2308">
      <c r="A2308" s="6">
        <f>'CBA Digital Banking Case Study '!C2308</f>
        <v>14000</v>
      </c>
    </row>
    <row r="2309">
      <c r="A2309" s="6">
        <f>'CBA Digital Banking Case Study '!C2309</f>
        <v>34000</v>
      </c>
    </row>
    <row r="2310">
      <c r="A2310" s="6">
        <f>'CBA Digital Banking Case Study '!C2310</f>
        <v>25000</v>
      </c>
    </row>
    <row r="2311">
      <c r="A2311" s="6">
        <f>'CBA Digital Banking Case Study '!C2311</f>
        <v>20000</v>
      </c>
    </row>
    <row r="2312">
      <c r="A2312" s="6">
        <f>'CBA Digital Banking Case Study '!C2312</f>
        <v>11000</v>
      </c>
    </row>
    <row r="2313">
      <c r="A2313" s="6">
        <f>'CBA Digital Banking Case Study '!C2313</f>
        <v>20000</v>
      </c>
    </row>
    <row r="2314">
      <c r="A2314" s="6">
        <f>'CBA Digital Banking Case Study '!C2314</f>
        <v>26000</v>
      </c>
    </row>
    <row r="2315">
      <c r="A2315" s="6">
        <f>'CBA Digital Banking Case Study '!C2315</f>
        <v>26000</v>
      </c>
    </row>
    <row r="2316">
      <c r="A2316" s="6">
        <f>'CBA Digital Banking Case Study '!C2316</f>
        <v>24000</v>
      </c>
    </row>
    <row r="2317">
      <c r="A2317" s="6">
        <f>'CBA Digital Banking Case Study '!C2317</f>
        <v>13000</v>
      </c>
    </row>
    <row r="2318">
      <c r="A2318" s="6">
        <f>'CBA Digital Banking Case Study '!C2318</f>
        <v>5000</v>
      </c>
    </row>
    <row r="2319">
      <c r="A2319" s="6">
        <f>'CBA Digital Banking Case Study '!C2319</f>
        <v>65000</v>
      </c>
    </row>
    <row r="2320">
      <c r="A2320" s="6">
        <f>'CBA Digital Banking Case Study '!C2320</f>
        <v>10000</v>
      </c>
    </row>
    <row r="2321">
      <c r="A2321" s="6">
        <f>'CBA Digital Banking Case Study '!C2321</f>
        <v>7000</v>
      </c>
    </row>
    <row r="2322">
      <c r="A2322" s="6">
        <f>'CBA Digital Banking Case Study '!C2322</f>
        <v>24000</v>
      </c>
    </row>
    <row r="2323">
      <c r="A2323" s="6">
        <f>'CBA Digital Banking Case Study '!C2323</f>
        <v>8000</v>
      </c>
    </row>
    <row r="2324">
      <c r="A2324" s="6">
        <f>'CBA Digital Banking Case Study '!C2324</f>
        <v>14000</v>
      </c>
    </row>
    <row r="2325">
      <c r="A2325" s="6">
        <f>'CBA Digital Banking Case Study '!C2325</f>
        <v>31000</v>
      </c>
    </row>
    <row r="2326">
      <c r="A2326" s="6">
        <f>'CBA Digital Banking Case Study '!C2326</f>
        <v>64000</v>
      </c>
    </row>
    <row r="2327">
      <c r="A2327" s="6">
        <f>'CBA Digital Banking Case Study '!C2327</f>
        <v>28000</v>
      </c>
    </row>
    <row r="2328">
      <c r="A2328" s="6">
        <f>'CBA Digital Banking Case Study '!C2328</f>
        <v>17000</v>
      </c>
    </row>
    <row r="2329">
      <c r="A2329" s="6">
        <f>'CBA Digital Banking Case Study '!C2329</f>
        <v>21000</v>
      </c>
    </row>
    <row r="2330">
      <c r="A2330" s="6">
        <f>'CBA Digital Banking Case Study '!C2330</f>
        <v>7000</v>
      </c>
    </row>
    <row r="2331">
      <c r="A2331" s="6">
        <f>'CBA Digital Banking Case Study '!C2331</f>
        <v>17000</v>
      </c>
    </row>
    <row r="2332">
      <c r="A2332" s="6">
        <f>'CBA Digital Banking Case Study '!C2332</f>
        <v>17000</v>
      </c>
    </row>
    <row r="2333">
      <c r="A2333" s="6">
        <f>'CBA Digital Banking Case Study '!C2333</f>
        <v>24000</v>
      </c>
    </row>
    <row r="2334">
      <c r="A2334" s="6">
        <f>'CBA Digital Banking Case Study '!C2334</f>
        <v>71000</v>
      </c>
    </row>
    <row r="2335">
      <c r="A2335" s="6">
        <f>'CBA Digital Banking Case Study '!C2335</f>
        <v>7000</v>
      </c>
    </row>
    <row r="2336">
      <c r="A2336" s="6">
        <f>'CBA Digital Banking Case Study '!C2336</f>
        <v>17000</v>
      </c>
    </row>
    <row r="2337">
      <c r="A2337" s="6">
        <f>'CBA Digital Banking Case Study '!C2337</f>
        <v>7000</v>
      </c>
    </row>
    <row r="2338">
      <c r="A2338" s="6">
        <f>'CBA Digital Banking Case Study '!C2338</f>
        <v>16000</v>
      </c>
    </row>
    <row r="2339">
      <c r="A2339" s="6">
        <f>'CBA Digital Banking Case Study '!C2339</f>
        <v>13000</v>
      </c>
    </row>
    <row r="2340">
      <c r="A2340" s="6">
        <f>'CBA Digital Banking Case Study '!C2340</f>
        <v>9000</v>
      </c>
    </row>
    <row r="2341">
      <c r="A2341" s="6">
        <f>'CBA Digital Banking Case Study '!C2341</f>
        <v>38000</v>
      </c>
    </row>
    <row r="2342">
      <c r="A2342" s="6">
        <f>'CBA Digital Banking Case Study '!C2342</f>
        <v>26000</v>
      </c>
    </row>
    <row r="2343">
      <c r="A2343" s="6">
        <f>'CBA Digital Banking Case Study '!C2343</f>
        <v>36000</v>
      </c>
    </row>
    <row r="2344">
      <c r="A2344" s="6">
        <f>'CBA Digital Banking Case Study '!C2344</f>
        <v>16000</v>
      </c>
    </row>
    <row r="2345">
      <c r="A2345" s="6">
        <f>'CBA Digital Banking Case Study '!C2345</f>
        <v>21000</v>
      </c>
    </row>
    <row r="2346">
      <c r="A2346" s="6">
        <f>'CBA Digital Banking Case Study '!C2346</f>
        <v>57000</v>
      </c>
    </row>
    <row r="2347">
      <c r="A2347" s="6">
        <f>'CBA Digital Banking Case Study '!C2347</f>
        <v>22000</v>
      </c>
    </row>
    <row r="2348">
      <c r="A2348" s="6">
        <f>'CBA Digital Banking Case Study '!C2348</f>
        <v>36000</v>
      </c>
    </row>
    <row r="2349">
      <c r="A2349" s="6">
        <f>'CBA Digital Banking Case Study '!C2349</f>
        <v>15000</v>
      </c>
    </row>
    <row r="2350">
      <c r="A2350" s="6">
        <f>'CBA Digital Banking Case Study '!C2350</f>
        <v>34000</v>
      </c>
    </row>
    <row r="2351">
      <c r="A2351" s="6">
        <f>'CBA Digital Banking Case Study '!C2351</f>
        <v>16000</v>
      </c>
    </row>
    <row r="2352">
      <c r="A2352" s="6">
        <f>'CBA Digital Banking Case Study '!C2352</f>
        <v>7000</v>
      </c>
    </row>
    <row r="2353">
      <c r="A2353" s="6">
        <f>'CBA Digital Banking Case Study '!C2353</f>
        <v>22000</v>
      </c>
    </row>
    <row r="2354">
      <c r="A2354" s="6">
        <f>'CBA Digital Banking Case Study '!C2354</f>
        <v>17000</v>
      </c>
    </row>
    <row r="2355">
      <c r="A2355" s="6">
        <f>'CBA Digital Banking Case Study '!C2355</f>
        <v>8000</v>
      </c>
    </row>
    <row r="2356">
      <c r="A2356" s="6">
        <f>'CBA Digital Banking Case Study '!C2356</f>
        <v>25000</v>
      </c>
    </row>
    <row r="2357">
      <c r="A2357" s="6">
        <f>'CBA Digital Banking Case Study '!C2357</f>
        <v>13000</v>
      </c>
    </row>
    <row r="2358">
      <c r="A2358" s="6">
        <f>'CBA Digital Banking Case Study '!C2358</f>
        <v>141000</v>
      </c>
    </row>
    <row r="2359">
      <c r="A2359" s="6">
        <f>'CBA Digital Banking Case Study '!C2359</f>
        <v>9000</v>
      </c>
    </row>
    <row r="2360">
      <c r="A2360" s="6">
        <f>'CBA Digital Banking Case Study '!C2360</f>
        <v>11000</v>
      </c>
    </row>
    <row r="2361">
      <c r="A2361" s="6">
        <f>'CBA Digital Banking Case Study '!C2361</f>
        <v>37000</v>
      </c>
    </row>
    <row r="2362">
      <c r="A2362" s="6">
        <f>'CBA Digital Banking Case Study '!C2362</f>
        <v>20000</v>
      </c>
    </row>
    <row r="2363">
      <c r="A2363" s="6">
        <f>'CBA Digital Banking Case Study '!C2363</f>
        <v>37000</v>
      </c>
    </row>
    <row r="2364">
      <c r="A2364" s="6">
        <f>'CBA Digital Banking Case Study '!C2364</f>
        <v>28000</v>
      </c>
    </row>
    <row r="2365">
      <c r="A2365" s="6">
        <f>'CBA Digital Banking Case Study '!C2365</f>
        <v>16000</v>
      </c>
    </row>
    <row r="2366">
      <c r="A2366" s="6">
        <f>'CBA Digital Banking Case Study '!C2366</f>
        <v>10000</v>
      </c>
    </row>
    <row r="2367">
      <c r="A2367" s="6">
        <f>'CBA Digital Banking Case Study '!C2367</f>
        <v>42000</v>
      </c>
    </row>
    <row r="2368">
      <c r="A2368" s="6">
        <f>'CBA Digital Banking Case Study '!C2368</f>
        <v>10000</v>
      </c>
    </row>
    <row r="2369">
      <c r="A2369" s="6">
        <f>'CBA Digital Banking Case Study '!C2369</f>
        <v>31000</v>
      </c>
    </row>
    <row r="2370">
      <c r="A2370" s="6">
        <f>'CBA Digital Banking Case Study '!C2370</f>
        <v>38000</v>
      </c>
    </row>
    <row r="2371">
      <c r="A2371" s="6">
        <f>'CBA Digital Banking Case Study '!C2371</f>
        <v>20000</v>
      </c>
    </row>
    <row r="2372">
      <c r="A2372" s="6">
        <f>'CBA Digital Banking Case Study '!C2372</f>
        <v>18000</v>
      </c>
    </row>
    <row r="2373">
      <c r="A2373" s="6">
        <f>'CBA Digital Banking Case Study '!C2373</f>
        <v>12000</v>
      </c>
    </row>
    <row r="2374">
      <c r="A2374" s="6">
        <f>'CBA Digital Banking Case Study '!C2374</f>
        <v>29000</v>
      </c>
    </row>
    <row r="2375">
      <c r="A2375" s="6">
        <f>'CBA Digital Banking Case Study '!C2375</f>
        <v>5000</v>
      </c>
    </row>
    <row r="2376">
      <c r="A2376" s="6">
        <f>'CBA Digital Banking Case Study '!C2376</f>
        <v>34000</v>
      </c>
    </row>
    <row r="2377">
      <c r="A2377" s="6">
        <f>'CBA Digital Banking Case Study '!C2377</f>
        <v>24000</v>
      </c>
    </row>
    <row r="2378">
      <c r="A2378" s="6">
        <f>'CBA Digital Banking Case Study '!C2378</f>
        <v>19000</v>
      </c>
    </row>
    <row r="2379">
      <c r="A2379" s="6">
        <f>'CBA Digital Banking Case Study '!C2379</f>
        <v>25000</v>
      </c>
    </row>
    <row r="2380">
      <c r="A2380" s="6">
        <f>'CBA Digital Banking Case Study '!C2380</f>
        <v>10000</v>
      </c>
    </row>
    <row r="2381">
      <c r="A2381" s="6">
        <f>'CBA Digital Banking Case Study '!C2381</f>
        <v>5000</v>
      </c>
    </row>
    <row r="2382">
      <c r="A2382" s="6">
        <f>'CBA Digital Banking Case Study '!C2382</f>
        <v>29000</v>
      </c>
    </row>
    <row r="2383">
      <c r="A2383" s="6">
        <f>'CBA Digital Banking Case Study '!C2383</f>
        <v>49000</v>
      </c>
    </row>
    <row r="2384">
      <c r="A2384" s="6">
        <f>'CBA Digital Banking Case Study '!C2384</f>
        <v>8000</v>
      </c>
    </row>
    <row r="2385">
      <c r="A2385" s="6">
        <f>'CBA Digital Banking Case Study '!C2385</f>
        <v>12000</v>
      </c>
    </row>
    <row r="2386">
      <c r="A2386" s="6">
        <f>'CBA Digital Banking Case Study '!C2386</f>
        <v>35000</v>
      </c>
    </row>
    <row r="2387">
      <c r="A2387" s="6">
        <f>'CBA Digital Banking Case Study '!C2387</f>
        <v>27000</v>
      </c>
    </row>
    <row r="2388">
      <c r="A2388" s="6">
        <f>'CBA Digital Banking Case Study '!C2388</f>
        <v>130000</v>
      </c>
    </row>
    <row r="2389">
      <c r="A2389" s="6">
        <f>'CBA Digital Banking Case Study '!C2389</f>
        <v>42000</v>
      </c>
    </row>
    <row r="2390">
      <c r="A2390" s="6">
        <f>'CBA Digital Banking Case Study '!C2390</f>
        <v>36000</v>
      </c>
    </row>
    <row r="2391">
      <c r="A2391" s="6">
        <f>'CBA Digital Banking Case Study '!C2391</f>
        <v>14000</v>
      </c>
    </row>
    <row r="2392">
      <c r="A2392" s="6">
        <f>'CBA Digital Banking Case Study '!C2392</f>
        <v>30000</v>
      </c>
    </row>
    <row r="2393">
      <c r="A2393" s="6">
        <f>'CBA Digital Banking Case Study '!C2393</f>
        <v>54000</v>
      </c>
    </row>
    <row r="2394">
      <c r="A2394" s="6">
        <f>'CBA Digital Banking Case Study '!C2394</f>
        <v>20000</v>
      </c>
    </row>
    <row r="2395">
      <c r="A2395" s="6">
        <f>'CBA Digital Banking Case Study '!C2395</f>
        <v>21000</v>
      </c>
    </row>
    <row r="2396">
      <c r="A2396" s="6">
        <f>'CBA Digital Banking Case Study '!C2396</f>
        <v>24000</v>
      </c>
    </row>
    <row r="2397">
      <c r="A2397" s="6">
        <f>'CBA Digital Banking Case Study '!C2397</f>
        <v>15000</v>
      </c>
    </row>
    <row r="2398">
      <c r="A2398" s="6">
        <f>'CBA Digital Banking Case Study '!C2398</f>
        <v>26000</v>
      </c>
    </row>
    <row r="2399">
      <c r="A2399" s="6">
        <f>'CBA Digital Banking Case Study '!C2399</f>
        <v>25000</v>
      </c>
    </row>
    <row r="2400">
      <c r="A2400" s="6">
        <f>'CBA Digital Banking Case Study '!C2400</f>
        <v>54000</v>
      </c>
    </row>
    <row r="2401">
      <c r="A2401" s="6">
        <f>'CBA Digital Banking Case Study '!C2401</f>
        <v>20000</v>
      </c>
    </row>
    <row r="2402">
      <c r="A2402" s="6">
        <f>'CBA Digital Banking Case Study '!C2402</f>
        <v>33000</v>
      </c>
    </row>
    <row r="2403">
      <c r="A2403" s="6">
        <f>'CBA Digital Banking Case Study '!C2403</f>
        <v>20000</v>
      </c>
    </row>
    <row r="2404">
      <c r="A2404" s="6">
        <f>'CBA Digital Banking Case Study '!C2404</f>
        <v>32000</v>
      </c>
    </row>
    <row r="2405">
      <c r="A2405" s="6">
        <f>'CBA Digital Banking Case Study '!C2405</f>
        <v>19000</v>
      </c>
    </row>
    <row r="2406">
      <c r="A2406" s="6">
        <f>'CBA Digital Banking Case Study '!C2406</f>
        <v>31000</v>
      </c>
    </row>
    <row r="2407">
      <c r="A2407" s="6">
        <f>'CBA Digital Banking Case Study '!C2407</f>
        <v>34000</v>
      </c>
    </row>
    <row r="2408">
      <c r="A2408" s="6">
        <f>'CBA Digital Banking Case Study '!C2408</f>
        <v>12000</v>
      </c>
    </row>
    <row r="2409">
      <c r="A2409" s="6">
        <f>'CBA Digital Banking Case Study '!C2409</f>
        <v>43000</v>
      </c>
    </row>
    <row r="2410">
      <c r="A2410" s="6">
        <f>'CBA Digital Banking Case Study '!C2410</f>
        <v>20000</v>
      </c>
    </row>
    <row r="2411">
      <c r="A2411" s="6">
        <f>'CBA Digital Banking Case Study '!C2411</f>
        <v>17000</v>
      </c>
    </row>
    <row r="2412">
      <c r="A2412" s="6">
        <f>'CBA Digital Banking Case Study '!C2412</f>
        <v>14000</v>
      </c>
    </row>
    <row r="2413">
      <c r="A2413" s="6">
        <f>'CBA Digital Banking Case Study '!C2413</f>
        <v>26000</v>
      </c>
    </row>
    <row r="2414">
      <c r="A2414" s="6">
        <f>'CBA Digital Banking Case Study '!C2414</f>
        <v>22000</v>
      </c>
    </row>
    <row r="2415">
      <c r="A2415" s="6">
        <f>'CBA Digital Banking Case Study '!C2415</f>
        <v>28000</v>
      </c>
    </row>
    <row r="2416">
      <c r="A2416" s="6">
        <f>'CBA Digital Banking Case Study '!C2416</f>
        <v>28000</v>
      </c>
    </row>
    <row r="2417">
      <c r="A2417" s="6">
        <f>'CBA Digital Banking Case Study '!C2417</f>
        <v>32000</v>
      </c>
    </row>
    <row r="2418">
      <c r="A2418" s="6">
        <f>'CBA Digital Banking Case Study '!C2418</f>
        <v>117000</v>
      </c>
    </row>
    <row r="2419">
      <c r="A2419" s="6">
        <f>'CBA Digital Banking Case Study '!C2419</f>
        <v>23000</v>
      </c>
    </row>
    <row r="2420">
      <c r="A2420" s="6">
        <f>'CBA Digital Banking Case Study '!C2420</f>
        <v>14000</v>
      </c>
    </row>
    <row r="2421">
      <c r="A2421" s="6">
        <f>'CBA Digital Banking Case Study '!C2421</f>
        <v>7000</v>
      </c>
    </row>
    <row r="2422">
      <c r="A2422" s="6">
        <f>'CBA Digital Banking Case Study '!C2422</f>
        <v>11000</v>
      </c>
    </row>
    <row r="2423">
      <c r="A2423" s="6">
        <f>'CBA Digital Banking Case Study '!C2423</f>
        <v>46000</v>
      </c>
    </row>
    <row r="2424">
      <c r="A2424" s="6">
        <f>'CBA Digital Banking Case Study '!C2424</f>
        <v>34000</v>
      </c>
    </row>
    <row r="2425">
      <c r="A2425" s="6">
        <f>'CBA Digital Banking Case Study '!C2425</f>
        <v>10000</v>
      </c>
    </row>
    <row r="2426">
      <c r="A2426" s="6">
        <f>'CBA Digital Banking Case Study '!C2426</f>
        <v>97000</v>
      </c>
    </row>
    <row r="2427">
      <c r="A2427" s="6">
        <f>'CBA Digital Banking Case Study '!C2427</f>
        <v>27000</v>
      </c>
    </row>
    <row r="2428">
      <c r="A2428" s="6">
        <f>'CBA Digital Banking Case Study '!C2428</f>
        <v>29000</v>
      </c>
    </row>
    <row r="2429">
      <c r="A2429" s="6">
        <f>'CBA Digital Banking Case Study '!C2429</f>
        <v>85000</v>
      </c>
    </row>
    <row r="2430">
      <c r="A2430" s="6">
        <f>'CBA Digital Banking Case Study '!C2430</f>
        <v>63000</v>
      </c>
    </row>
    <row r="2431">
      <c r="A2431" s="6">
        <f>'CBA Digital Banking Case Study '!C2431</f>
        <v>35000</v>
      </c>
    </row>
    <row r="2432">
      <c r="A2432" s="6">
        <f>'CBA Digital Banking Case Study '!C2432</f>
        <v>36000</v>
      </c>
    </row>
    <row r="2433">
      <c r="A2433" s="6">
        <f>'CBA Digital Banking Case Study '!C2433</f>
        <v>38000</v>
      </c>
    </row>
    <row r="2434">
      <c r="A2434" s="6">
        <f>'CBA Digital Banking Case Study '!C2434</f>
        <v>19000</v>
      </c>
    </row>
    <row r="2435">
      <c r="A2435" s="6">
        <f>'CBA Digital Banking Case Study '!C2435</f>
        <v>26000</v>
      </c>
    </row>
    <row r="2436">
      <c r="A2436" s="6">
        <f>'CBA Digital Banking Case Study '!C2436</f>
        <v>31000</v>
      </c>
    </row>
    <row r="2437">
      <c r="A2437" s="6">
        <f>'CBA Digital Banking Case Study '!C2437</f>
        <v>20000</v>
      </c>
    </row>
    <row r="2438">
      <c r="A2438" s="6">
        <f>'CBA Digital Banking Case Study '!C2438</f>
        <v>12000</v>
      </c>
    </row>
    <row r="2439">
      <c r="A2439" s="6">
        <f>'CBA Digital Banking Case Study '!C2439</f>
        <v>19000</v>
      </c>
    </row>
    <row r="2440">
      <c r="A2440" s="6">
        <f>'CBA Digital Banking Case Study '!C2440</f>
        <v>12000</v>
      </c>
    </row>
    <row r="2441">
      <c r="A2441" s="6">
        <f>'CBA Digital Banking Case Study '!C2441</f>
        <v>23000</v>
      </c>
    </row>
    <row r="2442">
      <c r="A2442" s="6">
        <f>'CBA Digital Banking Case Study '!C2442</f>
        <v>8000</v>
      </c>
    </row>
    <row r="2443">
      <c r="A2443" s="6">
        <f>'CBA Digital Banking Case Study '!C2443</f>
        <v>27000</v>
      </c>
    </row>
    <row r="2444">
      <c r="A2444" s="6">
        <f>'CBA Digital Banking Case Study '!C2444</f>
        <v>8000</v>
      </c>
    </row>
    <row r="2445">
      <c r="A2445" s="6">
        <f>'CBA Digital Banking Case Study '!C2445</f>
        <v>17000</v>
      </c>
    </row>
    <row r="2446">
      <c r="A2446" s="6">
        <f>'CBA Digital Banking Case Study '!C2446</f>
        <v>30000</v>
      </c>
    </row>
    <row r="2447">
      <c r="A2447" s="6">
        <f>'CBA Digital Banking Case Study '!C2447</f>
        <v>35000</v>
      </c>
    </row>
    <row r="2448">
      <c r="A2448" s="6">
        <f>'CBA Digital Banking Case Study '!C2448</f>
        <v>33000</v>
      </c>
    </row>
    <row r="2449">
      <c r="A2449" s="6">
        <f>'CBA Digital Banking Case Study '!C2449</f>
        <v>27000</v>
      </c>
    </row>
    <row r="2450">
      <c r="A2450" s="6">
        <f>'CBA Digital Banking Case Study '!C2450</f>
        <v>11000</v>
      </c>
    </row>
    <row r="2451">
      <c r="A2451" s="6">
        <f>'CBA Digital Banking Case Study '!C2451</f>
        <v>40000</v>
      </c>
    </row>
    <row r="2452">
      <c r="A2452" s="6">
        <f>'CBA Digital Banking Case Study '!C2452</f>
        <v>11000</v>
      </c>
    </row>
    <row r="2453">
      <c r="A2453" s="6">
        <f>'CBA Digital Banking Case Study '!C2453</f>
        <v>42000</v>
      </c>
    </row>
    <row r="2454">
      <c r="A2454" s="6">
        <f>'CBA Digital Banking Case Study '!C2454</f>
        <v>32000</v>
      </c>
    </row>
    <row r="2455">
      <c r="A2455" s="6">
        <f>'CBA Digital Banking Case Study '!C2455</f>
        <v>50000</v>
      </c>
    </row>
    <row r="2456">
      <c r="A2456" s="6">
        <f>'CBA Digital Banking Case Study '!C2456</f>
        <v>22000</v>
      </c>
    </row>
    <row r="2457">
      <c r="A2457" s="6">
        <f>'CBA Digital Banking Case Study '!C2457</f>
        <v>13000</v>
      </c>
    </row>
    <row r="2458">
      <c r="A2458" s="6">
        <f>'CBA Digital Banking Case Study '!C2458</f>
        <v>10000</v>
      </c>
    </row>
    <row r="2459">
      <c r="A2459" s="6">
        <f>'CBA Digital Banking Case Study '!C2459</f>
        <v>11000</v>
      </c>
    </row>
    <row r="2460">
      <c r="A2460" s="6">
        <f>'CBA Digital Banking Case Study '!C2460</f>
        <v>8000</v>
      </c>
    </row>
    <row r="2461">
      <c r="A2461" s="6">
        <f>'CBA Digital Banking Case Study '!C2461</f>
        <v>39000</v>
      </c>
    </row>
    <row r="2462">
      <c r="A2462" s="6">
        <f>'CBA Digital Banking Case Study '!C2462</f>
        <v>42000</v>
      </c>
    </row>
    <row r="2463">
      <c r="A2463" s="6">
        <f>'CBA Digital Banking Case Study '!C2463</f>
        <v>31000</v>
      </c>
    </row>
    <row r="2464">
      <c r="A2464" s="6">
        <f>'CBA Digital Banking Case Study '!C2464</f>
        <v>22000</v>
      </c>
    </row>
    <row r="2465">
      <c r="A2465" s="6">
        <f>'CBA Digital Banking Case Study '!C2465</f>
        <v>76000</v>
      </c>
    </row>
    <row r="2466">
      <c r="A2466" s="6">
        <f>'CBA Digital Banking Case Study '!C2466</f>
        <v>21000</v>
      </c>
    </row>
    <row r="2467">
      <c r="A2467" s="6">
        <f>'CBA Digital Banking Case Study '!C2467</f>
        <v>25000</v>
      </c>
    </row>
    <row r="2468">
      <c r="A2468" s="6">
        <f>'CBA Digital Banking Case Study '!C2468</f>
        <v>21000</v>
      </c>
    </row>
    <row r="2469">
      <c r="A2469" s="6">
        <f>'CBA Digital Banking Case Study '!C2469</f>
        <v>18000</v>
      </c>
    </row>
    <row r="2470">
      <c r="A2470" s="6">
        <f>'CBA Digital Banking Case Study '!C2470</f>
        <v>32000</v>
      </c>
    </row>
    <row r="2471">
      <c r="A2471" s="6">
        <f>'CBA Digital Banking Case Study '!C2471</f>
        <v>15000</v>
      </c>
    </row>
    <row r="2472">
      <c r="A2472" s="6">
        <f>'CBA Digital Banking Case Study '!C2472</f>
        <v>14000</v>
      </c>
    </row>
    <row r="2473">
      <c r="A2473" s="6">
        <f>'CBA Digital Banking Case Study '!C2473</f>
        <v>33000</v>
      </c>
    </row>
    <row r="2474">
      <c r="A2474" s="6">
        <f>'CBA Digital Banking Case Study '!C2474</f>
        <v>16000</v>
      </c>
    </row>
    <row r="2475">
      <c r="A2475" s="6">
        <f>'CBA Digital Banking Case Study '!C2475</f>
        <v>24000</v>
      </c>
    </row>
    <row r="2476">
      <c r="A2476" s="6">
        <f>'CBA Digital Banking Case Study '!C2476</f>
        <v>18000</v>
      </c>
    </row>
    <row r="2477">
      <c r="A2477" s="6">
        <f>'CBA Digital Banking Case Study '!C2477</f>
        <v>22000</v>
      </c>
    </row>
    <row r="2478">
      <c r="A2478" s="6">
        <f>'CBA Digital Banking Case Study '!C2478</f>
        <v>15000</v>
      </c>
    </row>
    <row r="2479">
      <c r="A2479" s="6">
        <f>'CBA Digital Banking Case Study '!C2479</f>
        <v>15000</v>
      </c>
    </row>
    <row r="2480">
      <c r="A2480" s="6">
        <f>'CBA Digital Banking Case Study '!C2480</f>
        <v>13000</v>
      </c>
    </row>
    <row r="2481">
      <c r="A2481" s="6">
        <f>'CBA Digital Banking Case Study '!C2481</f>
        <v>37000</v>
      </c>
    </row>
    <row r="2482">
      <c r="A2482" s="6">
        <f>'CBA Digital Banking Case Study '!C2482</f>
        <v>24000</v>
      </c>
    </row>
    <row r="2483">
      <c r="A2483" s="6">
        <f>'CBA Digital Banking Case Study '!C2483</f>
        <v>38000</v>
      </c>
    </row>
    <row r="2484">
      <c r="A2484" s="6">
        <f>'CBA Digital Banking Case Study '!C2484</f>
        <v>41000</v>
      </c>
    </row>
    <row r="2485">
      <c r="A2485" s="6">
        <f>'CBA Digital Banking Case Study '!C2485</f>
        <v>17000</v>
      </c>
    </row>
    <row r="2486">
      <c r="A2486" s="6">
        <f>'CBA Digital Banking Case Study '!C2486</f>
        <v>37000</v>
      </c>
    </row>
    <row r="2487">
      <c r="A2487" s="6">
        <f>'CBA Digital Banking Case Study '!C2487</f>
        <v>22000</v>
      </c>
    </row>
    <row r="2488">
      <c r="A2488" s="6">
        <f>'CBA Digital Banking Case Study '!C2488</f>
        <v>20000</v>
      </c>
    </row>
    <row r="2489">
      <c r="A2489" s="6">
        <f>'CBA Digital Banking Case Study '!C2489</f>
        <v>47000</v>
      </c>
    </row>
    <row r="2490">
      <c r="A2490" s="6">
        <f>'CBA Digital Banking Case Study '!C2490</f>
        <v>31000</v>
      </c>
    </row>
    <row r="2491">
      <c r="A2491" s="6">
        <f>'CBA Digital Banking Case Study '!C2491</f>
        <v>18000</v>
      </c>
    </row>
    <row r="2492">
      <c r="A2492" s="6">
        <f>'CBA Digital Banking Case Study '!C2492</f>
        <v>30000</v>
      </c>
    </row>
    <row r="2493">
      <c r="A2493" s="6">
        <f>'CBA Digital Banking Case Study '!C2493</f>
        <v>10000</v>
      </c>
    </row>
    <row r="2494">
      <c r="A2494" s="6">
        <f>'CBA Digital Banking Case Study '!C2494</f>
        <v>26000</v>
      </c>
    </row>
    <row r="2495">
      <c r="A2495" s="6">
        <f>'CBA Digital Banking Case Study '!C2495</f>
        <v>9000</v>
      </c>
    </row>
    <row r="2496">
      <c r="A2496" s="6">
        <f>'CBA Digital Banking Case Study '!C2496</f>
        <v>12000</v>
      </c>
    </row>
    <row r="2497">
      <c r="A2497" s="6">
        <f>'CBA Digital Banking Case Study '!C2497</f>
        <v>31000</v>
      </c>
    </row>
    <row r="2498">
      <c r="A2498" s="6">
        <f>'CBA Digital Banking Case Study '!C2498</f>
        <v>5000</v>
      </c>
    </row>
    <row r="2499">
      <c r="A2499" s="6">
        <f>'CBA Digital Banking Case Study '!C2499</f>
        <v>65000</v>
      </c>
    </row>
    <row r="2500">
      <c r="A2500" s="6">
        <f>'CBA Digital Banking Case Study '!C2500</f>
        <v>36000</v>
      </c>
    </row>
    <row r="2501">
      <c r="A2501" s="6">
        <f>'CBA Digital Banking Case Study '!C2501</f>
        <v>7000</v>
      </c>
    </row>
    <row r="2502">
      <c r="A2502" s="6">
        <f>'CBA Digital Banking Case Study '!C2502</f>
        <v>93000</v>
      </c>
    </row>
    <row r="2503">
      <c r="A2503" s="6">
        <f>'CBA Digital Banking Case Study '!C2503</f>
        <v>110000</v>
      </c>
    </row>
    <row r="2504">
      <c r="A2504" s="6">
        <f>'CBA Digital Banking Case Study '!C2504</f>
        <v>20000</v>
      </c>
    </row>
    <row r="2505">
      <c r="A2505" s="6">
        <f>'CBA Digital Banking Case Study '!C2505</f>
        <v>13000</v>
      </c>
    </row>
    <row r="2506">
      <c r="A2506" s="6">
        <f>'CBA Digital Banking Case Study '!C2506</f>
        <v>61000</v>
      </c>
    </row>
    <row r="2507">
      <c r="A2507" s="6">
        <f>'CBA Digital Banking Case Study '!C2507</f>
        <v>18000</v>
      </c>
    </row>
    <row r="2508">
      <c r="A2508" s="6">
        <f>'CBA Digital Banking Case Study '!C2508</f>
        <v>24000</v>
      </c>
    </row>
    <row r="2509">
      <c r="A2509" s="6">
        <f>'CBA Digital Banking Case Study '!C2509</f>
        <v>46000</v>
      </c>
    </row>
    <row r="2510">
      <c r="A2510" s="6">
        <f>'CBA Digital Banking Case Study '!C2510</f>
        <v>20000</v>
      </c>
    </row>
    <row r="2511">
      <c r="A2511" s="6">
        <f>'CBA Digital Banking Case Study '!C2511</f>
        <v>19000</v>
      </c>
    </row>
    <row r="2512">
      <c r="A2512" s="6">
        <f>'CBA Digital Banking Case Study '!C2512</f>
        <v>10000</v>
      </c>
    </row>
    <row r="2513">
      <c r="A2513" s="6">
        <f>'CBA Digital Banking Case Study '!C2513</f>
        <v>15000</v>
      </c>
    </row>
    <row r="2514">
      <c r="A2514" s="6">
        <f>'CBA Digital Banking Case Study '!C2514</f>
        <v>19000</v>
      </c>
    </row>
    <row r="2515">
      <c r="A2515" s="6">
        <f>'CBA Digital Banking Case Study '!C2515</f>
        <v>10000</v>
      </c>
    </row>
    <row r="2516">
      <c r="A2516" s="6">
        <f>'CBA Digital Banking Case Study '!C2516</f>
        <v>11000</v>
      </c>
    </row>
    <row r="2517">
      <c r="A2517" s="6">
        <f>'CBA Digital Banking Case Study '!C2517</f>
        <v>22000</v>
      </c>
    </row>
    <row r="2518">
      <c r="A2518" s="6">
        <f>'CBA Digital Banking Case Study '!C2518</f>
        <v>7000</v>
      </c>
    </row>
    <row r="2519">
      <c r="A2519" s="6">
        <f>'CBA Digital Banking Case Study '!C2519</f>
        <v>13000</v>
      </c>
    </row>
    <row r="2520">
      <c r="A2520" s="6">
        <f>'CBA Digital Banking Case Study '!C2520</f>
        <v>71000</v>
      </c>
    </row>
    <row r="2521">
      <c r="A2521" s="6">
        <f>'CBA Digital Banking Case Study '!C2521</f>
        <v>18000</v>
      </c>
    </row>
    <row r="2522">
      <c r="A2522" s="6">
        <f>'CBA Digital Banking Case Study '!C2522</f>
        <v>17000</v>
      </c>
    </row>
    <row r="2523">
      <c r="A2523" s="6">
        <f>'CBA Digital Banking Case Study '!C2523</f>
        <v>18000</v>
      </c>
    </row>
    <row r="2524">
      <c r="A2524" s="6">
        <f>'CBA Digital Banking Case Study '!C2524</f>
        <v>18000</v>
      </c>
    </row>
    <row r="2525">
      <c r="A2525" s="6">
        <f>'CBA Digital Banking Case Study '!C2525</f>
        <v>31000</v>
      </c>
    </row>
    <row r="2526">
      <c r="A2526" s="6">
        <f>'CBA Digital Banking Case Study '!C2526</f>
        <v>30000</v>
      </c>
    </row>
    <row r="2527">
      <c r="A2527" s="6">
        <f>'CBA Digital Banking Case Study '!C2527</f>
        <v>17000</v>
      </c>
    </row>
    <row r="2528">
      <c r="A2528" s="6">
        <f>'CBA Digital Banking Case Study '!C2528</f>
        <v>19000</v>
      </c>
    </row>
    <row r="2529">
      <c r="A2529" s="6">
        <f>'CBA Digital Banking Case Study '!C2529</f>
        <v>48000</v>
      </c>
    </row>
    <row r="2530">
      <c r="A2530" s="6">
        <f>'CBA Digital Banking Case Study '!C2530</f>
        <v>9000</v>
      </c>
    </row>
    <row r="2531">
      <c r="A2531" s="6">
        <f>'CBA Digital Banking Case Study '!C2531</f>
        <v>21000</v>
      </c>
    </row>
    <row r="2532">
      <c r="A2532" s="6">
        <f>'CBA Digital Banking Case Study '!C2532</f>
        <v>24000</v>
      </c>
    </row>
    <row r="2533">
      <c r="A2533" s="6">
        <f>'CBA Digital Banking Case Study '!C2533</f>
        <v>14000</v>
      </c>
    </row>
    <row r="2534">
      <c r="A2534" s="6">
        <f>'CBA Digital Banking Case Study '!C2534</f>
        <v>21000</v>
      </c>
    </row>
    <row r="2535">
      <c r="A2535" s="6">
        <f>'CBA Digital Banking Case Study '!C2535</f>
        <v>13000</v>
      </c>
    </row>
    <row r="2536">
      <c r="A2536" s="6">
        <f>'CBA Digital Banking Case Study '!C2536</f>
        <v>32000</v>
      </c>
    </row>
    <row r="2537">
      <c r="A2537" s="6">
        <f>'CBA Digital Banking Case Study '!C2537</f>
        <v>10000</v>
      </c>
    </row>
    <row r="2538">
      <c r="A2538" s="6">
        <f>'CBA Digital Banking Case Study '!C2538</f>
        <v>42000</v>
      </c>
    </row>
    <row r="2539">
      <c r="A2539" s="6">
        <f>'CBA Digital Banking Case Study '!C2539</f>
        <v>21000</v>
      </c>
    </row>
    <row r="2540">
      <c r="A2540" s="6">
        <f>'CBA Digital Banking Case Study '!C2540</f>
        <v>17000</v>
      </c>
    </row>
    <row r="2541">
      <c r="A2541" s="6">
        <f>'CBA Digital Banking Case Study '!C2541</f>
        <v>12000</v>
      </c>
    </row>
    <row r="2542">
      <c r="A2542" s="6">
        <f>'CBA Digital Banking Case Study '!C2542</f>
        <v>41000</v>
      </c>
    </row>
    <row r="2543">
      <c r="A2543" s="6">
        <f>'CBA Digital Banking Case Study '!C2543</f>
        <v>15000</v>
      </c>
    </row>
    <row r="2544">
      <c r="A2544" s="6">
        <f>'CBA Digital Banking Case Study '!C2544</f>
        <v>11000</v>
      </c>
    </row>
    <row r="2545">
      <c r="A2545" s="6">
        <f>'CBA Digital Banking Case Study '!C2545</f>
        <v>41000</v>
      </c>
    </row>
    <row r="2546">
      <c r="A2546" s="6">
        <f>'CBA Digital Banking Case Study '!C2546</f>
        <v>13000</v>
      </c>
    </row>
    <row r="2547">
      <c r="A2547" s="6">
        <f>'CBA Digital Banking Case Study '!C2547</f>
        <v>21000</v>
      </c>
    </row>
    <row r="2548">
      <c r="A2548" s="6">
        <f>'CBA Digital Banking Case Study '!C2548</f>
        <v>36000</v>
      </c>
    </row>
    <row r="2549">
      <c r="A2549" s="6">
        <f>'CBA Digital Banking Case Study '!C2549</f>
        <v>24000</v>
      </c>
    </row>
    <row r="2550">
      <c r="A2550" s="6">
        <f>'CBA Digital Banking Case Study '!C2550</f>
        <v>62000</v>
      </c>
    </row>
    <row r="2551">
      <c r="A2551" s="6">
        <f>'CBA Digital Banking Case Study '!C2551</f>
        <v>13000</v>
      </c>
    </row>
    <row r="2552">
      <c r="A2552" s="6">
        <f>'CBA Digital Banking Case Study '!C2552</f>
        <v>19000</v>
      </c>
    </row>
    <row r="2553">
      <c r="A2553" s="6">
        <f>'CBA Digital Banking Case Study '!C2553</f>
        <v>20000</v>
      </c>
    </row>
    <row r="2554">
      <c r="A2554" s="6">
        <f>'CBA Digital Banking Case Study '!C2554</f>
        <v>32000</v>
      </c>
    </row>
    <row r="2555">
      <c r="A2555" s="6">
        <f>'CBA Digital Banking Case Study '!C2555</f>
        <v>48000</v>
      </c>
    </row>
    <row r="2556">
      <c r="A2556" s="6">
        <f>'CBA Digital Banking Case Study '!C2556</f>
        <v>23000</v>
      </c>
    </row>
    <row r="2557">
      <c r="A2557" s="6">
        <f>'CBA Digital Banking Case Study '!C2557</f>
        <v>20000</v>
      </c>
    </row>
    <row r="2558">
      <c r="A2558" s="6">
        <f>'CBA Digital Banking Case Study '!C2558</f>
        <v>9000</v>
      </c>
    </row>
    <row r="2559">
      <c r="A2559" s="6">
        <f>'CBA Digital Banking Case Study '!C2559</f>
        <v>24000</v>
      </c>
    </row>
    <row r="2560">
      <c r="A2560" s="6">
        <f>'CBA Digital Banking Case Study '!C2560</f>
        <v>15000</v>
      </c>
    </row>
    <row r="2561">
      <c r="A2561" s="6">
        <f>'CBA Digital Banking Case Study '!C2561</f>
        <v>32000</v>
      </c>
    </row>
    <row r="2562">
      <c r="A2562" s="6">
        <f>'CBA Digital Banking Case Study '!C2562</f>
        <v>17000</v>
      </c>
    </row>
    <row r="2563">
      <c r="A2563" s="6">
        <f>'CBA Digital Banking Case Study '!C2563</f>
        <v>19000</v>
      </c>
    </row>
    <row r="2564">
      <c r="A2564" s="6">
        <f>'CBA Digital Banking Case Study '!C2564</f>
        <v>9000</v>
      </c>
    </row>
    <row r="2565">
      <c r="A2565" s="6">
        <f>'CBA Digital Banking Case Study '!C2565</f>
        <v>7000</v>
      </c>
    </row>
    <row r="2566">
      <c r="A2566" s="6">
        <f>'CBA Digital Banking Case Study '!C2566</f>
        <v>67000</v>
      </c>
    </row>
    <row r="2567">
      <c r="A2567" s="6">
        <f>'CBA Digital Banking Case Study '!C2567</f>
        <v>24000</v>
      </c>
    </row>
    <row r="2568">
      <c r="A2568" s="6">
        <f>'CBA Digital Banking Case Study '!C2568</f>
        <v>28000</v>
      </c>
    </row>
    <row r="2569">
      <c r="A2569" s="6">
        <f>'CBA Digital Banking Case Study '!C2569</f>
        <v>13000</v>
      </c>
    </row>
    <row r="2570">
      <c r="A2570" s="6">
        <f>'CBA Digital Banking Case Study '!C2570</f>
        <v>37000</v>
      </c>
    </row>
    <row r="2571">
      <c r="A2571" s="6">
        <f>'CBA Digital Banking Case Study '!C2571</f>
        <v>33000</v>
      </c>
    </row>
    <row r="2572">
      <c r="A2572" s="6">
        <f>'CBA Digital Banking Case Study '!C2572</f>
        <v>14000</v>
      </c>
    </row>
    <row r="2573">
      <c r="A2573" s="6">
        <f>'CBA Digital Banking Case Study '!C2573</f>
        <v>12000</v>
      </c>
    </row>
    <row r="2574">
      <c r="A2574" s="6">
        <f>'CBA Digital Banking Case Study '!C2574</f>
        <v>14000</v>
      </c>
    </row>
    <row r="2575">
      <c r="A2575" s="6">
        <f>'CBA Digital Banking Case Study '!C2575</f>
        <v>22000</v>
      </c>
    </row>
    <row r="2576">
      <c r="A2576" s="6">
        <f>'CBA Digital Banking Case Study '!C2576</f>
        <v>24000</v>
      </c>
    </row>
    <row r="2577">
      <c r="A2577" s="6">
        <f>'CBA Digital Banking Case Study '!C2577</f>
        <v>23000</v>
      </c>
    </row>
    <row r="2578">
      <c r="A2578" s="6">
        <f>'CBA Digital Banking Case Study '!C2578</f>
        <v>48000</v>
      </c>
    </row>
    <row r="2579">
      <c r="A2579" s="6">
        <f>'CBA Digital Banking Case Study '!C2579</f>
        <v>14000</v>
      </c>
    </row>
    <row r="2580">
      <c r="A2580" s="6">
        <f>'CBA Digital Banking Case Study '!C2580</f>
        <v>11000</v>
      </c>
    </row>
    <row r="2581">
      <c r="A2581" s="6">
        <f>'CBA Digital Banking Case Study '!C2581</f>
        <v>22000</v>
      </c>
    </row>
    <row r="2582">
      <c r="A2582" s="6">
        <f>'CBA Digital Banking Case Study '!C2582</f>
        <v>8000</v>
      </c>
    </row>
    <row r="2583">
      <c r="A2583" s="6">
        <f>'CBA Digital Banking Case Study '!C2583</f>
        <v>33000</v>
      </c>
    </row>
    <row r="2584">
      <c r="A2584" s="6">
        <f>'CBA Digital Banking Case Study '!C2584</f>
        <v>23000</v>
      </c>
    </row>
    <row r="2585">
      <c r="A2585" s="6">
        <f>'CBA Digital Banking Case Study '!C2585</f>
        <v>18000</v>
      </c>
    </row>
    <row r="2586">
      <c r="A2586" s="6">
        <f>'CBA Digital Banking Case Study '!C2586</f>
        <v>17000</v>
      </c>
    </row>
    <row r="2587">
      <c r="A2587" s="6">
        <f>'CBA Digital Banking Case Study '!C2587</f>
        <v>38000</v>
      </c>
    </row>
    <row r="2588">
      <c r="A2588" s="6">
        <f>'CBA Digital Banking Case Study '!C2588</f>
        <v>37000</v>
      </c>
    </row>
    <row r="2589">
      <c r="A2589" s="6">
        <f>'CBA Digital Banking Case Study '!C2589</f>
        <v>19000</v>
      </c>
    </row>
    <row r="2590">
      <c r="A2590" s="6">
        <f>'CBA Digital Banking Case Study '!C2590</f>
        <v>31000</v>
      </c>
    </row>
    <row r="2591">
      <c r="A2591" s="6">
        <f>'CBA Digital Banking Case Study '!C2591</f>
        <v>37000</v>
      </c>
    </row>
    <row r="2592">
      <c r="A2592" s="6">
        <f>'CBA Digital Banking Case Study '!C2592</f>
        <v>27000</v>
      </c>
    </row>
    <row r="2593">
      <c r="A2593" s="6">
        <f>'CBA Digital Banking Case Study '!C2593</f>
        <v>19000</v>
      </c>
    </row>
    <row r="2594">
      <c r="A2594" s="6">
        <f>'CBA Digital Banking Case Study '!C2594</f>
        <v>28000</v>
      </c>
    </row>
    <row r="2595">
      <c r="A2595" s="6">
        <f>'CBA Digital Banking Case Study '!C2595</f>
        <v>12000</v>
      </c>
    </row>
    <row r="2596">
      <c r="A2596" s="6">
        <f>'CBA Digital Banking Case Study '!C2596</f>
        <v>23000</v>
      </c>
    </row>
    <row r="2597">
      <c r="A2597" s="6">
        <f>'CBA Digital Banking Case Study '!C2597</f>
        <v>19000</v>
      </c>
    </row>
    <row r="2598">
      <c r="A2598" s="6">
        <f>'CBA Digital Banking Case Study '!C2598</f>
        <v>17000</v>
      </c>
    </row>
    <row r="2599">
      <c r="A2599" s="6">
        <f>'CBA Digital Banking Case Study '!C2599</f>
        <v>8000</v>
      </c>
    </row>
    <row r="2600">
      <c r="A2600" s="6">
        <f>'CBA Digital Banking Case Study '!C2600</f>
        <v>12000</v>
      </c>
    </row>
    <row r="2601">
      <c r="A2601" s="6">
        <f>'CBA Digital Banking Case Study '!C2601</f>
        <v>16000</v>
      </c>
    </row>
    <row r="2602">
      <c r="A2602" s="6">
        <f>'CBA Digital Banking Case Study '!C2602</f>
        <v>38000</v>
      </c>
    </row>
    <row r="2603">
      <c r="A2603" s="6">
        <f>'CBA Digital Banking Case Study '!C2603</f>
        <v>26000</v>
      </c>
    </row>
    <row r="2604">
      <c r="A2604" s="6">
        <f>'CBA Digital Banking Case Study '!C2604</f>
        <v>39000</v>
      </c>
    </row>
    <row r="2605">
      <c r="A2605" s="6">
        <f>'CBA Digital Banking Case Study '!C2605</f>
        <v>46000</v>
      </c>
    </row>
    <row r="2606">
      <c r="A2606" s="6">
        <f>'CBA Digital Banking Case Study '!C2606</f>
        <v>27000</v>
      </c>
    </row>
    <row r="2607">
      <c r="A2607" s="6">
        <f>'CBA Digital Banking Case Study '!C2607</f>
        <v>24000</v>
      </c>
    </row>
    <row r="2608">
      <c r="A2608" s="6">
        <f>'CBA Digital Banking Case Study '!C2608</f>
        <v>12000</v>
      </c>
    </row>
    <row r="2609">
      <c r="A2609" s="6">
        <f>'CBA Digital Banking Case Study '!C2609</f>
        <v>73000</v>
      </c>
    </row>
    <row r="2610">
      <c r="A2610" s="6">
        <f>'CBA Digital Banking Case Study '!C2610</f>
        <v>9000</v>
      </c>
    </row>
    <row r="2611">
      <c r="A2611" s="6">
        <f>'CBA Digital Banking Case Study '!C2611</f>
        <v>24000</v>
      </c>
    </row>
    <row r="2612">
      <c r="A2612" s="6">
        <f>'CBA Digital Banking Case Study '!C2612</f>
        <v>36000</v>
      </c>
    </row>
    <row r="2613">
      <c r="A2613" s="6">
        <f>'CBA Digital Banking Case Study '!C2613</f>
        <v>37000</v>
      </c>
    </row>
    <row r="2614">
      <c r="A2614" s="6">
        <f>'CBA Digital Banking Case Study '!C2614</f>
        <v>11000</v>
      </c>
    </row>
    <row r="2615">
      <c r="A2615" s="6">
        <f>'CBA Digital Banking Case Study '!C2615</f>
        <v>17000</v>
      </c>
    </row>
    <row r="2616">
      <c r="A2616" s="6">
        <f>'CBA Digital Banking Case Study '!C2616</f>
        <v>14000</v>
      </c>
    </row>
    <row r="2617">
      <c r="A2617" s="6">
        <f>'CBA Digital Banking Case Study '!C2617</f>
        <v>7000</v>
      </c>
    </row>
    <row r="2618">
      <c r="A2618" s="6">
        <f>'CBA Digital Banking Case Study '!C2618</f>
        <v>24000</v>
      </c>
    </row>
    <row r="2619">
      <c r="A2619" s="6">
        <f>'CBA Digital Banking Case Study '!C2619</f>
        <v>14000</v>
      </c>
    </row>
    <row r="2620">
      <c r="A2620" s="6">
        <f>'CBA Digital Banking Case Study '!C2620</f>
        <v>54000</v>
      </c>
    </row>
    <row r="2621">
      <c r="A2621" s="6">
        <f>'CBA Digital Banking Case Study '!C2621</f>
        <v>32000</v>
      </c>
    </row>
    <row r="2622">
      <c r="A2622" s="6">
        <f>'CBA Digital Banking Case Study '!C2622</f>
        <v>23000</v>
      </c>
    </row>
    <row r="2623">
      <c r="A2623" s="6">
        <f>'CBA Digital Banking Case Study '!C2623</f>
        <v>17000</v>
      </c>
    </row>
    <row r="2624">
      <c r="A2624" s="6">
        <f>'CBA Digital Banking Case Study '!C2624</f>
        <v>24000</v>
      </c>
    </row>
    <row r="2625">
      <c r="A2625" s="6">
        <f>'CBA Digital Banking Case Study '!C2625</f>
        <v>19000</v>
      </c>
    </row>
    <row r="2626">
      <c r="A2626" s="6">
        <f>'CBA Digital Banking Case Study '!C2626</f>
        <v>23000</v>
      </c>
    </row>
    <row r="2627">
      <c r="A2627" s="6">
        <f>'CBA Digital Banking Case Study '!C2627</f>
        <v>69000</v>
      </c>
    </row>
    <row r="2628">
      <c r="A2628" s="6">
        <f>'CBA Digital Banking Case Study '!C2628</f>
        <v>12000</v>
      </c>
    </row>
    <row r="2629">
      <c r="A2629" s="6">
        <f>'CBA Digital Banking Case Study '!C2629</f>
        <v>20000</v>
      </c>
    </row>
    <row r="2630">
      <c r="A2630" s="6">
        <f>'CBA Digital Banking Case Study '!C2630</f>
        <v>34000</v>
      </c>
    </row>
    <row r="2631">
      <c r="A2631" s="6">
        <f>'CBA Digital Banking Case Study '!C2631</f>
        <v>17000</v>
      </c>
    </row>
    <row r="2632">
      <c r="A2632" s="6">
        <f>'CBA Digital Banking Case Study '!C2632</f>
        <v>57000</v>
      </c>
    </row>
    <row r="2633">
      <c r="A2633" s="6">
        <f>'CBA Digital Banking Case Study '!C2633</f>
        <v>33000</v>
      </c>
    </row>
    <row r="2634">
      <c r="A2634" s="6">
        <f>'CBA Digital Banking Case Study '!C2634</f>
        <v>14000</v>
      </c>
    </row>
    <row r="2635">
      <c r="A2635" s="6">
        <f>'CBA Digital Banking Case Study '!C2635</f>
        <v>25000</v>
      </c>
    </row>
    <row r="2636">
      <c r="A2636" s="6">
        <f>'CBA Digital Banking Case Study '!C2636</f>
        <v>14000</v>
      </c>
    </row>
    <row r="2637">
      <c r="A2637" s="6">
        <f>'CBA Digital Banking Case Study '!C2637</f>
        <v>14000</v>
      </c>
    </row>
    <row r="2638">
      <c r="A2638" s="6">
        <f>'CBA Digital Banking Case Study '!C2638</f>
        <v>20000</v>
      </c>
    </row>
    <row r="2639">
      <c r="A2639" s="6">
        <f>'CBA Digital Banking Case Study '!C2639</f>
        <v>47000</v>
      </c>
    </row>
    <row r="2640">
      <c r="A2640" s="6">
        <f>'CBA Digital Banking Case Study '!C2640</f>
        <v>34000</v>
      </c>
    </row>
    <row r="2641">
      <c r="A2641" s="6">
        <f>'CBA Digital Banking Case Study '!C2641</f>
        <v>22000</v>
      </c>
    </row>
    <row r="2642">
      <c r="A2642" s="6">
        <f>'CBA Digital Banking Case Study '!C2642</f>
        <v>35000</v>
      </c>
    </row>
    <row r="2643">
      <c r="A2643" s="6">
        <f>'CBA Digital Banking Case Study '!C2643</f>
        <v>26000</v>
      </c>
    </row>
    <row r="2644">
      <c r="A2644" s="6">
        <f>'CBA Digital Banking Case Study '!C2644</f>
        <v>11000</v>
      </c>
    </row>
    <row r="2645">
      <c r="A2645" s="6">
        <f>'CBA Digital Banking Case Study '!C2645</f>
        <v>20000</v>
      </c>
    </row>
    <row r="2646">
      <c r="A2646" s="6">
        <f>'CBA Digital Banking Case Study '!C2646</f>
        <v>21000</v>
      </c>
    </row>
    <row r="2647">
      <c r="A2647" s="6">
        <f>'CBA Digital Banking Case Study '!C2647</f>
        <v>35000</v>
      </c>
    </row>
    <row r="2648">
      <c r="A2648" s="6">
        <f>'CBA Digital Banking Case Study '!C2648</f>
        <v>16000</v>
      </c>
    </row>
    <row r="2649">
      <c r="A2649" s="6">
        <f>'CBA Digital Banking Case Study '!C2649</f>
        <v>13000</v>
      </c>
    </row>
    <row r="2650">
      <c r="A2650" s="6">
        <f>'CBA Digital Banking Case Study '!C2650</f>
        <v>21000</v>
      </c>
    </row>
    <row r="2651">
      <c r="A2651" s="6">
        <f>'CBA Digital Banking Case Study '!C2651</f>
        <v>15000</v>
      </c>
    </row>
    <row r="2652">
      <c r="A2652" s="6">
        <f>'CBA Digital Banking Case Study '!C2652</f>
        <v>18000</v>
      </c>
    </row>
    <row r="2653">
      <c r="A2653" s="6">
        <f>'CBA Digital Banking Case Study '!C2653</f>
        <v>21000</v>
      </c>
    </row>
    <row r="2654">
      <c r="A2654" s="6">
        <f>'CBA Digital Banking Case Study '!C2654</f>
        <v>18000</v>
      </c>
    </row>
    <row r="2655">
      <c r="A2655" s="6">
        <f>'CBA Digital Banking Case Study '!C2655</f>
        <v>39000</v>
      </c>
    </row>
    <row r="2656">
      <c r="A2656" s="6">
        <f>'CBA Digital Banking Case Study '!C2656</f>
        <v>51000</v>
      </c>
    </row>
    <row r="2657">
      <c r="A2657" s="6">
        <f>'CBA Digital Banking Case Study '!C2657</f>
        <v>37000</v>
      </c>
    </row>
    <row r="2658">
      <c r="A2658" s="6">
        <f>'CBA Digital Banking Case Study '!C2658</f>
        <v>8000</v>
      </c>
    </row>
    <row r="2659">
      <c r="A2659" s="6">
        <f>'CBA Digital Banking Case Study '!C2659</f>
        <v>15000</v>
      </c>
    </row>
    <row r="2660">
      <c r="A2660" s="6">
        <f>'CBA Digital Banking Case Study '!C2660</f>
        <v>20000</v>
      </c>
    </row>
    <row r="2661">
      <c r="A2661" s="6">
        <f>'CBA Digital Banking Case Study '!C2661</f>
        <v>7000</v>
      </c>
    </row>
    <row r="2662">
      <c r="A2662" s="6">
        <f>'CBA Digital Banking Case Study '!C2662</f>
        <v>13000</v>
      </c>
    </row>
    <row r="2663">
      <c r="A2663" s="6">
        <f>'CBA Digital Banking Case Study '!C2663</f>
        <v>20000</v>
      </c>
    </row>
    <row r="2664">
      <c r="A2664" s="6">
        <f>'CBA Digital Banking Case Study '!C2664</f>
        <v>17000</v>
      </c>
    </row>
    <row r="2665">
      <c r="A2665" s="6">
        <f>'CBA Digital Banking Case Study '!C2665</f>
        <v>22000</v>
      </c>
    </row>
    <row r="2666">
      <c r="A2666" s="6">
        <f>'CBA Digital Banking Case Study '!C2666</f>
        <v>10000</v>
      </c>
    </row>
    <row r="2667">
      <c r="A2667" s="6">
        <f>'CBA Digital Banking Case Study '!C2667</f>
        <v>17000</v>
      </c>
    </row>
    <row r="2668">
      <c r="A2668" s="6">
        <f>'CBA Digital Banking Case Study '!C2668</f>
        <v>24000</v>
      </c>
    </row>
    <row r="2669">
      <c r="A2669" s="6">
        <f>'CBA Digital Banking Case Study '!C2669</f>
        <v>22000</v>
      </c>
    </row>
    <row r="2670">
      <c r="A2670" s="6">
        <f>'CBA Digital Banking Case Study '!C2670</f>
        <v>29000</v>
      </c>
    </row>
    <row r="2671">
      <c r="A2671" s="6">
        <f>'CBA Digital Banking Case Study '!C2671</f>
        <v>28000</v>
      </c>
    </row>
    <row r="2672">
      <c r="A2672" s="6">
        <f>'CBA Digital Banking Case Study '!C2672</f>
        <v>17000</v>
      </c>
    </row>
    <row r="2673">
      <c r="A2673" s="6">
        <f>'CBA Digital Banking Case Study '!C2673</f>
        <v>24000</v>
      </c>
    </row>
    <row r="2674">
      <c r="A2674" s="6">
        <f>'CBA Digital Banking Case Study '!C2674</f>
        <v>14000</v>
      </c>
    </row>
    <row r="2675">
      <c r="A2675" s="6">
        <f>'CBA Digital Banking Case Study '!C2675</f>
        <v>19000</v>
      </c>
    </row>
    <row r="2676">
      <c r="A2676" s="6">
        <f>'CBA Digital Banking Case Study '!C2676</f>
        <v>12000</v>
      </c>
    </row>
    <row r="2677">
      <c r="A2677" s="6">
        <f>'CBA Digital Banking Case Study '!C2677</f>
        <v>42000</v>
      </c>
    </row>
    <row r="2678">
      <c r="A2678" s="6">
        <f>'CBA Digital Banking Case Study '!C2678</f>
        <v>19000</v>
      </c>
    </row>
    <row r="2679">
      <c r="A2679" s="6">
        <f>'CBA Digital Banking Case Study '!C2679</f>
        <v>42000</v>
      </c>
    </row>
    <row r="2680">
      <c r="A2680" s="6">
        <f>'CBA Digital Banking Case Study '!C2680</f>
        <v>27000</v>
      </c>
    </row>
    <row r="2681">
      <c r="A2681" s="6">
        <f>'CBA Digital Banking Case Study '!C2681</f>
        <v>13000</v>
      </c>
    </row>
    <row r="2682">
      <c r="A2682" s="6">
        <f>'CBA Digital Banking Case Study '!C2682</f>
        <v>26000</v>
      </c>
    </row>
    <row r="2683">
      <c r="A2683" s="6">
        <f>'CBA Digital Banking Case Study '!C2683</f>
        <v>36000</v>
      </c>
    </row>
    <row r="2684">
      <c r="A2684" s="6">
        <f>'CBA Digital Banking Case Study '!C2684</f>
        <v>21000</v>
      </c>
    </row>
    <row r="2685">
      <c r="A2685" s="6">
        <f>'CBA Digital Banking Case Study '!C2685</f>
        <v>23000</v>
      </c>
    </row>
    <row r="2686">
      <c r="A2686" s="6">
        <f>'CBA Digital Banking Case Study '!C2686</f>
        <v>16000</v>
      </c>
    </row>
    <row r="2687">
      <c r="A2687" s="6">
        <f>'CBA Digital Banking Case Study '!C2687</f>
        <v>22000</v>
      </c>
    </row>
    <row r="2688">
      <c r="A2688" s="6">
        <f>'CBA Digital Banking Case Study '!C2688</f>
        <v>25000</v>
      </c>
    </row>
    <row r="2689">
      <c r="A2689" s="6">
        <f>'CBA Digital Banking Case Study '!C2689</f>
        <v>16000</v>
      </c>
    </row>
    <row r="2690">
      <c r="A2690" s="6">
        <f>'CBA Digital Banking Case Study '!C2690</f>
        <v>12000</v>
      </c>
    </row>
    <row r="2691">
      <c r="A2691" s="6">
        <f>'CBA Digital Banking Case Study '!C2691</f>
        <v>48000</v>
      </c>
    </row>
    <row r="2692">
      <c r="A2692" s="6">
        <f>'CBA Digital Banking Case Study '!C2692</f>
        <v>32000</v>
      </c>
    </row>
    <row r="2693">
      <c r="A2693" s="6">
        <f>'CBA Digital Banking Case Study '!C2693</f>
        <v>16000</v>
      </c>
    </row>
    <row r="2694">
      <c r="A2694" s="6">
        <f>'CBA Digital Banking Case Study '!C2694</f>
        <v>25000</v>
      </c>
    </row>
    <row r="2695">
      <c r="A2695" s="6">
        <f>'CBA Digital Banking Case Study '!C2695</f>
        <v>9000</v>
      </c>
    </row>
    <row r="2696">
      <c r="A2696" s="6">
        <f>'CBA Digital Banking Case Study '!C2696</f>
        <v>7000</v>
      </c>
    </row>
    <row r="2697">
      <c r="A2697" s="6">
        <f>'CBA Digital Banking Case Study '!C2697</f>
        <v>42000</v>
      </c>
    </row>
    <row r="2698">
      <c r="A2698" s="6">
        <f>'CBA Digital Banking Case Study '!C2698</f>
        <v>25000</v>
      </c>
    </row>
    <row r="2699">
      <c r="A2699" s="6">
        <f>'CBA Digital Banking Case Study '!C2699</f>
        <v>21000</v>
      </c>
    </row>
    <row r="2700">
      <c r="A2700" s="6">
        <f>'CBA Digital Banking Case Study '!C2700</f>
        <v>25000</v>
      </c>
    </row>
    <row r="2701">
      <c r="A2701" s="6">
        <f>'CBA Digital Banking Case Study '!C2701</f>
        <v>153000</v>
      </c>
    </row>
    <row r="2702">
      <c r="A2702" s="6">
        <f>'CBA Digital Banking Case Study '!C2702</f>
        <v>37000</v>
      </c>
    </row>
    <row r="2703">
      <c r="A2703" s="6">
        <f>'CBA Digital Banking Case Study '!C2703</f>
        <v>12000</v>
      </c>
    </row>
    <row r="2704">
      <c r="A2704" s="6">
        <f>'CBA Digital Banking Case Study '!C2704</f>
        <v>8000</v>
      </c>
    </row>
    <row r="2705">
      <c r="A2705" s="6">
        <f>'CBA Digital Banking Case Study '!C2705</f>
        <v>41000</v>
      </c>
    </row>
    <row r="2706">
      <c r="A2706" s="6">
        <f>'CBA Digital Banking Case Study '!C2706</f>
        <v>37000</v>
      </c>
    </row>
    <row r="2707">
      <c r="A2707" s="6">
        <f>'CBA Digital Banking Case Study '!C2707</f>
        <v>31000</v>
      </c>
    </row>
    <row r="2708">
      <c r="A2708" s="6">
        <f>'CBA Digital Banking Case Study '!C2708</f>
        <v>14000</v>
      </c>
    </row>
    <row r="2709">
      <c r="A2709" s="6">
        <f>'CBA Digital Banking Case Study '!C2709</f>
        <v>27000</v>
      </c>
    </row>
    <row r="2710">
      <c r="A2710" s="6">
        <f>'CBA Digital Banking Case Study '!C2710</f>
        <v>14000</v>
      </c>
    </row>
    <row r="2711">
      <c r="A2711" s="6">
        <f>'CBA Digital Banking Case Study '!C2711</f>
        <v>33000</v>
      </c>
    </row>
    <row r="2712">
      <c r="A2712" s="6">
        <f>'CBA Digital Banking Case Study '!C2712</f>
        <v>40000</v>
      </c>
    </row>
    <row r="2713">
      <c r="A2713" s="6">
        <f>'CBA Digital Banking Case Study '!C2713</f>
        <v>16000</v>
      </c>
    </row>
    <row r="2714">
      <c r="A2714" s="6">
        <f>'CBA Digital Banking Case Study '!C2714</f>
        <v>43000</v>
      </c>
    </row>
    <row r="2715">
      <c r="A2715" s="6">
        <f>'CBA Digital Banking Case Study '!C2715</f>
        <v>24000</v>
      </c>
    </row>
    <row r="2716">
      <c r="A2716" s="6">
        <f>'CBA Digital Banking Case Study '!C2716</f>
        <v>30000</v>
      </c>
    </row>
    <row r="2717">
      <c r="A2717" s="6">
        <f>'CBA Digital Banking Case Study '!C2717</f>
        <v>10000</v>
      </c>
    </row>
    <row r="2718">
      <c r="A2718" s="6">
        <f>'CBA Digital Banking Case Study '!C2718</f>
        <v>25000</v>
      </c>
    </row>
    <row r="2719">
      <c r="A2719" s="6">
        <f>'CBA Digital Banking Case Study '!C2719</f>
        <v>15000</v>
      </c>
    </row>
    <row r="2720">
      <c r="A2720" s="6">
        <f>'CBA Digital Banking Case Study '!C2720</f>
        <v>29000</v>
      </c>
    </row>
    <row r="2721">
      <c r="A2721" s="6">
        <f>'CBA Digital Banking Case Study '!C2721</f>
        <v>53000</v>
      </c>
    </row>
    <row r="2722">
      <c r="A2722" s="6">
        <f>'CBA Digital Banking Case Study '!C2722</f>
        <v>26000</v>
      </c>
    </row>
    <row r="2723">
      <c r="A2723" s="6">
        <f>'CBA Digital Banking Case Study '!C2723</f>
        <v>13000</v>
      </c>
    </row>
    <row r="2724">
      <c r="A2724" s="6">
        <f>'CBA Digital Banking Case Study '!C2724</f>
        <v>32000</v>
      </c>
    </row>
    <row r="2725">
      <c r="A2725" s="6">
        <f>'CBA Digital Banking Case Study '!C2725</f>
        <v>28000</v>
      </c>
    </row>
    <row r="2726">
      <c r="A2726" s="6">
        <f>'CBA Digital Banking Case Study '!C2726</f>
        <v>76000</v>
      </c>
    </row>
    <row r="2727">
      <c r="A2727" s="6">
        <f>'CBA Digital Banking Case Study '!C2727</f>
        <v>26000</v>
      </c>
    </row>
    <row r="2728">
      <c r="A2728" s="6">
        <f>'CBA Digital Banking Case Study '!C2728</f>
        <v>16000</v>
      </c>
    </row>
    <row r="2729">
      <c r="A2729" s="6">
        <f>'CBA Digital Banking Case Study '!C2729</f>
        <v>35000</v>
      </c>
    </row>
    <row r="2730">
      <c r="A2730" s="6">
        <f>'CBA Digital Banking Case Study '!C2730</f>
        <v>20000</v>
      </c>
    </row>
    <row r="2731">
      <c r="A2731" s="6">
        <f>'CBA Digital Banking Case Study '!C2731</f>
        <v>23000</v>
      </c>
    </row>
    <row r="2732">
      <c r="A2732" s="6">
        <f>'CBA Digital Banking Case Study '!C2732</f>
        <v>13000</v>
      </c>
    </row>
    <row r="2733">
      <c r="A2733" s="6">
        <f>'CBA Digital Banking Case Study '!C2733</f>
        <v>20000</v>
      </c>
    </row>
    <row r="2734">
      <c r="A2734" s="6">
        <f>'CBA Digital Banking Case Study '!C2734</f>
        <v>22000</v>
      </c>
    </row>
    <row r="2735">
      <c r="A2735" s="6">
        <f>'CBA Digital Banking Case Study '!C2735</f>
        <v>20000</v>
      </c>
    </row>
    <row r="2736">
      <c r="A2736" s="6">
        <f>'CBA Digital Banking Case Study '!C2736</f>
        <v>15000</v>
      </c>
    </row>
    <row r="2737">
      <c r="A2737" s="6">
        <f>'CBA Digital Banking Case Study '!C2737</f>
        <v>26000</v>
      </c>
    </row>
    <row r="2738">
      <c r="A2738" s="6">
        <f>'CBA Digital Banking Case Study '!C2738</f>
        <v>13000</v>
      </c>
    </row>
    <row r="2739">
      <c r="A2739" s="6">
        <f>'CBA Digital Banking Case Study '!C2739</f>
        <v>11000</v>
      </c>
    </row>
    <row r="2740">
      <c r="A2740" s="6">
        <f>'CBA Digital Banking Case Study '!C2740</f>
        <v>34000</v>
      </c>
    </row>
    <row r="2741">
      <c r="A2741" s="6">
        <f>'CBA Digital Banking Case Study '!C2741</f>
        <v>32000</v>
      </c>
    </row>
    <row r="2742">
      <c r="A2742" s="6">
        <f>'CBA Digital Banking Case Study '!C2742</f>
        <v>10000</v>
      </c>
    </row>
    <row r="2743">
      <c r="A2743" s="6">
        <f>'CBA Digital Banking Case Study '!C2743</f>
        <v>7000</v>
      </c>
    </row>
    <row r="2744">
      <c r="A2744" s="6">
        <f>'CBA Digital Banking Case Study '!C2744</f>
        <v>12000</v>
      </c>
    </row>
    <row r="2745">
      <c r="A2745" s="6">
        <f>'CBA Digital Banking Case Study '!C2745</f>
        <v>20000</v>
      </c>
    </row>
    <row r="2746">
      <c r="A2746" s="6">
        <f>'CBA Digital Banking Case Study '!C2746</f>
        <v>44000</v>
      </c>
    </row>
    <row r="2747">
      <c r="A2747" s="6">
        <f>'CBA Digital Banking Case Study '!C2747</f>
        <v>20000</v>
      </c>
    </row>
    <row r="2748">
      <c r="A2748" s="6">
        <f>'CBA Digital Banking Case Study '!C2748</f>
        <v>14000</v>
      </c>
    </row>
    <row r="2749">
      <c r="A2749" s="6">
        <f>'CBA Digital Banking Case Study '!C2749</f>
        <v>24000</v>
      </c>
    </row>
    <row r="2750">
      <c r="A2750" s="6">
        <f>'CBA Digital Banking Case Study '!C2750</f>
        <v>21000</v>
      </c>
    </row>
    <row r="2751">
      <c r="A2751" s="6">
        <f>'CBA Digital Banking Case Study '!C2751</f>
        <v>10000</v>
      </c>
    </row>
    <row r="2752">
      <c r="A2752" s="6">
        <f>'CBA Digital Banking Case Study '!C2752</f>
        <v>10000</v>
      </c>
    </row>
    <row r="2753">
      <c r="A2753" s="6">
        <f>'CBA Digital Banking Case Study '!C2753</f>
        <v>10000</v>
      </c>
    </row>
    <row r="2754">
      <c r="A2754" s="6">
        <f>'CBA Digital Banking Case Study '!C2754</f>
        <v>98000</v>
      </c>
    </row>
    <row r="2755">
      <c r="A2755" s="6">
        <f>'CBA Digital Banking Case Study '!C2755</f>
        <v>37000</v>
      </c>
    </row>
    <row r="2756">
      <c r="A2756" s="6">
        <f>'CBA Digital Banking Case Study '!C2756</f>
        <v>15000</v>
      </c>
    </row>
    <row r="2757">
      <c r="A2757" s="6">
        <f>'CBA Digital Banking Case Study '!C2757</f>
        <v>43000</v>
      </c>
    </row>
    <row r="2758">
      <c r="A2758" s="6">
        <f>'CBA Digital Banking Case Study '!C2758</f>
        <v>16000</v>
      </c>
    </row>
    <row r="2759">
      <c r="A2759" s="6">
        <f>'CBA Digital Banking Case Study '!C2759</f>
        <v>42000</v>
      </c>
    </row>
    <row r="2760">
      <c r="A2760" s="6">
        <f>'CBA Digital Banking Case Study '!C2760</f>
        <v>23000</v>
      </c>
    </row>
    <row r="2761">
      <c r="A2761" s="6">
        <f>'CBA Digital Banking Case Study '!C2761</f>
        <v>15000</v>
      </c>
    </row>
    <row r="2762">
      <c r="A2762" s="6">
        <f>'CBA Digital Banking Case Study '!C2762</f>
        <v>33000</v>
      </c>
    </row>
    <row r="2763">
      <c r="A2763" s="6">
        <f>'CBA Digital Banking Case Study '!C2763</f>
        <v>24000</v>
      </c>
    </row>
    <row r="2764">
      <c r="A2764" s="6">
        <f>'CBA Digital Banking Case Study '!C2764</f>
        <v>28000</v>
      </c>
    </row>
    <row r="2765">
      <c r="A2765" s="6">
        <f>'CBA Digital Banking Case Study '!C2765</f>
        <v>25000</v>
      </c>
    </row>
    <row r="2766">
      <c r="A2766" s="6">
        <f>'CBA Digital Banking Case Study '!C2766</f>
        <v>25000</v>
      </c>
    </row>
    <row r="2767">
      <c r="A2767" s="6">
        <f>'CBA Digital Banking Case Study '!C2767</f>
        <v>36000</v>
      </c>
    </row>
    <row r="2768">
      <c r="A2768" s="6">
        <f>'CBA Digital Banking Case Study '!C2768</f>
        <v>104000</v>
      </c>
    </row>
    <row r="2769">
      <c r="A2769" s="6">
        <f>'CBA Digital Banking Case Study '!C2769</f>
        <v>47000</v>
      </c>
    </row>
    <row r="2770">
      <c r="A2770" s="6">
        <f>'CBA Digital Banking Case Study '!C2770</f>
        <v>25000</v>
      </c>
    </row>
    <row r="2771">
      <c r="A2771" s="6">
        <f>'CBA Digital Banking Case Study '!C2771</f>
        <v>18000</v>
      </c>
    </row>
    <row r="2772">
      <c r="A2772" s="6">
        <f>'CBA Digital Banking Case Study '!C2772</f>
        <v>20000</v>
      </c>
    </row>
    <row r="2773">
      <c r="A2773" s="6">
        <f>'CBA Digital Banking Case Study '!C2773</f>
        <v>10000</v>
      </c>
    </row>
    <row r="2774">
      <c r="A2774" s="6">
        <f>'CBA Digital Banking Case Study '!C2774</f>
        <v>33000</v>
      </c>
    </row>
    <row r="2775">
      <c r="A2775" s="6">
        <f>'CBA Digital Banking Case Study '!C2775</f>
        <v>12000</v>
      </c>
    </row>
    <row r="2776">
      <c r="A2776" s="6">
        <f>'CBA Digital Banking Case Study '!C2776</f>
        <v>18000</v>
      </c>
    </row>
    <row r="2777">
      <c r="A2777" s="6">
        <f>'CBA Digital Banking Case Study '!C2777</f>
        <v>33000</v>
      </c>
    </row>
    <row r="2778">
      <c r="A2778" s="6">
        <f>'CBA Digital Banking Case Study '!C2778</f>
        <v>19000</v>
      </c>
    </row>
    <row r="2779">
      <c r="A2779" s="6">
        <f>'CBA Digital Banking Case Study '!C2779</f>
        <v>16000</v>
      </c>
    </row>
    <row r="2780">
      <c r="A2780" s="6">
        <f>'CBA Digital Banking Case Study '!C2780</f>
        <v>11000</v>
      </c>
    </row>
    <row r="2781">
      <c r="A2781" s="6">
        <f>'CBA Digital Banking Case Study '!C2781</f>
        <v>45000</v>
      </c>
    </row>
    <row r="2782">
      <c r="A2782" s="6">
        <f>'CBA Digital Banking Case Study '!C2782</f>
        <v>13000</v>
      </c>
    </row>
    <row r="2783">
      <c r="A2783" s="6">
        <f>'CBA Digital Banking Case Study '!C2783</f>
        <v>15000</v>
      </c>
    </row>
    <row r="2784">
      <c r="A2784" s="6">
        <f>'CBA Digital Banking Case Study '!C2784</f>
        <v>8000</v>
      </c>
    </row>
    <row r="2785">
      <c r="A2785" s="6">
        <f>'CBA Digital Banking Case Study '!C2785</f>
        <v>22000</v>
      </c>
    </row>
    <row r="2786">
      <c r="A2786" s="6">
        <f>'CBA Digital Banking Case Study '!C2786</f>
        <v>18000</v>
      </c>
    </row>
    <row r="2787">
      <c r="A2787" s="6">
        <f>'CBA Digital Banking Case Study '!C2787</f>
        <v>25000</v>
      </c>
    </row>
    <row r="2788">
      <c r="A2788" s="6">
        <f>'CBA Digital Banking Case Study '!C2788</f>
        <v>11000</v>
      </c>
    </row>
    <row r="2789">
      <c r="A2789" s="6">
        <f>'CBA Digital Banking Case Study '!C2789</f>
        <v>34000</v>
      </c>
    </row>
    <row r="2790">
      <c r="A2790" s="6">
        <f>'CBA Digital Banking Case Study '!C2790</f>
        <v>7000</v>
      </c>
    </row>
    <row r="2791">
      <c r="A2791" s="6">
        <f>'CBA Digital Banking Case Study '!C2791</f>
        <v>21000</v>
      </c>
    </row>
    <row r="2792">
      <c r="A2792" s="6">
        <f>'CBA Digital Banking Case Study '!C2792</f>
        <v>24000</v>
      </c>
    </row>
    <row r="2793">
      <c r="A2793" s="6">
        <f>'CBA Digital Banking Case Study '!C2793</f>
        <v>23000</v>
      </c>
    </row>
    <row r="2794">
      <c r="A2794" s="6">
        <f>'CBA Digital Banking Case Study '!C2794</f>
        <v>24000</v>
      </c>
    </row>
    <row r="2795">
      <c r="A2795" s="6">
        <f>'CBA Digital Banking Case Study '!C2795</f>
        <v>35000</v>
      </c>
    </row>
    <row r="2796">
      <c r="A2796" s="6">
        <f>'CBA Digital Banking Case Study '!C2796</f>
        <v>49000</v>
      </c>
    </row>
    <row r="2797">
      <c r="A2797" s="6">
        <f>'CBA Digital Banking Case Study '!C2797</f>
        <v>20000</v>
      </c>
    </row>
    <row r="2798">
      <c r="A2798" s="6">
        <f>'CBA Digital Banking Case Study '!C2798</f>
        <v>12000</v>
      </c>
    </row>
    <row r="2799">
      <c r="A2799" s="6">
        <f>'CBA Digital Banking Case Study '!C2799</f>
        <v>31000</v>
      </c>
    </row>
    <row r="2800">
      <c r="A2800" s="6">
        <f>'CBA Digital Banking Case Study '!C2800</f>
        <v>19000</v>
      </c>
    </row>
    <row r="2801">
      <c r="A2801" s="6">
        <f>'CBA Digital Banking Case Study '!C2801</f>
        <v>47000</v>
      </c>
    </row>
    <row r="2802">
      <c r="A2802" s="6">
        <f>'CBA Digital Banking Case Study '!C2802</f>
        <v>15000</v>
      </c>
    </row>
    <row r="2803">
      <c r="A2803" s="6">
        <f>'CBA Digital Banking Case Study '!C2803</f>
        <v>13000</v>
      </c>
    </row>
    <row r="2804">
      <c r="A2804" s="6">
        <f>'CBA Digital Banking Case Study '!C2804</f>
        <v>24000</v>
      </c>
    </row>
    <row r="2805">
      <c r="A2805" s="6">
        <f>'CBA Digital Banking Case Study '!C2805</f>
        <v>8000</v>
      </c>
    </row>
    <row r="2806">
      <c r="A2806" s="6">
        <f>'CBA Digital Banking Case Study '!C2806</f>
        <v>17000</v>
      </c>
    </row>
    <row r="2807">
      <c r="A2807" s="6">
        <f>'CBA Digital Banking Case Study '!C2807</f>
        <v>18000</v>
      </c>
    </row>
    <row r="2808">
      <c r="A2808" s="6">
        <f>'CBA Digital Banking Case Study '!C2808</f>
        <v>25000</v>
      </c>
    </row>
    <row r="2809">
      <c r="A2809" s="6">
        <f>'CBA Digital Banking Case Study '!C2809</f>
        <v>12000</v>
      </c>
    </row>
    <row r="2810">
      <c r="A2810" s="6">
        <f>'CBA Digital Banking Case Study '!C2810</f>
        <v>13000</v>
      </c>
    </row>
    <row r="2811">
      <c r="A2811" s="6">
        <f>'CBA Digital Banking Case Study '!C2811</f>
        <v>44000</v>
      </c>
    </row>
    <row r="2812">
      <c r="A2812" s="6">
        <f>'CBA Digital Banking Case Study '!C2812</f>
        <v>22000</v>
      </c>
    </row>
    <row r="2813">
      <c r="A2813" s="6">
        <f>'CBA Digital Banking Case Study '!C2813</f>
        <v>37000</v>
      </c>
    </row>
    <row r="2814">
      <c r="A2814" s="6">
        <f>'CBA Digital Banking Case Study '!C2814</f>
        <v>16000</v>
      </c>
    </row>
    <row r="2815">
      <c r="A2815" s="6">
        <f>'CBA Digital Banking Case Study '!C2815</f>
        <v>21000</v>
      </c>
    </row>
    <row r="2816">
      <c r="A2816" s="6">
        <f>'CBA Digital Banking Case Study '!C2816</f>
        <v>25000</v>
      </c>
    </row>
    <row r="2817">
      <c r="A2817" s="6">
        <f>'CBA Digital Banking Case Study '!C2817</f>
        <v>63000</v>
      </c>
    </row>
    <row r="2818">
      <c r="A2818" s="6">
        <f>'CBA Digital Banking Case Study '!C2818</f>
        <v>19000</v>
      </c>
    </row>
    <row r="2819">
      <c r="A2819" s="6">
        <f>'CBA Digital Banking Case Study '!C2819</f>
        <v>20000</v>
      </c>
    </row>
    <row r="2820">
      <c r="A2820" s="6">
        <f>'CBA Digital Banking Case Study '!C2820</f>
        <v>43000</v>
      </c>
    </row>
    <row r="2821">
      <c r="A2821" s="6">
        <f>'CBA Digital Banking Case Study '!C2821</f>
        <v>18000</v>
      </c>
    </row>
    <row r="2822">
      <c r="A2822" s="6">
        <f>'CBA Digital Banking Case Study '!C2822</f>
        <v>26000</v>
      </c>
    </row>
    <row r="2823">
      <c r="A2823" s="6">
        <f>'CBA Digital Banking Case Study '!C2823</f>
        <v>40000</v>
      </c>
    </row>
    <row r="2824">
      <c r="A2824" s="6">
        <f>'CBA Digital Banking Case Study '!C2824</f>
        <v>16000</v>
      </c>
    </row>
    <row r="2825">
      <c r="A2825" s="6">
        <f>'CBA Digital Banking Case Study '!C2825</f>
        <v>27000</v>
      </c>
    </row>
    <row r="2826">
      <c r="A2826" s="6">
        <f>'CBA Digital Banking Case Study '!C2826</f>
        <v>63000</v>
      </c>
    </row>
    <row r="2827">
      <c r="A2827" s="6">
        <f>'CBA Digital Banking Case Study '!C2827</f>
        <v>38000</v>
      </c>
    </row>
    <row r="2828">
      <c r="A2828" s="6">
        <f>'CBA Digital Banking Case Study '!C2828</f>
        <v>26000</v>
      </c>
    </row>
    <row r="2829">
      <c r="A2829" s="6">
        <f>'CBA Digital Banking Case Study '!C2829</f>
        <v>19000</v>
      </c>
    </row>
    <row r="2830">
      <c r="A2830" s="6">
        <f>'CBA Digital Banking Case Study '!C2830</f>
        <v>15000</v>
      </c>
    </row>
    <row r="2831">
      <c r="A2831" s="6">
        <f>'CBA Digital Banking Case Study '!C2831</f>
        <v>12000</v>
      </c>
    </row>
    <row r="2832">
      <c r="A2832" s="6">
        <f>'CBA Digital Banking Case Study '!C2832</f>
        <v>54000</v>
      </c>
    </row>
    <row r="2833">
      <c r="A2833" s="6">
        <f>'CBA Digital Banking Case Study '!C2833</f>
        <v>48000</v>
      </c>
    </row>
    <row r="2834">
      <c r="A2834" s="6">
        <f>'CBA Digital Banking Case Study '!C2834</f>
        <v>15000</v>
      </c>
    </row>
    <row r="2835">
      <c r="A2835" s="6">
        <f>'CBA Digital Banking Case Study '!C2835</f>
        <v>27000</v>
      </c>
    </row>
    <row r="2836">
      <c r="A2836" s="6">
        <f>'CBA Digital Banking Case Study '!C2836</f>
        <v>24000</v>
      </c>
    </row>
    <row r="2837">
      <c r="A2837" s="6">
        <f>'CBA Digital Banking Case Study '!C2837</f>
        <v>45000</v>
      </c>
    </row>
    <row r="2838">
      <c r="A2838" s="6">
        <f>'CBA Digital Banking Case Study '!C2838</f>
        <v>28000</v>
      </c>
    </row>
    <row r="2839">
      <c r="A2839" s="6">
        <f>'CBA Digital Banking Case Study '!C2839</f>
        <v>22000</v>
      </c>
    </row>
    <row r="2840">
      <c r="A2840" s="6">
        <f>'CBA Digital Banking Case Study '!C2840</f>
        <v>16000</v>
      </c>
    </row>
    <row r="2841">
      <c r="A2841" s="6">
        <f>'CBA Digital Banking Case Study '!C2841</f>
        <v>27000</v>
      </c>
    </row>
    <row r="2842">
      <c r="A2842" s="6">
        <f>'CBA Digital Banking Case Study '!C2842</f>
        <v>18000</v>
      </c>
    </row>
    <row r="2843">
      <c r="A2843" s="6">
        <f>'CBA Digital Banking Case Study '!C2843</f>
        <v>25000</v>
      </c>
    </row>
    <row r="2844">
      <c r="A2844" s="6">
        <f>'CBA Digital Banking Case Study '!C2844</f>
        <v>21000</v>
      </c>
    </row>
    <row r="2845">
      <c r="A2845" s="6">
        <f>'CBA Digital Banking Case Study '!C2845</f>
        <v>18000</v>
      </c>
    </row>
    <row r="2846">
      <c r="A2846" s="6">
        <f>'CBA Digital Banking Case Study '!C2846</f>
        <v>12000</v>
      </c>
    </row>
    <row r="2847">
      <c r="A2847" s="6">
        <f>'CBA Digital Banking Case Study '!C2847</f>
        <v>30000</v>
      </c>
    </row>
    <row r="2848">
      <c r="A2848" s="6">
        <f>'CBA Digital Banking Case Study '!C2848</f>
        <v>23000</v>
      </c>
    </row>
    <row r="2849">
      <c r="A2849" s="6">
        <f>'CBA Digital Banking Case Study '!C2849</f>
        <v>64000</v>
      </c>
    </row>
    <row r="2850">
      <c r="A2850" s="6">
        <f>'CBA Digital Banking Case Study '!C2850</f>
        <v>12000</v>
      </c>
    </row>
    <row r="2851">
      <c r="A2851" s="6">
        <f>'CBA Digital Banking Case Study '!C2851</f>
        <v>32000</v>
      </c>
    </row>
    <row r="2852">
      <c r="A2852" s="6">
        <f>'CBA Digital Banking Case Study '!C2852</f>
        <v>21000</v>
      </c>
    </row>
    <row r="2853">
      <c r="A2853" s="6">
        <f>'CBA Digital Banking Case Study '!C2853</f>
        <v>78000</v>
      </c>
    </row>
    <row r="2854">
      <c r="A2854" s="6">
        <f>'CBA Digital Banking Case Study '!C2854</f>
        <v>31000</v>
      </c>
    </row>
    <row r="2855">
      <c r="A2855" s="6">
        <f>'CBA Digital Banking Case Study '!C2855</f>
        <v>27000</v>
      </c>
    </row>
    <row r="2856">
      <c r="A2856" s="6">
        <f>'CBA Digital Banking Case Study '!C2856</f>
        <v>21000</v>
      </c>
    </row>
    <row r="2857">
      <c r="A2857" s="6">
        <f>'CBA Digital Banking Case Study '!C2857</f>
        <v>14000</v>
      </c>
    </row>
    <row r="2858">
      <c r="A2858" s="6">
        <f>'CBA Digital Banking Case Study '!C2858</f>
        <v>27000</v>
      </c>
    </row>
    <row r="2859">
      <c r="A2859" s="6">
        <f>'CBA Digital Banking Case Study '!C2859</f>
        <v>10000</v>
      </c>
    </row>
    <row r="2860">
      <c r="A2860" s="6">
        <f>'CBA Digital Banking Case Study '!C2860</f>
        <v>10000</v>
      </c>
    </row>
    <row r="2861">
      <c r="A2861" s="6">
        <f>'CBA Digital Banking Case Study '!C2861</f>
        <v>40000</v>
      </c>
    </row>
    <row r="2862">
      <c r="A2862" s="6">
        <f>'CBA Digital Banking Case Study '!C2862</f>
        <v>8000</v>
      </c>
    </row>
    <row r="2863">
      <c r="A2863" s="6">
        <f>'CBA Digital Banking Case Study '!C2863</f>
        <v>18000</v>
      </c>
    </row>
    <row r="2864">
      <c r="A2864" s="6">
        <f>'CBA Digital Banking Case Study '!C2864</f>
        <v>12000</v>
      </c>
    </row>
    <row r="2865">
      <c r="A2865" s="6">
        <f>'CBA Digital Banking Case Study '!C2865</f>
        <v>17000</v>
      </c>
    </row>
    <row r="2866">
      <c r="A2866" s="6">
        <f>'CBA Digital Banking Case Study '!C2866</f>
        <v>25000</v>
      </c>
    </row>
    <row r="2867">
      <c r="A2867" s="6">
        <f>'CBA Digital Banking Case Study '!C2867</f>
        <v>40000</v>
      </c>
    </row>
    <row r="2868">
      <c r="A2868" s="6">
        <f>'CBA Digital Banking Case Study '!C2868</f>
        <v>46000</v>
      </c>
    </row>
    <row r="2869">
      <c r="A2869" s="6">
        <f>'CBA Digital Banking Case Study '!C2869</f>
        <v>13000</v>
      </c>
    </row>
    <row r="2870">
      <c r="A2870" s="6">
        <f>'CBA Digital Banking Case Study '!C2870</f>
        <v>17000</v>
      </c>
    </row>
    <row r="2871">
      <c r="A2871" s="6">
        <f>'CBA Digital Banking Case Study '!C2871</f>
        <v>250000</v>
      </c>
    </row>
    <row r="2872">
      <c r="A2872" s="6">
        <f>'CBA Digital Banking Case Study '!C2872</f>
        <v>19000</v>
      </c>
    </row>
    <row r="2873">
      <c r="A2873" s="6">
        <f>'CBA Digital Banking Case Study '!C2873</f>
        <v>13000</v>
      </c>
    </row>
    <row r="2874">
      <c r="A2874" s="6">
        <f>'CBA Digital Banking Case Study '!C2874</f>
        <v>14000</v>
      </c>
    </row>
    <row r="2875">
      <c r="A2875" s="6">
        <f>'CBA Digital Banking Case Study '!C2875</f>
        <v>19000</v>
      </c>
    </row>
    <row r="2876">
      <c r="A2876" s="6">
        <f>'CBA Digital Banking Case Study '!C2876</f>
        <v>17000</v>
      </c>
    </row>
    <row r="2877">
      <c r="A2877" s="6">
        <f>'CBA Digital Banking Case Study '!C2877</f>
        <v>19000</v>
      </c>
    </row>
    <row r="2878">
      <c r="A2878" s="6">
        <f>'CBA Digital Banking Case Study '!C2878</f>
        <v>22000</v>
      </c>
    </row>
    <row r="2879">
      <c r="A2879" s="6">
        <f>'CBA Digital Banking Case Study '!C2879</f>
        <v>22000</v>
      </c>
    </row>
    <row r="2880">
      <c r="A2880" s="6">
        <f>'CBA Digital Banking Case Study '!C2880</f>
        <v>12000</v>
      </c>
    </row>
    <row r="2881">
      <c r="A2881" s="6">
        <f>'CBA Digital Banking Case Study '!C2881</f>
        <v>27000</v>
      </c>
    </row>
    <row r="2882">
      <c r="A2882" s="6">
        <f>'CBA Digital Banking Case Study '!C2882</f>
        <v>24000</v>
      </c>
    </row>
    <row r="2883">
      <c r="A2883" s="6">
        <f>'CBA Digital Banking Case Study '!C2883</f>
        <v>30000</v>
      </c>
    </row>
    <row r="2884">
      <c r="A2884" s="6">
        <f>'CBA Digital Banking Case Study '!C2884</f>
        <v>8000</v>
      </c>
    </row>
    <row r="2885">
      <c r="A2885" s="6">
        <f>'CBA Digital Banking Case Study '!C2885</f>
        <v>24000</v>
      </c>
    </row>
    <row r="2886">
      <c r="A2886" s="6">
        <f>'CBA Digital Banking Case Study '!C2886</f>
        <v>7000</v>
      </c>
    </row>
    <row r="2887">
      <c r="A2887" s="6">
        <f>'CBA Digital Banking Case Study '!C2887</f>
        <v>20000</v>
      </c>
    </row>
    <row r="2888">
      <c r="A2888" s="6">
        <f>'CBA Digital Banking Case Study '!C2888</f>
        <v>33000</v>
      </c>
    </row>
    <row r="2889">
      <c r="A2889" s="6">
        <f>'CBA Digital Banking Case Study '!C2889</f>
        <v>41000</v>
      </c>
    </row>
    <row r="2890">
      <c r="A2890" s="6">
        <f>'CBA Digital Banking Case Study '!C2890</f>
        <v>27000</v>
      </c>
    </row>
    <row r="2891">
      <c r="A2891" s="6">
        <f>'CBA Digital Banking Case Study '!C2891</f>
        <v>33000</v>
      </c>
    </row>
    <row r="2892">
      <c r="A2892" s="6">
        <f>'CBA Digital Banking Case Study '!C2892</f>
        <v>18000</v>
      </c>
    </row>
    <row r="2893">
      <c r="A2893" s="6">
        <f>'CBA Digital Banking Case Study '!C2893</f>
        <v>16000</v>
      </c>
    </row>
    <row r="2894">
      <c r="A2894" s="6">
        <f>'CBA Digital Banking Case Study '!C2894</f>
        <v>111000</v>
      </c>
    </row>
    <row r="2895">
      <c r="A2895" s="6">
        <f>'CBA Digital Banking Case Study '!C2895</f>
        <v>36000</v>
      </c>
    </row>
    <row r="2896">
      <c r="A2896" s="6">
        <f>'CBA Digital Banking Case Study '!C2896</f>
        <v>11000</v>
      </c>
    </row>
    <row r="2897">
      <c r="A2897" s="6">
        <f>'CBA Digital Banking Case Study '!C2897</f>
        <v>8000</v>
      </c>
    </row>
    <row r="2898">
      <c r="A2898" s="6">
        <f>'CBA Digital Banking Case Study '!C2898</f>
        <v>17000</v>
      </c>
    </row>
    <row r="2899">
      <c r="A2899" s="6">
        <f>'CBA Digital Banking Case Study '!C2899</f>
        <v>45000</v>
      </c>
    </row>
    <row r="2900">
      <c r="A2900" s="6">
        <f>'CBA Digital Banking Case Study '!C2900</f>
        <v>23000</v>
      </c>
    </row>
    <row r="2901">
      <c r="A2901" s="6">
        <f>'CBA Digital Banking Case Study '!C2901</f>
        <v>6000</v>
      </c>
    </row>
    <row r="2902">
      <c r="A2902" s="6">
        <f>'CBA Digital Banking Case Study '!C2902</f>
        <v>20000</v>
      </c>
    </row>
    <row r="2903">
      <c r="A2903" s="6">
        <f>'CBA Digital Banking Case Study '!C2903</f>
        <v>22000</v>
      </c>
    </row>
    <row r="2904">
      <c r="A2904" s="6">
        <f>'CBA Digital Banking Case Study '!C2904</f>
        <v>5000</v>
      </c>
    </row>
    <row r="2905">
      <c r="A2905" s="6">
        <f>'CBA Digital Banking Case Study '!C2905</f>
        <v>22000</v>
      </c>
    </row>
    <row r="2906">
      <c r="A2906" s="6">
        <f>'CBA Digital Banking Case Study '!C2906</f>
        <v>12000</v>
      </c>
    </row>
    <row r="2907">
      <c r="A2907" s="6">
        <f>'CBA Digital Banking Case Study '!C2907</f>
        <v>7000</v>
      </c>
    </row>
    <row r="2908">
      <c r="A2908" s="6">
        <f>'CBA Digital Banking Case Study '!C2908</f>
        <v>58000</v>
      </c>
    </row>
    <row r="2909">
      <c r="A2909" s="6">
        <f>'CBA Digital Banking Case Study '!C2909</f>
        <v>12000</v>
      </c>
    </row>
    <row r="2910">
      <c r="A2910" s="6">
        <f>'CBA Digital Banking Case Study '!C2910</f>
        <v>15000</v>
      </c>
    </row>
    <row r="2911">
      <c r="A2911" s="6">
        <f>'CBA Digital Banking Case Study '!C2911</f>
        <v>15000</v>
      </c>
    </row>
    <row r="2912">
      <c r="A2912" s="6">
        <f>'CBA Digital Banking Case Study '!C2912</f>
        <v>22000</v>
      </c>
    </row>
    <row r="2913">
      <c r="A2913" s="6">
        <f>'CBA Digital Banking Case Study '!C2913</f>
        <v>64000</v>
      </c>
    </row>
    <row r="2914">
      <c r="A2914" s="6">
        <f>'CBA Digital Banking Case Study '!C2914</f>
        <v>11000</v>
      </c>
    </row>
    <row r="2915">
      <c r="A2915" s="6">
        <f>'CBA Digital Banking Case Study '!C2915</f>
        <v>18000</v>
      </c>
    </row>
    <row r="2916">
      <c r="A2916" s="6">
        <f>'CBA Digital Banking Case Study '!C2916</f>
        <v>24000</v>
      </c>
    </row>
    <row r="2917">
      <c r="A2917" s="6">
        <f>'CBA Digital Banking Case Study '!C2917</f>
        <v>13000</v>
      </c>
    </row>
    <row r="2918">
      <c r="A2918" s="6">
        <f>'CBA Digital Banking Case Study '!C2918</f>
        <v>18000</v>
      </c>
    </row>
    <row r="2919">
      <c r="A2919" s="6">
        <f>'CBA Digital Banking Case Study '!C2919</f>
        <v>31000</v>
      </c>
    </row>
    <row r="2920">
      <c r="A2920" s="6">
        <f>'CBA Digital Banking Case Study '!C2920</f>
        <v>14000</v>
      </c>
    </row>
    <row r="2921">
      <c r="A2921" s="6">
        <f>'CBA Digital Banking Case Study '!C2921</f>
        <v>18000</v>
      </c>
    </row>
    <row r="2922">
      <c r="A2922" s="6">
        <f>'CBA Digital Banking Case Study '!C2922</f>
        <v>17000</v>
      </c>
    </row>
    <row r="2923">
      <c r="A2923" s="6">
        <f>'CBA Digital Banking Case Study '!C2923</f>
        <v>21000</v>
      </c>
    </row>
    <row r="2924">
      <c r="A2924" s="6">
        <f>'CBA Digital Banking Case Study '!C2924</f>
        <v>25000</v>
      </c>
    </row>
    <row r="2925">
      <c r="A2925" s="6">
        <f>'CBA Digital Banking Case Study '!C2925</f>
        <v>31000</v>
      </c>
    </row>
    <row r="2926">
      <c r="A2926" s="6">
        <f>'CBA Digital Banking Case Study '!C2926</f>
        <v>70000</v>
      </c>
    </row>
    <row r="2927">
      <c r="A2927" s="6">
        <f>'CBA Digital Banking Case Study '!C2927</f>
        <v>5000</v>
      </c>
    </row>
    <row r="2928">
      <c r="A2928" s="6">
        <f>'CBA Digital Banking Case Study '!C2928</f>
        <v>20000</v>
      </c>
    </row>
    <row r="2929">
      <c r="A2929" s="6">
        <f>'CBA Digital Banking Case Study '!C2929</f>
        <v>10000</v>
      </c>
    </row>
    <row r="2930">
      <c r="A2930" s="6">
        <f>'CBA Digital Banking Case Study '!C2930</f>
        <v>17000</v>
      </c>
    </row>
    <row r="2931">
      <c r="A2931" s="6">
        <f>'CBA Digital Banking Case Study '!C2931</f>
        <v>37000</v>
      </c>
    </row>
    <row r="2932">
      <c r="A2932" s="6">
        <f>'CBA Digital Banking Case Study '!C2932</f>
        <v>45000</v>
      </c>
    </row>
    <row r="2933">
      <c r="A2933" s="6">
        <f>'CBA Digital Banking Case Study '!C2933</f>
        <v>46000</v>
      </c>
    </row>
    <row r="2934">
      <c r="A2934" s="6">
        <f>'CBA Digital Banking Case Study '!C2934</f>
        <v>46000</v>
      </c>
    </row>
    <row r="2935">
      <c r="A2935" s="6">
        <f>'CBA Digital Banking Case Study '!C2935</f>
        <v>20000</v>
      </c>
    </row>
    <row r="2936">
      <c r="A2936" s="6">
        <f>'CBA Digital Banking Case Study '!C2936</f>
        <v>51000</v>
      </c>
    </row>
    <row r="2937">
      <c r="A2937" s="6">
        <f>'CBA Digital Banking Case Study '!C2937</f>
        <v>57000</v>
      </c>
    </row>
    <row r="2938">
      <c r="A2938" s="6">
        <f>'CBA Digital Banking Case Study '!C2938</f>
        <v>24000</v>
      </c>
    </row>
    <row r="2939">
      <c r="A2939" s="6">
        <f>'CBA Digital Banking Case Study '!C2939</f>
        <v>45000</v>
      </c>
    </row>
    <row r="2940">
      <c r="A2940" s="6">
        <f>'CBA Digital Banking Case Study '!C2940</f>
        <v>23000</v>
      </c>
    </row>
    <row r="2941">
      <c r="A2941" s="6">
        <f>'CBA Digital Banking Case Study '!C2941</f>
        <v>51000</v>
      </c>
    </row>
    <row r="2942">
      <c r="A2942" s="6">
        <f>'CBA Digital Banking Case Study '!C2942</f>
        <v>20000</v>
      </c>
    </row>
    <row r="2943">
      <c r="A2943" s="6">
        <f>'CBA Digital Banking Case Study '!C2943</f>
        <v>15000</v>
      </c>
    </row>
    <row r="2944">
      <c r="A2944" s="6">
        <f>'CBA Digital Banking Case Study '!C2944</f>
        <v>11000</v>
      </c>
    </row>
    <row r="2945">
      <c r="A2945" s="6">
        <f>'CBA Digital Banking Case Study '!C2945</f>
        <v>20000</v>
      </c>
    </row>
    <row r="2946">
      <c r="A2946" s="6">
        <f>'CBA Digital Banking Case Study '!C2946</f>
        <v>23000</v>
      </c>
    </row>
    <row r="2947">
      <c r="A2947" s="6">
        <f>'CBA Digital Banking Case Study '!C2947</f>
        <v>12000</v>
      </c>
    </row>
    <row r="2948">
      <c r="A2948" s="6">
        <f>'CBA Digital Banking Case Study '!C2948</f>
        <v>19000</v>
      </c>
    </row>
    <row r="2949">
      <c r="A2949" s="6">
        <f>'CBA Digital Banking Case Study '!C2949</f>
        <v>16000</v>
      </c>
    </row>
    <row r="2950">
      <c r="A2950" s="6">
        <f>'CBA Digital Banking Case Study '!C2950</f>
        <v>12000</v>
      </c>
    </row>
    <row r="2951">
      <c r="A2951" s="6">
        <f>'CBA Digital Banking Case Study '!C2951</f>
        <v>41000</v>
      </c>
    </row>
    <row r="2952">
      <c r="A2952" s="6">
        <f>'CBA Digital Banking Case Study '!C2952</f>
        <v>46000</v>
      </c>
    </row>
    <row r="2953">
      <c r="A2953" s="6">
        <f>'CBA Digital Banking Case Study '!C2953</f>
        <v>41000</v>
      </c>
    </row>
    <row r="2954">
      <c r="A2954" s="6">
        <f>'CBA Digital Banking Case Study '!C2954</f>
        <v>21000</v>
      </c>
    </row>
    <row r="2955">
      <c r="A2955" s="6">
        <f>'CBA Digital Banking Case Study '!C2955</f>
        <v>22000</v>
      </c>
    </row>
    <row r="2956">
      <c r="A2956" s="6">
        <f>'CBA Digital Banking Case Study '!C2956</f>
        <v>12000</v>
      </c>
    </row>
    <row r="2957">
      <c r="A2957" s="6">
        <f>'CBA Digital Banking Case Study '!C2957</f>
        <v>28000</v>
      </c>
    </row>
    <row r="2958">
      <c r="A2958" s="6">
        <f>'CBA Digital Banking Case Study '!C2958</f>
        <v>24000</v>
      </c>
    </row>
    <row r="2959">
      <c r="A2959" s="6">
        <f>'CBA Digital Banking Case Study '!C2959</f>
        <v>121000</v>
      </c>
    </row>
    <row r="2960">
      <c r="A2960" s="6">
        <f>'CBA Digital Banking Case Study '!C2960</f>
        <v>42000</v>
      </c>
    </row>
    <row r="2961">
      <c r="A2961" s="6">
        <f>'CBA Digital Banking Case Study '!C2961</f>
        <v>27000</v>
      </c>
    </row>
    <row r="2962">
      <c r="A2962" s="6">
        <f>'CBA Digital Banking Case Study '!C2962</f>
        <v>21000</v>
      </c>
    </row>
    <row r="2963">
      <c r="A2963" s="6">
        <f>'CBA Digital Banking Case Study '!C2963</f>
        <v>40000</v>
      </c>
    </row>
    <row r="2964">
      <c r="A2964" s="6">
        <f>'CBA Digital Banking Case Study '!C2964</f>
        <v>13000</v>
      </c>
    </row>
    <row r="2965">
      <c r="A2965" s="6">
        <f>'CBA Digital Banking Case Study '!C2965</f>
        <v>44000</v>
      </c>
    </row>
    <row r="2966">
      <c r="A2966" s="6">
        <f>'CBA Digital Banking Case Study '!C2966</f>
        <v>11000</v>
      </c>
    </row>
    <row r="2967">
      <c r="A2967" s="6">
        <f>'CBA Digital Banking Case Study '!C2967</f>
        <v>16000</v>
      </c>
    </row>
    <row r="2968">
      <c r="A2968" s="6">
        <f>'CBA Digital Banking Case Study '!C2968</f>
        <v>7000</v>
      </c>
    </row>
    <row r="2969">
      <c r="A2969" s="6">
        <f>'CBA Digital Banking Case Study '!C2969</f>
        <v>32000</v>
      </c>
    </row>
    <row r="2970">
      <c r="A2970" s="6">
        <f>'CBA Digital Banking Case Study '!C2970</f>
        <v>26000</v>
      </c>
    </row>
    <row r="2971">
      <c r="A2971" s="6">
        <f>'CBA Digital Banking Case Study '!C2971</f>
        <v>16000</v>
      </c>
    </row>
    <row r="2972">
      <c r="A2972" s="6">
        <f>'CBA Digital Banking Case Study '!C2972</f>
        <v>13000</v>
      </c>
    </row>
    <row r="2973">
      <c r="A2973" s="6">
        <f>'CBA Digital Banking Case Study '!C2973</f>
        <v>50000</v>
      </c>
    </row>
    <row r="2974">
      <c r="A2974" s="6">
        <f>'CBA Digital Banking Case Study '!C2974</f>
        <v>20000</v>
      </c>
    </row>
    <row r="2975">
      <c r="A2975" s="6">
        <f>'CBA Digital Banking Case Study '!C2975</f>
        <v>14000</v>
      </c>
    </row>
    <row r="2976">
      <c r="A2976" s="6">
        <f>'CBA Digital Banking Case Study '!C2976</f>
        <v>70000</v>
      </c>
    </row>
    <row r="2977">
      <c r="A2977" s="6">
        <f>'CBA Digital Banking Case Study '!C2977</f>
        <v>15000</v>
      </c>
    </row>
    <row r="2978">
      <c r="A2978" s="6">
        <f>'CBA Digital Banking Case Study '!C2978</f>
        <v>44000</v>
      </c>
    </row>
    <row r="2979">
      <c r="A2979" s="6">
        <f>'CBA Digital Banking Case Study '!C2979</f>
        <v>11000</v>
      </c>
    </row>
    <row r="2980">
      <c r="A2980" s="6">
        <f>'CBA Digital Banking Case Study '!C2980</f>
        <v>18000</v>
      </c>
    </row>
    <row r="2981">
      <c r="A2981" s="6">
        <f>'CBA Digital Banking Case Study '!C2981</f>
        <v>30000</v>
      </c>
    </row>
    <row r="2982">
      <c r="A2982" s="6">
        <f>'CBA Digital Banking Case Study '!C2982</f>
        <v>21000</v>
      </c>
    </row>
    <row r="2983">
      <c r="A2983" s="6">
        <f>'CBA Digital Banking Case Study '!C2983</f>
        <v>25000</v>
      </c>
    </row>
    <row r="2984">
      <c r="A2984" s="6">
        <f>'CBA Digital Banking Case Study '!C2984</f>
        <v>16000</v>
      </c>
    </row>
    <row r="2985">
      <c r="A2985" s="6">
        <f>'CBA Digital Banking Case Study '!C2985</f>
        <v>8000</v>
      </c>
    </row>
    <row r="2986">
      <c r="A2986" s="6">
        <f>'CBA Digital Banking Case Study '!C2986</f>
        <v>53000</v>
      </c>
    </row>
    <row r="2987">
      <c r="A2987" s="6">
        <f>'CBA Digital Banking Case Study '!C2987</f>
        <v>17000</v>
      </c>
    </row>
    <row r="2988">
      <c r="A2988" s="6">
        <f>'CBA Digital Banking Case Study '!C2988</f>
        <v>26000</v>
      </c>
    </row>
    <row r="2989">
      <c r="A2989" s="6">
        <f>'CBA Digital Banking Case Study '!C2989</f>
        <v>34000</v>
      </c>
    </row>
    <row r="2990">
      <c r="A2990" s="6">
        <f>'CBA Digital Banking Case Study '!C2990</f>
        <v>27000</v>
      </c>
    </row>
    <row r="2991">
      <c r="A2991" s="6">
        <f>'CBA Digital Banking Case Study '!C2991</f>
        <v>14000</v>
      </c>
    </row>
    <row r="2992">
      <c r="A2992" s="6">
        <f>'CBA Digital Banking Case Study '!C2992</f>
        <v>44000</v>
      </c>
    </row>
    <row r="2993">
      <c r="A2993" s="6">
        <f>'CBA Digital Banking Case Study '!C2993</f>
        <v>30000</v>
      </c>
    </row>
    <row r="2994">
      <c r="A2994" s="6">
        <f>'CBA Digital Banking Case Study '!C2994</f>
        <v>25000</v>
      </c>
    </row>
    <row r="2995">
      <c r="A2995" s="6">
        <f>'CBA Digital Banking Case Study '!C2995</f>
        <v>24000</v>
      </c>
    </row>
    <row r="2996">
      <c r="A2996" s="6">
        <f>'CBA Digital Banking Case Study '!C2996</f>
        <v>60000</v>
      </c>
    </row>
    <row r="2997">
      <c r="A2997" s="6">
        <f>'CBA Digital Banking Case Study '!C2997</f>
        <v>14000</v>
      </c>
    </row>
    <row r="2998">
      <c r="A2998" s="6">
        <f>'CBA Digital Banking Case Study '!C2998</f>
        <v>28000</v>
      </c>
    </row>
    <row r="2999">
      <c r="A2999" s="6">
        <f>'CBA Digital Banking Case Study '!C2999</f>
        <v>16000</v>
      </c>
    </row>
    <row r="3000">
      <c r="A3000" s="6">
        <f>'CBA Digital Banking Case Study '!C3000</f>
        <v>7000</v>
      </c>
    </row>
    <row r="3001">
      <c r="A3001" s="6">
        <f>'CBA Digital Banking Case Study '!C3001</f>
        <v>7000</v>
      </c>
    </row>
    <row r="3002">
      <c r="A3002" s="6">
        <f>'CBA Digital Banking Case Study '!C3002</f>
        <v>12000</v>
      </c>
    </row>
    <row r="3003">
      <c r="A3003" s="6">
        <f>'CBA Digital Banking Case Study '!C3003</f>
        <v>15000</v>
      </c>
    </row>
    <row r="3004">
      <c r="A3004" s="6">
        <f>'CBA Digital Banking Case Study '!C3004</f>
        <v>81000</v>
      </c>
    </row>
    <row r="3005">
      <c r="A3005" s="6">
        <f>'CBA Digital Banking Case Study '!C3005</f>
        <v>33000</v>
      </c>
    </row>
    <row r="3006">
      <c r="A3006" s="6">
        <f>'CBA Digital Banking Case Study '!C3006</f>
        <v>35000</v>
      </c>
    </row>
    <row r="3007">
      <c r="A3007" s="6">
        <f>'CBA Digital Banking Case Study '!C3007</f>
        <v>15000</v>
      </c>
    </row>
    <row r="3008">
      <c r="A3008" s="6">
        <f>'CBA Digital Banking Case Study '!C3008</f>
        <v>23000</v>
      </c>
    </row>
    <row r="3009">
      <c r="A3009" s="6">
        <f>'CBA Digital Banking Case Study '!C3009</f>
        <v>88000</v>
      </c>
    </row>
    <row r="3010">
      <c r="A3010" s="6">
        <f>'CBA Digital Banking Case Study '!C3010</f>
        <v>11000</v>
      </c>
    </row>
    <row r="3011">
      <c r="A3011" s="6">
        <f>'CBA Digital Banking Case Study '!C3011</f>
        <v>29000</v>
      </c>
    </row>
    <row r="3012">
      <c r="A3012" s="6">
        <f>'CBA Digital Banking Case Study '!C3012</f>
        <v>58000</v>
      </c>
    </row>
    <row r="3013">
      <c r="A3013" s="6">
        <f>'CBA Digital Banking Case Study '!C3013</f>
        <v>39000</v>
      </c>
    </row>
    <row r="3014">
      <c r="A3014" s="6">
        <f>'CBA Digital Banking Case Study '!C3014</f>
        <v>65000</v>
      </c>
    </row>
    <row r="3015">
      <c r="A3015" s="6">
        <f>'CBA Digital Banking Case Study '!C3015</f>
        <v>25000</v>
      </c>
    </row>
    <row r="3016">
      <c r="A3016" s="6">
        <f>'CBA Digital Banking Case Study '!C3016</f>
        <v>32000</v>
      </c>
    </row>
    <row r="3017">
      <c r="A3017" s="6">
        <f>'CBA Digital Banking Case Study '!C3017</f>
        <v>24000</v>
      </c>
    </row>
    <row r="3018">
      <c r="A3018" s="6">
        <f>'CBA Digital Banking Case Study '!C3018</f>
        <v>30000</v>
      </c>
    </row>
    <row r="3019">
      <c r="A3019" s="6">
        <f>'CBA Digital Banking Case Study '!C3019</f>
        <v>13000</v>
      </c>
    </row>
    <row r="3020">
      <c r="A3020" s="6">
        <f>'CBA Digital Banking Case Study '!C3020</f>
        <v>35000</v>
      </c>
    </row>
    <row r="3021">
      <c r="A3021" s="6">
        <f>'CBA Digital Banking Case Study '!C3021</f>
        <v>26000</v>
      </c>
    </row>
    <row r="3022">
      <c r="A3022" s="6">
        <f>'CBA Digital Banking Case Study '!C3022</f>
        <v>23000</v>
      </c>
    </row>
    <row r="3023">
      <c r="A3023" s="6">
        <f>'CBA Digital Banking Case Study '!C3023</f>
        <v>63000</v>
      </c>
    </row>
    <row r="3024">
      <c r="A3024" s="6">
        <f>'CBA Digital Banking Case Study '!C3024</f>
        <v>19000</v>
      </c>
    </row>
    <row r="3025">
      <c r="A3025" s="6">
        <f>'CBA Digital Banking Case Study '!C3025</f>
        <v>45000</v>
      </c>
    </row>
    <row r="3026">
      <c r="A3026" s="6">
        <f>'CBA Digital Banking Case Study '!C3026</f>
        <v>48000</v>
      </c>
    </row>
    <row r="3027">
      <c r="A3027" s="6">
        <f>'CBA Digital Banking Case Study '!C3027</f>
        <v>37000</v>
      </c>
    </row>
    <row r="3028">
      <c r="A3028" s="6">
        <f>'CBA Digital Banking Case Study '!C3028</f>
        <v>12000</v>
      </c>
    </row>
    <row r="3029">
      <c r="A3029" s="6">
        <f>'CBA Digital Banking Case Study '!C3029</f>
        <v>27000</v>
      </c>
    </row>
    <row r="3030">
      <c r="A3030" s="6">
        <f>'CBA Digital Banking Case Study '!C3030</f>
        <v>71000</v>
      </c>
    </row>
    <row r="3031">
      <c r="A3031" s="6">
        <f>'CBA Digital Banking Case Study '!C3031</f>
        <v>7000</v>
      </c>
    </row>
    <row r="3032">
      <c r="A3032" s="6">
        <f>'CBA Digital Banking Case Study '!C3032</f>
        <v>20000</v>
      </c>
    </row>
    <row r="3033">
      <c r="A3033" s="6">
        <f>'CBA Digital Banking Case Study '!C3033</f>
        <v>44000</v>
      </c>
    </row>
    <row r="3034">
      <c r="A3034" s="6">
        <f>'CBA Digital Banking Case Study '!C3034</f>
        <v>21000</v>
      </c>
    </row>
    <row r="3035">
      <c r="A3035" s="6">
        <f>'CBA Digital Banking Case Study '!C3035</f>
        <v>36000</v>
      </c>
    </row>
    <row r="3036">
      <c r="A3036" s="6">
        <f>'CBA Digital Banking Case Study '!C3036</f>
        <v>51000</v>
      </c>
    </row>
    <row r="3037">
      <c r="A3037" s="6">
        <f>'CBA Digital Banking Case Study '!C3037</f>
        <v>25000</v>
      </c>
    </row>
    <row r="3038">
      <c r="A3038" s="6">
        <f>'CBA Digital Banking Case Study '!C3038</f>
        <v>30000</v>
      </c>
    </row>
    <row r="3039">
      <c r="A3039" s="6">
        <f>'CBA Digital Banking Case Study '!C3039</f>
        <v>23000</v>
      </c>
    </row>
    <row r="3040">
      <c r="A3040" s="6">
        <f>'CBA Digital Banking Case Study '!C3040</f>
        <v>26000</v>
      </c>
    </row>
    <row r="3041">
      <c r="A3041" s="6">
        <f>'CBA Digital Banking Case Study '!C3041</f>
        <v>78000</v>
      </c>
    </row>
    <row r="3042">
      <c r="A3042" s="6">
        <f>'CBA Digital Banking Case Study '!C3042</f>
        <v>21000</v>
      </c>
    </row>
    <row r="3043">
      <c r="A3043" s="6">
        <f>'CBA Digital Banking Case Study '!C3043</f>
        <v>18000</v>
      </c>
    </row>
    <row r="3044">
      <c r="A3044" s="6">
        <f>'CBA Digital Banking Case Study '!C3044</f>
        <v>41000</v>
      </c>
    </row>
    <row r="3045">
      <c r="A3045" s="6">
        <f>'CBA Digital Banking Case Study '!C3045</f>
        <v>13000</v>
      </c>
    </row>
    <row r="3046">
      <c r="A3046" s="6">
        <f>'CBA Digital Banking Case Study '!C3046</f>
        <v>15000</v>
      </c>
    </row>
    <row r="3047">
      <c r="A3047" s="6">
        <f>'CBA Digital Banking Case Study '!C3047</f>
        <v>15000</v>
      </c>
    </row>
    <row r="3048">
      <c r="A3048" s="6">
        <f>'CBA Digital Banking Case Study '!C3048</f>
        <v>19000</v>
      </c>
    </row>
    <row r="3049">
      <c r="A3049" s="6">
        <f>'CBA Digital Banking Case Study '!C3049</f>
        <v>19000</v>
      </c>
    </row>
    <row r="3050">
      <c r="A3050" s="6">
        <f>'CBA Digital Banking Case Study '!C3050</f>
        <v>34000</v>
      </c>
    </row>
    <row r="3051">
      <c r="A3051" s="6">
        <f>'CBA Digital Banking Case Study '!C3051</f>
        <v>18000</v>
      </c>
    </row>
    <row r="3052">
      <c r="A3052" s="6">
        <f>'CBA Digital Banking Case Study '!C3052</f>
        <v>34000</v>
      </c>
    </row>
    <row r="3053">
      <c r="A3053" s="6">
        <f>'CBA Digital Banking Case Study '!C3053</f>
        <v>37000</v>
      </c>
    </row>
    <row r="3054">
      <c r="A3054" s="6">
        <f>'CBA Digital Banking Case Study '!C3054</f>
        <v>15000</v>
      </c>
    </row>
    <row r="3055">
      <c r="A3055" s="6">
        <f>'CBA Digital Banking Case Study '!C3055</f>
        <v>37000</v>
      </c>
    </row>
    <row r="3056">
      <c r="A3056" s="6">
        <f>'CBA Digital Banking Case Study '!C3056</f>
        <v>39000</v>
      </c>
    </row>
    <row r="3057">
      <c r="A3057" s="6">
        <f>'CBA Digital Banking Case Study '!C3057</f>
        <v>8000</v>
      </c>
    </row>
    <row r="3058">
      <c r="A3058" s="6">
        <f>'CBA Digital Banking Case Study '!C3058</f>
        <v>26000</v>
      </c>
    </row>
    <row r="3059">
      <c r="A3059" s="6">
        <f>'CBA Digital Banking Case Study '!C3059</f>
        <v>16000</v>
      </c>
    </row>
    <row r="3060">
      <c r="A3060" s="6">
        <f>'CBA Digital Banking Case Study '!C3060</f>
        <v>48000</v>
      </c>
    </row>
    <row r="3061">
      <c r="A3061" s="6">
        <f>'CBA Digital Banking Case Study '!C3061</f>
        <v>16000</v>
      </c>
    </row>
    <row r="3062">
      <c r="A3062" s="6">
        <f>'CBA Digital Banking Case Study '!C3062</f>
        <v>10000</v>
      </c>
    </row>
    <row r="3063">
      <c r="A3063" s="6">
        <f>'CBA Digital Banking Case Study '!C3063</f>
        <v>22000</v>
      </c>
    </row>
    <row r="3064">
      <c r="A3064" s="6">
        <f>'CBA Digital Banking Case Study '!C3064</f>
        <v>13000</v>
      </c>
    </row>
    <row r="3065">
      <c r="A3065" s="6">
        <f>'CBA Digital Banking Case Study '!C3065</f>
        <v>37000</v>
      </c>
    </row>
    <row r="3066">
      <c r="A3066" s="6">
        <f>'CBA Digital Banking Case Study '!C3066</f>
        <v>14000</v>
      </c>
    </row>
    <row r="3067">
      <c r="A3067" s="6">
        <f>'CBA Digital Banking Case Study '!C3067</f>
        <v>22000</v>
      </c>
    </row>
    <row r="3068">
      <c r="A3068" s="6">
        <f>'CBA Digital Banking Case Study '!C3068</f>
        <v>56000</v>
      </c>
    </row>
    <row r="3069">
      <c r="A3069" s="6">
        <f>'CBA Digital Banking Case Study '!C3069</f>
        <v>43000</v>
      </c>
    </row>
    <row r="3070">
      <c r="A3070" s="6">
        <f>'CBA Digital Banking Case Study '!C3070</f>
        <v>29000</v>
      </c>
    </row>
    <row r="3071">
      <c r="A3071" s="6">
        <f>'CBA Digital Banking Case Study '!C3071</f>
        <v>20000</v>
      </c>
    </row>
    <row r="3072">
      <c r="A3072" s="6">
        <f>'CBA Digital Banking Case Study '!C3072</f>
        <v>28000</v>
      </c>
    </row>
    <row r="3073">
      <c r="A3073" s="6">
        <f>'CBA Digital Banking Case Study '!C3073</f>
        <v>33000</v>
      </c>
    </row>
    <row r="3074">
      <c r="A3074" s="6">
        <f>'CBA Digital Banking Case Study '!C3074</f>
        <v>12000</v>
      </c>
    </row>
    <row r="3075">
      <c r="A3075" s="6">
        <f>'CBA Digital Banking Case Study '!C3075</f>
        <v>37000</v>
      </c>
    </row>
    <row r="3076">
      <c r="A3076" s="6">
        <f>'CBA Digital Banking Case Study '!C3076</f>
        <v>11000</v>
      </c>
    </row>
    <row r="3077">
      <c r="A3077" s="6">
        <f>'CBA Digital Banking Case Study '!C3077</f>
        <v>31000</v>
      </c>
    </row>
    <row r="3078">
      <c r="A3078" s="6">
        <f>'CBA Digital Banking Case Study '!C3078</f>
        <v>11000</v>
      </c>
    </row>
    <row r="3079">
      <c r="A3079" s="6">
        <f>'CBA Digital Banking Case Study '!C3079</f>
        <v>72000</v>
      </c>
    </row>
    <row r="3080">
      <c r="A3080" s="6">
        <f>'CBA Digital Banking Case Study '!C3080</f>
        <v>35000</v>
      </c>
    </row>
    <row r="3081">
      <c r="A3081" s="6">
        <f>'CBA Digital Banking Case Study '!C3081</f>
        <v>9000</v>
      </c>
    </row>
    <row r="3082">
      <c r="A3082" s="6">
        <f>'CBA Digital Banking Case Study '!C3082</f>
        <v>22000</v>
      </c>
    </row>
    <row r="3083">
      <c r="A3083" s="6">
        <f>'CBA Digital Banking Case Study '!C3083</f>
        <v>16000</v>
      </c>
    </row>
    <row r="3084">
      <c r="A3084" s="6">
        <f>'CBA Digital Banking Case Study '!C3084</f>
        <v>15000</v>
      </c>
    </row>
    <row r="3085">
      <c r="A3085" s="6">
        <f>'CBA Digital Banking Case Study '!C3085</f>
        <v>24000</v>
      </c>
    </row>
    <row r="3086">
      <c r="A3086" s="6">
        <f>'CBA Digital Banking Case Study '!C3086</f>
        <v>13000</v>
      </c>
    </row>
    <row r="3087">
      <c r="A3087" s="6">
        <f>'CBA Digital Banking Case Study '!C3087</f>
        <v>35000</v>
      </c>
    </row>
    <row r="3088">
      <c r="A3088" s="6">
        <f>'CBA Digital Banking Case Study '!C3088</f>
        <v>34000</v>
      </c>
    </row>
    <row r="3089">
      <c r="A3089" s="6">
        <f>'CBA Digital Banking Case Study '!C3089</f>
        <v>27000</v>
      </c>
    </row>
    <row r="3090">
      <c r="A3090" s="6">
        <f>'CBA Digital Banking Case Study '!C3090</f>
        <v>22000</v>
      </c>
    </row>
    <row r="3091">
      <c r="A3091" s="6">
        <f>'CBA Digital Banking Case Study '!C3091</f>
        <v>33000</v>
      </c>
    </row>
    <row r="3092">
      <c r="A3092" s="6">
        <f>'CBA Digital Banking Case Study '!C3092</f>
        <v>35000</v>
      </c>
    </row>
    <row r="3093">
      <c r="A3093" s="6">
        <f>'CBA Digital Banking Case Study '!C3093</f>
        <v>29000</v>
      </c>
    </row>
    <row r="3094">
      <c r="A3094" s="6">
        <f>'CBA Digital Banking Case Study '!C3094</f>
        <v>10000</v>
      </c>
    </row>
    <row r="3095">
      <c r="A3095" s="6">
        <f>'CBA Digital Banking Case Study '!C3095</f>
        <v>14000</v>
      </c>
    </row>
    <row r="3096">
      <c r="A3096" s="6">
        <f>'CBA Digital Banking Case Study '!C3096</f>
        <v>19000</v>
      </c>
    </row>
    <row r="3097">
      <c r="A3097" s="6">
        <f>'CBA Digital Banking Case Study '!C3097</f>
        <v>9000</v>
      </c>
    </row>
    <row r="3098">
      <c r="A3098" s="6">
        <f>'CBA Digital Banking Case Study '!C3098</f>
        <v>25000</v>
      </c>
    </row>
    <row r="3099">
      <c r="A3099" s="6">
        <f>'CBA Digital Banking Case Study '!C3099</f>
        <v>51000</v>
      </c>
    </row>
    <row r="3100">
      <c r="A3100" s="6">
        <f>'CBA Digital Banking Case Study '!C3100</f>
        <v>47000</v>
      </c>
    </row>
    <row r="3101">
      <c r="A3101" s="6">
        <f>'CBA Digital Banking Case Study '!C3101</f>
        <v>34000</v>
      </c>
    </row>
    <row r="3102">
      <c r="A3102" s="6">
        <f>'CBA Digital Banking Case Study '!C3102</f>
        <v>34000</v>
      </c>
    </row>
    <row r="3103">
      <c r="A3103" s="6">
        <f>'CBA Digital Banking Case Study '!C3103</f>
        <v>83000</v>
      </c>
    </row>
    <row r="3104">
      <c r="A3104" s="6">
        <f>'CBA Digital Banking Case Study '!C3104</f>
        <v>37000</v>
      </c>
    </row>
    <row r="3105">
      <c r="A3105" s="6">
        <f>'CBA Digital Banking Case Study '!C3105</f>
        <v>38000</v>
      </c>
    </row>
    <row r="3106">
      <c r="A3106" s="6">
        <f>'CBA Digital Banking Case Study '!C3106</f>
        <v>9000</v>
      </c>
    </row>
    <row r="3107">
      <c r="A3107" s="6">
        <f>'CBA Digital Banking Case Study '!C3107</f>
        <v>49000</v>
      </c>
    </row>
    <row r="3108">
      <c r="A3108" s="6">
        <f>'CBA Digital Banking Case Study '!C3108</f>
        <v>28000</v>
      </c>
    </row>
    <row r="3109">
      <c r="A3109" s="6">
        <f>'CBA Digital Banking Case Study '!C3109</f>
        <v>21000</v>
      </c>
    </row>
    <row r="3110">
      <c r="A3110" s="6">
        <f>'CBA Digital Banking Case Study '!C3110</f>
        <v>18000</v>
      </c>
    </row>
    <row r="3111">
      <c r="A3111" s="6">
        <f>'CBA Digital Banking Case Study '!C3111</f>
        <v>16000</v>
      </c>
    </row>
    <row r="3112">
      <c r="A3112" s="6">
        <f>'CBA Digital Banking Case Study '!C3112</f>
        <v>47000</v>
      </c>
    </row>
    <row r="3113">
      <c r="A3113" s="6">
        <f>'CBA Digital Banking Case Study '!C3113</f>
        <v>22000</v>
      </c>
    </row>
    <row r="3114">
      <c r="A3114" s="6">
        <f>'CBA Digital Banking Case Study '!C3114</f>
        <v>16000</v>
      </c>
    </row>
    <row r="3115">
      <c r="A3115" s="6">
        <f>'CBA Digital Banking Case Study '!C3115</f>
        <v>14000</v>
      </c>
    </row>
    <row r="3116">
      <c r="A3116" s="6">
        <f>'CBA Digital Banking Case Study '!C3116</f>
        <v>24000</v>
      </c>
    </row>
    <row r="3117">
      <c r="A3117" s="6">
        <f>'CBA Digital Banking Case Study '!C3117</f>
        <v>18000</v>
      </c>
    </row>
    <row r="3118">
      <c r="A3118" s="6">
        <f>'CBA Digital Banking Case Study '!C3118</f>
        <v>15000</v>
      </c>
    </row>
    <row r="3119">
      <c r="A3119" s="6">
        <f>'CBA Digital Banking Case Study '!C3119</f>
        <v>10000</v>
      </c>
    </row>
    <row r="3120">
      <c r="A3120" s="6">
        <f>'CBA Digital Banking Case Study '!C3120</f>
        <v>39000</v>
      </c>
    </row>
    <row r="3121">
      <c r="A3121" s="6">
        <f>'CBA Digital Banking Case Study '!C3121</f>
        <v>20000</v>
      </c>
    </row>
    <row r="3122">
      <c r="A3122" s="6">
        <f>'CBA Digital Banking Case Study '!C3122</f>
        <v>11000</v>
      </c>
    </row>
    <row r="3123">
      <c r="A3123" s="6">
        <f>'CBA Digital Banking Case Study '!C3123</f>
        <v>19000</v>
      </c>
    </row>
    <row r="3124">
      <c r="A3124" s="6">
        <f>'CBA Digital Banking Case Study '!C3124</f>
        <v>31000</v>
      </c>
    </row>
    <row r="3125">
      <c r="A3125" s="6">
        <f>'CBA Digital Banking Case Study '!C3125</f>
        <v>22000</v>
      </c>
    </row>
    <row r="3126">
      <c r="A3126" s="6">
        <f>'CBA Digital Banking Case Study '!C3126</f>
        <v>25000</v>
      </c>
    </row>
    <row r="3127">
      <c r="A3127" s="6">
        <f>'CBA Digital Banking Case Study '!C3127</f>
        <v>23000</v>
      </c>
    </row>
    <row r="3128">
      <c r="A3128" s="6">
        <f>'CBA Digital Banking Case Study '!C3128</f>
        <v>10000</v>
      </c>
    </row>
    <row r="3129">
      <c r="A3129" s="6">
        <f>'CBA Digital Banking Case Study '!C3129</f>
        <v>39000</v>
      </c>
    </row>
    <row r="3130">
      <c r="A3130" s="6">
        <f>'CBA Digital Banking Case Study '!C3130</f>
        <v>8000</v>
      </c>
    </row>
    <row r="3131">
      <c r="A3131" s="6">
        <f>'CBA Digital Banking Case Study '!C3131</f>
        <v>29000</v>
      </c>
    </row>
    <row r="3132">
      <c r="A3132" s="6">
        <f>'CBA Digital Banking Case Study '!C3132</f>
        <v>32000</v>
      </c>
    </row>
    <row r="3133">
      <c r="A3133" s="6">
        <f>'CBA Digital Banking Case Study '!C3133</f>
        <v>19000</v>
      </c>
    </row>
    <row r="3134">
      <c r="A3134" s="6">
        <f>'CBA Digital Banking Case Study '!C3134</f>
        <v>27000</v>
      </c>
    </row>
    <row r="3135">
      <c r="A3135" s="6">
        <f>'CBA Digital Banking Case Study '!C3135</f>
        <v>19000</v>
      </c>
    </row>
    <row r="3136">
      <c r="A3136" s="6">
        <f>'CBA Digital Banking Case Study '!C3136</f>
        <v>27000</v>
      </c>
    </row>
    <row r="3137">
      <c r="A3137" s="6">
        <f>'CBA Digital Banking Case Study '!C3137</f>
        <v>40000</v>
      </c>
    </row>
    <row r="3138">
      <c r="A3138" s="6">
        <f>'CBA Digital Banking Case Study '!C3138</f>
        <v>14000</v>
      </c>
    </row>
    <row r="3139">
      <c r="A3139" s="6">
        <f>'CBA Digital Banking Case Study '!C3139</f>
        <v>33000</v>
      </c>
    </row>
    <row r="3140">
      <c r="A3140" s="6">
        <f>'CBA Digital Banking Case Study '!C3140</f>
        <v>61000</v>
      </c>
    </row>
    <row r="3141">
      <c r="A3141" s="6">
        <f>'CBA Digital Banking Case Study '!C3141</f>
        <v>26000</v>
      </c>
    </row>
    <row r="3142">
      <c r="A3142" s="6">
        <f>'CBA Digital Banking Case Study '!C3142</f>
        <v>16000</v>
      </c>
    </row>
    <row r="3143">
      <c r="A3143" s="6">
        <f>'CBA Digital Banking Case Study '!C3143</f>
        <v>86000</v>
      </c>
    </row>
    <row r="3144">
      <c r="A3144" s="6">
        <f>'CBA Digital Banking Case Study '!C3144</f>
        <v>23000</v>
      </c>
    </row>
    <row r="3145">
      <c r="A3145" s="6">
        <f>'CBA Digital Banking Case Study '!C3145</f>
        <v>25000</v>
      </c>
    </row>
    <row r="3146">
      <c r="A3146" s="6">
        <f>'CBA Digital Banking Case Study '!C3146</f>
        <v>26000</v>
      </c>
    </row>
    <row r="3147">
      <c r="A3147" s="6">
        <f>'CBA Digital Banking Case Study '!C3147</f>
        <v>29000</v>
      </c>
    </row>
    <row r="3148">
      <c r="A3148" s="6">
        <f>'CBA Digital Banking Case Study '!C3148</f>
        <v>18000</v>
      </c>
    </row>
    <row r="3149">
      <c r="A3149" s="6">
        <f>'CBA Digital Banking Case Study '!C3149</f>
        <v>25000</v>
      </c>
    </row>
    <row r="3150">
      <c r="A3150" s="6">
        <f>'CBA Digital Banking Case Study '!C3150</f>
        <v>39000</v>
      </c>
    </row>
    <row r="3151">
      <c r="A3151" s="6">
        <f>'CBA Digital Banking Case Study '!C3151</f>
        <v>18000</v>
      </c>
    </row>
    <row r="3152">
      <c r="A3152" s="6">
        <f>'CBA Digital Banking Case Study '!C3152</f>
        <v>17000</v>
      </c>
    </row>
    <row r="3153">
      <c r="A3153" s="6">
        <f>'CBA Digital Banking Case Study '!C3153</f>
        <v>18000</v>
      </c>
    </row>
    <row r="3154">
      <c r="A3154" s="6">
        <f>'CBA Digital Banking Case Study '!C3154</f>
        <v>11000</v>
      </c>
    </row>
    <row r="3155">
      <c r="A3155" s="6">
        <f>'CBA Digital Banking Case Study '!C3155</f>
        <v>15000</v>
      </c>
    </row>
    <row r="3156">
      <c r="A3156" s="6">
        <f>'CBA Digital Banking Case Study '!C3156</f>
        <v>14000</v>
      </c>
    </row>
    <row r="3157">
      <c r="A3157" s="6">
        <f>'CBA Digital Banking Case Study '!C3157</f>
        <v>22000</v>
      </c>
    </row>
    <row r="3158">
      <c r="A3158" s="6">
        <f>'CBA Digital Banking Case Study '!C3158</f>
        <v>36000</v>
      </c>
    </row>
    <row r="3159">
      <c r="A3159" s="6">
        <f>'CBA Digital Banking Case Study '!C3159</f>
        <v>53000</v>
      </c>
    </row>
    <row r="3160">
      <c r="A3160" s="6">
        <f>'CBA Digital Banking Case Study '!C3160</f>
        <v>23000</v>
      </c>
    </row>
    <row r="3161">
      <c r="A3161" s="6">
        <f>'CBA Digital Banking Case Study '!C3161</f>
        <v>29000</v>
      </c>
    </row>
    <row r="3162">
      <c r="A3162" s="6">
        <f>'CBA Digital Banking Case Study '!C3162</f>
        <v>25000</v>
      </c>
    </row>
    <row r="3163">
      <c r="A3163" s="6">
        <f>'CBA Digital Banking Case Study '!C3163</f>
        <v>6000</v>
      </c>
    </row>
    <row r="3164">
      <c r="A3164" s="6">
        <f>'CBA Digital Banking Case Study '!C3164</f>
        <v>11000</v>
      </c>
    </row>
    <row r="3165">
      <c r="A3165" s="6">
        <f>'CBA Digital Banking Case Study '!C3165</f>
        <v>35000</v>
      </c>
    </row>
    <row r="3166">
      <c r="A3166" s="6">
        <f>'CBA Digital Banking Case Study '!C3166</f>
        <v>37000</v>
      </c>
    </row>
    <row r="3167">
      <c r="A3167" s="6">
        <f>'CBA Digital Banking Case Study '!C3167</f>
        <v>36000</v>
      </c>
    </row>
    <row r="3168">
      <c r="A3168" s="6">
        <f>'CBA Digital Banking Case Study '!C3168</f>
        <v>20000</v>
      </c>
    </row>
    <row r="3169">
      <c r="A3169" s="6">
        <f>'CBA Digital Banking Case Study '!C3169</f>
        <v>7000</v>
      </c>
    </row>
    <row r="3170">
      <c r="A3170" s="6">
        <f>'CBA Digital Banking Case Study '!C3170</f>
        <v>12000</v>
      </c>
    </row>
    <row r="3171">
      <c r="A3171" s="6">
        <f>'CBA Digital Banking Case Study '!C3171</f>
        <v>13000</v>
      </c>
    </row>
    <row r="3172">
      <c r="A3172" s="6">
        <f>'CBA Digital Banking Case Study '!C3172</f>
        <v>32000</v>
      </c>
    </row>
    <row r="3173">
      <c r="A3173" s="6">
        <f>'CBA Digital Banking Case Study '!C3173</f>
        <v>18000</v>
      </c>
    </row>
    <row r="3174">
      <c r="A3174" s="6">
        <f>'CBA Digital Banking Case Study '!C3174</f>
        <v>61000</v>
      </c>
    </row>
    <row r="3175">
      <c r="A3175" s="6">
        <f>'CBA Digital Banking Case Study '!C3175</f>
        <v>53000</v>
      </c>
    </row>
    <row r="3176">
      <c r="A3176" s="6">
        <f>'CBA Digital Banking Case Study '!C3176</f>
        <v>60000</v>
      </c>
    </row>
    <row r="3177">
      <c r="A3177" s="6">
        <f>'CBA Digital Banking Case Study '!C3177</f>
        <v>13000</v>
      </c>
    </row>
    <row r="3178">
      <c r="A3178" s="6">
        <f>'CBA Digital Banking Case Study '!C3178</f>
        <v>30000</v>
      </c>
    </row>
    <row r="3179">
      <c r="A3179" s="6">
        <f>'CBA Digital Banking Case Study '!C3179</f>
        <v>17000</v>
      </c>
    </row>
    <row r="3180">
      <c r="A3180" s="6">
        <f>'CBA Digital Banking Case Study '!C3180</f>
        <v>27000</v>
      </c>
    </row>
    <row r="3181">
      <c r="A3181" s="6">
        <f>'CBA Digital Banking Case Study '!C3181</f>
        <v>14000</v>
      </c>
    </row>
    <row r="3182">
      <c r="A3182" s="6">
        <f>'CBA Digital Banking Case Study '!C3182</f>
        <v>46000</v>
      </c>
    </row>
    <row r="3183">
      <c r="A3183" s="6">
        <f>'CBA Digital Banking Case Study '!C3183</f>
        <v>14000</v>
      </c>
    </row>
    <row r="3184">
      <c r="A3184" s="6">
        <f>'CBA Digital Banking Case Study '!C3184</f>
        <v>7000</v>
      </c>
    </row>
    <row r="3185">
      <c r="A3185" s="6">
        <f>'CBA Digital Banking Case Study '!C3185</f>
        <v>75000</v>
      </c>
    </row>
    <row r="3186">
      <c r="A3186" s="6">
        <f>'CBA Digital Banking Case Study '!C3186</f>
        <v>29000</v>
      </c>
    </row>
    <row r="3187">
      <c r="A3187" s="6">
        <f>'CBA Digital Banking Case Study '!C3187</f>
        <v>12000</v>
      </c>
    </row>
    <row r="3188">
      <c r="A3188" s="6">
        <f>'CBA Digital Banking Case Study '!C3188</f>
        <v>20000</v>
      </c>
    </row>
    <row r="3189">
      <c r="A3189" s="6">
        <f>'CBA Digital Banking Case Study '!C3189</f>
        <v>16000</v>
      </c>
    </row>
    <row r="3190">
      <c r="A3190" s="6">
        <f>'CBA Digital Banking Case Study '!C3190</f>
        <v>22000</v>
      </c>
    </row>
    <row r="3191">
      <c r="A3191" s="6">
        <f>'CBA Digital Banking Case Study '!C3191</f>
        <v>36000</v>
      </c>
    </row>
    <row r="3192">
      <c r="A3192" s="6">
        <f>'CBA Digital Banking Case Study '!C3192</f>
        <v>32000</v>
      </c>
    </row>
    <row r="3193">
      <c r="A3193" s="6">
        <f>'CBA Digital Banking Case Study '!C3193</f>
        <v>26000</v>
      </c>
    </row>
    <row r="3194">
      <c r="A3194" s="6">
        <f>'CBA Digital Banking Case Study '!C3194</f>
        <v>22000</v>
      </c>
    </row>
    <row r="3195">
      <c r="A3195" s="6">
        <f>'CBA Digital Banking Case Study '!C3195</f>
        <v>42000</v>
      </c>
    </row>
    <row r="3196">
      <c r="A3196" s="6">
        <f>'CBA Digital Banking Case Study '!C3196</f>
        <v>7000</v>
      </c>
    </row>
    <row r="3197">
      <c r="A3197" s="6">
        <f>'CBA Digital Banking Case Study '!C3197</f>
        <v>14000</v>
      </c>
    </row>
    <row r="3198">
      <c r="A3198" s="6">
        <f>'CBA Digital Banking Case Study '!C3198</f>
        <v>12000</v>
      </c>
    </row>
    <row r="3199">
      <c r="A3199" s="6">
        <f>'CBA Digital Banking Case Study '!C3199</f>
        <v>40000</v>
      </c>
    </row>
    <row r="3200">
      <c r="A3200" s="6">
        <f>'CBA Digital Banking Case Study '!C3200</f>
        <v>14000</v>
      </c>
    </row>
    <row r="3201">
      <c r="A3201" s="6">
        <f>'CBA Digital Banking Case Study '!C3201</f>
        <v>10000</v>
      </c>
    </row>
    <row r="3202">
      <c r="A3202" s="6">
        <f>'CBA Digital Banking Case Study '!C3202</f>
        <v>31000</v>
      </c>
    </row>
    <row r="3203">
      <c r="A3203" s="6">
        <f>'CBA Digital Banking Case Study '!C3203</f>
        <v>13000</v>
      </c>
    </row>
    <row r="3204">
      <c r="A3204" s="6">
        <f>'CBA Digital Banking Case Study '!C3204</f>
        <v>18000</v>
      </c>
    </row>
    <row r="3205">
      <c r="A3205" s="6">
        <f>'CBA Digital Banking Case Study '!C3205</f>
        <v>92000</v>
      </c>
    </row>
    <row r="3206">
      <c r="A3206" s="6">
        <f>'CBA Digital Banking Case Study '!C3206</f>
        <v>35000</v>
      </c>
    </row>
    <row r="3207">
      <c r="A3207" s="6">
        <f>'CBA Digital Banking Case Study '!C3207</f>
        <v>19000</v>
      </c>
    </row>
    <row r="3208">
      <c r="A3208" s="6">
        <f>'CBA Digital Banking Case Study '!C3208</f>
        <v>20000</v>
      </c>
    </row>
    <row r="3209">
      <c r="A3209" s="6">
        <f>'CBA Digital Banking Case Study '!C3209</f>
        <v>38000</v>
      </c>
    </row>
    <row r="3210">
      <c r="A3210" s="6">
        <f>'CBA Digital Banking Case Study '!C3210</f>
        <v>33000</v>
      </c>
    </row>
    <row r="3211">
      <c r="A3211" s="6">
        <f>'CBA Digital Banking Case Study '!C3211</f>
        <v>23000</v>
      </c>
    </row>
    <row r="3212">
      <c r="A3212" s="6">
        <f>'CBA Digital Banking Case Study '!C3212</f>
        <v>23000</v>
      </c>
    </row>
    <row r="3213">
      <c r="A3213" s="6">
        <f>'CBA Digital Banking Case Study '!C3213</f>
        <v>9000</v>
      </c>
    </row>
    <row r="3214">
      <c r="A3214" s="6">
        <f>'CBA Digital Banking Case Study '!C3214</f>
        <v>8000</v>
      </c>
    </row>
    <row r="3215">
      <c r="A3215" s="6">
        <f>'CBA Digital Banking Case Study '!C3215</f>
        <v>20000</v>
      </c>
    </row>
    <row r="3216">
      <c r="A3216" s="6">
        <f>'CBA Digital Banking Case Study '!C3216</f>
        <v>15000</v>
      </c>
    </row>
    <row r="3217">
      <c r="A3217" s="6">
        <f>'CBA Digital Banking Case Study '!C3217</f>
        <v>31000</v>
      </c>
    </row>
    <row r="3218">
      <c r="A3218" s="6">
        <f>'CBA Digital Banking Case Study '!C3218</f>
        <v>25000</v>
      </c>
    </row>
    <row r="3219">
      <c r="A3219" s="6">
        <f>'CBA Digital Banking Case Study '!C3219</f>
        <v>14000</v>
      </c>
    </row>
    <row r="3220">
      <c r="A3220" s="6">
        <f>'CBA Digital Banking Case Study '!C3220</f>
        <v>24000</v>
      </c>
    </row>
    <row r="3221">
      <c r="A3221" s="6">
        <f>'CBA Digital Banking Case Study '!C3221</f>
        <v>17000</v>
      </c>
    </row>
    <row r="3222">
      <c r="A3222" s="6">
        <f>'CBA Digital Banking Case Study '!C3222</f>
        <v>76000</v>
      </c>
    </row>
    <row r="3223">
      <c r="A3223" s="6">
        <f>'CBA Digital Banking Case Study '!C3223</f>
        <v>28000</v>
      </c>
    </row>
    <row r="3224">
      <c r="A3224" s="6">
        <f>'CBA Digital Banking Case Study '!C3224</f>
        <v>9000</v>
      </c>
    </row>
    <row r="3225">
      <c r="A3225" s="6">
        <f>'CBA Digital Banking Case Study '!C3225</f>
        <v>66000</v>
      </c>
    </row>
    <row r="3226">
      <c r="A3226" s="6">
        <f>'CBA Digital Banking Case Study '!C3226</f>
        <v>15000</v>
      </c>
    </row>
    <row r="3227">
      <c r="A3227" s="6">
        <f>'CBA Digital Banking Case Study '!C3227</f>
        <v>12000</v>
      </c>
    </row>
    <row r="3228">
      <c r="A3228" s="6">
        <f>'CBA Digital Banking Case Study '!C3228</f>
        <v>80000</v>
      </c>
    </row>
    <row r="3229">
      <c r="A3229" s="6">
        <f>'CBA Digital Banking Case Study '!C3229</f>
        <v>27000</v>
      </c>
    </row>
    <row r="3230">
      <c r="A3230" s="6">
        <f>'CBA Digital Banking Case Study '!C3230</f>
        <v>34000</v>
      </c>
    </row>
    <row r="3231">
      <c r="A3231" s="6">
        <f>'CBA Digital Banking Case Study '!C3231</f>
        <v>34000</v>
      </c>
    </row>
    <row r="3232">
      <c r="A3232" s="6">
        <f>'CBA Digital Banking Case Study '!C3232</f>
        <v>19000</v>
      </c>
    </row>
    <row r="3233">
      <c r="A3233" s="6">
        <f>'CBA Digital Banking Case Study '!C3233</f>
        <v>16000</v>
      </c>
    </row>
    <row r="3234">
      <c r="A3234" s="6">
        <f>'CBA Digital Banking Case Study '!C3234</f>
        <v>17000</v>
      </c>
    </row>
    <row r="3235">
      <c r="A3235" s="6">
        <f>'CBA Digital Banking Case Study '!C3235</f>
        <v>58000</v>
      </c>
    </row>
    <row r="3236">
      <c r="A3236" s="6">
        <f>'CBA Digital Banking Case Study '!C3236</f>
        <v>25000</v>
      </c>
    </row>
    <row r="3237">
      <c r="A3237" s="6">
        <f>'CBA Digital Banking Case Study '!C3237</f>
        <v>48000</v>
      </c>
    </row>
    <row r="3238">
      <c r="A3238" s="6">
        <f>'CBA Digital Banking Case Study '!C3238</f>
        <v>21000</v>
      </c>
    </row>
    <row r="3239">
      <c r="A3239" s="6">
        <f>'CBA Digital Banking Case Study '!C3239</f>
        <v>14000</v>
      </c>
    </row>
    <row r="3240">
      <c r="A3240" s="6">
        <f>'CBA Digital Banking Case Study '!C3240</f>
        <v>9000</v>
      </c>
    </row>
    <row r="3241">
      <c r="A3241" s="6">
        <f>'CBA Digital Banking Case Study '!C3241</f>
        <v>32000</v>
      </c>
    </row>
    <row r="3242">
      <c r="A3242" s="6">
        <f>'CBA Digital Banking Case Study '!C3242</f>
        <v>61000</v>
      </c>
    </row>
    <row r="3243">
      <c r="A3243" s="6">
        <f>'CBA Digital Banking Case Study '!C3243</f>
        <v>13000</v>
      </c>
    </row>
    <row r="3244">
      <c r="A3244" s="6">
        <f>'CBA Digital Banking Case Study '!C3244</f>
        <v>30000</v>
      </c>
    </row>
    <row r="3245">
      <c r="A3245" s="6">
        <f>'CBA Digital Banking Case Study '!C3245</f>
        <v>10000</v>
      </c>
    </row>
    <row r="3246">
      <c r="A3246" s="6">
        <f>'CBA Digital Banking Case Study '!C3246</f>
        <v>16000</v>
      </c>
    </row>
    <row r="3247">
      <c r="A3247" s="6">
        <f>'CBA Digital Banking Case Study '!C3247</f>
        <v>26000</v>
      </c>
    </row>
    <row r="3248">
      <c r="A3248" s="6">
        <f>'CBA Digital Banking Case Study '!C3248</f>
        <v>8000</v>
      </c>
    </row>
    <row r="3249">
      <c r="A3249" s="6">
        <f>'CBA Digital Banking Case Study '!C3249</f>
        <v>22000</v>
      </c>
    </row>
    <row r="3250">
      <c r="A3250" s="6">
        <f>'CBA Digital Banking Case Study '!C3250</f>
        <v>13000</v>
      </c>
    </row>
    <row r="3251">
      <c r="A3251" s="6">
        <f>'CBA Digital Banking Case Study '!C3251</f>
        <v>32000</v>
      </c>
    </row>
    <row r="3252">
      <c r="A3252" s="6">
        <f>'CBA Digital Banking Case Study '!C3252</f>
        <v>20000</v>
      </c>
    </row>
    <row r="3253">
      <c r="A3253" s="6">
        <f>'CBA Digital Banking Case Study '!C3253</f>
        <v>39000</v>
      </c>
    </row>
    <row r="3254">
      <c r="A3254" s="6">
        <f>'CBA Digital Banking Case Study '!C3254</f>
        <v>19000</v>
      </c>
    </row>
    <row r="3255">
      <c r="A3255" s="6">
        <f>'CBA Digital Banking Case Study '!C3255</f>
        <v>10000</v>
      </c>
    </row>
    <row r="3256">
      <c r="A3256" s="6">
        <f>'CBA Digital Banking Case Study '!C3256</f>
        <v>9000</v>
      </c>
    </row>
    <row r="3257">
      <c r="A3257" s="6">
        <f>'CBA Digital Banking Case Study '!C3257</f>
        <v>7000</v>
      </c>
    </row>
    <row r="3258">
      <c r="A3258" s="6">
        <f>'CBA Digital Banking Case Study '!C3258</f>
        <v>32000</v>
      </c>
    </row>
    <row r="3259">
      <c r="A3259" s="6">
        <f>'CBA Digital Banking Case Study '!C3259</f>
        <v>102000</v>
      </c>
    </row>
    <row r="3260">
      <c r="A3260" s="6">
        <f>'CBA Digital Banking Case Study '!C3260</f>
        <v>29000</v>
      </c>
    </row>
    <row r="3261">
      <c r="A3261" s="6">
        <f>'CBA Digital Banking Case Study '!C3261</f>
        <v>60000</v>
      </c>
    </row>
    <row r="3262">
      <c r="A3262" s="6">
        <f>'CBA Digital Banking Case Study '!C3262</f>
        <v>43000</v>
      </c>
    </row>
    <row r="3263">
      <c r="A3263" s="6">
        <f>'CBA Digital Banking Case Study '!C3263</f>
        <v>16000</v>
      </c>
    </row>
    <row r="3264">
      <c r="A3264" s="6">
        <f>'CBA Digital Banking Case Study '!C3264</f>
        <v>47000</v>
      </c>
    </row>
    <row r="3265">
      <c r="A3265" s="6">
        <f>'CBA Digital Banking Case Study '!C3265</f>
        <v>17000</v>
      </c>
    </row>
    <row r="3266">
      <c r="A3266" s="6">
        <f>'CBA Digital Banking Case Study '!C3266</f>
        <v>17000</v>
      </c>
    </row>
    <row r="3267">
      <c r="A3267" s="6">
        <f>'CBA Digital Banking Case Study '!C3267</f>
        <v>19000</v>
      </c>
    </row>
    <row r="3268">
      <c r="A3268" s="6">
        <f>'CBA Digital Banking Case Study '!C3268</f>
        <v>20000</v>
      </c>
    </row>
    <row r="3269">
      <c r="A3269" s="6">
        <f>'CBA Digital Banking Case Study '!C3269</f>
        <v>33000</v>
      </c>
    </row>
    <row r="3270">
      <c r="A3270" s="6">
        <f>'CBA Digital Banking Case Study '!C3270</f>
        <v>15000</v>
      </c>
    </row>
    <row r="3271">
      <c r="A3271" s="6">
        <f>'CBA Digital Banking Case Study '!C3271</f>
        <v>38000</v>
      </c>
    </row>
    <row r="3272">
      <c r="A3272" s="6">
        <f>'CBA Digital Banking Case Study '!C3272</f>
        <v>37000</v>
      </c>
    </row>
    <row r="3273">
      <c r="A3273" s="6">
        <f>'CBA Digital Banking Case Study '!C3273</f>
        <v>27000</v>
      </c>
    </row>
    <row r="3274">
      <c r="A3274" s="6">
        <f>'CBA Digital Banking Case Study '!C3274</f>
        <v>71000</v>
      </c>
    </row>
    <row r="3275">
      <c r="A3275" s="6">
        <f>'CBA Digital Banking Case Study '!C3275</f>
        <v>48000</v>
      </c>
    </row>
    <row r="3276">
      <c r="A3276" s="6">
        <f>'CBA Digital Banking Case Study '!C3276</f>
        <v>42000</v>
      </c>
    </row>
    <row r="3277">
      <c r="A3277" s="6">
        <f>'CBA Digital Banking Case Study '!C3277</f>
        <v>23000</v>
      </c>
    </row>
    <row r="3278">
      <c r="A3278" s="6">
        <f>'CBA Digital Banking Case Study '!C3278</f>
        <v>27000</v>
      </c>
    </row>
    <row r="3279">
      <c r="A3279" s="6">
        <f>'CBA Digital Banking Case Study '!C3279</f>
        <v>30000</v>
      </c>
    </row>
    <row r="3280">
      <c r="A3280" s="6">
        <f>'CBA Digital Banking Case Study '!C3280</f>
        <v>22000</v>
      </c>
    </row>
    <row r="3281">
      <c r="A3281" s="6">
        <f>'CBA Digital Banking Case Study '!C3281</f>
        <v>18000</v>
      </c>
    </row>
    <row r="3282">
      <c r="A3282" s="6">
        <f>'CBA Digital Banking Case Study '!C3282</f>
        <v>5000</v>
      </c>
    </row>
    <row r="3283">
      <c r="A3283" s="6">
        <f>'CBA Digital Banking Case Study '!C3283</f>
        <v>34000</v>
      </c>
    </row>
    <row r="3284">
      <c r="A3284" s="6">
        <f>'CBA Digital Banking Case Study '!C3284</f>
        <v>41000</v>
      </c>
    </row>
    <row r="3285">
      <c r="A3285" s="6">
        <f>'CBA Digital Banking Case Study '!C3285</f>
        <v>11000</v>
      </c>
    </row>
    <row r="3286">
      <c r="A3286" s="6">
        <f>'CBA Digital Banking Case Study '!C3286</f>
        <v>32000</v>
      </c>
    </row>
    <row r="3287">
      <c r="A3287" s="6">
        <f>'CBA Digital Banking Case Study '!C3287</f>
        <v>15000</v>
      </c>
    </row>
    <row r="3288">
      <c r="A3288" s="6">
        <f>'CBA Digital Banking Case Study '!C3288</f>
        <v>18000</v>
      </c>
    </row>
    <row r="3289">
      <c r="A3289" s="6">
        <f>'CBA Digital Banking Case Study '!C3289</f>
        <v>48000</v>
      </c>
    </row>
    <row r="3290">
      <c r="A3290" s="6">
        <f>'CBA Digital Banking Case Study '!C3290</f>
        <v>12000</v>
      </c>
    </row>
    <row r="3291">
      <c r="A3291" s="6">
        <f>'CBA Digital Banking Case Study '!C3291</f>
        <v>12000</v>
      </c>
    </row>
    <row r="3292">
      <c r="A3292" s="6">
        <f>'CBA Digital Banking Case Study '!C3292</f>
        <v>65000</v>
      </c>
    </row>
    <row r="3293">
      <c r="A3293" s="6">
        <f>'CBA Digital Banking Case Study '!C3293</f>
        <v>20000</v>
      </c>
    </row>
    <row r="3294">
      <c r="A3294" s="6">
        <f>'CBA Digital Banking Case Study '!C3294</f>
        <v>47000</v>
      </c>
    </row>
    <row r="3295">
      <c r="A3295" s="6">
        <f>'CBA Digital Banking Case Study '!C3295</f>
        <v>8000</v>
      </c>
    </row>
    <row r="3296">
      <c r="A3296" s="6">
        <f>'CBA Digital Banking Case Study '!C3296</f>
        <v>9000</v>
      </c>
    </row>
    <row r="3297">
      <c r="A3297" s="6">
        <f>'CBA Digital Banking Case Study '!C3297</f>
        <v>13000</v>
      </c>
    </row>
    <row r="3298">
      <c r="A3298" s="6">
        <f>'CBA Digital Banking Case Study '!C3298</f>
        <v>17000</v>
      </c>
    </row>
    <row r="3299">
      <c r="A3299" s="6">
        <f>'CBA Digital Banking Case Study '!C3299</f>
        <v>9000</v>
      </c>
    </row>
    <row r="3300">
      <c r="A3300" s="6">
        <f>'CBA Digital Banking Case Study '!C3300</f>
        <v>27000</v>
      </c>
    </row>
    <row r="3301">
      <c r="A3301" s="6">
        <f>'CBA Digital Banking Case Study '!C3301</f>
        <v>29000</v>
      </c>
    </row>
    <row r="3302">
      <c r="A3302" s="6">
        <f>'CBA Digital Banking Case Study '!C3302</f>
        <v>13000</v>
      </c>
    </row>
    <row r="3303">
      <c r="A3303" s="6">
        <f>'CBA Digital Banking Case Study '!C3303</f>
        <v>13000</v>
      </c>
    </row>
    <row r="3304">
      <c r="A3304" s="6">
        <f>'CBA Digital Banking Case Study '!C3304</f>
        <v>15000</v>
      </c>
    </row>
    <row r="3305">
      <c r="A3305" s="6">
        <f>'CBA Digital Banking Case Study '!C3305</f>
        <v>11000</v>
      </c>
    </row>
    <row r="3306">
      <c r="A3306" s="6">
        <f>'CBA Digital Banking Case Study '!C3306</f>
        <v>5000</v>
      </c>
    </row>
    <row r="3307">
      <c r="A3307" s="6">
        <f>'CBA Digital Banking Case Study '!C3307</f>
        <v>21000</v>
      </c>
    </row>
    <row r="3308">
      <c r="A3308" s="6">
        <f>'CBA Digital Banking Case Study '!C3308</f>
        <v>17000</v>
      </c>
    </row>
    <row r="3309">
      <c r="A3309" s="6">
        <f>'CBA Digital Banking Case Study '!C3309</f>
        <v>18000</v>
      </c>
    </row>
    <row r="3310">
      <c r="A3310" s="6">
        <f>'CBA Digital Banking Case Study '!C3310</f>
        <v>12000</v>
      </c>
    </row>
    <row r="3311">
      <c r="A3311" s="6">
        <f>'CBA Digital Banking Case Study '!C3311</f>
        <v>36000</v>
      </c>
    </row>
    <row r="3312">
      <c r="A3312" s="6">
        <f>'CBA Digital Banking Case Study '!C3312</f>
        <v>94000</v>
      </c>
    </row>
    <row r="3313">
      <c r="A3313" s="6">
        <f>'CBA Digital Banking Case Study '!C3313</f>
        <v>13000</v>
      </c>
    </row>
    <row r="3314">
      <c r="A3314" s="6">
        <f>'CBA Digital Banking Case Study '!C3314</f>
        <v>51000</v>
      </c>
    </row>
    <row r="3315">
      <c r="A3315" s="6">
        <f>'CBA Digital Banking Case Study '!C3315</f>
        <v>27000</v>
      </c>
    </row>
    <row r="3316">
      <c r="A3316" s="6">
        <f>'CBA Digital Banking Case Study '!C3316</f>
        <v>22000</v>
      </c>
    </row>
    <row r="3317">
      <c r="A3317" s="6">
        <f>'CBA Digital Banking Case Study '!C3317</f>
        <v>18000</v>
      </c>
    </row>
    <row r="3318">
      <c r="A3318" s="6">
        <f>'CBA Digital Banking Case Study '!C3318</f>
        <v>21000</v>
      </c>
    </row>
    <row r="3319">
      <c r="A3319" s="6">
        <f>'CBA Digital Banking Case Study '!C3319</f>
        <v>44000</v>
      </c>
    </row>
    <row r="3320">
      <c r="A3320" s="6">
        <f>'CBA Digital Banking Case Study '!C3320</f>
        <v>11000</v>
      </c>
    </row>
    <row r="3321">
      <c r="A3321" s="6">
        <f>'CBA Digital Banking Case Study '!C3321</f>
        <v>19000</v>
      </c>
    </row>
    <row r="3322">
      <c r="A3322" s="6">
        <f>'CBA Digital Banking Case Study '!C3322</f>
        <v>47000</v>
      </c>
    </row>
    <row r="3323">
      <c r="A3323" s="6">
        <f>'CBA Digital Banking Case Study '!C3323</f>
        <v>40000</v>
      </c>
    </row>
    <row r="3324">
      <c r="A3324" s="6">
        <f>'CBA Digital Banking Case Study '!C3324</f>
        <v>11000</v>
      </c>
    </row>
    <row r="3325">
      <c r="A3325" s="6">
        <f>'CBA Digital Banking Case Study '!C3325</f>
        <v>20000</v>
      </c>
    </row>
    <row r="3326">
      <c r="A3326" s="6">
        <f>'CBA Digital Banking Case Study '!C3326</f>
        <v>34000</v>
      </c>
    </row>
    <row r="3327">
      <c r="A3327" s="6">
        <f>'CBA Digital Banking Case Study '!C3327</f>
        <v>33000</v>
      </c>
    </row>
    <row r="3328">
      <c r="A3328" s="6">
        <f>'CBA Digital Banking Case Study '!C3328</f>
        <v>40000</v>
      </c>
    </row>
    <row r="3329">
      <c r="A3329" s="6">
        <f>'CBA Digital Banking Case Study '!C3329</f>
        <v>28000</v>
      </c>
    </row>
    <row r="3330">
      <c r="A3330" s="6">
        <f>'CBA Digital Banking Case Study '!C3330</f>
        <v>31000</v>
      </c>
    </row>
    <row r="3331">
      <c r="A3331" s="6">
        <f>'CBA Digital Banking Case Study '!C3331</f>
        <v>27000</v>
      </c>
    </row>
    <row r="3332">
      <c r="A3332" s="6">
        <f>'CBA Digital Banking Case Study '!C3332</f>
        <v>57000</v>
      </c>
    </row>
    <row r="3333">
      <c r="A3333" s="6">
        <f>'CBA Digital Banking Case Study '!C3333</f>
        <v>17000</v>
      </c>
    </row>
    <row r="3334">
      <c r="A3334" s="6">
        <f>'CBA Digital Banking Case Study '!C3334</f>
        <v>23000</v>
      </c>
    </row>
    <row r="3335">
      <c r="A3335" s="6">
        <f>'CBA Digital Banking Case Study '!C3335</f>
        <v>12000</v>
      </c>
    </row>
    <row r="3336">
      <c r="A3336" s="6">
        <f>'CBA Digital Banking Case Study '!C3336</f>
        <v>11000</v>
      </c>
    </row>
    <row r="3337">
      <c r="A3337" s="6">
        <f>'CBA Digital Banking Case Study '!C3337</f>
        <v>27000</v>
      </c>
    </row>
    <row r="3338">
      <c r="A3338" s="6">
        <f>'CBA Digital Banking Case Study '!C3338</f>
        <v>14000</v>
      </c>
    </row>
    <row r="3339">
      <c r="A3339" s="6">
        <f>'CBA Digital Banking Case Study '!C3339</f>
        <v>21000</v>
      </c>
    </row>
    <row r="3340">
      <c r="A3340" s="6">
        <f>'CBA Digital Banking Case Study '!C3340</f>
        <v>58000</v>
      </c>
    </row>
    <row r="3341">
      <c r="A3341" s="6">
        <f>'CBA Digital Banking Case Study '!C3341</f>
        <v>56000</v>
      </c>
    </row>
    <row r="3342">
      <c r="A3342" s="6">
        <f>'CBA Digital Banking Case Study '!C3342</f>
        <v>84000</v>
      </c>
    </row>
    <row r="3343">
      <c r="A3343" s="6">
        <f>'CBA Digital Banking Case Study '!C3343</f>
        <v>59000</v>
      </c>
    </row>
    <row r="3344">
      <c r="A3344" s="6">
        <f>'CBA Digital Banking Case Study '!C3344</f>
        <v>93000</v>
      </c>
    </row>
    <row r="3345">
      <c r="A3345" s="6">
        <f>'CBA Digital Banking Case Study '!C3345</f>
        <v>29000</v>
      </c>
    </row>
    <row r="3346">
      <c r="A3346" s="6">
        <f>'CBA Digital Banking Case Study '!C3346</f>
        <v>13000</v>
      </c>
    </row>
    <row r="3347">
      <c r="A3347" s="6">
        <f>'CBA Digital Banking Case Study '!C3347</f>
        <v>12000</v>
      </c>
    </row>
    <row r="3348">
      <c r="A3348" s="6">
        <f>'CBA Digital Banking Case Study '!C3348</f>
        <v>51000</v>
      </c>
    </row>
    <row r="3349">
      <c r="A3349" s="6">
        <f>'CBA Digital Banking Case Study '!C3349</f>
        <v>23000</v>
      </c>
    </row>
    <row r="3350">
      <c r="A3350" s="6">
        <f>'CBA Digital Banking Case Study '!C3350</f>
        <v>24000</v>
      </c>
    </row>
    <row r="3351">
      <c r="A3351" s="6">
        <f>'CBA Digital Banking Case Study '!C3351</f>
        <v>16000</v>
      </c>
    </row>
    <row r="3352">
      <c r="A3352" s="6">
        <f>'CBA Digital Banking Case Study '!C3352</f>
        <v>17000</v>
      </c>
    </row>
    <row r="3353">
      <c r="A3353" s="6">
        <f>'CBA Digital Banking Case Study '!C3353</f>
        <v>28000</v>
      </c>
    </row>
    <row r="3354">
      <c r="A3354" s="6">
        <f>'CBA Digital Banking Case Study '!C3354</f>
        <v>12000</v>
      </c>
    </row>
    <row r="3355">
      <c r="A3355" s="6">
        <f>'CBA Digital Banking Case Study '!C3355</f>
        <v>26000</v>
      </c>
    </row>
    <row r="3356">
      <c r="A3356" s="6">
        <f>'CBA Digital Banking Case Study '!C3356</f>
        <v>55000</v>
      </c>
    </row>
    <row r="3357">
      <c r="A3357" s="6">
        <f>'CBA Digital Banking Case Study '!C3357</f>
        <v>6000</v>
      </c>
    </row>
    <row r="3358">
      <c r="A3358" s="6">
        <f>'CBA Digital Banking Case Study '!C3358</f>
        <v>9000</v>
      </c>
    </row>
    <row r="3359">
      <c r="A3359" s="6">
        <f>'CBA Digital Banking Case Study '!C3359</f>
        <v>33000</v>
      </c>
    </row>
    <row r="3360">
      <c r="A3360" s="6">
        <f>'CBA Digital Banking Case Study '!C3360</f>
        <v>50000</v>
      </c>
    </row>
    <row r="3361">
      <c r="A3361" s="6">
        <f>'CBA Digital Banking Case Study '!C3361</f>
        <v>16000</v>
      </c>
    </row>
    <row r="3362">
      <c r="A3362" s="6">
        <f>'CBA Digital Banking Case Study '!C3362</f>
        <v>7000</v>
      </c>
    </row>
    <row r="3363">
      <c r="A3363" s="6">
        <f>'CBA Digital Banking Case Study '!C3363</f>
        <v>52000</v>
      </c>
    </row>
    <row r="3364">
      <c r="A3364" s="6">
        <f>'CBA Digital Banking Case Study '!C3364</f>
        <v>14000</v>
      </c>
    </row>
    <row r="3365">
      <c r="A3365" s="6">
        <f>'CBA Digital Banking Case Study '!C3365</f>
        <v>18000</v>
      </c>
    </row>
    <row r="3366">
      <c r="A3366" s="6">
        <f>'CBA Digital Banking Case Study '!C3366</f>
        <v>27000</v>
      </c>
    </row>
    <row r="3367">
      <c r="A3367" s="6">
        <f>'CBA Digital Banking Case Study '!C3367</f>
        <v>15000</v>
      </c>
    </row>
    <row r="3368">
      <c r="A3368" s="6">
        <f>'CBA Digital Banking Case Study '!C3368</f>
        <v>13000</v>
      </c>
    </row>
    <row r="3369">
      <c r="A3369" s="6">
        <f>'CBA Digital Banking Case Study '!C3369</f>
        <v>13000</v>
      </c>
    </row>
    <row r="3370">
      <c r="A3370" s="6">
        <f>'CBA Digital Banking Case Study '!C3370</f>
        <v>67000</v>
      </c>
    </row>
    <row r="3371">
      <c r="A3371" s="6">
        <f>'CBA Digital Banking Case Study '!C3371</f>
        <v>44000</v>
      </c>
    </row>
    <row r="3372">
      <c r="A3372" s="6">
        <f>'CBA Digital Banking Case Study '!C3372</f>
        <v>31000</v>
      </c>
    </row>
    <row r="3373">
      <c r="A3373" s="6">
        <f>'CBA Digital Banking Case Study '!C3373</f>
        <v>6000</v>
      </c>
    </row>
    <row r="3374">
      <c r="A3374" s="6">
        <f>'CBA Digital Banking Case Study '!C3374</f>
        <v>31000</v>
      </c>
    </row>
    <row r="3375">
      <c r="A3375" s="6">
        <f>'CBA Digital Banking Case Study '!C3375</f>
        <v>30000</v>
      </c>
    </row>
    <row r="3376">
      <c r="A3376" s="6">
        <f>'CBA Digital Banking Case Study '!C3376</f>
        <v>10000</v>
      </c>
    </row>
    <row r="3377">
      <c r="A3377" s="6">
        <f>'CBA Digital Banking Case Study '!C3377</f>
        <v>26000</v>
      </c>
    </row>
    <row r="3378">
      <c r="A3378" s="6">
        <f>'CBA Digital Banking Case Study '!C3378</f>
        <v>41000</v>
      </c>
    </row>
    <row r="3379">
      <c r="A3379" s="6">
        <f>'CBA Digital Banking Case Study '!C3379</f>
        <v>31000</v>
      </c>
    </row>
    <row r="3380">
      <c r="A3380" s="6">
        <f>'CBA Digital Banking Case Study '!C3380</f>
        <v>15000</v>
      </c>
    </row>
    <row r="3381">
      <c r="A3381" s="6">
        <f>'CBA Digital Banking Case Study '!C3381</f>
        <v>22000</v>
      </c>
    </row>
    <row r="3382">
      <c r="A3382" s="6">
        <f>'CBA Digital Banking Case Study '!C3382</f>
        <v>34000</v>
      </c>
    </row>
    <row r="3383">
      <c r="A3383" s="6">
        <f>'CBA Digital Banking Case Study '!C3383</f>
        <v>23000</v>
      </c>
    </row>
    <row r="3384">
      <c r="A3384" s="6">
        <f>'CBA Digital Banking Case Study '!C3384</f>
        <v>47000</v>
      </c>
    </row>
    <row r="3385">
      <c r="A3385" s="6">
        <f>'CBA Digital Banking Case Study '!C3385</f>
        <v>28000</v>
      </c>
    </row>
    <row r="3386">
      <c r="A3386" s="6">
        <f>'CBA Digital Banking Case Study '!C3386</f>
        <v>35000</v>
      </c>
    </row>
    <row r="3387">
      <c r="A3387" s="6">
        <f>'CBA Digital Banking Case Study '!C3387</f>
        <v>36000</v>
      </c>
    </row>
    <row r="3388">
      <c r="A3388" s="6">
        <f>'CBA Digital Banking Case Study '!C3388</f>
        <v>12000</v>
      </c>
    </row>
    <row r="3389">
      <c r="A3389" s="6">
        <f>'CBA Digital Banking Case Study '!C3389</f>
        <v>23000</v>
      </c>
    </row>
    <row r="3390">
      <c r="A3390" s="6">
        <f>'CBA Digital Banking Case Study '!C3390</f>
        <v>18000</v>
      </c>
    </row>
    <row r="3391">
      <c r="A3391" s="6">
        <f>'CBA Digital Banking Case Study '!C3391</f>
        <v>41000</v>
      </c>
    </row>
    <row r="3392">
      <c r="A3392" s="6">
        <f>'CBA Digital Banking Case Study '!C3392</f>
        <v>29000</v>
      </c>
    </row>
    <row r="3393">
      <c r="A3393" s="6">
        <f>'CBA Digital Banking Case Study '!C3393</f>
        <v>20000</v>
      </c>
    </row>
    <row r="3394">
      <c r="A3394" s="6">
        <f>'CBA Digital Banking Case Study '!C3394</f>
        <v>10000</v>
      </c>
    </row>
    <row r="3395">
      <c r="A3395" s="6">
        <f>'CBA Digital Banking Case Study '!C3395</f>
        <v>8000</v>
      </c>
    </row>
    <row r="3396">
      <c r="A3396" s="6">
        <f>'CBA Digital Banking Case Study '!C3396</f>
        <v>27000</v>
      </c>
    </row>
    <row r="3397">
      <c r="A3397" s="6">
        <f>'CBA Digital Banking Case Study '!C3397</f>
        <v>14000</v>
      </c>
    </row>
    <row r="3398">
      <c r="A3398" s="6">
        <f>'CBA Digital Banking Case Study '!C3398</f>
        <v>33000</v>
      </c>
    </row>
    <row r="3399">
      <c r="A3399" s="6">
        <f>'CBA Digital Banking Case Study '!C3399</f>
        <v>8000</v>
      </c>
    </row>
    <row r="3400">
      <c r="A3400" s="6">
        <f>'CBA Digital Banking Case Study '!C3400</f>
        <v>57000</v>
      </c>
    </row>
    <row r="3401">
      <c r="A3401" s="6">
        <f>'CBA Digital Banking Case Study '!C3401</f>
        <v>33000</v>
      </c>
    </row>
    <row r="3402">
      <c r="A3402" s="6">
        <f>'CBA Digital Banking Case Study '!C3402</f>
        <v>23000</v>
      </c>
    </row>
    <row r="3403">
      <c r="A3403" s="6">
        <f>'CBA Digital Banking Case Study '!C3403</f>
        <v>60000</v>
      </c>
    </row>
    <row r="3404">
      <c r="A3404" s="6">
        <f>'CBA Digital Banking Case Study '!C3404</f>
        <v>39000</v>
      </c>
    </row>
    <row r="3405">
      <c r="A3405" s="6">
        <f>'CBA Digital Banking Case Study '!C3405</f>
        <v>17000</v>
      </c>
    </row>
    <row r="3406">
      <c r="A3406" s="6">
        <f>'CBA Digital Banking Case Study '!C3406</f>
        <v>23000</v>
      </c>
    </row>
    <row r="3407">
      <c r="A3407" s="6">
        <f>'CBA Digital Banking Case Study '!C3407</f>
        <v>7000</v>
      </c>
    </row>
    <row r="3408">
      <c r="A3408" s="6">
        <f>'CBA Digital Banking Case Study '!C3408</f>
        <v>42000</v>
      </c>
    </row>
    <row r="3409">
      <c r="A3409" s="6">
        <f>'CBA Digital Banking Case Study '!C3409</f>
        <v>18000</v>
      </c>
    </row>
    <row r="3410">
      <c r="A3410" s="6">
        <f>'CBA Digital Banking Case Study '!C3410</f>
        <v>7000</v>
      </c>
    </row>
    <row r="3411">
      <c r="A3411" s="6">
        <f>'CBA Digital Banking Case Study '!C3411</f>
        <v>11000</v>
      </c>
    </row>
    <row r="3412">
      <c r="A3412" s="6">
        <f>'CBA Digital Banking Case Study '!C3412</f>
        <v>37000</v>
      </c>
    </row>
    <row r="3413">
      <c r="A3413" s="6">
        <f>'CBA Digital Banking Case Study '!C3413</f>
        <v>58000</v>
      </c>
    </row>
    <row r="3414">
      <c r="A3414" s="6">
        <f>'CBA Digital Banking Case Study '!C3414</f>
        <v>22000</v>
      </c>
    </row>
    <row r="3415">
      <c r="A3415" s="6">
        <f>'CBA Digital Banking Case Study '!C3415</f>
        <v>12000</v>
      </c>
    </row>
    <row r="3416">
      <c r="A3416" s="6">
        <f>'CBA Digital Banking Case Study '!C3416</f>
        <v>9000</v>
      </c>
    </row>
    <row r="3417">
      <c r="A3417" s="6">
        <f>'CBA Digital Banking Case Study '!C3417</f>
        <v>51000</v>
      </c>
    </row>
    <row r="3418">
      <c r="A3418" s="6">
        <f>'CBA Digital Banking Case Study '!C3418</f>
        <v>29000</v>
      </c>
    </row>
    <row r="3419">
      <c r="A3419" s="6">
        <f>'CBA Digital Banking Case Study '!C3419</f>
        <v>18000</v>
      </c>
    </row>
    <row r="3420">
      <c r="A3420" s="6">
        <f>'CBA Digital Banking Case Study '!C3420</f>
        <v>16000</v>
      </c>
    </row>
    <row r="3421">
      <c r="A3421" s="6">
        <f>'CBA Digital Banking Case Study '!C3421</f>
        <v>33000</v>
      </c>
    </row>
    <row r="3422">
      <c r="A3422" s="6">
        <f>'CBA Digital Banking Case Study '!C3422</f>
        <v>32000</v>
      </c>
    </row>
    <row r="3423">
      <c r="A3423" s="6">
        <f>'CBA Digital Banking Case Study '!C3423</f>
        <v>13000</v>
      </c>
    </row>
    <row r="3424">
      <c r="A3424" s="6">
        <f>'CBA Digital Banking Case Study '!C3424</f>
        <v>11000</v>
      </c>
    </row>
    <row r="3425">
      <c r="A3425" s="6">
        <f>'CBA Digital Banking Case Study '!C3425</f>
        <v>11000</v>
      </c>
    </row>
    <row r="3426">
      <c r="A3426" s="6">
        <f>'CBA Digital Banking Case Study '!C3426</f>
        <v>17000</v>
      </c>
    </row>
    <row r="3427">
      <c r="A3427" s="6">
        <f>'CBA Digital Banking Case Study '!C3427</f>
        <v>15000</v>
      </c>
    </row>
    <row r="3428">
      <c r="A3428" s="6">
        <f>'CBA Digital Banking Case Study '!C3428</f>
        <v>58000</v>
      </c>
    </row>
    <row r="3429">
      <c r="A3429" s="6">
        <f>'CBA Digital Banking Case Study '!C3429</f>
        <v>16000</v>
      </c>
    </row>
    <row r="3430">
      <c r="A3430" s="6">
        <f>'CBA Digital Banking Case Study '!C3430</f>
        <v>10000</v>
      </c>
    </row>
    <row r="3431">
      <c r="A3431" s="6">
        <f>'CBA Digital Banking Case Study '!C3431</f>
        <v>11000</v>
      </c>
    </row>
    <row r="3432">
      <c r="A3432" s="6">
        <f>'CBA Digital Banking Case Study '!C3432</f>
        <v>20000</v>
      </c>
    </row>
    <row r="3433">
      <c r="A3433" s="6">
        <f>'CBA Digital Banking Case Study '!C3433</f>
        <v>7000</v>
      </c>
    </row>
    <row r="3434">
      <c r="A3434" s="6">
        <f>'CBA Digital Banking Case Study '!C3434</f>
        <v>21000</v>
      </c>
    </row>
    <row r="3435">
      <c r="A3435" s="6">
        <f>'CBA Digital Banking Case Study '!C3435</f>
        <v>10000</v>
      </c>
    </row>
    <row r="3436">
      <c r="A3436" s="6">
        <f>'CBA Digital Banking Case Study '!C3436</f>
        <v>44000</v>
      </c>
    </row>
    <row r="3437">
      <c r="A3437" s="6">
        <f>'CBA Digital Banking Case Study '!C3437</f>
        <v>24000</v>
      </c>
    </row>
    <row r="3438">
      <c r="A3438" s="6">
        <f>'CBA Digital Banking Case Study '!C3438</f>
        <v>79000</v>
      </c>
    </row>
    <row r="3439">
      <c r="A3439" s="6">
        <f>'CBA Digital Banking Case Study '!C3439</f>
        <v>19000</v>
      </c>
    </row>
    <row r="3440">
      <c r="A3440" s="6">
        <f>'CBA Digital Banking Case Study '!C3440</f>
        <v>5000</v>
      </c>
    </row>
    <row r="3441">
      <c r="A3441" s="6">
        <f>'CBA Digital Banking Case Study '!C3441</f>
        <v>53000</v>
      </c>
    </row>
    <row r="3442">
      <c r="A3442" s="6">
        <f>'CBA Digital Banking Case Study '!C3442</f>
        <v>30000</v>
      </c>
    </row>
    <row r="3443">
      <c r="A3443" s="6">
        <f>'CBA Digital Banking Case Study '!C3443</f>
        <v>33000</v>
      </c>
    </row>
    <row r="3444">
      <c r="A3444" s="6">
        <f>'CBA Digital Banking Case Study '!C3444</f>
        <v>12000</v>
      </c>
    </row>
    <row r="3445">
      <c r="A3445" s="6">
        <f>'CBA Digital Banking Case Study '!C3445</f>
        <v>21000</v>
      </c>
    </row>
    <row r="3446">
      <c r="A3446" s="6">
        <f>'CBA Digital Banking Case Study '!C3446</f>
        <v>25000</v>
      </c>
    </row>
    <row r="3447">
      <c r="A3447" s="6">
        <f>'CBA Digital Banking Case Study '!C3447</f>
        <v>19000</v>
      </c>
    </row>
    <row r="3448">
      <c r="A3448" s="6">
        <f>'CBA Digital Banking Case Study '!C3448</f>
        <v>8000</v>
      </c>
    </row>
    <row r="3449">
      <c r="A3449" s="6">
        <f>'CBA Digital Banking Case Study '!C3449</f>
        <v>116000</v>
      </c>
    </row>
    <row r="3450">
      <c r="A3450" s="6">
        <f>'CBA Digital Banking Case Study '!C3450</f>
        <v>36000</v>
      </c>
    </row>
    <row r="3451">
      <c r="A3451" s="6">
        <f>'CBA Digital Banking Case Study '!C3451</f>
        <v>28000</v>
      </c>
    </row>
    <row r="3452">
      <c r="A3452" s="6">
        <f>'CBA Digital Banking Case Study '!C3452</f>
        <v>48000</v>
      </c>
    </row>
    <row r="3453">
      <c r="A3453" s="6">
        <f>'CBA Digital Banking Case Study '!C3453</f>
        <v>32000</v>
      </c>
    </row>
    <row r="3454">
      <c r="A3454" s="6">
        <f>'CBA Digital Banking Case Study '!C3454</f>
        <v>15000</v>
      </c>
    </row>
    <row r="3455">
      <c r="A3455" s="6">
        <f>'CBA Digital Banking Case Study '!C3455</f>
        <v>47000</v>
      </c>
    </row>
    <row r="3456">
      <c r="A3456" s="6">
        <f>'CBA Digital Banking Case Study '!C3456</f>
        <v>37000</v>
      </c>
    </row>
    <row r="3457">
      <c r="A3457" s="6">
        <f>'CBA Digital Banking Case Study '!C3457</f>
        <v>15000</v>
      </c>
    </row>
    <row r="3458">
      <c r="A3458" s="6">
        <f>'CBA Digital Banking Case Study '!C3458</f>
        <v>35000</v>
      </c>
    </row>
    <row r="3459">
      <c r="A3459" s="6">
        <f>'CBA Digital Banking Case Study '!C3459</f>
        <v>19000</v>
      </c>
    </row>
    <row r="3460">
      <c r="A3460" s="6">
        <f>'CBA Digital Banking Case Study '!C3460</f>
        <v>25000</v>
      </c>
    </row>
    <row r="3461">
      <c r="A3461" s="6">
        <f>'CBA Digital Banking Case Study '!C3461</f>
        <v>32000</v>
      </c>
    </row>
    <row r="3462">
      <c r="A3462" s="6">
        <f>'CBA Digital Banking Case Study '!C3462</f>
        <v>50000</v>
      </c>
    </row>
    <row r="3463">
      <c r="A3463" s="6">
        <f>'CBA Digital Banking Case Study '!C3463</f>
        <v>15000</v>
      </c>
    </row>
    <row r="3464">
      <c r="A3464" s="6">
        <f>'CBA Digital Banking Case Study '!C3464</f>
        <v>27000</v>
      </c>
    </row>
    <row r="3465">
      <c r="A3465" s="6">
        <f>'CBA Digital Banking Case Study '!C3465</f>
        <v>74000</v>
      </c>
    </row>
    <row r="3466">
      <c r="A3466" s="6">
        <f>'CBA Digital Banking Case Study '!C3466</f>
        <v>20000</v>
      </c>
    </row>
    <row r="3467">
      <c r="A3467" s="6">
        <f>'CBA Digital Banking Case Study '!C3467</f>
        <v>25000</v>
      </c>
    </row>
    <row r="3468">
      <c r="A3468" s="6">
        <f>'CBA Digital Banking Case Study '!C3468</f>
        <v>74000</v>
      </c>
    </row>
    <row r="3469">
      <c r="A3469" s="6">
        <f>'CBA Digital Banking Case Study '!C3469</f>
        <v>32000</v>
      </c>
    </row>
    <row r="3470">
      <c r="A3470" s="6">
        <f>'CBA Digital Banking Case Study '!C3470</f>
        <v>9000</v>
      </c>
    </row>
    <row r="3471">
      <c r="A3471" s="6">
        <f>'CBA Digital Banking Case Study '!C3471</f>
        <v>14000</v>
      </c>
    </row>
    <row r="3472">
      <c r="A3472" s="6">
        <f>'CBA Digital Banking Case Study '!C3472</f>
        <v>33000</v>
      </c>
    </row>
    <row r="3473">
      <c r="A3473" s="6">
        <f>'CBA Digital Banking Case Study '!C3473</f>
        <v>28000</v>
      </c>
    </row>
    <row r="3474">
      <c r="A3474" s="6">
        <f>'CBA Digital Banking Case Study '!C3474</f>
        <v>24000</v>
      </c>
    </row>
    <row r="3475">
      <c r="A3475" s="6">
        <f>'CBA Digital Banking Case Study '!C3475</f>
        <v>81000</v>
      </c>
    </row>
    <row r="3476">
      <c r="A3476" s="6">
        <f>'CBA Digital Banking Case Study '!C3476</f>
        <v>15000</v>
      </c>
    </row>
    <row r="3477">
      <c r="A3477" s="6">
        <f>'CBA Digital Banking Case Study '!C3477</f>
        <v>21000</v>
      </c>
    </row>
    <row r="3478">
      <c r="A3478" s="6">
        <f>'CBA Digital Banking Case Study '!C3478</f>
        <v>7000</v>
      </c>
    </row>
    <row r="3479">
      <c r="A3479" s="6">
        <f>'CBA Digital Banking Case Study '!C3479</f>
        <v>44000</v>
      </c>
    </row>
    <row r="3480">
      <c r="A3480" s="6">
        <f>'CBA Digital Banking Case Study '!C3480</f>
        <v>14000</v>
      </c>
    </row>
    <row r="3481">
      <c r="A3481" s="6">
        <f>'CBA Digital Banking Case Study '!C3481</f>
        <v>42000</v>
      </c>
    </row>
    <row r="3482">
      <c r="A3482" s="6">
        <f>'CBA Digital Banking Case Study '!C3482</f>
        <v>39000</v>
      </c>
    </row>
    <row r="3483">
      <c r="A3483" s="6">
        <f>'CBA Digital Banking Case Study '!C3483</f>
        <v>90000</v>
      </c>
    </row>
    <row r="3484">
      <c r="A3484" s="6">
        <f>'CBA Digital Banking Case Study '!C3484</f>
        <v>33000</v>
      </c>
    </row>
    <row r="3485">
      <c r="A3485" s="6">
        <f>'CBA Digital Banking Case Study '!C3485</f>
        <v>18000</v>
      </c>
    </row>
    <row r="3486">
      <c r="A3486" s="6">
        <f>'CBA Digital Banking Case Study '!C3486</f>
        <v>29000</v>
      </c>
    </row>
    <row r="3487">
      <c r="A3487" s="6">
        <f>'CBA Digital Banking Case Study '!C3487</f>
        <v>14000</v>
      </c>
    </row>
    <row r="3488">
      <c r="A3488" s="6">
        <f>'CBA Digital Banking Case Study '!C3488</f>
        <v>27000</v>
      </c>
    </row>
    <row r="3489">
      <c r="A3489" s="6">
        <f>'CBA Digital Banking Case Study '!C3489</f>
        <v>20000</v>
      </c>
    </row>
    <row r="3490">
      <c r="A3490" s="6">
        <f>'CBA Digital Banking Case Study '!C3490</f>
        <v>21000</v>
      </c>
    </row>
    <row r="3491">
      <c r="A3491" s="6">
        <f>'CBA Digital Banking Case Study '!C3491</f>
        <v>13000</v>
      </c>
    </row>
    <row r="3492">
      <c r="A3492" s="6">
        <f>'CBA Digital Banking Case Study '!C3492</f>
        <v>26000</v>
      </c>
    </row>
    <row r="3493">
      <c r="A3493" s="6">
        <f>'CBA Digital Banking Case Study '!C3493</f>
        <v>36000</v>
      </c>
    </row>
    <row r="3494">
      <c r="A3494" s="6">
        <f>'CBA Digital Banking Case Study '!C3494</f>
        <v>8000</v>
      </c>
    </row>
    <row r="3495">
      <c r="A3495" s="6">
        <f>'CBA Digital Banking Case Study '!C3495</f>
        <v>15000</v>
      </c>
    </row>
    <row r="3496">
      <c r="A3496" s="6">
        <f>'CBA Digital Banking Case Study '!C3496</f>
        <v>24000</v>
      </c>
    </row>
    <row r="3497">
      <c r="A3497" s="6">
        <f>'CBA Digital Banking Case Study '!C3497</f>
        <v>5000</v>
      </c>
    </row>
    <row r="3498">
      <c r="A3498" s="6">
        <f>'CBA Digital Banking Case Study '!C3498</f>
        <v>63000</v>
      </c>
    </row>
    <row r="3499">
      <c r="A3499" s="6">
        <f>'CBA Digital Banking Case Study '!C3499</f>
        <v>14000</v>
      </c>
    </row>
    <row r="3500">
      <c r="A3500" s="6">
        <f>'CBA Digital Banking Case Study '!C3500</f>
        <v>13000</v>
      </c>
    </row>
    <row r="3501">
      <c r="A3501" s="6">
        <f>'CBA Digital Banking Case Study '!C3501</f>
        <v>19000</v>
      </c>
    </row>
    <row r="3502">
      <c r="A3502" s="6">
        <f>'CBA Digital Banking Case Study '!C3502</f>
        <v>24000</v>
      </c>
    </row>
    <row r="3503">
      <c r="A3503" s="6">
        <f>'CBA Digital Banking Case Study '!C3503</f>
        <v>14000</v>
      </c>
    </row>
    <row r="3504">
      <c r="A3504" s="6">
        <f>'CBA Digital Banking Case Study '!C3504</f>
        <v>40000</v>
      </c>
    </row>
    <row r="3505">
      <c r="A3505" s="6">
        <f>'CBA Digital Banking Case Study '!C3505</f>
        <v>28000</v>
      </c>
    </row>
    <row r="3506">
      <c r="A3506" s="6">
        <f>'CBA Digital Banking Case Study '!C3506</f>
        <v>13000</v>
      </c>
    </row>
    <row r="3507">
      <c r="A3507" s="6">
        <f>'CBA Digital Banking Case Study '!C3507</f>
        <v>16000</v>
      </c>
    </row>
    <row r="3508">
      <c r="A3508" s="6">
        <f>'CBA Digital Banking Case Study '!C3508</f>
        <v>9000</v>
      </c>
    </row>
    <row r="3509">
      <c r="A3509" s="6">
        <f>'CBA Digital Banking Case Study '!C3509</f>
        <v>10000</v>
      </c>
    </row>
    <row r="3510">
      <c r="A3510" s="6">
        <f>'CBA Digital Banking Case Study '!C3510</f>
        <v>28000</v>
      </c>
    </row>
    <row r="3511">
      <c r="A3511" s="6">
        <f>'CBA Digital Banking Case Study '!C3511</f>
        <v>13000</v>
      </c>
    </row>
    <row r="3512">
      <c r="A3512" s="6">
        <f>'CBA Digital Banking Case Study '!C3512</f>
        <v>65000</v>
      </c>
    </row>
    <row r="3513">
      <c r="A3513" s="6">
        <f>'CBA Digital Banking Case Study '!C3513</f>
        <v>23000</v>
      </c>
    </row>
    <row r="3514">
      <c r="A3514" s="6">
        <f>'CBA Digital Banking Case Study '!C3514</f>
        <v>10000</v>
      </c>
    </row>
    <row r="3515">
      <c r="A3515" s="6">
        <f>'CBA Digital Banking Case Study '!C3515</f>
        <v>11000</v>
      </c>
    </row>
    <row r="3516">
      <c r="A3516" s="6">
        <f>'CBA Digital Banking Case Study '!C3516</f>
        <v>41000</v>
      </c>
    </row>
    <row r="3517">
      <c r="A3517" s="6">
        <f>'CBA Digital Banking Case Study '!C3517</f>
        <v>21000</v>
      </c>
    </row>
    <row r="3518">
      <c r="A3518" s="6">
        <f>'CBA Digital Banking Case Study '!C3518</f>
        <v>40000</v>
      </c>
    </row>
    <row r="3519">
      <c r="A3519" s="6">
        <f>'CBA Digital Banking Case Study '!C3519</f>
        <v>18000</v>
      </c>
    </row>
    <row r="3520">
      <c r="A3520" s="6">
        <f>'CBA Digital Banking Case Study '!C3520</f>
        <v>16000</v>
      </c>
    </row>
    <row r="3521">
      <c r="A3521" s="6">
        <f>'CBA Digital Banking Case Study '!C3521</f>
        <v>43000</v>
      </c>
    </row>
    <row r="3522">
      <c r="A3522" s="6">
        <f>'CBA Digital Banking Case Study '!C3522</f>
        <v>13000</v>
      </c>
    </row>
    <row r="3523">
      <c r="A3523" s="6">
        <f>'CBA Digital Banking Case Study '!C3523</f>
        <v>30000</v>
      </c>
    </row>
    <row r="3524">
      <c r="A3524" s="6">
        <f>'CBA Digital Banking Case Study '!C3524</f>
        <v>19000</v>
      </c>
    </row>
    <row r="3525">
      <c r="A3525" s="6">
        <f>'CBA Digital Banking Case Study '!C3525</f>
        <v>37000</v>
      </c>
    </row>
    <row r="3526">
      <c r="A3526" s="6">
        <f>'CBA Digital Banking Case Study '!C3526</f>
        <v>66000</v>
      </c>
    </row>
    <row r="3527">
      <c r="A3527" s="6">
        <f>'CBA Digital Banking Case Study '!C3527</f>
        <v>17000</v>
      </c>
    </row>
    <row r="3528">
      <c r="A3528" s="6">
        <f>'CBA Digital Banking Case Study '!C3528</f>
        <v>16000</v>
      </c>
    </row>
    <row r="3529">
      <c r="A3529" s="6">
        <f>'CBA Digital Banking Case Study '!C3529</f>
        <v>33000</v>
      </c>
    </row>
    <row r="3530">
      <c r="A3530" s="6">
        <f>'CBA Digital Banking Case Study '!C3530</f>
        <v>12000</v>
      </c>
    </row>
    <row r="3531">
      <c r="A3531" s="6">
        <f>'CBA Digital Banking Case Study '!C3531</f>
        <v>58000</v>
      </c>
    </row>
    <row r="3532">
      <c r="A3532" s="6">
        <f>'CBA Digital Banking Case Study '!C3532</f>
        <v>52000</v>
      </c>
    </row>
    <row r="3533">
      <c r="A3533" s="6">
        <f>'CBA Digital Banking Case Study '!C3533</f>
        <v>12000</v>
      </c>
    </row>
    <row r="3534">
      <c r="A3534" s="6">
        <f>'CBA Digital Banking Case Study '!C3534</f>
        <v>9000</v>
      </c>
    </row>
    <row r="3535">
      <c r="A3535" s="6">
        <f>'CBA Digital Banking Case Study '!C3535</f>
        <v>11000</v>
      </c>
    </row>
    <row r="3536">
      <c r="A3536" s="6">
        <f>'CBA Digital Banking Case Study '!C3536</f>
        <v>11000</v>
      </c>
    </row>
    <row r="3537">
      <c r="A3537" s="6">
        <f>'CBA Digital Banking Case Study '!C3537</f>
        <v>36000</v>
      </c>
    </row>
    <row r="3538">
      <c r="A3538" s="6">
        <f>'CBA Digital Banking Case Study '!C3538</f>
        <v>56000</v>
      </c>
    </row>
    <row r="3539">
      <c r="A3539" s="6">
        <f>'CBA Digital Banking Case Study '!C3539</f>
        <v>35000</v>
      </c>
    </row>
    <row r="3540">
      <c r="A3540" s="6">
        <f>'CBA Digital Banking Case Study '!C3540</f>
        <v>19000</v>
      </c>
    </row>
    <row r="3541">
      <c r="A3541" s="6">
        <f>'CBA Digital Banking Case Study '!C3541</f>
        <v>27000</v>
      </c>
    </row>
    <row r="3542">
      <c r="A3542" s="6">
        <f>'CBA Digital Banking Case Study '!C3542</f>
        <v>13000</v>
      </c>
    </row>
    <row r="3543">
      <c r="A3543" s="6">
        <f>'CBA Digital Banking Case Study '!C3543</f>
        <v>43000</v>
      </c>
    </row>
    <row r="3544">
      <c r="A3544" s="6">
        <f>'CBA Digital Banking Case Study '!C3544</f>
        <v>29000</v>
      </c>
    </row>
    <row r="3545">
      <c r="A3545" s="6">
        <f>'CBA Digital Banking Case Study '!C3545</f>
        <v>35000</v>
      </c>
    </row>
    <row r="3546">
      <c r="A3546" s="6">
        <f>'CBA Digital Banking Case Study '!C3546</f>
        <v>14000</v>
      </c>
    </row>
    <row r="3547">
      <c r="A3547" s="6">
        <f>'CBA Digital Banking Case Study '!C3547</f>
        <v>20000</v>
      </c>
    </row>
    <row r="3548">
      <c r="A3548" s="6">
        <f>'CBA Digital Banking Case Study '!C3548</f>
        <v>34000</v>
      </c>
    </row>
    <row r="3549">
      <c r="A3549" s="6">
        <f>'CBA Digital Banking Case Study '!C3549</f>
        <v>52000</v>
      </c>
    </row>
    <row r="3550">
      <c r="A3550" s="6">
        <f>'CBA Digital Banking Case Study '!C3550</f>
        <v>15000</v>
      </c>
    </row>
    <row r="3551">
      <c r="A3551" s="6">
        <f>'CBA Digital Banking Case Study '!C3551</f>
        <v>35000</v>
      </c>
    </row>
    <row r="3552">
      <c r="A3552" s="6">
        <f>'CBA Digital Banking Case Study '!C3552</f>
        <v>14000</v>
      </c>
    </row>
    <row r="3553">
      <c r="A3553" s="6">
        <f>'CBA Digital Banking Case Study '!C3553</f>
        <v>78000</v>
      </c>
    </row>
    <row r="3554">
      <c r="A3554" s="6">
        <f>'CBA Digital Banking Case Study '!C3554</f>
        <v>17000</v>
      </c>
    </row>
    <row r="3555">
      <c r="A3555" s="6">
        <f>'CBA Digital Banking Case Study '!C3555</f>
        <v>32000</v>
      </c>
    </row>
    <row r="3556">
      <c r="A3556" s="6">
        <f>'CBA Digital Banking Case Study '!C3556</f>
        <v>24000</v>
      </c>
    </row>
    <row r="3557">
      <c r="A3557" s="6">
        <f>'CBA Digital Banking Case Study '!C3557</f>
        <v>105000</v>
      </c>
    </row>
    <row r="3558">
      <c r="A3558" s="6">
        <f>'CBA Digital Banking Case Study '!C3558</f>
        <v>25000</v>
      </c>
    </row>
    <row r="3559">
      <c r="A3559" s="6">
        <f>'CBA Digital Banking Case Study '!C3559</f>
        <v>16000</v>
      </c>
    </row>
    <row r="3560">
      <c r="A3560" s="6">
        <f>'CBA Digital Banking Case Study '!C3560</f>
        <v>32000</v>
      </c>
    </row>
    <row r="3561">
      <c r="A3561" s="6">
        <f>'CBA Digital Banking Case Study '!C3561</f>
        <v>32000</v>
      </c>
    </row>
    <row r="3562">
      <c r="A3562" s="6">
        <f>'CBA Digital Banking Case Study '!C3562</f>
        <v>20000</v>
      </c>
    </row>
    <row r="3563">
      <c r="A3563" s="6">
        <f>'CBA Digital Banking Case Study '!C3563</f>
        <v>11000</v>
      </c>
    </row>
    <row r="3564">
      <c r="A3564" s="6">
        <f>'CBA Digital Banking Case Study '!C3564</f>
        <v>16000</v>
      </c>
    </row>
    <row r="3565">
      <c r="A3565" s="6">
        <f>'CBA Digital Banking Case Study '!C3565</f>
        <v>37000</v>
      </c>
    </row>
    <row r="3566">
      <c r="A3566" s="6">
        <f>'CBA Digital Banking Case Study '!C3566</f>
        <v>8000</v>
      </c>
    </row>
    <row r="3567">
      <c r="A3567" s="6">
        <f>'CBA Digital Banking Case Study '!C3567</f>
        <v>19000</v>
      </c>
    </row>
    <row r="3568">
      <c r="A3568" s="6">
        <f>'CBA Digital Banking Case Study '!C3568</f>
        <v>40000</v>
      </c>
    </row>
    <row r="3569">
      <c r="A3569" s="6">
        <f>'CBA Digital Banking Case Study '!C3569</f>
        <v>21000</v>
      </c>
    </row>
    <row r="3570">
      <c r="A3570" s="6">
        <f>'CBA Digital Banking Case Study '!C3570</f>
        <v>81000</v>
      </c>
    </row>
    <row r="3571">
      <c r="A3571" s="6">
        <f>'CBA Digital Banking Case Study '!C3571</f>
        <v>8000</v>
      </c>
    </row>
    <row r="3572">
      <c r="A3572" s="6">
        <f>'CBA Digital Banking Case Study '!C3572</f>
        <v>12000</v>
      </c>
    </row>
    <row r="3573">
      <c r="A3573" s="6">
        <f>'CBA Digital Banking Case Study '!C3573</f>
        <v>5000</v>
      </c>
    </row>
    <row r="3574">
      <c r="A3574" s="6">
        <f>'CBA Digital Banking Case Study '!C3574</f>
        <v>73000</v>
      </c>
    </row>
    <row r="3575">
      <c r="A3575" s="6">
        <f>'CBA Digital Banking Case Study '!C3575</f>
        <v>12000</v>
      </c>
    </row>
    <row r="3576">
      <c r="A3576" s="6">
        <f>'CBA Digital Banking Case Study '!C3576</f>
        <v>7000</v>
      </c>
    </row>
    <row r="3577">
      <c r="A3577" s="6">
        <f>'CBA Digital Banking Case Study '!C3577</f>
        <v>15000</v>
      </c>
    </row>
    <row r="3578">
      <c r="A3578" s="6">
        <f>'CBA Digital Banking Case Study '!C3578</f>
        <v>10000</v>
      </c>
    </row>
    <row r="3579">
      <c r="A3579" s="6">
        <f>'CBA Digital Banking Case Study '!C3579</f>
        <v>15000</v>
      </c>
    </row>
    <row r="3580">
      <c r="A3580" s="6">
        <f>'CBA Digital Banking Case Study '!C3580</f>
        <v>23000</v>
      </c>
    </row>
    <row r="3581">
      <c r="A3581" s="6">
        <f>'CBA Digital Banking Case Study '!C3581</f>
        <v>36000</v>
      </c>
    </row>
    <row r="3582">
      <c r="A3582" s="6">
        <f>'CBA Digital Banking Case Study '!C3582</f>
        <v>20000</v>
      </c>
    </row>
    <row r="3583">
      <c r="A3583" s="6">
        <f>'CBA Digital Banking Case Study '!C3583</f>
        <v>22000</v>
      </c>
    </row>
    <row r="3584">
      <c r="A3584" s="6">
        <f>'CBA Digital Banking Case Study '!C3584</f>
        <v>16000</v>
      </c>
    </row>
    <row r="3585">
      <c r="A3585" s="6">
        <f>'CBA Digital Banking Case Study '!C3585</f>
        <v>9000</v>
      </c>
    </row>
    <row r="3586">
      <c r="A3586" s="6">
        <f>'CBA Digital Banking Case Study '!C3586</f>
        <v>7000</v>
      </c>
    </row>
    <row r="3587">
      <c r="A3587" s="6">
        <f>'CBA Digital Banking Case Study '!C3587</f>
        <v>18000</v>
      </c>
    </row>
    <row r="3588">
      <c r="A3588" s="6">
        <f>'CBA Digital Banking Case Study '!C3588</f>
        <v>23000</v>
      </c>
    </row>
    <row r="3589">
      <c r="A3589" s="6">
        <f>'CBA Digital Banking Case Study '!C3589</f>
        <v>17000</v>
      </c>
    </row>
    <row r="3590">
      <c r="A3590" s="6">
        <f>'CBA Digital Banking Case Study '!C3590</f>
        <v>7000</v>
      </c>
    </row>
    <row r="3591">
      <c r="A3591" s="6">
        <f>'CBA Digital Banking Case Study '!C3591</f>
        <v>25000</v>
      </c>
    </row>
    <row r="3592">
      <c r="A3592" s="6">
        <f>'CBA Digital Banking Case Study '!C3592</f>
        <v>59000</v>
      </c>
    </row>
    <row r="3593">
      <c r="A3593" s="6">
        <f>'CBA Digital Banking Case Study '!C3593</f>
        <v>21000</v>
      </c>
    </row>
    <row r="3594">
      <c r="A3594" s="6">
        <f>'CBA Digital Banking Case Study '!C3594</f>
        <v>16000</v>
      </c>
    </row>
    <row r="3595">
      <c r="A3595" s="6">
        <f>'CBA Digital Banking Case Study '!C3595</f>
        <v>21000</v>
      </c>
    </row>
    <row r="3596">
      <c r="A3596" s="6">
        <f>'CBA Digital Banking Case Study '!C3596</f>
        <v>11000</v>
      </c>
    </row>
    <row r="3597">
      <c r="A3597" s="6">
        <f>'CBA Digital Banking Case Study '!C3597</f>
        <v>11000</v>
      </c>
    </row>
    <row r="3598">
      <c r="A3598" s="6">
        <f>'CBA Digital Banking Case Study '!C3598</f>
        <v>29000</v>
      </c>
    </row>
    <row r="3599">
      <c r="A3599" s="6">
        <f>'CBA Digital Banking Case Study '!C3599</f>
        <v>40000</v>
      </c>
    </row>
    <row r="3600">
      <c r="A3600" s="6">
        <f>'CBA Digital Banking Case Study '!C3600</f>
        <v>20000</v>
      </c>
    </row>
    <row r="3601">
      <c r="A3601" s="6">
        <f>'CBA Digital Banking Case Study '!C3601</f>
        <v>7000</v>
      </c>
    </row>
    <row r="3602">
      <c r="A3602" s="6">
        <f>'CBA Digital Banking Case Study '!C3602</f>
        <v>27000</v>
      </c>
    </row>
    <row r="3603">
      <c r="A3603" s="6">
        <f>'CBA Digital Banking Case Study '!C3603</f>
        <v>76000</v>
      </c>
    </row>
    <row r="3604">
      <c r="A3604" s="6">
        <f>'CBA Digital Banking Case Study '!C3604</f>
        <v>19000</v>
      </c>
    </row>
    <row r="3605">
      <c r="A3605" s="6">
        <f>'CBA Digital Banking Case Study '!C3605</f>
        <v>20000</v>
      </c>
    </row>
    <row r="3606">
      <c r="A3606" s="6">
        <f>'CBA Digital Banking Case Study '!C3606</f>
        <v>13000</v>
      </c>
    </row>
    <row r="3607">
      <c r="A3607" s="6">
        <f>'CBA Digital Banking Case Study '!C3607</f>
        <v>29000</v>
      </c>
    </row>
    <row r="3608">
      <c r="A3608" s="6">
        <f>'CBA Digital Banking Case Study '!C3608</f>
        <v>15000</v>
      </c>
    </row>
    <row r="3609">
      <c r="A3609" s="6">
        <f>'CBA Digital Banking Case Study '!C3609</f>
        <v>41000</v>
      </c>
    </row>
    <row r="3610">
      <c r="A3610" s="6">
        <f>'CBA Digital Banking Case Study '!C3610</f>
        <v>15000</v>
      </c>
    </row>
    <row r="3611">
      <c r="A3611" s="6">
        <f>'CBA Digital Banking Case Study '!C3611</f>
        <v>27000</v>
      </c>
    </row>
    <row r="3612">
      <c r="A3612" s="6">
        <f>'CBA Digital Banking Case Study '!C3612</f>
        <v>21000</v>
      </c>
    </row>
    <row r="3613">
      <c r="A3613" s="6">
        <f>'CBA Digital Banking Case Study '!C3613</f>
        <v>56000</v>
      </c>
    </row>
    <row r="3614">
      <c r="A3614" s="6">
        <f>'CBA Digital Banking Case Study '!C3614</f>
        <v>28000</v>
      </c>
    </row>
    <row r="3615">
      <c r="A3615" s="6">
        <f>'CBA Digital Banking Case Study '!C3615</f>
        <v>51000</v>
      </c>
    </row>
    <row r="3616">
      <c r="A3616" s="6">
        <f>'CBA Digital Banking Case Study '!C3616</f>
        <v>24000</v>
      </c>
    </row>
    <row r="3617">
      <c r="A3617" s="6">
        <f>'CBA Digital Banking Case Study '!C3617</f>
        <v>20000</v>
      </c>
    </row>
    <row r="3618">
      <c r="A3618" s="6">
        <f>'CBA Digital Banking Case Study '!C3618</f>
        <v>22000</v>
      </c>
    </row>
    <row r="3619">
      <c r="A3619" s="6">
        <f>'CBA Digital Banking Case Study '!C3619</f>
        <v>14000</v>
      </c>
    </row>
    <row r="3620">
      <c r="A3620" s="6">
        <f>'CBA Digital Banking Case Study '!C3620</f>
        <v>30000</v>
      </c>
    </row>
    <row r="3621">
      <c r="A3621" s="6">
        <f>'CBA Digital Banking Case Study '!C3621</f>
        <v>15000</v>
      </c>
    </row>
    <row r="3622">
      <c r="A3622" s="6">
        <f>'CBA Digital Banking Case Study '!C3622</f>
        <v>24000</v>
      </c>
    </row>
    <row r="3623">
      <c r="A3623" s="6">
        <f>'CBA Digital Banking Case Study '!C3623</f>
        <v>37000</v>
      </c>
    </row>
    <row r="3624">
      <c r="A3624" s="6">
        <f>'CBA Digital Banking Case Study '!C3624</f>
        <v>57000</v>
      </c>
    </row>
    <row r="3625">
      <c r="A3625" s="6">
        <f>'CBA Digital Banking Case Study '!C3625</f>
        <v>24000</v>
      </c>
    </row>
    <row r="3626">
      <c r="A3626" s="6">
        <f>'CBA Digital Banking Case Study '!C3626</f>
        <v>37000</v>
      </c>
    </row>
    <row r="3627">
      <c r="A3627" s="6">
        <f>'CBA Digital Banking Case Study '!C3627</f>
        <v>34000</v>
      </c>
    </row>
    <row r="3628">
      <c r="A3628" s="6">
        <f>'CBA Digital Banking Case Study '!C3628</f>
        <v>18000</v>
      </c>
    </row>
    <row r="3629">
      <c r="A3629" s="6">
        <f>'CBA Digital Banking Case Study '!C3629</f>
        <v>78000</v>
      </c>
    </row>
    <row r="3630">
      <c r="A3630" s="6">
        <f>'CBA Digital Banking Case Study '!C3630</f>
        <v>16000</v>
      </c>
    </row>
    <row r="3631">
      <c r="A3631" s="6">
        <f>'CBA Digital Banking Case Study '!C3631</f>
        <v>23000</v>
      </c>
    </row>
    <row r="3632">
      <c r="A3632" s="6">
        <f>'CBA Digital Banking Case Study '!C3632</f>
        <v>53000</v>
      </c>
    </row>
    <row r="3633">
      <c r="A3633" s="6">
        <f>'CBA Digital Banking Case Study '!C3633</f>
        <v>52000</v>
      </c>
    </row>
    <row r="3634">
      <c r="A3634" s="6">
        <f>'CBA Digital Banking Case Study '!C3634</f>
        <v>22000</v>
      </c>
    </row>
    <row r="3635">
      <c r="A3635" s="6">
        <f>'CBA Digital Banking Case Study '!C3635</f>
        <v>40000</v>
      </c>
    </row>
    <row r="3636">
      <c r="A3636" s="6">
        <f>'CBA Digital Banking Case Study '!C3636</f>
        <v>19000</v>
      </c>
    </row>
    <row r="3637">
      <c r="A3637" s="6">
        <f>'CBA Digital Banking Case Study '!C3637</f>
        <v>16000</v>
      </c>
    </row>
    <row r="3638">
      <c r="A3638" s="6">
        <f>'CBA Digital Banking Case Study '!C3638</f>
        <v>11000</v>
      </c>
    </row>
    <row r="3639">
      <c r="A3639" s="6">
        <f>'CBA Digital Banking Case Study '!C3639</f>
        <v>34000</v>
      </c>
    </row>
    <row r="3640">
      <c r="A3640" s="6">
        <f>'CBA Digital Banking Case Study '!C3640</f>
        <v>36000</v>
      </c>
    </row>
    <row r="3641">
      <c r="A3641" s="6">
        <f>'CBA Digital Banking Case Study '!C3641</f>
        <v>16000</v>
      </c>
    </row>
    <row r="3642">
      <c r="A3642" s="6">
        <f>'CBA Digital Banking Case Study '!C3642</f>
        <v>26000</v>
      </c>
    </row>
    <row r="3643">
      <c r="A3643" s="6">
        <f>'CBA Digital Banking Case Study '!C3643</f>
        <v>108000</v>
      </c>
    </row>
    <row r="3644">
      <c r="A3644" s="6">
        <f>'CBA Digital Banking Case Study '!C3644</f>
        <v>44000</v>
      </c>
    </row>
    <row r="3645">
      <c r="A3645" s="6">
        <f>'CBA Digital Banking Case Study '!C3645</f>
        <v>13000</v>
      </c>
    </row>
    <row r="3646">
      <c r="A3646" s="6">
        <f>'CBA Digital Banking Case Study '!C3646</f>
        <v>40000</v>
      </c>
    </row>
    <row r="3647">
      <c r="A3647" s="6">
        <f>'CBA Digital Banking Case Study '!C3647</f>
        <v>13000</v>
      </c>
    </row>
    <row r="3648">
      <c r="A3648" s="6">
        <f>'CBA Digital Banking Case Study '!C3648</f>
        <v>5000</v>
      </c>
    </row>
    <row r="3649">
      <c r="A3649" s="6">
        <f>'CBA Digital Banking Case Study '!C3649</f>
        <v>22000</v>
      </c>
    </row>
    <row r="3650">
      <c r="A3650" s="6">
        <f>'CBA Digital Banking Case Study '!C3650</f>
        <v>56000</v>
      </c>
    </row>
    <row r="3651">
      <c r="A3651" s="6">
        <f>'CBA Digital Banking Case Study '!C3651</f>
        <v>51000</v>
      </c>
    </row>
    <row r="3652">
      <c r="A3652" s="6">
        <f>'CBA Digital Banking Case Study '!C3652</f>
        <v>28000</v>
      </c>
    </row>
    <row r="3653">
      <c r="A3653" s="6">
        <f>'CBA Digital Banking Case Study '!C3653</f>
        <v>16000</v>
      </c>
    </row>
    <row r="3654">
      <c r="A3654" s="6">
        <f>'CBA Digital Banking Case Study '!C3654</f>
        <v>29000</v>
      </c>
    </row>
    <row r="3655">
      <c r="A3655" s="6">
        <f>'CBA Digital Banking Case Study '!C3655</f>
        <v>19000</v>
      </c>
    </row>
    <row r="3656">
      <c r="A3656" s="6">
        <f>'CBA Digital Banking Case Study '!C3656</f>
        <v>16000</v>
      </c>
    </row>
    <row r="3657">
      <c r="A3657" s="6">
        <f>'CBA Digital Banking Case Study '!C3657</f>
        <v>42000</v>
      </c>
    </row>
    <row r="3658">
      <c r="A3658" s="6">
        <f>'CBA Digital Banking Case Study '!C3658</f>
        <v>16000</v>
      </c>
    </row>
    <row r="3659">
      <c r="A3659" s="6">
        <f>'CBA Digital Banking Case Study '!C3659</f>
        <v>43000</v>
      </c>
    </row>
    <row r="3660">
      <c r="A3660" s="6">
        <f>'CBA Digital Banking Case Study '!C3660</f>
        <v>15000</v>
      </c>
    </row>
    <row r="3661">
      <c r="A3661" s="6">
        <f>'CBA Digital Banking Case Study '!C3661</f>
        <v>76000</v>
      </c>
    </row>
    <row r="3662">
      <c r="A3662" s="6">
        <f>'CBA Digital Banking Case Study '!C3662</f>
        <v>8000</v>
      </c>
    </row>
    <row r="3663">
      <c r="A3663" s="6">
        <f>'CBA Digital Banking Case Study '!C3663</f>
        <v>12000</v>
      </c>
    </row>
    <row r="3664">
      <c r="A3664" s="6">
        <f>'CBA Digital Banking Case Study '!C3664</f>
        <v>20000</v>
      </c>
    </row>
    <row r="3665">
      <c r="A3665" s="6">
        <f>'CBA Digital Banking Case Study '!C3665</f>
        <v>7000</v>
      </c>
    </row>
    <row r="3666">
      <c r="A3666" s="6">
        <f>'CBA Digital Banking Case Study '!C3666</f>
        <v>5000</v>
      </c>
    </row>
    <row r="3667">
      <c r="A3667" s="6">
        <f>'CBA Digital Banking Case Study '!C3667</f>
        <v>7000</v>
      </c>
    </row>
    <row r="3668">
      <c r="A3668" s="6">
        <f>'CBA Digital Banking Case Study '!C3668</f>
        <v>18000</v>
      </c>
    </row>
    <row r="3669">
      <c r="A3669" s="6">
        <f>'CBA Digital Banking Case Study '!C3669</f>
        <v>19000</v>
      </c>
    </row>
    <row r="3670">
      <c r="A3670" s="6">
        <f>'CBA Digital Banking Case Study '!C3670</f>
        <v>27000</v>
      </c>
    </row>
    <row r="3671">
      <c r="A3671" s="6">
        <f>'CBA Digital Banking Case Study '!C3671</f>
        <v>20000</v>
      </c>
    </row>
    <row r="3672">
      <c r="A3672" s="6">
        <f>'CBA Digital Banking Case Study '!C3672</f>
        <v>26000</v>
      </c>
    </row>
    <row r="3673">
      <c r="A3673" s="6">
        <f>'CBA Digital Banking Case Study '!C3673</f>
        <v>17000</v>
      </c>
    </row>
    <row r="3674">
      <c r="A3674" s="6">
        <f>'CBA Digital Banking Case Study '!C3674</f>
        <v>34000</v>
      </c>
    </row>
    <row r="3675">
      <c r="A3675" s="6">
        <f>'CBA Digital Banking Case Study '!C3675</f>
        <v>31000</v>
      </c>
    </row>
    <row r="3676">
      <c r="A3676" s="6">
        <f>'CBA Digital Banking Case Study '!C3676</f>
        <v>18000</v>
      </c>
    </row>
    <row r="3677">
      <c r="A3677" s="6">
        <f>'CBA Digital Banking Case Study '!C3677</f>
        <v>30000</v>
      </c>
    </row>
    <row r="3678">
      <c r="A3678" s="6">
        <f>'CBA Digital Banking Case Study '!C3678</f>
        <v>20000</v>
      </c>
    </row>
    <row r="3679">
      <c r="A3679" s="6">
        <f>'CBA Digital Banking Case Study '!C3679</f>
        <v>9000</v>
      </c>
    </row>
    <row r="3680">
      <c r="A3680" s="6">
        <f>'CBA Digital Banking Case Study '!C3680</f>
        <v>38000</v>
      </c>
    </row>
    <row r="3681">
      <c r="A3681" s="6">
        <f>'CBA Digital Banking Case Study '!C3681</f>
        <v>13000</v>
      </c>
    </row>
    <row r="3682">
      <c r="A3682" s="6">
        <f>'CBA Digital Banking Case Study '!C3682</f>
        <v>38000</v>
      </c>
    </row>
    <row r="3683">
      <c r="A3683" s="6">
        <f>'CBA Digital Banking Case Study '!C3683</f>
        <v>27000</v>
      </c>
    </row>
    <row r="3684">
      <c r="A3684" s="6">
        <f>'CBA Digital Banking Case Study '!C3684</f>
        <v>21000</v>
      </c>
    </row>
    <row r="3685">
      <c r="A3685" s="6">
        <f>'CBA Digital Banking Case Study '!C3685</f>
        <v>7000</v>
      </c>
    </row>
    <row r="3686">
      <c r="A3686" s="6">
        <f>'CBA Digital Banking Case Study '!C3686</f>
        <v>55000</v>
      </c>
    </row>
    <row r="3687">
      <c r="A3687" s="6">
        <f>'CBA Digital Banking Case Study '!C3687</f>
        <v>18000</v>
      </c>
    </row>
    <row r="3688">
      <c r="A3688" s="6">
        <f>'CBA Digital Banking Case Study '!C3688</f>
        <v>32000</v>
      </c>
    </row>
    <row r="3689">
      <c r="A3689" s="6">
        <f>'CBA Digital Banking Case Study '!C3689</f>
        <v>21000</v>
      </c>
    </row>
    <row r="3690">
      <c r="A3690" s="6">
        <f>'CBA Digital Banking Case Study '!C3690</f>
        <v>19000</v>
      </c>
    </row>
    <row r="3691">
      <c r="A3691" s="6">
        <f>'CBA Digital Banking Case Study '!C3691</f>
        <v>25000</v>
      </c>
    </row>
    <row r="3692">
      <c r="A3692" s="6">
        <f>'CBA Digital Banking Case Study '!C3692</f>
        <v>22000</v>
      </c>
    </row>
    <row r="3693">
      <c r="A3693" s="6">
        <f>'CBA Digital Banking Case Study '!C3693</f>
        <v>19000</v>
      </c>
    </row>
    <row r="3694">
      <c r="A3694" s="6">
        <f>'CBA Digital Banking Case Study '!C3694</f>
        <v>21000</v>
      </c>
    </row>
    <row r="3695">
      <c r="A3695" s="6">
        <f>'CBA Digital Banking Case Study '!C3695</f>
        <v>28000</v>
      </c>
    </row>
    <row r="3696">
      <c r="A3696" s="6">
        <f>'CBA Digital Banking Case Study '!C3696</f>
        <v>30000</v>
      </c>
    </row>
    <row r="3697">
      <c r="A3697" s="6">
        <f>'CBA Digital Banking Case Study '!C3697</f>
        <v>23000</v>
      </c>
    </row>
    <row r="3698">
      <c r="A3698" s="6">
        <f>'CBA Digital Banking Case Study '!C3698</f>
        <v>32000</v>
      </c>
    </row>
    <row r="3699">
      <c r="A3699" s="6">
        <f>'CBA Digital Banking Case Study '!C3699</f>
        <v>17000</v>
      </c>
    </row>
    <row r="3700">
      <c r="A3700" s="6">
        <f>'CBA Digital Banking Case Study '!C3700</f>
        <v>84000</v>
      </c>
    </row>
    <row r="3701">
      <c r="A3701" s="6">
        <f>'CBA Digital Banking Case Study '!C3701</f>
        <v>54000</v>
      </c>
    </row>
    <row r="3702">
      <c r="A3702" s="6">
        <f>'CBA Digital Banking Case Study '!C3702</f>
        <v>35000</v>
      </c>
    </row>
    <row r="3703">
      <c r="A3703" s="6">
        <f>'CBA Digital Banking Case Study '!C3703</f>
        <v>7000</v>
      </c>
    </row>
    <row r="3704">
      <c r="A3704" s="6">
        <f>'CBA Digital Banking Case Study '!C3704</f>
        <v>32000</v>
      </c>
    </row>
    <row r="3705">
      <c r="A3705" s="6">
        <f>'CBA Digital Banking Case Study '!C3705</f>
        <v>18000</v>
      </c>
    </row>
    <row r="3706">
      <c r="A3706" s="6">
        <f>'CBA Digital Banking Case Study '!C3706</f>
        <v>12000</v>
      </c>
    </row>
    <row r="3707">
      <c r="A3707" s="6">
        <f>'CBA Digital Banking Case Study '!C3707</f>
        <v>18000</v>
      </c>
    </row>
    <row r="3708">
      <c r="A3708" s="6">
        <f>'CBA Digital Banking Case Study '!C3708</f>
        <v>13000</v>
      </c>
    </row>
    <row r="3709">
      <c r="A3709" s="6">
        <f>'CBA Digital Banking Case Study '!C3709</f>
        <v>30000</v>
      </c>
    </row>
    <row r="3710">
      <c r="A3710" s="6">
        <f>'CBA Digital Banking Case Study '!C3710</f>
        <v>58000</v>
      </c>
    </row>
    <row r="3711">
      <c r="A3711" s="6">
        <f>'CBA Digital Banking Case Study '!C3711</f>
        <v>36000</v>
      </c>
    </row>
    <row r="3712">
      <c r="A3712" s="6">
        <f>'CBA Digital Banking Case Study '!C3712</f>
        <v>116000</v>
      </c>
    </row>
    <row r="3713">
      <c r="A3713" s="6">
        <f>'CBA Digital Banking Case Study '!C3713</f>
        <v>9000</v>
      </c>
    </row>
    <row r="3714">
      <c r="A3714" s="6">
        <f>'CBA Digital Banking Case Study '!C3714</f>
        <v>16000</v>
      </c>
    </row>
    <row r="3715">
      <c r="A3715" s="6">
        <f>'CBA Digital Banking Case Study '!C3715</f>
        <v>13000</v>
      </c>
    </row>
    <row r="3716">
      <c r="A3716" s="6">
        <f>'CBA Digital Banking Case Study '!C3716</f>
        <v>46000</v>
      </c>
    </row>
    <row r="3717">
      <c r="A3717" s="6">
        <f>'CBA Digital Banking Case Study '!C3717</f>
        <v>19000</v>
      </c>
    </row>
    <row r="3718">
      <c r="A3718" s="6">
        <f>'CBA Digital Banking Case Study '!C3718</f>
        <v>25000</v>
      </c>
    </row>
    <row r="3719">
      <c r="A3719" s="6">
        <f>'CBA Digital Banking Case Study '!C3719</f>
        <v>32000</v>
      </c>
    </row>
    <row r="3720">
      <c r="A3720" s="6">
        <f>'CBA Digital Banking Case Study '!C3720</f>
        <v>9000</v>
      </c>
    </row>
    <row r="3721">
      <c r="A3721" s="6">
        <f>'CBA Digital Banking Case Study '!C3721</f>
        <v>15000</v>
      </c>
    </row>
    <row r="3722">
      <c r="A3722" s="6">
        <f>'CBA Digital Banking Case Study '!C3722</f>
        <v>40000</v>
      </c>
    </row>
    <row r="3723">
      <c r="A3723" s="6">
        <f>'CBA Digital Banking Case Study '!C3723</f>
        <v>16000</v>
      </c>
    </row>
    <row r="3724">
      <c r="A3724" s="6">
        <f>'CBA Digital Banking Case Study '!C3724</f>
        <v>8000</v>
      </c>
    </row>
    <row r="3725">
      <c r="A3725" s="6">
        <f>'CBA Digital Banking Case Study '!C3725</f>
        <v>13000</v>
      </c>
    </row>
    <row r="3726">
      <c r="A3726" s="6">
        <f>'CBA Digital Banking Case Study '!C3726</f>
        <v>19000</v>
      </c>
    </row>
    <row r="3727">
      <c r="A3727" s="6">
        <f>'CBA Digital Banking Case Study '!C3727</f>
        <v>24000</v>
      </c>
    </row>
    <row r="3728">
      <c r="A3728" s="6">
        <f>'CBA Digital Banking Case Study '!C3728</f>
        <v>21000</v>
      </c>
    </row>
    <row r="3729">
      <c r="A3729" s="6">
        <f>'CBA Digital Banking Case Study '!C3729</f>
        <v>15000</v>
      </c>
    </row>
    <row r="3730">
      <c r="A3730" s="6">
        <f>'CBA Digital Banking Case Study '!C3730</f>
        <v>39000</v>
      </c>
    </row>
    <row r="3731">
      <c r="A3731" s="6">
        <f>'CBA Digital Banking Case Study '!C3731</f>
        <v>20000</v>
      </c>
    </row>
    <row r="3732">
      <c r="A3732" s="6">
        <f>'CBA Digital Banking Case Study '!C3732</f>
        <v>25000</v>
      </c>
    </row>
    <row r="3733">
      <c r="A3733" s="6">
        <f>'CBA Digital Banking Case Study '!C3733</f>
        <v>16000</v>
      </c>
    </row>
    <row r="3734">
      <c r="A3734" s="6">
        <f>'CBA Digital Banking Case Study '!C3734</f>
        <v>54000</v>
      </c>
    </row>
    <row r="3735">
      <c r="A3735" s="6">
        <f>'CBA Digital Banking Case Study '!C3735</f>
        <v>17000</v>
      </c>
    </row>
    <row r="3736">
      <c r="A3736" s="6">
        <f>'CBA Digital Banking Case Study '!C3736</f>
        <v>23000</v>
      </c>
    </row>
    <row r="3737">
      <c r="A3737" s="6">
        <f>'CBA Digital Banking Case Study '!C3737</f>
        <v>41000</v>
      </c>
    </row>
    <row r="3738">
      <c r="A3738" s="6">
        <f>'CBA Digital Banking Case Study '!C3738</f>
        <v>26000</v>
      </c>
    </row>
    <row r="3739">
      <c r="A3739" s="6">
        <f>'CBA Digital Banking Case Study '!C3739</f>
        <v>26000</v>
      </c>
    </row>
    <row r="3740">
      <c r="A3740" s="6">
        <f>'CBA Digital Banking Case Study '!C3740</f>
        <v>7000</v>
      </c>
    </row>
    <row r="3741">
      <c r="A3741" s="6">
        <f>'CBA Digital Banking Case Study '!C3741</f>
        <v>33000</v>
      </c>
    </row>
    <row r="3742">
      <c r="A3742" s="6">
        <f>'CBA Digital Banking Case Study '!C3742</f>
        <v>23000</v>
      </c>
    </row>
    <row r="3743">
      <c r="A3743" s="6">
        <f>'CBA Digital Banking Case Study '!C3743</f>
        <v>30000</v>
      </c>
    </row>
    <row r="3744">
      <c r="A3744" s="6">
        <f>'CBA Digital Banking Case Study '!C3744</f>
        <v>25000</v>
      </c>
    </row>
    <row r="3745">
      <c r="A3745" s="6">
        <f>'CBA Digital Banking Case Study '!C3745</f>
        <v>16000</v>
      </c>
    </row>
    <row r="3746">
      <c r="A3746" s="6">
        <f>'CBA Digital Banking Case Study '!C3746</f>
        <v>38000</v>
      </c>
    </row>
    <row r="3747">
      <c r="A3747" s="6">
        <f>'CBA Digital Banking Case Study '!C3747</f>
        <v>25000</v>
      </c>
    </row>
    <row r="3748">
      <c r="A3748" s="6">
        <f>'CBA Digital Banking Case Study '!C3748</f>
        <v>10000</v>
      </c>
    </row>
    <row r="3749">
      <c r="A3749" s="6">
        <f>'CBA Digital Banking Case Study '!C3749</f>
        <v>48000</v>
      </c>
    </row>
    <row r="3750">
      <c r="A3750" s="6">
        <f>'CBA Digital Banking Case Study '!C3750</f>
        <v>9000</v>
      </c>
    </row>
    <row r="3751">
      <c r="A3751" s="6">
        <f>'CBA Digital Banking Case Study '!C3751</f>
        <v>38000</v>
      </c>
    </row>
    <row r="3752">
      <c r="A3752" s="6">
        <f>'CBA Digital Banking Case Study '!C3752</f>
        <v>54000</v>
      </c>
    </row>
    <row r="3753">
      <c r="A3753" s="6">
        <f>'CBA Digital Banking Case Study '!C3753</f>
        <v>11000</v>
      </c>
    </row>
    <row r="3754">
      <c r="A3754" s="6">
        <f>'CBA Digital Banking Case Study '!C3754</f>
        <v>20000</v>
      </c>
    </row>
    <row r="3755">
      <c r="A3755" s="6">
        <f>'CBA Digital Banking Case Study '!C3755</f>
        <v>19000</v>
      </c>
    </row>
    <row r="3756">
      <c r="A3756" s="6">
        <f>'CBA Digital Banking Case Study '!C3756</f>
        <v>20000</v>
      </c>
    </row>
    <row r="3757">
      <c r="A3757" s="6">
        <f>'CBA Digital Banking Case Study '!C3757</f>
        <v>66000</v>
      </c>
    </row>
    <row r="3758">
      <c r="A3758" s="6">
        <f>'CBA Digital Banking Case Study '!C3758</f>
        <v>11000</v>
      </c>
    </row>
    <row r="3759">
      <c r="A3759" s="6">
        <f>'CBA Digital Banking Case Study '!C3759</f>
        <v>18000</v>
      </c>
    </row>
    <row r="3760">
      <c r="A3760" s="6">
        <f>'CBA Digital Banking Case Study '!C3760</f>
        <v>54000</v>
      </c>
    </row>
    <row r="3761">
      <c r="A3761" s="6">
        <f>'CBA Digital Banking Case Study '!C3761</f>
        <v>18000</v>
      </c>
    </row>
    <row r="3762">
      <c r="A3762" s="6">
        <f>'CBA Digital Banking Case Study '!C3762</f>
        <v>13000</v>
      </c>
    </row>
    <row r="3763">
      <c r="A3763" s="6">
        <f>'CBA Digital Banking Case Study '!C3763</f>
        <v>26000</v>
      </c>
    </row>
    <row r="3764">
      <c r="A3764" s="6">
        <f>'CBA Digital Banking Case Study '!C3764</f>
        <v>36000</v>
      </c>
    </row>
    <row r="3765">
      <c r="A3765" s="6">
        <f>'CBA Digital Banking Case Study '!C3765</f>
        <v>17000</v>
      </c>
    </row>
    <row r="3766">
      <c r="A3766" s="6">
        <f>'CBA Digital Banking Case Study '!C3766</f>
        <v>31000</v>
      </c>
    </row>
    <row r="3767">
      <c r="A3767" s="6">
        <f>'CBA Digital Banking Case Study '!C3767</f>
        <v>10000</v>
      </c>
    </row>
    <row r="3768">
      <c r="A3768" s="6">
        <f>'CBA Digital Banking Case Study '!C3768</f>
        <v>10000</v>
      </c>
    </row>
    <row r="3769">
      <c r="A3769" s="6">
        <f>'CBA Digital Banking Case Study '!C3769</f>
        <v>17000</v>
      </c>
    </row>
    <row r="3770">
      <c r="A3770" s="6">
        <f>'CBA Digital Banking Case Study '!C3770</f>
        <v>31000</v>
      </c>
    </row>
    <row r="3771">
      <c r="A3771" s="6">
        <f>'CBA Digital Banking Case Study '!C3771</f>
        <v>35000</v>
      </c>
    </row>
    <row r="3772">
      <c r="A3772" s="6">
        <f>'CBA Digital Banking Case Study '!C3772</f>
        <v>11000</v>
      </c>
    </row>
    <row r="3773">
      <c r="A3773" s="6">
        <f>'CBA Digital Banking Case Study '!C3773</f>
        <v>34000</v>
      </c>
    </row>
    <row r="3774">
      <c r="A3774" s="6">
        <f>'CBA Digital Banking Case Study '!C3774</f>
        <v>24000</v>
      </c>
    </row>
    <row r="3775">
      <c r="A3775" s="6">
        <f>'CBA Digital Banking Case Study '!C3775</f>
        <v>13000</v>
      </c>
    </row>
    <row r="3776">
      <c r="A3776" s="6">
        <f>'CBA Digital Banking Case Study '!C3776</f>
        <v>10000</v>
      </c>
    </row>
    <row r="3777">
      <c r="A3777" s="6">
        <f>'CBA Digital Banking Case Study '!C3777</f>
        <v>25000</v>
      </c>
    </row>
    <row r="3778">
      <c r="A3778" s="6">
        <f>'CBA Digital Banking Case Study '!C3778</f>
        <v>48000</v>
      </c>
    </row>
    <row r="3779">
      <c r="A3779" s="6">
        <f>'CBA Digital Banking Case Study '!C3779</f>
        <v>23000</v>
      </c>
    </row>
    <row r="3780">
      <c r="A3780" s="6">
        <f>'CBA Digital Banking Case Study '!C3780</f>
        <v>13000</v>
      </c>
    </row>
    <row r="3781">
      <c r="A3781" s="6">
        <f>'CBA Digital Banking Case Study '!C3781</f>
        <v>7000</v>
      </c>
    </row>
    <row r="3782">
      <c r="A3782" s="6">
        <f>'CBA Digital Banking Case Study '!C3782</f>
        <v>55000</v>
      </c>
    </row>
    <row r="3783">
      <c r="A3783" s="6">
        <f>'CBA Digital Banking Case Study '!C3783</f>
        <v>41000</v>
      </c>
    </row>
    <row r="3784">
      <c r="A3784" s="6">
        <f>'CBA Digital Banking Case Study '!C3784</f>
        <v>26000</v>
      </c>
    </row>
    <row r="3785">
      <c r="A3785" s="6">
        <f>'CBA Digital Banking Case Study '!C3785</f>
        <v>53000</v>
      </c>
    </row>
    <row r="3786">
      <c r="A3786" s="6">
        <f>'CBA Digital Banking Case Study '!C3786</f>
        <v>25000</v>
      </c>
    </row>
    <row r="3787">
      <c r="A3787" s="6">
        <f>'CBA Digital Banking Case Study '!C3787</f>
        <v>16000</v>
      </c>
    </row>
    <row r="3788">
      <c r="A3788" s="6">
        <f>'CBA Digital Banking Case Study '!C3788</f>
        <v>31000</v>
      </c>
    </row>
    <row r="3789">
      <c r="A3789" s="6">
        <f>'CBA Digital Banking Case Study '!C3789</f>
        <v>13000</v>
      </c>
    </row>
    <row r="3790">
      <c r="A3790" s="6">
        <f>'CBA Digital Banking Case Study '!C3790</f>
        <v>12000</v>
      </c>
    </row>
    <row r="3791">
      <c r="A3791" s="6">
        <f>'CBA Digital Banking Case Study '!C3791</f>
        <v>35000</v>
      </c>
    </row>
    <row r="3792">
      <c r="A3792" s="6">
        <f>'CBA Digital Banking Case Study '!C3792</f>
        <v>37000</v>
      </c>
    </row>
    <row r="3793">
      <c r="A3793" s="6">
        <f>'CBA Digital Banking Case Study '!C3793</f>
        <v>10000</v>
      </c>
    </row>
    <row r="3794">
      <c r="A3794" s="6">
        <f>'CBA Digital Banking Case Study '!C3794</f>
        <v>10000</v>
      </c>
    </row>
    <row r="3795">
      <c r="A3795" s="6">
        <f>'CBA Digital Banking Case Study '!C3795</f>
        <v>17000</v>
      </c>
    </row>
    <row r="3796">
      <c r="A3796" s="6">
        <f>'CBA Digital Banking Case Study '!C3796</f>
        <v>14000</v>
      </c>
    </row>
    <row r="3797">
      <c r="A3797" s="6">
        <f>'CBA Digital Banking Case Study '!C3797</f>
        <v>29000</v>
      </c>
    </row>
    <row r="3798">
      <c r="A3798" s="6">
        <f>'CBA Digital Banking Case Study '!C3798</f>
        <v>23000</v>
      </c>
    </row>
    <row r="3799">
      <c r="A3799" s="6">
        <f>'CBA Digital Banking Case Study '!C3799</f>
        <v>44000</v>
      </c>
    </row>
    <row r="3800">
      <c r="A3800" s="6">
        <f>'CBA Digital Banking Case Study '!C3800</f>
        <v>27000</v>
      </c>
    </row>
    <row r="3801">
      <c r="A3801" s="6">
        <f>'CBA Digital Banking Case Study '!C3801</f>
        <v>15000</v>
      </c>
    </row>
    <row r="3802">
      <c r="A3802" s="6">
        <f>'CBA Digital Banking Case Study '!C3802</f>
        <v>7000</v>
      </c>
    </row>
    <row r="3803">
      <c r="A3803" s="6">
        <f>'CBA Digital Banking Case Study '!C3803</f>
        <v>25000</v>
      </c>
    </row>
    <row r="3804">
      <c r="A3804" s="6">
        <f>'CBA Digital Banking Case Study '!C3804</f>
        <v>8000</v>
      </c>
    </row>
    <row r="3805">
      <c r="A3805" s="6">
        <f>'CBA Digital Banking Case Study '!C3805</f>
        <v>15000</v>
      </c>
    </row>
    <row r="3806">
      <c r="A3806" s="6">
        <f>'CBA Digital Banking Case Study '!C3806</f>
        <v>14000</v>
      </c>
    </row>
    <row r="3807">
      <c r="A3807" s="6">
        <f>'CBA Digital Banking Case Study '!C3807</f>
        <v>16000</v>
      </c>
    </row>
    <row r="3808">
      <c r="A3808" s="6">
        <f>'CBA Digital Banking Case Study '!C3808</f>
        <v>10000</v>
      </c>
    </row>
    <row r="3809">
      <c r="A3809" s="6">
        <f>'CBA Digital Banking Case Study '!C3809</f>
        <v>14000</v>
      </c>
    </row>
    <row r="3810">
      <c r="A3810" s="6">
        <f>'CBA Digital Banking Case Study '!C3810</f>
        <v>44000</v>
      </c>
    </row>
    <row r="3811">
      <c r="A3811" s="6">
        <f>'CBA Digital Banking Case Study '!C3811</f>
        <v>44000</v>
      </c>
    </row>
    <row r="3812">
      <c r="A3812" s="6">
        <f>'CBA Digital Banking Case Study '!C3812</f>
        <v>55000</v>
      </c>
    </row>
    <row r="3813">
      <c r="A3813" s="6">
        <f>'CBA Digital Banking Case Study '!C3813</f>
        <v>22000</v>
      </c>
    </row>
    <row r="3814">
      <c r="A3814" s="6">
        <f>'CBA Digital Banking Case Study '!C3814</f>
        <v>26000</v>
      </c>
    </row>
    <row r="3815">
      <c r="A3815" s="6">
        <f>'CBA Digital Banking Case Study '!C3815</f>
        <v>44000</v>
      </c>
    </row>
    <row r="3816">
      <c r="A3816" s="6">
        <f>'CBA Digital Banking Case Study '!C3816</f>
        <v>9000</v>
      </c>
    </row>
    <row r="3817">
      <c r="A3817" s="6">
        <f>'CBA Digital Banking Case Study '!C3817</f>
        <v>36000</v>
      </c>
    </row>
    <row r="3818">
      <c r="A3818" s="6">
        <f>'CBA Digital Banking Case Study '!C3818</f>
        <v>48000</v>
      </c>
    </row>
    <row r="3819">
      <c r="A3819" s="6">
        <f>'CBA Digital Banking Case Study '!C3819</f>
        <v>13000</v>
      </c>
    </row>
    <row r="3820">
      <c r="A3820" s="6">
        <f>'CBA Digital Banking Case Study '!C3820</f>
        <v>50000</v>
      </c>
    </row>
    <row r="3821">
      <c r="A3821" s="6">
        <f>'CBA Digital Banking Case Study '!C3821</f>
        <v>76000</v>
      </c>
    </row>
    <row r="3822">
      <c r="A3822" s="6">
        <f>'CBA Digital Banking Case Study '!C3822</f>
        <v>35000</v>
      </c>
    </row>
    <row r="3823">
      <c r="A3823" s="6">
        <f>'CBA Digital Banking Case Study '!C3823</f>
        <v>31000</v>
      </c>
    </row>
    <row r="3824">
      <c r="A3824" s="6">
        <f>'CBA Digital Banking Case Study '!C3824</f>
        <v>11000</v>
      </c>
    </row>
    <row r="3825">
      <c r="A3825" s="6">
        <f>'CBA Digital Banking Case Study '!C3825</f>
        <v>42000</v>
      </c>
    </row>
    <row r="3826">
      <c r="A3826" s="6">
        <f>'CBA Digital Banking Case Study '!C3826</f>
        <v>12000</v>
      </c>
    </row>
    <row r="3827">
      <c r="A3827" s="6">
        <f>'CBA Digital Banking Case Study '!C3827</f>
        <v>27000</v>
      </c>
    </row>
    <row r="3828">
      <c r="A3828" s="6">
        <f>'CBA Digital Banking Case Study '!C3828</f>
        <v>29000</v>
      </c>
    </row>
    <row r="3829">
      <c r="A3829" s="6">
        <f>'CBA Digital Banking Case Study '!C3829</f>
        <v>5000</v>
      </c>
    </row>
    <row r="3830">
      <c r="A3830" s="6">
        <f>'CBA Digital Banking Case Study '!C3830</f>
        <v>28000</v>
      </c>
    </row>
    <row r="3831">
      <c r="A3831" s="6">
        <f>'CBA Digital Banking Case Study '!C3831</f>
        <v>106000</v>
      </c>
    </row>
    <row r="3832">
      <c r="A3832" s="6">
        <f>'CBA Digital Banking Case Study '!C3832</f>
        <v>6000</v>
      </c>
    </row>
    <row r="3833">
      <c r="A3833" s="6">
        <f>'CBA Digital Banking Case Study '!C3833</f>
        <v>21000</v>
      </c>
    </row>
    <row r="3834">
      <c r="A3834" s="6">
        <f>'CBA Digital Banking Case Study '!C3834</f>
        <v>7000</v>
      </c>
    </row>
    <row r="3835">
      <c r="A3835" s="6">
        <f>'CBA Digital Banking Case Study '!C3835</f>
        <v>13000</v>
      </c>
    </row>
    <row r="3836">
      <c r="A3836" s="6">
        <f>'CBA Digital Banking Case Study '!C3836</f>
        <v>7000</v>
      </c>
    </row>
    <row r="3837">
      <c r="A3837" s="6">
        <f>'CBA Digital Banking Case Study '!C3837</f>
        <v>24000</v>
      </c>
    </row>
    <row r="3838">
      <c r="A3838" s="6">
        <f>'CBA Digital Banking Case Study '!C3838</f>
        <v>35000</v>
      </c>
    </row>
    <row r="3839">
      <c r="A3839" s="6">
        <f>'CBA Digital Banking Case Study '!C3839</f>
        <v>28000</v>
      </c>
    </row>
    <row r="3840">
      <c r="A3840" s="6">
        <f>'CBA Digital Banking Case Study '!C3840</f>
        <v>13000</v>
      </c>
    </row>
    <row r="3841">
      <c r="A3841" s="6">
        <f>'CBA Digital Banking Case Study '!C3841</f>
        <v>15000</v>
      </c>
    </row>
    <row r="3842">
      <c r="A3842" s="6">
        <f>'CBA Digital Banking Case Study '!C3842</f>
        <v>26000</v>
      </c>
    </row>
    <row r="3843">
      <c r="A3843" s="6">
        <f>'CBA Digital Banking Case Study '!C3843</f>
        <v>13000</v>
      </c>
    </row>
    <row r="3844">
      <c r="A3844" s="6">
        <f>'CBA Digital Banking Case Study '!C3844</f>
        <v>10000</v>
      </c>
    </row>
    <row r="3845">
      <c r="A3845" s="6">
        <f>'CBA Digital Banking Case Study '!C3845</f>
        <v>19000</v>
      </c>
    </row>
    <row r="3846">
      <c r="A3846" s="6">
        <f>'CBA Digital Banking Case Study '!C3846</f>
        <v>12000</v>
      </c>
    </row>
    <row r="3847">
      <c r="A3847" s="6">
        <f>'CBA Digital Banking Case Study '!C3847</f>
        <v>28000</v>
      </c>
    </row>
    <row r="3848">
      <c r="A3848" s="6">
        <f>'CBA Digital Banking Case Study '!C3848</f>
        <v>48000</v>
      </c>
    </row>
    <row r="3849">
      <c r="A3849" s="6">
        <f>'CBA Digital Banking Case Study '!C3849</f>
        <v>105000</v>
      </c>
    </row>
    <row r="3850">
      <c r="A3850" s="6">
        <f>'CBA Digital Banking Case Study '!C3850</f>
        <v>27000</v>
      </c>
    </row>
    <row r="3851">
      <c r="A3851" s="6">
        <f>'CBA Digital Banking Case Study '!C3851</f>
        <v>32000</v>
      </c>
    </row>
    <row r="3852">
      <c r="A3852" s="6">
        <f>'CBA Digital Banking Case Study '!C3852</f>
        <v>15000</v>
      </c>
    </row>
    <row r="3853">
      <c r="A3853" s="6">
        <f>'CBA Digital Banking Case Study '!C3853</f>
        <v>16000</v>
      </c>
    </row>
    <row r="3854">
      <c r="A3854" s="6">
        <f>'CBA Digital Banking Case Study '!C3854</f>
        <v>48000</v>
      </c>
    </row>
    <row r="3855">
      <c r="A3855" s="6">
        <f>'CBA Digital Banking Case Study '!C3855</f>
        <v>19000</v>
      </c>
    </row>
    <row r="3856">
      <c r="A3856" s="6">
        <f>'CBA Digital Banking Case Study '!C3856</f>
        <v>23000</v>
      </c>
    </row>
    <row r="3857">
      <c r="A3857" s="6">
        <f>'CBA Digital Banking Case Study '!C3857</f>
        <v>46000</v>
      </c>
    </row>
    <row r="3858">
      <c r="A3858" s="6">
        <f>'CBA Digital Banking Case Study '!C3858</f>
        <v>19000</v>
      </c>
    </row>
    <row r="3859">
      <c r="A3859" s="6">
        <f>'CBA Digital Banking Case Study '!C3859</f>
        <v>54000</v>
      </c>
    </row>
    <row r="3860">
      <c r="A3860" s="6">
        <f>'CBA Digital Banking Case Study '!C3860</f>
        <v>31000</v>
      </c>
    </row>
    <row r="3861">
      <c r="A3861" s="6">
        <f>'CBA Digital Banking Case Study '!C3861</f>
        <v>29000</v>
      </c>
    </row>
    <row r="3862">
      <c r="A3862" s="6">
        <f>'CBA Digital Banking Case Study '!C3862</f>
        <v>15000</v>
      </c>
    </row>
    <row r="3863">
      <c r="A3863" s="6">
        <f>'CBA Digital Banking Case Study '!C3863</f>
        <v>30000</v>
      </c>
    </row>
    <row r="3864">
      <c r="A3864" s="6">
        <f>'CBA Digital Banking Case Study '!C3864</f>
        <v>17000</v>
      </c>
    </row>
    <row r="3865">
      <c r="A3865" s="6">
        <f>'CBA Digital Banking Case Study '!C3865</f>
        <v>29000</v>
      </c>
    </row>
    <row r="3866">
      <c r="A3866" s="6">
        <f>'CBA Digital Banking Case Study '!C3866</f>
        <v>21000</v>
      </c>
    </row>
    <row r="3867">
      <c r="A3867" s="6">
        <f>'CBA Digital Banking Case Study '!C3867</f>
        <v>39000</v>
      </c>
    </row>
    <row r="3868">
      <c r="A3868" s="6">
        <f>'CBA Digital Banking Case Study '!C3868</f>
        <v>22000</v>
      </c>
    </row>
    <row r="3869">
      <c r="A3869" s="6">
        <f>'CBA Digital Banking Case Study '!C3869</f>
        <v>75000</v>
      </c>
    </row>
    <row r="3870">
      <c r="A3870" s="6">
        <f>'CBA Digital Banking Case Study '!C3870</f>
        <v>19000</v>
      </c>
    </row>
    <row r="3871">
      <c r="A3871" s="6">
        <f>'CBA Digital Banking Case Study '!C3871</f>
        <v>16000</v>
      </c>
    </row>
    <row r="3872">
      <c r="A3872" s="6">
        <f>'CBA Digital Banking Case Study '!C3872</f>
        <v>27000</v>
      </c>
    </row>
    <row r="3873">
      <c r="A3873" s="6">
        <f>'CBA Digital Banking Case Study '!C3873</f>
        <v>42000</v>
      </c>
    </row>
    <row r="3874">
      <c r="A3874" s="6">
        <f>'CBA Digital Banking Case Study '!C3874</f>
        <v>42000</v>
      </c>
    </row>
    <row r="3875">
      <c r="A3875" s="6">
        <f>'CBA Digital Banking Case Study '!C3875</f>
        <v>24000</v>
      </c>
    </row>
    <row r="3876">
      <c r="A3876" s="6">
        <f>'CBA Digital Banking Case Study '!C3876</f>
        <v>27000</v>
      </c>
    </row>
    <row r="3877">
      <c r="A3877" s="6">
        <f>'CBA Digital Banking Case Study '!C3877</f>
        <v>27000</v>
      </c>
    </row>
    <row r="3878">
      <c r="A3878" s="6">
        <f>'CBA Digital Banking Case Study '!C3878</f>
        <v>12000</v>
      </c>
    </row>
    <row r="3879">
      <c r="A3879" s="6">
        <f>'CBA Digital Banking Case Study '!C3879</f>
        <v>41000</v>
      </c>
    </row>
    <row r="3880">
      <c r="A3880" s="6">
        <f>'CBA Digital Banking Case Study '!C3880</f>
        <v>10000</v>
      </c>
    </row>
    <row r="3881">
      <c r="A3881" s="6">
        <f>'CBA Digital Banking Case Study '!C3881</f>
        <v>12000</v>
      </c>
    </row>
    <row r="3882">
      <c r="A3882" s="6">
        <f>'CBA Digital Banking Case Study '!C3882</f>
        <v>23000</v>
      </c>
    </row>
    <row r="3883">
      <c r="A3883" s="6">
        <f>'CBA Digital Banking Case Study '!C3883</f>
        <v>18000</v>
      </c>
    </row>
    <row r="3884">
      <c r="A3884" s="6">
        <f>'CBA Digital Banking Case Study '!C3884</f>
        <v>36000</v>
      </c>
    </row>
    <row r="3885">
      <c r="A3885" s="6">
        <f>'CBA Digital Banking Case Study '!C3885</f>
        <v>29000</v>
      </c>
    </row>
    <row r="3886">
      <c r="A3886" s="6">
        <f>'CBA Digital Banking Case Study '!C3886</f>
        <v>24000</v>
      </c>
    </row>
    <row r="3887">
      <c r="A3887" s="6">
        <f>'CBA Digital Banking Case Study '!C3887</f>
        <v>11000</v>
      </c>
    </row>
    <row r="3888">
      <c r="A3888" s="6">
        <f>'CBA Digital Banking Case Study '!C3888</f>
        <v>22000</v>
      </c>
    </row>
    <row r="3889">
      <c r="A3889" s="6">
        <f>'CBA Digital Banking Case Study '!C3889</f>
        <v>21000</v>
      </c>
    </row>
    <row r="3890">
      <c r="A3890" s="6">
        <f>'CBA Digital Banking Case Study '!C3890</f>
        <v>25000</v>
      </c>
    </row>
    <row r="3891">
      <c r="A3891" s="6">
        <f>'CBA Digital Banking Case Study '!C3891</f>
        <v>17000</v>
      </c>
    </row>
    <row r="3892">
      <c r="A3892" s="6">
        <f>'CBA Digital Banking Case Study '!C3892</f>
        <v>30000</v>
      </c>
    </row>
    <row r="3893">
      <c r="A3893" s="6">
        <f>'CBA Digital Banking Case Study '!C3893</f>
        <v>18000</v>
      </c>
    </row>
    <row r="3894">
      <c r="A3894" s="6">
        <f>'CBA Digital Banking Case Study '!C3894</f>
        <v>28000</v>
      </c>
    </row>
    <row r="3895">
      <c r="A3895" s="6">
        <f>'CBA Digital Banking Case Study '!C3895</f>
        <v>36000</v>
      </c>
    </row>
    <row r="3896">
      <c r="A3896" s="6">
        <f>'CBA Digital Banking Case Study '!C3896</f>
        <v>16000</v>
      </c>
    </row>
    <row r="3897">
      <c r="A3897" s="6">
        <f>'CBA Digital Banking Case Study '!C3897</f>
        <v>14000</v>
      </c>
    </row>
    <row r="3898">
      <c r="A3898" s="6">
        <f>'CBA Digital Banking Case Study '!C3898</f>
        <v>29000</v>
      </c>
    </row>
    <row r="3899">
      <c r="A3899" s="6">
        <f>'CBA Digital Banking Case Study '!C3899</f>
        <v>10000</v>
      </c>
    </row>
    <row r="3900">
      <c r="A3900" s="6">
        <f>'CBA Digital Banking Case Study '!C3900</f>
        <v>43000</v>
      </c>
    </row>
    <row r="3901">
      <c r="A3901" s="6">
        <f>'CBA Digital Banking Case Study '!C3901</f>
        <v>22000</v>
      </c>
    </row>
    <row r="3902">
      <c r="A3902" s="6">
        <f>'CBA Digital Banking Case Study '!C3902</f>
        <v>21000</v>
      </c>
    </row>
    <row r="3903">
      <c r="A3903" s="6">
        <f>'CBA Digital Banking Case Study '!C3903</f>
        <v>31000</v>
      </c>
    </row>
    <row r="3904">
      <c r="A3904" s="6">
        <f>'CBA Digital Banking Case Study '!C3904</f>
        <v>29000</v>
      </c>
    </row>
    <row r="3905">
      <c r="A3905" s="6">
        <f>'CBA Digital Banking Case Study '!C3905</f>
        <v>22000</v>
      </c>
    </row>
    <row r="3906">
      <c r="A3906" s="6">
        <f>'CBA Digital Banking Case Study '!C3906</f>
        <v>37000</v>
      </c>
    </row>
    <row r="3907">
      <c r="A3907" s="6">
        <f>'CBA Digital Banking Case Study '!C3907</f>
        <v>15000</v>
      </c>
    </row>
    <row r="3908">
      <c r="A3908" s="6">
        <f>'CBA Digital Banking Case Study '!C3908</f>
        <v>34000</v>
      </c>
    </row>
    <row r="3909">
      <c r="A3909" s="6">
        <f>'CBA Digital Banking Case Study '!C3909</f>
        <v>12000</v>
      </c>
    </row>
    <row r="3910">
      <c r="A3910" s="6">
        <f>'CBA Digital Banking Case Study '!C3910</f>
        <v>30000</v>
      </c>
    </row>
    <row r="3911">
      <c r="A3911" s="6">
        <f>'CBA Digital Banking Case Study '!C3911</f>
        <v>18000</v>
      </c>
    </row>
    <row r="3912">
      <c r="A3912" s="6">
        <f>'CBA Digital Banking Case Study '!C3912</f>
        <v>10000</v>
      </c>
    </row>
    <row r="3913">
      <c r="A3913" s="6">
        <f>'CBA Digital Banking Case Study '!C3913</f>
        <v>26000</v>
      </c>
    </row>
    <row r="3914">
      <c r="A3914" s="6">
        <f>'CBA Digital Banking Case Study '!C3914</f>
        <v>22000</v>
      </c>
    </row>
    <row r="3915">
      <c r="A3915" s="6">
        <f>'CBA Digital Banking Case Study '!C3915</f>
        <v>9000</v>
      </c>
    </row>
    <row r="3916">
      <c r="A3916" s="6">
        <f>'CBA Digital Banking Case Study '!C3916</f>
        <v>6000</v>
      </c>
    </row>
    <row r="3917">
      <c r="A3917" s="6">
        <f>'CBA Digital Banking Case Study '!C3917</f>
        <v>20000</v>
      </c>
    </row>
    <row r="3918">
      <c r="A3918" s="6">
        <f>'CBA Digital Banking Case Study '!C3918</f>
        <v>58000</v>
      </c>
    </row>
    <row r="3919">
      <c r="A3919" s="6">
        <f>'CBA Digital Banking Case Study '!C3919</f>
        <v>27000</v>
      </c>
    </row>
    <row r="3920">
      <c r="A3920" s="6">
        <f>'CBA Digital Banking Case Study '!C3920</f>
        <v>15000</v>
      </c>
    </row>
    <row r="3921">
      <c r="A3921" s="6">
        <f>'CBA Digital Banking Case Study '!C3921</f>
        <v>42000</v>
      </c>
    </row>
    <row r="3922">
      <c r="A3922" s="6">
        <f>'CBA Digital Banking Case Study '!C3922</f>
        <v>38000</v>
      </c>
    </row>
    <row r="3923">
      <c r="A3923" s="6">
        <f>'CBA Digital Banking Case Study '!C3923</f>
        <v>47000</v>
      </c>
    </row>
    <row r="3924">
      <c r="A3924" s="6">
        <f>'CBA Digital Banking Case Study '!C3924</f>
        <v>33000</v>
      </c>
    </row>
    <row r="3925">
      <c r="A3925" s="6">
        <f>'CBA Digital Banking Case Study '!C3925</f>
        <v>37000</v>
      </c>
    </row>
    <row r="3926">
      <c r="A3926" s="6">
        <f>'CBA Digital Banking Case Study '!C3926</f>
        <v>34000</v>
      </c>
    </row>
    <row r="3927">
      <c r="A3927" s="6">
        <f>'CBA Digital Banking Case Study '!C3927</f>
        <v>17000</v>
      </c>
    </row>
    <row r="3928">
      <c r="A3928" s="6">
        <f>'CBA Digital Banking Case Study '!C3928</f>
        <v>8000</v>
      </c>
    </row>
    <row r="3929">
      <c r="A3929" s="6">
        <f>'CBA Digital Banking Case Study '!C3929</f>
        <v>16000</v>
      </c>
    </row>
    <row r="3930">
      <c r="A3930" s="6">
        <f>'CBA Digital Banking Case Study '!C3930</f>
        <v>43000</v>
      </c>
    </row>
    <row r="3931">
      <c r="A3931" s="6">
        <f>'CBA Digital Banking Case Study '!C3931</f>
        <v>18000</v>
      </c>
    </row>
    <row r="3932">
      <c r="A3932" s="6">
        <f>'CBA Digital Banking Case Study '!C3932</f>
        <v>20000</v>
      </c>
    </row>
    <row r="3933">
      <c r="A3933" s="6">
        <f>'CBA Digital Banking Case Study '!C3933</f>
        <v>11000</v>
      </c>
    </row>
    <row r="3934">
      <c r="A3934" s="6">
        <f>'CBA Digital Banking Case Study '!C3934</f>
        <v>16000</v>
      </c>
    </row>
    <row r="3935">
      <c r="A3935" s="6">
        <f>'CBA Digital Banking Case Study '!C3935</f>
        <v>22000</v>
      </c>
    </row>
    <row r="3936">
      <c r="A3936" s="6">
        <f>'CBA Digital Banking Case Study '!C3936</f>
        <v>30000</v>
      </c>
    </row>
    <row r="3937">
      <c r="A3937" s="6">
        <f>'CBA Digital Banking Case Study '!C3937</f>
        <v>17000</v>
      </c>
    </row>
    <row r="3938">
      <c r="A3938" s="6">
        <f>'CBA Digital Banking Case Study '!C3938</f>
        <v>16000</v>
      </c>
    </row>
    <row r="3939">
      <c r="A3939" s="6">
        <f>'CBA Digital Banking Case Study '!C3939</f>
        <v>37000</v>
      </c>
    </row>
    <row r="3940">
      <c r="A3940" s="6">
        <f>'CBA Digital Banking Case Study '!C3940</f>
        <v>27000</v>
      </c>
    </row>
    <row r="3941">
      <c r="A3941" s="6">
        <f>'CBA Digital Banking Case Study '!C3941</f>
        <v>29000</v>
      </c>
    </row>
    <row r="3942">
      <c r="A3942" s="6">
        <f>'CBA Digital Banking Case Study '!C3942</f>
        <v>55000</v>
      </c>
    </row>
    <row r="3943">
      <c r="A3943" s="6">
        <f>'CBA Digital Banking Case Study '!C3943</f>
        <v>16000</v>
      </c>
    </row>
    <row r="3944">
      <c r="A3944" s="6">
        <f>'CBA Digital Banking Case Study '!C3944</f>
        <v>21000</v>
      </c>
    </row>
    <row r="3945">
      <c r="A3945" s="6">
        <f>'CBA Digital Banking Case Study '!C3945</f>
        <v>31000</v>
      </c>
    </row>
    <row r="3946">
      <c r="A3946" s="6">
        <f>'CBA Digital Banking Case Study '!C3946</f>
        <v>13000</v>
      </c>
    </row>
    <row r="3947">
      <c r="A3947" s="6">
        <f>'CBA Digital Banking Case Study '!C3947</f>
        <v>25000</v>
      </c>
    </row>
    <row r="3948">
      <c r="A3948" s="6">
        <f>'CBA Digital Banking Case Study '!C3948</f>
        <v>22000</v>
      </c>
    </row>
    <row r="3949">
      <c r="A3949" s="6">
        <f>'CBA Digital Banking Case Study '!C3949</f>
        <v>117000</v>
      </c>
    </row>
    <row r="3950">
      <c r="A3950" s="6">
        <f>'CBA Digital Banking Case Study '!C3950</f>
        <v>23000</v>
      </c>
    </row>
    <row r="3951">
      <c r="A3951" s="6">
        <f>'CBA Digital Banking Case Study '!C3951</f>
        <v>44000</v>
      </c>
    </row>
    <row r="3952">
      <c r="A3952" s="6">
        <f>'CBA Digital Banking Case Study '!C3952</f>
        <v>36000</v>
      </c>
    </row>
    <row r="3953">
      <c r="A3953" s="6">
        <f>'CBA Digital Banking Case Study '!C3953</f>
        <v>11000</v>
      </c>
    </row>
    <row r="3954">
      <c r="A3954" s="6">
        <f>'CBA Digital Banking Case Study '!C3954</f>
        <v>9000</v>
      </c>
    </row>
    <row r="3955">
      <c r="A3955" s="6">
        <f>'CBA Digital Banking Case Study '!C3955</f>
        <v>26000</v>
      </c>
    </row>
    <row r="3956">
      <c r="A3956" s="6">
        <f>'CBA Digital Banking Case Study '!C3956</f>
        <v>47000</v>
      </c>
    </row>
    <row r="3957">
      <c r="A3957" s="6">
        <f>'CBA Digital Banking Case Study '!C3957</f>
        <v>26000</v>
      </c>
    </row>
    <row r="3958">
      <c r="A3958" s="6">
        <f>'CBA Digital Banking Case Study '!C3958</f>
        <v>23000</v>
      </c>
    </row>
    <row r="3959">
      <c r="A3959" s="6">
        <f>'CBA Digital Banking Case Study '!C3959</f>
        <v>19000</v>
      </c>
    </row>
    <row r="3960">
      <c r="A3960" s="6">
        <f>'CBA Digital Banking Case Study '!C3960</f>
        <v>10000</v>
      </c>
    </row>
    <row r="3961">
      <c r="A3961" s="6">
        <f>'CBA Digital Banking Case Study '!C3961</f>
        <v>12000</v>
      </c>
    </row>
    <row r="3962">
      <c r="A3962" s="6">
        <f>'CBA Digital Banking Case Study '!C3962</f>
        <v>8000</v>
      </c>
    </row>
    <row r="3963">
      <c r="A3963" s="6">
        <f>'CBA Digital Banking Case Study '!C3963</f>
        <v>11000</v>
      </c>
    </row>
    <row r="3964">
      <c r="A3964" s="6">
        <f>'CBA Digital Banking Case Study '!C3964</f>
        <v>16000</v>
      </c>
    </row>
    <row r="3965">
      <c r="A3965" s="6">
        <f>'CBA Digital Banking Case Study '!C3965</f>
        <v>35000</v>
      </c>
    </row>
    <row r="3966">
      <c r="A3966" s="6">
        <f>'CBA Digital Banking Case Study '!C3966</f>
        <v>17000</v>
      </c>
    </row>
    <row r="3967">
      <c r="A3967" s="6">
        <f>'CBA Digital Banking Case Study '!C3967</f>
        <v>26000</v>
      </c>
    </row>
    <row r="3968">
      <c r="A3968" s="6">
        <f>'CBA Digital Banking Case Study '!C3968</f>
        <v>24000</v>
      </c>
    </row>
    <row r="3969">
      <c r="A3969" s="6">
        <f>'CBA Digital Banking Case Study '!C3969</f>
        <v>30000</v>
      </c>
    </row>
    <row r="3970">
      <c r="A3970" s="6">
        <f>'CBA Digital Banking Case Study '!C3970</f>
        <v>12000</v>
      </c>
    </row>
    <row r="3971">
      <c r="A3971" s="6">
        <f>'CBA Digital Banking Case Study '!C3971</f>
        <v>42000</v>
      </c>
    </row>
    <row r="3972">
      <c r="A3972" s="6">
        <f>'CBA Digital Banking Case Study '!C3972</f>
        <v>9000</v>
      </c>
    </row>
    <row r="3973">
      <c r="A3973" s="6">
        <f>'CBA Digital Banking Case Study '!C3973</f>
        <v>17000</v>
      </c>
    </row>
    <row r="3974">
      <c r="A3974" s="6">
        <f>'CBA Digital Banking Case Study '!C3974</f>
        <v>22000</v>
      </c>
    </row>
    <row r="3975">
      <c r="A3975" s="6">
        <f>'CBA Digital Banking Case Study '!C3975</f>
        <v>35000</v>
      </c>
    </row>
    <row r="3976">
      <c r="A3976" s="6">
        <f>'CBA Digital Banking Case Study '!C3976</f>
        <v>50000</v>
      </c>
    </row>
    <row r="3977">
      <c r="A3977" s="6">
        <f>'CBA Digital Banking Case Study '!C3977</f>
        <v>35000</v>
      </c>
    </row>
    <row r="3978">
      <c r="A3978" s="6">
        <f>'CBA Digital Banking Case Study '!C3978</f>
        <v>52000</v>
      </c>
    </row>
    <row r="3979">
      <c r="A3979" s="6">
        <f>'CBA Digital Banking Case Study '!C3979</f>
        <v>13000</v>
      </c>
    </row>
    <row r="3980">
      <c r="A3980" s="6">
        <f>'CBA Digital Banking Case Study '!C3980</f>
        <v>45000</v>
      </c>
    </row>
    <row r="3981">
      <c r="A3981" s="6">
        <f>'CBA Digital Banking Case Study '!C3981</f>
        <v>41000</v>
      </c>
    </row>
    <row r="3982">
      <c r="A3982" s="6">
        <f>'CBA Digital Banking Case Study '!C3982</f>
        <v>5000</v>
      </c>
    </row>
    <row r="3983">
      <c r="A3983" s="6">
        <f>'CBA Digital Banking Case Study '!C3983</f>
        <v>19000</v>
      </c>
    </row>
    <row r="3984">
      <c r="A3984" s="6">
        <f>'CBA Digital Banking Case Study '!C3984</f>
        <v>32000</v>
      </c>
    </row>
    <row r="3985">
      <c r="A3985" s="6">
        <f>'CBA Digital Banking Case Study '!C3985</f>
        <v>16000</v>
      </c>
    </row>
    <row r="3986">
      <c r="A3986" s="6">
        <f>'CBA Digital Banking Case Study '!C3986</f>
        <v>11000</v>
      </c>
    </row>
    <row r="3987">
      <c r="A3987" s="6">
        <f>'CBA Digital Banking Case Study '!C3987</f>
        <v>78000</v>
      </c>
    </row>
    <row r="3988">
      <c r="A3988" s="6">
        <f>'CBA Digital Banking Case Study '!C3988</f>
        <v>24000</v>
      </c>
    </row>
    <row r="3989">
      <c r="A3989" s="6">
        <f>'CBA Digital Banking Case Study '!C3989</f>
        <v>24000</v>
      </c>
    </row>
    <row r="3990">
      <c r="A3990" s="6">
        <f>'CBA Digital Banking Case Study '!C3990</f>
        <v>10000</v>
      </c>
    </row>
    <row r="3991">
      <c r="A3991" s="6">
        <f>'CBA Digital Banking Case Study '!C3991</f>
        <v>15000</v>
      </c>
    </row>
    <row r="3992">
      <c r="A3992" s="6">
        <f>'CBA Digital Banking Case Study '!C3992</f>
        <v>13000</v>
      </c>
    </row>
    <row r="3993">
      <c r="A3993" s="6">
        <f>'CBA Digital Banking Case Study '!C3993</f>
        <v>42000</v>
      </c>
    </row>
    <row r="3994">
      <c r="A3994" s="6">
        <f>'CBA Digital Banking Case Study '!C3994</f>
        <v>30000</v>
      </c>
    </row>
    <row r="3995">
      <c r="A3995" s="6">
        <f>'CBA Digital Banking Case Study '!C3995</f>
        <v>16000</v>
      </c>
    </row>
    <row r="3996">
      <c r="A3996" s="6">
        <f>'CBA Digital Banking Case Study '!C3996</f>
        <v>31000</v>
      </c>
    </row>
    <row r="3997">
      <c r="A3997" s="6">
        <f>'CBA Digital Banking Case Study '!C3997</f>
        <v>19000</v>
      </c>
    </row>
    <row r="3998">
      <c r="A3998" s="6">
        <f>'CBA Digital Banking Case Study '!C3998</f>
        <v>25000</v>
      </c>
    </row>
    <row r="3999">
      <c r="A3999" s="6">
        <f>'CBA Digital Banking Case Study '!C3999</f>
        <v>25000</v>
      </c>
    </row>
    <row r="4000">
      <c r="A4000" s="6">
        <f>'CBA Digital Banking Case Study '!C4000</f>
        <v>28000</v>
      </c>
    </row>
    <row r="4001">
      <c r="A4001" s="6">
        <f>'CBA Digital Banking Case Study '!C4001</f>
        <v>26000</v>
      </c>
    </row>
    <row r="4002">
      <c r="A4002" s="6">
        <f>'CBA Digital Banking Case Study '!C4002</f>
        <v>28000</v>
      </c>
    </row>
    <row r="4003">
      <c r="A4003" s="6">
        <f>'CBA Digital Banking Case Study '!C4003</f>
        <v>47000</v>
      </c>
    </row>
    <row r="4004">
      <c r="A4004" s="6">
        <f>'CBA Digital Banking Case Study '!C4004</f>
        <v>32000</v>
      </c>
    </row>
    <row r="4005">
      <c r="A4005" s="6">
        <f>'CBA Digital Banking Case Study '!C4005</f>
        <v>18000</v>
      </c>
    </row>
    <row r="4006">
      <c r="A4006" s="6">
        <f>'CBA Digital Banking Case Study '!C4006</f>
        <v>21000</v>
      </c>
    </row>
    <row r="4007">
      <c r="A4007" s="6">
        <f>'CBA Digital Banking Case Study '!C4007</f>
        <v>46000</v>
      </c>
    </row>
    <row r="4008">
      <c r="A4008" s="6">
        <f>'CBA Digital Banking Case Study '!C4008</f>
        <v>24000</v>
      </c>
    </row>
    <row r="4009">
      <c r="A4009" s="6">
        <f>'CBA Digital Banking Case Study '!C4009</f>
        <v>18000</v>
      </c>
    </row>
    <row r="4010">
      <c r="A4010" s="6">
        <f>'CBA Digital Banking Case Study '!C4010</f>
        <v>15000</v>
      </c>
    </row>
    <row r="4011">
      <c r="A4011" s="6">
        <f>'CBA Digital Banking Case Study '!C4011</f>
        <v>26000</v>
      </c>
    </row>
    <row r="4012">
      <c r="A4012" s="6">
        <f>'CBA Digital Banking Case Study '!C4012</f>
        <v>13000</v>
      </c>
    </row>
    <row r="4013">
      <c r="A4013" s="6">
        <f>'CBA Digital Banking Case Study '!C4013</f>
        <v>48000</v>
      </c>
    </row>
    <row r="4014">
      <c r="A4014" s="6">
        <f>'CBA Digital Banking Case Study '!C4014</f>
        <v>12000</v>
      </c>
    </row>
    <row r="4015">
      <c r="A4015" s="6">
        <f>'CBA Digital Banking Case Study '!C4015</f>
        <v>53000</v>
      </c>
    </row>
    <row r="4016">
      <c r="A4016" s="6">
        <f>'CBA Digital Banking Case Study '!C4016</f>
        <v>19000</v>
      </c>
    </row>
    <row r="4017">
      <c r="A4017" s="6">
        <f>'CBA Digital Banking Case Study '!C4017</f>
        <v>12000</v>
      </c>
    </row>
    <row r="4018">
      <c r="A4018" s="6">
        <f>'CBA Digital Banking Case Study '!C4018</f>
        <v>25000</v>
      </c>
    </row>
    <row r="4019">
      <c r="A4019" s="6">
        <f>'CBA Digital Banking Case Study '!C4019</f>
        <v>12000</v>
      </c>
    </row>
    <row r="4020">
      <c r="A4020" s="6">
        <f>'CBA Digital Banking Case Study '!C4020</f>
        <v>22000</v>
      </c>
    </row>
    <row r="4021">
      <c r="A4021" s="6">
        <f>'CBA Digital Banking Case Study '!C4021</f>
        <v>16000</v>
      </c>
    </row>
    <row r="4022">
      <c r="A4022" s="6">
        <f>'CBA Digital Banking Case Study '!C4022</f>
        <v>39000</v>
      </c>
    </row>
    <row r="4023">
      <c r="A4023" s="6">
        <f>'CBA Digital Banking Case Study '!C4023</f>
        <v>24000</v>
      </c>
    </row>
    <row r="4024">
      <c r="A4024" s="6">
        <f>'CBA Digital Banking Case Study '!C4024</f>
        <v>11000</v>
      </c>
    </row>
    <row r="4025">
      <c r="A4025" s="6">
        <f>'CBA Digital Banking Case Study '!C4025</f>
        <v>15000</v>
      </c>
    </row>
    <row r="4026">
      <c r="A4026" s="6">
        <f>'CBA Digital Banking Case Study '!C4026</f>
        <v>34000</v>
      </c>
    </row>
    <row r="4027">
      <c r="A4027" s="6">
        <f>'CBA Digital Banking Case Study '!C4027</f>
        <v>48000</v>
      </c>
    </row>
    <row r="4028">
      <c r="A4028" s="6">
        <f>'CBA Digital Banking Case Study '!C4028</f>
        <v>21000</v>
      </c>
    </row>
    <row r="4029">
      <c r="A4029" s="6">
        <f>'CBA Digital Banking Case Study '!C4029</f>
        <v>12000</v>
      </c>
    </row>
    <row r="4030">
      <c r="A4030" s="6">
        <f>'CBA Digital Banking Case Study '!C4030</f>
        <v>41000</v>
      </c>
    </row>
    <row r="4031">
      <c r="A4031" s="6">
        <f>'CBA Digital Banking Case Study '!C4031</f>
        <v>34000</v>
      </c>
    </row>
    <row r="4032">
      <c r="A4032" s="6">
        <f>'CBA Digital Banking Case Study '!C4032</f>
        <v>48000</v>
      </c>
    </row>
    <row r="4033">
      <c r="A4033" s="6">
        <f>'CBA Digital Banking Case Study '!C4033</f>
        <v>26000</v>
      </c>
    </row>
    <row r="4034">
      <c r="A4034" s="6">
        <f>'CBA Digital Banking Case Study '!C4034</f>
        <v>16000</v>
      </c>
    </row>
    <row r="4035">
      <c r="A4035" s="6">
        <f>'CBA Digital Banking Case Study '!C4035</f>
        <v>30000</v>
      </c>
    </row>
    <row r="4036">
      <c r="A4036" s="6">
        <f>'CBA Digital Banking Case Study '!C4036</f>
        <v>27000</v>
      </c>
    </row>
    <row r="4037">
      <c r="A4037" s="6">
        <f>'CBA Digital Banking Case Study '!C4037</f>
        <v>16000</v>
      </c>
    </row>
    <row r="4038">
      <c r="A4038" s="6">
        <f>'CBA Digital Banking Case Study '!C4038</f>
        <v>25000</v>
      </c>
    </row>
    <row r="4039">
      <c r="A4039" s="6">
        <f>'CBA Digital Banking Case Study '!C4039</f>
        <v>20000</v>
      </c>
    </row>
    <row r="4040">
      <c r="A4040" s="6">
        <f>'CBA Digital Banking Case Study '!C4040</f>
        <v>34000</v>
      </c>
    </row>
    <row r="4041">
      <c r="A4041" s="6">
        <f>'CBA Digital Banking Case Study '!C4041</f>
        <v>30000</v>
      </c>
    </row>
    <row r="4042">
      <c r="A4042" s="6">
        <f>'CBA Digital Banking Case Study '!C4042</f>
        <v>12000</v>
      </c>
    </row>
    <row r="4043">
      <c r="A4043" s="6">
        <f>'CBA Digital Banking Case Study '!C4043</f>
        <v>11000</v>
      </c>
    </row>
    <row r="4044">
      <c r="A4044" s="6">
        <f>'CBA Digital Banking Case Study '!C4044</f>
        <v>21000</v>
      </c>
    </row>
    <row r="4045">
      <c r="A4045" s="6">
        <f>'CBA Digital Banking Case Study '!C4045</f>
        <v>22000</v>
      </c>
    </row>
    <row r="4046">
      <c r="A4046" s="6">
        <f>'CBA Digital Banking Case Study '!C4046</f>
        <v>35000</v>
      </c>
    </row>
    <row r="4047">
      <c r="A4047" s="6">
        <f>'CBA Digital Banking Case Study '!C4047</f>
        <v>30000</v>
      </c>
    </row>
    <row r="4048">
      <c r="A4048" s="6">
        <f>'CBA Digital Banking Case Study '!C4048</f>
        <v>53000</v>
      </c>
    </row>
    <row r="4049">
      <c r="A4049" s="6">
        <f>'CBA Digital Banking Case Study '!C4049</f>
        <v>17000</v>
      </c>
    </row>
    <row r="4050">
      <c r="A4050" s="6">
        <f>'CBA Digital Banking Case Study '!C4050</f>
        <v>16000</v>
      </c>
    </row>
    <row r="4051">
      <c r="A4051" s="6">
        <f>'CBA Digital Banking Case Study '!C4051</f>
        <v>12000</v>
      </c>
    </row>
    <row r="4052">
      <c r="A4052" s="6">
        <f>'CBA Digital Banking Case Study '!C4052</f>
        <v>35000</v>
      </c>
    </row>
    <row r="4053">
      <c r="A4053" s="6">
        <f>'CBA Digital Banking Case Study '!C4053</f>
        <v>22000</v>
      </c>
    </row>
    <row r="4054">
      <c r="A4054" s="6">
        <f>'CBA Digital Banking Case Study '!C4054</f>
        <v>7000</v>
      </c>
    </row>
    <row r="4055">
      <c r="A4055" s="6">
        <f>'CBA Digital Banking Case Study '!C4055</f>
        <v>25000</v>
      </c>
    </row>
    <row r="4056">
      <c r="A4056" s="6">
        <f>'CBA Digital Banking Case Study '!C4056</f>
        <v>26000</v>
      </c>
    </row>
    <row r="4057">
      <c r="A4057" s="6">
        <f>'CBA Digital Banking Case Study '!C4057</f>
        <v>20000</v>
      </c>
    </row>
    <row r="4058">
      <c r="A4058" s="6">
        <f>'CBA Digital Banking Case Study '!C4058</f>
        <v>26000</v>
      </c>
    </row>
    <row r="4059">
      <c r="A4059" s="6">
        <f>'CBA Digital Banking Case Study '!C4059</f>
        <v>11000</v>
      </c>
    </row>
    <row r="4060">
      <c r="A4060" s="6">
        <f>'CBA Digital Banking Case Study '!C4060</f>
        <v>59000</v>
      </c>
    </row>
    <row r="4061">
      <c r="A4061" s="6">
        <f>'CBA Digital Banking Case Study '!C4061</f>
        <v>28000</v>
      </c>
    </row>
    <row r="4062">
      <c r="A4062" s="6">
        <f>'CBA Digital Banking Case Study '!C4062</f>
        <v>8000</v>
      </c>
    </row>
    <row r="4063">
      <c r="A4063" s="6">
        <f>'CBA Digital Banking Case Study '!C4063</f>
        <v>22000</v>
      </c>
    </row>
    <row r="4064">
      <c r="A4064" s="6">
        <f>'CBA Digital Banking Case Study '!C4064</f>
        <v>28000</v>
      </c>
    </row>
    <row r="4065">
      <c r="A4065" s="6">
        <f>'CBA Digital Banking Case Study '!C4065</f>
        <v>11000</v>
      </c>
    </row>
    <row r="4066">
      <c r="A4066" s="6">
        <f>'CBA Digital Banking Case Study '!C4066</f>
        <v>30000</v>
      </c>
    </row>
    <row r="4067">
      <c r="A4067" s="6">
        <f>'CBA Digital Banking Case Study '!C4067</f>
        <v>60000</v>
      </c>
    </row>
    <row r="4068">
      <c r="A4068" s="6">
        <f>'CBA Digital Banking Case Study '!C4068</f>
        <v>15000</v>
      </c>
    </row>
    <row r="4069">
      <c r="A4069" s="6">
        <f>'CBA Digital Banking Case Study '!C4069</f>
        <v>28000</v>
      </c>
    </row>
    <row r="4070">
      <c r="A4070" s="6">
        <f>'CBA Digital Banking Case Study '!C4070</f>
        <v>25000</v>
      </c>
    </row>
    <row r="4071">
      <c r="A4071" s="6">
        <f>'CBA Digital Banking Case Study '!C4071</f>
        <v>39000</v>
      </c>
    </row>
    <row r="4072">
      <c r="A4072" s="6">
        <f>'CBA Digital Banking Case Study '!C4072</f>
        <v>21000</v>
      </c>
    </row>
    <row r="4073">
      <c r="A4073" s="6">
        <f>'CBA Digital Banking Case Study '!C4073</f>
        <v>12000</v>
      </c>
    </row>
    <row r="4074">
      <c r="A4074" s="6">
        <f>'CBA Digital Banking Case Study '!C4074</f>
        <v>38000</v>
      </c>
    </row>
    <row r="4075">
      <c r="A4075" s="6">
        <f>'CBA Digital Banking Case Study '!C4075</f>
        <v>12000</v>
      </c>
    </row>
    <row r="4076">
      <c r="A4076" s="6">
        <f>'CBA Digital Banking Case Study '!C4076</f>
        <v>65000</v>
      </c>
    </row>
    <row r="4077">
      <c r="A4077" s="6">
        <f>'CBA Digital Banking Case Study '!C4077</f>
        <v>31000</v>
      </c>
    </row>
    <row r="4078">
      <c r="A4078" s="6">
        <f>'CBA Digital Banking Case Study '!C4078</f>
        <v>15000</v>
      </c>
    </row>
    <row r="4079">
      <c r="A4079" s="6">
        <f>'CBA Digital Banking Case Study '!C4079</f>
        <v>43000</v>
      </c>
    </row>
    <row r="4080">
      <c r="A4080" s="6">
        <f>'CBA Digital Banking Case Study '!C4080</f>
        <v>22000</v>
      </c>
    </row>
    <row r="4081">
      <c r="A4081" s="6">
        <f>'CBA Digital Banking Case Study '!C4081</f>
        <v>19000</v>
      </c>
    </row>
    <row r="4082">
      <c r="A4082" s="6">
        <f>'CBA Digital Banking Case Study '!C4082</f>
        <v>15000</v>
      </c>
    </row>
    <row r="4083">
      <c r="A4083" s="6">
        <f>'CBA Digital Banking Case Study '!C4083</f>
        <v>7000</v>
      </c>
    </row>
    <row r="4084">
      <c r="A4084" s="6">
        <f>'CBA Digital Banking Case Study '!C4084</f>
        <v>32000</v>
      </c>
    </row>
    <row r="4085">
      <c r="A4085" s="6">
        <f>'CBA Digital Banking Case Study '!C4085</f>
        <v>8000</v>
      </c>
    </row>
    <row r="4086">
      <c r="A4086" s="6">
        <f>'CBA Digital Banking Case Study '!C4086</f>
        <v>14000</v>
      </c>
    </row>
    <row r="4087">
      <c r="A4087" s="6">
        <f>'CBA Digital Banking Case Study '!C4087</f>
        <v>29000</v>
      </c>
    </row>
    <row r="4088">
      <c r="A4088" s="6">
        <f>'CBA Digital Banking Case Study '!C4088</f>
        <v>16000</v>
      </c>
    </row>
    <row r="4089">
      <c r="A4089" s="6">
        <f>'CBA Digital Banking Case Study '!C4089</f>
        <v>24000</v>
      </c>
    </row>
    <row r="4090">
      <c r="A4090" s="6">
        <f>'CBA Digital Banking Case Study '!C4090</f>
        <v>11000</v>
      </c>
    </row>
    <row r="4091">
      <c r="A4091" s="6">
        <f>'CBA Digital Banking Case Study '!C4091</f>
        <v>18000</v>
      </c>
    </row>
    <row r="4092">
      <c r="A4092" s="6">
        <f>'CBA Digital Banking Case Study '!C4092</f>
        <v>24000</v>
      </c>
    </row>
    <row r="4093">
      <c r="A4093" s="6">
        <f>'CBA Digital Banking Case Study '!C4093</f>
        <v>12000</v>
      </c>
    </row>
    <row r="4094">
      <c r="A4094" s="6">
        <f>'CBA Digital Banking Case Study '!C4094</f>
        <v>61000</v>
      </c>
    </row>
    <row r="4095">
      <c r="A4095" s="6">
        <f>'CBA Digital Banking Case Study '!C4095</f>
        <v>15000</v>
      </c>
    </row>
    <row r="4096">
      <c r="A4096" s="6">
        <f>'CBA Digital Banking Case Study '!C4096</f>
        <v>50000</v>
      </c>
    </row>
    <row r="4097">
      <c r="A4097" s="6">
        <f>'CBA Digital Banking Case Study '!C4097</f>
        <v>20000</v>
      </c>
    </row>
    <row r="4098">
      <c r="A4098" s="6">
        <f>'CBA Digital Banking Case Study '!C4098</f>
        <v>9000</v>
      </c>
    </row>
    <row r="4099">
      <c r="A4099" s="6">
        <f>'CBA Digital Banking Case Study '!C4099</f>
        <v>11000</v>
      </c>
    </row>
    <row r="4100">
      <c r="A4100" s="6">
        <f>'CBA Digital Banking Case Study '!C4100</f>
        <v>24000</v>
      </c>
    </row>
    <row r="4101">
      <c r="A4101" s="6">
        <f>'CBA Digital Banking Case Study '!C4101</f>
        <v>41000</v>
      </c>
    </row>
    <row r="4102">
      <c r="A4102" s="6">
        <f>'CBA Digital Banking Case Study '!C4102</f>
        <v>64000</v>
      </c>
    </row>
    <row r="4103">
      <c r="A4103" s="6">
        <f>'CBA Digital Banking Case Study '!C4103</f>
        <v>24000</v>
      </c>
    </row>
    <row r="4104">
      <c r="A4104" s="6">
        <f>'CBA Digital Banking Case Study '!C4104</f>
        <v>11000</v>
      </c>
    </row>
    <row r="4105">
      <c r="A4105" s="6">
        <f>'CBA Digital Banking Case Study '!C4105</f>
        <v>26000</v>
      </c>
    </row>
    <row r="4106">
      <c r="A4106" s="6">
        <f>'CBA Digital Banking Case Study '!C4106</f>
        <v>13000</v>
      </c>
    </row>
    <row r="4107">
      <c r="A4107" s="6">
        <f>'CBA Digital Banking Case Study '!C4107</f>
        <v>28000</v>
      </c>
    </row>
    <row r="4108">
      <c r="A4108" s="6">
        <f>'CBA Digital Banking Case Study '!C4108</f>
        <v>13000</v>
      </c>
    </row>
    <row r="4109">
      <c r="A4109" s="6">
        <f>'CBA Digital Banking Case Study '!C4109</f>
        <v>6000</v>
      </c>
    </row>
    <row r="4110">
      <c r="A4110" s="6">
        <f>'CBA Digital Banking Case Study '!C4110</f>
        <v>49000</v>
      </c>
    </row>
    <row r="4111">
      <c r="A4111" s="6">
        <f>'CBA Digital Banking Case Study '!C4111</f>
        <v>19000</v>
      </c>
    </row>
    <row r="4112">
      <c r="A4112" s="6">
        <f>'CBA Digital Banking Case Study '!C4112</f>
        <v>23000</v>
      </c>
    </row>
    <row r="4113">
      <c r="A4113" s="6">
        <f>'CBA Digital Banking Case Study '!C4113</f>
        <v>40000</v>
      </c>
    </row>
    <row r="4114">
      <c r="A4114" s="6">
        <f>'CBA Digital Banking Case Study '!C4114</f>
        <v>68000</v>
      </c>
    </row>
    <row r="4115">
      <c r="A4115" s="6">
        <f>'CBA Digital Banking Case Study '!C4115</f>
        <v>34000</v>
      </c>
    </row>
    <row r="4116">
      <c r="A4116" s="6">
        <f>'CBA Digital Banking Case Study '!C4116</f>
        <v>23000</v>
      </c>
    </row>
    <row r="4117">
      <c r="A4117" s="6">
        <f>'CBA Digital Banking Case Study '!C4117</f>
        <v>29000</v>
      </c>
    </row>
    <row r="4118">
      <c r="A4118" s="6">
        <f>'CBA Digital Banking Case Study '!C4118</f>
        <v>18000</v>
      </c>
    </row>
    <row r="4119">
      <c r="A4119" s="6">
        <f>'CBA Digital Banking Case Study '!C4119</f>
        <v>23000</v>
      </c>
    </row>
    <row r="4120">
      <c r="A4120" s="6">
        <f>'CBA Digital Banking Case Study '!C4120</f>
        <v>24000</v>
      </c>
    </row>
    <row r="4121">
      <c r="A4121" s="6">
        <f>'CBA Digital Banking Case Study '!C4121</f>
        <v>14000</v>
      </c>
    </row>
    <row r="4122">
      <c r="A4122" s="6">
        <f>'CBA Digital Banking Case Study '!C4122</f>
        <v>22000</v>
      </c>
    </row>
    <row r="4123">
      <c r="A4123" s="6">
        <f>'CBA Digital Banking Case Study '!C4123</f>
        <v>27000</v>
      </c>
    </row>
    <row r="4124">
      <c r="A4124" s="6">
        <f>'CBA Digital Banking Case Study '!C4124</f>
        <v>30000</v>
      </c>
    </row>
    <row r="4125">
      <c r="A4125" s="6">
        <f>'CBA Digital Banking Case Study '!C4125</f>
        <v>29000</v>
      </c>
    </row>
    <row r="4126">
      <c r="A4126" s="6">
        <f>'CBA Digital Banking Case Study '!C4126</f>
        <v>10000</v>
      </c>
    </row>
    <row r="4127">
      <c r="A4127" s="6">
        <f>'CBA Digital Banking Case Study '!C4127</f>
        <v>46000</v>
      </c>
    </row>
    <row r="4128">
      <c r="A4128" s="6">
        <f>'CBA Digital Banking Case Study '!C4128</f>
        <v>44000</v>
      </c>
    </row>
    <row r="4129">
      <c r="A4129" s="6">
        <f>'CBA Digital Banking Case Study '!C4129</f>
        <v>21000</v>
      </c>
    </row>
    <row r="4130">
      <c r="A4130" s="6">
        <f>'CBA Digital Banking Case Study '!C4130</f>
        <v>29000</v>
      </c>
    </row>
    <row r="4131">
      <c r="A4131" s="6">
        <f>'CBA Digital Banking Case Study '!C4131</f>
        <v>19000</v>
      </c>
    </row>
    <row r="4132">
      <c r="A4132" s="6">
        <f>'CBA Digital Banking Case Study '!C4132</f>
        <v>35000</v>
      </c>
    </row>
    <row r="4133">
      <c r="A4133" s="6">
        <f>'CBA Digital Banking Case Study '!C4133</f>
        <v>14000</v>
      </c>
    </row>
    <row r="4134">
      <c r="A4134" s="6">
        <f>'CBA Digital Banking Case Study '!C4134</f>
        <v>49000</v>
      </c>
    </row>
    <row r="4135">
      <c r="A4135" s="6">
        <f>'CBA Digital Banking Case Study '!C4135</f>
        <v>34000</v>
      </c>
    </row>
    <row r="4136">
      <c r="A4136" s="6">
        <f>'CBA Digital Banking Case Study '!C4136</f>
        <v>34000</v>
      </c>
    </row>
    <row r="4137">
      <c r="A4137" s="6">
        <f>'CBA Digital Banking Case Study '!C4137</f>
        <v>21000</v>
      </c>
    </row>
    <row r="4138">
      <c r="A4138" s="6">
        <f>'CBA Digital Banking Case Study '!C4138</f>
        <v>9000</v>
      </c>
    </row>
    <row r="4139">
      <c r="A4139" s="6">
        <f>'CBA Digital Banking Case Study '!C4139</f>
        <v>37000</v>
      </c>
    </row>
    <row r="4140">
      <c r="A4140" s="6">
        <f>'CBA Digital Banking Case Study '!C4140</f>
        <v>10000</v>
      </c>
    </row>
    <row r="4141">
      <c r="A4141" s="6">
        <f>'CBA Digital Banking Case Study '!C4141</f>
        <v>38000</v>
      </c>
    </row>
    <row r="4142">
      <c r="A4142" s="6">
        <f>'CBA Digital Banking Case Study '!C4142</f>
        <v>14000</v>
      </c>
    </row>
    <row r="4143">
      <c r="A4143" s="6">
        <f>'CBA Digital Banking Case Study '!C4143</f>
        <v>8000</v>
      </c>
    </row>
    <row r="4144">
      <c r="A4144" s="6">
        <f>'CBA Digital Banking Case Study '!C4144</f>
        <v>22000</v>
      </c>
    </row>
    <row r="4145">
      <c r="A4145" s="6">
        <f>'CBA Digital Banking Case Study '!C4145</f>
        <v>45000</v>
      </c>
    </row>
    <row r="4146">
      <c r="A4146" s="6">
        <f>'CBA Digital Banking Case Study '!C4146</f>
        <v>12000</v>
      </c>
    </row>
    <row r="4147">
      <c r="A4147" s="6">
        <f>'CBA Digital Banking Case Study '!C4147</f>
        <v>57000</v>
      </c>
    </row>
    <row r="4148">
      <c r="A4148" s="6">
        <f>'CBA Digital Banking Case Study '!C4148</f>
        <v>33000</v>
      </c>
    </row>
    <row r="4149">
      <c r="A4149" s="6">
        <f>'CBA Digital Banking Case Study '!C4149</f>
        <v>24000</v>
      </c>
    </row>
    <row r="4150">
      <c r="A4150" s="6">
        <f>'CBA Digital Banking Case Study '!C4150</f>
        <v>17000</v>
      </c>
    </row>
    <row r="4151">
      <c r="A4151" s="6">
        <f>'CBA Digital Banking Case Study '!C4151</f>
        <v>18000</v>
      </c>
    </row>
    <row r="4152">
      <c r="A4152" s="6">
        <f>'CBA Digital Banking Case Study '!C4152</f>
        <v>29000</v>
      </c>
    </row>
    <row r="4153">
      <c r="A4153" s="6">
        <f>'CBA Digital Banking Case Study '!C4153</f>
        <v>37000</v>
      </c>
    </row>
    <row r="4154">
      <c r="A4154" s="6">
        <f>'CBA Digital Banking Case Study '!C4154</f>
        <v>15000</v>
      </c>
    </row>
    <row r="4155">
      <c r="A4155" s="6">
        <f>'CBA Digital Banking Case Study '!C4155</f>
        <v>14000</v>
      </c>
    </row>
    <row r="4156">
      <c r="A4156" s="6">
        <f>'CBA Digital Banking Case Study '!C4156</f>
        <v>19000</v>
      </c>
    </row>
    <row r="4157">
      <c r="A4157" s="6">
        <f>'CBA Digital Banking Case Study '!C4157</f>
        <v>51000</v>
      </c>
    </row>
    <row r="4158">
      <c r="A4158" s="6">
        <f>'CBA Digital Banking Case Study '!C4158</f>
        <v>11000</v>
      </c>
    </row>
    <row r="4159">
      <c r="A4159" s="6">
        <f>'CBA Digital Banking Case Study '!C4159</f>
        <v>44000</v>
      </c>
    </row>
    <row r="4160">
      <c r="A4160" s="6">
        <f>'CBA Digital Banking Case Study '!C4160</f>
        <v>23000</v>
      </c>
    </row>
    <row r="4161">
      <c r="A4161" s="6">
        <f>'CBA Digital Banking Case Study '!C4161</f>
        <v>8000</v>
      </c>
    </row>
    <row r="4162">
      <c r="A4162" s="6">
        <f>'CBA Digital Banking Case Study '!C4162</f>
        <v>17000</v>
      </c>
    </row>
    <row r="4163">
      <c r="A4163" s="6">
        <f>'CBA Digital Banking Case Study '!C4163</f>
        <v>32000</v>
      </c>
    </row>
    <row r="4164">
      <c r="A4164" s="6">
        <f>'CBA Digital Banking Case Study '!C4164</f>
        <v>65000</v>
      </c>
    </row>
    <row r="4165">
      <c r="A4165" s="6">
        <f>'CBA Digital Banking Case Study '!C4165</f>
        <v>10000</v>
      </c>
    </row>
    <row r="4166">
      <c r="A4166" s="6">
        <f>'CBA Digital Banking Case Study '!C4166</f>
        <v>5000</v>
      </c>
    </row>
    <row r="4167">
      <c r="A4167" s="6">
        <f>'CBA Digital Banking Case Study '!C4167</f>
        <v>10000</v>
      </c>
    </row>
    <row r="4168">
      <c r="A4168" s="6">
        <f>'CBA Digital Banking Case Study '!C4168</f>
        <v>43000</v>
      </c>
    </row>
    <row r="4169">
      <c r="A4169" s="6">
        <f>'CBA Digital Banking Case Study '!C4169</f>
        <v>8000</v>
      </c>
    </row>
    <row r="4170">
      <c r="A4170" s="6">
        <f>'CBA Digital Banking Case Study '!C4170</f>
        <v>54000</v>
      </c>
    </row>
    <row r="4171">
      <c r="A4171" s="6">
        <f>'CBA Digital Banking Case Study '!C4171</f>
        <v>46000</v>
      </c>
    </row>
    <row r="4172">
      <c r="A4172" s="6">
        <f>'CBA Digital Banking Case Study '!C4172</f>
        <v>25000</v>
      </c>
    </row>
    <row r="4173">
      <c r="A4173" s="6">
        <f>'CBA Digital Banking Case Study '!C4173</f>
        <v>15000</v>
      </c>
    </row>
    <row r="4174">
      <c r="A4174" s="6">
        <f>'CBA Digital Banking Case Study '!C4174</f>
        <v>23000</v>
      </c>
    </row>
    <row r="4175">
      <c r="A4175" s="6">
        <f>'CBA Digital Banking Case Study '!C4175</f>
        <v>32000</v>
      </c>
    </row>
    <row r="4176">
      <c r="A4176" s="6">
        <f>'CBA Digital Banking Case Study '!C4176</f>
        <v>29000</v>
      </c>
    </row>
    <row r="4177">
      <c r="A4177" s="6">
        <f>'CBA Digital Banking Case Study '!C4177</f>
        <v>63000</v>
      </c>
    </row>
    <row r="4178">
      <c r="A4178" s="6">
        <f>'CBA Digital Banking Case Study '!C4178</f>
        <v>19000</v>
      </c>
    </row>
    <row r="4179">
      <c r="A4179" s="6">
        <f>'CBA Digital Banking Case Study '!C4179</f>
        <v>10000</v>
      </c>
    </row>
    <row r="4180">
      <c r="A4180" s="6">
        <f>'CBA Digital Banking Case Study '!C4180</f>
        <v>9000</v>
      </c>
    </row>
    <row r="4181">
      <c r="A4181" s="6">
        <f>'CBA Digital Banking Case Study '!C4181</f>
        <v>8000</v>
      </c>
    </row>
    <row r="4182">
      <c r="A4182" s="6">
        <f>'CBA Digital Banking Case Study '!C4182</f>
        <v>25000</v>
      </c>
    </row>
    <row r="4183">
      <c r="A4183" s="6">
        <f>'CBA Digital Banking Case Study '!C4183</f>
        <v>19000</v>
      </c>
    </row>
    <row r="4184">
      <c r="A4184" s="6">
        <f>'CBA Digital Banking Case Study '!C4184</f>
        <v>22000</v>
      </c>
    </row>
    <row r="4185">
      <c r="A4185" s="6">
        <f>'CBA Digital Banking Case Study '!C4185</f>
        <v>16000</v>
      </c>
    </row>
    <row r="4186">
      <c r="A4186" s="6">
        <f>'CBA Digital Banking Case Study '!C4186</f>
        <v>11000</v>
      </c>
    </row>
    <row r="4187">
      <c r="A4187" s="6">
        <f>'CBA Digital Banking Case Study '!C4187</f>
        <v>32000</v>
      </c>
    </row>
    <row r="4188">
      <c r="A4188" s="6">
        <f>'CBA Digital Banking Case Study '!C4188</f>
        <v>5000</v>
      </c>
    </row>
    <row r="4189">
      <c r="A4189" s="6">
        <f>'CBA Digital Banking Case Study '!C4189</f>
        <v>14000</v>
      </c>
    </row>
    <row r="4190">
      <c r="A4190" s="6">
        <f>'CBA Digital Banking Case Study '!C4190</f>
        <v>35000</v>
      </c>
    </row>
    <row r="4191">
      <c r="A4191" s="6">
        <f>'CBA Digital Banking Case Study '!C4191</f>
        <v>13000</v>
      </c>
    </row>
    <row r="4192">
      <c r="A4192" s="6">
        <f>'CBA Digital Banking Case Study '!C4192</f>
        <v>28000</v>
      </c>
    </row>
    <row r="4193">
      <c r="A4193" s="6">
        <f>'CBA Digital Banking Case Study '!C4193</f>
        <v>14000</v>
      </c>
    </row>
    <row r="4194">
      <c r="A4194" s="6">
        <f>'CBA Digital Banking Case Study '!C4194</f>
        <v>17000</v>
      </c>
    </row>
    <row r="4195">
      <c r="A4195" s="6">
        <f>'CBA Digital Banking Case Study '!C4195</f>
        <v>31000</v>
      </c>
    </row>
    <row r="4196">
      <c r="A4196" s="6">
        <f>'CBA Digital Banking Case Study '!C4196</f>
        <v>10000</v>
      </c>
    </row>
    <row r="4197">
      <c r="A4197" s="6">
        <f>'CBA Digital Banking Case Study '!C4197</f>
        <v>34000</v>
      </c>
    </row>
    <row r="4198">
      <c r="A4198" s="6">
        <f>'CBA Digital Banking Case Study '!C4198</f>
        <v>23000</v>
      </c>
    </row>
    <row r="4199">
      <c r="A4199" s="6">
        <f>'CBA Digital Banking Case Study '!C4199</f>
        <v>47000</v>
      </c>
    </row>
    <row r="4200">
      <c r="A4200" s="6">
        <f>'CBA Digital Banking Case Study '!C4200</f>
        <v>25000</v>
      </c>
    </row>
    <row r="4201">
      <c r="A4201" s="6">
        <f>'CBA Digital Banking Case Study '!C4201</f>
        <v>12000</v>
      </c>
    </row>
    <row r="4202">
      <c r="A4202" s="6">
        <f>'CBA Digital Banking Case Study '!C4202</f>
        <v>62000</v>
      </c>
    </row>
    <row r="4203">
      <c r="A4203" s="6">
        <f>'CBA Digital Banking Case Study '!C4203</f>
        <v>12000</v>
      </c>
    </row>
    <row r="4204">
      <c r="A4204" s="6">
        <f>'CBA Digital Banking Case Study '!C4204</f>
        <v>19000</v>
      </c>
    </row>
    <row r="4205">
      <c r="A4205" s="6">
        <f>'CBA Digital Banking Case Study '!C4205</f>
        <v>39000</v>
      </c>
    </row>
    <row r="4206">
      <c r="A4206" s="6">
        <f>'CBA Digital Banking Case Study '!C4206</f>
        <v>7000</v>
      </c>
    </row>
    <row r="4207">
      <c r="A4207" s="6">
        <f>'CBA Digital Banking Case Study '!C4207</f>
        <v>52000</v>
      </c>
    </row>
    <row r="4208">
      <c r="A4208" s="6">
        <f>'CBA Digital Banking Case Study '!C4208</f>
        <v>11000</v>
      </c>
    </row>
    <row r="4209">
      <c r="A4209" s="6">
        <f>'CBA Digital Banking Case Study '!C4209</f>
        <v>17000</v>
      </c>
    </row>
    <row r="4210">
      <c r="A4210" s="6">
        <f>'CBA Digital Banking Case Study '!C4210</f>
        <v>26000</v>
      </c>
    </row>
    <row r="4211">
      <c r="A4211" s="6">
        <f>'CBA Digital Banking Case Study '!C4211</f>
        <v>21000</v>
      </c>
    </row>
    <row r="4212">
      <c r="A4212" s="6">
        <f>'CBA Digital Banking Case Study '!C4212</f>
        <v>35000</v>
      </c>
    </row>
    <row r="4213">
      <c r="A4213" s="6">
        <f>'CBA Digital Banking Case Study '!C4213</f>
        <v>8000</v>
      </c>
    </row>
    <row r="4214">
      <c r="A4214" s="6">
        <f>'CBA Digital Banking Case Study '!C4214</f>
        <v>34000</v>
      </c>
    </row>
    <row r="4215">
      <c r="A4215" s="6">
        <f>'CBA Digital Banking Case Study '!C4215</f>
        <v>36000</v>
      </c>
    </row>
    <row r="4216">
      <c r="A4216" s="6">
        <f>'CBA Digital Banking Case Study '!C4216</f>
        <v>41000</v>
      </c>
    </row>
    <row r="4217">
      <c r="A4217" s="6">
        <f>'CBA Digital Banking Case Study '!C4217</f>
        <v>8000</v>
      </c>
    </row>
    <row r="4218">
      <c r="A4218" s="6">
        <f>'CBA Digital Banking Case Study '!C4218</f>
        <v>9000</v>
      </c>
    </row>
    <row r="4219">
      <c r="A4219" s="6">
        <f>'CBA Digital Banking Case Study '!C4219</f>
        <v>18000</v>
      </c>
    </row>
    <row r="4220">
      <c r="A4220" s="6">
        <f>'CBA Digital Banking Case Study '!C4220</f>
        <v>10000</v>
      </c>
    </row>
    <row r="4221">
      <c r="A4221" s="6">
        <f>'CBA Digital Banking Case Study '!C4221</f>
        <v>7000</v>
      </c>
    </row>
    <row r="4222">
      <c r="A4222" s="6">
        <f>'CBA Digital Banking Case Study '!C4222</f>
        <v>17000</v>
      </c>
    </row>
    <row r="4223">
      <c r="A4223" s="6">
        <f>'CBA Digital Banking Case Study '!C4223</f>
        <v>25000</v>
      </c>
    </row>
    <row r="4224">
      <c r="A4224" s="6">
        <f>'CBA Digital Banking Case Study '!C4224</f>
        <v>118000</v>
      </c>
    </row>
    <row r="4225">
      <c r="A4225" s="6">
        <f>'CBA Digital Banking Case Study '!C4225</f>
        <v>31000</v>
      </c>
    </row>
    <row r="4226">
      <c r="A4226" s="6">
        <f>'CBA Digital Banking Case Study '!C4226</f>
        <v>63000</v>
      </c>
    </row>
    <row r="4227">
      <c r="A4227" s="6">
        <f>'CBA Digital Banking Case Study '!C4227</f>
        <v>21000</v>
      </c>
    </row>
    <row r="4228">
      <c r="A4228" s="6">
        <f>'CBA Digital Banking Case Study '!C4228</f>
        <v>31000</v>
      </c>
    </row>
    <row r="4229">
      <c r="A4229" s="6">
        <f>'CBA Digital Banking Case Study '!C4229</f>
        <v>20000</v>
      </c>
    </row>
    <row r="4230">
      <c r="A4230" s="6">
        <f>'CBA Digital Banking Case Study '!C4230</f>
        <v>110000</v>
      </c>
    </row>
    <row r="4231">
      <c r="A4231" s="6">
        <f>'CBA Digital Banking Case Study '!C4231</f>
        <v>15000</v>
      </c>
    </row>
    <row r="4232">
      <c r="A4232" s="6">
        <f>'CBA Digital Banking Case Study '!C4232</f>
        <v>16000</v>
      </c>
    </row>
    <row r="4233">
      <c r="A4233" s="6">
        <f>'CBA Digital Banking Case Study '!C4233</f>
        <v>36000</v>
      </c>
    </row>
    <row r="4234">
      <c r="A4234" s="6">
        <f>'CBA Digital Banking Case Study '!C4234</f>
        <v>25000</v>
      </c>
    </row>
    <row r="4235">
      <c r="A4235" s="6">
        <f>'CBA Digital Banking Case Study '!C4235</f>
        <v>17000</v>
      </c>
    </row>
    <row r="4236">
      <c r="A4236" s="6">
        <f>'CBA Digital Banking Case Study '!C4236</f>
        <v>39000</v>
      </c>
    </row>
    <row r="4237">
      <c r="A4237" s="6">
        <f>'CBA Digital Banking Case Study '!C4237</f>
        <v>21000</v>
      </c>
    </row>
    <row r="4238">
      <c r="A4238" s="6">
        <f>'CBA Digital Banking Case Study '!C4238</f>
        <v>21000</v>
      </c>
    </row>
    <row r="4239">
      <c r="A4239" s="6">
        <f>'CBA Digital Banking Case Study '!C4239</f>
        <v>25000</v>
      </c>
    </row>
    <row r="4240">
      <c r="A4240" s="6">
        <f>'CBA Digital Banking Case Study '!C4240</f>
        <v>8000</v>
      </c>
    </row>
    <row r="4241">
      <c r="A4241" s="6">
        <f>'CBA Digital Banking Case Study '!C4241</f>
        <v>8000</v>
      </c>
    </row>
    <row r="4242">
      <c r="A4242" s="6">
        <f>'CBA Digital Banking Case Study '!C4242</f>
        <v>42000</v>
      </c>
    </row>
    <row r="4243">
      <c r="A4243" s="6">
        <f>'CBA Digital Banking Case Study '!C4243</f>
        <v>15000</v>
      </c>
    </row>
    <row r="4244">
      <c r="A4244" s="6">
        <f>'CBA Digital Banking Case Study '!C4244</f>
        <v>20000</v>
      </c>
    </row>
    <row r="4245">
      <c r="A4245" s="6">
        <f>'CBA Digital Banking Case Study '!C4245</f>
        <v>58000</v>
      </c>
    </row>
    <row r="4246">
      <c r="A4246" s="6">
        <f>'CBA Digital Banking Case Study '!C4246</f>
        <v>21000</v>
      </c>
    </row>
    <row r="4247">
      <c r="A4247" s="6">
        <f>'CBA Digital Banking Case Study '!C4247</f>
        <v>19000</v>
      </c>
    </row>
    <row r="4248">
      <c r="A4248" s="6">
        <f>'CBA Digital Banking Case Study '!C4248</f>
        <v>38000</v>
      </c>
    </row>
    <row r="4249">
      <c r="A4249" s="6">
        <f>'CBA Digital Banking Case Study '!C4249</f>
        <v>15000</v>
      </c>
    </row>
    <row r="4250">
      <c r="A4250" s="6">
        <f>'CBA Digital Banking Case Study '!C4250</f>
        <v>45000</v>
      </c>
    </row>
    <row r="4251">
      <c r="A4251" s="6">
        <f>'CBA Digital Banking Case Study '!C4251</f>
        <v>37000</v>
      </c>
    </row>
    <row r="4252">
      <c r="A4252" s="6">
        <f>'CBA Digital Banking Case Study '!C4252</f>
        <v>66000</v>
      </c>
    </row>
    <row r="4253">
      <c r="A4253" s="6">
        <f>'CBA Digital Banking Case Study '!C4253</f>
        <v>15000</v>
      </c>
    </row>
    <row r="4254">
      <c r="A4254" s="6">
        <f>'CBA Digital Banking Case Study '!C4254</f>
        <v>50000</v>
      </c>
    </row>
    <row r="4255">
      <c r="A4255" s="6">
        <f>'CBA Digital Banking Case Study '!C4255</f>
        <v>31000</v>
      </c>
    </row>
    <row r="4256">
      <c r="A4256" s="6">
        <f>'CBA Digital Banking Case Study '!C4256</f>
        <v>10000</v>
      </c>
    </row>
    <row r="4257">
      <c r="A4257" s="6">
        <f>'CBA Digital Banking Case Study '!C4257</f>
        <v>5000</v>
      </c>
    </row>
    <row r="4258">
      <c r="A4258" s="6">
        <f>'CBA Digital Banking Case Study '!C4258</f>
        <v>14000</v>
      </c>
    </row>
    <row r="4259">
      <c r="A4259" s="6">
        <f>'CBA Digital Banking Case Study '!C4259</f>
        <v>26000</v>
      </c>
    </row>
    <row r="4260">
      <c r="A4260" s="6">
        <f>'CBA Digital Banking Case Study '!C4260</f>
        <v>29000</v>
      </c>
    </row>
    <row r="4261">
      <c r="A4261" s="6">
        <f>'CBA Digital Banking Case Study '!C4261</f>
        <v>21000</v>
      </c>
    </row>
    <row r="4262">
      <c r="A4262" s="6">
        <f>'CBA Digital Banking Case Study '!C4262</f>
        <v>21000</v>
      </c>
    </row>
    <row r="4263">
      <c r="A4263" s="6">
        <f>'CBA Digital Banking Case Study '!C4263</f>
        <v>20000</v>
      </c>
    </row>
    <row r="4264">
      <c r="A4264" s="6">
        <f>'CBA Digital Banking Case Study '!C4264</f>
        <v>41000</v>
      </c>
    </row>
    <row r="4265">
      <c r="A4265" s="6">
        <f>'CBA Digital Banking Case Study '!C4265</f>
        <v>9000</v>
      </c>
    </row>
    <row r="4266">
      <c r="A4266" s="6">
        <f>'CBA Digital Banking Case Study '!C4266</f>
        <v>26000</v>
      </c>
    </row>
    <row r="4267">
      <c r="A4267" s="6">
        <f>'CBA Digital Banking Case Study '!C4267</f>
        <v>13000</v>
      </c>
    </row>
    <row r="4268">
      <c r="A4268" s="6">
        <f>'CBA Digital Banking Case Study '!C4268</f>
        <v>13000</v>
      </c>
    </row>
    <row r="4269">
      <c r="A4269" s="6">
        <f>'CBA Digital Banking Case Study '!C4269</f>
        <v>45000</v>
      </c>
    </row>
    <row r="4270">
      <c r="A4270" s="6">
        <f>'CBA Digital Banking Case Study '!C4270</f>
        <v>12000</v>
      </c>
    </row>
    <row r="4271">
      <c r="A4271" s="6">
        <f>'CBA Digital Banking Case Study '!C4271</f>
        <v>20000</v>
      </c>
    </row>
    <row r="4272">
      <c r="A4272" s="6">
        <f>'CBA Digital Banking Case Study '!C4272</f>
        <v>71000</v>
      </c>
    </row>
    <row r="4273">
      <c r="A4273" s="6">
        <f>'CBA Digital Banking Case Study '!C4273</f>
        <v>36000</v>
      </c>
    </row>
    <row r="4274">
      <c r="A4274" s="6">
        <f>'CBA Digital Banking Case Study '!C4274</f>
        <v>17000</v>
      </c>
    </row>
    <row r="4275">
      <c r="A4275" s="6">
        <f>'CBA Digital Banking Case Study '!C4275</f>
        <v>18000</v>
      </c>
    </row>
    <row r="4276">
      <c r="A4276" s="6">
        <f>'CBA Digital Banking Case Study '!C4276</f>
        <v>11000</v>
      </c>
    </row>
    <row r="4277">
      <c r="A4277" s="6">
        <f>'CBA Digital Banking Case Study '!C4277</f>
        <v>48000</v>
      </c>
    </row>
    <row r="4278">
      <c r="A4278" s="6">
        <f>'CBA Digital Banking Case Study '!C4278</f>
        <v>40000</v>
      </c>
    </row>
    <row r="4279">
      <c r="A4279" s="6">
        <f>'CBA Digital Banking Case Study '!C4279</f>
        <v>33000</v>
      </c>
    </row>
    <row r="4280">
      <c r="A4280" s="6">
        <f>'CBA Digital Banking Case Study '!C4280</f>
        <v>36000</v>
      </c>
    </row>
    <row r="4281">
      <c r="A4281" s="6">
        <f>'CBA Digital Banking Case Study '!C4281</f>
        <v>14000</v>
      </c>
    </row>
    <row r="4282">
      <c r="A4282" s="6">
        <f>'CBA Digital Banking Case Study '!C4282</f>
        <v>9000</v>
      </c>
    </row>
    <row r="4283">
      <c r="A4283" s="6">
        <f>'CBA Digital Banking Case Study '!C4283</f>
        <v>31000</v>
      </c>
    </row>
    <row r="4284">
      <c r="A4284" s="6">
        <f>'CBA Digital Banking Case Study '!C4284</f>
        <v>38000</v>
      </c>
    </row>
    <row r="4285">
      <c r="A4285" s="6">
        <f>'CBA Digital Banking Case Study '!C4285</f>
        <v>58000</v>
      </c>
    </row>
    <row r="4286">
      <c r="A4286" s="6">
        <f>'CBA Digital Banking Case Study '!C4286</f>
        <v>20000</v>
      </c>
    </row>
    <row r="4287">
      <c r="A4287" s="6">
        <f>'CBA Digital Banking Case Study '!C4287</f>
        <v>18000</v>
      </c>
    </row>
    <row r="4288">
      <c r="A4288" s="6">
        <f>'CBA Digital Banking Case Study '!C4288</f>
        <v>19000</v>
      </c>
    </row>
    <row r="4289">
      <c r="A4289" s="6">
        <f>'CBA Digital Banking Case Study '!C4289</f>
        <v>33000</v>
      </c>
    </row>
    <row r="4290">
      <c r="A4290" s="6">
        <f>'CBA Digital Banking Case Study '!C4290</f>
        <v>19000</v>
      </c>
    </row>
    <row r="4291">
      <c r="A4291" s="6">
        <f>'CBA Digital Banking Case Study '!C4291</f>
        <v>21000</v>
      </c>
    </row>
    <row r="4292">
      <c r="A4292" s="6">
        <f>'CBA Digital Banking Case Study '!C4292</f>
        <v>36000</v>
      </c>
    </row>
    <row r="4293">
      <c r="A4293" s="6">
        <f>'CBA Digital Banking Case Study '!C4293</f>
        <v>15000</v>
      </c>
    </row>
    <row r="4294">
      <c r="A4294" s="6">
        <f>'CBA Digital Banking Case Study '!C4294</f>
        <v>51000</v>
      </c>
    </row>
    <row r="4295">
      <c r="A4295" s="6">
        <f>'CBA Digital Banking Case Study '!C4295</f>
        <v>32000</v>
      </c>
    </row>
    <row r="4296">
      <c r="A4296" s="6">
        <f>'CBA Digital Banking Case Study '!C4296</f>
        <v>7000</v>
      </c>
    </row>
    <row r="4297">
      <c r="A4297" s="6">
        <f>'CBA Digital Banking Case Study '!C4297</f>
        <v>16000</v>
      </c>
    </row>
    <row r="4298">
      <c r="A4298" s="6">
        <f>'CBA Digital Banking Case Study '!C4298</f>
        <v>7000</v>
      </c>
    </row>
    <row r="4299">
      <c r="A4299" s="6">
        <f>'CBA Digital Banking Case Study '!C4299</f>
        <v>20000</v>
      </c>
    </row>
    <row r="4300">
      <c r="A4300" s="6">
        <f>'CBA Digital Banking Case Study '!C4300</f>
        <v>16000</v>
      </c>
    </row>
    <row r="4301">
      <c r="A4301" s="6">
        <f>'CBA Digital Banking Case Study '!C4301</f>
        <v>36000</v>
      </c>
    </row>
    <row r="4302">
      <c r="A4302" s="6">
        <f>'CBA Digital Banking Case Study '!C4302</f>
        <v>13000</v>
      </c>
    </row>
    <row r="4303">
      <c r="A4303" s="6">
        <f>'CBA Digital Banking Case Study '!C4303</f>
        <v>28000</v>
      </c>
    </row>
    <row r="4304">
      <c r="A4304" s="6">
        <f>'CBA Digital Banking Case Study '!C4304</f>
        <v>31000</v>
      </c>
    </row>
    <row r="4305">
      <c r="A4305" s="6">
        <f>'CBA Digital Banking Case Study '!C4305</f>
        <v>26000</v>
      </c>
    </row>
    <row r="4306">
      <c r="A4306" s="6">
        <f>'CBA Digital Banking Case Study '!C4306</f>
        <v>44000</v>
      </c>
    </row>
    <row r="4307">
      <c r="A4307" s="6">
        <f>'CBA Digital Banking Case Study '!C4307</f>
        <v>76000</v>
      </c>
    </row>
    <row r="4308">
      <c r="A4308" s="6">
        <f>'CBA Digital Banking Case Study '!C4308</f>
        <v>24000</v>
      </c>
    </row>
    <row r="4309">
      <c r="A4309" s="6">
        <f>'CBA Digital Banking Case Study '!C4309</f>
        <v>28000</v>
      </c>
    </row>
    <row r="4310">
      <c r="A4310" s="6">
        <f>'CBA Digital Banking Case Study '!C4310</f>
        <v>13000</v>
      </c>
    </row>
    <row r="4311">
      <c r="A4311" s="6">
        <f>'CBA Digital Banking Case Study '!C4311</f>
        <v>12000</v>
      </c>
    </row>
    <row r="4312">
      <c r="A4312" s="6">
        <f>'CBA Digital Banking Case Study '!C4312</f>
        <v>41000</v>
      </c>
    </row>
    <row r="4313">
      <c r="A4313" s="6">
        <f>'CBA Digital Banking Case Study '!C4313</f>
        <v>38000</v>
      </c>
    </row>
    <row r="4314">
      <c r="A4314" s="6">
        <f>'CBA Digital Banking Case Study '!C4314</f>
        <v>12000</v>
      </c>
    </row>
    <row r="4315">
      <c r="A4315" s="6">
        <f>'CBA Digital Banking Case Study '!C4315</f>
        <v>10000</v>
      </c>
    </row>
    <row r="4316">
      <c r="A4316" s="6">
        <f>'CBA Digital Banking Case Study '!C4316</f>
        <v>15000</v>
      </c>
    </row>
    <row r="4317">
      <c r="A4317" s="6">
        <f>'CBA Digital Banking Case Study '!C4317</f>
        <v>20000</v>
      </c>
    </row>
    <row r="4318">
      <c r="A4318" s="6">
        <f>'CBA Digital Banking Case Study '!C4318</f>
        <v>17000</v>
      </c>
    </row>
    <row r="4319">
      <c r="A4319" s="6">
        <f>'CBA Digital Banking Case Study '!C4319</f>
        <v>24000</v>
      </c>
    </row>
    <row r="4320">
      <c r="A4320" s="6">
        <f>'CBA Digital Banking Case Study '!C4320</f>
        <v>38000</v>
      </c>
    </row>
    <row r="4321">
      <c r="A4321" s="6">
        <f>'CBA Digital Banking Case Study '!C4321</f>
        <v>29000</v>
      </c>
    </row>
    <row r="4322">
      <c r="A4322" s="6">
        <f>'CBA Digital Banking Case Study '!C4322</f>
        <v>30000</v>
      </c>
    </row>
    <row r="4323">
      <c r="A4323" s="6">
        <f>'CBA Digital Banking Case Study '!C4323</f>
        <v>5000</v>
      </c>
    </row>
    <row r="4324">
      <c r="A4324" s="6">
        <f>'CBA Digital Banking Case Study '!C4324</f>
        <v>8000</v>
      </c>
    </row>
    <row r="4325">
      <c r="A4325" s="6">
        <f>'CBA Digital Banking Case Study '!C4325</f>
        <v>14000</v>
      </c>
    </row>
    <row r="4326">
      <c r="A4326" s="6">
        <f>'CBA Digital Banking Case Study '!C4326</f>
        <v>15000</v>
      </c>
    </row>
    <row r="4327">
      <c r="A4327" s="6">
        <f>'CBA Digital Banking Case Study '!C4327</f>
        <v>36000</v>
      </c>
    </row>
    <row r="4328">
      <c r="A4328" s="6">
        <f>'CBA Digital Banking Case Study '!C4328</f>
        <v>13000</v>
      </c>
    </row>
    <row r="4329">
      <c r="A4329" s="6">
        <f>'CBA Digital Banking Case Study '!C4329</f>
        <v>33000</v>
      </c>
    </row>
    <row r="4330">
      <c r="A4330" s="6">
        <f>'CBA Digital Banking Case Study '!C4330</f>
        <v>14000</v>
      </c>
    </row>
    <row r="4331">
      <c r="A4331" s="6">
        <f>'CBA Digital Banking Case Study '!C4331</f>
        <v>11000</v>
      </c>
    </row>
    <row r="4332">
      <c r="A4332" s="6">
        <f>'CBA Digital Banking Case Study '!C4332</f>
        <v>11000</v>
      </c>
    </row>
    <row r="4333">
      <c r="A4333" s="6">
        <f>'CBA Digital Banking Case Study '!C4333</f>
        <v>85000</v>
      </c>
    </row>
    <row r="4334">
      <c r="A4334" s="6">
        <f>'CBA Digital Banking Case Study '!C4334</f>
        <v>14000</v>
      </c>
    </row>
    <row r="4335">
      <c r="A4335" s="6">
        <f>'CBA Digital Banking Case Study '!C4335</f>
        <v>33000</v>
      </c>
    </row>
    <row r="4336">
      <c r="A4336" s="6">
        <f>'CBA Digital Banking Case Study '!C4336</f>
        <v>9000</v>
      </c>
    </row>
    <row r="4337">
      <c r="A4337" s="6">
        <f>'CBA Digital Banking Case Study '!C4337</f>
        <v>52000</v>
      </c>
    </row>
    <row r="4338">
      <c r="A4338" s="6">
        <f>'CBA Digital Banking Case Study '!C4338</f>
        <v>27000</v>
      </c>
    </row>
    <row r="4339">
      <c r="A4339" s="6">
        <f>'CBA Digital Banking Case Study '!C4339</f>
        <v>26000</v>
      </c>
    </row>
    <row r="4340">
      <c r="A4340" s="6">
        <f>'CBA Digital Banking Case Study '!C4340</f>
        <v>28000</v>
      </c>
    </row>
    <row r="4341">
      <c r="A4341" s="6">
        <f>'CBA Digital Banking Case Study '!C4341</f>
        <v>30000</v>
      </c>
    </row>
    <row r="4342">
      <c r="A4342" s="6">
        <f>'CBA Digital Banking Case Study '!C4342</f>
        <v>36000</v>
      </c>
    </row>
    <row r="4343">
      <c r="A4343" s="6">
        <f>'CBA Digital Banking Case Study '!C4343</f>
        <v>15000</v>
      </c>
    </row>
    <row r="4344">
      <c r="A4344" s="6">
        <f>'CBA Digital Banking Case Study '!C4344</f>
        <v>15000</v>
      </c>
    </row>
    <row r="4345">
      <c r="A4345" s="6">
        <f>'CBA Digital Banking Case Study '!C4345</f>
        <v>23000</v>
      </c>
    </row>
    <row r="4346">
      <c r="A4346" s="6">
        <f>'CBA Digital Banking Case Study '!C4346</f>
        <v>33000</v>
      </c>
    </row>
    <row r="4347">
      <c r="A4347" s="6">
        <f>'CBA Digital Banking Case Study '!C4347</f>
        <v>21000</v>
      </c>
    </row>
    <row r="4348">
      <c r="A4348" s="6">
        <f>'CBA Digital Banking Case Study '!C4348</f>
        <v>35000</v>
      </c>
    </row>
    <row r="4349">
      <c r="A4349" s="6">
        <f>'CBA Digital Banking Case Study '!C4349</f>
        <v>32000</v>
      </c>
    </row>
    <row r="4350">
      <c r="A4350" s="6">
        <f>'CBA Digital Banking Case Study '!C4350</f>
        <v>19000</v>
      </c>
    </row>
    <row r="4351">
      <c r="A4351" s="6">
        <f>'CBA Digital Banking Case Study '!C4351</f>
        <v>8000</v>
      </c>
    </row>
    <row r="4352">
      <c r="A4352" s="6">
        <f>'CBA Digital Banking Case Study '!C4352</f>
        <v>16000</v>
      </c>
    </row>
    <row r="4353">
      <c r="A4353" s="6">
        <f>'CBA Digital Banking Case Study '!C4353</f>
        <v>63000</v>
      </c>
    </row>
    <row r="4354">
      <c r="A4354" s="6">
        <f>'CBA Digital Banking Case Study '!C4354</f>
        <v>27000</v>
      </c>
    </row>
    <row r="4355">
      <c r="A4355" s="6">
        <f>'CBA Digital Banking Case Study '!C4355</f>
        <v>15000</v>
      </c>
    </row>
    <row r="4356">
      <c r="A4356" s="6">
        <f>'CBA Digital Banking Case Study '!C4356</f>
        <v>26000</v>
      </c>
    </row>
    <row r="4357">
      <c r="A4357" s="6">
        <f>'CBA Digital Banking Case Study '!C4357</f>
        <v>33000</v>
      </c>
    </row>
    <row r="4358">
      <c r="A4358" s="6">
        <f>'CBA Digital Banking Case Study '!C4358</f>
        <v>15000</v>
      </c>
    </row>
    <row r="4359">
      <c r="A4359" s="6">
        <f>'CBA Digital Banking Case Study '!C4359</f>
        <v>46000</v>
      </c>
    </row>
    <row r="4360">
      <c r="A4360" s="6">
        <f>'CBA Digital Banking Case Study '!C4360</f>
        <v>30000</v>
      </c>
    </row>
    <row r="4361">
      <c r="A4361" s="6">
        <f>'CBA Digital Banking Case Study '!C4361</f>
        <v>11000</v>
      </c>
    </row>
    <row r="4362">
      <c r="A4362" s="6">
        <f>'CBA Digital Banking Case Study '!C4362</f>
        <v>37000</v>
      </c>
    </row>
    <row r="4363">
      <c r="A4363" s="6">
        <f>'CBA Digital Banking Case Study '!C4363</f>
        <v>17000</v>
      </c>
    </row>
    <row r="4364">
      <c r="A4364" s="6">
        <f>'CBA Digital Banking Case Study '!C4364</f>
        <v>20000</v>
      </c>
    </row>
    <row r="4365">
      <c r="A4365" s="6">
        <f>'CBA Digital Banking Case Study '!C4365</f>
        <v>12000</v>
      </c>
    </row>
    <row r="4366">
      <c r="A4366" s="6">
        <f>'CBA Digital Banking Case Study '!C4366</f>
        <v>32000</v>
      </c>
    </row>
    <row r="4367">
      <c r="A4367" s="6">
        <f>'CBA Digital Banking Case Study '!C4367</f>
        <v>20000</v>
      </c>
    </row>
    <row r="4368">
      <c r="A4368" s="6">
        <f>'CBA Digital Banking Case Study '!C4368</f>
        <v>33000</v>
      </c>
    </row>
    <row r="4369">
      <c r="A4369" s="6">
        <f>'CBA Digital Banking Case Study '!C4369</f>
        <v>16000</v>
      </c>
    </row>
    <row r="4370">
      <c r="A4370" s="6">
        <f>'CBA Digital Banking Case Study '!C4370</f>
        <v>15000</v>
      </c>
    </row>
    <row r="4371">
      <c r="A4371" s="6">
        <f>'CBA Digital Banking Case Study '!C4371</f>
        <v>14000</v>
      </c>
    </row>
    <row r="4372">
      <c r="A4372" s="6">
        <f>'CBA Digital Banking Case Study '!C4372</f>
        <v>28000</v>
      </c>
    </row>
    <row r="4373">
      <c r="A4373" s="6">
        <f>'CBA Digital Banking Case Study '!C4373</f>
        <v>15000</v>
      </c>
    </row>
    <row r="4374">
      <c r="A4374" s="6">
        <f>'CBA Digital Banking Case Study '!C4374</f>
        <v>19000</v>
      </c>
    </row>
    <row r="4375">
      <c r="A4375" s="6">
        <f>'CBA Digital Banking Case Study '!C4375</f>
        <v>16000</v>
      </c>
    </row>
    <row r="4376">
      <c r="A4376" s="6">
        <f>'CBA Digital Banking Case Study '!C4376</f>
        <v>29000</v>
      </c>
    </row>
    <row r="4377">
      <c r="A4377" s="6">
        <f>'CBA Digital Banking Case Study '!C4377</f>
        <v>8000</v>
      </c>
    </row>
    <row r="4378">
      <c r="A4378" s="6">
        <f>'CBA Digital Banking Case Study '!C4378</f>
        <v>26000</v>
      </c>
    </row>
    <row r="4379">
      <c r="A4379" s="6">
        <f>'CBA Digital Banking Case Study '!C4379</f>
        <v>62000</v>
      </c>
    </row>
    <row r="4380">
      <c r="A4380" s="6">
        <f>'CBA Digital Banking Case Study '!C4380</f>
        <v>46000</v>
      </c>
    </row>
    <row r="4381">
      <c r="A4381" s="6">
        <f>'CBA Digital Banking Case Study '!C4381</f>
        <v>15000</v>
      </c>
    </row>
    <row r="4382">
      <c r="A4382" s="6">
        <f>'CBA Digital Banking Case Study '!C4382</f>
        <v>30000</v>
      </c>
    </row>
    <row r="4383">
      <c r="A4383" s="6">
        <f>'CBA Digital Banking Case Study '!C4383</f>
        <v>26000</v>
      </c>
    </row>
    <row r="4384">
      <c r="A4384" s="6">
        <f>'CBA Digital Banking Case Study '!C4384</f>
        <v>53000</v>
      </c>
    </row>
    <row r="4385">
      <c r="A4385" s="6">
        <f>'CBA Digital Banking Case Study '!C4385</f>
        <v>5000</v>
      </c>
    </row>
    <row r="4386">
      <c r="A4386" s="6">
        <f>'CBA Digital Banking Case Study '!C4386</f>
        <v>43000</v>
      </c>
    </row>
    <row r="4387">
      <c r="A4387" s="6">
        <f>'CBA Digital Banking Case Study '!C4387</f>
        <v>19000</v>
      </c>
    </row>
    <row r="4388">
      <c r="A4388" s="6">
        <f>'CBA Digital Banking Case Study '!C4388</f>
        <v>14000</v>
      </c>
    </row>
    <row r="4389">
      <c r="A4389" s="6">
        <f>'CBA Digital Banking Case Study '!C4389</f>
        <v>14000</v>
      </c>
    </row>
    <row r="4390">
      <c r="A4390" s="6">
        <f>'CBA Digital Banking Case Study '!C4390</f>
        <v>10000</v>
      </c>
    </row>
    <row r="4391">
      <c r="A4391" s="6">
        <f>'CBA Digital Banking Case Study '!C4391</f>
        <v>15000</v>
      </c>
    </row>
    <row r="4392">
      <c r="A4392" s="6">
        <f>'CBA Digital Banking Case Study '!C4392</f>
        <v>12000</v>
      </c>
    </row>
    <row r="4393">
      <c r="A4393" s="6">
        <f>'CBA Digital Banking Case Study '!C4393</f>
        <v>25000</v>
      </c>
    </row>
    <row r="4394">
      <c r="A4394" s="6">
        <f>'CBA Digital Banking Case Study '!C4394</f>
        <v>31000</v>
      </c>
    </row>
    <row r="4395">
      <c r="A4395" s="6">
        <f>'CBA Digital Banking Case Study '!C4395</f>
        <v>19000</v>
      </c>
    </row>
    <row r="4396">
      <c r="A4396" s="6">
        <f>'CBA Digital Banking Case Study '!C4396</f>
        <v>54000</v>
      </c>
    </row>
    <row r="4397">
      <c r="A4397" s="6">
        <f>'CBA Digital Banking Case Study '!C4397</f>
        <v>16000</v>
      </c>
    </row>
    <row r="4398">
      <c r="A4398" s="6">
        <f>'CBA Digital Banking Case Study '!C4398</f>
        <v>18000</v>
      </c>
    </row>
    <row r="4399">
      <c r="A4399" s="6">
        <f>'CBA Digital Banking Case Study '!C4399</f>
        <v>17000</v>
      </c>
    </row>
    <row r="4400">
      <c r="A4400" s="6">
        <f>'CBA Digital Banking Case Study '!C4400</f>
        <v>32000</v>
      </c>
    </row>
    <row r="4401">
      <c r="A4401" s="6">
        <f>'CBA Digital Banking Case Study '!C4401</f>
        <v>34000</v>
      </c>
    </row>
    <row r="4402">
      <c r="A4402" s="6">
        <f>'CBA Digital Banking Case Study '!C4402</f>
        <v>30000</v>
      </c>
    </row>
    <row r="4403">
      <c r="A4403" s="6">
        <f>'CBA Digital Banking Case Study '!C4403</f>
        <v>20000</v>
      </c>
    </row>
    <row r="4404">
      <c r="A4404" s="6">
        <f>'CBA Digital Banking Case Study '!C4404</f>
        <v>10000</v>
      </c>
    </row>
    <row r="4405">
      <c r="A4405" s="6">
        <f>'CBA Digital Banking Case Study '!C4405</f>
        <v>18000</v>
      </c>
    </row>
    <row r="4406">
      <c r="A4406" s="6">
        <f>'CBA Digital Banking Case Study '!C4406</f>
        <v>53000</v>
      </c>
    </row>
    <row r="4407">
      <c r="A4407" s="6">
        <f>'CBA Digital Banking Case Study '!C4407</f>
        <v>40000</v>
      </c>
    </row>
    <row r="4408">
      <c r="A4408" s="6">
        <f>'CBA Digital Banking Case Study '!C4408</f>
        <v>26000</v>
      </c>
    </row>
    <row r="4409">
      <c r="A4409" s="6">
        <f>'CBA Digital Banking Case Study '!C4409</f>
        <v>17000</v>
      </c>
    </row>
    <row r="4410">
      <c r="A4410" s="6">
        <f>'CBA Digital Banking Case Study '!C4410</f>
        <v>22000</v>
      </c>
    </row>
    <row r="4411">
      <c r="A4411" s="6">
        <f>'CBA Digital Banking Case Study '!C4411</f>
        <v>18000</v>
      </c>
    </row>
    <row r="4412">
      <c r="A4412" s="6">
        <f>'CBA Digital Banking Case Study '!C4412</f>
        <v>45000</v>
      </c>
    </row>
    <row r="4413">
      <c r="A4413" s="6">
        <f>'CBA Digital Banking Case Study '!C4413</f>
        <v>13000</v>
      </c>
    </row>
    <row r="4414">
      <c r="A4414" s="6">
        <f>'CBA Digital Banking Case Study '!C4414</f>
        <v>38000</v>
      </c>
    </row>
    <row r="4415">
      <c r="A4415" s="6">
        <f>'CBA Digital Banking Case Study '!C4415</f>
        <v>16000</v>
      </c>
    </row>
    <row r="4416">
      <c r="A4416" s="6">
        <f>'CBA Digital Banking Case Study '!C4416</f>
        <v>49000</v>
      </c>
    </row>
    <row r="4417">
      <c r="A4417" s="6">
        <f>'CBA Digital Banking Case Study '!C4417</f>
        <v>28000</v>
      </c>
    </row>
    <row r="4418">
      <c r="A4418" s="6">
        <f>'CBA Digital Banking Case Study '!C4418</f>
        <v>14000</v>
      </c>
    </row>
    <row r="4419">
      <c r="A4419" s="6">
        <f>'CBA Digital Banking Case Study '!C4419</f>
        <v>18000</v>
      </c>
    </row>
    <row r="4420">
      <c r="A4420" s="6">
        <f>'CBA Digital Banking Case Study '!C4420</f>
        <v>34000</v>
      </c>
    </row>
    <row r="4421">
      <c r="A4421" s="6">
        <f>'CBA Digital Banking Case Study '!C4421</f>
        <v>16000</v>
      </c>
    </row>
    <row r="4422">
      <c r="A4422" s="6">
        <f>'CBA Digital Banking Case Study '!C4422</f>
        <v>22000</v>
      </c>
    </row>
    <row r="4423">
      <c r="A4423" s="6">
        <f>'CBA Digital Banking Case Study '!C4423</f>
        <v>16000</v>
      </c>
    </row>
    <row r="4424">
      <c r="A4424" s="6">
        <f>'CBA Digital Banking Case Study '!C4424</f>
        <v>63000</v>
      </c>
    </row>
    <row r="4425">
      <c r="A4425" s="6">
        <f>'CBA Digital Banking Case Study '!C4425</f>
        <v>70000</v>
      </c>
    </row>
    <row r="4426">
      <c r="A4426" s="6">
        <f>'CBA Digital Banking Case Study '!C4426</f>
        <v>53000</v>
      </c>
    </row>
    <row r="4427">
      <c r="A4427" s="6">
        <f>'CBA Digital Banking Case Study '!C4427</f>
        <v>20000</v>
      </c>
    </row>
    <row r="4428">
      <c r="A4428" s="6">
        <f>'CBA Digital Banking Case Study '!C4428</f>
        <v>17000</v>
      </c>
    </row>
    <row r="4429">
      <c r="A4429" s="6">
        <f>'CBA Digital Banking Case Study '!C4429</f>
        <v>14000</v>
      </c>
    </row>
    <row r="4430">
      <c r="A4430" s="6">
        <f>'CBA Digital Banking Case Study '!C4430</f>
        <v>55000</v>
      </c>
    </row>
    <row r="4431">
      <c r="A4431" s="6">
        <f>'CBA Digital Banking Case Study '!C4431</f>
        <v>39000</v>
      </c>
    </row>
    <row r="4432">
      <c r="A4432" s="6">
        <f>'CBA Digital Banking Case Study '!C4432</f>
        <v>40000</v>
      </c>
    </row>
    <row r="4433">
      <c r="A4433" s="6">
        <f>'CBA Digital Banking Case Study '!C4433</f>
        <v>19000</v>
      </c>
    </row>
    <row r="4434">
      <c r="A4434" s="6">
        <f>'CBA Digital Banking Case Study '!C4434</f>
        <v>8000</v>
      </c>
    </row>
    <row r="4435">
      <c r="A4435" s="6">
        <f>'CBA Digital Banking Case Study '!C4435</f>
        <v>9000</v>
      </c>
    </row>
    <row r="4436">
      <c r="A4436" s="6">
        <f>'CBA Digital Banking Case Study '!C4436</f>
        <v>23000</v>
      </c>
    </row>
    <row r="4437">
      <c r="A4437" s="6">
        <f>'CBA Digital Banking Case Study '!C4437</f>
        <v>16000</v>
      </c>
    </row>
    <row r="4438">
      <c r="A4438" s="6">
        <f>'CBA Digital Banking Case Study '!C4438</f>
        <v>15000</v>
      </c>
    </row>
    <row r="4439">
      <c r="A4439" s="6">
        <f>'CBA Digital Banking Case Study '!C4439</f>
        <v>27000</v>
      </c>
    </row>
    <row r="4440">
      <c r="A4440" s="6">
        <f>'CBA Digital Banking Case Study '!C4440</f>
        <v>40000</v>
      </c>
    </row>
    <row r="4441">
      <c r="A4441" s="6">
        <f>'CBA Digital Banking Case Study '!C4441</f>
        <v>14000</v>
      </c>
    </row>
    <row r="4442">
      <c r="A4442" s="6">
        <f>'CBA Digital Banking Case Study '!C4442</f>
        <v>10000</v>
      </c>
    </row>
    <row r="4443">
      <c r="A4443" s="6">
        <f>'CBA Digital Banking Case Study '!C4443</f>
        <v>15000</v>
      </c>
    </row>
    <row r="4444">
      <c r="A4444" s="6">
        <f>'CBA Digital Banking Case Study '!C4444</f>
        <v>12000</v>
      </c>
    </row>
    <row r="4445">
      <c r="A4445" s="6">
        <f>'CBA Digital Banking Case Study '!C4445</f>
        <v>31000</v>
      </c>
    </row>
    <row r="4446">
      <c r="A4446" s="6">
        <f>'CBA Digital Banking Case Study '!C4446</f>
        <v>22000</v>
      </c>
    </row>
    <row r="4447">
      <c r="A4447" s="6">
        <f>'CBA Digital Banking Case Study '!C4447</f>
        <v>68000</v>
      </c>
    </row>
    <row r="4448">
      <c r="A4448" s="6">
        <f>'CBA Digital Banking Case Study '!C4448</f>
        <v>34000</v>
      </c>
    </row>
    <row r="4449">
      <c r="A4449" s="6">
        <f>'CBA Digital Banking Case Study '!C4449</f>
        <v>65000</v>
      </c>
    </row>
    <row r="4450">
      <c r="A4450" s="6">
        <f>'CBA Digital Banking Case Study '!C4450</f>
        <v>9000</v>
      </c>
    </row>
    <row r="4451">
      <c r="A4451" s="6">
        <f>'CBA Digital Banking Case Study '!C4451</f>
        <v>5000</v>
      </c>
    </row>
    <row r="4452">
      <c r="A4452" s="6">
        <f>'CBA Digital Banking Case Study '!C4452</f>
        <v>25000</v>
      </c>
    </row>
    <row r="4453">
      <c r="A4453" s="6">
        <f>'CBA Digital Banking Case Study '!C4453</f>
        <v>24000</v>
      </c>
    </row>
    <row r="4454">
      <c r="A4454" s="6">
        <f>'CBA Digital Banking Case Study '!C4454</f>
        <v>20000</v>
      </c>
    </row>
    <row r="4455">
      <c r="A4455" s="6">
        <f>'CBA Digital Banking Case Study '!C4455</f>
        <v>23000</v>
      </c>
    </row>
    <row r="4456">
      <c r="A4456" s="6">
        <f>'CBA Digital Banking Case Study '!C4456</f>
        <v>11000</v>
      </c>
    </row>
    <row r="4457">
      <c r="A4457" s="6">
        <f>'CBA Digital Banking Case Study '!C4457</f>
        <v>31000</v>
      </c>
    </row>
    <row r="4458">
      <c r="A4458" s="6">
        <f>'CBA Digital Banking Case Study '!C4458</f>
        <v>34000</v>
      </c>
    </row>
    <row r="4459">
      <c r="A4459" s="6">
        <f>'CBA Digital Banking Case Study '!C4459</f>
        <v>11000</v>
      </c>
    </row>
    <row r="4460">
      <c r="A4460" s="6">
        <f>'CBA Digital Banking Case Study '!C4460</f>
        <v>18000</v>
      </c>
    </row>
    <row r="4461">
      <c r="A4461" s="6">
        <f>'CBA Digital Banking Case Study '!C4461</f>
        <v>18000</v>
      </c>
    </row>
    <row r="4462">
      <c r="A4462" s="6">
        <f>'CBA Digital Banking Case Study '!C4462</f>
        <v>15000</v>
      </c>
    </row>
    <row r="4463">
      <c r="A4463" s="6">
        <f>'CBA Digital Banking Case Study '!C4463</f>
        <v>11000</v>
      </c>
    </row>
    <row r="4464">
      <c r="A4464" s="6">
        <f>'CBA Digital Banking Case Study '!C4464</f>
        <v>22000</v>
      </c>
    </row>
    <row r="4465">
      <c r="A4465" s="6">
        <f>'CBA Digital Banking Case Study '!C4465</f>
        <v>26000</v>
      </c>
    </row>
    <row r="4466">
      <c r="A4466" s="6">
        <f>'CBA Digital Banking Case Study '!C4466</f>
        <v>15000</v>
      </c>
    </row>
    <row r="4467">
      <c r="A4467" s="6">
        <f>'CBA Digital Banking Case Study '!C4467</f>
        <v>11000</v>
      </c>
    </row>
    <row r="4468">
      <c r="A4468" s="6">
        <f>'CBA Digital Banking Case Study '!C4468</f>
        <v>28000</v>
      </c>
    </row>
    <row r="4469">
      <c r="A4469" s="6">
        <f>'CBA Digital Banking Case Study '!C4469</f>
        <v>14000</v>
      </c>
    </row>
    <row r="4470">
      <c r="A4470" s="6">
        <f>'CBA Digital Banking Case Study '!C4470</f>
        <v>18000</v>
      </c>
    </row>
    <row r="4471">
      <c r="A4471" s="6">
        <f>'CBA Digital Banking Case Study '!C4471</f>
        <v>17000</v>
      </c>
    </row>
    <row r="4472">
      <c r="A4472" s="6">
        <f>'CBA Digital Banking Case Study '!C4472</f>
        <v>47000</v>
      </c>
    </row>
    <row r="4473">
      <c r="A4473" s="6">
        <f>'CBA Digital Banking Case Study '!C4473</f>
        <v>14000</v>
      </c>
    </row>
    <row r="4474">
      <c r="A4474" s="6">
        <f>'CBA Digital Banking Case Study '!C4474</f>
        <v>62000</v>
      </c>
    </row>
    <row r="4475">
      <c r="A4475" s="6">
        <f>'CBA Digital Banking Case Study '!C4475</f>
        <v>35000</v>
      </c>
    </row>
    <row r="4476">
      <c r="A4476" s="6">
        <f>'CBA Digital Banking Case Study '!C4476</f>
        <v>66000</v>
      </c>
    </row>
    <row r="4477">
      <c r="A4477" s="6">
        <f>'CBA Digital Banking Case Study '!C4477</f>
        <v>33000</v>
      </c>
    </row>
    <row r="4478">
      <c r="A4478" s="6">
        <f>'CBA Digital Banking Case Study '!C4478</f>
        <v>19000</v>
      </c>
    </row>
    <row r="4479">
      <c r="A4479" s="6">
        <f>'CBA Digital Banking Case Study '!C4479</f>
        <v>13000</v>
      </c>
    </row>
    <row r="4480">
      <c r="A4480" s="6">
        <f>'CBA Digital Banking Case Study '!C4480</f>
        <v>18000</v>
      </c>
    </row>
    <row r="4481">
      <c r="A4481" s="6">
        <f>'CBA Digital Banking Case Study '!C4481</f>
        <v>54000</v>
      </c>
    </row>
    <row r="4482">
      <c r="A4482" s="6">
        <f>'CBA Digital Banking Case Study '!C4482</f>
        <v>21000</v>
      </c>
    </row>
    <row r="4483">
      <c r="A4483" s="6">
        <f>'CBA Digital Banking Case Study '!C4483</f>
        <v>33000</v>
      </c>
    </row>
    <row r="4484">
      <c r="A4484" s="6">
        <f>'CBA Digital Banking Case Study '!C4484</f>
        <v>25000</v>
      </c>
    </row>
    <row r="4485">
      <c r="A4485" s="6">
        <f>'CBA Digital Banking Case Study '!C4485</f>
        <v>26000</v>
      </c>
    </row>
    <row r="4486">
      <c r="A4486" s="6">
        <f>'CBA Digital Banking Case Study '!C4486</f>
        <v>26000</v>
      </c>
    </row>
    <row r="4487">
      <c r="A4487" s="6">
        <f>'CBA Digital Banking Case Study '!C4487</f>
        <v>30000</v>
      </c>
    </row>
    <row r="4488">
      <c r="A4488" s="6">
        <f>'CBA Digital Banking Case Study '!C4488</f>
        <v>14000</v>
      </c>
    </row>
    <row r="4489">
      <c r="A4489" s="6">
        <f>'CBA Digital Banking Case Study '!C4489</f>
        <v>19000</v>
      </c>
    </row>
    <row r="4490">
      <c r="A4490" s="6">
        <f>'CBA Digital Banking Case Study '!C4490</f>
        <v>27000</v>
      </c>
    </row>
    <row r="4491">
      <c r="A4491" s="6">
        <f>'CBA Digital Banking Case Study '!C4491</f>
        <v>24000</v>
      </c>
    </row>
    <row r="4492">
      <c r="A4492" s="6">
        <f>'CBA Digital Banking Case Study '!C4492</f>
        <v>17000</v>
      </c>
    </row>
    <row r="4493">
      <c r="A4493" s="6">
        <f>'CBA Digital Banking Case Study '!C4493</f>
        <v>28000</v>
      </c>
    </row>
    <row r="4494">
      <c r="A4494" s="6">
        <f>'CBA Digital Banking Case Study '!C4494</f>
        <v>14000</v>
      </c>
    </row>
    <row r="4495">
      <c r="A4495" s="6">
        <f>'CBA Digital Banking Case Study '!C4495</f>
        <v>11000</v>
      </c>
    </row>
    <row r="4496">
      <c r="A4496" s="6">
        <f>'CBA Digital Banking Case Study '!C4496</f>
        <v>26000</v>
      </c>
    </row>
    <row r="4497">
      <c r="A4497" s="6">
        <f>'CBA Digital Banking Case Study '!C4497</f>
        <v>11000</v>
      </c>
    </row>
    <row r="4498">
      <c r="A4498" s="6">
        <f>'CBA Digital Banking Case Study '!C4498</f>
        <v>26000</v>
      </c>
    </row>
    <row r="4499">
      <c r="A4499" s="6">
        <f>'CBA Digital Banking Case Study '!C4499</f>
        <v>7000</v>
      </c>
    </row>
    <row r="4500">
      <c r="A4500" s="6">
        <f>'CBA Digital Banking Case Study '!C4500</f>
        <v>14000</v>
      </c>
    </row>
    <row r="4501">
      <c r="A4501" s="6">
        <f>'CBA Digital Banking Case Study '!C4501</f>
        <v>18000</v>
      </c>
    </row>
    <row r="4502">
      <c r="A4502" s="6">
        <f>'CBA Digital Banking Case Study '!C4502</f>
        <v>8000</v>
      </c>
    </row>
    <row r="4503">
      <c r="A4503" s="6">
        <f>'CBA Digital Banking Case Study '!C4503</f>
        <v>18000</v>
      </c>
    </row>
    <row r="4504">
      <c r="A4504" s="6">
        <f>'CBA Digital Banking Case Study '!C4504</f>
        <v>45000</v>
      </c>
    </row>
    <row r="4505">
      <c r="A4505" s="6">
        <f>'CBA Digital Banking Case Study '!C4505</f>
        <v>10000</v>
      </c>
    </row>
    <row r="4506">
      <c r="A4506" s="6">
        <f>'CBA Digital Banking Case Study '!C4506</f>
        <v>18000</v>
      </c>
    </row>
    <row r="4507">
      <c r="A4507" s="6">
        <f>'CBA Digital Banking Case Study '!C4507</f>
        <v>61000</v>
      </c>
    </row>
    <row r="4508">
      <c r="A4508" s="6">
        <f>'CBA Digital Banking Case Study '!C4508</f>
        <v>12000</v>
      </c>
    </row>
    <row r="4509">
      <c r="A4509" s="6">
        <f>'CBA Digital Banking Case Study '!C4509</f>
        <v>51000</v>
      </c>
    </row>
    <row r="4510">
      <c r="A4510" s="6">
        <f>'CBA Digital Banking Case Study '!C4510</f>
        <v>19000</v>
      </c>
    </row>
    <row r="4511">
      <c r="A4511" s="6">
        <f>'CBA Digital Banking Case Study '!C4511</f>
        <v>23000</v>
      </c>
    </row>
    <row r="4512">
      <c r="A4512" s="6">
        <f>'CBA Digital Banking Case Study '!C4512</f>
        <v>48000</v>
      </c>
    </row>
    <row r="4513">
      <c r="A4513" s="6">
        <f>'CBA Digital Banking Case Study '!C4513</f>
        <v>16000</v>
      </c>
    </row>
    <row r="4514">
      <c r="A4514" s="6">
        <f>'CBA Digital Banking Case Study '!C4514</f>
        <v>32000</v>
      </c>
    </row>
    <row r="4515">
      <c r="A4515" s="6">
        <f>'CBA Digital Banking Case Study '!C4515</f>
        <v>37000</v>
      </c>
    </row>
    <row r="4516">
      <c r="A4516" s="6">
        <f>'CBA Digital Banking Case Study '!C4516</f>
        <v>15000</v>
      </c>
    </row>
    <row r="4517">
      <c r="A4517" s="6">
        <f>'CBA Digital Banking Case Study '!C4517</f>
        <v>14000</v>
      </c>
    </row>
    <row r="4518">
      <c r="A4518" s="6">
        <f>'CBA Digital Banking Case Study '!C4518</f>
        <v>19000</v>
      </c>
    </row>
    <row r="4519">
      <c r="A4519" s="6">
        <f>'CBA Digital Banking Case Study '!C4519</f>
        <v>20000</v>
      </c>
    </row>
    <row r="4520">
      <c r="A4520" s="6">
        <f>'CBA Digital Banking Case Study '!C4520</f>
        <v>12000</v>
      </c>
    </row>
    <row r="4521">
      <c r="A4521" s="6">
        <f>'CBA Digital Banking Case Study '!C4521</f>
        <v>15000</v>
      </c>
    </row>
    <row r="4522">
      <c r="A4522" s="6">
        <f>'CBA Digital Banking Case Study '!C4522</f>
        <v>5000</v>
      </c>
    </row>
    <row r="4523">
      <c r="A4523" s="6">
        <f>'CBA Digital Banking Case Study '!C4523</f>
        <v>18000</v>
      </c>
    </row>
    <row r="4524">
      <c r="A4524" s="6">
        <f>'CBA Digital Banking Case Study '!C4524</f>
        <v>38000</v>
      </c>
    </row>
    <row r="4525">
      <c r="A4525" s="6">
        <f>'CBA Digital Banking Case Study '!C4525</f>
        <v>8000</v>
      </c>
    </row>
    <row r="4526">
      <c r="A4526" s="6">
        <f>'CBA Digital Banking Case Study '!C4526</f>
        <v>17000</v>
      </c>
    </row>
    <row r="4527">
      <c r="A4527" s="6">
        <f>'CBA Digital Banking Case Study '!C4527</f>
        <v>95000</v>
      </c>
    </row>
    <row r="4528">
      <c r="A4528" s="6">
        <f>'CBA Digital Banking Case Study '!C4528</f>
        <v>22000</v>
      </c>
    </row>
    <row r="4529">
      <c r="A4529" s="6">
        <f>'CBA Digital Banking Case Study '!C4529</f>
        <v>50000</v>
      </c>
    </row>
    <row r="4530">
      <c r="A4530" s="6">
        <f>'CBA Digital Banking Case Study '!C4530</f>
        <v>12000</v>
      </c>
    </row>
    <row r="4531">
      <c r="A4531" s="6">
        <f>'CBA Digital Banking Case Study '!C4531</f>
        <v>29000</v>
      </c>
    </row>
    <row r="4532">
      <c r="A4532" s="6">
        <f>'CBA Digital Banking Case Study '!C4532</f>
        <v>11000</v>
      </c>
    </row>
    <row r="4533">
      <c r="A4533" s="6">
        <f>'CBA Digital Banking Case Study '!C4533</f>
        <v>28000</v>
      </c>
    </row>
    <row r="4534">
      <c r="A4534" s="6">
        <f>'CBA Digital Banking Case Study '!C4534</f>
        <v>37000</v>
      </c>
    </row>
    <row r="4535">
      <c r="A4535" s="6">
        <f>'CBA Digital Banking Case Study '!C4535</f>
        <v>32000</v>
      </c>
    </row>
    <row r="4536">
      <c r="A4536" s="6">
        <f>'CBA Digital Banking Case Study '!C4536</f>
        <v>18000</v>
      </c>
    </row>
    <row r="4537">
      <c r="A4537" s="6">
        <f>'CBA Digital Banking Case Study '!C4537</f>
        <v>26000</v>
      </c>
    </row>
    <row r="4538">
      <c r="A4538" s="6">
        <f>'CBA Digital Banking Case Study '!C4538</f>
        <v>26000</v>
      </c>
    </row>
    <row r="4539">
      <c r="A4539" s="6">
        <f>'CBA Digital Banking Case Study '!C4539</f>
        <v>33000</v>
      </c>
    </row>
    <row r="4540">
      <c r="A4540" s="6">
        <f>'CBA Digital Banking Case Study '!C4540</f>
        <v>20000</v>
      </c>
    </row>
    <row r="4541">
      <c r="A4541" s="6">
        <f>'CBA Digital Banking Case Study '!C4541</f>
        <v>39000</v>
      </c>
    </row>
    <row r="4542">
      <c r="A4542" s="6">
        <f>'CBA Digital Banking Case Study '!C4542</f>
        <v>52000</v>
      </c>
    </row>
    <row r="4543">
      <c r="A4543" s="6">
        <f>'CBA Digital Banking Case Study '!C4543</f>
        <v>18000</v>
      </c>
    </row>
    <row r="4544">
      <c r="A4544" s="6">
        <f>'CBA Digital Banking Case Study '!C4544</f>
        <v>23000</v>
      </c>
    </row>
    <row r="4545">
      <c r="A4545" s="6">
        <f>'CBA Digital Banking Case Study '!C4545</f>
        <v>13000</v>
      </c>
    </row>
    <row r="4546">
      <c r="A4546" s="6">
        <f>'CBA Digital Banking Case Study '!C4546</f>
        <v>27000</v>
      </c>
    </row>
    <row r="4547">
      <c r="A4547" s="6">
        <f>'CBA Digital Banking Case Study '!C4547</f>
        <v>27000</v>
      </c>
    </row>
    <row r="4548">
      <c r="A4548" s="6">
        <f>'CBA Digital Banking Case Study '!C4548</f>
        <v>23000</v>
      </c>
    </row>
    <row r="4549">
      <c r="A4549" s="6">
        <f>'CBA Digital Banking Case Study '!C4549</f>
        <v>24000</v>
      </c>
    </row>
    <row r="4550">
      <c r="A4550" s="6">
        <f>'CBA Digital Banking Case Study '!C4550</f>
        <v>70000</v>
      </c>
    </row>
    <row r="4551">
      <c r="A4551" s="6">
        <f>'CBA Digital Banking Case Study '!C4551</f>
        <v>5000</v>
      </c>
    </row>
    <row r="4552">
      <c r="A4552" s="6">
        <f>'CBA Digital Banking Case Study '!C4552</f>
        <v>16000</v>
      </c>
    </row>
    <row r="4553">
      <c r="A4553" s="6">
        <f>'CBA Digital Banking Case Study '!C4553</f>
        <v>18000</v>
      </c>
    </row>
    <row r="4554">
      <c r="A4554" s="6">
        <f>'CBA Digital Banking Case Study '!C4554</f>
        <v>53000</v>
      </c>
    </row>
    <row r="4555">
      <c r="A4555" s="6">
        <f>'CBA Digital Banking Case Study '!C4555</f>
        <v>29000</v>
      </c>
    </row>
    <row r="4556">
      <c r="A4556" s="6">
        <f>'CBA Digital Banking Case Study '!C4556</f>
        <v>30000</v>
      </c>
    </row>
    <row r="4557">
      <c r="A4557" s="6">
        <f>'CBA Digital Banking Case Study '!C4557</f>
        <v>47000</v>
      </c>
    </row>
    <row r="4558">
      <c r="A4558" s="6">
        <f>'CBA Digital Banking Case Study '!C4558</f>
        <v>20000</v>
      </c>
    </row>
    <row r="4559">
      <c r="A4559" s="6">
        <f>'CBA Digital Banking Case Study '!C4559</f>
        <v>33000</v>
      </c>
    </row>
    <row r="4560">
      <c r="A4560" s="6">
        <f>'CBA Digital Banking Case Study '!C4560</f>
        <v>16000</v>
      </c>
    </row>
    <row r="4561">
      <c r="A4561" s="6">
        <f>'CBA Digital Banking Case Study '!C4561</f>
        <v>12000</v>
      </c>
    </row>
    <row r="4562">
      <c r="A4562" s="6">
        <f>'CBA Digital Banking Case Study '!C4562</f>
        <v>65000</v>
      </c>
    </row>
    <row r="4563">
      <c r="A4563" s="6">
        <f>'CBA Digital Banking Case Study '!C4563</f>
        <v>27000</v>
      </c>
    </row>
    <row r="4564">
      <c r="A4564" s="6">
        <f>'CBA Digital Banking Case Study '!C4564</f>
        <v>32000</v>
      </c>
    </row>
    <row r="4565">
      <c r="A4565" s="6">
        <f>'CBA Digital Banking Case Study '!C4565</f>
        <v>12000</v>
      </c>
    </row>
    <row r="4566">
      <c r="A4566" s="6">
        <f>'CBA Digital Banking Case Study '!C4566</f>
        <v>30000</v>
      </c>
    </row>
    <row r="4567">
      <c r="A4567" s="6">
        <f>'CBA Digital Banking Case Study '!C4567</f>
        <v>64000</v>
      </c>
    </row>
    <row r="4568">
      <c r="A4568" s="6">
        <f>'CBA Digital Banking Case Study '!C4568</f>
        <v>19000</v>
      </c>
    </row>
    <row r="4569">
      <c r="A4569" s="6">
        <f>'CBA Digital Banking Case Study '!C4569</f>
        <v>10000</v>
      </c>
    </row>
    <row r="4570">
      <c r="A4570" s="6">
        <f>'CBA Digital Banking Case Study '!C4570</f>
        <v>25000</v>
      </c>
    </row>
    <row r="4571">
      <c r="A4571" s="6">
        <f>'CBA Digital Banking Case Study '!C4571</f>
        <v>12000</v>
      </c>
    </row>
    <row r="4572">
      <c r="A4572" s="6">
        <f>'CBA Digital Banking Case Study '!C4572</f>
        <v>9000</v>
      </c>
    </row>
    <row r="4573">
      <c r="A4573" s="6">
        <f>'CBA Digital Banking Case Study '!C4573</f>
        <v>14000</v>
      </c>
    </row>
    <row r="4574">
      <c r="A4574" s="6">
        <f>'CBA Digital Banking Case Study '!C4574</f>
        <v>16000</v>
      </c>
    </row>
    <row r="4575">
      <c r="A4575" s="6">
        <f>'CBA Digital Banking Case Study '!C4575</f>
        <v>12000</v>
      </c>
    </row>
    <row r="4576">
      <c r="A4576" s="6">
        <f>'CBA Digital Banking Case Study '!C4576</f>
        <v>49000</v>
      </c>
    </row>
    <row r="4577">
      <c r="A4577" s="6">
        <f>'CBA Digital Banking Case Study '!C4577</f>
        <v>68000</v>
      </c>
    </row>
    <row r="4578">
      <c r="A4578" s="6">
        <f>'CBA Digital Banking Case Study '!C4578</f>
        <v>32000</v>
      </c>
    </row>
    <row r="4579">
      <c r="A4579" s="6">
        <f>'CBA Digital Banking Case Study '!C4579</f>
        <v>28000</v>
      </c>
    </row>
    <row r="4580">
      <c r="A4580" s="6">
        <f>'CBA Digital Banking Case Study '!C4580</f>
        <v>20000</v>
      </c>
    </row>
    <row r="4581">
      <c r="A4581" s="6">
        <f>'CBA Digital Banking Case Study '!C4581</f>
        <v>13000</v>
      </c>
    </row>
    <row r="4582">
      <c r="A4582" s="6">
        <f>'CBA Digital Banking Case Study '!C4582</f>
        <v>58000</v>
      </c>
    </row>
    <row r="4583">
      <c r="A4583" s="6">
        <f>'CBA Digital Banking Case Study '!C4583</f>
        <v>21000</v>
      </c>
    </row>
    <row r="4584">
      <c r="A4584" s="6">
        <f>'CBA Digital Banking Case Study '!C4584</f>
        <v>17000</v>
      </c>
    </row>
    <row r="4585">
      <c r="A4585" s="6">
        <f>'CBA Digital Banking Case Study '!C4585</f>
        <v>40000</v>
      </c>
    </row>
    <row r="4586">
      <c r="A4586" s="6">
        <f>'CBA Digital Banking Case Study '!C4586</f>
        <v>21000</v>
      </c>
    </row>
    <row r="4587">
      <c r="A4587" s="6">
        <f>'CBA Digital Banking Case Study '!C4587</f>
        <v>40000</v>
      </c>
    </row>
    <row r="4588">
      <c r="A4588" s="6">
        <f>'CBA Digital Banking Case Study '!C4588</f>
        <v>17000</v>
      </c>
    </row>
    <row r="4589">
      <c r="A4589" s="6">
        <f>'CBA Digital Banking Case Study '!C4589</f>
        <v>41000</v>
      </c>
    </row>
    <row r="4590">
      <c r="A4590" s="6">
        <f>'CBA Digital Banking Case Study '!C4590</f>
        <v>40000</v>
      </c>
    </row>
    <row r="4591">
      <c r="A4591" s="6">
        <f>'CBA Digital Banking Case Study '!C4591</f>
        <v>49000</v>
      </c>
    </row>
    <row r="4592">
      <c r="A4592" s="6">
        <f>'CBA Digital Banking Case Study '!C4592</f>
        <v>14000</v>
      </c>
    </row>
    <row r="4593">
      <c r="A4593" s="6">
        <f>'CBA Digital Banking Case Study '!C4593</f>
        <v>21000</v>
      </c>
    </row>
    <row r="4594">
      <c r="A4594" s="6">
        <f>'CBA Digital Banking Case Study '!C4594</f>
        <v>71000</v>
      </c>
    </row>
    <row r="4595">
      <c r="A4595" s="6">
        <f>'CBA Digital Banking Case Study '!C4595</f>
        <v>19000</v>
      </c>
    </row>
    <row r="4596">
      <c r="A4596" s="6">
        <f>'CBA Digital Banking Case Study '!C4596</f>
        <v>36000</v>
      </c>
    </row>
    <row r="4597">
      <c r="A4597" s="6">
        <f>'CBA Digital Banking Case Study '!C4597</f>
        <v>87000</v>
      </c>
    </row>
    <row r="4598">
      <c r="A4598" s="6">
        <f>'CBA Digital Banking Case Study '!C4598</f>
        <v>7000</v>
      </c>
    </row>
    <row r="4599">
      <c r="A4599" s="6">
        <f>'CBA Digital Banking Case Study '!C4599</f>
        <v>19000</v>
      </c>
    </row>
    <row r="4600">
      <c r="A4600" s="6">
        <f>'CBA Digital Banking Case Study '!C4600</f>
        <v>22000</v>
      </c>
    </row>
    <row r="4601">
      <c r="A4601" s="6">
        <f>'CBA Digital Banking Case Study '!C4601</f>
        <v>7000</v>
      </c>
    </row>
    <row r="4602">
      <c r="A4602" s="6">
        <f>'CBA Digital Banking Case Study '!C4602</f>
        <v>17000</v>
      </c>
    </row>
    <row r="4603">
      <c r="A4603" s="6">
        <f>'CBA Digital Banking Case Study '!C4603</f>
        <v>12000</v>
      </c>
    </row>
    <row r="4604">
      <c r="A4604" s="6">
        <f>'CBA Digital Banking Case Study '!C4604</f>
        <v>37000</v>
      </c>
    </row>
    <row r="4605">
      <c r="A4605" s="6">
        <f>'CBA Digital Banking Case Study '!C4605</f>
        <v>8000</v>
      </c>
    </row>
    <row r="4606">
      <c r="A4606" s="6">
        <f>'CBA Digital Banking Case Study '!C4606</f>
        <v>68000</v>
      </c>
    </row>
    <row r="4607">
      <c r="A4607" s="6">
        <f>'CBA Digital Banking Case Study '!C4607</f>
        <v>33000</v>
      </c>
    </row>
    <row r="4608">
      <c r="A4608" s="6">
        <f>'CBA Digital Banking Case Study '!C4608</f>
        <v>12000</v>
      </c>
    </row>
    <row r="4609">
      <c r="A4609" s="6">
        <f>'CBA Digital Banking Case Study '!C4609</f>
        <v>41000</v>
      </c>
    </row>
    <row r="4610">
      <c r="A4610" s="6">
        <f>'CBA Digital Banking Case Study '!C4610</f>
        <v>32000</v>
      </c>
    </row>
    <row r="4611">
      <c r="A4611" s="6">
        <f>'CBA Digital Banking Case Study '!C4611</f>
        <v>22000</v>
      </c>
    </row>
    <row r="4612">
      <c r="A4612" s="6">
        <f>'CBA Digital Banking Case Study '!C4612</f>
        <v>14000</v>
      </c>
    </row>
    <row r="4613">
      <c r="A4613" s="6">
        <f>'CBA Digital Banking Case Study '!C4613</f>
        <v>31000</v>
      </c>
    </row>
    <row r="4614">
      <c r="A4614" s="6">
        <f>'CBA Digital Banking Case Study '!C4614</f>
        <v>24000</v>
      </c>
    </row>
    <row r="4615">
      <c r="A4615" s="6">
        <f>'CBA Digital Banking Case Study '!C4615</f>
        <v>15000</v>
      </c>
    </row>
    <row r="4616">
      <c r="A4616" s="6">
        <f>'CBA Digital Banking Case Study '!C4616</f>
        <v>10000</v>
      </c>
    </row>
    <row r="4617">
      <c r="A4617" s="6">
        <f>'CBA Digital Banking Case Study '!C4617</f>
        <v>13000</v>
      </c>
    </row>
    <row r="4618">
      <c r="A4618" s="6">
        <f>'CBA Digital Banking Case Study '!C4618</f>
        <v>16000</v>
      </c>
    </row>
    <row r="4619">
      <c r="A4619" s="6">
        <f>'CBA Digital Banking Case Study '!C4619</f>
        <v>44000</v>
      </c>
    </row>
    <row r="4620">
      <c r="A4620" s="6">
        <f>'CBA Digital Banking Case Study '!C4620</f>
        <v>37000</v>
      </c>
    </row>
    <row r="4621">
      <c r="A4621" s="6">
        <f>'CBA Digital Banking Case Study '!C4621</f>
        <v>17000</v>
      </c>
    </row>
    <row r="4622">
      <c r="A4622" s="6">
        <f>'CBA Digital Banking Case Study '!C4622</f>
        <v>17000</v>
      </c>
    </row>
    <row r="4623">
      <c r="A4623" s="6">
        <f>'CBA Digital Banking Case Study '!C4623</f>
        <v>40000</v>
      </c>
    </row>
    <row r="4624">
      <c r="A4624" s="6">
        <f>'CBA Digital Banking Case Study '!C4624</f>
        <v>26000</v>
      </c>
    </row>
    <row r="4625">
      <c r="A4625" s="6">
        <f>'CBA Digital Banking Case Study '!C4625</f>
        <v>26000</v>
      </c>
    </row>
    <row r="4626">
      <c r="A4626" s="6">
        <f>'CBA Digital Banking Case Study '!C4626</f>
        <v>14000</v>
      </c>
    </row>
    <row r="4627">
      <c r="A4627" s="6">
        <f>'CBA Digital Banking Case Study '!C4627</f>
        <v>20000</v>
      </c>
    </row>
    <row r="4628">
      <c r="A4628" s="6">
        <f>'CBA Digital Banking Case Study '!C4628</f>
        <v>22000</v>
      </c>
    </row>
    <row r="4629">
      <c r="A4629" s="6">
        <f>'CBA Digital Banking Case Study '!C4629</f>
        <v>21000</v>
      </c>
    </row>
    <row r="4630">
      <c r="A4630" s="6">
        <f>'CBA Digital Banking Case Study '!C4630</f>
        <v>34000</v>
      </c>
    </row>
    <row r="4631">
      <c r="A4631" s="6">
        <f>'CBA Digital Banking Case Study '!C4631</f>
        <v>35000</v>
      </c>
    </row>
    <row r="4632">
      <c r="A4632" s="6">
        <f>'CBA Digital Banking Case Study '!C4632</f>
        <v>13000</v>
      </c>
    </row>
    <row r="4633">
      <c r="A4633" s="6">
        <f>'CBA Digital Banking Case Study '!C4633</f>
        <v>16000</v>
      </c>
    </row>
    <row r="4634">
      <c r="A4634" s="6">
        <f>'CBA Digital Banking Case Study '!C4634</f>
        <v>15000</v>
      </c>
    </row>
    <row r="4635">
      <c r="A4635" s="6">
        <f>'CBA Digital Banking Case Study '!C4635</f>
        <v>51000</v>
      </c>
    </row>
    <row r="4636">
      <c r="A4636" s="6">
        <f>'CBA Digital Banking Case Study '!C4636</f>
        <v>85000</v>
      </c>
    </row>
    <row r="4637">
      <c r="A4637" s="6">
        <f>'CBA Digital Banking Case Study '!C4637</f>
        <v>17000</v>
      </c>
    </row>
    <row r="4638">
      <c r="A4638" s="6">
        <f>'CBA Digital Banking Case Study '!C4638</f>
        <v>20000</v>
      </c>
    </row>
    <row r="4639">
      <c r="A4639" s="6">
        <f>'CBA Digital Banking Case Study '!C4639</f>
        <v>37000</v>
      </c>
    </row>
    <row r="4640">
      <c r="A4640" s="6">
        <f>'CBA Digital Banking Case Study '!C4640</f>
        <v>14000</v>
      </c>
    </row>
    <row r="4641">
      <c r="A4641" s="6">
        <f>'CBA Digital Banking Case Study '!C4641</f>
        <v>37000</v>
      </c>
    </row>
    <row r="4642">
      <c r="A4642" s="6">
        <f>'CBA Digital Banking Case Study '!C4642</f>
        <v>22000</v>
      </c>
    </row>
    <row r="4643">
      <c r="A4643" s="6">
        <f>'CBA Digital Banking Case Study '!C4643</f>
        <v>8000</v>
      </c>
    </row>
    <row r="4644">
      <c r="A4644" s="6">
        <f>'CBA Digital Banking Case Study '!C4644</f>
        <v>10000</v>
      </c>
    </row>
    <row r="4645">
      <c r="A4645" s="6">
        <f>'CBA Digital Banking Case Study '!C4645</f>
        <v>18000</v>
      </c>
    </row>
    <row r="4646">
      <c r="A4646" s="6">
        <f>'CBA Digital Banking Case Study '!C4646</f>
        <v>46000</v>
      </c>
    </row>
    <row r="4647">
      <c r="A4647" s="6">
        <f>'CBA Digital Banking Case Study '!C4647</f>
        <v>13000</v>
      </c>
    </row>
    <row r="4648">
      <c r="A4648" s="6">
        <f>'CBA Digital Banking Case Study '!C4648</f>
        <v>16000</v>
      </c>
    </row>
    <row r="4649">
      <c r="A4649" s="6">
        <f>'CBA Digital Banking Case Study '!C4649</f>
        <v>25000</v>
      </c>
    </row>
    <row r="4650">
      <c r="A4650" s="6">
        <f>'CBA Digital Banking Case Study '!C4650</f>
        <v>8000</v>
      </c>
    </row>
    <row r="4651">
      <c r="A4651" s="6">
        <f>'CBA Digital Banking Case Study '!C4651</f>
        <v>26000</v>
      </c>
    </row>
    <row r="4652">
      <c r="A4652" s="6">
        <f>'CBA Digital Banking Case Study '!C4652</f>
        <v>9000</v>
      </c>
    </row>
    <row r="4653">
      <c r="A4653" s="6">
        <f>'CBA Digital Banking Case Study '!C4653</f>
        <v>31000</v>
      </c>
    </row>
    <row r="4654">
      <c r="A4654" s="6">
        <f>'CBA Digital Banking Case Study '!C4654</f>
        <v>14000</v>
      </c>
    </row>
    <row r="4655">
      <c r="A4655" s="6">
        <f>'CBA Digital Banking Case Study '!C4655</f>
        <v>13000</v>
      </c>
    </row>
    <row r="4656">
      <c r="A4656" s="6">
        <f>'CBA Digital Banking Case Study '!C4656</f>
        <v>26000</v>
      </c>
    </row>
    <row r="4657">
      <c r="A4657" s="6">
        <f>'CBA Digital Banking Case Study '!C4657</f>
        <v>35000</v>
      </c>
    </row>
    <row r="4658">
      <c r="A4658" s="6">
        <f>'CBA Digital Banking Case Study '!C4658</f>
        <v>28000</v>
      </c>
    </row>
    <row r="4659">
      <c r="A4659" s="6">
        <f>'CBA Digital Banking Case Study '!C4659</f>
        <v>25000</v>
      </c>
    </row>
    <row r="4660">
      <c r="A4660" s="6">
        <f>'CBA Digital Banking Case Study '!C4660</f>
        <v>25000</v>
      </c>
    </row>
    <row r="4661">
      <c r="A4661" s="6">
        <f>'CBA Digital Banking Case Study '!C4661</f>
        <v>28000</v>
      </c>
    </row>
    <row r="4662">
      <c r="A4662" s="6">
        <f>'CBA Digital Banking Case Study '!C4662</f>
        <v>29000</v>
      </c>
    </row>
    <row r="4663">
      <c r="A4663" s="6">
        <f>'CBA Digital Banking Case Study '!C4663</f>
        <v>17000</v>
      </c>
    </row>
    <row r="4664">
      <c r="A4664" s="6">
        <f>'CBA Digital Banking Case Study '!C4664</f>
        <v>33000</v>
      </c>
    </row>
    <row r="4665">
      <c r="A4665" s="6">
        <f>'CBA Digital Banking Case Study '!C4665</f>
        <v>14000</v>
      </c>
    </row>
    <row r="4666">
      <c r="A4666" s="6">
        <f>'CBA Digital Banking Case Study '!C4666</f>
        <v>42000</v>
      </c>
    </row>
    <row r="4667">
      <c r="A4667" s="6">
        <f>'CBA Digital Banking Case Study '!C4667</f>
        <v>35000</v>
      </c>
    </row>
    <row r="4668">
      <c r="A4668" s="6">
        <f>'CBA Digital Banking Case Study '!C4668</f>
        <v>82000</v>
      </c>
    </row>
    <row r="4669">
      <c r="A4669" s="6">
        <f>'CBA Digital Banking Case Study '!C4669</f>
        <v>30000</v>
      </c>
    </row>
    <row r="4670">
      <c r="A4670" s="6">
        <f>'CBA Digital Banking Case Study '!C4670</f>
        <v>38000</v>
      </c>
    </row>
    <row r="4671">
      <c r="A4671" s="6">
        <f>'CBA Digital Banking Case Study '!C4671</f>
        <v>9000</v>
      </c>
    </row>
    <row r="4672">
      <c r="A4672" s="6">
        <f>'CBA Digital Banking Case Study '!C4672</f>
        <v>39000</v>
      </c>
    </row>
    <row r="4673">
      <c r="A4673" s="6">
        <f>'CBA Digital Banking Case Study '!C4673</f>
        <v>45000</v>
      </c>
    </row>
    <row r="4674">
      <c r="A4674" s="6">
        <f>'CBA Digital Banking Case Study '!C4674</f>
        <v>54000</v>
      </c>
    </row>
    <row r="4675">
      <c r="A4675" s="6">
        <f>'CBA Digital Banking Case Study '!C4675</f>
        <v>24000</v>
      </c>
    </row>
    <row r="4676">
      <c r="A4676" s="6">
        <f>'CBA Digital Banking Case Study '!C4676</f>
        <v>18000</v>
      </c>
    </row>
    <row r="4677">
      <c r="A4677" s="6">
        <f>'CBA Digital Banking Case Study '!C4677</f>
        <v>11000</v>
      </c>
    </row>
    <row r="4678">
      <c r="A4678" s="6">
        <f>'CBA Digital Banking Case Study '!C4678</f>
        <v>12000</v>
      </c>
    </row>
    <row r="4679">
      <c r="A4679" s="6">
        <f>'CBA Digital Banking Case Study '!C4679</f>
        <v>22000</v>
      </c>
    </row>
    <row r="4680">
      <c r="A4680" s="6">
        <f>'CBA Digital Banking Case Study '!C4680</f>
        <v>8000</v>
      </c>
    </row>
    <row r="4681">
      <c r="A4681" s="6">
        <f>'CBA Digital Banking Case Study '!C4681</f>
        <v>14000</v>
      </c>
    </row>
    <row r="4682">
      <c r="A4682" s="6">
        <f>'CBA Digital Banking Case Study '!C4682</f>
        <v>23000</v>
      </c>
    </row>
    <row r="4683">
      <c r="A4683" s="6">
        <f>'CBA Digital Banking Case Study '!C4683</f>
        <v>23000</v>
      </c>
    </row>
    <row r="4684">
      <c r="A4684" s="6">
        <f>'CBA Digital Banking Case Study '!C4684</f>
        <v>12000</v>
      </c>
    </row>
    <row r="4685">
      <c r="A4685" s="6">
        <f>'CBA Digital Banking Case Study '!C4685</f>
        <v>11000</v>
      </c>
    </row>
    <row r="4686">
      <c r="A4686" s="6">
        <f>'CBA Digital Banking Case Study '!C4686</f>
        <v>11000</v>
      </c>
    </row>
    <row r="4687">
      <c r="A4687" s="6">
        <f>'CBA Digital Banking Case Study '!C4687</f>
        <v>19000</v>
      </c>
    </row>
    <row r="4688">
      <c r="A4688" s="6">
        <f>'CBA Digital Banking Case Study '!C4688</f>
        <v>79000</v>
      </c>
    </row>
    <row r="4689">
      <c r="A4689" s="6">
        <f>'CBA Digital Banking Case Study '!C4689</f>
        <v>42000</v>
      </c>
    </row>
    <row r="4690">
      <c r="A4690" s="6">
        <f>'CBA Digital Banking Case Study '!C4690</f>
        <v>25000</v>
      </c>
    </row>
    <row r="4691">
      <c r="A4691" s="6">
        <f>'CBA Digital Banking Case Study '!C4691</f>
        <v>31000</v>
      </c>
    </row>
    <row r="4692">
      <c r="A4692" s="6">
        <f>'CBA Digital Banking Case Study '!C4692</f>
        <v>41000</v>
      </c>
    </row>
    <row r="4693">
      <c r="A4693" s="6">
        <f>'CBA Digital Banking Case Study '!C4693</f>
        <v>33000</v>
      </c>
    </row>
    <row r="4694">
      <c r="A4694" s="6">
        <f>'CBA Digital Banking Case Study '!C4694</f>
        <v>18000</v>
      </c>
    </row>
    <row r="4695">
      <c r="A4695" s="6">
        <f>'CBA Digital Banking Case Study '!C4695</f>
        <v>13000</v>
      </c>
    </row>
    <row r="4696">
      <c r="A4696" s="6">
        <f>'CBA Digital Banking Case Study '!C4696</f>
        <v>20000</v>
      </c>
    </row>
    <row r="4697">
      <c r="A4697" s="6">
        <f>'CBA Digital Banking Case Study '!C4697</f>
        <v>40000</v>
      </c>
    </row>
    <row r="4698">
      <c r="A4698" s="6">
        <f>'CBA Digital Banking Case Study '!C4698</f>
        <v>19000</v>
      </c>
    </row>
    <row r="4699">
      <c r="A4699" s="6">
        <f>'CBA Digital Banking Case Study '!C4699</f>
        <v>11000</v>
      </c>
    </row>
    <row r="4700">
      <c r="A4700" s="6">
        <f>'CBA Digital Banking Case Study '!C4700</f>
        <v>8000</v>
      </c>
    </row>
    <row r="4701">
      <c r="A4701" s="6">
        <f>'CBA Digital Banking Case Study '!C4701</f>
        <v>20000</v>
      </c>
    </row>
    <row r="4702">
      <c r="A4702" s="6">
        <f>'CBA Digital Banking Case Study '!C4702</f>
        <v>12000</v>
      </c>
    </row>
    <row r="4703">
      <c r="A4703" s="6">
        <f>'CBA Digital Banking Case Study '!C4703</f>
        <v>17000</v>
      </c>
    </row>
    <row r="4704">
      <c r="A4704" s="6">
        <f>'CBA Digital Banking Case Study '!C4704</f>
        <v>53000</v>
      </c>
    </row>
    <row r="4705">
      <c r="A4705" s="6">
        <f>'CBA Digital Banking Case Study '!C4705</f>
        <v>21000</v>
      </c>
    </row>
    <row r="4706">
      <c r="A4706" s="6">
        <f>'CBA Digital Banking Case Study '!C4706</f>
        <v>14000</v>
      </c>
    </row>
    <row r="4707">
      <c r="A4707" s="6">
        <f>'CBA Digital Banking Case Study '!C4707</f>
        <v>27000</v>
      </c>
    </row>
    <row r="4708">
      <c r="A4708" s="6">
        <f>'CBA Digital Banking Case Study '!C4708</f>
        <v>70000</v>
      </c>
    </row>
    <row r="4709">
      <c r="A4709" s="6">
        <f>'CBA Digital Banking Case Study '!C4709</f>
        <v>20000</v>
      </c>
    </row>
    <row r="4710">
      <c r="A4710" s="6">
        <f>'CBA Digital Banking Case Study '!C4710</f>
        <v>5000</v>
      </c>
    </row>
    <row r="4711">
      <c r="A4711" s="6">
        <f>'CBA Digital Banking Case Study '!C4711</f>
        <v>33000</v>
      </c>
    </row>
    <row r="4712">
      <c r="A4712" s="6">
        <f>'CBA Digital Banking Case Study '!C4712</f>
        <v>27000</v>
      </c>
    </row>
    <row r="4713">
      <c r="A4713" s="6">
        <f>'CBA Digital Banking Case Study '!C4713</f>
        <v>23000</v>
      </c>
    </row>
    <row r="4714">
      <c r="A4714" s="6">
        <f>'CBA Digital Banking Case Study '!C4714</f>
        <v>19000</v>
      </c>
    </row>
    <row r="4715">
      <c r="A4715" s="6">
        <f>'CBA Digital Banking Case Study '!C4715</f>
        <v>14000</v>
      </c>
    </row>
    <row r="4716">
      <c r="A4716" s="6">
        <f>'CBA Digital Banking Case Study '!C4716</f>
        <v>55000</v>
      </c>
    </row>
    <row r="4717">
      <c r="A4717" s="6">
        <f>'CBA Digital Banking Case Study '!C4717</f>
        <v>7000</v>
      </c>
    </row>
    <row r="4718">
      <c r="A4718" s="6">
        <f>'CBA Digital Banking Case Study '!C4718</f>
        <v>18000</v>
      </c>
    </row>
    <row r="4719">
      <c r="A4719" s="6">
        <f>'CBA Digital Banking Case Study '!C4719</f>
        <v>18000</v>
      </c>
    </row>
    <row r="4720">
      <c r="A4720" s="6">
        <f>'CBA Digital Banking Case Study '!C4720</f>
        <v>37000</v>
      </c>
    </row>
    <row r="4721">
      <c r="A4721" s="6">
        <f>'CBA Digital Banking Case Study '!C4721</f>
        <v>46000</v>
      </c>
    </row>
    <row r="4722">
      <c r="A4722" s="6">
        <f>'CBA Digital Banking Case Study '!C4722</f>
        <v>19000</v>
      </c>
    </row>
    <row r="4723">
      <c r="A4723" s="6">
        <f>'CBA Digital Banking Case Study '!C4723</f>
        <v>25000</v>
      </c>
    </row>
    <row r="4724">
      <c r="A4724" s="6">
        <f>'CBA Digital Banking Case Study '!C4724</f>
        <v>26000</v>
      </c>
    </row>
    <row r="4725">
      <c r="A4725" s="6">
        <f>'CBA Digital Banking Case Study '!C4725</f>
        <v>41000</v>
      </c>
    </row>
    <row r="4726">
      <c r="A4726" s="6">
        <f>'CBA Digital Banking Case Study '!C4726</f>
        <v>41000</v>
      </c>
    </row>
    <row r="4727">
      <c r="A4727" s="6">
        <f>'CBA Digital Banking Case Study '!C4727</f>
        <v>16000</v>
      </c>
    </row>
    <row r="4728">
      <c r="A4728" s="6">
        <f>'CBA Digital Banking Case Study '!C4728</f>
        <v>29000</v>
      </c>
    </row>
    <row r="4729">
      <c r="A4729" s="6">
        <f>'CBA Digital Banking Case Study '!C4729</f>
        <v>28000</v>
      </c>
    </row>
    <row r="4730">
      <c r="A4730" s="6">
        <f>'CBA Digital Banking Case Study '!C4730</f>
        <v>21000</v>
      </c>
    </row>
    <row r="4731">
      <c r="A4731" s="6">
        <f>'CBA Digital Banking Case Study '!C4731</f>
        <v>28000</v>
      </c>
    </row>
    <row r="4732">
      <c r="A4732" s="6">
        <f>'CBA Digital Banking Case Study '!C4732</f>
        <v>22000</v>
      </c>
    </row>
    <row r="4733">
      <c r="A4733" s="6">
        <f>'CBA Digital Banking Case Study '!C4733</f>
        <v>24000</v>
      </c>
    </row>
    <row r="4734">
      <c r="A4734" s="6">
        <f>'CBA Digital Banking Case Study '!C4734</f>
        <v>10000</v>
      </c>
    </row>
    <row r="4735">
      <c r="A4735" s="6">
        <f>'CBA Digital Banking Case Study '!C4735</f>
        <v>13000</v>
      </c>
    </row>
    <row r="4736">
      <c r="A4736" s="6">
        <f>'CBA Digital Banking Case Study '!C4736</f>
        <v>36000</v>
      </c>
    </row>
    <row r="4737">
      <c r="A4737" s="6">
        <f>'CBA Digital Banking Case Study '!C4737</f>
        <v>11000</v>
      </c>
    </row>
    <row r="4738">
      <c r="A4738" s="6">
        <f>'CBA Digital Banking Case Study '!C4738</f>
        <v>29000</v>
      </c>
    </row>
    <row r="4739">
      <c r="A4739" s="6">
        <f>'CBA Digital Banking Case Study '!C4739</f>
        <v>21000</v>
      </c>
    </row>
    <row r="4740">
      <c r="A4740" s="6">
        <f>'CBA Digital Banking Case Study '!C4740</f>
        <v>41000</v>
      </c>
    </row>
    <row r="4741">
      <c r="A4741" s="6">
        <f>'CBA Digital Banking Case Study '!C4741</f>
        <v>33000</v>
      </c>
    </row>
    <row r="4742">
      <c r="A4742" s="6">
        <f>'CBA Digital Banking Case Study '!C4742</f>
        <v>17000</v>
      </c>
    </row>
    <row r="4743">
      <c r="A4743" s="6">
        <f>'CBA Digital Banking Case Study '!C4743</f>
        <v>19000</v>
      </c>
    </row>
    <row r="4744">
      <c r="A4744" s="6">
        <f>'CBA Digital Banking Case Study '!C4744</f>
        <v>7000</v>
      </c>
    </row>
    <row r="4745">
      <c r="A4745" s="6">
        <f>'CBA Digital Banking Case Study '!C4745</f>
        <v>20000</v>
      </c>
    </row>
    <row r="4746">
      <c r="A4746" s="6">
        <f>'CBA Digital Banking Case Study '!C4746</f>
        <v>10000</v>
      </c>
    </row>
    <row r="4747">
      <c r="A4747" s="6">
        <f>'CBA Digital Banking Case Study '!C4747</f>
        <v>19000</v>
      </c>
    </row>
    <row r="4748">
      <c r="A4748" s="6">
        <f>'CBA Digital Banking Case Study '!C4748</f>
        <v>15000</v>
      </c>
    </row>
    <row r="4749">
      <c r="A4749" s="6">
        <f>'CBA Digital Banking Case Study '!C4749</f>
        <v>13000</v>
      </c>
    </row>
    <row r="4750">
      <c r="A4750" s="6">
        <f>'CBA Digital Banking Case Study '!C4750</f>
        <v>45000</v>
      </c>
    </row>
    <row r="4751">
      <c r="A4751" s="6">
        <f>'CBA Digital Banking Case Study '!C4751</f>
        <v>10000</v>
      </c>
    </row>
    <row r="4752">
      <c r="A4752" s="6">
        <f>'CBA Digital Banking Case Study '!C4752</f>
        <v>12000</v>
      </c>
    </row>
    <row r="4753">
      <c r="A4753" s="6">
        <f>'CBA Digital Banking Case Study '!C4753</f>
        <v>14000</v>
      </c>
    </row>
    <row r="4754">
      <c r="A4754" s="6">
        <f>'CBA Digital Banking Case Study '!C4754</f>
        <v>17000</v>
      </c>
    </row>
    <row r="4755">
      <c r="A4755" s="6">
        <f>'CBA Digital Banking Case Study '!C4755</f>
        <v>13000</v>
      </c>
    </row>
    <row r="4756">
      <c r="A4756" s="6">
        <f>'CBA Digital Banking Case Study '!C4756</f>
        <v>18000</v>
      </c>
    </row>
    <row r="4757">
      <c r="A4757" s="6">
        <f>'CBA Digital Banking Case Study '!C4757</f>
        <v>26000</v>
      </c>
    </row>
    <row r="4758">
      <c r="A4758" s="6">
        <f>'CBA Digital Banking Case Study '!C4758</f>
        <v>33000</v>
      </c>
    </row>
    <row r="4759">
      <c r="A4759" s="6">
        <f>'CBA Digital Banking Case Study '!C4759</f>
        <v>32000</v>
      </c>
    </row>
    <row r="4760">
      <c r="A4760" s="6">
        <f>'CBA Digital Banking Case Study '!C4760</f>
        <v>7000</v>
      </c>
    </row>
    <row r="4761">
      <c r="A4761" s="6">
        <f>'CBA Digital Banking Case Study '!C4761</f>
        <v>28000</v>
      </c>
    </row>
    <row r="4762">
      <c r="A4762" s="6">
        <f>'CBA Digital Banking Case Study '!C4762</f>
        <v>29000</v>
      </c>
    </row>
    <row r="4763">
      <c r="A4763" s="6">
        <f>'CBA Digital Banking Case Study '!C4763</f>
        <v>15000</v>
      </c>
    </row>
    <row r="4764">
      <c r="A4764" s="6">
        <f>'CBA Digital Banking Case Study '!C4764</f>
        <v>60000</v>
      </c>
    </row>
    <row r="4765">
      <c r="A4765" s="6">
        <f>'CBA Digital Banking Case Study '!C4765</f>
        <v>42000</v>
      </c>
    </row>
    <row r="4766">
      <c r="A4766" s="6">
        <f>'CBA Digital Banking Case Study '!C4766</f>
        <v>20000</v>
      </c>
    </row>
    <row r="4767">
      <c r="A4767" s="6">
        <f>'CBA Digital Banking Case Study '!C4767</f>
        <v>15000</v>
      </c>
    </row>
    <row r="4768">
      <c r="A4768" s="6">
        <f>'CBA Digital Banking Case Study '!C4768</f>
        <v>59000</v>
      </c>
    </row>
    <row r="4769">
      <c r="A4769" s="6">
        <f>'CBA Digital Banking Case Study '!C4769</f>
        <v>22000</v>
      </c>
    </row>
    <row r="4770">
      <c r="A4770" s="6">
        <f>'CBA Digital Banking Case Study '!C4770</f>
        <v>23000</v>
      </c>
    </row>
    <row r="4771">
      <c r="A4771" s="6">
        <f>'CBA Digital Banking Case Study '!C4771</f>
        <v>23000</v>
      </c>
    </row>
    <row r="4772">
      <c r="A4772" s="6">
        <f>'CBA Digital Banking Case Study '!C4772</f>
        <v>88000</v>
      </c>
    </row>
    <row r="4773">
      <c r="A4773" s="6">
        <f>'CBA Digital Banking Case Study '!C4773</f>
        <v>19000</v>
      </c>
    </row>
    <row r="4774">
      <c r="A4774" s="6">
        <f>'CBA Digital Banking Case Study '!C4774</f>
        <v>22000</v>
      </c>
    </row>
    <row r="4775">
      <c r="A4775" s="6">
        <f>'CBA Digital Banking Case Study '!C4775</f>
        <v>13000</v>
      </c>
    </row>
    <row r="4776">
      <c r="A4776" s="6">
        <f>'CBA Digital Banking Case Study '!C4776</f>
        <v>17000</v>
      </c>
    </row>
    <row r="4777">
      <c r="A4777" s="6">
        <f>'CBA Digital Banking Case Study '!C4777</f>
        <v>12000</v>
      </c>
    </row>
    <row r="4778">
      <c r="A4778" s="6">
        <f>'CBA Digital Banking Case Study '!C4778</f>
        <v>14000</v>
      </c>
    </row>
    <row r="4779">
      <c r="A4779" s="6">
        <f>'CBA Digital Banking Case Study '!C4779</f>
        <v>7000</v>
      </c>
    </row>
    <row r="4780">
      <c r="A4780" s="6">
        <f>'CBA Digital Banking Case Study '!C4780</f>
        <v>37000</v>
      </c>
    </row>
    <row r="4781">
      <c r="A4781" s="6">
        <f>'CBA Digital Banking Case Study '!C4781</f>
        <v>24000</v>
      </c>
    </row>
    <row r="4782">
      <c r="A4782" s="6">
        <f>'CBA Digital Banking Case Study '!C4782</f>
        <v>25000</v>
      </c>
    </row>
    <row r="4783">
      <c r="A4783" s="6">
        <f>'CBA Digital Banking Case Study '!C4783</f>
        <v>21000</v>
      </c>
    </row>
    <row r="4784">
      <c r="A4784" s="6">
        <f>'CBA Digital Banking Case Study '!C4784</f>
        <v>23000</v>
      </c>
    </row>
    <row r="4785">
      <c r="A4785" s="6">
        <f>'CBA Digital Banking Case Study '!C4785</f>
        <v>58000</v>
      </c>
    </row>
    <row r="4786">
      <c r="A4786" s="6">
        <f>'CBA Digital Banking Case Study '!C4786</f>
        <v>14000</v>
      </c>
    </row>
    <row r="4787">
      <c r="A4787" s="6">
        <f>'CBA Digital Banking Case Study '!C4787</f>
        <v>26000</v>
      </c>
    </row>
    <row r="4788">
      <c r="A4788" s="6">
        <f>'CBA Digital Banking Case Study '!C4788</f>
        <v>26000</v>
      </c>
    </row>
    <row r="4789">
      <c r="A4789" s="6">
        <f>'CBA Digital Banking Case Study '!C4789</f>
        <v>44000</v>
      </c>
    </row>
    <row r="4790">
      <c r="A4790" s="6">
        <f>'CBA Digital Banking Case Study '!C4790</f>
        <v>29000</v>
      </c>
    </row>
    <row r="4791">
      <c r="A4791" s="6">
        <f>'CBA Digital Banking Case Study '!C4791</f>
        <v>30000</v>
      </c>
    </row>
    <row r="4792">
      <c r="A4792" s="6">
        <f>'CBA Digital Banking Case Study '!C4792</f>
        <v>10000</v>
      </c>
    </row>
    <row r="4793">
      <c r="A4793" s="6">
        <f>'CBA Digital Banking Case Study '!C4793</f>
        <v>14000</v>
      </c>
    </row>
    <row r="4794">
      <c r="A4794" s="6">
        <f>'CBA Digital Banking Case Study '!C4794</f>
        <v>11000</v>
      </c>
    </row>
    <row r="4795">
      <c r="A4795" s="6">
        <f>'CBA Digital Banking Case Study '!C4795</f>
        <v>5000</v>
      </c>
    </row>
    <row r="4796">
      <c r="A4796" s="6">
        <f>'CBA Digital Banking Case Study '!C4796</f>
        <v>28000</v>
      </c>
    </row>
    <row r="4797">
      <c r="A4797" s="6">
        <f>'CBA Digital Banking Case Study '!C4797</f>
        <v>19000</v>
      </c>
    </row>
    <row r="4798">
      <c r="A4798" s="6">
        <f>'CBA Digital Banking Case Study '!C4798</f>
        <v>28000</v>
      </c>
    </row>
    <row r="4799">
      <c r="A4799" s="6">
        <f>'CBA Digital Banking Case Study '!C4799</f>
        <v>23000</v>
      </c>
    </row>
    <row r="4800">
      <c r="A4800" s="6">
        <f>'CBA Digital Banking Case Study '!C4800</f>
        <v>25000</v>
      </c>
    </row>
    <row r="4801">
      <c r="A4801" s="6">
        <f>'CBA Digital Banking Case Study '!C4801</f>
        <v>49000</v>
      </c>
    </row>
    <row r="4802">
      <c r="A4802" s="6">
        <f>'CBA Digital Banking Case Study '!C4802</f>
        <v>22000</v>
      </c>
    </row>
    <row r="4803">
      <c r="A4803" s="6">
        <f>'CBA Digital Banking Case Study '!C4803</f>
        <v>33000</v>
      </c>
    </row>
    <row r="4804">
      <c r="A4804" s="6">
        <f>'CBA Digital Banking Case Study '!C4804</f>
        <v>18000</v>
      </c>
    </row>
    <row r="4805">
      <c r="A4805" s="6">
        <f>'CBA Digital Banking Case Study '!C4805</f>
        <v>36000</v>
      </c>
    </row>
    <row r="4806">
      <c r="A4806" s="6">
        <f>'CBA Digital Banking Case Study '!C4806</f>
        <v>10000</v>
      </c>
    </row>
    <row r="4807">
      <c r="A4807" s="6">
        <f>'CBA Digital Banking Case Study '!C4807</f>
        <v>7000</v>
      </c>
    </row>
    <row r="4808">
      <c r="A4808" s="6">
        <f>'CBA Digital Banking Case Study '!C4808</f>
        <v>78000</v>
      </c>
    </row>
    <row r="4809">
      <c r="A4809" s="6">
        <f>'CBA Digital Banking Case Study '!C4809</f>
        <v>66000</v>
      </c>
    </row>
    <row r="4810">
      <c r="A4810" s="6">
        <f>'CBA Digital Banking Case Study '!C4810</f>
        <v>7000</v>
      </c>
    </row>
    <row r="4811">
      <c r="A4811" s="6">
        <f>'CBA Digital Banking Case Study '!C4811</f>
        <v>22000</v>
      </c>
    </row>
    <row r="4812">
      <c r="A4812" s="6">
        <f>'CBA Digital Banking Case Study '!C4812</f>
        <v>24000</v>
      </c>
    </row>
    <row r="4813">
      <c r="A4813" s="6">
        <f>'CBA Digital Banking Case Study '!C4813</f>
        <v>34000</v>
      </c>
    </row>
    <row r="4814">
      <c r="A4814" s="6">
        <f>'CBA Digital Banking Case Study '!C4814</f>
        <v>63000</v>
      </c>
    </row>
    <row r="4815">
      <c r="A4815" s="6">
        <f>'CBA Digital Banking Case Study '!C4815</f>
        <v>12000</v>
      </c>
    </row>
    <row r="4816">
      <c r="A4816" s="6">
        <f>'CBA Digital Banking Case Study '!C4816</f>
        <v>12000</v>
      </c>
    </row>
    <row r="4817">
      <c r="A4817" s="6">
        <f>'CBA Digital Banking Case Study '!C4817</f>
        <v>22000</v>
      </c>
    </row>
    <row r="4818">
      <c r="A4818" s="6">
        <f>'CBA Digital Banking Case Study '!C4818</f>
        <v>12000</v>
      </c>
    </row>
    <row r="4819">
      <c r="A4819" s="6">
        <f>'CBA Digital Banking Case Study '!C4819</f>
        <v>5000</v>
      </c>
    </row>
    <row r="4820">
      <c r="A4820" s="6">
        <f>'CBA Digital Banking Case Study '!C4820</f>
        <v>19000</v>
      </c>
    </row>
    <row r="4821">
      <c r="A4821" s="6">
        <f>'CBA Digital Banking Case Study '!C4821</f>
        <v>37000</v>
      </c>
    </row>
    <row r="4822">
      <c r="A4822" s="6">
        <f>'CBA Digital Banking Case Study '!C4822</f>
        <v>22000</v>
      </c>
    </row>
    <row r="4823">
      <c r="A4823" s="6">
        <f>'CBA Digital Banking Case Study '!C4823</f>
        <v>32000</v>
      </c>
    </row>
    <row r="4824">
      <c r="A4824" s="6">
        <f>'CBA Digital Banking Case Study '!C4824</f>
        <v>29000</v>
      </c>
    </row>
    <row r="4825">
      <c r="A4825" s="6">
        <f>'CBA Digital Banking Case Study '!C4825</f>
        <v>12000</v>
      </c>
    </row>
    <row r="4826">
      <c r="A4826" s="6">
        <f>'CBA Digital Banking Case Study '!C4826</f>
        <v>23000</v>
      </c>
    </row>
    <row r="4827">
      <c r="A4827" s="6">
        <f>'CBA Digital Banking Case Study '!C4827</f>
        <v>9000</v>
      </c>
    </row>
    <row r="4828">
      <c r="A4828" s="6">
        <f>'CBA Digital Banking Case Study '!C4828</f>
        <v>16000</v>
      </c>
    </row>
    <row r="4829">
      <c r="A4829" s="6">
        <f>'CBA Digital Banking Case Study '!C4829</f>
        <v>23000</v>
      </c>
    </row>
    <row r="4830">
      <c r="A4830" s="6">
        <f>'CBA Digital Banking Case Study '!C4830</f>
        <v>22000</v>
      </c>
    </row>
    <row r="4831">
      <c r="A4831" s="6">
        <f>'CBA Digital Banking Case Study '!C4831</f>
        <v>10000</v>
      </c>
    </row>
    <row r="4832">
      <c r="A4832" s="6">
        <f>'CBA Digital Banking Case Study '!C4832</f>
        <v>11000</v>
      </c>
    </row>
    <row r="4833">
      <c r="A4833" s="6">
        <f>'CBA Digital Banking Case Study '!C4833</f>
        <v>26000</v>
      </c>
    </row>
    <row r="4834">
      <c r="A4834" s="6">
        <f>'CBA Digital Banking Case Study '!C4834</f>
        <v>36000</v>
      </c>
    </row>
    <row r="4835">
      <c r="A4835" s="6">
        <f>'CBA Digital Banking Case Study '!C4835</f>
        <v>19000</v>
      </c>
    </row>
    <row r="4836">
      <c r="A4836" s="6">
        <f>'CBA Digital Banking Case Study '!C4836</f>
        <v>19000</v>
      </c>
    </row>
    <row r="4837">
      <c r="A4837" s="6">
        <f>'CBA Digital Banking Case Study '!C4837</f>
        <v>39000</v>
      </c>
    </row>
    <row r="4838">
      <c r="A4838" s="6">
        <f>'CBA Digital Banking Case Study '!C4838</f>
        <v>14000</v>
      </c>
    </row>
    <row r="4839">
      <c r="A4839" s="6">
        <f>'CBA Digital Banking Case Study '!C4839</f>
        <v>62000</v>
      </c>
    </row>
    <row r="4840">
      <c r="A4840" s="6">
        <f>'CBA Digital Banking Case Study '!C4840</f>
        <v>10000</v>
      </c>
    </row>
    <row r="4841">
      <c r="A4841" s="6">
        <f>'CBA Digital Banking Case Study '!C4841</f>
        <v>41000</v>
      </c>
    </row>
    <row r="4842">
      <c r="A4842" s="6">
        <f>'CBA Digital Banking Case Study '!C4842</f>
        <v>30000</v>
      </c>
    </row>
    <row r="4843">
      <c r="A4843" s="6">
        <f>'CBA Digital Banking Case Study '!C4843</f>
        <v>94000</v>
      </c>
    </row>
    <row r="4844">
      <c r="A4844" s="6">
        <f>'CBA Digital Banking Case Study '!C4844</f>
        <v>11000</v>
      </c>
    </row>
    <row r="4845">
      <c r="A4845" s="6">
        <f>'CBA Digital Banking Case Study '!C4845</f>
        <v>5000</v>
      </c>
    </row>
    <row r="4846">
      <c r="A4846" s="6">
        <f>'CBA Digital Banking Case Study '!C4846</f>
        <v>47000</v>
      </c>
    </row>
    <row r="4847">
      <c r="A4847" s="6">
        <f>'CBA Digital Banking Case Study '!C4847</f>
        <v>9000</v>
      </c>
    </row>
    <row r="4848">
      <c r="A4848" s="6">
        <f>'CBA Digital Banking Case Study '!C4848</f>
        <v>32000</v>
      </c>
    </row>
    <row r="4849">
      <c r="A4849" s="6">
        <f>'CBA Digital Banking Case Study '!C4849</f>
        <v>45000</v>
      </c>
    </row>
    <row r="4850">
      <c r="A4850" s="6">
        <f>'CBA Digital Banking Case Study '!C4850</f>
        <v>28000</v>
      </c>
    </row>
    <row r="4851">
      <c r="A4851" s="6">
        <f>'CBA Digital Banking Case Study '!C4851</f>
        <v>25000</v>
      </c>
    </row>
    <row r="4852">
      <c r="A4852" s="6">
        <f>'CBA Digital Banking Case Study '!C4852</f>
        <v>28000</v>
      </c>
    </row>
    <row r="4853">
      <c r="A4853" s="6">
        <f>'CBA Digital Banking Case Study '!C4853</f>
        <v>36000</v>
      </c>
    </row>
    <row r="4854">
      <c r="A4854" s="6">
        <f>'CBA Digital Banking Case Study '!C4854</f>
        <v>31000</v>
      </c>
    </row>
    <row r="4855">
      <c r="A4855" s="6">
        <f>'CBA Digital Banking Case Study '!C4855</f>
        <v>11000</v>
      </c>
    </row>
    <row r="4856">
      <c r="A4856" s="6">
        <f>'CBA Digital Banking Case Study '!C4856</f>
        <v>66000</v>
      </c>
    </row>
    <row r="4857">
      <c r="A4857" s="6">
        <f>'CBA Digital Banking Case Study '!C4857</f>
        <v>23000</v>
      </c>
    </row>
    <row r="4858">
      <c r="A4858" s="6">
        <f>'CBA Digital Banking Case Study '!C4858</f>
        <v>30000</v>
      </c>
    </row>
    <row r="4859">
      <c r="A4859" s="6">
        <f>'CBA Digital Banking Case Study '!C4859</f>
        <v>34000</v>
      </c>
    </row>
    <row r="4860">
      <c r="A4860" s="6">
        <f>'CBA Digital Banking Case Study '!C4860</f>
        <v>44000</v>
      </c>
    </row>
    <row r="4861">
      <c r="A4861" s="6">
        <f>'CBA Digital Banking Case Study '!C4861</f>
        <v>41000</v>
      </c>
    </row>
    <row r="4862">
      <c r="A4862" s="6">
        <f>'CBA Digital Banking Case Study '!C4862</f>
        <v>24000</v>
      </c>
    </row>
    <row r="4863">
      <c r="A4863" s="6">
        <f>'CBA Digital Banking Case Study '!C4863</f>
        <v>23000</v>
      </c>
    </row>
    <row r="4864">
      <c r="A4864" s="6">
        <f>'CBA Digital Banking Case Study '!C4864</f>
        <v>28000</v>
      </c>
    </row>
    <row r="4865">
      <c r="A4865" s="6">
        <f>'CBA Digital Banking Case Study '!C4865</f>
        <v>43000</v>
      </c>
    </row>
    <row r="4866">
      <c r="A4866" s="6">
        <f>'CBA Digital Banking Case Study '!C4866</f>
        <v>11000</v>
      </c>
    </row>
    <row r="4867">
      <c r="A4867" s="6">
        <f>'CBA Digital Banking Case Study '!C4867</f>
        <v>32000</v>
      </c>
    </row>
    <row r="4868">
      <c r="A4868" s="6">
        <f>'CBA Digital Banking Case Study '!C4868</f>
        <v>13000</v>
      </c>
    </row>
    <row r="4869">
      <c r="A4869" s="6">
        <f>'CBA Digital Banking Case Study '!C4869</f>
        <v>67000</v>
      </c>
    </row>
    <row r="4870">
      <c r="A4870" s="6">
        <f>'CBA Digital Banking Case Study '!C4870</f>
        <v>27000</v>
      </c>
    </row>
    <row r="4871">
      <c r="A4871" s="6">
        <f>'CBA Digital Banking Case Study '!C4871</f>
        <v>17000</v>
      </c>
    </row>
    <row r="4872">
      <c r="A4872" s="6">
        <f>'CBA Digital Banking Case Study '!C4872</f>
        <v>28000</v>
      </c>
    </row>
    <row r="4873">
      <c r="A4873" s="6">
        <f>'CBA Digital Banking Case Study '!C4873</f>
        <v>22000</v>
      </c>
    </row>
    <row r="4874">
      <c r="A4874" s="6">
        <f>'CBA Digital Banking Case Study '!C4874</f>
        <v>20000</v>
      </c>
    </row>
    <row r="4875">
      <c r="A4875" s="6">
        <f>'CBA Digital Banking Case Study '!C4875</f>
        <v>7000</v>
      </c>
    </row>
    <row r="4876">
      <c r="A4876" s="6">
        <f>'CBA Digital Banking Case Study '!C4876</f>
        <v>12000</v>
      </c>
    </row>
    <row r="4877">
      <c r="A4877" s="6">
        <f>'CBA Digital Banking Case Study '!C4877</f>
        <v>20000</v>
      </c>
    </row>
    <row r="4878">
      <c r="A4878" s="6">
        <f>'CBA Digital Banking Case Study '!C4878</f>
        <v>8000</v>
      </c>
    </row>
    <row r="4879">
      <c r="A4879" s="6">
        <f>'CBA Digital Banking Case Study '!C4879</f>
        <v>15000</v>
      </c>
    </row>
    <row r="4880">
      <c r="A4880" s="6">
        <f>'CBA Digital Banking Case Study '!C4880</f>
        <v>16000</v>
      </c>
    </row>
    <row r="4881">
      <c r="A4881" s="6">
        <f>'CBA Digital Banking Case Study '!C4881</f>
        <v>14000</v>
      </c>
    </row>
    <row r="4882">
      <c r="A4882" s="6">
        <f>'CBA Digital Banking Case Study '!C4882</f>
        <v>35000</v>
      </c>
    </row>
    <row r="4883">
      <c r="A4883" s="6">
        <f>'CBA Digital Banking Case Study '!C4883</f>
        <v>13000</v>
      </c>
    </row>
    <row r="4884">
      <c r="A4884" s="6">
        <f>'CBA Digital Banking Case Study '!C4884</f>
        <v>23000</v>
      </c>
    </row>
    <row r="4885">
      <c r="A4885" s="6">
        <f>'CBA Digital Banking Case Study '!C4885</f>
        <v>18000</v>
      </c>
    </row>
    <row r="4886">
      <c r="A4886" s="6">
        <f>'CBA Digital Banking Case Study '!C4886</f>
        <v>21000</v>
      </c>
    </row>
    <row r="4887">
      <c r="A4887" s="6">
        <f>'CBA Digital Banking Case Study '!C4887</f>
        <v>58000</v>
      </c>
    </row>
    <row r="4888">
      <c r="A4888" s="6">
        <f>'CBA Digital Banking Case Study '!C4888</f>
        <v>25000</v>
      </c>
    </row>
    <row r="4889">
      <c r="A4889" s="6">
        <f>'CBA Digital Banking Case Study '!C4889</f>
        <v>28000</v>
      </c>
    </row>
    <row r="4890">
      <c r="A4890" s="6">
        <f>'CBA Digital Banking Case Study '!C4890</f>
        <v>14000</v>
      </c>
    </row>
    <row r="4891">
      <c r="A4891" s="6">
        <f>'CBA Digital Banking Case Study '!C4891</f>
        <v>32000</v>
      </c>
    </row>
    <row r="4892">
      <c r="A4892" s="6">
        <f>'CBA Digital Banking Case Study '!C4892</f>
        <v>31000</v>
      </c>
    </row>
    <row r="4893">
      <c r="A4893" s="6">
        <f>'CBA Digital Banking Case Study '!C4893</f>
        <v>30000</v>
      </c>
    </row>
    <row r="4894">
      <c r="A4894" s="6">
        <f>'CBA Digital Banking Case Study '!C4894</f>
        <v>11000</v>
      </c>
    </row>
    <row r="4895">
      <c r="A4895" s="6">
        <f>'CBA Digital Banking Case Study '!C4895</f>
        <v>16000</v>
      </c>
    </row>
    <row r="4896">
      <c r="A4896" s="6">
        <f>'CBA Digital Banking Case Study '!C4896</f>
        <v>52000</v>
      </c>
    </row>
    <row r="4897">
      <c r="A4897" s="6">
        <f>'CBA Digital Banking Case Study '!C4897</f>
        <v>15000</v>
      </c>
    </row>
    <row r="4898">
      <c r="A4898" s="6">
        <f>'CBA Digital Banking Case Study '!C4898</f>
        <v>56000</v>
      </c>
    </row>
    <row r="4899">
      <c r="A4899" s="6">
        <f>'CBA Digital Banking Case Study '!C4899</f>
        <v>16000</v>
      </c>
    </row>
    <row r="4900">
      <c r="A4900" s="6">
        <f>'CBA Digital Banking Case Study '!C4900</f>
        <v>24000</v>
      </c>
    </row>
    <row r="4901">
      <c r="A4901" s="6">
        <f>'CBA Digital Banking Case Study '!C4901</f>
        <v>20000</v>
      </c>
    </row>
    <row r="4902">
      <c r="A4902" s="6">
        <f>'CBA Digital Banking Case Study '!C4902</f>
        <v>13000</v>
      </c>
    </row>
    <row r="4903">
      <c r="A4903" s="6">
        <f>'CBA Digital Banking Case Study '!C4903</f>
        <v>13000</v>
      </c>
    </row>
    <row r="4904">
      <c r="A4904" s="6">
        <f>'CBA Digital Banking Case Study '!C4904</f>
        <v>14000</v>
      </c>
    </row>
    <row r="4905">
      <c r="A4905" s="6">
        <f>'CBA Digital Banking Case Study '!C4905</f>
        <v>24000</v>
      </c>
    </row>
    <row r="4906">
      <c r="A4906" s="6">
        <f>'CBA Digital Banking Case Study '!C4906</f>
        <v>38000</v>
      </c>
    </row>
    <row r="4907">
      <c r="A4907" s="6">
        <f>'CBA Digital Banking Case Study '!C4907</f>
        <v>23000</v>
      </c>
    </row>
    <row r="4908">
      <c r="A4908" s="6">
        <f>'CBA Digital Banking Case Study '!C4908</f>
        <v>22000</v>
      </c>
    </row>
    <row r="4909">
      <c r="A4909" s="6">
        <f>'CBA Digital Banking Case Study '!C4909</f>
        <v>46000</v>
      </c>
    </row>
    <row r="4910">
      <c r="A4910" s="6">
        <f>'CBA Digital Banking Case Study '!C4910</f>
        <v>23000</v>
      </c>
    </row>
    <row r="4911">
      <c r="A4911" s="6">
        <f>'CBA Digital Banking Case Study '!C4911</f>
        <v>16000</v>
      </c>
    </row>
    <row r="4912">
      <c r="A4912" s="6">
        <f>'CBA Digital Banking Case Study '!C4912</f>
        <v>12000</v>
      </c>
    </row>
    <row r="4913">
      <c r="A4913" s="6">
        <f>'CBA Digital Banking Case Study '!C4913</f>
        <v>47000</v>
      </c>
    </row>
    <row r="4914">
      <c r="A4914" s="6">
        <f>'CBA Digital Banking Case Study '!C4914</f>
        <v>18000</v>
      </c>
    </row>
    <row r="4915">
      <c r="A4915" s="6">
        <f>'CBA Digital Banking Case Study '!C4915</f>
        <v>16000</v>
      </c>
    </row>
    <row r="4916">
      <c r="A4916" s="6">
        <f>'CBA Digital Banking Case Study '!C4916</f>
        <v>15000</v>
      </c>
    </row>
    <row r="4917">
      <c r="A4917" s="6">
        <f>'CBA Digital Banking Case Study '!C4917</f>
        <v>46000</v>
      </c>
    </row>
    <row r="4918">
      <c r="A4918" s="6">
        <f>'CBA Digital Banking Case Study '!C4918</f>
        <v>16000</v>
      </c>
    </row>
    <row r="4919">
      <c r="A4919" s="6">
        <f>'CBA Digital Banking Case Study '!C4919</f>
        <v>40000</v>
      </c>
    </row>
    <row r="4920">
      <c r="A4920" s="6">
        <f>'CBA Digital Banking Case Study '!C4920</f>
        <v>19000</v>
      </c>
    </row>
    <row r="4921">
      <c r="A4921" s="6">
        <f>'CBA Digital Banking Case Study '!C4921</f>
        <v>11000</v>
      </c>
    </row>
    <row r="4922">
      <c r="A4922" s="6">
        <f>'CBA Digital Banking Case Study '!C4922</f>
        <v>18000</v>
      </c>
    </row>
    <row r="4923">
      <c r="A4923" s="6">
        <f>'CBA Digital Banking Case Study '!C4923</f>
        <v>22000</v>
      </c>
    </row>
    <row r="4924">
      <c r="A4924" s="6">
        <f>'CBA Digital Banking Case Study '!C4924</f>
        <v>21000</v>
      </c>
    </row>
    <row r="4925">
      <c r="A4925" s="6">
        <f>'CBA Digital Banking Case Study '!C4925</f>
        <v>20000</v>
      </c>
    </row>
    <row r="4926">
      <c r="A4926" s="6">
        <f>'CBA Digital Banking Case Study '!C4926</f>
        <v>18000</v>
      </c>
    </row>
    <row r="4927">
      <c r="A4927" s="6">
        <f>'CBA Digital Banking Case Study '!C4927</f>
        <v>14000</v>
      </c>
    </row>
    <row r="4928">
      <c r="A4928" s="6">
        <f>'CBA Digital Banking Case Study '!C4928</f>
        <v>22000</v>
      </c>
    </row>
    <row r="4929">
      <c r="A4929" s="6">
        <f>'CBA Digital Banking Case Study '!C4929</f>
        <v>30000</v>
      </c>
    </row>
    <row r="4930">
      <c r="A4930" s="6">
        <f>'CBA Digital Banking Case Study '!C4930</f>
        <v>9000</v>
      </c>
    </row>
    <row r="4931">
      <c r="A4931" s="6">
        <f>'CBA Digital Banking Case Study '!C4931</f>
        <v>48000</v>
      </c>
    </row>
    <row r="4932">
      <c r="A4932" s="6">
        <f>'CBA Digital Banking Case Study '!C4932</f>
        <v>5000</v>
      </c>
    </row>
    <row r="4933">
      <c r="A4933" s="6">
        <f>'CBA Digital Banking Case Study '!C4933</f>
        <v>23000</v>
      </c>
    </row>
    <row r="4934">
      <c r="A4934" s="6">
        <f>'CBA Digital Banking Case Study '!C4934</f>
        <v>29000</v>
      </c>
    </row>
    <row r="4935">
      <c r="A4935" s="6">
        <f>'CBA Digital Banking Case Study '!C4935</f>
        <v>15000</v>
      </c>
    </row>
    <row r="4936">
      <c r="A4936" s="6">
        <f>'CBA Digital Banking Case Study '!C4936</f>
        <v>6000</v>
      </c>
    </row>
    <row r="4937">
      <c r="A4937" s="6">
        <f>'CBA Digital Banking Case Study '!C4937</f>
        <v>21000</v>
      </c>
    </row>
    <row r="4938">
      <c r="A4938" s="6">
        <f>'CBA Digital Banking Case Study '!C4938</f>
        <v>24000</v>
      </c>
    </row>
    <row r="4939">
      <c r="A4939" s="6">
        <f>'CBA Digital Banking Case Study '!C4939</f>
        <v>11000</v>
      </c>
    </row>
    <row r="4940">
      <c r="A4940" s="6">
        <f>'CBA Digital Banking Case Study '!C4940</f>
        <v>13000</v>
      </c>
    </row>
    <row r="4941">
      <c r="A4941" s="6">
        <f>'CBA Digital Banking Case Study '!C4941</f>
        <v>39000</v>
      </c>
    </row>
    <row r="4942">
      <c r="A4942" s="6">
        <f>'CBA Digital Banking Case Study '!C4942</f>
        <v>24000</v>
      </c>
    </row>
    <row r="4943">
      <c r="A4943" s="6">
        <f>'CBA Digital Banking Case Study '!C4943</f>
        <v>9000</v>
      </c>
    </row>
    <row r="4944">
      <c r="A4944" s="6">
        <f>'CBA Digital Banking Case Study '!C4944</f>
        <v>29000</v>
      </c>
    </row>
    <row r="4945">
      <c r="A4945" s="6">
        <f>'CBA Digital Banking Case Study '!C4945</f>
        <v>13000</v>
      </c>
    </row>
    <row r="4946">
      <c r="A4946" s="6">
        <f>'CBA Digital Banking Case Study '!C4946</f>
        <v>14000</v>
      </c>
    </row>
    <row r="4947">
      <c r="A4947" s="6">
        <f>'CBA Digital Banking Case Study '!C4947</f>
        <v>25000</v>
      </c>
    </row>
    <row r="4948">
      <c r="A4948" s="6">
        <f>'CBA Digital Banking Case Study '!C4948</f>
        <v>23000</v>
      </c>
    </row>
    <row r="4949">
      <c r="A4949" s="6">
        <f>'CBA Digital Banking Case Study '!C4949</f>
        <v>17000</v>
      </c>
    </row>
    <row r="4950">
      <c r="A4950" s="6">
        <f>'CBA Digital Banking Case Study '!C4950</f>
        <v>16000</v>
      </c>
    </row>
    <row r="4951">
      <c r="A4951" s="6">
        <f>'CBA Digital Banking Case Study '!C4951</f>
        <v>19000</v>
      </c>
    </row>
    <row r="4952">
      <c r="A4952" s="6">
        <f>'CBA Digital Banking Case Study '!C4952</f>
        <v>14000</v>
      </c>
    </row>
    <row r="4953">
      <c r="A4953" s="6">
        <f>'CBA Digital Banking Case Study '!C4953</f>
        <v>42000</v>
      </c>
    </row>
    <row r="4954">
      <c r="A4954" s="6">
        <f>'CBA Digital Banking Case Study '!C4954</f>
        <v>9000</v>
      </c>
    </row>
    <row r="4955">
      <c r="A4955" s="6">
        <f>'CBA Digital Banking Case Study '!C4955</f>
        <v>19000</v>
      </c>
    </row>
    <row r="4956">
      <c r="A4956" s="6">
        <f>'CBA Digital Banking Case Study '!C4956</f>
        <v>9000</v>
      </c>
    </row>
    <row r="4957">
      <c r="A4957" s="6">
        <f>'CBA Digital Banking Case Study '!C4957</f>
        <v>39000</v>
      </c>
    </row>
    <row r="4958">
      <c r="A4958" s="6">
        <f>'CBA Digital Banking Case Study '!C4958</f>
        <v>19000</v>
      </c>
    </row>
    <row r="4959">
      <c r="A4959" s="6">
        <f>'CBA Digital Banking Case Study '!C4959</f>
        <v>12000</v>
      </c>
    </row>
    <row r="4960">
      <c r="A4960" s="6">
        <f>'CBA Digital Banking Case Study '!C4960</f>
        <v>33000</v>
      </c>
    </row>
    <row r="4961">
      <c r="A4961" s="6">
        <f>'CBA Digital Banking Case Study '!C4961</f>
        <v>6000</v>
      </c>
    </row>
    <row r="4962">
      <c r="A4962" s="6">
        <f>'CBA Digital Banking Case Study '!C4962</f>
        <v>26000</v>
      </c>
    </row>
    <row r="4963">
      <c r="A4963" s="6">
        <f>'CBA Digital Banking Case Study '!C4963</f>
        <v>44000</v>
      </c>
    </row>
    <row r="4964">
      <c r="A4964" s="6">
        <f>'CBA Digital Banking Case Study '!C4964</f>
        <v>25000</v>
      </c>
    </row>
    <row r="4965">
      <c r="A4965" s="6">
        <f>'CBA Digital Banking Case Study '!C4965</f>
        <v>16000</v>
      </c>
    </row>
    <row r="4966">
      <c r="A4966" s="6">
        <f>'CBA Digital Banking Case Study '!C4966</f>
        <v>10000</v>
      </c>
    </row>
    <row r="4967">
      <c r="A4967" s="6">
        <f>'CBA Digital Banking Case Study '!C4967</f>
        <v>42000</v>
      </c>
    </row>
    <row r="4968">
      <c r="A4968" s="6">
        <f>'CBA Digital Banking Case Study '!C4968</f>
        <v>38000</v>
      </c>
    </row>
    <row r="4969">
      <c r="A4969" s="6">
        <f>'CBA Digital Banking Case Study '!C4969</f>
        <v>15000</v>
      </c>
    </row>
    <row r="4970">
      <c r="A4970" s="6">
        <f>'CBA Digital Banking Case Study '!C4970</f>
        <v>15000</v>
      </c>
    </row>
    <row r="4971">
      <c r="A4971" s="6">
        <f>'CBA Digital Banking Case Study '!C4971</f>
        <v>45000</v>
      </c>
    </row>
    <row r="4972">
      <c r="A4972" s="6">
        <f>'CBA Digital Banking Case Study '!C4972</f>
        <v>30000</v>
      </c>
    </row>
    <row r="4973">
      <c r="A4973" s="6">
        <f>'CBA Digital Banking Case Study '!C4973</f>
        <v>8000</v>
      </c>
    </row>
    <row r="4974">
      <c r="A4974" s="6">
        <f>'CBA Digital Banking Case Study '!C4974</f>
        <v>20000</v>
      </c>
    </row>
    <row r="4975">
      <c r="A4975" s="6">
        <f>'CBA Digital Banking Case Study '!C4975</f>
        <v>19000</v>
      </c>
    </row>
    <row r="4976">
      <c r="A4976" s="6">
        <f>'CBA Digital Banking Case Study '!C4976</f>
        <v>26000</v>
      </c>
    </row>
    <row r="4977">
      <c r="A4977" s="6">
        <f>'CBA Digital Banking Case Study '!C4977</f>
        <v>22000</v>
      </c>
    </row>
    <row r="4978">
      <c r="A4978" s="6">
        <f>'CBA Digital Banking Case Study '!C4978</f>
        <v>16000</v>
      </c>
    </row>
    <row r="4979">
      <c r="A4979" s="6">
        <f>'CBA Digital Banking Case Study '!C4979</f>
        <v>25000</v>
      </c>
    </row>
    <row r="4980">
      <c r="A4980" s="6">
        <f>'CBA Digital Banking Case Study '!C4980</f>
        <v>17000</v>
      </c>
    </row>
    <row r="4981">
      <c r="A4981" s="6">
        <f>'CBA Digital Banking Case Study '!C4981</f>
        <v>171000</v>
      </c>
    </row>
    <row r="4982">
      <c r="A4982" s="6">
        <f>'CBA Digital Banking Case Study '!C4982</f>
        <v>24000</v>
      </c>
    </row>
    <row r="4983">
      <c r="A4983" s="6">
        <f>'CBA Digital Banking Case Study '!C4983</f>
        <v>22000</v>
      </c>
    </row>
    <row r="4984">
      <c r="A4984" s="6">
        <f>'CBA Digital Banking Case Study '!C4984</f>
        <v>67000</v>
      </c>
    </row>
    <row r="4985">
      <c r="A4985" s="6">
        <f>'CBA Digital Banking Case Study '!C4985</f>
        <v>10000</v>
      </c>
    </row>
    <row r="4986">
      <c r="A4986" s="6">
        <f>'CBA Digital Banking Case Study '!C4986</f>
        <v>21000</v>
      </c>
    </row>
    <row r="4987">
      <c r="A4987" s="6">
        <f>'CBA Digital Banking Case Study '!C4987</f>
        <v>12000</v>
      </c>
    </row>
    <row r="4988">
      <c r="A4988" s="6">
        <f>'CBA Digital Banking Case Study '!C4988</f>
        <v>32000</v>
      </c>
    </row>
    <row r="4989">
      <c r="A4989" s="6">
        <f>'CBA Digital Banking Case Study '!C4989</f>
        <v>16000</v>
      </c>
    </row>
    <row r="4990">
      <c r="A4990" s="6">
        <f>'CBA Digital Banking Case Study '!C4990</f>
        <v>31000</v>
      </c>
    </row>
    <row r="4991">
      <c r="A4991" s="6">
        <f>'CBA Digital Banking Case Study '!C4991</f>
        <v>30000</v>
      </c>
    </row>
    <row r="4992">
      <c r="A4992" s="6">
        <f>'CBA Digital Banking Case Study '!C4992</f>
        <v>35000</v>
      </c>
    </row>
    <row r="4993">
      <c r="A4993" s="6">
        <f>'CBA Digital Banking Case Study '!C4993</f>
        <v>30000</v>
      </c>
    </row>
    <row r="4994">
      <c r="A4994" s="6">
        <f>'CBA Digital Banking Case Study '!C4994</f>
        <v>19000</v>
      </c>
    </row>
    <row r="4995">
      <c r="A4995" s="6">
        <f>'CBA Digital Banking Case Study '!C4995</f>
        <v>10000</v>
      </c>
    </row>
    <row r="4996">
      <c r="A4996" s="6">
        <f>'CBA Digital Banking Case Study '!C4996</f>
        <v>40000</v>
      </c>
    </row>
    <row r="4997">
      <c r="A4997" s="6">
        <f>'CBA Digital Banking Case Study '!C4997</f>
        <v>51000</v>
      </c>
    </row>
    <row r="4998">
      <c r="A4998" s="6">
        <f>'CBA Digital Banking Case Study '!C4998</f>
        <v>13000</v>
      </c>
    </row>
    <row r="4999">
      <c r="A4999" s="6">
        <f>'CBA Digital Banking Case Study '!C4999</f>
        <v>34000</v>
      </c>
    </row>
    <row r="5000">
      <c r="A5000" s="6">
        <f>'CBA Digital Banking Case Study '!C5000</f>
        <v>11000</v>
      </c>
    </row>
    <row r="5001">
      <c r="A5001" s="6">
        <f>'CBA Digital Banking Case Study '!C5001</f>
        <v>25000</v>
      </c>
    </row>
    <row r="5002">
      <c r="A5002" s="6" t="str">
        <f>'CBA Digital Banking Case Study '!C5002</f>
        <v/>
      </c>
    </row>
    <row r="5003">
      <c r="A5003" s="6" t="str">
        <f>'CBA Digital Banking Case Study '!C5003</f>
        <v/>
      </c>
    </row>
    <row r="5004">
      <c r="A5004" s="6" t="str">
        <f>'CBA Digital Banking Case Study '!C5004</f>
        <v/>
      </c>
    </row>
    <row r="5005">
      <c r="A5005" s="6" t="str">
        <f>'CBA Digital Banking Case Study '!C5005</f>
        <v/>
      </c>
    </row>
    <row r="5006">
      <c r="A5006" s="6" t="str">
        <f>'CBA Digital Banking Case Study '!C5006</f>
        <v/>
      </c>
    </row>
    <row r="5007">
      <c r="A5007" s="6" t="str">
        <f>'CBA Digital Banking Case Study '!C5007</f>
        <v/>
      </c>
    </row>
    <row r="5008">
      <c r="A5008" s="6" t="str">
        <f>'CBA Digital Banking Case Study '!C5008</f>
        <v/>
      </c>
    </row>
    <row r="5009">
      <c r="A5009" s="6" t="str">
        <f>'CBA Digital Banking Case Study '!C5009</f>
        <v/>
      </c>
    </row>
    <row r="5010">
      <c r="A5010" s="6" t="str">
        <f>'CBA Digital Banking Case Study '!C5010</f>
        <v/>
      </c>
    </row>
    <row r="5011">
      <c r="A5011" s="6" t="str">
        <f>'CBA Digital Banking Case Study '!C5011</f>
        <v/>
      </c>
    </row>
    <row r="5012">
      <c r="A5012" s="6" t="str">
        <f>'CBA Digital Banking Case Study '!C5012</f>
        <v/>
      </c>
    </row>
    <row r="5013">
      <c r="A5013" s="6" t="str">
        <f>'CBA Digital Banking Case Study '!C5013</f>
        <v/>
      </c>
    </row>
    <row r="5014">
      <c r="A5014" s="6" t="str">
        <f>'CBA Digital Banking Case Study '!C5014</f>
        <v/>
      </c>
    </row>
    <row r="5015">
      <c r="A5015" s="6" t="str">
        <f>'CBA Digital Banking Case Study '!C5015</f>
        <v/>
      </c>
    </row>
    <row r="5016">
      <c r="A5016" s="6" t="str">
        <f>'CBA Digital Banking Case Study '!C5016</f>
        <v/>
      </c>
    </row>
    <row r="5017">
      <c r="A5017" s="6" t="str">
        <f>'CBA Digital Banking Case Study '!C5017</f>
        <v/>
      </c>
    </row>
    <row r="5018">
      <c r="A5018" s="6" t="str">
        <f>'CBA Digital Banking Case Study '!C5018</f>
        <v/>
      </c>
    </row>
    <row r="5019">
      <c r="A5019" s="6" t="str">
        <f>'CBA Digital Banking Case Study '!C5019</f>
        <v/>
      </c>
    </row>
    <row r="5020">
      <c r="A5020" s="6" t="str">
        <f>'CBA Digital Banking Case Study '!C5020</f>
        <v/>
      </c>
    </row>
    <row r="5021">
      <c r="A5021" s="6" t="str">
        <f>'CBA Digital Banking Case Study '!C5021</f>
        <v/>
      </c>
    </row>
    <row r="5022">
      <c r="A5022" s="6" t="str">
        <f>'CBA Digital Banking Case Study '!C5022</f>
        <v/>
      </c>
    </row>
    <row r="5023">
      <c r="A5023" s="6" t="str">
        <f>'CBA Digital Banking Case Study '!C5023</f>
        <v/>
      </c>
    </row>
    <row r="5024">
      <c r="A5024" s="6" t="str">
        <f>'CBA Digital Banking Case Study '!C5024</f>
        <v/>
      </c>
    </row>
    <row r="5025">
      <c r="A5025" s="6" t="str">
        <f>'CBA Digital Banking Case Study '!C5025</f>
        <v/>
      </c>
    </row>
    <row r="5026">
      <c r="A5026" s="6" t="str">
        <f>'CBA Digital Banking Case Study '!C5026</f>
        <v/>
      </c>
    </row>
    <row r="5027">
      <c r="A5027" s="6" t="str">
        <f>'CBA Digital Banking Case Study '!C5027</f>
        <v/>
      </c>
    </row>
    <row r="5028">
      <c r="A5028" s="6" t="str">
        <f>'CBA Digital Banking Case Study '!C5028</f>
        <v/>
      </c>
    </row>
    <row r="5029">
      <c r="A5029" s="6" t="str">
        <f>'CBA Digital Banking Case Study '!C5029</f>
        <v/>
      </c>
    </row>
    <row r="5030">
      <c r="A5030" s="6" t="str">
        <f>'CBA Digital Banking Case Study '!C5030</f>
        <v/>
      </c>
    </row>
    <row r="5031">
      <c r="A5031" s="6" t="str">
        <f>'CBA Digital Banking Case Study '!C5031</f>
        <v/>
      </c>
    </row>
    <row r="5032">
      <c r="A5032" s="6" t="str">
        <f>'CBA Digital Banking Case Study '!C5032</f>
        <v/>
      </c>
    </row>
    <row r="5033">
      <c r="A5033" s="6" t="str">
        <f>'CBA Digital Banking Case Study '!C5033</f>
        <v/>
      </c>
    </row>
    <row r="5034">
      <c r="A5034" s="6" t="str">
        <f>'CBA Digital Banking Case Study '!C5034</f>
        <v/>
      </c>
    </row>
    <row r="5035">
      <c r="A5035" s="6" t="str">
        <f>'CBA Digital Banking Case Study '!C5035</f>
        <v/>
      </c>
    </row>
    <row r="5036">
      <c r="A5036" s="6" t="str">
        <f>'CBA Digital Banking Case Study '!C5036</f>
        <v/>
      </c>
    </row>
    <row r="5037">
      <c r="A5037" s="6" t="str">
        <f>'CBA Digital Banking Case Study '!C5037</f>
        <v/>
      </c>
    </row>
    <row r="5038">
      <c r="A5038" s="6" t="str">
        <f>'CBA Digital Banking Case Study '!C5038</f>
        <v/>
      </c>
    </row>
    <row r="5039">
      <c r="A5039" s="6" t="str">
        <f>'CBA Digital Banking Case Study '!C5039</f>
        <v/>
      </c>
    </row>
    <row r="5040">
      <c r="A5040" s="6" t="str">
        <f>'CBA Digital Banking Case Study '!C5040</f>
        <v/>
      </c>
    </row>
    <row r="5041">
      <c r="A5041" s="6" t="str">
        <f>'CBA Digital Banking Case Study '!C5041</f>
        <v/>
      </c>
    </row>
    <row r="5042">
      <c r="A5042" s="6" t="str">
        <f>'CBA Digital Banking Case Study '!C5042</f>
        <v/>
      </c>
    </row>
    <row r="5043">
      <c r="A5043" s="6" t="str">
        <f>'CBA Digital Banking Case Study '!C5043</f>
        <v/>
      </c>
    </row>
    <row r="5044">
      <c r="A5044" s="6" t="str">
        <f>'CBA Digital Banking Case Study '!C5044</f>
        <v/>
      </c>
    </row>
    <row r="5045">
      <c r="A5045" s="6" t="str">
        <f>'CBA Digital Banking Case Study '!C5045</f>
        <v/>
      </c>
    </row>
    <row r="5046">
      <c r="A5046" s="6" t="str">
        <f>'CBA Digital Banking Case Study '!C5046</f>
        <v/>
      </c>
    </row>
    <row r="5047">
      <c r="A5047" s="6" t="str">
        <f>'CBA Digital Banking Case Study '!C5047</f>
        <v/>
      </c>
    </row>
    <row r="5048">
      <c r="A5048" s="6" t="str">
        <f>'CBA Digital Banking Case Study '!C5048</f>
        <v/>
      </c>
    </row>
    <row r="5049">
      <c r="A5049" s="6" t="str">
        <f>'CBA Digital Banking Case Study '!C5049</f>
        <v/>
      </c>
    </row>
    <row r="5050">
      <c r="A5050" s="6" t="str">
        <f>'CBA Digital Banking Case Study '!C5050</f>
        <v/>
      </c>
    </row>
    <row r="5051">
      <c r="A5051" s="6" t="str">
        <f>'CBA Digital Banking Case Study '!C5051</f>
        <v/>
      </c>
    </row>
    <row r="5052">
      <c r="A5052" s="6" t="str">
        <f>'CBA Digital Banking Case Study '!C5052</f>
        <v/>
      </c>
    </row>
    <row r="5053">
      <c r="A5053" s="6" t="str">
        <f>'CBA Digital Banking Case Study '!C5053</f>
        <v/>
      </c>
    </row>
    <row r="5054">
      <c r="A5054" s="6" t="str">
        <f>'CBA Digital Banking Case Study '!C5054</f>
        <v/>
      </c>
    </row>
    <row r="5055">
      <c r="A5055" s="6" t="str">
        <f>'CBA Digital Banking Case Study '!C5055</f>
        <v/>
      </c>
    </row>
    <row r="5056">
      <c r="A5056" s="6" t="str">
        <f>'CBA Digital Banking Case Study '!C5056</f>
        <v/>
      </c>
    </row>
    <row r="5057">
      <c r="A5057" s="6" t="str">
        <f>'CBA Digital Banking Case Study '!C5057</f>
        <v/>
      </c>
    </row>
    <row r="5058">
      <c r="A5058" s="6" t="str">
        <f>'CBA Digital Banking Case Study '!C5058</f>
        <v/>
      </c>
    </row>
    <row r="5059">
      <c r="A5059" s="6" t="str">
        <f>'CBA Digital Banking Case Study '!C5059</f>
        <v/>
      </c>
    </row>
    <row r="5060">
      <c r="A5060" s="6" t="str">
        <f>'CBA Digital Banking Case Study '!C5060</f>
        <v/>
      </c>
    </row>
    <row r="5061">
      <c r="A5061" s="6" t="str">
        <f>'CBA Digital Banking Case Study '!C5061</f>
        <v/>
      </c>
    </row>
    <row r="5062">
      <c r="A5062" s="6" t="str">
        <f>'CBA Digital Banking Case Study '!C5062</f>
        <v/>
      </c>
    </row>
    <row r="5063">
      <c r="A5063" s="6" t="str">
        <f>'CBA Digital Banking Case Study '!C5063</f>
        <v/>
      </c>
    </row>
    <row r="5064">
      <c r="A5064" s="6" t="str">
        <f>'CBA Digital Banking Case Study '!C5064</f>
        <v/>
      </c>
    </row>
    <row r="5065">
      <c r="A5065" s="6" t="str">
        <f>'CBA Digital Banking Case Study '!C5065</f>
        <v/>
      </c>
    </row>
    <row r="5066">
      <c r="A5066" s="6" t="str">
        <f>'CBA Digital Banking Case Study '!C5066</f>
        <v/>
      </c>
    </row>
    <row r="5067">
      <c r="A5067" s="6" t="str">
        <f>'CBA Digital Banking Case Study '!C5067</f>
        <v/>
      </c>
    </row>
    <row r="5068">
      <c r="A5068" s="6" t="str">
        <f>'CBA Digital Banking Case Study '!C5068</f>
        <v/>
      </c>
    </row>
    <row r="5069">
      <c r="A5069" s="6" t="str">
        <f>'CBA Digital Banking Case Study '!C5069</f>
        <v/>
      </c>
    </row>
    <row r="5070">
      <c r="A5070" s="6" t="str">
        <f>'CBA Digital Banking Case Study '!C5070</f>
        <v/>
      </c>
    </row>
    <row r="5071">
      <c r="A5071" s="6" t="str">
        <f>'CBA Digital Banking Case Study '!C5071</f>
        <v/>
      </c>
    </row>
    <row r="5072">
      <c r="A5072" s="6" t="str">
        <f>'CBA Digital Banking Case Study '!C5072</f>
        <v/>
      </c>
    </row>
    <row r="5073">
      <c r="A5073" s="6" t="str">
        <f>'CBA Digital Banking Case Study '!C5073</f>
        <v/>
      </c>
    </row>
    <row r="5074">
      <c r="A5074" s="6" t="str">
        <f>'CBA Digital Banking Case Study '!C5074</f>
        <v/>
      </c>
    </row>
    <row r="5075">
      <c r="A5075" s="6" t="str">
        <f>'CBA Digital Banking Case Study '!C5075</f>
        <v/>
      </c>
    </row>
    <row r="5076">
      <c r="A5076" s="6" t="str">
        <f>'CBA Digital Banking Case Study '!C5076</f>
        <v/>
      </c>
    </row>
    <row r="5077">
      <c r="A5077" s="6" t="str">
        <f>'CBA Digital Banking Case Study '!C5077</f>
        <v/>
      </c>
    </row>
    <row r="5078">
      <c r="A5078" s="6" t="str">
        <f>'CBA Digital Banking Case Study '!C5078</f>
        <v/>
      </c>
    </row>
    <row r="5079">
      <c r="A5079" s="6" t="str">
        <f>'CBA Digital Banking Case Study '!C5079</f>
        <v/>
      </c>
    </row>
    <row r="5080">
      <c r="A5080" s="6" t="str">
        <f>'CBA Digital Banking Case Study '!C5080</f>
        <v/>
      </c>
    </row>
    <row r="5081">
      <c r="A5081" s="6" t="str">
        <f>'CBA Digital Banking Case Study '!C5081</f>
        <v/>
      </c>
    </row>
    <row r="5082">
      <c r="A5082" s="6" t="str">
        <f>'CBA Digital Banking Case Study '!C5082</f>
        <v/>
      </c>
    </row>
    <row r="5083">
      <c r="A5083" s="6" t="str">
        <f>'CBA Digital Banking Case Study '!C5083</f>
        <v/>
      </c>
    </row>
    <row r="5084">
      <c r="A5084" s="6" t="str">
        <f>'CBA Digital Banking Case Study '!C5084</f>
        <v/>
      </c>
    </row>
    <row r="5085">
      <c r="A5085" s="6" t="str">
        <f>'CBA Digital Banking Case Study '!C5085</f>
        <v/>
      </c>
    </row>
    <row r="5086">
      <c r="A5086" s="6" t="str">
        <f>'CBA Digital Banking Case Study '!C5086</f>
        <v/>
      </c>
    </row>
    <row r="5087">
      <c r="A5087" s="6" t="str">
        <f>'CBA Digital Banking Case Study '!C5087</f>
        <v/>
      </c>
    </row>
    <row r="5088">
      <c r="A5088" s="6" t="str">
        <f>'CBA Digital Banking Case Study '!C5088</f>
        <v/>
      </c>
    </row>
    <row r="5089">
      <c r="A5089" s="6" t="str">
        <f>'CBA Digital Banking Case Study '!C5089</f>
        <v/>
      </c>
    </row>
    <row r="5090">
      <c r="A5090" s="6" t="str">
        <f>'CBA Digital Banking Case Study '!C5090</f>
        <v/>
      </c>
    </row>
    <row r="5091">
      <c r="A5091" s="6" t="str">
        <f>'CBA Digital Banking Case Study '!C5091</f>
        <v/>
      </c>
    </row>
    <row r="5092">
      <c r="A5092" s="6" t="str">
        <f>'CBA Digital Banking Case Study '!C5092</f>
        <v/>
      </c>
    </row>
    <row r="5093">
      <c r="A5093" s="6" t="str">
        <f>'CBA Digital Banking Case Study '!C5093</f>
        <v/>
      </c>
    </row>
    <row r="5094">
      <c r="A5094" s="6" t="str">
        <f>'CBA Digital Banking Case Study '!C5094</f>
        <v/>
      </c>
    </row>
    <row r="5095">
      <c r="A5095" s="6" t="str">
        <f>'CBA Digital Banking Case Study '!C5095</f>
        <v/>
      </c>
    </row>
    <row r="5096">
      <c r="A5096" s="6" t="str">
        <f>'CBA Digital Banking Case Study '!C5096</f>
        <v/>
      </c>
    </row>
    <row r="5097">
      <c r="A5097" s="6" t="str">
        <f>'CBA Digital Banking Case Study '!C5097</f>
        <v/>
      </c>
    </row>
    <row r="5098">
      <c r="A5098" s="6" t="str">
        <f>'CBA Digital Banking Case Study '!C5098</f>
        <v/>
      </c>
    </row>
    <row r="5099">
      <c r="A5099" s="6" t="str">
        <f>'CBA Digital Banking Case Study '!C5099</f>
        <v/>
      </c>
    </row>
    <row r="5100">
      <c r="A5100" s="6" t="str">
        <f>'CBA Digital Banking Case Study '!C5100</f>
        <v/>
      </c>
    </row>
    <row r="5101">
      <c r="A5101" s="6" t="str">
        <f>'CBA Digital Banking Case Study '!C5101</f>
        <v/>
      </c>
    </row>
    <row r="5102">
      <c r="A5102" s="6" t="str">
        <f>'CBA Digital Banking Case Study '!C5102</f>
        <v/>
      </c>
    </row>
    <row r="5103">
      <c r="A5103" s="6" t="str">
        <f>'CBA Digital Banking Case Study '!C5103</f>
        <v/>
      </c>
    </row>
    <row r="5104">
      <c r="A5104" s="6" t="str">
        <f>'CBA Digital Banking Case Study '!C5104</f>
        <v/>
      </c>
    </row>
    <row r="5105">
      <c r="A5105" s="6" t="str">
        <f>'CBA Digital Banking Case Study '!C5105</f>
        <v/>
      </c>
    </row>
    <row r="5106">
      <c r="A5106" s="6" t="str">
        <f>'CBA Digital Banking Case Study '!C5106</f>
        <v/>
      </c>
    </row>
    <row r="5107">
      <c r="A5107" s="6" t="str">
        <f>'CBA Digital Banking Case Study '!C5107</f>
        <v/>
      </c>
    </row>
    <row r="5108">
      <c r="A5108" s="6" t="str">
        <f>'CBA Digital Banking Case Study '!C5108</f>
        <v/>
      </c>
    </row>
    <row r="5109">
      <c r="A5109" s="6" t="str">
        <f>'CBA Digital Banking Case Study '!C5109</f>
        <v/>
      </c>
    </row>
    <row r="5110">
      <c r="A5110" s="6" t="str">
        <f>'CBA Digital Banking Case Study '!C5110</f>
        <v/>
      </c>
    </row>
    <row r="5111">
      <c r="A5111" s="6" t="str">
        <f>'CBA Digital Banking Case Study '!C5111</f>
        <v/>
      </c>
    </row>
    <row r="5112">
      <c r="A5112" s="6" t="str">
        <f>'CBA Digital Banking Case Study '!C5112</f>
        <v/>
      </c>
    </row>
    <row r="5113">
      <c r="A5113" s="6" t="str">
        <f>'CBA Digital Banking Case Study '!C5113</f>
        <v/>
      </c>
    </row>
    <row r="5114">
      <c r="A5114" s="6" t="str">
        <f>'CBA Digital Banking Case Study '!C5114</f>
        <v/>
      </c>
    </row>
    <row r="5115">
      <c r="A5115" s="6" t="str">
        <f>'CBA Digital Banking Case Study '!C5115</f>
        <v/>
      </c>
    </row>
    <row r="5116">
      <c r="A5116" s="6" t="str">
        <f>'CBA Digital Banking Case Study '!C5116</f>
        <v/>
      </c>
    </row>
    <row r="5117">
      <c r="A5117" s="6" t="str">
        <f>'CBA Digital Banking Case Study '!C5117</f>
        <v/>
      </c>
    </row>
    <row r="5118">
      <c r="A5118" s="6" t="str">
        <f>'CBA Digital Banking Case Study '!C5118</f>
        <v/>
      </c>
    </row>
    <row r="5119">
      <c r="A5119" s="6" t="str">
        <f>'CBA Digital Banking Case Study '!C5119</f>
        <v/>
      </c>
    </row>
    <row r="5120">
      <c r="A5120" s="6" t="str">
        <f>'CBA Digital Banking Case Study '!C5120</f>
        <v/>
      </c>
    </row>
    <row r="5121">
      <c r="A5121" s="6" t="str">
        <f>'CBA Digital Banking Case Study '!C5121</f>
        <v/>
      </c>
    </row>
    <row r="5122">
      <c r="A5122" s="6" t="str">
        <f>'CBA Digital Banking Case Study '!C5122</f>
        <v/>
      </c>
    </row>
    <row r="5123">
      <c r="A5123" s="6" t="str">
        <f>'CBA Digital Banking Case Study '!C5123</f>
        <v/>
      </c>
    </row>
    <row r="5124">
      <c r="A5124" s="6" t="str">
        <f>'CBA Digital Banking Case Study '!C5124</f>
        <v/>
      </c>
    </row>
    <row r="5125">
      <c r="A5125" s="6" t="str">
        <f>'CBA Digital Banking Case Study '!C5125</f>
        <v/>
      </c>
    </row>
    <row r="5126">
      <c r="A5126" s="6" t="str">
        <f>'CBA Digital Banking Case Study '!C5126</f>
        <v/>
      </c>
    </row>
    <row r="5127">
      <c r="A5127" s="6" t="str">
        <f>'CBA Digital Banking Case Study '!C5127</f>
        <v/>
      </c>
    </row>
    <row r="5128">
      <c r="A5128" s="6" t="str">
        <f>'CBA Digital Banking Case Study '!C5128</f>
        <v/>
      </c>
    </row>
    <row r="5129">
      <c r="A5129" s="6" t="str">
        <f>'CBA Digital Banking Case Study '!C5129</f>
        <v/>
      </c>
    </row>
    <row r="5130">
      <c r="A5130" s="6" t="str">
        <f>'CBA Digital Banking Case Study '!C5130</f>
        <v/>
      </c>
    </row>
    <row r="5131">
      <c r="A5131" s="6" t="str">
        <f>'CBA Digital Banking Case Study '!C5131</f>
        <v/>
      </c>
    </row>
    <row r="5132">
      <c r="A5132" s="6" t="str">
        <f>'CBA Digital Banking Case Study '!C5132</f>
        <v/>
      </c>
    </row>
    <row r="5133">
      <c r="A5133" s="6" t="str">
        <f>'CBA Digital Banking Case Study '!C5133</f>
        <v/>
      </c>
    </row>
    <row r="5134">
      <c r="A5134" s="6" t="str">
        <f>'CBA Digital Banking Case Study '!C5134</f>
        <v/>
      </c>
    </row>
    <row r="5135">
      <c r="A5135" s="6" t="str">
        <f>'CBA Digital Banking Case Study '!C5135</f>
        <v/>
      </c>
    </row>
    <row r="5136">
      <c r="A5136" s="6" t="str">
        <f>'CBA Digital Banking Case Study '!C5136</f>
        <v/>
      </c>
    </row>
    <row r="5137">
      <c r="A5137" s="6" t="str">
        <f>'CBA Digital Banking Case Study '!C5137</f>
        <v/>
      </c>
    </row>
    <row r="5138">
      <c r="A5138" s="6" t="str">
        <f>'CBA Digital Banking Case Study '!C5138</f>
        <v/>
      </c>
    </row>
    <row r="5139">
      <c r="A5139" s="6" t="str">
        <f>'CBA Digital Banking Case Study '!C5139</f>
        <v/>
      </c>
    </row>
    <row r="5140">
      <c r="A5140" s="6" t="str">
        <f>'CBA Digital Banking Case Study '!C5140</f>
        <v/>
      </c>
    </row>
    <row r="5141">
      <c r="A5141" s="6" t="str">
        <f>'CBA Digital Banking Case Study '!C5141</f>
        <v/>
      </c>
    </row>
    <row r="5142">
      <c r="A5142" s="6" t="str">
        <f>'CBA Digital Banking Case Study '!C5142</f>
        <v/>
      </c>
    </row>
    <row r="5143">
      <c r="A5143" s="6" t="str">
        <f>'CBA Digital Banking Case Study '!C5143</f>
        <v/>
      </c>
    </row>
    <row r="5144">
      <c r="A5144" s="6" t="str">
        <f>'CBA Digital Banking Case Study '!C5144</f>
        <v/>
      </c>
    </row>
    <row r="5145">
      <c r="A5145" s="6" t="str">
        <f>'CBA Digital Banking Case Study '!C5145</f>
        <v/>
      </c>
    </row>
    <row r="5146">
      <c r="A5146" s="6" t="str">
        <f>'CBA Digital Banking Case Study '!C5146</f>
        <v/>
      </c>
    </row>
    <row r="5147">
      <c r="A5147" s="6" t="str">
        <f>'CBA Digital Banking Case Study '!C5147</f>
        <v/>
      </c>
    </row>
    <row r="5148">
      <c r="A5148" s="6" t="str">
        <f>'CBA Digital Banking Case Study '!C5148</f>
        <v/>
      </c>
    </row>
    <row r="5149">
      <c r="A5149" s="6" t="str">
        <f>'CBA Digital Banking Case Study '!C5149</f>
        <v/>
      </c>
    </row>
    <row r="5150">
      <c r="A5150" s="6" t="str">
        <f>'CBA Digital Banking Case Study '!C5150</f>
        <v/>
      </c>
    </row>
    <row r="5151">
      <c r="A5151" s="6" t="str">
        <f>'CBA Digital Banking Case Study '!C5151</f>
        <v/>
      </c>
    </row>
    <row r="5152">
      <c r="A5152" s="6" t="str">
        <f>'CBA Digital Banking Case Study '!C5152</f>
        <v/>
      </c>
    </row>
    <row r="5153">
      <c r="A5153" s="6" t="str">
        <f>'CBA Digital Banking Case Study '!C5153</f>
        <v/>
      </c>
    </row>
    <row r="5154">
      <c r="A5154" s="6" t="str">
        <f>'CBA Digital Banking Case Study '!C5154</f>
        <v/>
      </c>
    </row>
    <row r="5155">
      <c r="A5155" s="6" t="str">
        <f>'CBA Digital Banking Case Study '!C5155</f>
        <v/>
      </c>
    </row>
    <row r="5156">
      <c r="A5156" s="6" t="str">
        <f>'CBA Digital Banking Case Study '!C5156</f>
        <v/>
      </c>
    </row>
    <row r="5157">
      <c r="A5157" s="6" t="str">
        <f>'CBA Digital Banking Case Study '!C5157</f>
        <v/>
      </c>
    </row>
    <row r="5158">
      <c r="A5158" s="6" t="str">
        <f>'CBA Digital Banking Case Study '!C5158</f>
        <v/>
      </c>
    </row>
    <row r="5159">
      <c r="A5159" s="6" t="str">
        <f>'CBA Digital Banking Case Study '!C5159</f>
        <v/>
      </c>
    </row>
    <row r="5160">
      <c r="A5160" s="6" t="str">
        <f>'CBA Digital Banking Case Study '!C5160</f>
        <v/>
      </c>
    </row>
    <row r="5161">
      <c r="A5161" s="6" t="str">
        <f>'CBA Digital Banking Case Study '!C5161</f>
        <v/>
      </c>
    </row>
    <row r="5162">
      <c r="A5162" s="6" t="str">
        <f>'CBA Digital Banking Case Study '!C5162</f>
        <v/>
      </c>
    </row>
    <row r="5163">
      <c r="A5163" s="6" t="str">
        <f>'CBA Digital Banking Case Study '!C5163</f>
        <v/>
      </c>
    </row>
    <row r="5164">
      <c r="A5164" s="6" t="str">
        <f>'CBA Digital Banking Case Study '!C5164</f>
        <v/>
      </c>
    </row>
    <row r="5165">
      <c r="A5165" s="6" t="str">
        <f>'CBA Digital Banking Case Study '!C5165</f>
        <v/>
      </c>
    </row>
    <row r="5166">
      <c r="A5166" s="6" t="str">
        <f>'CBA Digital Banking Case Study '!C5166</f>
        <v/>
      </c>
    </row>
    <row r="5167">
      <c r="A5167" s="6" t="str">
        <f>'CBA Digital Banking Case Study '!C5167</f>
        <v/>
      </c>
    </row>
    <row r="5168">
      <c r="A5168" s="6" t="str">
        <f>'CBA Digital Banking Case Study '!C5168</f>
        <v/>
      </c>
    </row>
    <row r="5169">
      <c r="A5169" s="6" t="str">
        <f>'CBA Digital Banking Case Study '!C5169</f>
        <v/>
      </c>
    </row>
    <row r="5170">
      <c r="A5170" s="6" t="str">
        <f>'CBA Digital Banking Case Study '!C5170</f>
        <v/>
      </c>
    </row>
    <row r="5171">
      <c r="A5171" s="6" t="str">
        <f>'CBA Digital Banking Case Study '!C5171</f>
        <v/>
      </c>
    </row>
    <row r="5172">
      <c r="A5172" s="6" t="str">
        <f>'CBA Digital Banking Case Study '!C5172</f>
        <v/>
      </c>
    </row>
    <row r="5173">
      <c r="A5173" s="6" t="str">
        <f>'CBA Digital Banking Case Study '!C5173</f>
        <v/>
      </c>
    </row>
    <row r="5174">
      <c r="A5174" s="6" t="str">
        <f>'CBA Digital Banking Case Study '!C5174</f>
        <v/>
      </c>
    </row>
    <row r="5175">
      <c r="A5175" s="6" t="str">
        <f>'CBA Digital Banking Case Study '!C5175</f>
        <v/>
      </c>
    </row>
    <row r="5176">
      <c r="A5176" s="6" t="str">
        <f>'CBA Digital Banking Case Study '!C5176</f>
        <v/>
      </c>
    </row>
    <row r="5177">
      <c r="A5177" s="6" t="str">
        <f>'CBA Digital Banking Case Study '!C5177</f>
        <v/>
      </c>
    </row>
    <row r="5178">
      <c r="A5178" s="6" t="str">
        <f>'CBA Digital Banking Case Study '!C5178</f>
        <v/>
      </c>
    </row>
    <row r="5179">
      <c r="A5179" s="6" t="str">
        <f>'CBA Digital Banking Case Study '!C5179</f>
        <v/>
      </c>
    </row>
    <row r="5180">
      <c r="A5180" s="6" t="str">
        <f>'CBA Digital Banking Case Study '!C5180</f>
        <v/>
      </c>
    </row>
    <row r="5181">
      <c r="A5181" s="6" t="str">
        <f>'CBA Digital Banking Case Study '!C5181</f>
        <v/>
      </c>
    </row>
    <row r="5182">
      <c r="A5182" s="6" t="str">
        <f>'CBA Digital Banking Case Study '!C5182</f>
        <v/>
      </c>
    </row>
    <row r="5183">
      <c r="A5183" s="6" t="str">
        <f>'CBA Digital Banking Case Study '!C5183</f>
        <v/>
      </c>
    </row>
    <row r="5184">
      <c r="A5184" s="6" t="str">
        <f>'CBA Digital Banking Case Study '!C5184</f>
        <v/>
      </c>
    </row>
    <row r="5185">
      <c r="A5185" s="6" t="str">
        <f>'CBA Digital Banking Case Study '!C5185</f>
        <v/>
      </c>
    </row>
    <row r="5186">
      <c r="A5186" s="6" t="str">
        <f>'CBA Digital Banking Case Study '!C5186</f>
        <v/>
      </c>
    </row>
    <row r="5187">
      <c r="A5187" s="6" t="str">
        <f>'CBA Digital Banking Case Study '!C5187</f>
        <v/>
      </c>
    </row>
    <row r="5188">
      <c r="A5188" s="6" t="str">
        <f>'CBA Digital Banking Case Study '!C5188</f>
        <v/>
      </c>
    </row>
    <row r="5189">
      <c r="A5189" s="6" t="str">
        <f>'CBA Digital Banking Case Study '!C5189</f>
        <v/>
      </c>
    </row>
    <row r="5190">
      <c r="A5190" s="6" t="str">
        <f>'CBA Digital Banking Case Study '!C5190</f>
        <v/>
      </c>
    </row>
    <row r="5191">
      <c r="A5191" s="6" t="str">
        <f>'CBA Digital Banking Case Study '!C5191</f>
        <v/>
      </c>
    </row>
    <row r="5192">
      <c r="A5192" s="6" t="str">
        <f>'CBA Digital Banking Case Study '!C5192</f>
        <v/>
      </c>
    </row>
    <row r="5193">
      <c r="A5193" s="6" t="str">
        <f>'CBA Digital Banking Case Study '!C5193</f>
        <v/>
      </c>
    </row>
    <row r="5194">
      <c r="A5194" s="6" t="str">
        <f>'CBA Digital Banking Case Study '!C5194</f>
        <v/>
      </c>
    </row>
    <row r="5195">
      <c r="A5195" s="6" t="str">
        <f>'CBA Digital Banking Case Study '!C5195</f>
        <v/>
      </c>
    </row>
    <row r="5196">
      <c r="A5196" s="6" t="str">
        <f>'CBA Digital Banking Case Study '!C5196</f>
        <v/>
      </c>
    </row>
    <row r="5197">
      <c r="A5197" s="6" t="str">
        <f>'CBA Digital Banking Case Study '!C5197</f>
        <v/>
      </c>
    </row>
    <row r="5198">
      <c r="A5198" s="6" t="str">
        <f>'CBA Digital Banking Case Study '!C5198</f>
        <v/>
      </c>
    </row>
    <row r="5199">
      <c r="A5199" s="6" t="str">
        <f>'CBA Digital Banking Case Study '!C5199</f>
        <v/>
      </c>
    </row>
    <row r="5200">
      <c r="A5200" s="6" t="str">
        <f>'CBA Digital Banking Case Study '!C5200</f>
        <v/>
      </c>
    </row>
    <row r="5201">
      <c r="A5201" s="6" t="str">
        <f>'CBA Digital Banking Case Study '!C5201</f>
        <v/>
      </c>
    </row>
    <row r="5202">
      <c r="A5202" s="6" t="str">
        <f>'CBA Digital Banking Case Study '!C5202</f>
        <v/>
      </c>
    </row>
    <row r="5203">
      <c r="A5203" s="6" t="str">
        <f>'CBA Digital Banking Case Study '!C5203</f>
        <v/>
      </c>
    </row>
    <row r="5204">
      <c r="A5204" s="6" t="str">
        <f>'CBA Digital Banking Case Study '!C5204</f>
        <v/>
      </c>
    </row>
    <row r="5205">
      <c r="A5205" s="6" t="str">
        <f>'CBA Digital Banking Case Study '!C5205</f>
        <v/>
      </c>
    </row>
    <row r="5206">
      <c r="A5206" s="6" t="str">
        <f>'CBA Digital Banking Case Study '!C5206</f>
        <v/>
      </c>
    </row>
    <row r="5207">
      <c r="A5207" s="6" t="str">
        <f>'CBA Digital Banking Case Study '!C5207</f>
        <v/>
      </c>
    </row>
    <row r="5208">
      <c r="A5208" s="6" t="str">
        <f>'CBA Digital Banking Case Study '!C5208</f>
        <v/>
      </c>
    </row>
    <row r="5209">
      <c r="A5209" s="6" t="str">
        <f>'CBA Digital Banking Case Study '!C5209</f>
        <v/>
      </c>
    </row>
    <row r="5210">
      <c r="A5210" s="6" t="str">
        <f>'CBA Digital Banking Case Study '!C5210</f>
        <v/>
      </c>
    </row>
    <row r="5211">
      <c r="A5211" s="6" t="str">
        <f>'CBA Digital Banking Case Study '!C5211</f>
        <v/>
      </c>
    </row>
    <row r="5212">
      <c r="A5212" s="6" t="str">
        <f>'CBA Digital Banking Case Study '!C5212</f>
        <v/>
      </c>
    </row>
    <row r="5213">
      <c r="A5213" s="6" t="str">
        <f>'CBA Digital Banking Case Study '!C5213</f>
        <v/>
      </c>
    </row>
    <row r="5214">
      <c r="A5214" s="6" t="str">
        <f>'CBA Digital Banking Case Study '!C5214</f>
        <v/>
      </c>
    </row>
    <row r="5215">
      <c r="A5215" s="6" t="str">
        <f>'CBA Digital Banking Case Study '!C5215</f>
        <v/>
      </c>
    </row>
    <row r="5216">
      <c r="A5216" s="6" t="str">
        <f>'CBA Digital Banking Case Study '!C5216</f>
        <v/>
      </c>
    </row>
    <row r="5217">
      <c r="A5217" s="6" t="str">
        <f>'CBA Digital Banking Case Study '!C5217</f>
        <v/>
      </c>
    </row>
    <row r="5218">
      <c r="A5218" s="6" t="str">
        <f>'CBA Digital Banking Case Study '!C5218</f>
        <v/>
      </c>
    </row>
    <row r="5219">
      <c r="A5219" s="6" t="str">
        <f>'CBA Digital Banking Case Study '!C5219</f>
        <v/>
      </c>
    </row>
    <row r="5220">
      <c r="A5220" s="6" t="str">
        <f>'CBA Digital Banking Case Study '!C5220</f>
        <v/>
      </c>
    </row>
    <row r="5221">
      <c r="A5221" s="6" t="str">
        <f>'CBA Digital Banking Case Study '!C5221</f>
        <v/>
      </c>
    </row>
    <row r="5222">
      <c r="A5222" s="6" t="str">
        <f>'CBA Digital Banking Case Study '!C5222</f>
        <v/>
      </c>
    </row>
    <row r="5223">
      <c r="A5223" s="6" t="str">
        <f>'CBA Digital Banking Case Study '!C5223</f>
        <v/>
      </c>
    </row>
    <row r="5224">
      <c r="A5224" s="6" t="str">
        <f>'CBA Digital Banking Case Study '!C5224</f>
        <v/>
      </c>
    </row>
    <row r="5225">
      <c r="A5225" s="6" t="str">
        <f>'CBA Digital Banking Case Study '!C5225</f>
        <v/>
      </c>
    </row>
    <row r="5226">
      <c r="A5226" s="6" t="str">
        <f>'CBA Digital Banking Case Study '!C5226</f>
        <v/>
      </c>
    </row>
    <row r="5227">
      <c r="A5227" s="6" t="str">
        <f>'CBA Digital Banking Case Study '!C5227</f>
        <v/>
      </c>
    </row>
    <row r="5228">
      <c r="A5228" s="6" t="str">
        <f>'CBA Digital Banking Case Study '!C5228</f>
        <v/>
      </c>
    </row>
    <row r="5229">
      <c r="A5229" s="6" t="str">
        <f>'CBA Digital Banking Case Study '!C5229</f>
        <v/>
      </c>
    </row>
    <row r="5230">
      <c r="A5230" s="6" t="str">
        <f>'CBA Digital Banking Case Study '!C5230</f>
        <v/>
      </c>
    </row>
    <row r="5231">
      <c r="A5231" s="6" t="str">
        <f>'CBA Digital Banking Case Study '!C5231</f>
        <v/>
      </c>
    </row>
    <row r="5232">
      <c r="A5232" s="6" t="str">
        <f>'CBA Digital Banking Case Study '!C5232</f>
        <v/>
      </c>
    </row>
    <row r="5233">
      <c r="A5233" s="6" t="str">
        <f>'CBA Digital Banking Case Study '!C5233</f>
        <v/>
      </c>
    </row>
    <row r="5234">
      <c r="A5234" s="6" t="str">
        <f>'CBA Digital Banking Case Study '!C5234</f>
        <v/>
      </c>
    </row>
    <row r="5235">
      <c r="A5235" s="6" t="str">
        <f>'CBA Digital Banking Case Study '!C5235</f>
        <v/>
      </c>
    </row>
    <row r="5236">
      <c r="A5236" s="6" t="str">
        <f>'CBA Digital Banking Case Study '!C5236</f>
        <v/>
      </c>
    </row>
    <row r="5237">
      <c r="A5237" s="6" t="str">
        <f>'CBA Digital Banking Case Study '!C5237</f>
        <v/>
      </c>
    </row>
    <row r="5238">
      <c r="A5238" s="6" t="str">
        <f>'CBA Digital Banking Case Study '!C5238</f>
        <v/>
      </c>
    </row>
    <row r="5239">
      <c r="A5239" s="6" t="str">
        <f>'CBA Digital Banking Case Study '!C5239</f>
        <v/>
      </c>
    </row>
    <row r="5240">
      <c r="A5240" s="6" t="str">
        <f>'CBA Digital Banking Case Study '!C5240</f>
        <v/>
      </c>
    </row>
    <row r="5241">
      <c r="A5241" s="6" t="str">
        <f>'CBA Digital Banking Case Study '!C5241</f>
        <v/>
      </c>
    </row>
    <row r="5242">
      <c r="A5242" s="6" t="str">
        <f>'CBA Digital Banking Case Study '!C5242</f>
        <v/>
      </c>
    </row>
    <row r="5243">
      <c r="A5243" s="6" t="str">
        <f>'CBA Digital Banking Case Study '!C5243</f>
        <v/>
      </c>
    </row>
    <row r="5244">
      <c r="A5244" s="6" t="str">
        <f>'CBA Digital Banking Case Study '!C5244</f>
        <v/>
      </c>
    </row>
    <row r="5245">
      <c r="A5245" s="6" t="str">
        <f>'CBA Digital Banking Case Study '!C5245</f>
        <v/>
      </c>
    </row>
    <row r="5246">
      <c r="A5246" s="6" t="str">
        <f>'CBA Digital Banking Case Study '!C5246</f>
        <v/>
      </c>
    </row>
    <row r="5247">
      <c r="A5247" s="6" t="str">
        <f>'CBA Digital Banking Case Study '!C5247</f>
        <v/>
      </c>
    </row>
    <row r="5248">
      <c r="A5248" s="6" t="str">
        <f>'CBA Digital Banking Case Study '!C5248</f>
        <v/>
      </c>
    </row>
    <row r="5249">
      <c r="A5249" s="6" t="str">
        <f>'CBA Digital Banking Case Study '!C5249</f>
        <v/>
      </c>
    </row>
    <row r="5250">
      <c r="A5250" s="6" t="str">
        <f>'CBA Digital Banking Case Study '!C5250</f>
        <v/>
      </c>
    </row>
    <row r="5251">
      <c r="A5251" s="6" t="str">
        <f>'CBA Digital Banking Case Study '!C5251</f>
        <v/>
      </c>
    </row>
    <row r="5252">
      <c r="A5252" s="6" t="str">
        <f>'CBA Digital Banking Case Study '!C5252</f>
        <v/>
      </c>
    </row>
    <row r="5253">
      <c r="A5253" s="6" t="str">
        <f>'CBA Digital Banking Case Study '!C5253</f>
        <v/>
      </c>
    </row>
    <row r="5254">
      <c r="A5254" s="6" t="str">
        <f>'CBA Digital Banking Case Study '!C5254</f>
        <v/>
      </c>
    </row>
    <row r="5255">
      <c r="A5255" s="6" t="str">
        <f>'CBA Digital Banking Case Study '!C5255</f>
        <v/>
      </c>
    </row>
    <row r="5256">
      <c r="A5256" s="6" t="str">
        <f>'CBA Digital Banking Case Study '!C5256</f>
        <v/>
      </c>
    </row>
    <row r="5257">
      <c r="A5257" s="6" t="str">
        <f>'CBA Digital Banking Case Study '!C5257</f>
        <v/>
      </c>
    </row>
    <row r="5258">
      <c r="A5258" s="6" t="str">
        <f>'CBA Digital Banking Case Study '!C5258</f>
        <v/>
      </c>
    </row>
    <row r="5259">
      <c r="A5259" s="6" t="str">
        <f>'CBA Digital Banking Case Study '!C5259</f>
        <v/>
      </c>
    </row>
    <row r="5260">
      <c r="A5260" s="6" t="str">
        <f>'CBA Digital Banking Case Study '!C5260</f>
        <v/>
      </c>
    </row>
    <row r="5261">
      <c r="A5261" s="6" t="str">
        <f>'CBA Digital Banking Case Study '!C5261</f>
        <v/>
      </c>
    </row>
    <row r="5262">
      <c r="A5262" s="6" t="str">
        <f>'CBA Digital Banking Case Study '!C5262</f>
        <v/>
      </c>
    </row>
    <row r="5263">
      <c r="A5263" s="6" t="str">
        <f>'CBA Digital Banking Case Study '!C5263</f>
        <v/>
      </c>
    </row>
    <row r="5264">
      <c r="A5264" s="6" t="str">
        <f>'CBA Digital Banking Case Study '!C5264</f>
        <v/>
      </c>
    </row>
    <row r="5265">
      <c r="A5265" s="6" t="str">
        <f>'CBA Digital Banking Case Study '!C5265</f>
        <v/>
      </c>
    </row>
    <row r="5266">
      <c r="A5266" s="6" t="str">
        <f>'CBA Digital Banking Case Study '!C5266</f>
        <v/>
      </c>
    </row>
    <row r="5267">
      <c r="A5267" s="6" t="str">
        <f>'CBA Digital Banking Case Study '!C5267</f>
        <v/>
      </c>
    </row>
    <row r="5268">
      <c r="A5268" s="6" t="str">
        <f>'CBA Digital Banking Case Study '!C5268</f>
        <v/>
      </c>
    </row>
    <row r="5269">
      <c r="A5269" s="6" t="str">
        <f>'CBA Digital Banking Case Study '!C5269</f>
        <v/>
      </c>
    </row>
    <row r="5270">
      <c r="A5270" s="6" t="str">
        <f>'CBA Digital Banking Case Study '!C5270</f>
        <v/>
      </c>
    </row>
    <row r="5271">
      <c r="A5271" s="6" t="str">
        <f>'CBA Digital Banking Case Study '!C5271</f>
        <v/>
      </c>
    </row>
    <row r="5272">
      <c r="A5272" s="6" t="str">
        <f>'CBA Digital Banking Case Study '!C5272</f>
        <v/>
      </c>
    </row>
    <row r="5273">
      <c r="A5273" s="6" t="str">
        <f>'CBA Digital Banking Case Study '!C5273</f>
        <v/>
      </c>
    </row>
    <row r="5274">
      <c r="A5274" s="6" t="str">
        <f>'CBA Digital Banking Case Study '!C5274</f>
        <v/>
      </c>
    </row>
    <row r="5275">
      <c r="A5275" s="6" t="str">
        <f>'CBA Digital Banking Case Study '!C5275</f>
        <v/>
      </c>
    </row>
    <row r="5276">
      <c r="A5276" s="6" t="str">
        <f>'CBA Digital Banking Case Study '!C5276</f>
        <v/>
      </c>
    </row>
    <row r="5277">
      <c r="A5277" s="6" t="str">
        <f>'CBA Digital Banking Case Study '!C5277</f>
        <v/>
      </c>
    </row>
    <row r="5278">
      <c r="A5278" s="6" t="str">
        <f>'CBA Digital Banking Case Study '!C5278</f>
        <v/>
      </c>
    </row>
    <row r="5279">
      <c r="A5279" s="6" t="str">
        <f>'CBA Digital Banking Case Study '!C5279</f>
        <v/>
      </c>
    </row>
    <row r="5280">
      <c r="A5280" s="6" t="str">
        <f>'CBA Digital Banking Case Study '!C5280</f>
        <v/>
      </c>
    </row>
    <row r="5281">
      <c r="A5281" s="6" t="str">
        <f>'CBA Digital Banking Case Study '!C5281</f>
        <v/>
      </c>
    </row>
    <row r="5282">
      <c r="A5282" s="6" t="str">
        <f>'CBA Digital Banking Case Study '!C5282</f>
        <v/>
      </c>
    </row>
    <row r="5283">
      <c r="A5283" s="6" t="str">
        <f>'CBA Digital Banking Case Study '!C5283</f>
        <v/>
      </c>
    </row>
    <row r="5284">
      <c r="A5284" s="6" t="str">
        <f>'CBA Digital Banking Case Study '!C5284</f>
        <v/>
      </c>
    </row>
    <row r="5285">
      <c r="A5285" s="6" t="str">
        <f>'CBA Digital Banking Case Study '!C5285</f>
        <v/>
      </c>
    </row>
    <row r="5286">
      <c r="A5286" s="6" t="str">
        <f>'CBA Digital Banking Case Study '!C5286</f>
        <v/>
      </c>
    </row>
    <row r="5287">
      <c r="A5287" s="6" t="str">
        <f>'CBA Digital Banking Case Study '!C5287</f>
        <v/>
      </c>
    </row>
    <row r="5288">
      <c r="A5288" s="6" t="str">
        <f>'CBA Digital Banking Case Study '!C5288</f>
        <v/>
      </c>
    </row>
    <row r="5289">
      <c r="A5289" s="6" t="str">
        <f>'CBA Digital Banking Case Study '!C5289</f>
        <v/>
      </c>
    </row>
    <row r="5290">
      <c r="A5290" s="6" t="str">
        <f>'CBA Digital Banking Case Study '!C5290</f>
        <v/>
      </c>
    </row>
    <row r="5291">
      <c r="A5291" s="6" t="str">
        <f>'CBA Digital Banking Case Study '!C5291</f>
        <v/>
      </c>
    </row>
    <row r="5292">
      <c r="A5292" s="6" t="str">
        <f>'CBA Digital Banking Case Study '!C5292</f>
        <v/>
      </c>
    </row>
    <row r="5293">
      <c r="A5293" s="6" t="str">
        <f>'CBA Digital Banking Case Study '!C5293</f>
        <v/>
      </c>
    </row>
    <row r="5294">
      <c r="A5294" s="6" t="str">
        <f>'CBA Digital Banking Case Study '!C5294</f>
        <v/>
      </c>
    </row>
    <row r="5295">
      <c r="A5295" s="6" t="str">
        <f>'CBA Digital Banking Case Study '!C5295</f>
        <v/>
      </c>
    </row>
    <row r="5296">
      <c r="A5296" s="6" t="str">
        <f>'CBA Digital Banking Case Study '!C5296</f>
        <v/>
      </c>
    </row>
    <row r="5297">
      <c r="A5297" s="6" t="str">
        <f>'CBA Digital Banking Case Study '!C5297</f>
        <v/>
      </c>
    </row>
    <row r="5298">
      <c r="A5298" s="6" t="str">
        <f>'CBA Digital Banking Case Study '!C5298</f>
        <v/>
      </c>
    </row>
    <row r="5299">
      <c r="A5299" s="6" t="str">
        <f>'CBA Digital Banking Case Study '!C5299</f>
        <v/>
      </c>
    </row>
    <row r="5300">
      <c r="A5300" s="6" t="str">
        <f>'CBA Digital Banking Case Study '!C5300</f>
        <v/>
      </c>
    </row>
    <row r="5301">
      <c r="A5301" s="6" t="str">
        <f>'CBA Digital Banking Case Study '!C5301</f>
        <v/>
      </c>
    </row>
    <row r="5302">
      <c r="A5302" s="6" t="str">
        <f>'CBA Digital Banking Case Study '!C5302</f>
        <v/>
      </c>
    </row>
    <row r="5303">
      <c r="A5303" s="6" t="str">
        <f>'CBA Digital Banking Case Study '!C5303</f>
        <v/>
      </c>
    </row>
    <row r="5304">
      <c r="A5304" s="6" t="str">
        <f>'CBA Digital Banking Case Study '!C5304</f>
        <v/>
      </c>
    </row>
    <row r="5305">
      <c r="A5305" s="6" t="str">
        <f>'CBA Digital Banking Case Study '!C5305</f>
        <v/>
      </c>
    </row>
    <row r="5306">
      <c r="A5306" s="6" t="str">
        <f>'CBA Digital Banking Case Study '!C5306</f>
        <v/>
      </c>
    </row>
    <row r="5307">
      <c r="A5307" s="6" t="str">
        <f>'CBA Digital Banking Case Study '!C5307</f>
        <v/>
      </c>
    </row>
    <row r="5308">
      <c r="A5308" s="6" t="str">
        <f>'CBA Digital Banking Case Study '!C5308</f>
        <v/>
      </c>
    </row>
    <row r="5309">
      <c r="A5309" s="6" t="str">
        <f>'CBA Digital Banking Case Study '!C5309</f>
        <v/>
      </c>
    </row>
    <row r="5310">
      <c r="A5310" s="6" t="str">
        <f>'CBA Digital Banking Case Study '!C5310</f>
        <v/>
      </c>
    </row>
    <row r="5311">
      <c r="A5311" s="6" t="str">
        <f>'CBA Digital Banking Case Study '!C5311</f>
        <v/>
      </c>
    </row>
    <row r="5312">
      <c r="A5312" s="6" t="str">
        <f>'CBA Digital Banking Case Study '!C5312</f>
        <v/>
      </c>
    </row>
    <row r="5313">
      <c r="A5313" s="6" t="str">
        <f>'CBA Digital Banking Case Study '!C5313</f>
        <v/>
      </c>
    </row>
    <row r="5314">
      <c r="A5314" s="6" t="str">
        <f>'CBA Digital Banking Case Study '!C5314</f>
        <v/>
      </c>
    </row>
    <row r="5315">
      <c r="A5315" s="6" t="str">
        <f>'CBA Digital Banking Case Study '!C5315</f>
        <v/>
      </c>
    </row>
    <row r="5316">
      <c r="A5316" s="6" t="str">
        <f>'CBA Digital Banking Case Study '!C5316</f>
        <v/>
      </c>
    </row>
    <row r="5317">
      <c r="A5317" s="6" t="str">
        <f>'CBA Digital Banking Case Study '!C5317</f>
        <v/>
      </c>
    </row>
    <row r="5318">
      <c r="A5318" s="6" t="str">
        <f>'CBA Digital Banking Case Study '!C5318</f>
        <v/>
      </c>
    </row>
    <row r="5319">
      <c r="A5319" s="6" t="str">
        <f>'CBA Digital Banking Case Study '!C5319</f>
        <v/>
      </c>
    </row>
    <row r="5320">
      <c r="A5320" s="6" t="str">
        <f>'CBA Digital Banking Case Study '!C5320</f>
        <v/>
      </c>
    </row>
    <row r="5321">
      <c r="A5321" s="6" t="str">
        <f>'CBA Digital Banking Case Study '!C5321</f>
        <v/>
      </c>
    </row>
    <row r="5322">
      <c r="A5322" s="6" t="str">
        <f>'CBA Digital Banking Case Study '!C5322</f>
        <v/>
      </c>
    </row>
    <row r="5323">
      <c r="A5323" s="6" t="str">
        <f>'CBA Digital Banking Case Study '!C5323</f>
        <v/>
      </c>
    </row>
    <row r="5324">
      <c r="A5324" s="6" t="str">
        <f>'CBA Digital Banking Case Study '!C5324</f>
        <v/>
      </c>
    </row>
    <row r="5325">
      <c r="A5325" s="6" t="str">
        <f>'CBA Digital Banking Case Study '!C5325</f>
        <v/>
      </c>
    </row>
    <row r="5326">
      <c r="A5326" s="6" t="str">
        <f>'CBA Digital Banking Case Study '!C5326</f>
        <v/>
      </c>
    </row>
    <row r="5327">
      <c r="A5327" s="6" t="str">
        <f>'CBA Digital Banking Case Study '!C5327</f>
        <v/>
      </c>
    </row>
    <row r="5328">
      <c r="A5328" s="6" t="str">
        <f>'CBA Digital Banking Case Study '!C5328</f>
        <v/>
      </c>
    </row>
    <row r="5329">
      <c r="A5329" s="6" t="str">
        <f>'CBA Digital Banking Case Study '!C5329</f>
        <v/>
      </c>
    </row>
    <row r="5330">
      <c r="A5330" s="6" t="str">
        <f>'CBA Digital Banking Case Study '!C5330</f>
        <v/>
      </c>
    </row>
    <row r="5331">
      <c r="A5331" s="6" t="str">
        <f>'CBA Digital Banking Case Study '!C5331</f>
        <v/>
      </c>
    </row>
    <row r="5332">
      <c r="A5332" s="6" t="str">
        <f>'CBA Digital Banking Case Study '!C5332</f>
        <v/>
      </c>
    </row>
    <row r="5333">
      <c r="A5333" s="6" t="str">
        <f>'CBA Digital Banking Case Study '!C5333</f>
        <v/>
      </c>
    </row>
    <row r="5334">
      <c r="A5334" s="6" t="str">
        <f>'CBA Digital Banking Case Study '!C5334</f>
        <v/>
      </c>
    </row>
    <row r="5335">
      <c r="A5335" s="6" t="str">
        <f>'CBA Digital Banking Case Study '!C5335</f>
        <v/>
      </c>
    </row>
    <row r="5336">
      <c r="A5336" s="6" t="str">
        <f>'CBA Digital Banking Case Study '!C5336</f>
        <v/>
      </c>
    </row>
    <row r="5337">
      <c r="A5337" s="6" t="str">
        <f>'CBA Digital Banking Case Study '!C5337</f>
        <v/>
      </c>
    </row>
    <row r="5338">
      <c r="A5338" s="6" t="str">
        <f>'CBA Digital Banking Case Study '!C5338</f>
        <v/>
      </c>
    </row>
    <row r="5339">
      <c r="A5339" s="6" t="str">
        <f>'CBA Digital Banking Case Study '!C5339</f>
        <v/>
      </c>
    </row>
    <row r="5340">
      <c r="A5340" s="6" t="str">
        <f>'CBA Digital Banking Case Study '!C5340</f>
        <v/>
      </c>
    </row>
    <row r="5341">
      <c r="A5341" s="6" t="str">
        <f>'CBA Digital Banking Case Study '!C5341</f>
        <v/>
      </c>
    </row>
    <row r="5342">
      <c r="A5342" s="6" t="str">
        <f>'CBA Digital Banking Case Study '!C5342</f>
        <v/>
      </c>
    </row>
    <row r="5343">
      <c r="A5343" s="6" t="str">
        <f>'CBA Digital Banking Case Study '!C5343</f>
        <v/>
      </c>
    </row>
    <row r="5344">
      <c r="A5344" s="6" t="str">
        <f>'CBA Digital Banking Case Study '!C5344</f>
        <v/>
      </c>
    </row>
    <row r="5345">
      <c r="A5345" s="6" t="str">
        <f>'CBA Digital Banking Case Study '!C5345</f>
        <v/>
      </c>
    </row>
    <row r="5346">
      <c r="A5346" s="6" t="str">
        <f>'CBA Digital Banking Case Study '!C5346</f>
        <v/>
      </c>
    </row>
    <row r="5347">
      <c r="A5347" s="6" t="str">
        <f>'CBA Digital Banking Case Study '!C5347</f>
        <v/>
      </c>
    </row>
    <row r="5348">
      <c r="A5348" s="6" t="str">
        <f>'CBA Digital Banking Case Study '!C5348</f>
        <v/>
      </c>
    </row>
    <row r="5349">
      <c r="A5349" s="6" t="str">
        <f>'CBA Digital Banking Case Study '!C5349</f>
        <v/>
      </c>
    </row>
    <row r="5350">
      <c r="A5350" s="6" t="str">
        <f>'CBA Digital Banking Case Study '!C5350</f>
        <v/>
      </c>
    </row>
    <row r="5351">
      <c r="A5351" s="6" t="str">
        <f>'CBA Digital Banking Case Study '!C5351</f>
        <v/>
      </c>
    </row>
    <row r="5352">
      <c r="A5352" s="6" t="str">
        <f>'CBA Digital Banking Case Study '!C5352</f>
        <v/>
      </c>
    </row>
    <row r="5353">
      <c r="A5353" s="6" t="str">
        <f>'CBA Digital Banking Case Study '!C5353</f>
        <v/>
      </c>
    </row>
    <row r="5354">
      <c r="A5354" s="6" t="str">
        <f>'CBA Digital Banking Case Study '!C5354</f>
        <v/>
      </c>
    </row>
    <row r="5355">
      <c r="A5355" s="6" t="str">
        <f>'CBA Digital Banking Case Study '!C5355</f>
        <v/>
      </c>
    </row>
    <row r="5356">
      <c r="A5356" s="6" t="str">
        <f>'CBA Digital Banking Case Study '!C5356</f>
        <v/>
      </c>
    </row>
    <row r="5357">
      <c r="A5357" s="6" t="str">
        <f>'CBA Digital Banking Case Study '!C5357</f>
        <v/>
      </c>
    </row>
    <row r="5358">
      <c r="A5358" s="6" t="str">
        <f>'CBA Digital Banking Case Study '!C5358</f>
        <v/>
      </c>
    </row>
    <row r="5359">
      <c r="A5359" s="6" t="str">
        <f>'CBA Digital Banking Case Study '!C5359</f>
        <v/>
      </c>
    </row>
    <row r="5360">
      <c r="A5360" s="6" t="str">
        <f>'CBA Digital Banking Case Study '!C5360</f>
        <v/>
      </c>
    </row>
    <row r="5361">
      <c r="A5361" s="6" t="str">
        <f>'CBA Digital Banking Case Study '!C5361</f>
        <v/>
      </c>
    </row>
    <row r="5362">
      <c r="A5362" s="6" t="str">
        <f>'CBA Digital Banking Case Study '!C5362</f>
        <v/>
      </c>
    </row>
    <row r="5363">
      <c r="A5363" s="6" t="str">
        <f>'CBA Digital Banking Case Study '!C5363</f>
        <v/>
      </c>
    </row>
    <row r="5364">
      <c r="A5364" s="6" t="str">
        <f>'CBA Digital Banking Case Study '!C5364</f>
        <v/>
      </c>
    </row>
    <row r="5365">
      <c r="A5365" s="6" t="str">
        <f>'CBA Digital Banking Case Study '!C5365</f>
        <v/>
      </c>
    </row>
    <row r="5366">
      <c r="A5366" s="6" t="str">
        <f>'CBA Digital Banking Case Study '!C5366</f>
        <v/>
      </c>
    </row>
    <row r="5367">
      <c r="A5367" s="6" t="str">
        <f>'CBA Digital Banking Case Study '!C5367</f>
        <v/>
      </c>
    </row>
    <row r="5368">
      <c r="A5368" s="6" t="str">
        <f>'CBA Digital Banking Case Study '!C5368</f>
        <v/>
      </c>
    </row>
    <row r="5369">
      <c r="A5369" s="6" t="str">
        <f>'CBA Digital Banking Case Study '!C5369</f>
        <v/>
      </c>
    </row>
    <row r="5370">
      <c r="A5370" s="6" t="str">
        <f>'CBA Digital Banking Case Study '!C5370</f>
        <v/>
      </c>
    </row>
    <row r="5371">
      <c r="A5371" s="6" t="str">
        <f>'CBA Digital Banking Case Study '!C5371</f>
        <v/>
      </c>
    </row>
    <row r="5372">
      <c r="A5372" s="6" t="str">
        <f>'CBA Digital Banking Case Study '!C5372</f>
        <v/>
      </c>
    </row>
    <row r="5373">
      <c r="A5373" s="6" t="str">
        <f>'CBA Digital Banking Case Study '!C5373</f>
        <v/>
      </c>
    </row>
    <row r="5374">
      <c r="A5374" s="6" t="str">
        <f>'CBA Digital Banking Case Study '!C5374</f>
        <v/>
      </c>
    </row>
    <row r="5375">
      <c r="A5375" s="6" t="str">
        <f>'CBA Digital Banking Case Study '!C5375</f>
        <v/>
      </c>
    </row>
    <row r="5376">
      <c r="A5376" s="6" t="str">
        <f>'CBA Digital Banking Case Study '!C5376</f>
        <v/>
      </c>
    </row>
    <row r="5377">
      <c r="A5377" s="6" t="str">
        <f>'CBA Digital Banking Case Study '!C5377</f>
        <v/>
      </c>
    </row>
    <row r="5378">
      <c r="A5378" s="6" t="str">
        <f>'CBA Digital Banking Case Study '!C5378</f>
        <v/>
      </c>
    </row>
    <row r="5379">
      <c r="A5379" s="6" t="str">
        <f>'CBA Digital Banking Case Study '!C5379</f>
        <v/>
      </c>
    </row>
    <row r="5380">
      <c r="A5380" s="6" t="str">
        <f>'CBA Digital Banking Case Study '!C5380</f>
        <v/>
      </c>
    </row>
    <row r="5381">
      <c r="A5381" s="6" t="str">
        <f>'CBA Digital Banking Case Study '!C5381</f>
        <v/>
      </c>
    </row>
    <row r="5382">
      <c r="A5382" s="6" t="str">
        <f>'CBA Digital Banking Case Study '!C5382</f>
        <v/>
      </c>
    </row>
    <row r="5383">
      <c r="A5383" s="6" t="str">
        <f>'CBA Digital Banking Case Study '!C5383</f>
        <v/>
      </c>
    </row>
    <row r="5384">
      <c r="A5384" s="6" t="str">
        <f>'CBA Digital Banking Case Study '!C5384</f>
        <v/>
      </c>
    </row>
    <row r="5385">
      <c r="A5385" s="6" t="str">
        <f>'CBA Digital Banking Case Study '!C5385</f>
        <v/>
      </c>
    </row>
    <row r="5386">
      <c r="A5386" s="6" t="str">
        <f>'CBA Digital Banking Case Study '!C5386</f>
        <v/>
      </c>
    </row>
    <row r="5387">
      <c r="A5387" s="6" t="str">
        <f>'CBA Digital Banking Case Study '!C5387</f>
        <v/>
      </c>
    </row>
    <row r="5388">
      <c r="A5388" s="6" t="str">
        <f>'CBA Digital Banking Case Study '!C5388</f>
        <v/>
      </c>
    </row>
    <row r="5389">
      <c r="A5389" s="6" t="str">
        <f>'CBA Digital Banking Case Study '!C5389</f>
        <v/>
      </c>
    </row>
    <row r="5390">
      <c r="A5390" s="6" t="str">
        <f>'CBA Digital Banking Case Study '!C5390</f>
        <v/>
      </c>
    </row>
    <row r="5391">
      <c r="A5391" s="6" t="str">
        <f>'CBA Digital Banking Case Study '!C5391</f>
        <v/>
      </c>
    </row>
    <row r="5392">
      <c r="A5392" s="6" t="str">
        <f>'CBA Digital Banking Case Study '!C5392</f>
        <v/>
      </c>
    </row>
    <row r="5393">
      <c r="A5393" s="6" t="str">
        <f>'CBA Digital Banking Case Study '!C5393</f>
        <v/>
      </c>
    </row>
    <row r="5394">
      <c r="A5394" s="6" t="str">
        <f>'CBA Digital Banking Case Study '!C5394</f>
        <v/>
      </c>
    </row>
    <row r="5395">
      <c r="A5395" s="6" t="str">
        <f>'CBA Digital Banking Case Study '!C5395</f>
        <v/>
      </c>
    </row>
    <row r="5396">
      <c r="A5396" s="6" t="str">
        <f>'CBA Digital Banking Case Study '!C5396</f>
        <v/>
      </c>
    </row>
    <row r="5397">
      <c r="A5397" s="6" t="str">
        <f>'CBA Digital Banking Case Study '!C5397</f>
        <v/>
      </c>
    </row>
    <row r="5398">
      <c r="A5398" s="6" t="str">
        <f>'CBA Digital Banking Case Study '!C5398</f>
        <v/>
      </c>
    </row>
    <row r="5399">
      <c r="A5399" s="6" t="str">
        <f>'CBA Digital Banking Case Study '!C5399</f>
        <v/>
      </c>
    </row>
    <row r="5400">
      <c r="A5400" s="6" t="str">
        <f>'CBA Digital Banking Case Study '!C5400</f>
        <v/>
      </c>
    </row>
    <row r="5401">
      <c r="A5401" s="6" t="str">
        <f>'CBA Digital Banking Case Study '!C5401</f>
        <v/>
      </c>
    </row>
    <row r="5402">
      <c r="A5402" s="6" t="str">
        <f>'CBA Digital Banking Case Study '!C5402</f>
        <v/>
      </c>
    </row>
    <row r="5403">
      <c r="A5403" s="6" t="str">
        <f>'CBA Digital Banking Case Study '!C5403</f>
        <v/>
      </c>
    </row>
    <row r="5404">
      <c r="A5404" s="6" t="str">
        <f>'CBA Digital Banking Case Study '!C5404</f>
        <v/>
      </c>
    </row>
    <row r="5405">
      <c r="A5405" s="6" t="str">
        <f>'CBA Digital Banking Case Study '!C5405</f>
        <v/>
      </c>
    </row>
    <row r="5406">
      <c r="A5406" s="6" t="str">
        <f>'CBA Digital Banking Case Study '!C5406</f>
        <v/>
      </c>
    </row>
    <row r="5407">
      <c r="A5407" s="6" t="str">
        <f>'CBA Digital Banking Case Study '!C5407</f>
        <v/>
      </c>
    </row>
    <row r="5408">
      <c r="A5408" s="6" t="str">
        <f>'CBA Digital Banking Case Study '!C5408</f>
        <v/>
      </c>
    </row>
    <row r="5409">
      <c r="A5409" s="6" t="str">
        <f>'CBA Digital Banking Case Study '!C5409</f>
        <v/>
      </c>
    </row>
    <row r="5410">
      <c r="A5410" s="6" t="str">
        <f>'CBA Digital Banking Case Study '!C5410</f>
        <v/>
      </c>
    </row>
    <row r="5411">
      <c r="A5411" s="6" t="str">
        <f>'CBA Digital Banking Case Study '!C5411</f>
        <v/>
      </c>
    </row>
    <row r="5412">
      <c r="A5412" s="6" t="str">
        <f>'CBA Digital Banking Case Study '!C5412</f>
        <v/>
      </c>
    </row>
    <row r="5413">
      <c r="A5413" s="6" t="str">
        <f>'CBA Digital Banking Case Study '!C5413</f>
        <v/>
      </c>
    </row>
    <row r="5414">
      <c r="A5414" s="6" t="str">
        <f>'CBA Digital Banking Case Study '!C5414</f>
        <v/>
      </c>
    </row>
    <row r="5415">
      <c r="A5415" s="6" t="str">
        <f>'CBA Digital Banking Case Study '!C5415</f>
        <v/>
      </c>
    </row>
    <row r="5416">
      <c r="A5416" s="6" t="str">
        <f>'CBA Digital Banking Case Study '!C5416</f>
        <v/>
      </c>
    </row>
    <row r="5417">
      <c r="A5417" s="6" t="str">
        <f>'CBA Digital Banking Case Study '!C5417</f>
        <v/>
      </c>
    </row>
    <row r="5418">
      <c r="A5418" s="6" t="str">
        <f>'CBA Digital Banking Case Study '!C5418</f>
        <v/>
      </c>
    </row>
    <row r="5419">
      <c r="A5419" s="6" t="str">
        <f>'CBA Digital Banking Case Study '!C5419</f>
        <v/>
      </c>
    </row>
    <row r="5420">
      <c r="A5420" s="6" t="str">
        <f>'CBA Digital Banking Case Study '!C5420</f>
        <v/>
      </c>
    </row>
    <row r="5421">
      <c r="A5421" s="6" t="str">
        <f>'CBA Digital Banking Case Study '!C5421</f>
        <v/>
      </c>
    </row>
    <row r="5422">
      <c r="A5422" s="6" t="str">
        <f>'CBA Digital Banking Case Study '!C5422</f>
        <v/>
      </c>
    </row>
    <row r="5423">
      <c r="A5423" s="6" t="str">
        <f>'CBA Digital Banking Case Study '!C5423</f>
        <v/>
      </c>
    </row>
    <row r="5424">
      <c r="A5424" s="6" t="str">
        <f>'CBA Digital Banking Case Study '!C5424</f>
        <v/>
      </c>
    </row>
    <row r="5425">
      <c r="A5425" s="6" t="str">
        <f>'CBA Digital Banking Case Study '!C5425</f>
        <v/>
      </c>
    </row>
    <row r="5426">
      <c r="A5426" s="6" t="str">
        <f>'CBA Digital Banking Case Study '!C5426</f>
        <v/>
      </c>
    </row>
    <row r="5427">
      <c r="A5427" s="6" t="str">
        <f>'CBA Digital Banking Case Study '!C5427</f>
        <v/>
      </c>
    </row>
    <row r="5428">
      <c r="A5428" s="6" t="str">
        <f>'CBA Digital Banking Case Study '!C5428</f>
        <v/>
      </c>
    </row>
    <row r="5429">
      <c r="A5429" s="6" t="str">
        <f>'CBA Digital Banking Case Study '!C5429</f>
        <v/>
      </c>
    </row>
    <row r="5430">
      <c r="A5430" s="6" t="str">
        <f>'CBA Digital Banking Case Study '!C5430</f>
        <v/>
      </c>
    </row>
    <row r="5431">
      <c r="A5431" s="6" t="str">
        <f>'CBA Digital Banking Case Study '!C5431</f>
        <v/>
      </c>
    </row>
    <row r="5432">
      <c r="A5432" s="6" t="str">
        <f>'CBA Digital Banking Case Study '!C5432</f>
        <v/>
      </c>
    </row>
    <row r="5433">
      <c r="A5433" s="6" t="str">
        <f>'CBA Digital Banking Case Study '!C5433</f>
        <v/>
      </c>
    </row>
    <row r="5434">
      <c r="A5434" s="6" t="str">
        <f>'CBA Digital Banking Case Study '!C5434</f>
        <v/>
      </c>
    </row>
    <row r="5435">
      <c r="A5435" s="6" t="str">
        <f>'CBA Digital Banking Case Study '!C5435</f>
        <v/>
      </c>
    </row>
    <row r="5436">
      <c r="A5436" s="6" t="str">
        <f>'CBA Digital Banking Case Study '!C5436</f>
        <v/>
      </c>
    </row>
    <row r="5437">
      <c r="A5437" s="6" t="str">
        <f>'CBA Digital Banking Case Study '!C5437</f>
        <v/>
      </c>
    </row>
    <row r="5438">
      <c r="A5438" s="6" t="str">
        <f>'CBA Digital Banking Case Study '!C5438</f>
        <v/>
      </c>
    </row>
    <row r="5439">
      <c r="A5439" s="6" t="str">
        <f>'CBA Digital Banking Case Study '!C5439</f>
        <v/>
      </c>
    </row>
    <row r="5440">
      <c r="A5440" s="6" t="str">
        <f>'CBA Digital Banking Case Study '!C5440</f>
        <v/>
      </c>
    </row>
    <row r="5441">
      <c r="A5441" s="6" t="str">
        <f>'CBA Digital Banking Case Study '!C5441</f>
        <v/>
      </c>
    </row>
    <row r="5442">
      <c r="A5442" s="6" t="str">
        <f>'CBA Digital Banking Case Study '!C5442</f>
        <v/>
      </c>
    </row>
    <row r="5443">
      <c r="A5443" s="6" t="str">
        <f>'CBA Digital Banking Case Study '!C5443</f>
        <v/>
      </c>
    </row>
    <row r="5444">
      <c r="A5444" s="6" t="str">
        <f>'CBA Digital Banking Case Study '!C5444</f>
        <v/>
      </c>
    </row>
    <row r="5445">
      <c r="A5445" s="6" t="str">
        <f>'CBA Digital Banking Case Study '!C5445</f>
        <v/>
      </c>
    </row>
    <row r="5446">
      <c r="A5446" s="6" t="str">
        <f>'CBA Digital Banking Case Study '!C5446</f>
        <v/>
      </c>
    </row>
    <row r="5447">
      <c r="A5447" s="6" t="str">
        <f>'CBA Digital Banking Case Study '!C5447</f>
        <v/>
      </c>
    </row>
    <row r="5448">
      <c r="A5448" s="6" t="str">
        <f>'CBA Digital Banking Case Study '!C5448</f>
        <v/>
      </c>
    </row>
    <row r="5449">
      <c r="A5449" s="6" t="str">
        <f>'CBA Digital Banking Case Study '!C5449</f>
        <v/>
      </c>
    </row>
    <row r="5450">
      <c r="A5450" s="6" t="str">
        <f>'CBA Digital Banking Case Study '!C5450</f>
        <v/>
      </c>
    </row>
    <row r="5451">
      <c r="A5451" s="6" t="str">
        <f>'CBA Digital Banking Case Study '!C5451</f>
        <v/>
      </c>
    </row>
    <row r="5452">
      <c r="A5452" s="6" t="str">
        <f>'CBA Digital Banking Case Study '!C5452</f>
        <v/>
      </c>
    </row>
    <row r="5453">
      <c r="A5453" s="6" t="str">
        <f>'CBA Digital Banking Case Study '!C5453</f>
        <v/>
      </c>
    </row>
    <row r="5454">
      <c r="A5454" s="6" t="str">
        <f>'CBA Digital Banking Case Study '!C5454</f>
        <v/>
      </c>
    </row>
    <row r="5455">
      <c r="A5455" s="6" t="str">
        <f>'CBA Digital Banking Case Study '!C5455</f>
        <v/>
      </c>
    </row>
    <row r="5456">
      <c r="A5456" s="6" t="str">
        <f>'CBA Digital Banking Case Study '!C5456</f>
        <v/>
      </c>
    </row>
    <row r="5457">
      <c r="A5457" s="6" t="str">
        <f>'CBA Digital Banking Case Study '!C5457</f>
        <v/>
      </c>
    </row>
    <row r="5458">
      <c r="A5458" s="6" t="str">
        <f>'CBA Digital Banking Case Study '!C5458</f>
        <v/>
      </c>
    </row>
    <row r="5459">
      <c r="A5459" s="6" t="str">
        <f>'CBA Digital Banking Case Study '!C5459</f>
        <v/>
      </c>
    </row>
    <row r="5460">
      <c r="A5460" s="6" t="str">
        <f>'CBA Digital Banking Case Study '!C5460</f>
        <v/>
      </c>
    </row>
    <row r="5461">
      <c r="A5461" s="6" t="str">
        <f>'CBA Digital Banking Case Study '!C5461</f>
        <v/>
      </c>
    </row>
    <row r="5462">
      <c r="A5462" s="6" t="str">
        <f>'CBA Digital Banking Case Study '!C5462</f>
        <v/>
      </c>
    </row>
    <row r="5463">
      <c r="A5463" s="6" t="str">
        <f>'CBA Digital Banking Case Study '!C5463</f>
        <v/>
      </c>
    </row>
    <row r="5464">
      <c r="A5464" s="6" t="str">
        <f>'CBA Digital Banking Case Study '!C5464</f>
        <v/>
      </c>
    </row>
    <row r="5465">
      <c r="A5465" s="6" t="str">
        <f>'CBA Digital Banking Case Study '!C5465</f>
        <v/>
      </c>
    </row>
    <row r="5466">
      <c r="A5466" s="6" t="str">
        <f>'CBA Digital Banking Case Study '!C5466</f>
        <v/>
      </c>
    </row>
    <row r="5467">
      <c r="A5467" s="6" t="str">
        <f>'CBA Digital Banking Case Study '!C5467</f>
        <v/>
      </c>
    </row>
    <row r="5468">
      <c r="A5468" s="6" t="str">
        <f>'CBA Digital Banking Case Study '!C5468</f>
        <v/>
      </c>
    </row>
    <row r="5469">
      <c r="A5469" s="6" t="str">
        <f>'CBA Digital Banking Case Study '!C5469</f>
        <v/>
      </c>
    </row>
    <row r="5470">
      <c r="A5470" s="6" t="str">
        <f>'CBA Digital Banking Case Study '!C5470</f>
        <v/>
      </c>
    </row>
    <row r="5471">
      <c r="A5471" s="6" t="str">
        <f>'CBA Digital Banking Case Study '!C5471</f>
        <v/>
      </c>
    </row>
    <row r="5472">
      <c r="A5472" s="6" t="str">
        <f>'CBA Digital Banking Case Study '!C5472</f>
        <v/>
      </c>
    </row>
    <row r="5473">
      <c r="A5473" s="6" t="str">
        <f>'CBA Digital Banking Case Study '!C5473</f>
        <v/>
      </c>
    </row>
    <row r="5474">
      <c r="A5474" s="6" t="str">
        <f>'CBA Digital Banking Case Study '!C5474</f>
        <v/>
      </c>
    </row>
    <row r="5475">
      <c r="A5475" s="6" t="str">
        <f>'CBA Digital Banking Case Study '!C5475</f>
        <v/>
      </c>
    </row>
    <row r="5476">
      <c r="A5476" s="6" t="str">
        <f>'CBA Digital Banking Case Study '!C5476</f>
        <v/>
      </c>
    </row>
    <row r="5477">
      <c r="A5477" s="6" t="str">
        <f>'CBA Digital Banking Case Study '!C5477</f>
        <v/>
      </c>
    </row>
    <row r="5478">
      <c r="A5478" s="6" t="str">
        <f>'CBA Digital Banking Case Study '!C5478</f>
        <v/>
      </c>
    </row>
    <row r="5479">
      <c r="A5479" s="6" t="str">
        <f>'CBA Digital Banking Case Study '!C5479</f>
        <v/>
      </c>
    </row>
    <row r="5480">
      <c r="A5480" s="6" t="str">
        <f>'CBA Digital Banking Case Study '!C5480</f>
        <v/>
      </c>
    </row>
    <row r="5481">
      <c r="A5481" s="6" t="str">
        <f>'CBA Digital Banking Case Study '!C5481</f>
        <v/>
      </c>
    </row>
    <row r="5482">
      <c r="A5482" s="6" t="str">
        <f>'CBA Digital Banking Case Study '!C5482</f>
        <v/>
      </c>
    </row>
    <row r="5483">
      <c r="A5483" s="6" t="str">
        <f>'CBA Digital Banking Case Study '!C5483</f>
        <v/>
      </c>
    </row>
    <row r="5484">
      <c r="A5484" s="6" t="str">
        <f>'CBA Digital Banking Case Study '!C5484</f>
        <v/>
      </c>
    </row>
    <row r="5485">
      <c r="A5485" s="6" t="str">
        <f>'CBA Digital Banking Case Study '!C5485</f>
        <v/>
      </c>
    </row>
    <row r="5486">
      <c r="A5486" s="6" t="str">
        <f>'CBA Digital Banking Case Study '!C5486</f>
        <v/>
      </c>
    </row>
    <row r="5487">
      <c r="A5487" s="6" t="str">
        <f>'CBA Digital Banking Case Study '!C5487</f>
        <v/>
      </c>
    </row>
    <row r="5488">
      <c r="A5488" s="6" t="str">
        <f>'CBA Digital Banking Case Study '!C5488</f>
        <v/>
      </c>
    </row>
    <row r="5489">
      <c r="A5489" s="6" t="str">
        <f>'CBA Digital Banking Case Study '!C5489</f>
        <v/>
      </c>
    </row>
    <row r="5490">
      <c r="A5490" s="6" t="str">
        <f>'CBA Digital Banking Case Study '!C5490</f>
        <v/>
      </c>
    </row>
    <row r="5491">
      <c r="A5491" s="6" t="str">
        <f>'CBA Digital Banking Case Study '!C5491</f>
        <v/>
      </c>
    </row>
    <row r="5492">
      <c r="A5492" s="6" t="str">
        <f>'CBA Digital Banking Case Study '!C5492</f>
        <v/>
      </c>
    </row>
    <row r="5493">
      <c r="A5493" s="6" t="str">
        <f>'CBA Digital Banking Case Study '!C5493</f>
        <v/>
      </c>
    </row>
    <row r="5494">
      <c r="A5494" s="6" t="str">
        <f>'CBA Digital Banking Case Study '!C5494</f>
        <v/>
      </c>
    </row>
    <row r="5495">
      <c r="A5495" s="6" t="str">
        <f>'CBA Digital Banking Case Study '!C5495</f>
        <v/>
      </c>
    </row>
    <row r="5496">
      <c r="A5496" s="6" t="str">
        <f>'CBA Digital Banking Case Study '!C5496</f>
        <v/>
      </c>
    </row>
    <row r="5497">
      <c r="A5497" s="6" t="str">
        <f>'CBA Digital Banking Case Study '!C5497</f>
        <v/>
      </c>
    </row>
    <row r="5498">
      <c r="A5498" s="6" t="str">
        <f>'CBA Digital Banking Case Study '!C5498</f>
        <v/>
      </c>
    </row>
    <row r="5499">
      <c r="A5499" s="6" t="str">
        <f>'CBA Digital Banking Case Study '!C5499</f>
        <v/>
      </c>
    </row>
    <row r="5500">
      <c r="A5500" s="6" t="str">
        <f>'CBA Digital Banking Case Study '!C5500</f>
        <v/>
      </c>
    </row>
    <row r="5501">
      <c r="A5501" s="6" t="str">
        <f>'CBA Digital Banking Case Study '!C5501</f>
        <v/>
      </c>
    </row>
    <row r="5502">
      <c r="A5502" s="6" t="str">
        <f>'CBA Digital Banking Case Study '!C5502</f>
        <v/>
      </c>
    </row>
    <row r="5503">
      <c r="A5503" s="6" t="str">
        <f>'CBA Digital Banking Case Study '!C5503</f>
        <v/>
      </c>
    </row>
    <row r="5504">
      <c r="A5504" s="6" t="str">
        <f>'CBA Digital Banking Case Study '!C5504</f>
        <v/>
      </c>
    </row>
    <row r="5505">
      <c r="A5505" s="6" t="str">
        <f>'CBA Digital Banking Case Study '!C5505</f>
        <v/>
      </c>
    </row>
    <row r="5506">
      <c r="A5506" s="6" t="str">
        <f>'CBA Digital Banking Case Study '!C5506</f>
        <v/>
      </c>
    </row>
    <row r="5507">
      <c r="A5507" s="6" t="str">
        <f>'CBA Digital Banking Case Study '!C5507</f>
        <v/>
      </c>
    </row>
    <row r="5508">
      <c r="A5508" s="6" t="str">
        <f>'CBA Digital Banking Case Study '!C5508</f>
        <v/>
      </c>
    </row>
    <row r="5509">
      <c r="A5509" s="6" t="str">
        <f>'CBA Digital Banking Case Study '!C5509</f>
        <v/>
      </c>
    </row>
    <row r="5510">
      <c r="A5510" s="6" t="str">
        <f>'CBA Digital Banking Case Study '!C5510</f>
        <v/>
      </c>
    </row>
    <row r="5511">
      <c r="A5511" s="6" t="str">
        <f>'CBA Digital Banking Case Study '!C5511</f>
        <v/>
      </c>
    </row>
    <row r="5512">
      <c r="A5512" s="6" t="str">
        <f>'CBA Digital Banking Case Study '!C5512</f>
        <v/>
      </c>
    </row>
    <row r="5513">
      <c r="A5513" s="6" t="str">
        <f>'CBA Digital Banking Case Study '!C5513</f>
        <v/>
      </c>
    </row>
    <row r="5514">
      <c r="A5514" s="6" t="str">
        <f>'CBA Digital Banking Case Study '!C5514</f>
        <v/>
      </c>
    </row>
    <row r="5515">
      <c r="A5515" s="6" t="str">
        <f>'CBA Digital Banking Case Study '!C5515</f>
        <v/>
      </c>
    </row>
    <row r="5516">
      <c r="A5516" s="6" t="str">
        <f>'CBA Digital Banking Case Study '!C5516</f>
        <v/>
      </c>
    </row>
    <row r="5517">
      <c r="A5517" s="6" t="str">
        <f>'CBA Digital Banking Case Study '!C5517</f>
        <v/>
      </c>
    </row>
    <row r="5518">
      <c r="A5518" s="6" t="str">
        <f>'CBA Digital Banking Case Study '!C5518</f>
        <v/>
      </c>
    </row>
    <row r="5519">
      <c r="A5519" s="6" t="str">
        <f>'CBA Digital Banking Case Study '!C5519</f>
        <v/>
      </c>
    </row>
    <row r="5520">
      <c r="A5520" s="6" t="str">
        <f>'CBA Digital Banking Case Study '!C5520</f>
        <v/>
      </c>
    </row>
    <row r="5521">
      <c r="A5521" s="6" t="str">
        <f>'CBA Digital Banking Case Study '!C5521</f>
        <v/>
      </c>
    </row>
    <row r="5522">
      <c r="A5522" s="6" t="str">
        <f>'CBA Digital Banking Case Study '!C5522</f>
        <v/>
      </c>
    </row>
    <row r="5523">
      <c r="A5523" s="6" t="str">
        <f>'CBA Digital Banking Case Study '!C5523</f>
        <v/>
      </c>
    </row>
    <row r="5524">
      <c r="A5524" s="6" t="str">
        <f>'CBA Digital Banking Case Study '!C5524</f>
        <v/>
      </c>
    </row>
    <row r="5525">
      <c r="A5525" s="6" t="str">
        <f>'CBA Digital Banking Case Study '!C5525</f>
        <v/>
      </c>
    </row>
    <row r="5526">
      <c r="A5526" s="6" t="str">
        <f>'CBA Digital Banking Case Study '!C5526</f>
        <v/>
      </c>
    </row>
    <row r="5527">
      <c r="A5527" s="6" t="str">
        <f>'CBA Digital Banking Case Study '!C5527</f>
        <v/>
      </c>
    </row>
    <row r="5528">
      <c r="A5528" s="6" t="str">
        <f>'CBA Digital Banking Case Study '!C5528</f>
        <v/>
      </c>
    </row>
    <row r="5529">
      <c r="A5529" s="6" t="str">
        <f>'CBA Digital Banking Case Study '!C5529</f>
        <v/>
      </c>
    </row>
    <row r="5530">
      <c r="A5530" s="6" t="str">
        <f>'CBA Digital Banking Case Study '!C5530</f>
        <v/>
      </c>
    </row>
    <row r="5531">
      <c r="A5531" s="6" t="str">
        <f>'CBA Digital Banking Case Study '!C5531</f>
        <v/>
      </c>
    </row>
    <row r="5532">
      <c r="A5532" s="6" t="str">
        <f>'CBA Digital Banking Case Study '!C5532</f>
        <v/>
      </c>
    </row>
    <row r="5533">
      <c r="A5533" s="6" t="str">
        <f>'CBA Digital Banking Case Study '!C5533</f>
        <v/>
      </c>
    </row>
    <row r="5534">
      <c r="A5534" s="6" t="str">
        <f>'CBA Digital Banking Case Study '!C5534</f>
        <v/>
      </c>
    </row>
    <row r="5535">
      <c r="A5535" s="6" t="str">
        <f>'CBA Digital Banking Case Study '!C5535</f>
        <v/>
      </c>
    </row>
    <row r="5536">
      <c r="A5536" s="6" t="str">
        <f>'CBA Digital Banking Case Study '!C5536</f>
        <v/>
      </c>
    </row>
    <row r="5537">
      <c r="A5537" s="6" t="str">
        <f>'CBA Digital Banking Case Study '!C5537</f>
        <v/>
      </c>
    </row>
    <row r="5538">
      <c r="A5538" s="6" t="str">
        <f>'CBA Digital Banking Case Study '!C5538</f>
        <v/>
      </c>
    </row>
    <row r="5539">
      <c r="A5539" s="6" t="str">
        <f>'CBA Digital Banking Case Study '!C5539</f>
        <v/>
      </c>
    </row>
    <row r="5540">
      <c r="A5540" s="6" t="str">
        <f>'CBA Digital Banking Case Study '!C5540</f>
        <v/>
      </c>
    </row>
    <row r="5541">
      <c r="A5541" s="6" t="str">
        <f>'CBA Digital Banking Case Study '!C5541</f>
        <v/>
      </c>
    </row>
    <row r="5542">
      <c r="A5542" s="6" t="str">
        <f>'CBA Digital Banking Case Study '!C5542</f>
        <v/>
      </c>
    </row>
    <row r="5543">
      <c r="A5543" s="6" t="str">
        <f>'CBA Digital Banking Case Study '!C5543</f>
        <v/>
      </c>
    </row>
    <row r="5544">
      <c r="A5544" s="6" t="str">
        <f>'CBA Digital Banking Case Study '!C5544</f>
        <v/>
      </c>
    </row>
    <row r="5545">
      <c r="A5545" s="6" t="str">
        <f>'CBA Digital Banking Case Study '!C5545</f>
        <v/>
      </c>
    </row>
    <row r="5546">
      <c r="A5546" s="6" t="str">
        <f>'CBA Digital Banking Case Study '!C5546</f>
        <v/>
      </c>
    </row>
    <row r="5547">
      <c r="A5547" s="6" t="str">
        <f>'CBA Digital Banking Case Study '!C5547</f>
        <v/>
      </c>
    </row>
    <row r="5548">
      <c r="A5548" s="6" t="str">
        <f>'CBA Digital Banking Case Study '!C5548</f>
        <v/>
      </c>
    </row>
    <row r="5549">
      <c r="A5549" s="6" t="str">
        <f>'CBA Digital Banking Case Study '!C5549</f>
        <v/>
      </c>
    </row>
    <row r="5550">
      <c r="A5550" s="6" t="str">
        <f>'CBA Digital Banking Case Study '!C5550</f>
        <v/>
      </c>
    </row>
    <row r="5551">
      <c r="A5551" s="6" t="str">
        <f>'CBA Digital Banking Case Study '!C5551</f>
        <v/>
      </c>
    </row>
    <row r="5552">
      <c r="A5552" s="6" t="str">
        <f>'CBA Digital Banking Case Study '!C5552</f>
        <v/>
      </c>
    </row>
    <row r="5553">
      <c r="A5553" s="6" t="str">
        <f>'CBA Digital Banking Case Study '!C5553</f>
        <v/>
      </c>
    </row>
    <row r="5554">
      <c r="A5554" s="6" t="str">
        <f>'CBA Digital Banking Case Study '!C5554</f>
        <v/>
      </c>
    </row>
    <row r="5555">
      <c r="A5555" s="6" t="str">
        <f>'CBA Digital Banking Case Study '!C5555</f>
        <v/>
      </c>
    </row>
    <row r="5556">
      <c r="A5556" s="6" t="str">
        <f>'CBA Digital Banking Case Study '!C5556</f>
        <v/>
      </c>
    </row>
    <row r="5557">
      <c r="A5557" s="6" t="str">
        <f>'CBA Digital Banking Case Study '!C5557</f>
        <v/>
      </c>
    </row>
    <row r="5558">
      <c r="A5558" s="6" t="str">
        <f>'CBA Digital Banking Case Study '!C5558</f>
        <v/>
      </c>
    </row>
    <row r="5559">
      <c r="A5559" s="6" t="str">
        <f>'CBA Digital Banking Case Study '!C5559</f>
        <v/>
      </c>
    </row>
    <row r="5560">
      <c r="A5560" s="6" t="str">
        <f>'CBA Digital Banking Case Study '!C5560</f>
        <v/>
      </c>
    </row>
    <row r="5561">
      <c r="A5561" s="6" t="str">
        <f>'CBA Digital Banking Case Study '!C5561</f>
        <v/>
      </c>
    </row>
    <row r="5562">
      <c r="A5562" s="6" t="str">
        <f>'CBA Digital Banking Case Study '!C5562</f>
        <v/>
      </c>
    </row>
    <row r="5563">
      <c r="A5563" s="6" t="str">
        <f>'CBA Digital Banking Case Study '!C5563</f>
        <v/>
      </c>
    </row>
    <row r="5564">
      <c r="A5564" s="6" t="str">
        <f>'CBA Digital Banking Case Study '!C5564</f>
        <v/>
      </c>
    </row>
    <row r="5565">
      <c r="A5565" s="6" t="str">
        <f>'CBA Digital Banking Case Study '!C5565</f>
        <v/>
      </c>
    </row>
    <row r="5566">
      <c r="A5566" s="6" t="str">
        <f>'CBA Digital Banking Case Study '!C5566</f>
        <v/>
      </c>
    </row>
    <row r="5567">
      <c r="A5567" s="6" t="str">
        <f>'CBA Digital Banking Case Study '!C5567</f>
        <v/>
      </c>
    </row>
    <row r="5568">
      <c r="A5568" s="6" t="str">
        <f>'CBA Digital Banking Case Study '!C5568</f>
        <v/>
      </c>
    </row>
    <row r="5569">
      <c r="A5569" s="6" t="str">
        <f>'CBA Digital Banking Case Study '!C5569</f>
        <v/>
      </c>
    </row>
    <row r="5570">
      <c r="A5570" s="6" t="str">
        <f>'CBA Digital Banking Case Study '!C5570</f>
        <v/>
      </c>
    </row>
    <row r="5571">
      <c r="A5571" s="6" t="str">
        <f>'CBA Digital Banking Case Study '!C5571</f>
        <v/>
      </c>
    </row>
    <row r="5572">
      <c r="A5572" s="6" t="str">
        <f>'CBA Digital Banking Case Study '!C5572</f>
        <v/>
      </c>
    </row>
    <row r="5573">
      <c r="A5573" s="6" t="str">
        <f>'CBA Digital Banking Case Study '!C5573</f>
        <v/>
      </c>
    </row>
    <row r="5574">
      <c r="A5574" s="6" t="str">
        <f>'CBA Digital Banking Case Study '!C5574</f>
        <v/>
      </c>
    </row>
    <row r="5575">
      <c r="A5575" s="6" t="str">
        <f>'CBA Digital Banking Case Study '!C5575</f>
        <v/>
      </c>
    </row>
    <row r="5576">
      <c r="A5576" s="6" t="str">
        <f>'CBA Digital Banking Case Study '!C5576</f>
        <v/>
      </c>
    </row>
    <row r="5577">
      <c r="A5577" s="6" t="str">
        <f>'CBA Digital Banking Case Study '!C5577</f>
        <v/>
      </c>
    </row>
    <row r="5578">
      <c r="A5578" s="6" t="str">
        <f>'CBA Digital Banking Case Study '!C5578</f>
        <v/>
      </c>
    </row>
    <row r="5579">
      <c r="A5579" s="6" t="str">
        <f>'CBA Digital Banking Case Study '!C5579</f>
        <v/>
      </c>
    </row>
    <row r="5580">
      <c r="A5580" s="6" t="str">
        <f>'CBA Digital Banking Case Study '!C5580</f>
        <v/>
      </c>
    </row>
    <row r="5581">
      <c r="A5581" s="6" t="str">
        <f>'CBA Digital Banking Case Study '!C5581</f>
        <v/>
      </c>
    </row>
    <row r="5582">
      <c r="A5582" s="6" t="str">
        <f>'CBA Digital Banking Case Study '!C5582</f>
        <v/>
      </c>
    </row>
    <row r="5583">
      <c r="A5583" s="6" t="str">
        <f>'CBA Digital Banking Case Study '!C5583</f>
        <v/>
      </c>
    </row>
    <row r="5584">
      <c r="A5584" s="6" t="str">
        <f>'CBA Digital Banking Case Study '!C5584</f>
        <v/>
      </c>
    </row>
    <row r="5585">
      <c r="A5585" s="6" t="str">
        <f>'CBA Digital Banking Case Study '!C5585</f>
        <v/>
      </c>
    </row>
    <row r="5586">
      <c r="A5586" s="6" t="str">
        <f>'CBA Digital Banking Case Study '!C5586</f>
        <v/>
      </c>
    </row>
    <row r="5587">
      <c r="A5587" s="6" t="str">
        <f>'CBA Digital Banking Case Study '!C5587</f>
        <v/>
      </c>
    </row>
    <row r="5588">
      <c r="A5588" s="6" t="str">
        <f>'CBA Digital Banking Case Study '!C5588</f>
        <v/>
      </c>
    </row>
    <row r="5589">
      <c r="A5589" s="6" t="str">
        <f>'CBA Digital Banking Case Study '!C5589</f>
        <v/>
      </c>
    </row>
    <row r="5590">
      <c r="A5590" s="6" t="str">
        <f>'CBA Digital Banking Case Study '!C5590</f>
        <v/>
      </c>
    </row>
    <row r="5591">
      <c r="A5591" s="6" t="str">
        <f>'CBA Digital Banking Case Study '!C5591</f>
        <v/>
      </c>
    </row>
    <row r="5592">
      <c r="A5592" s="6" t="str">
        <f>'CBA Digital Banking Case Study '!C5592</f>
        <v/>
      </c>
    </row>
    <row r="5593">
      <c r="A5593" s="6" t="str">
        <f>'CBA Digital Banking Case Study '!C5593</f>
        <v/>
      </c>
    </row>
    <row r="5594">
      <c r="A5594" s="6" t="str">
        <f>'CBA Digital Banking Case Study '!C5594</f>
        <v/>
      </c>
    </row>
    <row r="5595">
      <c r="A5595" s="6" t="str">
        <f>'CBA Digital Banking Case Study '!C5595</f>
        <v/>
      </c>
    </row>
    <row r="5596">
      <c r="A5596" s="6" t="str">
        <f>'CBA Digital Banking Case Study '!C5596</f>
        <v/>
      </c>
    </row>
    <row r="5597">
      <c r="A5597" s="6" t="str">
        <f>'CBA Digital Banking Case Study '!C5597</f>
        <v/>
      </c>
    </row>
    <row r="5598">
      <c r="A5598" s="6" t="str">
        <f>'CBA Digital Banking Case Study '!C5598</f>
        <v/>
      </c>
    </row>
    <row r="5599">
      <c r="A5599" s="6" t="str">
        <f>'CBA Digital Banking Case Study '!C5599</f>
        <v/>
      </c>
    </row>
    <row r="5600">
      <c r="A5600" s="6" t="str">
        <f>'CBA Digital Banking Case Study '!C5600</f>
        <v/>
      </c>
    </row>
    <row r="5601">
      <c r="A5601" s="6" t="str">
        <f>'CBA Digital Banking Case Study '!C5601</f>
        <v/>
      </c>
    </row>
    <row r="5602">
      <c r="A5602" s="6" t="str">
        <f>'CBA Digital Banking Case Study '!C5602</f>
        <v/>
      </c>
    </row>
    <row r="5603">
      <c r="A5603" s="6" t="str">
        <f>'CBA Digital Banking Case Study '!C5603</f>
        <v/>
      </c>
    </row>
    <row r="5604">
      <c r="A5604" s="6" t="str">
        <f>'CBA Digital Banking Case Study '!C5604</f>
        <v/>
      </c>
    </row>
    <row r="5605">
      <c r="A5605" s="6" t="str">
        <f>'CBA Digital Banking Case Study '!C5605</f>
        <v/>
      </c>
    </row>
    <row r="5606">
      <c r="A5606" s="6" t="str">
        <f>'CBA Digital Banking Case Study '!C5606</f>
        <v/>
      </c>
    </row>
    <row r="5607">
      <c r="A5607" s="6" t="str">
        <f>'CBA Digital Banking Case Study '!C5607</f>
        <v/>
      </c>
    </row>
    <row r="5608">
      <c r="A5608" s="6" t="str">
        <f>'CBA Digital Banking Case Study '!C5608</f>
        <v/>
      </c>
    </row>
    <row r="5609">
      <c r="A5609" s="6" t="str">
        <f>'CBA Digital Banking Case Study '!C5609</f>
        <v/>
      </c>
    </row>
    <row r="5610">
      <c r="A5610" s="6" t="str">
        <f>'CBA Digital Banking Case Study '!C5610</f>
        <v/>
      </c>
    </row>
    <row r="5611">
      <c r="A5611" s="6" t="str">
        <f>'CBA Digital Banking Case Study '!C5611</f>
        <v/>
      </c>
    </row>
    <row r="5612">
      <c r="A5612" s="6" t="str">
        <f>'CBA Digital Banking Case Study '!C5612</f>
        <v/>
      </c>
    </row>
    <row r="5613">
      <c r="A5613" s="6" t="str">
        <f>'CBA Digital Banking Case Study '!C5613</f>
        <v/>
      </c>
    </row>
    <row r="5614">
      <c r="A5614" s="6" t="str">
        <f>'CBA Digital Banking Case Study '!C5614</f>
        <v/>
      </c>
    </row>
    <row r="5615">
      <c r="A5615" s="6" t="str">
        <f>'CBA Digital Banking Case Study '!C5615</f>
        <v/>
      </c>
    </row>
    <row r="5616">
      <c r="A5616" s="6" t="str">
        <f>'CBA Digital Banking Case Study '!C5616</f>
        <v/>
      </c>
    </row>
    <row r="5617">
      <c r="A5617" s="6" t="str">
        <f>'CBA Digital Banking Case Study '!C5617</f>
        <v/>
      </c>
    </row>
    <row r="5618">
      <c r="A5618" s="6" t="str">
        <f>'CBA Digital Banking Case Study '!C5618</f>
        <v/>
      </c>
    </row>
    <row r="5619">
      <c r="A5619" s="6" t="str">
        <f>'CBA Digital Banking Case Study '!C5619</f>
        <v/>
      </c>
    </row>
    <row r="5620">
      <c r="A5620" s="6" t="str">
        <f>'CBA Digital Banking Case Study '!C5620</f>
        <v/>
      </c>
    </row>
    <row r="5621">
      <c r="A5621" s="6" t="str">
        <f>'CBA Digital Banking Case Study '!C5621</f>
        <v/>
      </c>
    </row>
    <row r="5622">
      <c r="A5622" s="6" t="str">
        <f>'CBA Digital Banking Case Study '!C5622</f>
        <v/>
      </c>
    </row>
    <row r="5623">
      <c r="A5623" s="6" t="str">
        <f>'CBA Digital Banking Case Study '!C5623</f>
        <v/>
      </c>
    </row>
    <row r="5624">
      <c r="A5624" s="6" t="str">
        <f>'CBA Digital Banking Case Study '!C5624</f>
        <v/>
      </c>
    </row>
    <row r="5625">
      <c r="A5625" s="6" t="str">
        <f>'CBA Digital Banking Case Study '!C5625</f>
        <v/>
      </c>
    </row>
    <row r="5626">
      <c r="A5626" s="6" t="str">
        <f>'CBA Digital Banking Case Study '!C5626</f>
        <v/>
      </c>
    </row>
    <row r="5627">
      <c r="A5627" s="6" t="str">
        <f>'CBA Digital Banking Case Study '!C5627</f>
        <v/>
      </c>
    </row>
    <row r="5628">
      <c r="A5628" s="6" t="str">
        <f>'CBA Digital Banking Case Study '!C5628</f>
        <v/>
      </c>
    </row>
    <row r="5629">
      <c r="A5629" s="6" t="str">
        <f>'CBA Digital Banking Case Study '!C5629</f>
        <v/>
      </c>
    </row>
    <row r="5630">
      <c r="A5630" s="6" t="str">
        <f>'CBA Digital Banking Case Study '!C5630</f>
        <v/>
      </c>
    </row>
    <row r="5631">
      <c r="A5631" s="6" t="str">
        <f>'CBA Digital Banking Case Study '!C5631</f>
        <v/>
      </c>
    </row>
    <row r="5632">
      <c r="A5632" s="6" t="str">
        <f>'CBA Digital Banking Case Study '!C5632</f>
        <v/>
      </c>
    </row>
    <row r="5633">
      <c r="A5633" s="6" t="str">
        <f>'CBA Digital Banking Case Study '!C5633</f>
        <v/>
      </c>
    </row>
    <row r="5634">
      <c r="A5634" s="6" t="str">
        <f>'CBA Digital Banking Case Study '!C5634</f>
        <v/>
      </c>
    </row>
    <row r="5635">
      <c r="A5635" s="6" t="str">
        <f>'CBA Digital Banking Case Study '!C5635</f>
        <v/>
      </c>
    </row>
    <row r="5636">
      <c r="A5636" s="6" t="str">
        <f>'CBA Digital Banking Case Study '!C5636</f>
        <v/>
      </c>
    </row>
    <row r="5637">
      <c r="A5637" s="6" t="str">
        <f>'CBA Digital Banking Case Study '!C5637</f>
        <v/>
      </c>
    </row>
    <row r="5638">
      <c r="A5638" s="6" t="str">
        <f>'CBA Digital Banking Case Study '!C5638</f>
        <v/>
      </c>
    </row>
    <row r="5639">
      <c r="A5639" s="6" t="str">
        <f>'CBA Digital Banking Case Study '!C5639</f>
        <v/>
      </c>
    </row>
    <row r="5640">
      <c r="A5640" s="6" t="str">
        <f>'CBA Digital Banking Case Study '!C5640</f>
        <v/>
      </c>
    </row>
    <row r="5641">
      <c r="A5641" s="6" t="str">
        <f>'CBA Digital Banking Case Study '!C5641</f>
        <v/>
      </c>
    </row>
    <row r="5642">
      <c r="A5642" s="6" t="str">
        <f>'CBA Digital Banking Case Study '!C5642</f>
        <v/>
      </c>
    </row>
    <row r="5643">
      <c r="A5643" s="6" t="str">
        <f>'CBA Digital Banking Case Study '!C5643</f>
        <v/>
      </c>
    </row>
    <row r="5644">
      <c r="A5644" s="6" t="str">
        <f>'CBA Digital Banking Case Study '!C5644</f>
        <v/>
      </c>
    </row>
    <row r="5645">
      <c r="A5645" s="6" t="str">
        <f>'CBA Digital Banking Case Study '!C5645</f>
        <v/>
      </c>
    </row>
    <row r="5646">
      <c r="A5646" s="6" t="str">
        <f>'CBA Digital Banking Case Study '!C5646</f>
        <v/>
      </c>
    </row>
    <row r="5647">
      <c r="A5647" s="6" t="str">
        <f>'CBA Digital Banking Case Study '!C5647</f>
        <v/>
      </c>
    </row>
    <row r="5648">
      <c r="A5648" s="6" t="str">
        <f>'CBA Digital Banking Case Study '!C5648</f>
        <v/>
      </c>
    </row>
    <row r="5649">
      <c r="A5649" s="6" t="str">
        <f>'CBA Digital Banking Case Study '!C5649</f>
        <v/>
      </c>
    </row>
    <row r="5650">
      <c r="A5650" s="6" t="str">
        <f>'CBA Digital Banking Case Study '!C5650</f>
        <v/>
      </c>
    </row>
    <row r="5651">
      <c r="A5651" s="6" t="str">
        <f>'CBA Digital Banking Case Study '!C5651</f>
        <v/>
      </c>
    </row>
    <row r="5652">
      <c r="A5652" s="6" t="str">
        <f>'CBA Digital Banking Case Study '!C5652</f>
        <v/>
      </c>
    </row>
    <row r="5653">
      <c r="A5653" s="6" t="str">
        <f>'CBA Digital Banking Case Study '!C5653</f>
        <v/>
      </c>
    </row>
    <row r="5654">
      <c r="A5654" s="6" t="str">
        <f>'CBA Digital Banking Case Study '!C5654</f>
        <v/>
      </c>
    </row>
    <row r="5655">
      <c r="A5655" s="6" t="str">
        <f>'CBA Digital Banking Case Study '!C5655</f>
        <v/>
      </c>
    </row>
    <row r="5656">
      <c r="A5656" s="6" t="str">
        <f>'CBA Digital Banking Case Study '!C5656</f>
        <v/>
      </c>
    </row>
    <row r="5657">
      <c r="A5657" s="6" t="str">
        <f>'CBA Digital Banking Case Study '!C5657</f>
        <v/>
      </c>
    </row>
    <row r="5658">
      <c r="A5658" s="6" t="str">
        <f>'CBA Digital Banking Case Study '!C5658</f>
        <v/>
      </c>
    </row>
    <row r="5659">
      <c r="A5659" s="6" t="str">
        <f>'CBA Digital Banking Case Study '!C5659</f>
        <v/>
      </c>
    </row>
    <row r="5660">
      <c r="A5660" s="6" t="str">
        <f>'CBA Digital Banking Case Study '!C5660</f>
        <v/>
      </c>
    </row>
    <row r="5661">
      <c r="A5661" s="6" t="str">
        <f>'CBA Digital Banking Case Study '!C5661</f>
        <v/>
      </c>
    </row>
    <row r="5662">
      <c r="A5662" s="6" t="str">
        <f>'CBA Digital Banking Case Study '!C5662</f>
        <v/>
      </c>
    </row>
    <row r="5663">
      <c r="A5663" s="6" t="str">
        <f>'CBA Digital Banking Case Study '!C5663</f>
        <v/>
      </c>
    </row>
    <row r="5664">
      <c r="A5664" s="6" t="str">
        <f>'CBA Digital Banking Case Study '!C5664</f>
        <v/>
      </c>
    </row>
    <row r="5665">
      <c r="A5665" s="6" t="str">
        <f>'CBA Digital Banking Case Study '!C5665</f>
        <v/>
      </c>
    </row>
    <row r="5666">
      <c r="A5666" s="6" t="str">
        <f>'CBA Digital Banking Case Study '!C5666</f>
        <v/>
      </c>
    </row>
    <row r="5667">
      <c r="A5667" s="6" t="str">
        <f>'CBA Digital Banking Case Study '!C5667</f>
        <v/>
      </c>
    </row>
    <row r="5668">
      <c r="A5668" s="6" t="str">
        <f>'CBA Digital Banking Case Study '!C5668</f>
        <v/>
      </c>
    </row>
    <row r="5669">
      <c r="A5669" s="6" t="str">
        <f>'CBA Digital Banking Case Study '!C5669</f>
        <v/>
      </c>
    </row>
    <row r="5670">
      <c r="A5670" s="6" t="str">
        <f>'CBA Digital Banking Case Study '!C5670</f>
        <v/>
      </c>
    </row>
    <row r="5671">
      <c r="A5671" s="6" t="str">
        <f>'CBA Digital Banking Case Study '!C5671</f>
        <v/>
      </c>
    </row>
    <row r="5672">
      <c r="A5672" s="6" t="str">
        <f>'CBA Digital Banking Case Study '!C5672</f>
        <v/>
      </c>
    </row>
    <row r="5673">
      <c r="A5673" s="6" t="str">
        <f>'CBA Digital Banking Case Study '!C5673</f>
        <v/>
      </c>
    </row>
    <row r="5674">
      <c r="A5674" s="6" t="str">
        <f>'CBA Digital Banking Case Study '!C5674</f>
        <v/>
      </c>
    </row>
    <row r="5675">
      <c r="A5675" s="6" t="str">
        <f>'CBA Digital Banking Case Study '!C5675</f>
        <v/>
      </c>
    </row>
    <row r="5676">
      <c r="A5676" s="6" t="str">
        <f>'CBA Digital Banking Case Study '!C5676</f>
        <v/>
      </c>
    </row>
    <row r="5677">
      <c r="A5677" s="6" t="str">
        <f>'CBA Digital Banking Case Study '!C5677</f>
        <v/>
      </c>
    </row>
    <row r="5678">
      <c r="A5678" s="6" t="str">
        <f>'CBA Digital Banking Case Study '!C5678</f>
        <v/>
      </c>
    </row>
    <row r="5679">
      <c r="A5679" s="6" t="str">
        <f>'CBA Digital Banking Case Study '!C5679</f>
        <v/>
      </c>
    </row>
    <row r="5680">
      <c r="A5680" s="6" t="str">
        <f>'CBA Digital Banking Case Study '!C5680</f>
        <v/>
      </c>
    </row>
    <row r="5681">
      <c r="A5681" s="6" t="str">
        <f>'CBA Digital Banking Case Study '!C5681</f>
        <v/>
      </c>
    </row>
    <row r="5682">
      <c r="A5682" s="6" t="str">
        <f>'CBA Digital Banking Case Study '!C5682</f>
        <v/>
      </c>
    </row>
    <row r="5683">
      <c r="A5683" s="6" t="str">
        <f>'CBA Digital Banking Case Study '!C5683</f>
        <v/>
      </c>
    </row>
    <row r="5684">
      <c r="A5684" s="6" t="str">
        <f>'CBA Digital Banking Case Study '!C5684</f>
        <v/>
      </c>
    </row>
    <row r="5685">
      <c r="A5685" s="6" t="str">
        <f>'CBA Digital Banking Case Study '!C5685</f>
        <v/>
      </c>
    </row>
    <row r="5686">
      <c r="A5686" s="6" t="str">
        <f>'CBA Digital Banking Case Study '!C5686</f>
        <v/>
      </c>
    </row>
    <row r="5687">
      <c r="A5687" s="6" t="str">
        <f>'CBA Digital Banking Case Study '!C5687</f>
        <v/>
      </c>
    </row>
    <row r="5688">
      <c r="A5688" s="6" t="str">
        <f>'CBA Digital Banking Case Study '!C5688</f>
        <v/>
      </c>
    </row>
    <row r="5689">
      <c r="A5689" s="6" t="str">
        <f>'CBA Digital Banking Case Study '!C5689</f>
        <v/>
      </c>
    </row>
    <row r="5690">
      <c r="A5690" s="6" t="str">
        <f>'CBA Digital Banking Case Study '!C5690</f>
        <v/>
      </c>
    </row>
    <row r="5691">
      <c r="A5691" s="6" t="str">
        <f>'CBA Digital Banking Case Study '!C5691</f>
        <v/>
      </c>
    </row>
    <row r="5692">
      <c r="A5692" s="6" t="str">
        <f>'CBA Digital Banking Case Study '!C5692</f>
        <v/>
      </c>
    </row>
    <row r="5693">
      <c r="A5693" s="6" t="str">
        <f>'CBA Digital Banking Case Study '!C5693</f>
        <v/>
      </c>
    </row>
    <row r="5694">
      <c r="A5694" s="6" t="str">
        <f>'CBA Digital Banking Case Study '!C5694</f>
        <v/>
      </c>
    </row>
    <row r="5695">
      <c r="A5695" s="6" t="str">
        <f>'CBA Digital Banking Case Study '!C5695</f>
        <v/>
      </c>
    </row>
    <row r="5696">
      <c r="A5696" s="6" t="str">
        <f>'CBA Digital Banking Case Study '!C5696</f>
        <v/>
      </c>
    </row>
    <row r="5697">
      <c r="A5697" s="6" t="str">
        <f>'CBA Digital Banking Case Study '!C5697</f>
        <v/>
      </c>
    </row>
    <row r="5698">
      <c r="A5698" s="6" t="str">
        <f>'CBA Digital Banking Case Study '!C5698</f>
        <v/>
      </c>
    </row>
    <row r="5699">
      <c r="A5699" s="6" t="str">
        <f>'CBA Digital Banking Case Study '!C5699</f>
        <v/>
      </c>
    </row>
    <row r="5700">
      <c r="A5700" s="6" t="str">
        <f>'CBA Digital Banking Case Study '!C5700</f>
        <v/>
      </c>
    </row>
    <row r="5701">
      <c r="A5701" s="6" t="str">
        <f>'CBA Digital Banking Case Study '!C5701</f>
        <v/>
      </c>
    </row>
    <row r="5702">
      <c r="A5702" s="6" t="str">
        <f>'CBA Digital Banking Case Study '!C5702</f>
        <v/>
      </c>
    </row>
    <row r="5703">
      <c r="A5703" s="6" t="str">
        <f>'CBA Digital Banking Case Study '!C5703</f>
        <v/>
      </c>
    </row>
    <row r="5704">
      <c r="A5704" s="6" t="str">
        <f>'CBA Digital Banking Case Study '!C5704</f>
        <v/>
      </c>
    </row>
    <row r="5705">
      <c r="A5705" s="6" t="str">
        <f>'CBA Digital Banking Case Study '!C5705</f>
        <v/>
      </c>
    </row>
    <row r="5706">
      <c r="A5706" s="6" t="str">
        <f>'CBA Digital Banking Case Study '!C5706</f>
        <v/>
      </c>
    </row>
    <row r="5707">
      <c r="A5707" s="6" t="str">
        <f>'CBA Digital Banking Case Study '!C5707</f>
        <v/>
      </c>
    </row>
    <row r="5708">
      <c r="A5708" s="6" t="str">
        <f>'CBA Digital Banking Case Study '!C5708</f>
        <v/>
      </c>
    </row>
    <row r="5709">
      <c r="A5709" s="6" t="str">
        <f>'CBA Digital Banking Case Study '!C5709</f>
        <v/>
      </c>
    </row>
    <row r="5710">
      <c r="A5710" s="6" t="str">
        <f>'CBA Digital Banking Case Study '!C5710</f>
        <v/>
      </c>
    </row>
    <row r="5711">
      <c r="A5711" s="6" t="str">
        <f>'CBA Digital Banking Case Study '!C5711</f>
        <v/>
      </c>
    </row>
    <row r="5712">
      <c r="A5712" s="6" t="str">
        <f>'CBA Digital Banking Case Study '!C5712</f>
        <v/>
      </c>
    </row>
    <row r="5713">
      <c r="A5713" s="6" t="str">
        <f>'CBA Digital Banking Case Study '!C5713</f>
        <v/>
      </c>
    </row>
    <row r="5714">
      <c r="A5714" s="6" t="str">
        <f>'CBA Digital Banking Case Study '!C5714</f>
        <v/>
      </c>
    </row>
    <row r="5715">
      <c r="A5715" s="6" t="str">
        <f>'CBA Digital Banking Case Study '!C5715</f>
        <v/>
      </c>
    </row>
    <row r="5716">
      <c r="A5716" s="6" t="str">
        <f>'CBA Digital Banking Case Study '!C5716</f>
        <v/>
      </c>
    </row>
    <row r="5717">
      <c r="A5717" s="6" t="str">
        <f>'CBA Digital Banking Case Study '!C5717</f>
        <v/>
      </c>
    </row>
    <row r="5718">
      <c r="A5718" s="6" t="str">
        <f>'CBA Digital Banking Case Study '!C5718</f>
        <v/>
      </c>
    </row>
    <row r="5719">
      <c r="A5719" s="6" t="str">
        <f>'CBA Digital Banking Case Study '!C5719</f>
        <v/>
      </c>
    </row>
    <row r="5720">
      <c r="A5720" s="6" t="str">
        <f>'CBA Digital Banking Case Study '!C5720</f>
        <v/>
      </c>
    </row>
    <row r="5721">
      <c r="A5721" s="6" t="str">
        <f>'CBA Digital Banking Case Study '!C5721</f>
        <v/>
      </c>
    </row>
    <row r="5722">
      <c r="A5722" s="6" t="str">
        <f>'CBA Digital Banking Case Study '!C5722</f>
        <v/>
      </c>
    </row>
    <row r="5723">
      <c r="A5723" s="6" t="str">
        <f>'CBA Digital Banking Case Study '!C5723</f>
        <v/>
      </c>
    </row>
    <row r="5724">
      <c r="A5724" s="6" t="str">
        <f>'CBA Digital Banking Case Study '!C5724</f>
        <v/>
      </c>
    </row>
    <row r="5725">
      <c r="A5725" s="6" t="str">
        <f>'CBA Digital Banking Case Study '!C5725</f>
        <v/>
      </c>
    </row>
    <row r="5726">
      <c r="A5726" s="6" t="str">
        <f>'CBA Digital Banking Case Study '!C5726</f>
        <v/>
      </c>
    </row>
    <row r="5727">
      <c r="A5727" s="6" t="str">
        <f>'CBA Digital Banking Case Study '!C5727</f>
        <v/>
      </c>
    </row>
    <row r="5728">
      <c r="A5728" s="6" t="str">
        <f>'CBA Digital Banking Case Study '!C5728</f>
        <v/>
      </c>
    </row>
    <row r="5729">
      <c r="A5729" s="6" t="str">
        <f>'CBA Digital Banking Case Study '!C5729</f>
        <v/>
      </c>
    </row>
    <row r="5730">
      <c r="A5730" s="6" t="str">
        <f>'CBA Digital Banking Case Study '!C5730</f>
        <v/>
      </c>
    </row>
    <row r="5731">
      <c r="A5731" s="6" t="str">
        <f>'CBA Digital Banking Case Study '!C5731</f>
        <v/>
      </c>
    </row>
    <row r="5732">
      <c r="A5732" s="6" t="str">
        <f>'CBA Digital Banking Case Study '!C5732</f>
        <v/>
      </c>
    </row>
    <row r="5733">
      <c r="A5733" s="6" t="str">
        <f>'CBA Digital Banking Case Study '!C5733</f>
        <v/>
      </c>
    </row>
    <row r="5734">
      <c r="A5734" s="6" t="str">
        <f>'CBA Digital Banking Case Study '!C5734</f>
        <v/>
      </c>
    </row>
    <row r="5735">
      <c r="A5735" s="6" t="str">
        <f>'CBA Digital Banking Case Study '!C5735</f>
        <v/>
      </c>
    </row>
    <row r="5736">
      <c r="A5736" s="6" t="str">
        <f>'CBA Digital Banking Case Study '!C5736</f>
        <v/>
      </c>
    </row>
    <row r="5737">
      <c r="A5737" s="6" t="str">
        <f>'CBA Digital Banking Case Study '!C5737</f>
        <v/>
      </c>
    </row>
    <row r="5738">
      <c r="A5738" s="6" t="str">
        <f>'CBA Digital Banking Case Study '!C5738</f>
        <v/>
      </c>
    </row>
    <row r="5739">
      <c r="A5739" s="6" t="str">
        <f>'CBA Digital Banking Case Study '!C5739</f>
        <v/>
      </c>
    </row>
    <row r="5740">
      <c r="A5740" s="6" t="str">
        <f>'CBA Digital Banking Case Study '!C5740</f>
        <v/>
      </c>
    </row>
    <row r="5741">
      <c r="A5741" s="6" t="str">
        <f>'CBA Digital Banking Case Study '!C5741</f>
        <v/>
      </c>
    </row>
    <row r="5742">
      <c r="A5742" s="6" t="str">
        <f>'CBA Digital Banking Case Study '!C5742</f>
        <v/>
      </c>
    </row>
    <row r="5743">
      <c r="A5743" s="6" t="str">
        <f>'CBA Digital Banking Case Study '!C5743</f>
        <v/>
      </c>
    </row>
    <row r="5744">
      <c r="A5744" s="6" t="str">
        <f>'CBA Digital Banking Case Study '!C5744</f>
        <v/>
      </c>
    </row>
    <row r="5745">
      <c r="A5745" s="6" t="str">
        <f>'CBA Digital Banking Case Study '!C5745</f>
        <v/>
      </c>
    </row>
    <row r="5746">
      <c r="A5746" s="6" t="str">
        <f>'CBA Digital Banking Case Study '!C5746</f>
        <v/>
      </c>
    </row>
    <row r="5747">
      <c r="A5747" s="6" t="str">
        <f>'CBA Digital Banking Case Study '!C5747</f>
        <v/>
      </c>
    </row>
    <row r="5748">
      <c r="A5748" s="6" t="str">
        <f>'CBA Digital Banking Case Study '!C5748</f>
        <v/>
      </c>
    </row>
    <row r="5749">
      <c r="A5749" s="6" t="str">
        <f>'CBA Digital Banking Case Study '!C5749</f>
        <v/>
      </c>
    </row>
    <row r="5750">
      <c r="A5750" s="6" t="str">
        <f>'CBA Digital Banking Case Study '!C5750</f>
        <v/>
      </c>
    </row>
    <row r="5751">
      <c r="A5751" s="6" t="str">
        <f>'CBA Digital Banking Case Study '!C5751</f>
        <v/>
      </c>
    </row>
    <row r="5752">
      <c r="A5752" s="6" t="str">
        <f>'CBA Digital Banking Case Study '!C5752</f>
        <v/>
      </c>
    </row>
    <row r="5753">
      <c r="A5753" s="6" t="str">
        <f>'CBA Digital Banking Case Study '!C5753</f>
        <v/>
      </c>
    </row>
    <row r="5754">
      <c r="A5754" s="6" t="str">
        <f>'CBA Digital Banking Case Study '!C5754</f>
        <v/>
      </c>
    </row>
    <row r="5755">
      <c r="A5755" s="6" t="str">
        <f>'CBA Digital Banking Case Study '!C5755</f>
        <v/>
      </c>
    </row>
    <row r="5756">
      <c r="A5756" s="6" t="str">
        <f>'CBA Digital Banking Case Study '!C5756</f>
        <v/>
      </c>
    </row>
    <row r="5757">
      <c r="A5757" s="6" t="str">
        <f>'CBA Digital Banking Case Study '!C5757</f>
        <v/>
      </c>
    </row>
    <row r="5758">
      <c r="A5758" s="6" t="str">
        <f>'CBA Digital Banking Case Study '!C5758</f>
        <v/>
      </c>
    </row>
    <row r="5759">
      <c r="A5759" s="6" t="str">
        <f>'CBA Digital Banking Case Study '!C5759</f>
        <v/>
      </c>
    </row>
    <row r="5760">
      <c r="A5760" s="6" t="str">
        <f>'CBA Digital Banking Case Study '!C5760</f>
        <v/>
      </c>
    </row>
    <row r="5761">
      <c r="A5761" s="6" t="str">
        <f>'CBA Digital Banking Case Study '!C5761</f>
        <v/>
      </c>
    </row>
    <row r="5762">
      <c r="A5762" s="6" t="str">
        <f>'CBA Digital Banking Case Study '!C5762</f>
        <v/>
      </c>
    </row>
    <row r="5763">
      <c r="A5763" s="6" t="str">
        <f>'CBA Digital Banking Case Study '!C5763</f>
        <v/>
      </c>
    </row>
    <row r="5764">
      <c r="A5764" s="6" t="str">
        <f>'CBA Digital Banking Case Study '!C5764</f>
        <v/>
      </c>
    </row>
    <row r="5765">
      <c r="A5765" s="6" t="str">
        <f>'CBA Digital Banking Case Study '!C5765</f>
        <v/>
      </c>
    </row>
    <row r="5766">
      <c r="A5766" s="6" t="str">
        <f>'CBA Digital Banking Case Study '!C5766</f>
        <v/>
      </c>
    </row>
    <row r="5767">
      <c r="A5767" s="6" t="str">
        <f>'CBA Digital Banking Case Study '!C5767</f>
        <v/>
      </c>
    </row>
    <row r="5768">
      <c r="A5768" s="6" t="str">
        <f>'CBA Digital Banking Case Study '!C5768</f>
        <v/>
      </c>
    </row>
    <row r="5769">
      <c r="A5769" s="6" t="str">
        <f>'CBA Digital Banking Case Study '!C5769</f>
        <v/>
      </c>
    </row>
    <row r="5770">
      <c r="A5770" s="6" t="str">
        <f>'CBA Digital Banking Case Study '!C5770</f>
        <v/>
      </c>
    </row>
    <row r="5771">
      <c r="A5771" s="6" t="str">
        <f>'CBA Digital Banking Case Study '!C5771</f>
        <v/>
      </c>
    </row>
    <row r="5772">
      <c r="A5772" s="6" t="str">
        <f>'CBA Digital Banking Case Study '!C5772</f>
        <v/>
      </c>
    </row>
    <row r="5773">
      <c r="A5773" s="6" t="str">
        <f>'CBA Digital Banking Case Study '!C5773</f>
        <v/>
      </c>
    </row>
    <row r="5774">
      <c r="A5774" s="6" t="str">
        <f>'CBA Digital Banking Case Study '!C5774</f>
        <v/>
      </c>
    </row>
    <row r="5775">
      <c r="A5775" s="6" t="str">
        <f>'CBA Digital Banking Case Study '!C5775</f>
        <v/>
      </c>
    </row>
    <row r="5776">
      <c r="A5776" s="6" t="str">
        <f>'CBA Digital Banking Case Study '!C5776</f>
        <v/>
      </c>
    </row>
    <row r="5777">
      <c r="A5777" s="6" t="str">
        <f>'CBA Digital Banking Case Study '!C5777</f>
        <v/>
      </c>
    </row>
    <row r="5778">
      <c r="A5778" s="6" t="str">
        <f>'CBA Digital Banking Case Study '!C5778</f>
        <v/>
      </c>
    </row>
    <row r="5779">
      <c r="A5779" s="6" t="str">
        <f>'CBA Digital Banking Case Study '!C5779</f>
        <v/>
      </c>
    </row>
    <row r="5780">
      <c r="A5780" s="6" t="str">
        <f>'CBA Digital Banking Case Study '!C5780</f>
        <v/>
      </c>
    </row>
    <row r="5781">
      <c r="A5781" s="6" t="str">
        <f>'CBA Digital Banking Case Study '!C5781</f>
        <v/>
      </c>
    </row>
    <row r="5782">
      <c r="A5782" s="6" t="str">
        <f>'CBA Digital Banking Case Study '!C5782</f>
        <v/>
      </c>
    </row>
    <row r="5783">
      <c r="A5783" s="6" t="str">
        <f>'CBA Digital Banking Case Study '!C5783</f>
        <v/>
      </c>
    </row>
    <row r="5784">
      <c r="A5784" s="6" t="str">
        <f>'CBA Digital Banking Case Study '!C5784</f>
        <v/>
      </c>
    </row>
    <row r="5785">
      <c r="A5785" s="6" t="str">
        <f>'CBA Digital Banking Case Study '!C5785</f>
        <v/>
      </c>
    </row>
    <row r="5786">
      <c r="A5786" s="6" t="str">
        <f>'CBA Digital Banking Case Study '!C5786</f>
        <v/>
      </c>
    </row>
    <row r="5787">
      <c r="A5787" s="6" t="str">
        <f>'CBA Digital Banking Case Study '!C5787</f>
        <v/>
      </c>
    </row>
    <row r="5788">
      <c r="A5788" s="6" t="str">
        <f>'CBA Digital Banking Case Study '!C5788</f>
        <v/>
      </c>
    </row>
    <row r="5789">
      <c r="A5789" s="6" t="str">
        <f>'CBA Digital Banking Case Study '!C5789</f>
        <v/>
      </c>
    </row>
    <row r="5790">
      <c r="A5790" s="6" t="str">
        <f>'CBA Digital Banking Case Study '!C5790</f>
        <v/>
      </c>
    </row>
    <row r="5791">
      <c r="A5791" s="6" t="str">
        <f>'CBA Digital Banking Case Study '!C5791</f>
        <v/>
      </c>
    </row>
    <row r="5792">
      <c r="A5792" s="6" t="str">
        <f>'CBA Digital Banking Case Study '!C5792</f>
        <v/>
      </c>
    </row>
    <row r="5793">
      <c r="A5793" s="6" t="str">
        <f>'CBA Digital Banking Case Study '!C5793</f>
        <v/>
      </c>
    </row>
    <row r="5794">
      <c r="A5794" s="6" t="str">
        <f>'CBA Digital Banking Case Study '!C5794</f>
        <v/>
      </c>
    </row>
    <row r="5795">
      <c r="A5795" s="6" t="str">
        <f>'CBA Digital Banking Case Study '!C5795</f>
        <v/>
      </c>
    </row>
    <row r="5796">
      <c r="A5796" s="6" t="str">
        <f>'CBA Digital Banking Case Study '!C5796</f>
        <v/>
      </c>
    </row>
    <row r="5797">
      <c r="A5797" s="6" t="str">
        <f>'CBA Digital Banking Case Study '!C5797</f>
        <v/>
      </c>
    </row>
    <row r="5798">
      <c r="A5798" s="6" t="str">
        <f>'CBA Digital Banking Case Study '!C5798</f>
        <v/>
      </c>
    </row>
    <row r="5799">
      <c r="A5799" s="6" t="str">
        <f>'CBA Digital Banking Case Study '!C5799</f>
        <v/>
      </c>
    </row>
    <row r="5800">
      <c r="A5800" s="6" t="str">
        <f>'CBA Digital Banking Case Study '!C5800</f>
        <v/>
      </c>
    </row>
    <row r="5801">
      <c r="A5801" s="6" t="str">
        <f>'CBA Digital Banking Case Study '!C5801</f>
        <v/>
      </c>
    </row>
    <row r="5802">
      <c r="A5802" s="6" t="str">
        <f>'CBA Digital Banking Case Study '!C5802</f>
        <v/>
      </c>
    </row>
    <row r="5803">
      <c r="A5803" s="6" t="str">
        <f>'CBA Digital Banking Case Study '!C5803</f>
        <v/>
      </c>
    </row>
    <row r="5804">
      <c r="A5804" s="6" t="str">
        <f>'CBA Digital Banking Case Study '!C5804</f>
        <v/>
      </c>
    </row>
    <row r="5805">
      <c r="A5805" s="6" t="str">
        <f>'CBA Digital Banking Case Study '!C5805</f>
        <v/>
      </c>
    </row>
    <row r="5806">
      <c r="A5806" s="6" t="str">
        <f>'CBA Digital Banking Case Study '!C5806</f>
        <v/>
      </c>
    </row>
    <row r="5807">
      <c r="A5807" s="6" t="str">
        <f>'CBA Digital Banking Case Study '!C5807</f>
        <v/>
      </c>
    </row>
    <row r="5808">
      <c r="A5808" s="6" t="str">
        <f>'CBA Digital Banking Case Study '!C5808</f>
        <v/>
      </c>
    </row>
    <row r="5809">
      <c r="A5809" s="6" t="str">
        <f>'CBA Digital Banking Case Study '!C5809</f>
        <v/>
      </c>
    </row>
    <row r="5810">
      <c r="A5810" s="6" t="str">
        <f>'CBA Digital Banking Case Study '!C5810</f>
        <v/>
      </c>
    </row>
    <row r="5811">
      <c r="A5811" s="6" t="str">
        <f>'CBA Digital Banking Case Study '!C5811</f>
        <v/>
      </c>
    </row>
    <row r="5812">
      <c r="A5812" s="6" t="str">
        <f>'CBA Digital Banking Case Study '!C5812</f>
        <v/>
      </c>
    </row>
    <row r="5813">
      <c r="A5813" s="6" t="str">
        <f>'CBA Digital Banking Case Study '!C5813</f>
        <v/>
      </c>
    </row>
    <row r="5814">
      <c r="A5814" s="6" t="str">
        <f>'CBA Digital Banking Case Study '!C5814</f>
        <v/>
      </c>
    </row>
    <row r="5815">
      <c r="A5815" s="6" t="str">
        <f>'CBA Digital Banking Case Study '!C5815</f>
        <v/>
      </c>
    </row>
    <row r="5816">
      <c r="A5816" s="6" t="str">
        <f>'CBA Digital Banking Case Study '!C5816</f>
        <v/>
      </c>
    </row>
    <row r="5817">
      <c r="A5817" s="6" t="str">
        <f>'CBA Digital Banking Case Study '!C5817</f>
        <v/>
      </c>
    </row>
    <row r="5818">
      <c r="A5818" s="6" t="str">
        <f>'CBA Digital Banking Case Study '!C5818</f>
        <v/>
      </c>
    </row>
    <row r="5819">
      <c r="A5819" s="6" t="str">
        <f>'CBA Digital Banking Case Study '!C5819</f>
        <v/>
      </c>
    </row>
    <row r="5820">
      <c r="A5820" s="6" t="str">
        <f>'CBA Digital Banking Case Study '!C5820</f>
        <v/>
      </c>
    </row>
    <row r="5821">
      <c r="A5821" s="6" t="str">
        <f>'CBA Digital Banking Case Study '!C5821</f>
        <v/>
      </c>
    </row>
    <row r="5822">
      <c r="A5822" s="6" t="str">
        <f>'CBA Digital Banking Case Study '!C5822</f>
        <v/>
      </c>
    </row>
    <row r="5823">
      <c r="A5823" s="6" t="str">
        <f>'CBA Digital Banking Case Study '!C5823</f>
        <v/>
      </c>
    </row>
    <row r="5824">
      <c r="A5824" s="6" t="str">
        <f>'CBA Digital Banking Case Study '!C5824</f>
        <v/>
      </c>
    </row>
    <row r="5825">
      <c r="A5825" s="6" t="str">
        <f>'CBA Digital Banking Case Study '!C5825</f>
        <v/>
      </c>
    </row>
    <row r="5826">
      <c r="A5826" s="6" t="str">
        <f>'CBA Digital Banking Case Study '!C5826</f>
        <v/>
      </c>
    </row>
    <row r="5827">
      <c r="A5827" s="6" t="str">
        <f>'CBA Digital Banking Case Study '!C5827</f>
        <v/>
      </c>
    </row>
    <row r="5828">
      <c r="A5828" s="6" t="str">
        <f>'CBA Digital Banking Case Study '!C5828</f>
        <v/>
      </c>
    </row>
    <row r="5829">
      <c r="A5829" s="6" t="str">
        <f>'CBA Digital Banking Case Study '!C5829</f>
        <v/>
      </c>
    </row>
    <row r="5830">
      <c r="A5830" s="6" t="str">
        <f>'CBA Digital Banking Case Study '!C5830</f>
        <v/>
      </c>
    </row>
    <row r="5831">
      <c r="A5831" s="6" t="str">
        <f>'CBA Digital Banking Case Study '!C5831</f>
        <v/>
      </c>
    </row>
    <row r="5832">
      <c r="A5832" s="6" t="str">
        <f>'CBA Digital Banking Case Study '!C5832</f>
        <v/>
      </c>
    </row>
    <row r="5833">
      <c r="A5833" s="6" t="str">
        <f>'CBA Digital Banking Case Study '!C5833</f>
        <v/>
      </c>
    </row>
    <row r="5834">
      <c r="A5834" s="6" t="str">
        <f>'CBA Digital Banking Case Study '!C5834</f>
        <v/>
      </c>
    </row>
    <row r="5835">
      <c r="A5835" s="6" t="str">
        <f>'CBA Digital Banking Case Study '!C5835</f>
        <v/>
      </c>
    </row>
    <row r="5836">
      <c r="A5836" s="6" t="str">
        <f>'CBA Digital Banking Case Study '!C5836</f>
        <v/>
      </c>
    </row>
    <row r="5837">
      <c r="A5837" s="6" t="str">
        <f>'CBA Digital Banking Case Study '!C5837</f>
        <v/>
      </c>
    </row>
    <row r="5838">
      <c r="A5838" s="6" t="str">
        <f>'CBA Digital Banking Case Study '!C5838</f>
        <v/>
      </c>
    </row>
    <row r="5839">
      <c r="A5839" s="6" t="str">
        <f>'CBA Digital Banking Case Study '!C5839</f>
        <v/>
      </c>
    </row>
    <row r="5840">
      <c r="A5840" s="6" t="str">
        <f>'CBA Digital Banking Case Study '!C5840</f>
        <v/>
      </c>
    </row>
    <row r="5841">
      <c r="A5841" s="6" t="str">
        <f>'CBA Digital Banking Case Study '!C5841</f>
        <v/>
      </c>
    </row>
    <row r="5842">
      <c r="A5842" s="6" t="str">
        <f>'CBA Digital Banking Case Study '!C5842</f>
        <v/>
      </c>
    </row>
    <row r="5843">
      <c r="A5843" s="6" t="str">
        <f>'CBA Digital Banking Case Study '!C5843</f>
        <v/>
      </c>
    </row>
    <row r="5844">
      <c r="A5844" s="6" t="str">
        <f>'CBA Digital Banking Case Study '!C5844</f>
        <v/>
      </c>
    </row>
    <row r="5845">
      <c r="A5845" s="6" t="str">
        <f>'CBA Digital Banking Case Study '!C5845</f>
        <v/>
      </c>
    </row>
    <row r="5846">
      <c r="A5846" s="6" t="str">
        <f>'CBA Digital Banking Case Study '!C5846</f>
        <v/>
      </c>
    </row>
    <row r="5847">
      <c r="A5847" s="6" t="str">
        <f>'CBA Digital Banking Case Study '!C5847</f>
        <v/>
      </c>
    </row>
    <row r="5848">
      <c r="A5848" s="6" t="str">
        <f>'CBA Digital Banking Case Study '!C5848</f>
        <v/>
      </c>
    </row>
    <row r="5849">
      <c r="A5849" s="6" t="str">
        <f>'CBA Digital Banking Case Study '!C5849</f>
        <v/>
      </c>
    </row>
    <row r="5850">
      <c r="A5850" s="6" t="str">
        <f>'CBA Digital Banking Case Study '!C5850</f>
        <v/>
      </c>
    </row>
    <row r="5851">
      <c r="A5851" s="6" t="str">
        <f>'CBA Digital Banking Case Study '!C5851</f>
        <v/>
      </c>
    </row>
    <row r="5852">
      <c r="A5852" s="6" t="str">
        <f>'CBA Digital Banking Case Study '!C5852</f>
        <v/>
      </c>
    </row>
    <row r="5853">
      <c r="A5853" s="6" t="str">
        <f>'CBA Digital Banking Case Study '!C5853</f>
        <v/>
      </c>
    </row>
    <row r="5854">
      <c r="A5854" s="6" t="str">
        <f>'CBA Digital Banking Case Study '!C5854</f>
        <v/>
      </c>
    </row>
    <row r="5855">
      <c r="A5855" s="6" t="str">
        <f>'CBA Digital Banking Case Study '!C5855</f>
        <v/>
      </c>
    </row>
    <row r="5856">
      <c r="A5856" s="6" t="str">
        <f>'CBA Digital Banking Case Study '!C5856</f>
        <v/>
      </c>
    </row>
    <row r="5857">
      <c r="A5857" s="6" t="str">
        <f>'CBA Digital Banking Case Study '!C5857</f>
        <v/>
      </c>
    </row>
    <row r="5858">
      <c r="A5858" s="6" t="str">
        <f>'CBA Digital Banking Case Study '!C5858</f>
        <v/>
      </c>
    </row>
    <row r="5859">
      <c r="A5859" s="6" t="str">
        <f>'CBA Digital Banking Case Study '!C5859</f>
        <v/>
      </c>
    </row>
    <row r="5860">
      <c r="A5860" s="6" t="str">
        <f>'CBA Digital Banking Case Study '!C5860</f>
        <v/>
      </c>
    </row>
    <row r="5861">
      <c r="A5861" s="6" t="str">
        <f>'CBA Digital Banking Case Study '!C5861</f>
        <v/>
      </c>
    </row>
    <row r="5862">
      <c r="A5862" s="6" t="str">
        <f>'CBA Digital Banking Case Study '!C5862</f>
        <v/>
      </c>
    </row>
    <row r="5863">
      <c r="A5863" s="6" t="str">
        <f>'CBA Digital Banking Case Study '!C5863</f>
        <v/>
      </c>
    </row>
    <row r="5864">
      <c r="A5864" s="6" t="str">
        <f>'CBA Digital Banking Case Study '!C5864</f>
        <v/>
      </c>
    </row>
    <row r="5865">
      <c r="A5865" s="6" t="str">
        <f>'CBA Digital Banking Case Study '!C5865</f>
        <v/>
      </c>
    </row>
    <row r="5866">
      <c r="A5866" s="6" t="str">
        <f>'CBA Digital Banking Case Study '!C5866</f>
        <v/>
      </c>
    </row>
    <row r="5867">
      <c r="A5867" s="6" t="str">
        <f>'CBA Digital Banking Case Study '!C5867</f>
        <v/>
      </c>
    </row>
    <row r="5868">
      <c r="A5868" s="6" t="str">
        <f>'CBA Digital Banking Case Study '!C5868</f>
        <v/>
      </c>
    </row>
    <row r="5869">
      <c r="A5869" s="6" t="str">
        <f>'CBA Digital Banking Case Study '!C5869</f>
        <v/>
      </c>
    </row>
    <row r="5870">
      <c r="A5870" s="6" t="str">
        <f>'CBA Digital Banking Case Study '!C5870</f>
        <v/>
      </c>
    </row>
    <row r="5871">
      <c r="A5871" s="6" t="str">
        <f>'CBA Digital Banking Case Study '!C5871</f>
        <v/>
      </c>
    </row>
    <row r="5872">
      <c r="A5872" s="6" t="str">
        <f>'CBA Digital Banking Case Study '!C5872</f>
        <v/>
      </c>
    </row>
    <row r="5873">
      <c r="A5873" s="6" t="str">
        <f>'CBA Digital Banking Case Study '!C5873</f>
        <v/>
      </c>
    </row>
    <row r="5874">
      <c r="A5874" s="6" t="str">
        <f>'CBA Digital Banking Case Study '!C5874</f>
        <v/>
      </c>
    </row>
    <row r="5875">
      <c r="A5875" s="6" t="str">
        <f>'CBA Digital Banking Case Study '!C5875</f>
        <v/>
      </c>
    </row>
    <row r="5876">
      <c r="A5876" s="6" t="str">
        <f>'CBA Digital Banking Case Study '!C5876</f>
        <v/>
      </c>
    </row>
    <row r="5877">
      <c r="A5877" s="6" t="str">
        <f>'CBA Digital Banking Case Study '!C5877</f>
        <v/>
      </c>
    </row>
    <row r="5878">
      <c r="A5878" s="6" t="str">
        <f>'CBA Digital Banking Case Study '!C5878</f>
        <v/>
      </c>
    </row>
    <row r="5879">
      <c r="A5879" s="6" t="str">
        <f>'CBA Digital Banking Case Study '!C5879</f>
        <v/>
      </c>
    </row>
    <row r="5880">
      <c r="A5880" s="6" t="str">
        <f>'CBA Digital Banking Case Study '!C5880</f>
        <v/>
      </c>
    </row>
    <row r="5881">
      <c r="A5881" s="6" t="str">
        <f>'CBA Digital Banking Case Study '!C5881</f>
        <v/>
      </c>
    </row>
    <row r="5882">
      <c r="A5882" s="6" t="str">
        <f>'CBA Digital Banking Case Study '!C5882</f>
        <v/>
      </c>
    </row>
    <row r="5883">
      <c r="A5883" s="6" t="str">
        <f>'CBA Digital Banking Case Study '!C5883</f>
        <v/>
      </c>
    </row>
    <row r="5884">
      <c r="A5884" s="6" t="str">
        <f>'CBA Digital Banking Case Study '!C5884</f>
        <v/>
      </c>
    </row>
    <row r="5885">
      <c r="A5885" s="6" t="str">
        <f>'CBA Digital Banking Case Study '!C5885</f>
        <v/>
      </c>
    </row>
    <row r="5886">
      <c r="A5886" s="6" t="str">
        <f>'CBA Digital Banking Case Study '!C5886</f>
        <v/>
      </c>
    </row>
    <row r="5887">
      <c r="A5887" s="6" t="str">
        <f>'CBA Digital Banking Case Study '!C5887</f>
        <v/>
      </c>
    </row>
    <row r="5888">
      <c r="A5888" s="6" t="str">
        <f>'CBA Digital Banking Case Study '!C5888</f>
        <v/>
      </c>
    </row>
    <row r="5889">
      <c r="A5889" s="6" t="str">
        <f>'CBA Digital Banking Case Study '!C5889</f>
        <v/>
      </c>
    </row>
    <row r="5890">
      <c r="A5890" s="6" t="str">
        <f>'CBA Digital Banking Case Study '!C5890</f>
        <v/>
      </c>
    </row>
    <row r="5891">
      <c r="A5891" s="6" t="str">
        <f>'CBA Digital Banking Case Study '!C5891</f>
        <v/>
      </c>
    </row>
    <row r="5892">
      <c r="A5892" s="6" t="str">
        <f>'CBA Digital Banking Case Study '!C5892</f>
        <v/>
      </c>
    </row>
    <row r="5893">
      <c r="A5893" s="6" t="str">
        <f>'CBA Digital Banking Case Study '!C5893</f>
        <v/>
      </c>
    </row>
    <row r="5894">
      <c r="A5894" s="6" t="str">
        <f>'CBA Digital Banking Case Study '!C5894</f>
        <v/>
      </c>
    </row>
    <row r="5895">
      <c r="A5895" s="6" t="str">
        <f>'CBA Digital Banking Case Study '!C5895</f>
        <v/>
      </c>
    </row>
    <row r="5896">
      <c r="A5896" s="6" t="str">
        <f>'CBA Digital Banking Case Study '!C5896</f>
        <v/>
      </c>
    </row>
    <row r="5897">
      <c r="A5897" s="6" t="str">
        <f>'CBA Digital Banking Case Study '!C5897</f>
        <v/>
      </c>
    </row>
    <row r="5898">
      <c r="A5898" s="6" t="str">
        <f>'CBA Digital Banking Case Study '!C5898</f>
        <v/>
      </c>
    </row>
    <row r="5899">
      <c r="A5899" s="6" t="str">
        <f>'CBA Digital Banking Case Study '!C5899</f>
        <v/>
      </c>
    </row>
    <row r="5900">
      <c r="A5900" s="6" t="str">
        <f>'CBA Digital Banking Case Study '!C5900</f>
        <v/>
      </c>
    </row>
    <row r="5901">
      <c r="A5901" s="6" t="str">
        <f>'CBA Digital Banking Case Study '!C5901</f>
        <v/>
      </c>
    </row>
    <row r="5902">
      <c r="A5902" s="6" t="str">
        <f>'CBA Digital Banking Case Study '!C5902</f>
        <v/>
      </c>
    </row>
    <row r="5903">
      <c r="A5903" s="6" t="str">
        <f>'CBA Digital Banking Case Study '!C5903</f>
        <v/>
      </c>
    </row>
    <row r="5904">
      <c r="A5904" s="6" t="str">
        <f>'CBA Digital Banking Case Study '!C5904</f>
        <v/>
      </c>
    </row>
    <row r="5905">
      <c r="A5905" s="6" t="str">
        <f>'CBA Digital Banking Case Study '!C5905</f>
        <v/>
      </c>
    </row>
    <row r="5906">
      <c r="A5906" s="6" t="str">
        <f>'CBA Digital Banking Case Study '!C5906</f>
        <v/>
      </c>
    </row>
    <row r="5907">
      <c r="A5907" s="6" t="str">
        <f>'CBA Digital Banking Case Study '!C5907</f>
        <v/>
      </c>
    </row>
    <row r="5908">
      <c r="A5908" s="6" t="str">
        <f>'CBA Digital Banking Case Study '!C5908</f>
        <v/>
      </c>
    </row>
    <row r="5909">
      <c r="A5909" s="6" t="str">
        <f>'CBA Digital Banking Case Study '!C5909</f>
        <v/>
      </c>
    </row>
    <row r="5910">
      <c r="A5910" s="6" t="str">
        <f>'CBA Digital Banking Case Study '!C5910</f>
        <v/>
      </c>
    </row>
    <row r="5911">
      <c r="A5911" s="6" t="str">
        <f>'CBA Digital Banking Case Study '!C5911</f>
        <v/>
      </c>
    </row>
    <row r="5912">
      <c r="A5912" s="6" t="str">
        <f>'CBA Digital Banking Case Study '!C5912</f>
        <v/>
      </c>
    </row>
    <row r="5913">
      <c r="A5913" s="6" t="str">
        <f>'CBA Digital Banking Case Study '!C5913</f>
        <v/>
      </c>
    </row>
    <row r="5914">
      <c r="A5914" s="6" t="str">
        <f>'CBA Digital Banking Case Study '!C5914</f>
        <v/>
      </c>
    </row>
    <row r="5915">
      <c r="A5915" s="6" t="str">
        <f>'CBA Digital Banking Case Study '!C5915</f>
        <v/>
      </c>
    </row>
    <row r="5916">
      <c r="A5916" s="6" t="str">
        <f>'CBA Digital Banking Case Study '!C5916</f>
        <v/>
      </c>
    </row>
    <row r="5917">
      <c r="A5917" s="6" t="str">
        <f>'CBA Digital Banking Case Study '!C5917</f>
        <v/>
      </c>
    </row>
    <row r="5918">
      <c r="A5918" s="6" t="str">
        <f>'CBA Digital Banking Case Study '!C5918</f>
        <v/>
      </c>
    </row>
    <row r="5919">
      <c r="A5919" s="6" t="str">
        <f>'CBA Digital Banking Case Study '!C5919</f>
        <v/>
      </c>
    </row>
    <row r="5920">
      <c r="A5920" s="6" t="str">
        <f>'CBA Digital Banking Case Study '!C5920</f>
        <v/>
      </c>
    </row>
    <row r="5921">
      <c r="A5921" s="6" t="str">
        <f>'CBA Digital Banking Case Study '!C5921</f>
        <v/>
      </c>
    </row>
    <row r="5922">
      <c r="A5922" s="6" t="str">
        <f>'CBA Digital Banking Case Study '!C5922</f>
        <v/>
      </c>
    </row>
    <row r="5923">
      <c r="A5923" s="6" t="str">
        <f>'CBA Digital Banking Case Study '!C5923</f>
        <v/>
      </c>
    </row>
    <row r="5924">
      <c r="A5924" s="6" t="str">
        <f>'CBA Digital Banking Case Study '!C5924</f>
        <v/>
      </c>
    </row>
    <row r="5925">
      <c r="A5925" s="6" t="str">
        <f>'CBA Digital Banking Case Study '!C5925</f>
        <v/>
      </c>
    </row>
    <row r="5926">
      <c r="A5926" s="6" t="str">
        <f>'CBA Digital Banking Case Study '!C5926</f>
        <v/>
      </c>
    </row>
    <row r="5927">
      <c r="A5927" s="6" t="str">
        <f>'CBA Digital Banking Case Study '!C5927</f>
        <v/>
      </c>
    </row>
    <row r="5928">
      <c r="A5928" s="6" t="str">
        <f>'CBA Digital Banking Case Study '!C5928</f>
        <v/>
      </c>
    </row>
    <row r="5929">
      <c r="A5929" s="6" t="str">
        <f>'CBA Digital Banking Case Study '!C5929</f>
        <v/>
      </c>
    </row>
    <row r="5930">
      <c r="A5930" s="6" t="str">
        <f>'CBA Digital Banking Case Study '!C5930</f>
        <v/>
      </c>
    </row>
    <row r="5931">
      <c r="A5931" s="6" t="str">
        <f>'CBA Digital Banking Case Study '!C5931</f>
        <v/>
      </c>
    </row>
    <row r="5932">
      <c r="A5932" s="6" t="str">
        <f>'CBA Digital Banking Case Study '!C5932</f>
        <v/>
      </c>
    </row>
    <row r="5933">
      <c r="A5933" s="6" t="str">
        <f>'CBA Digital Banking Case Study '!C5933</f>
        <v/>
      </c>
    </row>
    <row r="5934">
      <c r="A5934" s="6" t="str">
        <f>'CBA Digital Banking Case Study '!C5934</f>
        <v/>
      </c>
    </row>
    <row r="5935">
      <c r="A5935" s="6" t="str">
        <f>'CBA Digital Banking Case Study '!C5935</f>
        <v/>
      </c>
    </row>
    <row r="5936">
      <c r="A5936" s="6" t="str">
        <f>'CBA Digital Banking Case Study '!C5936</f>
        <v/>
      </c>
    </row>
    <row r="5937">
      <c r="A5937" s="6" t="str">
        <f>'CBA Digital Banking Case Study '!C5937</f>
        <v/>
      </c>
    </row>
    <row r="5938">
      <c r="A5938" s="6" t="str">
        <f>'CBA Digital Banking Case Study '!C5938</f>
        <v/>
      </c>
    </row>
    <row r="5939">
      <c r="A5939" s="6" t="str">
        <f>'CBA Digital Banking Case Study '!C5939</f>
        <v/>
      </c>
    </row>
    <row r="5940">
      <c r="A5940" s="6" t="str">
        <f>'CBA Digital Banking Case Study '!C5940</f>
        <v/>
      </c>
    </row>
    <row r="5941">
      <c r="A5941" s="6" t="str">
        <f>'CBA Digital Banking Case Study '!C5941</f>
        <v/>
      </c>
    </row>
    <row r="5942">
      <c r="A5942" s="6" t="str">
        <f>'CBA Digital Banking Case Study '!C5942</f>
        <v/>
      </c>
    </row>
    <row r="5943">
      <c r="A5943" s="6" t="str">
        <f>'CBA Digital Banking Case Study '!C5943</f>
        <v/>
      </c>
    </row>
    <row r="5944">
      <c r="A5944" s="6" t="str">
        <f>'CBA Digital Banking Case Study '!C5944</f>
        <v/>
      </c>
    </row>
    <row r="5945">
      <c r="A5945" s="6" t="str">
        <f>'CBA Digital Banking Case Study '!C5945</f>
        <v/>
      </c>
    </row>
    <row r="5946">
      <c r="A5946" s="6" t="str">
        <f>'CBA Digital Banking Case Study '!C5946</f>
        <v/>
      </c>
    </row>
    <row r="5947">
      <c r="A5947" s="6" t="str">
        <f>'CBA Digital Banking Case Study '!C5947</f>
        <v/>
      </c>
    </row>
    <row r="5948">
      <c r="A5948" s="6" t="str">
        <f>'CBA Digital Banking Case Study '!C5948</f>
        <v/>
      </c>
    </row>
    <row r="5949">
      <c r="A5949" s="6" t="str">
        <f>'CBA Digital Banking Case Study '!C5949</f>
        <v/>
      </c>
    </row>
    <row r="5950">
      <c r="A5950" s="6" t="str">
        <f>'CBA Digital Banking Case Study '!C5950</f>
        <v/>
      </c>
    </row>
    <row r="5951">
      <c r="A5951" s="6" t="str">
        <f>'CBA Digital Banking Case Study '!C5951</f>
        <v/>
      </c>
    </row>
    <row r="5952">
      <c r="A5952" s="6" t="str">
        <f>'CBA Digital Banking Case Study '!C5952</f>
        <v/>
      </c>
    </row>
    <row r="5953">
      <c r="A5953" s="6" t="str">
        <f>'CBA Digital Banking Case Study '!C5953</f>
        <v/>
      </c>
    </row>
    <row r="5954">
      <c r="A5954" s="6" t="str">
        <f>'CBA Digital Banking Case Study '!C5954</f>
        <v/>
      </c>
    </row>
    <row r="5955">
      <c r="A5955" s="6" t="str">
        <f>'CBA Digital Banking Case Study '!C5955</f>
        <v/>
      </c>
    </row>
    <row r="5956">
      <c r="A5956" s="6" t="str">
        <f>'CBA Digital Banking Case Study '!C5956</f>
        <v/>
      </c>
    </row>
    <row r="5957">
      <c r="A5957" s="6" t="str">
        <f>'CBA Digital Banking Case Study '!C5957</f>
        <v/>
      </c>
    </row>
    <row r="5958">
      <c r="A5958" s="6" t="str">
        <f>'CBA Digital Banking Case Study '!C5958</f>
        <v/>
      </c>
    </row>
    <row r="5959">
      <c r="A5959" s="6" t="str">
        <f>'CBA Digital Banking Case Study '!C5959</f>
        <v/>
      </c>
    </row>
    <row r="5960">
      <c r="A5960" s="6" t="str">
        <f>'CBA Digital Banking Case Study '!C5960</f>
        <v/>
      </c>
    </row>
    <row r="5961">
      <c r="A5961" s="6" t="str">
        <f>'CBA Digital Banking Case Study '!C5961</f>
        <v/>
      </c>
    </row>
    <row r="5962">
      <c r="A5962" s="6" t="str">
        <f>'CBA Digital Banking Case Study '!C5962</f>
        <v/>
      </c>
    </row>
    <row r="5963">
      <c r="A5963" s="6" t="str">
        <f>'CBA Digital Banking Case Study '!C5963</f>
        <v/>
      </c>
    </row>
    <row r="5964">
      <c r="A5964" s="6" t="str">
        <f>'CBA Digital Banking Case Study '!C5964</f>
        <v/>
      </c>
    </row>
    <row r="5965">
      <c r="A5965" s="6" t="str">
        <f>'CBA Digital Banking Case Study '!C5965</f>
        <v/>
      </c>
    </row>
    <row r="5966">
      <c r="A5966" s="6" t="str">
        <f>'CBA Digital Banking Case Study '!C5966</f>
        <v/>
      </c>
    </row>
    <row r="5967">
      <c r="A5967" s="6" t="str">
        <f>'CBA Digital Banking Case Study '!C5967</f>
        <v/>
      </c>
    </row>
    <row r="5968">
      <c r="A5968" s="6" t="str">
        <f>'CBA Digital Banking Case Study '!C5968</f>
        <v/>
      </c>
    </row>
    <row r="5969">
      <c r="A5969" s="6" t="str">
        <f>'CBA Digital Banking Case Study '!C5969</f>
        <v/>
      </c>
    </row>
    <row r="5970">
      <c r="A5970" s="6" t="str">
        <f>'CBA Digital Banking Case Study '!C5970</f>
        <v/>
      </c>
    </row>
    <row r="5971">
      <c r="A5971" s="6" t="str">
        <f>'CBA Digital Banking Case Study '!C5971</f>
        <v/>
      </c>
    </row>
    <row r="5972">
      <c r="A5972" s="6" t="str">
        <f>'CBA Digital Banking Case Study '!C5972</f>
        <v/>
      </c>
    </row>
    <row r="5973">
      <c r="A5973" s="6" t="str">
        <f>'CBA Digital Banking Case Study '!C5973</f>
        <v/>
      </c>
    </row>
    <row r="5974">
      <c r="A5974" s="6" t="str">
        <f>'CBA Digital Banking Case Study '!C5974</f>
        <v/>
      </c>
    </row>
    <row r="5975">
      <c r="A5975" s="6" t="str">
        <f>'CBA Digital Banking Case Study '!C5975</f>
        <v/>
      </c>
    </row>
    <row r="5976">
      <c r="A5976" s="6" t="str">
        <f>'CBA Digital Banking Case Study '!C5976</f>
        <v/>
      </c>
    </row>
    <row r="5977">
      <c r="A5977" s="6" t="str">
        <f>'CBA Digital Banking Case Study '!C5977</f>
        <v/>
      </c>
    </row>
    <row r="5978">
      <c r="A5978" s="6" t="str">
        <f>'CBA Digital Banking Case Study '!C5978</f>
        <v/>
      </c>
    </row>
    <row r="5979">
      <c r="A5979" s="6" t="str">
        <f>'CBA Digital Banking Case Study '!C5979</f>
        <v/>
      </c>
    </row>
    <row r="5980">
      <c r="A5980" s="6" t="str">
        <f>'CBA Digital Banking Case Study '!C5980</f>
        <v/>
      </c>
    </row>
    <row r="5981">
      <c r="A5981" s="6" t="str">
        <f>'CBA Digital Banking Case Study '!C5981</f>
        <v/>
      </c>
    </row>
    <row r="5982">
      <c r="A5982" s="6" t="str">
        <f>'CBA Digital Banking Case Study '!C5982</f>
        <v/>
      </c>
    </row>
    <row r="5983">
      <c r="A5983" s="6" t="str">
        <f>'CBA Digital Banking Case Study '!C5983</f>
        <v/>
      </c>
    </row>
    <row r="5984">
      <c r="A5984" s="6" t="str">
        <f>'CBA Digital Banking Case Study '!C5984</f>
        <v/>
      </c>
    </row>
    <row r="5985">
      <c r="A5985" s="6" t="str">
        <f>'CBA Digital Banking Case Study '!C5985</f>
        <v/>
      </c>
    </row>
    <row r="5986">
      <c r="A5986" s="6" t="str">
        <f>'CBA Digital Banking Case Study '!C5986</f>
        <v/>
      </c>
    </row>
    <row r="5987">
      <c r="A5987" s="6" t="str">
        <f>'CBA Digital Banking Case Study '!C5987</f>
        <v/>
      </c>
    </row>
    <row r="5988">
      <c r="A5988" s="6" t="str">
        <f>'CBA Digital Banking Case Study '!C5988</f>
        <v/>
      </c>
    </row>
    <row r="5989">
      <c r="A5989" s="6" t="str">
        <f>'CBA Digital Banking Case Study '!C5989</f>
        <v/>
      </c>
    </row>
    <row r="5990">
      <c r="A5990" s="6" t="str">
        <f>'CBA Digital Banking Case Study '!C5990</f>
        <v/>
      </c>
    </row>
    <row r="5991">
      <c r="A5991" s="6" t="str">
        <f>'CBA Digital Banking Case Study '!C5991</f>
        <v/>
      </c>
    </row>
    <row r="5992">
      <c r="A5992" s="6" t="str">
        <f>'CBA Digital Banking Case Study '!C5992</f>
        <v/>
      </c>
    </row>
    <row r="5993">
      <c r="A5993" s="6" t="str">
        <f>'CBA Digital Banking Case Study '!C5993</f>
        <v/>
      </c>
    </row>
    <row r="5994">
      <c r="A5994" s="6" t="str">
        <f>'CBA Digital Banking Case Study '!C5994</f>
        <v/>
      </c>
    </row>
    <row r="5995">
      <c r="A5995" s="6" t="str">
        <f>'CBA Digital Banking Case Study '!C5995</f>
        <v/>
      </c>
    </row>
    <row r="5996">
      <c r="A5996" s="6" t="str">
        <f>'CBA Digital Banking Case Study '!C5996</f>
        <v/>
      </c>
    </row>
    <row r="5997">
      <c r="A5997" s="6" t="str">
        <f>'CBA Digital Banking Case Study '!C5997</f>
        <v/>
      </c>
    </row>
    <row r="5998">
      <c r="A5998" s="6" t="str">
        <f>'CBA Digital Banking Case Study '!C5998</f>
        <v/>
      </c>
    </row>
    <row r="5999">
      <c r="A5999" s="6" t="str">
        <f>'CBA Digital Banking Case Study '!C5999</f>
        <v/>
      </c>
    </row>
    <row r="6000">
      <c r="A6000" s="6" t="str">
        <f>'CBA Digital Banking Case Study '!C6000</f>
        <v/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</v>
      </c>
      <c r="B1" s="1" t="s">
        <v>35</v>
      </c>
      <c r="C1" s="1" t="s">
        <v>36</v>
      </c>
      <c r="D1" s="1" t="s">
        <v>28</v>
      </c>
    </row>
    <row r="2">
      <c r="A2" s="6" t="str">
        <f>'CBA Digital Banking Case Study '!D2</f>
        <v>WA</v>
      </c>
      <c r="B2" s="1">
        <f t="shared" ref="B2:B5001" si="1">if(A2="WA", 1, if(A2="SA", 2, IF(A2="NSW", 3, IF(A2="TAS", 4, IF(A2="VIC", 5, IF(A2="ACT", 6, if(A2="QLD", 7,8)))))))</f>
        <v>1</v>
      </c>
      <c r="C2" s="1" t="s">
        <v>17</v>
      </c>
      <c r="D2" s="6">
        <f>COUNTIF($B$2:$B$5001,1)</f>
        <v>514</v>
      </c>
    </row>
    <row r="3">
      <c r="A3" s="6" t="str">
        <f>'CBA Digital Banking Case Study '!D3</f>
        <v>SA</v>
      </c>
      <c r="B3" s="1">
        <f t="shared" si="1"/>
        <v>2</v>
      </c>
      <c r="C3" s="1" t="s">
        <v>21</v>
      </c>
      <c r="D3" s="6">
        <f>COUNTIF($B$2:$B$5001,2)</f>
        <v>237</v>
      </c>
    </row>
    <row r="4">
      <c r="A4" s="6" t="str">
        <f>'CBA Digital Banking Case Study '!D4</f>
        <v>NSW</v>
      </c>
      <c r="B4" s="1">
        <f t="shared" si="1"/>
        <v>3</v>
      </c>
      <c r="C4" s="1" t="s">
        <v>23</v>
      </c>
      <c r="D4" s="6">
        <f>COUNTIF($B$2:$B$5001,3)</f>
        <v>1589</v>
      </c>
    </row>
    <row r="5">
      <c r="A5" s="6" t="str">
        <f>'CBA Digital Banking Case Study '!D5</f>
        <v>WA</v>
      </c>
      <c r="B5" s="1">
        <f t="shared" si="1"/>
        <v>1</v>
      </c>
      <c r="C5" s="1" t="s">
        <v>24</v>
      </c>
      <c r="D5" s="6">
        <f>COUNTIF($B$2:$B$5001,4)</f>
        <v>159</v>
      </c>
    </row>
    <row r="6">
      <c r="A6" s="6" t="str">
        <f>'CBA Digital Banking Case Study '!D6</f>
        <v>TAS</v>
      </c>
      <c r="B6" s="1">
        <f t="shared" si="1"/>
        <v>4</v>
      </c>
      <c r="C6" s="1" t="s">
        <v>25</v>
      </c>
      <c r="D6" s="6">
        <f>COUNTIF($B$2:$B$5001,5)</f>
        <v>1317</v>
      </c>
    </row>
    <row r="7">
      <c r="A7" s="6" t="str">
        <f>'CBA Digital Banking Case Study '!D7</f>
        <v>TAS</v>
      </c>
      <c r="B7" s="1">
        <f t="shared" si="1"/>
        <v>4</v>
      </c>
      <c r="C7" s="1" t="s">
        <v>30</v>
      </c>
      <c r="D7" s="6">
        <f>COUNTIF($B$2:$B$5001,6)</f>
        <v>141</v>
      </c>
    </row>
    <row r="8">
      <c r="A8" s="6" t="str">
        <f>'CBA Digital Banking Case Study '!D8</f>
        <v>SA</v>
      </c>
      <c r="B8" s="1">
        <f t="shared" si="1"/>
        <v>2</v>
      </c>
      <c r="C8" s="1" t="s">
        <v>27</v>
      </c>
      <c r="D8" s="6">
        <f>COUNTIF($B$2:$B$5001,7)</f>
        <v>991</v>
      </c>
    </row>
    <row r="9">
      <c r="A9" s="6" t="str">
        <f>'CBA Digital Banking Case Study '!D9</f>
        <v>VIC</v>
      </c>
      <c r="B9" s="1">
        <f t="shared" si="1"/>
        <v>5</v>
      </c>
      <c r="C9" s="1" t="s">
        <v>31</v>
      </c>
      <c r="D9" s="6">
        <f>COUNTIF($B$2:$B$5001,8)</f>
        <v>52</v>
      </c>
    </row>
    <row r="10">
      <c r="A10" s="6" t="str">
        <f>'CBA Digital Banking Case Study '!D10</f>
        <v>VIC</v>
      </c>
      <c r="B10" s="1">
        <f t="shared" si="1"/>
        <v>5</v>
      </c>
    </row>
    <row r="11">
      <c r="A11" s="6" t="str">
        <f>'CBA Digital Banking Case Study '!D11</f>
        <v>NSW</v>
      </c>
      <c r="B11" s="1">
        <f t="shared" si="1"/>
        <v>3</v>
      </c>
    </row>
    <row r="12">
      <c r="A12" s="6" t="str">
        <f>'CBA Digital Banking Case Study '!D12</f>
        <v>NSW</v>
      </c>
      <c r="B12" s="1">
        <f t="shared" si="1"/>
        <v>3</v>
      </c>
    </row>
    <row r="13">
      <c r="A13" s="6" t="str">
        <f>'CBA Digital Banking Case Study '!D13</f>
        <v>VIC</v>
      </c>
      <c r="B13" s="1">
        <f t="shared" si="1"/>
        <v>5</v>
      </c>
    </row>
    <row r="14">
      <c r="A14" s="6" t="str">
        <f>'CBA Digital Banking Case Study '!D14</f>
        <v>VIC</v>
      </c>
      <c r="B14" s="1">
        <f t="shared" si="1"/>
        <v>5</v>
      </c>
    </row>
    <row r="15">
      <c r="A15" s="6" t="str">
        <f>'CBA Digital Banking Case Study '!D15</f>
        <v>NSW</v>
      </c>
      <c r="B15" s="1">
        <f t="shared" si="1"/>
        <v>3</v>
      </c>
    </row>
    <row r="16">
      <c r="A16" s="6" t="str">
        <f>'CBA Digital Banking Case Study '!D16</f>
        <v>VIC</v>
      </c>
      <c r="B16" s="1">
        <f t="shared" si="1"/>
        <v>5</v>
      </c>
    </row>
    <row r="17">
      <c r="A17" s="6" t="str">
        <f>'CBA Digital Banking Case Study '!D17</f>
        <v>NSW</v>
      </c>
      <c r="B17" s="1">
        <f t="shared" si="1"/>
        <v>3</v>
      </c>
    </row>
    <row r="18">
      <c r="A18" s="6" t="str">
        <f>'CBA Digital Banking Case Study '!D18</f>
        <v>WA</v>
      </c>
      <c r="B18" s="1">
        <f t="shared" si="1"/>
        <v>1</v>
      </c>
    </row>
    <row r="19">
      <c r="A19" s="6" t="str">
        <f>'CBA Digital Banking Case Study '!D19</f>
        <v>NSW</v>
      </c>
      <c r="B19" s="1">
        <f t="shared" si="1"/>
        <v>3</v>
      </c>
    </row>
    <row r="20">
      <c r="A20" s="6" t="str">
        <f>'CBA Digital Banking Case Study '!D20</f>
        <v>QLD</v>
      </c>
      <c r="B20" s="1">
        <f t="shared" si="1"/>
        <v>7</v>
      </c>
    </row>
    <row r="21">
      <c r="A21" s="6" t="str">
        <f>'CBA Digital Banking Case Study '!D21</f>
        <v>VIC</v>
      </c>
      <c r="B21" s="1">
        <f t="shared" si="1"/>
        <v>5</v>
      </c>
    </row>
    <row r="22">
      <c r="A22" s="6" t="str">
        <f>'CBA Digital Banking Case Study '!D22</f>
        <v>NSW</v>
      </c>
      <c r="B22" s="1">
        <f t="shared" si="1"/>
        <v>3</v>
      </c>
    </row>
    <row r="23">
      <c r="A23" s="6" t="str">
        <f>'CBA Digital Banking Case Study '!D23</f>
        <v>TAS</v>
      </c>
      <c r="B23" s="1">
        <f t="shared" si="1"/>
        <v>4</v>
      </c>
    </row>
    <row r="24">
      <c r="A24" s="6" t="str">
        <f>'CBA Digital Banking Case Study '!D24</f>
        <v>VIC</v>
      </c>
      <c r="B24" s="1">
        <f t="shared" si="1"/>
        <v>5</v>
      </c>
    </row>
    <row r="25">
      <c r="A25" s="6" t="str">
        <f>'CBA Digital Banking Case Study '!D25</f>
        <v>VIC</v>
      </c>
      <c r="B25" s="1">
        <f t="shared" si="1"/>
        <v>5</v>
      </c>
    </row>
    <row r="26">
      <c r="A26" s="6" t="str">
        <f>'CBA Digital Banking Case Study '!D26</f>
        <v>NSW</v>
      </c>
      <c r="B26" s="1">
        <f t="shared" si="1"/>
        <v>3</v>
      </c>
    </row>
    <row r="27">
      <c r="A27" s="6" t="str">
        <f>'CBA Digital Banking Case Study '!D27</f>
        <v>VIC</v>
      </c>
      <c r="B27" s="1">
        <f t="shared" si="1"/>
        <v>5</v>
      </c>
    </row>
    <row r="28">
      <c r="A28" s="6" t="str">
        <f>'CBA Digital Banking Case Study '!D28</f>
        <v>NSW</v>
      </c>
      <c r="B28" s="1">
        <f t="shared" si="1"/>
        <v>3</v>
      </c>
    </row>
    <row r="29">
      <c r="A29" s="6" t="str">
        <f>'CBA Digital Banking Case Study '!D29</f>
        <v>VIC</v>
      </c>
      <c r="B29" s="1">
        <f t="shared" si="1"/>
        <v>5</v>
      </c>
    </row>
    <row r="30">
      <c r="A30" s="6" t="str">
        <f>'CBA Digital Banking Case Study '!D30</f>
        <v>VIC</v>
      </c>
      <c r="B30" s="1">
        <f t="shared" si="1"/>
        <v>5</v>
      </c>
    </row>
    <row r="31">
      <c r="A31" s="6" t="str">
        <f>'CBA Digital Banking Case Study '!D31</f>
        <v>WA</v>
      </c>
      <c r="B31" s="1">
        <f t="shared" si="1"/>
        <v>1</v>
      </c>
    </row>
    <row r="32">
      <c r="A32" s="6" t="str">
        <f>'CBA Digital Banking Case Study '!D32</f>
        <v>QLD</v>
      </c>
      <c r="B32" s="1">
        <f t="shared" si="1"/>
        <v>7</v>
      </c>
    </row>
    <row r="33">
      <c r="A33" s="6" t="str">
        <f>'CBA Digital Banking Case Study '!D33</f>
        <v>NSW</v>
      </c>
      <c r="B33" s="1">
        <f t="shared" si="1"/>
        <v>3</v>
      </c>
    </row>
    <row r="34">
      <c r="A34" s="6" t="str">
        <f>'CBA Digital Banking Case Study '!D34</f>
        <v>NSW</v>
      </c>
      <c r="B34" s="1">
        <f t="shared" si="1"/>
        <v>3</v>
      </c>
    </row>
    <row r="35">
      <c r="A35" s="6" t="str">
        <f>'CBA Digital Banking Case Study '!D35</f>
        <v>VIC</v>
      </c>
      <c r="B35" s="1">
        <f t="shared" si="1"/>
        <v>5</v>
      </c>
    </row>
    <row r="36">
      <c r="A36" s="6" t="str">
        <f>'CBA Digital Banking Case Study '!D36</f>
        <v>NSW</v>
      </c>
      <c r="B36" s="1">
        <f t="shared" si="1"/>
        <v>3</v>
      </c>
    </row>
    <row r="37">
      <c r="A37" s="6" t="str">
        <f>'CBA Digital Banking Case Study '!D37</f>
        <v>NSW</v>
      </c>
      <c r="B37" s="1">
        <f t="shared" si="1"/>
        <v>3</v>
      </c>
    </row>
    <row r="38">
      <c r="A38" s="6" t="str">
        <f>'CBA Digital Banking Case Study '!D38</f>
        <v>WA</v>
      </c>
      <c r="B38" s="1">
        <f t="shared" si="1"/>
        <v>1</v>
      </c>
    </row>
    <row r="39">
      <c r="A39" s="6" t="str">
        <f>'CBA Digital Banking Case Study '!D39</f>
        <v>NSW</v>
      </c>
      <c r="B39" s="1">
        <f t="shared" si="1"/>
        <v>3</v>
      </c>
    </row>
    <row r="40">
      <c r="A40" s="6" t="str">
        <f>'CBA Digital Banking Case Study '!D40</f>
        <v>WA</v>
      </c>
      <c r="B40" s="1">
        <f t="shared" si="1"/>
        <v>1</v>
      </c>
    </row>
    <row r="41">
      <c r="A41" s="6" t="str">
        <f>'CBA Digital Banking Case Study '!D41</f>
        <v>NSW</v>
      </c>
      <c r="B41" s="1">
        <f t="shared" si="1"/>
        <v>3</v>
      </c>
    </row>
    <row r="42">
      <c r="A42" s="6" t="str">
        <f>'CBA Digital Banking Case Study '!D42</f>
        <v>ACT</v>
      </c>
      <c r="B42" s="1">
        <f t="shared" si="1"/>
        <v>6</v>
      </c>
    </row>
    <row r="43">
      <c r="A43" s="6" t="str">
        <f>'CBA Digital Banking Case Study '!D43</f>
        <v>QLD</v>
      </c>
      <c r="B43" s="1">
        <f t="shared" si="1"/>
        <v>7</v>
      </c>
    </row>
    <row r="44">
      <c r="A44" s="6" t="str">
        <f>'CBA Digital Banking Case Study '!D44</f>
        <v>QLD</v>
      </c>
      <c r="B44" s="1">
        <f t="shared" si="1"/>
        <v>7</v>
      </c>
    </row>
    <row r="45">
      <c r="A45" s="6" t="str">
        <f>'CBA Digital Banking Case Study '!D45</f>
        <v>NSW</v>
      </c>
      <c r="B45" s="1">
        <f t="shared" si="1"/>
        <v>3</v>
      </c>
    </row>
    <row r="46">
      <c r="A46" s="6" t="str">
        <f>'CBA Digital Banking Case Study '!D46</f>
        <v>WA</v>
      </c>
      <c r="B46" s="1">
        <f t="shared" si="1"/>
        <v>1</v>
      </c>
    </row>
    <row r="47">
      <c r="A47" s="6" t="str">
        <f>'CBA Digital Banking Case Study '!D47</f>
        <v>WA</v>
      </c>
      <c r="B47" s="1">
        <f t="shared" si="1"/>
        <v>1</v>
      </c>
    </row>
    <row r="48">
      <c r="A48" s="6" t="str">
        <f>'CBA Digital Banking Case Study '!D48</f>
        <v>QLD</v>
      </c>
      <c r="B48" s="1">
        <f t="shared" si="1"/>
        <v>7</v>
      </c>
    </row>
    <row r="49">
      <c r="A49" s="6" t="str">
        <f>'CBA Digital Banking Case Study '!D49</f>
        <v>VIC</v>
      </c>
      <c r="B49" s="1">
        <f t="shared" si="1"/>
        <v>5</v>
      </c>
    </row>
    <row r="50">
      <c r="A50" s="6" t="str">
        <f>'CBA Digital Banking Case Study '!D50</f>
        <v>QLD</v>
      </c>
      <c r="B50" s="1">
        <f t="shared" si="1"/>
        <v>7</v>
      </c>
    </row>
    <row r="51">
      <c r="A51" s="6" t="str">
        <f>'CBA Digital Banking Case Study '!D51</f>
        <v>NSW</v>
      </c>
      <c r="B51" s="1">
        <f t="shared" si="1"/>
        <v>3</v>
      </c>
    </row>
    <row r="52">
      <c r="A52" s="6" t="str">
        <f>'CBA Digital Banking Case Study '!D52</f>
        <v>QLD</v>
      </c>
      <c r="B52" s="1">
        <f t="shared" si="1"/>
        <v>7</v>
      </c>
    </row>
    <row r="53">
      <c r="A53" s="6" t="str">
        <f>'CBA Digital Banking Case Study '!D53</f>
        <v>WA</v>
      </c>
      <c r="B53" s="1">
        <f t="shared" si="1"/>
        <v>1</v>
      </c>
    </row>
    <row r="54">
      <c r="A54" s="6" t="str">
        <f>'CBA Digital Banking Case Study '!D54</f>
        <v>VIC</v>
      </c>
      <c r="B54" s="1">
        <f t="shared" si="1"/>
        <v>5</v>
      </c>
    </row>
    <row r="55">
      <c r="A55" s="6" t="str">
        <f>'CBA Digital Banking Case Study '!D55</f>
        <v>NSW</v>
      </c>
      <c r="B55" s="1">
        <f t="shared" si="1"/>
        <v>3</v>
      </c>
    </row>
    <row r="56">
      <c r="A56" s="6" t="str">
        <f>'CBA Digital Banking Case Study '!D56</f>
        <v>VIC</v>
      </c>
      <c r="B56" s="1">
        <f t="shared" si="1"/>
        <v>5</v>
      </c>
    </row>
    <row r="57">
      <c r="A57" s="6" t="str">
        <f>'CBA Digital Banking Case Study '!D57</f>
        <v>QLD</v>
      </c>
      <c r="B57" s="1">
        <f t="shared" si="1"/>
        <v>7</v>
      </c>
    </row>
    <row r="58">
      <c r="A58" s="6" t="str">
        <f>'CBA Digital Banking Case Study '!D58</f>
        <v>NSW</v>
      </c>
      <c r="B58" s="1">
        <f t="shared" si="1"/>
        <v>3</v>
      </c>
    </row>
    <row r="59">
      <c r="A59" s="6" t="str">
        <f>'CBA Digital Banking Case Study '!D59</f>
        <v>NSW</v>
      </c>
      <c r="B59" s="1">
        <f t="shared" si="1"/>
        <v>3</v>
      </c>
    </row>
    <row r="60">
      <c r="A60" s="6" t="str">
        <f>'CBA Digital Banking Case Study '!D60</f>
        <v>NSW</v>
      </c>
      <c r="B60" s="1">
        <f t="shared" si="1"/>
        <v>3</v>
      </c>
    </row>
    <row r="61">
      <c r="A61" s="6" t="str">
        <f>'CBA Digital Banking Case Study '!D61</f>
        <v>WA</v>
      </c>
      <c r="B61" s="1">
        <f t="shared" si="1"/>
        <v>1</v>
      </c>
    </row>
    <row r="62">
      <c r="A62" s="6" t="str">
        <f>'CBA Digital Banking Case Study '!D62</f>
        <v>NSW</v>
      </c>
      <c r="B62" s="1">
        <f t="shared" si="1"/>
        <v>3</v>
      </c>
    </row>
    <row r="63">
      <c r="A63" s="6" t="str">
        <f>'CBA Digital Banking Case Study '!D63</f>
        <v>QLD</v>
      </c>
      <c r="B63" s="1">
        <f t="shared" si="1"/>
        <v>7</v>
      </c>
    </row>
    <row r="64">
      <c r="A64" s="6" t="str">
        <f>'CBA Digital Banking Case Study '!D64</f>
        <v>VIC</v>
      </c>
      <c r="B64" s="1">
        <f t="shared" si="1"/>
        <v>5</v>
      </c>
    </row>
    <row r="65">
      <c r="A65" s="6" t="str">
        <f>'CBA Digital Banking Case Study '!D65</f>
        <v>QLD</v>
      </c>
      <c r="B65" s="1">
        <f t="shared" si="1"/>
        <v>7</v>
      </c>
    </row>
    <row r="66">
      <c r="A66" s="6" t="str">
        <f>'CBA Digital Banking Case Study '!D66</f>
        <v>ACT</v>
      </c>
      <c r="B66" s="1">
        <f t="shared" si="1"/>
        <v>6</v>
      </c>
    </row>
    <row r="67">
      <c r="A67" s="6" t="str">
        <f>'CBA Digital Banking Case Study '!D67</f>
        <v>NSW</v>
      </c>
      <c r="B67" s="1">
        <f t="shared" si="1"/>
        <v>3</v>
      </c>
    </row>
    <row r="68">
      <c r="A68" s="6" t="str">
        <f>'CBA Digital Banking Case Study '!D68</f>
        <v>NSW</v>
      </c>
      <c r="B68" s="1">
        <f t="shared" si="1"/>
        <v>3</v>
      </c>
    </row>
    <row r="69">
      <c r="A69" s="6" t="str">
        <f>'CBA Digital Banking Case Study '!D69</f>
        <v>WA</v>
      </c>
      <c r="B69" s="1">
        <f t="shared" si="1"/>
        <v>1</v>
      </c>
    </row>
    <row r="70">
      <c r="A70" s="6" t="str">
        <f>'CBA Digital Banking Case Study '!D70</f>
        <v>NSW</v>
      </c>
      <c r="B70" s="1">
        <f t="shared" si="1"/>
        <v>3</v>
      </c>
    </row>
    <row r="71">
      <c r="A71" s="6" t="str">
        <f>'CBA Digital Banking Case Study '!D71</f>
        <v>NSW</v>
      </c>
      <c r="B71" s="1">
        <f t="shared" si="1"/>
        <v>3</v>
      </c>
    </row>
    <row r="72">
      <c r="A72" s="6" t="str">
        <f>'CBA Digital Banking Case Study '!D72</f>
        <v>WA</v>
      </c>
      <c r="B72" s="1">
        <f t="shared" si="1"/>
        <v>1</v>
      </c>
    </row>
    <row r="73">
      <c r="A73" s="6" t="str">
        <f>'CBA Digital Banking Case Study '!D73</f>
        <v>ACT</v>
      </c>
      <c r="B73" s="1">
        <f t="shared" si="1"/>
        <v>6</v>
      </c>
    </row>
    <row r="74">
      <c r="A74" s="6" t="str">
        <f>'CBA Digital Banking Case Study '!D74</f>
        <v>VIC</v>
      </c>
      <c r="B74" s="1">
        <f t="shared" si="1"/>
        <v>5</v>
      </c>
    </row>
    <row r="75">
      <c r="A75" s="6" t="str">
        <f>'CBA Digital Banking Case Study '!D75</f>
        <v>NSW</v>
      </c>
      <c r="B75" s="1">
        <f t="shared" si="1"/>
        <v>3</v>
      </c>
    </row>
    <row r="76">
      <c r="A76" s="6" t="str">
        <f>'CBA Digital Banking Case Study '!D76</f>
        <v>VIC</v>
      </c>
      <c r="B76" s="1">
        <f t="shared" si="1"/>
        <v>5</v>
      </c>
    </row>
    <row r="77">
      <c r="A77" s="6" t="str">
        <f>'CBA Digital Banking Case Study '!D77</f>
        <v>NSW</v>
      </c>
      <c r="B77" s="1">
        <f t="shared" si="1"/>
        <v>3</v>
      </c>
    </row>
    <row r="78">
      <c r="A78" s="6" t="str">
        <f>'CBA Digital Banking Case Study '!D78</f>
        <v>QLD</v>
      </c>
      <c r="B78" s="1">
        <f t="shared" si="1"/>
        <v>7</v>
      </c>
    </row>
    <row r="79">
      <c r="A79" s="6" t="str">
        <f>'CBA Digital Banking Case Study '!D79</f>
        <v>QLD</v>
      </c>
      <c r="B79" s="1">
        <f t="shared" si="1"/>
        <v>7</v>
      </c>
    </row>
    <row r="80">
      <c r="A80" s="6" t="str">
        <f>'CBA Digital Banking Case Study '!D80</f>
        <v>WA</v>
      </c>
      <c r="B80" s="1">
        <f t="shared" si="1"/>
        <v>1</v>
      </c>
    </row>
    <row r="81">
      <c r="A81" s="6" t="str">
        <f>'CBA Digital Banking Case Study '!D81</f>
        <v>NSW</v>
      </c>
      <c r="B81" s="1">
        <f t="shared" si="1"/>
        <v>3</v>
      </c>
    </row>
    <row r="82">
      <c r="A82" s="6" t="str">
        <f>'CBA Digital Banking Case Study '!D82</f>
        <v>VIC</v>
      </c>
      <c r="B82" s="1">
        <f t="shared" si="1"/>
        <v>5</v>
      </c>
    </row>
    <row r="83">
      <c r="A83" s="6" t="str">
        <f>'CBA Digital Banking Case Study '!D83</f>
        <v>NSW</v>
      </c>
      <c r="B83" s="1">
        <f t="shared" si="1"/>
        <v>3</v>
      </c>
    </row>
    <row r="84">
      <c r="A84" s="6" t="str">
        <f>'CBA Digital Banking Case Study '!D84</f>
        <v>VIC</v>
      </c>
      <c r="B84" s="1">
        <f t="shared" si="1"/>
        <v>5</v>
      </c>
    </row>
    <row r="85">
      <c r="A85" s="6" t="str">
        <f>'CBA Digital Banking Case Study '!D85</f>
        <v>WA</v>
      </c>
      <c r="B85" s="1">
        <f t="shared" si="1"/>
        <v>1</v>
      </c>
    </row>
    <row r="86">
      <c r="A86" s="6" t="str">
        <f>'CBA Digital Banking Case Study '!D86</f>
        <v>NSW</v>
      </c>
      <c r="B86" s="1">
        <f t="shared" si="1"/>
        <v>3</v>
      </c>
    </row>
    <row r="87">
      <c r="A87" s="6" t="str">
        <f>'CBA Digital Banking Case Study '!D87</f>
        <v>QLD</v>
      </c>
      <c r="B87" s="1">
        <f t="shared" si="1"/>
        <v>7</v>
      </c>
    </row>
    <row r="88">
      <c r="A88" s="6" t="str">
        <f>'CBA Digital Banking Case Study '!D88</f>
        <v>QLD</v>
      </c>
      <c r="B88" s="1">
        <f t="shared" si="1"/>
        <v>7</v>
      </c>
    </row>
    <row r="89">
      <c r="A89" s="6" t="str">
        <f>'CBA Digital Banking Case Study '!D89</f>
        <v>TAS</v>
      </c>
      <c r="B89" s="1">
        <f t="shared" si="1"/>
        <v>4</v>
      </c>
    </row>
    <row r="90">
      <c r="A90" s="6" t="str">
        <f>'CBA Digital Banking Case Study '!D90</f>
        <v>QLD</v>
      </c>
      <c r="B90" s="1">
        <f t="shared" si="1"/>
        <v>7</v>
      </c>
    </row>
    <row r="91">
      <c r="A91" s="6" t="str">
        <f>'CBA Digital Banking Case Study '!D91</f>
        <v>WA</v>
      </c>
      <c r="B91" s="1">
        <f t="shared" si="1"/>
        <v>1</v>
      </c>
    </row>
    <row r="92">
      <c r="A92" s="6" t="str">
        <f>'CBA Digital Banking Case Study '!D92</f>
        <v>VIC</v>
      </c>
      <c r="B92" s="1">
        <f t="shared" si="1"/>
        <v>5</v>
      </c>
    </row>
    <row r="93">
      <c r="A93" s="6" t="str">
        <f>'CBA Digital Banking Case Study '!D93</f>
        <v>NSW</v>
      </c>
      <c r="B93" s="1">
        <f t="shared" si="1"/>
        <v>3</v>
      </c>
    </row>
    <row r="94">
      <c r="A94" s="6" t="str">
        <f>'CBA Digital Banking Case Study '!D94</f>
        <v>VIC</v>
      </c>
      <c r="B94" s="1">
        <f t="shared" si="1"/>
        <v>5</v>
      </c>
    </row>
    <row r="95">
      <c r="A95" s="6" t="str">
        <f>'CBA Digital Banking Case Study '!D95</f>
        <v>VIC</v>
      </c>
      <c r="B95" s="1">
        <f t="shared" si="1"/>
        <v>5</v>
      </c>
    </row>
    <row r="96">
      <c r="A96" s="6" t="str">
        <f>'CBA Digital Banking Case Study '!D96</f>
        <v>QLD</v>
      </c>
      <c r="B96" s="1">
        <f t="shared" si="1"/>
        <v>7</v>
      </c>
    </row>
    <row r="97">
      <c r="A97" s="6" t="str">
        <f>'CBA Digital Banking Case Study '!D97</f>
        <v>QLD</v>
      </c>
      <c r="B97" s="1">
        <f t="shared" si="1"/>
        <v>7</v>
      </c>
    </row>
    <row r="98">
      <c r="A98" s="6" t="str">
        <f>'CBA Digital Banking Case Study '!D98</f>
        <v>VIC</v>
      </c>
      <c r="B98" s="1">
        <f t="shared" si="1"/>
        <v>5</v>
      </c>
    </row>
    <row r="99">
      <c r="A99" s="6" t="str">
        <f>'CBA Digital Banking Case Study '!D99</f>
        <v>NSW</v>
      </c>
      <c r="B99" s="1">
        <f t="shared" si="1"/>
        <v>3</v>
      </c>
    </row>
    <row r="100">
      <c r="A100" s="6" t="str">
        <f>'CBA Digital Banking Case Study '!D100</f>
        <v>NSW</v>
      </c>
      <c r="B100" s="1">
        <f t="shared" si="1"/>
        <v>3</v>
      </c>
    </row>
    <row r="101">
      <c r="A101" s="6" t="str">
        <f>'CBA Digital Banking Case Study '!D101</f>
        <v>QLD</v>
      </c>
      <c r="B101" s="1">
        <f t="shared" si="1"/>
        <v>7</v>
      </c>
    </row>
    <row r="102">
      <c r="A102" s="6" t="str">
        <f>'CBA Digital Banking Case Study '!D102</f>
        <v>QLD</v>
      </c>
      <c r="B102" s="1">
        <f t="shared" si="1"/>
        <v>7</v>
      </c>
    </row>
    <row r="103">
      <c r="A103" s="6" t="str">
        <f>'CBA Digital Banking Case Study '!D103</f>
        <v>QLD</v>
      </c>
      <c r="B103" s="1">
        <f t="shared" si="1"/>
        <v>7</v>
      </c>
    </row>
    <row r="104">
      <c r="A104" s="6" t="str">
        <f>'CBA Digital Banking Case Study '!D104</f>
        <v>VIC</v>
      </c>
      <c r="B104" s="1">
        <f t="shared" si="1"/>
        <v>5</v>
      </c>
    </row>
    <row r="105">
      <c r="A105" s="6" t="str">
        <f>'CBA Digital Banking Case Study '!D105</f>
        <v>NSW</v>
      </c>
      <c r="B105" s="1">
        <f t="shared" si="1"/>
        <v>3</v>
      </c>
    </row>
    <row r="106">
      <c r="A106" s="6" t="str">
        <f>'CBA Digital Banking Case Study '!D106</f>
        <v>QLD</v>
      </c>
      <c r="B106" s="1">
        <f t="shared" si="1"/>
        <v>7</v>
      </c>
    </row>
    <row r="107">
      <c r="A107" s="6" t="str">
        <f>'CBA Digital Banking Case Study '!D107</f>
        <v>QLD</v>
      </c>
      <c r="B107" s="1">
        <f t="shared" si="1"/>
        <v>7</v>
      </c>
    </row>
    <row r="108">
      <c r="A108" s="6" t="str">
        <f>'CBA Digital Banking Case Study '!D108</f>
        <v>VIC</v>
      </c>
      <c r="B108" s="1">
        <f t="shared" si="1"/>
        <v>5</v>
      </c>
    </row>
    <row r="109">
      <c r="A109" s="6" t="str">
        <f>'CBA Digital Banking Case Study '!D109</f>
        <v>QLD</v>
      </c>
      <c r="B109" s="1">
        <f t="shared" si="1"/>
        <v>7</v>
      </c>
    </row>
    <row r="110">
      <c r="A110" s="6" t="str">
        <f>'CBA Digital Banking Case Study '!D110</f>
        <v>VIC</v>
      </c>
      <c r="B110" s="1">
        <f t="shared" si="1"/>
        <v>5</v>
      </c>
    </row>
    <row r="111">
      <c r="A111" s="6" t="str">
        <f>'CBA Digital Banking Case Study '!D111</f>
        <v>QLD</v>
      </c>
      <c r="B111" s="1">
        <f t="shared" si="1"/>
        <v>7</v>
      </c>
    </row>
    <row r="112">
      <c r="A112" s="6" t="str">
        <f>'CBA Digital Banking Case Study '!D112</f>
        <v>WA</v>
      </c>
      <c r="B112" s="1">
        <f t="shared" si="1"/>
        <v>1</v>
      </c>
    </row>
    <row r="113">
      <c r="A113" s="6" t="str">
        <f>'CBA Digital Banking Case Study '!D113</f>
        <v>QLD</v>
      </c>
      <c r="B113" s="1">
        <f t="shared" si="1"/>
        <v>7</v>
      </c>
    </row>
    <row r="114">
      <c r="A114" s="6" t="str">
        <f>'CBA Digital Banking Case Study '!D114</f>
        <v>VIC</v>
      </c>
      <c r="B114" s="1">
        <f t="shared" si="1"/>
        <v>5</v>
      </c>
    </row>
    <row r="115">
      <c r="A115" s="6" t="str">
        <f>'CBA Digital Banking Case Study '!D115</f>
        <v>VIC</v>
      </c>
      <c r="B115" s="1">
        <f t="shared" si="1"/>
        <v>5</v>
      </c>
    </row>
    <row r="116">
      <c r="A116" s="6" t="str">
        <f>'CBA Digital Banking Case Study '!D116</f>
        <v>QLD</v>
      </c>
      <c r="B116" s="1">
        <f t="shared" si="1"/>
        <v>7</v>
      </c>
    </row>
    <row r="117">
      <c r="A117" s="6" t="str">
        <f>'CBA Digital Banking Case Study '!D117</f>
        <v>QLD</v>
      </c>
      <c r="B117" s="1">
        <f t="shared" si="1"/>
        <v>7</v>
      </c>
    </row>
    <row r="118">
      <c r="A118" s="6" t="str">
        <f>'CBA Digital Banking Case Study '!D118</f>
        <v>VIC</v>
      </c>
      <c r="B118" s="1">
        <f t="shared" si="1"/>
        <v>5</v>
      </c>
    </row>
    <row r="119">
      <c r="A119" s="6" t="str">
        <f>'CBA Digital Banking Case Study '!D119</f>
        <v>QLD</v>
      </c>
      <c r="B119" s="1">
        <f t="shared" si="1"/>
        <v>7</v>
      </c>
    </row>
    <row r="120">
      <c r="A120" s="6" t="str">
        <f>'CBA Digital Banking Case Study '!D120</f>
        <v>NSW</v>
      </c>
      <c r="B120" s="1">
        <f t="shared" si="1"/>
        <v>3</v>
      </c>
    </row>
    <row r="121">
      <c r="A121" s="6" t="str">
        <f>'CBA Digital Banking Case Study '!D121</f>
        <v>TAS</v>
      </c>
      <c r="B121" s="1">
        <f t="shared" si="1"/>
        <v>4</v>
      </c>
    </row>
    <row r="122">
      <c r="A122" s="6" t="str">
        <f>'CBA Digital Banking Case Study '!D122</f>
        <v>WA</v>
      </c>
      <c r="B122" s="1">
        <f t="shared" si="1"/>
        <v>1</v>
      </c>
    </row>
    <row r="123">
      <c r="A123" s="6" t="str">
        <f>'CBA Digital Banking Case Study '!D123</f>
        <v>VIC</v>
      </c>
      <c r="B123" s="1">
        <f t="shared" si="1"/>
        <v>5</v>
      </c>
    </row>
    <row r="124">
      <c r="A124" s="6" t="str">
        <f>'CBA Digital Banking Case Study '!D124</f>
        <v>VIC</v>
      </c>
      <c r="B124" s="1">
        <f t="shared" si="1"/>
        <v>5</v>
      </c>
    </row>
    <row r="125">
      <c r="A125" s="6" t="str">
        <f>'CBA Digital Banking Case Study '!D125</f>
        <v>NSW</v>
      </c>
      <c r="B125" s="1">
        <f t="shared" si="1"/>
        <v>3</v>
      </c>
    </row>
    <row r="126">
      <c r="A126" s="6" t="str">
        <f>'CBA Digital Banking Case Study '!D126</f>
        <v>NSW</v>
      </c>
      <c r="B126" s="1">
        <f t="shared" si="1"/>
        <v>3</v>
      </c>
    </row>
    <row r="127">
      <c r="A127" s="6" t="str">
        <f>'CBA Digital Banking Case Study '!D127</f>
        <v>NSW</v>
      </c>
      <c r="B127" s="1">
        <f t="shared" si="1"/>
        <v>3</v>
      </c>
    </row>
    <row r="128">
      <c r="A128" s="6" t="str">
        <f>'CBA Digital Banking Case Study '!D128</f>
        <v>QLD</v>
      </c>
      <c r="B128" s="1">
        <f t="shared" si="1"/>
        <v>7</v>
      </c>
    </row>
    <row r="129">
      <c r="A129" s="6" t="str">
        <f>'CBA Digital Banking Case Study '!D129</f>
        <v>WA</v>
      </c>
      <c r="B129" s="1">
        <f t="shared" si="1"/>
        <v>1</v>
      </c>
    </row>
    <row r="130">
      <c r="A130" s="6" t="str">
        <f>'CBA Digital Banking Case Study '!D130</f>
        <v>VIC</v>
      </c>
      <c r="B130" s="1">
        <f t="shared" si="1"/>
        <v>5</v>
      </c>
    </row>
    <row r="131">
      <c r="A131" s="6" t="str">
        <f>'CBA Digital Banking Case Study '!D131</f>
        <v>VIC</v>
      </c>
      <c r="B131" s="1">
        <f t="shared" si="1"/>
        <v>5</v>
      </c>
    </row>
    <row r="132">
      <c r="A132" s="6" t="str">
        <f>'CBA Digital Banking Case Study '!D132</f>
        <v>VIC</v>
      </c>
      <c r="B132" s="1">
        <f t="shared" si="1"/>
        <v>5</v>
      </c>
    </row>
    <row r="133">
      <c r="A133" s="6" t="str">
        <f>'CBA Digital Banking Case Study '!D133</f>
        <v>NSW</v>
      </c>
      <c r="B133" s="1">
        <f t="shared" si="1"/>
        <v>3</v>
      </c>
    </row>
    <row r="134">
      <c r="A134" s="6" t="str">
        <f>'CBA Digital Banking Case Study '!D134</f>
        <v>NSW</v>
      </c>
      <c r="B134" s="1">
        <f t="shared" si="1"/>
        <v>3</v>
      </c>
    </row>
    <row r="135">
      <c r="A135" s="6" t="str">
        <f>'CBA Digital Banking Case Study '!D135</f>
        <v>QLD</v>
      </c>
      <c r="B135" s="1">
        <f t="shared" si="1"/>
        <v>7</v>
      </c>
    </row>
    <row r="136">
      <c r="A136" s="6" t="str">
        <f>'CBA Digital Banking Case Study '!D136</f>
        <v>SA</v>
      </c>
      <c r="B136" s="1">
        <f t="shared" si="1"/>
        <v>2</v>
      </c>
    </row>
    <row r="137">
      <c r="A137" s="6" t="str">
        <f>'CBA Digital Banking Case Study '!D137</f>
        <v>VIC</v>
      </c>
      <c r="B137" s="1">
        <f t="shared" si="1"/>
        <v>5</v>
      </c>
    </row>
    <row r="138">
      <c r="A138" s="6" t="str">
        <f>'CBA Digital Banking Case Study '!D138</f>
        <v>QLD</v>
      </c>
      <c r="B138" s="1">
        <f t="shared" si="1"/>
        <v>7</v>
      </c>
    </row>
    <row r="139">
      <c r="A139" s="6" t="str">
        <f>'CBA Digital Banking Case Study '!D139</f>
        <v>SA</v>
      </c>
      <c r="B139" s="1">
        <f t="shared" si="1"/>
        <v>2</v>
      </c>
    </row>
    <row r="140">
      <c r="A140" s="6" t="str">
        <f>'CBA Digital Banking Case Study '!D140</f>
        <v>NSW</v>
      </c>
      <c r="B140" s="1">
        <f t="shared" si="1"/>
        <v>3</v>
      </c>
    </row>
    <row r="141">
      <c r="A141" s="6" t="str">
        <f>'CBA Digital Banking Case Study '!D141</f>
        <v>QLD</v>
      </c>
      <c r="B141" s="1">
        <f t="shared" si="1"/>
        <v>7</v>
      </c>
    </row>
    <row r="142">
      <c r="A142" s="6" t="str">
        <f>'CBA Digital Banking Case Study '!D142</f>
        <v>QLD</v>
      </c>
      <c r="B142" s="1">
        <f t="shared" si="1"/>
        <v>7</v>
      </c>
    </row>
    <row r="143">
      <c r="A143" s="6" t="str">
        <f>'CBA Digital Banking Case Study '!D143</f>
        <v>QLD</v>
      </c>
      <c r="B143" s="1">
        <f t="shared" si="1"/>
        <v>7</v>
      </c>
    </row>
    <row r="144">
      <c r="A144" s="6" t="str">
        <f>'CBA Digital Banking Case Study '!D144</f>
        <v>NSW</v>
      </c>
      <c r="B144" s="1">
        <f t="shared" si="1"/>
        <v>3</v>
      </c>
    </row>
    <row r="145">
      <c r="A145" s="6" t="str">
        <f>'CBA Digital Banking Case Study '!D145</f>
        <v>QLD</v>
      </c>
      <c r="B145" s="1">
        <f t="shared" si="1"/>
        <v>7</v>
      </c>
    </row>
    <row r="146">
      <c r="A146" s="6" t="str">
        <f>'CBA Digital Banking Case Study '!D146</f>
        <v>WA</v>
      </c>
      <c r="B146" s="1">
        <f t="shared" si="1"/>
        <v>1</v>
      </c>
    </row>
    <row r="147">
      <c r="A147" s="6" t="str">
        <f>'CBA Digital Banking Case Study '!D147</f>
        <v>NSW</v>
      </c>
      <c r="B147" s="1">
        <f t="shared" si="1"/>
        <v>3</v>
      </c>
    </row>
    <row r="148">
      <c r="A148" s="6" t="str">
        <f>'CBA Digital Banking Case Study '!D148</f>
        <v>VIC</v>
      </c>
      <c r="B148" s="1">
        <f t="shared" si="1"/>
        <v>5</v>
      </c>
    </row>
    <row r="149">
      <c r="A149" s="6" t="str">
        <f>'CBA Digital Banking Case Study '!D149</f>
        <v>NSW</v>
      </c>
      <c r="B149" s="1">
        <f t="shared" si="1"/>
        <v>3</v>
      </c>
    </row>
    <row r="150">
      <c r="A150" s="6" t="str">
        <f>'CBA Digital Banking Case Study '!D150</f>
        <v>WA</v>
      </c>
      <c r="B150" s="1">
        <f t="shared" si="1"/>
        <v>1</v>
      </c>
    </row>
    <row r="151">
      <c r="A151" s="6" t="str">
        <f>'CBA Digital Banking Case Study '!D151</f>
        <v>VIC</v>
      </c>
      <c r="B151" s="1">
        <f t="shared" si="1"/>
        <v>5</v>
      </c>
    </row>
    <row r="152">
      <c r="A152" s="6" t="str">
        <f>'CBA Digital Banking Case Study '!D152</f>
        <v>WA</v>
      </c>
      <c r="B152" s="1">
        <f t="shared" si="1"/>
        <v>1</v>
      </c>
    </row>
    <row r="153">
      <c r="A153" s="6" t="str">
        <f>'CBA Digital Banking Case Study '!D153</f>
        <v>VIC</v>
      </c>
      <c r="B153" s="1">
        <f t="shared" si="1"/>
        <v>5</v>
      </c>
    </row>
    <row r="154">
      <c r="A154" s="6" t="str">
        <f>'CBA Digital Banking Case Study '!D154</f>
        <v>NSW</v>
      </c>
      <c r="B154" s="1">
        <f t="shared" si="1"/>
        <v>3</v>
      </c>
    </row>
    <row r="155">
      <c r="A155" s="6" t="str">
        <f>'CBA Digital Banking Case Study '!D155</f>
        <v>NSW</v>
      </c>
      <c r="B155" s="1">
        <f t="shared" si="1"/>
        <v>3</v>
      </c>
    </row>
    <row r="156">
      <c r="A156" s="6" t="str">
        <f>'CBA Digital Banking Case Study '!D156</f>
        <v>NSW</v>
      </c>
      <c r="B156" s="1">
        <f t="shared" si="1"/>
        <v>3</v>
      </c>
    </row>
    <row r="157">
      <c r="A157" s="6" t="str">
        <f>'CBA Digital Banking Case Study '!D157</f>
        <v>NSW</v>
      </c>
      <c r="B157" s="1">
        <f t="shared" si="1"/>
        <v>3</v>
      </c>
    </row>
    <row r="158">
      <c r="A158" s="6" t="str">
        <f>'CBA Digital Banking Case Study '!D158</f>
        <v>VIC</v>
      </c>
      <c r="B158" s="1">
        <f t="shared" si="1"/>
        <v>5</v>
      </c>
    </row>
    <row r="159">
      <c r="A159" s="6" t="str">
        <f>'CBA Digital Banking Case Study '!D159</f>
        <v>NSW</v>
      </c>
      <c r="B159" s="1">
        <f t="shared" si="1"/>
        <v>3</v>
      </c>
    </row>
    <row r="160">
      <c r="A160" s="6" t="str">
        <f>'CBA Digital Banking Case Study '!D160</f>
        <v>VIC</v>
      </c>
      <c r="B160" s="1">
        <f t="shared" si="1"/>
        <v>5</v>
      </c>
    </row>
    <row r="161">
      <c r="A161" s="6" t="str">
        <f>'CBA Digital Banking Case Study '!D161</f>
        <v>VIC</v>
      </c>
      <c r="B161" s="1">
        <f t="shared" si="1"/>
        <v>5</v>
      </c>
    </row>
    <row r="162">
      <c r="A162" s="6" t="str">
        <f>'CBA Digital Banking Case Study '!D162</f>
        <v>VIC</v>
      </c>
      <c r="B162" s="1">
        <f t="shared" si="1"/>
        <v>5</v>
      </c>
    </row>
    <row r="163">
      <c r="A163" s="6" t="str">
        <f>'CBA Digital Banking Case Study '!D163</f>
        <v>QLD</v>
      </c>
      <c r="B163" s="1">
        <f t="shared" si="1"/>
        <v>7</v>
      </c>
    </row>
    <row r="164">
      <c r="A164" s="6" t="str">
        <f>'CBA Digital Banking Case Study '!D164</f>
        <v>QLD</v>
      </c>
      <c r="B164" s="1">
        <f t="shared" si="1"/>
        <v>7</v>
      </c>
    </row>
    <row r="165">
      <c r="A165" s="6" t="str">
        <f>'CBA Digital Banking Case Study '!D165</f>
        <v>ACT</v>
      </c>
      <c r="B165" s="1">
        <f t="shared" si="1"/>
        <v>6</v>
      </c>
    </row>
    <row r="166">
      <c r="A166" s="6" t="str">
        <f>'CBA Digital Banking Case Study '!D166</f>
        <v>NSW</v>
      </c>
      <c r="B166" s="1">
        <f t="shared" si="1"/>
        <v>3</v>
      </c>
    </row>
    <row r="167">
      <c r="A167" s="6" t="str">
        <f>'CBA Digital Banking Case Study '!D167</f>
        <v>VIC</v>
      </c>
      <c r="B167" s="1">
        <f t="shared" si="1"/>
        <v>5</v>
      </c>
    </row>
    <row r="168">
      <c r="A168" s="6" t="str">
        <f>'CBA Digital Banking Case Study '!D168</f>
        <v>VIC</v>
      </c>
      <c r="B168" s="1">
        <f t="shared" si="1"/>
        <v>5</v>
      </c>
    </row>
    <row r="169">
      <c r="A169" s="6" t="str">
        <f>'CBA Digital Banking Case Study '!D169</f>
        <v>VIC</v>
      </c>
      <c r="B169" s="1">
        <f t="shared" si="1"/>
        <v>5</v>
      </c>
    </row>
    <row r="170">
      <c r="A170" s="6" t="str">
        <f>'CBA Digital Banking Case Study '!D170</f>
        <v>QLD</v>
      </c>
      <c r="B170" s="1">
        <f t="shared" si="1"/>
        <v>7</v>
      </c>
    </row>
    <row r="171">
      <c r="A171" s="6" t="str">
        <f>'CBA Digital Banking Case Study '!D171</f>
        <v>VIC</v>
      </c>
      <c r="B171" s="1">
        <f t="shared" si="1"/>
        <v>5</v>
      </c>
    </row>
    <row r="172">
      <c r="A172" s="6" t="str">
        <f>'CBA Digital Banking Case Study '!D172</f>
        <v>VIC</v>
      </c>
      <c r="B172" s="1">
        <f t="shared" si="1"/>
        <v>5</v>
      </c>
    </row>
    <row r="173">
      <c r="A173" s="6" t="str">
        <f>'CBA Digital Banking Case Study '!D173</f>
        <v>VIC</v>
      </c>
      <c r="B173" s="1">
        <f t="shared" si="1"/>
        <v>5</v>
      </c>
    </row>
    <row r="174">
      <c r="A174" s="6" t="str">
        <f>'CBA Digital Banking Case Study '!D174</f>
        <v>NT</v>
      </c>
      <c r="B174" s="1">
        <f t="shared" si="1"/>
        <v>8</v>
      </c>
    </row>
    <row r="175">
      <c r="A175" s="6" t="str">
        <f>'CBA Digital Banking Case Study '!D175</f>
        <v>SA</v>
      </c>
      <c r="B175" s="1">
        <f t="shared" si="1"/>
        <v>2</v>
      </c>
    </row>
    <row r="176">
      <c r="A176" s="6" t="str">
        <f>'CBA Digital Banking Case Study '!D176</f>
        <v>NSW</v>
      </c>
      <c r="B176" s="1">
        <f t="shared" si="1"/>
        <v>3</v>
      </c>
    </row>
    <row r="177">
      <c r="A177" s="6" t="str">
        <f>'CBA Digital Banking Case Study '!D177</f>
        <v>NSW</v>
      </c>
      <c r="B177" s="1">
        <f t="shared" si="1"/>
        <v>3</v>
      </c>
    </row>
    <row r="178">
      <c r="A178" s="6" t="str">
        <f>'CBA Digital Banking Case Study '!D178</f>
        <v>WA</v>
      </c>
      <c r="B178" s="1">
        <f t="shared" si="1"/>
        <v>1</v>
      </c>
    </row>
    <row r="179">
      <c r="A179" s="6" t="str">
        <f>'CBA Digital Banking Case Study '!D179</f>
        <v>NT</v>
      </c>
      <c r="B179" s="1">
        <f t="shared" si="1"/>
        <v>8</v>
      </c>
    </row>
    <row r="180">
      <c r="A180" s="6" t="str">
        <f>'CBA Digital Banking Case Study '!D180</f>
        <v>NSW</v>
      </c>
      <c r="B180" s="1">
        <f t="shared" si="1"/>
        <v>3</v>
      </c>
    </row>
    <row r="181">
      <c r="A181" s="6" t="str">
        <f>'CBA Digital Banking Case Study '!D181</f>
        <v>VIC</v>
      </c>
      <c r="B181" s="1">
        <f t="shared" si="1"/>
        <v>5</v>
      </c>
    </row>
    <row r="182">
      <c r="A182" s="6" t="str">
        <f>'CBA Digital Banking Case Study '!D182</f>
        <v>TAS</v>
      </c>
      <c r="B182" s="1">
        <f t="shared" si="1"/>
        <v>4</v>
      </c>
    </row>
    <row r="183">
      <c r="A183" s="6" t="str">
        <f>'CBA Digital Banking Case Study '!D183</f>
        <v>QLD</v>
      </c>
      <c r="B183" s="1">
        <f t="shared" si="1"/>
        <v>7</v>
      </c>
    </row>
    <row r="184">
      <c r="A184" s="6" t="str">
        <f>'CBA Digital Banking Case Study '!D184</f>
        <v>NSW</v>
      </c>
      <c r="B184" s="1">
        <f t="shared" si="1"/>
        <v>3</v>
      </c>
    </row>
    <row r="185">
      <c r="A185" s="6" t="str">
        <f>'CBA Digital Banking Case Study '!D185</f>
        <v>QLD</v>
      </c>
      <c r="B185" s="1">
        <f t="shared" si="1"/>
        <v>7</v>
      </c>
    </row>
    <row r="186">
      <c r="A186" s="6" t="str">
        <f>'CBA Digital Banking Case Study '!D186</f>
        <v>TAS</v>
      </c>
      <c r="B186" s="1">
        <f t="shared" si="1"/>
        <v>4</v>
      </c>
    </row>
    <row r="187">
      <c r="A187" s="6" t="str">
        <f>'CBA Digital Banking Case Study '!D187</f>
        <v>WA</v>
      </c>
      <c r="B187" s="1">
        <f t="shared" si="1"/>
        <v>1</v>
      </c>
    </row>
    <row r="188">
      <c r="A188" s="6" t="str">
        <f>'CBA Digital Banking Case Study '!D188</f>
        <v>QLD</v>
      </c>
      <c r="B188" s="1">
        <f t="shared" si="1"/>
        <v>7</v>
      </c>
    </row>
    <row r="189">
      <c r="A189" s="6" t="str">
        <f>'CBA Digital Banking Case Study '!D189</f>
        <v>QLD</v>
      </c>
      <c r="B189" s="1">
        <f t="shared" si="1"/>
        <v>7</v>
      </c>
    </row>
    <row r="190">
      <c r="A190" s="6" t="str">
        <f>'CBA Digital Banking Case Study '!D190</f>
        <v>NSW</v>
      </c>
      <c r="B190" s="1">
        <f t="shared" si="1"/>
        <v>3</v>
      </c>
    </row>
    <row r="191">
      <c r="A191" s="6" t="str">
        <f>'CBA Digital Banking Case Study '!D191</f>
        <v>WA</v>
      </c>
      <c r="B191" s="1">
        <f t="shared" si="1"/>
        <v>1</v>
      </c>
    </row>
    <row r="192">
      <c r="A192" s="6" t="str">
        <f>'CBA Digital Banking Case Study '!D192</f>
        <v>NSW</v>
      </c>
      <c r="B192" s="1">
        <f t="shared" si="1"/>
        <v>3</v>
      </c>
    </row>
    <row r="193">
      <c r="A193" s="6" t="str">
        <f>'CBA Digital Banking Case Study '!D193</f>
        <v>TAS</v>
      </c>
      <c r="B193" s="1">
        <f t="shared" si="1"/>
        <v>4</v>
      </c>
    </row>
    <row r="194">
      <c r="A194" s="6" t="str">
        <f>'CBA Digital Banking Case Study '!D194</f>
        <v>VIC</v>
      </c>
      <c r="B194" s="1">
        <f t="shared" si="1"/>
        <v>5</v>
      </c>
    </row>
    <row r="195">
      <c r="A195" s="6" t="str">
        <f>'CBA Digital Banking Case Study '!D195</f>
        <v>WA</v>
      </c>
      <c r="B195" s="1">
        <f t="shared" si="1"/>
        <v>1</v>
      </c>
    </row>
    <row r="196">
      <c r="A196" s="6" t="str">
        <f>'CBA Digital Banking Case Study '!D196</f>
        <v>NSW</v>
      </c>
      <c r="B196" s="1">
        <f t="shared" si="1"/>
        <v>3</v>
      </c>
    </row>
    <row r="197">
      <c r="A197" s="6" t="str">
        <f>'CBA Digital Banking Case Study '!D197</f>
        <v>VIC</v>
      </c>
      <c r="B197" s="1">
        <f t="shared" si="1"/>
        <v>5</v>
      </c>
    </row>
    <row r="198">
      <c r="A198" s="6" t="str">
        <f>'CBA Digital Banking Case Study '!D198</f>
        <v>NSW</v>
      </c>
      <c r="B198" s="1">
        <f t="shared" si="1"/>
        <v>3</v>
      </c>
    </row>
    <row r="199">
      <c r="A199" s="6" t="str">
        <f>'CBA Digital Banking Case Study '!D199</f>
        <v>QLD</v>
      </c>
      <c r="B199" s="1">
        <f t="shared" si="1"/>
        <v>7</v>
      </c>
    </row>
    <row r="200">
      <c r="A200" s="6" t="str">
        <f>'CBA Digital Banking Case Study '!D200</f>
        <v>WA</v>
      </c>
      <c r="B200" s="1">
        <f t="shared" si="1"/>
        <v>1</v>
      </c>
    </row>
    <row r="201">
      <c r="A201" s="6" t="str">
        <f>'CBA Digital Banking Case Study '!D201</f>
        <v>QLD</v>
      </c>
      <c r="B201" s="1">
        <f t="shared" si="1"/>
        <v>7</v>
      </c>
    </row>
    <row r="202">
      <c r="A202" s="6" t="str">
        <f>'CBA Digital Banking Case Study '!D202</f>
        <v>VIC</v>
      </c>
      <c r="B202" s="1">
        <f t="shared" si="1"/>
        <v>5</v>
      </c>
    </row>
    <row r="203">
      <c r="A203" s="6" t="str">
        <f>'CBA Digital Banking Case Study '!D203</f>
        <v>NSW</v>
      </c>
      <c r="B203" s="1">
        <f t="shared" si="1"/>
        <v>3</v>
      </c>
    </row>
    <row r="204">
      <c r="A204" s="6" t="str">
        <f>'CBA Digital Banking Case Study '!D204</f>
        <v>TAS</v>
      </c>
      <c r="B204" s="1">
        <f t="shared" si="1"/>
        <v>4</v>
      </c>
    </row>
    <row r="205">
      <c r="A205" s="6" t="str">
        <f>'CBA Digital Banking Case Study '!D205</f>
        <v>QLD</v>
      </c>
      <c r="B205" s="1">
        <f t="shared" si="1"/>
        <v>7</v>
      </c>
    </row>
    <row r="206">
      <c r="A206" s="6" t="str">
        <f>'CBA Digital Banking Case Study '!D206</f>
        <v>QLD</v>
      </c>
      <c r="B206" s="1">
        <f t="shared" si="1"/>
        <v>7</v>
      </c>
    </row>
    <row r="207">
      <c r="A207" s="6" t="str">
        <f>'CBA Digital Banking Case Study '!D207</f>
        <v>WA</v>
      </c>
      <c r="B207" s="1">
        <f t="shared" si="1"/>
        <v>1</v>
      </c>
    </row>
    <row r="208">
      <c r="A208" s="6" t="str">
        <f>'CBA Digital Banking Case Study '!D208</f>
        <v>QLD</v>
      </c>
      <c r="B208" s="1">
        <f t="shared" si="1"/>
        <v>7</v>
      </c>
    </row>
    <row r="209">
      <c r="A209" s="6" t="str">
        <f>'CBA Digital Banking Case Study '!D209</f>
        <v>VIC</v>
      </c>
      <c r="B209" s="1">
        <f t="shared" si="1"/>
        <v>5</v>
      </c>
    </row>
    <row r="210">
      <c r="A210" s="6" t="str">
        <f>'CBA Digital Banking Case Study '!D210</f>
        <v>QLD</v>
      </c>
      <c r="B210" s="1">
        <f t="shared" si="1"/>
        <v>7</v>
      </c>
    </row>
    <row r="211">
      <c r="A211" s="6" t="str">
        <f>'CBA Digital Banking Case Study '!D211</f>
        <v>QLD</v>
      </c>
      <c r="B211" s="1">
        <f t="shared" si="1"/>
        <v>7</v>
      </c>
    </row>
    <row r="212">
      <c r="A212" s="6" t="str">
        <f>'CBA Digital Banking Case Study '!D212</f>
        <v>WA</v>
      </c>
      <c r="B212" s="1">
        <f t="shared" si="1"/>
        <v>1</v>
      </c>
    </row>
    <row r="213">
      <c r="A213" s="6" t="str">
        <f>'CBA Digital Banking Case Study '!D213</f>
        <v>WA</v>
      </c>
      <c r="B213" s="1">
        <f t="shared" si="1"/>
        <v>1</v>
      </c>
    </row>
    <row r="214">
      <c r="A214" s="6" t="str">
        <f>'CBA Digital Banking Case Study '!D214</f>
        <v>NSW</v>
      </c>
      <c r="B214" s="1">
        <f t="shared" si="1"/>
        <v>3</v>
      </c>
    </row>
    <row r="215">
      <c r="A215" s="6" t="str">
        <f>'CBA Digital Banking Case Study '!D215</f>
        <v>VIC</v>
      </c>
      <c r="B215" s="1">
        <f t="shared" si="1"/>
        <v>5</v>
      </c>
    </row>
    <row r="216">
      <c r="A216" s="6" t="str">
        <f>'CBA Digital Banking Case Study '!D216</f>
        <v>NSW</v>
      </c>
      <c r="B216" s="1">
        <f t="shared" si="1"/>
        <v>3</v>
      </c>
    </row>
    <row r="217">
      <c r="A217" s="6" t="str">
        <f>'CBA Digital Banking Case Study '!D217</f>
        <v>NSW</v>
      </c>
      <c r="B217" s="1">
        <f t="shared" si="1"/>
        <v>3</v>
      </c>
    </row>
    <row r="218">
      <c r="A218" s="6" t="str">
        <f>'CBA Digital Banking Case Study '!D218</f>
        <v>QLD</v>
      </c>
      <c r="B218" s="1">
        <f t="shared" si="1"/>
        <v>7</v>
      </c>
    </row>
    <row r="219">
      <c r="A219" s="6" t="str">
        <f>'CBA Digital Banking Case Study '!D219</f>
        <v>WA</v>
      </c>
      <c r="B219" s="1">
        <f t="shared" si="1"/>
        <v>1</v>
      </c>
    </row>
    <row r="220">
      <c r="A220" s="6" t="str">
        <f>'CBA Digital Banking Case Study '!D220</f>
        <v>NSW</v>
      </c>
      <c r="B220" s="1">
        <f t="shared" si="1"/>
        <v>3</v>
      </c>
    </row>
    <row r="221">
      <c r="A221" s="6" t="str">
        <f>'CBA Digital Banking Case Study '!D221</f>
        <v>VIC</v>
      </c>
      <c r="B221" s="1">
        <f t="shared" si="1"/>
        <v>5</v>
      </c>
    </row>
    <row r="222">
      <c r="A222" s="6" t="str">
        <f>'CBA Digital Banking Case Study '!D222</f>
        <v>SA</v>
      </c>
      <c r="B222" s="1">
        <f t="shared" si="1"/>
        <v>2</v>
      </c>
    </row>
    <row r="223">
      <c r="A223" s="6" t="str">
        <f>'CBA Digital Banking Case Study '!D223</f>
        <v>WA</v>
      </c>
      <c r="B223" s="1">
        <f t="shared" si="1"/>
        <v>1</v>
      </c>
    </row>
    <row r="224">
      <c r="A224" s="6" t="str">
        <f>'CBA Digital Banking Case Study '!D224</f>
        <v>VIC</v>
      </c>
      <c r="B224" s="1">
        <f t="shared" si="1"/>
        <v>5</v>
      </c>
    </row>
    <row r="225">
      <c r="A225" s="6" t="str">
        <f>'CBA Digital Banking Case Study '!D225</f>
        <v>QLD</v>
      </c>
      <c r="B225" s="1">
        <f t="shared" si="1"/>
        <v>7</v>
      </c>
    </row>
    <row r="226">
      <c r="A226" s="6" t="str">
        <f>'CBA Digital Banking Case Study '!D226</f>
        <v>VIC</v>
      </c>
      <c r="B226" s="1">
        <f t="shared" si="1"/>
        <v>5</v>
      </c>
    </row>
    <row r="227">
      <c r="A227" s="6" t="str">
        <f>'CBA Digital Banking Case Study '!D227</f>
        <v>NSW</v>
      </c>
      <c r="B227" s="1">
        <f t="shared" si="1"/>
        <v>3</v>
      </c>
    </row>
    <row r="228">
      <c r="A228" s="6" t="str">
        <f>'CBA Digital Banking Case Study '!D228</f>
        <v>NSW</v>
      </c>
      <c r="B228" s="1">
        <f t="shared" si="1"/>
        <v>3</v>
      </c>
    </row>
    <row r="229">
      <c r="A229" s="6" t="str">
        <f>'CBA Digital Banking Case Study '!D229</f>
        <v>NSW</v>
      </c>
      <c r="B229" s="1">
        <f t="shared" si="1"/>
        <v>3</v>
      </c>
    </row>
    <row r="230">
      <c r="A230" s="6" t="str">
        <f>'CBA Digital Banking Case Study '!D230</f>
        <v>VIC</v>
      </c>
      <c r="B230" s="1">
        <f t="shared" si="1"/>
        <v>5</v>
      </c>
    </row>
    <row r="231">
      <c r="A231" s="6" t="str">
        <f>'CBA Digital Banking Case Study '!D231</f>
        <v>TAS</v>
      </c>
      <c r="B231" s="1">
        <f t="shared" si="1"/>
        <v>4</v>
      </c>
    </row>
    <row r="232">
      <c r="A232" s="6" t="str">
        <f>'CBA Digital Banking Case Study '!D232</f>
        <v>WA</v>
      </c>
      <c r="B232" s="1">
        <f t="shared" si="1"/>
        <v>1</v>
      </c>
    </row>
    <row r="233">
      <c r="A233" s="6" t="str">
        <f>'CBA Digital Banking Case Study '!D233</f>
        <v>VIC</v>
      </c>
      <c r="B233" s="1">
        <f t="shared" si="1"/>
        <v>5</v>
      </c>
    </row>
    <row r="234">
      <c r="A234" s="6" t="str">
        <f>'CBA Digital Banking Case Study '!D234</f>
        <v>VIC</v>
      </c>
      <c r="B234" s="1">
        <f t="shared" si="1"/>
        <v>5</v>
      </c>
    </row>
    <row r="235">
      <c r="A235" s="6" t="str">
        <f>'CBA Digital Banking Case Study '!D235</f>
        <v>NSW</v>
      </c>
      <c r="B235" s="1">
        <f t="shared" si="1"/>
        <v>3</v>
      </c>
    </row>
    <row r="236">
      <c r="A236" s="6" t="str">
        <f>'CBA Digital Banking Case Study '!D236</f>
        <v>QLD</v>
      </c>
      <c r="B236" s="1">
        <f t="shared" si="1"/>
        <v>7</v>
      </c>
    </row>
    <row r="237">
      <c r="A237" s="6" t="str">
        <f>'CBA Digital Banking Case Study '!D237</f>
        <v>WA</v>
      </c>
      <c r="B237" s="1">
        <f t="shared" si="1"/>
        <v>1</v>
      </c>
    </row>
    <row r="238">
      <c r="A238" s="6" t="str">
        <f>'CBA Digital Banking Case Study '!D238</f>
        <v>NSW</v>
      </c>
      <c r="B238" s="1">
        <f t="shared" si="1"/>
        <v>3</v>
      </c>
    </row>
    <row r="239">
      <c r="A239" s="6" t="str">
        <f>'CBA Digital Banking Case Study '!D239</f>
        <v>NSW</v>
      </c>
      <c r="B239" s="1">
        <f t="shared" si="1"/>
        <v>3</v>
      </c>
    </row>
    <row r="240">
      <c r="A240" s="6" t="str">
        <f>'CBA Digital Banking Case Study '!D240</f>
        <v>QLD</v>
      </c>
      <c r="B240" s="1">
        <f t="shared" si="1"/>
        <v>7</v>
      </c>
    </row>
    <row r="241">
      <c r="A241" s="6" t="str">
        <f>'CBA Digital Banking Case Study '!D241</f>
        <v>VIC</v>
      </c>
      <c r="B241" s="1">
        <f t="shared" si="1"/>
        <v>5</v>
      </c>
    </row>
    <row r="242">
      <c r="A242" s="6" t="str">
        <f>'CBA Digital Banking Case Study '!D242</f>
        <v>VIC</v>
      </c>
      <c r="B242" s="1">
        <f t="shared" si="1"/>
        <v>5</v>
      </c>
    </row>
    <row r="243">
      <c r="A243" s="6" t="str">
        <f>'CBA Digital Banking Case Study '!D243</f>
        <v>QLD</v>
      </c>
      <c r="B243" s="1">
        <f t="shared" si="1"/>
        <v>7</v>
      </c>
    </row>
    <row r="244">
      <c r="A244" s="6" t="str">
        <f>'CBA Digital Banking Case Study '!D244</f>
        <v>VIC</v>
      </c>
      <c r="B244" s="1">
        <f t="shared" si="1"/>
        <v>5</v>
      </c>
    </row>
    <row r="245">
      <c r="A245" s="6" t="str">
        <f>'CBA Digital Banking Case Study '!D245</f>
        <v>NSW</v>
      </c>
      <c r="B245" s="1">
        <f t="shared" si="1"/>
        <v>3</v>
      </c>
    </row>
    <row r="246">
      <c r="A246" s="6" t="str">
        <f>'CBA Digital Banking Case Study '!D246</f>
        <v>VIC</v>
      </c>
      <c r="B246" s="1">
        <f t="shared" si="1"/>
        <v>5</v>
      </c>
    </row>
    <row r="247">
      <c r="A247" s="6" t="str">
        <f>'CBA Digital Banking Case Study '!D247</f>
        <v>VIC</v>
      </c>
      <c r="B247" s="1">
        <f t="shared" si="1"/>
        <v>5</v>
      </c>
    </row>
    <row r="248">
      <c r="A248" s="6" t="str">
        <f>'CBA Digital Banking Case Study '!D248</f>
        <v>SA</v>
      </c>
      <c r="B248" s="1">
        <f t="shared" si="1"/>
        <v>2</v>
      </c>
    </row>
    <row r="249">
      <c r="A249" s="6" t="str">
        <f>'CBA Digital Banking Case Study '!D249</f>
        <v>ACT</v>
      </c>
      <c r="B249" s="1">
        <f t="shared" si="1"/>
        <v>6</v>
      </c>
    </row>
    <row r="250">
      <c r="A250" s="6" t="str">
        <f>'CBA Digital Banking Case Study '!D250</f>
        <v>SA</v>
      </c>
      <c r="B250" s="1">
        <f t="shared" si="1"/>
        <v>2</v>
      </c>
    </row>
    <row r="251">
      <c r="A251" s="6" t="str">
        <f>'CBA Digital Banking Case Study '!D251</f>
        <v>QLD</v>
      </c>
      <c r="B251" s="1">
        <f t="shared" si="1"/>
        <v>7</v>
      </c>
    </row>
    <row r="252">
      <c r="A252" s="6" t="str">
        <f>'CBA Digital Banking Case Study '!D252</f>
        <v>QLD</v>
      </c>
      <c r="B252" s="1">
        <f t="shared" si="1"/>
        <v>7</v>
      </c>
    </row>
    <row r="253">
      <c r="A253" s="6" t="str">
        <f>'CBA Digital Banking Case Study '!D253</f>
        <v>QLD</v>
      </c>
      <c r="B253" s="1">
        <f t="shared" si="1"/>
        <v>7</v>
      </c>
    </row>
    <row r="254">
      <c r="A254" s="6" t="str">
        <f>'CBA Digital Banking Case Study '!D254</f>
        <v>TAS</v>
      </c>
      <c r="B254" s="1">
        <f t="shared" si="1"/>
        <v>4</v>
      </c>
    </row>
    <row r="255">
      <c r="A255" s="6" t="str">
        <f>'CBA Digital Banking Case Study '!D255</f>
        <v>NSW</v>
      </c>
      <c r="B255" s="1">
        <f t="shared" si="1"/>
        <v>3</v>
      </c>
    </row>
    <row r="256">
      <c r="A256" s="6" t="str">
        <f>'CBA Digital Banking Case Study '!D256</f>
        <v>VIC</v>
      </c>
      <c r="B256" s="1">
        <f t="shared" si="1"/>
        <v>5</v>
      </c>
    </row>
    <row r="257">
      <c r="A257" s="6" t="str">
        <f>'CBA Digital Banking Case Study '!D257</f>
        <v>QLD</v>
      </c>
      <c r="B257" s="1">
        <f t="shared" si="1"/>
        <v>7</v>
      </c>
    </row>
    <row r="258">
      <c r="A258" s="6" t="str">
        <f>'CBA Digital Banking Case Study '!D258</f>
        <v>QLD</v>
      </c>
      <c r="B258" s="1">
        <f t="shared" si="1"/>
        <v>7</v>
      </c>
    </row>
    <row r="259">
      <c r="A259" s="6" t="str">
        <f>'CBA Digital Banking Case Study '!D259</f>
        <v>NSW</v>
      </c>
      <c r="B259" s="1">
        <f t="shared" si="1"/>
        <v>3</v>
      </c>
    </row>
    <row r="260">
      <c r="A260" s="6" t="str">
        <f>'CBA Digital Banking Case Study '!D260</f>
        <v>QLD</v>
      </c>
      <c r="B260" s="1">
        <f t="shared" si="1"/>
        <v>7</v>
      </c>
    </row>
    <row r="261">
      <c r="A261" s="6" t="str">
        <f>'CBA Digital Banking Case Study '!D261</f>
        <v>WA</v>
      </c>
      <c r="B261" s="1">
        <f t="shared" si="1"/>
        <v>1</v>
      </c>
    </row>
    <row r="262">
      <c r="A262" s="6" t="str">
        <f>'CBA Digital Banking Case Study '!D262</f>
        <v>VIC</v>
      </c>
      <c r="B262" s="1">
        <f t="shared" si="1"/>
        <v>5</v>
      </c>
    </row>
    <row r="263">
      <c r="A263" s="6" t="str">
        <f>'CBA Digital Banking Case Study '!D263</f>
        <v>WA</v>
      </c>
      <c r="B263" s="1">
        <f t="shared" si="1"/>
        <v>1</v>
      </c>
    </row>
    <row r="264">
      <c r="A264" s="6" t="str">
        <f>'CBA Digital Banking Case Study '!D264</f>
        <v>VIC</v>
      </c>
      <c r="B264" s="1">
        <f t="shared" si="1"/>
        <v>5</v>
      </c>
    </row>
    <row r="265">
      <c r="A265" s="6" t="str">
        <f>'CBA Digital Banking Case Study '!D265</f>
        <v>TAS</v>
      </c>
      <c r="B265" s="1">
        <f t="shared" si="1"/>
        <v>4</v>
      </c>
    </row>
    <row r="266">
      <c r="A266" s="6" t="str">
        <f>'CBA Digital Banking Case Study '!D266</f>
        <v>VIC</v>
      </c>
      <c r="B266" s="1">
        <f t="shared" si="1"/>
        <v>5</v>
      </c>
    </row>
    <row r="267">
      <c r="A267" s="6" t="str">
        <f>'CBA Digital Banking Case Study '!D267</f>
        <v>QLD</v>
      </c>
      <c r="B267" s="1">
        <f t="shared" si="1"/>
        <v>7</v>
      </c>
    </row>
    <row r="268">
      <c r="A268" s="6" t="str">
        <f>'CBA Digital Banking Case Study '!D268</f>
        <v>NSW</v>
      </c>
      <c r="B268" s="1">
        <f t="shared" si="1"/>
        <v>3</v>
      </c>
    </row>
    <row r="269">
      <c r="A269" s="6" t="str">
        <f>'CBA Digital Banking Case Study '!D269</f>
        <v>NSW</v>
      </c>
      <c r="B269" s="1">
        <f t="shared" si="1"/>
        <v>3</v>
      </c>
    </row>
    <row r="270">
      <c r="A270" s="6" t="str">
        <f>'CBA Digital Banking Case Study '!D270</f>
        <v>QLD</v>
      </c>
      <c r="B270" s="1">
        <f t="shared" si="1"/>
        <v>7</v>
      </c>
    </row>
    <row r="271">
      <c r="A271" s="6" t="str">
        <f>'CBA Digital Banking Case Study '!D271</f>
        <v>VIC</v>
      </c>
      <c r="B271" s="1">
        <f t="shared" si="1"/>
        <v>5</v>
      </c>
    </row>
    <row r="272">
      <c r="A272" s="6" t="str">
        <f>'CBA Digital Banking Case Study '!D272</f>
        <v>VIC</v>
      </c>
      <c r="B272" s="1">
        <f t="shared" si="1"/>
        <v>5</v>
      </c>
    </row>
    <row r="273">
      <c r="A273" s="6" t="str">
        <f>'CBA Digital Banking Case Study '!D273</f>
        <v>NSW</v>
      </c>
      <c r="B273" s="1">
        <f t="shared" si="1"/>
        <v>3</v>
      </c>
    </row>
    <row r="274">
      <c r="A274" s="6" t="str">
        <f>'CBA Digital Banking Case Study '!D274</f>
        <v>WA</v>
      </c>
      <c r="B274" s="1">
        <f t="shared" si="1"/>
        <v>1</v>
      </c>
    </row>
    <row r="275">
      <c r="A275" s="6" t="str">
        <f>'CBA Digital Banking Case Study '!D275</f>
        <v>WA</v>
      </c>
      <c r="B275" s="1">
        <f t="shared" si="1"/>
        <v>1</v>
      </c>
    </row>
    <row r="276">
      <c r="A276" s="6" t="str">
        <f>'CBA Digital Banking Case Study '!D276</f>
        <v>NSW</v>
      </c>
      <c r="B276" s="1">
        <f t="shared" si="1"/>
        <v>3</v>
      </c>
    </row>
    <row r="277">
      <c r="A277" s="6" t="str">
        <f>'CBA Digital Banking Case Study '!D277</f>
        <v>QLD</v>
      </c>
      <c r="B277" s="1">
        <f t="shared" si="1"/>
        <v>7</v>
      </c>
    </row>
    <row r="278">
      <c r="A278" s="6" t="str">
        <f>'CBA Digital Banking Case Study '!D278</f>
        <v>WA</v>
      </c>
      <c r="B278" s="1">
        <f t="shared" si="1"/>
        <v>1</v>
      </c>
    </row>
    <row r="279">
      <c r="A279" s="6" t="str">
        <f>'CBA Digital Banking Case Study '!D279</f>
        <v>QLD</v>
      </c>
      <c r="B279" s="1">
        <f t="shared" si="1"/>
        <v>7</v>
      </c>
    </row>
    <row r="280">
      <c r="A280" s="6" t="str">
        <f>'CBA Digital Banking Case Study '!D280</f>
        <v>NSW</v>
      </c>
      <c r="B280" s="1">
        <f t="shared" si="1"/>
        <v>3</v>
      </c>
    </row>
    <row r="281">
      <c r="A281" s="6" t="str">
        <f>'CBA Digital Banking Case Study '!D281</f>
        <v>QLD</v>
      </c>
      <c r="B281" s="1">
        <f t="shared" si="1"/>
        <v>7</v>
      </c>
    </row>
    <row r="282">
      <c r="A282" s="6" t="str">
        <f>'CBA Digital Banking Case Study '!D282</f>
        <v>NSW</v>
      </c>
      <c r="B282" s="1">
        <f t="shared" si="1"/>
        <v>3</v>
      </c>
    </row>
    <row r="283">
      <c r="A283" s="6" t="str">
        <f>'CBA Digital Banking Case Study '!D283</f>
        <v>NSW</v>
      </c>
      <c r="B283" s="1">
        <f t="shared" si="1"/>
        <v>3</v>
      </c>
    </row>
    <row r="284">
      <c r="A284" s="6" t="str">
        <f>'CBA Digital Banking Case Study '!D284</f>
        <v>NSW</v>
      </c>
      <c r="B284" s="1">
        <f t="shared" si="1"/>
        <v>3</v>
      </c>
    </row>
    <row r="285">
      <c r="A285" s="6" t="str">
        <f>'CBA Digital Banking Case Study '!D285</f>
        <v>VIC</v>
      </c>
      <c r="B285" s="1">
        <f t="shared" si="1"/>
        <v>5</v>
      </c>
    </row>
    <row r="286">
      <c r="A286" s="6" t="str">
        <f>'CBA Digital Banking Case Study '!D286</f>
        <v>NSW</v>
      </c>
      <c r="B286" s="1">
        <f t="shared" si="1"/>
        <v>3</v>
      </c>
    </row>
    <row r="287">
      <c r="A287" s="6" t="str">
        <f>'CBA Digital Banking Case Study '!D287</f>
        <v>TAS</v>
      </c>
      <c r="B287" s="1">
        <f t="shared" si="1"/>
        <v>4</v>
      </c>
    </row>
    <row r="288">
      <c r="A288" s="6" t="str">
        <f>'CBA Digital Banking Case Study '!D288</f>
        <v>VIC</v>
      </c>
      <c r="B288" s="1">
        <f t="shared" si="1"/>
        <v>5</v>
      </c>
    </row>
    <row r="289">
      <c r="A289" s="6" t="str">
        <f>'CBA Digital Banking Case Study '!D289</f>
        <v>NSW</v>
      </c>
      <c r="B289" s="1">
        <f t="shared" si="1"/>
        <v>3</v>
      </c>
    </row>
    <row r="290">
      <c r="A290" s="6" t="str">
        <f>'CBA Digital Banking Case Study '!D290</f>
        <v>VIC</v>
      </c>
      <c r="B290" s="1">
        <f t="shared" si="1"/>
        <v>5</v>
      </c>
    </row>
    <row r="291">
      <c r="A291" s="6" t="str">
        <f>'CBA Digital Banking Case Study '!D291</f>
        <v>NSW</v>
      </c>
      <c r="B291" s="1">
        <f t="shared" si="1"/>
        <v>3</v>
      </c>
    </row>
    <row r="292">
      <c r="A292" s="6" t="str">
        <f>'CBA Digital Banking Case Study '!D292</f>
        <v>VIC</v>
      </c>
      <c r="B292" s="1">
        <f t="shared" si="1"/>
        <v>5</v>
      </c>
    </row>
    <row r="293">
      <c r="A293" s="6" t="str">
        <f>'CBA Digital Banking Case Study '!D293</f>
        <v>VIC</v>
      </c>
      <c r="B293" s="1">
        <f t="shared" si="1"/>
        <v>5</v>
      </c>
    </row>
    <row r="294">
      <c r="A294" s="6" t="str">
        <f>'CBA Digital Banking Case Study '!D294</f>
        <v>NSW</v>
      </c>
      <c r="B294" s="1">
        <f t="shared" si="1"/>
        <v>3</v>
      </c>
    </row>
    <row r="295">
      <c r="A295" s="6" t="str">
        <f>'CBA Digital Banking Case Study '!D295</f>
        <v>NSW</v>
      </c>
      <c r="B295" s="1">
        <f t="shared" si="1"/>
        <v>3</v>
      </c>
    </row>
    <row r="296">
      <c r="A296" s="6" t="str">
        <f>'CBA Digital Banking Case Study '!D296</f>
        <v>VIC</v>
      </c>
      <c r="B296" s="1">
        <f t="shared" si="1"/>
        <v>5</v>
      </c>
    </row>
    <row r="297">
      <c r="A297" s="6" t="str">
        <f>'CBA Digital Banking Case Study '!D297</f>
        <v>NSW</v>
      </c>
      <c r="B297" s="1">
        <f t="shared" si="1"/>
        <v>3</v>
      </c>
    </row>
    <row r="298">
      <c r="A298" s="6" t="str">
        <f>'CBA Digital Banking Case Study '!D298</f>
        <v>QLD</v>
      </c>
      <c r="B298" s="1">
        <f t="shared" si="1"/>
        <v>7</v>
      </c>
    </row>
    <row r="299">
      <c r="A299" s="6" t="str">
        <f>'CBA Digital Banking Case Study '!D299</f>
        <v>QLD</v>
      </c>
      <c r="B299" s="1">
        <f t="shared" si="1"/>
        <v>7</v>
      </c>
    </row>
    <row r="300">
      <c r="A300" s="6" t="str">
        <f>'CBA Digital Banking Case Study '!D300</f>
        <v>QLD</v>
      </c>
      <c r="B300" s="1">
        <f t="shared" si="1"/>
        <v>7</v>
      </c>
    </row>
    <row r="301">
      <c r="A301" s="6" t="str">
        <f>'CBA Digital Banking Case Study '!D301</f>
        <v>VIC</v>
      </c>
      <c r="B301" s="1">
        <f t="shared" si="1"/>
        <v>5</v>
      </c>
    </row>
    <row r="302">
      <c r="A302" s="6" t="str">
        <f>'CBA Digital Banking Case Study '!D302</f>
        <v>QLD</v>
      </c>
      <c r="B302" s="1">
        <f t="shared" si="1"/>
        <v>7</v>
      </c>
    </row>
    <row r="303">
      <c r="A303" s="6" t="str">
        <f>'CBA Digital Banking Case Study '!D303</f>
        <v>TAS</v>
      </c>
      <c r="B303" s="1">
        <f t="shared" si="1"/>
        <v>4</v>
      </c>
    </row>
    <row r="304">
      <c r="A304" s="6" t="str">
        <f>'CBA Digital Banking Case Study '!D304</f>
        <v>NSW</v>
      </c>
      <c r="B304" s="1">
        <f t="shared" si="1"/>
        <v>3</v>
      </c>
    </row>
    <row r="305">
      <c r="A305" s="6" t="str">
        <f>'CBA Digital Banking Case Study '!D305</f>
        <v>NSW</v>
      </c>
      <c r="B305" s="1">
        <f t="shared" si="1"/>
        <v>3</v>
      </c>
    </row>
    <row r="306">
      <c r="A306" s="6" t="str">
        <f>'CBA Digital Banking Case Study '!D306</f>
        <v>NSW</v>
      </c>
      <c r="B306" s="1">
        <f t="shared" si="1"/>
        <v>3</v>
      </c>
    </row>
    <row r="307">
      <c r="A307" s="6" t="str">
        <f>'CBA Digital Banking Case Study '!D307</f>
        <v>NSW</v>
      </c>
      <c r="B307" s="1">
        <f t="shared" si="1"/>
        <v>3</v>
      </c>
    </row>
    <row r="308">
      <c r="A308" s="6" t="str">
        <f>'CBA Digital Banking Case Study '!D308</f>
        <v>NSW</v>
      </c>
      <c r="B308" s="1">
        <f t="shared" si="1"/>
        <v>3</v>
      </c>
    </row>
    <row r="309">
      <c r="A309" s="6" t="str">
        <f>'CBA Digital Banking Case Study '!D309</f>
        <v>QLD</v>
      </c>
      <c r="B309" s="1">
        <f t="shared" si="1"/>
        <v>7</v>
      </c>
    </row>
    <row r="310">
      <c r="A310" s="6" t="str">
        <f>'CBA Digital Banking Case Study '!D310</f>
        <v>VIC</v>
      </c>
      <c r="B310" s="1">
        <f t="shared" si="1"/>
        <v>5</v>
      </c>
    </row>
    <row r="311">
      <c r="A311" s="6" t="str">
        <f>'CBA Digital Banking Case Study '!D311</f>
        <v>NT</v>
      </c>
      <c r="B311" s="1">
        <f t="shared" si="1"/>
        <v>8</v>
      </c>
    </row>
    <row r="312">
      <c r="A312" s="6" t="str">
        <f>'CBA Digital Banking Case Study '!D312</f>
        <v>NSW</v>
      </c>
      <c r="B312" s="1">
        <f t="shared" si="1"/>
        <v>3</v>
      </c>
    </row>
    <row r="313">
      <c r="A313" s="6" t="str">
        <f>'CBA Digital Banking Case Study '!D313</f>
        <v>NSW</v>
      </c>
      <c r="B313" s="1">
        <f t="shared" si="1"/>
        <v>3</v>
      </c>
    </row>
    <row r="314">
      <c r="A314" s="6" t="str">
        <f>'CBA Digital Banking Case Study '!D314</f>
        <v>ACT</v>
      </c>
      <c r="B314" s="1">
        <f t="shared" si="1"/>
        <v>6</v>
      </c>
    </row>
    <row r="315">
      <c r="A315" s="6" t="str">
        <f>'CBA Digital Banking Case Study '!D315</f>
        <v>WA</v>
      </c>
      <c r="B315" s="1">
        <f t="shared" si="1"/>
        <v>1</v>
      </c>
    </row>
    <row r="316">
      <c r="A316" s="6" t="str">
        <f>'CBA Digital Banking Case Study '!D316</f>
        <v>VIC</v>
      </c>
      <c r="B316" s="1">
        <f t="shared" si="1"/>
        <v>5</v>
      </c>
    </row>
    <row r="317">
      <c r="A317" s="6" t="str">
        <f>'CBA Digital Banking Case Study '!D317</f>
        <v>VIC</v>
      </c>
      <c r="B317" s="1">
        <f t="shared" si="1"/>
        <v>5</v>
      </c>
    </row>
    <row r="318">
      <c r="A318" s="6" t="str">
        <f>'CBA Digital Banking Case Study '!D318</f>
        <v>WA</v>
      </c>
      <c r="B318" s="1">
        <f t="shared" si="1"/>
        <v>1</v>
      </c>
    </row>
    <row r="319">
      <c r="A319" s="6" t="str">
        <f>'CBA Digital Banking Case Study '!D319</f>
        <v>VIC</v>
      </c>
      <c r="B319" s="1">
        <f t="shared" si="1"/>
        <v>5</v>
      </c>
    </row>
    <row r="320">
      <c r="A320" s="6" t="str">
        <f>'CBA Digital Banking Case Study '!D320</f>
        <v>NSW</v>
      </c>
      <c r="B320" s="1">
        <f t="shared" si="1"/>
        <v>3</v>
      </c>
    </row>
    <row r="321">
      <c r="A321" s="6" t="str">
        <f>'CBA Digital Banking Case Study '!D321</f>
        <v>WA</v>
      </c>
      <c r="B321" s="1">
        <f t="shared" si="1"/>
        <v>1</v>
      </c>
    </row>
    <row r="322">
      <c r="A322" s="6" t="str">
        <f>'CBA Digital Banking Case Study '!D322</f>
        <v>VIC</v>
      </c>
      <c r="B322" s="1">
        <f t="shared" si="1"/>
        <v>5</v>
      </c>
    </row>
    <row r="323">
      <c r="A323" s="6" t="str">
        <f>'CBA Digital Banking Case Study '!D323</f>
        <v>NSW</v>
      </c>
      <c r="B323" s="1">
        <f t="shared" si="1"/>
        <v>3</v>
      </c>
    </row>
    <row r="324">
      <c r="A324" s="6" t="str">
        <f>'CBA Digital Banking Case Study '!D324</f>
        <v>VIC</v>
      </c>
      <c r="B324" s="1">
        <f t="shared" si="1"/>
        <v>5</v>
      </c>
    </row>
    <row r="325">
      <c r="A325" s="6" t="str">
        <f>'CBA Digital Banking Case Study '!D325</f>
        <v>VIC</v>
      </c>
      <c r="B325" s="1">
        <f t="shared" si="1"/>
        <v>5</v>
      </c>
    </row>
    <row r="326">
      <c r="A326" s="6" t="str">
        <f>'CBA Digital Banking Case Study '!D326</f>
        <v>WA</v>
      </c>
      <c r="B326" s="1">
        <f t="shared" si="1"/>
        <v>1</v>
      </c>
    </row>
    <row r="327">
      <c r="A327" s="6" t="str">
        <f>'CBA Digital Banking Case Study '!D327</f>
        <v>NSW</v>
      </c>
      <c r="B327" s="1">
        <f t="shared" si="1"/>
        <v>3</v>
      </c>
    </row>
    <row r="328">
      <c r="A328" s="6" t="str">
        <f>'CBA Digital Banking Case Study '!D328</f>
        <v>WA</v>
      </c>
      <c r="B328" s="1">
        <f t="shared" si="1"/>
        <v>1</v>
      </c>
    </row>
    <row r="329">
      <c r="A329" s="6" t="str">
        <f>'CBA Digital Banking Case Study '!D329</f>
        <v>VIC</v>
      </c>
      <c r="B329" s="1">
        <f t="shared" si="1"/>
        <v>5</v>
      </c>
    </row>
    <row r="330">
      <c r="A330" s="6" t="str">
        <f>'CBA Digital Banking Case Study '!D330</f>
        <v>VIC</v>
      </c>
      <c r="B330" s="1">
        <f t="shared" si="1"/>
        <v>5</v>
      </c>
    </row>
    <row r="331">
      <c r="A331" s="6" t="str">
        <f>'CBA Digital Banking Case Study '!D331</f>
        <v>NSW</v>
      </c>
      <c r="B331" s="1">
        <f t="shared" si="1"/>
        <v>3</v>
      </c>
    </row>
    <row r="332">
      <c r="A332" s="6" t="str">
        <f>'CBA Digital Banking Case Study '!D332</f>
        <v>QLD</v>
      </c>
      <c r="B332" s="1">
        <f t="shared" si="1"/>
        <v>7</v>
      </c>
    </row>
    <row r="333">
      <c r="A333" s="6" t="str">
        <f>'CBA Digital Banking Case Study '!D333</f>
        <v>SA</v>
      </c>
      <c r="B333" s="1">
        <f t="shared" si="1"/>
        <v>2</v>
      </c>
    </row>
    <row r="334">
      <c r="A334" s="6" t="str">
        <f>'CBA Digital Banking Case Study '!D334</f>
        <v>VIC</v>
      </c>
      <c r="B334" s="1">
        <f t="shared" si="1"/>
        <v>5</v>
      </c>
    </row>
    <row r="335">
      <c r="A335" s="6" t="str">
        <f>'CBA Digital Banking Case Study '!D335</f>
        <v>NSW</v>
      </c>
      <c r="B335" s="1">
        <f t="shared" si="1"/>
        <v>3</v>
      </c>
    </row>
    <row r="336">
      <c r="A336" s="6" t="str">
        <f>'CBA Digital Banking Case Study '!D336</f>
        <v>VIC</v>
      </c>
      <c r="B336" s="1">
        <f t="shared" si="1"/>
        <v>5</v>
      </c>
    </row>
    <row r="337">
      <c r="A337" s="6" t="str">
        <f>'CBA Digital Banking Case Study '!D337</f>
        <v>WA</v>
      </c>
      <c r="B337" s="1">
        <f t="shared" si="1"/>
        <v>1</v>
      </c>
    </row>
    <row r="338">
      <c r="A338" s="6" t="str">
        <f>'CBA Digital Banking Case Study '!D338</f>
        <v>NSW</v>
      </c>
      <c r="B338" s="1">
        <f t="shared" si="1"/>
        <v>3</v>
      </c>
    </row>
    <row r="339">
      <c r="A339" s="6" t="str">
        <f>'CBA Digital Banking Case Study '!D339</f>
        <v>QLD</v>
      </c>
      <c r="B339" s="1">
        <f t="shared" si="1"/>
        <v>7</v>
      </c>
    </row>
    <row r="340">
      <c r="A340" s="6" t="str">
        <f>'CBA Digital Banking Case Study '!D340</f>
        <v>QLD</v>
      </c>
      <c r="B340" s="1">
        <f t="shared" si="1"/>
        <v>7</v>
      </c>
    </row>
    <row r="341">
      <c r="A341" s="6" t="str">
        <f>'CBA Digital Banking Case Study '!D341</f>
        <v>NSW</v>
      </c>
      <c r="B341" s="1">
        <f t="shared" si="1"/>
        <v>3</v>
      </c>
    </row>
    <row r="342">
      <c r="A342" s="6" t="str">
        <f>'CBA Digital Banking Case Study '!D342</f>
        <v>VIC</v>
      </c>
      <c r="B342" s="1">
        <f t="shared" si="1"/>
        <v>5</v>
      </c>
    </row>
    <row r="343">
      <c r="A343" s="6" t="str">
        <f>'CBA Digital Banking Case Study '!D343</f>
        <v>NSW</v>
      </c>
      <c r="B343" s="1">
        <f t="shared" si="1"/>
        <v>3</v>
      </c>
    </row>
    <row r="344">
      <c r="A344" s="6" t="str">
        <f>'CBA Digital Banking Case Study '!D344</f>
        <v>WA</v>
      </c>
      <c r="B344" s="1">
        <f t="shared" si="1"/>
        <v>1</v>
      </c>
    </row>
    <row r="345">
      <c r="A345" s="6" t="str">
        <f>'CBA Digital Banking Case Study '!D345</f>
        <v>QLD</v>
      </c>
      <c r="B345" s="1">
        <f t="shared" si="1"/>
        <v>7</v>
      </c>
    </row>
    <row r="346">
      <c r="A346" s="6" t="str">
        <f>'CBA Digital Banking Case Study '!D346</f>
        <v>VIC</v>
      </c>
      <c r="B346" s="1">
        <f t="shared" si="1"/>
        <v>5</v>
      </c>
    </row>
    <row r="347">
      <c r="A347" s="6" t="str">
        <f>'CBA Digital Banking Case Study '!D347</f>
        <v>VIC</v>
      </c>
      <c r="B347" s="1">
        <f t="shared" si="1"/>
        <v>5</v>
      </c>
    </row>
    <row r="348">
      <c r="A348" s="6" t="str">
        <f>'CBA Digital Banking Case Study '!D348</f>
        <v>NSW</v>
      </c>
      <c r="B348" s="1">
        <f t="shared" si="1"/>
        <v>3</v>
      </c>
    </row>
    <row r="349">
      <c r="A349" s="6" t="str">
        <f>'CBA Digital Banking Case Study '!D349</f>
        <v>WA</v>
      </c>
      <c r="B349" s="1">
        <f t="shared" si="1"/>
        <v>1</v>
      </c>
    </row>
    <row r="350">
      <c r="A350" s="6" t="str">
        <f>'CBA Digital Banking Case Study '!D350</f>
        <v>VIC</v>
      </c>
      <c r="B350" s="1">
        <f t="shared" si="1"/>
        <v>5</v>
      </c>
    </row>
    <row r="351">
      <c r="A351" s="6" t="str">
        <f>'CBA Digital Banking Case Study '!D351</f>
        <v>VIC</v>
      </c>
      <c r="B351" s="1">
        <f t="shared" si="1"/>
        <v>5</v>
      </c>
    </row>
    <row r="352">
      <c r="A352" s="6" t="str">
        <f>'CBA Digital Banking Case Study '!D352</f>
        <v>VIC</v>
      </c>
      <c r="B352" s="1">
        <f t="shared" si="1"/>
        <v>5</v>
      </c>
    </row>
    <row r="353">
      <c r="A353" s="6" t="str">
        <f>'CBA Digital Banking Case Study '!D353</f>
        <v>VIC</v>
      </c>
      <c r="B353" s="1">
        <f t="shared" si="1"/>
        <v>5</v>
      </c>
    </row>
    <row r="354">
      <c r="A354" s="6" t="str">
        <f>'CBA Digital Banking Case Study '!D354</f>
        <v>NSW</v>
      </c>
      <c r="B354" s="1">
        <f t="shared" si="1"/>
        <v>3</v>
      </c>
    </row>
    <row r="355">
      <c r="A355" s="6" t="str">
        <f>'CBA Digital Banking Case Study '!D355</f>
        <v>NSW</v>
      </c>
      <c r="B355" s="1">
        <f t="shared" si="1"/>
        <v>3</v>
      </c>
    </row>
    <row r="356">
      <c r="A356" s="6" t="str">
        <f>'CBA Digital Banking Case Study '!D356</f>
        <v>NSW</v>
      </c>
      <c r="B356" s="1">
        <f t="shared" si="1"/>
        <v>3</v>
      </c>
    </row>
    <row r="357">
      <c r="A357" s="6" t="str">
        <f>'CBA Digital Banking Case Study '!D357</f>
        <v>QLD</v>
      </c>
      <c r="B357" s="1">
        <f t="shared" si="1"/>
        <v>7</v>
      </c>
    </row>
    <row r="358">
      <c r="A358" s="6" t="str">
        <f>'CBA Digital Banking Case Study '!D358</f>
        <v>NSW</v>
      </c>
      <c r="B358" s="1">
        <f t="shared" si="1"/>
        <v>3</v>
      </c>
    </row>
    <row r="359">
      <c r="A359" s="6" t="str">
        <f>'CBA Digital Banking Case Study '!D359</f>
        <v>NSW</v>
      </c>
      <c r="B359" s="1">
        <f t="shared" si="1"/>
        <v>3</v>
      </c>
    </row>
    <row r="360">
      <c r="A360" s="6" t="str">
        <f>'CBA Digital Banking Case Study '!D360</f>
        <v>WA</v>
      </c>
      <c r="B360" s="1">
        <f t="shared" si="1"/>
        <v>1</v>
      </c>
    </row>
    <row r="361">
      <c r="A361" s="6" t="str">
        <f>'CBA Digital Banking Case Study '!D361</f>
        <v>NSW</v>
      </c>
      <c r="B361" s="1">
        <f t="shared" si="1"/>
        <v>3</v>
      </c>
    </row>
    <row r="362">
      <c r="A362" s="6" t="str">
        <f>'CBA Digital Banking Case Study '!D362</f>
        <v>QLD</v>
      </c>
      <c r="B362" s="1">
        <f t="shared" si="1"/>
        <v>7</v>
      </c>
    </row>
    <row r="363">
      <c r="A363" s="6" t="str">
        <f>'CBA Digital Banking Case Study '!D363</f>
        <v>VIC</v>
      </c>
      <c r="B363" s="1">
        <f t="shared" si="1"/>
        <v>5</v>
      </c>
    </row>
    <row r="364">
      <c r="A364" s="6" t="str">
        <f>'CBA Digital Banking Case Study '!D364</f>
        <v>NSW</v>
      </c>
      <c r="B364" s="1">
        <f t="shared" si="1"/>
        <v>3</v>
      </c>
    </row>
    <row r="365">
      <c r="A365" s="6" t="str">
        <f>'CBA Digital Banking Case Study '!D365</f>
        <v>VIC</v>
      </c>
      <c r="B365" s="1">
        <f t="shared" si="1"/>
        <v>5</v>
      </c>
    </row>
    <row r="366">
      <c r="A366" s="6" t="str">
        <f>'CBA Digital Banking Case Study '!D366</f>
        <v>NSW</v>
      </c>
      <c r="B366" s="1">
        <f t="shared" si="1"/>
        <v>3</v>
      </c>
    </row>
    <row r="367">
      <c r="A367" s="6" t="str">
        <f>'CBA Digital Banking Case Study '!D367</f>
        <v>WA</v>
      </c>
      <c r="B367" s="1">
        <f t="shared" si="1"/>
        <v>1</v>
      </c>
    </row>
    <row r="368">
      <c r="A368" s="6" t="str">
        <f>'CBA Digital Banking Case Study '!D368</f>
        <v>VIC</v>
      </c>
      <c r="B368" s="1">
        <f t="shared" si="1"/>
        <v>5</v>
      </c>
    </row>
    <row r="369">
      <c r="A369" s="6" t="str">
        <f>'CBA Digital Banking Case Study '!D369</f>
        <v>NSW</v>
      </c>
      <c r="B369" s="1">
        <f t="shared" si="1"/>
        <v>3</v>
      </c>
    </row>
    <row r="370">
      <c r="A370" s="6" t="str">
        <f>'CBA Digital Banking Case Study '!D370</f>
        <v>NSW</v>
      </c>
      <c r="B370" s="1">
        <f t="shared" si="1"/>
        <v>3</v>
      </c>
    </row>
    <row r="371">
      <c r="A371" s="6" t="str">
        <f>'CBA Digital Banking Case Study '!D371</f>
        <v>VIC</v>
      </c>
      <c r="B371" s="1">
        <f t="shared" si="1"/>
        <v>5</v>
      </c>
    </row>
    <row r="372">
      <c r="A372" s="6" t="str">
        <f>'CBA Digital Banking Case Study '!D372</f>
        <v>NSW</v>
      </c>
      <c r="B372" s="1">
        <f t="shared" si="1"/>
        <v>3</v>
      </c>
    </row>
    <row r="373">
      <c r="A373" s="6" t="str">
        <f>'CBA Digital Banking Case Study '!D373</f>
        <v>NSW</v>
      </c>
      <c r="B373" s="1">
        <f t="shared" si="1"/>
        <v>3</v>
      </c>
    </row>
    <row r="374">
      <c r="A374" s="6" t="str">
        <f>'CBA Digital Banking Case Study '!D374</f>
        <v>VIC</v>
      </c>
      <c r="B374" s="1">
        <f t="shared" si="1"/>
        <v>5</v>
      </c>
    </row>
    <row r="375">
      <c r="A375" s="6" t="str">
        <f>'CBA Digital Banking Case Study '!D375</f>
        <v>WA</v>
      </c>
      <c r="B375" s="1">
        <f t="shared" si="1"/>
        <v>1</v>
      </c>
    </row>
    <row r="376">
      <c r="A376" s="6" t="str">
        <f>'CBA Digital Banking Case Study '!D376</f>
        <v>VIC</v>
      </c>
      <c r="B376" s="1">
        <f t="shared" si="1"/>
        <v>5</v>
      </c>
    </row>
    <row r="377">
      <c r="A377" s="6" t="str">
        <f>'CBA Digital Banking Case Study '!D377</f>
        <v>QLD</v>
      </c>
      <c r="B377" s="1">
        <f t="shared" si="1"/>
        <v>7</v>
      </c>
    </row>
    <row r="378">
      <c r="A378" s="6" t="str">
        <f>'CBA Digital Banking Case Study '!D378</f>
        <v>WA</v>
      </c>
      <c r="B378" s="1">
        <f t="shared" si="1"/>
        <v>1</v>
      </c>
    </row>
    <row r="379">
      <c r="A379" s="6" t="str">
        <f>'CBA Digital Banking Case Study '!D379</f>
        <v>NSW</v>
      </c>
      <c r="B379" s="1">
        <f t="shared" si="1"/>
        <v>3</v>
      </c>
    </row>
    <row r="380">
      <c r="A380" s="6" t="str">
        <f>'CBA Digital Banking Case Study '!D380</f>
        <v>WA</v>
      </c>
      <c r="B380" s="1">
        <f t="shared" si="1"/>
        <v>1</v>
      </c>
    </row>
    <row r="381">
      <c r="A381" s="6" t="str">
        <f>'CBA Digital Banking Case Study '!D381</f>
        <v>QLD</v>
      </c>
      <c r="B381" s="1">
        <f t="shared" si="1"/>
        <v>7</v>
      </c>
    </row>
    <row r="382">
      <c r="A382" s="6" t="str">
        <f>'CBA Digital Banking Case Study '!D382</f>
        <v>VIC</v>
      </c>
      <c r="B382" s="1">
        <f t="shared" si="1"/>
        <v>5</v>
      </c>
    </row>
    <row r="383">
      <c r="A383" s="6" t="str">
        <f>'CBA Digital Banking Case Study '!D383</f>
        <v>ACT</v>
      </c>
      <c r="B383" s="1">
        <f t="shared" si="1"/>
        <v>6</v>
      </c>
    </row>
    <row r="384">
      <c r="A384" s="6" t="str">
        <f>'CBA Digital Banking Case Study '!D384</f>
        <v>NSW</v>
      </c>
      <c r="B384" s="1">
        <f t="shared" si="1"/>
        <v>3</v>
      </c>
    </row>
    <row r="385">
      <c r="A385" s="6" t="str">
        <f>'CBA Digital Banking Case Study '!D385</f>
        <v>NSW</v>
      </c>
      <c r="B385" s="1">
        <f t="shared" si="1"/>
        <v>3</v>
      </c>
    </row>
    <row r="386">
      <c r="A386" s="6" t="str">
        <f>'CBA Digital Banking Case Study '!D386</f>
        <v>QLD</v>
      </c>
      <c r="B386" s="1">
        <f t="shared" si="1"/>
        <v>7</v>
      </c>
    </row>
    <row r="387">
      <c r="A387" s="6" t="str">
        <f>'CBA Digital Banking Case Study '!D387</f>
        <v>VIC</v>
      </c>
      <c r="B387" s="1">
        <f t="shared" si="1"/>
        <v>5</v>
      </c>
    </row>
    <row r="388">
      <c r="A388" s="6" t="str">
        <f>'CBA Digital Banking Case Study '!D388</f>
        <v>VIC</v>
      </c>
      <c r="B388" s="1">
        <f t="shared" si="1"/>
        <v>5</v>
      </c>
    </row>
    <row r="389">
      <c r="A389" s="6" t="str">
        <f>'CBA Digital Banking Case Study '!D389</f>
        <v>NSW</v>
      </c>
      <c r="B389" s="1">
        <f t="shared" si="1"/>
        <v>3</v>
      </c>
    </row>
    <row r="390">
      <c r="A390" s="6" t="str">
        <f>'CBA Digital Banking Case Study '!D390</f>
        <v>QLD</v>
      </c>
      <c r="B390" s="1">
        <f t="shared" si="1"/>
        <v>7</v>
      </c>
    </row>
    <row r="391">
      <c r="A391" s="6" t="str">
        <f>'CBA Digital Banking Case Study '!D391</f>
        <v>WA</v>
      </c>
      <c r="B391" s="1">
        <f t="shared" si="1"/>
        <v>1</v>
      </c>
    </row>
    <row r="392">
      <c r="A392" s="6" t="str">
        <f>'CBA Digital Banking Case Study '!D392</f>
        <v>VIC</v>
      </c>
      <c r="B392" s="1">
        <f t="shared" si="1"/>
        <v>5</v>
      </c>
    </row>
    <row r="393">
      <c r="A393" s="6" t="str">
        <f>'CBA Digital Banking Case Study '!D393</f>
        <v>TAS</v>
      </c>
      <c r="B393" s="1">
        <f t="shared" si="1"/>
        <v>4</v>
      </c>
    </row>
    <row r="394">
      <c r="A394" s="6" t="str">
        <f>'CBA Digital Banking Case Study '!D394</f>
        <v>NSW</v>
      </c>
      <c r="B394" s="1">
        <f t="shared" si="1"/>
        <v>3</v>
      </c>
    </row>
    <row r="395">
      <c r="A395" s="6" t="str">
        <f>'CBA Digital Banking Case Study '!D395</f>
        <v>NSW</v>
      </c>
      <c r="B395" s="1">
        <f t="shared" si="1"/>
        <v>3</v>
      </c>
    </row>
    <row r="396">
      <c r="A396" s="6" t="str">
        <f>'CBA Digital Banking Case Study '!D396</f>
        <v>QLD</v>
      </c>
      <c r="B396" s="1">
        <f t="shared" si="1"/>
        <v>7</v>
      </c>
    </row>
    <row r="397">
      <c r="A397" s="6" t="str">
        <f>'CBA Digital Banking Case Study '!D397</f>
        <v>QLD</v>
      </c>
      <c r="B397" s="1">
        <f t="shared" si="1"/>
        <v>7</v>
      </c>
    </row>
    <row r="398">
      <c r="A398" s="6" t="str">
        <f>'CBA Digital Banking Case Study '!D398</f>
        <v>NSW</v>
      </c>
      <c r="B398" s="1">
        <f t="shared" si="1"/>
        <v>3</v>
      </c>
    </row>
    <row r="399">
      <c r="A399" s="6" t="str">
        <f>'CBA Digital Banking Case Study '!D399</f>
        <v>NSW</v>
      </c>
      <c r="B399" s="1">
        <f t="shared" si="1"/>
        <v>3</v>
      </c>
    </row>
    <row r="400">
      <c r="A400" s="6" t="str">
        <f>'CBA Digital Banking Case Study '!D400</f>
        <v>WA</v>
      </c>
      <c r="B400" s="1">
        <f t="shared" si="1"/>
        <v>1</v>
      </c>
    </row>
    <row r="401">
      <c r="A401" s="6" t="str">
        <f>'CBA Digital Banking Case Study '!D401</f>
        <v>ACT</v>
      </c>
      <c r="B401" s="1">
        <f t="shared" si="1"/>
        <v>6</v>
      </c>
    </row>
    <row r="402">
      <c r="A402" s="6" t="str">
        <f>'CBA Digital Banking Case Study '!D402</f>
        <v>QLD</v>
      </c>
      <c r="B402" s="1">
        <f t="shared" si="1"/>
        <v>7</v>
      </c>
    </row>
    <row r="403">
      <c r="A403" s="6" t="str">
        <f>'CBA Digital Banking Case Study '!D403</f>
        <v>NSW</v>
      </c>
      <c r="B403" s="1">
        <f t="shared" si="1"/>
        <v>3</v>
      </c>
    </row>
    <row r="404">
      <c r="A404" s="6" t="str">
        <f>'CBA Digital Banking Case Study '!D404</f>
        <v>NT</v>
      </c>
      <c r="B404" s="1">
        <f t="shared" si="1"/>
        <v>8</v>
      </c>
    </row>
    <row r="405">
      <c r="A405" s="6" t="str">
        <f>'CBA Digital Banking Case Study '!D405</f>
        <v>SA</v>
      </c>
      <c r="B405" s="1">
        <f t="shared" si="1"/>
        <v>2</v>
      </c>
    </row>
    <row r="406">
      <c r="A406" s="6" t="str">
        <f>'CBA Digital Banking Case Study '!D406</f>
        <v>VIC</v>
      </c>
      <c r="B406" s="1">
        <f t="shared" si="1"/>
        <v>5</v>
      </c>
    </row>
    <row r="407">
      <c r="A407" s="6" t="str">
        <f>'CBA Digital Banking Case Study '!D407</f>
        <v>WA</v>
      </c>
      <c r="B407" s="1">
        <f t="shared" si="1"/>
        <v>1</v>
      </c>
    </row>
    <row r="408">
      <c r="A408" s="6" t="str">
        <f>'CBA Digital Banking Case Study '!D408</f>
        <v>WA</v>
      </c>
      <c r="B408" s="1">
        <f t="shared" si="1"/>
        <v>1</v>
      </c>
    </row>
    <row r="409">
      <c r="A409" s="6" t="str">
        <f>'CBA Digital Banking Case Study '!D409</f>
        <v>TAS</v>
      </c>
      <c r="B409" s="1">
        <f t="shared" si="1"/>
        <v>4</v>
      </c>
    </row>
    <row r="410">
      <c r="A410" s="6" t="str">
        <f>'CBA Digital Banking Case Study '!D410</f>
        <v>WA</v>
      </c>
      <c r="B410" s="1">
        <f t="shared" si="1"/>
        <v>1</v>
      </c>
    </row>
    <row r="411">
      <c r="A411" s="6" t="str">
        <f>'CBA Digital Banking Case Study '!D411</f>
        <v>QLD</v>
      </c>
      <c r="B411" s="1">
        <f t="shared" si="1"/>
        <v>7</v>
      </c>
    </row>
    <row r="412">
      <c r="A412" s="6" t="str">
        <f>'CBA Digital Banking Case Study '!D412</f>
        <v>QLD</v>
      </c>
      <c r="B412" s="1">
        <f t="shared" si="1"/>
        <v>7</v>
      </c>
    </row>
    <row r="413">
      <c r="A413" s="6" t="str">
        <f>'CBA Digital Banking Case Study '!D413</f>
        <v>VIC</v>
      </c>
      <c r="B413" s="1">
        <f t="shared" si="1"/>
        <v>5</v>
      </c>
    </row>
    <row r="414">
      <c r="A414" s="6" t="str">
        <f>'CBA Digital Banking Case Study '!D414</f>
        <v>QLD</v>
      </c>
      <c r="B414" s="1">
        <f t="shared" si="1"/>
        <v>7</v>
      </c>
    </row>
    <row r="415">
      <c r="A415" s="6" t="str">
        <f>'CBA Digital Banking Case Study '!D415</f>
        <v>WA</v>
      </c>
      <c r="B415" s="1">
        <f t="shared" si="1"/>
        <v>1</v>
      </c>
    </row>
    <row r="416">
      <c r="A416" s="6" t="str">
        <f>'CBA Digital Banking Case Study '!D416</f>
        <v>ACT</v>
      </c>
      <c r="B416" s="1">
        <f t="shared" si="1"/>
        <v>6</v>
      </c>
    </row>
    <row r="417">
      <c r="A417" s="6" t="str">
        <f>'CBA Digital Banking Case Study '!D417</f>
        <v>VIC</v>
      </c>
      <c r="B417" s="1">
        <f t="shared" si="1"/>
        <v>5</v>
      </c>
    </row>
    <row r="418">
      <c r="A418" s="6" t="str">
        <f>'CBA Digital Banking Case Study '!D418</f>
        <v>VIC</v>
      </c>
      <c r="B418" s="1">
        <f t="shared" si="1"/>
        <v>5</v>
      </c>
    </row>
    <row r="419">
      <c r="A419" s="6" t="str">
        <f>'CBA Digital Banking Case Study '!D419</f>
        <v>VIC</v>
      </c>
      <c r="B419" s="1">
        <f t="shared" si="1"/>
        <v>5</v>
      </c>
    </row>
    <row r="420">
      <c r="A420" s="6" t="str">
        <f>'CBA Digital Banking Case Study '!D420</f>
        <v>QLD</v>
      </c>
      <c r="B420" s="1">
        <f t="shared" si="1"/>
        <v>7</v>
      </c>
    </row>
    <row r="421">
      <c r="A421" s="6" t="str">
        <f>'CBA Digital Banking Case Study '!D421</f>
        <v>QLD</v>
      </c>
      <c r="B421" s="1">
        <f t="shared" si="1"/>
        <v>7</v>
      </c>
    </row>
    <row r="422">
      <c r="A422" s="6" t="str">
        <f>'CBA Digital Banking Case Study '!D422</f>
        <v>NSW</v>
      </c>
      <c r="B422" s="1">
        <f t="shared" si="1"/>
        <v>3</v>
      </c>
    </row>
    <row r="423">
      <c r="A423" s="6" t="str">
        <f>'CBA Digital Banking Case Study '!D423</f>
        <v>VIC</v>
      </c>
      <c r="B423" s="1">
        <f t="shared" si="1"/>
        <v>5</v>
      </c>
    </row>
    <row r="424">
      <c r="A424" s="6" t="str">
        <f>'CBA Digital Banking Case Study '!D424</f>
        <v>NSW</v>
      </c>
      <c r="B424" s="1">
        <f t="shared" si="1"/>
        <v>3</v>
      </c>
    </row>
    <row r="425">
      <c r="A425" s="6" t="str">
        <f>'CBA Digital Banking Case Study '!D425</f>
        <v>NSW</v>
      </c>
      <c r="B425" s="1">
        <f t="shared" si="1"/>
        <v>3</v>
      </c>
    </row>
    <row r="426">
      <c r="A426" s="6" t="str">
        <f>'CBA Digital Banking Case Study '!D426</f>
        <v>WA</v>
      </c>
      <c r="B426" s="1">
        <f t="shared" si="1"/>
        <v>1</v>
      </c>
    </row>
    <row r="427">
      <c r="A427" s="6" t="str">
        <f>'CBA Digital Banking Case Study '!D427</f>
        <v>NSW</v>
      </c>
      <c r="B427" s="1">
        <f t="shared" si="1"/>
        <v>3</v>
      </c>
    </row>
    <row r="428">
      <c r="A428" s="6" t="str">
        <f>'CBA Digital Banking Case Study '!D428</f>
        <v>VIC</v>
      </c>
      <c r="B428" s="1">
        <f t="shared" si="1"/>
        <v>5</v>
      </c>
    </row>
    <row r="429">
      <c r="A429" s="6" t="str">
        <f>'CBA Digital Banking Case Study '!D429</f>
        <v>NSW</v>
      </c>
      <c r="B429" s="1">
        <f t="shared" si="1"/>
        <v>3</v>
      </c>
    </row>
    <row r="430">
      <c r="A430" s="6" t="str">
        <f>'CBA Digital Banking Case Study '!D430</f>
        <v>NSW</v>
      </c>
      <c r="B430" s="1">
        <f t="shared" si="1"/>
        <v>3</v>
      </c>
    </row>
    <row r="431">
      <c r="A431" s="6" t="str">
        <f>'CBA Digital Banking Case Study '!D431</f>
        <v>QLD</v>
      </c>
      <c r="B431" s="1">
        <f t="shared" si="1"/>
        <v>7</v>
      </c>
    </row>
    <row r="432">
      <c r="A432" s="6" t="str">
        <f>'CBA Digital Banking Case Study '!D432</f>
        <v>VIC</v>
      </c>
      <c r="B432" s="1">
        <f t="shared" si="1"/>
        <v>5</v>
      </c>
    </row>
    <row r="433">
      <c r="A433" s="6" t="str">
        <f>'CBA Digital Banking Case Study '!D433</f>
        <v>SA</v>
      </c>
      <c r="B433" s="1">
        <f t="shared" si="1"/>
        <v>2</v>
      </c>
    </row>
    <row r="434">
      <c r="A434" s="6" t="str">
        <f>'CBA Digital Banking Case Study '!D434</f>
        <v>VIC</v>
      </c>
      <c r="B434" s="1">
        <f t="shared" si="1"/>
        <v>5</v>
      </c>
    </row>
    <row r="435">
      <c r="A435" s="6" t="str">
        <f>'CBA Digital Banking Case Study '!D435</f>
        <v>NSW</v>
      </c>
      <c r="B435" s="1">
        <f t="shared" si="1"/>
        <v>3</v>
      </c>
    </row>
    <row r="436">
      <c r="A436" s="6" t="str">
        <f>'CBA Digital Banking Case Study '!D436</f>
        <v>VIC</v>
      </c>
      <c r="B436" s="1">
        <f t="shared" si="1"/>
        <v>5</v>
      </c>
    </row>
    <row r="437">
      <c r="A437" s="6" t="str">
        <f>'CBA Digital Banking Case Study '!D437</f>
        <v>QLD</v>
      </c>
      <c r="B437" s="1">
        <f t="shared" si="1"/>
        <v>7</v>
      </c>
    </row>
    <row r="438">
      <c r="A438" s="6" t="str">
        <f>'CBA Digital Banking Case Study '!D438</f>
        <v>VIC</v>
      </c>
      <c r="B438" s="1">
        <f t="shared" si="1"/>
        <v>5</v>
      </c>
    </row>
    <row r="439">
      <c r="A439" s="6" t="str">
        <f>'CBA Digital Banking Case Study '!D439</f>
        <v>SA</v>
      </c>
      <c r="B439" s="1">
        <f t="shared" si="1"/>
        <v>2</v>
      </c>
    </row>
    <row r="440">
      <c r="A440" s="6" t="str">
        <f>'CBA Digital Banking Case Study '!D440</f>
        <v>QLD</v>
      </c>
      <c r="B440" s="1">
        <f t="shared" si="1"/>
        <v>7</v>
      </c>
    </row>
    <row r="441">
      <c r="A441" s="6" t="str">
        <f>'CBA Digital Banking Case Study '!D441</f>
        <v>VIC</v>
      </c>
      <c r="B441" s="1">
        <f t="shared" si="1"/>
        <v>5</v>
      </c>
    </row>
    <row r="442">
      <c r="A442" s="6" t="str">
        <f>'CBA Digital Banking Case Study '!D442</f>
        <v>WA</v>
      </c>
      <c r="B442" s="1">
        <f t="shared" si="1"/>
        <v>1</v>
      </c>
    </row>
    <row r="443">
      <c r="A443" s="6" t="str">
        <f>'CBA Digital Banking Case Study '!D443</f>
        <v>TAS</v>
      </c>
      <c r="B443" s="1">
        <f t="shared" si="1"/>
        <v>4</v>
      </c>
    </row>
    <row r="444">
      <c r="A444" s="6" t="str">
        <f>'CBA Digital Banking Case Study '!D444</f>
        <v>VIC</v>
      </c>
      <c r="B444" s="1">
        <f t="shared" si="1"/>
        <v>5</v>
      </c>
    </row>
    <row r="445">
      <c r="A445" s="6" t="str">
        <f>'CBA Digital Banking Case Study '!D445</f>
        <v>NSW</v>
      </c>
      <c r="B445" s="1">
        <f t="shared" si="1"/>
        <v>3</v>
      </c>
    </row>
    <row r="446">
      <c r="A446" s="6" t="str">
        <f>'CBA Digital Banking Case Study '!D446</f>
        <v>QLD</v>
      </c>
      <c r="B446" s="1">
        <f t="shared" si="1"/>
        <v>7</v>
      </c>
    </row>
    <row r="447">
      <c r="A447" s="6" t="str">
        <f>'CBA Digital Banking Case Study '!D447</f>
        <v>VIC</v>
      </c>
      <c r="B447" s="1">
        <f t="shared" si="1"/>
        <v>5</v>
      </c>
    </row>
    <row r="448">
      <c r="A448" s="6" t="str">
        <f>'CBA Digital Banking Case Study '!D448</f>
        <v>ACT</v>
      </c>
      <c r="B448" s="1">
        <f t="shared" si="1"/>
        <v>6</v>
      </c>
    </row>
    <row r="449">
      <c r="A449" s="6" t="str">
        <f>'CBA Digital Banking Case Study '!D449</f>
        <v>VIC</v>
      </c>
      <c r="B449" s="1">
        <f t="shared" si="1"/>
        <v>5</v>
      </c>
    </row>
    <row r="450">
      <c r="A450" s="6" t="str">
        <f>'CBA Digital Banking Case Study '!D450</f>
        <v>NSW</v>
      </c>
      <c r="B450" s="1">
        <f t="shared" si="1"/>
        <v>3</v>
      </c>
    </row>
    <row r="451">
      <c r="A451" s="6" t="str">
        <f>'CBA Digital Banking Case Study '!D451</f>
        <v>ACT</v>
      </c>
      <c r="B451" s="1">
        <f t="shared" si="1"/>
        <v>6</v>
      </c>
    </row>
    <row r="452">
      <c r="A452" s="6" t="str">
        <f>'CBA Digital Banking Case Study '!D452</f>
        <v>WA</v>
      </c>
      <c r="B452" s="1">
        <f t="shared" si="1"/>
        <v>1</v>
      </c>
    </row>
    <row r="453">
      <c r="A453" s="6" t="str">
        <f>'CBA Digital Banking Case Study '!D453</f>
        <v>NSW</v>
      </c>
      <c r="B453" s="1">
        <f t="shared" si="1"/>
        <v>3</v>
      </c>
    </row>
    <row r="454">
      <c r="A454" s="6" t="str">
        <f>'CBA Digital Banking Case Study '!D454</f>
        <v>SA</v>
      </c>
      <c r="B454" s="1">
        <f t="shared" si="1"/>
        <v>2</v>
      </c>
    </row>
    <row r="455">
      <c r="A455" s="6" t="str">
        <f>'CBA Digital Banking Case Study '!D455</f>
        <v>VIC</v>
      </c>
      <c r="B455" s="1">
        <f t="shared" si="1"/>
        <v>5</v>
      </c>
    </row>
    <row r="456">
      <c r="A456" s="6" t="str">
        <f>'CBA Digital Banking Case Study '!D456</f>
        <v>VIC</v>
      </c>
      <c r="B456" s="1">
        <f t="shared" si="1"/>
        <v>5</v>
      </c>
    </row>
    <row r="457">
      <c r="A457" s="6" t="str">
        <f>'CBA Digital Banking Case Study '!D457</f>
        <v>SA</v>
      </c>
      <c r="B457" s="1">
        <f t="shared" si="1"/>
        <v>2</v>
      </c>
    </row>
    <row r="458">
      <c r="A458" s="6" t="str">
        <f>'CBA Digital Banking Case Study '!D458</f>
        <v>VIC</v>
      </c>
      <c r="B458" s="1">
        <f t="shared" si="1"/>
        <v>5</v>
      </c>
    </row>
    <row r="459">
      <c r="A459" s="6" t="str">
        <f>'CBA Digital Banking Case Study '!D459</f>
        <v>NSW</v>
      </c>
      <c r="B459" s="1">
        <f t="shared" si="1"/>
        <v>3</v>
      </c>
    </row>
    <row r="460">
      <c r="A460" s="6" t="str">
        <f>'CBA Digital Banking Case Study '!D460</f>
        <v>VIC</v>
      </c>
      <c r="B460" s="1">
        <f t="shared" si="1"/>
        <v>5</v>
      </c>
    </row>
    <row r="461">
      <c r="A461" s="6" t="str">
        <f>'CBA Digital Banking Case Study '!D461</f>
        <v>QLD</v>
      </c>
      <c r="B461" s="1">
        <f t="shared" si="1"/>
        <v>7</v>
      </c>
    </row>
    <row r="462">
      <c r="A462" s="6" t="str">
        <f>'CBA Digital Banking Case Study '!D462</f>
        <v>NSW</v>
      </c>
      <c r="B462" s="1">
        <f t="shared" si="1"/>
        <v>3</v>
      </c>
    </row>
    <row r="463">
      <c r="A463" s="6" t="str">
        <f>'CBA Digital Banking Case Study '!D463</f>
        <v>QLD</v>
      </c>
      <c r="B463" s="1">
        <f t="shared" si="1"/>
        <v>7</v>
      </c>
    </row>
    <row r="464">
      <c r="A464" s="6" t="str">
        <f>'CBA Digital Banking Case Study '!D464</f>
        <v>QLD</v>
      </c>
      <c r="B464" s="1">
        <f t="shared" si="1"/>
        <v>7</v>
      </c>
    </row>
    <row r="465">
      <c r="A465" s="6" t="str">
        <f>'CBA Digital Banking Case Study '!D465</f>
        <v>VIC</v>
      </c>
      <c r="B465" s="1">
        <f t="shared" si="1"/>
        <v>5</v>
      </c>
    </row>
    <row r="466">
      <c r="A466" s="6" t="str">
        <f>'CBA Digital Banking Case Study '!D466</f>
        <v>QLD</v>
      </c>
      <c r="B466" s="1">
        <f t="shared" si="1"/>
        <v>7</v>
      </c>
    </row>
    <row r="467">
      <c r="A467" s="6" t="str">
        <f>'CBA Digital Banking Case Study '!D467</f>
        <v>SA</v>
      </c>
      <c r="B467" s="1">
        <f t="shared" si="1"/>
        <v>2</v>
      </c>
    </row>
    <row r="468">
      <c r="A468" s="6" t="str">
        <f>'CBA Digital Banking Case Study '!D468</f>
        <v>VIC</v>
      </c>
      <c r="B468" s="1">
        <f t="shared" si="1"/>
        <v>5</v>
      </c>
    </row>
    <row r="469">
      <c r="A469" s="6" t="str">
        <f>'CBA Digital Banking Case Study '!D469</f>
        <v>VIC</v>
      </c>
      <c r="B469" s="1">
        <f t="shared" si="1"/>
        <v>5</v>
      </c>
    </row>
    <row r="470">
      <c r="A470" s="6" t="str">
        <f>'CBA Digital Banking Case Study '!D470</f>
        <v>NSW</v>
      </c>
      <c r="B470" s="1">
        <f t="shared" si="1"/>
        <v>3</v>
      </c>
    </row>
    <row r="471">
      <c r="A471" s="6" t="str">
        <f>'CBA Digital Banking Case Study '!D471</f>
        <v>QLD</v>
      </c>
      <c r="B471" s="1">
        <f t="shared" si="1"/>
        <v>7</v>
      </c>
    </row>
    <row r="472">
      <c r="A472" s="6" t="str">
        <f>'CBA Digital Banking Case Study '!D472</f>
        <v>WA</v>
      </c>
      <c r="B472" s="1">
        <f t="shared" si="1"/>
        <v>1</v>
      </c>
    </row>
    <row r="473">
      <c r="A473" s="6" t="str">
        <f>'CBA Digital Banking Case Study '!D473</f>
        <v>VIC</v>
      </c>
      <c r="B473" s="1">
        <f t="shared" si="1"/>
        <v>5</v>
      </c>
    </row>
    <row r="474">
      <c r="A474" s="6" t="str">
        <f>'CBA Digital Banking Case Study '!D474</f>
        <v>VIC</v>
      </c>
      <c r="B474" s="1">
        <f t="shared" si="1"/>
        <v>5</v>
      </c>
    </row>
    <row r="475">
      <c r="A475" s="6" t="str">
        <f>'CBA Digital Banking Case Study '!D475</f>
        <v>VIC</v>
      </c>
      <c r="B475" s="1">
        <f t="shared" si="1"/>
        <v>5</v>
      </c>
    </row>
    <row r="476">
      <c r="A476" s="6" t="str">
        <f>'CBA Digital Banking Case Study '!D476</f>
        <v>VIC</v>
      </c>
      <c r="B476" s="1">
        <f t="shared" si="1"/>
        <v>5</v>
      </c>
    </row>
    <row r="477">
      <c r="A477" s="6" t="str">
        <f>'CBA Digital Banking Case Study '!D477</f>
        <v>NSW</v>
      </c>
      <c r="B477" s="1">
        <f t="shared" si="1"/>
        <v>3</v>
      </c>
    </row>
    <row r="478">
      <c r="A478" s="6" t="str">
        <f>'CBA Digital Banking Case Study '!D478</f>
        <v>WA</v>
      </c>
      <c r="B478" s="1">
        <f t="shared" si="1"/>
        <v>1</v>
      </c>
    </row>
    <row r="479">
      <c r="A479" s="6" t="str">
        <f>'CBA Digital Banking Case Study '!D479</f>
        <v>NSW</v>
      </c>
      <c r="B479" s="1">
        <f t="shared" si="1"/>
        <v>3</v>
      </c>
    </row>
    <row r="480">
      <c r="A480" s="6" t="str">
        <f>'CBA Digital Banking Case Study '!D480</f>
        <v>QLD</v>
      </c>
      <c r="B480" s="1">
        <f t="shared" si="1"/>
        <v>7</v>
      </c>
    </row>
    <row r="481">
      <c r="A481" s="6" t="str">
        <f>'CBA Digital Banking Case Study '!D481</f>
        <v>VIC</v>
      </c>
      <c r="B481" s="1">
        <f t="shared" si="1"/>
        <v>5</v>
      </c>
    </row>
    <row r="482">
      <c r="A482" s="6" t="str">
        <f>'CBA Digital Banking Case Study '!D482</f>
        <v>QLD</v>
      </c>
      <c r="B482" s="1">
        <f t="shared" si="1"/>
        <v>7</v>
      </c>
    </row>
    <row r="483">
      <c r="A483" s="6" t="str">
        <f>'CBA Digital Banking Case Study '!D483</f>
        <v>NSW</v>
      </c>
      <c r="B483" s="1">
        <f t="shared" si="1"/>
        <v>3</v>
      </c>
    </row>
    <row r="484">
      <c r="A484" s="6" t="str">
        <f>'CBA Digital Banking Case Study '!D484</f>
        <v>QLD</v>
      </c>
      <c r="B484" s="1">
        <f t="shared" si="1"/>
        <v>7</v>
      </c>
    </row>
    <row r="485">
      <c r="A485" s="6" t="str">
        <f>'CBA Digital Banking Case Study '!D485</f>
        <v>NSW</v>
      </c>
      <c r="B485" s="1">
        <f t="shared" si="1"/>
        <v>3</v>
      </c>
    </row>
    <row r="486">
      <c r="A486" s="6" t="str">
        <f>'CBA Digital Banking Case Study '!D486</f>
        <v>NSW</v>
      </c>
      <c r="B486" s="1">
        <f t="shared" si="1"/>
        <v>3</v>
      </c>
    </row>
    <row r="487">
      <c r="A487" s="6" t="str">
        <f>'CBA Digital Banking Case Study '!D487</f>
        <v>VIC</v>
      </c>
      <c r="B487" s="1">
        <f t="shared" si="1"/>
        <v>5</v>
      </c>
    </row>
    <row r="488">
      <c r="A488" s="6" t="str">
        <f>'CBA Digital Banking Case Study '!D488</f>
        <v>QLD</v>
      </c>
      <c r="B488" s="1">
        <f t="shared" si="1"/>
        <v>7</v>
      </c>
    </row>
    <row r="489">
      <c r="A489" s="6" t="str">
        <f>'CBA Digital Banking Case Study '!D489</f>
        <v>NSW</v>
      </c>
      <c r="B489" s="1">
        <f t="shared" si="1"/>
        <v>3</v>
      </c>
    </row>
    <row r="490">
      <c r="A490" s="6" t="str">
        <f>'CBA Digital Banking Case Study '!D490</f>
        <v>NSW</v>
      </c>
      <c r="B490" s="1">
        <f t="shared" si="1"/>
        <v>3</v>
      </c>
    </row>
    <row r="491">
      <c r="A491" s="6" t="str">
        <f>'CBA Digital Banking Case Study '!D491</f>
        <v>WA</v>
      </c>
      <c r="B491" s="1">
        <f t="shared" si="1"/>
        <v>1</v>
      </c>
    </row>
    <row r="492">
      <c r="A492" s="6" t="str">
        <f>'CBA Digital Banking Case Study '!D492</f>
        <v>WA</v>
      </c>
      <c r="B492" s="1">
        <f t="shared" si="1"/>
        <v>1</v>
      </c>
    </row>
    <row r="493">
      <c r="A493" s="6" t="str">
        <f>'CBA Digital Banking Case Study '!D493</f>
        <v>NSW</v>
      </c>
      <c r="B493" s="1">
        <f t="shared" si="1"/>
        <v>3</v>
      </c>
    </row>
    <row r="494">
      <c r="A494" s="6" t="str">
        <f>'CBA Digital Banking Case Study '!D494</f>
        <v>QLD</v>
      </c>
      <c r="B494" s="1">
        <f t="shared" si="1"/>
        <v>7</v>
      </c>
    </row>
    <row r="495">
      <c r="A495" s="6" t="str">
        <f>'CBA Digital Banking Case Study '!D495</f>
        <v>VIC</v>
      </c>
      <c r="B495" s="1">
        <f t="shared" si="1"/>
        <v>5</v>
      </c>
    </row>
    <row r="496">
      <c r="A496" s="6" t="str">
        <f>'CBA Digital Banking Case Study '!D496</f>
        <v>QLD</v>
      </c>
      <c r="B496" s="1">
        <f t="shared" si="1"/>
        <v>7</v>
      </c>
    </row>
    <row r="497">
      <c r="A497" s="6" t="str">
        <f>'CBA Digital Banking Case Study '!D497</f>
        <v>WA</v>
      </c>
      <c r="B497" s="1">
        <f t="shared" si="1"/>
        <v>1</v>
      </c>
    </row>
    <row r="498">
      <c r="A498" s="6" t="str">
        <f>'CBA Digital Banking Case Study '!D498</f>
        <v>NSW</v>
      </c>
      <c r="B498" s="1">
        <f t="shared" si="1"/>
        <v>3</v>
      </c>
    </row>
    <row r="499">
      <c r="A499" s="6" t="str">
        <f>'CBA Digital Banking Case Study '!D499</f>
        <v>QLD</v>
      </c>
      <c r="B499" s="1">
        <f t="shared" si="1"/>
        <v>7</v>
      </c>
    </row>
    <row r="500">
      <c r="A500" s="6" t="str">
        <f>'CBA Digital Banking Case Study '!D500</f>
        <v>VIC</v>
      </c>
      <c r="B500" s="1">
        <f t="shared" si="1"/>
        <v>5</v>
      </c>
    </row>
    <row r="501">
      <c r="A501" s="6" t="str">
        <f>'CBA Digital Banking Case Study '!D501</f>
        <v>VIC</v>
      </c>
      <c r="B501" s="1">
        <f t="shared" si="1"/>
        <v>5</v>
      </c>
    </row>
    <row r="502">
      <c r="A502" s="6" t="str">
        <f>'CBA Digital Banking Case Study '!D502</f>
        <v>QLD</v>
      </c>
      <c r="B502" s="1">
        <f t="shared" si="1"/>
        <v>7</v>
      </c>
    </row>
    <row r="503">
      <c r="A503" s="6" t="str">
        <f>'CBA Digital Banking Case Study '!D503</f>
        <v>SA</v>
      </c>
      <c r="B503" s="1">
        <f t="shared" si="1"/>
        <v>2</v>
      </c>
    </row>
    <row r="504">
      <c r="A504" s="6" t="str">
        <f>'CBA Digital Banking Case Study '!D504</f>
        <v>NSW</v>
      </c>
      <c r="B504" s="1">
        <f t="shared" si="1"/>
        <v>3</v>
      </c>
    </row>
    <row r="505">
      <c r="A505" s="6" t="str">
        <f>'CBA Digital Banking Case Study '!D505</f>
        <v>NSW</v>
      </c>
      <c r="B505" s="1">
        <f t="shared" si="1"/>
        <v>3</v>
      </c>
    </row>
    <row r="506">
      <c r="A506" s="6" t="str">
        <f>'CBA Digital Banking Case Study '!D506</f>
        <v>NSW</v>
      </c>
      <c r="B506" s="1">
        <f t="shared" si="1"/>
        <v>3</v>
      </c>
    </row>
    <row r="507">
      <c r="A507" s="6" t="str">
        <f>'CBA Digital Banking Case Study '!D507</f>
        <v>ACT</v>
      </c>
      <c r="B507" s="1">
        <f t="shared" si="1"/>
        <v>6</v>
      </c>
    </row>
    <row r="508">
      <c r="A508" s="6" t="str">
        <f>'CBA Digital Banking Case Study '!D508</f>
        <v>QLD</v>
      </c>
      <c r="B508" s="1">
        <f t="shared" si="1"/>
        <v>7</v>
      </c>
    </row>
    <row r="509">
      <c r="A509" s="6" t="str">
        <f>'CBA Digital Banking Case Study '!D509</f>
        <v>QLD</v>
      </c>
      <c r="B509" s="1">
        <f t="shared" si="1"/>
        <v>7</v>
      </c>
    </row>
    <row r="510">
      <c r="A510" s="6" t="str">
        <f>'CBA Digital Banking Case Study '!D510</f>
        <v>NSW</v>
      </c>
      <c r="B510" s="1">
        <f t="shared" si="1"/>
        <v>3</v>
      </c>
    </row>
    <row r="511">
      <c r="A511" s="6" t="str">
        <f>'CBA Digital Banking Case Study '!D511</f>
        <v>WA</v>
      </c>
      <c r="B511" s="1">
        <f t="shared" si="1"/>
        <v>1</v>
      </c>
    </row>
    <row r="512">
      <c r="A512" s="6" t="str">
        <f>'CBA Digital Banking Case Study '!D512</f>
        <v>WA</v>
      </c>
      <c r="B512" s="1">
        <f t="shared" si="1"/>
        <v>1</v>
      </c>
    </row>
    <row r="513">
      <c r="A513" s="6" t="str">
        <f>'CBA Digital Banking Case Study '!D513</f>
        <v>QLD</v>
      </c>
      <c r="B513" s="1">
        <f t="shared" si="1"/>
        <v>7</v>
      </c>
    </row>
    <row r="514">
      <c r="A514" s="6" t="str">
        <f>'CBA Digital Banking Case Study '!D514</f>
        <v>VIC</v>
      </c>
      <c r="B514" s="1">
        <f t="shared" si="1"/>
        <v>5</v>
      </c>
    </row>
    <row r="515">
      <c r="A515" s="6" t="str">
        <f>'CBA Digital Banking Case Study '!D515</f>
        <v>NSW</v>
      </c>
      <c r="B515" s="1">
        <f t="shared" si="1"/>
        <v>3</v>
      </c>
    </row>
    <row r="516">
      <c r="A516" s="6" t="str">
        <f>'CBA Digital Banking Case Study '!D516</f>
        <v>QLD</v>
      </c>
      <c r="B516" s="1">
        <f t="shared" si="1"/>
        <v>7</v>
      </c>
    </row>
    <row r="517">
      <c r="A517" s="6" t="str">
        <f>'CBA Digital Banking Case Study '!D517</f>
        <v>QLD</v>
      </c>
      <c r="B517" s="1">
        <f t="shared" si="1"/>
        <v>7</v>
      </c>
    </row>
    <row r="518">
      <c r="A518" s="6" t="str">
        <f>'CBA Digital Banking Case Study '!D518</f>
        <v>NSW</v>
      </c>
      <c r="B518" s="1">
        <f t="shared" si="1"/>
        <v>3</v>
      </c>
    </row>
    <row r="519">
      <c r="A519" s="6" t="str">
        <f>'CBA Digital Banking Case Study '!D519</f>
        <v>QLD</v>
      </c>
      <c r="B519" s="1">
        <f t="shared" si="1"/>
        <v>7</v>
      </c>
    </row>
    <row r="520">
      <c r="A520" s="6" t="str">
        <f>'CBA Digital Banking Case Study '!D520</f>
        <v>NSW</v>
      </c>
      <c r="B520" s="1">
        <f t="shared" si="1"/>
        <v>3</v>
      </c>
    </row>
    <row r="521">
      <c r="A521" s="6" t="str">
        <f>'CBA Digital Banking Case Study '!D521</f>
        <v>QLD</v>
      </c>
      <c r="B521" s="1">
        <f t="shared" si="1"/>
        <v>7</v>
      </c>
    </row>
    <row r="522">
      <c r="A522" s="6" t="str">
        <f>'CBA Digital Banking Case Study '!D522</f>
        <v>VIC</v>
      </c>
      <c r="B522" s="1">
        <f t="shared" si="1"/>
        <v>5</v>
      </c>
    </row>
    <row r="523">
      <c r="A523" s="6" t="str">
        <f>'CBA Digital Banking Case Study '!D523</f>
        <v>NSW</v>
      </c>
      <c r="B523" s="1">
        <f t="shared" si="1"/>
        <v>3</v>
      </c>
    </row>
    <row r="524">
      <c r="A524" s="6" t="str">
        <f>'CBA Digital Banking Case Study '!D524</f>
        <v>VIC</v>
      </c>
      <c r="B524" s="1">
        <f t="shared" si="1"/>
        <v>5</v>
      </c>
    </row>
    <row r="525">
      <c r="A525" s="6" t="str">
        <f>'CBA Digital Banking Case Study '!D525</f>
        <v>VIC</v>
      </c>
      <c r="B525" s="1">
        <f t="shared" si="1"/>
        <v>5</v>
      </c>
    </row>
    <row r="526">
      <c r="A526" s="6" t="str">
        <f>'CBA Digital Banking Case Study '!D526</f>
        <v>NSW</v>
      </c>
      <c r="B526" s="1">
        <f t="shared" si="1"/>
        <v>3</v>
      </c>
    </row>
    <row r="527">
      <c r="A527" s="6" t="str">
        <f>'CBA Digital Banking Case Study '!D527</f>
        <v>WA</v>
      </c>
      <c r="B527" s="1">
        <f t="shared" si="1"/>
        <v>1</v>
      </c>
    </row>
    <row r="528">
      <c r="A528" s="6" t="str">
        <f>'CBA Digital Banking Case Study '!D528</f>
        <v>NSW</v>
      </c>
      <c r="B528" s="1">
        <f t="shared" si="1"/>
        <v>3</v>
      </c>
    </row>
    <row r="529">
      <c r="A529" s="6" t="str">
        <f>'CBA Digital Banking Case Study '!D529</f>
        <v>NSW</v>
      </c>
      <c r="B529" s="1">
        <f t="shared" si="1"/>
        <v>3</v>
      </c>
    </row>
    <row r="530">
      <c r="A530" s="6" t="str">
        <f>'CBA Digital Banking Case Study '!D530</f>
        <v>NSW</v>
      </c>
      <c r="B530" s="1">
        <f t="shared" si="1"/>
        <v>3</v>
      </c>
    </row>
    <row r="531">
      <c r="A531" s="6" t="str">
        <f>'CBA Digital Banking Case Study '!D531</f>
        <v>NSW</v>
      </c>
      <c r="B531" s="1">
        <f t="shared" si="1"/>
        <v>3</v>
      </c>
    </row>
    <row r="532">
      <c r="A532" s="6" t="str">
        <f>'CBA Digital Banking Case Study '!D532</f>
        <v>NSW</v>
      </c>
      <c r="B532" s="1">
        <f t="shared" si="1"/>
        <v>3</v>
      </c>
    </row>
    <row r="533">
      <c r="A533" s="6" t="str">
        <f>'CBA Digital Banking Case Study '!D533</f>
        <v>NSW</v>
      </c>
      <c r="B533" s="1">
        <f t="shared" si="1"/>
        <v>3</v>
      </c>
    </row>
    <row r="534">
      <c r="A534" s="6" t="str">
        <f>'CBA Digital Banking Case Study '!D534</f>
        <v>QLD</v>
      </c>
      <c r="B534" s="1">
        <f t="shared" si="1"/>
        <v>7</v>
      </c>
    </row>
    <row r="535">
      <c r="A535" s="6" t="str">
        <f>'CBA Digital Banking Case Study '!D535</f>
        <v>NSW</v>
      </c>
      <c r="B535" s="1">
        <f t="shared" si="1"/>
        <v>3</v>
      </c>
    </row>
    <row r="536">
      <c r="A536" s="6" t="str">
        <f>'CBA Digital Banking Case Study '!D536</f>
        <v>QLD</v>
      </c>
      <c r="B536" s="1">
        <f t="shared" si="1"/>
        <v>7</v>
      </c>
    </row>
    <row r="537">
      <c r="A537" s="6" t="str">
        <f>'CBA Digital Banking Case Study '!D537</f>
        <v>NSW</v>
      </c>
      <c r="B537" s="1">
        <f t="shared" si="1"/>
        <v>3</v>
      </c>
    </row>
    <row r="538">
      <c r="A538" s="6" t="str">
        <f>'CBA Digital Banking Case Study '!D538</f>
        <v>NSW</v>
      </c>
      <c r="B538" s="1">
        <f t="shared" si="1"/>
        <v>3</v>
      </c>
    </row>
    <row r="539">
      <c r="A539" s="6" t="str">
        <f>'CBA Digital Banking Case Study '!D539</f>
        <v>NSW</v>
      </c>
      <c r="B539" s="1">
        <f t="shared" si="1"/>
        <v>3</v>
      </c>
    </row>
    <row r="540">
      <c r="A540" s="6" t="str">
        <f>'CBA Digital Banking Case Study '!D540</f>
        <v>SA</v>
      </c>
      <c r="B540" s="1">
        <f t="shared" si="1"/>
        <v>2</v>
      </c>
    </row>
    <row r="541">
      <c r="A541" s="6" t="str">
        <f>'CBA Digital Banking Case Study '!D541</f>
        <v>QLD</v>
      </c>
      <c r="B541" s="1">
        <f t="shared" si="1"/>
        <v>7</v>
      </c>
    </row>
    <row r="542">
      <c r="A542" s="6" t="str">
        <f>'CBA Digital Banking Case Study '!D542</f>
        <v>QLD</v>
      </c>
      <c r="B542" s="1">
        <f t="shared" si="1"/>
        <v>7</v>
      </c>
    </row>
    <row r="543">
      <c r="A543" s="6" t="str">
        <f>'CBA Digital Banking Case Study '!D543</f>
        <v>NSW</v>
      </c>
      <c r="B543" s="1">
        <f t="shared" si="1"/>
        <v>3</v>
      </c>
    </row>
    <row r="544">
      <c r="A544" s="6" t="str">
        <f>'CBA Digital Banking Case Study '!D544</f>
        <v>WA</v>
      </c>
      <c r="B544" s="1">
        <f t="shared" si="1"/>
        <v>1</v>
      </c>
    </row>
    <row r="545">
      <c r="A545" s="6" t="str">
        <f>'CBA Digital Banking Case Study '!D545</f>
        <v>NSW</v>
      </c>
      <c r="B545" s="1">
        <f t="shared" si="1"/>
        <v>3</v>
      </c>
    </row>
    <row r="546">
      <c r="A546" s="6" t="str">
        <f>'CBA Digital Banking Case Study '!D546</f>
        <v>NSW</v>
      </c>
      <c r="B546" s="1">
        <f t="shared" si="1"/>
        <v>3</v>
      </c>
    </row>
    <row r="547">
      <c r="A547" s="6" t="str">
        <f>'CBA Digital Banking Case Study '!D547</f>
        <v>QLD</v>
      </c>
      <c r="B547" s="1">
        <f t="shared" si="1"/>
        <v>7</v>
      </c>
    </row>
    <row r="548">
      <c r="A548" s="6" t="str">
        <f>'CBA Digital Banking Case Study '!D548</f>
        <v>VIC</v>
      </c>
      <c r="B548" s="1">
        <f t="shared" si="1"/>
        <v>5</v>
      </c>
    </row>
    <row r="549">
      <c r="A549" s="6" t="str">
        <f>'CBA Digital Banking Case Study '!D549</f>
        <v>ACT</v>
      </c>
      <c r="B549" s="1">
        <f t="shared" si="1"/>
        <v>6</v>
      </c>
    </row>
    <row r="550">
      <c r="A550" s="6" t="str">
        <f>'CBA Digital Banking Case Study '!D550</f>
        <v>NSW</v>
      </c>
      <c r="B550" s="1">
        <f t="shared" si="1"/>
        <v>3</v>
      </c>
    </row>
    <row r="551">
      <c r="A551" s="6" t="str">
        <f>'CBA Digital Banking Case Study '!D551</f>
        <v>NT</v>
      </c>
      <c r="B551" s="1">
        <f t="shared" si="1"/>
        <v>8</v>
      </c>
    </row>
    <row r="552">
      <c r="A552" s="6" t="str">
        <f>'CBA Digital Banking Case Study '!D552</f>
        <v>QLD</v>
      </c>
      <c r="B552" s="1">
        <f t="shared" si="1"/>
        <v>7</v>
      </c>
    </row>
    <row r="553">
      <c r="A553" s="6" t="str">
        <f>'CBA Digital Banking Case Study '!D553</f>
        <v>VIC</v>
      </c>
      <c r="B553" s="1">
        <f t="shared" si="1"/>
        <v>5</v>
      </c>
    </row>
    <row r="554">
      <c r="A554" s="6" t="str">
        <f>'CBA Digital Banking Case Study '!D554</f>
        <v>NSW</v>
      </c>
      <c r="B554" s="1">
        <f t="shared" si="1"/>
        <v>3</v>
      </c>
    </row>
    <row r="555">
      <c r="A555" s="6" t="str">
        <f>'CBA Digital Banking Case Study '!D555</f>
        <v>NSW</v>
      </c>
      <c r="B555" s="1">
        <f t="shared" si="1"/>
        <v>3</v>
      </c>
    </row>
    <row r="556">
      <c r="A556" s="6" t="str">
        <f>'CBA Digital Banking Case Study '!D556</f>
        <v>SA</v>
      </c>
      <c r="B556" s="1">
        <f t="shared" si="1"/>
        <v>2</v>
      </c>
    </row>
    <row r="557">
      <c r="A557" s="6" t="str">
        <f>'CBA Digital Banking Case Study '!D557</f>
        <v>VIC</v>
      </c>
      <c r="B557" s="1">
        <f t="shared" si="1"/>
        <v>5</v>
      </c>
    </row>
    <row r="558">
      <c r="A558" s="6" t="str">
        <f>'CBA Digital Banking Case Study '!D558</f>
        <v>QLD</v>
      </c>
      <c r="B558" s="1">
        <f t="shared" si="1"/>
        <v>7</v>
      </c>
    </row>
    <row r="559">
      <c r="A559" s="6" t="str">
        <f>'CBA Digital Banking Case Study '!D559</f>
        <v>NT</v>
      </c>
      <c r="B559" s="1">
        <f t="shared" si="1"/>
        <v>8</v>
      </c>
    </row>
    <row r="560">
      <c r="A560" s="6" t="str">
        <f>'CBA Digital Banking Case Study '!D560</f>
        <v>NSW</v>
      </c>
      <c r="B560" s="1">
        <f t="shared" si="1"/>
        <v>3</v>
      </c>
    </row>
    <row r="561">
      <c r="A561" s="6" t="str">
        <f>'CBA Digital Banking Case Study '!D561</f>
        <v>VIC</v>
      </c>
      <c r="B561" s="1">
        <f t="shared" si="1"/>
        <v>5</v>
      </c>
    </row>
    <row r="562">
      <c r="A562" s="6" t="str">
        <f>'CBA Digital Banking Case Study '!D562</f>
        <v>QLD</v>
      </c>
      <c r="B562" s="1">
        <f t="shared" si="1"/>
        <v>7</v>
      </c>
    </row>
    <row r="563">
      <c r="A563" s="6" t="str">
        <f>'CBA Digital Banking Case Study '!D563</f>
        <v>NSW</v>
      </c>
      <c r="B563" s="1">
        <f t="shared" si="1"/>
        <v>3</v>
      </c>
    </row>
    <row r="564">
      <c r="A564" s="6" t="str">
        <f>'CBA Digital Banking Case Study '!D564</f>
        <v>NSW</v>
      </c>
      <c r="B564" s="1">
        <f t="shared" si="1"/>
        <v>3</v>
      </c>
    </row>
    <row r="565">
      <c r="A565" s="6" t="str">
        <f>'CBA Digital Banking Case Study '!D565</f>
        <v>VIC</v>
      </c>
      <c r="B565" s="1">
        <f t="shared" si="1"/>
        <v>5</v>
      </c>
    </row>
    <row r="566">
      <c r="A566" s="6" t="str">
        <f>'CBA Digital Banking Case Study '!D566</f>
        <v>VIC</v>
      </c>
      <c r="B566" s="1">
        <f t="shared" si="1"/>
        <v>5</v>
      </c>
    </row>
    <row r="567">
      <c r="A567" s="6" t="str">
        <f>'CBA Digital Banking Case Study '!D567</f>
        <v>QLD</v>
      </c>
      <c r="B567" s="1">
        <f t="shared" si="1"/>
        <v>7</v>
      </c>
    </row>
    <row r="568">
      <c r="A568" s="6" t="str">
        <f>'CBA Digital Banking Case Study '!D568</f>
        <v>NSW</v>
      </c>
      <c r="B568" s="1">
        <f t="shared" si="1"/>
        <v>3</v>
      </c>
    </row>
    <row r="569">
      <c r="A569" s="6" t="str">
        <f>'CBA Digital Banking Case Study '!D569</f>
        <v>ACT</v>
      </c>
      <c r="B569" s="1">
        <f t="shared" si="1"/>
        <v>6</v>
      </c>
    </row>
    <row r="570">
      <c r="A570" s="6" t="str">
        <f>'CBA Digital Banking Case Study '!D570</f>
        <v>NSW</v>
      </c>
      <c r="B570" s="1">
        <f t="shared" si="1"/>
        <v>3</v>
      </c>
    </row>
    <row r="571">
      <c r="A571" s="6" t="str">
        <f>'CBA Digital Banking Case Study '!D571</f>
        <v>QLD</v>
      </c>
      <c r="B571" s="1">
        <f t="shared" si="1"/>
        <v>7</v>
      </c>
    </row>
    <row r="572">
      <c r="A572" s="6" t="str">
        <f>'CBA Digital Banking Case Study '!D572</f>
        <v>VIC</v>
      </c>
      <c r="B572" s="1">
        <f t="shared" si="1"/>
        <v>5</v>
      </c>
    </row>
    <row r="573">
      <c r="A573" s="6" t="str">
        <f>'CBA Digital Banking Case Study '!D573</f>
        <v>NSW</v>
      </c>
      <c r="B573" s="1">
        <f t="shared" si="1"/>
        <v>3</v>
      </c>
    </row>
    <row r="574">
      <c r="A574" s="6" t="str">
        <f>'CBA Digital Banking Case Study '!D574</f>
        <v>NSW</v>
      </c>
      <c r="B574" s="1">
        <f t="shared" si="1"/>
        <v>3</v>
      </c>
    </row>
    <row r="575">
      <c r="A575" s="6" t="str">
        <f>'CBA Digital Banking Case Study '!D575</f>
        <v>WA</v>
      </c>
      <c r="B575" s="1">
        <f t="shared" si="1"/>
        <v>1</v>
      </c>
    </row>
    <row r="576">
      <c r="A576" s="6" t="str">
        <f>'CBA Digital Banking Case Study '!D576</f>
        <v>SA</v>
      </c>
      <c r="B576" s="1">
        <f t="shared" si="1"/>
        <v>2</v>
      </c>
    </row>
    <row r="577">
      <c r="A577" s="6" t="str">
        <f>'CBA Digital Banking Case Study '!D577</f>
        <v>NSW</v>
      </c>
      <c r="B577" s="1">
        <f t="shared" si="1"/>
        <v>3</v>
      </c>
    </row>
    <row r="578">
      <c r="A578" s="6" t="str">
        <f>'CBA Digital Banking Case Study '!D578</f>
        <v>VIC</v>
      </c>
      <c r="B578" s="1">
        <f t="shared" si="1"/>
        <v>5</v>
      </c>
    </row>
    <row r="579">
      <c r="A579" s="6" t="str">
        <f>'CBA Digital Banking Case Study '!D579</f>
        <v>VIC</v>
      </c>
      <c r="B579" s="1">
        <f t="shared" si="1"/>
        <v>5</v>
      </c>
    </row>
    <row r="580">
      <c r="A580" s="6" t="str">
        <f>'CBA Digital Banking Case Study '!D580</f>
        <v>NSW</v>
      </c>
      <c r="B580" s="1">
        <f t="shared" si="1"/>
        <v>3</v>
      </c>
    </row>
    <row r="581">
      <c r="A581" s="6" t="str">
        <f>'CBA Digital Banking Case Study '!D581</f>
        <v>QLD</v>
      </c>
      <c r="B581" s="1">
        <f t="shared" si="1"/>
        <v>7</v>
      </c>
    </row>
    <row r="582">
      <c r="A582" s="6" t="str">
        <f>'CBA Digital Banking Case Study '!D582</f>
        <v>WA</v>
      </c>
      <c r="B582" s="1">
        <f t="shared" si="1"/>
        <v>1</v>
      </c>
    </row>
    <row r="583">
      <c r="A583" s="6" t="str">
        <f>'CBA Digital Banking Case Study '!D583</f>
        <v>NSW</v>
      </c>
      <c r="B583" s="1">
        <f t="shared" si="1"/>
        <v>3</v>
      </c>
    </row>
    <row r="584">
      <c r="A584" s="6" t="str">
        <f>'CBA Digital Banking Case Study '!D584</f>
        <v>NT</v>
      </c>
      <c r="B584" s="1">
        <f t="shared" si="1"/>
        <v>8</v>
      </c>
    </row>
    <row r="585">
      <c r="A585" s="6" t="str">
        <f>'CBA Digital Banking Case Study '!D585</f>
        <v>NSW</v>
      </c>
      <c r="B585" s="1">
        <f t="shared" si="1"/>
        <v>3</v>
      </c>
    </row>
    <row r="586">
      <c r="A586" s="6" t="str">
        <f>'CBA Digital Banking Case Study '!D586</f>
        <v>QLD</v>
      </c>
      <c r="B586" s="1">
        <f t="shared" si="1"/>
        <v>7</v>
      </c>
    </row>
    <row r="587">
      <c r="A587" s="6" t="str">
        <f>'CBA Digital Banking Case Study '!D587</f>
        <v>VIC</v>
      </c>
      <c r="B587" s="1">
        <f t="shared" si="1"/>
        <v>5</v>
      </c>
    </row>
    <row r="588">
      <c r="A588" s="6" t="str">
        <f>'CBA Digital Banking Case Study '!D588</f>
        <v>VIC</v>
      </c>
      <c r="B588" s="1">
        <f t="shared" si="1"/>
        <v>5</v>
      </c>
    </row>
    <row r="589">
      <c r="A589" s="6" t="str">
        <f>'CBA Digital Banking Case Study '!D589</f>
        <v>VIC</v>
      </c>
      <c r="B589" s="1">
        <f t="shared" si="1"/>
        <v>5</v>
      </c>
    </row>
    <row r="590">
      <c r="A590" s="6" t="str">
        <f>'CBA Digital Banking Case Study '!D590</f>
        <v>NSW</v>
      </c>
      <c r="B590" s="1">
        <f t="shared" si="1"/>
        <v>3</v>
      </c>
    </row>
    <row r="591">
      <c r="A591" s="6" t="str">
        <f>'CBA Digital Banking Case Study '!D591</f>
        <v>QLD</v>
      </c>
      <c r="B591" s="1">
        <f t="shared" si="1"/>
        <v>7</v>
      </c>
    </row>
    <row r="592">
      <c r="A592" s="6" t="str">
        <f>'CBA Digital Banking Case Study '!D592</f>
        <v>QLD</v>
      </c>
      <c r="B592" s="1">
        <f t="shared" si="1"/>
        <v>7</v>
      </c>
    </row>
    <row r="593">
      <c r="A593" s="6" t="str">
        <f>'CBA Digital Banking Case Study '!D593</f>
        <v>NSW</v>
      </c>
      <c r="B593" s="1">
        <f t="shared" si="1"/>
        <v>3</v>
      </c>
    </row>
    <row r="594">
      <c r="A594" s="6" t="str">
        <f>'CBA Digital Banking Case Study '!D594</f>
        <v>WA</v>
      </c>
      <c r="B594" s="1">
        <f t="shared" si="1"/>
        <v>1</v>
      </c>
    </row>
    <row r="595">
      <c r="A595" s="6" t="str">
        <f>'CBA Digital Banking Case Study '!D595</f>
        <v>NSW</v>
      </c>
      <c r="B595" s="1">
        <f t="shared" si="1"/>
        <v>3</v>
      </c>
    </row>
    <row r="596">
      <c r="A596" s="6" t="str">
        <f>'CBA Digital Banking Case Study '!D596</f>
        <v>QLD</v>
      </c>
      <c r="B596" s="1">
        <f t="shared" si="1"/>
        <v>7</v>
      </c>
    </row>
    <row r="597">
      <c r="A597" s="6" t="str">
        <f>'CBA Digital Banking Case Study '!D597</f>
        <v>NSW</v>
      </c>
      <c r="B597" s="1">
        <f t="shared" si="1"/>
        <v>3</v>
      </c>
    </row>
    <row r="598">
      <c r="A598" s="6" t="str">
        <f>'CBA Digital Banking Case Study '!D598</f>
        <v>NSW</v>
      </c>
      <c r="B598" s="1">
        <f t="shared" si="1"/>
        <v>3</v>
      </c>
    </row>
    <row r="599">
      <c r="A599" s="6" t="str">
        <f>'CBA Digital Banking Case Study '!D599</f>
        <v>NSW</v>
      </c>
      <c r="B599" s="1">
        <f t="shared" si="1"/>
        <v>3</v>
      </c>
    </row>
    <row r="600">
      <c r="A600" s="6" t="str">
        <f>'CBA Digital Banking Case Study '!D600</f>
        <v>QLD</v>
      </c>
      <c r="B600" s="1">
        <f t="shared" si="1"/>
        <v>7</v>
      </c>
    </row>
    <row r="601">
      <c r="A601" s="6" t="str">
        <f>'CBA Digital Banking Case Study '!D601</f>
        <v>QLD</v>
      </c>
      <c r="B601" s="1">
        <f t="shared" si="1"/>
        <v>7</v>
      </c>
    </row>
    <row r="602">
      <c r="A602" s="6" t="str">
        <f>'CBA Digital Banking Case Study '!D602</f>
        <v>VIC</v>
      </c>
      <c r="B602" s="1">
        <f t="shared" si="1"/>
        <v>5</v>
      </c>
    </row>
    <row r="603">
      <c r="A603" s="6" t="str">
        <f>'CBA Digital Banking Case Study '!D603</f>
        <v>NSW</v>
      </c>
      <c r="B603" s="1">
        <f t="shared" si="1"/>
        <v>3</v>
      </c>
    </row>
    <row r="604">
      <c r="A604" s="6" t="str">
        <f>'CBA Digital Banking Case Study '!D604</f>
        <v>VIC</v>
      </c>
      <c r="B604" s="1">
        <f t="shared" si="1"/>
        <v>5</v>
      </c>
    </row>
    <row r="605">
      <c r="A605" s="6" t="str">
        <f>'CBA Digital Banking Case Study '!D605</f>
        <v>QLD</v>
      </c>
      <c r="B605" s="1">
        <f t="shared" si="1"/>
        <v>7</v>
      </c>
    </row>
    <row r="606">
      <c r="A606" s="6" t="str">
        <f>'CBA Digital Banking Case Study '!D606</f>
        <v>QLD</v>
      </c>
      <c r="B606" s="1">
        <f t="shared" si="1"/>
        <v>7</v>
      </c>
    </row>
    <row r="607">
      <c r="A607" s="6" t="str">
        <f>'CBA Digital Banking Case Study '!D607</f>
        <v>NSW</v>
      </c>
      <c r="B607" s="1">
        <f t="shared" si="1"/>
        <v>3</v>
      </c>
    </row>
    <row r="608">
      <c r="A608" s="6" t="str">
        <f>'CBA Digital Banking Case Study '!D608</f>
        <v>NSW</v>
      </c>
      <c r="B608" s="1">
        <f t="shared" si="1"/>
        <v>3</v>
      </c>
    </row>
    <row r="609">
      <c r="A609" s="6" t="str">
        <f>'CBA Digital Banking Case Study '!D609</f>
        <v>QLD</v>
      </c>
      <c r="B609" s="1">
        <f t="shared" si="1"/>
        <v>7</v>
      </c>
    </row>
    <row r="610">
      <c r="A610" s="6" t="str">
        <f>'CBA Digital Banking Case Study '!D610</f>
        <v>NSW</v>
      </c>
      <c r="B610" s="1">
        <f t="shared" si="1"/>
        <v>3</v>
      </c>
    </row>
    <row r="611">
      <c r="A611" s="6" t="str">
        <f>'CBA Digital Banking Case Study '!D611</f>
        <v>NSW</v>
      </c>
      <c r="B611" s="1">
        <f t="shared" si="1"/>
        <v>3</v>
      </c>
    </row>
    <row r="612">
      <c r="A612" s="6" t="str">
        <f>'CBA Digital Banking Case Study '!D612</f>
        <v>NSW</v>
      </c>
      <c r="B612" s="1">
        <f t="shared" si="1"/>
        <v>3</v>
      </c>
    </row>
    <row r="613">
      <c r="A613" s="6" t="str">
        <f>'CBA Digital Banking Case Study '!D613</f>
        <v>VIC</v>
      </c>
      <c r="B613" s="1">
        <f t="shared" si="1"/>
        <v>5</v>
      </c>
    </row>
    <row r="614">
      <c r="A614" s="6" t="str">
        <f>'CBA Digital Banking Case Study '!D614</f>
        <v>VIC</v>
      </c>
      <c r="B614" s="1">
        <f t="shared" si="1"/>
        <v>5</v>
      </c>
    </row>
    <row r="615">
      <c r="A615" s="6" t="str">
        <f>'CBA Digital Banking Case Study '!D615</f>
        <v>QLD</v>
      </c>
      <c r="B615" s="1">
        <f t="shared" si="1"/>
        <v>7</v>
      </c>
    </row>
    <row r="616">
      <c r="A616" s="6" t="str">
        <f>'CBA Digital Banking Case Study '!D616</f>
        <v>NSW</v>
      </c>
      <c r="B616" s="1">
        <f t="shared" si="1"/>
        <v>3</v>
      </c>
    </row>
    <row r="617">
      <c r="A617" s="6" t="str">
        <f>'CBA Digital Banking Case Study '!D617</f>
        <v>QLD</v>
      </c>
      <c r="B617" s="1">
        <f t="shared" si="1"/>
        <v>7</v>
      </c>
    </row>
    <row r="618">
      <c r="A618" s="6" t="str">
        <f>'CBA Digital Banking Case Study '!D618</f>
        <v>NSW</v>
      </c>
      <c r="B618" s="1">
        <f t="shared" si="1"/>
        <v>3</v>
      </c>
    </row>
    <row r="619">
      <c r="A619" s="6" t="str">
        <f>'CBA Digital Banking Case Study '!D619</f>
        <v>WA</v>
      </c>
      <c r="B619" s="1">
        <f t="shared" si="1"/>
        <v>1</v>
      </c>
    </row>
    <row r="620">
      <c r="A620" s="6" t="str">
        <f>'CBA Digital Banking Case Study '!D620</f>
        <v>VIC</v>
      </c>
      <c r="B620" s="1">
        <f t="shared" si="1"/>
        <v>5</v>
      </c>
    </row>
    <row r="621">
      <c r="A621" s="6" t="str">
        <f>'CBA Digital Banking Case Study '!D621</f>
        <v>QLD</v>
      </c>
      <c r="B621" s="1">
        <f t="shared" si="1"/>
        <v>7</v>
      </c>
    </row>
    <row r="622">
      <c r="A622" s="6" t="str">
        <f>'CBA Digital Banking Case Study '!D622</f>
        <v>NSW</v>
      </c>
      <c r="B622" s="1">
        <f t="shared" si="1"/>
        <v>3</v>
      </c>
    </row>
    <row r="623">
      <c r="A623" s="6" t="str">
        <f>'CBA Digital Banking Case Study '!D623</f>
        <v>NSW</v>
      </c>
      <c r="B623" s="1">
        <f t="shared" si="1"/>
        <v>3</v>
      </c>
    </row>
    <row r="624">
      <c r="A624" s="6" t="str">
        <f>'CBA Digital Banking Case Study '!D624</f>
        <v>VIC</v>
      </c>
      <c r="B624" s="1">
        <f t="shared" si="1"/>
        <v>5</v>
      </c>
    </row>
    <row r="625">
      <c r="A625" s="6" t="str">
        <f>'CBA Digital Banking Case Study '!D625</f>
        <v>QLD</v>
      </c>
      <c r="B625" s="1">
        <f t="shared" si="1"/>
        <v>7</v>
      </c>
    </row>
    <row r="626">
      <c r="A626" s="6" t="str">
        <f>'CBA Digital Banking Case Study '!D626</f>
        <v>NSW</v>
      </c>
      <c r="B626" s="1">
        <f t="shared" si="1"/>
        <v>3</v>
      </c>
    </row>
    <row r="627">
      <c r="A627" s="6" t="str">
        <f>'CBA Digital Banking Case Study '!D627</f>
        <v>TAS</v>
      </c>
      <c r="B627" s="1">
        <f t="shared" si="1"/>
        <v>4</v>
      </c>
    </row>
    <row r="628">
      <c r="A628" s="6" t="str">
        <f>'CBA Digital Banking Case Study '!D628</f>
        <v>ACT</v>
      </c>
      <c r="B628" s="1">
        <f t="shared" si="1"/>
        <v>6</v>
      </c>
    </row>
    <row r="629">
      <c r="A629" s="6" t="str">
        <f>'CBA Digital Banking Case Study '!D629</f>
        <v>VIC</v>
      </c>
      <c r="B629" s="1">
        <f t="shared" si="1"/>
        <v>5</v>
      </c>
    </row>
    <row r="630">
      <c r="A630" s="6" t="str">
        <f>'CBA Digital Banking Case Study '!D630</f>
        <v>TAS</v>
      </c>
      <c r="B630" s="1">
        <f t="shared" si="1"/>
        <v>4</v>
      </c>
    </row>
    <row r="631">
      <c r="A631" s="6" t="str">
        <f>'CBA Digital Banking Case Study '!D631</f>
        <v>NSW</v>
      </c>
      <c r="B631" s="1">
        <f t="shared" si="1"/>
        <v>3</v>
      </c>
    </row>
    <row r="632">
      <c r="A632" s="6" t="str">
        <f>'CBA Digital Banking Case Study '!D632</f>
        <v>NSW</v>
      </c>
      <c r="B632" s="1">
        <f t="shared" si="1"/>
        <v>3</v>
      </c>
    </row>
    <row r="633">
      <c r="A633" s="6" t="str">
        <f>'CBA Digital Banking Case Study '!D633</f>
        <v>NSW</v>
      </c>
      <c r="B633" s="1">
        <f t="shared" si="1"/>
        <v>3</v>
      </c>
    </row>
    <row r="634">
      <c r="A634" s="6" t="str">
        <f>'CBA Digital Banking Case Study '!D634</f>
        <v>QLD</v>
      </c>
      <c r="B634" s="1">
        <f t="shared" si="1"/>
        <v>7</v>
      </c>
    </row>
    <row r="635">
      <c r="A635" s="6" t="str">
        <f>'CBA Digital Banking Case Study '!D635</f>
        <v>NSW</v>
      </c>
      <c r="B635" s="1">
        <f t="shared" si="1"/>
        <v>3</v>
      </c>
    </row>
    <row r="636">
      <c r="A636" s="6" t="str">
        <f>'CBA Digital Banking Case Study '!D636</f>
        <v>TAS</v>
      </c>
      <c r="B636" s="1">
        <f t="shared" si="1"/>
        <v>4</v>
      </c>
    </row>
    <row r="637">
      <c r="A637" s="6" t="str">
        <f>'CBA Digital Banking Case Study '!D637</f>
        <v>NSW</v>
      </c>
      <c r="B637" s="1">
        <f t="shared" si="1"/>
        <v>3</v>
      </c>
    </row>
    <row r="638">
      <c r="A638" s="6" t="str">
        <f>'CBA Digital Banking Case Study '!D638</f>
        <v>NSW</v>
      </c>
      <c r="B638" s="1">
        <f t="shared" si="1"/>
        <v>3</v>
      </c>
    </row>
    <row r="639">
      <c r="A639" s="6" t="str">
        <f>'CBA Digital Banking Case Study '!D639</f>
        <v>WA</v>
      </c>
      <c r="B639" s="1">
        <f t="shared" si="1"/>
        <v>1</v>
      </c>
    </row>
    <row r="640">
      <c r="A640" s="6" t="str">
        <f>'CBA Digital Banking Case Study '!D640</f>
        <v>NSW</v>
      </c>
      <c r="B640" s="1">
        <f t="shared" si="1"/>
        <v>3</v>
      </c>
    </row>
    <row r="641">
      <c r="A641" s="6" t="str">
        <f>'CBA Digital Banking Case Study '!D641</f>
        <v>NSW</v>
      </c>
      <c r="B641" s="1">
        <f t="shared" si="1"/>
        <v>3</v>
      </c>
    </row>
    <row r="642">
      <c r="A642" s="6" t="str">
        <f>'CBA Digital Banking Case Study '!D642</f>
        <v>QLD</v>
      </c>
      <c r="B642" s="1">
        <f t="shared" si="1"/>
        <v>7</v>
      </c>
    </row>
    <row r="643">
      <c r="A643" s="6" t="str">
        <f>'CBA Digital Banking Case Study '!D643</f>
        <v>NSW</v>
      </c>
      <c r="B643" s="1">
        <f t="shared" si="1"/>
        <v>3</v>
      </c>
    </row>
    <row r="644">
      <c r="A644" s="6" t="str">
        <f>'CBA Digital Banking Case Study '!D644</f>
        <v>NSW</v>
      </c>
      <c r="B644" s="1">
        <f t="shared" si="1"/>
        <v>3</v>
      </c>
    </row>
    <row r="645">
      <c r="A645" s="6" t="str">
        <f>'CBA Digital Banking Case Study '!D645</f>
        <v>NSW</v>
      </c>
      <c r="B645" s="1">
        <f t="shared" si="1"/>
        <v>3</v>
      </c>
    </row>
    <row r="646">
      <c r="A646" s="6" t="str">
        <f>'CBA Digital Banking Case Study '!D646</f>
        <v>VIC</v>
      </c>
      <c r="B646" s="1">
        <f t="shared" si="1"/>
        <v>5</v>
      </c>
    </row>
    <row r="647">
      <c r="A647" s="6" t="str">
        <f>'CBA Digital Banking Case Study '!D647</f>
        <v>ACT</v>
      </c>
      <c r="B647" s="1">
        <f t="shared" si="1"/>
        <v>6</v>
      </c>
    </row>
    <row r="648">
      <c r="A648" s="6" t="str">
        <f>'CBA Digital Banking Case Study '!D648</f>
        <v>WA</v>
      </c>
      <c r="B648" s="1">
        <f t="shared" si="1"/>
        <v>1</v>
      </c>
    </row>
    <row r="649">
      <c r="A649" s="6" t="str">
        <f>'CBA Digital Banking Case Study '!D649</f>
        <v>NSW</v>
      </c>
      <c r="B649" s="1">
        <f t="shared" si="1"/>
        <v>3</v>
      </c>
    </row>
    <row r="650">
      <c r="A650" s="6" t="str">
        <f>'CBA Digital Banking Case Study '!D650</f>
        <v>VIC</v>
      </c>
      <c r="B650" s="1">
        <f t="shared" si="1"/>
        <v>5</v>
      </c>
    </row>
    <row r="651">
      <c r="A651" s="6" t="str">
        <f>'CBA Digital Banking Case Study '!D651</f>
        <v>VIC</v>
      </c>
      <c r="B651" s="1">
        <f t="shared" si="1"/>
        <v>5</v>
      </c>
    </row>
    <row r="652">
      <c r="A652" s="6" t="str">
        <f>'CBA Digital Banking Case Study '!D652</f>
        <v>ACT</v>
      </c>
      <c r="B652" s="1">
        <f t="shared" si="1"/>
        <v>6</v>
      </c>
    </row>
    <row r="653">
      <c r="A653" s="6" t="str">
        <f>'CBA Digital Banking Case Study '!D653</f>
        <v>NSW</v>
      </c>
      <c r="B653" s="1">
        <f t="shared" si="1"/>
        <v>3</v>
      </c>
    </row>
    <row r="654">
      <c r="A654" s="6" t="str">
        <f>'CBA Digital Banking Case Study '!D654</f>
        <v>VIC</v>
      </c>
      <c r="B654" s="1">
        <f t="shared" si="1"/>
        <v>5</v>
      </c>
    </row>
    <row r="655">
      <c r="A655" s="6" t="str">
        <f>'CBA Digital Banking Case Study '!D655</f>
        <v>QLD</v>
      </c>
      <c r="B655" s="1">
        <f t="shared" si="1"/>
        <v>7</v>
      </c>
    </row>
    <row r="656">
      <c r="A656" s="6" t="str">
        <f>'CBA Digital Banking Case Study '!D656</f>
        <v>ACT</v>
      </c>
      <c r="B656" s="1">
        <f t="shared" si="1"/>
        <v>6</v>
      </c>
    </row>
    <row r="657">
      <c r="A657" s="6" t="str">
        <f>'CBA Digital Banking Case Study '!D657</f>
        <v>NSW</v>
      </c>
      <c r="B657" s="1">
        <f t="shared" si="1"/>
        <v>3</v>
      </c>
    </row>
    <row r="658">
      <c r="A658" s="6" t="str">
        <f>'CBA Digital Banking Case Study '!D658</f>
        <v>NSW</v>
      </c>
      <c r="B658" s="1">
        <f t="shared" si="1"/>
        <v>3</v>
      </c>
    </row>
    <row r="659">
      <c r="A659" s="6" t="str">
        <f>'CBA Digital Banking Case Study '!D659</f>
        <v>NSW</v>
      </c>
      <c r="B659" s="1">
        <f t="shared" si="1"/>
        <v>3</v>
      </c>
    </row>
    <row r="660">
      <c r="A660" s="6" t="str">
        <f>'CBA Digital Banking Case Study '!D660</f>
        <v>NSW</v>
      </c>
      <c r="B660" s="1">
        <f t="shared" si="1"/>
        <v>3</v>
      </c>
    </row>
    <row r="661">
      <c r="A661" s="6" t="str">
        <f>'CBA Digital Banking Case Study '!D661</f>
        <v>QLD</v>
      </c>
      <c r="B661" s="1">
        <f t="shared" si="1"/>
        <v>7</v>
      </c>
    </row>
    <row r="662">
      <c r="A662" s="6" t="str">
        <f>'CBA Digital Banking Case Study '!D662</f>
        <v>QLD</v>
      </c>
      <c r="B662" s="1">
        <f t="shared" si="1"/>
        <v>7</v>
      </c>
    </row>
    <row r="663">
      <c r="A663" s="6" t="str">
        <f>'CBA Digital Banking Case Study '!D663</f>
        <v>QLD</v>
      </c>
      <c r="B663" s="1">
        <f t="shared" si="1"/>
        <v>7</v>
      </c>
    </row>
    <row r="664">
      <c r="A664" s="6" t="str">
        <f>'CBA Digital Banking Case Study '!D664</f>
        <v>NSW</v>
      </c>
      <c r="B664" s="1">
        <f t="shared" si="1"/>
        <v>3</v>
      </c>
    </row>
    <row r="665">
      <c r="A665" s="6" t="str">
        <f>'CBA Digital Banking Case Study '!D665</f>
        <v>NSW</v>
      </c>
      <c r="B665" s="1">
        <f t="shared" si="1"/>
        <v>3</v>
      </c>
    </row>
    <row r="666">
      <c r="A666" s="6" t="str">
        <f>'CBA Digital Banking Case Study '!D666</f>
        <v>NSW</v>
      </c>
      <c r="B666" s="1">
        <f t="shared" si="1"/>
        <v>3</v>
      </c>
    </row>
    <row r="667">
      <c r="A667" s="6" t="str">
        <f>'CBA Digital Banking Case Study '!D667</f>
        <v>NSW</v>
      </c>
      <c r="B667" s="1">
        <f t="shared" si="1"/>
        <v>3</v>
      </c>
    </row>
    <row r="668">
      <c r="A668" s="6" t="str">
        <f>'CBA Digital Banking Case Study '!D668</f>
        <v>WA</v>
      </c>
      <c r="B668" s="1">
        <f t="shared" si="1"/>
        <v>1</v>
      </c>
    </row>
    <row r="669">
      <c r="A669" s="6" t="str">
        <f>'CBA Digital Banking Case Study '!D669</f>
        <v>NSW</v>
      </c>
      <c r="B669" s="1">
        <f t="shared" si="1"/>
        <v>3</v>
      </c>
    </row>
    <row r="670">
      <c r="A670" s="6" t="str">
        <f>'CBA Digital Banking Case Study '!D670</f>
        <v>NSW</v>
      </c>
      <c r="B670" s="1">
        <f t="shared" si="1"/>
        <v>3</v>
      </c>
    </row>
    <row r="671">
      <c r="A671" s="6" t="str">
        <f>'CBA Digital Banking Case Study '!D671</f>
        <v>VIC</v>
      </c>
      <c r="B671" s="1">
        <f t="shared" si="1"/>
        <v>5</v>
      </c>
    </row>
    <row r="672">
      <c r="A672" s="6" t="str">
        <f>'CBA Digital Banking Case Study '!D672</f>
        <v>VIC</v>
      </c>
      <c r="B672" s="1">
        <f t="shared" si="1"/>
        <v>5</v>
      </c>
    </row>
    <row r="673">
      <c r="A673" s="6" t="str">
        <f>'CBA Digital Banking Case Study '!D673</f>
        <v>VIC</v>
      </c>
      <c r="B673" s="1">
        <f t="shared" si="1"/>
        <v>5</v>
      </c>
    </row>
    <row r="674">
      <c r="A674" s="6" t="str">
        <f>'CBA Digital Banking Case Study '!D674</f>
        <v>WA</v>
      </c>
      <c r="B674" s="1">
        <f t="shared" si="1"/>
        <v>1</v>
      </c>
    </row>
    <row r="675">
      <c r="A675" s="6" t="str">
        <f>'CBA Digital Banking Case Study '!D675</f>
        <v>NSW</v>
      </c>
      <c r="B675" s="1">
        <f t="shared" si="1"/>
        <v>3</v>
      </c>
    </row>
    <row r="676">
      <c r="A676" s="6" t="str">
        <f>'CBA Digital Banking Case Study '!D676</f>
        <v>QLD</v>
      </c>
      <c r="B676" s="1">
        <f t="shared" si="1"/>
        <v>7</v>
      </c>
    </row>
    <row r="677">
      <c r="A677" s="6" t="str">
        <f>'CBA Digital Banking Case Study '!D677</f>
        <v>VIC</v>
      </c>
      <c r="B677" s="1">
        <f t="shared" si="1"/>
        <v>5</v>
      </c>
    </row>
    <row r="678">
      <c r="A678" s="6" t="str">
        <f>'CBA Digital Banking Case Study '!D678</f>
        <v>NSW</v>
      </c>
      <c r="B678" s="1">
        <f t="shared" si="1"/>
        <v>3</v>
      </c>
    </row>
    <row r="679">
      <c r="A679" s="6" t="str">
        <f>'CBA Digital Banking Case Study '!D679</f>
        <v>TAS</v>
      </c>
      <c r="B679" s="1">
        <f t="shared" si="1"/>
        <v>4</v>
      </c>
    </row>
    <row r="680">
      <c r="A680" s="6" t="str">
        <f>'CBA Digital Banking Case Study '!D680</f>
        <v>NSW</v>
      </c>
      <c r="B680" s="1">
        <f t="shared" si="1"/>
        <v>3</v>
      </c>
    </row>
    <row r="681">
      <c r="A681" s="6" t="str">
        <f>'CBA Digital Banking Case Study '!D681</f>
        <v>QLD</v>
      </c>
      <c r="B681" s="1">
        <f t="shared" si="1"/>
        <v>7</v>
      </c>
    </row>
    <row r="682">
      <c r="A682" s="6" t="str">
        <f>'CBA Digital Banking Case Study '!D682</f>
        <v>NSW</v>
      </c>
      <c r="B682" s="1">
        <f t="shared" si="1"/>
        <v>3</v>
      </c>
    </row>
    <row r="683">
      <c r="A683" s="6" t="str">
        <f>'CBA Digital Banking Case Study '!D683</f>
        <v>VIC</v>
      </c>
      <c r="B683" s="1">
        <f t="shared" si="1"/>
        <v>5</v>
      </c>
    </row>
    <row r="684">
      <c r="A684" s="6" t="str">
        <f>'CBA Digital Banking Case Study '!D684</f>
        <v>WA</v>
      </c>
      <c r="B684" s="1">
        <f t="shared" si="1"/>
        <v>1</v>
      </c>
    </row>
    <row r="685">
      <c r="A685" s="6" t="str">
        <f>'CBA Digital Banking Case Study '!D685</f>
        <v>SA</v>
      </c>
      <c r="B685" s="1">
        <f t="shared" si="1"/>
        <v>2</v>
      </c>
    </row>
    <row r="686">
      <c r="A686" s="6" t="str">
        <f>'CBA Digital Banking Case Study '!D686</f>
        <v>WA</v>
      </c>
      <c r="B686" s="1">
        <f t="shared" si="1"/>
        <v>1</v>
      </c>
    </row>
    <row r="687">
      <c r="A687" s="6" t="str">
        <f>'CBA Digital Banking Case Study '!D687</f>
        <v>QLD</v>
      </c>
      <c r="B687" s="1">
        <f t="shared" si="1"/>
        <v>7</v>
      </c>
    </row>
    <row r="688">
      <c r="A688" s="6" t="str">
        <f>'CBA Digital Banking Case Study '!D688</f>
        <v>NSW</v>
      </c>
      <c r="B688" s="1">
        <f t="shared" si="1"/>
        <v>3</v>
      </c>
    </row>
    <row r="689">
      <c r="A689" s="6" t="str">
        <f>'CBA Digital Banking Case Study '!D689</f>
        <v>QLD</v>
      </c>
      <c r="B689" s="1">
        <f t="shared" si="1"/>
        <v>7</v>
      </c>
    </row>
    <row r="690">
      <c r="A690" s="6" t="str">
        <f>'CBA Digital Banking Case Study '!D690</f>
        <v>QLD</v>
      </c>
      <c r="B690" s="1">
        <f t="shared" si="1"/>
        <v>7</v>
      </c>
    </row>
    <row r="691">
      <c r="A691" s="6" t="str">
        <f>'CBA Digital Banking Case Study '!D691</f>
        <v>NSW</v>
      </c>
      <c r="B691" s="1">
        <f t="shared" si="1"/>
        <v>3</v>
      </c>
    </row>
    <row r="692">
      <c r="A692" s="6" t="str">
        <f>'CBA Digital Banking Case Study '!D692</f>
        <v>VIC</v>
      </c>
      <c r="B692" s="1">
        <f t="shared" si="1"/>
        <v>5</v>
      </c>
    </row>
    <row r="693">
      <c r="A693" s="6" t="str">
        <f>'CBA Digital Banking Case Study '!D693</f>
        <v>WA</v>
      </c>
      <c r="B693" s="1">
        <f t="shared" si="1"/>
        <v>1</v>
      </c>
    </row>
    <row r="694">
      <c r="A694" s="6" t="str">
        <f>'CBA Digital Banking Case Study '!D694</f>
        <v>VIC</v>
      </c>
      <c r="B694" s="1">
        <f t="shared" si="1"/>
        <v>5</v>
      </c>
    </row>
    <row r="695">
      <c r="A695" s="6" t="str">
        <f>'CBA Digital Banking Case Study '!D695</f>
        <v>NSW</v>
      </c>
      <c r="B695" s="1">
        <f t="shared" si="1"/>
        <v>3</v>
      </c>
    </row>
    <row r="696">
      <c r="A696" s="6" t="str">
        <f>'CBA Digital Banking Case Study '!D696</f>
        <v>WA</v>
      </c>
      <c r="B696" s="1">
        <f t="shared" si="1"/>
        <v>1</v>
      </c>
    </row>
    <row r="697">
      <c r="A697" s="6" t="str">
        <f>'CBA Digital Banking Case Study '!D697</f>
        <v>NSW</v>
      </c>
      <c r="B697" s="1">
        <f t="shared" si="1"/>
        <v>3</v>
      </c>
    </row>
    <row r="698">
      <c r="A698" s="6" t="str">
        <f>'CBA Digital Banking Case Study '!D698</f>
        <v>NSW</v>
      </c>
      <c r="B698" s="1">
        <f t="shared" si="1"/>
        <v>3</v>
      </c>
    </row>
    <row r="699">
      <c r="A699" s="6" t="str">
        <f>'CBA Digital Banking Case Study '!D699</f>
        <v>QLD</v>
      </c>
      <c r="B699" s="1">
        <f t="shared" si="1"/>
        <v>7</v>
      </c>
    </row>
    <row r="700">
      <c r="A700" s="6" t="str">
        <f>'CBA Digital Banking Case Study '!D700</f>
        <v>VIC</v>
      </c>
      <c r="B700" s="1">
        <f t="shared" si="1"/>
        <v>5</v>
      </c>
    </row>
    <row r="701">
      <c r="A701" s="6" t="str">
        <f>'CBA Digital Banking Case Study '!D701</f>
        <v>QLD</v>
      </c>
      <c r="B701" s="1">
        <f t="shared" si="1"/>
        <v>7</v>
      </c>
    </row>
    <row r="702">
      <c r="A702" s="6" t="str">
        <f>'CBA Digital Banking Case Study '!D702</f>
        <v>NSW</v>
      </c>
      <c r="B702" s="1">
        <f t="shared" si="1"/>
        <v>3</v>
      </c>
    </row>
    <row r="703">
      <c r="A703" s="6" t="str">
        <f>'CBA Digital Banking Case Study '!D703</f>
        <v>NSW</v>
      </c>
      <c r="B703" s="1">
        <f t="shared" si="1"/>
        <v>3</v>
      </c>
    </row>
    <row r="704">
      <c r="A704" s="6" t="str">
        <f>'CBA Digital Banking Case Study '!D704</f>
        <v>NSW</v>
      </c>
      <c r="B704" s="1">
        <f t="shared" si="1"/>
        <v>3</v>
      </c>
    </row>
    <row r="705">
      <c r="A705" s="6" t="str">
        <f>'CBA Digital Banking Case Study '!D705</f>
        <v>TAS</v>
      </c>
      <c r="B705" s="1">
        <f t="shared" si="1"/>
        <v>4</v>
      </c>
    </row>
    <row r="706">
      <c r="A706" s="6" t="str">
        <f>'CBA Digital Banking Case Study '!D706</f>
        <v>VIC</v>
      </c>
      <c r="B706" s="1">
        <f t="shared" si="1"/>
        <v>5</v>
      </c>
    </row>
    <row r="707">
      <c r="A707" s="6" t="str">
        <f>'CBA Digital Banking Case Study '!D707</f>
        <v>VIC</v>
      </c>
      <c r="B707" s="1">
        <f t="shared" si="1"/>
        <v>5</v>
      </c>
    </row>
    <row r="708">
      <c r="A708" s="6" t="str">
        <f>'CBA Digital Banking Case Study '!D708</f>
        <v>NSW</v>
      </c>
      <c r="B708" s="1">
        <f t="shared" si="1"/>
        <v>3</v>
      </c>
    </row>
    <row r="709">
      <c r="A709" s="6" t="str">
        <f>'CBA Digital Banking Case Study '!D709</f>
        <v>NSW</v>
      </c>
      <c r="B709" s="1">
        <f t="shared" si="1"/>
        <v>3</v>
      </c>
    </row>
    <row r="710">
      <c r="A710" s="6" t="str">
        <f>'CBA Digital Banking Case Study '!D710</f>
        <v>VIC</v>
      </c>
      <c r="B710" s="1">
        <f t="shared" si="1"/>
        <v>5</v>
      </c>
    </row>
    <row r="711">
      <c r="A711" s="6" t="str">
        <f>'CBA Digital Banking Case Study '!D711</f>
        <v>NSW</v>
      </c>
      <c r="B711" s="1">
        <f t="shared" si="1"/>
        <v>3</v>
      </c>
    </row>
    <row r="712">
      <c r="A712" s="6" t="str">
        <f>'CBA Digital Banking Case Study '!D712</f>
        <v>VIC</v>
      </c>
      <c r="B712" s="1">
        <f t="shared" si="1"/>
        <v>5</v>
      </c>
    </row>
    <row r="713">
      <c r="A713" s="6" t="str">
        <f>'CBA Digital Banking Case Study '!D713</f>
        <v>VIC</v>
      </c>
      <c r="B713" s="1">
        <f t="shared" si="1"/>
        <v>5</v>
      </c>
    </row>
    <row r="714">
      <c r="A714" s="6" t="str">
        <f>'CBA Digital Banking Case Study '!D714</f>
        <v>QLD</v>
      </c>
      <c r="B714" s="1">
        <f t="shared" si="1"/>
        <v>7</v>
      </c>
    </row>
    <row r="715">
      <c r="A715" s="6" t="str">
        <f>'CBA Digital Banking Case Study '!D715</f>
        <v>QLD</v>
      </c>
      <c r="B715" s="1">
        <f t="shared" si="1"/>
        <v>7</v>
      </c>
    </row>
    <row r="716">
      <c r="A716" s="6" t="str">
        <f>'CBA Digital Banking Case Study '!D716</f>
        <v>VIC</v>
      </c>
      <c r="B716" s="1">
        <f t="shared" si="1"/>
        <v>5</v>
      </c>
    </row>
    <row r="717">
      <c r="A717" s="6" t="str">
        <f>'CBA Digital Banking Case Study '!D717</f>
        <v>NSW</v>
      </c>
      <c r="B717" s="1">
        <f t="shared" si="1"/>
        <v>3</v>
      </c>
    </row>
    <row r="718">
      <c r="A718" s="6" t="str">
        <f>'CBA Digital Banking Case Study '!D718</f>
        <v>QLD</v>
      </c>
      <c r="B718" s="1">
        <f t="shared" si="1"/>
        <v>7</v>
      </c>
    </row>
    <row r="719">
      <c r="A719" s="6" t="str">
        <f>'CBA Digital Banking Case Study '!D719</f>
        <v>QLD</v>
      </c>
      <c r="B719" s="1">
        <f t="shared" si="1"/>
        <v>7</v>
      </c>
    </row>
    <row r="720">
      <c r="A720" s="6" t="str">
        <f>'CBA Digital Banking Case Study '!D720</f>
        <v>NSW</v>
      </c>
      <c r="B720" s="1">
        <f t="shared" si="1"/>
        <v>3</v>
      </c>
    </row>
    <row r="721">
      <c r="A721" s="6" t="str">
        <f>'CBA Digital Banking Case Study '!D721</f>
        <v>SA</v>
      </c>
      <c r="B721" s="1">
        <f t="shared" si="1"/>
        <v>2</v>
      </c>
    </row>
    <row r="722">
      <c r="A722" s="6" t="str">
        <f>'CBA Digital Banking Case Study '!D722</f>
        <v>NSW</v>
      </c>
      <c r="B722" s="1">
        <f t="shared" si="1"/>
        <v>3</v>
      </c>
    </row>
    <row r="723">
      <c r="A723" s="6" t="str">
        <f>'CBA Digital Banking Case Study '!D723</f>
        <v>NSW</v>
      </c>
      <c r="B723" s="1">
        <f t="shared" si="1"/>
        <v>3</v>
      </c>
    </row>
    <row r="724">
      <c r="A724" s="6" t="str">
        <f>'CBA Digital Banking Case Study '!D724</f>
        <v>NSW</v>
      </c>
      <c r="B724" s="1">
        <f t="shared" si="1"/>
        <v>3</v>
      </c>
    </row>
    <row r="725">
      <c r="A725" s="6" t="str">
        <f>'CBA Digital Banking Case Study '!D725</f>
        <v>SA</v>
      </c>
      <c r="B725" s="1">
        <f t="shared" si="1"/>
        <v>2</v>
      </c>
    </row>
    <row r="726">
      <c r="A726" s="6" t="str">
        <f>'CBA Digital Banking Case Study '!D726</f>
        <v>VIC</v>
      </c>
      <c r="B726" s="1">
        <f t="shared" si="1"/>
        <v>5</v>
      </c>
    </row>
    <row r="727">
      <c r="A727" s="6" t="str">
        <f>'CBA Digital Banking Case Study '!D727</f>
        <v>WA</v>
      </c>
      <c r="B727" s="1">
        <f t="shared" si="1"/>
        <v>1</v>
      </c>
    </row>
    <row r="728">
      <c r="A728" s="6" t="str">
        <f>'CBA Digital Banking Case Study '!D728</f>
        <v>NSW</v>
      </c>
      <c r="B728" s="1">
        <f t="shared" si="1"/>
        <v>3</v>
      </c>
    </row>
    <row r="729">
      <c r="A729" s="6" t="str">
        <f>'CBA Digital Banking Case Study '!D729</f>
        <v>VIC</v>
      </c>
      <c r="B729" s="1">
        <f t="shared" si="1"/>
        <v>5</v>
      </c>
    </row>
    <row r="730">
      <c r="A730" s="6" t="str">
        <f>'CBA Digital Banking Case Study '!D730</f>
        <v>VIC</v>
      </c>
      <c r="B730" s="1">
        <f t="shared" si="1"/>
        <v>5</v>
      </c>
    </row>
    <row r="731">
      <c r="A731" s="6" t="str">
        <f>'CBA Digital Banking Case Study '!D731</f>
        <v>WA</v>
      </c>
      <c r="B731" s="1">
        <f t="shared" si="1"/>
        <v>1</v>
      </c>
    </row>
    <row r="732">
      <c r="A732" s="6" t="str">
        <f>'CBA Digital Banking Case Study '!D732</f>
        <v>NSW</v>
      </c>
      <c r="B732" s="1">
        <f t="shared" si="1"/>
        <v>3</v>
      </c>
    </row>
    <row r="733">
      <c r="A733" s="6" t="str">
        <f>'CBA Digital Banking Case Study '!D733</f>
        <v>NSW</v>
      </c>
      <c r="B733" s="1">
        <f t="shared" si="1"/>
        <v>3</v>
      </c>
    </row>
    <row r="734">
      <c r="A734" s="6" t="str">
        <f>'CBA Digital Banking Case Study '!D734</f>
        <v>NSW</v>
      </c>
      <c r="B734" s="1">
        <f t="shared" si="1"/>
        <v>3</v>
      </c>
    </row>
    <row r="735">
      <c r="A735" s="6" t="str">
        <f>'CBA Digital Banking Case Study '!D735</f>
        <v>WA</v>
      </c>
      <c r="B735" s="1">
        <f t="shared" si="1"/>
        <v>1</v>
      </c>
    </row>
    <row r="736">
      <c r="A736" s="6" t="str">
        <f>'CBA Digital Banking Case Study '!D736</f>
        <v>VIC</v>
      </c>
      <c r="B736" s="1">
        <f t="shared" si="1"/>
        <v>5</v>
      </c>
    </row>
    <row r="737">
      <c r="A737" s="6" t="str">
        <f>'CBA Digital Banking Case Study '!D737</f>
        <v>VIC</v>
      </c>
      <c r="B737" s="1">
        <f t="shared" si="1"/>
        <v>5</v>
      </c>
    </row>
    <row r="738">
      <c r="A738" s="6" t="str">
        <f>'CBA Digital Banking Case Study '!D738</f>
        <v>VIC</v>
      </c>
      <c r="B738" s="1">
        <f t="shared" si="1"/>
        <v>5</v>
      </c>
    </row>
    <row r="739">
      <c r="A739" s="6" t="str">
        <f>'CBA Digital Banking Case Study '!D739</f>
        <v>ACT</v>
      </c>
      <c r="B739" s="1">
        <f t="shared" si="1"/>
        <v>6</v>
      </c>
    </row>
    <row r="740">
      <c r="A740" s="6" t="str">
        <f>'CBA Digital Banking Case Study '!D740</f>
        <v>WA</v>
      </c>
      <c r="B740" s="1">
        <f t="shared" si="1"/>
        <v>1</v>
      </c>
    </row>
    <row r="741">
      <c r="A741" s="6" t="str">
        <f>'CBA Digital Banking Case Study '!D741</f>
        <v>QLD</v>
      </c>
      <c r="B741" s="1">
        <f t="shared" si="1"/>
        <v>7</v>
      </c>
    </row>
    <row r="742">
      <c r="A742" s="6" t="str">
        <f>'CBA Digital Banking Case Study '!D742</f>
        <v>NSW</v>
      </c>
      <c r="B742" s="1">
        <f t="shared" si="1"/>
        <v>3</v>
      </c>
    </row>
    <row r="743">
      <c r="A743" s="6" t="str">
        <f>'CBA Digital Banking Case Study '!D743</f>
        <v>NSW</v>
      </c>
      <c r="B743" s="1">
        <f t="shared" si="1"/>
        <v>3</v>
      </c>
    </row>
    <row r="744">
      <c r="A744" s="6" t="str">
        <f>'CBA Digital Banking Case Study '!D744</f>
        <v>SA</v>
      </c>
      <c r="B744" s="1">
        <f t="shared" si="1"/>
        <v>2</v>
      </c>
    </row>
    <row r="745">
      <c r="A745" s="6" t="str">
        <f>'CBA Digital Banking Case Study '!D745</f>
        <v>VIC</v>
      </c>
      <c r="B745" s="1">
        <f t="shared" si="1"/>
        <v>5</v>
      </c>
    </row>
    <row r="746">
      <c r="A746" s="6" t="str">
        <f>'CBA Digital Banking Case Study '!D746</f>
        <v>NSW</v>
      </c>
      <c r="B746" s="1">
        <f t="shared" si="1"/>
        <v>3</v>
      </c>
    </row>
    <row r="747">
      <c r="A747" s="6" t="str">
        <f>'CBA Digital Banking Case Study '!D747</f>
        <v>VIC</v>
      </c>
      <c r="B747" s="1">
        <f t="shared" si="1"/>
        <v>5</v>
      </c>
    </row>
    <row r="748">
      <c r="A748" s="6" t="str">
        <f>'CBA Digital Banking Case Study '!D748</f>
        <v>SA</v>
      </c>
      <c r="B748" s="1">
        <f t="shared" si="1"/>
        <v>2</v>
      </c>
    </row>
    <row r="749">
      <c r="A749" s="6" t="str">
        <f>'CBA Digital Banking Case Study '!D749</f>
        <v>VIC</v>
      </c>
      <c r="B749" s="1">
        <f t="shared" si="1"/>
        <v>5</v>
      </c>
    </row>
    <row r="750">
      <c r="A750" s="6" t="str">
        <f>'CBA Digital Banking Case Study '!D750</f>
        <v>VIC</v>
      </c>
      <c r="B750" s="1">
        <f t="shared" si="1"/>
        <v>5</v>
      </c>
    </row>
    <row r="751">
      <c r="A751" s="6" t="str">
        <f>'CBA Digital Banking Case Study '!D751</f>
        <v>WA</v>
      </c>
      <c r="B751" s="1">
        <f t="shared" si="1"/>
        <v>1</v>
      </c>
    </row>
    <row r="752">
      <c r="A752" s="6" t="str">
        <f>'CBA Digital Banking Case Study '!D752</f>
        <v>VIC</v>
      </c>
      <c r="B752" s="1">
        <f t="shared" si="1"/>
        <v>5</v>
      </c>
    </row>
    <row r="753">
      <c r="A753" s="6" t="str">
        <f>'CBA Digital Banking Case Study '!D753</f>
        <v>NSW</v>
      </c>
      <c r="B753" s="1">
        <f t="shared" si="1"/>
        <v>3</v>
      </c>
    </row>
    <row r="754">
      <c r="A754" s="6" t="str">
        <f>'CBA Digital Banking Case Study '!D754</f>
        <v>NT</v>
      </c>
      <c r="B754" s="1">
        <f t="shared" si="1"/>
        <v>8</v>
      </c>
    </row>
    <row r="755">
      <c r="A755" s="6" t="str">
        <f>'CBA Digital Banking Case Study '!D755</f>
        <v>TAS</v>
      </c>
      <c r="B755" s="1">
        <f t="shared" si="1"/>
        <v>4</v>
      </c>
    </row>
    <row r="756">
      <c r="A756" s="6" t="str">
        <f>'CBA Digital Banking Case Study '!D756</f>
        <v>WA</v>
      </c>
      <c r="B756" s="1">
        <f t="shared" si="1"/>
        <v>1</v>
      </c>
    </row>
    <row r="757">
      <c r="A757" s="6" t="str">
        <f>'CBA Digital Banking Case Study '!D757</f>
        <v>QLD</v>
      </c>
      <c r="B757" s="1">
        <f t="shared" si="1"/>
        <v>7</v>
      </c>
    </row>
    <row r="758">
      <c r="A758" s="6" t="str">
        <f>'CBA Digital Banking Case Study '!D758</f>
        <v>NSW</v>
      </c>
      <c r="B758" s="1">
        <f t="shared" si="1"/>
        <v>3</v>
      </c>
    </row>
    <row r="759">
      <c r="A759" s="6" t="str">
        <f>'CBA Digital Banking Case Study '!D759</f>
        <v>SA</v>
      </c>
      <c r="B759" s="1">
        <f t="shared" si="1"/>
        <v>2</v>
      </c>
    </row>
    <row r="760">
      <c r="A760" s="6" t="str">
        <f>'CBA Digital Banking Case Study '!D760</f>
        <v>NSW</v>
      </c>
      <c r="B760" s="1">
        <f t="shared" si="1"/>
        <v>3</v>
      </c>
    </row>
    <row r="761">
      <c r="A761" s="6" t="str">
        <f>'CBA Digital Banking Case Study '!D761</f>
        <v>WA</v>
      </c>
      <c r="B761" s="1">
        <f t="shared" si="1"/>
        <v>1</v>
      </c>
    </row>
    <row r="762">
      <c r="A762" s="6" t="str">
        <f>'CBA Digital Banking Case Study '!D762</f>
        <v>SA</v>
      </c>
      <c r="B762" s="1">
        <f t="shared" si="1"/>
        <v>2</v>
      </c>
    </row>
    <row r="763">
      <c r="A763" s="6" t="str">
        <f>'CBA Digital Banking Case Study '!D763</f>
        <v>QLD</v>
      </c>
      <c r="B763" s="1">
        <f t="shared" si="1"/>
        <v>7</v>
      </c>
    </row>
    <row r="764">
      <c r="A764" s="6" t="str">
        <f>'CBA Digital Banking Case Study '!D764</f>
        <v>WA</v>
      </c>
      <c r="B764" s="1">
        <f t="shared" si="1"/>
        <v>1</v>
      </c>
    </row>
    <row r="765">
      <c r="A765" s="6" t="str">
        <f>'CBA Digital Banking Case Study '!D765</f>
        <v>WA</v>
      </c>
      <c r="B765" s="1">
        <f t="shared" si="1"/>
        <v>1</v>
      </c>
    </row>
    <row r="766">
      <c r="A766" s="6" t="str">
        <f>'CBA Digital Banking Case Study '!D766</f>
        <v>NSW</v>
      </c>
      <c r="B766" s="1">
        <f t="shared" si="1"/>
        <v>3</v>
      </c>
    </row>
    <row r="767">
      <c r="A767" s="6" t="str">
        <f>'CBA Digital Banking Case Study '!D767</f>
        <v>QLD</v>
      </c>
      <c r="B767" s="1">
        <f t="shared" si="1"/>
        <v>7</v>
      </c>
    </row>
    <row r="768">
      <c r="A768" s="6" t="str">
        <f>'CBA Digital Banking Case Study '!D768</f>
        <v>NSW</v>
      </c>
      <c r="B768" s="1">
        <f t="shared" si="1"/>
        <v>3</v>
      </c>
    </row>
    <row r="769">
      <c r="A769" s="6" t="str">
        <f>'CBA Digital Banking Case Study '!D769</f>
        <v>VIC</v>
      </c>
      <c r="B769" s="1">
        <f t="shared" si="1"/>
        <v>5</v>
      </c>
    </row>
    <row r="770">
      <c r="A770" s="6" t="str">
        <f>'CBA Digital Banking Case Study '!D770</f>
        <v>NSW</v>
      </c>
      <c r="B770" s="1">
        <f t="shared" si="1"/>
        <v>3</v>
      </c>
    </row>
    <row r="771">
      <c r="A771" s="6" t="str">
        <f>'CBA Digital Banking Case Study '!D771</f>
        <v>VIC</v>
      </c>
      <c r="B771" s="1">
        <f t="shared" si="1"/>
        <v>5</v>
      </c>
    </row>
    <row r="772">
      <c r="A772" s="6" t="str">
        <f>'CBA Digital Banking Case Study '!D772</f>
        <v>WA</v>
      </c>
      <c r="B772" s="1">
        <f t="shared" si="1"/>
        <v>1</v>
      </c>
    </row>
    <row r="773">
      <c r="A773" s="6" t="str">
        <f>'CBA Digital Banking Case Study '!D773</f>
        <v>ACT</v>
      </c>
      <c r="B773" s="1">
        <f t="shared" si="1"/>
        <v>6</v>
      </c>
    </row>
    <row r="774">
      <c r="A774" s="6" t="str">
        <f>'CBA Digital Banking Case Study '!D774</f>
        <v>NSW</v>
      </c>
      <c r="B774" s="1">
        <f t="shared" si="1"/>
        <v>3</v>
      </c>
    </row>
    <row r="775">
      <c r="A775" s="6" t="str">
        <f>'CBA Digital Banking Case Study '!D775</f>
        <v>VIC</v>
      </c>
      <c r="B775" s="1">
        <f t="shared" si="1"/>
        <v>5</v>
      </c>
    </row>
    <row r="776">
      <c r="A776" s="6" t="str">
        <f>'CBA Digital Banking Case Study '!D776</f>
        <v>VIC</v>
      </c>
      <c r="B776" s="1">
        <f t="shared" si="1"/>
        <v>5</v>
      </c>
    </row>
    <row r="777">
      <c r="A777" s="6" t="str">
        <f>'CBA Digital Banking Case Study '!D777</f>
        <v>TAS</v>
      </c>
      <c r="B777" s="1">
        <f t="shared" si="1"/>
        <v>4</v>
      </c>
    </row>
    <row r="778">
      <c r="A778" s="6" t="str">
        <f>'CBA Digital Banking Case Study '!D778</f>
        <v>VIC</v>
      </c>
      <c r="B778" s="1">
        <f t="shared" si="1"/>
        <v>5</v>
      </c>
    </row>
    <row r="779">
      <c r="A779" s="6" t="str">
        <f>'CBA Digital Banking Case Study '!D779</f>
        <v>QLD</v>
      </c>
      <c r="B779" s="1">
        <f t="shared" si="1"/>
        <v>7</v>
      </c>
    </row>
    <row r="780">
      <c r="A780" s="6" t="str">
        <f>'CBA Digital Banking Case Study '!D780</f>
        <v>SA</v>
      </c>
      <c r="B780" s="1">
        <f t="shared" si="1"/>
        <v>2</v>
      </c>
    </row>
    <row r="781">
      <c r="A781" s="6" t="str">
        <f>'CBA Digital Banking Case Study '!D781</f>
        <v>VIC</v>
      </c>
      <c r="B781" s="1">
        <f t="shared" si="1"/>
        <v>5</v>
      </c>
    </row>
    <row r="782">
      <c r="A782" s="6" t="str">
        <f>'CBA Digital Banking Case Study '!D782</f>
        <v>SA</v>
      </c>
      <c r="B782" s="1">
        <f t="shared" si="1"/>
        <v>2</v>
      </c>
    </row>
    <row r="783">
      <c r="A783" s="6" t="str">
        <f>'CBA Digital Banking Case Study '!D783</f>
        <v>SA</v>
      </c>
      <c r="B783" s="1">
        <f t="shared" si="1"/>
        <v>2</v>
      </c>
    </row>
    <row r="784">
      <c r="A784" s="6" t="str">
        <f>'CBA Digital Banking Case Study '!D784</f>
        <v>TAS</v>
      </c>
      <c r="B784" s="1">
        <f t="shared" si="1"/>
        <v>4</v>
      </c>
    </row>
    <row r="785">
      <c r="A785" s="6" t="str">
        <f>'CBA Digital Banking Case Study '!D785</f>
        <v>NSW</v>
      </c>
      <c r="B785" s="1">
        <f t="shared" si="1"/>
        <v>3</v>
      </c>
    </row>
    <row r="786">
      <c r="A786" s="6" t="str">
        <f>'CBA Digital Banking Case Study '!D786</f>
        <v>VIC</v>
      </c>
      <c r="B786" s="1">
        <f t="shared" si="1"/>
        <v>5</v>
      </c>
    </row>
    <row r="787">
      <c r="A787" s="6" t="str">
        <f>'CBA Digital Banking Case Study '!D787</f>
        <v>WA</v>
      </c>
      <c r="B787" s="1">
        <f t="shared" si="1"/>
        <v>1</v>
      </c>
    </row>
    <row r="788">
      <c r="A788" s="6" t="str">
        <f>'CBA Digital Banking Case Study '!D788</f>
        <v>VIC</v>
      </c>
      <c r="B788" s="1">
        <f t="shared" si="1"/>
        <v>5</v>
      </c>
    </row>
    <row r="789">
      <c r="A789" s="6" t="str">
        <f>'CBA Digital Banking Case Study '!D789</f>
        <v>QLD</v>
      </c>
      <c r="B789" s="1">
        <f t="shared" si="1"/>
        <v>7</v>
      </c>
    </row>
    <row r="790">
      <c r="A790" s="6" t="str">
        <f>'CBA Digital Banking Case Study '!D790</f>
        <v>NSW</v>
      </c>
      <c r="B790" s="1">
        <f t="shared" si="1"/>
        <v>3</v>
      </c>
    </row>
    <row r="791">
      <c r="A791" s="6" t="str">
        <f>'CBA Digital Banking Case Study '!D791</f>
        <v>NSW</v>
      </c>
      <c r="B791" s="1">
        <f t="shared" si="1"/>
        <v>3</v>
      </c>
    </row>
    <row r="792">
      <c r="A792" s="6" t="str">
        <f>'CBA Digital Banking Case Study '!D792</f>
        <v>VIC</v>
      </c>
      <c r="B792" s="1">
        <f t="shared" si="1"/>
        <v>5</v>
      </c>
    </row>
    <row r="793">
      <c r="A793" s="6" t="str">
        <f>'CBA Digital Banking Case Study '!D793</f>
        <v>VIC</v>
      </c>
      <c r="B793" s="1">
        <f t="shared" si="1"/>
        <v>5</v>
      </c>
    </row>
    <row r="794">
      <c r="A794" s="6" t="str">
        <f>'CBA Digital Banking Case Study '!D794</f>
        <v>VIC</v>
      </c>
      <c r="B794" s="1">
        <f t="shared" si="1"/>
        <v>5</v>
      </c>
    </row>
    <row r="795">
      <c r="A795" s="6" t="str">
        <f>'CBA Digital Banking Case Study '!D795</f>
        <v>VIC</v>
      </c>
      <c r="B795" s="1">
        <f t="shared" si="1"/>
        <v>5</v>
      </c>
    </row>
    <row r="796">
      <c r="A796" s="6" t="str">
        <f>'CBA Digital Banking Case Study '!D796</f>
        <v>VIC</v>
      </c>
      <c r="B796" s="1">
        <f t="shared" si="1"/>
        <v>5</v>
      </c>
    </row>
    <row r="797">
      <c r="A797" s="6" t="str">
        <f>'CBA Digital Banking Case Study '!D797</f>
        <v>QLD</v>
      </c>
      <c r="B797" s="1">
        <f t="shared" si="1"/>
        <v>7</v>
      </c>
    </row>
    <row r="798">
      <c r="A798" s="6" t="str">
        <f>'CBA Digital Banking Case Study '!D798</f>
        <v>QLD</v>
      </c>
      <c r="B798" s="1">
        <f t="shared" si="1"/>
        <v>7</v>
      </c>
    </row>
    <row r="799">
      <c r="A799" s="6" t="str">
        <f>'CBA Digital Banking Case Study '!D799</f>
        <v>VIC</v>
      </c>
      <c r="B799" s="1">
        <f t="shared" si="1"/>
        <v>5</v>
      </c>
    </row>
    <row r="800">
      <c r="A800" s="6" t="str">
        <f>'CBA Digital Banking Case Study '!D800</f>
        <v>VIC</v>
      </c>
      <c r="B800" s="1">
        <f t="shared" si="1"/>
        <v>5</v>
      </c>
    </row>
    <row r="801">
      <c r="A801" s="6" t="str">
        <f>'CBA Digital Banking Case Study '!D801</f>
        <v>NSW</v>
      </c>
      <c r="B801" s="1">
        <f t="shared" si="1"/>
        <v>3</v>
      </c>
    </row>
    <row r="802">
      <c r="A802" s="6" t="str">
        <f>'CBA Digital Banking Case Study '!D802</f>
        <v>VIC</v>
      </c>
      <c r="B802" s="1">
        <f t="shared" si="1"/>
        <v>5</v>
      </c>
    </row>
    <row r="803">
      <c r="A803" s="6" t="str">
        <f>'CBA Digital Banking Case Study '!D803</f>
        <v>QLD</v>
      </c>
      <c r="B803" s="1">
        <f t="shared" si="1"/>
        <v>7</v>
      </c>
    </row>
    <row r="804">
      <c r="A804" s="6" t="str">
        <f>'CBA Digital Banking Case Study '!D804</f>
        <v>VIC</v>
      </c>
      <c r="B804" s="1">
        <f t="shared" si="1"/>
        <v>5</v>
      </c>
    </row>
    <row r="805">
      <c r="A805" s="6" t="str">
        <f>'CBA Digital Banking Case Study '!D805</f>
        <v>VIC</v>
      </c>
      <c r="B805" s="1">
        <f t="shared" si="1"/>
        <v>5</v>
      </c>
    </row>
    <row r="806">
      <c r="A806" s="6" t="str">
        <f>'CBA Digital Banking Case Study '!D806</f>
        <v>QLD</v>
      </c>
      <c r="B806" s="1">
        <f t="shared" si="1"/>
        <v>7</v>
      </c>
    </row>
    <row r="807">
      <c r="A807" s="6" t="str">
        <f>'CBA Digital Banking Case Study '!D807</f>
        <v>NSW</v>
      </c>
      <c r="B807" s="1">
        <f t="shared" si="1"/>
        <v>3</v>
      </c>
    </row>
    <row r="808">
      <c r="A808" s="6" t="str">
        <f>'CBA Digital Banking Case Study '!D808</f>
        <v>SA</v>
      </c>
      <c r="B808" s="1">
        <f t="shared" si="1"/>
        <v>2</v>
      </c>
    </row>
    <row r="809">
      <c r="A809" s="6" t="str">
        <f>'CBA Digital Banking Case Study '!D809</f>
        <v>NSW</v>
      </c>
      <c r="B809" s="1">
        <f t="shared" si="1"/>
        <v>3</v>
      </c>
    </row>
    <row r="810">
      <c r="A810" s="6" t="str">
        <f>'CBA Digital Banking Case Study '!D810</f>
        <v>ACT</v>
      </c>
      <c r="B810" s="1">
        <f t="shared" si="1"/>
        <v>6</v>
      </c>
    </row>
    <row r="811">
      <c r="A811" s="6" t="str">
        <f>'CBA Digital Banking Case Study '!D811</f>
        <v>VIC</v>
      </c>
      <c r="B811" s="1">
        <f t="shared" si="1"/>
        <v>5</v>
      </c>
    </row>
    <row r="812">
      <c r="A812" s="6" t="str">
        <f>'CBA Digital Banking Case Study '!D812</f>
        <v>VIC</v>
      </c>
      <c r="B812" s="1">
        <f t="shared" si="1"/>
        <v>5</v>
      </c>
    </row>
    <row r="813">
      <c r="A813" s="6" t="str">
        <f>'CBA Digital Banking Case Study '!D813</f>
        <v>NSW</v>
      </c>
      <c r="B813" s="1">
        <f t="shared" si="1"/>
        <v>3</v>
      </c>
    </row>
    <row r="814">
      <c r="A814" s="6" t="str">
        <f>'CBA Digital Banking Case Study '!D814</f>
        <v>NSW</v>
      </c>
      <c r="B814" s="1">
        <f t="shared" si="1"/>
        <v>3</v>
      </c>
    </row>
    <row r="815">
      <c r="A815" s="6" t="str">
        <f>'CBA Digital Banking Case Study '!D815</f>
        <v>NSW</v>
      </c>
      <c r="B815" s="1">
        <f t="shared" si="1"/>
        <v>3</v>
      </c>
    </row>
    <row r="816">
      <c r="A816" s="6" t="str">
        <f>'CBA Digital Banking Case Study '!D816</f>
        <v>NSW</v>
      </c>
      <c r="B816" s="1">
        <f t="shared" si="1"/>
        <v>3</v>
      </c>
    </row>
    <row r="817">
      <c r="A817" s="6" t="str">
        <f>'CBA Digital Banking Case Study '!D817</f>
        <v>QLD</v>
      </c>
      <c r="B817" s="1">
        <f t="shared" si="1"/>
        <v>7</v>
      </c>
    </row>
    <row r="818">
      <c r="A818" s="6" t="str">
        <f>'CBA Digital Banking Case Study '!D818</f>
        <v>NSW</v>
      </c>
      <c r="B818" s="1">
        <f t="shared" si="1"/>
        <v>3</v>
      </c>
    </row>
    <row r="819">
      <c r="A819" s="6" t="str">
        <f>'CBA Digital Banking Case Study '!D819</f>
        <v>QLD</v>
      </c>
      <c r="B819" s="1">
        <f t="shared" si="1"/>
        <v>7</v>
      </c>
    </row>
    <row r="820">
      <c r="A820" s="6" t="str">
        <f>'CBA Digital Banking Case Study '!D820</f>
        <v>NSW</v>
      </c>
      <c r="B820" s="1">
        <f t="shared" si="1"/>
        <v>3</v>
      </c>
    </row>
    <row r="821">
      <c r="A821" s="6" t="str">
        <f>'CBA Digital Banking Case Study '!D821</f>
        <v>SA</v>
      </c>
      <c r="B821" s="1">
        <f t="shared" si="1"/>
        <v>2</v>
      </c>
    </row>
    <row r="822">
      <c r="A822" s="6" t="str">
        <f>'CBA Digital Banking Case Study '!D822</f>
        <v>VIC</v>
      </c>
      <c r="B822" s="1">
        <f t="shared" si="1"/>
        <v>5</v>
      </c>
    </row>
    <row r="823">
      <c r="A823" s="6" t="str">
        <f>'CBA Digital Banking Case Study '!D823</f>
        <v>NSW</v>
      </c>
      <c r="B823" s="1">
        <f t="shared" si="1"/>
        <v>3</v>
      </c>
    </row>
    <row r="824">
      <c r="A824" s="6" t="str">
        <f>'CBA Digital Banking Case Study '!D824</f>
        <v>VIC</v>
      </c>
      <c r="B824" s="1">
        <f t="shared" si="1"/>
        <v>5</v>
      </c>
    </row>
    <row r="825">
      <c r="A825" s="6" t="str">
        <f>'CBA Digital Banking Case Study '!D825</f>
        <v>NSW</v>
      </c>
      <c r="B825" s="1">
        <f t="shared" si="1"/>
        <v>3</v>
      </c>
    </row>
    <row r="826">
      <c r="A826" s="6" t="str">
        <f>'CBA Digital Banking Case Study '!D826</f>
        <v>NSW</v>
      </c>
      <c r="B826" s="1">
        <f t="shared" si="1"/>
        <v>3</v>
      </c>
    </row>
    <row r="827">
      <c r="A827" s="6" t="str">
        <f>'CBA Digital Banking Case Study '!D827</f>
        <v>VIC</v>
      </c>
      <c r="B827" s="1">
        <f t="shared" si="1"/>
        <v>5</v>
      </c>
    </row>
    <row r="828">
      <c r="A828" s="6" t="str">
        <f>'CBA Digital Banking Case Study '!D828</f>
        <v>QLD</v>
      </c>
      <c r="B828" s="1">
        <f t="shared" si="1"/>
        <v>7</v>
      </c>
    </row>
    <row r="829">
      <c r="A829" s="6" t="str">
        <f>'CBA Digital Banking Case Study '!D829</f>
        <v>SA</v>
      </c>
      <c r="B829" s="1">
        <f t="shared" si="1"/>
        <v>2</v>
      </c>
    </row>
    <row r="830">
      <c r="A830" s="6" t="str">
        <f>'CBA Digital Banking Case Study '!D830</f>
        <v>VIC</v>
      </c>
      <c r="B830" s="1">
        <f t="shared" si="1"/>
        <v>5</v>
      </c>
    </row>
    <row r="831">
      <c r="A831" s="6" t="str">
        <f>'CBA Digital Banking Case Study '!D831</f>
        <v>ACT</v>
      </c>
      <c r="B831" s="1">
        <f t="shared" si="1"/>
        <v>6</v>
      </c>
    </row>
    <row r="832">
      <c r="A832" s="6" t="str">
        <f>'CBA Digital Banking Case Study '!D832</f>
        <v>TAS</v>
      </c>
      <c r="B832" s="1">
        <f t="shared" si="1"/>
        <v>4</v>
      </c>
    </row>
    <row r="833">
      <c r="A833" s="6" t="str">
        <f>'CBA Digital Banking Case Study '!D833</f>
        <v>WA</v>
      </c>
      <c r="B833" s="1">
        <f t="shared" si="1"/>
        <v>1</v>
      </c>
    </row>
    <row r="834">
      <c r="A834" s="6" t="str">
        <f>'CBA Digital Banking Case Study '!D834</f>
        <v>VIC</v>
      </c>
      <c r="B834" s="1">
        <f t="shared" si="1"/>
        <v>5</v>
      </c>
    </row>
    <row r="835">
      <c r="A835" s="6" t="str">
        <f>'CBA Digital Banking Case Study '!D835</f>
        <v>NSW</v>
      </c>
      <c r="B835" s="1">
        <f t="shared" si="1"/>
        <v>3</v>
      </c>
    </row>
    <row r="836">
      <c r="A836" s="6" t="str">
        <f>'CBA Digital Banking Case Study '!D836</f>
        <v>NSW</v>
      </c>
      <c r="B836" s="1">
        <f t="shared" si="1"/>
        <v>3</v>
      </c>
    </row>
    <row r="837">
      <c r="A837" s="6" t="str">
        <f>'CBA Digital Banking Case Study '!D837</f>
        <v>QLD</v>
      </c>
      <c r="B837" s="1">
        <f t="shared" si="1"/>
        <v>7</v>
      </c>
    </row>
    <row r="838">
      <c r="A838" s="6" t="str">
        <f>'CBA Digital Banking Case Study '!D838</f>
        <v>VIC</v>
      </c>
      <c r="B838" s="1">
        <f t="shared" si="1"/>
        <v>5</v>
      </c>
    </row>
    <row r="839">
      <c r="A839" s="6" t="str">
        <f>'CBA Digital Banking Case Study '!D839</f>
        <v>NSW</v>
      </c>
      <c r="B839" s="1">
        <f t="shared" si="1"/>
        <v>3</v>
      </c>
    </row>
    <row r="840">
      <c r="A840" s="6" t="str">
        <f>'CBA Digital Banking Case Study '!D840</f>
        <v>VIC</v>
      </c>
      <c r="B840" s="1">
        <f t="shared" si="1"/>
        <v>5</v>
      </c>
    </row>
    <row r="841">
      <c r="A841" s="6" t="str">
        <f>'CBA Digital Banking Case Study '!D841</f>
        <v>NSW</v>
      </c>
      <c r="B841" s="1">
        <f t="shared" si="1"/>
        <v>3</v>
      </c>
    </row>
    <row r="842">
      <c r="A842" s="6" t="str">
        <f>'CBA Digital Banking Case Study '!D842</f>
        <v>QLD</v>
      </c>
      <c r="B842" s="1">
        <f t="shared" si="1"/>
        <v>7</v>
      </c>
    </row>
    <row r="843">
      <c r="A843" s="6" t="str">
        <f>'CBA Digital Banking Case Study '!D843</f>
        <v>NSW</v>
      </c>
      <c r="B843" s="1">
        <f t="shared" si="1"/>
        <v>3</v>
      </c>
    </row>
    <row r="844">
      <c r="A844" s="6" t="str">
        <f>'CBA Digital Banking Case Study '!D844</f>
        <v>QLD</v>
      </c>
      <c r="B844" s="1">
        <f t="shared" si="1"/>
        <v>7</v>
      </c>
    </row>
    <row r="845">
      <c r="A845" s="6" t="str">
        <f>'CBA Digital Banking Case Study '!D845</f>
        <v>WA</v>
      </c>
      <c r="B845" s="1">
        <f t="shared" si="1"/>
        <v>1</v>
      </c>
    </row>
    <row r="846">
      <c r="A846" s="6" t="str">
        <f>'CBA Digital Banking Case Study '!D846</f>
        <v>NSW</v>
      </c>
      <c r="B846" s="1">
        <f t="shared" si="1"/>
        <v>3</v>
      </c>
    </row>
    <row r="847">
      <c r="A847" s="6" t="str">
        <f>'CBA Digital Banking Case Study '!D847</f>
        <v>VIC</v>
      </c>
      <c r="B847" s="1">
        <f t="shared" si="1"/>
        <v>5</v>
      </c>
    </row>
    <row r="848">
      <c r="A848" s="6" t="str">
        <f>'CBA Digital Banking Case Study '!D848</f>
        <v>QLD</v>
      </c>
      <c r="B848" s="1">
        <f t="shared" si="1"/>
        <v>7</v>
      </c>
    </row>
    <row r="849">
      <c r="A849" s="6" t="str">
        <f>'CBA Digital Banking Case Study '!D849</f>
        <v>NSW</v>
      </c>
      <c r="B849" s="1">
        <f t="shared" si="1"/>
        <v>3</v>
      </c>
    </row>
    <row r="850">
      <c r="A850" s="6" t="str">
        <f>'CBA Digital Banking Case Study '!D850</f>
        <v>NSW</v>
      </c>
      <c r="B850" s="1">
        <f t="shared" si="1"/>
        <v>3</v>
      </c>
    </row>
    <row r="851">
      <c r="A851" s="6" t="str">
        <f>'CBA Digital Banking Case Study '!D851</f>
        <v>VIC</v>
      </c>
      <c r="B851" s="1">
        <f t="shared" si="1"/>
        <v>5</v>
      </c>
    </row>
    <row r="852">
      <c r="A852" s="6" t="str">
        <f>'CBA Digital Banking Case Study '!D852</f>
        <v>VIC</v>
      </c>
      <c r="B852" s="1">
        <f t="shared" si="1"/>
        <v>5</v>
      </c>
    </row>
    <row r="853">
      <c r="A853" s="6" t="str">
        <f>'CBA Digital Banking Case Study '!D853</f>
        <v>VIC</v>
      </c>
      <c r="B853" s="1">
        <f t="shared" si="1"/>
        <v>5</v>
      </c>
    </row>
    <row r="854">
      <c r="A854" s="6" t="str">
        <f>'CBA Digital Banking Case Study '!D854</f>
        <v>NSW</v>
      </c>
      <c r="B854" s="1">
        <f t="shared" si="1"/>
        <v>3</v>
      </c>
    </row>
    <row r="855">
      <c r="A855" s="6" t="str">
        <f>'CBA Digital Banking Case Study '!D855</f>
        <v>VIC</v>
      </c>
      <c r="B855" s="1">
        <f t="shared" si="1"/>
        <v>5</v>
      </c>
    </row>
    <row r="856">
      <c r="A856" s="6" t="str">
        <f>'CBA Digital Banking Case Study '!D856</f>
        <v>NSW</v>
      </c>
      <c r="B856" s="1">
        <f t="shared" si="1"/>
        <v>3</v>
      </c>
    </row>
    <row r="857">
      <c r="A857" s="6" t="str">
        <f>'CBA Digital Banking Case Study '!D857</f>
        <v>WA</v>
      </c>
      <c r="B857" s="1">
        <f t="shared" si="1"/>
        <v>1</v>
      </c>
    </row>
    <row r="858">
      <c r="A858" s="6" t="str">
        <f>'CBA Digital Banking Case Study '!D858</f>
        <v>NSW</v>
      </c>
      <c r="B858" s="1">
        <f t="shared" si="1"/>
        <v>3</v>
      </c>
    </row>
    <row r="859">
      <c r="A859" s="6" t="str">
        <f>'CBA Digital Banking Case Study '!D859</f>
        <v>WA</v>
      </c>
      <c r="B859" s="1">
        <f t="shared" si="1"/>
        <v>1</v>
      </c>
    </row>
    <row r="860">
      <c r="A860" s="6" t="str">
        <f>'CBA Digital Banking Case Study '!D860</f>
        <v>VIC</v>
      </c>
      <c r="B860" s="1">
        <f t="shared" si="1"/>
        <v>5</v>
      </c>
    </row>
    <row r="861">
      <c r="A861" s="6" t="str">
        <f>'CBA Digital Banking Case Study '!D861</f>
        <v>QLD</v>
      </c>
      <c r="B861" s="1">
        <f t="shared" si="1"/>
        <v>7</v>
      </c>
    </row>
    <row r="862">
      <c r="A862" s="6" t="str">
        <f>'CBA Digital Banking Case Study '!D862</f>
        <v>VIC</v>
      </c>
      <c r="B862" s="1">
        <f t="shared" si="1"/>
        <v>5</v>
      </c>
    </row>
    <row r="863">
      <c r="A863" s="6" t="str">
        <f>'CBA Digital Banking Case Study '!D863</f>
        <v>QLD</v>
      </c>
      <c r="B863" s="1">
        <f t="shared" si="1"/>
        <v>7</v>
      </c>
    </row>
    <row r="864">
      <c r="A864" s="6" t="str">
        <f>'CBA Digital Banking Case Study '!D864</f>
        <v>VIC</v>
      </c>
      <c r="B864" s="1">
        <f t="shared" si="1"/>
        <v>5</v>
      </c>
    </row>
    <row r="865">
      <c r="A865" s="6" t="str">
        <f>'CBA Digital Banking Case Study '!D865</f>
        <v>QLD</v>
      </c>
      <c r="B865" s="1">
        <f t="shared" si="1"/>
        <v>7</v>
      </c>
    </row>
    <row r="866">
      <c r="A866" s="6" t="str">
        <f>'CBA Digital Banking Case Study '!D866</f>
        <v>VIC</v>
      </c>
      <c r="B866" s="1">
        <f t="shared" si="1"/>
        <v>5</v>
      </c>
    </row>
    <row r="867">
      <c r="A867" s="6" t="str">
        <f>'CBA Digital Banking Case Study '!D867</f>
        <v>VIC</v>
      </c>
      <c r="B867" s="1">
        <f t="shared" si="1"/>
        <v>5</v>
      </c>
    </row>
    <row r="868">
      <c r="A868" s="6" t="str">
        <f>'CBA Digital Banking Case Study '!D868</f>
        <v>VIC</v>
      </c>
      <c r="B868" s="1">
        <f t="shared" si="1"/>
        <v>5</v>
      </c>
    </row>
    <row r="869">
      <c r="A869" s="6" t="str">
        <f>'CBA Digital Banking Case Study '!D869</f>
        <v>WA</v>
      </c>
      <c r="B869" s="1">
        <f t="shared" si="1"/>
        <v>1</v>
      </c>
    </row>
    <row r="870">
      <c r="A870" s="6" t="str">
        <f>'CBA Digital Banking Case Study '!D870</f>
        <v>QLD</v>
      </c>
      <c r="B870" s="1">
        <f t="shared" si="1"/>
        <v>7</v>
      </c>
    </row>
    <row r="871">
      <c r="A871" s="6" t="str">
        <f>'CBA Digital Banking Case Study '!D871</f>
        <v>VIC</v>
      </c>
      <c r="B871" s="1">
        <f t="shared" si="1"/>
        <v>5</v>
      </c>
    </row>
    <row r="872">
      <c r="A872" s="6" t="str">
        <f>'CBA Digital Banking Case Study '!D872</f>
        <v>QLD</v>
      </c>
      <c r="B872" s="1">
        <f t="shared" si="1"/>
        <v>7</v>
      </c>
    </row>
    <row r="873">
      <c r="A873" s="6" t="str">
        <f>'CBA Digital Banking Case Study '!D873</f>
        <v>QLD</v>
      </c>
      <c r="B873" s="1">
        <f t="shared" si="1"/>
        <v>7</v>
      </c>
    </row>
    <row r="874">
      <c r="A874" s="6" t="str">
        <f>'CBA Digital Banking Case Study '!D874</f>
        <v>TAS</v>
      </c>
      <c r="B874" s="1">
        <f t="shared" si="1"/>
        <v>4</v>
      </c>
    </row>
    <row r="875">
      <c r="A875" s="6" t="str">
        <f>'CBA Digital Banking Case Study '!D875</f>
        <v>WA</v>
      </c>
      <c r="B875" s="1">
        <f t="shared" si="1"/>
        <v>1</v>
      </c>
    </row>
    <row r="876">
      <c r="A876" s="6" t="str">
        <f>'CBA Digital Banking Case Study '!D876</f>
        <v>QLD</v>
      </c>
      <c r="B876" s="1">
        <f t="shared" si="1"/>
        <v>7</v>
      </c>
    </row>
    <row r="877">
      <c r="A877" s="6" t="str">
        <f>'CBA Digital Banking Case Study '!D877</f>
        <v>VIC</v>
      </c>
      <c r="B877" s="1">
        <f t="shared" si="1"/>
        <v>5</v>
      </c>
    </row>
    <row r="878">
      <c r="A878" s="6" t="str">
        <f>'CBA Digital Banking Case Study '!D878</f>
        <v>QLD</v>
      </c>
      <c r="B878" s="1">
        <f t="shared" si="1"/>
        <v>7</v>
      </c>
    </row>
    <row r="879">
      <c r="A879" s="6" t="str">
        <f>'CBA Digital Banking Case Study '!D879</f>
        <v>VIC</v>
      </c>
      <c r="B879" s="1">
        <f t="shared" si="1"/>
        <v>5</v>
      </c>
    </row>
    <row r="880">
      <c r="A880" s="6" t="str">
        <f>'CBA Digital Banking Case Study '!D880</f>
        <v>ACT</v>
      </c>
      <c r="B880" s="1">
        <f t="shared" si="1"/>
        <v>6</v>
      </c>
    </row>
    <row r="881">
      <c r="A881" s="6" t="str">
        <f>'CBA Digital Banking Case Study '!D881</f>
        <v>NSW</v>
      </c>
      <c r="B881" s="1">
        <f t="shared" si="1"/>
        <v>3</v>
      </c>
    </row>
    <row r="882">
      <c r="A882" s="6" t="str">
        <f>'CBA Digital Banking Case Study '!D882</f>
        <v>NSW</v>
      </c>
      <c r="B882" s="1">
        <f t="shared" si="1"/>
        <v>3</v>
      </c>
    </row>
    <row r="883">
      <c r="A883" s="6" t="str">
        <f>'CBA Digital Banking Case Study '!D883</f>
        <v>NSW</v>
      </c>
      <c r="B883" s="1">
        <f t="shared" si="1"/>
        <v>3</v>
      </c>
    </row>
    <row r="884">
      <c r="A884" s="6" t="str">
        <f>'CBA Digital Banking Case Study '!D884</f>
        <v>QLD</v>
      </c>
      <c r="B884" s="1">
        <f t="shared" si="1"/>
        <v>7</v>
      </c>
    </row>
    <row r="885">
      <c r="A885" s="6" t="str">
        <f>'CBA Digital Banking Case Study '!D885</f>
        <v>TAS</v>
      </c>
      <c r="B885" s="1">
        <f t="shared" si="1"/>
        <v>4</v>
      </c>
    </row>
    <row r="886">
      <c r="A886" s="6" t="str">
        <f>'CBA Digital Banking Case Study '!D886</f>
        <v>NSW</v>
      </c>
      <c r="B886" s="1">
        <f t="shared" si="1"/>
        <v>3</v>
      </c>
    </row>
    <row r="887">
      <c r="A887" s="6" t="str">
        <f>'CBA Digital Banking Case Study '!D887</f>
        <v>QLD</v>
      </c>
      <c r="B887" s="1">
        <f t="shared" si="1"/>
        <v>7</v>
      </c>
    </row>
    <row r="888">
      <c r="A888" s="6" t="str">
        <f>'CBA Digital Banking Case Study '!D888</f>
        <v>QLD</v>
      </c>
      <c r="B888" s="1">
        <f t="shared" si="1"/>
        <v>7</v>
      </c>
    </row>
    <row r="889">
      <c r="A889" s="6" t="str">
        <f>'CBA Digital Banking Case Study '!D889</f>
        <v>QLD</v>
      </c>
      <c r="B889" s="1">
        <f t="shared" si="1"/>
        <v>7</v>
      </c>
    </row>
    <row r="890">
      <c r="A890" s="6" t="str">
        <f>'CBA Digital Banking Case Study '!D890</f>
        <v>VIC</v>
      </c>
      <c r="B890" s="1">
        <f t="shared" si="1"/>
        <v>5</v>
      </c>
    </row>
    <row r="891">
      <c r="A891" s="6" t="str">
        <f>'CBA Digital Banking Case Study '!D891</f>
        <v>WA</v>
      </c>
      <c r="B891" s="1">
        <f t="shared" si="1"/>
        <v>1</v>
      </c>
    </row>
    <row r="892">
      <c r="A892" s="6" t="str">
        <f>'CBA Digital Banking Case Study '!D892</f>
        <v>NSW</v>
      </c>
      <c r="B892" s="1">
        <f t="shared" si="1"/>
        <v>3</v>
      </c>
    </row>
    <row r="893">
      <c r="A893" s="6" t="str">
        <f>'CBA Digital Banking Case Study '!D893</f>
        <v>QLD</v>
      </c>
      <c r="B893" s="1">
        <f t="shared" si="1"/>
        <v>7</v>
      </c>
    </row>
    <row r="894">
      <c r="A894" s="6" t="str">
        <f>'CBA Digital Banking Case Study '!D894</f>
        <v>NSW</v>
      </c>
      <c r="B894" s="1">
        <f t="shared" si="1"/>
        <v>3</v>
      </c>
    </row>
    <row r="895">
      <c r="A895" s="6" t="str">
        <f>'CBA Digital Banking Case Study '!D895</f>
        <v>VIC</v>
      </c>
      <c r="B895" s="1">
        <f t="shared" si="1"/>
        <v>5</v>
      </c>
    </row>
    <row r="896">
      <c r="A896" s="6" t="str">
        <f>'CBA Digital Banking Case Study '!D896</f>
        <v>WA</v>
      </c>
      <c r="B896" s="1">
        <f t="shared" si="1"/>
        <v>1</v>
      </c>
    </row>
    <row r="897">
      <c r="A897" s="6" t="str">
        <f>'CBA Digital Banking Case Study '!D897</f>
        <v>NSW</v>
      </c>
      <c r="B897" s="1">
        <f t="shared" si="1"/>
        <v>3</v>
      </c>
    </row>
    <row r="898">
      <c r="A898" s="6" t="str">
        <f>'CBA Digital Banking Case Study '!D898</f>
        <v>NSW</v>
      </c>
      <c r="B898" s="1">
        <f t="shared" si="1"/>
        <v>3</v>
      </c>
    </row>
    <row r="899">
      <c r="A899" s="6" t="str">
        <f>'CBA Digital Banking Case Study '!D899</f>
        <v>QLD</v>
      </c>
      <c r="B899" s="1">
        <f t="shared" si="1"/>
        <v>7</v>
      </c>
    </row>
    <row r="900">
      <c r="A900" s="6" t="str">
        <f>'CBA Digital Banking Case Study '!D900</f>
        <v>VIC</v>
      </c>
      <c r="B900" s="1">
        <f t="shared" si="1"/>
        <v>5</v>
      </c>
    </row>
    <row r="901">
      <c r="A901" s="6" t="str">
        <f>'CBA Digital Banking Case Study '!D901</f>
        <v>VIC</v>
      </c>
      <c r="B901" s="1">
        <f t="shared" si="1"/>
        <v>5</v>
      </c>
    </row>
    <row r="902">
      <c r="A902" s="6" t="str">
        <f>'CBA Digital Banking Case Study '!D902</f>
        <v>NSW</v>
      </c>
      <c r="B902" s="1">
        <f t="shared" si="1"/>
        <v>3</v>
      </c>
    </row>
    <row r="903">
      <c r="A903" s="6" t="str">
        <f>'CBA Digital Banking Case Study '!D903</f>
        <v>NSW</v>
      </c>
      <c r="B903" s="1">
        <f t="shared" si="1"/>
        <v>3</v>
      </c>
    </row>
    <row r="904">
      <c r="A904" s="6" t="str">
        <f>'CBA Digital Banking Case Study '!D904</f>
        <v>VIC</v>
      </c>
      <c r="B904" s="1">
        <f t="shared" si="1"/>
        <v>5</v>
      </c>
    </row>
    <row r="905">
      <c r="A905" s="6" t="str">
        <f>'CBA Digital Banking Case Study '!D905</f>
        <v>NSW</v>
      </c>
      <c r="B905" s="1">
        <f t="shared" si="1"/>
        <v>3</v>
      </c>
    </row>
    <row r="906">
      <c r="A906" s="6" t="str">
        <f>'CBA Digital Banking Case Study '!D906</f>
        <v>SA</v>
      </c>
      <c r="B906" s="1">
        <f t="shared" si="1"/>
        <v>2</v>
      </c>
    </row>
    <row r="907">
      <c r="A907" s="6" t="str">
        <f>'CBA Digital Banking Case Study '!D907</f>
        <v>NSW</v>
      </c>
      <c r="B907" s="1">
        <f t="shared" si="1"/>
        <v>3</v>
      </c>
    </row>
    <row r="908">
      <c r="A908" s="6" t="str">
        <f>'CBA Digital Banking Case Study '!D908</f>
        <v>VIC</v>
      </c>
      <c r="B908" s="1">
        <f t="shared" si="1"/>
        <v>5</v>
      </c>
    </row>
    <row r="909">
      <c r="A909" s="6" t="str">
        <f>'CBA Digital Banking Case Study '!D909</f>
        <v>NSW</v>
      </c>
      <c r="B909" s="1">
        <f t="shared" si="1"/>
        <v>3</v>
      </c>
    </row>
    <row r="910">
      <c r="A910" s="6" t="str">
        <f>'CBA Digital Banking Case Study '!D910</f>
        <v>NSW</v>
      </c>
      <c r="B910" s="1">
        <f t="shared" si="1"/>
        <v>3</v>
      </c>
    </row>
    <row r="911">
      <c r="A911" s="6" t="str">
        <f>'CBA Digital Banking Case Study '!D911</f>
        <v>QLD</v>
      </c>
      <c r="B911" s="1">
        <f t="shared" si="1"/>
        <v>7</v>
      </c>
    </row>
    <row r="912">
      <c r="A912" s="6" t="str">
        <f>'CBA Digital Banking Case Study '!D912</f>
        <v>QLD</v>
      </c>
      <c r="B912" s="1">
        <f t="shared" si="1"/>
        <v>7</v>
      </c>
    </row>
    <row r="913">
      <c r="A913" s="6" t="str">
        <f>'CBA Digital Banking Case Study '!D913</f>
        <v>NSW</v>
      </c>
      <c r="B913" s="1">
        <f t="shared" si="1"/>
        <v>3</v>
      </c>
    </row>
    <row r="914">
      <c r="A914" s="6" t="str">
        <f>'CBA Digital Banking Case Study '!D914</f>
        <v>NSW</v>
      </c>
      <c r="B914" s="1">
        <f t="shared" si="1"/>
        <v>3</v>
      </c>
    </row>
    <row r="915">
      <c r="A915" s="6" t="str">
        <f>'CBA Digital Banking Case Study '!D915</f>
        <v>NSW</v>
      </c>
      <c r="B915" s="1">
        <f t="shared" si="1"/>
        <v>3</v>
      </c>
    </row>
    <row r="916">
      <c r="A916" s="6" t="str">
        <f>'CBA Digital Banking Case Study '!D916</f>
        <v>QLD</v>
      </c>
      <c r="B916" s="1">
        <f t="shared" si="1"/>
        <v>7</v>
      </c>
    </row>
    <row r="917">
      <c r="A917" s="6" t="str">
        <f>'CBA Digital Banking Case Study '!D917</f>
        <v>QLD</v>
      </c>
      <c r="B917" s="1">
        <f t="shared" si="1"/>
        <v>7</v>
      </c>
    </row>
    <row r="918">
      <c r="A918" s="6" t="str">
        <f>'CBA Digital Banking Case Study '!D918</f>
        <v>NSW</v>
      </c>
      <c r="B918" s="1">
        <f t="shared" si="1"/>
        <v>3</v>
      </c>
    </row>
    <row r="919">
      <c r="A919" s="6" t="str">
        <f>'CBA Digital Banking Case Study '!D919</f>
        <v>VIC</v>
      </c>
      <c r="B919" s="1">
        <f t="shared" si="1"/>
        <v>5</v>
      </c>
    </row>
    <row r="920">
      <c r="A920" s="6" t="str">
        <f>'CBA Digital Banking Case Study '!D920</f>
        <v>QLD</v>
      </c>
      <c r="B920" s="1">
        <f t="shared" si="1"/>
        <v>7</v>
      </c>
    </row>
    <row r="921">
      <c r="A921" s="6" t="str">
        <f>'CBA Digital Banking Case Study '!D921</f>
        <v>WA</v>
      </c>
      <c r="B921" s="1">
        <f t="shared" si="1"/>
        <v>1</v>
      </c>
    </row>
    <row r="922">
      <c r="A922" s="6" t="str">
        <f>'CBA Digital Banking Case Study '!D922</f>
        <v>TAS</v>
      </c>
      <c r="B922" s="1">
        <f t="shared" si="1"/>
        <v>4</v>
      </c>
    </row>
    <row r="923">
      <c r="A923" s="6" t="str">
        <f>'CBA Digital Banking Case Study '!D923</f>
        <v>VIC</v>
      </c>
      <c r="B923" s="1">
        <f t="shared" si="1"/>
        <v>5</v>
      </c>
    </row>
    <row r="924">
      <c r="A924" s="6" t="str">
        <f>'CBA Digital Banking Case Study '!D924</f>
        <v>NSW</v>
      </c>
      <c r="B924" s="1">
        <f t="shared" si="1"/>
        <v>3</v>
      </c>
    </row>
    <row r="925">
      <c r="A925" s="6" t="str">
        <f>'CBA Digital Banking Case Study '!D925</f>
        <v>NSW</v>
      </c>
      <c r="B925" s="1">
        <f t="shared" si="1"/>
        <v>3</v>
      </c>
    </row>
    <row r="926">
      <c r="A926" s="6" t="str">
        <f>'CBA Digital Banking Case Study '!D926</f>
        <v>QLD</v>
      </c>
      <c r="B926" s="1">
        <f t="shared" si="1"/>
        <v>7</v>
      </c>
    </row>
    <row r="927">
      <c r="A927" s="6" t="str">
        <f>'CBA Digital Banking Case Study '!D927</f>
        <v>ACT</v>
      </c>
      <c r="B927" s="1">
        <f t="shared" si="1"/>
        <v>6</v>
      </c>
    </row>
    <row r="928">
      <c r="A928" s="6" t="str">
        <f>'CBA Digital Banking Case Study '!D928</f>
        <v>VIC</v>
      </c>
      <c r="B928" s="1">
        <f t="shared" si="1"/>
        <v>5</v>
      </c>
    </row>
    <row r="929">
      <c r="A929" s="6" t="str">
        <f>'CBA Digital Banking Case Study '!D929</f>
        <v>NSW</v>
      </c>
      <c r="B929" s="1">
        <f t="shared" si="1"/>
        <v>3</v>
      </c>
    </row>
    <row r="930">
      <c r="A930" s="6" t="str">
        <f>'CBA Digital Banking Case Study '!D930</f>
        <v>VIC</v>
      </c>
      <c r="B930" s="1">
        <f t="shared" si="1"/>
        <v>5</v>
      </c>
    </row>
    <row r="931">
      <c r="A931" s="6" t="str">
        <f>'CBA Digital Banking Case Study '!D931</f>
        <v>NSW</v>
      </c>
      <c r="B931" s="1">
        <f t="shared" si="1"/>
        <v>3</v>
      </c>
    </row>
    <row r="932">
      <c r="A932" s="6" t="str">
        <f>'CBA Digital Banking Case Study '!D932</f>
        <v>NSW</v>
      </c>
      <c r="B932" s="1">
        <f t="shared" si="1"/>
        <v>3</v>
      </c>
    </row>
    <row r="933">
      <c r="A933" s="6" t="str">
        <f>'CBA Digital Banking Case Study '!D933</f>
        <v>QLD</v>
      </c>
      <c r="B933" s="1">
        <f t="shared" si="1"/>
        <v>7</v>
      </c>
    </row>
    <row r="934">
      <c r="A934" s="6" t="str">
        <f>'CBA Digital Banking Case Study '!D934</f>
        <v>NSW</v>
      </c>
      <c r="B934" s="1">
        <f t="shared" si="1"/>
        <v>3</v>
      </c>
    </row>
    <row r="935">
      <c r="A935" s="6" t="str">
        <f>'CBA Digital Banking Case Study '!D935</f>
        <v>NSW</v>
      </c>
      <c r="B935" s="1">
        <f t="shared" si="1"/>
        <v>3</v>
      </c>
    </row>
    <row r="936">
      <c r="A936" s="6" t="str">
        <f>'CBA Digital Banking Case Study '!D936</f>
        <v>QLD</v>
      </c>
      <c r="B936" s="1">
        <f t="shared" si="1"/>
        <v>7</v>
      </c>
    </row>
    <row r="937">
      <c r="A937" s="6" t="str">
        <f>'CBA Digital Banking Case Study '!D937</f>
        <v>NSW</v>
      </c>
      <c r="B937" s="1">
        <f t="shared" si="1"/>
        <v>3</v>
      </c>
    </row>
    <row r="938">
      <c r="A938" s="6" t="str">
        <f>'CBA Digital Banking Case Study '!D938</f>
        <v>NSW</v>
      </c>
      <c r="B938" s="1">
        <f t="shared" si="1"/>
        <v>3</v>
      </c>
    </row>
    <row r="939">
      <c r="A939" s="6" t="str">
        <f>'CBA Digital Banking Case Study '!D939</f>
        <v>NSW</v>
      </c>
      <c r="B939" s="1">
        <f t="shared" si="1"/>
        <v>3</v>
      </c>
    </row>
    <row r="940">
      <c r="A940" s="6" t="str">
        <f>'CBA Digital Banking Case Study '!D940</f>
        <v>WA</v>
      </c>
      <c r="B940" s="1">
        <f t="shared" si="1"/>
        <v>1</v>
      </c>
    </row>
    <row r="941">
      <c r="A941" s="6" t="str">
        <f>'CBA Digital Banking Case Study '!D941</f>
        <v>QLD</v>
      </c>
      <c r="B941" s="1">
        <f t="shared" si="1"/>
        <v>7</v>
      </c>
    </row>
    <row r="942">
      <c r="A942" s="6" t="str">
        <f>'CBA Digital Banking Case Study '!D942</f>
        <v>NSW</v>
      </c>
      <c r="B942" s="1">
        <f t="shared" si="1"/>
        <v>3</v>
      </c>
    </row>
    <row r="943">
      <c r="A943" s="6" t="str">
        <f>'CBA Digital Banking Case Study '!D943</f>
        <v>VIC</v>
      </c>
      <c r="B943" s="1">
        <f t="shared" si="1"/>
        <v>5</v>
      </c>
    </row>
    <row r="944">
      <c r="A944" s="6" t="str">
        <f>'CBA Digital Banking Case Study '!D944</f>
        <v>NSW</v>
      </c>
      <c r="B944" s="1">
        <f t="shared" si="1"/>
        <v>3</v>
      </c>
    </row>
    <row r="945">
      <c r="A945" s="6" t="str">
        <f>'CBA Digital Banking Case Study '!D945</f>
        <v>QLD</v>
      </c>
      <c r="B945" s="1">
        <f t="shared" si="1"/>
        <v>7</v>
      </c>
    </row>
    <row r="946">
      <c r="A946" s="6" t="str">
        <f>'CBA Digital Banking Case Study '!D946</f>
        <v>QLD</v>
      </c>
      <c r="B946" s="1">
        <f t="shared" si="1"/>
        <v>7</v>
      </c>
    </row>
    <row r="947">
      <c r="A947" s="6" t="str">
        <f>'CBA Digital Banking Case Study '!D947</f>
        <v>WA</v>
      </c>
      <c r="B947" s="1">
        <f t="shared" si="1"/>
        <v>1</v>
      </c>
    </row>
    <row r="948">
      <c r="A948" s="6" t="str">
        <f>'CBA Digital Banking Case Study '!D948</f>
        <v>VIC</v>
      </c>
      <c r="B948" s="1">
        <f t="shared" si="1"/>
        <v>5</v>
      </c>
    </row>
    <row r="949">
      <c r="A949" s="6" t="str">
        <f>'CBA Digital Banking Case Study '!D949</f>
        <v>NT</v>
      </c>
      <c r="B949" s="1">
        <f t="shared" si="1"/>
        <v>8</v>
      </c>
    </row>
    <row r="950">
      <c r="A950" s="6" t="str">
        <f>'CBA Digital Banking Case Study '!D950</f>
        <v>ACT</v>
      </c>
      <c r="B950" s="1">
        <f t="shared" si="1"/>
        <v>6</v>
      </c>
    </row>
    <row r="951">
      <c r="A951" s="6" t="str">
        <f>'CBA Digital Banking Case Study '!D951</f>
        <v>SA</v>
      </c>
      <c r="B951" s="1">
        <f t="shared" si="1"/>
        <v>2</v>
      </c>
    </row>
    <row r="952">
      <c r="A952" s="6" t="str">
        <f>'CBA Digital Banking Case Study '!D952</f>
        <v>VIC</v>
      </c>
      <c r="B952" s="1">
        <f t="shared" si="1"/>
        <v>5</v>
      </c>
    </row>
    <row r="953">
      <c r="A953" s="6" t="str">
        <f>'CBA Digital Banking Case Study '!D953</f>
        <v>VIC</v>
      </c>
      <c r="B953" s="1">
        <f t="shared" si="1"/>
        <v>5</v>
      </c>
    </row>
    <row r="954">
      <c r="A954" s="6" t="str">
        <f>'CBA Digital Banking Case Study '!D954</f>
        <v>VIC</v>
      </c>
      <c r="B954" s="1">
        <f t="shared" si="1"/>
        <v>5</v>
      </c>
    </row>
    <row r="955">
      <c r="A955" s="6" t="str">
        <f>'CBA Digital Banking Case Study '!D955</f>
        <v>NSW</v>
      </c>
      <c r="B955" s="1">
        <f t="shared" si="1"/>
        <v>3</v>
      </c>
    </row>
    <row r="956">
      <c r="A956" s="6" t="str">
        <f>'CBA Digital Banking Case Study '!D956</f>
        <v>NSW</v>
      </c>
      <c r="B956" s="1">
        <f t="shared" si="1"/>
        <v>3</v>
      </c>
    </row>
    <row r="957">
      <c r="A957" s="6" t="str">
        <f>'CBA Digital Banking Case Study '!D957</f>
        <v>QLD</v>
      </c>
      <c r="B957" s="1">
        <f t="shared" si="1"/>
        <v>7</v>
      </c>
    </row>
    <row r="958">
      <c r="A958" s="6" t="str">
        <f>'CBA Digital Banking Case Study '!D958</f>
        <v>QLD</v>
      </c>
      <c r="B958" s="1">
        <f t="shared" si="1"/>
        <v>7</v>
      </c>
    </row>
    <row r="959">
      <c r="A959" s="6" t="str">
        <f>'CBA Digital Banking Case Study '!D959</f>
        <v>SA</v>
      </c>
      <c r="B959" s="1">
        <f t="shared" si="1"/>
        <v>2</v>
      </c>
    </row>
    <row r="960">
      <c r="A960" s="6" t="str">
        <f>'CBA Digital Banking Case Study '!D960</f>
        <v>NSW</v>
      </c>
      <c r="B960" s="1">
        <f t="shared" si="1"/>
        <v>3</v>
      </c>
    </row>
    <row r="961">
      <c r="A961" s="6" t="str">
        <f>'CBA Digital Banking Case Study '!D961</f>
        <v>NSW</v>
      </c>
      <c r="B961" s="1">
        <f t="shared" si="1"/>
        <v>3</v>
      </c>
    </row>
    <row r="962">
      <c r="A962" s="6" t="str">
        <f>'CBA Digital Banking Case Study '!D962</f>
        <v>WA</v>
      </c>
      <c r="B962" s="1">
        <f t="shared" si="1"/>
        <v>1</v>
      </c>
    </row>
    <row r="963">
      <c r="A963" s="6" t="str">
        <f>'CBA Digital Banking Case Study '!D963</f>
        <v>VIC</v>
      </c>
      <c r="B963" s="1">
        <f t="shared" si="1"/>
        <v>5</v>
      </c>
    </row>
    <row r="964">
      <c r="A964" s="6" t="str">
        <f>'CBA Digital Banking Case Study '!D964</f>
        <v>NSW</v>
      </c>
      <c r="B964" s="1">
        <f t="shared" si="1"/>
        <v>3</v>
      </c>
    </row>
    <row r="965">
      <c r="A965" s="6" t="str">
        <f>'CBA Digital Banking Case Study '!D965</f>
        <v>NT</v>
      </c>
      <c r="B965" s="1">
        <f t="shared" si="1"/>
        <v>8</v>
      </c>
    </row>
    <row r="966">
      <c r="A966" s="6" t="str">
        <f>'CBA Digital Banking Case Study '!D966</f>
        <v>WA</v>
      </c>
      <c r="B966" s="1">
        <f t="shared" si="1"/>
        <v>1</v>
      </c>
    </row>
    <row r="967">
      <c r="A967" s="6" t="str">
        <f>'CBA Digital Banking Case Study '!D967</f>
        <v>VIC</v>
      </c>
      <c r="B967" s="1">
        <f t="shared" si="1"/>
        <v>5</v>
      </c>
    </row>
    <row r="968">
      <c r="A968" s="6" t="str">
        <f>'CBA Digital Banking Case Study '!D968</f>
        <v>WA</v>
      </c>
      <c r="B968" s="1">
        <f t="shared" si="1"/>
        <v>1</v>
      </c>
    </row>
    <row r="969">
      <c r="A969" s="6" t="str">
        <f>'CBA Digital Banking Case Study '!D969</f>
        <v>QLD</v>
      </c>
      <c r="B969" s="1">
        <f t="shared" si="1"/>
        <v>7</v>
      </c>
    </row>
    <row r="970">
      <c r="A970" s="6" t="str">
        <f>'CBA Digital Banking Case Study '!D970</f>
        <v>WA</v>
      </c>
      <c r="B970" s="1">
        <f t="shared" si="1"/>
        <v>1</v>
      </c>
    </row>
    <row r="971">
      <c r="A971" s="6" t="str">
        <f>'CBA Digital Banking Case Study '!D971</f>
        <v>WA</v>
      </c>
      <c r="B971" s="1">
        <f t="shared" si="1"/>
        <v>1</v>
      </c>
    </row>
    <row r="972">
      <c r="A972" s="6" t="str">
        <f>'CBA Digital Banking Case Study '!D972</f>
        <v>NSW</v>
      </c>
      <c r="B972" s="1">
        <f t="shared" si="1"/>
        <v>3</v>
      </c>
    </row>
    <row r="973">
      <c r="A973" s="6" t="str">
        <f>'CBA Digital Banking Case Study '!D973</f>
        <v>QLD</v>
      </c>
      <c r="B973" s="1">
        <f t="shared" si="1"/>
        <v>7</v>
      </c>
    </row>
    <row r="974">
      <c r="A974" s="6" t="str">
        <f>'CBA Digital Banking Case Study '!D974</f>
        <v>NSW</v>
      </c>
      <c r="B974" s="1">
        <f t="shared" si="1"/>
        <v>3</v>
      </c>
    </row>
    <row r="975">
      <c r="A975" s="6" t="str">
        <f>'CBA Digital Banking Case Study '!D975</f>
        <v>NSW</v>
      </c>
      <c r="B975" s="1">
        <f t="shared" si="1"/>
        <v>3</v>
      </c>
    </row>
    <row r="976">
      <c r="A976" s="6" t="str">
        <f>'CBA Digital Banking Case Study '!D976</f>
        <v>SA</v>
      </c>
      <c r="B976" s="1">
        <f t="shared" si="1"/>
        <v>2</v>
      </c>
    </row>
    <row r="977">
      <c r="A977" s="6" t="str">
        <f>'CBA Digital Banking Case Study '!D977</f>
        <v>VIC</v>
      </c>
      <c r="B977" s="1">
        <f t="shared" si="1"/>
        <v>5</v>
      </c>
    </row>
    <row r="978">
      <c r="A978" s="6" t="str">
        <f>'CBA Digital Banking Case Study '!D978</f>
        <v>QLD</v>
      </c>
      <c r="B978" s="1">
        <f t="shared" si="1"/>
        <v>7</v>
      </c>
    </row>
    <row r="979">
      <c r="A979" s="6" t="str">
        <f>'CBA Digital Banking Case Study '!D979</f>
        <v>WA</v>
      </c>
      <c r="B979" s="1">
        <f t="shared" si="1"/>
        <v>1</v>
      </c>
    </row>
    <row r="980">
      <c r="A980" s="6" t="str">
        <f>'CBA Digital Banking Case Study '!D980</f>
        <v>TAS</v>
      </c>
      <c r="B980" s="1">
        <f t="shared" si="1"/>
        <v>4</v>
      </c>
    </row>
    <row r="981">
      <c r="A981" s="6" t="str">
        <f>'CBA Digital Banking Case Study '!D981</f>
        <v>WA</v>
      </c>
      <c r="B981" s="1">
        <f t="shared" si="1"/>
        <v>1</v>
      </c>
    </row>
    <row r="982">
      <c r="A982" s="6" t="str">
        <f>'CBA Digital Banking Case Study '!D982</f>
        <v>VIC</v>
      </c>
      <c r="B982" s="1">
        <f t="shared" si="1"/>
        <v>5</v>
      </c>
    </row>
    <row r="983">
      <c r="A983" s="6" t="str">
        <f>'CBA Digital Banking Case Study '!D983</f>
        <v>VIC</v>
      </c>
      <c r="B983" s="1">
        <f t="shared" si="1"/>
        <v>5</v>
      </c>
    </row>
    <row r="984">
      <c r="A984" s="6" t="str">
        <f>'CBA Digital Banking Case Study '!D984</f>
        <v>NSW</v>
      </c>
      <c r="B984" s="1">
        <f t="shared" si="1"/>
        <v>3</v>
      </c>
    </row>
    <row r="985">
      <c r="A985" s="6" t="str">
        <f>'CBA Digital Banking Case Study '!D985</f>
        <v>VIC</v>
      </c>
      <c r="B985" s="1">
        <f t="shared" si="1"/>
        <v>5</v>
      </c>
    </row>
    <row r="986">
      <c r="A986" s="6" t="str">
        <f>'CBA Digital Banking Case Study '!D986</f>
        <v>VIC</v>
      </c>
      <c r="B986" s="1">
        <f t="shared" si="1"/>
        <v>5</v>
      </c>
    </row>
    <row r="987">
      <c r="A987" s="6" t="str">
        <f>'CBA Digital Banking Case Study '!D987</f>
        <v>VIC</v>
      </c>
      <c r="B987" s="1">
        <f t="shared" si="1"/>
        <v>5</v>
      </c>
    </row>
    <row r="988">
      <c r="A988" s="6" t="str">
        <f>'CBA Digital Banking Case Study '!D988</f>
        <v>QLD</v>
      </c>
      <c r="B988" s="1">
        <f t="shared" si="1"/>
        <v>7</v>
      </c>
    </row>
    <row r="989">
      <c r="A989" s="6" t="str">
        <f>'CBA Digital Banking Case Study '!D989</f>
        <v>ACT</v>
      </c>
      <c r="B989" s="1">
        <f t="shared" si="1"/>
        <v>6</v>
      </c>
    </row>
    <row r="990">
      <c r="A990" s="6" t="str">
        <f>'CBA Digital Banking Case Study '!D990</f>
        <v>QLD</v>
      </c>
      <c r="B990" s="1">
        <f t="shared" si="1"/>
        <v>7</v>
      </c>
    </row>
    <row r="991">
      <c r="A991" s="6" t="str">
        <f>'CBA Digital Banking Case Study '!D991</f>
        <v>QLD</v>
      </c>
      <c r="B991" s="1">
        <f t="shared" si="1"/>
        <v>7</v>
      </c>
    </row>
    <row r="992">
      <c r="A992" s="6" t="str">
        <f>'CBA Digital Banking Case Study '!D992</f>
        <v>VIC</v>
      </c>
      <c r="B992" s="1">
        <f t="shared" si="1"/>
        <v>5</v>
      </c>
    </row>
    <row r="993">
      <c r="A993" s="6" t="str">
        <f>'CBA Digital Banking Case Study '!D993</f>
        <v>NSW</v>
      </c>
      <c r="B993" s="1">
        <f t="shared" si="1"/>
        <v>3</v>
      </c>
    </row>
    <row r="994">
      <c r="A994" s="6" t="str">
        <f>'CBA Digital Banking Case Study '!D994</f>
        <v>NSW</v>
      </c>
      <c r="B994" s="1">
        <f t="shared" si="1"/>
        <v>3</v>
      </c>
    </row>
    <row r="995">
      <c r="A995" s="6" t="str">
        <f>'CBA Digital Banking Case Study '!D995</f>
        <v>QLD</v>
      </c>
      <c r="B995" s="1">
        <f t="shared" si="1"/>
        <v>7</v>
      </c>
    </row>
    <row r="996">
      <c r="A996" s="6" t="str">
        <f>'CBA Digital Banking Case Study '!D996</f>
        <v>NSW</v>
      </c>
      <c r="B996" s="1">
        <f t="shared" si="1"/>
        <v>3</v>
      </c>
    </row>
    <row r="997">
      <c r="A997" s="6" t="str">
        <f>'CBA Digital Banking Case Study '!D997</f>
        <v>QLD</v>
      </c>
      <c r="B997" s="1">
        <f t="shared" si="1"/>
        <v>7</v>
      </c>
    </row>
    <row r="998">
      <c r="A998" s="6" t="str">
        <f>'CBA Digital Banking Case Study '!D998</f>
        <v>VIC</v>
      </c>
      <c r="B998" s="1">
        <f t="shared" si="1"/>
        <v>5</v>
      </c>
    </row>
    <row r="999">
      <c r="A999" s="6" t="str">
        <f>'CBA Digital Banking Case Study '!D999</f>
        <v>NSW</v>
      </c>
      <c r="B999" s="1">
        <f t="shared" si="1"/>
        <v>3</v>
      </c>
    </row>
    <row r="1000">
      <c r="A1000" s="6" t="str">
        <f>'CBA Digital Banking Case Study '!D1000</f>
        <v>NSW</v>
      </c>
      <c r="B1000" s="1">
        <f t="shared" si="1"/>
        <v>3</v>
      </c>
    </row>
    <row r="1001">
      <c r="A1001" s="6" t="str">
        <f>'CBA Digital Banking Case Study '!D1001</f>
        <v>VIC</v>
      </c>
      <c r="B1001" s="1">
        <f t="shared" si="1"/>
        <v>5</v>
      </c>
    </row>
    <row r="1002">
      <c r="A1002" s="6" t="str">
        <f>'CBA Digital Banking Case Study '!D1002</f>
        <v>VIC</v>
      </c>
      <c r="B1002" s="1">
        <f t="shared" si="1"/>
        <v>5</v>
      </c>
    </row>
    <row r="1003">
      <c r="A1003" s="6" t="str">
        <f>'CBA Digital Banking Case Study '!D1003</f>
        <v>QLD</v>
      </c>
      <c r="B1003" s="1">
        <f t="shared" si="1"/>
        <v>7</v>
      </c>
    </row>
    <row r="1004">
      <c r="A1004" s="6" t="str">
        <f>'CBA Digital Banking Case Study '!D1004</f>
        <v>QLD</v>
      </c>
      <c r="B1004" s="1">
        <f t="shared" si="1"/>
        <v>7</v>
      </c>
    </row>
    <row r="1005">
      <c r="A1005" s="6" t="str">
        <f>'CBA Digital Banking Case Study '!D1005</f>
        <v>VIC</v>
      </c>
      <c r="B1005" s="1">
        <f t="shared" si="1"/>
        <v>5</v>
      </c>
    </row>
    <row r="1006">
      <c r="A1006" s="6" t="str">
        <f>'CBA Digital Banking Case Study '!D1006</f>
        <v>WA</v>
      </c>
      <c r="B1006" s="1">
        <f t="shared" si="1"/>
        <v>1</v>
      </c>
    </row>
    <row r="1007">
      <c r="A1007" s="6" t="str">
        <f>'CBA Digital Banking Case Study '!D1007</f>
        <v>VIC</v>
      </c>
      <c r="B1007" s="1">
        <f t="shared" si="1"/>
        <v>5</v>
      </c>
    </row>
    <row r="1008">
      <c r="A1008" s="6" t="str">
        <f>'CBA Digital Banking Case Study '!D1008</f>
        <v>ACT</v>
      </c>
      <c r="B1008" s="1">
        <f t="shared" si="1"/>
        <v>6</v>
      </c>
    </row>
    <row r="1009">
      <c r="A1009" s="6" t="str">
        <f>'CBA Digital Banking Case Study '!D1009</f>
        <v>NSW</v>
      </c>
      <c r="B1009" s="1">
        <f t="shared" si="1"/>
        <v>3</v>
      </c>
    </row>
    <row r="1010">
      <c r="A1010" s="6" t="str">
        <f>'CBA Digital Banking Case Study '!D1010</f>
        <v>QLD</v>
      </c>
      <c r="B1010" s="1">
        <f t="shared" si="1"/>
        <v>7</v>
      </c>
    </row>
    <row r="1011">
      <c r="A1011" s="6" t="str">
        <f>'CBA Digital Banking Case Study '!D1011</f>
        <v>VIC</v>
      </c>
      <c r="B1011" s="1">
        <f t="shared" si="1"/>
        <v>5</v>
      </c>
    </row>
    <row r="1012">
      <c r="A1012" s="6" t="str">
        <f>'CBA Digital Banking Case Study '!D1012</f>
        <v>NSW</v>
      </c>
      <c r="B1012" s="1">
        <f t="shared" si="1"/>
        <v>3</v>
      </c>
    </row>
    <row r="1013">
      <c r="A1013" s="6" t="str">
        <f>'CBA Digital Banking Case Study '!D1013</f>
        <v>NSW</v>
      </c>
      <c r="B1013" s="1">
        <f t="shared" si="1"/>
        <v>3</v>
      </c>
    </row>
    <row r="1014">
      <c r="A1014" s="6" t="str">
        <f>'CBA Digital Banking Case Study '!D1014</f>
        <v>VIC</v>
      </c>
      <c r="B1014" s="1">
        <f t="shared" si="1"/>
        <v>5</v>
      </c>
    </row>
    <row r="1015">
      <c r="A1015" s="6" t="str">
        <f>'CBA Digital Banking Case Study '!D1015</f>
        <v>NSW</v>
      </c>
      <c r="B1015" s="1">
        <f t="shared" si="1"/>
        <v>3</v>
      </c>
    </row>
    <row r="1016">
      <c r="A1016" s="6" t="str">
        <f>'CBA Digital Banking Case Study '!D1016</f>
        <v>NSW</v>
      </c>
      <c r="B1016" s="1">
        <f t="shared" si="1"/>
        <v>3</v>
      </c>
    </row>
    <row r="1017">
      <c r="A1017" s="6" t="str">
        <f>'CBA Digital Banking Case Study '!D1017</f>
        <v>NT</v>
      </c>
      <c r="B1017" s="1">
        <f t="shared" si="1"/>
        <v>8</v>
      </c>
    </row>
    <row r="1018">
      <c r="A1018" s="6" t="str">
        <f>'CBA Digital Banking Case Study '!D1018</f>
        <v>WA</v>
      </c>
      <c r="B1018" s="1">
        <f t="shared" si="1"/>
        <v>1</v>
      </c>
    </row>
    <row r="1019">
      <c r="A1019" s="6" t="str">
        <f>'CBA Digital Banking Case Study '!D1019</f>
        <v>QLD</v>
      </c>
      <c r="B1019" s="1">
        <f t="shared" si="1"/>
        <v>7</v>
      </c>
    </row>
    <row r="1020">
      <c r="A1020" s="6" t="str">
        <f>'CBA Digital Banking Case Study '!D1020</f>
        <v>WA</v>
      </c>
      <c r="B1020" s="1">
        <f t="shared" si="1"/>
        <v>1</v>
      </c>
    </row>
    <row r="1021">
      <c r="A1021" s="6" t="str">
        <f>'CBA Digital Banking Case Study '!D1021</f>
        <v>ACT</v>
      </c>
      <c r="B1021" s="1">
        <f t="shared" si="1"/>
        <v>6</v>
      </c>
    </row>
    <row r="1022">
      <c r="A1022" s="6" t="str">
        <f>'CBA Digital Banking Case Study '!D1022</f>
        <v>VIC</v>
      </c>
      <c r="B1022" s="1">
        <f t="shared" si="1"/>
        <v>5</v>
      </c>
    </row>
    <row r="1023">
      <c r="A1023" s="6" t="str">
        <f>'CBA Digital Banking Case Study '!D1023</f>
        <v>NSW</v>
      </c>
      <c r="B1023" s="1">
        <f t="shared" si="1"/>
        <v>3</v>
      </c>
    </row>
    <row r="1024">
      <c r="A1024" s="6" t="str">
        <f>'CBA Digital Banking Case Study '!D1024</f>
        <v>WA</v>
      </c>
      <c r="B1024" s="1">
        <f t="shared" si="1"/>
        <v>1</v>
      </c>
    </row>
    <row r="1025">
      <c r="A1025" s="6" t="str">
        <f>'CBA Digital Banking Case Study '!D1025</f>
        <v>QLD</v>
      </c>
      <c r="B1025" s="1">
        <f t="shared" si="1"/>
        <v>7</v>
      </c>
    </row>
    <row r="1026">
      <c r="A1026" s="6" t="str">
        <f>'CBA Digital Banking Case Study '!D1026</f>
        <v>VIC</v>
      </c>
      <c r="B1026" s="1">
        <f t="shared" si="1"/>
        <v>5</v>
      </c>
    </row>
    <row r="1027">
      <c r="A1027" s="6" t="str">
        <f>'CBA Digital Banking Case Study '!D1027</f>
        <v>VIC</v>
      </c>
      <c r="B1027" s="1">
        <f t="shared" si="1"/>
        <v>5</v>
      </c>
    </row>
    <row r="1028">
      <c r="A1028" s="6" t="str">
        <f>'CBA Digital Banking Case Study '!D1028</f>
        <v>VIC</v>
      </c>
      <c r="B1028" s="1">
        <f t="shared" si="1"/>
        <v>5</v>
      </c>
    </row>
    <row r="1029">
      <c r="A1029" s="6" t="str">
        <f>'CBA Digital Banking Case Study '!D1029</f>
        <v>SA</v>
      </c>
      <c r="B1029" s="1">
        <f t="shared" si="1"/>
        <v>2</v>
      </c>
    </row>
    <row r="1030">
      <c r="A1030" s="6" t="str">
        <f>'CBA Digital Banking Case Study '!D1030</f>
        <v>VIC</v>
      </c>
      <c r="B1030" s="1">
        <f t="shared" si="1"/>
        <v>5</v>
      </c>
    </row>
    <row r="1031">
      <c r="A1031" s="6" t="str">
        <f>'CBA Digital Banking Case Study '!D1031</f>
        <v>ACT</v>
      </c>
      <c r="B1031" s="1">
        <f t="shared" si="1"/>
        <v>6</v>
      </c>
    </row>
    <row r="1032">
      <c r="A1032" s="6" t="str">
        <f>'CBA Digital Banking Case Study '!D1032</f>
        <v>SA</v>
      </c>
      <c r="B1032" s="1">
        <f t="shared" si="1"/>
        <v>2</v>
      </c>
    </row>
    <row r="1033">
      <c r="A1033" s="6" t="str">
        <f>'CBA Digital Banking Case Study '!D1033</f>
        <v>QLD</v>
      </c>
      <c r="B1033" s="1">
        <f t="shared" si="1"/>
        <v>7</v>
      </c>
    </row>
    <row r="1034">
      <c r="A1034" s="6" t="str">
        <f>'CBA Digital Banking Case Study '!D1034</f>
        <v>VIC</v>
      </c>
      <c r="B1034" s="1">
        <f t="shared" si="1"/>
        <v>5</v>
      </c>
    </row>
    <row r="1035">
      <c r="A1035" s="6" t="str">
        <f>'CBA Digital Banking Case Study '!D1035</f>
        <v>VIC</v>
      </c>
      <c r="B1035" s="1">
        <f t="shared" si="1"/>
        <v>5</v>
      </c>
    </row>
    <row r="1036">
      <c r="A1036" s="6" t="str">
        <f>'CBA Digital Banking Case Study '!D1036</f>
        <v>NSW</v>
      </c>
      <c r="B1036" s="1">
        <f t="shared" si="1"/>
        <v>3</v>
      </c>
    </row>
    <row r="1037">
      <c r="A1037" s="6" t="str">
        <f>'CBA Digital Banking Case Study '!D1037</f>
        <v>NSW</v>
      </c>
      <c r="B1037" s="1">
        <f t="shared" si="1"/>
        <v>3</v>
      </c>
    </row>
    <row r="1038">
      <c r="A1038" s="6" t="str">
        <f>'CBA Digital Banking Case Study '!D1038</f>
        <v>QLD</v>
      </c>
      <c r="B1038" s="1">
        <f t="shared" si="1"/>
        <v>7</v>
      </c>
    </row>
    <row r="1039">
      <c r="A1039" s="6" t="str">
        <f>'CBA Digital Banking Case Study '!D1039</f>
        <v>VIC</v>
      </c>
      <c r="B1039" s="1">
        <f t="shared" si="1"/>
        <v>5</v>
      </c>
    </row>
    <row r="1040">
      <c r="A1040" s="6" t="str">
        <f>'CBA Digital Banking Case Study '!D1040</f>
        <v>NSW</v>
      </c>
      <c r="B1040" s="1">
        <f t="shared" si="1"/>
        <v>3</v>
      </c>
    </row>
    <row r="1041">
      <c r="A1041" s="6" t="str">
        <f>'CBA Digital Banking Case Study '!D1041</f>
        <v>NSW</v>
      </c>
      <c r="B1041" s="1">
        <f t="shared" si="1"/>
        <v>3</v>
      </c>
    </row>
    <row r="1042">
      <c r="A1042" s="6" t="str">
        <f>'CBA Digital Banking Case Study '!D1042</f>
        <v>TAS</v>
      </c>
      <c r="B1042" s="1">
        <f t="shared" si="1"/>
        <v>4</v>
      </c>
    </row>
    <row r="1043">
      <c r="A1043" s="6" t="str">
        <f>'CBA Digital Banking Case Study '!D1043</f>
        <v>VIC</v>
      </c>
      <c r="B1043" s="1">
        <f t="shared" si="1"/>
        <v>5</v>
      </c>
    </row>
    <row r="1044">
      <c r="A1044" s="6" t="str">
        <f>'CBA Digital Banking Case Study '!D1044</f>
        <v>SA</v>
      </c>
      <c r="B1044" s="1">
        <f t="shared" si="1"/>
        <v>2</v>
      </c>
    </row>
    <row r="1045">
      <c r="A1045" s="6" t="str">
        <f>'CBA Digital Banking Case Study '!D1045</f>
        <v>NSW</v>
      </c>
      <c r="B1045" s="1">
        <f t="shared" si="1"/>
        <v>3</v>
      </c>
    </row>
    <row r="1046">
      <c r="A1046" s="6" t="str">
        <f>'CBA Digital Banking Case Study '!D1046</f>
        <v>VIC</v>
      </c>
      <c r="B1046" s="1">
        <f t="shared" si="1"/>
        <v>5</v>
      </c>
    </row>
    <row r="1047">
      <c r="A1047" s="6" t="str">
        <f>'CBA Digital Banking Case Study '!D1047</f>
        <v>NSW</v>
      </c>
      <c r="B1047" s="1">
        <f t="shared" si="1"/>
        <v>3</v>
      </c>
    </row>
    <row r="1048">
      <c r="A1048" s="6" t="str">
        <f>'CBA Digital Banking Case Study '!D1048</f>
        <v>VIC</v>
      </c>
      <c r="B1048" s="1">
        <f t="shared" si="1"/>
        <v>5</v>
      </c>
    </row>
    <row r="1049">
      <c r="A1049" s="6" t="str">
        <f>'CBA Digital Banking Case Study '!D1049</f>
        <v>QLD</v>
      </c>
      <c r="B1049" s="1">
        <f t="shared" si="1"/>
        <v>7</v>
      </c>
    </row>
    <row r="1050">
      <c r="A1050" s="6" t="str">
        <f>'CBA Digital Banking Case Study '!D1050</f>
        <v>NSW</v>
      </c>
      <c r="B1050" s="1">
        <f t="shared" si="1"/>
        <v>3</v>
      </c>
    </row>
    <row r="1051">
      <c r="A1051" s="6" t="str">
        <f>'CBA Digital Banking Case Study '!D1051</f>
        <v>VIC</v>
      </c>
      <c r="B1051" s="1">
        <f t="shared" si="1"/>
        <v>5</v>
      </c>
    </row>
    <row r="1052">
      <c r="A1052" s="6" t="str">
        <f>'CBA Digital Banking Case Study '!D1052</f>
        <v>QLD</v>
      </c>
      <c r="B1052" s="1">
        <f t="shared" si="1"/>
        <v>7</v>
      </c>
    </row>
    <row r="1053">
      <c r="A1053" s="6" t="str">
        <f>'CBA Digital Banking Case Study '!D1053</f>
        <v>QLD</v>
      </c>
      <c r="B1053" s="1">
        <f t="shared" si="1"/>
        <v>7</v>
      </c>
    </row>
    <row r="1054">
      <c r="A1054" s="6" t="str">
        <f>'CBA Digital Banking Case Study '!D1054</f>
        <v>QLD</v>
      </c>
      <c r="B1054" s="1">
        <f t="shared" si="1"/>
        <v>7</v>
      </c>
    </row>
    <row r="1055">
      <c r="A1055" s="6" t="str">
        <f>'CBA Digital Banking Case Study '!D1055</f>
        <v>NSW</v>
      </c>
      <c r="B1055" s="1">
        <f t="shared" si="1"/>
        <v>3</v>
      </c>
    </row>
    <row r="1056">
      <c r="A1056" s="6" t="str">
        <f>'CBA Digital Banking Case Study '!D1056</f>
        <v>VIC</v>
      </c>
      <c r="B1056" s="1">
        <f t="shared" si="1"/>
        <v>5</v>
      </c>
    </row>
    <row r="1057">
      <c r="A1057" s="6" t="str">
        <f>'CBA Digital Banking Case Study '!D1057</f>
        <v>ACT</v>
      </c>
      <c r="B1057" s="1">
        <f t="shared" si="1"/>
        <v>6</v>
      </c>
    </row>
    <row r="1058">
      <c r="A1058" s="6" t="str">
        <f>'CBA Digital Banking Case Study '!D1058</f>
        <v>SA</v>
      </c>
      <c r="B1058" s="1">
        <f t="shared" si="1"/>
        <v>2</v>
      </c>
    </row>
    <row r="1059">
      <c r="A1059" s="6" t="str">
        <f>'CBA Digital Banking Case Study '!D1059</f>
        <v>TAS</v>
      </c>
      <c r="B1059" s="1">
        <f t="shared" si="1"/>
        <v>4</v>
      </c>
    </row>
    <row r="1060">
      <c r="A1060" s="6" t="str">
        <f>'CBA Digital Banking Case Study '!D1060</f>
        <v>VIC</v>
      </c>
      <c r="B1060" s="1">
        <f t="shared" si="1"/>
        <v>5</v>
      </c>
    </row>
    <row r="1061">
      <c r="A1061" s="6" t="str">
        <f>'CBA Digital Banking Case Study '!D1061</f>
        <v>WA</v>
      </c>
      <c r="B1061" s="1">
        <f t="shared" si="1"/>
        <v>1</v>
      </c>
    </row>
    <row r="1062">
      <c r="A1062" s="6" t="str">
        <f>'CBA Digital Banking Case Study '!D1062</f>
        <v>QLD</v>
      </c>
      <c r="B1062" s="1">
        <f t="shared" si="1"/>
        <v>7</v>
      </c>
    </row>
    <row r="1063">
      <c r="A1063" s="6" t="str">
        <f>'CBA Digital Banking Case Study '!D1063</f>
        <v>NSW</v>
      </c>
      <c r="B1063" s="1">
        <f t="shared" si="1"/>
        <v>3</v>
      </c>
    </row>
    <row r="1064">
      <c r="A1064" s="6" t="str">
        <f>'CBA Digital Banking Case Study '!D1064</f>
        <v>WA</v>
      </c>
      <c r="B1064" s="1">
        <f t="shared" si="1"/>
        <v>1</v>
      </c>
    </row>
    <row r="1065">
      <c r="A1065" s="6" t="str">
        <f>'CBA Digital Banking Case Study '!D1065</f>
        <v>QLD</v>
      </c>
      <c r="B1065" s="1">
        <f t="shared" si="1"/>
        <v>7</v>
      </c>
    </row>
    <row r="1066">
      <c r="A1066" s="6" t="str">
        <f>'CBA Digital Banking Case Study '!D1066</f>
        <v>NSW</v>
      </c>
      <c r="B1066" s="1">
        <f t="shared" si="1"/>
        <v>3</v>
      </c>
    </row>
    <row r="1067">
      <c r="A1067" s="6" t="str">
        <f>'CBA Digital Banking Case Study '!D1067</f>
        <v>NSW</v>
      </c>
      <c r="B1067" s="1">
        <f t="shared" si="1"/>
        <v>3</v>
      </c>
    </row>
    <row r="1068">
      <c r="A1068" s="6" t="str">
        <f>'CBA Digital Banking Case Study '!D1068</f>
        <v>WA</v>
      </c>
      <c r="B1068" s="1">
        <f t="shared" si="1"/>
        <v>1</v>
      </c>
    </row>
    <row r="1069">
      <c r="A1069" s="6" t="str">
        <f>'CBA Digital Banking Case Study '!D1069</f>
        <v>NSW</v>
      </c>
      <c r="B1069" s="1">
        <f t="shared" si="1"/>
        <v>3</v>
      </c>
    </row>
    <row r="1070">
      <c r="A1070" s="6" t="str">
        <f>'CBA Digital Banking Case Study '!D1070</f>
        <v>NSW</v>
      </c>
      <c r="B1070" s="1">
        <f t="shared" si="1"/>
        <v>3</v>
      </c>
    </row>
    <row r="1071">
      <c r="A1071" s="6" t="str">
        <f>'CBA Digital Banking Case Study '!D1071</f>
        <v>VIC</v>
      </c>
      <c r="B1071" s="1">
        <f t="shared" si="1"/>
        <v>5</v>
      </c>
    </row>
    <row r="1072">
      <c r="A1072" s="6" t="str">
        <f>'CBA Digital Banking Case Study '!D1072</f>
        <v>NSW</v>
      </c>
      <c r="B1072" s="1">
        <f t="shared" si="1"/>
        <v>3</v>
      </c>
    </row>
    <row r="1073">
      <c r="A1073" s="6" t="str">
        <f>'CBA Digital Banking Case Study '!D1073</f>
        <v>SA</v>
      </c>
      <c r="B1073" s="1">
        <f t="shared" si="1"/>
        <v>2</v>
      </c>
    </row>
    <row r="1074">
      <c r="A1074" s="6" t="str">
        <f>'CBA Digital Banking Case Study '!D1074</f>
        <v>VIC</v>
      </c>
      <c r="B1074" s="1">
        <f t="shared" si="1"/>
        <v>5</v>
      </c>
    </row>
    <row r="1075">
      <c r="A1075" s="6" t="str">
        <f>'CBA Digital Banking Case Study '!D1075</f>
        <v>VIC</v>
      </c>
      <c r="B1075" s="1">
        <f t="shared" si="1"/>
        <v>5</v>
      </c>
    </row>
    <row r="1076">
      <c r="A1076" s="6" t="str">
        <f>'CBA Digital Banking Case Study '!D1076</f>
        <v>SA</v>
      </c>
      <c r="B1076" s="1">
        <f t="shared" si="1"/>
        <v>2</v>
      </c>
    </row>
    <row r="1077">
      <c r="A1077" s="6" t="str">
        <f>'CBA Digital Banking Case Study '!D1077</f>
        <v>VIC</v>
      </c>
      <c r="B1077" s="1">
        <f t="shared" si="1"/>
        <v>5</v>
      </c>
    </row>
    <row r="1078">
      <c r="A1078" s="6" t="str">
        <f>'CBA Digital Banking Case Study '!D1078</f>
        <v>VIC</v>
      </c>
      <c r="B1078" s="1">
        <f t="shared" si="1"/>
        <v>5</v>
      </c>
    </row>
    <row r="1079">
      <c r="A1079" s="6" t="str">
        <f>'CBA Digital Banking Case Study '!D1079</f>
        <v>WA</v>
      </c>
      <c r="B1079" s="1">
        <f t="shared" si="1"/>
        <v>1</v>
      </c>
    </row>
    <row r="1080">
      <c r="A1080" s="6" t="str">
        <f>'CBA Digital Banking Case Study '!D1080</f>
        <v>VIC</v>
      </c>
      <c r="B1080" s="1">
        <f t="shared" si="1"/>
        <v>5</v>
      </c>
    </row>
    <row r="1081">
      <c r="A1081" s="6" t="str">
        <f>'CBA Digital Banking Case Study '!D1081</f>
        <v>NSW</v>
      </c>
      <c r="B1081" s="1">
        <f t="shared" si="1"/>
        <v>3</v>
      </c>
    </row>
    <row r="1082">
      <c r="A1082" s="6" t="str">
        <f>'CBA Digital Banking Case Study '!D1082</f>
        <v>QLD</v>
      </c>
      <c r="B1082" s="1">
        <f t="shared" si="1"/>
        <v>7</v>
      </c>
    </row>
    <row r="1083">
      <c r="A1083" s="6" t="str">
        <f>'CBA Digital Banking Case Study '!D1083</f>
        <v>WA</v>
      </c>
      <c r="B1083" s="1">
        <f t="shared" si="1"/>
        <v>1</v>
      </c>
    </row>
    <row r="1084">
      <c r="A1084" s="6" t="str">
        <f>'CBA Digital Banking Case Study '!D1084</f>
        <v>WA</v>
      </c>
      <c r="B1084" s="1">
        <f t="shared" si="1"/>
        <v>1</v>
      </c>
    </row>
    <row r="1085">
      <c r="A1085" s="6" t="str">
        <f>'CBA Digital Banking Case Study '!D1085</f>
        <v>ACT</v>
      </c>
      <c r="B1085" s="1">
        <f t="shared" si="1"/>
        <v>6</v>
      </c>
    </row>
    <row r="1086">
      <c r="A1086" s="6" t="str">
        <f>'CBA Digital Banking Case Study '!D1086</f>
        <v>WA</v>
      </c>
      <c r="B1086" s="1">
        <f t="shared" si="1"/>
        <v>1</v>
      </c>
    </row>
    <row r="1087">
      <c r="A1087" s="6" t="str">
        <f>'CBA Digital Banking Case Study '!D1087</f>
        <v>QLD</v>
      </c>
      <c r="B1087" s="1">
        <f t="shared" si="1"/>
        <v>7</v>
      </c>
    </row>
    <row r="1088">
      <c r="A1088" s="6" t="str">
        <f>'CBA Digital Banking Case Study '!D1088</f>
        <v>WA</v>
      </c>
      <c r="B1088" s="1">
        <f t="shared" si="1"/>
        <v>1</v>
      </c>
    </row>
    <row r="1089">
      <c r="A1089" s="6" t="str">
        <f>'CBA Digital Banking Case Study '!D1089</f>
        <v>NSW</v>
      </c>
      <c r="B1089" s="1">
        <f t="shared" si="1"/>
        <v>3</v>
      </c>
    </row>
    <row r="1090">
      <c r="A1090" s="6" t="str">
        <f>'CBA Digital Banking Case Study '!D1090</f>
        <v>VIC</v>
      </c>
      <c r="B1090" s="1">
        <f t="shared" si="1"/>
        <v>5</v>
      </c>
    </row>
    <row r="1091">
      <c r="A1091" s="6" t="str">
        <f>'CBA Digital Banking Case Study '!D1091</f>
        <v>QLD</v>
      </c>
      <c r="B1091" s="1">
        <f t="shared" si="1"/>
        <v>7</v>
      </c>
    </row>
    <row r="1092">
      <c r="A1092" s="6" t="str">
        <f>'CBA Digital Banking Case Study '!D1092</f>
        <v>QLD</v>
      </c>
      <c r="B1092" s="1">
        <f t="shared" si="1"/>
        <v>7</v>
      </c>
    </row>
    <row r="1093">
      <c r="A1093" s="6" t="str">
        <f>'CBA Digital Banking Case Study '!D1093</f>
        <v>NSW</v>
      </c>
      <c r="B1093" s="1">
        <f t="shared" si="1"/>
        <v>3</v>
      </c>
    </row>
    <row r="1094">
      <c r="A1094" s="6" t="str">
        <f>'CBA Digital Banking Case Study '!D1094</f>
        <v>NSW</v>
      </c>
      <c r="B1094" s="1">
        <f t="shared" si="1"/>
        <v>3</v>
      </c>
    </row>
    <row r="1095">
      <c r="A1095" s="6" t="str">
        <f>'CBA Digital Banking Case Study '!D1095</f>
        <v>VIC</v>
      </c>
      <c r="B1095" s="1">
        <f t="shared" si="1"/>
        <v>5</v>
      </c>
    </row>
    <row r="1096">
      <c r="A1096" s="6" t="str">
        <f>'CBA Digital Banking Case Study '!D1096</f>
        <v>VIC</v>
      </c>
      <c r="B1096" s="1">
        <f t="shared" si="1"/>
        <v>5</v>
      </c>
    </row>
    <row r="1097">
      <c r="A1097" s="6" t="str">
        <f>'CBA Digital Banking Case Study '!D1097</f>
        <v>WA</v>
      </c>
      <c r="B1097" s="1">
        <f t="shared" si="1"/>
        <v>1</v>
      </c>
    </row>
    <row r="1098">
      <c r="A1098" s="6" t="str">
        <f>'CBA Digital Banking Case Study '!D1098</f>
        <v>TAS</v>
      </c>
      <c r="B1098" s="1">
        <f t="shared" si="1"/>
        <v>4</v>
      </c>
    </row>
    <row r="1099">
      <c r="A1099" s="6" t="str">
        <f>'CBA Digital Banking Case Study '!D1099</f>
        <v>QLD</v>
      </c>
      <c r="B1099" s="1">
        <f t="shared" si="1"/>
        <v>7</v>
      </c>
    </row>
    <row r="1100">
      <c r="A1100" s="6" t="str">
        <f>'CBA Digital Banking Case Study '!D1100</f>
        <v>WA</v>
      </c>
      <c r="B1100" s="1">
        <f t="shared" si="1"/>
        <v>1</v>
      </c>
    </row>
    <row r="1101">
      <c r="A1101" s="6" t="str">
        <f>'CBA Digital Banking Case Study '!D1101</f>
        <v>VIC</v>
      </c>
      <c r="B1101" s="1">
        <f t="shared" si="1"/>
        <v>5</v>
      </c>
    </row>
    <row r="1102">
      <c r="A1102" s="6" t="str">
        <f>'CBA Digital Banking Case Study '!D1102</f>
        <v>VIC</v>
      </c>
      <c r="B1102" s="1">
        <f t="shared" si="1"/>
        <v>5</v>
      </c>
    </row>
    <row r="1103">
      <c r="A1103" s="6" t="str">
        <f>'CBA Digital Banking Case Study '!D1103</f>
        <v>VIC</v>
      </c>
      <c r="B1103" s="1">
        <f t="shared" si="1"/>
        <v>5</v>
      </c>
    </row>
    <row r="1104">
      <c r="A1104" s="6" t="str">
        <f>'CBA Digital Banking Case Study '!D1104</f>
        <v>QLD</v>
      </c>
      <c r="B1104" s="1">
        <f t="shared" si="1"/>
        <v>7</v>
      </c>
    </row>
    <row r="1105">
      <c r="A1105" s="6" t="str">
        <f>'CBA Digital Banking Case Study '!D1105</f>
        <v>NSW</v>
      </c>
      <c r="B1105" s="1">
        <f t="shared" si="1"/>
        <v>3</v>
      </c>
    </row>
    <row r="1106">
      <c r="A1106" s="6" t="str">
        <f>'CBA Digital Banking Case Study '!D1106</f>
        <v>VIC</v>
      </c>
      <c r="B1106" s="1">
        <f t="shared" si="1"/>
        <v>5</v>
      </c>
    </row>
    <row r="1107">
      <c r="A1107" s="6" t="str">
        <f>'CBA Digital Banking Case Study '!D1107</f>
        <v>QLD</v>
      </c>
      <c r="B1107" s="1">
        <f t="shared" si="1"/>
        <v>7</v>
      </c>
    </row>
    <row r="1108">
      <c r="A1108" s="6" t="str">
        <f>'CBA Digital Banking Case Study '!D1108</f>
        <v>VIC</v>
      </c>
      <c r="B1108" s="1">
        <f t="shared" si="1"/>
        <v>5</v>
      </c>
    </row>
    <row r="1109">
      <c r="A1109" s="6" t="str">
        <f>'CBA Digital Banking Case Study '!D1109</f>
        <v>TAS</v>
      </c>
      <c r="B1109" s="1">
        <f t="shared" si="1"/>
        <v>4</v>
      </c>
    </row>
    <row r="1110">
      <c r="A1110" s="6" t="str">
        <f>'CBA Digital Banking Case Study '!D1110</f>
        <v>QLD</v>
      </c>
      <c r="B1110" s="1">
        <f t="shared" si="1"/>
        <v>7</v>
      </c>
    </row>
    <row r="1111">
      <c r="A1111" s="6" t="str">
        <f>'CBA Digital Banking Case Study '!D1111</f>
        <v>NSW</v>
      </c>
      <c r="B1111" s="1">
        <f t="shared" si="1"/>
        <v>3</v>
      </c>
    </row>
    <row r="1112">
      <c r="A1112" s="6" t="str">
        <f>'CBA Digital Banking Case Study '!D1112</f>
        <v>VIC</v>
      </c>
      <c r="B1112" s="1">
        <f t="shared" si="1"/>
        <v>5</v>
      </c>
    </row>
    <row r="1113">
      <c r="A1113" s="6" t="str">
        <f>'CBA Digital Banking Case Study '!D1113</f>
        <v>QLD</v>
      </c>
      <c r="B1113" s="1">
        <f t="shared" si="1"/>
        <v>7</v>
      </c>
    </row>
    <row r="1114">
      <c r="A1114" s="6" t="str">
        <f>'CBA Digital Banking Case Study '!D1114</f>
        <v>VIC</v>
      </c>
      <c r="B1114" s="1">
        <f t="shared" si="1"/>
        <v>5</v>
      </c>
    </row>
    <row r="1115">
      <c r="A1115" s="6" t="str">
        <f>'CBA Digital Banking Case Study '!D1115</f>
        <v>NSW</v>
      </c>
      <c r="B1115" s="1">
        <f t="shared" si="1"/>
        <v>3</v>
      </c>
    </row>
    <row r="1116">
      <c r="A1116" s="6" t="str">
        <f>'CBA Digital Banking Case Study '!D1116</f>
        <v>QLD</v>
      </c>
      <c r="B1116" s="1">
        <f t="shared" si="1"/>
        <v>7</v>
      </c>
    </row>
    <row r="1117">
      <c r="A1117" s="6" t="str">
        <f>'CBA Digital Banking Case Study '!D1117</f>
        <v>TAS</v>
      </c>
      <c r="B1117" s="1">
        <f t="shared" si="1"/>
        <v>4</v>
      </c>
    </row>
    <row r="1118">
      <c r="A1118" s="6" t="str">
        <f>'CBA Digital Banking Case Study '!D1118</f>
        <v>VIC</v>
      </c>
      <c r="B1118" s="1">
        <f t="shared" si="1"/>
        <v>5</v>
      </c>
    </row>
    <row r="1119">
      <c r="A1119" s="6" t="str">
        <f>'CBA Digital Banking Case Study '!D1119</f>
        <v>SA</v>
      </c>
      <c r="B1119" s="1">
        <f t="shared" si="1"/>
        <v>2</v>
      </c>
    </row>
    <row r="1120">
      <c r="A1120" s="6" t="str">
        <f>'CBA Digital Banking Case Study '!D1120</f>
        <v>WA</v>
      </c>
      <c r="B1120" s="1">
        <f t="shared" si="1"/>
        <v>1</v>
      </c>
    </row>
    <row r="1121">
      <c r="A1121" s="6" t="str">
        <f>'CBA Digital Banking Case Study '!D1121</f>
        <v>NSW</v>
      </c>
      <c r="B1121" s="1">
        <f t="shared" si="1"/>
        <v>3</v>
      </c>
    </row>
    <row r="1122">
      <c r="A1122" s="6" t="str">
        <f>'CBA Digital Banking Case Study '!D1122</f>
        <v>QLD</v>
      </c>
      <c r="B1122" s="1">
        <f t="shared" si="1"/>
        <v>7</v>
      </c>
    </row>
    <row r="1123">
      <c r="A1123" s="6" t="str">
        <f>'CBA Digital Banking Case Study '!D1123</f>
        <v>VIC</v>
      </c>
      <c r="B1123" s="1">
        <f t="shared" si="1"/>
        <v>5</v>
      </c>
    </row>
    <row r="1124">
      <c r="A1124" s="6" t="str">
        <f>'CBA Digital Banking Case Study '!D1124</f>
        <v>NSW</v>
      </c>
      <c r="B1124" s="1">
        <f t="shared" si="1"/>
        <v>3</v>
      </c>
    </row>
    <row r="1125">
      <c r="A1125" s="6" t="str">
        <f>'CBA Digital Banking Case Study '!D1125</f>
        <v>QLD</v>
      </c>
      <c r="B1125" s="1">
        <f t="shared" si="1"/>
        <v>7</v>
      </c>
    </row>
    <row r="1126">
      <c r="A1126" s="6" t="str">
        <f>'CBA Digital Banking Case Study '!D1126</f>
        <v>QLD</v>
      </c>
      <c r="B1126" s="1">
        <f t="shared" si="1"/>
        <v>7</v>
      </c>
    </row>
    <row r="1127">
      <c r="A1127" s="6" t="str">
        <f>'CBA Digital Banking Case Study '!D1127</f>
        <v>NSW</v>
      </c>
      <c r="B1127" s="1">
        <f t="shared" si="1"/>
        <v>3</v>
      </c>
    </row>
    <row r="1128">
      <c r="A1128" s="6" t="str">
        <f>'CBA Digital Banking Case Study '!D1128</f>
        <v>SA</v>
      </c>
      <c r="B1128" s="1">
        <f t="shared" si="1"/>
        <v>2</v>
      </c>
    </row>
    <row r="1129">
      <c r="A1129" s="6" t="str">
        <f>'CBA Digital Banking Case Study '!D1129</f>
        <v>QLD</v>
      </c>
      <c r="B1129" s="1">
        <f t="shared" si="1"/>
        <v>7</v>
      </c>
    </row>
    <row r="1130">
      <c r="A1130" s="6" t="str">
        <f>'CBA Digital Banking Case Study '!D1130</f>
        <v>TAS</v>
      </c>
      <c r="B1130" s="1">
        <f t="shared" si="1"/>
        <v>4</v>
      </c>
    </row>
    <row r="1131">
      <c r="A1131" s="6" t="str">
        <f>'CBA Digital Banking Case Study '!D1131</f>
        <v>NSW</v>
      </c>
      <c r="B1131" s="1">
        <f t="shared" si="1"/>
        <v>3</v>
      </c>
    </row>
    <row r="1132">
      <c r="A1132" s="6" t="str">
        <f>'CBA Digital Banking Case Study '!D1132</f>
        <v>TAS</v>
      </c>
      <c r="B1132" s="1">
        <f t="shared" si="1"/>
        <v>4</v>
      </c>
    </row>
    <row r="1133">
      <c r="A1133" s="6" t="str">
        <f>'CBA Digital Banking Case Study '!D1133</f>
        <v>VIC</v>
      </c>
      <c r="B1133" s="1">
        <f t="shared" si="1"/>
        <v>5</v>
      </c>
    </row>
    <row r="1134">
      <c r="A1134" s="6" t="str">
        <f>'CBA Digital Banking Case Study '!D1134</f>
        <v>NSW</v>
      </c>
      <c r="B1134" s="1">
        <f t="shared" si="1"/>
        <v>3</v>
      </c>
    </row>
    <row r="1135">
      <c r="A1135" s="6" t="str">
        <f>'CBA Digital Banking Case Study '!D1135</f>
        <v>QLD</v>
      </c>
      <c r="B1135" s="1">
        <f t="shared" si="1"/>
        <v>7</v>
      </c>
    </row>
    <row r="1136">
      <c r="A1136" s="6" t="str">
        <f>'CBA Digital Banking Case Study '!D1136</f>
        <v>QLD</v>
      </c>
      <c r="B1136" s="1">
        <f t="shared" si="1"/>
        <v>7</v>
      </c>
    </row>
    <row r="1137">
      <c r="A1137" s="6" t="str">
        <f>'CBA Digital Banking Case Study '!D1137</f>
        <v>QLD</v>
      </c>
      <c r="B1137" s="1">
        <f t="shared" si="1"/>
        <v>7</v>
      </c>
    </row>
    <row r="1138">
      <c r="A1138" s="6" t="str">
        <f>'CBA Digital Banking Case Study '!D1138</f>
        <v>VIC</v>
      </c>
      <c r="B1138" s="1">
        <f t="shared" si="1"/>
        <v>5</v>
      </c>
    </row>
    <row r="1139">
      <c r="A1139" s="6" t="str">
        <f>'CBA Digital Banking Case Study '!D1139</f>
        <v>NSW</v>
      </c>
      <c r="B1139" s="1">
        <f t="shared" si="1"/>
        <v>3</v>
      </c>
    </row>
    <row r="1140">
      <c r="A1140" s="6" t="str">
        <f>'CBA Digital Banking Case Study '!D1140</f>
        <v>QLD</v>
      </c>
      <c r="B1140" s="1">
        <f t="shared" si="1"/>
        <v>7</v>
      </c>
    </row>
    <row r="1141">
      <c r="A1141" s="6" t="str">
        <f>'CBA Digital Banking Case Study '!D1141</f>
        <v>VIC</v>
      </c>
      <c r="B1141" s="1">
        <f t="shared" si="1"/>
        <v>5</v>
      </c>
    </row>
    <row r="1142">
      <c r="A1142" s="6" t="str">
        <f>'CBA Digital Banking Case Study '!D1142</f>
        <v>VIC</v>
      </c>
      <c r="B1142" s="1">
        <f t="shared" si="1"/>
        <v>5</v>
      </c>
    </row>
    <row r="1143">
      <c r="A1143" s="6" t="str">
        <f>'CBA Digital Banking Case Study '!D1143</f>
        <v>VIC</v>
      </c>
      <c r="B1143" s="1">
        <f t="shared" si="1"/>
        <v>5</v>
      </c>
    </row>
    <row r="1144">
      <c r="A1144" s="6" t="str">
        <f>'CBA Digital Banking Case Study '!D1144</f>
        <v>ACT</v>
      </c>
      <c r="B1144" s="1">
        <f t="shared" si="1"/>
        <v>6</v>
      </c>
    </row>
    <row r="1145">
      <c r="A1145" s="6" t="str">
        <f>'CBA Digital Banking Case Study '!D1145</f>
        <v>QLD</v>
      </c>
      <c r="B1145" s="1">
        <f t="shared" si="1"/>
        <v>7</v>
      </c>
    </row>
    <row r="1146">
      <c r="A1146" s="6" t="str">
        <f>'CBA Digital Banking Case Study '!D1146</f>
        <v>QLD</v>
      </c>
      <c r="B1146" s="1">
        <f t="shared" si="1"/>
        <v>7</v>
      </c>
    </row>
    <row r="1147">
      <c r="A1147" s="6" t="str">
        <f>'CBA Digital Banking Case Study '!D1147</f>
        <v>TAS</v>
      </c>
      <c r="B1147" s="1">
        <f t="shared" si="1"/>
        <v>4</v>
      </c>
    </row>
    <row r="1148">
      <c r="A1148" s="6" t="str">
        <f>'CBA Digital Banking Case Study '!D1148</f>
        <v>QLD</v>
      </c>
      <c r="B1148" s="1">
        <f t="shared" si="1"/>
        <v>7</v>
      </c>
    </row>
    <row r="1149">
      <c r="A1149" s="6" t="str">
        <f>'CBA Digital Banking Case Study '!D1149</f>
        <v>NSW</v>
      </c>
      <c r="B1149" s="1">
        <f t="shared" si="1"/>
        <v>3</v>
      </c>
    </row>
    <row r="1150">
      <c r="A1150" s="6" t="str">
        <f>'CBA Digital Banking Case Study '!D1150</f>
        <v>NSW</v>
      </c>
      <c r="B1150" s="1">
        <f t="shared" si="1"/>
        <v>3</v>
      </c>
    </row>
    <row r="1151">
      <c r="A1151" s="6" t="str">
        <f>'CBA Digital Banking Case Study '!D1151</f>
        <v>QLD</v>
      </c>
      <c r="B1151" s="1">
        <f t="shared" si="1"/>
        <v>7</v>
      </c>
    </row>
    <row r="1152">
      <c r="A1152" s="6" t="str">
        <f>'CBA Digital Banking Case Study '!D1152</f>
        <v>NSW</v>
      </c>
      <c r="B1152" s="1">
        <f t="shared" si="1"/>
        <v>3</v>
      </c>
    </row>
    <row r="1153">
      <c r="A1153" s="6" t="str">
        <f>'CBA Digital Banking Case Study '!D1153</f>
        <v>VIC</v>
      </c>
      <c r="B1153" s="1">
        <f t="shared" si="1"/>
        <v>5</v>
      </c>
    </row>
    <row r="1154">
      <c r="A1154" s="6" t="str">
        <f>'CBA Digital Banking Case Study '!D1154</f>
        <v>NSW</v>
      </c>
      <c r="B1154" s="1">
        <f t="shared" si="1"/>
        <v>3</v>
      </c>
    </row>
    <row r="1155">
      <c r="A1155" s="6" t="str">
        <f>'CBA Digital Banking Case Study '!D1155</f>
        <v>NSW</v>
      </c>
      <c r="B1155" s="1">
        <f t="shared" si="1"/>
        <v>3</v>
      </c>
    </row>
    <row r="1156">
      <c r="A1156" s="6" t="str">
        <f>'CBA Digital Banking Case Study '!D1156</f>
        <v>VIC</v>
      </c>
      <c r="B1156" s="1">
        <f t="shared" si="1"/>
        <v>5</v>
      </c>
    </row>
    <row r="1157">
      <c r="A1157" s="6" t="str">
        <f>'CBA Digital Banking Case Study '!D1157</f>
        <v>ACT</v>
      </c>
      <c r="B1157" s="1">
        <f t="shared" si="1"/>
        <v>6</v>
      </c>
    </row>
    <row r="1158">
      <c r="A1158" s="6" t="str">
        <f>'CBA Digital Banking Case Study '!D1158</f>
        <v>QLD</v>
      </c>
      <c r="B1158" s="1">
        <f t="shared" si="1"/>
        <v>7</v>
      </c>
    </row>
    <row r="1159">
      <c r="A1159" s="6" t="str">
        <f>'CBA Digital Banking Case Study '!D1159</f>
        <v>TAS</v>
      </c>
      <c r="B1159" s="1">
        <f t="shared" si="1"/>
        <v>4</v>
      </c>
    </row>
    <row r="1160">
      <c r="A1160" s="6" t="str">
        <f>'CBA Digital Banking Case Study '!D1160</f>
        <v>TAS</v>
      </c>
      <c r="B1160" s="1">
        <f t="shared" si="1"/>
        <v>4</v>
      </c>
    </row>
    <row r="1161">
      <c r="A1161" s="6" t="str">
        <f>'CBA Digital Banking Case Study '!D1161</f>
        <v>NSW</v>
      </c>
      <c r="B1161" s="1">
        <f t="shared" si="1"/>
        <v>3</v>
      </c>
    </row>
    <row r="1162">
      <c r="A1162" s="6" t="str">
        <f>'CBA Digital Banking Case Study '!D1162</f>
        <v>NSW</v>
      </c>
      <c r="B1162" s="1">
        <f t="shared" si="1"/>
        <v>3</v>
      </c>
    </row>
    <row r="1163">
      <c r="A1163" s="6" t="str">
        <f>'CBA Digital Banking Case Study '!D1163</f>
        <v>QLD</v>
      </c>
      <c r="B1163" s="1">
        <f t="shared" si="1"/>
        <v>7</v>
      </c>
    </row>
    <row r="1164">
      <c r="A1164" s="6" t="str">
        <f>'CBA Digital Banking Case Study '!D1164</f>
        <v>WA</v>
      </c>
      <c r="B1164" s="1">
        <f t="shared" si="1"/>
        <v>1</v>
      </c>
    </row>
    <row r="1165">
      <c r="A1165" s="6" t="str">
        <f>'CBA Digital Banking Case Study '!D1165</f>
        <v>VIC</v>
      </c>
      <c r="B1165" s="1">
        <f t="shared" si="1"/>
        <v>5</v>
      </c>
    </row>
    <row r="1166">
      <c r="A1166" s="6" t="str">
        <f>'CBA Digital Banking Case Study '!D1166</f>
        <v>NT</v>
      </c>
      <c r="B1166" s="1">
        <f t="shared" si="1"/>
        <v>8</v>
      </c>
    </row>
    <row r="1167">
      <c r="A1167" s="6" t="str">
        <f>'CBA Digital Banking Case Study '!D1167</f>
        <v>NSW</v>
      </c>
      <c r="B1167" s="1">
        <f t="shared" si="1"/>
        <v>3</v>
      </c>
    </row>
    <row r="1168">
      <c r="A1168" s="6" t="str">
        <f>'CBA Digital Banking Case Study '!D1168</f>
        <v>NSW</v>
      </c>
      <c r="B1168" s="1">
        <f t="shared" si="1"/>
        <v>3</v>
      </c>
    </row>
    <row r="1169">
      <c r="A1169" s="6" t="str">
        <f>'CBA Digital Banking Case Study '!D1169</f>
        <v>QLD</v>
      </c>
      <c r="B1169" s="1">
        <f t="shared" si="1"/>
        <v>7</v>
      </c>
    </row>
    <row r="1170">
      <c r="A1170" s="6" t="str">
        <f>'CBA Digital Banking Case Study '!D1170</f>
        <v>VIC</v>
      </c>
      <c r="B1170" s="1">
        <f t="shared" si="1"/>
        <v>5</v>
      </c>
    </row>
    <row r="1171">
      <c r="A1171" s="6" t="str">
        <f>'CBA Digital Banking Case Study '!D1171</f>
        <v>NSW</v>
      </c>
      <c r="B1171" s="1">
        <f t="shared" si="1"/>
        <v>3</v>
      </c>
    </row>
    <row r="1172">
      <c r="A1172" s="6" t="str">
        <f>'CBA Digital Banking Case Study '!D1172</f>
        <v>VIC</v>
      </c>
      <c r="B1172" s="1">
        <f t="shared" si="1"/>
        <v>5</v>
      </c>
    </row>
    <row r="1173">
      <c r="A1173" s="6" t="str">
        <f>'CBA Digital Banking Case Study '!D1173</f>
        <v>NSW</v>
      </c>
      <c r="B1173" s="1">
        <f t="shared" si="1"/>
        <v>3</v>
      </c>
    </row>
    <row r="1174">
      <c r="A1174" s="6" t="str">
        <f>'CBA Digital Banking Case Study '!D1174</f>
        <v>QLD</v>
      </c>
      <c r="B1174" s="1">
        <f t="shared" si="1"/>
        <v>7</v>
      </c>
    </row>
    <row r="1175">
      <c r="A1175" s="6" t="str">
        <f>'CBA Digital Banking Case Study '!D1175</f>
        <v>SA</v>
      </c>
      <c r="B1175" s="1">
        <f t="shared" si="1"/>
        <v>2</v>
      </c>
    </row>
    <row r="1176">
      <c r="A1176" s="6" t="str">
        <f>'CBA Digital Banking Case Study '!D1176</f>
        <v>SA</v>
      </c>
      <c r="B1176" s="1">
        <f t="shared" si="1"/>
        <v>2</v>
      </c>
    </row>
    <row r="1177">
      <c r="A1177" s="6" t="str">
        <f>'CBA Digital Banking Case Study '!D1177</f>
        <v>QLD</v>
      </c>
      <c r="B1177" s="1">
        <f t="shared" si="1"/>
        <v>7</v>
      </c>
    </row>
    <row r="1178">
      <c r="A1178" s="6" t="str">
        <f>'CBA Digital Banking Case Study '!D1178</f>
        <v>VIC</v>
      </c>
      <c r="B1178" s="1">
        <f t="shared" si="1"/>
        <v>5</v>
      </c>
    </row>
    <row r="1179">
      <c r="A1179" s="6" t="str">
        <f>'CBA Digital Banking Case Study '!D1179</f>
        <v>VIC</v>
      </c>
      <c r="B1179" s="1">
        <f t="shared" si="1"/>
        <v>5</v>
      </c>
    </row>
    <row r="1180">
      <c r="A1180" s="6" t="str">
        <f>'CBA Digital Banking Case Study '!D1180</f>
        <v>NSW</v>
      </c>
      <c r="B1180" s="1">
        <f t="shared" si="1"/>
        <v>3</v>
      </c>
    </row>
    <row r="1181">
      <c r="A1181" s="6" t="str">
        <f>'CBA Digital Banking Case Study '!D1181</f>
        <v>VIC</v>
      </c>
      <c r="B1181" s="1">
        <f t="shared" si="1"/>
        <v>5</v>
      </c>
    </row>
    <row r="1182">
      <c r="A1182" s="6" t="str">
        <f>'CBA Digital Banking Case Study '!D1182</f>
        <v>NSW</v>
      </c>
      <c r="B1182" s="1">
        <f t="shared" si="1"/>
        <v>3</v>
      </c>
    </row>
    <row r="1183">
      <c r="A1183" s="6" t="str">
        <f>'CBA Digital Banking Case Study '!D1183</f>
        <v>WA</v>
      </c>
      <c r="B1183" s="1">
        <f t="shared" si="1"/>
        <v>1</v>
      </c>
    </row>
    <row r="1184">
      <c r="A1184" s="6" t="str">
        <f>'CBA Digital Banking Case Study '!D1184</f>
        <v>SA</v>
      </c>
      <c r="B1184" s="1">
        <f t="shared" si="1"/>
        <v>2</v>
      </c>
    </row>
    <row r="1185">
      <c r="A1185" s="6" t="str">
        <f>'CBA Digital Banking Case Study '!D1185</f>
        <v>VIC</v>
      </c>
      <c r="B1185" s="1">
        <f t="shared" si="1"/>
        <v>5</v>
      </c>
    </row>
    <row r="1186">
      <c r="A1186" s="6" t="str">
        <f>'CBA Digital Banking Case Study '!D1186</f>
        <v>QLD</v>
      </c>
      <c r="B1186" s="1">
        <f t="shared" si="1"/>
        <v>7</v>
      </c>
    </row>
    <row r="1187">
      <c r="A1187" s="6" t="str">
        <f>'CBA Digital Banking Case Study '!D1187</f>
        <v>NSW</v>
      </c>
      <c r="B1187" s="1">
        <f t="shared" si="1"/>
        <v>3</v>
      </c>
    </row>
    <row r="1188">
      <c r="A1188" s="6" t="str">
        <f>'CBA Digital Banking Case Study '!D1188</f>
        <v>QLD</v>
      </c>
      <c r="B1188" s="1">
        <f t="shared" si="1"/>
        <v>7</v>
      </c>
    </row>
    <row r="1189">
      <c r="A1189" s="6" t="str">
        <f>'CBA Digital Banking Case Study '!D1189</f>
        <v>QLD</v>
      </c>
      <c r="B1189" s="1">
        <f t="shared" si="1"/>
        <v>7</v>
      </c>
    </row>
    <row r="1190">
      <c r="A1190" s="6" t="str">
        <f>'CBA Digital Banking Case Study '!D1190</f>
        <v>VIC</v>
      </c>
      <c r="B1190" s="1">
        <f t="shared" si="1"/>
        <v>5</v>
      </c>
    </row>
    <row r="1191">
      <c r="A1191" s="6" t="str">
        <f>'CBA Digital Banking Case Study '!D1191</f>
        <v>NSW</v>
      </c>
      <c r="B1191" s="1">
        <f t="shared" si="1"/>
        <v>3</v>
      </c>
    </row>
    <row r="1192">
      <c r="A1192" s="6" t="str">
        <f>'CBA Digital Banking Case Study '!D1192</f>
        <v>WA</v>
      </c>
      <c r="B1192" s="1">
        <f t="shared" si="1"/>
        <v>1</v>
      </c>
    </row>
    <row r="1193">
      <c r="A1193" s="6" t="str">
        <f>'CBA Digital Banking Case Study '!D1193</f>
        <v>QLD</v>
      </c>
      <c r="B1193" s="1">
        <f t="shared" si="1"/>
        <v>7</v>
      </c>
    </row>
    <row r="1194">
      <c r="A1194" s="6" t="str">
        <f>'CBA Digital Banking Case Study '!D1194</f>
        <v>SA</v>
      </c>
      <c r="B1194" s="1">
        <f t="shared" si="1"/>
        <v>2</v>
      </c>
    </row>
    <row r="1195">
      <c r="A1195" s="6" t="str">
        <f>'CBA Digital Banking Case Study '!D1195</f>
        <v>WA</v>
      </c>
      <c r="B1195" s="1">
        <f t="shared" si="1"/>
        <v>1</v>
      </c>
    </row>
    <row r="1196">
      <c r="A1196" s="6" t="str">
        <f>'CBA Digital Banking Case Study '!D1196</f>
        <v>NT</v>
      </c>
      <c r="B1196" s="1">
        <f t="shared" si="1"/>
        <v>8</v>
      </c>
    </row>
    <row r="1197">
      <c r="A1197" s="6" t="str">
        <f>'CBA Digital Banking Case Study '!D1197</f>
        <v>NSW</v>
      </c>
      <c r="B1197" s="1">
        <f t="shared" si="1"/>
        <v>3</v>
      </c>
    </row>
    <row r="1198">
      <c r="A1198" s="6" t="str">
        <f>'CBA Digital Banking Case Study '!D1198</f>
        <v>NSW</v>
      </c>
      <c r="B1198" s="1">
        <f t="shared" si="1"/>
        <v>3</v>
      </c>
    </row>
    <row r="1199">
      <c r="A1199" s="6" t="str">
        <f>'CBA Digital Banking Case Study '!D1199</f>
        <v>VIC</v>
      </c>
      <c r="B1199" s="1">
        <f t="shared" si="1"/>
        <v>5</v>
      </c>
    </row>
    <row r="1200">
      <c r="A1200" s="6" t="str">
        <f>'CBA Digital Banking Case Study '!D1200</f>
        <v>NSW</v>
      </c>
      <c r="B1200" s="1">
        <f t="shared" si="1"/>
        <v>3</v>
      </c>
    </row>
    <row r="1201">
      <c r="A1201" s="6" t="str">
        <f>'CBA Digital Banking Case Study '!D1201</f>
        <v>VIC</v>
      </c>
      <c r="B1201" s="1">
        <f t="shared" si="1"/>
        <v>5</v>
      </c>
    </row>
    <row r="1202">
      <c r="A1202" s="6" t="str">
        <f>'CBA Digital Banking Case Study '!D1202</f>
        <v>QLD</v>
      </c>
      <c r="B1202" s="1">
        <f t="shared" si="1"/>
        <v>7</v>
      </c>
    </row>
    <row r="1203">
      <c r="A1203" s="6" t="str">
        <f>'CBA Digital Banking Case Study '!D1203</f>
        <v>VIC</v>
      </c>
      <c r="B1203" s="1">
        <f t="shared" si="1"/>
        <v>5</v>
      </c>
    </row>
    <row r="1204">
      <c r="A1204" s="6" t="str">
        <f>'CBA Digital Banking Case Study '!D1204</f>
        <v>NSW</v>
      </c>
      <c r="B1204" s="1">
        <f t="shared" si="1"/>
        <v>3</v>
      </c>
    </row>
    <row r="1205">
      <c r="A1205" s="6" t="str">
        <f>'CBA Digital Banking Case Study '!D1205</f>
        <v>SA</v>
      </c>
      <c r="B1205" s="1">
        <f t="shared" si="1"/>
        <v>2</v>
      </c>
    </row>
    <row r="1206">
      <c r="A1206" s="6" t="str">
        <f>'CBA Digital Banking Case Study '!D1206</f>
        <v>NSW</v>
      </c>
      <c r="B1206" s="1">
        <f t="shared" si="1"/>
        <v>3</v>
      </c>
    </row>
    <row r="1207">
      <c r="A1207" s="6" t="str">
        <f>'CBA Digital Banking Case Study '!D1207</f>
        <v>VIC</v>
      </c>
      <c r="B1207" s="1">
        <f t="shared" si="1"/>
        <v>5</v>
      </c>
    </row>
    <row r="1208">
      <c r="A1208" s="6" t="str">
        <f>'CBA Digital Banking Case Study '!D1208</f>
        <v>QLD</v>
      </c>
      <c r="B1208" s="1">
        <f t="shared" si="1"/>
        <v>7</v>
      </c>
    </row>
    <row r="1209">
      <c r="A1209" s="6" t="str">
        <f>'CBA Digital Banking Case Study '!D1209</f>
        <v>QLD</v>
      </c>
      <c r="B1209" s="1">
        <f t="shared" si="1"/>
        <v>7</v>
      </c>
    </row>
    <row r="1210">
      <c r="A1210" s="6" t="str">
        <f>'CBA Digital Banking Case Study '!D1210</f>
        <v>VIC</v>
      </c>
      <c r="B1210" s="1">
        <f t="shared" si="1"/>
        <v>5</v>
      </c>
    </row>
    <row r="1211">
      <c r="A1211" s="6" t="str">
        <f>'CBA Digital Banking Case Study '!D1211</f>
        <v>NSW</v>
      </c>
      <c r="B1211" s="1">
        <f t="shared" si="1"/>
        <v>3</v>
      </c>
    </row>
    <row r="1212">
      <c r="A1212" s="6" t="str">
        <f>'CBA Digital Banking Case Study '!D1212</f>
        <v>QLD</v>
      </c>
      <c r="B1212" s="1">
        <f t="shared" si="1"/>
        <v>7</v>
      </c>
    </row>
    <row r="1213">
      <c r="A1213" s="6" t="str">
        <f>'CBA Digital Banking Case Study '!D1213</f>
        <v>NSW</v>
      </c>
      <c r="B1213" s="1">
        <f t="shared" si="1"/>
        <v>3</v>
      </c>
    </row>
    <row r="1214">
      <c r="A1214" s="6" t="str">
        <f>'CBA Digital Banking Case Study '!D1214</f>
        <v>NSW</v>
      </c>
      <c r="B1214" s="1">
        <f t="shared" si="1"/>
        <v>3</v>
      </c>
    </row>
    <row r="1215">
      <c r="A1215" s="6" t="str">
        <f>'CBA Digital Banking Case Study '!D1215</f>
        <v>QLD</v>
      </c>
      <c r="B1215" s="1">
        <f t="shared" si="1"/>
        <v>7</v>
      </c>
    </row>
    <row r="1216">
      <c r="A1216" s="6" t="str">
        <f>'CBA Digital Banking Case Study '!D1216</f>
        <v>NSW</v>
      </c>
      <c r="B1216" s="1">
        <f t="shared" si="1"/>
        <v>3</v>
      </c>
    </row>
    <row r="1217">
      <c r="A1217" s="6" t="str">
        <f>'CBA Digital Banking Case Study '!D1217</f>
        <v>VIC</v>
      </c>
      <c r="B1217" s="1">
        <f t="shared" si="1"/>
        <v>5</v>
      </c>
    </row>
    <row r="1218">
      <c r="A1218" s="6" t="str">
        <f>'CBA Digital Banking Case Study '!D1218</f>
        <v>VIC</v>
      </c>
      <c r="B1218" s="1">
        <f t="shared" si="1"/>
        <v>5</v>
      </c>
    </row>
    <row r="1219">
      <c r="A1219" s="6" t="str">
        <f>'CBA Digital Banking Case Study '!D1219</f>
        <v>ACT</v>
      </c>
      <c r="B1219" s="1">
        <f t="shared" si="1"/>
        <v>6</v>
      </c>
    </row>
    <row r="1220">
      <c r="A1220" s="6" t="str">
        <f>'CBA Digital Banking Case Study '!D1220</f>
        <v>ACT</v>
      </c>
      <c r="B1220" s="1">
        <f t="shared" si="1"/>
        <v>6</v>
      </c>
    </row>
    <row r="1221">
      <c r="A1221" s="6" t="str">
        <f>'CBA Digital Banking Case Study '!D1221</f>
        <v>VIC</v>
      </c>
      <c r="B1221" s="1">
        <f t="shared" si="1"/>
        <v>5</v>
      </c>
    </row>
    <row r="1222">
      <c r="A1222" s="6" t="str">
        <f>'CBA Digital Banking Case Study '!D1222</f>
        <v>NSW</v>
      </c>
      <c r="B1222" s="1">
        <f t="shared" si="1"/>
        <v>3</v>
      </c>
    </row>
    <row r="1223">
      <c r="A1223" s="6" t="str">
        <f>'CBA Digital Banking Case Study '!D1223</f>
        <v>NSW</v>
      </c>
      <c r="B1223" s="1">
        <f t="shared" si="1"/>
        <v>3</v>
      </c>
    </row>
    <row r="1224">
      <c r="A1224" s="6" t="str">
        <f>'CBA Digital Banking Case Study '!D1224</f>
        <v>NSW</v>
      </c>
      <c r="B1224" s="1">
        <f t="shared" si="1"/>
        <v>3</v>
      </c>
    </row>
    <row r="1225">
      <c r="A1225" s="6" t="str">
        <f>'CBA Digital Banking Case Study '!D1225</f>
        <v>VIC</v>
      </c>
      <c r="B1225" s="1">
        <f t="shared" si="1"/>
        <v>5</v>
      </c>
    </row>
    <row r="1226">
      <c r="A1226" s="6" t="str">
        <f>'CBA Digital Banking Case Study '!D1226</f>
        <v>QLD</v>
      </c>
      <c r="B1226" s="1">
        <f t="shared" si="1"/>
        <v>7</v>
      </c>
    </row>
    <row r="1227">
      <c r="A1227" s="6" t="str">
        <f>'CBA Digital Banking Case Study '!D1227</f>
        <v>VIC</v>
      </c>
      <c r="B1227" s="1">
        <f t="shared" si="1"/>
        <v>5</v>
      </c>
    </row>
    <row r="1228">
      <c r="A1228" s="6" t="str">
        <f>'CBA Digital Banking Case Study '!D1228</f>
        <v>VIC</v>
      </c>
      <c r="B1228" s="1">
        <f t="shared" si="1"/>
        <v>5</v>
      </c>
    </row>
    <row r="1229">
      <c r="A1229" s="6" t="str">
        <f>'CBA Digital Banking Case Study '!D1229</f>
        <v>NSW</v>
      </c>
      <c r="B1229" s="1">
        <f t="shared" si="1"/>
        <v>3</v>
      </c>
    </row>
    <row r="1230">
      <c r="A1230" s="6" t="str">
        <f>'CBA Digital Banking Case Study '!D1230</f>
        <v>VIC</v>
      </c>
      <c r="B1230" s="1">
        <f t="shared" si="1"/>
        <v>5</v>
      </c>
    </row>
    <row r="1231">
      <c r="A1231" s="6" t="str">
        <f>'CBA Digital Banking Case Study '!D1231</f>
        <v>VIC</v>
      </c>
      <c r="B1231" s="1">
        <f t="shared" si="1"/>
        <v>5</v>
      </c>
    </row>
    <row r="1232">
      <c r="A1232" s="6" t="str">
        <f>'CBA Digital Banking Case Study '!D1232</f>
        <v>VIC</v>
      </c>
      <c r="B1232" s="1">
        <f t="shared" si="1"/>
        <v>5</v>
      </c>
    </row>
    <row r="1233">
      <c r="A1233" s="6" t="str">
        <f>'CBA Digital Banking Case Study '!D1233</f>
        <v>QLD</v>
      </c>
      <c r="B1233" s="1">
        <f t="shared" si="1"/>
        <v>7</v>
      </c>
    </row>
    <row r="1234">
      <c r="A1234" s="6" t="str">
        <f>'CBA Digital Banking Case Study '!D1234</f>
        <v>QLD</v>
      </c>
      <c r="B1234" s="1">
        <f t="shared" si="1"/>
        <v>7</v>
      </c>
    </row>
    <row r="1235">
      <c r="A1235" s="6" t="str">
        <f>'CBA Digital Banking Case Study '!D1235</f>
        <v>VIC</v>
      </c>
      <c r="B1235" s="1">
        <f t="shared" si="1"/>
        <v>5</v>
      </c>
    </row>
    <row r="1236">
      <c r="A1236" s="6" t="str">
        <f>'CBA Digital Banking Case Study '!D1236</f>
        <v>VIC</v>
      </c>
      <c r="B1236" s="1">
        <f t="shared" si="1"/>
        <v>5</v>
      </c>
    </row>
    <row r="1237">
      <c r="A1237" s="6" t="str">
        <f>'CBA Digital Banking Case Study '!D1237</f>
        <v>NSW</v>
      </c>
      <c r="B1237" s="1">
        <f t="shared" si="1"/>
        <v>3</v>
      </c>
    </row>
    <row r="1238">
      <c r="A1238" s="6" t="str">
        <f>'CBA Digital Banking Case Study '!D1238</f>
        <v>NSW</v>
      </c>
      <c r="B1238" s="1">
        <f t="shared" si="1"/>
        <v>3</v>
      </c>
    </row>
    <row r="1239">
      <c r="A1239" s="6" t="str">
        <f>'CBA Digital Banking Case Study '!D1239</f>
        <v>QLD</v>
      </c>
      <c r="B1239" s="1">
        <f t="shared" si="1"/>
        <v>7</v>
      </c>
    </row>
    <row r="1240">
      <c r="A1240" s="6" t="str">
        <f>'CBA Digital Banking Case Study '!D1240</f>
        <v>NSW</v>
      </c>
      <c r="B1240" s="1">
        <f t="shared" si="1"/>
        <v>3</v>
      </c>
    </row>
    <row r="1241">
      <c r="A1241" s="6" t="str">
        <f>'CBA Digital Banking Case Study '!D1241</f>
        <v>QLD</v>
      </c>
      <c r="B1241" s="1">
        <f t="shared" si="1"/>
        <v>7</v>
      </c>
    </row>
    <row r="1242">
      <c r="A1242" s="6" t="str">
        <f>'CBA Digital Banking Case Study '!D1242</f>
        <v>QLD</v>
      </c>
      <c r="B1242" s="1">
        <f t="shared" si="1"/>
        <v>7</v>
      </c>
    </row>
    <row r="1243">
      <c r="A1243" s="6" t="str">
        <f>'CBA Digital Banking Case Study '!D1243</f>
        <v>SA</v>
      </c>
      <c r="B1243" s="1">
        <f t="shared" si="1"/>
        <v>2</v>
      </c>
    </row>
    <row r="1244">
      <c r="A1244" s="6" t="str">
        <f>'CBA Digital Banking Case Study '!D1244</f>
        <v>TAS</v>
      </c>
      <c r="B1244" s="1">
        <f t="shared" si="1"/>
        <v>4</v>
      </c>
    </row>
    <row r="1245">
      <c r="A1245" s="6" t="str">
        <f>'CBA Digital Banking Case Study '!D1245</f>
        <v>NSW</v>
      </c>
      <c r="B1245" s="1">
        <f t="shared" si="1"/>
        <v>3</v>
      </c>
    </row>
    <row r="1246">
      <c r="A1246" s="6" t="str">
        <f>'CBA Digital Banking Case Study '!D1246</f>
        <v>NT</v>
      </c>
      <c r="B1246" s="1">
        <f t="shared" si="1"/>
        <v>8</v>
      </c>
    </row>
    <row r="1247">
      <c r="A1247" s="6" t="str">
        <f>'CBA Digital Banking Case Study '!D1247</f>
        <v>QLD</v>
      </c>
      <c r="B1247" s="1">
        <f t="shared" si="1"/>
        <v>7</v>
      </c>
    </row>
    <row r="1248">
      <c r="A1248" s="6" t="str">
        <f>'CBA Digital Banking Case Study '!D1248</f>
        <v>QLD</v>
      </c>
      <c r="B1248" s="1">
        <f t="shared" si="1"/>
        <v>7</v>
      </c>
    </row>
    <row r="1249">
      <c r="A1249" s="6" t="str">
        <f>'CBA Digital Banking Case Study '!D1249</f>
        <v>NSW</v>
      </c>
      <c r="B1249" s="1">
        <f t="shared" si="1"/>
        <v>3</v>
      </c>
    </row>
    <row r="1250">
      <c r="A1250" s="6" t="str">
        <f>'CBA Digital Banking Case Study '!D1250</f>
        <v>WA</v>
      </c>
      <c r="B1250" s="1">
        <f t="shared" si="1"/>
        <v>1</v>
      </c>
    </row>
    <row r="1251">
      <c r="A1251" s="6" t="str">
        <f>'CBA Digital Banking Case Study '!D1251</f>
        <v>NSW</v>
      </c>
      <c r="B1251" s="1">
        <f t="shared" si="1"/>
        <v>3</v>
      </c>
    </row>
    <row r="1252">
      <c r="A1252" s="6" t="str">
        <f>'CBA Digital Banking Case Study '!D1252</f>
        <v>WA</v>
      </c>
      <c r="B1252" s="1">
        <f t="shared" si="1"/>
        <v>1</v>
      </c>
    </row>
    <row r="1253">
      <c r="A1253" s="6" t="str">
        <f>'CBA Digital Banking Case Study '!D1253</f>
        <v>NSW</v>
      </c>
      <c r="B1253" s="1">
        <f t="shared" si="1"/>
        <v>3</v>
      </c>
    </row>
    <row r="1254">
      <c r="A1254" s="6" t="str">
        <f>'CBA Digital Banking Case Study '!D1254</f>
        <v>QLD</v>
      </c>
      <c r="B1254" s="1">
        <f t="shared" si="1"/>
        <v>7</v>
      </c>
    </row>
    <row r="1255">
      <c r="A1255" s="6" t="str">
        <f>'CBA Digital Banking Case Study '!D1255</f>
        <v>VIC</v>
      </c>
      <c r="B1255" s="1">
        <f t="shared" si="1"/>
        <v>5</v>
      </c>
    </row>
    <row r="1256">
      <c r="A1256" s="6" t="str">
        <f>'CBA Digital Banking Case Study '!D1256</f>
        <v>NSW</v>
      </c>
      <c r="B1256" s="1">
        <f t="shared" si="1"/>
        <v>3</v>
      </c>
    </row>
    <row r="1257">
      <c r="A1257" s="6" t="str">
        <f>'CBA Digital Banking Case Study '!D1257</f>
        <v>NSW</v>
      </c>
      <c r="B1257" s="1">
        <f t="shared" si="1"/>
        <v>3</v>
      </c>
    </row>
    <row r="1258">
      <c r="A1258" s="6" t="str">
        <f>'CBA Digital Banking Case Study '!D1258</f>
        <v>VIC</v>
      </c>
      <c r="B1258" s="1">
        <f t="shared" si="1"/>
        <v>5</v>
      </c>
    </row>
    <row r="1259">
      <c r="A1259" s="6" t="str">
        <f>'CBA Digital Banking Case Study '!D1259</f>
        <v>NSW</v>
      </c>
      <c r="B1259" s="1">
        <f t="shared" si="1"/>
        <v>3</v>
      </c>
    </row>
    <row r="1260">
      <c r="A1260" s="6" t="str">
        <f>'CBA Digital Banking Case Study '!D1260</f>
        <v>VIC</v>
      </c>
      <c r="B1260" s="1">
        <f t="shared" si="1"/>
        <v>5</v>
      </c>
    </row>
    <row r="1261">
      <c r="A1261" s="6" t="str">
        <f>'CBA Digital Banking Case Study '!D1261</f>
        <v>QLD</v>
      </c>
      <c r="B1261" s="1">
        <f t="shared" si="1"/>
        <v>7</v>
      </c>
    </row>
    <row r="1262">
      <c r="A1262" s="6" t="str">
        <f>'CBA Digital Banking Case Study '!D1262</f>
        <v>WA</v>
      </c>
      <c r="B1262" s="1">
        <f t="shared" si="1"/>
        <v>1</v>
      </c>
    </row>
    <row r="1263">
      <c r="A1263" s="6" t="str">
        <f>'CBA Digital Banking Case Study '!D1263</f>
        <v>QLD</v>
      </c>
      <c r="B1263" s="1">
        <f t="shared" si="1"/>
        <v>7</v>
      </c>
    </row>
    <row r="1264">
      <c r="A1264" s="6" t="str">
        <f>'CBA Digital Banking Case Study '!D1264</f>
        <v>NSW</v>
      </c>
      <c r="B1264" s="1">
        <f t="shared" si="1"/>
        <v>3</v>
      </c>
    </row>
    <row r="1265">
      <c r="A1265" s="6" t="str">
        <f>'CBA Digital Banking Case Study '!D1265</f>
        <v>NSW</v>
      </c>
      <c r="B1265" s="1">
        <f t="shared" si="1"/>
        <v>3</v>
      </c>
    </row>
    <row r="1266">
      <c r="A1266" s="6" t="str">
        <f>'CBA Digital Banking Case Study '!D1266</f>
        <v>NSW</v>
      </c>
      <c r="B1266" s="1">
        <f t="shared" si="1"/>
        <v>3</v>
      </c>
    </row>
    <row r="1267">
      <c r="A1267" s="6" t="str">
        <f>'CBA Digital Banking Case Study '!D1267</f>
        <v>SA</v>
      </c>
      <c r="B1267" s="1">
        <f t="shared" si="1"/>
        <v>2</v>
      </c>
    </row>
    <row r="1268">
      <c r="A1268" s="6" t="str">
        <f>'CBA Digital Banking Case Study '!D1268</f>
        <v>WA</v>
      </c>
      <c r="B1268" s="1">
        <f t="shared" si="1"/>
        <v>1</v>
      </c>
    </row>
    <row r="1269">
      <c r="A1269" s="6" t="str">
        <f>'CBA Digital Banking Case Study '!D1269</f>
        <v>VIC</v>
      </c>
      <c r="B1269" s="1">
        <f t="shared" si="1"/>
        <v>5</v>
      </c>
    </row>
    <row r="1270">
      <c r="A1270" s="6" t="str">
        <f>'CBA Digital Banking Case Study '!D1270</f>
        <v>NSW</v>
      </c>
      <c r="B1270" s="1">
        <f t="shared" si="1"/>
        <v>3</v>
      </c>
    </row>
    <row r="1271">
      <c r="A1271" s="6" t="str">
        <f>'CBA Digital Banking Case Study '!D1271</f>
        <v>SA</v>
      </c>
      <c r="B1271" s="1">
        <f t="shared" si="1"/>
        <v>2</v>
      </c>
    </row>
    <row r="1272">
      <c r="A1272" s="6" t="str">
        <f>'CBA Digital Banking Case Study '!D1272</f>
        <v>SA</v>
      </c>
      <c r="B1272" s="1">
        <f t="shared" si="1"/>
        <v>2</v>
      </c>
    </row>
    <row r="1273">
      <c r="A1273" s="6" t="str">
        <f>'CBA Digital Banking Case Study '!D1273</f>
        <v>WA</v>
      </c>
      <c r="B1273" s="1">
        <f t="shared" si="1"/>
        <v>1</v>
      </c>
    </row>
    <row r="1274">
      <c r="A1274" s="6" t="str">
        <f>'CBA Digital Banking Case Study '!D1274</f>
        <v>WA</v>
      </c>
      <c r="B1274" s="1">
        <f t="shared" si="1"/>
        <v>1</v>
      </c>
    </row>
    <row r="1275">
      <c r="A1275" s="6" t="str">
        <f>'CBA Digital Banking Case Study '!D1275</f>
        <v>VIC</v>
      </c>
      <c r="B1275" s="1">
        <f t="shared" si="1"/>
        <v>5</v>
      </c>
    </row>
    <row r="1276">
      <c r="A1276" s="6" t="str">
        <f>'CBA Digital Banking Case Study '!D1276</f>
        <v>NSW</v>
      </c>
      <c r="B1276" s="1">
        <f t="shared" si="1"/>
        <v>3</v>
      </c>
    </row>
    <row r="1277">
      <c r="A1277" s="6" t="str">
        <f>'CBA Digital Banking Case Study '!D1277</f>
        <v>VIC</v>
      </c>
      <c r="B1277" s="1">
        <f t="shared" si="1"/>
        <v>5</v>
      </c>
    </row>
    <row r="1278">
      <c r="A1278" s="6" t="str">
        <f>'CBA Digital Banking Case Study '!D1278</f>
        <v>VIC</v>
      </c>
      <c r="B1278" s="1">
        <f t="shared" si="1"/>
        <v>5</v>
      </c>
    </row>
    <row r="1279">
      <c r="A1279" s="6" t="str">
        <f>'CBA Digital Banking Case Study '!D1279</f>
        <v>VIC</v>
      </c>
      <c r="B1279" s="1">
        <f t="shared" si="1"/>
        <v>5</v>
      </c>
    </row>
    <row r="1280">
      <c r="A1280" s="6" t="str">
        <f>'CBA Digital Banking Case Study '!D1280</f>
        <v>VIC</v>
      </c>
      <c r="B1280" s="1">
        <f t="shared" si="1"/>
        <v>5</v>
      </c>
    </row>
    <row r="1281">
      <c r="A1281" s="6" t="str">
        <f>'CBA Digital Banking Case Study '!D1281</f>
        <v>NSW</v>
      </c>
      <c r="B1281" s="1">
        <f t="shared" si="1"/>
        <v>3</v>
      </c>
    </row>
    <row r="1282">
      <c r="A1282" s="6" t="str">
        <f>'CBA Digital Banking Case Study '!D1282</f>
        <v>VIC</v>
      </c>
      <c r="B1282" s="1">
        <f t="shared" si="1"/>
        <v>5</v>
      </c>
    </row>
    <row r="1283">
      <c r="A1283" s="6" t="str">
        <f>'CBA Digital Banking Case Study '!D1283</f>
        <v>VIC</v>
      </c>
      <c r="B1283" s="1">
        <f t="shared" si="1"/>
        <v>5</v>
      </c>
    </row>
    <row r="1284">
      <c r="A1284" s="6" t="str">
        <f>'CBA Digital Banking Case Study '!D1284</f>
        <v>NSW</v>
      </c>
      <c r="B1284" s="1">
        <f t="shared" si="1"/>
        <v>3</v>
      </c>
    </row>
    <row r="1285">
      <c r="A1285" s="6" t="str">
        <f>'CBA Digital Banking Case Study '!D1285</f>
        <v>VIC</v>
      </c>
      <c r="B1285" s="1">
        <f t="shared" si="1"/>
        <v>5</v>
      </c>
    </row>
    <row r="1286">
      <c r="A1286" s="6" t="str">
        <f>'CBA Digital Banking Case Study '!D1286</f>
        <v>WA</v>
      </c>
      <c r="B1286" s="1">
        <f t="shared" si="1"/>
        <v>1</v>
      </c>
    </row>
    <row r="1287">
      <c r="A1287" s="6" t="str">
        <f>'CBA Digital Banking Case Study '!D1287</f>
        <v>WA</v>
      </c>
      <c r="B1287" s="1">
        <f t="shared" si="1"/>
        <v>1</v>
      </c>
    </row>
    <row r="1288">
      <c r="A1288" s="6" t="str">
        <f>'CBA Digital Banking Case Study '!D1288</f>
        <v>VIC</v>
      </c>
      <c r="B1288" s="1">
        <f t="shared" si="1"/>
        <v>5</v>
      </c>
    </row>
    <row r="1289">
      <c r="A1289" s="6" t="str">
        <f>'CBA Digital Banking Case Study '!D1289</f>
        <v>VIC</v>
      </c>
      <c r="B1289" s="1">
        <f t="shared" si="1"/>
        <v>5</v>
      </c>
    </row>
    <row r="1290">
      <c r="A1290" s="6" t="str">
        <f>'CBA Digital Banking Case Study '!D1290</f>
        <v>NSW</v>
      </c>
      <c r="B1290" s="1">
        <f t="shared" si="1"/>
        <v>3</v>
      </c>
    </row>
    <row r="1291">
      <c r="A1291" s="6" t="str">
        <f>'CBA Digital Banking Case Study '!D1291</f>
        <v>QLD</v>
      </c>
      <c r="B1291" s="1">
        <f t="shared" si="1"/>
        <v>7</v>
      </c>
    </row>
    <row r="1292">
      <c r="A1292" s="6" t="str">
        <f>'CBA Digital Banking Case Study '!D1292</f>
        <v>VIC</v>
      </c>
      <c r="B1292" s="1">
        <f t="shared" si="1"/>
        <v>5</v>
      </c>
    </row>
    <row r="1293">
      <c r="A1293" s="6" t="str">
        <f>'CBA Digital Banking Case Study '!D1293</f>
        <v>VIC</v>
      </c>
      <c r="B1293" s="1">
        <f t="shared" si="1"/>
        <v>5</v>
      </c>
    </row>
    <row r="1294">
      <c r="A1294" s="6" t="str">
        <f>'CBA Digital Banking Case Study '!D1294</f>
        <v>WA</v>
      </c>
      <c r="B1294" s="1">
        <f t="shared" si="1"/>
        <v>1</v>
      </c>
    </row>
    <row r="1295">
      <c r="A1295" s="6" t="str">
        <f>'CBA Digital Banking Case Study '!D1295</f>
        <v>VIC</v>
      </c>
      <c r="B1295" s="1">
        <f t="shared" si="1"/>
        <v>5</v>
      </c>
    </row>
    <row r="1296">
      <c r="A1296" s="6" t="str">
        <f>'CBA Digital Banking Case Study '!D1296</f>
        <v>NSW</v>
      </c>
      <c r="B1296" s="1">
        <f t="shared" si="1"/>
        <v>3</v>
      </c>
    </row>
    <row r="1297">
      <c r="A1297" s="6" t="str">
        <f>'CBA Digital Banking Case Study '!D1297</f>
        <v>NSW</v>
      </c>
      <c r="B1297" s="1">
        <f t="shared" si="1"/>
        <v>3</v>
      </c>
    </row>
    <row r="1298">
      <c r="A1298" s="6" t="str">
        <f>'CBA Digital Banking Case Study '!D1298</f>
        <v>VIC</v>
      </c>
      <c r="B1298" s="1">
        <f t="shared" si="1"/>
        <v>5</v>
      </c>
    </row>
    <row r="1299">
      <c r="A1299" s="6" t="str">
        <f>'CBA Digital Banking Case Study '!D1299</f>
        <v>VIC</v>
      </c>
      <c r="B1299" s="1">
        <f t="shared" si="1"/>
        <v>5</v>
      </c>
    </row>
    <row r="1300">
      <c r="A1300" s="6" t="str">
        <f>'CBA Digital Banking Case Study '!D1300</f>
        <v>WA</v>
      </c>
      <c r="B1300" s="1">
        <f t="shared" si="1"/>
        <v>1</v>
      </c>
    </row>
    <row r="1301">
      <c r="A1301" s="6" t="str">
        <f>'CBA Digital Banking Case Study '!D1301</f>
        <v>VIC</v>
      </c>
      <c r="B1301" s="1">
        <f t="shared" si="1"/>
        <v>5</v>
      </c>
    </row>
    <row r="1302">
      <c r="A1302" s="6" t="str">
        <f>'CBA Digital Banking Case Study '!D1302</f>
        <v>QLD</v>
      </c>
      <c r="B1302" s="1">
        <f t="shared" si="1"/>
        <v>7</v>
      </c>
    </row>
    <row r="1303">
      <c r="A1303" s="6" t="str">
        <f>'CBA Digital Banking Case Study '!D1303</f>
        <v>VIC</v>
      </c>
      <c r="B1303" s="1">
        <f t="shared" si="1"/>
        <v>5</v>
      </c>
    </row>
    <row r="1304">
      <c r="A1304" s="6" t="str">
        <f>'CBA Digital Banking Case Study '!D1304</f>
        <v>VIC</v>
      </c>
      <c r="B1304" s="1">
        <f t="shared" si="1"/>
        <v>5</v>
      </c>
    </row>
    <row r="1305">
      <c r="A1305" s="6" t="str">
        <f>'CBA Digital Banking Case Study '!D1305</f>
        <v>VIC</v>
      </c>
      <c r="B1305" s="1">
        <f t="shared" si="1"/>
        <v>5</v>
      </c>
    </row>
    <row r="1306">
      <c r="A1306" s="6" t="str">
        <f>'CBA Digital Banking Case Study '!D1306</f>
        <v>VIC</v>
      </c>
      <c r="B1306" s="1">
        <f t="shared" si="1"/>
        <v>5</v>
      </c>
    </row>
    <row r="1307">
      <c r="A1307" s="6" t="str">
        <f>'CBA Digital Banking Case Study '!D1307</f>
        <v>VIC</v>
      </c>
      <c r="B1307" s="1">
        <f t="shared" si="1"/>
        <v>5</v>
      </c>
    </row>
    <row r="1308">
      <c r="A1308" s="6" t="str">
        <f>'CBA Digital Banking Case Study '!D1308</f>
        <v>NSW</v>
      </c>
      <c r="B1308" s="1">
        <f t="shared" si="1"/>
        <v>3</v>
      </c>
    </row>
    <row r="1309">
      <c r="A1309" s="6" t="str">
        <f>'CBA Digital Banking Case Study '!D1309</f>
        <v>SA</v>
      </c>
      <c r="B1309" s="1">
        <f t="shared" si="1"/>
        <v>2</v>
      </c>
    </row>
    <row r="1310">
      <c r="A1310" s="6" t="str">
        <f>'CBA Digital Banking Case Study '!D1310</f>
        <v>VIC</v>
      </c>
      <c r="B1310" s="1">
        <f t="shared" si="1"/>
        <v>5</v>
      </c>
    </row>
    <row r="1311">
      <c r="A1311" s="6" t="str">
        <f>'CBA Digital Banking Case Study '!D1311</f>
        <v>NSW</v>
      </c>
      <c r="B1311" s="1">
        <f t="shared" si="1"/>
        <v>3</v>
      </c>
    </row>
    <row r="1312">
      <c r="A1312" s="6" t="str">
        <f>'CBA Digital Banking Case Study '!D1312</f>
        <v>NSW</v>
      </c>
      <c r="B1312" s="1">
        <f t="shared" si="1"/>
        <v>3</v>
      </c>
    </row>
    <row r="1313">
      <c r="A1313" s="6" t="str">
        <f>'CBA Digital Banking Case Study '!D1313</f>
        <v>NSW</v>
      </c>
      <c r="B1313" s="1">
        <f t="shared" si="1"/>
        <v>3</v>
      </c>
    </row>
    <row r="1314">
      <c r="A1314" s="6" t="str">
        <f>'CBA Digital Banking Case Study '!D1314</f>
        <v>VIC</v>
      </c>
      <c r="B1314" s="1">
        <f t="shared" si="1"/>
        <v>5</v>
      </c>
    </row>
    <row r="1315">
      <c r="A1315" s="6" t="str">
        <f>'CBA Digital Banking Case Study '!D1315</f>
        <v>NSW</v>
      </c>
      <c r="B1315" s="1">
        <f t="shared" si="1"/>
        <v>3</v>
      </c>
    </row>
    <row r="1316">
      <c r="A1316" s="6" t="str">
        <f>'CBA Digital Banking Case Study '!D1316</f>
        <v>NSW</v>
      </c>
      <c r="B1316" s="1">
        <f t="shared" si="1"/>
        <v>3</v>
      </c>
    </row>
    <row r="1317">
      <c r="A1317" s="6" t="str">
        <f>'CBA Digital Banking Case Study '!D1317</f>
        <v>VIC</v>
      </c>
      <c r="B1317" s="1">
        <f t="shared" si="1"/>
        <v>5</v>
      </c>
    </row>
    <row r="1318">
      <c r="A1318" s="6" t="str">
        <f>'CBA Digital Banking Case Study '!D1318</f>
        <v>QLD</v>
      </c>
      <c r="B1318" s="1">
        <f t="shared" si="1"/>
        <v>7</v>
      </c>
    </row>
    <row r="1319">
      <c r="A1319" s="6" t="str">
        <f>'CBA Digital Banking Case Study '!D1319</f>
        <v>NSW</v>
      </c>
      <c r="B1319" s="1">
        <f t="shared" si="1"/>
        <v>3</v>
      </c>
    </row>
    <row r="1320">
      <c r="A1320" s="6" t="str">
        <f>'CBA Digital Banking Case Study '!D1320</f>
        <v>VIC</v>
      </c>
      <c r="B1320" s="1">
        <f t="shared" si="1"/>
        <v>5</v>
      </c>
    </row>
    <row r="1321">
      <c r="A1321" s="6" t="str">
        <f>'CBA Digital Banking Case Study '!D1321</f>
        <v>QLD</v>
      </c>
      <c r="B1321" s="1">
        <f t="shared" si="1"/>
        <v>7</v>
      </c>
    </row>
    <row r="1322">
      <c r="A1322" s="6" t="str">
        <f>'CBA Digital Banking Case Study '!D1322</f>
        <v>ACT</v>
      </c>
      <c r="B1322" s="1">
        <f t="shared" si="1"/>
        <v>6</v>
      </c>
    </row>
    <row r="1323">
      <c r="A1323" s="6" t="str">
        <f>'CBA Digital Banking Case Study '!D1323</f>
        <v>QLD</v>
      </c>
      <c r="B1323" s="1">
        <f t="shared" si="1"/>
        <v>7</v>
      </c>
    </row>
    <row r="1324">
      <c r="A1324" s="6" t="str">
        <f>'CBA Digital Banking Case Study '!D1324</f>
        <v>NSW</v>
      </c>
      <c r="B1324" s="1">
        <f t="shared" si="1"/>
        <v>3</v>
      </c>
    </row>
    <row r="1325">
      <c r="A1325" s="6" t="str">
        <f>'CBA Digital Banking Case Study '!D1325</f>
        <v>QLD</v>
      </c>
      <c r="B1325" s="1">
        <f t="shared" si="1"/>
        <v>7</v>
      </c>
    </row>
    <row r="1326">
      <c r="A1326" s="6" t="str">
        <f>'CBA Digital Banking Case Study '!D1326</f>
        <v>QLD</v>
      </c>
      <c r="B1326" s="1">
        <f t="shared" si="1"/>
        <v>7</v>
      </c>
    </row>
    <row r="1327">
      <c r="A1327" s="6" t="str">
        <f>'CBA Digital Banking Case Study '!D1327</f>
        <v>NSW</v>
      </c>
      <c r="B1327" s="1">
        <f t="shared" si="1"/>
        <v>3</v>
      </c>
    </row>
    <row r="1328">
      <c r="A1328" s="6" t="str">
        <f>'CBA Digital Banking Case Study '!D1328</f>
        <v>WA</v>
      </c>
      <c r="B1328" s="1">
        <f t="shared" si="1"/>
        <v>1</v>
      </c>
    </row>
    <row r="1329">
      <c r="A1329" s="6" t="str">
        <f>'CBA Digital Banking Case Study '!D1329</f>
        <v>VIC</v>
      </c>
      <c r="B1329" s="1">
        <f t="shared" si="1"/>
        <v>5</v>
      </c>
    </row>
    <row r="1330">
      <c r="A1330" s="6" t="str">
        <f>'CBA Digital Banking Case Study '!D1330</f>
        <v>ACT</v>
      </c>
      <c r="B1330" s="1">
        <f t="shared" si="1"/>
        <v>6</v>
      </c>
    </row>
    <row r="1331">
      <c r="A1331" s="6" t="str">
        <f>'CBA Digital Banking Case Study '!D1331</f>
        <v>QLD</v>
      </c>
      <c r="B1331" s="1">
        <f t="shared" si="1"/>
        <v>7</v>
      </c>
    </row>
    <row r="1332">
      <c r="A1332" s="6" t="str">
        <f>'CBA Digital Banking Case Study '!D1332</f>
        <v>QLD</v>
      </c>
      <c r="B1332" s="1">
        <f t="shared" si="1"/>
        <v>7</v>
      </c>
    </row>
    <row r="1333">
      <c r="A1333" s="6" t="str">
        <f>'CBA Digital Banking Case Study '!D1333</f>
        <v>QLD</v>
      </c>
      <c r="B1333" s="1">
        <f t="shared" si="1"/>
        <v>7</v>
      </c>
    </row>
    <row r="1334">
      <c r="A1334" s="6" t="str">
        <f>'CBA Digital Banking Case Study '!D1334</f>
        <v>VIC</v>
      </c>
      <c r="B1334" s="1">
        <f t="shared" si="1"/>
        <v>5</v>
      </c>
    </row>
    <row r="1335">
      <c r="A1335" s="6" t="str">
        <f>'CBA Digital Banking Case Study '!D1335</f>
        <v>VIC</v>
      </c>
      <c r="B1335" s="1">
        <f t="shared" si="1"/>
        <v>5</v>
      </c>
    </row>
    <row r="1336">
      <c r="A1336" s="6" t="str">
        <f>'CBA Digital Banking Case Study '!D1336</f>
        <v>WA</v>
      </c>
      <c r="B1336" s="1">
        <f t="shared" si="1"/>
        <v>1</v>
      </c>
    </row>
    <row r="1337">
      <c r="A1337" s="6" t="str">
        <f>'CBA Digital Banking Case Study '!D1337</f>
        <v>QLD</v>
      </c>
      <c r="B1337" s="1">
        <f t="shared" si="1"/>
        <v>7</v>
      </c>
    </row>
    <row r="1338">
      <c r="A1338" s="6" t="str">
        <f>'CBA Digital Banking Case Study '!D1338</f>
        <v>SA</v>
      </c>
      <c r="B1338" s="1">
        <f t="shared" si="1"/>
        <v>2</v>
      </c>
    </row>
    <row r="1339">
      <c r="A1339" s="6" t="str">
        <f>'CBA Digital Banking Case Study '!D1339</f>
        <v>SA</v>
      </c>
      <c r="B1339" s="1">
        <f t="shared" si="1"/>
        <v>2</v>
      </c>
    </row>
    <row r="1340">
      <c r="A1340" s="6" t="str">
        <f>'CBA Digital Banking Case Study '!D1340</f>
        <v>ACT</v>
      </c>
      <c r="B1340" s="1">
        <f t="shared" si="1"/>
        <v>6</v>
      </c>
    </row>
    <row r="1341">
      <c r="A1341" s="6" t="str">
        <f>'CBA Digital Banking Case Study '!D1341</f>
        <v>QLD</v>
      </c>
      <c r="B1341" s="1">
        <f t="shared" si="1"/>
        <v>7</v>
      </c>
    </row>
    <row r="1342">
      <c r="A1342" s="6" t="str">
        <f>'CBA Digital Banking Case Study '!D1342</f>
        <v>VIC</v>
      </c>
      <c r="B1342" s="1">
        <f t="shared" si="1"/>
        <v>5</v>
      </c>
    </row>
    <row r="1343">
      <c r="A1343" s="6" t="str">
        <f>'CBA Digital Banking Case Study '!D1343</f>
        <v>NSW</v>
      </c>
      <c r="B1343" s="1">
        <f t="shared" si="1"/>
        <v>3</v>
      </c>
    </row>
    <row r="1344">
      <c r="A1344" s="6" t="str">
        <f>'CBA Digital Banking Case Study '!D1344</f>
        <v>QLD</v>
      </c>
      <c r="B1344" s="1">
        <f t="shared" si="1"/>
        <v>7</v>
      </c>
    </row>
    <row r="1345">
      <c r="A1345" s="6" t="str">
        <f>'CBA Digital Banking Case Study '!D1345</f>
        <v>NSW</v>
      </c>
      <c r="B1345" s="1">
        <f t="shared" si="1"/>
        <v>3</v>
      </c>
    </row>
    <row r="1346">
      <c r="A1346" s="6" t="str">
        <f>'CBA Digital Banking Case Study '!D1346</f>
        <v>NSW</v>
      </c>
      <c r="B1346" s="1">
        <f t="shared" si="1"/>
        <v>3</v>
      </c>
    </row>
    <row r="1347">
      <c r="A1347" s="6" t="str">
        <f>'CBA Digital Banking Case Study '!D1347</f>
        <v>NSW</v>
      </c>
      <c r="B1347" s="1">
        <f t="shared" si="1"/>
        <v>3</v>
      </c>
    </row>
    <row r="1348">
      <c r="A1348" s="6" t="str">
        <f>'CBA Digital Banking Case Study '!D1348</f>
        <v>WA</v>
      </c>
      <c r="B1348" s="1">
        <f t="shared" si="1"/>
        <v>1</v>
      </c>
    </row>
    <row r="1349">
      <c r="A1349" s="6" t="str">
        <f>'CBA Digital Banking Case Study '!D1349</f>
        <v>WA</v>
      </c>
      <c r="B1349" s="1">
        <f t="shared" si="1"/>
        <v>1</v>
      </c>
    </row>
    <row r="1350">
      <c r="A1350" s="6" t="str">
        <f>'CBA Digital Banking Case Study '!D1350</f>
        <v>QLD</v>
      </c>
      <c r="B1350" s="1">
        <f t="shared" si="1"/>
        <v>7</v>
      </c>
    </row>
    <row r="1351">
      <c r="A1351" s="6" t="str">
        <f>'CBA Digital Banking Case Study '!D1351</f>
        <v>VIC</v>
      </c>
      <c r="B1351" s="1">
        <f t="shared" si="1"/>
        <v>5</v>
      </c>
    </row>
    <row r="1352">
      <c r="A1352" s="6" t="str">
        <f>'CBA Digital Banking Case Study '!D1352</f>
        <v>QLD</v>
      </c>
      <c r="B1352" s="1">
        <f t="shared" si="1"/>
        <v>7</v>
      </c>
    </row>
    <row r="1353">
      <c r="A1353" s="6" t="str">
        <f>'CBA Digital Banking Case Study '!D1353</f>
        <v>QLD</v>
      </c>
      <c r="B1353" s="1">
        <f t="shared" si="1"/>
        <v>7</v>
      </c>
    </row>
    <row r="1354">
      <c r="A1354" s="6" t="str">
        <f>'CBA Digital Banking Case Study '!D1354</f>
        <v>VIC</v>
      </c>
      <c r="B1354" s="1">
        <f t="shared" si="1"/>
        <v>5</v>
      </c>
    </row>
    <row r="1355">
      <c r="A1355" s="6" t="str">
        <f>'CBA Digital Banking Case Study '!D1355</f>
        <v>VIC</v>
      </c>
      <c r="B1355" s="1">
        <f t="shared" si="1"/>
        <v>5</v>
      </c>
    </row>
    <row r="1356">
      <c r="A1356" s="6" t="str">
        <f>'CBA Digital Banking Case Study '!D1356</f>
        <v>VIC</v>
      </c>
      <c r="B1356" s="1">
        <f t="shared" si="1"/>
        <v>5</v>
      </c>
    </row>
    <row r="1357">
      <c r="A1357" s="6" t="str">
        <f>'CBA Digital Banking Case Study '!D1357</f>
        <v>QLD</v>
      </c>
      <c r="B1357" s="1">
        <f t="shared" si="1"/>
        <v>7</v>
      </c>
    </row>
    <row r="1358">
      <c r="A1358" s="6" t="str">
        <f>'CBA Digital Banking Case Study '!D1358</f>
        <v>QLD</v>
      </c>
      <c r="B1358" s="1">
        <f t="shared" si="1"/>
        <v>7</v>
      </c>
    </row>
    <row r="1359">
      <c r="A1359" s="6" t="str">
        <f>'CBA Digital Banking Case Study '!D1359</f>
        <v>VIC</v>
      </c>
      <c r="B1359" s="1">
        <f t="shared" si="1"/>
        <v>5</v>
      </c>
    </row>
    <row r="1360">
      <c r="A1360" s="6" t="str">
        <f>'CBA Digital Banking Case Study '!D1360</f>
        <v>ACT</v>
      </c>
      <c r="B1360" s="1">
        <f t="shared" si="1"/>
        <v>6</v>
      </c>
    </row>
    <row r="1361">
      <c r="A1361" s="6" t="str">
        <f>'CBA Digital Banking Case Study '!D1361</f>
        <v>NSW</v>
      </c>
      <c r="B1361" s="1">
        <f t="shared" si="1"/>
        <v>3</v>
      </c>
    </row>
    <row r="1362">
      <c r="A1362" s="6" t="str">
        <f>'CBA Digital Banking Case Study '!D1362</f>
        <v>VIC</v>
      </c>
      <c r="B1362" s="1">
        <f t="shared" si="1"/>
        <v>5</v>
      </c>
    </row>
    <row r="1363">
      <c r="A1363" s="6" t="str">
        <f>'CBA Digital Banking Case Study '!D1363</f>
        <v>VIC</v>
      </c>
      <c r="B1363" s="1">
        <f t="shared" si="1"/>
        <v>5</v>
      </c>
    </row>
    <row r="1364">
      <c r="A1364" s="6" t="str">
        <f>'CBA Digital Banking Case Study '!D1364</f>
        <v>NSW</v>
      </c>
      <c r="B1364" s="1">
        <f t="shared" si="1"/>
        <v>3</v>
      </c>
    </row>
    <row r="1365">
      <c r="A1365" s="6" t="str">
        <f>'CBA Digital Banking Case Study '!D1365</f>
        <v>VIC</v>
      </c>
      <c r="B1365" s="1">
        <f t="shared" si="1"/>
        <v>5</v>
      </c>
    </row>
    <row r="1366">
      <c r="A1366" s="6" t="str">
        <f>'CBA Digital Banking Case Study '!D1366</f>
        <v>NSW</v>
      </c>
      <c r="B1366" s="1">
        <f t="shared" si="1"/>
        <v>3</v>
      </c>
    </row>
    <row r="1367">
      <c r="A1367" s="6" t="str">
        <f>'CBA Digital Banking Case Study '!D1367</f>
        <v>VIC</v>
      </c>
      <c r="B1367" s="1">
        <f t="shared" si="1"/>
        <v>5</v>
      </c>
    </row>
    <row r="1368">
      <c r="A1368" s="6" t="str">
        <f>'CBA Digital Banking Case Study '!D1368</f>
        <v>VIC</v>
      </c>
      <c r="B1368" s="1">
        <f t="shared" si="1"/>
        <v>5</v>
      </c>
    </row>
    <row r="1369">
      <c r="A1369" s="6" t="str">
        <f>'CBA Digital Banking Case Study '!D1369</f>
        <v>QLD</v>
      </c>
      <c r="B1369" s="1">
        <f t="shared" si="1"/>
        <v>7</v>
      </c>
    </row>
    <row r="1370">
      <c r="A1370" s="6" t="str">
        <f>'CBA Digital Banking Case Study '!D1370</f>
        <v>VIC</v>
      </c>
      <c r="B1370" s="1">
        <f t="shared" si="1"/>
        <v>5</v>
      </c>
    </row>
    <row r="1371">
      <c r="A1371" s="6" t="str">
        <f>'CBA Digital Banking Case Study '!D1371</f>
        <v>NSW</v>
      </c>
      <c r="B1371" s="1">
        <f t="shared" si="1"/>
        <v>3</v>
      </c>
    </row>
    <row r="1372">
      <c r="A1372" s="6" t="str">
        <f>'CBA Digital Banking Case Study '!D1372</f>
        <v>QLD</v>
      </c>
      <c r="B1372" s="1">
        <f t="shared" si="1"/>
        <v>7</v>
      </c>
    </row>
    <row r="1373">
      <c r="A1373" s="6" t="str">
        <f>'CBA Digital Banking Case Study '!D1373</f>
        <v>NSW</v>
      </c>
      <c r="B1373" s="1">
        <f t="shared" si="1"/>
        <v>3</v>
      </c>
    </row>
    <row r="1374">
      <c r="A1374" s="6" t="str">
        <f>'CBA Digital Banking Case Study '!D1374</f>
        <v>WA</v>
      </c>
      <c r="B1374" s="1">
        <f t="shared" si="1"/>
        <v>1</v>
      </c>
    </row>
    <row r="1375">
      <c r="A1375" s="6" t="str">
        <f>'CBA Digital Banking Case Study '!D1375</f>
        <v>TAS</v>
      </c>
      <c r="B1375" s="1">
        <f t="shared" si="1"/>
        <v>4</v>
      </c>
    </row>
    <row r="1376">
      <c r="A1376" s="6" t="str">
        <f>'CBA Digital Banking Case Study '!D1376</f>
        <v>VIC</v>
      </c>
      <c r="B1376" s="1">
        <f t="shared" si="1"/>
        <v>5</v>
      </c>
    </row>
    <row r="1377">
      <c r="A1377" s="6" t="str">
        <f>'CBA Digital Banking Case Study '!D1377</f>
        <v>SA</v>
      </c>
      <c r="B1377" s="1">
        <f t="shared" si="1"/>
        <v>2</v>
      </c>
    </row>
    <row r="1378">
      <c r="A1378" s="6" t="str">
        <f>'CBA Digital Banking Case Study '!D1378</f>
        <v>WA</v>
      </c>
      <c r="B1378" s="1">
        <f t="shared" si="1"/>
        <v>1</v>
      </c>
    </row>
    <row r="1379">
      <c r="A1379" s="6" t="str">
        <f>'CBA Digital Banking Case Study '!D1379</f>
        <v>SA</v>
      </c>
      <c r="B1379" s="1">
        <f t="shared" si="1"/>
        <v>2</v>
      </c>
    </row>
    <row r="1380">
      <c r="A1380" s="6" t="str">
        <f>'CBA Digital Banking Case Study '!D1380</f>
        <v>QLD</v>
      </c>
      <c r="B1380" s="1">
        <f t="shared" si="1"/>
        <v>7</v>
      </c>
    </row>
    <row r="1381">
      <c r="A1381" s="6" t="str">
        <f>'CBA Digital Banking Case Study '!D1381</f>
        <v>NSW</v>
      </c>
      <c r="B1381" s="1">
        <f t="shared" si="1"/>
        <v>3</v>
      </c>
    </row>
    <row r="1382">
      <c r="A1382" s="6" t="str">
        <f>'CBA Digital Banking Case Study '!D1382</f>
        <v>SA</v>
      </c>
      <c r="B1382" s="1">
        <f t="shared" si="1"/>
        <v>2</v>
      </c>
    </row>
    <row r="1383">
      <c r="A1383" s="6" t="str">
        <f>'CBA Digital Banking Case Study '!D1383</f>
        <v>NSW</v>
      </c>
      <c r="B1383" s="1">
        <f t="shared" si="1"/>
        <v>3</v>
      </c>
    </row>
    <row r="1384">
      <c r="A1384" s="6" t="str">
        <f>'CBA Digital Banking Case Study '!D1384</f>
        <v>NSW</v>
      </c>
      <c r="B1384" s="1">
        <f t="shared" si="1"/>
        <v>3</v>
      </c>
    </row>
    <row r="1385">
      <c r="A1385" s="6" t="str">
        <f>'CBA Digital Banking Case Study '!D1385</f>
        <v>NSW</v>
      </c>
      <c r="B1385" s="1">
        <f t="shared" si="1"/>
        <v>3</v>
      </c>
    </row>
    <row r="1386">
      <c r="A1386" s="6" t="str">
        <f>'CBA Digital Banking Case Study '!D1386</f>
        <v>NSW</v>
      </c>
      <c r="B1386" s="1">
        <f t="shared" si="1"/>
        <v>3</v>
      </c>
    </row>
    <row r="1387">
      <c r="A1387" s="6" t="str">
        <f>'CBA Digital Banking Case Study '!D1387</f>
        <v>VIC</v>
      </c>
      <c r="B1387" s="1">
        <f t="shared" si="1"/>
        <v>5</v>
      </c>
    </row>
    <row r="1388">
      <c r="A1388" s="6" t="str">
        <f>'CBA Digital Banking Case Study '!D1388</f>
        <v>QLD</v>
      </c>
      <c r="B1388" s="1">
        <f t="shared" si="1"/>
        <v>7</v>
      </c>
    </row>
    <row r="1389">
      <c r="A1389" s="6" t="str">
        <f>'CBA Digital Banking Case Study '!D1389</f>
        <v>SA</v>
      </c>
      <c r="B1389" s="1">
        <f t="shared" si="1"/>
        <v>2</v>
      </c>
    </row>
    <row r="1390">
      <c r="A1390" s="6" t="str">
        <f>'CBA Digital Banking Case Study '!D1390</f>
        <v>NSW</v>
      </c>
      <c r="B1390" s="1">
        <f t="shared" si="1"/>
        <v>3</v>
      </c>
    </row>
    <row r="1391">
      <c r="A1391" s="6" t="str">
        <f>'CBA Digital Banking Case Study '!D1391</f>
        <v>TAS</v>
      </c>
      <c r="B1391" s="1">
        <f t="shared" si="1"/>
        <v>4</v>
      </c>
    </row>
    <row r="1392">
      <c r="A1392" s="6" t="str">
        <f>'CBA Digital Banking Case Study '!D1392</f>
        <v>SA</v>
      </c>
      <c r="B1392" s="1">
        <f t="shared" si="1"/>
        <v>2</v>
      </c>
    </row>
    <row r="1393">
      <c r="A1393" s="6" t="str">
        <f>'CBA Digital Banking Case Study '!D1393</f>
        <v>NSW</v>
      </c>
      <c r="B1393" s="1">
        <f t="shared" si="1"/>
        <v>3</v>
      </c>
    </row>
    <row r="1394">
      <c r="A1394" s="6" t="str">
        <f>'CBA Digital Banking Case Study '!D1394</f>
        <v>VIC</v>
      </c>
      <c r="B1394" s="1">
        <f t="shared" si="1"/>
        <v>5</v>
      </c>
    </row>
    <row r="1395">
      <c r="A1395" s="6" t="str">
        <f>'CBA Digital Banking Case Study '!D1395</f>
        <v>WA</v>
      </c>
      <c r="B1395" s="1">
        <f t="shared" si="1"/>
        <v>1</v>
      </c>
    </row>
    <row r="1396">
      <c r="A1396" s="6" t="str">
        <f>'CBA Digital Banking Case Study '!D1396</f>
        <v>QLD</v>
      </c>
      <c r="B1396" s="1">
        <f t="shared" si="1"/>
        <v>7</v>
      </c>
    </row>
    <row r="1397">
      <c r="A1397" s="6" t="str">
        <f>'CBA Digital Banking Case Study '!D1397</f>
        <v>QLD</v>
      </c>
      <c r="B1397" s="1">
        <f t="shared" si="1"/>
        <v>7</v>
      </c>
    </row>
    <row r="1398">
      <c r="A1398" s="6" t="str">
        <f>'CBA Digital Banking Case Study '!D1398</f>
        <v>QLD</v>
      </c>
      <c r="B1398" s="1">
        <f t="shared" si="1"/>
        <v>7</v>
      </c>
    </row>
    <row r="1399">
      <c r="A1399" s="6" t="str">
        <f>'CBA Digital Banking Case Study '!D1399</f>
        <v>VIC</v>
      </c>
      <c r="B1399" s="1">
        <f t="shared" si="1"/>
        <v>5</v>
      </c>
    </row>
    <row r="1400">
      <c r="A1400" s="6" t="str">
        <f>'CBA Digital Banking Case Study '!D1400</f>
        <v>NSW</v>
      </c>
      <c r="B1400" s="1">
        <f t="shared" si="1"/>
        <v>3</v>
      </c>
    </row>
    <row r="1401">
      <c r="A1401" s="6" t="str">
        <f>'CBA Digital Banking Case Study '!D1401</f>
        <v>QLD</v>
      </c>
      <c r="B1401" s="1">
        <f t="shared" si="1"/>
        <v>7</v>
      </c>
    </row>
    <row r="1402">
      <c r="A1402" s="6" t="str">
        <f>'CBA Digital Banking Case Study '!D1402</f>
        <v>NSW</v>
      </c>
      <c r="B1402" s="1">
        <f t="shared" si="1"/>
        <v>3</v>
      </c>
    </row>
    <row r="1403">
      <c r="A1403" s="6" t="str">
        <f>'CBA Digital Banking Case Study '!D1403</f>
        <v>QLD</v>
      </c>
      <c r="B1403" s="1">
        <f t="shared" si="1"/>
        <v>7</v>
      </c>
    </row>
    <row r="1404">
      <c r="A1404" s="6" t="str">
        <f>'CBA Digital Banking Case Study '!D1404</f>
        <v>WA</v>
      </c>
      <c r="B1404" s="1">
        <f t="shared" si="1"/>
        <v>1</v>
      </c>
    </row>
    <row r="1405">
      <c r="A1405" s="6" t="str">
        <f>'CBA Digital Banking Case Study '!D1405</f>
        <v>QLD</v>
      </c>
      <c r="B1405" s="1">
        <f t="shared" si="1"/>
        <v>7</v>
      </c>
    </row>
    <row r="1406">
      <c r="A1406" s="6" t="str">
        <f>'CBA Digital Banking Case Study '!D1406</f>
        <v>NT</v>
      </c>
      <c r="B1406" s="1">
        <f t="shared" si="1"/>
        <v>8</v>
      </c>
    </row>
    <row r="1407">
      <c r="A1407" s="6" t="str">
        <f>'CBA Digital Banking Case Study '!D1407</f>
        <v>VIC</v>
      </c>
      <c r="B1407" s="1">
        <f t="shared" si="1"/>
        <v>5</v>
      </c>
    </row>
    <row r="1408">
      <c r="A1408" s="6" t="str">
        <f>'CBA Digital Banking Case Study '!D1408</f>
        <v>QLD</v>
      </c>
      <c r="B1408" s="1">
        <f t="shared" si="1"/>
        <v>7</v>
      </c>
    </row>
    <row r="1409">
      <c r="A1409" s="6" t="str">
        <f>'CBA Digital Banking Case Study '!D1409</f>
        <v>QLD</v>
      </c>
      <c r="B1409" s="1">
        <f t="shared" si="1"/>
        <v>7</v>
      </c>
    </row>
    <row r="1410">
      <c r="A1410" s="6" t="str">
        <f>'CBA Digital Banking Case Study '!D1410</f>
        <v>NT</v>
      </c>
      <c r="B1410" s="1">
        <f t="shared" si="1"/>
        <v>8</v>
      </c>
    </row>
    <row r="1411">
      <c r="A1411" s="6" t="str">
        <f>'CBA Digital Banking Case Study '!D1411</f>
        <v>QLD</v>
      </c>
      <c r="B1411" s="1">
        <f t="shared" si="1"/>
        <v>7</v>
      </c>
    </row>
    <row r="1412">
      <c r="A1412" s="6" t="str">
        <f>'CBA Digital Banking Case Study '!D1412</f>
        <v>NSW</v>
      </c>
      <c r="B1412" s="1">
        <f t="shared" si="1"/>
        <v>3</v>
      </c>
    </row>
    <row r="1413">
      <c r="A1413" s="6" t="str">
        <f>'CBA Digital Banking Case Study '!D1413</f>
        <v>TAS</v>
      </c>
      <c r="B1413" s="1">
        <f t="shared" si="1"/>
        <v>4</v>
      </c>
    </row>
    <row r="1414">
      <c r="A1414" s="6" t="str">
        <f>'CBA Digital Banking Case Study '!D1414</f>
        <v>QLD</v>
      </c>
      <c r="B1414" s="1">
        <f t="shared" si="1"/>
        <v>7</v>
      </c>
    </row>
    <row r="1415">
      <c r="A1415" s="6" t="str">
        <f>'CBA Digital Banking Case Study '!D1415</f>
        <v>NSW</v>
      </c>
      <c r="B1415" s="1">
        <f t="shared" si="1"/>
        <v>3</v>
      </c>
    </row>
    <row r="1416">
      <c r="A1416" s="6" t="str">
        <f>'CBA Digital Banking Case Study '!D1416</f>
        <v>QLD</v>
      </c>
      <c r="B1416" s="1">
        <f t="shared" si="1"/>
        <v>7</v>
      </c>
    </row>
    <row r="1417">
      <c r="A1417" s="6" t="str">
        <f>'CBA Digital Banking Case Study '!D1417</f>
        <v>SA</v>
      </c>
      <c r="B1417" s="1">
        <f t="shared" si="1"/>
        <v>2</v>
      </c>
    </row>
    <row r="1418">
      <c r="A1418" s="6" t="str">
        <f>'CBA Digital Banking Case Study '!D1418</f>
        <v>VIC</v>
      </c>
      <c r="B1418" s="1">
        <f t="shared" si="1"/>
        <v>5</v>
      </c>
    </row>
    <row r="1419">
      <c r="A1419" s="6" t="str">
        <f>'CBA Digital Banking Case Study '!D1419</f>
        <v>VIC</v>
      </c>
      <c r="B1419" s="1">
        <f t="shared" si="1"/>
        <v>5</v>
      </c>
    </row>
    <row r="1420">
      <c r="A1420" s="6" t="str">
        <f>'CBA Digital Banking Case Study '!D1420</f>
        <v>WA</v>
      </c>
      <c r="B1420" s="1">
        <f t="shared" si="1"/>
        <v>1</v>
      </c>
    </row>
    <row r="1421">
      <c r="A1421" s="6" t="str">
        <f>'CBA Digital Banking Case Study '!D1421</f>
        <v>WA</v>
      </c>
      <c r="B1421" s="1">
        <f t="shared" si="1"/>
        <v>1</v>
      </c>
    </row>
    <row r="1422">
      <c r="A1422" s="6" t="str">
        <f>'CBA Digital Banking Case Study '!D1422</f>
        <v>VIC</v>
      </c>
      <c r="B1422" s="1">
        <f t="shared" si="1"/>
        <v>5</v>
      </c>
    </row>
    <row r="1423">
      <c r="A1423" s="6" t="str">
        <f>'CBA Digital Banking Case Study '!D1423</f>
        <v>NSW</v>
      </c>
      <c r="B1423" s="1">
        <f t="shared" si="1"/>
        <v>3</v>
      </c>
    </row>
    <row r="1424">
      <c r="A1424" s="6" t="str">
        <f>'CBA Digital Banking Case Study '!D1424</f>
        <v>NSW</v>
      </c>
      <c r="B1424" s="1">
        <f t="shared" si="1"/>
        <v>3</v>
      </c>
    </row>
    <row r="1425">
      <c r="A1425" s="6" t="str">
        <f>'CBA Digital Banking Case Study '!D1425</f>
        <v>QLD</v>
      </c>
      <c r="B1425" s="1">
        <f t="shared" si="1"/>
        <v>7</v>
      </c>
    </row>
    <row r="1426">
      <c r="A1426" s="6" t="str">
        <f>'CBA Digital Banking Case Study '!D1426</f>
        <v>WA</v>
      </c>
      <c r="B1426" s="1">
        <f t="shared" si="1"/>
        <v>1</v>
      </c>
    </row>
    <row r="1427">
      <c r="A1427" s="6" t="str">
        <f>'CBA Digital Banking Case Study '!D1427</f>
        <v>NSW</v>
      </c>
      <c r="B1427" s="1">
        <f t="shared" si="1"/>
        <v>3</v>
      </c>
    </row>
    <row r="1428">
      <c r="A1428" s="6" t="str">
        <f>'CBA Digital Banking Case Study '!D1428</f>
        <v>VIC</v>
      </c>
      <c r="B1428" s="1">
        <f t="shared" si="1"/>
        <v>5</v>
      </c>
    </row>
    <row r="1429">
      <c r="A1429" s="6" t="str">
        <f>'CBA Digital Banking Case Study '!D1429</f>
        <v>NSW</v>
      </c>
      <c r="B1429" s="1">
        <f t="shared" si="1"/>
        <v>3</v>
      </c>
    </row>
    <row r="1430">
      <c r="A1430" s="6" t="str">
        <f>'CBA Digital Banking Case Study '!D1430</f>
        <v>QLD</v>
      </c>
      <c r="B1430" s="1">
        <f t="shared" si="1"/>
        <v>7</v>
      </c>
    </row>
    <row r="1431">
      <c r="A1431" s="6" t="str">
        <f>'CBA Digital Banking Case Study '!D1431</f>
        <v>NSW</v>
      </c>
      <c r="B1431" s="1">
        <f t="shared" si="1"/>
        <v>3</v>
      </c>
    </row>
    <row r="1432">
      <c r="A1432" s="6" t="str">
        <f>'CBA Digital Banking Case Study '!D1432</f>
        <v>NSW</v>
      </c>
      <c r="B1432" s="1">
        <f t="shared" si="1"/>
        <v>3</v>
      </c>
    </row>
    <row r="1433">
      <c r="A1433" s="6" t="str">
        <f>'CBA Digital Banking Case Study '!D1433</f>
        <v>NSW</v>
      </c>
      <c r="B1433" s="1">
        <f t="shared" si="1"/>
        <v>3</v>
      </c>
    </row>
    <row r="1434">
      <c r="A1434" s="6" t="str">
        <f>'CBA Digital Banking Case Study '!D1434</f>
        <v>QLD</v>
      </c>
      <c r="B1434" s="1">
        <f t="shared" si="1"/>
        <v>7</v>
      </c>
    </row>
    <row r="1435">
      <c r="A1435" s="6" t="str">
        <f>'CBA Digital Banking Case Study '!D1435</f>
        <v>VIC</v>
      </c>
      <c r="B1435" s="1">
        <f t="shared" si="1"/>
        <v>5</v>
      </c>
    </row>
    <row r="1436">
      <c r="A1436" s="6" t="str">
        <f>'CBA Digital Banking Case Study '!D1436</f>
        <v>NSW</v>
      </c>
      <c r="B1436" s="1">
        <f t="shared" si="1"/>
        <v>3</v>
      </c>
    </row>
    <row r="1437">
      <c r="A1437" s="6" t="str">
        <f>'CBA Digital Banking Case Study '!D1437</f>
        <v>SA</v>
      </c>
      <c r="B1437" s="1">
        <f t="shared" si="1"/>
        <v>2</v>
      </c>
    </row>
    <row r="1438">
      <c r="A1438" s="6" t="str">
        <f>'CBA Digital Banking Case Study '!D1438</f>
        <v>NSW</v>
      </c>
      <c r="B1438" s="1">
        <f t="shared" si="1"/>
        <v>3</v>
      </c>
    </row>
    <row r="1439">
      <c r="A1439" s="6" t="str">
        <f>'CBA Digital Banking Case Study '!D1439</f>
        <v>VIC</v>
      </c>
      <c r="B1439" s="1">
        <f t="shared" si="1"/>
        <v>5</v>
      </c>
    </row>
    <row r="1440">
      <c r="A1440" s="6" t="str">
        <f>'CBA Digital Banking Case Study '!D1440</f>
        <v>TAS</v>
      </c>
      <c r="B1440" s="1">
        <f t="shared" si="1"/>
        <v>4</v>
      </c>
    </row>
    <row r="1441">
      <c r="A1441" s="6" t="str">
        <f>'CBA Digital Banking Case Study '!D1441</f>
        <v>VIC</v>
      </c>
      <c r="B1441" s="1">
        <f t="shared" si="1"/>
        <v>5</v>
      </c>
    </row>
    <row r="1442">
      <c r="A1442" s="6" t="str">
        <f>'CBA Digital Banking Case Study '!D1442</f>
        <v>VIC</v>
      </c>
      <c r="B1442" s="1">
        <f t="shared" si="1"/>
        <v>5</v>
      </c>
    </row>
    <row r="1443">
      <c r="A1443" s="6" t="str">
        <f>'CBA Digital Banking Case Study '!D1443</f>
        <v>NSW</v>
      </c>
      <c r="B1443" s="1">
        <f t="shared" si="1"/>
        <v>3</v>
      </c>
    </row>
    <row r="1444">
      <c r="A1444" s="6" t="str">
        <f>'CBA Digital Banking Case Study '!D1444</f>
        <v>WA</v>
      </c>
      <c r="B1444" s="1">
        <f t="shared" si="1"/>
        <v>1</v>
      </c>
    </row>
    <row r="1445">
      <c r="A1445" s="6" t="str">
        <f>'CBA Digital Banking Case Study '!D1445</f>
        <v>VIC</v>
      </c>
      <c r="B1445" s="1">
        <f t="shared" si="1"/>
        <v>5</v>
      </c>
    </row>
    <row r="1446">
      <c r="A1446" s="6" t="str">
        <f>'CBA Digital Banking Case Study '!D1446</f>
        <v>WA</v>
      </c>
      <c r="B1446" s="1">
        <f t="shared" si="1"/>
        <v>1</v>
      </c>
    </row>
    <row r="1447">
      <c r="A1447" s="6" t="str">
        <f>'CBA Digital Banking Case Study '!D1447</f>
        <v>NSW</v>
      </c>
      <c r="B1447" s="1">
        <f t="shared" si="1"/>
        <v>3</v>
      </c>
    </row>
    <row r="1448">
      <c r="A1448" s="6" t="str">
        <f>'CBA Digital Banking Case Study '!D1448</f>
        <v>VIC</v>
      </c>
      <c r="B1448" s="1">
        <f t="shared" si="1"/>
        <v>5</v>
      </c>
    </row>
    <row r="1449">
      <c r="A1449" s="6" t="str">
        <f>'CBA Digital Banking Case Study '!D1449</f>
        <v>WA</v>
      </c>
      <c r="B1449" s="1">
        <f t="shared" si="1"/>
        <v>1</v>
      </c>
    </row>
    <row r="1450">
      <c r="A1450" s="6" t="str">
        <f>'CBA Digital Banking Case Study '!D1450</f>
        <v>ACT</v>
      </c>
      <c r="B1450" s="1">
        <f t="shared" si="1"/>
        <v>6</v>
      </c>
    </row>
    <row r="1451">
      <c r="A1451" s="6" t="str">
        <f>'CBA Digital Banking Case Study '!D1451</f>
        <v>NSW</v>
      </c>
      <c r="B1451" s="1">
        <f t="shared" si="1"/>
        <v>3</v>
      </c>
    </row>
    <row r="1452">
      <c r="A1452" s="6" t="str">
        <f>'CBA Digital Banking Case Study '!D1452</f>
        <v>WA</v>
      </c>
      <c r="B1452" s="1">
        <f t="shared" si="1"/>
        <v>1</v>
      </c>
    </row>
    <row r="1453">
      <c r="A1453" s="6" t="str">
        <f>'CBA Digital Banking Case Study '!D1453</f>
        <v>NSW</v>
      </c>
      <c r="B1453" s="1">
        <f t="shared" si="1"/>
        <v>3</v>
      </c>
    </row>
    <row r="1454">
      <c r="A1454" s="6" t="str">
        <f>'CBA Digital Banking Case Study '!D1454</f>
        <v>VIC</v>
      </c>
      <c r="B1454" s="1">
        <f t="shared" si="1"/>
        <v>5</v>
      </c>
    </row>
    <row r="1455">
      <c r="A1455" s="6" t="str">
        <f>'CBA Digital Banking Case Study '!D1455</f>
        <v>NSW</v>
      </c>
      <c r="B1455" s="1">
        <f t="shared" si="1"/>
        <v>3</v>
      </c>
    </row>
    <row r="1456">
      <c r="A1456" s="6" t="str">
        <f>'CBA Digital Banking Case Study '!D1456</f>
        <v>QLD</v>
      </c>
      <c r="B1456" s="1">
        <f t="shared" si="1"/>
        <v>7</v>
      </c>
    </row>
    <row r="1457">
      <c r="A1457" s="6" t="str">
        <f>'CBA Digital Banking Case Study '!D1457</f>
        <v>VIC</v>
      </c>
      <c r="B1457" s="1">
        <f t="shared" si="1"/>
        <v>5</v>
      </c>
    </row>
    <row r="1458">
      <c r="A1458" s="6" t="str">
        <f>'CBA Digital Banking Case Study '!D1458</f>
        <v>VIC</v>
      </c>
      <c r="B1458" s="1">
        <f t="shared" si="1"/>
        <v>5</v>
      </c>
    </row>
    <row r="1459">
      <c r="A1459" s="6" t="str">
        <f>'CBA Digital Banking Case Study '!D1459</f>
        <v>NSW</v>
      </c>
      <c r="B1459" s="1">
        <f t="shared" si="1"/>
        <v>3</v>
      </c>
    </row>
    <row r="1460">
      <c r="A1460" s="6" t="str">
        <f>'CBA Digital Banking Case Study '!D1460</f>
        <v>NSW</v>
      </c>
      <c r="B1460" s="1">
        <f t="shared" si="1"/>
        <v>3</v>
      </c>
    </row>
    <row r="1461">
      <c r="A1461" s="6" t="str">
        <f>'CBA Digital Banking Case Study '!D1461</f>
        <v>SA</v>
      </c>
      <c r="B1461" s="1">
        <f t="shared" si="1"/>
        <v>2</v>
      </c>
    </row>
    <row r="1462">
      <c r="A1462" s="6" t="str">
        <f>'CBA Digital Banking Case Study '!D1462</f>
        <v>NT</v>
      </c>
      <c r="B1462" s="1">
        <f t="shared" si="1"/>
        <v>8</v>
      </c>
    </row>
    <row r="1463">
      <c r="A1463" s="6" t="str">
        <f>'CBA Digital Banking Case Study '!D1463</f>
        <v>WA</v>
      </c>
      <c r="B1463" s="1">
        <f t="shared" si="1"/>
        <v>1</v>
      </c>
    </row>
    <row r="1464">
      <c r="A1464" s="6" t="str">
        <f>'CBA Digital Banking Case Study '!D1464</f>
        <v>NSW</v>
      </c>
      <c r="B1464" s="1">
        <f t="shared" si="1"/>
        <v>3</v>
      </c>
    </row>
    <row r="1465">
      <c r="A1465" s="6" t="str">
        <f>'CBA Digital Banking Case Study '!D1465</f>
        <v>VIC</v>
      </c>
      <c r="B1465" s="1">
        <f t="shared" si="1"/>
        <v>5</v>
      </c>
    </row>
    <row r="1466">
      <c r="A1466" s="6" t="str">
        <f>'CBA Digital Banking Case Study '!D1466</f>
        <v>QLD</v>
      </c>
      <c r="B1466" s="1">
        <f t="shared" si="1"/>
        <v>7</v>
      </c>
    </row>
    <row r="1467">
      <c r="A1467" s="6" t="str">
        <f>'CBA Digital Banking Case Study '!D1467</f>
        <v>ACT</v>
      </c>
      <c r="B1467" s="1">
        <f t="shared" si="1"/>
        <v>6</v>
      </c>
    </row>
    <row r="1468">
      <c r="A1468" s="6" t="str">
        <f>'CBA Digital Banking Case Study '!D1468</f>
        <v>VIC</v>
      </c>
      <c r="B1468" s="1">
        <f t="shared" si="1"/>
        <v>5</v>
      </c>
    </row>
    <row r="1469">
      <c r="A1469" s="6" t="str">
        <f>'CBA Digital Banking Case Study '!D1469</f>
        <v>WA</v>
      </c>
      <c r="B1469" s="1">
        <f t="shared" si="1"/>
        <v>1</v>
      </c>
    </row>
    <row r="1470">
      <c r="A1470" s="6" t="str">
        <f>'CBA Digital Banking Case Study '!D1470</f>
        <v>ACT</v>
      </c>
      <c r="B1470" s="1">
        <f t="shared" si="1"/>
        <v>6</v>
      </c>
    </row>
    <row r="1471">
      <c r="A1471" s="6" t="str">
        <f>'CBA Digital Banking Case Study '!D1471</f>
        <v>WA</v>
      </c>
      <c r="B1471" s="1">
        <f t="shared" si="1"/>
        <v>1</v>
      </c>
    </row>
    <row r="1472">
      <c r="A1472" s="6" t="str">
        <f>'CBA Digital Banking Case Study '!D1472</f>
        <v>NSW</v>
      </c>
      <c r="B1472" s="1">
        <f t="shared" si="1"/>
        <v>3</v>
      </c>
    </row>
    <row r="1473">
      <c r="A1473" s="6" t="str">
        <f>'CBA Digital Banking Case Study '!D1473</f>
        <v>NSW</v>
      </c>
      <c r="B1473" s="1">
        <f t="shared" si="1"/>
        <v>3</v>
      </c>
    </row>
    <row r="1474">
      <c r="A1474" s="6" t="str">
        <f>'CBA Digital Banking Case Study '!D1474</f>
        <v>VIC</v>
      </c>
      <c r="B1474" s="1">
        <f t="shared" si="1"/>
        <v>5</v>
      </c>
    </row>
    <row r="1475">
      <c r="A1475" s="6" t="str">
        <f>'CBA Digital Banking Case Study '!D1475</f>
        <v>VIC</v>
      </c>
      <c r="B1475" s="1">
        <f t="shared" si="1"/>
        <v>5</v>
      </c>
    </row>
    <row r="1476">
      <c r="A1476" s="6" t="str">
        <f>'CBA Digital Banking Case Study '!D1476</f>
        <v>NSW</v>
      </c>
      <c r="B1476" s="1">
        <f t="shared" si="1"/>
        <v>3</v>
      </c>
    </row>
    <row r="1477">
      <c r="A1477" s="6" t="str">
        <f>'CBA Digital Banking Case Study '!D1477</f>
        <v>NSW</v>
      </c>
      <c r="B1477" s="1">
        <f t="shared" si="1"/>
        <v>3</v>
      </c>
    </row>
    <row r="1478">
      <c r="A1478" s="6" t="str">
        <f>'CBA Digital Banking Case Study '!D1478</f>
        <v>QLD</v>
      </c>
      <c r="B1478" s="1">
        <f t="shared" si="1"/>
        <v>7</v>
      </c>
    </row>
    <row r="1479">
      <c r="A1479" s="6" t="str">
        <f>'CBA Digital Banking Case Study '!D1479</f>
        <v>VIC</v>
      </c>
      <c r="B1479" s="1">
        <f t="shared" si="1"/>
        <v>5</v>
      </c>
    </row>
    <row r="1480">
      <c r="A1480" s="6" t="str">
        <f>'CBA Digital Banking Case Study '!D1480</f>
        <v>NSW</v>
      </c>
      <c r="B1480" s="1">
        <f t="shared" si="1"/>
        <v>3</v>
      </c>
    </row>
    <row r="1481">
      <c r="A1481" s="6" t="str">
        <f>'CBA Digital Banking Case Study '!D1481</f>
        <v>QLD</v>
      </c>
      <c r="B1481" s="1">
        <f t="shared" si="1"/>
        <v>7</v>
      </c>
    </row>
    <row r="1482">
      <c r="A1482" s="6" t="str">
        <f>'CBA Digital Banking Case Study '!D1482</f>
        <v>QLD</v>
      </c>
      <c r="B1482" s="1">
        <f t="shared" si="1"/>
        <v>7</v>
      </c>
    </row>
    <row r="1483">
      <c r="A1483" s="6" t="str">
        <f>'CBA Digital Banking Case Study '!D1483</f>
        <v>QLD</v>
      </c>
      <c r="B1483" s="1">
        <f t="shared" si="1"/>
        <v>7</v>
      </c>
    </row>
    <row r="1484">
      <c r="A1484" s="6" t="str">
        <f>'CBA Digital Banking Case Study '!D1484</f>
        <v>NSW</v>
      </c>
      <c r="B1484" s="1">
        <f t="shared" si="1"/>
        <v>3</v>
      </c>
    </row>
    <row r="1485">
      <c r="A1485" s="6" t="str">
        <f>'CBA Digital Banking Case Study '!D1485</f>
        <v>QLD</v>
      </c>
      <c r="B1485" s="1">
        <f t="shared" si="1"/>
        <v>7</v>
      </c>
    </row>
    <row r="1486">
      <c r="A1486" s="6" t="str">
        <f>'CBA Digital Banking Case Study '!D1486</f>
        <v>QLD</v>
      </c>
      <c r="B1486" s="1">
        <f t="shared" si="1"/>
        <v>7</v>
      </c>
    </row>
    <row r="1487">
      <c r="A1487" s="6" t="str">
        <f>'CBA Digital Banking Case Study '!D1487</f>
        <v>NSW</v>
      </c>
      <c r="B1487" s="1">
        <f t="shared" si="1"/>
        <v>3</v>
      </c>
    </row>
    <row r="1488">
      <c r="A1488" s="6" t="str">
        <f>'CBA Digital Banking Case Study '!D1488</f>
        <v>QLD</v>
      </c>
      <c r="B1488" s="1">
        <f t="shared" si="1"/>
        <v>7</v>
      </c>
    </row>
    <row r="1489">
      <c r="A1489" s="6" t="str">
        <f>'CBA Digital Banking Case Study '!D1489</f>
        <v>VIC</v>
      </c>
      <c r="B1489" s="1">
        <f t="shared" si="1"/>
        <v>5</v>
      </c>
    </row>
    <row r="1490">
      <c r="A1490" s="6" t="str">
        <f>'CBA Digital Banking Case Study '!D1490</f>
        <v>VIC</v>
      </c>
      <c r="B1490" s="1">
        <f t="shared" si="1"/>
        <v>5</v>
      </c>
    </row>
    <row r="1491">
      <c r="A1491" s="6" t="str">
        <f>'CBA Digital Banking Case Study '!D1491</f>
        <v>VIC</v>
      </c>
      <c r="B1491" s="1">
        <f t="shared" si="1"/>
        <v>5</v>
      </c>
    </row>
    <row r="1492">
      <c r="A1492" s="6" t="str">
        <f>'CBA Digital Banking Case Study '!D1492</f>
        <v>VIC</v>
      </c>
      <c r="B1492" s="1">
        <f t="shared" si="1"/>
        <v>5</v>
      </c>
    </row>
    <row r="1493">
      <c r="A1493" s="6" t="str">
        <f>'CBA Digital Banking Case Study '!D1493</f>
        <v>VIC</v>
      </c>
      <c r="B1493" s="1">
        <f t="shared" si="1"/>
        <v>5</v>
      </c>
    </row>
    <row r="1494">
      <c r="A1494" s="6" t="str">
        <f>'CBA Digital Banking Case Study '!D1494</f>
        <v>WA</v>
      </c>
      <c r="B1494" s="1">
        <f t="shared" si="1"/>
        <v>1</v>
      </c>
    </row>
    <row r="1495">
      <c r="A1495" s="6" t="str">
        <f>'CBA Digital Banking Case Study '!D1495</f>
        <v>NSW</v>
      </c>
      <c r="B1495" s="1">
        <f t="shared" si="1"/>
        <v>3</v>
      </c>
    </row>
    <row r="1496">
      <c r="A1496" s="6" t="str">
        <f>'CBA Digital Banking Case Study '!D1496</f>
        <v>ACT</v>
      </c>
      <c r="B1496" s="1">
        <f t="shared" si="1"/>
        <v>6</v>
      </c>
    </row>
    <row r="1497">
      <c r="A1497" s="6" t="str">
        <f>'CBA Digital Banking Case Study '!D1497</f>
        <v>VIC</v>
      </c>
      <c r="B1497" s="1">
        <f t="shared" si="1"/>
        <v>5</v>
      </c>
    </row>
    <row r="1498">
      <c r="A1498" s="6" t="str">
        <f>'CBA Digital Banking Case Study '!D1498</f>
        <v>NSW</v>
      </c>
      <c r="B1498" s="1">
        <f t="shared" si="1"/>
        <v>3</v>
      </c>
    </row>
    <row r="1499">
      <c r="A1499" s="6" t="str">
        <f>'CBA Digital Banking Case Study '!D1499</f>
        <v>NSW</v>
      </c>
      <c r="B1499" s="1">
        <f t="shared" si="1"/>
        <v>3</v>
      </c>
    </row>
    <row r="1500">
      <c r="A1500" s="6" t="str">
        <f>'CBA Digital Banking Case Study '!D1500</f>
        <v>QLD</v>
      </c>
      <c r="B1500" s="1">
        <f t="shared" si="1"/>
        <v>7</v>
      </c>
    </row>
    <row r="1501">
      <c r="A1501" s="6" t="str">
        <f>'CBA Digital Banking Case Study '!D1501</f>
        <v>QLD</v>
      </c>
      <c r="B1501" s="1">
        <f t="shared" si="1"/>
        <v>7</v>
      </c>
    </row>
    <row r="1502">
      <c r="A1502" s="6" t="str">
        <f>'CBA Digital Banking Case Study '!D1502</f>
        <v>NSW</v>
      </c>
      <c r="B1502" s="1">
        <f t="shared" si="1"/>
        <v>3</v>
      </c>
    </row>
    <row r="1503">
      <c r="A1503" s="6" t="str">
        <f>'CBA Digital Banking Case Study '!D1503</f>
        <v>NSW</v>
      </c>
      <c r="B1503" s="1">
        <f t="shared" si="1"/>
        <v>3</v>
      </c>
    </row>
    <row r="1504">
      <c r="A1504" s="6" t="str">
        <f>'CBA Digital Banking Case Study '!D1504</f>
        <v>WA</v>
      </c>
      <c r="B1504" s="1">
        <f t="shared" si="1"/>
        <v>1</v>
      </c>
    </row>
    <row r="1505">
      <c r="A1505" s="6" t="str">
        <f>'CBA Digital Banking Case Study '!D1505</f>
        <v>NSW</v>
      </c>
      <c r="B1505" s="1">
        <f t="shared" si="1"/>
        <v>3</v>
      </c>
    </row>
    <row r="1506">
      <c r="A1506" s="6" t="str">
        <f>'CBA Digital Banking Case Study '!D1506</f>
        <v>WA</v>
      </c>
      <c r="B1506" s="1">
        <f t="shared" si="1"/>
        <v>1</v>
      </c>
    </row>
    <row r="1507">
      <c r="A1507" s="6" t="str">
        <f>'CBA Digital Banking Case Study '!D1507</f>
        <v>QLD</v>
      </c>
      <c r="B1507" s="1">
        <f t="shared" si="1"/>
        <v>7</v>
      </c>
    </row>
    <row r="1508">
      <c r="A1508" s="6" t="str">
        <f>'CBA Digital Banking Case Study '!D1508</f>
        <v>VIC</v>
      </c>
      <c r="B1508" s="1">
        <f t="shared" si="1"/>
        <v>5</v>
      </c>
    </row>
    <row r="1509">
      <c r="A1509" s="6" t="str">
        <f>'CBA Digital Banking Case Study '!D1509</f>
        <v>VIC</v>
      </c>
      <c r="B1509" s="1">
        <f t="shared" si="1"/>
        <v>5</v>
      </c>
    </row>
    <row r="1510">
      <c r="A1510" s="6" t="str">
        <f>'CBA Digital Banking Case Study '!D1510</f>
        <v>NSW</v>
      </c>
      <c r="B1510" s="1">
        <f t="shared" si="1"/>
        <v>3</v>
      </c>
    </row>
    <row r="1511">
      <c r="A1511" s="6" t="str">
        <f>'CBA Digital Banking Case Study '!D1511</f>
        <v>WA</v>
      </c>
      <c r="B1511" s="1">
        <f t="shared" si="1"/>
        <v>1</v>
      </c>
    </row>
    <row r="1512">
      <c r="A1512" s="6" t="str">
        <f>'CBA Digital Banking Case Study '!D1512</f>
        <v>NSW</v>
      </c>
      <c r="B1512" s="1">
        <f t="shared" si="1"/>
        <v>3</v>
      </c>
    </row>
    <row r="1513">
      <c r="A1513" s="6" t="str">
        <f>'CBA Digital Banking Case Study '!D1513</f>
        <v>NSW</v>
      </c>
      <c r="B1513" s="1">
        <f t="shared" si="1"/>
        <v>3</v>
      </c>
    </row>
    <row r="1514">
      <c r="A1514" s="6" t="str">
        <f>'CBA Digital Banking Case Study '!D1514</f>
        <v>VIC</v>
      </c>
      <c r="B1514" s="1">
        <f t="shared" si="1"/>
        <v>5</v>
      </c>
    </row>
    <row r="1515">
      <c r="A1515" s="6" t="str">
        <f>'CBA Digital Banking Case Study '!D1515</f>
        <v>NSW</v>
      </c>
      <c r="B1515" s="1">
        <f t="shared" si="1"/>
        <v>3</v>
      </c>
    </row>
    <row r="1516">
      <c r="A1516" s="6" t="str">
        <f>'CBA Digital Banking Case Study '!D1516</f>
        <v>VIC</v>
      </c>
      <c r="B1516" s="1">
        <f t="shared" si="1"/>
        <v>5</v>
      </c>
    </row>
    <row r="1517">
      <c r="A1517" s="6" t="str">
        <f>'CBA Digital Banking Case Study '!D1517</f>
        <v>WA</v>
      </c>
      <c r="B1517" s="1">
        <f t="shared" si="1"/>
        <v>1</v>
      </c>
    </row>
    <row r="1518">
      <c r="A1518" s="6" t="str">
        <f>'CBA Digital Banking Case Study '!D1518</f>
        <v>VIC</v>
      </c>
      <c r="B1518" s="1">
        <f t="shared" si="1"/>
        <v>5</v>
      </c>
    </row>
    <row r="1519">
      <c r="A1519" s="6" t="str">
        <f>'CBA Digital Banking Case Study '!D1519</f>
        <v>TAS</v>
      </c>
      <c r="B1519" s="1">
        <f t="shared" si="1"/>
        <v>4</v>
      </c>
    </row>
    <row r="1520">
      <c r="A1520" s="6" t="str">
        <f>'CBA Digital Banking Case Study '!D1520</f>
        <v>WA</v>
      </c>
      <c r="B1520" s="1">
        <f t="shared" si="1"/>
        <v>1</v>
      </c>
    </row>
    <row r="1521">
      <c r="A1521" s="6" t="str">
        <f>'CBA Digital Banking Case Study '!D1521</f>
        <v>VIC</v>
      </c>
      <c r="B1521" s="1">
        <f t="shared" si="1"/>
        <v>5</v>
      </c>
    </row>
    <row r="1522">
      <c r="A1522" s="6" t="str">
        <f>'CBA Digital Banking Case Study '!D1522</f>
        <v>VIC</v>
      </c>
      <c r="B1522" s="1">
        <f t="shared" si="1"/>
        <v>5</v>
      </c>
    </row>
    <row r="1523">
      <c r="A1523" s="6" t="str">
        <f>'CBA Digital Banking Case Study '!D1523</f>
        <v>VIC</v>
      </c>
      <c r="B1523" s="1">
        <f t="shared" si="1"/>
        <v>5</v>
      </c>
    </row>
    <row r="1524">
      <c r="A1524" s="6" t="str">
        <f>'CBA Digital Banking Case Study '!D1524</f>
        <v>QLD</v>
      </c>
      <c r="B1524" s="1">
        <f t="shared" si="1"/>
        <v>7</v>
      </c>
    </row>
    <row r="1525">
      <c r="A1525" s="6" t="str">
        <f>'CBA Digital Banking Case Study '!D1525</f>
        <v>NSW</v>
      </c>
      <c r="B1525" s="1">
        <f t="shared" si="1"/>
        <v>3</v>
      </c>
    </row>
    <row r="1526">
      <c r="A1526" s="6" t="str">
        <f>'CBA Digital Banking Case Study '!D1526</f>
        <v>ACT</v>
      </c>
      <c r="B1526" s="1">
        <f t="shared" si="1"/>
        <v>6</v>
      </c>
    </row>
    <row r="1527">
      <c r="A1527" s="6" t="str">
        <f>'CBA Digital Banking Case Study '!D1527</f>
        <v>QLD</v>
      </c>
      <c r="B1527" s="1">
        <f t="shared" si="1"/>
        <v>7</v>
      </c>
    </row>
    <row r="1528">
      <c r="A1528" s="6" t="str">
        <f>'CBA Digital Banking Case Study '!D1528</f>
        <v>VIC</v>
      </c>
      <c r="B1528" s="1">
        <f t="shared" si="1"/>
        <v>5</v>
      </c>
    </row>
    <row r="1529">
      <c r="A1529" s="6" t="str">
        <f>'CBA Digital Banking Case Study '!D1529</f>
        <v>QLD</v>
      </c>
      <c r="B1529" s="1">
        <f t="shared" si="1"/>
        <v>7</v>
      </c>
    </row>
    <row r="1530">
      <c r="A1530" s="6" t="str">
        <f>'CBA Digital Banking Case Study '!D1530</f>
        <v>VIC</v>
      </c>
      <c r="B1530" s="1">
        <f t="shared" si="1"/>
        <v>5</v>
      </c>
    </row>
    <row r="1531">
      <c r="A1531" s="6" t="str">
        <f>'CBA Digital Banking Case Study '!D1531</f>
        <v>WA</v>
      </c>
      <c r="B1531" s="1">
        <f t="shared" si="1"/>
        <v>1</v>
      </c>
    </row>
    <row r="1532">
      <c r="A1532" s="6" t="str">
        <f>'CBA Digital Banking Case Study '!D1532</f>
        <v>VIC</v>
      </c>
      <c r="B1532" s="1">
        <f t="shared" si="1"/>
        <v>5</v>
      </c>
    </row>
    <row r="1533">
      <c r="A1533" s="6" t="str">
        <f>'CBA Digital Banking Case Study '!D1533</f>
        <v>NSW</v>
      </c>
      <c r="B1533" s="1">
        <f t="shared" si="1"/>
        <v>3</v>
      </c>
    </row>
    <row r="1534">
      <c r="A1534" s="6" t="str">
        <f>'CBA Digital Banking Case Study '!D1534</f>
        <v>NSW</v>
      </c>
      <c r="B1534" s="1">
        <f t="shared" si="1"/>
        <v>3</v>
      </c>
    </row>
    <row r="1535">
      <c r="A1535" s="6" t="str">
        <f>'CBA Digital Banking Case Study '!D1535</f>
        <v>WA</v>
      </c>
      <c r="B1535" s="1">
        <f t="shared" si="1"/>
        <v>1</v>
      </c>
    </row>
    <row r="1536">
      <c r="A1536" s="6" t="str">
        <f>'CBA Digital Banking Case Study '!D1536</f>
        <v>VIC</v>
      </c>
      <c r="B1536" s="1">
        <f t="shared" si="1"/>
        <v>5</v>
      </c>
    </row>
    <row r="1537">
      <c r="A1537" s="6" t="str">
        <f>'CBA Digital Banking Case Study '!D1537</f>
        <v>TAS</v>
      </c>
      <c r="B1537" s="1">
        <f t="shared" si="1"/>
        <v>4</v>
      </c>
    </row>
    <row r="1538">
      <c r="A1538" s="6" t="str">
        <f>'CBA Digital Banking Case Study '!D1538</f>
        <v>NSW</v>
      </c>
      <c r="B1538" s="1">
        <f t="shared" si="1"/>
        <v>3</v>
      </c>
    </row>
    <row r="1539">
      <c r="A1539" s="6" t="str">
        <f>'CBA Digital Banking Case Study '!D1539</f>
        <v>NSW</v>
      </c>
      <c r="B1539" s="1">
        <f t="shared" si="1"/>
        <v>3</v>
      </c>
    </row>
    <row r="1540">
      <c r="A1540" s="6" t="str">
        <f>'CBA Digital Banking Case Study '!D1540</f>
        <v>NSW</v>
      </c>
      <c r="B1540" s="1">
        <f t="shared" si="1"/>
        <v>3</v>
      </c>
    </row>
    <row r="1541">
      <c r="A1541" s="6" t="str">
        <f>'CBA Digital Banking Case Study '!D1541</f>
        <v>VIC</v>
      </c>
      <c r="B1541" s="1">
        <f t="shared" si="1"/>
        <v>5</v>
      </c>
    </row>
    <row r="1542">
      <c r="A1542" s="6" t="str">
        <f>'CBA Digital Banking Case Study '!D1542</f>
        <v>VIC</v>
      </c>
      <c r="B1542" s="1">
        <f t="shared" si="1"/>
        <v>5</v>
      </c>
    </row>
    <row r="1543">
      <c r="A1543" s="6" t="str">
        <f>'CBA Digital Banking Case Study '!D1543</f>
        <v>NSW</v>
      </c>
      <c r="B1543" s="1">
        <f t="shared" si="1"/>
        <v>3</v>
      </c>
    </row>
    <row r="1544">
      <c r="A1544" s="6" t="str">
        <f>'CBA Digital Banking Case Study '!D1544</f>
        <v>QLD</v>
      </c>
      <c r="B1544" s="1">
        <f t="shared" si="1"/>
        <v>7</v>
      </c>
    </row>
    <row r="1545">
      <c r="A1545" s="6" t="str">
        <f>'CBA Digital Banking Case Study '!D1545</f>
        <v>VIC</v>
      </c>
      <c r="B1545" s="1">
        <f t="shared" si="1"/>
        <v>5</v>
      </c>
    </row>
    <row r="1546">
      <c r="A1546" s="6" t="str">
        <f>'CBA Digital Banking Case Study '!D1546</f>
        <v>NSW</v>
      </c>
      <c r="B1546" s="1">
        <f t="shared" si="1"/>
        <v>3</v>
      </c>
    </row>
    <row r="1547">
      <c r="A1547" s="6" t="str">
        <f>'CBA Digital Banking Case Study '!D1547</f>
        <v>VIC</v>
      </c>
      <c r="B1547" s="1">
        <f t="shared" si="1"/>
        <v>5</v>
      </c>
    </row>
    <row r="1548">
      <c r="A1548" s="6" t="str">
        <f>'CBA Digital Banking Case Study '!D1548</f>
        <v>QLD</v>
      </c>
      <c r="B1548" s="1">
        <f t="shared" si="1"/>
        <v>7</v>
      </c>
    </row>
    <row r="1549">
      <c r="A1549" s="6" t="str">
        <f>'CBA Digital Banking Case Study '!D1549</f>
        <v>NSW</v>
      </c>
      <c r="B1549" s="1">
        <f t="shared" si="1"/>
        <v>3</v>
      </c>
    </row>
    <row r="1550">
      <c r="A1550" s="6" t="str">
        <f>'CBA Digital Banking Case Study '!D1550</f>
        <v>NSW</v>
      </c>
      <c r="B1550" s="1">
        <f t="shared" si="1"/>
        <v>3</v>
      </c>
    </row>
    <row r="1551">
      <c r="A1551" s="6" t="str">
        <f>'CBA Digital Banking Case Study '!D1551</f>
        <v>VIC</v>
      </c>
      <c r="B1551" s="1">
        <f t="shared" si="1"/>
        <v>5</v>
      </c>
    </row>
    <row r="1552">
      <c r="A1552" s="6" t="str">
        <f>'CBA Digital Banking Case Study '!D1552</f>
        <v>QLD</v>
      </c>
      <c r="B1552" s="1">
        <f t="shared" si="1"/>
        <v>7</v>
      </c>
    </row>
    <row r="1553">
      <c r="A1553" s="6" t="str">
        <f>'CBA Digital Banking Case Study '!D1553</f>
        <v>WA</v>
      </c>
      <c r="B1553" s="1">
        <f t="shared" si="1"/>
        <v>1</v>
      </c>
    </row>
    <row r="1554">
      <c r="A1554" s="6" t="str">
        <f>'CBA Digital Banking Case Study '!D1554</f>
        <v>VIC</v>
      </c>
      <c r="B1554" s="1">
        <f t="shared" si="1"/>
        <v>5</v>
      </c>
    </row>
    <row r="1555">
      <c r="A1555" s="6" t="str">
        <f>'CBA Digital Banking Case Study '!D1555</f>
        <v>NSW</v>
      </c>
      <c r="B1555" s="1">
        <f t="shared" si="1"/>
        <v>3</v>
      </c>
    </row>
    <row r="1556">
      <c r="A1556" s="6" t="str">
        <f>'CBA Digital Banking Case Study '!D1556</f>
        <v>SA</v>
      </c>
      <c r="B1556" s="1">
        <f t="shared" si="1"/>
        <v>2</v>
      </c>
    </row>
    <row r="1557">
      <c r="A1557" s="6" t="str">
        <f>'CBA Digital Banking Case Study '!D1557</f>
        <v>NT</v>
      </c>
      <c r="B1557" s="1">
        <f t="shared" si="1"/>
        <v>8</v>
      </c>
    </row>
    <row r="1558">
      <c r="A1558" s="6" t="str">
        <f>'CBA Digital Banking Case Study '!D1558</f>
        <v>QLD</v>
      </c>
      <c r="B1558" s="1">
        <f t="shared" si="1"/>
        <v>7</v>
      </c>
    </row>
    <row r="1559">
      <c r="A1559" s="6" t="str">
        <f>'CBA Digital Banking Case Study '!D1559</f>
        <v>ACT</v>
      </c>
      <c r="B1559" s="1">
        <f t="shared" si="1"/>
        <v>6</v>
      </c>
    </row>
    <row r="1560">
      <c r="A1560" s="6" t="str">
        <f>'CBA Digital Banking Case Study '!D1560</f>
        <v>QLD</v>
      </c>
      <c r="B1560" s="1">
        <f t="shared" si="1"/>
        <v>7</v>
      </c>
    </row>
    <row r="1561">
      <c r="A1561" s="6" t="str">
        <f>'CBA Digital Banking Case Study '!D1561</f>
        <v>QLD</v>
      </c>
      <c r="B1561" s="1">
        <f t="shared" si="1"/>
        <v>7</v>
      </c>
    </row>
    <row r="1562">
      <c r="A1562" s="6" t="str">
        <f>'CBA Digital Banking Case Study '!D1562</f>
        <v>VIC</v>
      </c>
      <c r="B1562" s="1">
        <f t="shared" si="1"/>
        <v>5</v>
      </c>
    </row>
    <row r="1563">
      <c r="A1563" s="6" t="str">
        <f>'CBA Digital Banking Case Study '!D1563</f>
        <v>VIC</v>
      </c>
      <c r="B1563" s="1">
        <f t="shared" si="1"/>
        <v>5</v>
      </c>
    </row>
    <row r="1564">
      <c r="A1564" s="6" t="str">
        <f>'CBA Digital Banking Case Study '!D1564</f>
        <v>NSW</v>
      </c>
      <c r="B1564" s="1">
        <f t="shared" si="1"/>
        <v>3</v>
      </c>
    </row>
    <row r="1565">
      <c r="A1565" s="6" t="str">
        <f>'CBA Digital Banking Case Study '!D1565</f>
        <v>WA</v>
      </c>
      <c r="B1565" s="1">
        <f t="shared" si="1"/>
        <v>1</v>
      </c>
    </row>
    <row r="1566">
      <c r="A1566" s="6" t="str">
        <f>'CBA Digital Banking Case Study '!D1566</f>
        <v>TAS</v>
      </c>
      <c r="B1566" s="1">
        <f t="shared" si="1"/>
        <v>4</v>
      </c>
    </row>
    <row r="1567">
      <c r="A1567" s="6" t="str">
        <f>'CBA Digital Banking Case Study '!D1567</f>
        <v>QLD</v>
      </c>
      <c r="B1567" s="1">
        <f t="shared" si="1"/>
        <v>7</v>
      </c>
    </row>
    <row r="1568">
      <c r="A1568" s="6" t="str">
        <f>'CBA Digital Banking Case Study '!D1568</f>
        <v>VIC</v>
      </c>
      <c r="B1568" s="1">
        <f t="shared" si="1"/>
        <v>5</v>
      </c>
    </row>
    <row r="1569">
      <c r="A1569" s="6" t="str">
        <f>'CBA Digital Banking Case Study '!D1569</f>
        <v>NSW</v>
      </c>
      <c r="B1569" s="1">
        <f t="shared" si="1"/>
        <v>3</v>
      </c>
    </row>
    <row r="1570">
      <c r="A1570" s="6" t="str">
        <f>'CBA Digital Banking Case Study '!D1570</f>
        <v>NSW</v>
      </c>
      <c r="B1570" s="1">
        <f t="shared" si="1"/>
        <v>3</v>
      </c>
    </row>
    <row r="1571">
      <c r="A1571" s="6" t="str">
        <f>'CBA Digital Banking Case Study '!D1571</f>
        <v>NSW</v>
      </c>
      <c r="B1571" s="1">
        <f t="shared" si="1"/>
        <v>3</v>
      </c>
    </row>
    <row r="1572">
      <c r="A1572" s="6" t="str">
        <f>'CBA Digital Banking Case Study '!D1572</f>
        <v>QLD</v>
      </c>
      <c r="B1572" s="1">
        <f t="shared" si="1"/>
        <v>7</v>
      </c>
    </row>
    <row r="1573">
      <c r="A1573" s="6" t="str">
        <f>'CBA Digital Banking Case Study '!D1573</f>
        <v>TAS</v>
      </c>
      <c r="B1573" s="1">
        <f t="shared" si="1"/>
        <v>4</v>
      </c>
    </row>
    <row r="1574">
      <c r="A1574" s="6" t="str">
        <f>'CBA Digital Banking Case Study '!D1574</f>
        <v>NSW</v>
      </c>
      <c r="B1574" s="1">
        <f t="shared" si="1"/>
        <v>3</v>
      </c>
    </row>
    <row r="1575">
      <c r="A1575" s="6" t="str">
        <f>'CBA Digital Banking Case Study '!D1575</f>
        <v>NSW</v>
      </c>
      <c r="B1575" s="1">
        <f t="shared" si="1"/>
        <v>3</v>
      </c>
    </row>
    <row r="1576">
      <c r="A1576" s="6" t="str">
        <f>'CBA Digital Banking Case Study '!D1576</f>
        <v>QLD</v>
      </c>
      <c r="B1576" s="1">
        <f t="shared" si="1"/>
        <v>7</v>
      </c>
    </row>
    <row r="1577">
      <c r="A1577" s="6" t="str">
        <f>'CBA Digital Banking Case Study '!D1577</f>
        <v>NSW</v>
      </c>
      <c r="B1577" s="1">
        <f t="shared" si="1"/>
        <v>3</v>
      </c>
    </row>
    <row r="1578">
      <c r="A1578" s="6" t="str">
        <f>'CBA Digital Banking Case Study '!D1578</f>
        <v>SA</v>
      </c>
      <c r="B1578" s="1">
        <f t="shared" si="1"/>
        <v>2</v>
      </c>
    </row>
    <row r="1579">
      <c r="A1579" s="6" t="str">
        <f>'CBA Digital Banking Case Study '!D1579</f>
        <v>VIC</v>
      </c>
      <c r="B1579" s="1">
        <f t="shared" si="1"/>
        <v>5</v>
      </c>
    </row>
    <row r="1580">
      <c r="A1580" s="6" t="str">
        <f>'CBA Digital Banking Case Study '!D1580</f>
        <v>NSW</v>
      </c>
      <c r="B1580" s="1">
        <f t="shared" si="1"/>
        <v>3</v>
      </c>
    </row>
    <row r="1581">
      <c r="A1581" s="6" t="str">
        <f>'CBA Digital Banking Case Study '!D1581</f>
        <v>NSW</v>
      </c>
      <c r="B1581" s="1">
        <f t="shared" si="1"/>
        <v>3</v>
      </c>
    </row>
    <row r="1582">
      <c r="A1582" s="6" t="str">
        <f>'CBA Digital Banking Case Study '!D1582</f>
        <v>NSW</v>
      </c>
      <c r="B1582" s="1">
        <f t="shared" si="1"/>
        <v>3</v>
      </c>
    </row>
    <row r="1583">
      <c r="A1583" s="6" t="str">
        <f>'CBA Digital Banking Case Study '!D1583</f>
        <v>QLD</v>
      </c>
      <c r="B1583" s="1">
        <f t="shared" si="1"/>
        <v>7</v>
      </c>
    </row>
    <row r="1584">
      <c r="A1584" s="6" t="str">
        <f>'CBA Digital Banking Case Study '!D1584</f>
        <v>NSW</v>
      </c>
      <c r="B1584" s="1">
        <f t="shared" si="1"/>
        <v>3</v>
      </c>
    </row>
    <row r="1585">
      <c r="A1585" s="6" t="str">
        <f>'CBA Digital Banking Case Study '!D1585</f>
        <v>VIC</v>
      </c>
      <c r="B1585" s="1">
        <f t="shared" si="1"/>
        <v>5</v>
      </c>
    </row>
    <row r="1586">
      <c r="A1586" s="6" t="str">
        <f>'CBA Digital Banking Case Study '!D1586</f>
        <v>VIC</v>
      </c>
      <c r="B1586" s="1">
        <f t="shared" si="1"/>
        <v>5</v>
      </c>
    </row>
    <row r="1587">
      <c r="A1587" s="6" t="str">
        <f>'CBA Digital Banking Case Study '!D1587</f>
        <v>NSW</v>
      </c>
      <c r="B1587" s="1">
        <f t="shared" si="1"/>
        <v>3</v>
      </c>
    </row>
    <row r="1588">
      <c r="A1588" s="6" t="str">
        <f>'CBA Digital Banking Case Study '!D1588</f>
        <v>NSW</v>
      </c>
      <c r="B1588" s="1">
        <f t="shared" si="1"/>
        <v>3</v>
      </c>
    </row>
    <row r="1589">
      <c r="A1589" s="6" t="str">
        <f>'CBA Digital Banking Case Study '!D1589</f>
        <v>VIC</v>
      </c>
      <c r="B1589" s="1">
        <f t="shared" si="1"/>
        <v>5</v>
      </c>
    </row>
    <row r="1590">
      <c r="A1590" s="6" t="str">
        <f>'CBA Digital Banking Case Study '!D1590</f>
        <v>QLD</v>
      </c>
      <c r="B1590" s="1">
        <f t="shared" si="1"/>
        <v>7</v>
      </c>
    </row>
    <row r="1591">
      <c r="A1591" s="6" t="str">
        <f>'CBA Digital Banking Case Study '!D1591</f>
        <v>TAS</v>
      </c>
      <c r="B1591" s="1">
        <f t="shared" si="1"/>
        <v>4</v>
      </c>
    </row>
    <row r="1592">
      <c r="A1592" s="6" t="str">
        <f>'CBA Digital Banking Case Study '!D1592</f>
        <v>NSW</v>
      </c>
      <c r="B1592" s="1">
        <f t="shared" si="1"/>
        <v>3</v>
      </c>
    </row>
    <row r="1593">
      <c r="A1593" s="6" t="str">
        <f>'CBA Digital Banking Case Study '!D1593</f>
        <v>NSW</v>
      </c>
      <c r="B1593" s="1">
        <f t="shared" si="1"/>
        <v>3</v>
      </c>
    </row>
    <row r="1594">
      <c r="A1594" s="6" t="str">
        <f>'CBA Digital Banking Case Study '!D1594</f>
        <v>NSW</v>
      </c>
      <c r="B1594" s="1">
        <f t="shared" si="1"/>
        <v>3</v>
      </c>
    </row>
    <row r="1595">
      <c r="A1595" s="6" t="str">
        <f>'CBA Digital Banking Case Study '!D1595</f>
        <v>VIC</v>
      </c>
      <c r="B1595" s="1">
        <f t="shared" si="1"/>
        <v>5</v>
      </c>
    </row>
    <row r="1596">
      <c r="A1596" s="6" t="str">
        <f>'CBA Digital Banking Case Study '!D1596</f>
        <v>QLD</v>
      </c>
      <c r="B1596" s="1">
        <f t="shared" si="1"/>
        <v>7</v>
      </c>
    </row>
    <row r="1597">
      <c r="A1597" s="6" t="str">
        <f>'CBA Digital Banking Case Study '!D1597</f>
        <v>WA</v>
      </c>
      <c r="B1597" s="1">
        <f t="shared" si="1"/>
        <v>1</v>
      </c>
    </row>
    <row r="1598">
      <c r="A1598" s="6" t="str">
        <f>'CBA Digital Banking Case Study '!D1598</f>
        <v>QLD</v>
      </c>
      <c r="B1598" s="1">
        <f t="shared" si="1"/>
        <v>7</v>
      </c>
    </row>
    <row r="1599">
      <c r="A1599" s="6" t="str">
        <f>'CBA Digital Banking Case Study '!D1599</f>
        <v>NSW</v>
      </c>
      <c r="B1599" s="1">
        <f t="shared" si="1"/>
        <v>3</v>
      </c>
    </row>
    <row r="1600">
      <c r="A1600" s="6" t="str">
        <f>'CBA Digital Banking Case Study '!D1600</f>
        <v>VIC</v>
      </c>
      <c r="B1600" s="1">
        <f t="shared" si="1"/>
        <v>5</v>
      </c>
    </row>
    <row r="1601">
      <c r="A1601" s="6" t="str">
        <f>'CBA Digital Banking Case Study '!D1601</f>
        <v>SA</v>
      </c>
      <c r="B1601" s="1">
        <f t="shared" si="1"/>
        <v>2</v>
      </c>
    </row>
    <row r="1602">
      <c r="A1602" s="6" t="str">
        <f>'CBA Digital Banking Case Study '!D1602</f>
        <v>VIC</v>
      </c>
      <c r="B1602" s="1">
        <f t="shared" si="1"/>
        <v>5</v>
      </c>
    </row>
    <row r="1603">
      <c r="A1603" s="6" t="str">
        <f>'CBA Digital Banking Case Study '!D1603</f>
        <v>VIC</v>
      </c>
      <c r="B1603" s="1">
        <f t="shared" si="1"/>
        <v>5</v>
      </c>
    </row>
    <row r="1604">
      <c r="A1604" s="6" t="str">
        <f>'CBA Digital Banking Case Study '!D1604</f>
        <v>TAS</v>
      </c>
      <c r="B1604" s="1">
        <f t="shared" si="1"/>
        <v>4</v>
      </c>
    </row>
    <row r="1605">
      <c r="A1605" s="6" t="str">
        <f>'CBA Digital Banking Case Study '!D1605</f>
        <v>QLD</v>
      </c>
      <c r="B1605" s="1">
        <f t="shared" si="1"/>
        <v>7</v>
      </c>
    </row>
    <row r="1606">
      <c r="A1606" s="6" t="str">
        <f>'CBA Digital Banking Case Study '!D1606</f>
        <v>QLD</v>
      </c>
      <c r="B1606" s="1">
        <f t="shared" si="1"/>
        <v>7</v>
      </c>
    </row>
    <row r="1607">
      <c r="A1607" s="6" t="str">
        <f>'CBA Digital Banking Case Study '!D1607</f>
        <v>NSW</v>
      </c>
      <c r="B1607" s="1">
        <f t="shared" si="1"/>
        <v>3</v>
      </c>
    </row>
    <row r="1608">
      <c r="A1608" s="6" t="str">
        <f>'CBA Digital Banking Case Study '!D1608</f>
        <v>VIC</v>
      </c>
      <c r="B1608" s="1">
        <f t="shared" si="1"/>
        <v>5</v>
      </c>
    </row>
    <row r="1609">
      <c r="A1609" s="6" t="str">
        <f>'CBA Digital Banking Case Study '!D1609</f>
        <v>NSW</v>
      </c>
      <c r="B1609" s="1">
        <f t="shared" si="1"/>
        <v>3</v>
      </c>
    </row>
    <row r="1610">
      <c r="A1610" s="6" t="str">
        <f>'CBA Digital Banking Case Study '!D1610</f>
        <v>QLD</v>
      </c>
      <c r="B1610" s="1">
        <f t="shared" si="1"/>
        <v>7</v>
      </c>
    </row>
    <row r="1611">
      <c r="A1611" s="6" t="str">
        <f>'CBA Digital Banking Case Study '!D1611</f>
        <v>NSW</v>
      </c>
      <c r="B1611" s="1">
        <f t="shared" si="1"/>
        <v>3</v>
      </c>
    </row>
    <row r="1612">
      <c r="A1612" s="6" t="str">
        <f>'CBA Digital Banking Case Study '!D1612</f>
        <v>WA</v>
      </c>
      <c r="B1612" s="1">
        <f t="shared" si="1"/>
        <v>1</v>
      </c>
    </row>
    <row r="1613">
      <c r="A1613" s="6" t="str">
        <f>'CBA Digital Banking Case Study '!D1613</f>
        <v>WA</v>
      </c>
      <c r="B1613" s="1">
        <f t="shared" si="1"/>
        <v>1</v>
      </c>
    </row>
    <row r="1614">
      <c r="A1614" s="6" t="str">
        <f>'CBA Digital Banking Case Study '!D1614</f>
        <v>VIC</v>
      </c>
      <c r="B1614" s="1">
        <f t="shared" si="1"/>
        <v>5</v>
      </c>
    </row>
    <row r="1615">
      <c r="A1615" s="6" t="str">
        <f>'CBA Digital Banking Case Study '!D1615</f>
        <v>NSW</v>
      </c>
      <c r="B1615" s="1">
        <f t="shared" si="1"/>
        <v>3</v>
      </c>
    </row>
    <row r="1616">
      <c r="A1616" s="6" t="str">
        <f>'CBA Digital Banking Case Study '!D1616</f>
        <v>NSW</v>
      </c>
      <c r="B1616" s="1">
        <f t="shared" si="1"/>
        <v>3</v>
      </c>
    </row>
    <row r="1617">
      <c r="A1617" s="6" t="str">
        <f>'CBA Digital Banking Case Study '!D1617</f>
        <v>WA</v>
      </c>
      <c r="B1617" s="1">
        <f t="shared" si="1"/>
        <v>1</v>
      </c>
    </row>
    <row r="1618">
      <c r="A1618" s="6" t="str">
        <f>'CBA Digital Banking Case Study '!D1618</f>
        <v>QLD</v>
      </c>
      <c r="B1618" s="1">
        <f t="shared" si="1"/>
        <v>7</v>
      </c>
    </row>
    <row r="1619">
      <c r="A1619" s="6" t="str">
        <f>'CBA Digital Banking Case Study '!D1619</f>
        <v>QLD</v>
      </c>
      <c r="B1619" s="1">
        <f t="shared" si="1"/>
        <v>7</v>
      </c>
    </row>
    <row r="1620">
      <c r="A1620" s="6" t="str">
        <f>'CBA Digital Banking Case Study '!D1620</f>
        <v>NSW</v>
      </c>
      <c r="B1620" s="1">
        <f t="shared" si="1"/>
        <v>3</v>
      </c>
    </row>
    <row r="1621">
      <c r="A1621" s="6" t="str">
        <f>'CBA Digital Banking Case Study '!D1621</f>
        <v>VIC</v>
      </c>
      <c r="B1621" s="1">
        <f t="shared" si="1"/>
        <v>5</v>
      </c>
    </row>
    <row r="1622">
      <c r="A1622" s="6" t="str">
        <f>'CBA Digital Banking Case Study '!D1622</f>
        <v>QLD</v>
      </c>
      <c r="B1622" s="1">
        <f t="shared" si="1"/>
        <v>7</v>
      </c>
    </row>
    <row r="1623">
      <c r="A1623" s="6" t="str">
        <f>'CBA Digital Banking Case Study '!D1623</f>
        <v>VIC</v>
      </c>
      <c r="B1623" s="1">
        <f t="shared" si="1"/>
        <v>5</v>
      </c>
    </row>
    <row r="1624">
      <c r="A1624" s="6" t="str">
        <f>'CBA Digital Banking Case Study '!D1624</f>
        <v>QLD</v>
      </c>
      <c r="B1624" s="1">
        <f t="shared" si="1"/>
        <v>7</v>
      </c>
    </row>
    <row r="1625">
      <c r="A1625" s="6" t="str">
        <f>'CBA Digital Banking Case Study '!D1625</f>
        <v>WA</v>
      </c>
      <c r="B1625" s="1">
        <f t="shared" si="1"/>
        <v>1</v>
      </c>
    </row>
    <row r="1626">
      <c r="A1626" s="6" t="str">
        <f>'CBA Digital Banking Case Study '!D1626</f>
        <v>NSW</v>
      </c>
      <c r="B1626" s="1">
        <f t="shared" si="1"/>
        <v>3</v>
      </c>
    </row>
    <row r="1627">
      <c r="A1627" s="6" t="str">
        <f>'CBA Digital Banking Case Study '!D1627</f>
        <v>NSW</v>
      </c>
      <c r="B1627" s="1">
        <f t="shared" si="1"/>
        <v>3</v>
      </c>
    </row>
    <row r="1628">
      <c r="A1628" s="6" t="str">
        <f>'CBA Digital Banking Case Study '!D1628</f>
        <v>VIC</v>
      </c>
      <c r="B1628" s="1">
        <f t="shared" si="1"/>
        <v>5</v>
      </c>
    </row>
    <row r="1629">
      <c r="A1629" s="6" t="str">
        <f>'CBA Digital Banking Case Study '!D1629</f>
        <v>NSW</v>
      </c>
      <c r="B1629" s="1">
        <f t="shared" si="1"/>
        <v>3</v>
      </c>
    </row>
    <row r="1630">
      <c r="A1630" s="6" t="str">
        <f>'CBA Digital Banking Case Study '!D1630</f>
        <v>QLD</v>
      </c>
      <c r="B1630" s="1">
        <f t="shared" si="1"/>
        <v>7</v>
      </c>
    </row>
    <row r="1631">
      <c r="A1631" s="6" t="str">
        <f>'CBA Digital Banking Case Study '!D1631</f>
        <v>QLD</v>
      </c>
      <c r="B1631" s="1">
        <f t="shared" si="1"/>
        <v>7</v>
      </c>
    </row>
    <row r="1632">
      <c r="A1632" s="6" t="str">
        <f>'CBA Digital Banking Case Study '!D1632</f>
        <v>SA</v>
      </c>
      <c r="B1632" s="1">
        <f t="shared" si="1"/>
        <v>2</v>
      </c>
    </row>
    <row r="1633">
      <c r="A1633" s="6" t="str">
        <f>'CBA Digital Banking Case Study '!D1633</f>
        <v>QLD</v>
      </c>
      <c r="B1633" s="1">
        <f t="shared" si="1"/>
        <v>7</v>
      </c>
    </row>
    <row r="1634">
      <c r="A1634" s="6" t="str">
        <f>'CBA Digital Banking Case Study '!D1634</f>
        <v>NSW</v>
      </c>
      <c r="B1634" s="1">
        <f t="shared" si="1"/>
        <v>3</v>
      </c>
    </row>
    <row r="1635">
      <c r="A1635" s="6" t="str">
        <f>'CBA Digital Banking Case Study '!D1635</f>
        <v>NSW</v>
      </c>
      <c r="B1635" s="1">
        <f t="shared" si="1"/>
        <v>3</v>
      </c>
    </row>
    <row r="1636">
      <c r="A1636" s="6" t="str">
        <f>'CBA Digital Banking Case Study '!D1636</f>
        <v>WA</v>
      </c>
      <c r="B1636" s="1">
        <f t="shared" si="1"/>
        <v>1</v>
      </c>
    </row>
    <row r="1637">
      <c r="A1637" s="6" t="str">
        <f>'CBA Digital Banking Case Study '!D1637</f>
        <v>NSW</v>
      </c>
      <c r="B1637" s="1">
        <f t="shared" si="1"/>
        <v>3</v>
      </c>
    </row>
    <row r="1638">
      <c r="A1638" s="6" t="str">
        <f>'CBA Digital Banking Case Study '!D1638</f>
        <v>QLD</v>
      </c>
      <c r="B1638" s="1">
        <f t="shared" si="1"/>
        <v>7</v>
      </c>
    </row>
    <row r="1639">
      <c r="A1639" s="6" t="str">
        <f>'CBA Digital Banking Case Study '!D1639</f>
        <v>WA</v>
      </c>
      <c r="B1639" s="1">
        <f t="shared" si="1"/>
        <v>1</v>
      </c>
    </row>
    <row r="1640">
      <c r="A1640" s="6" t="str">
        <f>'CBA Digital Banking Case Study '!D1640</f>
        <v>VIC</v>
      </c>
      <c r="B1640" s="1">
        <f t="shared" si="1"/>
        <v>5</v>
      </c>
    </row>
    <row r="1641">
      <c r="A1641" s="6" t="str">
        <f>'CBA Digital Banking Case Study '!D1641</f>
        <v>VIC</v>
      </c>
      <c r="B1641" s="1">
        <f t="shared" si="1"/>
        <v>5</v>
      </c>
    </row>
    <row r="1642">
      <c r="A1642" s="6" t="str">
        <f>'CBA Digital Banking Case Study '!D1642</f>
        <v>VIC</v>
      </c>
      <c r="B1642" s="1">
        <f t="shared" si="1"/>
        <v>5</v>
      </c>
    </row>
    <row r="1643">
      <c r="A1643" s="6" t="str">
        <f>'CBA Digital Banking Case Study '!D1643</f>
        <v>WA</v>
      </c>
      <c r="B1643" s="1">
        <f t="shared" si="1"/>
        <v>1</v>
      </c>
    </row>
    <row r="1644">
      <c r="A1644" s="6" t="str">
        <f>'CBA Digital Banking Case Study '!D1644</f>
        <v>NSW</v>
      </c>
      <c r="B1644" s="1">
        <f t="shared" si="1"/>
        <v>3</v>
      </c>
    </row>
    <row r="1645">
      <c r="A1645" s="6" t="str">
        <f>'CBA Digital Banking Case Study '!D1645</f>
        <v>TAS</v>
      </c>
      <c r="B1645" s="1">
        <f t="shared" si="1"/>
        <v>4</v>
      </c>
    </row>
    <row r="1646">
      <c r="A1646" s="6" t="str">
        <f>'CBA Digital Banking Case Study '!D1646</f>
        <v>QLD</v>
      </c>
      <c r="B1646" s="1">
        <f t="shared" si="1"/>
        <v>7</v>
      </c>
    </row>
    <row r="1647">
      <c r="A1647" s="6" t="str">
        <f>'CBA Digital Banking Case Study '!D1647</f>
        <v>NT</v>
      </c>
      <c r="B1647" s="1">
        <f t="shared" si="1"/>
        <v>8</v>
      </c>
    </row>
    <row r="1648">
      <c r="A1648" s="6" t="str">
        <f>'CBA Digital Banking Case Study '!D1648</f>
        <v>NSW</v>
      </c>
      <c r="B1648" s="1">
        <f t="shared" si="1"/>
        <v>3</v>
      </c>
    </row>
    <row r="1649">
      <c r="A1649" s="6" t="str">
        <f>'CBA Digital Banking Case Study '!D1649</f>
        <v>NSW</v>
      </c>
      <c r="B1649" s="1">
        <f t="shared" si="1"/>
        <v>3</v>
      </c>
    </row>
    <row r="1650">
      <c r="A1650" s="6" t="str">
        <f>'CBA Digital Banking Case Study '!D1650</f>
        <v>WA</v>
      </c>
      <c r="B1650" s="1">
        <f t="shared" si="1"/>
        <v>1</v>
      </c>
    </row>
    <row r="1651">
      <c r="A1651" s="6" t="str">
        <f>'CBA Digital Banking Case Study '!D1651</f>
        <v>WA</v>
      </c>
      <c r="B1651" s="1">
        <f t="shared" si="1"/>
        <v>1</v>
      </c>
    </row>
    <row r="1652">
      <c r="A1652" s="6" t="str">
        <f>'CBA Digital Banking Case Study '!D1652</f>
        <v>VIC</v>
      </c>
      <c r="B1652" s="1">
        <f t="shared" si="1"/>
        <v>5</v>
      </c>
    </row>
    <row r="1653">
      <c r="A1653" s="6" t="str">
        <f>'CBA Digital Banking Case Study '!D1653</f>
        <v>QLD</v>
      </c>
      <c r="B1653" s="1">
        <f t="shared" si="1"/>
        <v>7</v>
      </c>
    </row>
    <row r="1654">
      <c r="A1654" s="6" t="str">
        <f>'CBA Digital Banking Case Study '!D1654</f>
        <v>WA</v>
      </c>
      <c r="B1654" s="1">
        <f t="shared" si="1"/>
        <v>1</v>
      </c>
    </row>
    <row r="1655">
      <c r="A1655" s="6" t="str">
        <f>'CBA Digital Banking Case Study '!D1655</f>
        <v>NSW</v>
      </c>
      <c r="B1655" s="1">
        <f t="shared" si="1"/>
        <v>3</v>
      </c>
    </row>
    <row r="1656">
      <c r="A1656" s="6" t="str">
        <f>'CBA Digital Banking Case Study '!D1656</f>
        <v>VIC</v>
      </c>
      <c r="B1656" s="1">
        <f t="shared" si="1"/>
        <v>5</v>
      </c>
    </row>
    <row r="1657">
      <c r="A1657" s="6" t="str">
        <f>'CBA Digital Banking Case Study '!D1657</f>
        <v>WA</v>
      </c>
      <c r="B1657" s="1">
        <f t="shared" si="1"/>
        <v>1</v>
      </c>
    </row>
    <row r="1658">
      <c r="A1658" s="6" t="str">
        <f>'CBA Digital Banking Case Study '!D1658</f>
        <v>VIC</v>
      </c>
      <c r="B1658" s="1">
        <f t="shared" si="1"/>
        <v>5</v>
      </c>
    </row>
    <row r="1659">
      <c r="A1659" s="6" t="str">
        <f>'CBA Digital Banking Case Study '!D1659</f>
        <v>NSW</v>
      </c>
      <c r="B1659" s="1">
        <f t="shared" si="1"/>
        <v>3</v>
      </c>
    </row>
    <row r="1660">
      <c r="A1660" s="6" t="str">
        <f>'CBA Digital Banking Case Study '!D1660</f>
        <v>WA</v>
      </c>
      <c r="B1660" s="1">
        <f t="shared" si="1"/>
        <v>1</v>
      </c>
    </row>
    <row r="1661">
      <c r="A1661" s="6" t="str">
        <f>'CBA Digital Banking Case Study '!D1661</f>
        <v>VIC</v>
      </c>
      <c r="B1661" s="1">
        <f t="shared" si="1"/>
        <v>5</v>
      </c>
    </row>
    <row r="1662">
      <c r="A1662" s="6" t="str">
        <f>'CBA Digital Banking Case Study '!D1662</f>
        <v>NSW</v>
      </c>
      <c r="B1662" s="1">
        <f t="shared" si="1"/>
        <v>3</v>
      </c>
    </row>
    <row r="1663">
      <c r="A1663" s="6" t="str">
        <f>'CBA Digital Banking Case Study '!D1663</f>
        <v>TAS</v>
      </c>
      <c r="B1663" s="1">
        <f t="shared" si="1"/>
        <v>4</v>
      </c>
    </row>
    <row r="1664">
      <c r="A1664" s="6" t="str">
        <f>'CBA Digital Banking Case Study '!D1664</f>
        <v>QLD</v>
      </c>
      <c r="B1664" s="1">
        <f t="shared" si="1"/>
        <v>7</v>
      </c>
    </row>
    <row r="1665">
      <c r="A1665" s="6" t="str">
        <f>'CBA Digital Banking Case Study '!D1665</f>
        <v>WA</v>
      </c>
      <c r="B1665" s="1">
        <f t="shared" si="1"/>
        <v>1</v>
      </c>
    </row>
    <row r="1666">
      <c r="A1666" s="6" t="str">
        <f>'CBA Digital Banking Case Study '!D1666</f>
        <v>WA</v>
      </c>
      <c r="B1666" s="1">
        <f t="shared" si="1"/>
        <v>1</v>
      </c>
    </row>
    <row r="1667">
      <c r="A1667" s="6" t="str">
        <f>'CBA Digital Banking Case Study '!D1667</f>
        <v>NSW</v>
      </c>
      <c r="B1667" s="1">
        <f t="shared" si="1"/>
        <v>3</v>
      </c>
    </row>
    <row r="1668">
      <c r="A1668" s="6" t="str">
        <f>'CBA Digital Banking Case Study '!D1668</f>
        <v>NSW</v>
      </c>
      <c r="B1668" s="1">
        <f t="shared" si="1"/>
        <v>3</v>
      </c>
    </row>
    <row r="1669">
      <c r="A1669" s="6" t="str">
        <f>'CBA Digital Banking Case Study '!D1669</f>
        <v>NSW</v>
      </c>
      <c r="B1669" s="1">
        <f t="shared" si="1"/>
        <v>3</v>
      </c>
    </row>
    <row r="1670">
      <c r="A1670" s="6" t="str">
        <f>'CBA Digital Banking Case Study '!D1670</f>
        <v>VIC</v>
      </c>
      <c r="B1670" s="1">
        <f t="shared" si="1"/>
        <v>5</v>
      </c>
    </row>
    <row r="1671">
      <c r="A1671" s="6" t="str">
        <f>'CBA Digital Banking Case Study '!D1671</f>
        <v>QLD</v>
      </c>
      <c r="B1671" s="1">
        <f t="shared" si="1"/>
        <v>7</v>
      </c>
    </row>
    <row r="1672">
      <c r="A1672" s="6" t="str">
        <f>'CBA Digital Banking Case Study '!D1672</f>
        <v>QLD</v>
      </c>
      <c r="B1672" s="1">
        <f t="shared" si="1"/>
        <v>7</v>
      </c>
    </row>
    <row r="1673">
      <c r="A1673" s="6" t="str">
        <f>'CBA Digital Banking Case Study '!D1673</f>
        <v>VIC</v>
      </c>
      <c r="B1673" s="1">
        <f t="shared" si="1"/>
        <v>5</v>
      </c>
    </row>
    <row r="1674">
      <c r="A1674" s="6" t="str">
        <f>'CBA Digital Banking Case Study '!D1674</f>
        <v>NSW</v>
      </c>
      <c r="B1674" s="1">
        <f t="shared" si="1"/>
        <v>3</v>
      </c>
    </row>
    <row r="1675">
      <c r="A1675" s="6" t="str">
        <f>'CBA Digital Banking Case Study '!D1675</f>
        <v>VIC</v>
      </c>
      <c r="B1675" s="1">
        <f t="shared" si="1"/>
        <v>5</v>
      </c>
    </row>
    <row r="1676">
      <c r="A1676" s="6" t="str">
        <f>'CBA Digital Banking Case Study '!D1676</f>
        <v>VIC</v>
      </c>
      <c r="B1676" s="1">
        <f t="shared" si="1"/>
        <v>5</v>
      </c>
    </row>
    <row r="1677">
      <c r="A1677" s="6" t="str">
        <f>'CBA Digital Banking Case Study '!D1677</f>
        <v>VIC</v>
      </c>
      <c r="B1677" s="1">
        <f t="shared" si="1"/>
        <v>5</v>
      </c>
    </row>
    <row r="1678">
      <c r="A1678" s="6" t="str">
        <f>'CBA Digital Banking Case Study '!D1678</f>
        <v>NSW</v>
      </c>
      <c r="B1678" s="1">
        <f t="shared" si="1"/>
        <v>3</v>
      </c>
    </row>
    <row r="1679">
      <c r="A1679" s="6" t="str">
        <f>'CBA Digital Banking Case Study '!D1679</f>
        <v>QLD</v>
      </c>
      <c r="B1679" s="1">
        <f t="shared" si="1"/>
        <v>7</v>
      </c>
    </row>
    <row r="1680">
      <c r="A1680" s="6" t="str">
        <f>'CBA Digital Banking Case Study '!D1680</f>
        <v>NSW</v>
      </c>
      <c r="B1680" s="1">
        <f t="shared" si="1"/>
        <v>3</v>
      </c>
    </row>
    <row r="1681">
      <c r="A1681" s="6" t="str">
        <f>'CBA Digital Banking Case Study '!D1681</f>
        <v>VIC</v>
      </c>
      <c r="B1681" s="1">
        <f t="shared" si="1"/>
        <v>5</v>
      </c>
    </row>
    <row r="1682">
      <c r="A1682" s="6" t="str">
        <f>'CBA Digital Banking Case Study '!D1682</f>
        <v>QLD</v>
      </c>
      <c r="B1682" s="1">
        <f t="shared" si="1"/>
        <v>7</v>
      </c>
    </row>
    <row r="1683">
      <c r="A1683" s="6" t="str">
        <f>'CBA Digital Banking Case Study '!D1683</f>
        <v>NSW</v>
      </c>
      <c r="B1683" s="1">
        <f t="shared" si="1"/>
        <v>3</v>
      </c>
    </row>
    <row r="1684">
      <c r="A1684" s="6" t="str">
        <f>'CBA Digital Banking Case Study '!D1684</f>
        <v>VIC</v>
      </c>
      <c r="B1684" s="1">
        <f t="shared" si="1"/>
        <v>5</v>
      </c>
    </row>
    <row r="1685">
      <c r="A1685" s="6" t="str">
        <f>'CBA Digital Banking Case Study '!D1685</f>
        <v>VIC</v>
      </c>
      <c r="B1685" s="1">
        <f t="shared" si="1"/>
        <v>5</v>
      </c>
    </row>
    <row r="1686">
      <c r="A1686" s="6" t="str">
        <f>'CBA Digital Banking Case Study '!D1686</f>
        <v>NSW</v>
      </c>
      <c r="B1686" s="1">
        <f t="shared" si="1"/>
        <v>3</v>
      </c>
    </row>
    <row r="1687">
      <c r="A1687" s="6" t="str">
        <f>'CBA Digital Banking Case Study '!D1687</f>
        <v>NSW</v>
      </c>
      <c r="B1687" s="1">
        <f t="shared" si="1"/>
        <v>3</v>
      </c>
    </row>
    <row r="1688">
      <c r="A1688" s="6" t="str">
        <f>'CBA Digital Banking Case Study '!D1688</f>
        <v>TAS</v>
      </c>
      <c r="B1688" s="1">
        <f t="shared" si="1"/>
        <v>4</v>
      </c>
    </row>
    <row r="1689">
      <c r="A1689" s="6" t="str">
        <f>'CBA Digital Banking Case Study '!D1689</f>
        <v>VIC</v>
      </c>
      <c r="B1689" s="1">
        <f t="shared" si="1"/>
        <v>5</v>
      </c>
    </row>
    <row r="1690">
      <c r="A1690" s="6" t="str">
        <f>'CBA Digital Banking Case Study '!D1690</f>
        <v>NT</v>
      </c>
      <c r="B1690" s="1">
        <f t="shared" si="1"/>
        <v>8</v>
      </c>
    </row>
    <row r="1691">
      <c r="A1691" s="6" t="str">
        <f>'CBA Digital Banking Case Study '!D1691</f>
        <v>VIC</v>
      </c>
      <c r="B1691" s="1">
        <f t="shared" si="1"/>
        <v>5</v>
      </c>
    </row>
    <row r="1692">
      <c r="A1692" s="6" t="str">
        <f>'CBA Digital Banking Case Study '!D1692</f>
        <v>VIC</v>
      </c>
      <c r="B1692" s="1">
        <f t="shared" si="1"/>
        <v>5</v>
      </c>
    </row>
    <row r="1693">
      <c r="A1693" s="6" t="str">
        <f>'CBA Digital Banking Case Study '!D1693</f>
        <v>VIC</v>
      </c>
      <c r="B1693" s="1">
        <f t="shared" si="1"/>
        <v>5</v>
      </c>
    </row>
    <row r="1694">
      <c r="A1694" s="6" t="str">
        <f>'CBA Digital Banking Case Study '!D1694</f>
        <v>NSW</v>
      </c>
      <c r="B1694" s="1">
        <f t="shared" si="1"/>
        <v>3</v>
      </c>
    </row>
    <row r="1695">
      <c r="A1695" s="6" t="str">
        <f>'CBA Digital Banking Case Study '!D1695</f>
        <v>NSW</v>
      </c>
      <c r="B1695" s="1">
        <f t="shared" si="1"/>
        <v>3</v>
      </c>
    </row>
    <row r="1696">
      <c r="A1696" s="6" t="str">
        <f>'CBA Digital Banking Case Study '!D1696</f>
        <v>VIC</v>
      </c>
      <c r="B1696" s="1">
        <f t="shared" si="1"/>
        <v>5</v>
      </c>
    </row>
    <row r="1697">
      <c r="A1697" s="6" t="str">
        <f>'CBA Digital Banking Case Study '!D1697</f>
        <v>VIC</v>
      </c>
      <c r="B1697" s="1">
        <f t="shared" si="1"/>
        <v>5</v>
      </c>
    </row>
    <row r="1698">
      <c r="A1698" s="6" t="str">
        <f>'CBA Digital Banking Case Study '!D1698</f>
        <v>NSW</v>
      </c>
      <c r="B1698" s="1">
        <f t="shared" si="1"/>
        <v>3</v>
      </c>
    </row>
    <row r="1699">
      <c r="A1699" s="6" t="str">
        <f>'CBA Digital Banking Case Study '!D1699</f>
        <v>NSW</v>
      </c>
      <c r="B1699" s="1">
        <f t="shared" si="1"/>
        <v>3</v>
      </c>
    </row>
    <row r="1700">
      <c r="A1700" s="6" t="str">
        <f>'CBA Digital Banking Case Study '!D1700</f>
        <v>NSW</v>
      </c>
      <c r="B1700" s="1">
        <f t="shared" si="1"/>
        <v>3</v>
      </c>
    </row>
    <row r="1701">
      <c r="A1701" s="6" t="str">
        <f>'CBA Digital Banking Case Study '!D1701</f>
        <v>VIC</v>
      </c>
      <c r="B1701" s="1">
        <f t="shared" si="1"/>
        <v>5</v>
      </c>
    </row>
    <row r="1702">
      <c r="A1702" s="6" t="str">
        <f>'CBA Digital Banking Case Study '!D1702</f>
        <v>QLD</v>
      </c>
      <c r="B1702" s="1">
        <f t="shared" si="1"/>
        <v>7</v>
      </c>
    </row>
    <row r="1703">
      <c r="A1703" s="6" t="str">
        <f>'CBA Digital Banking Case Study '!D1703</f>
        <v>WA</v>
      </c>
      <c r="B1703" s="1">
        <f t="shared" si="1"/>
        <v>1</v>
      </c>
    </row>
    <row r="1704">
      <c r="A1704" s="6" t="str">
        <f>'CBA Digital Banking Case Study '!D1704</f>
        <v>NSW</v>
      </c>
      <c r="B1704" s="1">
        <f t="shared" si="1"/>
        <v>3</v>
      </c>
    </row>
    <row r="1705">
      <c r="A1705" s="6" t="str">
        <f>'CBA Digital Banking Case Study '!D1705</f>
        <v>NSW</v>
      </c>
      <c r="B1705" s="1">
        <f t="shared" si="1"/>
        <v>3</v>
      </c>
    </row>
    <row r="1706">
      <c r="A1706" s="6" t="str">
        <f>'CBA Digital Banking Case Study '!D1706</f>
        <v>VIC</v>
      </c>
      <c r="B1706" s="1">
        <f t="shared" si="1"/>
        <v>5</v>
      </c>
    </row>
    <row r="1707">
      <c r="A1707" s="6" t="str">
        <f>'CBA Digital Banking Case Study '!D1707</f>
        <v>SA</v>
      </c>
      <c r="B1707" s="1">
        <f t="shared" si="1"/>
        <v>2</v>
      </c>
    </row>
    <row r="1708">
      <c r="A1708" s="6" t="str">
        <f>'CBA Digital Banking Case Study '!D1708</f>
        <v>NSW</v>
      </c>
      <c r="B1708" s="1">
        <f t="shared" si="1"/>
        <v>3</v>
      </c>
    </row>
    <row r="1709">
      <c r="A1709" s="6" t="str">
        <f>'CBA Digital Banking Case Study '!D1709</f>
        <v>QLD</v>
      </c>
      <c r="B1709" s="1">
        <f t="shared" si="1"/>
        <v>7</v>
      </c>
    </row>
    <row r="1710">
      <c r="A1710" s="6" t="str">
        <f>'CBA Digital Banking Case Study '!D1710</f>
        <v>VIC</v>
      </c>
      <c r="B1710" s="1">
        <f t="shared" si="1"/>
        <v>5</v>
      </c>
    </row>
    <row r="1711">
      <c r="A1711" s="6" t="str">
        <f>'CBA Digital Banking Case Study '!D1711</f>
        <v>NSW</v>
      </c>
      <c r="B1711" s="1">
        <f t="shared" si="1"/>
        <v>3</v>
      </c>
    </row>
    <row r="1712">
      <c r="A1712" s="6" t="str">
        <f>'CBA Digital Banking Case Study '!D1712</f>
        <v>VIC</v>
      </c>
      <c r="B1712" s="1">
        <f t="shared" si="1"/>
        <v>5</v>
      </c>
    </row>
    <row r="1713">
      <c r="A1713" s="6" t="str">
        <f>'CBA Digital Banking Case Study '!D1713</f>
        <v>NSW</v>
      </c>
      <c r="B1713" s="1">
        <f t="shared" si="1"/>
        <v>3</v>
      </c>
    </row>
    <row r="1714">
      <c r="A1714" s="6" t="str">
        <f>'CBA Digital Banking Case Study '!D1714</f>
        <v>WA</v>
      </c>
      <c r="B1714" s="1">
        <f t="shared" si="1"/>
        <v>1</v>
      </c>
    </row>
    <row r="1715">
      <c r="A1715" s="6" t="str">
        <f>'CBA Digital Banking Case Study '!D1715</f>
        <v>VIC</v>
      </c>
      <c r="B1715" s="1">
        <f t="shared" si="1"/>
        <v>5</v>
      </c>
    </row>
    <row r="1716">
      <c r="A1716" s="6" t="str">
        <f>'CBA Digital Banking Case Study '!D1716</f>
        <v>VIC</v>
      </c>
      <c r="B1716" s="1">
        <f t="shared" si="1"/>
        <v>5</v>
      </c>
    </row>
    <row r="1717">
      <c r="A1717" s="6" t="str">
        <f>'CBA Digital Banking Case Study '!D1717</f>
        <v>QLD</v>
      </c>
      <c r="B1717" s="1">
        <f t="shared" si="1"/>
        <v>7</v>
      </c>
    </row>
    <row r="1718">
      <c r="A1718" s="6" t="str">
        <f>'CBA Digital Banking Case Study '!D1718</f>
        <v>QLD</v>
      </c>
      <c r="B1718" s="1">
        <f t="shared" si="1"/>
        <v>7</v>
      </c>
    </row>
    <row r="1719">
      <c r="A1719" s="6" t="str">
        <f>'CBA Digital Banking Case Study '!D1719</f>
        <v>VIC</v>
      </c>
      <c r="B1719" s="1">
        <f t="shared" si="1"/>
        <v>5</v>
      </c>
    </row>
    <row r="1720">
      <c r="A1720" s="6" t="str">
        <f>'CBA Digital Banking Case Study '!D1720</f>
        <v>NSW</v>
      </c>
      <c r="B1720" s="1">
        <f t="shared" si="1"/>
        <v>3</v>
      </c>
    </row>
    <row r="1721">
      <c r="A1721" s="6" t="str">
        <f>'CBA Digital Banking Case Study '!D1721</f>
        <v>VIC</v>
      </c>
      <c r="B1721" s="1">
        <f t="shared" si="1"/>
        <v>5</v>
      </c>
    </row>
    <row r="1722">
      <c r="A1722" s="6" t="str">
        <f>'CBA Digital Banking Case Study '!D1722</f>
        <v>NSW</v>
      </c>
      <c r="B1722" s="1">
        <f t="shared" si="1"/>
        <v>3</v>
      </c>
    </row>
    <row r="1723">
      <c r="A1723" s="6" t="str">
        <f>'CBA Digital Banking Case Study '!D1723</f>
        <v>QLD</v>
      </c>
      <c r="B1723" s="1">
        <f t="shared" si="1"/>
        <v>7</v>
      </c>
    </row>
    <row r="1724">
      <c r="A1724" s="6" t="str">
        <f>'CBA Digital Banking Case Study '!D1724</f>
        <v>NSW</v>
      </c>
      <c r="B1724" s="1">
        <f t="shared" si="1"/>
        <v>3</v>
      </c>
    </row>
    <row r="1725">
      <c r="A1725" s="6" t="str">
        <f>'CBA Digital Banking Case Study '!D1725</f>
        <v>VIC</v>
      </c>
      <c r="B1725" s="1">
        <f t="shared" si="1"/>
        <v>5</v>
      </c>
    </row>
    <row r="1726">
      <c r="A1726" s="6" t="str">
        <f>'CBA Digital Banking Case Study '!D1726</f>
        <v>NSW</v>
      </c>
      <c r="B1726" s="1">
        <f t="shared" si="1"/>
        <v>3</v>
      </c>
    </row>
    <row r="1727">
      <c r="A1727" s="6" t="str">
        <f>'CBA Digital Banking Case Study '!D1727</f>
        <v>TAS</v>
      </c>
      <c r="B1727" s="1">
        <f t="shared" si="1"/>
        <v>4</v>
      </c>
    </row>
    <row r="1728">
      <c r="A1728" s="6" t="str">
        <f>'CBA Digital Banking Case Study '!D1728</f>
        <v>VIC</v>
      </c>
      <c r="B1728" s="1">
        <f t="shared" si="1"/>
        <v>5</v>
      </c>
    </row>
    <row r="1729">
      <c r="A1729" s="6" t="str">
        <f>'CBA Digital Banking Case Study '!D1729</f>
        <v>VIC</v>
      </c>
      <c r="B1729" s="1">
        <f t="shared" si="1"/>
        <v>5</v>
      </c>
    </row>
    <row r="1730">
      <c r="A1730" s="6" t="str">
        <f>'CBA Digital Banking Case Study '!D1730</f>
        <v>SA</v>
      </c>
      <c r="B1730" s="1">
        <f t="shared" si="1"/>
        <v>2</v>
      </c>
    </row>
    <row r="1731">
      <c r="A1731" s="6" t="str">
        <f>'CBA Digital Banking Case Study '!D1731</f>
        <v>VIC</v>
      </c>
      <c r="B1731" s="1">
        <f t="shared" si="1"/>
        <v>5</v>
      </c>
    </row>
    <row r="1732">
      <c r="A1732" s="6" t="str">
        <f>'CBA Digital Banking Case Study '!D1732</f>
        <v>ACT</v>
      </c>
      <c r="B1732" s="1">
        <f t="shared" si="1"/>
        <v>6</v>
      </c>
    </row>
    <row r="1733">
      <c r="A1733" s="6" t="str">
        <f>'CBA Digital Banking Case Study '!D1733</f>
        <v>NSW</v>
      </c>
      <c r="B1733" s="1">
        <f t="shared" si="1"/>
        <v>3</v>
      </c>
    </row>
    <row r="1734">
      <c r="A1734" s="6" t="str">
        <f>'CBA Digital Banking Case Study '!D1734</f>
        <v>NSW</v>
      </c>
      <c r="B1734" s="1">
        <f t="shared" si="1"/>
        <v>3</v>
      </c>
    </row>
    <row r="1735">
      <c r="A1735" s="6" t="str">
        <f>'CBA Digital Banking Case Study '!D1735</f>
        <v>QLD</v>
      </c>
      <c r="B1735" s="1">
        <f t="shared" si="1"/>
        <v>7</v>
      </c>
    </row>
    <row r="1736">
      <c r="A1736" s="6" t="str">
        <f>'CBA Digital Banking Case Study '!D1736</f>
        <v>SA</v>
      </c>
      <c r="B1736" s="1">
        <f t="shared" si="1"/>
        <v>2</v>
      </c>
    </row>
    <row r="1737">
      <c r="A1737" s="6" t="str">
        <f>'CBA Digital Banking Case Study '!D1737</f>
        <v>NSW</v>
      </c>
      <c r="B1737" s="1">
        <f t="shared" si="1"/>
        <v>3</v>
      </c>
    </row>
    <row r="1738">
      <c r="A1738" s="6" t="str">
        <f>'CBA Digital Banking Case Study '!D1738</f>
        <v>TAS</v>
      </c>
      <c r="B1738" s="1">
        <f t="shared" si="1"/>
        <v>4</v>
      </c>
    </row>
    <row r="1739">
      <c r="A1739" s="6" t="str">
        <f>'CBA Digital Banking Case Study '!D1739</f>
        <v>QLD</v>
      </c>
      <c r="B1739" s="1">
        <f t="shared" si="1"/>
        <v>7</v>
      </c>
    </row>
    <row r="1740">
      <c r="A1740" s="6" t="str">
        <f>'CBA Digital Banking Case Study '!D1740</f>
        <v>WA</v>
      </c>
      <c r="B1740" s="1">
        <f t="shared" si="1"/>
        <v>1</v>
      </c>
    </row>
    <row r="1741">
      <c r="A1741" s="6" t="str">
        <f>'CBA Digital Banking Case Study '!D1741</f>
        <v>VIC</v>
      </c>
      <c r="B1741" s="1">
        <f t="shared" si="1"/>
        <v>5</v>
      </c>
    </row>
    <row r="1742">
      <c r="A1742" s="6" t="str">
        <f>'CBA Digital Banking Case Study '!D1742</f>
        <v>NSW</v>
      </c>
      <c r="B1742" s="1">
        <f t="shared" si="1"/>
        <v>3</v>
      </c>
    </row>
    <row r="1743">
      <c r="A1743" s="6" t="str">
        <f>'CBA Digital Banking Case Study '!D1743</f>
        <v>SA</v>
      </c>
      <c r="B1743" s="1">
        <f t="shared" si="1"/>
        <v>2</v>
      </c>
    </row>
    <row r="1744">
      <c r="A1744" s="6" t="str">
        <f>'CBA Digital Banking Case Study '!D1744</f>
        <v>TAS</v>
      </c>
      <c r="B1744" s="1">
        <f t="shared" si="1"/>
        <v>4</v>
      </c>
    </row>
    <row r="1745">
      <c r="A1745" s="6" t="str">
        <f>'CBA Digital Banking Case Study '!D1745</f>
        <v>VIC</v>
      </c>
      <c r="B1745" s="1">
        <f t="shared" si="1"/>
        <v>5</v>
      </c>
    </row>
    <row r="1746">
      <c r="A1746" s="6" t="str">
        <f>'CBA Digital Banking Case Study '!D1746</f>
        <v>NSW</v>
      </c>
      <c r="B1746" s="1">
        <f t="shared" si="1"/>
        <v>3</v>
      </c>
    </row>
    <row r="1747">
      <c r="A1747" s="6" t="str">
        <f>'CBA Digital Banking Case Study '!D1747</f>
        <v>NSW</v>
      </c>
      <c r="B1747" s="1">
        <f t="shared" si="1"/>
        <v>3</v>
      </c>
    </row>
    <row r="1748">
      <c r="A1748" s="6" t="str">
        <f>'CBA Digital Banking Case Study '!D1748</f>
        <v>VIC</v>
      </c>
      <c r="B1748" s="1">
        <f t="shared" si="1"/>
        <v>5</v>
      </c>
    </row>
    <row r="1749">
      <c r="A1749" s="6" t="str">
        <f>'CBA Digital Banking Case Study '!D1749</f>
        <v>NSW</v>
      </c>
      <c r="B1749" s="1">
        <f t="shared" si="1"/>
        <v>3</v>
      </c>
    </row>
    <row r="1750">
      <c r="A1750" s="6" t="str">
        <f>'CBA Digital Banking Case Study '!D1750</f>
        <v>VIC</v>
      </c>
      <c r="B1750" s="1">
        <f t="shared" si="1"/>
        <v>5</v>
      </c>
    </row>
    <row r="1751">
      <c r="A1751" s="6" t="str">
        <f>'CBA Digital Banking Case Study '!D1751</f>
        <v>NSW</v>
      </c>
      <c r="B1751" s="1">
        <f t="shared" si="1"/>
        <v>3</v>
      </c>
    </row>
    <row r="1752">
      <c r="A1752" s="6" t="str">
        <f>'CBA Digital Banking Case Study '!D1752</f>
        <v>QLD</v>
      </c>
      <c r="B1752" s="1">
        <f t="shared" si="1"/>
        <v>7</v>
      </c>
    </row>
    <row r="1753">
      <c r="A1753" s="6" t="str">
        <f>'CBA Digital Banking Case Study '!D1753</f>
        <v>NSW</v>
      </c>
      <c r="B1753" s="1">
        <f t="shared" si="1"/>
        <v>3</v>
      </c>
    </row>
    <row r="1754">
      <c r="A1754" s="6" t="str">
        <f>'CBA Digital Banking Case Study '!D1754</f>
        <v>VIC</v>
      </c>
      <c r="B1754" s="1">
        <f t="shared" si="1"/>
        <v>5</v>
      </c>
    </row>
    <row r="1755">
      <c r="A1755" s="6" t="str">
        <f>'CBA Digital Banking Case Study '!D1755</f>
        <v>VIC</v>
      </c>
      <c r="B1755" s="1">
        <f t="shared" si="1"/>
        <v>5</v>
      </c>
    </row>
    <row r="1756">
      <c r="A1756" s="6" t="str">
        <f>'CBA Digital Banking Case Study '!D1756</f>
        <v>QLD</v>
      </c>
      <c r="B1756" s="1">
        <f t="shared" si="1"/>
        <v>7</v>
      </c>
    </row>
    <row r="1757">
      <c r="A1757" s="6" t="str">
        <f>'CBA Digital Banking Case Study '!D1757</f>
        <v>VIC</v>
      </c>
      <c r="B1757" s="1">
        <f t="shared" si="1"/>
        <v>5</v>
      </c>
    </row>
    <row r="1758">
      <c r="A1758" s="6" t="str">
        <f>'CBA Digital Banking Case Study '!D1758</f>
        <v>NSW</v>
      </c>
      <c r="B1758" s="1">
        <f t="shared" si="1"/>
        <v>3</v>
      </c>
    </row>
    <row r="1759">
      <c r="A1759" s="6" t="str">
        <f>'CBA Digital Banking Case Study '!D1759</f>
        <v>QLD</v>
      </c>
      <c r="B1759" s="1">
        <f t="shared" si="1"/>
        <v>7</v>
      </c>
    </row>
    <row r="1760">
      <c r="A1760" s="6" t="str">
        <f>'CBA Digital Banking Case Study '!D1760</f>
        <v>WA</v>
      </c>
      <c r="B1760" s="1">
        <f t="shared" si="1"/>
        <v>1</v>
      </c>
    </row>
    <row r="1761">
      <c r="A1761" s="6" t="str">
        <f>'CBA Digital Banking Case Study '!D1761</f>
        <v>QLD</v>
      </c>
      <c r="B1761" s="1">
        <f t="shared" si="1"/>
        <v>7</v>
      </c>
    </row>
    <row r="1762">
      <c r="A1762" s="6" t="str">
        <f>'CBA Digital Banking Case Study '!D1762</f>
        <v>TAS</v>
      </c>
      <c r="B1762" s="1">
        <f t="shared" si="1"/>
        <v>4</v>
      </c>
    </row>
    <row r="1763">
      <c r="A1763" s="6" t="str">
        <f>'CBA Digital Banking Case Study '!D1763</f>
        <v>QLD</v>
      </c>
      <c r="B1763" s="1">
        <f t="shared" si="1"/>
        <v>7</v>
      </c>
    </row>
    <row r="1764">
      <c r="A1764" s="6" t="str">
        <f>'CBA Digital Banking Case Study '!D1764</f>
        <v>QLD</v>
      </c>
      <c r="B1764" s="1">
        <f t="shared" si="1"/>
        <v>7</v>
      </c>
    </row>
    <row r="1765">
      <c r="A1765" s="6" t="str">
        <f>'CBA Digital Banking Case Study '!D1765</f>
        <v>NSW</v>
      </c>
      <c r="B1765" s="1">
        <f t="shared" si="1"/>
        <v>3</v>
      </c>
    </row>
    <row r="1766">
      <c r="A1766" s="6" t="str">
        <f>'CBA Digital Banking Case Study '!D1766</f>
        <v>VIC</v>
      </c>
      <c r="B1766" s="1">
        <f t="shared" si="1"/>
        <v>5</v>
      </c>
    </row>
    <row r="1767">
      <c r="A1767" s="6" t="str">
        <f>'CBA Digital Banking Case Study '!D1767</f>
        <v>VIC</v>
      </c>
      <c r="B1767" s="1">
        <f t="shared" si="1"/>
        <v>5</v>
      </c>
    </row>
    <row r="1768">
      <c r="A1768" s="6" t="str">
        <f>'CBA Digital Banking Case Study '!D1768</f>
        <v>NSW</v>
      </c>
      <c r="B1768" s="1">
        <f t="shared" si="1"/>
        <v>3</v>
      </c>
    </row>
    <row r="1769">
      <c r="A1769" s="6" t="str">
        <f>'CBA Digital Banking Case Study '!D1769</f>
        <v>VIC</v>
      </c>
      <c r="B1769" s="1">
        <f t="shared" si="1"/>
        <v>5</v>
      </c>
    </row>
    <row r="1770">
      <c r="A1770" s="6" t="str">
        <f>'CBA Digital Banking Case Study '!D1770</f>
        <v>NSW</v>
      </c>
      <c r="B1770" s="1">
        <f t="shared" si="1"/>
        <v>3</v>
      </c>
    </row>
    <row r="1771">
      <c r="A1771" s="6" t="str">
        <f>'CBA Digital Banking Case Study '!D1771</f>
        <v>QLD</v>
      </c>
      <c r="B1771" s="1">
        <f t="shared" si="1"/>
        <v>7</v>
      </c>
    </row>
    <row r="1772">
      <c r="A1772" s="6" t="str">
        <f>'CBA Digital Banking Case Study '!D1772</f>
        <v>VIC</v>
      </c>
      <c r="B1772" s="1">
        <f t="shared" si="1"/>
        <v>5</v>
      </c>
    </row>
    <row r="1773">
      <c r="A1773" s="6" t="str">
        <f>'CBA Digital Banking Case Study '!D1773</f>
        <v>VIC</v>
      </c>
      <c r="B1773" s="1">
        <f t="shared" si="1"/>
        <v>5</v>
      </c>
    </row>
    <row r="1774">
      <c r="A1774" s="6" t="str">
        <f>'CBA Digital Banking Case Study '!D1774</f>
        <v>ACT</v>
      </c>
      <c r="B1774" s="1">
        <f t="shared" si="1"/>
        <v>6</v>
      </c>
    </row>
    <row r="1775">
      <c r="A1775" s="6" t="str">
        <f>'CBA Digital Banking Case Study '!D1775</f>
        <v>VIC</v>
      </c>
      <c r="B1775" s="1">
        <f t="shared" si="1"/>
        <v>5</v>
      </c>
    </row>
    <row r="1776">
      <c r="A1776" s="6" t="str">
        <f>'CBA Digital Banking Case Study '!D1776</f>
        <v>VIC</v>
      </c>
      <c r="B1776" s="1">
        <f t="shared" si="1"/>
        <v>5</v>
      </c>
    </row>
    <row r="1777">
      <c r="A1777" s="6" t="str">
        <f>'CBA Digital Banking Case Study '!D1777</f>
        <v>NSW</v>
      </c>
      <c r="B1777" s="1">
        <f t="shared" si="1"/>
        <v>3</v>
      </c>
    </row>
    <row r="1778">
      <c r="A1778" s="6" t="str">
        <f>'CBA Digital Banking Case Study '!D1778</f>
        <v>SA</v>
      </c>
      <c r="B1778" s="1">
        <f t="shared" si="1"/>
        <v>2</v>
      </c>
    </row>
    <row r="1779">
      <c r="A1779" s="6" t="str">
        <f>'CBA Digital Banking Case Study '!D1779</f>
        <v>VIC</v>
      </c>
      <c r="B1779" s="1">
        <f t="shared" si="1"/>
        <v>5</v>
      </c>
    </row>
    <row r="1780">
      <c r="A1780" s="6" t="str">
        <f>'CBA Digital Banking Case Study '!D1780</f>
        <v>QLD</v>
      </c>
      <c r="B1780" s="1">
        <f t="shared" si="1"/>
        <v>7</v>
      </c>
    </row>
    <row r="1781">
      <c r="A1781" s="6" t="str">
        <f>'CBA Digital Banking Case Study '!D1781</f>
        <v>NSW</v>
      </c>
      <c r="B1781" s="1">
        <f t="shared" si="1"/>
        <v>3</v>
      </c>
    </row>
    <row r="1782">
      <c r="A1782" s="6" t="str">
        <f>'CBA Digital Banking Case Study '!D1782</f>
        <v>VIC</v>
      </c>
      <c r="B1782" s="1">
        <f t="shared" si="1"/>
        <v>5</v>
      </c>
    </row>
    <row r="1783">
      <c r="A1783" s="6" t="str">
        <f>'CBA Digital Banking Case Study '!D1783</f>
        <v>NSW</v>
      </c>
      <c r="B1783" s="1">
        <f t="shared" si="1"/>
        <v>3</v>
      </c>
    </row>
    <row r="1784">
      <c r="A1784" s="6" t="str">
        <f>'CBA Digital Banking Case Study '!D1784</f>
        <v>QLD</v>
      </c>
      <c r="B1784" s="1">
        <f t="shared" si="1"/>
        <v>7</v>
      </c>
    </row>
    <row r="1785">
      <c r="A1785" s="6" t="str">
        <f>'CBA Digital Banking Case Study '!D1785</f>
        <v>WA</v>
      </c>
      <c r="B1785" s="1">
        <f t="shared" si="1"/>
        <v>1</v>
      </c>
    </row>
    <row r="1786">
      <c r="A1786" s="6" t="str">
        <f>'CBA Digital Banking Case Study '!D1786</f>
        <v>QLD</v>
      </c>
      <c r="B1786" s="1">
        <f t="shared" si="1"/>
        <v>7</v>
      </c>
    </row>
    <row r="1787">
      <c r="A1787" s="6" t="str">
        <f>'CBA Digital Banking Case Study '!D1787</f>
        <v>QLD</v>
      </c>
      <c r="B1787" s="1">
        <f t="shared" si="1"/>
        <v>7</v>
      </c>
    </row>
    <row r="1788">
      <c r="A1788" s="6" t="str">
        <f>'CBA Digital Banking Case Study '!D1788</f>
        <v>VIC</v>
      </c>
      <c r="B1788" s="1">
        <f t="shared" si="1"/>
        <v>5</v>
      </c>
    </row>
    <row r="1789">
      <c r="A1789" s="6" t="str">
        <f>'CBA Digital Banking Case Study '!D1789</f>
        <v>QLD</v>
      </c>
      <c r="B1789" s="1">
        <f t="shared" si="1"/>
        <v>7</v>
      </c>
    </row>
    <row r="1790">
      <c r="A1790" s="6" t="str">
        <f>'CBA Digital Banking Case Study '!D1790</f>
        <v>VIC</v>
      </c>
      <c r="B1790" s="1">
        <f t="shared" si="1"/>
        <v>5</v>
      </c>
    </row>
    <row r="1791">
      <c r="A1791" s="6" t="str">
        <f>'CBA Digital Banking Case Study '!D1791</f>
        <v>QLD</v>
      </c>
      <c r="B1791" s="1">
        <f t="shared" si="1"/>
        <v>7</v>
      </c>
    </row>
    <row r="1792">
      <c r="A1792" s="6" t="str">
        <f>'CBA Digital Banking Case Study '!D1792</f>
        <v>NSW</v>
      </c>
      <c r="B1792" s="1">
        <f t="shared" si="1"/>
        <v>3</v>
      </c>
    </row>
    <row r="1793">
      <c r="A1793" s="6" t="str">
        <f>'CBA Digital Banking Case Study '!D1793</f>
        <v>NSW</v>
      </c>
      <c r="B1793" s="1">
        <f t="shared" si="1"/>
        <v>3</v>
      </c>
    </row>
    <row r="1794">
      <c r="A1794" s="6" t="str">
        <f>'CBA Digital Banking Case Study '!D1794</f>
        <v>VIC</v>
      </c>
      <c r="B1794" s="1">
        <f t="shared" si="1"/>
        <v>5</v>
      </c>
    </row>
    <row r="1795">
      <c r="A1795" s="6" t="str">
        <f>'CBA Digital Banking Case Study '!D1795</f>
        <v>VIC</v>
      </c>
      <c r="B1795" s="1">
        <f t="shared" si="1"/>
        <v>5</v>
      </c>
    </row>
    <row r="1796">
      <c r="A1796" s="6" t="str">
        <f>'CBA Digital Banking Case Study '!D1796</f>
        <v>NSW</v>
      </c>
      <c r="B1796" s="1">
        <f t="shared" si="1"/>
        <v>3</v>
      </c>
    </row>
    <row r="1797">
      <c r="A1797" s="6" t="str">
        <f>'CBA Digital Banking Case Study '!D1797</f>
        <v>QLD</v>
      </c>
      <c r="B1797" s="1">
        <f t="shared" si="1"/>
        <v>7</v>
      </c>
    </row>
    <row r="1798">
      <c r="A1798" s="6" t="str">
        <f>'CBA Digital Banking Case Study '!D1798</f>
        <v>NSW</v>
      </c>
      <c r="B1798" s="1">
        <f t="shared" si="1"/>
        <v>3</v>
      </c>
    </row>
    <row r="1799">
      <c r="A1799" s="6" t="str">
        <f>'CBA Digital Banking Case Study '!D1799</f>
        <v>NSW</v>
      </c>
      <c r="B1799" s="1">
        <f t="shared" si="1"/>
        <v>3</v>
      </c>
    </row>
    <row r="1800">
      <c r="A1800" s="6" t="str">
        <f>'CBA Digital Banking Case Study '!D1800</f>
        <v>QLD</v>
      </c>
      <c r="B1800" s="1">
        <f t="shared" si="1"/>
        <v>7</v>
      </c>
    </row>
    <row r="1801">
      <c r="A1801" s="6" t="str">
        <f>'CBA Digital Banking Case Study '!D1801</f>
        <v>VIC</v>
      </c>
      <c r="B1801" s="1">
        <f t="shared" si="1"/>
        <v>5</v>
      </c>
    </row>
    <row r="1802">
      <c r="A1802" s="6" t="str">
        <f>'CBA Digital Banking Case Study '!D1802</f>
        <v>QLD</v>
      </c>
      <c r="B1802" s="1">
        <f t="shared" si="1"/>
        <v>7</v>
      </c>
    </row>
    <row r="1803">
      <c r="A1803" s="6" t="str">
        <f>'CBA Digital Banking Case Study '!D1803</f>
        <v>VIC</v>
      </c>
      <c r="B1803" s="1">
        <f t="shared" si="1"/>
        <v>5</v>
      </c>
    </row>
    <row r="1804">
      <c r="A1804" s="6" t="str">
        <f>'CBA Digital Banking Case Study '!D1804</f>
        <v>TAS</v>
      </c>
      <c r="B1804" s="1">
        <f t="shared" si="1"/>
        <v>4</v>
      </c>
    </row>
    <row r="1805">
      <c r="A1805" s="6" t="str">
        <f>'CBA Digital Banking Case Study '!D1805</f>
        <v>QLD</v>
      </c>
      <c r="B1805" s="1">
        <f t="shared" si="1"/>
        <v>7</v>
      </c>
    </row>
    <row r="1806">
      <c r="A1806" s="6" t="str">
        <f>'CBA Digital Banking Case Study '!D1806</f>
        <v>NSW</v>
      </c>
      <c r="B1806" s="1">
        <f t="shared" si="1"/>
        <v>3</v>
      </c>
    </row>
    <row r="1807">
      <c r="A1807" s="6" t="str">
        <f>'CBA Digital Banking Case Study '!D1807</f>
        <v>VIC</v>
      </c>
      <c r="B1807" s="1">
        <f t="shared" si="1"/>
        <v>5</v>
      </c>
    </row>
    <row r="1808">
      <c r="A1808" s="6" t="str">
        <f>'CBA Digital Banking Case Study '!D1808</f>
        <v>NSW</v>
      </c>
      <c r="B1808" s="1">
        <f t="shared" si="1"/>
        <v>3</v>
      </c>
    </row>
    <row r="1809">
      <c r="A1809" s="6" t="str">
        <f>'CBA Digital Banking Case Study '!D1809</f>
        <v>SA</v>
      </c>
      <c r="B1809" s="1">
        <f t="shared" si="1"/>
        <v>2</v>
      </c>
    </row>
    <row r="1810">
      <c r="A1810" s="6" t="str">
        <f>'CBA Digital Banking Case Study '!D1810</f>
        <v>NSW</v>
      </c>
      <c r="B1810" s="1">
        <f t="shared" si="1"/>
        <v>3</v>
      </c>
    </row>
    <row r="1811">
      <c r="A1811" s="6" t="str">
        <f>'CBA Digital Banking Case Study '!D1811</f>
        <v>VIC</v>
      </c>
      <c r="B1811" s="1">
        <f t="shared" si="1"/>
        <v>5</v>
      </c>
    </row>
    <row r="1812">
      <c r="A1812" s="6" t="str">
        <f>'CBA Digital Banking Case Study '!D1812</f>
        <v>NSW</v>
      </c>
      <c r="B1812" s="1">
        <f t="shared" si="1"/>
        <v>3</v>
      </c>
    </row>
    <row r="1813">
      <c r="A1813" s="6" t="str">
        <f>'CBA Digital Banking Case Study '!D1813</f>
        <v>WA</v>
      </c>
      <c r="B1813" s="1">
        <f t="shared" si="1"/>
        <v>1</v>
      </c>
    </row>
    <row r="1814">
      <c r="A1814" s="6" t="str">
        <f>'CBA Digital Banking Case Study '!D1814</f>
        <v>NSW</v>
      </c>
      <c r="B1814" s="1">
        <f t="shared" si="1"/>
        <v>3</v>
      </c>
    </row>
    <row r="1815">
      <c r="A1815" s="6" t="str">
        <f>'CBA Digital Banking Case Study '!D1815</f>
        <v>NT</v>
      </c>
      <c r="B1815" s="1">
        <f t="shared" si="1"/>
        <v>8</v>
      </c>
    </row>
    <row r="1816">
      <c r="A1816" s="6" t="str">
        <f>'CBA Digital Banking Case Study '!D1816</f>
        <v>NSW</v>
      </c>
      <c r="B1816" s="1">
        <f t="shared" si="1"/>
        <v>3</v>
      </c>
    </row>
    <row r="1817">
      <c r="A1817" s="6" t="str">
        <f>'CBA Digital Banking Case Study '!D1817</f>
        <v>NSW</v>
      </c>
      <c r="B1817" s="1">
        <f t="shared" si="1"/>
        <v>3</v>
      </c>
    </row>
    <row r="1818">
      <c r="A1818" s="6" t="str">
        <f>'CBA Digital Banking Case Study '!D1818</f>
        <v>NSW</v>
      </c>
      <c r="B1818" s="1">
        <f t="shared" si="1"/>
        <v>3</v>
      </c>
    </row>
    <row r="1819">
      <c r="A1819" s="6" t="str">
        <f>'CBA Digital Banking Case Study '!D1819</f>
        <v>WA</v>
      </c>
      <c r="B1819" s="1">
        <f t="shared" si="1"/>
        <v>1</v>
      </c>
    </row>
    <row r="1820">
      <c r="A1820" s="6" t="str">
        <f>'CBA Digital Banking Case Study '!D1820</f>
        <v>WA</v>
      </c>
      <c r="B1820" s="1">
        <f t="shared" si="1"/>
        <v>1</v>
      </c>
    </row>
    <row r="1821">
      <c r="A1821" s="6" t="str">
        <f>'CBA Digital Banking Case Study '!D1821</f>
        <v>NSW</v>
      </c>
      <c r="B1821" s="1">
        <f t="shared" si="1"/>
        <v>3</v>
      </c>
    </row>
    <row r="1822">
      <c r="A1822" s="6" t="str">
        <f>'CBA Digital Banking Case Study '!D1822</f>
        <v>NSW</v>
      </c>
      <c r="B1822" s="1">
        <f t="shared" si="1"/>
        <v>3</v>
      </c>
    </row>
    <row r="1823">
      <c r="A1823" s="6" t="str">
        <f>'CBA Digital Banking Case Study '!D1823</f>
        <v>QLD</v>
      </c>
      <c r="B1823" s="1">
        <f t="shared" si="1"/>
        <v>7</v>
      </c>
    </row>
    <row r="1824">
      <c r="A1824" s="6" t="str">
        <f>'CBA Digital Banking Case Study '!D1824</f>
        <v>NSW</v>
      </c>
      <c r="B1824" s="1">
        <f t="shared" si="1"/>
        <v>3</v>
      </c>
    </row>
    <row r="1825">
      <c r="A1825" s="6" t="str">
        <f>'CBA Digital Banking Case Study '!D1825</f>
        <v>NSW</v>
      </c>
      <c r="B1825" s="1">
        <f t="shared" si="1"/>
        <v>3</v>
      </c>
    </row>
    <row r="1826">
      <c r="A1826" s="6" t="str">
        <f>'CBA Digital Banking Case Study '!D1826</f>
        <v>NSW</v>
      </c>
      <c r="B1826" s="1">
        <f t="shared" si="1"/>
        <v>3</v>
      </c>
    </row>
    <row r="1827">
      <c r="A1827" s="6" t="str">
        <f>'CBA Digital Banking Case Study '!D1827</f>
        <v>NSW</v>
      </c>
      <c r="B1827" s="1">
        <f t="shared" si="1"/>
        <v>3</v>
      </c>
    </row>
    <row r="1828">
      <c r="A1828" s="6" t="str">
        <f>'CBA Digital Banking Case Study '!D1828</f>
        <v>NSW</v>
      </c>
      <c r="B1828" s="1">
        <f t="shared" si="1"/>
        <v>3</v>
      </c>
    </row>
    <row r="1829">
      <c r="A1829" s="6" t="str">
        <f>'CBA Digital Banking Case Study '!D1829</f>
        <v>NSW</v>
      </c>
      <c r="B1829" s="1">
        <f t="shared" si="1"/>
        <v>3</v>
      </c>
    </row>
    <row r="1830">
      <c r="A1830" s="6" t="str">
        <f>'CBA Digital Banking Case Study '!D1830</f>
        <v>VIC</v>
      </c>
      <c r="B1830" s="1">
        <f t="shared" si="1"/>
        <v>5</v>
      </c>
    </row>
    <row r="1831">
      <c r="A1831" s="6" t="str">
        <f>'CBA Digital Banking Case Study '!D1831</f>
        <v>WA</v>
      </c>
      <c r="B1831" s="1">
        <f t="shared" si="1"/>
        <v>1</v>
      </c>
    </row>
    <row r="1832">
      <c r="A1832" s="6" t="str">
        <f>'CBA Digital Banking Case Study '!D1832</f>
        <v>VIC</v>
      </c>
      <c r="B1832" s="1">
        <f t="shared" si="1"/>
        <v>5</v>
      </c>
    </row>
    <row r="1833">
      <c r="A1833" s="6" t="str">
        <f>'CBA Digital Banking Case Study '!D1833</f>
        <v>QLD</v>
      </c>
      <c r="B1833" s="1">
        <f t="shared" si="1"/>
        <v>7</v>
      </c>
    </row>
    <row r="1834">
      <c r="A1834" s="6" t="str">
        <f>'CBA Digital Banking Case Study '!D1834</f>
        <v>NSW</v>
      </c>
      <c r="B1834" s="1">
        <f t="shared" si="1"/>
        <v>3</v>
      </c>
    </row>
    <row r="1835">
      <c r="A1835" s="6" t="str">
        <f>'CBA Digital Banking Case Study '!D1835</f>
        <v>QLD</v>
      </c>
      <c r="B1835" s="1">
        <f t="shared" si="1"/>
        <v>7</v>
      </c>
    </row>
    <row r="1836">
      <c r="A1836" s="6" t="str">
        <f>'CBA Digital Banking Case Study '!D1836</f>
        <v>NSW</v>
      </c>
      <c r="B1836" s="1">
        <f t="shared" si="1"/>
        <v>3</v>
      </c>
    </row>
    <row r="1837">
      <c r="A1837" s="6" t="str">
        <f>'CBA Digital Banking Case Study '!D1837</f>
        <v>QLD</v>
      </c>
      <c r="B1837" s="1">
        <f t="shared" si="1"/>
        <v>7</v>
      </c>
    </row>
    <row r="1838">
      <c r="A1838" s="6" t="str">
        <f>'CBA Digital Banking Case Study '!D1838</f>
        <v>NSW</v>
      </c>
      <c r="B1838" s="1">
        <f t="shared" si="1"/>
        <v>3</v>
      </c>
    </row>
    <row r="1839">
      <c r="A1839" s="6" t="str">
        <f>'CBA Digital Banking Case Study '!D1839</f>
        <v>SA</v>
      </c>
      <c r="B1839" s="1">
        <f t="shared" si="1"/>
        <v>2</v>
      </c>
    </row>
    <row r="1840">
      <c r="A1840" s="6" t="str">
        <f>'CBA Digital Banking Case Study '!D1840</f>
        <v>NSW</v>
      </c>
      <c r="B1840" s="1">
        <f t="shared" si="1"/>
        <v>3</v>
      </c>
    </row>
    <row r="1841">
      <c r="A1841" s="6" t="str">
        <f>'CBA Digital Banking Case Study '!D1841</f>
        <v>VIC</v>
      </c>
      <c r="B1841" s="1">
        <f t="shared" si="1"/>
        <v>5</v>
      </c>
    </row>
    <row r="1842">
      <c r="A1842" s="6" t="str">
        <f>'CBA Digital Banking Case Study '!D1842</f>
        <v>TAS</v>
      </c>
      <c r="B1842" s="1">
        <f t="shared" si="1"/>
        <v>4</v>
      </c>
    </row>
    <row r="1843">
      <c r="A1843" s="6" t="str">
        <f>'CBA Digital Banking Case Study '!D1843</f>
        <v>VIC</v>
      </c>
      <c r="B1843" s="1">
        <f t="shared" si="1"/>
        <v>5</v>
      </c>
    </row>
    <row r="1844">
      <c r="A1844" s="6" t="str">
        <f>'CBA Digital Banking Case Study '!D1844</f>
        <v>VIC</v>
      </c>
      <c r="B1844" s="1">
        <f t="shared" si="1"/>
        <v>5</v>
      </c>
    </row>
    <row r="1845">
      <c r="A1845" s="6" t="str">
        <f>'CBA Digital Banking Case Study '!D1845</f>
        <v>TAS</v>
      </c>
      <c r="B1845" s="1">
        <f t="shared" si="1"/>
        <v>4</v>
      </c>
    </row>
    <row r="1846">
      <c r="A1846" s="6" t="str">
        <f>'CBA Digital Banking Case Study '!D1846</f>
        <v>VIC</v>
      </c>
      <c r="B1846" s="1">
        <f t="shared" si="1"/>
        <v>5</v>
      </c>
    </row>
    <row r="1847">
      <c r="A1847" s="6" t="str">
        <f>'CBA Digital Banking Case Study '!D1847</f>
        <v>NSW</v>
      </c>
      <c r="B1847" s="1">
        <f t="shared" si="1"/>
        <v>3</v>
      </c>
    </row>
    <row r="1848">
      <c r="A1848" s="6" t="str">
        <f>'CBA Digital Banking Case Study '!D1848</f>
        <v>NT</v>
      </c>
      <c r="B1848" s="1">
        <f t="shared" si="1"/>
        <v>8</v>
      </c>
    </row>
    <row r="1849">
      <c r="A1849" s="6" t="str">
        <f>'CBA Digital Banking Case Study '!D1849</f>
        <v>NSW</v>
      </c>
      <c r="B1849" s="1">
        <f t="shared" si="1"/>
        <v>3</v>
      </c>
    </row>
    <row r="1850">
      <c r="A1850" s="6" t="str">
        <f>'CBA Digital Banking Case Study '!D1850</f>
        <v>WA</v>
      </c>
      <c r="B1850" s="1">
        <f t="shared" si="1"/>
        <v>1</v>
      </c>
    </row>
    <row r="1851">
      <c r="A1851" s="6" t="str">
        <f>'CBA Digital Banking Case Study '!D1851</f>
        <v>NSW</v>
      </c>
      <c r="B1851" s="1">
        <f t="shared" si="1"/>
        <v>3</v>
      </c>
    </row>
    <row r="1852">
      <c r="A1852" s="6" t="str">
        <f>'CBA Digital Banking Case Study '!D1852</f>
        <v>QLD</v>
      </c>
      <c r="B1852" s="1">
        <f t="shared" si="1"/>
        <v>7</v>
      </c>
    </row>
    <row r="1853">
      <c r="A1853" s="6" t="str">
        <f>'CBA Digital Banking Case Study '!D1853</f>
        <v>VIC</v>
      </c>
      <c r="B1853" s="1">
        <f t="shared" si="1"/>
        <v>5</v>
      </c>
    </row>
    <row r="1854">
      <c r="A1854" s="6" t="str">
        <f>'CBA Digital Banking Case Study '!D1854</f>
        <v>ACT</v>
      </c>
      <c r="B1854" s="1">
        <f t="shared" si="1"/>
        <v>6</v>
      </c>
    </row>
    <row r="1855">
      <c r="A1855" s="6" t="str">
        <f>'CBA Digital Banking Case Study '!D1855</f>
        <v>VIC</v>
      </c>
      <c r="B1855" s="1">
        <f t="shared" si="1"/>
        <v>5</v>
      </c>
    </row>
    <row r="1856">
      <c r="A1856" s="6" t="str">
        <f>'CBA Digital Banking Case Study '!D1856</f>
        <v>NSW</v>
      </c>
      <c r="B1856" s="1">
        <f t="shared" si="1"/>
        <v>3</v>
      </c>
    </row>
    <row r="1857">
      <c r="A1857" s="6" t="str">
        <f>'CBA Digital Banking Case Study '!D1857</f>
        <v>QLD</v>
      </c>
      <c r="B1857" s="1">
        <f t="shared" si="1"/>
        <v>7</v>
      </c>
    </row>
    <row r="1858">
      <c r="A1858" s="6" t="str">
        <f>'CBA Digital Banking Case Study '!D1858</f>
        <v>NSW</v>
      </c>
      <c r="B1858" s="1">
        <f t="shared" si="1"/>
        <v>3</v>
      </c>
    </row>
    <row r="1859">
      <c r="A1859" s="6" t="str">
        <f>'CBA Digital Banking Case Study '!D1859</f>
        <v>WA</v>
      </c>
      <c r="B1859" s="1">
        <f t="shared" si="1"/>
        <v>1</v>
      </c>
    </row>
    <row r="1860">
      <c r="A1860" s="6" t="str">
        <f>'CBA Digital Banking Case Study '!D1860</f>
        <v>WA</v>
      </c>
      <c r="B1860" s="1">
        <f t="shared" si="1"/>
        <v>1</v>
      </c>
    </row>
    <row r="1861">
      <c r="A1861" s="6" t="str">
        <f>'CBA Digital Banking Case Study '!D1861</f>
        <v>VIC</v>
      </c>
      <c r="B1861" s="1">
        <f t="shared" si="1"/>
        <v>5</v>
      </c>
    </row>
    <row r="1862">
      <c r="A1862" s="6" t="str">
        <f>'CBA Digital Banking Case Study '!D1862</f>
        <v>WA</v>
      </c>
      <c r="B1862" s="1">
        <f t="shared" si="1"/>
        <v>1</v>
      </c>
    </row>
    <row r="1863">
      <c r="A1863" s="6" t="str">
        <f>'CBA Digital Banking Case Study '!D1863</f>
        <v>NSW</v>
      </c>
      <c r="B1863" s="1">
        <f t="shared" si="1"/>
        <v>3</v>
      </c>
    </row>
    <row r="1864">
      <c r="A1864" s="6" t="str">
        <f>'CBA Digital Banking Case Study '!D1864</f>
        <v>VIC</v>
      </c>
      <c r="B1864" s="1">
        <f t="shared" si="1"/>
        <v>5</v>
      </c>
    </row>
    <row r="1865">
      <c r="A1865" s="6" t="str">
        <f>'CBA Digital Banking Case Study '!D1865</f>
        <v>VIC</v>
      </c>
      <c r="B1865" s="1">
        <f t="shared" si="1"/>
        <v>5</v>
      </c>
    </row>
    <row r="1866">
      <c r="A1866" s="6" t="str">
        <f>'CBA Digital Banking Case Study '!D1866</f>
        <v>QLD</v>
      </c>
      <c r="B1866" s="1">
        <f t="shared" si="1"/>
        <v>7</v>
      </c>
    </row>
    <row r="1867">
      <c r="A1867" s="6" t="str">
        <f>'CBA Digital Banking Case Study '!D1867</f>
        <v>NSW</v>
      </c>
      <c r="B1867" s="1">
        <f t="shared" si="1"/>
        <v>3</v>
      </c>
    </row>
    <row r="1868">
      <c r="A1868" s="6" t="str">
        <f>'CBA Digital Banking Case Study '!D1868</f>
        <v>QLD</v>
      </c>
      <c r="B1868" s="1">
        <f t="shared" si="1"/>
        <v>7</v>
      </c>
    </row>
    <row r="1869">
      <c r="A1869" s="6" t="str">
        <f>'CBA Digital Banking Case Study '!D1869</f>
        <v>NSW</v>
      </c>
      <c r="B1869" s="1">
        <f t="shared" si="1"/>
        <v>3</v>
      </c>
    </row>
    <row r="1870">
      <c r="A1870" s="6" t="str">
        <f>'CBA Digital Banking Case Study '!D1870</f>
        <v>QLD</v>
      </c>
      <c r="B1870" s="1">
        <f t="shared" si="1"/>
        <v>7</v>
      </c>
    </row>
    <row r="1871">
      <c r="A1871" s="6" t="str">
        <f>'CBA Digital Banking Case Study '!D1871</f>
        <v>NSW</v>
      </c>
      <c r="B1871" s="1">
        <f t="shared" si="1"/>
        <v>3</v>
      </c>
    </row>
    <row r="1872">
      <c r="A1872" s="6" t="str">
        <f>'CBA Digital Banking Case Study '!D1872</f>
        <v>WA</v>
      </c>
      <c r="B1872" s="1">
        <f t="shared" si="1"/>
        <v>1</v>
      </c>
    </row>
    <row r="1873">
      <c r="A1873" s="6" t="str">
        <f>'CBA Digital Banking Case Study '!D1873</f>
        <v>NSW</v>
      </c>
      <c r="B1873" s="1">
        <f t="shared" si="1"/>
        <v>3</v>
      </c>
    </row>
    <row r="1874">
      <c r="A1874" s="6" t="str">
        <f>'CBA Digital Banking Case Study '!D1874</f>
        <v>VIC</v>
      </c>
      <c r="B1874" s="1">
        <f t="shared" si="1"/>
        <v>5</v>
      </c>
    </row>
    <row r="1875">
      <c r="A1875" s="6" t="str">
        <f>'CBA Digital Banking Case Study '!D1875</f>
        <v>NSW</v>
      </c>
      <c r="B1875" s="1">
        <f t="shared" si="1"/>
        <v>3</v>
      </c>
    </row>
    <row r="1876">
      <c r="A1876" s="6" t="str">
        <f>'CBA Digital Banking Case Study '!D1876</f>
        <v>QLD</v>
      </c>
      <c r="B1876" s="1">
        <f t="shared" si="1"/>
        <v>7</v>
      </c>
    </row>
    <row r="1877">
      <c r="A1877" s="6" t="str">
        <f>'CBA Digital Banking Case Study '!D1877</f>
        <v>VIC</v>
      </c>
      <c r="B1877" s="1">
        <f t="shared" si="1"/>
        <v>5</v>
      </c>
    </row>
    <row r="1878">
      <c r="A1878" s="6" t="str">
        <f>'CBA Digital Banking Case Study '!D1878</f>
        <v>QLD</v>
      </c>
      <c r="B1878" s="1">
        <f t="shared" si="1"/>
        <v>7</v>
      </c>
    </row>
    <row r="1879">
      <c r="A1879" s="6" t="str">
        <f>'CBA Digital Banking Case Study '!D1879</f>
        <v>NSW</v>
      </c>
      <c r="B1879" s="1">
        <f t="shared" si="1"/>
        <v>3</v>
      </c>
    </row>
    <row r="1880">
      <c r="A1880" s="6" t="str">
        <f>'CBA Digital Banking Case Study '!D1880</f>
        <v>QLD</v>
      </c>
      <c r="B1880" s="1">
        <f t="shared" si="1"/>
        <v>7</v>
      </c>
    </row>
    <row r="1881">
      <c r="A1881" s="6" t="str">
        <f>'CBA Digital Banking Case Study '!D1881</f>
        <v>NSW</v>
      </c>
      <c r="B1881" s="1">
        <f t="shared" si="1"/>
        <v>3</v>
      </c>
    </row>
    <row r="1882">
      <c r="A1882" s="6" t="str">
        <f>'CBA Digital Banking Case Study '!D1882</f>
        <v>NSW</v>
      </c>
      <c r="B1882" s="1">
        <f t="shared" si="1"/>
        <v>3</v>
      </c>
    </row>
    <row r="1883">
      <c r="A1883" s="6" t="str">
        <f>'CBA Digital Banking Case Study '!D1883</f>
        <v>VIC</v>
      </c>
      <c r="B1883" s="1">
        <f t="shared" si="1"/>
        <v>5</v>
      </c>
    </row>
    <row r="1884">
      <c r="A1884" s="6" t="str">
        <f>'CBA Digital Banking Case Study '!D1884</f>
        <v>NSW</v>
      </c>
      <c r="B1884" s="1">
        <f t="shared" si="1"/>
        <v>3</v>
      </c>
    </row>
    <row r="1885">
      <c r="A1885" s="6" t="str">
        <f>'CBA Digital Banking Case Study '!D1885</f>
        <v>NSW</v>
      </c>
      <c r="B1885" s="1">
        <f t="shared" si="1"/>
        <v>3</v>
      </c>
    </row>
    <row r="1886">
      <c r="A1886" s="6" t="str">
        <f>'CBA Digital Banking Case Study '!D1886</f>
        <v>TAS</v>
      </c>
      <c r="B1886" s="1">
        <f t="shared" si="1"/>
        <v>4</v>
      </c>
    </row>
    <row r="1887">
      <c r="A1887" s="6" t="str">
        <f>'CBA Digital Banking Case Study '!D1887</f>
        <v>ACT</v>
      </c>
      <c r="B1887" s="1">
        <f t="shared" si="1"/>
        <v>6</v>
      </c>
    </row>
    <row r="1888">
      <c r="A1888" s="6" t="str">
        <f>'CBA Digital Banking Case Study '!D1888</f>
        <v>QLD</v>
      </c>
      <c r="B1888" s="1">
        <f t="shared" si="1"/>
        <v>7</v>
      </c>
    </row>
    <row r="1889">
      <c r="A1889" s="6" t="str">
        <f>'CBA Digital Banking Case Study '!D1889</f>
        <v>NSW</v>
      </c>
      <c r="B1889" s="1">
        <f t="shared" si="1"/>
        <v>3</v>
      </c>
    </row>
    <row r="1890">
      <c r="A1890" s="6" t="str">
        <f>'CBA Digital Banking Case Study '!D1890</f>
        <v>NSW</v>
      </c>
      <c r="B1890" s="1">
        <f t="shared" si="1"/>
        <v>3</v>
      </c>
    </row>
    <row r="1891">
      <c r="A1891" s="6" t="str">
        <f>'CBA Digital Banking Case Study '!D1891</f>
        <v>QLD</v>
      </c>
      <c r="B1891" s="1">
        <f t="shared" si="1"/>
        <v>7</v>
      </c>
    </row>
    <row r="1892">
      <c r="A1892" s="6" t="str">
        <f>'CBA Digital Banking Case Study '!D1892</f>
        <v>NSW</v>
      </c>
      <c r="B1892" s="1">
        <f t="shared" si="1"/>
        <v>3</v>
      </c>
    </row>
    <row r="1893">
      <c r="A1893" s="6" t="str">
        <f>'CBA Digital Banking Case Study '!D1893</f>
        <v>TAS</v>
      </c>
      <c r="B1893" s="1">
        <f t="shared" si="1"/>
        <v>4</v>
      </c>
    </row>
    <row r="1894">
      <c r="A1894" s="6" t="str">
        <f>'CBA Digital Banking Case Study '!D1894</f>
        <v>NSW</v>
      </c>
      <c r="B1894" s="1">
        <f t="shared" si="1"/>
        <v>3</v>
      </c>
    </row>
    <row r="1895">
      <c r="A1895" s="6" t="str">
        <f>'CBA Digital Banking Case Study '!D1895</f>
        <v>NT</v>
      </c>
      <c r="B1895" s="1">
        <f t="shared" si="1"/>
        <v>8</v>
      </c>
    </row>
    <row r="1896">
      <c r="A1896" s="6" t="str">
        <f>'CBA Digital Banking Case Study '!D1896</f>
        <v>VIC</v>
      </c>
      <c r="B1896" s="1">
        <f t="shared" si="1"/>
        <v>5</v>
      </c>
    </row>
    <row r="1897">
      <c r="A1897" s="6" t="str">
        <f>'CBA Digital Banking Case Study '!D1897</f>
        <v>QLD</v>
      </c>
      <c r="B1897" s="1">
        <f t="shared" si="1"/>
        <v>7</v>
      </c>
    </row>
    <row r="1898">
      <c r="A1898" s="6" t="str">
        <f>'CBA Digital Banking Case Study '!D1898</f>
        <v>NSW</v>
      </c>
      <c r="B1898" s="1">
        <f t="shared" si="1"/>
        <v>3</v>
      </c>
    </row>
    <row r="1899">
      <c r="A1899" s="6" t="str">
        <f>'CBA Digital Banking Case Study '!D1899</f>
        <v>SA</v>
      </c>
      <c r="B1899" s="1">
        <f t="shared" si="1"/>
        <v>2</v>
      </c>
    </row>
    <row r="1900">
      <c r="A1900" s="6" t="str">
        <f>'CBA Digital Banking Case Study '!D1900</f>
        <v>NSW</v>
      </c>
      <c r="B1900" s="1">
        <f t="shared" si="1"/>
        <v>3</v>
      </c>
    </row>
    <row r="1901">
      <c r="A1901" s="6" t="str">
        <f>'CBA Digital Banking Case Study '!D1901</f>
        <v>QLD</v>
      </c>
      <c r="B1901" s="1">
        <f t="shared" si="1"/>
        <v>7</v>
      </c>
    </row>
    <row r="1902">
      <c r="A1902" s="6" t="str">
        <f>'CBA Digital Banking Case Study '!D1902</f>
        <v>WA</v>
      </c>
      <c r="B1902" s="1">
        <f t="shared" si="1"/>
        <v>1</v>
      </c>
    </row>
    <row r="1903">
      <c r="A1903" s="6" t="str">
        <f>'CBA Digital Banking Case Study '!D1903</f>
        <v>NSW</v>
      </c>
      <c r="B1903" s="1">
        <f t="shared" si="1"/>
        <v>3</v>
      </c>
    </row>
    <row r="1904">
      <c r="A1904" s="6" t="str">
        <f>'CBA Digital Banking Case Study '!D1904</f>
        <v>VIC</v>
      </c>
      <c r="B1904" s="1">
        <f t="shared" si="1"/>
        <v>5</v>
      </c>
    </row>
    <row r="1905">
      <c r="A1905" s="6" t="str">
        <f>'CBA Digital Banking Case Study '!D1905</f>
        <v>VIC</v>
      </c>
      <c r="B1905" s="1">
        <f t="shared" si="1"/>
        <v>5</v>
      </c>
    </row>
    <row r="1906">
      <c r="A1906" s="6" t="str">
        <f>'CBA Digital Banking Case Study '!D1906</f>
        <v>NSW</v>
      </c>
      <c r="B1906" s="1">
        <f t="shared" si="1"/>
        <v>3</v>
      </c>
    </row>
    <row r="1907">
      <c r="A1907" s="6" t="str">
        <f>'CBA Digital Banking Case Study '!D1907</f>
        <v>VIC</v>
      </c>
      <c r="B1907" s="1">
        <f t="shared" si="1"/>
        <v>5</v>
      </c>
    </row>
    <row r="1908">
      <c r="A1908" s="6" t="str">
        <f>'CBA Digital Banking Case Study '!D1908</f>
        <v>NSW</v>
      </c>
      <c r="B1908" s="1">
        <f t="shared" si="1"/>
        <v>3</v>
      </c>
    </row>
    <row r="1909">
      <c r="A1909" s="6" t="str">
        <f>'CBA Digital Banking Case Study '!D1909</f>
        <v>VIC</v>
      </c>
      <c r="B1909" s="1">
        <f t="shared" si="1"/>
        <v>5</v>
      </c>
    </row>
    <row r="1910">
      <c r="A1910" s="6" t="str">
        <f>'CBA Digital Banking Case Study '!D1910</f>
        <v>QLD</v>
      </c>
      <c r="B1910" s="1">
        <f t="shared" si="1"/>
        <v>7</v>
      </c>
    </row>
    <row r="1911">
      <c r="A1911" s="6" t="str">
        <f>'CBA Digital Banking Case Study '!D1911</f>
        <v>QLD</v>
      </c>
      <c r="B1911" s="1">
        <f t="shared" si="1"/>
        <v>7</v>
      </c>
    </row>
    <row r="1912">
      <c r="A1912" s="6" t="str">
        <f>'CBA Digital Banking Case Study '!D1912</f>
        <v>NSW</v>
      </c>
      <c r="B1912" s="1">
        <f t="shared" si="1"/>
        <v>3</v>
      </c>
    </row>
    <row r="1913">
      <c r="A1913" s="6" t="str">
        <f>'CBA Digital Banking Case Study '!D1913</f>
        <v>SA</v>
      </c>
      <c r="B1913" s="1">
        <f t="shared" si="1"/>
        <v>2</v>
      </c>
    </row>
    <row r="1914">
      <c r="A1914" s="6" t="str">
        <f>'CBA Digital Banking Case Study '!D1914</f>
        <v>WA</v>
      </c>
      <c r="B1914" s="1">
        <f t="shared" si="1"/>
        <v>1</v>
      </c>
    </row>
    <row r="1915">
      <c r="A1915" s="6" t="str">
        <f>'CBA Digital Banking Case Study '!D1915</f>
        <v>VIC</v>
      </c>
      <c r="B1915" s="1">
        <f t="shared" si="1"/>
        <v>5</v>
      </c>
    </row>
    <row r="1916">
      <c r="A1916" s="6" t="str">
        <f>'CBA Digital Banking Case Study '!D1916</f>
        <v>VIC</v>
      </c>
      <c r="B1916" s="1">
        <f t="shared" si="1"/>
        <v>5</v>
      </c>
    </row>
    <row r="1917">
      <c r="A1917" s="6" t="str">
        <f>'CBA Digital Banking Case Study '!D1917</f>
        <v>VIC</v>
      </c>
      <c r="B1917" s="1">
        <f t="shared" si="1"/>
        <v>5</v>
      </c>
    </row>
    <row r="1918">
      <c r="A1918" s="6" t="str">
        <f>'CBA Digital Banking Case Study '!D1918</f>
        <v>QLD</v>
      </c>
      <c r="B1918" s="1">
        <f t="shared" si="1"/>
        <v>7</v>
      </c>
    </row>
    <row r="1919">
      <c r="A1919" s="6" t="str">
        <f>'CBA Digital Banking Case Study '!D1919</f>
        <v>QLD</v>
      </c>
      <c r="B1919" s="1">
        <f t="shared" si="1"/>
        <v>7</v>
      </c>
    </row>
    <row r="1920">
      <c r="A1920" s="6" t="str">
        <f>'CBA Digital Banking Case Study '!D1920</f>
        <v>NSW</v>
      </c>
      <c r="B1920" s="1">
        <f t="shared" si="1"/>
        <v>3</v>
      </c>
    </row>
    <row r="1921">
      <c r="A1921" s="6" t="str">
        <f>'CBA Digital Banking Case Study '!D1921</f>
        <v>QLD</v>
      </c>
      <c r="B1921" s="1">
        <f t="shared" si="1"/>
        <v>7</v>
      </c>
    </row>
    <row r="1922">
      <c r="A1922" s="6" t="str">
        <f>'CBA Digital Banking Case Study '!D1922</f>
        <v>NSW</v>
      </c>
      <c r="B1922" s="1">
        <f t="shared" si="1"/>
        <v>3</v>
      </c>
    </row>
    <row r="1923">
      <c r="A1923" s="6" t="str">
        <f>'CBA Digital Banking Case Study '!D1923</f>
        <v>NSW</v>
      </c>
      <c r="B1923" s="1">
        <f t="shared" si="1"/>
        <v>3</v>
      </c>
    </row>
    <row r="1924">
      <c r="A1924" s="6" t="str">
        <f>'CBA Digital Banking Case Study '!D1924</f>
        <v>QLD</v>
      </c>
      <c r="B1924" s="1">
        <f t="shared" si="1"/>
        <v>7</v>
      </c>
    </row>
    <row r="1925">
      <c r="A1925" s="6" t="str">
        <f>'CBA Digital Banking Case Study '!D1925</f>
        <v>QLD</v>
      </c>
      <c r="B1925" s="1">
        <f t="shared" si="1"/>
        <v>7</v>
      </c>
    </row>
    <row r="1926">
      <c r="A1926" s="6" t="str">
        <f>'CBA Digital Banking Case Study '!D1926</f>
        <v>VIC</v>
      </c>
      <c r="B1926" s="1">
        <f t="shared" si="1"/>
        <v>5</v>
      </c>
    </row>
    <row r="1927">
      <c r="A1927" s="6" t="str">
        <f>'CBA Digital Banking Case Study '!D1927</f>
        <v>VIC</v>
      </c>
      <c r="B1927" s="1">
        <f t="shared" si="1"/>
        <v>5</v>
      </c>
    </row>
    <row r="1928">
      <c r="A1928" s="6" t="str">
        <f>'CBA Digital Banking Case Study '!D1928</f>
        <v>TAS</v>
      </c>
      <c r="B1928" s="1">
        <f t="shared" si="1"/>
        <v>4</v>
      </c>
    </row>
    <row r="1929">
      <c r="A1929" s="6" t="str">
        <f>'CBA Digital Banking Case Study '!D1929</f>
        <v>QLD</v>
      </c>
      <c r="B1929" s="1">
        <f t="shared" si="1"/>
        <v>7</v>
      </c>
    </row>
    <row r="1930">
      <c r="A1930" s="6" t="str">
        <f>'CBA Digital Banking Case Study '!D1930</f>
        <v>QLD</v>
      </c>
      <c r="B1930" s="1">
        <f t="shared" si="1"/>
        <v>7</v>
      </c>
    </row>
    <row r="1931">
      <c r="A1931" s="6" t="str">
        <f>'CBA Digital Banking Case Study '!D1931</f>
        <v>NSW</v>
      </c>
      <c r="B1931" s="1">
        <f t="shared" si="1"/>
        <v>3</v>
      </c>
    </row>
    <row r="1932">
      <c r="A1932" s="6" t="str">
        <f>'CBA Digital Banking Case Study '!D1932</f>
        <v>NSW</v>
      </c>
      <c r="B1932" s="1">
        <f t="shared" si="1"/>
        <v>3</v>
      </c>
    </row>
    <row r="1933">
      <c r="A1933" s="6" t="str">
        <f>'CBA Digital Banking Case Study '!D1933</f>
        <v>NSW</v>
      </c>
      <c r="B1933" s="1">
        <f t="shared" si="1"/>
        <v>3</v>
      </c>
    </row>
    <row r="1934">
      <c r="A1934" s="6" t="str">
        <f>'CBA Digital Banking Case Study '!D1934</f>
        <v>VIC</v>
      </c>
      <c r="B1934" s="1">
        <f t="shared" si="1"/>
        <v>5</v>
      </c>
    </row>
    <row r="1935">
      <c r="A1935" s="6" t="str">
        <f>'CBA Digital Banking Case Study '!D1935</f>
        <v>QLD</v>
      </c>
      <c r="B1935" s="1">
        <f t="shared" si="1"/>
        <v>7</v>
      </c>
    </row>
    <row r="1936">
      <c r="A1936" s="6" t="str">
        <f>'CBA Digital Banking Case Study '!D1936</f>
        <v>VIC</v>
      </c>
      <c r="B1936" s="1">
        <f t="shared" si="1"/>
        <v>5</v>
      </c>
    </row>
    <row r="1937">
      <c r="A1937" s="6" t="str">
        <f>'CBA Digital Banking Case Study '!D1937</f>
        <v>VIC</v>
      </c>
      <c r="B1937" s="1">
        <f t="shared" si="1"/>
        <v>5</v>
      </c>
    </row>
    <row r="1938">
      <c r="A1938" s="6" t="str">
        <f>'CBA Digital Banking Case Study '!D1938</f>
        <v>NSW</v>
      </c>
      <c r="B1938" s="1">
        <f t="shared" si="1"/>
        <v>3</v>
      </c>
    </row>
    <row r="1939">
      <c r="A1939" s="6" t="str">
        <f>'CBA Digital Banking Case Study '!D1939</f>
        <v>NSW</v>
      </c>
      <c r="B1939" s="1">
        <f t="shared" si="1"/>
        <v>3</v>
      </c>
    </row>
    <row r="1940">
      <c r="A1940" s="6" t="str">
        <f>'CBA Digital Banking Case Study '!D1940</f>
        <v>TAS</v>
      </c>
      <c r="B1940" s="1">
        <f t="shared" si="1"/>
        <v>4</v>
      </c>
    </row>
    <row r="1941">
      <c r="A1941" s="6" t="str">
        <f>'CBA Digital Banking Case Study '!D1941</f>
        <v>QLD</v>
      </c>
      <c r="B1941" s="1">
        <f t="shared" si="1"/>
        <v>7</v>
      </c>
    </row>
    <row r="1942">
      <c r="A1942" s="6" t="str">
        <f>'CBA Digital Banking Case Study '!D1942</f>
        <v>NSW</v>
      </c>
      <c r="B1942" s="1">
        <f t="shared" si="1"/>
        <v>3</v>
      </c>
    </row>
    <row r="1943">
      <c r="A1943" s="6" t="str">
        <f>'CBA Digital Banking Case Study '!D1943</f>
        <v>QLD</v>
      </c>
      <c r="B1943" s="1">
        <f t="shared" si="1"/>
        <v>7</v>
      </c>
    </row>
    <row r="1944">
      <c r="A1944" s="6" t="str">
        <f>'CBA Digital Banking Case Study '!D1944</f>
        <v>QLD</v>
      </c>
      <c r="B1944" s="1">
        <f t="shared" si="1"/>
        <v>7</v>
      </c>
    </row>
    <row r="1945">
      <c r="A1945" s="6" t="str">
        <f>'CBA Digital Banking Case Study '!D1945</f>
        <v>QLD</v>
      </c>
      <c r="B1945" s="1">
        <f t="shared" si="1"/>
        <v>7</v>
      </c>
    </row>
    <row r="1946">
      <c r="A1946" s="6" t="str">
        <f>'CBA Digital Banking Case Study '!D1946</f>
        <v>NSW</v>
      </c>
      <c r="B1946" s="1">
        <f t="shared" si="1"/>
        <v>3</v>
      </c>
    </row>
    <row r="1947">
      <c r="A1947" s="6" t="str">
        <f>'CBA Digital Banking Case Study '!D1947</f>
        <v>VIC</v>
      </c>
      <c r="B1947" s="1">
        <f t="shared" si="1"/>
        <v>5</v>
      </c>
    </row>
    <row r="1948">
      <c r="A1948" s="6" t="str">
        <f>'CBA Digital Banking Case Study '!D1948</f>
        <v>NSW</v>
      </c>
      <c r="B1948" s="1">
        <f t="shared" si="1"/>
        <v>3</v>
      </c>
    </row>
    <row r="1949">
      <c r="A1949" s="6" t="str">
        <f>'CBA Digital Banking Case Study '!D1949</f>
        <v>WA</v>
      </c>
      <c r="B1949" s="1">
        <f t="shared" si="1"/>
        <v>1</v>
      </c>
    </row>
    <row r="1950">
      <c r="A1950" s="6" t="str">
        <f>'CBA Digital Banking Case Study '!D1950</f>
        <v>QLD</v>
      </c>
      <c r="B1950" s="1">
        <f t="shared" si="1"/>
        <v>7</v>
      </c>
    </row>
    <row r="1951">
      <c r="A1951" s="6" t="str">
        <f>'CBA Digital Banking Case Study '!D1951</f>
        <v>VIC</v>
      </c>
      <c r="B1951" s="1">
        <f t="shared" si="1"/>
        <v>5</v>
      </c>
    </row>
    <row r="1952">
      <c r="A1952" s="6" t="str">
        <f>'CBA Digital Banking Case Study '!D1952</f>
        <v>VIC</v>
      </c>
      <c r="B1952" s="1">
        <f t="shared" si="1"/>
        <v>5</v>
      </c>
    </row>
    <row r="1953">
      <c r="A1953" s="6" t="str">
        <f>'CBA Digital Banking Case Study '!D1953</f>
        <v>NSW</v>
      </c>
      <c r="B1953" s="1">
        <f t="shared" si="1"/>
        <v>3</v>
      </c>
    </row>
    <row r="1954">
      <c r="A1954" s="6" t="str">
        <f>'CBA Digital Banking Case Study '!D1954</f>
        <v>NSW</v>
      </c>
      <c r="B1954" s="1">
        <f t="shared" si="1"/>
        <v>3</v>
      </c>
    </row>
    <row r="1955">
      <c r="A1955" s="6" t="str">
        <f>'CBA Digital Banking Case Study '!D1955</f>
        <v>ACT</v>
      </c>
      <c r="B1955" s="1">
        <f t="shared" si="1"/>
        <v>6</v>
      </c>
    </row>
    <row r="1956">
      <c r="A1956" s="6" t="str">
        <f>'CBA Digital Banking Case Study '!D1956</f>
        <v>NSW</v>
      </c>
      <c r="B1956" s="1">
        <f t="shared" si="1"/>
        <v>3</v>
      </c>
    </row>
    <row r="1957">
      <c r="A1957" s="6" t="str">
        <f>'CBA Digital Banking Case Study '!D1957</f>
        <v>NSW</v>
      </c>
      <c r="B1957" s="1">
        <f t="shared" si="1"/>
        <v>3</v>
      </c>
    </row>
    <row r="1958">
      <c r="A1958" s="6" t="str">
        <f>'CBA Digital Banking Case Study '!D1958</f>
        <v>ACT</v>
      </c>
      <c r="B1958" s="1">
        <f t="shared" si="1"/>
        <v>6</v>
      </c>
    </row>
    <row r="1959">
      <c r="A1959" s="6" t="str">
        <f>'CBA Digital Banking Case Study '!D1959</f>
        <v>VIC</v>
      </c>
      <c r="B1959" s="1">
        <f t="shared" si="1"/>
        <v>5</v>
      </c>
    </row>
    <row r="1960">
      <c r="A1960" s="6" t="str">
        <f>'CBA Digital Banking Case Study '!D1960</f>
        <v>WA</v>
      </c>
      <c r="B1960" s="1">
        <f t="shared" si="1"/>
        <v>1</v>
      </c>
    </row>
    <row r="1961">
      <c r="A1961" s="6" t="str">
        <f>'CBA Digital Banking Case Study '!D1961</f>
        <v>NSW</v>
      </c>
      <c r="B1961" s="1">
        <f t="shared" si="1"/>
        <v>3</v>
      </c>
    </row>
    <row r="1962">
      <c r="A1962" s="6" t="str">
        <f>'CBA Digital Banking Case Study '!D1962</f>
        <v>VIC</v>
      </c>
      <c r="B1962" s="1">
        <f t="shared" si="1"/>
        <v>5</v>
      </c>
    </row>
    <row r="1963">
      <c r="A1963" s="6" t="str">
        <f>'CBA Digital Banking Case Study '!D1963</f>
        <v>VIC</v>
      </c>
      <c r="B1963" s="1">
        <f t="shared" si="1"/>
        <v>5</v>
      </c>
    </row>
    <row r="1964">
      <c r="A1964" s="6" t="str">
        <f>'CBA Digital Banking Case Study '!D1964</f>
        <v>QLD</v>
      </c>
      <c r="B1964" s="1">
        <f t="shared" si="1"/>
        <v>7</v>
      </c>
    </row>
    <row r="1965">
      <c r="A1965" s="6" t="str">
        <f>'CBA Digital Banking Case Study '!D1965</f>
        <v>NSW</v>
      </c>
      <c r="B1965" s="1">
        <f t="shared" si="1"/>
        <v>3</v>
      </c>
    </row>
    <row r="1966">
      <c r="A1966" s="6" t="str">
        <f>'CBA Digital Banking Case Study '!D1966</f>
        <v>VIC</v>
      </c>
      <c r="B1966" s="1">
        <f t="shared" si="1"/>
        <v>5</v>
      </c>
    </row>
    <row r="1967">
      <c r="A1967" s="6" t="str">
        <f>'CBA Digital Banking Case Study '!D1967</f>
        <v>WA</v>
      </c>
      <c r="B1967" s="1">
        <f t="shared" si="1"/>
        <v>1</v>
      </c>
    </row>
    <row r="1968">
      <c r="A1968" s="6" t="str">
        <f>'CBA Digital Banking Case Study '!D1968</f>
        <v>VIC</v>
      </c>
      <c r="B1968" s="1">
        <f t="shared" si="1"/>
        <v>5</v>
      </c>
    </row>
    <row r="1969">
      <c r="A1969" s="6" t="str">
        <f>'CBA Digital Banking Case Study '!D1969</f>
        <v>VIC</v>
      </c>
      <c r="B1969" s="1">
        <f t="shared" si="1"/>
        <v>5</v>
      </c>
    </row>
    <row r="1970">
      <c r="A1970" s="6" t="str">
        <f>'CBA Digital Banking Case Study '!D1970</f>
        <v>NSW</v>
      </c>
      <c r="B1970" s="1">
        <f t="shared" si="1"/>
        <v>3</v>
      </c>
    </row>
    <row r="1971">
      <c r="A1971" s="6" t="str">
        <f>'CBA Digital Banking Case Study '!D1971</f>
        <v>NSW</v>
      </c>
      <c r="B1971" s="1">
        <f t="shared" si="1"/>
        <v>3</v>
      </c>
    </row>
    <row r="1972">
      <c r="A1972" s="6" t="str">
        <f>'CBA Digital Banking Case Study '!D1972</f>
        <v>QLD</v>
      </c>
      <c r="B1972" s="1">
        <f t="shared" si="1"/>
        <v>7</v>
      </c>
    </row>
    <row r="1973">
      <c r="A1973" s="6" t="str">
        <f>'CBA Digital Banking Case Study '!D1973</f>
        <v>QLD</v>
      </c>
      <c r="B1973" s="1">
        <f t="shared" si="1"/>
        <v>7</v>
      </c>
    </row>
    <row r="1974">
      <c r="A1974" s="6" t="str">
        <f>'CBA Digital Banking Case Study '!D1974</f>
        <v>ACT</v>
      </c>
      <c r="B1974" s="1">
        <f t="shared" si="1"/>
        <v>6</v>
      </c>
    </row>
    <row r="1975">
      <c r="A1975" s="6" t="str">
        <f>'CBA Digital Banking Case Study '!D1975</f>
        <v>QLD</v>
      </c>
      <c r="B1975" s="1">
        <f t="shared" si="1"/>
        <v>7</v>
      </c>
    </row>
    <row r="1976">
      <c r="A1976" s="6" t="str">
        <f>'CBA Digital Banking Case Study '!D1976</f>
        <v>VIC</v>
      </c>
      <c r="B1976" s="1">
        <f t="shared" si="1"/>
        <v>5</v>
      </c>
    </row>
    <row r="1977">
      <c r="A1977" s="6" t="str">
        <f>'CBA Digital Banking Case Study '!D1977</f>
        <v>WA</v>
      </c>
      <c r="B1977" s="1">
        <f t="shared" si="1"/>
        <v>1</v>
      </c>
    </row>
    <row r="1978">
      <c r="A1978" s="6" t="str">
        <f>'CBA Digital Banking Case Study '!D1978</f>
        <v>NSW</v>
      </c>
      <c r="B1978" s="1">
        <f t="shared" si="1"/>
        <v>3</v>
      </c>
    </row>
    <row r="1979">
      <c r="A1979" s="6" t="str">
        <f>'CBA Digital Banking Case Study '!D1979</f>
        <v>VIC</v>
      </c>
      <c r="B1979" s="1">
        <f t="shared" si="1"/>
        <v>5</v>
      </c>
    </row>
    <row r="1980">
      <c r="A1980" s="6" t="str">
        <f>'CBA Digital Banking Case Study '!D1980</f>
        <v>NSW</v>
      </c>
      <c r="B1980" s="1">
        <f t="shared" si="1"/>
        <v>3</v>
      </c>
    </row>
    <row r="1981">
      <c r="A1981" s="6" t="str">
        <f>'CBA Digital Banking Case Study '!D1981</f>
        <v>NSW</v>
      </c>
      <c r="B1981" s="1">
        <f t="shared" si="1"/>
        <v>3</v>
      </c>
    </row>
    <row r="1982">
      <c r="A1982" s="6" t="str">
        <f>'CBA Digital Banking Case Study '!D1982</f>
        <v>QLD</v>
      </c>
      <c r="B1982" s="1">
        <f t="shared" si="1"/>
        <v>7</v>
      </c>
    </row>
    <row r="1983">
      <c r="A1983" s="6" t="str">
        <f>'CBA Digital Banking Case Study '!D1983</f>
        <v>VIC</v>
      </c>
      <c r="B1983" s="1">
        <f t="shared" si="1"/>
        <v>5</v>
      </c>
    </row>
    <row r="1984">
      <c r="A1984" s="6" t="str">
        <f>'CBA Digital Banking Case Study '!D1984</f>
        <v>VIC</v>
      </c>
      <c r="B1984" s="1">
        <f t="shared" si="1"/>
        <v>5</v>
      </c>
    </row>
    <row r="1985">
      <c r="A1985" s="6" t="str">
        <f>'CBA Digital Banking Case Study '!D1985</f>
        <v>VIC</v>
      </c>
      <c r="B1985" s="1">
        <f t="shared" si="1"/>
        <v>5</v>
      </c>
    </row>
    <row r="1986">
      <c r="A1986" s="6" t="str">
        <f>'CBA Digital Banking Case Study '!D1986</f>
        <v>VIC</v>
      </c>
      <c r="B1986" s="1">
        <f t="shared" si="1"/>
        <v>5</v>
      </c>
    </row>
    <row r="1987">
      <c r="A1987" s="6" t="str">
        <f>'CBA Digital Banking Case Study '!D1987</f>
        <v>NSW</v>
      </c>
      <c r="B1987" s="1">
        <f t="shared" si="1"/>
        <v>3</v>
      </c>
    </row>
    <row r="1988">
      <c r="A1988" s="6" t="str">
        <f>'CBA Digital Banking Case Study '!D1988</f>
        <v>QLD</v>
      </c>
      <c r="B1988" s="1">
        <f t="shared" si="1"/>
        <v>7</v>
      </c>
    </row>
    <row r="1989">
      <c r="A1989" s="6" t="str">
        <f>'CBA Digital Banking Case Study '!D1989</f>
        <v>VIC</v>
      </c>
      <c r="B1989" s="1">
        <f t="shared" si="1"/>
        <v>5</v>
      </c>
    </row>
    <row r="1990">
      <c r="A1990" s="6" t="str">
        <f>'CBA Digital Banking Case Study '!D1990</f>
        <v>WA</v>
      </c>
      <c r="B1990" s="1">
        <f t="shared" si="1"/>
        <v>1</v>
      </c>
    </row>
    <row r="1991">
      <c r="A1991" s="6" t="str">
        <f>'CBA Digital Banking Case Study '!D1991</f>
        <v>NSW</v>
      </c>
      <c r="B1991" s="1">
        <f t="shared" si="1"/>
        <v>3</v>
      </c>
    </row>
    <row r="1992">
      <c r="A1992" s="6" t="str">
        <f>'CBA Digital Banking Case Study '!D1992</f>
        <v>NSW</v>
      </c>
      <c r="B1992" s="1">
        <f t="shared" si="1"/>
        <v>3</v>
      </c>
    </row>
    <row r="1993">
      <c r="A1993" s="6" t="str">
        <f>'CBA Digital Banking Case Study '!D1993</f>
        <v>QLD</v>
      </c>
      <c r="B1993" s="1">
        <f t="shared" si="1"/>
        <v>7</v>
      </c>
    </row>
    <row r="1994">
      <c r="A1994" s="6" t="str">
        <f>'CBA Digital Banking Case Study '!D1994</f>
        <v>WA</v>
      </c>
      <c r="B1994" s="1">
        <f t="shared" si="1"/>
        <v>1</v>
      </c>
    </row>
    <row r="1995">
      <c r="A1995" s="6" t="str">
        <f>'CBA Digital Banking Case Study '!D1995</f>
        <v>VIC</v>
      </c>
      <c r="B1995" s="1">
        <f t="shared" si="1"/>
        <v>5</v>
      </c>
    </row>
    <row r="1996">
      <c r="A1996" s="6" t="str">
        <f>'CBA Digital Banking Case Study '!D1996</f>
        <v>QLD</v>
      </c>
      <c r="B1996" s="1">
        <f t="shared" si="1"/>
        <v>7</v>
      </c>
    </row>
    <row r="1997">
      <c r="A1997" s="6" t="str">
        <f>'CBA Digital Banking Case Study '!D1997</f>
        <v>NT</v>
      </c>
      <c r="B1997" s="1">
        <f t="shared" si="1"/>
        <v>8</v>
      </c>
    </row>
    <row r="1998">
      <c r="A1998" s="6" t="str">
        <f>'CBA Digital Banking Case Study '!D1998</f>
        <v>NT</v>
      </c>
      <c r="B1998" s="1">
        <f t="shared" si="1"/>
        <v>8</v>
      </c>
    </row>
    <row r="1999">
      <c r="A1999" s="6" t="str">
        <f>'CBA Digital Banking Case Study '!D1999</f>
        <v>QLD</v>
      </c>
      <c r="B1999" s="1">
        <f t="shared" si="1"/>
        <v>7</v>
      </c>
    </row>
    <row r="2000">
      <c r="A2000" s="6" t="str">
        <f>'CBA Digital Banking Case Study '!D2000</f>
        <v>QLD</v>
      </c>
      <c r="B2000" s="1">
        <f t="shared" si="1"/>
        <v>7</v>
      </c>
    </row>
    <row r="2001">
      <c r="A2001" s="6" t="str">
        <f>'CBA Digital Banking Case Study '!D2001</f>
        <v>NSW</v>
      </c>
      <c r="B2001" s="1">
        <f t="shared" si="1"/>
        <v>3</v>
      </c>
    </row>
    <row r="2002">
      <c r="A2002" s="6" t="str">
        <f>'CBA Digital Banking Case Study '!D2002</f>
        <v>WA</v>
      </c>
      <c r="B2002" s="1">
        <f t="shared" si="1"/>
        <v>1</v>
      </c>
    </row>
    <row r="2003">
      <c r="A2003" s="6" t="str">
        <f>'CBA Digital Banking Case Study '!D2003</f>
        <v>VIC</v>
      </c>
      <c r="B2003" s="1">
        <f t="shared" si="1"/>
        <v>5</v>
      </c>
    </row>
    <row r="2004">
      <c r="A2004" s="6" t="str">
        <f>'CBA Digital Banking Case Study '!D2004</f>
        <v>ACT</v>
      </c>
      <c r="B2004" s="1">
        <f t="shared" si="1"/>
        <v>6</v>
      </c>
    </row>
    <row r="2005">
      <c r="A2005" s="6" t="str">
        <f>'CBA Digital Banking Case Study '!D2005</f>
        <v>NSW</v>
      </c>
      <c r="B2005" s="1">
        <f t="shared" si="1"/>
        <v>3</v>
      </c>
    </row>
    <row r="2006">
      <c r="A2006" s="6" t="str">
        <f>'CBA Digital Banking Case Study '!D2006</f>
        <v>VIC</v>
      </c>
      <c r="B2006" s="1">
        <f t="shared" si="1"/>
        <v>5</v>
      </c>
    </row>
    <row r="2007">
      <c r="A2007" s="6" t="str">
        <f>'CBA Digital Banking Case Study '!D2007</f>
        <v>VIC</v>
      </c>
      <c r="B2007" s="1">
        <f t="shared" si="1"/>
        <v>5</v>
      </c>
    </row>
    <row r="2008">
      <c r="A2008" s="6" t="str">
        <f>'CBA Digital Banking Case Study '!D2008</f>
        <v>VIC</v>
      </c>
      <c r="B2008" s="1">
        <f t="shared" si="1"/>
        <v>5</v>
      </c>
    </row>
    <row r="2009">
      <c r="A2009" s="6" t="str">
        <f>'CBA Digital Banking Case Study '!D2009</f>
        <v>NSW</v>
      </c>
      <c r="B2009" s="1">
        <f t="shared" si="1"/>
        <v>3</v>
      </c>
    </row>
    <row r="2010">
      <c r="A2010" s="6" t="str">
        <f>'CBA Digital Banking Case Study '!D2010</f>
        <v>QLD</v>
      </c>
      <c r="B2010" s="1">
        <f t="shared" si="1"/>
        <v>7</v>
      </c>
    </row>
    <row r="2011">
      <c r="A2011" s="6" t="str">
        <f>'CBA Digital Banking Case Study '!D2011</f>
        <v>QLD</v>
      </c>
      <c r="B2011" s="1">
        <f t="shared" si="1"/>
        <v>7</v>
      </c>
    </row>
    <row r="2012">
      <c r="A2012" s="6" t="str">
        <f>'CBA Digital Banking Case Study '!D2012</f>
        <v>QLD</v>
      </c>
      <c r="B2012" s="1">
        <f t="shared" si="1"/>
        <v>7</v>
      </c>
    </row>
    <row r="2013">
      <c r="A2013" s="6" t="str">
        <f>'CBA Digital Banking Case Study '!D2013</f>
        <v>NSW</v>
      </c>
      <c r="B2013" s="1">
        <f t="shared" si="1"/>
        <v>3</v>
      </c>
    </row>
    <row r="2014">
      <c r="A2014" s="6" t="str">
        <f>'CBA Digital Banking Case Study '!D2014</f>
        <v>QLD</v>
      </c>
      <c r="B2014" s="1">
        <f t="shared" si="1"/>
        <v>7</v>
      </c>
    </row>
    <row r="2015">
      <c r="A2015" s="6" t="str">
        <f>'CBA Digital Banking Case Study '!D2015</f>
        <v>NSW</v>
      </c>
      <c r="B2015" s="1">
        <f t="shared" si="1"/>
        <v>3</v>
      </c>
    </row>
    <row r="2016">
      <c r="A2016" s="6" t="str">
        <f>'CBA Digital Banking Case Study '!D2016</f>
        <v>NSW</v>
      </c>
      <c r="B2016" s="1">
        <f t="shared" si="1"/>
        <v>3</v>
      </c>
    </row>
    <row r="2017">
      <c r="A2017" s="6" t="str">
        <f>'CBA Digital Banking Case Study '!D2017</f>
        <v>QLD</v>
      </c>
      <c r="B2017" s="1">
        <f t="shared" si="1"/>
        <v>7</v>
      </c>
    </row>
    <row r="2018">
      <c r="A2018" s="6" t="str">
        <f>'CBA Digital Banking Case Study '!D2018</f>
        <v>WA</v>
      </c>
      <c r="B2018" s="1">
        <f t="shared" si="1"/>
        <v>1</v>
      </c>
    </row>
    <row r="2019">
      <c r="A2019" s="6" t="str">
        <f>'CBA Digital Banking Case Study '!D2019</f>
        <v>VIC</v>
      </c>
      <c r="B2019" s="1">
        <f t="shared" si="1"/>
        <v>5</v>
      </c>
    </row>
    <row r="2020">
      <c r="A2020" s="6" t="str">
        <f>'CBA Digital Banking Case Study '!D2020</f>
        <v>VIC</v>
      </c>
      <c r="B2020" s="1">
        <f t="shared" si="1"/>
        <v>5</v>
      </c>
    </row>
    <row r="2021">
      <c r="A2021" s="6" t="str">
        <f>'CBA Digital Banking Case Study '!D2021</f>
        <v>NSW</v>
      </c>
      <c r="B2021" s="1">
        <f t="shared" si="1"/>
        <v>3</v>
      </c>
    </row>
    <row r="2022">
      <c r="A2022" s="6" t="str">
        <f>'CBA Digital Banking Case Study '!D2022</f>
        <v>VIC</v>
      </c>
      <c r="B2022" s="1">
        <f t="shared" si="1"/>
        <v>5</v>
      </c>
    </row>
    <row r="2023">
      <c r="A2023" s="6" t="str">
        <f>'CBA Digital Banking Case Study '!D2023</f>
        <v>NSW</v>
      </c>
      <c r="B2023" s="1">
        <f t="shared" si="1"/>
        <v>3</v>
      </c>
    </row>
    <row r="2024">
      <c r="A2024" s="6" t="str">
        <f>'CBA Digital Banking Case Study '!D2024</f>
        <v>TAS</v>
      </c>
      <c r="B2024" s="1">
        <f t="shared" si="1"/>
        <v>4</v>
      </c>
    </row>
    <row r="2025">
      <c r="A2025" s="6" t="str">
        <f>'CBA Digital Banking Case Study '!D2025</f>
        <v>WA</v>
      </c>
      <c r="B2025" s="1">
        <f t="shared" si="1"/>
        <v>1</v>
      </c>
    </row>
    <row r="2026">
      <c r="A2026" s="6" t="str">
        <f>'CBA Digital Banking Case Study '!D2026</f>
        <v>QLD</v>
      </c>
      <c r="B2026" s="1">
        <f t="shared" si="1"/>
        <v>7</v>
      </c>
    </row>
    <row r="2027">
      <c r="A2027" s="6" t="str">
        <f>'CBA Digital Banking Case Study '!D2027</f>
        <v>VIC</v>
      </c>
      <c r="B2027" s="1">
        <f t="shared" si="1"/>
        <v>5</v>
      </c>
    </row>
    <row r="2028">
      <c r="A2028" s="6" t="str">
        <f>'CBA Digital Banking Case Study '!D2028</f>
        <v>WA</v>
      </c>
      <c r="B2028" s="1">
        <f t="shared" si="1"/>
        <v>1</v>
      </c>
    </row>
    <row r="2029">
      <c r="A2029" s="6" t="str">
        <f>'CBA Digital Banking Case Study '!D2029</f>
        <v>VIC</v>
      </c>
      <c r="B2029" s="1">
        <f t="shared" si="1"/>
        <v>5</v>
      </c>
    </row>
    <row r="2030">
      <c r="A2030" s="6" t="str">
        <f>'CBA Digital Banking Case Study '!D2030</f>
        <v>NSW</v>
      </c>
      <c r="B2030" s="1">
        <f t="shared" si="1"/>
        <v>3</v>
      </c>
    </row>
    <row r="2031">
      <c r="A2031" s="6" t="str">
        <f>'CBA Digital Banking Case Study '!D2031</f>
        <v>NSW</v>
      </c>
      <c r="B2031" s="1">
        <f t="shared" si="1"/>
        <v>3</v>
      </c>
    </row>
    <row r="2032">
      <c r="A2032" s="6" t="str">
        <f>'CBA Digital Banking Case Study '!D2032</f>
        <v>QLD</v>
      </c>
      <c r="B2032" s="1">
        <f t="shared" si="1"/>
        <v>7</v>
      </c>
    </row>
    <row r="2033">
      <c r="A2033" s="6" t="str">
        <f>'CBA Digital Banking Case Study '!D2033</f>
        <v>SA</v>
      </c>
      <c r="B2033" s="1">
        <f t="shared" si="1"/>
        <v>2</v>
      </c>
    </row>
    <row r="2034">
      <c r="A2034" s="6" t="str">
        <f>'CBA Digital Banking Case Study '!D2034</f>
        <v>NSW</v>
      </c>
      <c r="B2034" s="1">
        <f t="shared" si="1"/>
        <v>3</v>
      </c>
    </row>
    <row r="2035">
      <c r="A2035" s="6" t="str">
        <f>'CBA Digital Banking Case Study '!D2035</f>
        <v>NSW</v>
      </c>
      <c r="B2035" s="1">
        <f t="shared" si="1"/>
        <v>3</v>
      </c>
    </row>
    <row r="2036">
      <c r="A2036" s="6" t="str">
        <f>'CBA Digital Banking Case Study '!D2036</f>
        <v>VIC</v>
      </c>
      <c r="B2036" s="1">
        <f t="shared" si="1"/>
        <v>5</v>
      </c>
    </row>
    <row r="2037">
      <c r="A2037" s="6" t="str">
        <f>'CBA Digital Banking Case Study '!D2037</f>
        <v>WA</v>
      </c>
      <c r="B2037" s="1">
        <f t="shared" si="1"/>
        <v>1</v>
      </c>
    </row>
    <row r="2038">
      <c r="A2038" s="6" t="str">
        <f>'CBA Digital Banking Case Study '!D2038</f>
        <v>NSW</v>
      </c>
      <c r="B2038" s="1">
        <f t="shared" si="1"/>
        <v>3</v>
      </c>
    </row>
    <row r="2039">
      <c r="A2039" s="6" t="str">
        <f>'CBA Digital Banking Case Study '!D2039</f>
        <v>NSW</v>
      </c>
      <c r="B2039" s="1">
        <f t="shared" si="1"/>
        <v>3</v>
      </c>
    </row>
    <row r="2040">
      <c r="A2040" s="6" t="str">
        <f>'CBA Digital Banking Case Study '!D2040</f>
        <v>QLD</v>
      </c>
      <c r="B2040" s="1">
        <f t="shared" si="1"/>
        <v>7</v>
      </c>
    </row>
    <row r="2041">
      <c r="A2041" s="6" t="str">
        <f>'CBA Digital Banking Case Study '!D2041</f>
        <v>VIC</v>
      </c>
      <c r="B2041" s="1">
        <f t="shared" si="1"/>
        <v>5</v>
      </c>
    </row>
    <row r="2042">
      <c r="A2042" s="6" t="str">
        <f>'CBA Digital Banking Case Study '!D2042</f>
        <v>NSW</v>
      </c>
      <c r="B2042" s="1">
        <f t="shared" si="1"/>
        <v>3</v>
      </c>
    </row>
    <row r="2043">
      <c r="A2043" s="6" t="str">
        <f>'CBA Digital Banking Case Study '!D2043</f>
        <v>NSW</v>
      </c>
      <c r="B2043" s="1">
        <f t="shared" si="1"/>
        <v>3</v>
      </c>
    </row>
    <row r="2044">
      <c r="A2044" s="6" t="str">
        <f>'CBA Digital Banking Case Study '!D2044</f>
        <v>QLD</v>
      </c>
      <c r="B2044" s="1">
        <f t="shared" si="1"/>
        <v>7</v>
      </c>
    </row>
    <row r="2045">
      <c r="A2045" s="6" t="str">
        <f>'CBA Digital Banking Case Study '!D2045</f>
        <v>VIC</v>
      </c>
      <c r="B2045" s="1">
        <f t="shared" si="1"/>
        <v>5</v>
      </c>
    </row>
    <row r="2046">
      <c r="A2046" s="6" t="str">
        <f>'CBA Digital Banking Case Study '!D2046</f>
        <v>ACT</v>
      </c>
      <c r="B2046" s="1">
        <f t="shared" si="1"/>
        <v>6</v>
      </c>
    </row>
    <row r="2047">
      <c r="A2047" s="6" t="str">
        <f>'CBA Digital Banking Case Study '!D2047</f>
        <v>QLD</v>
      </c>
      <c r="B2047" s="1">
        <f t="shared" si="1"/>
        <v>7</v>
      </c>
    </row>
    <row r="2048">
      <c r="A2048" s="6" t="str">
        <f>'CBA Digital Banking Case Study '!D2048</f>
        <v>NSW</v>
      </c>
      <c r="B2048" s="1">
        <f t="shared" si="1"/>
        <v>3</v>
      </c>
    </row>
    <row r="2049">
      <c r="A2049" s="6" t="str">
        <f>'CBA Digital Banking Case Study '!D2049</f>
        <v>VIC</v>
      </c>
      <c r="B2049" s="1">
        <f t="shared" si="1"/>
        <v>5</v>
      </c>
    </row>
    <row r="2050">
      <c r="A2050" s="6" t="str">
        <f>'CBA Digital Banking Case Study '!D2050</f>
        <v>VIC</v>
      </c>
      <c r="B2050" s="1">
        <f t="shared" si="1"/>
        <v>5</v>
      </c>
    </row>
    <row r="2051">
      <c r="A2051" s="6" t="str">
        <f>'CBA Digital Banking Case Study '!D2051</f>
        <v>NSW</v>
      </c>
      <c r="B2051" s="1">
        <f t="shared" si="1"/>
        <v>3</v>
      </c>
    </row>
    <row r="2052">
      <c r="A2052" s="6" t="str">
        <f>'CBA Digital Banking Case Study '!D2052</f>
        <v>SA</v>
      </c>
      <c r="B2052" s="1">
        <f t="shared" si="1"/>
        <v>2</v>
      </c>
    </row>
    <row r="2053">
      <c r="A2053" s="6" t="str">
        <f>'CBA Digital Banking Case Study '!D2053</f>
        <v>WA</v>
      </c>
      <c r="B2053" s="1">
        <f t="shared" si="1"/>
        <v>1</v>
      </c>
    </row>
    <row r="2054">
      <c r="A2054" s="6" t="str">
        <f>'CBA Digital Banking Case Study '!D2054</f>
        <v>NSW</v>
      </c>
      <c r="B2054" s="1">
        <f t="shared" si="1"/>
        <v>3</v>
      </c>
    </row>
    <row r="2055">
      <c r="A2055" s="6" t="str">
        <f>'CBA Digital Banking Case Study '!D2055</f>
        <v>NSW</v>
      </c>
      <c r="B2055" s="1">
        <f t="shared" si="1"/>
        <v>3</v>
      </c>
    </row>
    <row r="2056">
      <c r="A2056" s="6" t="str">
        <f>'CBA Digital Banking Case Study '!D2056</f>
        <v>NSW</v>
      </c>
      <c r="B2056" s="1">
        <f t="shared" si="1"/>
        <v>3</v>
      </c>
    </row>
    <row r="2057">
      <c r="A2057" s="6" t="str">
        <f>'CBA Digital Banking Case Study '!D2057</f>
        <v>NSW</v>
      </c>
      <c r="B2057" s="1">
        <f t="shared" si="1"/>
        <v>3</v>
      </c>
    </row>
    <row r="2058">
      <c r="A2058" s="6" t="str">
        <f>'CBA Digital Banking Case Study '!D2058</f>
        <v>QLD</v>
      </c>
      <c r="B2058" s="1">
        <f t="shared" si="1"/>
        <v>7</v>
      </c>
    </row>
    <row r="2059">
      <c r="A2059" s="6" t="str">
        <f>'CBA Digital Banking Case Study '!D2059</f>
        <v>VIC</v>
      </c>
      <c r="B2059" s="1">
        <f t="shared" si="1"/>
        <v>5</v>
      </c>
    </row>
    <row r="2060">
      <c r="A2060" s="6" t="str">
        <f>'CBA Digital Banking Case Study '!D2060</f>
        <v>ACT</v>
      </c>
      <c r="B2060" s="1">
        <f t="shared" si="1"/>
        <v>6</v>
      </c>
    </row>
    <row r="2061">
      <c r="A2061" s="6" t="str">
        <f>'CBA Digital Banking Case Study '!D2061</f>
        <v>NSW</v>
      </c>
      <c r="B2061" s="1">
        <f t="shared" si="1"/>
        <v>3</v>
      </c>
    </row>
    <row r="2062">
      <c r="A2062" s="6" t="str">
        <f>'CBA Digital Banking Case Study '!D2062</f>
        <v>QLD</v>
      </c>
      <c r="B2062" s="1">
        <f t="shared" si="1"/>
        <v>7</v>
      </c>
    </row>
    <row r="2063">
      <c r="A2063" s="6" t="str">
        <f>'CBA Digital Banking Case Study '!D2063</f>
        <v>WA</v>
      </c>
      <c r="B2063" s="1">
        <f t="shared" si="1"/>
        <v>1</v>
      </c>
    </row>
    <row r="2064">
      <c r="A2064" s="6" t="str">
        <f>'CBA Digital Banking Case Study '!D2064</f>
        <v>VIC</v>
      </c>
      <c r="B2064" s="1">
        <f t="shared" si="1"/>
        <v>5</v>
      </c>
    </row>
    <row r="2065">
      <c r="A2065" s="6" t="str">
        <f>'CBA Digital Banking Case Study '!D2065</f>
        <v>NSW</v>
      </c>
      <c r="B2065" s="1">
        <f t="shared" si="1"/>
        <v>3</v>
      </c>
    </row>
    <row r="2066">
      <c r="A2066" s="6" t="str">
        <f>'CBA Digital Banking Case Study '!D2066</f>
        <v>NSW</v>
      </c>
      <c r="B2066" s="1">
        <f t="shared" si="1"/>
        <v>3</v>
      </c>
    </row>
    <row r="2067">
      <c r="A2067" s="6" t="str">
        <f>'CBA Digital Banking Case Study '!D2067</f>
        <v>VIC</v>
      </c>
      <c r="B2067" s="1">
        <f t="shared" si="1"/>
        <v>5</v>
      </c>
    </row>
    <row r="2068">
      <c r="A2068" s="6" t="str">
        <f>'CBA Digital Banking Case Study '!D2068</f>
        <v>ACT</v>
      </c>
      <c r="B2068" s="1">
        <f t="shared" si="1"/>
        <v>6</v>
      </c>
    </row>
    <row r="2069">
      <c r="A2069" s="6" t="str">
        <f>'CBA Digital Banking Case Study '!D2069</f>
        <v>SA</v>
      </c>
      <c r="B2069" s="1">
        <f t="shared" si="1"/>
        <v>2</v>
      </c>
    </row>
    <row r="2070">
      <c r="A2070" s="6" t="str">
        <f>'CBA Digital Banking Case Study '!D2070</f>
        <v>TAS</v>
      </c>
      <c r="B2070" s="1">
        <f t="shared" si="1"/>
        <v>4</v>
      </c>
    </row>
    <row r="2071">
      <c r="A2071" s="6" t="str">
        <f>'CBA Digital Banking Case Study '!D2071</f>
        <v>WA</v>
      </c>
      <c r="B2071" s="1">
        <f t="shared" si="1"/>
        <v>1</v>
      </c>
    </row>
    <row r="2072">
      <c r="A2072" s="6" t="str">
        <f>'CBA Digital Banking Case Study '!D2072</f>
        <v>VIC</v>
      </c>
      <c r="B2072" s="1">
        <f t="shared" si="1"/>
        <v>5</v>
      </c>
    </row>
    <row r="2073">
      <c r="A2073" s="6" t="str">
        <f>'CBA Digital Banking Case Study '!D2073</f>
        <v>SA</v>
      </c>
      <c r="B2073" s="1">
        <f t="shared" si="1"/>
        <v>2</v>
      </c>
    </row>
    <row r="2074">
      <c r="A2074" s="6" t="str">
        <f>'CBA Digital Banking Case Study '!D2074</f>
        <v>ACT</v>
      </c>
      <c r="B2074" s="1">
        <f t="shared" si="1"/>
        <v>6</v>
      </c>
    </row>
    <row r="2075">
      <c r="A2075" s="6" t="str">
        <f>'CBA Digital Banking Case Study '!D2075</f>
        <v>VIC</v>
      </c>
      <c r="B2075" s="1">
        <f t="shared" si="1"/>
        <v>5</v>
      </c>
    </row>
    <row r="2076">
      <c r="A2076" s="6" t="str">
        <f>'CBA Digital Banking Case Study '!D2076</f>
        <v>NSW</v>
      </c>
      <c r="B2076" s="1">
        <f t="shared" si="1"/>
        <v>3</v>
      </c>
    </row>
    <row r="2077">
      <c r="A2077" s="6" t="str">
        <f>'CBA Digital Banking Case Study '!D2077</f>
        <v>VIC</v>
      </c>
      <c r="B2077" s="1">
        <f t="shared" si="1"/>
        <v>5</v>
      </c>
    </row>
    <row r="2078">
      <c r="A2078" s="6" t="str">
        <f>'CBA Digital Banking Case Study '!D2078</f>
        <v>NSW</v>
      </c>
      <c r="B2078" s="1">
        <f t="shared" si="1"/>
        <v>3</v>
      </c>
    </row>
    <row r="2079">
      <c r="A2079" s="6" t="str">
        <f>'CBA Digital Banking Case Study '!D2079</f>
        <v>NSW</v>
      </c>
      <c r="B2079" s="1">
        <f t="shared" si="1"/>
        <v>3</v>
      </c>
    </row>
    <row r="2080">
      <c r="A2080" s="6" t="str">
        <f>'CBA Digital Banking Case Study '!D2080</f>
        <v>TAS</v>
      </c>
      <c r="B2080" s="1">
        <f t="shared" si="1"/>
        <v>4</v>
      </c>
    </row>
    <row r="2081">
      <c r="A2081" s="6" t="str">
        <f>'CBA Digital Banking Case Study '!D2081</f>
        <v>SA</v>
      </c>
      <c r="B2081" s="1">
        <f t="shared" si="1"/>
        <v>2</v>
      </c>
    </row>
    <row r="2082">
      <c r="A2082" s="6" t="str">
        <f>'CBA Digital Banking Case Study '!D2082</f>
        <v>NSW</v>
      </c>
      <c r="B2082" s="1">
        <f t="shared" si="1"/>
        <v>3</v>
      </c>
    </row>
    <row r="2083">
      <c r="A2083" s="6" t="str">
        <f>'CBA Digital Banking Case Study '!D2083</f>
        <v>VIC</v>
      </c>
      <c r="B2083" s="1">
        <f t="shared" si="1"/>
        <v>5</v>
      </c>
    </row>
    <row r="2084">
      <c r="A2084" s="6" t="str">
        <f>'CBA Digital Banking Case Study '!D2084</f>
        <v>WA</v>
      </c>
      <c r="B2084" s="1">
        <f t="shared" si="1"/>
        <v>1</v>
      </c>
    </row>
    <row r="2085">
      <c r="A2085" s="6" t="str">
        <f>'CBA Digital Banking Case Study '!D2085</f>
        <v>QLD</v>
      </c>
      <c r="B2085" s="1">
        <f t="shared" si="1"/>
        <v>7</v>
      </c>
    </row>
    <row r="2086">
      <c r="A2086" s="6" t="str">
        <f>'CBA Digital Banking Case Study '!D2086</f>
        <v>VIC</v>
      </c>
      <c r="B2086" s="1">
        <f t="shared" si="1"/>
        <v>5</v>
      </c>
    </row>
    <row r="2087">
      <c r="A2087" s="6" t="str">
        <f>'CBA Digital Banking Case Study '!D2087</f>
        <v>QLD</v>
      </c>
      <c r="B2087" s="1">
        <f t="shared" si="1"/>
        <v>7</v>
      </c>
    </row>
    <row r="2088">
      <c r="A2088" s="6" t="str">
        <f>'CBA Digital Banking Case Study '!D2088</f>
        <v>SA</v>
      </c>
      <c r="B2088" s="1">
        <f t="shared" si="1"/>
        <v>2</v>
      </c>
    </row>
    <row r="2089">
      <c r="A2089" s="6" t="str">
        <f>'CBA Digital Banking Case Study '!D2089</f>
        <v>SA</v>
      </c>
      <c r="B2089" s="1">
        <f t="shared" si="1"/>
        <v>2</v>
      </c>
    </row>
    <row r="2090">
      <c r="A2090" s="6" t="str">
        <f>'CBA Digital Banking Case Study '!D2090</f>
        <v>VIC</v>
      </c>
      <c r="B2090" s="1">
        <f t="shared" si="1"/>
        <v>5</v>
      </c>
    </row>
    <row r="2091">
      <c r="A2091" s="6" t="str">
        <f>'CBA Digital Banking Case Study '!D2091</f>
        <v>NSW</v>
      </c>
      <c r="B2091" s="1">
        <f t="shared" si="1"/>
        <v>3</v>
      </c>
    </row>
    <row r="2092">
      <c r="A2092" s="6" t="str">
        <f>'CBA Digital Banking Case Study '!D2092</f>
        <v>SA</v>
      </c>
      <c r="B2092" s="1">
        <f t="shared" si="1"/>
        <v>2</v>
      </c>
    </row>
    <row r="2093">
      <c r="A2093" s="6" t="str">
        <f>'CBA Digital Banking Case Study '!D2093</f>
        <v>NSW</v>
      </c>
      <c r="B2093" s="1">
        <f t="shared" si="1"/>
        <v>3</v>
      </c>
    </row>
    <row r="2094">
      <c r="A2094" s="6" t="str">
        <f>'CBA Digital Banking Case Study '!D2094</f>
        <v>QLD</v>
      </c>
      <c r="B2094" s="1">
        <f t="shared" si="1"/>
        <v>7</v>
      </c>
    </row>
    <row r="2095">
      <c r="A2095" s="6" t="str">
        <f>'CBA Digital Banking Case Study '!D2095</f>
        <v>NSW</v>
      </c>
      <c r="B2095" s="1">
        <f t="shared" si="1"/>
        <v>3</v>
      </c>
    </row>
    <row r="2096">
      <c r="A2096" s="6" t="str">
        <f>'CBA Digital Banking Case Study '!D2096</f>
        <v>VIC</v>
      </c>
      <c r="B2096" s="1">
        <f t="shared" si="1"/>
        <v>5</v>
      </c>
    </row>
    <row r="2097">
      <c r="A2097" s="6" t="str">
        <f>'CBA Digital Banking Case Study '!D2097</f>
        <v>VIC</v>
      </c>
      <c r="B2097" s="1">
        <f t="shared" si="1"/>
        <v>5</v>
      </c>
    </row>
    <row r="2098">
      <c r="A2098" s="6" t="str">
        <f>'CBA Digital Banking Case Study '!D2098</f>
        <v>NSW</v>
      </c>
      <c r="B2098" s="1">
        <f t="shared" si="1"/>
        <v>3</v>
      </c>
    </row>
    <row r="2099">
      <c r="A2099" s="6" t="str">
        <f>'CBA Digital Banking Case Study '!D2099</f>
        <v>SA</v>
      </c>
      <c r="B2099" s="1">
        <f t="shared" si="1"/>
        <v>2</v>
      </c>
    </row>
    <row r="2100">
      <c r="A2100" s="6" t="str">
        <f>'CBA Digital Banking Case Study '!D2100</f>
        <v>NSW</v>
      </c>
      <c r="B2100" s="1">
        <f t="shared" si="1"/>
        <v>3</v>
      </c>
    </row>
    <row r="2101">
      <c r="A2101" s="6" t="str">
        <f>'CBA Digital Banking Case Study '!D2101</f>
        <v>SA</v>
      </c>
      <c r="B2101" s="1">
        <f t="shared" si="1"/>
        <v>2</v>
      </c>
    </row>
    <row r="2102">
      <c r="A2102" s="6" t="str">
        <f>'CBA Digital Banking Case Study '!D2102</f>
        <v>SA</v>
      </c>
      <c r="B2102" s="1">
        <f t="shared" si="1"/>
        <v>2</v>
      </c>
    </row>
    <row r="2103">
      <c r="A2103" s="6" t="str">
        <f>'CBA Digital Banking Case Study '!D2103</f>
        <v>NSW</v>
      </c>
      <c r="B2103" s="1">
        <f t="shared" si="1"/>
        <v>3</v>
      </c>
    </row>
    <row r="2104">
      <c r="A2104" s="6" t="str">
        <f>'CBA Digital Banking Case Study '!D2104</f>
        <v>QLD</v>
      </c>
      <c r="B2104" s="1">
        <f t="shared" si="1"/>
        <v>7</v>
      </c>
    </row>
    <row r="2105">
      <c r="A2105" s="6" t="str">
        <f>'CBA Digital Banking Case Study '!D2105</f>
        <v>NSW</v>
      </c>
      <c r="B2105" s="1">
        <f t="shared" si="1"/>
        <v>3</v>
      </c>
    </row>
    <row r="2106">
      <c r="A2106" s="6" t="str">
        <f>'CBA Digital Banking Case Study '!D2106</f>
        <v>QLD</v>
      </c>
      <c r="B2106" s="1">
        <f t="shared" si="1"/>
        <v>7</v>
      </c>
    </row>
    <row r="2107">
      <c r="A2107" s="6" t="str">
        <f>'CBA Digital Banking Case Study '!D2107</f>
        <v>VIC</v>
      </c>
      <c r="B2107" s="1">
        <f t="shared" si="1"/>
        <v>5</v>
      </c>
    </row>
    <row r="2108">
      <c r="A2108" s="6" t="str">
        <f>'CBA Digital Banking Case Study '!D2108</f>
        <v>NSW</v>
      </c>
      <c r="B2108" s="1">
        <f t="shared" si="1"/>
        <v>3</v>
      </c>
    </row>
    <row r="2109">
      <c r="A2109" s="6" t="str">
        <f>'CBA Digital Banking Case Study '!D2109</f>
        <v>VIC</v>
      </c>
      <c r="B2109" s="1">
        <f t="shared" si="1"/>
        <v>5</v>
      </c>
    </row>
    <row r="2110">
      <c r="A2110" s="6" t="str">
        <f>'CBA Digital Banking Case Study '!D2110</f>
        <v>QLD</v>
      </c>
      <c r="B2110" s="1">
        <f t="shared" si="1"/>
        <v>7</v>
      </c>
    </row>
    <row r="2111">
      <c r="A2111" s="6" t="str">
        <f>'CBA Digital Banking Case Study '!D2111</f>
        <v>SA</v>
      </c>
      <c r="B2111" s="1">
        <f t="shared" si="1"/>
        <v>2</v>
      </c>
    </row>
    <row r="2112">
      <c r="A2112" s="6" t="str">
        <f>'CBA Digital Banking Case Study '!D2112</f>
        <v>NSW</v>
      </c>
      <c r="B2112" s="1">
        <f t="shared" si="1"/>
        <v>3</v>
      </c>
    </row>
    <row r="2113">
      <c r="A2113" s="6" t="str">
        <f>'CBA Digital Banking Case Study '!D2113</f>
        <v>VIC</v>
      </c>
      <c r="B2113" s="1">
        <f t="shared" si="1"/>
        <v>5</v>
      </c>
    </row>
    <row r="2114">
      <c r="A2114" s="6" t="str">
        <f>'CBA Digital Banking Case Study '!D2114</f>
        <v>NSW</v>
      </c>
      <c r="B2114" s="1">
        <f t="shared" si="1"/>
        <v>3</v>
      </c>
    </row>
    <row r="2115">
      <c r="A2115" s="6" t="str">
        <f>'CBA Digital Banking Case Study '!D2115</f>
        <v>WA</v>
      </c>
      <c r="B2115" s="1">
        <f t="shared" si="1"/>
        <v>1</v>
      </c>
    </row>
    <row r="2116">
      <c r="A2116" s="6" t="str">
        <f>'CBA Digital Banking Case Study '!D2116</f>
        <v>NSW</v>
      </c>
      <c r="B2116" s="1">
        <f t="shared" si="1"/>
        <v>3</v>
      </c>
    </row>
    <row r="2117">
      <c r="A2117" s="6" t="str">
        <f>'CBA Digital Banking Case Study '!D2117</f>
        <v>QLD</v>
      </c>
      <c r="B2117" s="1">
        <f t="shared" si="1"/>
        <v>7</v>
      </c>
    </row>
    <row r="2118">
      <c r="A2118" s="6" t="str">
        <f>'CBA Digital Banking Case Study '!D2118</f>
        <v>NSW</v>
      </c>
      <c r="B2118" s="1">
        <f t="shared" si="1"/>
        <v>3</v>
      </c>
    </row>
    <row r="2119">
      <c r="A2119" s="6" t="str">
        <f>'CBA Digital Banking Case Study '!D2119</f>
        <v>QLD</v>
      </c>
      <c r="B2119" s="1">
        <f t="shared" si="1"/>
        <v>7</v>
      </c>
    </row>
    <row r="2120">
      <c r="A2120" s="6" t="str">
        <f>'CBA Digital Banking Case Study '!D2120</f>
        <v>WA</v>
      </c>
      <c r="B2120" s="1">
        <f t="shared" si="1"/>
        <v>1</v>
      </c>
    </row>
    <row r="2121">
      <c r="A2121" s="6" t="str">
        <f>'CBA Digital Banking Case Study '!D2121</f>
        <v>QLD</v>
      </c>
      <c r="B2121" s="1">
        <f t="shared" si="1"/>
        <v>7</v>
      </c>
    </row>
    <row r="2122">
      <c r="A2122" s="6" t="str">
        <f>'CBA Digital Banking Case Study '!D2122</f>
        <v>QLD</v>
      </c>
      <c r="B2122" s="1">
        <f t="shared" si="1"/>
        <v>7</v>
      </c>
    </row>
    <row r="2123">
      <c r="A2123" s="6" t="str">
        <f>'CBA Digital Banking Case Study '!D2123</f>
        <v>VIC</v>
      </c>
      <c r="B2123" s="1">
        <f t="shared" si="1"/>
        <v>5</v>
      </c>
    </row>
    <row r="2124">
      <c r="A2124" s="6" t="str">
        <f>'CBA Digital Banking Case Study '!D2124</f>
        <v>SA</v>
      </c>
      <c r="B2124" s="1">
        <f t="shared" si="1"/>
        <v>2</v>
      </c>
    </row>
    <row r="2125">
      <c r="A2125" s="6" t="str">
        <f>'CBA Digital Banking Case Study '!D2125</f>
        <v>QLD</v>
      </c>
      <c r="B2125" s="1">
        <f t="shared" si="1"/>
        <v>7</v>
      </c>
    </row>
    <row r="2126">
      <c r="A2126" s="6" t="str">
        <f>'CBA Digital Banking Case Study '!D2126</f>
        <v>SA</v>
      </c>
      <c r="B2126" s="1">
        <f t="shared" si="1"/>
        <v>2</v>
      </c>
    </row>
    <row r="2127">
      <c r="A2127" s="6" t="str">
        <f>'CBA Digital Banking Case Study '!D2127</f>
        <v>VIC</v>
      </c>
      <c r="B2127" s="1">
        <f t="shared" si="1"/>
        <v>5</v>
      </c>
    </row>
    <row r="2128">
      <c r="A2128" s="6" t="str">
        <f>'CBA Digital Banking Case Study '!D2128</f>
        <v>VIC</v>
      </c>
      <c r="B2128" s="1">
        <f t="shared" si="1"/>
        <v>5</v>
      </c>
    </row>
    <row r="2129">
      <c r="A2129" s="6" t="str">
        <f>'CBA Digital Banking Case Study '!D2129</f>
        <v>NSW</v>
      </c>
      <c r="B2129" s="1">
        <f t="shared" si="1"/>
        <v>3</v>
      </c>
    </row>
    <row r="2130">
      <c r="A2130" s="6" t="str">
        <f>'CBA Digital Banking Case Study '!D2130</f>
        <v>VIC</v>
      </c>
      <c r="B2130" s="1">
        <f t="shared" si="1"/>
        <v>5</v>
      </c>
    </row>
    <row r="2131">
      <c r="A2131" s="6" t="str">
        <f>'CBA Digital Banking Case Study '!D2131</f>
        <v>NSW</v>
      </c>
      <c r="B2131" s="1">
        <f t="shared" si="1"/>
        <v>3</v>
      </c>
    </row>
    <row r="2132">
      <c r="A2132" s="6" t="str">
        <f>'CBA Digital Banking Case Study '!D2132</f>
        <v>WA</v>
      </c>
      <c r="B2132" s="1">
        <f t="shared" si="1"/>
        <v>1</v>
      </c>
    </row>
    <row r="2133">
      <c r="A2133" s="6" t="str">
        <f>'CBA Digital Banking Case Study '!D2133</f>
        <v>QLD</v>
      </c>
      <c r="B2133" s="1">
        <f t="shared" si="1"/>
        <v>7</v>
      </c>
    </row>
    <row r="2134">
      <c r="A2134" s="6" t="str">
        <f>'CBA Digital Banking Case Study '!D2134</f>
        <v>NT</v>
      </c>
      <c r="B2134" s="1">
        <f t="shared" si="1"/>
        <v>8</v>
      </c>
    </row>
    <row r="2135">
      <c r="A2135" s="6" t="str">
        <f>'CBA Digital Banking Case Study '!D2135</f>
        <v>NSW</v>
      </c>
      <c r="B2135" s="1">
        <f t="shared" si="1"/>
        <v>3</v>
      </c>
    </row>
    <row r="2136">
      <c r="A2136" s="6" t="str">
        <f>'CBA Digital Banking Case Study '!D2136</f>
        <v>NSW</v>
      </c>
      <c r="B2136" s="1">
        <f t="shared" si="1"/>
        <v>3</v>
      </c>
    </row>
    <row r="2137">
      <c r="A2137" s="6" t="str">
        <f>'CBA Digital Banking Case Study '!D2137</f>
        <v>WA</v>
      </c>
      <c r="B2137" s="1">
        <f t="shared" si="1"/>
        <v>1</v>
      </c>
    </row>
    <row r="2138">
      <c r="A2138" s="6" t="str">
        <f>'CBA Digital Banking Case Study '!D2138</f>
        <v>VIC</v>
      </c>
      <c r="B2138" s="1">
        <f t="shared" si="1"/>
        <v>5</v>
      </c>
    </row>
    <row r="2139">
      <c r="A2139" s="6" t="str">
        <f>'CBA Digital Banking Case Study '!D2139</f>
        <v>VIC</v>
      </c>
      <c r="B2139" s="1">
        <f t="shared" si="1"/>
        <v>5</v>
      </c>
    </row>
    <row r="2140">
      <c r="A2140" s="6" t="str">
        <f>'CBA Digital Banking Case Study '!D2140</f>
        <v>WA</v>
      </c>
      <c r="B2140" s="1">
        <f t="shared" si="1"/>
        <v>1</v>
      </c>
    </row>
    <row r="2141">
      <c r="A2141" s="6" t="str">
        <f>'CBA Digital Banking Case Study '!D2141</f>
        <v>VIC</v>
      </c>
      <c r="B2141" s="1">
        <f t="shared" si="1"/>
        <v>5</v>
      </c>
    </row>
    <row r="2142">
      <c r="A2142" s="6" t="str">
        <f>'CBA Digital Banking Case Study '!D2142</f>
        <v>NSW</v>
      </c>
      <c r="B2142" s="1">
        <f t="shared" si="1"/>
        <v>3</v>
      </c>
    </row>
    <row r="2143">
      <c r="A2143" s="6" t="str">
        <f>'CBA Digital Banking Case Study '!D2143</f>
        <v>SA</v>
      </c>
      <c r="B2143" s="1">
        <f t="shared" si="1"/>
        <v>2</v>
      </c>
    </row>
    <row r="2144">
      <c r="A2144" s="6" t="str">
        <f>'CBA Digital Banking Case Study '!D2144</f>
        <v>NSW</v>
      </c>
      <c r="B2144" s="1">
        <f t="shared" si="1"/>
        <v>3</v>
      </c>
    </row>
    <row r="2145">
      <c r="A2145" s="6" t="str">
        <f>'CBA Digital Banking Case Study '!D2145</f>
        <v>SA</v>
      </c>
      <c r="B2145" s="1">
        <f t="shared" si="1"/>
        <v>2</v>
      </c>
    </row>
    <row r="2146">
      <c r="A2146" s="6" t="str">
        <f>'CBA Digital Banking Case Study '!D2146</f>
        <v>NSW</v>
      </c>
      <c r="B2146" s="1">
        <f t="shared" si="1"/>
        <v>3</v>
      </c>
    </row>
    <row r="2147">
      <c r="A2147" s="6" t="str">
        <f>'CBA Digital Banking Case Study '!D2147</f>
        <v>QLD</v>
      </c>
      <c r="B2147" s="1">
        <f t="shared" si="1"/>
        <v>7</v>
      </c>
    </row>
    <row r="2148">
      <c r="A2148" s="6" t="str">
        <f>'CBA Digital Banking Case Study '!D2148</f>
        <v>NSW</v>
      </c>
      <c r="B2148" s="1">
        <f t="shared" si="1"/>
        <v>3</v>
      </c>
    </row>
    <row r="2149">
      <c r="A2149" s="6" t="str">
        <f>'CBA Digital Banking Case Study '!D2149</f>
        <v>QLD</v>
      </c>
      <c r="B2149" s="1">
        <f t="shared" si="1"/>
        <v>7</v>
      </c>
    </row>
    <row r="2150">
      <c r="A2150" s="6" t="str">
        <f>'CBA Digital Banking Case Study '!D2150</f>
        <v>NSW</v>
      </c>
      <c r="B2150" s="1">
        <f t="shared" si="1"/>
        <v>3</v>
      </c>
    </row>
    <row r="2151">
      <c r="A2151" s="6" t="str">
        <f>'CBA Digital Banking Case Study '!D2151</f>
        <v>WA</v>
      </c>
      <c r="B2151" s="1">
        <f t="shared" si="1"/>
        <v>1</v>
      </c>
    </row>
    <row r="2152">
      <c r="A2152" s="6" t="str">
        <f>'CBA Digital Banking Case Study '!D2152</f>
        <v>VIC</v>
      </c>
      <c r="B2152" s="1">
        <f t="shared" si="1"/>
        <v>5</v>
      </c>
    </row>
    <row r="2153">
      <c r="A2153" s="6" t="str">
        <f>'CBA Digital Banking Case Study '!D2153</f>
        <v>NSW</v>
      </c>
      <c r="B2153" s="1">
        <f t="shared" si="1"/>
        <v>3</v>
      </c>
    </row>
    <row r="2154">
      <c r="A2154" s="6" t="str">
        <f>'CBA Digital Banking Case Study '!D2154</f>
        <v>QLD</v>
      </c>
      <c r="B2154" s="1">
        <f t="shared" si="1"/>
        <v>7</v>
      </c>
    </row>
    <row r="2155">
      <c r="A2155" s="6" t="str">
        <f>'CBA Digital Banking Case Study '!D2155</f>
        <v>VIC</v>
      </c>
      <c r="B2155" s="1">
        <f t="shared" si="1"/>
        <v>5</v>
      </c>
    </row>
    <row r="2156">
      <c r="A2156" s="6" t="str">
        <f>'CBA Digital Banking Case Study '!D2156</f>
        <v>NSW</v>
      </c>
      <c r="B2156" s="1">
        <f t="shared" si="1"/>
        <v>3</v>
      </c>
    </row>
    <row r="2157">
      <c r="A2157" s="6" t="str">
        <f>'CBA Digital Banking Case Study '!D2157</f>
        <v>NSW</v>
      </c>
      <c r="B2157" s="1">
        <f t="shared" si="1"/>
        <v>3</v>
      </c>
    </row>
    <row r="2158">
      <c r="A2158" s="6" t="str">
        <f>'CBA Digital Banking Case Study '!D2158</f>
        <v>VIC</v>
      </c>
      <c r="B2158" s="1">
        <f t="shared" si="1"/>
        <v>5</v>
      </c>
    </row>
    <row r="2159">
      <c r="A2159" s="6" t="str">
        <f>'CBA Digital Banking Case Study '!D2159</f>
        <v>NSW</v>
      </c>
      <c r="B2159" s="1">
        <f t="shared" si="1"/>
        <v>3</v>
      </c>
    </row>
    <row r="2160">
      <c r="A2160" s="6" t="str">
        <f>'CBA Digital Banking Case Study '!D2160</f>
        <v>NSW</v>
      </c>
      <c r="B2160" s="1">
        <f t="shared" si="1"/>
        <v>3</v>
      </c>
    </row>
    <row r="2161">
      <c r="A2161" s="6" t="str">
        <f>'CBA Digital Banking Case Study '!D2161</f>
        <v>NSW</v>
      </c>
      <c r="B2161" s="1">
        <f t="shared" si="1"/>
        <v>3</v>
      </c>
    </row>
    <row r="2162">
      <c r="A2162" s="6" t="str">
        <f>'CBA Digital Banking Case Study '!D2162</f>
        <v>QLD</v>
      </c>
      <c r="B2162" s="1">
        <f t="shared" si="1"/>
        <v>7</v>
      </c>
    </row>
    <row r="2163">
      <c r="A2163" s="6" t="str">
        <f>'CBA Digital Banking Case Study '!D2163</f>
        <v>VIC</v>
      </c>
      <c r="B2163" s="1">
        <f t="shared" si="1"/>
        <v>5</v>
      </c>
    </row>
    <row r="2164">
      <c r="A2164" s="6" t="str">
        <f>'CBA Digital Banking Case Study '!D2164</f>
        <v>NSW</v>
      </c>
      <c r="B2164" s="1">
        <f t="shared" si="1"/>
        <v>3</v>
      </c>
    </row>
    <row r="2165">
      <c r="A2165" s="6" t="str">
        <f>'CBA Digital Banking Case Study '!D2165</f>
        <v>ACT</v>
      </c>
      <c r="B2165" s="1">
        <f t="shared" si="1"/>
        <v>6</v>
      </c>
    </row>
    <row r="2166">
      <c r="A2166" s="6" t="str">
        <f>'CBA Digital Banking Case Study '!D2166</f>
        <v>SA</v>
      </c>
      <c r="B2166" s="1">
        <f t="shared" si="1"/>
        <v>2</v>
      </c>
    </row>
    <row r="2167">
      <c r="A2167" s="6" t="str">
        <f>'CBA Digital Banking Case Study '!D2167</f>
        <v>NSW</v>
      </c>
      <c r="B2167" s="1">
        <f t="shared" si="1"/>
        <v>3</v>
      </c>
    </row>
    <row r="2168">
      <c r="A2168" s="6" t="str">
        <f>'CBA Digital Banking Case Study '!D2168</f>
        <v>NSW</v>
      </c>
      <c r="B2168" s="1">
        <f t="shared" si="1"/>
        <v>3</v>
      </c>
    </row>
    <row r="2169">
      <c r="A2169" s="6" t="str">
        <f>'CBA Digital Banking Case Study '!D2169</f>
        <v>TAS</v>
      </c>
      <c r="B2169" s="1">
        <f t="shared" si="1"/>
        <v>4</v>
      </c>
    </row>
    <row r="2170">
      <c r="A2170" s="6" t="str">
        <f>'CBA Digital Banking Case Study '!D2170</f>
        <v>VIC</v>
      </c>
      <c r="B2170" s="1">
        <f t="shared" si="1"/>
        <v>5</v>
      </c>
    </row>
    <row r="2171">
      <c r="A2171" s="6" t="str">
        <f>'CBA Digital Banking Case Study '!D2171</f>
        <v>NSW</v>
      </c>
      <c r="B2171" s="1">
        <f t="shared" si="1"/>
        <v>3</v>
      </c>
    </row>
    <row r="2172">
      <c r="A2172" s="6" t="str">
        <f>'CBA Digital Banking Case Study '!D2172</f>
        <v>VIC</v>
      </c>
      <c r="B2172" s="1">
        <f t="shared" si="1"/>
        <v>5</v>
      </c>
    </row>
    <row r="2173">
      <c r="A2173" s="6" t="str">
        <f>'CBA Digital Banking Case Study '!D2173</f>
        <v>QLD</v>
      </c>
      <c r="B2173" s="1">
        <f t="shared" si="1"/>
        <v>7</v>
      </c>
    </row>
    <row r="2174">
      <c r="A2174" s="6" t="str">
        <f>'CBA Digital Banking Case Study '!D2174</f>
        <v>NSW</v>
      </c>
      <c r="B2174" s="1">
        <f t="shared" si="1"/>
        <v>3</v>
      </c>
    </row>
    <row r="2175">
      <c r="A2175" s="6" t="str">
        <f>'CBA Digital Banking Case Study '!D2175</f>
        <v>QLD</v>
      </c>
      <c r="B2175" s="1">
        <f t="shared" si="1"/>
        <v>7</v>
      </c>
    </row>
    <row r="2176">
      <c r="A2176" s="6" t="str">
        <f>'CBA Digital Banking Case Study '!D2176</f>
        <v>QLD</v>
      </c>
      <c r="B2176" s="1">
        <f t="shared" si="1"/>
        <v>7</v>
      </c>
    </row>
    <row r="2177">
      <c r="A2177" s="6" t="str">
        <f>'CBA Digital Banking Case Study '!D2177</f>
        <v>VIC</v>
      </c>
      <c r="B2177" s="1">
        <f t="shared" si="1"/>
        <v>5</v>
      </c>
    </row>
    <row r="2178">
      <c r="A2178" s="6" t="str">
        <f>'CBA Digital Banking Case Study '!D2178</f>
        <v>WA</v>
      </c>
      <c r="B2178" s="1">
        <f t="shared" si="1"/>
        <v>1</v>
      </c>
    </row>
    <row r="2179">
      <c r="A2179" s="6" t="str">
        <f>'CBA Digital Banking Case Study '!D2179</f>
        <v>NSW</v>
      </c>
      <c r="B2179" s="1">
        <f t="shared" si="1"/>
        <v>3</v>
      </c>
    </row>
    <row r="2180">
      <c r="A2180" s="6" t="str">
        <f>'CBA Digital Banking Case Study '!D2180</f>
        <v>QLD</v>
      </c>
      <c r="B2180" s="1">
        <f t="shared" si="1"/>
        <v>7</v>
      </c>
    </row>
    <row r="2181">
      <c r="A2181" s="6" t="str">
        <f>'CBA Digital Banking Case Study '!D2181</f>
        <v>VIC</v>
      </c>
      <c r="B2181" s="1">
        <f t="shared" si="1"/>
        <v>5</v>
      </c>
    </row>
    <row r="2182">
      <c r="A2182" s="6" t="str">
        <f>'CBA Digital Banking Case Study '!D2182</f>
        <v>VIC</v>
      </c>
      <c r="B2182" s="1">
        <f t="shared" si="1"/>
        <v>5</v>
      </c>
    </row>
    <row r="2183">
      <c r="A2183" s="6" t="str">
        <f>'CBA Digital Banking Case Study '!D2183</f>
        <v>NSW</v>
      </c>
      <c r="B2183" s="1">
        <f t="shared" si="1"/>
        <v>3</v>
      </c>
    </row>
    <row r="2184">
      <c r="A2184" s="6" t="str">
        <f>'CBA Digital Banking Case Study '!D2184</f>
        <v>VIC</v>
      </c>
      <c r="B2184" s="1">
        <f t="shared" si="1"/>
        <v>5</v>
      </c>
    </row>
    <row r="2185">
      <c r="A2185" s="6" t="str">
        <f>'CBA Digital Banking Case Study '!D2185</f>
        <v>NSW</v>
      </c>
      <c r="B2185" s="1">
        <f t="shared" si="1"/>
        <v>3</v>
      </c>
    </row>
    <row r="2186">
      <c r="A2186" s="6" t="str">
        <f>'CBA Digital Banking Case Study '!D2186</f>
        <v>NSW</v>
      </c>
      <c r="B2186" s="1">
        <f t="shared" si="1"/>
        <v>3</v>
      </c>
    </row>
    <row r="2187">
      <c r="A2187" s="6" t="str">
        <f>'CBA Digital Banking Case Study '!D2187</f>
        <v>NSW</v>
      </c>
      <c r="B2187" s="1">
        <f t="shared" si="1"/>
        <v>3</v>
      </c>
    </row>
    <row r="2188">
      <c r="A2188" s="6" t="str">
        <f>'CBA Digital Banking Case Study '!D2188</f>
        <v>QLD</v>
      </c>
      <c r="B2188" s="1">
        <f t="shared" si="1"/>
        <v>7</v>
      </c>
    </row>
    <row r="2189">
      <c r="A2189" s="6" t="str">
        <f>'CBA Digital Banking Case Study '!D2189</f>
        <v>NSW</v>
      </c>
      <c r="B2189" s="1">
        <f t="shared" si="1"/>
        <v>3</v>
      </c>
    </row>
    <row r="2190">
      <c r="A2190" s="6" t="str">
        <f>'CBA Digital Banking Case Study '!D2190</f>
        <v>QLD</v>
      </c>
      <c r="B2190" s="1">
        <f t="shared" si="1"/>
        <v>7</v>
      </c>
    </row>
    <row r="2191">
      <c r="A2191" s="6" t="str">
        <f>'CBA Digital Banking Case Study '!D2191</f>
        <v>NSW</v>
      </c>
      <c r="B2191" s="1">
        <f t="shared" si="1"/>
        <v>3</v>
      </c>
    </row>
    <row r="2192">
      <c r="A2192" s="6" t="str">
        <f>'CBA Digital Banking Case Study '!D2192</f>
        <v>NSW</v>
      </c>
      <c r="B2192" s="1">
        <f t="shared" si="1"/>
        <v>3</v>
      </c>
    </row>
    <row r="2193">
      <c r="A2193" s="6" t="str">
        <f>'CBA Digital Banking Case Study '!D2193</f>
        <v>NSW</v>
      </c>
      <c r="B2193" s="1">
        <f t="shared" si="1"/>
        <v>3</v>
      </c>
    </row>
    <row r="2194">
      <c r="A2194" s="6" t="str">
        <f>'CBA Digital Banking Case Study '!D2194</f>
        <v>NSW</v>
      </c>
      <c r="B2194" s="1">
        <f t="shared" si="1"/>
        <v>3</v>
      </c>
    </row>
    <row r="2195">
      <c r="A2195" s="6" t="str">
        <f>'CBA Digital Banking Case Study '!D2195</f>
        <v>VIC</v>
      </c>
      <c r="B2195" s="1">
        <f t="shared" si="1"/>
        <v>5</v>
      </c>
    </row>
    <row r="2196">
      <c r="A2196" s="6" t="str">
        <f>'CBA Digital Banking Case Study '!D2196</f>
        <v>VIC</v>
      </c>
      <c r="B2196" s="1">
        <f t="shared" si="1"/>
        <v>5</v>
      </c>
    </row>
    <row r="2197">
      <c r="A2197" s="6" t="str">
        <f>'CBA Digital Banking Case Study '!D2197</f>
        <v>ACT</v>
      </c>
      <c r="B2197" s="1">
        <f t="shared" si="1"/>
        <v>6</v>
      </c>
    </row>
    <row r="2198">
      <c r="A2198" s="6" t="str">
        <f>'CBA Digital Banking Case Study '!D2198</f>
        <v>ACT</v>
      </c>
      <c r="B2198" s="1">
        <f t="shared" si="1"/>
        <v>6</v>
      </c>
    </row>
    <row r="2199">
      <c r="A2199" s="6" t="str">
        <f>'CBA Digital Banking Case Study '!D2199</f>
        <v>VIC</v>
      </c>
      <c r="B2199" s="1">
        <f t="shared" si="1"/>
        <v>5</v>
      </c>
    </row>
    <row r="2200">
      <c r="A2200" s="6" t="str">
        <f>'CBA Digital Banking Case Study '!D2200</f>
        <v>WA</v>
      </c>
      <c r="B2200" s="1">
        <f t="shared" si="1"/>
        <v>1</v>
      </c>
    </row>
    <row r="2201">
      <c r="A2201" s="6" t="str">
        <f>'CBA Digital Banking Case Study '!D2201</f>
        <v>NSW</v>
      </c>
      <c r="B2201" s="1">
        <f t="shared" si="1"/>
        <v>3</v>
      </c>
    </row>
    <row r="2202">
      <c r="A2202" s="6" t="str">
        <f>'CBA Digital Banking Case Study '!D2202</f>
        <v>VIC</v>
      </c>
      <c r="B2202" s="1">
        <f t="shared" si="1"/>
        <v>5</v>
      </c>
    </row>
    <row r="2203">
      <c r="A2203" s="6" t="str">
        <f>'CBA Digital Banking Case Study '!D2203</f>
        <v>QLD</v>
      </c>
      <c r="B2203" s="1">
        <f t="shared" si="1"/>
        <v>7</v>
      </c>
    </row>
    <row r="2204">
      <c r="A2204" s="6" t="str">
        <f>'CBA Digital Banking Case Study '!D2204</f>
        <v>NSW</v>
      </c>
      <c r="B2204" s="1">
        <f t="shared" si="1"/>
        <v>3</v>
      </c>
    </row>
    <row r="2205">
      <c r="A2205" s="6" t="str">
        <f>'CBA Digital Banking Case Study '!D2205</f>
        <v>NSW</v>
      </c>
      <c r="B2205" s="1">
        <f t="shared" si="1"/>
        <v>3</v>
      </c>
    </row>
    <row r="2206">
      <c r="A2206" s="6" t="str">
        <f>'CBA Digital Banking Case Study '!D2206</f>
        <v>NSW</v>
      </c>
      <c r="B2206" s="1">
        <f t="shared" si="1"/>
        <v>3</v>
      </c>
    </row>
    <row r="2207">
      <c r="A2207" s="6" t="str">
        <f>'CBA Digital Banking Case Study '!D2207</f>
        <v>VIC</v>
      </c>
      <c r="B2207" s="1">
        <f t="shared" si="1"/>
        <v>5</v>
      </c>
    </row>
    <row r="2208">
      <c r="A2208" s="6" t="str">
        <f>'CBA Digital Banking Case Study '!D2208</f>
        <v>VIC</v>
      </c>
      <c r="B2208" s="1">
        <f t="shared" si="1"/>
        <v>5</v>
      </c>
    </row>
    <row r="2209">
      <c r="A2209" s="6" t="str">
        <f>'CBA Digital Banking Case Study '!D2209</f>
        <v>VIC</v>
      </c>
      <c r="B2209" s="1">
        <f t="shared" si="1"/>
        <v>5</v>
      </c>
    </row>
    <row r="2210">
      <c r="A2210" s="6" t="str">
        <f>'CBA Digital Banking Case Study '!D2210</f>
        <v>VIC</v>
      </c>
      <c r="B2210" s="1">
        <f t="shared" si="1"/>
        <v>5</v>
      </c>
    </row>
    <row r="2211">
      <c r="A2211" s="6" t="str">
        <f>'CBA Digital Banking Case Study '!D2211</f>
        <v>VIC</v>
      </c>
      <c r="B2211" s="1">
        <f t="shared" si="1"/>
        <v>5</v>
      </c>
    </row>
    <row r="2212">
      <c r="A2212" s="6" t="str">
        <f>'CBA Digital Banking Case Study '!D2212</f>
        <v>QLD</v>
      </c>
      <c r="B2212" s="1">
        <f t="shared" si="1"/>
        <v>7</v>
      </c>
    </row>
    <row r="2213">
      <c r="A2213" s="6" t="str">
        <f>'CBA Digital Banking Case Study '!D2213</f>
        <v>NSW</v>
      </c>
      <c r="B2213" s="1">
        <f t="shared" si="1"/>
        <v>3</v>
      </c>
    </row>
    <row r="2214">
      <c r="A2214" s="6" t="str">
        <f>'CBA Digital Banking Case Study '!D2214</f>
        <v>QLD</v>
      </c>
      <c r="B2214" s="1">
        <f t="shared" si="1"/>
        <v>7</v>
      </c>
    </row>
    <row r="2215">
      <c r="A2215" s="6" t="str">
        <f>'CBA Digital Banking Case Study '!D2215</f>
        <v>QLD</v>
      </c>
      <c r="B2215" s="1">
        <f t="shared" si="1"/>
        <v>7</v>
      </c>
    </row>
    <row r="2216">
      <c r="A2216" s="6" t="str">
        <f>'CBA Digital Banking Case Study '!D2216</f>
        <v>QLD</v>
      </c>
      <c r="B2216" s="1">
        <f t="shared" si="1"/>
        <v>7</v>
      </c>
    </row>
    <row r="2217">
      <c r="A2217" s="6" t="str">
        <f>'CBA Digital Banking Case Study '!D2217</f>
        <v>QLD</v>
      </c>
      <c r="B2217" s="1">
        <f t="shared" si="1"/>
        <v>7</v>
      </c>
    </row>
    <row r="2218">
      <c r="A2218" s="6" t="str">
        <f>'CBA Digital Banking Case Study '!D2218</f>
        <v>VIC</v>
      </c>
      <c r="B2218" s="1">
        <f t="shared" si="1"/>
        <v>5</v>
      </c>
    </row>
    <row r="2219">
      <c r="A2219" s="6" t="str">
        <f>'CBA Digital Banking Case Study '!D2219</f>
        <v>NSW</v>
      </c>
      <c r="B2219" s="1">
        <f t="shared" si="1"/>
        <v>3</v>
      </c>
    </row>
    <row r="2220">
      <c r="A2220" s="6" t="str">
        <f>'CBA Digital Banking Case Study '!D2220</f>
        <v>VIC</v>
      </c>
      <c r="B2220" s="1">
        <f t="shared" si="1"/>
        <v>5</v>
      </c>
    </row>
    <row r="2221">
      <c r="A2221" s="6" t="str">
        <f>'CBA Digital Banking Case Study '!D2221</f>
        <v>TAS</v>
      </c>
      <c r="B2221" s="1">
        <f t="shared" si="1"/>
        <v>4</v>
      </c>
    </row>
    <row r="2222">
      <c r="A2222" s="6" t="str">
        <f>'CBA Digital Banking Case Study '!D2222</f>
        <v>QLD</v>
      </c>
      <c r="B2222" s="1">
        <f t="shared" si="1"/>
        <v>7</v>
      </c>
    </row>
    <row r="2223">
      <c r="A2223" s="6" t="str">
        <f>'CBA Digital Banking Case Study '!D2223</f>
        <v>NSW</v>
      </c>
      <c r="B2223" s="1">
        <f t="shared" si="1"/>
        <v>3</v>
      </c>
    </row>
    <row r="2224">
      <c r="A2224" s="6" t="str">
        <f>'CBA Digital Banking Case Study '!D2224</f>
        <v>NSW</v>
      </c>
      <c r="B2224" s="1">
        <f t="shared" si="1"/>
        <v>3</v>
      </c>
    </row>
    <row r="2225">
      <c r="A2225" s="6" t="str">
        <f>'CBA Digital Banking Case Study '!D2225</f>
        <v>NT</v>
      </c>
      <c r="B2225" s="1">
        <f t="shared" si="1"/>
        <v>8</v>
      </c>
    </row>
    <row r="2226">
      <c r="A2226" s="6" t="str">
        <f>'CBA Digital Banking Case Study '!D2226</f>
        <v>NSW</v>
      </c>
      <c r="B2226" s="1">
        <f t="shared" si="1"/>
        <v>3</v>
      </c>
    </row>
    <row r="2227">
      <c r="A2227" s="6" t="str">
        <f>'CBA Digital Banking Case Study '!D2227</f>
        <v>NSW</v>
      </c>
      <c r="B2227" s="1">
        <f t="shared" si="1"/>
        <v>3</v>
      </c>
    </row>
    <row r="2228">
      <c r="A2228" s="6" t="str">
        <f>'CBA Digital Banking Case Study '!D2228</f>
        <v>VIC</v>
      </c>
      <c r="B2228" s="1">
        <f t="shared" si="1"/>
        <v>5</v>
      </c>
    </row>
    <row r="2229">
      <c r="A2229" s="6" t="str">
        <f>'CBA Digital Banking Case Study '!D2229</f>
        <v>ACT</v>
      </c>
      <c r="B2229" s="1">
        <f t="shared" si="1"/>
        <v>6</v>
      </c>
    </row>
    <row r="2230">
      <c r="A2230" s="6" t="str">
        <f>'CBA Digital Banking Case Study '!D2230</f>
        <v>NSW</v>
      </c>
      <c r="B2230" s="1">
        <f t="shared" si="1"/>
        <v>3</v>
      </c>
    </row>
    <row r="2231">
      <c r="A2231" s="6" t="str">
        <f>'CBA Digital Banking Case Study '!D2231</f>
        <v>VIC</v>
      </c>
      <c r="B2231" s="1">
        <f t="shared" si="1"/>
        <v>5</v>
      </c>
    </row>
    <row r="2232">
      <c r="A2232" s="6" t="str">
        <f>'CBA Digital Banking Case Study '!D2232</f>
        <v>QLD</v>
      </c>
      <c r="B2232" s="1">
        <f t="shared" si="1"/>
        <v>7</v>
      </c>
    </row>
    <row r="2233">
      <c r="A2233" s="6" t="str">
        <f>'CBA Digital Banking Case Study '!D2233</f>
        <v>NSW</v>
      </c>
      <c r="B2233" s="1">
        <f t="shared" si="1"/>
        <v>3</v>
      </c>
    </row>
    <row r="2234">
      <c r="A2234" s="6" t="str">
        <f>'CBA Digital Banking Case Study '!D2234</f>
        <v>SA</v>
      </c>
      <c r="B2234" s="1">
        <f t="shared" si="1"/>
        <v>2</v>
      </c>
    </row>
    <row r="2235">
      <c r="A2235" s="6" t="str">
        <f>'CBA Digital Banking Case Study '!D2235</f>
        <v>VIC</v>
      </c>
      <c r="B2235" s="1">
        <f t="shared" si="1"/>
        <v>5</v>
      </c>
    </row>
    <row r="2236">
      <c r="A2236" s="6" t="str">
        <f>'CBA Digital Banking Case Study '!D2236</f>
        <v>VIC</v>
      </c>
      <c r="B2236" s="1">
        <f t="shared" si="1"/>
        <v>5</v>
      </c>
    </row>
    <row r="2237">
      <c r="A2237" s="6" t="str">
        <f>'CBA Digital Banking Case Study '!D2237</f>
        <v>WA</v>
      </c>
      <c r="B2237" s="1">
        <f t="shared" si="1"/>
        <v>1</v>
      </c>
    </row>
    <row r="2238">
      <c r="A2238" s="6" t="str">
        <f>'CBA Digital Banking Case Study '!D2238</f>
        <v>TAS</v>
      </c>
      <c r="B2238" s="1">
        <f t="shared" si="1"/>
        <v>4</v>
      </c>
    </row>
    <row r="2239">
      <c r="A2239" s="6" t="str">
        <f>'CBA Digital Banking Case Study '!D2239</f>
        <v>VIC</v>
      </c>
      <c r="B2239" s="1">
        <f t="shared" si="1"/>
        <v>5</v>
      </c>
    </row>
    <row r="2240">
      <c r="A2240" s="6" t="str">
        <f>'CBA Digital Banking Case Study '!D2240</f>
        <v>NSW</v>
      </c>
      <c r="B2240" s="1">
        <f t="shared" si="1"/>
        <v>3</v>
      </c>
    </row>
    <row r="2241">
      <c r="A2241" s="6" t="str">
        <f>'CBA Digital Banking Case Study '!D2241</f>
        <v>WA</v>
      </c>
      <c r="B2241" s="1">
        <f t="shared" si="1"/>
        <v>1</v>
      </c>
    </row>
    <row r="2242">
      <c r="A2242" s="6" t="str">
        <f>'CBA Digital Banking Case Study '!D2242</f>
        <v>VIC</v>
      </c>
      <c r="B2242" s="1">
        <f t="shared" si="1"/>
        <v>5</v>
      </c>
    </row>
    <row r="2243">
      <c r="A2243" s="6" t="str">
        <f>'CBA Digital Banking Case Study '!D2243</f>
        <v>TAS</v>
      </c>
      <c r="B2243" s="1">
        <f t="shared" si="1"/>
        <v>4</v>
      </c>
    </row>
    <row r="2244">
      <c r="A2244" s="6" t="str">
        <f>'CBA Digital Banking Case Study '!D2244</f>
        <v>TAS</v>
      </c>
      <c r="B2244" s="1">
        <f t="shared" si="1"/>
        <v>4</v>
      </c>
    </row>
    <row r="2245">
      <c r="A2245" s="6" t="str">
        <f>'CBA Digital Banking Case Study '!D2245</f>
        <v>NSW</v>
      </c>
      <c r="B2245" s="1">
        <f t="shared" si="1"/>
        <v>3</v>
      </c>
    </row>
    <row r="2246">
      <c r="A2246" s="6" t="str">
        <f>'CBA Digital Banking Case Study '!D2246</f>
        <v>TAS</v>
      </c>
      <c r="B2246" s="1">
        <f t="shared" si="1"/>
        <v>4</v>
      </c>
    </row>
    <row r="2247">
      <c r="A2247" s="6" t="str">
        <f>'CBA Digital Banking Case Study '!D2247</f>
        <v>VIC</v>
      </c>
      <c r="B2247" s="1">
        <f t="shared" si="1"/>
        <v>5</v>
      </c>
    </row>
    <row r="2248">
      <c r="A2248" s="6" t="str">
        <f>'CBA Digital Banking Case Study '!D2248</f>
        <v>QLD</v>
      </c>
      <c r="B2248" s="1">
        <f t="shared" si="1"/>
        <v>7</v>
      </c>
    </row>
    <row r="2249">
      <c r="A2249" s="6" t="str">
        <f>'CBA Digital Banking Case Study '!D2249</f>
        <v>NSW</v>
      </c>
      <c r="B2249" s="1">
        <f t="shared" si="1"/>
        <v>3</v>
      </c>
    </row>
    <row r="2250">
      <c r="A2250" s="6" t="str">
        <f>'CBA Digital Banking Case Study '!D2250</f>
        <v>SA</v>
      </c>
      <c r="B2250" s="1">
        <f t="shared" si="1"/>
        <v>2</v>
      </c>
    </row>
    <row r="2251">
      <c r="A2251" s="6" t="str">
        <f>'CBA Digital Banking Case Study '!D2251</f>
        <v>QLD</v>
      </c>
      <c r="B2251" s="1">
        <f t="shared" si="1"/>
        <v>7</v>
      </c>
    </row>
    <row r="2252">
      <c r="A2252" s="6" t="str">
        <f>'CBA Digital Banking Case Study '!D2252</f>
        <v>QLD</v>
      </c>
      <c r="B2252" s="1">
        <f t="shared" si="1"/>
        <v>7</v>
      </c>
    </row>
    <row r="2253">
      <c r="A2253" s="6" t="str">
        <f>'CBA Digital Banking Case Study '!D2253</f>
        <v>SA</v>
      </c>
      <c r="B2253" s="1">
        <f t="shared" si="1"/>
        <v>2</v>
      </c>
    </row>
    <row r="2254">
      <c r="A2254" s="6" t="str">
        <f>'CBA Digital Banking Case Study '!D2254</f>
        <v>VIC</v>
      </c>
      <c r="B2254" s="1">
        <f t="shared" si="1"/>
        <v>5</v>
      </c>
    </row>
    <row r="2255">
      <c r="A2255" s="6" t="str">
        <f>'CBA Digital Banking Case Study '!D2255</f>
        <v>VIC</v>
      </c>
      <c r="B2255" s="1">
        <f t="shared" si="1"/>
        <v>5</v>
      </c>
    </row>
    <row r="2256">
      <c r="A2256" s="6" t="str">
        <f>'CBA Digital Banking Case Study '!D2256</f>
        <v>WA</v>
      </c>
      <c r="B2256" s="1">
        <f t="shared" si="1"/>
        <v>1</v>
      </c>
    </row>
    <row r="2257">
      <c r="A2257" s="6" t="str">
        <f>'CBA Digital Banking Case Study '!D2257</f>
        <v>QLD</v>
      </c>
      <c r="B2257" s="1">
        <f t="shared" si="1"/>
        <v>7</v>
      </c>
    </row>
    <row r="2258">
      <c r="A2258" s="6" t="str">
        <f>'CBA Digital Banking Case Study '!D2258</f>
        <v>TAS</v>
      </c>
      <c r="B2258" s="1">
        <f t="shared" si="1"/>
        <v>4</v>
      </c>
    </row>
    <row r="2259">
      <c r="A2259" s="6" t="str">
        <f>'CBA Digital Banking Case Study '!D2259</f>
        <v>TAS</v>
      </c>
      <c r="B2259" s="1">
        <f t="shared" si="1"/>
        <v>4</v>
      </c>
    </row>
    <row r="2260">
      <c r="A2260" s="6" t="str">
        <f>'CBA Digital Banking Case Study '!D2260</f>
        <v>VIC</v>
      </c>
      <c r="B2260" s="1">
        <f t="shared" si="1"/>
        <v>5</v>
      </c>
    </row>
    <row r="2261">
      <c r="A2261" s="6" t="str">
        <f>'CBA Digital Banking Case Study '!D2261</f>
        <v>VIC</v>
      </c>
      <c r="B2261" s="1">
        <f t="shared" si="1"/>
        <v>5</v>
      </c>
    </row>
    <row r="2262">
      <c r="A2262" s="6" t="str">
        <f>'CBA Digital Banking Case Study '!D2262</f>
        <v>NSW</v>
      </c>
      <c r="B2262" s="1">
        <f t="shared" si="1"/>
        <v>3</v>
      </c>
    </row>
    <row r="2263">
      <c r="A2263" s="6" t="str">
        <f>'CBA Digital Banking Case Study '!D2263</f>
        <v>QLD</v>
      </c>
      <c r="B2263" s="1">
        <f t="shared" si="1"/>
        <v>7</v>
      </c>
    </row>
    <row r="2264">
      <c r="A2264" s="6" t="str">
        <f>'CBA Digital Banking Case Study '!D2264</f>
        <v>VIC</v>
      </c>
      <c r="B2264" s="1">
        <f t="shared" si="1"/>
        <v>5</v>
      </c>
    </row>
    <row r="2265">
      <c r="A2265" s="6" t="str">
        <f>'CBA Digital Banking Case Study '!D2265</f>
        <v>WA</v>
      </c>
      <c r="B2265" s="1">
        <f t="shared" si="1"/>
        <v>1</v>
      </c>
    </row>
    <row r="2266">
      <c r="A2266" s="6" t="str">
        <f>'CBA Digital Banking Case Study '!D2266</f>
        <v>NSW</v>
      </c>
      <c r="B2266" s="1">
        <f t="shared" si="1"/>
        <v>3</v>
      </c>
    </row>
    <row r="2267">
      <c r="A2267" s="6" t="str">
        <f>'CBA Digital Banking Case Study '!D2267</f>
        <v>NSW</v>
      </c>
      <c r="B2267" s="1">
        <f t="shared" si="1"/>
        <v>3</v>
      </c>
    </row>
    <row r="2268">
      <c r="A2268" s="6" t="str">
        <f>'CBA Digital Banking Case Study '!D2268</f>
        <v>NSW</v>
      </c>
      <c r="B2268" s="1">
        <f t="shared" si="1"/>
        <v>3</v>
      </c>
    </row>
    <row r="2269">
      <c r="A2269" s="6" t="str">
        <f>'CBA Digital Banking Case Study '!D2269</f>
        <v>NSW</v>
      </c>
      <c r="B2269" s="1">
        <f t="shared" si="1"/>
        <v>3</v>
      </c>
    </row>
    <row r="2270">
      <c r="A2270" s="6" t="str">
        <f>'CBA Digital Banking Case Study '!D2270</f>
        <v>QLD</v>
      </c>
      <c r="B2270" s="1">
        <f t="shared" si="1"/>
        <v>7</v>
      </c>
    </row>
    <row r="2271">
      <c r="A2271" s="6" t="str">
        <f>'CBA Digital Banking Case Study '!D2271</f>
        <v>NSW</v>
      </c>
      <c r="B2271" s="1">
        <f t="shared" si="1"/>
        <v>3</v>
      </c>
    </row>
    <row r="2272">
      <c r="A2272" s="6" t="str">
        <f>'CBA Digital Banking Case Study '!D2272</f>
        <v>NSW</v>
      </c>
      <c r="B2272" s="1">
        <f t="shared" si="1"/>
        <v>3</v>
      </c>
    </row>
    <row r="2273">
      <c r="A2273" s="6" t="str">
        <f>'CBA Digital Banking Case Study '!D2273</f>
        <v>NSW</v>
      </c>
      <c r="B2273" s="1">
        <f t="shared" si="1"/>
        <v>3</v>
      </c>
    </row>
    <row r="2274">
      <c r="A2274" s="6" t="str">
        <f>'CBA Digital Banking Case Study '!D2274</f>
        <v>WA</v>
      </c>
      <c r="B2274" s="1">
        <f t="shared" si="1"/>
        <v>1</v>
      </c>
    </row>
    <row r="2275">
      <c r="A2275" s="6" t="str">
        <f>'CBA Digital Banking Case Study '!D2275</f>
        <v>WA</v>
      </c>
      <c r="B2275" s="1">
        <f t="shared" si="1"/>
        <v>1</v>
      </c>
    </row>
    <row r="2276">
      <c r="A2276" s="6" t="str">
        <f>'CBA Digital Banking Case Study '!D2276</f>
        <v>NSW</v>
      </c>
      <c r="B2276" s="1">
        <f t="shared" si="1"/>
        <v>3</v>
      </c>
    </row>
    <row r="2277">
      <c r="A2277" s="6" t="str">
        <f>'CBA Digital Banking Case Study '!D2277</f>
        <v>QLD</v>
      </c>
      <c r="B2277" s="1">
        <f t="shared" si="1"/>
        <v>7</v>
      </c>
    </row>
    <row r="2278">
      <c r="A2278" s="6" t="str">
        <f>'CBA Digital Banking Case Study '!D2278</f>
        <v>VIC</v>
      </c>
      <c r="B2278" s="1">
        <f t="shared" si="1"/>
        <v>5</v>
      </c>
    </row>
    <row r="2279">
      <c r="A2279" s="6" t="str">
        <f>'CBA Digital Banking Case Study '!D2279</f>
        <v>NSW</v>
      </c>
      <c r="B2279" s="1">
        <f t="shared" si="1"/>
        <v>3</v>
      </c>
    </row>
    <row r="2280">
      <c r="A2280" s="6" t="str">
        <f>'CBA Digital Banking Case Study '!D2280</f>
        <v>QLD</v>
      </c>
      <c r="B2280" s="1">
        <f t="shared" si="1"/>
        <v>7</v>
      </c>
    </row>
    <row r="2281">
      <c r="A2281" s="6" t="str">
        <f>'CBA Digital Banking Case Study '!D2281</f>
        <v>NSW</v>
      </c>
      <c r="B2281" s="1">
        <f t="shared" si="1"/>
        <v>3</v>
      </c>
    </row>
    <row r="2282">
      <c r="A2282" s="6" t="str">
        <f>'CBA Digital Banking Case Study '!D2282</f>
        <v>QLD</v>
      </c>
      <c r="B2282" s="1">
        <f t="shared" si="1"/>
        <v>7</v>
      </c>
    </row>
    <row r="2283">
      <c r="A2283" s="6" t="str">
        <f>'CBA Digital Banking Case Study '!D2283</f>
        <v>NSW</v>
      </c>
      <c r="B2283" s="1">
        <f t="shared" si="1"/>
        <v>3</v>
      </c>
    </row>
    <row r="2284">
      <c r="A2284" s="6" t="str">
        <f>'CBA Digital Banking Case Study '!D2284</f>
        <v>TAS</v>
      </c>
      <c r="B2284" s="1">
        <f t="shared" si="1"/>
        <v>4</v>
      </c>
    </row>
    <row r="2285">
      <c r="A2285" s="6" t="str">
        <f>'CBA Digital Banking Case Study '!D2285</f>
        <v>NSW</v>
      </c>
      <c r="B2285" s="1">
        <f t="shared" si="1"/>
        <v>3</v>
      </c>
    </row>
    <row r="2286">
      <c r="A2286" s="6" t="str">
        <f>'CBA Digital Banking Case Study '!D2286</f>
        <v>VIC</v>
      </c>
      <c r="B2286" s="1">
        <f t="shared" si="1"/>
        <v>5</v>
      </c>
    </row>
    <row r="2287">
      <c r="A2287" s="6" t="str">
        <f>'CBA Digital Banking Case Study '!D2287</f>
        <v>SA</v>
      </c>
      <c r="B2287" s="1">
        <f t="shared" si="1"/>
        <v>2</v>
      </c>
    </row>
    <row r="2288">
      <c r="A2288" s="6" t="str">
        <f>'CBA Digital Banking Case Study '!D2288</f>
        <v>NSW</v>
      </c>
      <c r="B2288" s="1">
        <f t="shared" si="1"/>
        <v>3</v>
      </c>
    </row>
    <row r="2289">
      <c r="A2289" s="6" t="str">
        <f>'CBA Digital Banking Case Study '!D2289</f>
        <v>VIC</v>
      </c>
      <c r="B2289" s="1">
        <f t="shared" si="1"/>
        <v>5</v>
      </c>
    </row>
    <row r="2290">
      <c r="A2290" s="6" t="str">
        <f>'CBA Digital Banking Case Study '!D2290</f>
        <v>VIC</v>
      </c>
      <c r="B2290" s="1">
        <f t="shared" si="1"/>
        <v>5</v>
      </c>
    </row>
    <row r="2291">
      <c r="A2291" s="6" t="str">
        <f>'CBA Digital Banking Case Study '!D2291</f>
        <v>QLD</v>
      </c>
      <c r="B2291" s="1">
        <f t="shared" si="1"/>
        <v>7</v>
      </c>
    </row>
    <row r="2292">
      <c r="A2292" s="6" t="str">
        <f>'CBA Digital Banking Case Study '!D2292</f>
        <v>NSW</v>
      </c>
      <c r="B2292" s="1">
        <f t="shared" si="1"/>
        <v>3</v>
      </c>
    </row>
    <row r="2293">
      <c r="A2293" s="6" t="str">
        <f>'CBA Digital Banking Case Study '!D2293</f>
        <v>NSW</v>
      </c>
      <c r="B2293" s="1">
        <f t="shared" si="1"/>
        <v>3</v>
      </c>
    </row>
    <row r="2294">
      <c r="A2294" s="6" t="str">
        <f>'CBA Digital Banking Case Study '!D2294</f>
        <v>QLD</v>
      </c>
      <c r="B2294" s="1">
        <f t="shared" si="1"/>
        <v>7</v>
      </c>
    </row>
    <row r="2295">
      <c r="A2295" s="6" t="str">
        <f>'CBA Digital Banking Case Study '!D2295</f>
        <v>VIC</v>
      </c>
      <c r="B2295" s="1">
        <f t="shared" si="1"/>
        <v>5</v>
      </c>
    </row>
    <row r="2296">
      <c r="A2296" s="6" t="str">
        <f>'CBA Digital Banking Case Study '!D2296</f>
        <v>QLD</v>
      </c>
      <c r="B2296" s="1">
        <f t="shared" si="1"/>
        <v>7</v>
      </c>
    </row>
    <row r="2297">
      <c r="A2297" s="6" t="str">
        <f>'CBA Digital Banking Case Study '!D2297</f>
        <v>NSW</v>
      </c>
      <c r="B2297" s="1">
        <f t="shared" si="1"/>
        <v>3</v>
      </c>
    </row>
    <row r="2298">
      <c r="A2298" s="6" t="str">
        <f>'CBA Digital Banking Case Study '!D2298</f>
        <v>VIC</v>
      </c>
      <c r="B2298" s="1">
        <f t="shared" si="1"/>
        <v>5</v>
      </c>
    </row>
    <row r="2299">
      <c r="A2299" s="6" t="str">
        <f>'CBA Digital Banking Case Study '!D2299</f>
        <v>VIC</v>
      </c>
      <c r="B2299" s="1">
        <f t="shared" si="1"/>
        <v>5</v>
      </c>
    </row>
    <row r="2300">
      <c r="A2300" s="6" t="str">
        <f>'CBA Digital Banking Case Study '!D2300</f>
        <v>QLD</v>
      </c>
      <c r="B2300" s="1">
        <f t="shared" si="1"/>
        <v>7</v>
      </c>
    </row>
    <row r="2301">
      <c r="A2301" s="6" t="str">
        <f>'CBA Digital Banking Case Study '!D2301</f>
        <v>VIC</v>
      </c>
      <c r="B2301" s="1">
        <f t="shared" si="1"/>
        <v>5</v>
      </c>
    </row>
    <row r="2302">
      <c r="A2302" s="6" t="str">
        <f>'CBA Digital Banking Case Study '!D2302</f>
        <v>NSW</v>
      </c>
      <c r="B2302" s="1">
        <f t="shared" si="1"/>
        <v>3</v>
      </c>
    </row>
    <row r="2303">
      <c r="A2303" s="6" t="str">
        <f>'CBA Digital Banking Case Study '!D2303</f>
        <v>NSW</v>
      </c>
      <c r="B2303" s="1">
        <f t="shared" si="1"/>
        <v>3</v>
      </c>
    </row>
    <row r="2304">
      <c r="A2304" s="6" t="str">
        <f>'CBA Digital Banking Case Study '!D2304</f>
        <v>NSW</v>
      </c>
      <c r="B2304" s="1">
        <f t="shared" si="1"/>
        <v>3</v>
      </c>
    </row>
    <row r="2305">
      <c r="A2305" s="6" t="str">
        <f>'CBA Digital Banking Case Study '!D2305</f>
        <v>VIC</v>
      </c>
      <c r="B2305" s="1">
        <f t="shared" si="1"/>
        <v>5</v>
      </c>
    </row>
    <row r="2306">
      <c r="A2306" s="6" t="str">
        <f>'CBA Digital Banking Case Study '!D2306</f>
        <v>NSW</v>
      </c>
      <c r="B2306" s="1">
        <f t="shared" si="1"/>
        <v>3</v>
      </c>
    </row>
    <row r="2307">
      <c r="A2307" s="6" t="str">
        <f>'CBA Digital Banking Case Study '!D2307</f>
        <v>QLD</v>
      </c>
      <c r="B2307" s="1">
        <f t="shared" si="1"/>
        <v>7</v>
      </c>
    </row>
    <row r="2308">
      <c r="A2308" s="6" t="str">
        <f>'CBA Digital Banking Case Study '!D2308</f>
        <v>VIC</v>
      </c>
      <c r="B2308" s="1">
        <f t="shared" si="1"/>
        <v>5</v>
      </c>
    </row>
    <row r="2309">
      <c r="A2309" s="6" t="str">
        <f>'CBA Digital Banking Case Study '!D2309</f>
        <v>VIC</v>
      </c>
      <c r="B2309" s="1">
        <f t="shared" si="1"/>
        <v>5</v>
      </c>
    </row>
    <row r="2310">
      <c r="A2310" s="6" t="str">
        <f>'CBA Digital Banking Case Study '!D2310</f>
        <v>VIC</v>
      </c>
      <c r="B2310" s="1">
        <f t="shared" si="1"/>
        <v>5</v>
      </c>
    </row>
    <row r="2311">
      <c r="A2311" s="6" t="str">
        <f>'CBA Digital Banking Case Study '!D2311</f>
        <v>NSW</v>
      </c>
      <c r="B2311" s="1">
        <f t="shared" si="1"/>
        <v>3</v>
      </c>
    </row>
    <row r="2312">
      <c r="A2312" s="6" t="str">
        <f>'CBA Digital Banking Case Study '!D2312</f>
        <v>VIC</v>
      </c>
      <c r="B2312" s="1">
        <f t="shared" si="1"/>
        <v>5</v>
      </c>
    </row>
    <row r="2313">
      <c r="A2313" s="6" t="str">
        <f>'CBA Digital Banking Case Study '!D2313</f>
        <v>SA</v>
      </c>
      <c r="B2313" s="1">
        <f t="shared" si="1"/>
        <v>2</v>
      </c>
    </row>
    <row r="2314">
      <c r="A2314" s="6" t="str">
        <f>'CBA Digital Banking Case Study '!D2314</f>
        <v>QLD</v>
      </c>
      <c r="B2314" s="1">
        <f t="shared" si="1"/>
        <v>7</v>
      </c>
    </row>
    <row r="2315">
      <c r="A2315" s="6" t="str">
        <f>'CBA Digital Banking Case Study '!D2315</f>
        <v>QLD</v>
      </c>
      <c r="B2315" s="1">
        <f t="shared" si="1"/>
        <v>7</v>
      </c>
    </row>
    <row r="2316">
      <c r="A2316" s="6" t="str">
        <f>'CBA Digital Banking Case Study '!D2316</f>
        <v>WA</v>
      </c>
      <c r="B2316" s="1">
        <f t="shared" si="1"/>
        <v>1</v>
      </c>
    </row>
    <row r="2317">
      <c r="A2317" s="6" t="str">
        <f>'CBA Digital Banking Case Study '!D2317</f>
        <v>VIC</v>
      </c>
      <c r="B2317" s="1">
        <f t="shared" si="1"/>
        <v>5</v>
      </c>
    </row>
    <row r="2318">
      <c r="A2318" s="6" t="str">
        <f>'CBA Digital Banking Case Study '!D2318</f>
        <v>NSW</v>
      </c>
      <c r="B2318" s="1">
        <f t="shared" si="1"/>
        <v>3</v>
      </c>
    </row>
    <row r="2319">
      <c r="A2319" s="6" t="str">
        <f>'CBA Digital Banking Case Study '!D2319</f>
        <v>QLD</v>
      </c>
      <c r="B2319" s="1">
        <f t="shared" si="1"/>
        <v>7</v>
      </c>
    </row>
    <row r="2320">
      <c r="A2320" s="6" t="str">
        <f>'CBA Digital Banking Case Study '!D2320</f>
        <v>NSW</v>
      </c>
      <c r="B2320" s="1">
        <f t="shared" si="1"/>
        <v>3</v>
      </c>
    </row>
    <row r="2321">
      <c r="A2321" s="6" t="str">
        <f>'CBA Digital Banking Case Study '!D2321</f>
        <v>VIC</v>
      </c>
      <c r="B2321" s="1">
        <f t="shared" si="1"/>
        <v>5</v>
      </c>
    </row>
    <row r="2322">
      <c r="A2322" s="6" t="str">
        <f>'CBA Digital Banking Case Study '!D2322</f>
        <v>QLD</v>
      </c>
      <c r="B2322" s="1">
        <f t="shared" si="1"/>
        <v>7</v>
      </c>
    </row>
    <row r="2323">
      <c r="A2323" s="6" t="str">
        <f>'CBA Digital Banking Case Study '!D2323</f>
        <v>WA</v>
      </c>
      <c r="B2323" s="1">
        <f t="shared" si="1"/>
        <v>1</v>
      </c>
    </row>
    <row r="2324">
      <c r="A2324" s="6" t="str">
        <f>'CBA Digital Banking Case Study '!D2324</f>
        <v>NSW</v>
      </c>
      <c r="B2324" s="1">
        <f t="shared" si="1"/>
        <v>3</v>
      </c>
    </row>
    <row r="2325">
      <c r="A2325" s="6" t="str">
        <f>'CBA Digital Banking Case Study '!D2325</f>
        <v>VIC</v>
      </c>
      <c r="B2325" s="1">
        <f t="shared" si="1"/>
        <v>5</v>
      </c>
    </row>
    <row r="2326">
      <c r="A2326" s="6" t="str">
        <f>'CBA Digital Banking Case Study '!D2326</f>
        <v>QLD</v>
      </c>
      <c r="B2326" s="1">
        <f t="shared" si="1"/>
        <v>7</v>
      </c>
    </row>
    <row r="2327">
      <c r="A2327" s="6" t="str">
        <f>'CBA Digital Banking Case Study '!D2327</f>
        <v>WA</v>
      </c>
      <c r="B2327" s="1">
        <f t="shared" si="1"/>
        <v>1</v>
      </c>
    </row>
    <row r="2328">
      <c r="A2328" s="6" t="str">
        <f>'CBA Digital Banking Case Study '!D2328</f>
        <v>QLD</v>
      </c>
      <c r="B2328" s="1">
        <f t="shared" si="1"/>
        <v>7</v>
      </c>
    </row>
    <row r="2329">
      <c r="A2329" s="6" t="str">
        <f>'CBA Digital Banking Case Study '!D2329</f>
        <v>ACT</v>
      </c>
      <c r="B2329" s="1">
        <f t="shared" si="1"/>
        <v>6</v>
      </c>
    </row>
    <row r="2330">
      <c r="A2330" s="6" t="str">
        <f>'CBA Digital Banking Case Study '!D2330</f>
        <v>NSW</v>
      </c>
      <c r="B2330" s="1">
        <f t="shared" si="1"/>
        <v>3</v>
      </c>
    </row>
    <row r="2331">
      <c r="A2331" s="6" t="str">
        <f>'CBA Digital Banking Case Study '!D2331</f>
        <v>VIC</v>
      </c>
      <c r="B2331" s="1">
        <f t="shared" si="1"/>
        <v>5</v>
      </c>
    </row>
    <row r="2332">
      <c r="A2332" s="6" t="str">
        <f>'CBA Digital Banking Case Study '!D2332</f>
        <v>NSW</v>
      </c>
      <c r="B2332" s="1">
        <f t="shared" si="1"/>
        <v>3</v>
      </c>
    </row>
    <row r="2333">
      <c r="A2333" s="6" t="str">
        <f>'CBA Digital Banking Case Study '!D2333</f>
        <v>NSW</v>
      </c>
      <c r="B2333" s="1">
        <f t="shared" si="1"/>
        <v>3</v>
      </c>
    </row>
    <row r="2334">
      <c r="A2334" s="6" t="str">
        <f>'CBA Digital Banking Case Study '!D2334</f>
        <v>SA</v>
      </c>
      <c r="B2334" s="1">
        <f t="shared" si="1"/>
        <v>2</v>
      </c>
    </row>
    <row r="2335">
      <c r="A2335" s="6" t="str">
        <f>'CBA Digital Banking Case Study '!D2335</f>
        <v>NT</v>
      </c>
      <c r="B2335" s="1">
        <f t="shared" si="1"/>
        <v>8</v>
      </c>
    </row>
    <row r="2336">
      <c r="A2336" s="6" t="str">
        <f>'CBA Digital Banking Case Study '!D2336</f>
        <v>NSW</v>
      </c>
      <c r="B2336" s="1">
        <f t="shared" si="1"/>
        <v>3</v>
      </c>
    </row>
    <row r="2337">
      <c r="A2337" s="6" t="str">
        <f>'CBA Digital Banking Case Study '!D2337</f>
        <v>NSW</v>
      </c>
      <c r="B2337" s="1">
        <f t="shared" si="1"/>
        <v>3</v>
      </c>
    </row>
    <row r="2338">
      <c r="A2338" s="6" t="str">
        <f>'CBA Digital Banking Case Study '!D2338</f>
        <v>NSW</v>
      </c>
      <c r="B2338" s="1">
        <f t="shared" si="1"/>
        <v>3</v>
      </c>
    </row>
    <row r="2339">
      <c r="A2339" s="6" t="str">
        <f>'CBA Digital Banking Case Study '!D2339</f>
        <v>WA</v>
      </c>
      <c r="B2339" s="1">
        <f t="shared" si="1"/>
        <v>1</v>
      </c>
    </row>
    <row r="2340">
      <c r="A2340" s="6" t="str">
        <f>'CBA Digital Banking Case Study '!D2340</f>
        <v>NSW</v>
      </c>
      <c r="B2340" s="1">
        <f t="shared" si="1"/>
        <v>3</v>
      </c>
    </row>
    <row r="2341">
      <c r="A2341" s="6" t="str">
        <f>'CBA Digital Banking Case Study '!D2341</f>
        <v>NSW</v>
      </c>
      <c r="B2341" s="1">
        <f t="shared" si="1"/>
        <v>3</v>
      </c>
    </row>
    <row r="2342">
      <c r="A2342" s="6" t="str">
        <f>'CBA Digital Banking Case Study '!D2342</f>
        <v>NSW</v>
      </c>
      <c r="B2342" s="1">
        <f t="shared" si="1"/>
        <v>3</v>
      </c>
    </row>
    <row r="2343">
      <c r="A2343" s="6" t="str">
        <f>'CBA Digital Banking Case Study '!D2343</f>
        <v>VIC</v>
      </c>
      <c r="B2343" s="1">
        <f t="shared" si="1"/>
        <v>5</v>
      </c>
    </row>
    <row r="2344">
      <c r="A2344" s="6" t="str">
        <f>'CBA Digital Banking Case Study '!D2344</f>
        <v>TAS</v>
      </c>
      <c r="B2344" s="1">
        <f t="shared" si="1"/>
        <v>4</v>
      </c>
    </row>
    <row r="2345">
      <c r="A2345" s="6" t="str">
        <f>'CBA Digital Banking Case Study '!D2345</f>
        <v>NSW</v>
      </c>
      <c r="B2345" s="1">
        <f t="shared" si="1"/>
        <v>3</v>
      </c>
    </row>
    <row r="2346">
      <c r="A2346" s="6" t="str">
        <f>'CBA Digital Banking Case Study '!D2346</f>
        <v>VIC</v>
      </c>
      <c r="B2346" s="1">
        <f t="shared" si="1"/>
        <v>5</v>
      </c>
    </row>
    <row r="2347">
      <c r="A2347" s="6" t="str">
        <f>'CBA Digital Banking Case Study '!D2347</f>
        <v>NSW</v>
      </c>
      <c r="B2347" s="1">
        <f t="shared" si="1"/>
        <v>3</v>
      </c>
    </row>
    <row r="2348">
      <c r="A2348" s="6" t="str">
        <f>'CBA Digital Banking Case Study '!D2348</f>
        <v>VIC</v>
      </c>
      <c r="B2348" s="1">
        <f t="shared" si="1"/>
        <v>5</v>
      </c>
    </row>
    <row r="2349">
      <c r="A2349" s="6" t="str">
        <f>'CBA Digital Banking Case Study '!D2349</f>
        <v>QLD</v>
      </c>
      <c r="B2349" s="1">
        <f t="shared" si="1"/>
        <v>7</v>
      </c>
    </row>
    <row r="2350">
      <c r="A2350" s="6" t="str">
        <f>'CBA Digital Banking Case Study '!D2350</f>
        <v>NSW</v>
      </c>
      <c r="B2350" s="1">
        <f t="shared" si="1"/>
        <v>3</v>
      </c>
    </row>
    <row r="2351">
      <c r="A2351" s="6" t="str">
        <f>'CBA Digital Banking Case Study '!D2351</f>
        <v>NSW</v>
      </c>
      <c r="B2351" s="1">
        <f t="shared" si="1"/>
        <v>3</v>
      </c>
    </row>
    <row r="2352">
      <c r="A2352" s="6" t="str">
        <f>'CBA Digital Banking Case Study '!D2352</f>
        <v>WA</v>
      </c>
      <c r="B2352" s="1">
        <f t="shared" si="1"/>
        <v>1</v>
      </c>
    </row>
    <row r="2353">
      <c r="A2353" s="6" t="str">
        <f>'CBA Digital Banking Case Study '!D2353</f>
        <v>NSW</v>
      </c>
      <c r="B2353" s="1">
        <f t="shared" si="1"/>
        <v>3</v>
      </c>
    </row>
    <row r="2354">
      <c r="A2354" s="6" t="str">
        <f>'CBA Digital Banking Case Study '!D2354</f>
        <v>QLD</v>
      </c>
      <c r="B2354" s="1">
        <f t="shared" si="1"/>
        <v>7</v>
      </c>
    </row>
    <row r="2355">
      <c r="A2355" s="6" t="str">
        <f>'CBA Digital Banking Case Study '!D2355</f>
        <v>VIC</v>
      </c>
      <c r="B2355" s="1">
        <f t="shared" si="1"/>
        <v>5</v>
      </c>
    </row>
    <row r="2356">
      <c r="A2356" s="6" t="str">
        <f>'CBA Digital Banking Case Study '!D2356</f>
        <v>NSW</v>
      </c>
      <c r="B2356" s="1">
        <f t="shared" si="1"/>
        <v>3</v>
      </c>
    </row>
    <row r="2357">
      <c r="A2357" s="6" t="str">
        <f>'CBA Digital Banking Case Study '!D2357</f>
        <v>QLD</v>
      </c>
      <c r="B2357" s="1">
        <f t="shared" si="1"/>
        <v>7</v>
      </c>
    </row>
    <row r="2358">
      <c r="A2358" s="6" t="str">
        <f>'CBA Digital Banking Case Study '!D2358</f>
        <v>WA</v>
      </c>
      <c r="B2358" s="1">
        <f t="shared" si="1"/>
        <v>1</v>
      </c>
    </row>
    <row r="2359">
      <c r="A2359" s="6" t="str">
        <f>'CBA Digital Banking Case Study '!D2359</f>
        <v>VIC</v>
      </c>
      <c r="B2359" s="1">
        <f t="shared" si="1"/>
        <v>5</v>
      </c>
    </row>
    <row r="2360">
      <c r="A2360" s="6" t="str">
        <f>'CBA Digital Banking Case Study '!D2360</f>
        <v>NSW</v>
      </c>
      <c r="B2360" s="1">
        <f t="shared" si="1"/>
        <v>3</v>
      </c>
    </row>
    <row r="2361">
      <c r="A2361" s="6" t="str">
        <f>'CBA Digital Banking Case Study '!D2361</f>
        <v>VIC</v>
      </c>
      <c r="B2361" s="1">
        <f t="shared" si="1"/>
        <v>5</v>
      </c>
    </row>
    <row r="2362">
      <c r="A2362" s="6" t="str">
        <f>'CBA Digital Banking Case Study '!D2362</f>
        <v>VIC</v>
      </c>
      <c r="B2362" s="1">
        <f t="shared" si="1"/>
        <v>5</v>
      </c>
    </row>
    <row r="2363">
      <c r="A2363" s="6" t="str">
        <f>'CBA Digital Banking Case Study '!D2363</f>
        <v>VIC</v>
      </c>
      <c r="B2363" s="1">
        <f t="shared" si="1"/>
        <v>5</v>
      </c>
    </row>
    <row r="2364">
      <c r="A2364" s="6" t="str">
        <f>'CBA Digital Banking Case Study '!D2364</f>
        <v>QLD</v>
      </c>
      <c r="B2364" s="1">
        <f t="shared" si="1"/>
        <v>7</v>
      </c>
    </row>
    <row r="2365">
      <c r="A2365" s="6" t="str">
        <f>'CBA Digital Banking Case Study '!D2365</f>
        <v>NSW</v>
      </c>
      <c r="B2365" s="1">
        <f t="shared" si="1"/>
        <v>3</v>
      </c>
    </row>
    <row r="2366">
      <c r="A2366" s="6" t="str">
        <f>'CBA Digital Banking Case Study '!D2366</f>
        <v>VIC</v>
      </c>
      <c r="B2366" s="1">
        <f t="shared" si="1"/>
        <v>5</v>
      </c>
    </row>
    <row r="2367">
      <c r="A2367" s="6" t="str">
        <f>'CBA Digital Banking Case Study '!D2367</f>
        <v>QLD</v>
      </c>
      <c r="B2367" s="1">
        <f t="shared" si="1"/>
        <v>7</v>
      </c>
    </row>
    <row r="2368">
      <c r="A2368" s="6" t="str">
        <f>'CBA Digital Banking Case Study '!D2368</f>
        <v>VIC</v>
      </c>
      <c r="B2368" s="1">
        <f t="shared" si="1"/>
        <v>5</v>
      </c>
    </row>
    <row r="2369">
      <c r="A2369" s="6" t="str">
        <f>'CBA Digital Banking Case Study '!D2369</f>
        <v>QLD</v>
      </c>
      <c r="B2369" s="1">
        <f t="shared" si="1"/>
        <v>7</v>
      </c>
    </row>
    <row r="2370">
      <c r="A2370" s="6" t="str">
        <f>'CBA Digital Banking Case Study '!D2370</f>
        <v>NSW</v>
      </c>
      <c r="B2370" s="1">
        <f t="shared" si="1"/>
        <v>3</v>
      </c>
    </row>
    <row r="2371">
      <c r="A2371" s="6" t="str">
        <f>'CBA Digital Banking Case Study '!D2371</f>
        <v>NSW</v>
      </c>
      <c r="B2371" s="1">
        <f t="shared" si="1"/>
        <v>3</v>
      </c>
    </row>
    <row r="2372">
      <c r="A2372" s="6" t="str">
        <f>'CBA Digital Banking Case Study '!D2372</f>
        <v>ACT</v>
      </c>
      <c r="B2372" s="1">
        <f t="shared" si="1"/>
        <v>6</v>
      </c>
    </row>
    <row r="2373">
      <c r="A2373" s="6" t="str">
        <f>'CBA Digital Banking Case Study '!D2373</f>
        <v>VIC</v>
      </c>
      <c r="B2373" s="1">
        <f t="shared" si="1"/>
        <v>5</v>
      </c>
    </row>
    <row r="2374">
      <c r="A2374" s="6" t="str">
        <f>'CBA Digital Banking Case Study '!D2374</f>
        <v>VIC</v>
      </c>
      <c r="B2374" s="1">
        <f t="shared" si="1"/>
        <v>5</v>
      </c>
    </row>
    <row r="2375">
      <c r="A2375" s="6" t="str">
        <f>'CBA Digital Banking Case Study '!D2375</f>
        <v>QLD</v>
      </c>
      <c r="B2375" s="1">
        <f t="shared" si="1"/>
        <v>7</v>
      </c>
    </row>
    <row r="2376">
      <c r="A2376" s="6" t="str">
        <f>'CBA Digital Banking Case Study '!D2376</f>
        <v>ACT</v>
      </c>
      <c r="B2376" s="1">
        <f t="shared" si="1"/>
        <v>6</v>
      </c>
    </row>
    <row r="2377">
      <c r="A2377" s="6" t="str">
        <f>'CBA Digital Banking Case Study '!D2377</f>
        <v>ACT</v>
      </c>
      <c r="B2377" s="1">
        <f t="shared" si="1"/>
        <v>6</v>
      </c>
    </row>
    <row r="2378">
      <c r="A2378" s="6" t="str">
        <f>'CBA Digital Banking Case Study '!D2378</f>
        <v>VIC</v>
      </c>
      <c r="B2378" s="1">
        <f t="shared" si="1"/>
        <v>5</v>
      </c>
    </row>
    <row r="2379">
      <c r="A2379" s="6" t="str">
        <f>'CBA Digital Banking Case Study '!D2379</f>
        <v>NSW</v>
      </c>
      <c r="B2379" s="1">
        <f t="shared" si="1"/>
        <v>3</v>
      </c>
    </row>
    <row r="2380">
      <c r="A2380" s="6" t="str">
        <f>'CBA Digital Banking Case Study '!D2380</f>
        <v>SA</v>
      </c>
      <c r="B2380" s="1">
        <f t="shared" si="1"/>
        <v>2</v>
      </c>
    </row>
    <row r="2381">
      <c r="A2381" s="6" t="str">
        <f>'CBA Digital Banking Case Study '!D2381</f>
        <v>VIC</v>
      </c>
      <c r="B2381" s="1">
        <f t="shared" si="1"/>
        <v>5</v>
      </c>
    </row>
    <row r="2382">
      <c r="A2382" s="6" t="str">
        <f>'CBA Digital Banking Case Study '!D2382</f>
        <v>VIC</v>
      </c>
      <c r="B2382" s="1">
        <f t="shared" si="1"/>
        <v>5</v>
      </c>
    </row>
    <row r="2383">
      <c r="A2383" s="6" t="str">
        <f>'CBA Digital Banking Case Study '!D2383</f>
        <v>WA</v>
      </c>
      <c r="B2383" s="1">
        <f t="shared" si="1"/>
        <v>1</v>
      </c>
    </row>
    <row r="2384">
      <c r="A2384" s="6" t="str">
        <f>'CBA Digital Banking Case Study '!D2384</f>
        <v>VIC</v>
      </c>
      <c r="B2384" s="1">
        <f t="shared" si="1"/>
        <v>5</v>
      </c>
    </row>
    <row r="2385">
      <c r="A2385" s="6" t="str">
        <f>'CBA Digital Banking Case Study '!D2385</f>
        <v>NSW</v>
      </c>
      <c r="B2385" s="1">
        <f t="shared" si="1"/>
        <v>3</v>
      </c>
    </row>
    <row r="2386">
      <c r="A2386" s="6" t="str">
        <f>'CBA Digital Banking Case Study '!D2386</f>
        <v>WA</v>
      </c>
      <c r="B2386" s="1">
        <f t="shared" si="1"/>
        <v>1</v>
      </c>
    </row>
    <row r="2387">
      <c r="A2387" s="6" t="str">
        <f>'CBA Digital Banking Case Study '!D2387</f>
        <v>VIC</v>
      </c>
      <c r="B2387" s="1">
        <f t="shared" si="1"/>
        <v>5</v>
      </c>
    </row>
    <row r="2388">
      <c r="A2388" s="6" t="str">
        <f>'CBA Digital Banking Case Study '!D2388</f>
        <v>VIC</v>
      </c>
      <c r="B2388" s="1">
        <f t="shared" si="1"/>
        <v>5</v>
      </c>
    </row>
    <row r="2389">
      <c r="A2389" s="6" t="str">
        <f>'CBA Digital Banking Case Study '!D2389</f>
        <v>NSW</v>
      </c>
      <c r="B2389" s="1">
        <f t="shared" si="1"/>
        <v>3</v>
      </c>
    </row>
    <row r="2390">
      <c r="A2390" s="6" t="str">
        <f>'CBA Digital Banking Case Study '!D2390</f>
        <v>QLD</v>
      </c>
      <c r="B2390" s="1">
        <f t="shared" si="1"/>
        <v>7</v>
      </c>
    </row>
    <row r="2391">
      <c r="A2391" s="6" t="str">
        <f>'CBA Digital Banking Case Study '!D2391</f>
        <v>NSW</v>
      </c>
      <c r="B2391" s="1">
        <f t="shared" si="1"/>
        <v>3</v>
      </c>
    </row>
    <row r="2392">
      <c r="A2392" s="6" t="str">
        <f>'CBA Digital Banking Case Study '!D2392</f>
        <v>VIC</v>
      </c>
      <c r="B2392" s="1">
        <f t="shared" si="1"/>
        <v>5</v>
      </c>
    </row>
    <row r="2393">
      <c r="A2393" s="6" t="str">
        <f>'CBA Digital Banking Case Study '!D2393</f>
        <v>QLD</v>
      </c>
      <c r="B2393" s="1">
        <f t="shared" si="1"/>
        <v>7</v>
      </c>
    </row>
    <row r="2394">
      <c r="A2394" s="6" t="str">
        <f>'CBA Digital Banking Case Study '!D2394</f>
        <v>SA</v>
      </c>
      <c r="B2394" s="1">
        <f t="shared" si="1"/>
        <v>2</v>
      </c>
    </row>
    <row r="2395">
      <c r="A2395" s="6" t="str">
        <f>'CBA Digital Banking Case Study '!D2395</f>
        <v>VIC</v>
      </c>
      <c r="B2395" s="1">
        <f t="shared" si="1"/>
        <v>5</v>
      </c>
    </row>
    <row r="2396">
      <c r="A2396" s="6" t="str">
        <f>'CBA Digital Banking Case Study '!D2396</f>
        <v>QLD</v>
      </c>
      <c r="B2396" s="1">
        <f t="shared" si="1"/>
        <v>7</v>
      </c>
    </row>
    <row r="2397">
      <c r="A2397" s="6" t="str">
        <f>'CBA Digital Banking Case Study '!D2397</f>
        <v>QLD</v>
      </c>
      <c r="B2397" s="1">
        <f t="shared" si="1"/>
        <v>7</v>
      </c>
    </row>
    <row r="2398">
      <c r="A2398" s="6" t="str">
        <f>'CBA Digital Banking Case Study '!D2398</f>
        <v>QLD</v>
      </c>
      <c r="B2398" s="1">
        <f t="shared" si="1"/>
        <v>7</v>
      </c>
    </row>
    <row r="2399">
      <c r="A2399" s="6" t="str">
        <f>'CBA Digital Banking Case Study '!D2399</f>
        <v>NSW</v>
      </c>
      <c r="B2399" s="1">
        <f t="shared" si="1"/>
        <v>3</v>
      </c>
    </row>
    <row r="2400">
      <c r="A2400" s="6" t="str">
        <f>'CBA Digital Banking Case Study '!D2400</f>
        <v>WA</v>
      </c>
      <c r="B2400" s="1">
        <f t="shared" si="1"/>
        <v>1</v>
      </c>
    </row>
    <row r="2401">
      <c r="A2401" s="6" t="str">
        <f>'CBA Digital Banking Case Study '!D2401</f>
        <v>VIC</v>
      </c>
      <c r="B2401" s="1">
        <f t="shared" si="1"/>
        <v>5</v>
      </c>
    </row>
    <row r="2402">
      <c r="A2402" s="6" t="str">
        <f>'CBA Digital Banking Case Study '!D2402</f>
        <v>NSW</v>
      </c>
      <c r="B2402" s="1">
        <f t="shared" si="1"/>
        <v>3</v>
      </c>
    </row>
    <row r="2403">
      <c r="A2403" s="6" t="str">
        <f>'CBA Digital Banking Case Study '!D2403</f>
        <v>NSW</v>
      </c>
      <c r="B2403" s="1">
        <f t="shared" si="1"/>
        <v>3</v>
      </c>
    </row>
    <row r="2404">
      <c r="A2404" s="6" t="str">
        <f>'CBA Digital Banking Case Study '!D2404</f>
        <v>QLD</v>
      </c>
      <c r="B2404" s="1">
        <f t="shared" si="1"/>
        <v>7</v>
      </c>
    </row>
    <row r="2405">
      <c r="A2405" s="6" t="str">
        <f>'CBA Digital Banking Case Study '!D2405</f>
        <v>NSW</v>
      </c>
      <c r="B2405" s="1">
        <f t="shared" si="1"/>
        <v>3</v>
      </c>
    </row>
    <row r="2406">
      <c r="A2406" s="6" t="str">
        <f>'CBA Digital Banking Case Study '!D2406</f>
        <v>NSW</v>
      </c>
      <c r="B2406" s="1">
        <f t="shared" si="1"/>
        <v>3</v>
      </c>
    </row>
    <row r="2407">
      <c r="A2407" s="6" t="str">
        <f>'CBA Digital Banking Case Study '!D2407</f>
        <v>QLD</v>
      </c>
      <c r="B2407" s="1">
        <f t="shared" si="1"/>
        <v>7</v>
      </c>
    </row>
    <row r="2408">
      <c r="A2408" s="6" t="str">
        <f>'CBA Digital Banking Case Study '!D2408</f>
        <v>SA</v>
      </c>
      <c r="B2408" s="1">
        <f t="shared" si="1"/>
        <v>2</v>
      </c>
    </row>
    <row r="2409">
      <c r="A2409" s="6" t="str">
        <f>'CBA Digital Banking Case Study '!D2409</f>
        <v>QLD</v>
      </c>
      <c r="B2409" s="1">
        <f t="shared" si="1"/>
        <v>7</v>
      </c>
    </row>
    <row r="2410">
      <c r="A2410" s="6" t="str">
        <f>'CBA Digital Banking Case Study '!D2410</f>
        <v>NSW</v>
      </c>
      <c r="B2410" s="1">
        <f t="shared" si="1"/>
        <v>3</v>
      </c>
    </row>
    <row r="2411">
      <c r="A2411" s="6" t="str">
        <f>'CBA Digital Banking Case Study '!D2411</f>
        <v>NSW</v>
      </c>
      <c r="B2411" s="1">
        <f t="shared" si="1"/>
        <v>3</v>
      </c>
    </row>
    <row r="2412">
      <c r="A2412" s="6" t="str">
        <f>'CBA Digital Banking Case Study '!D2412</f>
        <v>QLD</v>
      </c>
      <c r="B2412" s="1">
        <f t="shared" si="1"/>
        <v>7</v>
      </c>
    </row>
    <row r="2413">
      <c r="A2413" s="6" t="str">
        <f>'CBA Digital Banking Case Study '!D2413</f>
        <v>NSW</v>
      </c>
      <c r="B2413" s="1">
        <f t="shared" si="1"/>
        <v>3</v>
      </c>
    </row>
    <row r="2414">
      <c r="A2414" s="6" t="str">
        <f>'CBA Digital Banking Case Study '!D2414</f>
        <v>QLD</v>
      </c>
      <c r="B2414" s="1">
        <f t="shared" si="1"/>
        <v>7</v>
      </c>
    </row>
    <row r="2415">
      <c r="A2415" s="6" t="str">
        <f>'CBA Digital Banking Case Study '!D2415</f>
        <v>NSW</v>
      </c>
      <c r="B2415" s="1">
        <f t="shared" si="1"/>
        <v>3</v>
      </c>
    </row>
    <row r="2416">
      <c r="A2416" s="6" t="str">
        <f>'CBA Digital Banking Case Study '!D2416</f>
        <v>SA</v>
      </c>
      <c r="B2416" s="1">
        <f t="shared" si="1"/>
        <v>2</v>
      </c>
    </row>
    <row r="2417">
      <c r="A2417" s="6" t="str">
        <f>'CBA Digital Banking Case Study '!D2417</f>
        <v>VIC</v>
      </c>
      <c r="B2417" s="1">
        <f t="shared" si="1"/>
        <v>5</v>
      </c>
    </row>
    <row r="2418">
      <c r="A2418" s="6" t="str">
        <f>'CBA Digital Banking Case Study '!D2418</f>
        <v>NSW</v>
      </c>
      <c r="B2418" s="1">
        <f t="shared" si="1"/>
        <v>3</v>
      </c>
    </row>
    <row r="2419">
      <c r="A2419" s="6" t="str">
        <f>'CBA Digital Banking Case Study '!D2419</f>
        <v>WA</v>
      </c>
      <c r="B2419" s="1">
        <f t="shared" si="1"/>
        <v>1</v>
      </c>
    </row>
    <row r="2420">
      <c r="A2420" s="6" t="str">
        <f>'CBA Digital Banking Case Study '!D2420</f>
        <v>NSW</v>
      </c>
      <c r="B2420" s="1">
        <f t="shared" si="1"/>
        <v>3</v>
      </c>
    </row>
    <row r="2421">
      <c r="A2421" s="6" t="str">
        <f>'CBA Digital Banking Case Study '!D2421</f>
        <v>NSW</v>
      </c>
      <c r="B2421" s="1">
        <f t="shared" si="1"/>
        <v>3</v>
      </c>
    </row>
    <row r="2422">
      <c r="A2422" s="6" t="str">
        <f>'CBA Digital Banking Case Study '!D2422</f>
        <v>WA</v>
      </c>
      <c r="B2422" s="1">
        <f t="shared" si="1"/>
        <v>1</v>
      </c>
    </row>
    <row r="2423">
      <c r="A2423" s="6" t="str">
        <f>'CBA Digital Banking Case Study '!D2423</f>
        <v>NSW</v>
      </c>
      <c r="B2423" s="1">
        <f t="shared" si="1"/>
        <v>3</v>
      </c>
    </row>
    <row r="2424">
      <c r="A2424" s="6" t="str">
        <f>'CBA Digital Banking Case Study '!D2424</f>
        <v>VIC</v>
      </c>
      <c r="B2424" s="1">
        <f t="shared" si="1"/>
        <v>5</v>
      </c>
    </row>
    <row r="2425">
      <c r="A2425" s="6" t="str">
        <f>'CBA Digital Banking Case Study '!D2425</f>
        <v>VIC</v>
      </c>
      <c r="B2425" s="1">
        <f t="shared" si="1"/>
        <v>5</v>
      </c>
    </row>
    <row r="2426">
      <c r="A2426" s="6" t="str">
        <f>'CBA Digital Banking Case Study '!D2426</f>
        <v>NSW</v>
      </c>
      <c r="B2426" s="1">
        <f t="shared" si="1"/>
        <v>3</v>
      </c>
    </row>
    <row r="2427">
      <c r="A2427" s="6" t="str">
        <f>'CBA Digital Banking Case Study '!D2427</f>
        <v>NSW</v>
      </c>
      <c r="B2427" s="1">
        <f t="shared" si="1"/>
        <v>3</v>
      </c>
    </row>
    <row r="2428">
      <c r="A2428" s="6" t="str">
        <f>'CBA Digital Banking Case Study '!D2428</f>
        <v>QLD</v>
      </c>
      <c r="B2428" s="1">
        <f t="shared" si="1"/>
        <v>7</v>
      </c>
    </row>
    <row r="2429">
      <c r="A2429" s="6" t="str">
        <f>'CBA Digital Banking Case Study '!D2429</f>
        <v>QLD</v>
      </c>
      <c r="B2429" s="1">
        <f t="shared" si="1"/>
        <v>7</v>
      </c>
    </row>
    <row r="2430">
      <c r="A2430" s="6" t="str">
        <f>'CBA Digital Banking Case Study '!D2430</f>
        <v>NSW</v>
      </c>
      <c r="B2430" s="1">
        <f t="shared" si="1"/>
        <v>3</v>
      </c>
    </row>
    <row r="2431">
      <c r="A2431" s="6" t="str">
        <f>'CBA Digital Banking Case Study '!D2431</f>
        <v>NSW</v>
      </c>
      <c r="B2431" s="1">
        <f t="shared" si="1"/>
        <v>3</v>
      </c>
    </row>
    <row r="2432">
      <c r="A2432" s="6" t="str">
        <f>'CBA Digital Banking Case Study '!D2432</f>
        <v>TAS</v>
      </c>
      <c r="B2432" s="1">
        <f t="shared" si="1"/>
        <v>4</v>
      </c>
    </row>
    <row r="2433">
      <c r="A2433" s="6" t="str">
        <f>'CBA Digital Banking Case Study '!D2433</f>
        <v>ACT</v>
      </c>
      <c r="B2433" s="1">
        <f t="shared" si="1"/>
        <v>6</v>
      </c>
    </row>
    <row r="2434">
      <c r="A2434" s="6" t="str">
        <f>'CBA Digital Banking Case Study '!D2434</f>
        <v>VIC</v>
      </c>
      <c r="B2434" s="1">
        <f t="shared" si="1"/>
        <v>5</v>
      </c>
    </row>
    <row r="2435">
      <c r="A2435" s="6" t="str">
        <f>'CBA Digital Banking Case Study '!D2435</f>
        <v>WA</v>
      </c>
      <c r="B2435" s="1">
        <f t="shared" si="1"/>
        <v>1</v>
      </c>
    </row>
    <row r="2436">
      <c r="A2436" s="6" t="str">
        <f>'CBA Digital Banking Case Study '!D2436</f>
        <v>QLD</v>
      </c>
      <c r="B2436" s="1">
        <f t="shared" si="1"/>
        <v>7</v>
      </c>
    </row>
    <row r="2437">
      <c r="A2437" s="6" t="str">
        <f>'CBA Digital Banking Case Study '!D2437</f>
        <v>NSW</v>
      </c>
      <c r="B2437" s="1">
        <f t="shared" si="1"/>
        <v>3</v>
      </c>
    </row>
    <row r="2438">
      <c r="A2438" s="6" t="str">
        <f>'CBA Digital Banking Case Study '!D2438</f>
        <v>NSW</v>
      </c>
      <c r="B2438" s="1">
        <f t="shared" si="1"/>
        <v>3</v>
      </c>
    </row>
    <row r="2439">
      <c r="A2439" s="6" t="str">
        <f>'CBA Digital Banking Case Study '!D2439</f>
        <v>NSW</v>
      </c>
      <c r="B2439" s="1">
        <f t="shared" si="1"/>
        <v>3</v>
      </c>
    </row>
    <row r="2440">
      <c r="A2440" s="6" t="str">
        <f>'CBA Digital Banking Case Study '!D2440</f>
        <v>WA</v>
      </c>
      <c r="B2440" s="1">
        <f t="shared" si="1"/>
        <v>1</v>
      </c>
    </row>
    <row r="2441">
      <c r="A2441" s="6" t="str">
        <f>'CBA Digital Banking Case Study '!D2441</f>
        <v>QLD</v>
      </c>
      <c r="B2441" s="1">
        <f t="shared" si="1"/>
        <v>7</v>
      </c>
    </row>
    <row r="2442">
      <c r="A2442" s="6" t="str">
        <f>'CBA Digital Banking Case Study '!D2442</f>
        <v>QLD</v>
      </c>
      <c r="B2442" s="1">
        <f t="shared" si="1"/>
        <v>7</v>
      </c>
    </row>
    <row r="2443">
      <c r="A2443" s="6" t="str">
        <f>'CBA Digital Banking Case Study '!D2443</f>
        <v>NSW</v>
      </c>
      <c r="B2443" s="1">
        <f t="shared" si="1"/>
        <v>3</v>
      </c>
    </row>
    <row r="2444">
      <c r="A2444" s="6" t="str">
        <f>'CBA Digital Banking Case Study '!D2444</f>
        <v>QLD</v>
      </c>
      <c r="B2444" s="1">
        <f t="shared" si="1"/>
        <v>7</v>
      </c>
    </row>
    <row r="2445">
      <c r="A2445" s="6" t="str">
        <f>'CBA Digital Banking Case Study '!D2445</f>
        <v>QLD</v>
      </c>
      <c r="B2445" s="1">
        <f t="shared" si="1"/>
        <v>7</v>
      </c>
    </row>
    <row r="2446">
      <c r="A2446" s="6" t="str">
        <f>'CBA Digital Banking Case Study '!D2446</f>
        <v>WA</v>
      </c>
      <c r="B2446" s="1">
        <f t="shared" si="1"/>
        <v>1</v>
      </c>
    </row>
    <row r="2447">
      <c r="A2447" s="6" t="str">
        <f>'CBA Digital Banking Case Study '!D2447</f>
        <v>NSW</v>
      </c>
      <c r="B2447" s="1">
        <f t="shared" si="1"/>
        <v>3</v>
      </c>
    </row>
    <row r="2448">
      <c r="A2448" s="6" t="str">
        <f>'CBA Digital Banking Case Study '!D2448</f>
        <v>QLD</v>
      </c>
      <c r="B2448" s="1">
        <f t="shared" si="1"/>
        <v>7</v>
      </c>
    </row>
    <row r="2449">
      <c r="A2449" s="6" t="str">
        <f>'CBA Digital Banking Case Study '!D2449</f>
        <v>NSW</v>
      </c>
      <c r="B2449" s="1">
        <f t="shared" si="1"/>
        <v>3</v>
      </c>
    </row>
    <row r="2450">
      <c r="A2450" s="6" t="str">
        <f>'CBA Digital Banking Case Study '!D2450</f>
        <v>QLD</v>
      </c>
      <c r="B2450" s="1">
        <f t="shared" si="1"/>
        <v>7</v>
      </c>
    </row>
    <row r="2451">
      <c r="A2451" s="6" t="str">
        <f>'CBA Digital Banking Case Study '!D2451</f>
        <v>QLD</v>
      </c>
      <c r="B2451" s="1">
        <f t="shared" si="1"/>
        <v>7</v>
      </c>
    </row>
    <row r="2452">
      <c r="A2452" s="6" t="str">
        <f>'CBA Digital Banking Case Study '!D2452</f>
        <v>NSW</v>
      </c>
      <c r="B2452" s="1">
        <f t="shared" si="1"/>
        <v>3</v>
      </c>
    </row>
    <row r="2453">
      <c r="A2453" s="6" t="str">
        <f>'CBA Digital Banking Case Study '!D2453</f>
        <v>QLD</v>
      </c>
      <c r="B2453" s="1">
        <f t="shared" si="1"/>
        <v>7</v>
      </c>
    </row>
    <row r="2454">
      <c r="A2454" s="6" t="str">
        <f>'CBA Digital Banking Case Study '!D2454</f>
        <v>NSW</v>
      </c>
      <c r="B2454" s="1">
        <f t="shared" si="1"/>
        <v>3</v>
      </c>
    </row>
    <row r="2455">
      <c r="A2455" s="6" t="str">
        <f>'CBA Digital Banking Case Study '!D2455</f>
        <v>WA</v>
      </c>
      <c r="B2455" s="1">
        <f t="shared" si="1"/>
        <v>1</v>
      </c>
    </row>
    <row r="2456">
      <c r="A2456" s="6" t="str">
        <f>'CBA Digital Banking Case Study '!D2456</f>
        <v>NSW</v>
      </c>
      <c r="B2456" s="1">
        <f t="shared" si="1"/>
        <v>3</v>
      </c>
    </row>
    <row r="2457">
      <c r="A2457" s="6" t="str">
        <f>'CBA Digital Banking Case Study '!D2457</f>
        <v>QLD</v>
      </c>
      <c r="B2457" s="1">
        <f t="shared" si="1"/>
        <v>7</v>
      </c>
    </row>
    <row r="2458">
      <c r="A2458" s="6" t="str">
        <f>'CBA Digital Banking Case Study '!D2458</f>
        <v>SA</v>
      </c>
      <c r="B2458" s="1">
        <f t="shared" si="1"/>
        <v>2</v>
      </c>
    </row>
    <row r="2459">
      <c r="A2459" s="6" t="str">
        <f>'CBA Digital Banking Case Study '!D2459</f>
        <v>VIC</v>
      </c>
      <c r="B2459" s="1">
        <f t="shared" si="1"/>
        <v>5</v>
      </c>
    </row>
    <row r="2460">
      <c r="A2460" s="6" t="str">
        <f>'CBA Digital Banking Case Study '!D2460</f>
        <v>VIC</v>
      </c>
      <c r="B2460" s="1">
        <f t="shared" si="1"/>
        <v>5</v>
      </c>
    </row>
    <row r="2461">
      <c r="A2461" s="6" t="str">
        <f>'CBA Digital Banking Case Study '!D2461</f>
        <v>VIC</v>
      </c>
      <c r="B2461" s="1">
        <f t="shared" si="1"/>
        <v>5</v>
      </c>
    </row>
    <row r="2462">
      <c r="A2462" s="6" t="str">
        <f>'CBA Digital Banking Case Study '!D2462</f>
        <v>NSW</v>
      </c>
      <c r="B2462" s="1">
        <f t="shared" si="1"/>
        <v>3</v>
      </c>
    </row>
    <row r="2463">
      <c r="A2463" s="6" t="str">
        <f>'CBA Digital Banking Case Study '!D2463</f>
        <v>QLD</v>
      </c>
      <c r="B2463" s="1">
        <f t="shared" si="1"/>
        <v>7</v>
      </c>
    </row>
    <row r="2464">
      <c r="A2464" s="6" t="str">
        <f>'CBA Digital Banking Case Study '!D2464</f>
        <v>QLD</v>
      </c>
      <c r="B2464" s="1">
        <f t="shared" si="1"/>
        <v>7</v>
      </c>
    </row>
    <row r="2465">
      <c r="A2465" s="6" t="str">
        <f>'CBA Digital Banking Case Study '!D2465</f>
        <v>SA</v>
      </c>
      <c r="B2465" s="1">
        <f t="shared" si="1"/>
        <v>2</v>
      </c>
    </row>
    <row r="2466">
      <c r="A2466" s="6" t="str">
        <f>'CBA Digital Banking Case Study '!D2466</f>
        <v>WA</v>
      </c>
      <c r="B2466" s="1">
        <f t="shared" si="1"/>
        <v>1</v>
      </c>
    </row>
    <row r="2467">
      <c r="A2467" s="6" t="str">
        <f>'CBA Digital Banking Case Study '!D2467</f>
        <v>VIC</v>
      </c>
      <c r="B2467" s="1">
        <f t="shared" si="1"/>
        <v>5</v>
      </c>
    </row>
    <row r="2468">
      <c r="A2468" s="6" t="str">
        <f>'CBA Digital Banking Case Study '!D2468</f>
        <v>QLD</v>
      </c>
      <c r="B2468" s="1">
        <f t="shared" si="1"/>
        <v>7</v>
      </c>
    </row>
    <row r="2469">
      <c r="A2469" s="6" t="str">
        <f>'CBA Digital Banking Case Study '!D2469</f>
        <v>WA</v>
      </c>
      <c r="B2469" s="1">
        <f t="shared" si="1"/>
        <v>1</v>
      </c>
    </row>
    <row r="2470">
      <c r="A2470" s="6" t="str">
        <f>'CBA Digital Banking Case Study '!D2470</f>
        <v>VIC</v>
      </c>
      <c r="B2470" s="1">
        <f t="shared" si="1"/>
        <v>5</v>
      </c>
    </row>
    <row r="2471">
      <c r="A2471" s="6" t="str">
        <f>'CBA Digital Banking Case Study '!D2471</f>
        <v>NSW</v>
      </c>
      <c r="B2471" s="1">
        <f t="shared" si="1"/>
        <v>3</v>
      </c>
    </row>
    <row r="2472">
      <c r="A2472" s="6" t="str">
        <f>'CBA Digital Banking Case Study '!D2472</f>
        <v>VIC</v>
      </c>
      <c r="B2472" s="1">
        <f t="shared" si="1"/>
        <v>5</v>
      </c>
    </row>
    <row r="2473">
      <c r="A2473" s="6" t="str">
        <f>'CBA Digital Banking Case Study '!D2473</f>
        <v>WA</v>
      </c>
      <c r="B2473" s="1">
        <f t="shared" si="1"/>
        <v>1</v>
      </c>
    </row>
    <row r="2474">
      <c r="A2474" s="6" t="str">
        <f>'CBA Digital Banking Case Study '!D2474</f>
        <v>QLD</v>
      </c>
      <c r="B2474" s="1">
        <f t="shared" si="1"/>
        <v>7</v>
      </c>
    </row>
    <row r="2475">
      <c r="A2475" s="6" t="str">
        <f>'CBA Digital Banking Case Study '!D2475</f>
        <v>QLD</v>
      </c>
      <c r="B2475" s="1">
        <f t="shared" si="1"/>
        <v>7</v>
      </c>
    </row>
    <row r="2476">
      <c r="A2476" s="6" t="str">
        <f>'CBA Digital Banking Case Study '!D2476</f>
        <v>NSW</v>
      </c>
      <c r="B2476" s="1">
        <f t="shared" si="1"/>
        <v>3</v>
      </c>
    </row>
    <row r="2477">
      <c r="A2477" s="6" t="str">
        <f>'CBA Digital Banking Case Study '!D2477</f>
        <v>ACT</v>
      </c>
      <c r="B2477" s="1">
        <f t="shared" si="1"/>
        <v>6</v>
      </c>
    </row>
    <row r="2478">
      <c r="A2478" s="6" t="str">
        <f>'CBA Digital Banking Case Study '!D2478</f>
        <v>VIC</v>
      </c>
      <c r="B2478" s="1">
        <f t="shared" si="1"/>
        <v>5</v>
      </c>
    </row>
    <row r="2479">
      <c r="A2479" s="6" t="str">
        <f>'CBA Digital Banking Case Study '!D2479</f>
        <v>QLD</v>
      </c>
      <c r="B2479" s="1">
        <f t="shared" si="1"/>
        <v>7</v>
      </c>
    </row>
    <row r="2480">
      <c r="A2480" s="6" t="str">
        <f>'CBA Digital Banking Case Study '!D2480</f>
        <v>NSW</v>
      </c>
      <c r="B2480" s="1">
        <f t="shared" si="1"/>
        <v>3</v>
      </c>
    </row>
    <row r="2481">
      <c r="A2481" s="6" t="str">
        <f>'CBA Digital Banking Case Study '!D2481</f>
        <v>NSW</v>
      </c>
      <c r="B2481" s="1">
        <f t="shared" si="1"/>
        <v>3</v>
      </c>
    </row>
    <row r="2482">
      <c r="A2482" s="6" t="str">
        <f>'CBA Digital Banking Case Study '!D2482</f>
        <v>WA</v>
      </c>
      <c r="B2482" s="1">
        <f t="shared" si="1"/>
        <v>1</v>
      </c>
    </row>
    <row r="2483">
      <c r="A2483" s="6" t="str">
        <f>'CBA Digital Banking Case Study '!D2483</f>
        <v>ACT</v>
      </c>
      <c r="B2483" s="1">
        <f t="shared" si="1"/>
        <v>6</v>
      </c>
    </row>
    <row r="2484">
      <c r="A2484" s="6" t="str">
        <f>'CBA Digital Banking Case Study '!D2484</f>
        <v>VIC</v>
      </c>
      <c r="B2484" s="1">
        <f t="shared" si="1"/>
        <v>5</v>
      </c>
    </row>
    <row r="2485">
      <c r="A2485" s="6" t="str">
        <f>'CBA Digital Banking Case Study '!D2485</f>
        <v>NSW</v>
      </c>
      <c r="B2485" s="1">
        <f t="shared" si="1"/>
        <v>3</v>
      </c>
    </row>
    <row r="2486">
      <c r="A2486" s="6" t="str">
        <f>'CBA Digital Banking Case Study '!D2486</f>
        <v>VIC</v>
      </c>
      <c r="B2486" s="1">
        <f t="shared" si="1"/>
        <v>5</v>
      </c>
    </row>
    <row r="2487">
      <c r="A2487" s="6" t="str">
        <f>'CBA Digital Banking Case Study '!D2487</f>
        <v>NSW</v>
      </c>
      <c r="B2487" s="1">
        <f t="shared" si="1"/>
        <v>3</v>
      </c>
    </row>
    <row r="2488">
      <c r="A2488" s="6" t="str">
        <f>'CBA Digital Banking Case Study '!D2488</f>
        <v>NSW</v>
      </c>
      <c r="B2488" s="1">
        <f t="shared" si="1"/>
        <v>3</v>
      </c>
    </row>
    <row r="2489">
      <c r="A2489" s="6" t="str">
        <f>'CBA Digital Banking Case Study '!D2489</f>
        <v>QLD</v>
      </c>
      <c r="B2489" s="1">
        <f t="shared" si="1"/>
        <v>7</v>
      </c>
    </row>
    <row r="2490">
      <c r="A2490" s="6" t="str">
        <f>'CBA Digital Banking Case Study '!D2490</f>
        <v>TAS</v>
      </c>
      <c r="B2490" s="1">
        <f t="shared" si="1"/>
        <v>4</v>
      </c>
    </row>
    <row r="2491">
      <c r="A2491" s="6" t="str">
        <f>'CBA Digital Banking Case Study '!D2491</f>
        <v>NSW</v>
      </c>
      <c r="B2491" s="1">
        <f t="shared" si="1"/>
        <v>3</v>
      </c>
    </row>
    <row r="2492">
      <c r="A2492" s="6" t="str">
        <f>'CBA Digital Banking Case Study '!D2492</f>
        <v>VIC</v>
      </c>
      <c r="B2492" s="1">
        <f t="shared" si="1"/>
        <v>5</v>
      </c>
    </row>
    <row r="2493">
      <c r="A2493" s="6" t="str">
        <f>'CBA Digital Banking Case Study '!D2493</f>
        <v>NSW</v>
      </c>
      <c r="B2493" s="1">
        <f t="shared" si="1"/>
        <v>3</v>
      </c>
    </row>
    <row r="2494">
      <c r="A2494" s="6" t="str">
        <f>'CBA Digital Banking Case Study '!D2494</f>
        <v>NSW</v>
      </c>
      <c r="B2494" s="1">
        <f t="shared" si="1"/>
        <v>3</v>
      </c>
    </row>
    <row r="2495">
      <c r="A2495" s="6" t="str">
        <f>'CBA Digital Banking Case Study '!D2495</f>
        <v>NSW</v>
      </c>
      <c r="B2495" s="1">
        <f t="shared" si="1"/>
        <v>3</v>
      </c>
    </row>
    <row r="2496">
      <c r="A2496" s="6" t="str">
        <f>'CBA Digital Banking Case Study '!D2496</f>
        <v>VIC</v>
      </c>
      <c r="B2496" s="1">
        <f t="shared" si="1"/>
        <v>5</v>
      </c>
    </row>
    <row r="2497">
      <c r="A2497" s="6" t="str">
        <f>'CBA Digital Banking Case Study '!D2497</f>
        <v>NSW</v>
      </c>
      <c r="B2497" s="1">
        <f t="shared" si="1"/>
        <v>3</v>
      </c>
    </row>
    <row r="2498">
      <c r="A2498" s="6" t="str">
        <f>'CBA Digital Banking Case Study '!D2498</f>
        <v>VIC</v>
      </c>
      <c r="B2498" s="1">
        <f t="shared" si="1"/>
        <v>5</v>
      </c>
    </row>
    <row r="2499">
      <c r="A2499" s="6" t="str">
        <f>'CBA Digital Banking Case Study '!D2499</f>
        <v>NSW</v>
      </c>
      <c r="B2499" s="1">
        <f t="shared" si="1"/>
        <v>3</v>
      </c>
    </row>
    <row r="2500">
      <c r="A2500" s="6" t="str">
        <f>'CBA Digital Banking Case Study '!D2500</f>
        <v>NSW</v>
      </c>
      <c r="B2500" s="1">
        <f t="shared" si="1"/>
        <v>3</v>
      </c>
    </row>
    <row r="2501">
      <c r="A2501" s="6" t="str">
        <f>'CBA Digital Banking Case Study '!D2501</f>
        <v>NSW</v>
      </c>
      <c r="B2501" s="1">
        <f t="shared" si="1"/>
        <v>3</v>
      </c>
    </row>
    <row r="2502">
      <c r="A2502" s="6" t="str">
        <f>'CBA Digital Banking Case Study '!D2502</f>
        <v>SA</v>
      </c>
      <c r="B2502" s="1">
        <f t="shared" si="1"/>
        <v>2</v>
      </c>
    </row>
    <row r="2503">
      <c r="A2503" s="6" t="str">
        <f>'CBA Digital Banking Case Study '!D2503</f>
        <v>QLD</v>
      </c>
      <c r="B2503" s="1">
        <f t="shared" si="1"/>
        <v>7</v>
      </c>
    </row>
    <row r="2504">
      <c r="A2504" s="6" t="str">
        <f>'CBA Digital Banking Case Study '!D2504</f>
        <v>WA</v>
      </c>
      <c r="B2504" s="1">
        <f t="shared" si="1"/>
        <v>1</v>
      </c>
    </row>
    <row r="2505">
      <c r="A2505" s="6" t="str">
        <f>'CBA Digital Banking Case Study '!D2505</f>
        <v>VIC</v>
      </c>
      <c r="B2505" s="1">
        <f t="shared" si="1"/>
        <v>5</v>
      </c>
    </row>
    <row r="2506">
      <c r="A2506" s="6" t="str">
        <f>'CBA Digital Banking Case Study '!D2506</f>
        <v>NSW</v>
      </c>
      <c r="B2506" s="1">
        <f t="shared" si="1"/>
        <v>3</v>
      </c>
    </row>
    <row r="2507">
      <c r="A2507" s="6" t="str">
        <f>'CBA Digital Banking Case Study '!D2507</f>
        <v>VIC</v>
      </c>
      <c r="B2507" s="1">
        <f t="shared" si="1"/>
        <v>5</v>
      </c>
    </row>
    <row r="2508">
      <c r="A2508" s="6" t="str">
        <f>'CBA Digital Banking Case Study '!D2508</f>
        <v>NSW</v>
      </c>
      <c r="B2508" s="1">
        <f t="shared" si="1"/>
        <v>3</v>
      </c>
    </row>
    <row r="2509">
      <c r="A2509" s="6" t="str">
        <f>'CBA Digital Banking Case Study '!D2509</f>
        <v>QLD</v>
      </c>
      <c r="B2509" s="1">
        <f t="shared" si="1"/>
        <v>7</v>
      </c>
    </row>
    <row r="2510">
      <c r="A2510" s="6" t="str">
        <f>'CBA Digital Banking Case Study '!D2510</f>
        <v>VIC</v>
      </c>
      <c r="B2510" s="1">
        <f t="shared" si="1"/>
        <v>5</v>
      </c>
    </row>
    <row r="2511">
      <c r="A2511" s="6" t="str">
        <f>'CBA Digital Banking Case Study '!D2511</f>
        <v>NSW</v>
      </c>
      <c r="B2511" s="1">
        <f t="shared" si="1"/>
        <v>3</v>
      </c>
    </row>
    <row r="2512">
      <c r="A2512" s="6" t="str">
        <f>'CBA Digital Banking Case Study '!D2512</f>
        <v>QLD</v>
      </c>
      <c r="B2512" s="1">
        <f t="shared" si="1"/>
        <v>7</v>
      </c>
    </row>
    <row r="2513">
      <c r="A2513" s="6" t="str">
        <f>'CBA Digital Banking Case Study '!D2513</f>
        <v>VIC</v>
      </c>
      <c r="B2513" s="1">
        <f t="shared" si="1"/>
        <v>5</v>
      </c>
    </row>
    <row r="2514">
      <c r="A2514" s="6" t="str">
        <f>'CBA Digital Banking Case Study '!D2514</f>
        <v>ACT</v>
      </c>
      <c r="B2514" s="1">
        <f t="shared" si="1"/>
        <v>6</v>
      </c>
    </row>
    <row r="2515">
      <c r="A2515" s="6" t="str">
        <f>'CBA Digital Banking Case Study '!D2515</f>
        <v>VIC</v>
      </c>
      <c r="B2515" s="1">
        <f t="shared" si="1"/>
        <v>5</v>
      </c>
    </row>
    <row r="2516">
      <c r="A2516" s="6" t="str">
        <f>'CBA Digital Banking Case Study '!D2516</f>
        <v>QLD</v>
      </c>
      <c r="B2516" s="1">
        <f t="shared" si="1"/>
        <v>7</v>
      </c>
    </row>
    <row r="2517">
      <c r="A2517" s="6" t="str">
        <f>'CBA Digital Banking Case Study '!D2517</f>
        <v>NSW</v>
      </c>
      <c r="B2517" s="1">
        <f t="shared" si="1"/>
        <v>3</v>
      </c>
    </row>
    <row r="2518">
      <c r="A2518" s="6" t="str">
        <f>'CBA Digital Banking Case Study '!D2518</f>
        <v>NT</v>
      </c>
      <c r="B2518" s="1">
        <f t="shared" si="1"/>
        <v>8</v>
      </c>
    </row>
    <row r="2519">
      <c r="A2519" s="6" t="str">
        <f>'CBA Digital Banking Case Study '!D2519</f>
        <v>VIC</v>
      </c>
      <c r="B2519" s="1">
        <f t="shared" si="1"/>
        <v>5</v>
      </c>
    </row>
    <row r="2520">
      <c r="A2520" s="6" t="str">
        <f>'CBA Digital Banking Case Study '!D2520</f>
        <v>QLD</v>
      </c>
      <c r="B2520" s="1">
        <f t="shared" si="1"/>
        <v>7</v>
      </c>
    </row>
    <row r="2521">
      <c r="A2521" s="6" t="str">
        <f>'CBA Digital Banking Case Study '!D2521</f>
        <v>NSW</v>
      </c>
      <c r="B2521" s="1">
        <f t="shared" si="1"/>
        <v>3</v>
      </c>
    </row>
    <row r="2522">
      <c r="A2522" s="6" t="str">
        <f>'CBA Digital Banking Case Study '!D2522</f>
        <v>QLD</v>
      </c>
      <c r="B2522" s="1">
        <f t="shared" si="1"/>
        <v>7</v>
      </c>
    </row>
    <row r="2523">
      <c r="A2523" s="6" t="str">
        <f>'CBA Digital Banking Case Study '!D2523</f>
        <v>NSW</v>
      </c>
      <c r="B2523" s="1">
        <f t="shared" si="1"/>
        <v>3</v>
      </c>
    </row>
    <row r="2524">
      <c r="A2524" s="6" t="str">
        <f>'CBA Digital Banking Case Study '!D2524</f>
        <v>VIC</v>
      </c>
      <c r="B2524" s="1">
        <f t="shared" si="1"/>
        <v>5</v>
      </c>
    </row>
    <row r="2525">
      <c r="A2525" s="6" t="str">
        <f>'CBA Digital Banking Case Study '!D2525</f>
        <v>SA</v>
      </c>
      <c r="B2525" s="1">
        <f t="shared" si="1"/>
        <v>2</v>
      </c>
    </row>
    <row r="2526">
      <c r="A2526" s="6" t="str">
        <f>'CBA Digital Banking Case Study '!D2526</f>
        <v>ACT</v>
      </c>
      <c r="B2526" s="1">
        <f t="shared" si="1"/>
        <v>6</v>
      </c>
    </row>
    <row r="2527">
      <c r="A2527" s="6" t="str">
        <f>'CBA Digital Banking Case Study '!D2527</f>
        <v>VIC</v>
      </c>
      <c r="B2527" s="1">
        <f t="shared" si="1"/>
        <v>5</v>
      </c>
    </row>
    <row r="2528">
      <c r="A2528" s="6" t="str">
        <f>'CBA Digital Banking Case Study '!D2528</f>
        <v>WA</v>
      </c>
      <c r="B2528" s="1">
        <f t="shared" si="1"/>
        <v>1</v>
      </c>
    </row>
    <row r="2529">
      <c r="A2529" s="6" t="str">
        <f>'CBA Digital Banking Case Study '!D2529</f>
        <v>NSW</v>
      </c>
      <c r="B2529" s="1">
        <f t="shared" si="1"/>
        <v>3</v>
      </c>
    </row>
    <row r="2530">
      <c r="A2530" s="6" t="str">
        <f>'CBA Digital Banking Case Study '!D2530</f>
        <v>WA</v>
      </c>
      <c r="B2530" s="1">
        <f t="shared" si="1"/>
        <v>1</v>
      </c>
    </row>
    <row r="2531">
      <c r="A2531" s="6" t="str">
        <f>'CBA Digital Banking Case Study '!D2531</f>
        <v>QLD</v>
      </c>
      <c r="B2531" s="1">
        <f t="shared" si="1"/>
        <v>7</v>
      </c>
    </row>
    <row r="2532">
      <c r="A2532" s="6" t="str">
        <f>'CBA Digital Banking Case Study '!D2532</f>
        <v>VIC</v>
      </c>
      <c r="B2532" s="1">
        <f t="shared" si="1"/>
        <v>5</v>
      </c>
    </row>
    <row r="2533">
      <c r="A2533" s="6" t="str">
        <f>'CBA Digital Banking Case Study '!D2533</f>
        <v>SA</v>
      </c>
      <c r="B2533" s="1">
        <f t="shared" si="1"/>
        <v>2</v>
      </c>
    </row>
    <row r="2534">
      <c r="A2534" s="6" t="str">
        <f>'CBA Digital Banking Case Study '!D2534</f>
        <v>WA</v>
      </c>
      <c r="B2534" s="1">
        <f t="shared" si="1"/>
        <v>1</v>
      </c>
    </row>
    <row r="2535">
      <c r="A2535" s="6" t="str">
        <f>'CBA Digital Banking Case Study '!D2535</f>
        <v>NSW</v>
      </c>
      <c r="B2535" s="1">
        <f t="shared" si="1"/>
        <v>3</v>
      </c>
    </row>
    <row r="2536">
      <c r="A2536" s="6" t="str">
        <f>'CBA Digital Banking Case Study '!D2536</f>
        <v>WA</v>
      </c>
      <c r="B2536" s="1">
        <f t="shared" si="1"/>
        <v>1</v>
      </c>
    </row>
    <row r="2537">
      <c r="A2537" s="6" t="str">
        <f>'CBA Digital Banking Case Study '!D2537</f>
        <v>NSW</v>
      </c>
      <c r="B2537" s="1">
        <f t="shared" si="1"/>
        <v>3</v>
      </c>
    </row>
    <row r="2538">
      <c r="A2538" s="6" t="str">
        <f>'CBA Digital Banking Case Study '!D2538</f>
        <v>WA</v>
      </c>
      <c r="B2538" s="1">
        <f t="shared" si="1"/>
        <v>1</v>
      </c>
    </row>
    <row r="2539">
      <c r="A2539" s="6" t="str">
        <f>'CBA Digital Banking Case Study '!D2539</f>
        <v>QLD</v>
      </c>
      <c r="B2539" s="1">
        <f t="shared" si="1"/>
        <v>7</v>
      </c>
    </row>
    <row r="2540">
      <c r="A2540" s="6" t="str">
        <f>'CBA Digital Banking Case Study '!D2540</f>
        <v>NSW</v>
      </c>
      <c r="B2540" s="1">
        <f t="shared" si="1"/>
        <v>3</v>
      </c>
    </row>
    <row r="2541">
      <c r="A2541" s="6" t="str">
        <f>'CBA Digital Banking Case Study '!D2541</f>
        <v>QLD</v>
      </c>
      <c r="B2541" s="1">
        <f t="shared" si="1"/>
        <v>7</v>
      </c>
    </row>
    <row r="2542">
      <c r="A2542" s="6" t="str">
        <f>'CBA Digital Banking Case Study '!D2542</f>
        <v>QLD</v>
      </c>
      <c r="B2542" s="1">
        <f t="shared" si="1"/>
        <v>7</v>
      </c>
    </row>
    <row r="2543">
      <c r="A2543" s="6" t="str">
        <f>'CBA Digital Banking Case Study '!D2543</f>
        <v>QLD</v>
      </c>
      <c r="B2543" s="1">
        <f t="shared" si="1"/>
        <v>7</v>
      </c>
    </row>
    <row r="2544">
      <c r="A2544" s="6" t="str">
        <f>'CBA Digital Banking Case Study '!D2544</f>
        <v>NSW</v>
      </c>
      <c r="B2544" s="1">
        <f t="shared" si="1"/>
        <v>3</v>
      </c>
    </row>
    <row r="2545">
      <c r="A2545" s="6" t="str">
        <f>'CBA Digital Banking Case Study '!D2545</f>
        <v>NSW</v>
      </c>
      <c r="B2545" s="1">
        <f t="shared" si="1"/>
        <v>3</v>
      </c>
    </row>
    <row r="2546">
      <c r="A2546" s="6" t="str">
        <f>'CBA Digital Banking Case Study '!D2546</f>
        <v>QLD</v>
      </c>
      <c r="B2546" s="1">
        <f t="shared" si="1"/>
        <v>7</v>
      </c>
    </row>
    <row r="2547">
      <c r="A2547" s="6" t="str">
        <f>'CBA Digital Banking Case Study '!D2547</f>
        <v>NSW</v>
      </c>
      <c r="B2547" s="1">
        <f t="shared" si="1"/>
        <v>3</v>
      </c>
    </row>
    <row r="2548">
      <c r="A2548" s="6" t="str">
        <f>'CBA Digital Banking Case Study '!D2548</f>
        <v>VIC</v>
      </c>
      <c r="B2548" s="1">
        <f t="shared" si="1"/>
        <v>5</v>
      </c>
    </row>
    <row r="2549">
      <c r="A2549" s="6" t="str">
        <f>'CBA Digital Banking Case Study '!D2549</f>
        <v>QLD</v>
      </c>
      <c r="B2549" s="1">
        <f t="shared" si="1"/>
        <v>7</v>
      </c>
    </row>
    <row r="2550">
      <c r="A2550" s="6" t="str">
        <f>'CBA Digital Banking Case Study '!D2550</f>
        <v>NSW</v>
      </c>
      <c r="B2550" s="1">
        <f t="shared" si="1"/>
        <v>3</v>
      </c>
    </row>
    <row r="2551">
      <c r="A2551" s="6" t="str">
        <f>'CBA Digital Banking Case Study '!D2551</f>
        <v>QLD</v>
      </c>
      <c r="B2551" s="1">
        <f t="shared" si="1"/>
        <v>7</v>
      </c>
    </row>
    <row r="2552">
      <c r="A2552" s="6" t="str">
        <f>'CBA Digital Banking Case Study '!D2552</f>
        <v>QLD</v>
      </c>
      <c r="B2552" s="1">
        <f t="shared" si="1"/>
        <v>7</v>
      </c>
    </row>
    <row r="2553">
      <c r="A2553" s="6" t="str">
        <f>'CBA Digital Banking Case Study '!D2553</f>
        <v>QLD</v>
      </c>
      <c r="B2553" s="1">
        <f t="shared" si="1"/>
        <v>7</v>
      </c>
    </row>
    <row r="2554">
      <c r="A2554" s="6" t="str">
        <f>'CBA Digital Banking Case Study '!D2554</f>
        <v>VIC</v>
      </c>
      <c r="B2554" s="1">
        <f t="shared" si="1"/>
        <v>5</v>
      </c>
    </row>
    <row r="2555">
      <c r="A2555" s="6" t="str">
        <f>'CBA Digital Banking Case Study '!D2555</f>
        <v>VIC</v>
      </c>
      <c r="B2555" s="1">
        <f t="shared" si="1"/>
        <v>5</v>
      </c>
    </row>
    <row r="2556">
      <c r="A2556" s="6" t="str">
        <f>'CBA Digital Banking Case Study '!D2556</f>
        <v>VIC</v>
      </c>
      <c r="B2556" s="1">
        <f t="shared" si="1"/>
        <v>5</v>
      </c>
    </row>
    <row r="2557">
      <c r="A2557" s="6" t="str">
        <f>'CBA Digital Banking Case Study '!D2557</f>
        <v>WA</v>
      </c>
      <c r="B2557" s="1">
        <f t="shared" si="1"/>
        <v>1</v>
      </c>
    </row>
    <row r="2558">
      <c r="A2558" s="6" t="str">
        <f>'CBA Digital Banking Case Study '!D2558</f>
        <v>NSW</v>
      </c>
      <c r="B2558" s="1">
        <f t="shared" si="1"/>
        <v>3</v>
      </c>
    </row>
    <row r="2559">
      <c r="A2559" s="6" t="str">
        <f>'CBA Digital Banking Case Study '!D2559</f>
        <v>ACT</v>
      </c>
      <c r="B2559" s="1">
        <f t="shared" si="1"/>
        <v>6</v>
      </c>
    </row>
    <row r="2560">
      <c r="A2560" s="6" t="str">
        <f>'CBA Digital Banking Case Study '!D2560</f>
        <v>QLD</v>
      </c>
      <c r="B2560" s="1">
        <f t="shared" si="1"/>
        <v>7</v>
      </c>
    </row>
    <row r="2561">
      <c r="A2561" s="6" t="str">
        <f>'CBA Digital Banking Case Study '!D2561</f>
        <v>SA</v>
      </c>
      <c r="B2561" s="1">
        <f t="shared" si="1"/>
        <v>2</v>
      </c>
    </row>
    <row r="2562">
      <c r="A2562" s="6" t="str">
        <f>'CBA Digital Banking Case Study '!D2562</f>
        <v>VIC</v>
      </c>
      <c r="B2562" s="1">
        <f t="shared" si="1"/>
        <v>5</v>
      </c>
    </row>
    <row r="2563">
      <c r="A2563" s="6" t="str">
        <f>'CBA Digital Banking Case Study '!D2563</f>
        <v>VIC</v>
      </c>
      <c r="B2563" s="1">
        <f t="shared" si="1"/>
        <v>5</v>
      </c>
    </row>
    <row r="2564">
      <c r="A2564" s="6" t="str">
        <f>'CBA Digital Banking Case Study '!D2564</f>
        <v>SA</v>
      </c>
      <c r="B2564" s="1">
        <f t="shared" si="1"/>
        <v>2</v>
      </c>
    </row>
    <row r="2565">
      <c r="A2565" s="6" t="str">
        <f>'CBA Digital Banking Case Study '!D2565</f>
        <v>NSW</v>
      </c>
      <c r="B2565" s="1">
        <f t="shared" si="1"/>
        <v>3</v>
      </c>
    </row>
    <row r="2566">
      <c r="A2566" s="6" t="str">
        <f>'CBA Digital Banking Case Study '!D2566</f>
        <v>NSW</v>
      </c>
      <c r="B2566" s="1">
        <f t="shared" si="1"/>
        <v>3</v>
      </c>
    </row>
    <row r="2567">
      <c r="A2567" s="6" t="str">
        <f>'CBA Digital Banking Case Study '!D2567</f>
        <v>NSW</v>
      </c>
      <c r="B2567" s="1">
        <f t="shared" si="1"/>
        <v>3</v>
      </c>
    </row>
    <row r="2568">
      <c r="A2568" s="6" t="str">
        <f>'CBA Digital Banking Case Study '!D2568</f>
        <v>TAS</v>
      </c>
      <c r="B2568" s="1">
        <f t="shared" si="1"/>
        <v>4</v>
      </c>
    </row>
    <row r="2569">
      <c r="A2569" s="6" t="str">
        <f>'CBA Digital Banking Case Study '!D2569</f>
        <v>QLD</v>
      </c>
      <c r="B2569" s="1">
        <f t="shared" si="1"/>
        <v>7</v>
      </c>
    </row>
    <row r="2570">
      <c r="A2570" s="6" t="str">
        <f>'CBA Digital Banking Case Study '!D2570</f>
        <v>VIC</v>
      </c>
      <c r="B2570" s="1">
        <f t="shared" si="1"/>
        <v>5</v>
      </c>
    </row>
    <row r="2571">
      <c r="A2571" s="6" t="str">
        <f>'CBA Digital Banking Case Study '!D2571</f>
        <v>QLD</v>
      </c>
      <c r="B2571" s="1">
        <f t="shared" si="1"/>
        <v>7</v>
      </c>
    </row>
    <row r="2572">
      <c r="A2572" s="6" t="str">
        <f>'CBA Digital Banking Case Study '!D2572</f>
        <v>VIC</v>
      </c>
      <c r="B2572" s="1">
        <f t="shared" si="1"/>
        <v>5</v>
      </c>
    </row>
    <row r="2573">
      <c r="A2573" s="6" t="str">
        <f>'CBA Digital Banking Case Study '!D2573</f>
        <v>QLD</v>
      </c>
      <c r="B2573" s="1">
        <f t="shared" si="1"/>
        <v>7</v>
      </c>
    </row>
    <row r="2574">
      <c r="A2574" s="6" t="str">
        <f>'CBA Digital Banking Case Study '!D2574</f>
        <v>VIC</v>
      </c>
      <c r="B2574" s="1">
        <f t="shared" si="1"/>
        <v>5</v>
      </c>
    </row>
    <row r="2575">
      <c r="A2575" s="6" t="str">
        <f>'CBA Digital Banking Case Study '!D2575</f>
        <v>WA</v>
      </c>
      <c r="B2575" s="1">
        <f t="shared" si="1"/>
        <v>1</v>
      </c>
    </row>
    <row r="2576">
      <c r="A2576" s="6" t="str">
        <f>'CBA Digital Banking Case Study '!D2576</f>
        <v>NSW</v>
      </c>
      <c r="B2576" s="1">
        <f t="shared" si="1"/>
        <v>3</v>
      </c>
    </row>
    <row r="2577">
      <c r="A2577" s="6" t="str">
        <f>'CBA Digital Banking Case Study '!D2577</f>
        <v>NSW</v>
      </c>
      <c r="B2577" s="1">
        <f t="shared" si="1"/>
        <v>3</v>
      </c>
    </row>
    <row r="2578">
      <c r="A2578" s="6" t="str">
        <f>'CBA Digital Banking Case Study '!D2578</f>
        <v>VIC</v>
      </c>
      <c r="B2578" s="1">
        <f t="shared" si="1"/>
        <v>5</v>
      </c>
    </row>
    <row r="2579">
      <c r="A2579" s="6" t="str">
        <f>'CBA Digital Banking Case Study '!D2579</f>
        <v>VIC</v>
      </c>
      <c r="B2579" s="1">
        <f t="shared" si="1"/>
        <v>5</v>
      </c>
    </row>
    <row r="2580">
      <c r="A2580" s="6" t="str">
        <f>'CBA Digital Banking Case Study '!D2580</f>
        <v>QLD</v>
      </c>
      <c r="B2580" s="1">
        <f t="shared" si="1"/>
        <v>7</v>
      </c>
    </row>
    <row r="2581">
      <c r="A2581" s="6" t="str">
        <f>'CBA Digital Banking Case Study '!D2581</f>
        <v>VIC</v>
      </c>
      <c r="B2581" s="1">
        <f t="shared" si="1"/>
        <v>5</v>
      </c>
    </row>
    <row r="2582">
      <c r="A2582" s="6" t="str">
        <f>'CBA Digital Banking Case Study '!D2582</f>
        <v>NSW</v>
      </c>
      <c r="B2582" s="1">
        <f t="shared" si="1"/>
        <v>3</v>
      </c>
    </row>
    <row r="2583">
      <c r="A2583" s="6" t="str">
        <f>'CBA Digital Banking Case Study '!D2583</f>
        <v>VIC</v>
      </c>
      <c r="B2583" s="1">
        <f t="shared" si="1"/>
        <v>5</v>
      </c>
    </row>
    <row r="2584">
      <c r="A2584" s="6" t="str">
        <f>'CBA Digital Banking Case Study '!D2584</f>
        <v>VIC</v>
      </c>
      <c r="B2584" s="1">
        <f t="shared" si="1"/>
        <v>5</v>
      </c>
    </row>
    <row r="2585">
      <c r="A2585" s="6" t="str">
        <f>'CBA Digital Banking Case Study '!D2585</f>
        <v>NSW</v>
      </c>
      <c r="B2585" s="1">
        <f t="shared" si="1"/>
        <v>3</v>
      </c>
    </row>
    <row r="2586">
      <c r="A2586" s="6" t="str">
        <f>'CBA Digital Banking Case Study '!D2586</f>
        <v>VIC</v>
      </c>
      <c r="B2586" s="1">
        <f t="shared" si="1"/>
        <v>5</v>
      </c>
    </row>
    <row r="2587">
      <c r="A2587" s="6" t="str">
        <f>'CBA Digital Banking Case Study '!D2587</f>
        <v>NSW</v>
      </c>
      <c r="B2587" s="1">
        <f t="shared" si="1"/>
        <v>3</v>
      </c>
    </row>
    <row r="2588">
      <c r="A2588" s="6" t="str">
        <f>'CBA Digital Banking Case Study '!D2588</f>
        <v>VIC</v>
      </c>
      <c r="B2588" s="1">
        <f t="shared" si="1"/>
        <v>5</v>
      </c>
    </row>
    <row r="2589">
      <c r="A2589" s="6" t="str">
        <f>'CBA Digital Banking Case Study '!D2589</f>
        <v>NSW</v>
      </c>
      <c r="B2589" s="1">
        <f t="shared" si="1"/>
        <v>3</v>
      </c>
    </row>
    <row r="2590">
      <c r="A2590" s="6" t="str">
        <f>'CBA Digital Banking Case Study '!D2590</f>
        <v>TAS</v>
      </c>
      <c r="B2590" s="1">
        <f t="shared" si="1"/>
        <v>4</v>
      </c>
    </row>
    <row r="2591">
      <c r="A2591" s="6" t="str">
        <f>'CBA Digital Banking Case Study '!D2591</f>
        <v>QLD</v>
      </c>
      <c r="B2591" s="1">
        <f t="shared" si="1"/>
        <v>7</v>
      </c>
    </row>
    <row r="2592">
      <c r="A2592" s="6" t="str">
        <f>'CBA Digital Banking Case Study '!D2592</f>
        <v>NSW</v>
      </c>
      <c r="B2592" s="1">
        <f t="shared" si="1"/>
        <v>3</v>
      </c>
    </row>
    <row r="2593">
      <c r="A2593" s="6" t="str">
        <f>'CBA Digital Banking Case Study '!D2593</f>
        <v>QLD</v>
      </c>
      <c r="B2593" s="1">
        <f t="shared" si="1"/>
        <v>7</v>
      </c>
    </row>
    <row r="2594">
      <c r="A2594" s="6" t="str">
        <f>'CBA Digital Banking Case Study '!D2594</f>
        <v>WA</v>
      </c>
      <c r="B2594" s="1">
        <f t="shared" si="1"/>
        <v>1</v>
      </c>
    </row>
    <row r="2595">
      <c r="A2595" s="6" t="str">
        <f>'CBA Digital Banking Case Study '!D2595</f>
        <v>VIC</v>
      </c>
      <c r="B2595" s="1">
        <f t="shared" si="1"/>
        <v>5</v>
      </c>
    </row>
    <row r="2596">
      <c r="A2596" s="6" t="str">
        <f>'CBA Digital Banking Case Study '!D2596</f>
        <v>WA</v>
      </c>
      <c r="B2596" s="1">
        <f t="shared" si="1"/>
        <v>1</v>
      </c>
    </row>
    <row r="2597">
      <c r="A2597" s="6" t="str">
        <f>'CBA Digital Banking Case Study '!D2597</f>
        <v>NSW</v>
      </c>
      <c r="B2597" s="1">
        <f t="shared" si="1"/>
        <v>3</v>
      </c>
    </row>
    <row r="2598">
      <c r="A2598" s="6" t="str">
        <f>'CBA Digital Banking Case Study '!D2598</f>
        <v>WA</v>
      </c>
      <c r="B2598" s="1">
        <f t="shared" si="1"/>
        <v>1</v>
      </c>
    </row>
    <row r="2599">
      <c r="A2599" s="6" t="str">
        <f>'CBA Digital Banking Case Study '!D2599</f>
        <v>VIC</v>
      </c>
      <c r="B2599" s="1">
        <f t="shared" si="1"/>
        <v>5</v>
      </c>
    </row>
    <row r="2600">
      <c r="A2600" s="6" t="str">
        <f>'CBA Digital Banking Case Study '!D2600</f>
        <v>NSW</v>
      </c>
      <c r="B2600" s="1">
        <f t="shared" si="1"/>
        <v>3</v>
      </c>
    </row>
    <row r="2601">
      <c r="A2601" s="6" t="str">
        <f>'CBA Digital Banking Case Study '!D2601</f>
        <v>VIC</v>
      </c>
      <c r="B2601" s="1">
        <f t="shared" si="1"/>
        <v>5</v>
      </c>
    </row>
    <row r="2602">
      <c r="A2602" s="6" t="str">
        <f>'CBA Digital Banking Case Study '!D2602</f>
        <v>ACT</v>
      </c>
      <c r="B2602" s="1">
        <f t="shared" si="1"/>
        <v>6</v>
      </c>
    </row>
    <row r="2603">
      <c r="A2603" s="6" t="str">
        <f>'CBA Digital Banking Case Study '!D2603</f>
        <v>WA</v>
      </c>
      <c r="B2603" s="1">
        <f t="shared" si="1"/>
        <v>1</v>
      </c>
    </row>
    <row r="2604">
      <c r="A2604" s="6" t="str">
        <f>'CBA Digital Banking Case Study '!D2604</f>
        <v>VIC</v>
      </c>
      <c r="B2604" s="1">
        <f t="shared" si="1"/>
        <v>5</v>
      </c>
    </row>
    <row r="2605">
      <c r="A2605" s="6" t="str">
        <f>'CBA Digital Banking Case Study '!D2605</f>
        <v>NSW</v>
      </c>
      <c r="B2605" s="1">
        <f t="shared" si="1"/>
        <v>3</v>
      </c>
    </row>
    <row r="2606">
      <c r="A2606" s="6" t="str">
        <f>'CBA Digital Banking Case Study '!D2606</f>
        <v>VIC</v>
      </c>
      <c r="B2606" s="1">
        <f t="shared" si="1"/>
        <v>5</v>
      </c>
    </row>
    <row r="2607">
      <c r="A2607" s="6" t="str">
        <f>'CBA Digital Banking Case Study '!D2607</f>
        <v>NSW</v>
      </c>
      <c r="B2607" s="1">
        <f t="shared" si="1"/>
        <v>3</v>
      </c>
    </row>
    <row r="2608">
      <c r="A2608" s="6" t="str">
        <f>'CBA Digital Banking Case Study '!D2608</f>
        <v>NSW</v>
      </c>
      <c r="B2608" s="1">
        <f t="shared" si="1"/>
        <v>3</v>
      </c>
    </row>
    <row r="2609">
      <c r="A2609" s="6" t="str">
        <f>'CBA Digital Banking Case Study '!D2609</f>
        <v>VIC</v>
      </c>
      <c r="B2609" s="1">
        <f t="shared" si="1"/>
        <v>5</v>
      </c>
    </row>
    <row r="2610">
      <c r="A2610" s="6" t="str">
        <f>'CBA Digital Banking Case Study '!D2610</f>
        <v>SA</v>
      </c>
      <c r="B2610" s="1">
        <f t="shared" si="1"/>
        <v>2</v>
      </c>
    </row>
    <row r="2611">
      <c r="A2611" s="6" t="str">
        <f>'CBA Digital Banking Case Study '!D2611</f>
        <v>QLD</v>
      </c>
      <c r="B2611" s="1">
        <f t="shared" si="1"/>
        <v>7</v>
      </c>
    </row>
    <row r="2612">
      <c r="A2612" s="6" t="str">
        <f>'CBA Digital Banking Case Study '!D2612</f>
        <v>NSW</v>
      </c>
      <c r="B2612" s="1">
        <f t="shared" si="1"/>
        <v>3</v>
      </c>
    </row>
    <row r="2613">
      <c r="A2613" s="6" t="str">
        <f>'CBA Digital Banking Case Study '!D2613</f>
        <v>VIC</v>
      </c>
      <c r="B2613" s="1">
        <f t="shared" si="1"/>
        <v>5</v>
      </c>
    </row>
    <row r="2614">
      <c r="A2614" s="6" t="str">
        <f>'CBA Digital Banking Case Study '!D2614</f>
        <v>TAS</v>
      </c>
      <c r="B2614" s="1">
        <f t="shared" si="1"/>
        <v>4</v>
      </c>
    </row>
    <row r="2615">
      <c r="A2615" s="6" t="str">
        <f>'CBA Digital Banking Case Study '!D2615</f>
        <v>QLD</v>
      </c>
      <c r="B2615" s="1">
        <f t="shared" si="1"/>
        <v>7</v>
      </c>
    </row>
    <row r="2616">
      <c r="A2616" s="6" t="str">
        <f>'CBA Digital Banking Case Study '!D2616</f>
        <v>QLD</v>
      </c>
      <c r="B2616" s="1">
        <f t="shared" si="1"/>
        <v>7</v>
      </c>
    </row>
    <row r="2617">
      <c r="A2617" s="6" t="str">
        <f>'CBA Digital Banking Case Study '!D2617</f>
        <v>ACT</v>
      </c>
      <c r="B2617" s="1">
        <f t="shared" si="1"/>
        <v>6</v>
      </c>
    </row>
    <row r="2618">
      <c r="A2618" s="6" t="str">
        <f>'CBA Digital Banking Case Study '!D2618</f>
        <v>WA</v>
      </c>
      <c r="B2618" s="1">
        <f t="shared" si="1"/>
        <v>1</v>
      </c>
    </row>
    <row r="2619">
      <c r="A2619" s="6" t="str">
        <f>'CBA Digital Banking Case Study '!D2619</f>
        <v>NSW</v>
      </c>
      <c r="B2619" s="1">
        <f t="shared" si="1"/>
        <v>3</v>
      </c>
    </row>
    <row r="2620">
      <c r="A2620" s="6" t="str">
        <f>'CBA Digital Banking Case Study '!D2620</f>
        <v>VIC</v>
      </c>
      <c r="B2620" s="1">
        <f t="shared" si="1"/>
        <v>5</v>
      </c>
    </row>
    <row r="2621">
      <c r="A2621" s="6" t="str">
        <f>'CBA Digital Banking Case Study '!D2621</f>
        <v>ACT</v>
      </c>
      <c r="B2621" s="1">
        <f t="shared" si="1"/>
        <v>6</v>
      </c>
    </row>
    <row r="2622">
      <c r="A2622" s="6" t="str">
        <f>'CBA Digital Banking Case Study '!D2622</f>
        <v>VIC</v>
      </c>
      <c r="B2622" s="1">
        <f t="shared" si="1"/>
        <v>5</v>
      </c>
    </row>
    <row r="2623">
      <c r="A2623" s="6" t="str">
        <f>'CBA Digital Banking Case Study '!D2623</f>
        <v>NSW</v>
      </c>
      <c r="B2623" s="1">
        <f t="shared" si="1"/>
        <v>3</v>
      </c>
    </row>
    <row r="2624">
      <c r="A2624" s="6" t="str">
        <f>'CBA Digital Banking Case Study '!D2624</f>
        <v>VIC</v>
      </c>
      <c r="B2624" s="1">
        <f t="shared" si="1"/>
        <v>5</v>
      </c>
    </row>
    <row r="2625">
      <c r="A2625" s="6" t="str">
        <f>'CBA Digital Banking Case Study '!D2625</f>
        <v>QLD</v>
      </c>
      <c r="B2625" s="1">
        <f t="shared" si="1"/>
        <v>7</v>
      </c>
    </row>
    <row r="2626">
      <c r="A2626" s="6" t="str">
        <f>'CBA Digital Banking Case Study '!D2626</f>
        <v>NT</v>
      </c>
      <c r="B2626" s="1">
        <f t="shared" si="1"/>
        <v>8</v>
      </c>
    </row>
    <row r="2627">
      <c r="A2627" s="6" t="str">
        <f>'CBA Digital Banking Case Study '!D2627</f>
        <v>VIC</v>
      </c>
      <c r="B2627" s="1">
        <f t="shared" si="1"/>
        <v>5</v>
      </c>
    </row>
    <row r="2628">
      <c r="A2628" s="6" t="str">
        <f>'CBA Digital Banking Case Study '!D2628</f>
        <v>VIC</v>
      </c>
      <c r="B2628" s="1">
        <f t="shared" si="1"/>
        <v>5</v>
      </c>
    </row>
    <row r="2629">
      <c r="A2629" s="6" t="str">
        <f>'CBA Digital Banking Case Study '!D2629</f>
        <v>WA</v>
      </c>
      <c r="B2629" s="1">
        <f t="shared" si="1"/>
        <v>1</v>
      </c>
    </row>
    <row r="2630">
      <c r="A2630" s="6" t="str">
        <f>'CBA Digital Banking Case Study '!D2630</f>
        <v>VIC</v>
      </c>
      <c r="B2630" s="1">
        <f t="shared" si="1"/>
        <v>5</v>
      </c>
    </row>
    <row r="2631">
      <c r="A2631" s="6" t="str">
        <f>'CBA Digital Banking Case Study '!D2631</f>
        <v>NSW</v>
      </c>
      <c r="B2631" s="1">
        <f t="shared" si="1"/>
        <v>3</v>
      </c>
    </row>
    <row r="2632">
      <c r="A2632" s="6" t="str">
        <f>'CBA Digital Banking Case Study '!D2632</f>
        <v>TAS</v>
      </c>
      <c r="B2632" s="1">
        <f t="shared" si="1"/>
        <v>4</v>
      </c>
    </row>
    <row r="2633">
      <c r="A2633" s="6" t="str">
        <f>'CBA Digital Banking Case Study '!D2633</f>
        <v>VIC</v>
      </c>
      <c r="B2633" s="1">
        <f t="shared" si="1"/>
        <v>5</v>
      </c>
    </row>
    <row r="2634">
      <c r="A2634" s="6" t="str">
        <f>'CBA Digital Banking Case Study '!D2634</f>
        <v>VIC</v>
      </c>
      <c r="B2634" s="1">
        <f t="shared" si="1"/>
        <v>5</v>
      </c>
    </row>
    <row r="2635">
      <c r="A2635" s="6" t="str">
        <f>'CBA Digital Banking Case Study '!D2635</f>
        <v>QLD</v>
      </c>
      <c r="B2635" s="1">
        <f t="shared" si="1"/>
        <v>7</v>
      </c>
    </row>
    <row r="2636">
      <c r="A2636" s="6" t="str">
        <f>'CBA Digital Banking Case Study '!D2636</f>
        <v>NSW</v>
      </c>
      <c r="B2636" s="1">
        <f t="shared" si="1"/>
        <v>3</v>
      </c>
    </row>
    <row r="2637">
      <c r="A2637" s="6" t="str">
        <f>'CBA Digital Banking Case Study '!D2637</f>
        <v>TAS</v>
      </c>
      <c r="B2637" s="1">
        <f t="shared" si="1"/>
        <v>4</v>
      </c>
    </row>
    <row r="2638">
      <c r="A2638" s="6" t="str">
        <f>'CBA Digital Banking Case Study '!D2638</f>
        <v>VIC</v>
      </c>
      <c r="B2638" s="1">
        <f t="shared" si="1"/>
        <v>5</v>
      </c>
    </row>
    <row r="2639">
      <c r="A2639" s="6" t="str">
        <f>'CBA Digital Banking Case Study '!D2639</f>
        <v>VIC</v>
      </c>
      <c r="B2639" s="1">
        <f t="shared" si="1"/>
        <v>5</v>
      </c>
    </row>
    <row r="2640">
      <c r="A2640" s="6" t="str">
        <f>'CBA Digital Banking Case Study '!D2640</f>
        <v>NSW</v>
      </c>
      <c r="B2640" s="1">
        <f t="shared" si="1"/>
        <v>3</v>
      </c>
    </row>
    <row r="2641">
      <c r="A2641" s="6" t="str">
        <f>'CBA Digital Banking Case Study '!D2641</f>
        <v>VIC</v>
      </c>
      <c r="B2641" s="1">
        <f t="shared" si="1"/>
        <v>5</v>
      </c>
    </row>
    <row r="2642">
      <c r="A2642" s="6" t="str">
        <f>'CBA Digital Banking Case Study '!D2642</f>
        <v>WA</v>
      </c>
      <c r="B2642" s="1">
        <f t="shared" si="1"/>
        <v>1</v>
      </c>
    </row>
    <row r="2643">
      <c r="A2643" s="6" t="str">
        <f>'CBA Digital Banking Case Study '!D2643</f>
        <v>WA</v>
      </c>
      <c r="B2643" s="1">
        <f t="shared" si="1"/>
        <v>1</v>
      </c>
    </row>
    <row r="2644">
      <c r="A2644" s="6" t="str">
        <f>'CBA Digital Banking Case Study '!D2644</f>
        <v>TAS</v>
      </c>
      <c r="B2644" s="1">
        <f t="shared" si="1"/>
        <v>4</v>
      </c>
    </row>
    <row r="2645">
      <c r="A2645" s="6" t="str">
        <f>'CBA Digital Banking Case Study '!D2645</f>
        <v>VIC</v>
      </c>
      <c r="B2645" s="1">
        <f t="shared" si="1"/>
        <v>5</v>
      </c>
    </row>
    <row r="2646">
      <c r="A2646" s="6" t="str">
        <f>'CBA Digital Banking Case Study '!D2646</f>
        <v>QLD</v>
      </c>
      <c r="B2646" s="1">
        <f t="shared" si="1"/>
        <v>7</v>
      </c>
    </row>
    <row r="2647">
      <c r="A2647" s="6" t="str">
        <f>'CBA Digital Banking Case Study '!D2647</f>
        <v>VIC</v>
      </c>
      <c r="B2647" s="1">
        <f t="shared" si="1"/>
        <v>5</v>
      </c>
    </row>
    <row r="2648">
      <c r="A2648" s="6" t="str">
        <f>'CBA Digital Banking Case Study '!D2648</f>
        <v>WA</v>
      </c>
      <c r="B2648" s="1">
        <f t="shared" si="1"/>
        <v>1</v>
      </c>
    </row>
    <row r="2649">
      <c r="A2649" s="6" t="str">
        <f>'CBA Digital Banking Case Study '!D2649</f>
        <v>QLD</v>
      </c>
      <c r="B2649" s="1">
        <f t="shared" si="1"/>
        <v>7</v>
      </c>
    </row>
    <row r="2650">
      <c r="A2650" s="6" t="str">
        <f>'CBA Digital Banking Case Study '!D2650</f>
        <v>VIC</v>
      </c>
      <c r="B2650" s="1">
        <f t="shared" si="1"/>
        <v>5</v>
      </c>
    </row>
    <row r="2651">
      <c r="A2651" s="6" t="str">
        <f>'CBA Digital Banking Case Study '!D2651</f>
        <v>VIC</v>
      </c>
      <c r="B2651" s="1">
        <f t="shared" si="1"/>
        <v>5</v>
      </c>
    </row>
    <row r="2652">
      <c r="A2652" s="6" t="str">
        <f>'CBA Digital Banking Case Study '!D2652</f>
        <v>NSW</v>
      </c>
      <c r="B2652" s="1">
        <f t="shared" si="1"/>
        <v>3</v>
      </c>
    </row>
    <row r="2653">
      <c r="A2653" s="6" t="str">
        <f>'CBA Digital Banking Case Study '!D2653</f>
        <v>VIC</v>
      </c>
      <c r="B2653" s="1">
        <f t="shared" si="1"/>
        <v>5</v>
      </c>
    </row>
    <row r="2654">
      <c r="A2654" s="6" t="str">
        <f>'CBA Digital Banking Case Study '!D2654</f>
        <v>ACT</v>
      </c>
      <c r="B2654" s="1">
        <f t="shared" si="1"/>
        <v>6</v>
      </c>
    </row>
    <row r="2655">
      <c r="A2655" s="6" t="str">
        <f>'CBA Digital Banking Case Study '!D2655</f>
        <v>NSW</v>
      </c>
      <c r="B2655" s="1">
        <f t="shared" si="1"/>
        <v>3</v>
      </c>
    </row>
    <row r="2656">
      <c r="A2656" s="6" t="str">
        <f>'CBA Digital Banking Case Study '!D2656</f>
        <v>NSW</v>
      </c>
      <c r="B2656" s="1">
        <f t="shared" si="1"/>
        <v>3</v>
      </c>
    </row>
    <row r="2657">
      <c r="A2657" s="6" t="str">
        <f>'CBA Digital Banking Case Study '!D2657</f>
        <v>NSW</v>
      </c>
      <c r="B2657" s="1">
        <f t="shared" si="1"/>
        <v>3</v>
      </c>
    </row>
    <row r="2658">
      <c r="A2658" s="6" t="str">
        <f>'CBA Digital Banking Case Study '!D2658</f>
        <v>WA</v>
      </c>
      <c r="B2658" s="1">
        <f t="shared" si="1"/>
        <v>1</v>
      </c>
    </row>
    <row r="2659">
      <c r="A2659" s="6" t="str">
        <f>'CBA Digital Banking Case Study '!D2659</f>
        <v>VIC</v>
      </c>
      <c r="B2659" s="1">
        <f t="shared" si="1"/>
        <v>5</v>
      </c>
    </row>
    <row r="2660">
      <c r="A2660" s="6" t="str">
        <f>'CBA Digital Banking Case Study '!D2660</f>
        <v>NSW</v>
      </c>
      <c r="B2660" s="1">
        <f t="shared" si="1"/>
        <v>3</v>
      </c>
    </row>
    <row r="2661">
      <c r="A2661" s="6" t="str">
        <f>'CBA Digital Banking Case Study '!D2661</f>
        <v>VIC</v>
      </c>
      <c r="B2661" s="1">
        <f t="shared" si="1"/>
        <v>5</v>
      </c>
    </row>
    <row r="2662">
      <c r="A2662" s="6" t="str">
        <f>'CBA Digital Banking Case Study '!D2662</f>
        <v>QLD</v>
      </c>
      <c r="B2662" s="1">
        <f t="shared" si="1"/>
        <v>7</v>
      </c>
    </row>
    <row r="2663">
      <c r="A2663" s="6" t="str">
        <f>'CBA Digital Banking Case Study '!D2663</f>
        <v>VIC</v>
      </c>
      <c r="B2663" s="1">
        <f t="shared" si="1"/>
        <v>5</v>
      </c>
    </row>
    <row r="2664">
      <c r="A2664" s="6" t="str">
        <f>'CBA Digital Banking Case Study '!D2664</f>
        <v>QLD</v>
      </c>
      <c r="B2664" s="1">
        <f t="shared" si="1"/>
        <v>7</v>
      </c>
    </row>
    <row r="2665">
      <c r="A2665" s="6" t="str">
        <f>'CBA Digital Banking Case Study '!D2665</f>
        <v>VIC</v>
      </c>
      <c r="B2665" s="1">
        <f t="shared" si="1"/>
        <v>5</v>
      </c>
    </row>
    <row r="2666">
      <c r="A2666" s="6" t="str">
        <f>'CBA Digital Banking Case Study '!D2666</f>
        <v>VIC</v>
      </c>
      <c r="B2666" s="1">
        <f t="shared" si="1"/>
        <v>5</v>
      </c>
    </row>
    <row r="2667">
      <c r="A2667" s="6" t="str">
        <f>'CBA Digital Banking Case Study '!D2667</f>
        <v>NSW</v>
      </c>
      <c r="B2667" s="1">
        <f t="shared" si="1"/>
        <v>3</v>
      </c>
    </row>
    <row r="2668">
      <c r="A2668" s="6" t="str">
        <f>'CBA Digital Banking Case Study '!D2668</f>
        <v>NSW</v>
      </c>
      <c r="B2668" s="1">
        <f t="shared" si="1"/>
        <v>3</v>
      </c>
    </row>
    <row r="2669">
      <c r="A2669" s="6" t="str">
        <f>'CBA Digital Banking Case Study '!D2669</f>
        <v>VIC</v>
      </c>
      <c r="B2669" s="1">
        <f t="shared" si="1"/>
        <v>5</v>
      </c>
    </row>
    <row r="2670">
      <c r="A2670" s="6" t="str">
        <f>'CBA Digital Banking Case Study '!D2670</f>
        <v>NSW</v>
      </c>
      <c r="B2670" s="1">
        <f t="shared" si="1"/>
        <v>3</v>
      </c>
    </row>
    <row r="2671">
      <c r="A2671" s="6" t="str">
        <f>'CBA Digital Banking Case Study '!D2671</f>
        <v>QLD</v>
      </c>
      <c r="B2671" s="1">
        <f t="shared" si="1"/>
        <v>7</v>
      </c>
    </row>
    <row r="2672">
      <c r="A2672" s="6" t="str">
        <f>'CBA Digital Banking Case Study '!D2672</f>
        <v>NSW</v>
      </c>
      <c r="B2672" s="1">
        <f t="shared" si="1"/>
        <v>3</v>
      </c>
    </row>
    <row r="2673">
      <c r="A2673" s="6" t="str">
        <f>'CBA Digital Banking Case Study '!D2673</f>
        <v>NSW</v>
      </c>
      <c r="B2673" s="1">
        <f t="shared" si="1"/>
        <v>3</v>
      </c>
    </row>
    <row r="2674">
      <c r="A2674" s="6" t="str">
        <f>'CBA Digital Banking Case Study '!D2674</f>
        <v>WA</v>
      </c>
      <c r="B2674" s="1">
        <f t="shared" si="1"/>
        <v>1</v>
      </c>
    </row>
    <row r="2675">
      <c r="A2675" s="6" t="str">
        <f>'CBA Digital Banking Case Study '!D2675</f>
        <v>VIC</v>
      </c>
      <c r="B2675" s="1">
        <f t="shared" si="1"/>
        <v>5</v>
      </c>
    </row>
    <row r="2676">
      <c r="A2676" s="6" t="str">
        <f>'CBA Digital Banking Case Study '!D2676</f>
        <v>QLD</v>
      </c>
      <c r="B2676" s="1">
        <f t="shared" si="1"/>
        <v>7</v>
      </c>
    </row>
    <row r="2677">
      <c r="A2677" s="6" t="str">
        <f>'CBA Digital Banking Case Study '!D2677</f>
        <v>WA</v>
      </c>
      <c r="B2677" s="1">
        <f t="shared" si="1"/>
        <v>1</v>
      </c>
    </row>
    <row r="2678">
      <c r="A2678" s="6" t="str">
        <f>'CBA Digital Banking Case Study '!D2678</f>
        <v>VIC</v>
      </c>
      <c r="B2678" s="1">
        <f t="shared" si="1"/>
        <v>5</v>
      </c>
    </row>
    <row r="2679">
      <c r="A2679" s="6" t="str">
        <f>'CBA Digital Banking Case Study '!D2679</f>
        <v>QLD</v>
      </c>
      <c r="B2679" s="1">
        <f t="shared" si="1"/>
        <v>7</v>
      </c>
    </row>
    <row r="2680">
      <c r="A2680" s="6" t="str">
        <f>'CBA Digital Banking Case Study '!D2680</f>
        <v>VIC</v>
      </c>
      <c r="B2680" s="1">
        <f t="shared" si="1"/>
        <v>5</v>
      </c>
    </row>
    <row r="2681">
      <c r="A2681" s="6" t="str">
        <f>'CBA Digital Banking Case Study '!D2681</f>
        <v>NSW</v>
      </c>
      <c r="B2681" s="1">
        <f t="shared" si="1"/>
        <v>3</v>
      </c>
    </row>
    <row r="2682">
      <c r="A2682" s="6" t="str">
        <f>'CBA Digital Banking Case Study '!D2682</f>
        <v>VIC</v>
      </c>
      <c r="B2682" s="1">
        <f t="shared" si="1"/>
        <v>5</v>
      </c>
    </row>
    <row r="2683">
      <c r="A2683" s="6" t="str">
        <f>'CBA Digital Banking Case Study '!D2683</f>
        <v>VIC</v>
      </c>
      <c r="B2683" s="1">
        <f t="shared" si="1"/>
        <v>5</v>
      </c>
    </row>
    <row r="2684">
      <c r="A2684" s="6" t="str">
        <f>'CBA Digital Banking Case Study '!D2684</f>
        <v>NSW</v>
      </c>
      <c r="B2684" s="1">
        <f t="shared" si="1"/>
        <v>3</v>
      </c>
    </row>
    <row r="2685">
      <c r="A2685" s="6" t="str">
        <f>'CBA Digital Banking Case Study '!D2685</f>
        <v>VIC</v>
      </c>
      <c r="B2685" s="1">
        <f t="shared" si="1"/>
        <v>5</v>
      </c>
    </row>
    <row r="2686">
      <c r="A2686" s="6" t="str">
        <f>'CBA Digital Banking Case Study '!D2686</f>
        <v>VIC</v>
      </c>
      <c r="B2686" s="1">
        <f t="shared" si="1"/>
        <v>5</v>
      </c>
    </row>
    <row r="2687">
      <c r="A2687" s="6" t="str">
        <f>'CBA Digital Banking Case Study '!D2687</f>
        <v>NSW</v>
      </c>
      <c r="B2687" s="1">
        <f t="shared" si="1"/>
        <v>3</v>
      </c>
    </row>
    <row r="2688">
      <c r="A2688" s="6" t="str">
        <f>'CBA Digital Banking Case Study '!D2688</f>
        <v>NSW</v>
      </c>
      <c r="B2688" s="1">
        <f t="shared" si="1"/>
        <v>3</v>
      </c>
    </row>
    <row r="2689">
      <c r="A2689" s="6" t="str">
        <f>'CBA Digital Banking Case Study '!D2689</f>
        <v>NSW</v>
      </c>
      <c r="B2689" s="1">
        <f t="shared" si="1"/>
        <v>3</v>
      </c>
    </row>
    <row r="2690">
      <c r="A2690" s="6" t="str">
        <f>'CBA Digital Banking Case Study '!D2690</f>
        <v>NSW</v>
      </c>
      <c r="B2690" s="1">
        <f t="shared" si="1"/>
        <v>3</v>
      </c>
    </row>
    <row r="2691">
      <c r="A2691" s="6" t="str">
        <f>'CBA Digital Banking Case Study '!D2691</f>
        <v>VIC</v>
      </c>
      <c r="B2691" s="1">
        <f t="shared" si="1"/>
        <v>5</v>
      </c>
    </row>
    <row r="2692">
      <c r="A2692" s="6" t="str">
        <f>'CBA Digital Banking Case Study '!D2692</f>
        <v>QLD</v>
      </c>
      <c r="B2692" s="1">
        <f t="shared" si="1"/>
        <v>7</v>
      </c>
    </row>
    <row r="2693">
      <c r="A2693" s="6" t="str">
        <f>'CBA Digital Banking Case Study '!D2693</f>
        <v>NSW</v>
      </c>
      <c r="B2693" s="1">
        <f t="shared" si="1"/>
        <v>3</v>
      </c>
    </row>
    <row r="2694">
      <c r="A2694" s="6" t="str">
        <f>'CBA Digital Banking Case Study '!D2694</f>
        <v>SA</v>
      </c>
      <c r="B2694" s="1">
        <f t="shared" si="1"/>
        <v>2</v>
      </c>
    </row>
    <row r="2695">
      <c r="A2695" s="6" t="str">
        <f>'CBA Digital Banking Case Study '!D2695</f>
        <v>WA</v>
      </c>
      <c r="B2695" s="1">
        <f t="shared" si="1"/>
        <v>1</v>
      </c>
    </row>
    <row r="2696">
      <c r="A2696" s="6" t="str">
        <f>'CBA Digital Banking Case Study '!D2696</f>
        <v>VIC</v>
      </c>
      <c r="B2696" s="1">
        <f t="shared" si="1"/>
        <v>5</v>
      </c>
    </row>
    <row r="2697">
      <c r="A2697" s="6" t="str">
        <f>'CBA Digital Banking Case Study '!D2697</f>
        <v>QLD</v>
      </c>
      <c r="B2697" s="1">
        <f t="shared" si="1"/>
        <v>7</v>
      </c>
    </row>
    <row r="2698">
      <c r="A2698" s="6" t="str">
        <f>'CBA Digital Banking Case Study '!D2698</f>
        <v>VIC</v>
      </c>
      <c r="B2698" s="1">
        <f t="shared" si="1"/>
        <v>5</v>
      </c>
    </row>
    <row r="2699">
      <c r="A2699" s="6" t="str">
        <f>'CBA Digital Banking Case Study '!D2699</f>
        <v>NSW</v>
      </c>
      <c r="B2699" s="1">
        <f t="shared" si="1"/>
        <v>3</v>
      </c>
    </row>
    <row r="2700">
      <c r="A2700" s="6" t="str">
        <f>'CBA Digital Banking Case Study '!D2700</f>
        <v>SA</v>
      </c>
      <c r="B2700" s="1">
        <f t="shared" si="1"/>
        <v>2</v>
      </c>
    </row>
    <row r="2701">
      <c r="A2701" s="6" t="str">
        <f>'CBA Digital Banking Case Study '!D2701</f>
        <v>NSW</v>
      </c>
      <c r="B2701" s="1">
        <f t="shared" si="1"/>
        <v>3</v>
      </c>
    </row>
    <row r="2702">
      <c r="A2702" s="6" t="str">
        <f>'CBA Digital Banking Case Study '!D2702</f>
        <v>TAS</v>
      </c>
      <c r="B2702" s="1">
        <f t="shared" si="1"/>
        <v>4</v>
      </c>
    </row>
    <row r="2703">
      <c r="A2703" s="6" t="str">
        <f>'CBA Digital Banking Case Study '!D2703</f>
        <v>VIC</v>
      </c>
      <c r="B2703" s="1">
        <f t="shared" si="1"/>
        <v>5</v>
      </c>
    </row>
    <row r="2704">
      <c r="A2704" s="6" t="str">
        <f>'CBA Digital Banking Case Study '!D2704</f>
        <v>NSW</v>
      </c>
      <c r="B2704" s="1">
        <f t="shared" si="1"/>
        <v>3</v>
      </c>
    </row>
    <row r="2705">
      <c r="A2705" s="6" t="str">
        <f>'CBA Digital Banking Case Study '!D2705</f>
        <v>VIC</v>
      </c>
      <c r="B2705" s="1">
        <f t="shared" si="1"/>
        <v>5</v>
      </c>
    </row>
    <row r="2706">
      <c r="A2706" s="6" t="str">
        <f>'CBA Digital Banking Case Study '!D2706</f>
        <v>VIC</v>
      </c>
      <c r="B2706" s="1">
        <f t="shared" si="1"/>
        <v>5</v>
      </c>
    </row>
    <row r="2707">
      <c r="A2707" s="6" t="str">
        <f>'CBA Digital Banking Case Study '!D2707</f>
        <v>NSW</v>
      </c>
      <c r="B2707" s="1">
        <f t="shared" si="1"/>
        <v>3</v>
      </c>
    </row>
    <row r="2708">
      <c r="A2708" s="6" t="str">
        <f>'CBA Digital Banking Case Study '!D2708</f>
        <v>VIC</v>
      </c>
      <c r="B2708" s="1">
        <f t="shared" si="1"/>
        <v>5</v>
      </c>
    </row>
    <row r="2709">
      <c r="A2709" s="6" t="str">
        <f>'CBA Digital Banking Case Study '!D2709</f>
        <v>QLD</v>
      </c>
      <c r="B2709" s="1">
        <f t="shared" si="1"/>
        <v>7</v>
      </c>
    </row>
    <row r="2710">
      <c r="A2710" s="6" t="str">
        <f>'CBA Digital Banking Case Study '!D2710</f>
        <v>VIC</v>
      </c>
      <c r="B2710" s="1">
        <f t="shared" si="1"/>
        <v>5</v>
      </c>
    </row>
    <row r="2711">
      <c r="A2711" s="6" t="str">
        <f>'CBA Digital Banking Case Study '!D2711</f>
        <v>NSW</v>
      </c>
      <c r="B2711" s="1">
        <f t="shared" si="1"/>
        <v>3</v>
      </c>
    </row>
    <row r="2712">
      <c r="A2712" s="6" t="str">
        <f>'CBA Digital Banking Case Study '!D2712</f>
        <v>VIC</v>
      </c>
      <c r="B2712" s="1">
        <f t="shared" si="1"/>
        <v>5</v>
      </c>
    </row>
    <row r="2713">
      <c r="A2713" s="6" t="str">
        <f>'CBA Digital Banking Case Study '!D2713</f>
        <v>WA</v>
      </c>
      <c r="B2713" s="1">
        <f t="shared" si="1"/>
        <v>1</v>
      </c>
    </row>
    <row r="2714">
      <c r="A2714" s="6" t="str">
        <f>'CBA Digital Banking Case Study '!D2714</f>
        <v>VIC</v>
      </c>
      <c r="B2714" s="1">
        <f t="shared" si="1"/>
        <v>5</v>
      </c>
    </row>
    <row r="2715">
      <c r="A2715" s="6" t="str">
        <f>'CBA Digital Banking Case Study '!D2715</f>
        <v>VIC</v>
      </c>
      <c r="B2715" s="1">
        <f t="shared" si="1"/>
        <v>5</v>
      </c>
    </row>
    <row r="2716">
      <c r="A2716" s="6" t="str">
        <f>'CBA Digital Banking Case Study '!D2716</f>
        <v>ACT</v>
      </c>
      <c r="B2716" s="1">
        <f t="shared" si="1"/>
        <v>6</v>
      </c>
    </row>
    <row r="2717">
      <c r="A2717" s="6" t="str">
        <f>'CBA Digital Banking Case Study '!D2717</f>
        <v>VIC</v>
      </c>
      <c r="B2717" s="1">
        <f t="shared" si="1"/>
        <v>5</v>
      </c>
    </row>
    <row r="2718">
      <c r="A2718" s="6" t="str">
        <f>'CBA Digital Banking Case Study '!D2718</f>
        <v>VIC</v>
      </c>
      <c r="B2718" s="1">
        <f t="shared" si="1"/>
        <v>5</v>
      </c>
    </row>
    <row r="2719">
      <c r="A2719" s="6" t="str">
        <f>'CBA Digital Banking Case Study '!D2719</f>
        <v>WA</v>
      </c>
      <c r="B2719" s="1">
        <f t="shared" si="1"/>
        <v>1</v>
      </c>
    </row>
    <row r="2720">
      <c r="A2720" s="6" t="str">
        <f>'CBA Digital Banking Case Study '!D2720</f>
        <v>QLD</v>
      </c>
      <c r="B2720" s="1">
        <f t="shared" si="1"/>
        <v>7</v>
      </c>
    </row>
    <row r="2721">
      <c r="A2721" s="6" t="str">
        <f>'CBA Digital Banking Case Study '!D2721</f>
        <v>NSW</v>
      </c>
      <c r="B2721" s="1">
        <f t="shared" si="1"/>
        <v>3</v>
      </c>
    </row>
    <row r="2722">
      <c r="A2722" s="6" t="str">
        <f>'CBA Digital Banking Case Study '!D2722</f>
        <v>NSW</v>
      </c>
      <c r="B2722" s="1">
        <f t="shared" si="1"/>
        <v>3</v>
      </c>
    </row>
    <row r="2723">
      <c r="A2723" s="6" t="str">
        <f>'CBA Digital Banking Case Study '!D2723</f>
        <v>QLD</v>
      </c>
      <c r="B2723" s="1">
        <f t="shared" si="1"/>
        <v>7</v>
      </c>
    </row>
    <row r="2724">
      <c r="A2724" s="6" t="str">
        <f>'CBA Digital Banking Case Study '!D2724</f>
        <v>NSW</v>
      </c>
      <c r="B2724" s="1">
        <f t="shared" si="1"/>
        <v>3</v>
      </c>
    </row>
    <row r="2725">
      <c r="A2725" s="6" t="str">
        <f>'CBA Digital Banking Case Study '!D2725</f>
        <v>SA</v>
      </c>
      <c r="B2725" s="1">
        <f t="shared" si="1"/>
        <v>2</v>
      </c>
    </row>
    <row r="2726">
      <c r="A2726" s="6" t="str">
        <f>'CBA Digital Banking Case Study '!D2726</f>
        <v>NSW</v>
      </c>
      <c r="B2726" s="1">
        <f t="shared" si="1"/>
        <v>3</v>
      </c>
    </row>
    <row r="2727">
      <c r="A2727" s="6" t="str">
        <f>'CBA Digital Banking Case Study '!D2727</f>
        <v>NSW</v>
      </c>
      <c r="B2727" s="1">
        <f t="shared" si="1"/>
        <v>3</v>
      </c>
    </row>
    <row r="2728">
      <c r="A2728" s="6" t="str">
        <f>'CBA Digital Banking Case Study '!D2728</f>
        <v>NSW</v>
      </c>
      <c r="B2728" s="1">
        <f t="shared" si="1"/>
        <v>3</v>
      </c>
    </row>
    <row r="2729">
      <c r="A2729" s="6" t="str">
        <f>'CBA Digital Banking Case Study '!D2729</f>
        <v>QLD</v>
      </c>
      <c r="B2729" s="1">
        <f t="shared" si="1"/>
        <v>7</v>
      </c>
    </row>
    <row r="2730">
      <c r="A2730" s="6" t="str">
        <f>'CBA Digital Banking Case Study '!D2730</f>
        <v>SA</v>
      </c>
      <c r="B2730" s="1">
        <f t="shared" si="1"/>
        <v>2</v>
      </c>
    </row>
    <row r="2731">
      <c r="A2731" s="6" t="str">
        <f>'CBA Digital Banking Case Study '!D2731</f>
        <v>QLD</v>
      </c>
      <c r="B2731" s="1">
        <f t="shared" si="1"/>
        <v>7</v>
      </c>
    </row>
    <row r="2732">
      <c r="A2732" s="6" t="str">
        <f>'CBA Digital Banking Case Study '!D2732</f>
        <v>TAS</v>
      </c>
      <c r="B2732" s="1">
        <f t="shared" si="1"/>
        <v>4</v>
      </c>
    </row>
    <row r="2733">
      <c r="A2733" s="6" t="str">
        <f>'CBA Digital Banking Case Study '!D2733</f>
        <v>NSW</v>
      </c>
      <c r="B2733" s="1">
        <f t="shared" si="1"/>
        <v>3</v>
      </c>
    </row>
    <row r="2734">
      <c r="A2734" s="6" t="str">
        <f>'CBA Digital Banking Case Study '!D2734</f>
        <v>NSW</v>
      </c>
      <c r="B2734" s="1">
        <f t="shared" si="1"/>
        <v>3</v>
      </c>
    </row>
    <row r="2735">
      <c r="A2735" s="6" t="str">
        <f>'CBA Digital Banking Case Study '!D2735</f>
        <v>WA</v>
      </c>
      <c r="B2735" s="1">
        <f t="shared" si="1"/>
        <v>1</v>
      </c>
    </row>
    <row r="2736">
      <c r="A2736" s="6" t="str">
        <f>'CBA Digital Banking Case Study '!D2736</f>
        <v>WA</v>
      </c>
      <c r="B2736" s="1">
        <f t="shared" si="1"/>
        <v>1</v>
      </c>
    </row>
    <row r="2737">
      <c r="A2737" s="6" t="str">
        <f>'CBA Digital Banking Case Study '!D2737</f>
        <v>WA</v>
      </c>
      <c r="B2737" s="1">
        <f t="shared" si="1"/>
        <v>1</v>
      </c>
    </row>
    <row r="2738">
      <c r="A2738" s="6" t="str">
        <f>'CBA Digital Banking Case Study '!D2738</f>
        <v>WA</v>
      </c>
      <c r="B2738" s="1">
        <f t="shared" si="1"/>
        <v>1</v>
      </c>
    </row>
    <row r="2739">
      <c r="A2739" s="6" t="str">
        <f>'CBA Digital Banking Case Study '!D2739</f>
        <v>VIC</v>
      </c>
      <c r="B2739" s="1">
        <f t="shared" si="1"/>
        <v>5</v>
      </c>
    </row>
    <row r="2740">
      <c r="A2740" s="6" t="str">
        <f>'CBA Digital Banking Case Study '!D2740</f>
        <v>NSW</v>
      </c>
      <c r="B2740" s="1">
        <f t="shared" si="1"/>
        <v>3</v>
      </c>
    </row>
    <row r="2741">
      <c r="A2741" s="6" t="str">
        <f>'CBA Digital Banking Case Study '!D2741</f>
        <v>SA</v>
      </c>
      <c r="B2741" s="1">
        <f t="shared" si="1"/>
        <v>2</v>
      </c>
    </row>
    <row r="2742">
      <c r="A2742" s="6" t="str">
        <f>'CBA Digital Banking Case Study '!D2742</f>
        <v>NSW</v>
      </c>
      <c r="B2742" s="1">
        <f t="shared" si="1"/>
        <v>3</v>
      </c>
    </row>
    <row r="2743">
      <c r="A2743" s="6" t="str">
        <f>'CBA Digital Banking Case Study '!D2743</f>
        <v>VIC</v>
      </c>
      <c r="B2743" s="1">
        <f t="shared" si="1"/>
        <v>5</v>
      </c>
    </row>
    <row r="2744">
      <c r="A2744" s="6" t="str">
        <f>'CBA Digital Banking Case Study '!D2744</f>
        <v>QLD</v>
      </c>
      <c r="B2744" s="1">
        <f t="shared" si="1"/>
        <v>7</v>
      </c>
    </row>
    <row r="2745">
      <c r="A2745" s="6" t="str">
        <f>'CBA Digital Banking Case Study '!D2745</f>
        <v>NSW</v>
      </c>
      <c r="B2745" s="1">
        <f t="shared" si="1"/>
        <v>3</v>
      </c>
    </row>
    <row r="2746">
      <c r="A2746" s="6" t="str">
        <f>'CBA Digital Banking Case Study '!D2746</f>
        <v>WA</v>
      </c>
      <c r="B2746" s="1">
        <f t="shared" si="1"/>
        <v>1</v>
      </c>
    </row>
    <row r="2747">
      <c r="A2747" s="6" t="str">
        <f>'CBA Digital Banking Case Study '!D2747</f>
        <v>NSW</v>
      </c>
      <c r="B2747" s="1">
        <f t="shared" si="1"/>
        <v>3</v>
      </c>
    </row>
    <row r="2748">
      <c r="A2748" s="6" t="str">
        <f>'CBA Digital Banking Case Study '!D2748</f>
        <v>WA</v>
      </c>
      <c r="B2748" s="1">
        <f t="shared" si="1"/>
        <v>1</v>
      </c>
    </row>
    <row r="2749">
      <c r="A2749" s="6" t="str">
        <f>'CBA Digital Banking Case Study '!D2749</f>
        <v>QLD</v>
      </c>
      <c r="B2749" s="1">
        <f t="shared" si="1"/>
        <v>7</v>
      </c>
    </row>
    <row r="2750">
      <c r="A2750" s="6" t="str">
        <f>'CBA Digital Banking Case Study '!D2750</f>
        <v>VIC</v>
      </c>
      <c r="B2750" s="1">
        <f t="shared" si="1"/>
        <v>5</v>
      </c>
    </row>
    <row r="2751">
      <c r="A2751" s="6" t="str">
        <f>'CBA Digital Banking Case Study '!D2751</f>
        <v>VIC</v>
      </c>
      <c r="B2751" s="1">
        <f t="shared" si="1"/>
        <v>5</v>
      </c>
    </row>
    <row r="2752">
      <c r="A2752" s="6" t="str">
        <f>'CBA Digital Banking Case Study '!D2752</f>
        <v>NSW</v>
      </c>
      <c r="B2752" s="1">
        <f t="shared" si="1"/>
        <v>3</v>
      </c>
    </row>
    <row r="2753">
      <c r="A2753" s="6" t="str">
        <f>'CBA Digital Banking Case Study '!D2753</f>
        <v>VIC</v>
      </c>
      <c r="B2753" s="1">
        <f t="shared" si="1"/>
        <v>5</v>
      </c>
    </row>
    <row r="2754">
      <c r="A2754" s="6" t="str">
        <f>'CBA Digital Banking Case Study '!D2754</f>
        <v>VIC</v>
      </c>
      <c r="B2754" s="1">
        <f t="shared" si="1"/>
        <v>5</v>
      </c>
    </row>
    <row r="2755">
      <c r="A2755" s="6" t="str">
        <f>'CBA Digital Banking Case Study '!D2755</f>
        <v>QLD</v>
      </c>
      <c r="B2755" s="1">
        <f t="shared" si="1"/>
        <v>7</v>
      </c>
    </row>
    <row r="2756">
      <c r="A2756" s="6" t="str">
        <f>'CBA Digital Banking Case Study '!D2756</f>
        <v>NSW</v>
      </c>
      <c r="B2756" s="1">
        <f t="shared" si="1"/>
        <v>3</v>
      </c>
    </row>
    <row r="2757">
      <c r="A2757" s="6" t="str">
        <f>'CBA Digital Banking Case Study '!D2757</f>
        <v>NSW</v>
      </c>
      <c r="B2757" s="1">
        <f t="shared" si="1"/>
        <v>3</v>
      </c>
    </row>
    <row r="2758">
      <c r="A2758" s="6" t="str">
        <f>'CBA Digital Banking Case Study '!D2758</f>
        <v>NSW</v>
      </c>
      <c r="B2758" s="1">
        <f t="shared" si="1"/>
        <v>3</v>
      </c>
    </row>
    <row r="2759">
      <c r="A2759" s="6" t="str">
        <f>'CBA Digital Banking Case Study '!D2759</f>
        <v>QLD</v>
      </c>
      <c r="B2759" s="1">
        <f t="shared" si="1"/>
        <v>7</v>
      </c>
    </row>
    <row r="2760">
      <c r="A2760" s="6" t="str">
        <f>'CBA Digital Banking Case Study '!D2760</f>
        <v>NSW</v>
      </c>
      <c r="B2760" s="1">
        <f t="shared" si="1"/>
        <v>3</v>
      </c>
    </row>
    <row r="2761">
      <c r="A2761" s="6" t="str">
        <f>'CBA Digital Banking Case Study '!D2761</f>
        <v>WA</v>
      </c>
      <c r="B2761" s="1">
        <f t="shared" si="1"/>
        <v>1</v>
      </c>
    </row>
    <row r="2762">
      <c r="A2762" s="6" t="str">
        <f>'CBA Digital Banking Case Study '!D2762</f>
        <v>QLD</v>
      </c>
      <c r="B2762" s="1">
        <f t="shared" si="1"/>
        <v>7</v>
      </c>
    </row>
    <row r="2763">
      <c r="A2763" s="6" t="str">
        <f>'CBA Digital Banking Case Study '!D2763</f>
        <v>QLD</v>
      </c>
      <c r="B2763" s="1">
        <f t="shared" si="1"/>
        <v>7</v>
      </c>
    </row>
    <row r="2764">
      <c r="A2764" s="6" t="str">
        <f>'CBA Digital Banking Case Study '!D2764</f>
        <v>WA</v>
      </c>
      <c r="B2764" s="1">
        <f t="shared" si="1"/>
        <v>1</v>
      </c>
    </row>
    <row r="2765">
      <c r="A2765" s="6" t="str">
        <f>'CBA Digital Banking Case Study '!D2765</f>
        <v>NSW</v>
      </c>
      <c r="B2765" s="1">
        <f t="shared" si="1"/>
        <v>3</v>
      </c>
    </row>
    <row r="2766">
      <c r="A2766" s="6" t="str">
        <f>'CBA Digital Banking Case Study '!D2766</f>
        <v>WA</v>
      </c>
      <c r="B2766" s="1">
        <f t="shared" si="1"/>
        <v>1</v>
      </c>
    </row>
    <row r="2767">
      <c r="A2767" s="6" t="str">
        <f>'CBA Digital Banking Case Study '!D2767</f>
        <v>VIC</v>
      </c>
      <c r="B2767" s="1">
        <f t="shared" si="1"/>
        <v>5</v>
      </c>
    </row>
    <row r="2768">
      <c r="A2768" s="6" t="str">
        <f>'CBA Digital Banking Case Study '!D2768</f>
        <v>SA</v>
      </c>
      <c r="B2768" s="1">
        <f t="shared" si="1"/>
        <v>2</v>
      </c>
    </row>
    <row r="2769">
      <c r="A2769" s="6" t="str">
        <f>'CBA Digital Banking Case Study '!D2769</f>
        <v>SA</v>
      </c>
      <c r="B2769" s="1">
        <f t="shared" si="1"/>
        <v>2</v>
      </c>
    </row>
    <row r="2770">
      <c r="A2770" s="6" t="str">
        <f>'CBA Digital Banking Case Study '!D2770</f>
        <v>NSW</v>
      </c>
      <c r="B2770" s="1">
        <f t="shared" si="1"/>
        <v>3</v>
      </c>
    </row>
    <row r="2771">
      <c r="A2771" s="6" t="str">
        <f>'CBA Digital Banking Case Study '!D2771</f>
        <v>VIC</v>
      </c>
      <c r="B2771" s="1">
        <f t="shared" si="1"/>
        <v>5</v>
      </c>
    </row>
    <row r="2772">
      <c r="A2772" s="6" t="str">
        <f>'CBA Digital Banking Case Study '!D2772</f>
        <v>VIC</v>
      </c>
      <c r="B2772" s="1">
        <f t="shared" si="1"/>
        <v>5</v>
      </c>
    </row>
    <row r="2773">
      <c r="A2773" s="6" t="str">
        <f>'CBA Digital Banking Case Study '!D2773</f>
        <v>QLD</v>
      </c>
      <c r="B2773" s="1">
        <f t="shared" si="1"/>
        <v>7</v>
      </c>
    </row>
    <row r="2774">
      <c r="A2774" s="6" t="str">
        <f>'CBA Digital Banking Case Study '!D2774</f>
        <v>NSW</v>
      </c>
      <c r="B2774" s="1">
        <f t="shared" si="1"/>
        <v>3</v>
      </c>
    </row>
    <row r="2775">
      <c r="A2775" s="6" t="str">
        <f>'CBA Digital Banking Case Study '!D2775</f>
        <v>NSW</v>
      </c>
      <c r="B2775" s="1">
        <f t="shared" si="1"/>
        <v>3</v>
      </c>
    </row>
    <row r="2776">
      <c r="A2776" s="6" t="str">
        <f>'CBA Digital Banking Case Study '!D2776</f>
        <v>VIC</v>
      </c>
      <c r="B2776" s="1">
        <f t="shared" si="1"/>
        <v>5</v>
      </c>
    </row>
    <row r="2777">
      <c r="A2777" s="6" t="str">
        <f>'CBA Digital Banking Case Study '!D2777</f>
        <v>VIC</v>
      </c>
      <c r="B2777" s="1">
        <f t="shared" si="1"/>
        <v>5</v>
      </c>
    </row>
    <row r="2778">
      <c r="A2778" s="6" t="str">
        <f>'CBA Digital Banking Case Study '!D2778</f>
        <v>TAS</v>
      </c>
      <c r="B2778" s="1">
        <f t="shared" si="1"/>
        <v>4</v>
      </c>
    </row>
    <row r="2779">
      <c r="A2779" s="6" t="str">
        <f>'CBA Digital Banking Case Study '!D2779</f>
        <v>QLD</v>
      </c>
      <c r="B2779" s="1">
        <f t="shared" si="1"/>
        <v>7</v>
      </c>
    </row>
    <row r="2780">
      <c r="A2780" s="6" t="str">
        <f>'CBA Digital Banking Case Study '!D2780</f>
        <v>VIC</v>
      </c>
      <c r="B2780" s="1">
        <f t="shared" si="1"/>
        <v>5</v>
      </c>
    </row>
    <row r="2781">
      <c r="A2781" s="6" t="str">
        <f>'CBA Digital Banking Case Study '!D2781</f>
        <v>NSW</v>
      </c>
      <c r="B2781" s="1">
        <f t="shared" si="1"/>
        <v>3</v>
      </c>
    </row>
    <row r="2782">
      <c r="A2782" s="6" t="str">
        <f>'CBA Digital Banking Case Study '!D2782</f>
        <v>NSW</v>
      </c>
      <c r="B2782" s="1">
        <f t="shared" si="1"/>
        <v>3</v>
      </c>
    </row>
    <row r="2783">
      <c r="A2783" s="6" t="str">
        <f>'CBA Digital Banking Case Study '!D2783</f>
        <v>VIC</v>
      </c>
      <c r="B2783" s="1">
        <f t="shared" si="1"/>
        <v>5</v>
      </c>
    </row>
    <row r="2784">
      <c r="A2784" s="6" t="str">
        <f>'CBA Digital Banking Case Study '!D2784</f>
        <v>WA</v>
      </c>
      <c r="B2784" s="1">
        <f t="shared" si="1"/>
        <v>1</v>
      </c>
    </row>
    <row r="2785">
      <c r="A2785" s="6" t="str">
        <f>'CBA Digital Banking Case Study '!D2785</f>
        <v>VIC</v>
      </c>
      <c r="B2785" s="1">
        <f t="shared" si="1"/>
        <v>5</v>
      </c>
    </row>
    <row r="2786">
      <c r="A2786" s="6" t="str">
        <f>'CBA Digital Banking Case Study '!D2786</f>
        <v>VIC</v>
      </c>
      <c r="B2786" s="1">
        <f t="shared" si="1"/>
        <v>5</v>
      </c>
    </row>
    <row r="2787">
      <c r="A2787" s="6" t="str">
        <f>'CBA Digital Banking Case Study '!D2787</f>
        <v>SA</v>
      </c>
      <c r="B2787" s="1">
        <f t="shared" si="1"/>
        <v>2</v>
      </c>
    </row>
    <row r="2788">
      <c r="A2788" s="6" t="str">
        <f>'CBA Digital Banking Case Study '!D2788</f>
        <v>SA</v>
      </c>
      <c r="B2788" s="1">
        <f t="shared" si="1"/>
        <v>2</v>
      </c>
    </row>
    <row r="2789">
      <c r="A2789" s="6" t="str">
        <f>'CBA Digital Banking Case Study '!D2789</f>
        <v>NSW</v>
      </c>
      <c r="B2789" s="1">
        <f t="shared" si="1"/>
        <v>3</v>
      </c>
    </row>
    <row r="2790">
      <c r="A2790" s="6" t="str">
        <f>'CBA Digital Banking Case Study '!D2790</f>
        <v>NSW</v>
      </c>
      <c r="B2790" s="1">
        <f t="shared" si="1"/>
        <v>3</v>
      </c>
    </row>
    <row r="2791">
      <c r="A2791" s="6" t="str">
        <f>'CBA Digital Banking Case Study '!D2791</f>
        <v>NSW</v>
      </c>
      <c r="B2791" s="1">
        <f t="shared" si="1"/>
        <v>3</v>
      </c>
    </row>
    <row r="2792">
      <c r="A2792" s="6" t="str">
        <f>'CBA Digital Banking Case Study '!D2792</f>
        <v>QLD</v>
      </c>
      <c r="B2792" s="1">
        <f t="shared" si="1"/>
        <v>7</v>
      </c>
    </row>
    <row r="2793">
      <c r="A2793" s="6" t="str">
        <f>'CBA Digital Banking Case Study '!D2793</f>
        <v>TAS</v>
      </c>
      <c r="B2793" s="1">
        <f t="shared" si="1"/>
        <v>4</v>
      </c>
    </row>
    <row r="2794">
      <c r="A2794" s="6" t="str">
        <f>'CBA Digital Banking Case Study '!D2794</f>
        <v>NSW</v>
      </c>
      <c r="B2794" s="1">
        <f t="shared" si="1"/>
        <v>3</v>
      </c>
    </row>
    <row r="2795">
      <c r="A2795" s="6" t="str">
        <f>'CBA Digital Banking Case Study '!D2795</f>
        <v>NSW</v>
      </c>
      <c r="B2795" s="1">
        <f t="shared" si="1"/>
        <v>3</v>
      </c>
    </row>
    <row r="2796">
      <c r="A2796" s="6" t="str">
        <f>'CBA Digital Banking Case Study '!D2796</f>
        <v>SA</v>
      </c>
      <c r="B2796" s="1">
        <f t="shared" si="1"/>
        <v>2</v>
      </c>
    </row>
    <row r="2797">
      <c r="A2797" s="6" t="str">
        <f>'CBA Digital Banking Case Study '!D2797</f>
        <v>QLD</v>
      </c>
      <c r="B2797" s="1">
        <f t="shared" si="1"/>
        <v>7</v>
      </c>
    </row>
    <row r="2798">
      <c r="A2798" s="6" t="str">
        <f>'CBA Digital Banking Case Study '!D2798</f>
        <v>NT</v>
      </c>
      <c r="B2798" s="1">
        <f t="shared" si="1"/>
        <v>8</v>
      </c>
    </row>
    <row r="2799">
      <c r="A2799" s="6" t="str">
        <f>'CBA Digital Banking Case Study '!D2799</f>
        <v>VIC</v>
      </c>
      <c r="B2799" s="1">
        <f t="shared" si="1"/>
        <v>5</v>
      </c>
    </row>
    <row r="2800">
      <c r="A2800" s="6" t="str">
        <f>'CBA Digital Banking Case Study '!D2800</f>
        <v>VIC</v>
      </c>
      <c r="B2800" s="1">
        <f t="shared" si="1"/>
        <v>5</v>
      </c>
    </row>
    <row r="2801">
      <c r="A2801" s="6" t="str">
        <f>'CBA Digital Banking Case Study '!D2801</f>
        <v>NSW</v>
      </c>
      <c r="B2801" s="1">
        <f t="shared" si="1"/>
        <v>3</v>
      </c>
    </row>
    <row r="2802">
      <c r="A2802" s="6" t="str">
        <f>'CBA Digital Banking Case Study '!D2802</f>
        <v>NSW</v>
      </c>
      <c r="B2802" s="1">
        <f t="shared" si="1"/>
        <v>3</v>
      </c>
    </row>
    <row r="2803">
      <c r="A2803" s="6" t="str">
        <f>'CBA Digital Banking Case Study '!D2803</f>
        <v>VIC</v>
      </c>
      <c r="B2803" s="1">
        <f t="shared" si="1"/>
        <v>5</v>
      </c>
    </row>
    <row r="2804">
      <c r="A2804" s="6" t="str">
        <f>'CBA Digital Banking Case Study '!D2804</f>
        <v>VIC</v>
      </c>
      <c r="B2804" s="1">
        <f t="shared" si="1"/>
        <v>5</v>
      </c>
    </row>
    <row r="2805">
      <c r="A2805" s="6" t="str">
        <f>'CBA Digital Banking Case Study '!D2805</f>
        <v>NSW</v>
      </c>
      <c r="B2805" s="1">
        <f t="shared" si="1"/>
        <v>3</v>
      </c>
    </row>
    <row r="2806">
      <c r="A2806" s="6" t="str">
        <f>'CBA Digital Banking Case Study '!D2806</f>
        <v>SA</v>
      </c>
      <c r="B2806" s="1">
        <f t="shared" si="1"/>
        <v>2</v>
      </c>
    </row>
    <row r="2807">
      <c r="A2807" s="6" t="str">
        <f>'CBA Digital Banking Case Study '!D2807</f>
        <v>NSW</v>
      </c>
      <c r="B2807" s="1">
        <f t="shared" si="1"/>
        <v>3</v>
      </c>
    </row>
    <row r="2808">
      <c r="A2808" s="6" t="str">
        <f>'CBA Digital Banking Case Study '!D2808</f>
        <v>QLD</v>
      </c>
      <c r="B2808" s="1">
        <f t="shared" si="1"/>
        <v>7</v>
      </c>
    </row>
    <row r="2809">
      <c r="A2809" s="6" t="str">
        <f>'CBA Digital Banking Case Study '!D2809</f>
        <v>NSW</v>
      </c>
      <c r="B2809" s="1">
        <f t="shared" si="1"/>
        <v>3</v>
      </c>
    </row>
    <row r="2810">
      <c r="A2810" s="6" t="str">
        <f>'CBA Digital Banking Case Study '!D2810</f>
        <v>WA</v>
      </c>
      <c r="B2810" s="1">
        <f t="shared" si="1"/>
        <v>1</v>
      </c>
    </row>
    <row r="2811">
      <c r="A2811" s="6" t="str">
        <f>'CBA Digital Banking Case Study '!D2811</f>
        <v>NSW</v>
      </c>
      <c r="B2811" s="1">
        <f t="shared" si="1"/>
        <v>3</v>
      </c>
    </row>
    <row r="2812">
      <c r="A2812" s="6" t="str">
        <f>'CBA Digital Banking Case Study '!D2812</f>
        <v>QLD</v>
      </c>
      <c r="B2812" s="1">
        <f t="shared" si="1"/>
        <v>7</v>
      </c>
    </row>
    <row r="2813">
      <c r="A2813" s="6" t="str">
        <f>'CBA Digital Banking Case Study '!D2813</f>
        <v>NSW</v>
      </c>
      <c r="B2813" s="1">
        <f t="shared" si="1"/>
        <v>3</v>
      </c>
    </row>
    <row r="2814">
      <c r="A2814" s="6" t="str">
        <f>'CBA Digital Banking Case Study '!D2814</f>
        <v>VIC</v>
      </c>
      <c r="B2814" s="1">
        <f t="shared" si="1"/>
        <v>5</v>
      </c>
    </row>
    <row r="2815">
      <c r="A2815" s="6" t="str">
        <f>'CBA Digital Banking Case Study '!D2815</f>
        <v>QLD</v>
      </c>
      <c r="B2815" s="1">
        <f t="shared" si="1"/>
        <v>7</v>
      </c>
    </row>
    <row r="2816">
      <c r="A2816" s="6" t="str">
        <f>'CBA Digital Banking Case Study '!D2816</f>
        <v>NSW</v>
      </c>
      <c r="B2816" s="1">
        <f t="shared" si="1"/>
        <v>3</v>
      </c>
    </row>
    <row r="2817">
      <c r="A2817" s="6" t="str">
        <f>'CBA Digital Banking Case Study '!D2817</f>
        <v>NSW</v>
      </c>
      <c r="B2817" s="1">
        <f t="shared" si="1"/>
        <v>3</v>
      </c>
    </row>
    <row r="2818">
      <c r="A2818" s="6" t="str">
        <f>'CBA Digital Banking Case Study '!D2818</f>
        <v>WA</v>
      </c>
      <c r="B2818" s="1">
        <f t="shared" si="1"/>
        <v>1</v>
      </c>
    </row>
    <row r="2819">
      <c r="A2819" s="6" t="str">
        <f>'CBA Digital Banking Case Study '!D2819</f>
        <v>SA</v>
      </c>
      <c r="B2819" s="1">
        <f t="shared" si="1"/>
        <v>2</v>
      </c>
    </row>
    <row r="2820">
      <c r="A2820" s="6" t="str">
        <f>'CBA Digital Banking Case Study '!D2820</f>
        <v>NSW</v>
      </c>
      <c r="B2820" s="1">
        <f t="shared" si="1"/>
        <v>3</v>
      </c>
    </row>
    <row r="2821">
      <c r="A2821" s="6" t="str">
        <f>'CBA Digital Banking Case Study '!D2821</f>
        <v>NSW</v>
      </c>
      <c r="B2821" s="1">
        <f t="shared" si="1"/>
        <v>3</v>
      </c>
    </row>
    <row r="2822">
      <c r="A2822" s="6" t="str">
        <f>'CBA Digital Banking Case Study '!D2822</f>
        <v>NSW</v>
      </c>
      <c r="B2822" s="1">
        <f t="shared" si="1"/>
        <v>3</v>
      </c>
    </row>
    <row r="2823">
      <c r="A2823" s="6" t="str">
        <f>'CBA Digital Banking Case Study '!D2823</f>
        <v>NSW</v>
      </c>
      <c r="B2823" s="1">
        <f t="shared" si="1"/>
        <v>3</v>
      </c>
    </row>
    <row r="2824">
      <c r="A2824" s="6" t="str">
        <f>'CBA Digital Banking Case Study '!D2824</f>
        <v>ACT</v>
      </c>
      <c r="B2824" s="1">
        <f t="shared" si="1"/>
        <v>6</v>
      </c>
    </row>
    <row r="2825">
      <c r="A2825" s="6" t="str">
        <f>'CBA Digital Banking Case Study '!D2825</f>
        <v>VIC</v>
      </c>
      <c r="B2825" s="1">
        <f t="shared" si="1"/>
        <v>5</v>
      </c>
    </row>
    <row r="2826">
      <c r="A2826" s="6" t="str">
        <f>'CBA Digital Banking Case Study '!D2826</f>
        <v>VIC</v>
      </c>
      <c r="B2826" s="1">
        <f t="shared" si="1"/>
        <v>5</v>
      </c>
    </row>
    <row r="2827">
      <c r="A2827" s="6" t="str">
        <f>'CBA Digital Banking Case Study '!D2827</f>
        <v>ACT</v>
      </c>
      <c r="B2827" s="1">
        <f t="shared" si="1"/>
        <v>6</v>
      </c>
    </row>
    <row r="2828">
      <c r="A2828" s="6" t="str">
        <f>'CBA Digital Banking Case Study '!D2828</f>
        <v>VIC</v>
      </c>
      <c r="B2828" s="1">
        <f t="shared" si="1"/>
        <v>5</v>
      </c>
    </row>
    <row r="2829">
      <c r="A2829" s="6" t="str">
        <f>'CBA Digital Banking Case Study '!D2829</f>
        <v>QLD</v>
      </c>
      <c r="B2829" s="1">
        <f t="shared" si="1"/>
        <v>7</v>
      </c>
    </row>
    <row r="2830">
      <c r="A2830" s="6" t="str">
        <f>'CBA Digital Banking Case Study '!D2830</f>
        <v>VIC</v>
      </c>
      <c r="B2830" s="1">
        <f t="shared" si="1"/>
        <v>5</v>
      </c>
    </row>
    <row r="2831">
      <c r="A2831" s="6" t="str">
        <f>'CBA Digital Banking Case Study '!D2831</f>
        <v>VIC</v>
      </c>
      <c r="B2831" s="1">
        <f t="shared" si="1"/>
        <v>5</v>
      </c>
    </row>
    <row r="2832">
      <c r="A2832" s="6" t="str">
        <f>'CBA Digital Banking Case Study '!D2832</f>
        <v>QLD</v>
      </c>
      <c r="B2832" s="1">
        <f t="shared" si="1"/>
        <v>7</v>
      </c>
    </row>
    <row r="2833">
      <c r="A2833" s="6" t="str">
        <f>'CBA Digital Banking Case Study '!D2833</f>
        <v>NSW</v>
      </c>
      <c r="B2833" s="1">
        <f t="shared" si="1"/>
        <v>3</v>
      </c>
    </row>
    <row r="2834">
      <c r="A2834" s="6" t="str">
        <f>'CBA Digital Banking Case Study '!D2834</f>
        <v>NSW</v>
      </c>
      <c r="B2834" s="1">
        <f t="shared" si="1"/>
        <v>3</v>
      </c>
    </row>
    <row r="2835">
      <c r="A2835" s="6" t="str">
        <f>'CBA Digital Banking Case Study '!D2835</f>
        <v>NSW</v>
      </c>
      <c r="B2835" s="1">
        <f t="shared" si="1"/>
        <v>3</v>
      </c>
    </row>
    <row r="2836">
      <c r="A2836" s="6" t="str">
        <f>'CBA Digital Banking Case Study '!D2836</f>
        <v>NSW</v>
      </c>
      <c r="B2836" s="1">
        <f t="shared" si="1"/>
        <v>3</v>
      </c>
    </row>
    <row r="2837">
      <c r="A2837" s="6" t="str">
        <f>'CBA Digital Banking Case Study '!D2837</f>
        <v>VIC</v>
      </c>
      <c r="B2837" s="1">
        <f t="shared" si="1"/>
        <v>5</v>
      </c>
    </row>
    <row r="2838">
      <c r="A2838" s="6" t="str">
        <f>'CBA Digital Banking Case Study '!D2838</f>
        <v>VIC</v>
      </c>
      <c r="B2838" s="1">
        <f t="shared" si="1"/>
        <v>5</v>
      </c>
    </row>
    <row r="2839">
      <c r="A2839" s="6" t="str">
        <f>'CBA Digital Banking Case Study '!D2839</f>
        <v>VIC</v>
      </c>
      <c r="B2839" s="1">
        <f t="shared" si="1"/>
        <v>5</v>
      </c>
    </row>
    <row r="2840">
      <c r="A2840" s="6" t="str">
        <f>'CBA Digital Banking Case Study '!D2840</f>
        <v>NSW</v>
      </c>
      <c r="B2840" s="1">
        <f t="shared" si="1"/>
        <v>3</v>
      </c>
    </row>
    <row r="2841">
      <c r="A2841" s="6" t="str">
        <f>'CBA Digital Banking Case Study '!D2841</f>
        <v>QLD</v>
      </c>
      <c r="B2841" s="1">
        <f t="shared" si="1"/>
        <v>7</v>
      </c>
    </row>
    <row r="2842">
      <c r="A2842" s="6" t="str">
        <f>'CBA Digital Banking Case Study '!D2842</f>
        <v>NSW</v>
      </c>
      <c r="B2842" s="1">
        <f t="shared" si="1"/>
        <v>3</v>
      </c>
    </row>
    <row r="2843">
      <c r="A2843" s="6" t="str">
        <f>'CBA Digital Banking Case Study '!D2843</f>
        <v>VIC</v>
      </c>
      <c r="B2843" s="1">
        <f t="shared" si="1"/>
        <v>5</v>
      </c>
    </row>
    <row r="2844">
      <c r="A2844" s="6" t="str">
        <f>'CBA Digital Banking Case Study '!D2844</f>
        <v>QLD</v>
      </c>
      <c r="B2844" s="1">
        <f t="shared" si="1"/>
        <v>7</v>
      </c>
    </row>
    <row r="2845">
      <c r="A2845" s="6" t="str">
        <f>'CBA Digital Banking Case Study '!D2845</f>
        <v>NSW</v>
      </c>
      <c r="B2845" s="1">
        <f t="shared" si="1"/>
        <v>3</v>
      </c>
    </row>
    <row r="2846">
      <c r="A2846" s="6" t="str">
        <f>'CBA Digital Banking Case Study '!D2846</f>
        <v>QLD</v>
      </c>
      <c r="B2846" s="1">
        <f t="shared" si="1"/>
        <v>7</v>
      </c>
    </row>
    <row r="2847">
      <c r="A2847" s="6" t="str">
        <f>'CBA Digital Banking Case Study '!D2847</f>
        <v>QLD</v>
      </c>
      <c r="B2847" s="1">
        <f t="shared" si="1"/>
        <v>7</v>
      </c>
    </row>
    <row r="2848">
      <c r="A2848" s="6" t="str">
        <f>'CBA Digital Banking Case Study '!D2848</f>
        <v>NSW</v>
      </c>
      <c r="B2848" s="1">
        <f t="shared" si="1"/>
        <v>3</v>
      </c>
    </row>
    <row r="2849">
      <c r="A2849" s="6" t="str">
        <f>'CBA Digital Banking Case Study '!D2849</f>
        <v>NSW</v>
      </c>
      <c r="B2849" s="1">
        <f t="shared" si="1"/>
        <v>3</v>
      </c>
    </row>
    <row r="2850">
      <c r="A2850" s="6" t="str">
        <f>'CBA Digital Banking Case Study '!D2850</f>
        <v>ACT</v>
      </c>
      <c r="B2850" s="1">
        <f t="shared" si="1"/>
        <v>6</v>
      </c>
    </row>
    <row r="2851">
      <c r="A2851" s="6" t="str">
        <f>'CBA Digital Banking Case Study '!D2851</f>
        <v>NSW</v>
      </c>
      <c r="B2851" s="1">
        <f t="shared" si="1"/>
        <v>3</v>
      </c>
    </row>
    <row r="2852">
      <c r="A2852" s="6" t="str">
        <f>'CBA Digital Banking Case Study '!D2852</f>
        <v>WA</v>
      </c>
      <c r="B2852" s="1">
        <f t="shared" si="1"/>
        <v>1</v>
      </c>
    </row>
    <row r="2853">
      <c r="A2853" s="6" t="str">
        <f>'CBA Digital Banking Case Study '!D2853</f>
        <v>VIC</v>
      </c>
      <c r="B2853" s="1">
        <f t="shared" si="1"/>
        <v>5</v>
      </c>
    </row>
    <row r="2854">
      <c r="A2854" s="6" t="str">
        <f>'CBA Digital Banking Case Study '!D2854</f>
        <v>NSW</v>
      </c>
      <c r="B2854" s="1">
        <f t="shared" si="1"/>
        <v>3</v>
      </c>
    </row>
    <row r="2855">
      <c r="A2855" s="6" t="str">
        <f>'CBA Digital Banking Case Study '!D2855</f>
        <v>NSW</v>
      </c>
      <c r="B2855" s="1">
        <f t="shared" si="1"/>
        <v>3</v>
      </c>
    </row>
    <row r="2856">
      <c r="A2856" s="6" t="str">
        <f>'CBA Digital Banking Case Study '!D2856</f>
        <v>VIC</v>
      </c>
      <c r="B2856" s="1">
        <f t="shared" si="1"/>
        <v>5</v>
      </c>
    </row>
    <row r="2857">
      <c r="A2857" s="6" t="str">
        <f>'CBA Digital Banking Case Study '!D2857</f>
        <v>VIC</v>
      </c>
      <c r="B2857" s="1">
        <f t="shared" si="1"/>
        <v>5</v>
      </c>
    </row>
    <row r="2858">
      <c r="A2858" s="6" t="str">
        <f>'CBA Digital Banking Case Study '!D2858</f>
        <v>QLD</v>
      </c>
      <c r="B2858" s="1">
        <f t="shared" si="1"/>
        <v>7</v>
      </c>
    </row>
    <row r="2859">
      <c r="A2859" s="6" t="str">
        <f>'CBA Digital Banking Case Study '!D2859</f>
        <v>SA</v>
      </c>
      <c r="B2859" s="1">
        <f t="shared" si="1"/>
        <v>2</v>
      </c>
    </row>
    <row r="2860">
      <c r="A2860" s="6" t="str">
        <f>'CBA Digital Banking Case Study '!D2860</f>
        <v>WA</v>
      </c>
      <c r="B2860" s="1">
        <f t="shared" si="1"/>
        <v>1</v>
      </c>
    </row>
    <row r="2861">
      <c r="A2861" s="6" t="str">
        <f>'CBA Digital Banking Case Study '!D2861</f>
        <v>NSW</v>
      </c>
      <c r="B2861" s="1">
        <f t="shared" si="1"/>
        <v>3</v>
      </c>
    </row>
    <row r="2862">
      <c r="A2862" s="6" t="str">
        <f>'CBA Digital Banking Case Study '!D2862</f>
        <v>WA</v>
      </c>
      <c r="B2862" s="1">
        <f t="shared" si="1"/>
        <v>1</v>
      </c>
    </row>
    <row r="2863">
      <c r="A2863" s="6" t="str">
        <f>'CBA Digital Banking Case Study '!D2863</f>
        <v>WA</v>
      </c>
      <c r="B2863" s="1">
        <f t="shared" si="1"/>
        <v>1</v>
      </c>
    </row>
    <row r="2864">
      <c r="A2864" s="6" t="str">
        <f>'CBA Digital Banking Case Study '!D2864</f>
        <v>SA</v>
      </c>
      <c r="B2864" s="1">
        <f t="shared" si="1"/>
        <v>2</v>
      </c>
    </row>
    <row r="2865">
      <c r="A2865" s="6" t="str">
        <f>'CBA Digital Banking Case Study '!D2865</f>
        <v>VIC</v>
      </c>
      <c r="B2865" s="1">
        <f t="shared" si="1"/>
        <v>5</v>
      </c>
    </row>
    <row r="2866">
      <c r="A2866" s="6" t="str">
        <f>'CBA Digital Banking Case Study '!D2866</f>
        <v>QLD</v>
      </c>
      <c r="B2866" s="1">
        <f t="shared" si="1"/>
        <v>7</v>
      </c>
    </row>
    <row r="2867">
      <c r="A2867" s="6" t="str">
        <f>'CBA Digital Banking Case Study '!D2867</f>
        <v>QLD</v>
      </c>
      <c r="B2867" s="1">
        <f t="shared" si="1"/>
        <v>7</v>
      </c>
    </row>
    <row r="2868">
      <c r="A2868" s="6" t="str">
        <f>'CBA Digital Banking Case Study '!D2868</f>
        <v>NSW</v>
      </c>
      <c r="B2868" s="1">
        <f t="shared" si="1"/>
        <v>3</v>
      </c>
    </row>
    <row r="2869">
      <c r="A2869" s="6" t="str">
        <f>'CBA Digital Banking Case Study '!D2869</f>
        <v>NT</v>
      </c>
      <c r="B2869" s="1">
        <f t="shared" si="1"/>
        <v>8</v>
      </c>
    </row>
    <row r="2870">
      <c r="A2870" s="6" t="str">
        <f>'CBA Digital Banking Case Study '!D2870</f>
        <v>NSW</v>
      </c>
      <c r="B2870" s="1">
        <f t="shared" si="1"/>
        <v>3</v>
      </c>
    </row>
    <row r="2871">
      <c r="A2871" s="6" t="str">
        <f>'CBA Digital Banking Case Study '!D2871</f>
        <v>NSW</v>
      </c>
      <c r="B2871" s="1">
        <f t="shared" si="1"/>
        <v>3</v>
      </c>
    </row>
    <row r="2872">
      <c r="A2872" s="6" t="str">
        <f>'CBA Digital Banking Case Study '!D2872</f>
        <v>SA</v>
      </c>
      <c r="B2872" s="1">
        <f t="shared" si="1"/>
        <v>2</v>
      </c>
    </row>
    <row r="2873">
      <c r="A2873" s="6" t="str">
        <f>'CBA Digital Banking Case Study '!D2873</f>
        <v>NSW</v>
      </c>
      <c r="B2873" s="1">
        <f t="shared" si="1"/>
        <v>3</v>
      </c>
    </row>
    <row r="2874">
      <c r="A2874" s="6" t="str">
        <f>'CBA Digital Banking Case Study '!D2874</f>
        <v>SA</v>
      </c>
      <c r="B2874" s="1">
        <f t="shared" si="1"/>
        <v>2</v>
      </c>
    </row>
    <row r="2875">
      <c r="A2875" s="6" t="str">
        <f>'CBA Digital Banking Case Study '!D2875</f>
        <v>QLD</v>
      </c>
      <c r="B2875" s="1">
        <f t="shared" si="1"/>
        <v>7</v>
      </c>
    </row>
    <row r="2876">
      <c r="A2876" s="6" t="str">
        <f>'CBA Digital Banking Case Study '!D2876</f>
        <v>NSW</v>
      </c>
      <c r="B2876" s="1">
        <f t="shared" si="1"/>
        <v>3</v>
      </c>
    </row>
    <row r="2877">
      <c r="A2877" s="6" t="str">
        <f>'CBA Digital Banking Case Study '!D2877</f>
        <v>VIC</v>
      </c>
      <c r="B2877" s="1">
        <f t="shared" si="1"/>
        <v>5</v>
      </c>
    </row>
    <row r="2878">
      <c r="A2878" s="6" t="str">
        <f>'CBA Digital Banking Case Study '!D2878</f>
        <v>QLD</v>
      </c>
      <c r="B2878" s="1">
        <f t="shared" si="1"/>
        <v>7</v>
      </c>
    </row>
    <row r="2879">
      <c r="A2879" s="6" t="str">
        <f>'CBA Digital Banking Case Study '!D2879</f>
        <v>QLD</v>
      </c>
      <c r="B2879" s="1">
        <f t="shared" si="1"/>
        <v>7</v>
      </c>
    </row>
    <row r="2880">
      <c r="A2880" s="6" t="str">
        <f>'CBA Digital Banking Case Study '!D2880</f>
        <v>TAS</v>
      </c>
      <c r="B2880" s="1">
        <f t="shared" si="1"/>
        <v>4</v>
      </c>
    </row>
    <row r="2881">
      <c r="A2881" s="6" t="str">
        <f>'CBA Digital Banking Case Study '!D2881</f>
        <v>WA</v>
      </c>
      <c r="B2881" s="1">
        <f t="shared" si="1"/>
        <v>1</v>
      </c>
    </row>
    <row r="2882">
      <c r="A2882" s="6" t="str">
        <f>'CBA Digital Banking Case Study '!D2882</f>
        <v>VIC</v>
      </c>
      <c r="B2882" s="1">
        <f t="shared" si="1"/>
        <v>5</v>
      </c>
    </row>
    <row r="2883">
      <c r="A2883" s="6" t="str">
        <f>'CBA Digital Banking Case Study '!D2883</f>
        <v>NSW</v>
      </c>
      <c r="B2883" s="1">
        <f t="shared" si="1"/>
        <v>3</v>
      </c>
    </row>
    <row r="2884">
      <c r="A2884" s="6" t="str">
        <f>'CBA Digital Banking Case Study '!D2884</f>
        <v>TAS</v>
      </c>
      <c r="B2884" s="1">
        <f t="shared" si="1"/>
        <v>4</v>
      </c>
    </row>
    <row r="2885">
      <c r="A2885" s="6" t="str">
        <f>'CBA Digital Banking Case Study '!D2885</f>
        <v>VIC</v>
      </c>
      <c r="B2885" s="1">
        <f t="shared" si="1"/>
        <v>5</v>
      </c>
    </row>
    <row r="2886">
      <c r="A2886" s="6" t="str">
        <f>'CBA Digital Banking Case Study '!D2886</f>
        <v>NSW</v>
      </c>
      <c r="B2886" s="1">
        <f t="shared" si="1"/>
        <v>3</v>
      </c>
    </row>
    <row r="2887">
      <c r="A2887" s="6" t="str">
        <f>'CBA Digital Banking Case Study '!D2887</f>
        <v>WA</v>
      </c>
      <c r="B2887" s="1">
        <f t="shared" si="1"/>
        <v>1</v>
      </c>
    </row>
    <row r="2888">
      <c r="A2888" s="6" t="str">
        <f>'CBA Digital Banking Case Study '!D2888</f>
        <v>WA</v>
      </c>
      <c r="B2888" s="1">
        <f t="shared" si="1"/>
        <v>1</v>
      </c>
    </row>
    <row r="2889">
      <c r="A2889" s="6" t="str">
        <f>'CBA Digital Banking Case Study '!D2889</f>
        <v>QLD</v>
      </c>
      <c r="B2889" s="1">
        <f t="shared" si="1"/>
        <v>7</v>
      </c>
    </row>
    <row r="2890">
      <c r="A2890" s="6" t="str">
        <f>'CBA Digital Banking Case Study '!D2890</f>
        <v>VIC</v>
      </c>
      <c r="B2890" s="1">
        <f t="shared" si="1"/>
        <v>5</v>
      </c>
    </row>
    <row r="2891">
      <c r="A2891" s="6" t="str">
        <f>'CBA Digital Banking Case Study '!D2891</f>
        <v>QLD</v>
      </c>
      <c r="B2891" s="1">
        <f t="shared" si="1"/>
        <v>7</v>
      </c>
    </row>
    <row r="2892">
      <c r="A2892" s="6" t="str">
        <f>'CBA Digital Banking Case Study '!D2892</f>
        <v>QLD</v>
      </c>
      <c r="B2892" s="1">
        <f t="shared" si="1"/>
        <v>7</v>
      </c>
    </row>
    <row r="2893">
      <c r="A2893" s="6" t="str">
        <f>'CBA Digital Banking Case Study '!D2893</f>
        <v>SA</v>
      </c>
      <c r="B2893" s="1">
        <f t="shared" si="1"/>
        <v>2</v>
      </c>
    </row>
    <row r="2894">
      <c r="A2894" s="6" t="str">
        <f>'CBA Digital Banking Case Study '!D2894</f>
        <v>TAS</v>
      </c>
      <c r="B2894" s="1">
        <f t="shared" si="1"/>
        <v>4</v>
      </c>
    </row>
    <row r="2895">
      <c r="A2895" s="6" t="str">
        <f>'CBA Digital Banking Case Study '!D2895</f>
        <v>VIC</v>
      </c>
      <c r="B2895" s="1">
        <f t="shared" si="1"/>
        <v>5</v>
      </c>
    </row>
    <row r="2896">
      <c r="A2896" s="6" t="str">
        <f>'CBA Digital Banking Case Study '!D2896</f>
        <v>WA</v>
      </c>
      <c r="B2896" s="1">
        <f t="shared" si="1"/>
        <v>1</v>
      </c>
    </row>
    <row r="2897">
      <c r="A2897" s="6" t="str">
        <f>'CBA Digital Banking Case Study '!D2897</f>
        <v>ACT</v>
      </c>
      <c r="B2897" s="1">
        <f t="shared" si="1"/>
        <v>6</v>
      </c>
    </row>
    <row r="2898">
      <c r="A2898" s="6" t="str">
        <f>'CBA Digital Banking Case Study '!D2898</f>
        <v>NSW</v>
      </c>
      <c r="B2898" s="1">
        <f t="shared" si="1"/>
        <v>3</v>
      </c>
    </row>
    <row r="2899">
      <c r="A2899" s="6" t="str">
        <f>'CBA Digital Banking Case Study '!D2899</f>
        <v>NSW</v>
      </c>
      <c r="B2899" s="1">
        <f t="shared" si="1"/>
        <v>3</v>
      </c>
    </row>
    <row r="2900">
      <c r="A2900" s="6" t="str">
        <f>'CBA Digital Banking Case Study '!D2900</f>
        <v>WA</v>
      </c>
      <c r="B2900" s="1">
        <f t="shared" si="1"/>
        <v>1</v>
      </c>
    </row>
    <row r="2901">
      <c r="A2901" s="6" t="str">
        <f>'CBA Digital Banking Case Study '!D2901</f>
        <v>NSW</v>
      </c>
      <c r="B2901" s="1">
        <f t="shared" si="1"/>
        <v>3</v>
      </c>
    </row>
    <row r="2902">
      <c r="A2902" s="6" t="str">
        <f>'CBA Digital Banking Case Study '!D2902</f>
        <v>NSW</v>
      </c>
      <c r="B2902" s="1">
        <f t="shared" si="1"/>
        <v>3</v>
      </c>
    </row>
    <row r="2903">
      <c r="A2903" s="6" t="str">
        <f>'CBA Digital Banking Case Study '!D2903</f>
        <v>NSW</v>
      </c>
      <c r="B2903" s="1">
        <f t="shared" si="1"/>
        <v>3</v>
      </c>
    </row>
    <row r="2904">
      <c r="A2904" s="6" t="str">
        <f>'CBA Digital Banking Case Study '!D2904</f>
        <v>VIC</v>
      </c>
      <c r="B2904" s="1">
        <f t="shared" si="1"/>
        <v>5</v>
      </c>
    </row>
    <row r="2905">
      <c r="A2905" s="6" t="str">
        <f>'CBA Digital Banking Case Study '!D2905</f>
        <v>NSW</v>
      </c>
      <c r="B2905" s="1">
        <f t="shared" si="1"/>
        <v>3</v>
      </c>
    </row>
    <row r="2906">
      <c r="A2906" s="6" t="str">
        <f>'CBA Digital Banking Case Study '!D2906</f>
        <v>NSW</v>
      </c>
      <c r="B2906" s="1">
        <f t="shared" si="1"/>
        <v>3</v>
      </c>
    </row>
    <row r="2907">
      <c r="A2907" s="6" t="str">
        <f>'CBA Digital Banking Case Study '!D2907</f>
        <v>ACT</v>
      </c>
      <c r="B2907" s="1">
        <f t="shared" si="1"/>
        <v>6</v>
      </c>
    </row>
    <row r="2908">
      <c r="A2908" s="6" t="str">
        <f>'CBA Digital Banking Case Study '!D2908</f>
        <v>QLD</v>
      </c>
      <c r="B2908" s="1">
        <f t="shared" si="1"/>
        <v>7</v>
      </c>
    </row>
    <row r="2909">
      <c r="A2909" s="6" t="str">
        <f>'CBA Digital Banking Case Study '!D2909</f>
        <v>QLD</v>
      </c>
      <c r="B2909" s="1">
        <f t="shared" si="1"/>
        <v>7</v>
      </c>
    </row>
    <row r="2910">
      <c r="A2910" s="6" t="str">
        <f>'CBA Digital Banking Case Study '!D2910</f>
        <v>NSW</v>
      </c>
      <c r="B2910" s="1">
        <f t="shared" si="1"/>
        <v>3</v>
      </c>
    </row>
    <row r="2911">
      <c r="A2911" s="6" t="str">
        <f>'CBA Digital Banking Case Study '!D2911</f>
        <v>QLD</v>
      </c>
      <c r="B2911" s="1">
        <f t="shared" si="1"/>
        <v>7</v>
      </c>
    </row>
    <row r="2912">
      <c r="A2912" s="6" t="str">
        <f>'CBA Digital Banking Case Study '!D2912</f>
        <v>QLD</v>
      </c>
      <c r="B2912" s="1">
        <f t="shared" si="1"/>
        <v>7</v>
      </c>
    </row>
    <row r="2913">
      <c r="A2913" s="6" t="str">
        <f>'CBA Digital Banking Case Study '!D2913</f>
        <v>QLD</v>
      </c>
      <c r="B2913" s="1">
        <f t="shared" si="1"/>
        <v>7</v>
      </c>
    </row>
    <row r="2914">
      <c r="A2914" s="6" t="str">
        <f>'CBA Digital Banking Case Study '!D2914</f>
        <v>NSW</v>
      </c>
      <c r="B2914" s="1">
        <f t="shared" si="1"/>
        <v>3</v>
      </c>
    </row>
    <row r="2915">
      <c r="A2915" s="6" t="str">
        <f>'CBA Digital Banking Case Study '!D2915</f>
        <v>VIC</v>
      </c>
      <c r="B2915" s="1">
        <f t="shared" si="1"/>
        <v>5</v>
      </c>
    </row>
    <row r="2916">
      <c r="A2916" s="6" t="str">
        <f>'CBA Digital Banking Case Study '!D2916</f>
        <v>WA</v>
      </c>
      <c r="B2916" s="1">
        <f t="shared" si="1"/>
        <v>1</v>
      </c>
    </row>
    <row r="2917">
      <c r="A2917" s="6" t="str">
        <f>'CBA Digital Banking Case Study '!D2917</f>
        <v>QLD</v>
      </c>
      <c r="B2917" s="1">
        <f t="shared" si="1"/>
        <v>7</v>
      </c>
    </row>
    <row r="2918">
      <c r="A2918" s="6" t="str">
        <f>'CBA Digital Banking Case Study '!D2918</f>
        <v>QLD</v>
      </c>
      <c r="B2918" s="1">
        <f t="shared" si="1"/>
        <v>7</v>
      </c>
    </row>
    <row r="2919">
      <c r="A2919" s="6" t="str">
        <f>'CBA Digital Banking Case Study '!D2919</f>
        <v>QLD</v>
      </c>
      <c r="B2919" s="1">
        <f t="shared" si="1"/>
        <v>7</v>
      </c>
    </row>
    <row r="2920">
      <c r="A2920" s="6" t="str">
        <f>'CBA Digital Banking Case Study '!D2920</f>
        <v>VIC</v>
      </c>
      <c r="B2920" s="1">
        <f t="shared" si="1"/>
        <v>5</v>
      </c>
    </row>
    <row r="2921">
      <c r="A2921" s="6" t="str">
        <f>'CBA Digital Banking Case Study '!D2921</f>
        <v>QLD</v>
      </c>
      <c r="B2921" s="1">
        <f t="shared" si="1"/>
        <v>7</v>
      </c>
    </row>
    <row r="2922">
      <c r="A2922" s="6" t="str">
        <f>'CBA Digital Banking Case Study '!D2922</f>
        <v>NSW</v>
      </c>
      <c r="B2922" s="1">
        <f t="shared" si="1"/>
        <v>3</v>
      </c>
    </row>
    <row r="2923">
      <c r="A2923" s="6" t="str">
        <f>'CBA Digital Banking Case Study '!D2923</f>
        <v>QLD</v>
      </c>
      <c r="B2923" s="1">
        <f t="shared" si="1"/>
        <v>7</v>
      </c>
    </row>
    <row r="2924">
      <c r="A2924" s="6" t="str">
        <f>'CBA Digital Banking Case Study '!D2924</f>
        <v>NT</v>
      </c>
      <c r="B2924" s="1">
        <f t="shared" si="1"/>
        <v>8</v>
      </c>
    </row>
    <row r="2925">
      <c r="A2925" s="6" t="str">
        <f>'CBA Digital Banking Case Study '!D2925</f>
        <v>WA</v>
      </c>
      <c r="B2925" s="1">
        <f t="shared" si="1"/>
        <v>1</v>
      </c>
    </row>
    <row r="2926">
      <c r="A2926" s="6" t="str">
        <f>'CBA Digital Banking Case Study '!D2926</f>
        <v>NSW</v>
      </c>
      <c r="B2926" s="1">
        <f t="shared" si="1"/>
        <v>3</v>
      </c>
    </row>
    <row r="2927">
      <c r="A2927" s="6" t="str">
        <f>'CBA Digital Banking Case Study '!D2927</f>
        <v>NSW</v>
      </c>
      <c r="B2927" s="1">
        <f t="shared" si="1"/>
        <v>3</v>
      </c>
    </row>
    <row r="2928">
      <c r="A2928" s="6" t="str">
        <f>'CBA Digital Banking Case Study '!D2928</f>
        <v>QLD</v>
      </c>
      <c r="B2928" s="1">
        <f t="shared" si="1"/>
        <v>7</v>
      </c>
    </row>
    <row r="2929">
      <c r="A2929" s="6" t="str">
        <f>'CBA Digital Banking Case Study '!D2929</f>
        <v>SA</v>
      </c>
      <c r="B2929" s="1">
        <f t="shared" si="1"/>
        <v>2</v>
      </c>
    </row>
    <row r="2930">
      <c r="A2930" s="6" t="str">
        <f>'CBA Digital Banking Case Study '!D2930</f>
        <v>VIC</v>
      </c>
      <c r="B2930" s="1">
        <f t="shared" si="1"/>
        <v>5</v>
      </c>
    </row>
    <row r="2931">
      <c r="A2931" s="6" t="str">
        <f>'CBA Digital Banking Case Study '!D2931</f>
        <v>VIC</v>
      </c>
      <c r="B2931" s="1">
        <f t="shared" si="1"/>
        <v>5</v>
      </c>
    </row>
    <row r="2932">
      <c r="A2932" s="6" t="str">
        <f>'CBA Digital Banking Case Study '!D2932</f>
        <v>NSW</v>
      </c>
      <c r="B2932" s="1">
        <f t="shared" si="1"/>
        <v>3</v>
      </c>
    </row>
    <row r="2933">
      <c r="A2933" s="6" t="str">
        <f>'CBA Digital Banking Case Study '!D2933</f>
        <v>QLD</v>
      </c>
      <c r="B2933" s="1">
        <f t="shared" si="1"/>
        <v>7</v>
      </c>
    </row>
    <row r="2934">
      <c r="A2934" s="6" t="str">
        <f>'CBA Digital Banking Case Study '!D2934</f>
        <v>QLD</v>
      </c>
      <c r="B2934" s="1">
        <f t="shared" si="1"/>
        <v>7</v>
      </c>
    </row>
    <row r="2935">
      <c r="A2935" s="6" t="str">
        <f>'CBA Digital Banking Case Study '!D2935</f>
        <v>ACT</v>
      </c>
      <c r="B2935" s="1">
        <f t="shared" si="1"/>
        <v>6</v>
      </c>
    </row>
    <row r="2936">
      <c r="A2936" s="6" t="str">
        <f>'CBA Digital Banking Case Study '!D2936</f>
        <v>NSW</v>
      </c>
      <c r="B2936" s="1">
        <f t="shared" si="1"/>
        <v>3</v>
      </c>
    </row>
    <row r="2937">
      <c r="A2937" s="6" t="str">
        <f>'CBA Digital Banking Case Study '!D2937</f>
        <v>QLD</v>
      </c>
      <c r="B2937" s="1">
        <f t="shared" si="1"/>
        <v>7</v>
      </c>
    </row>
    <row r="2938">
      <c r="A2938" s="6" t="str">
        <f>'CBA Digital Banking Case Study '!D2938</f>
        <v>VIC</v>
      </c>
      <c r="B2938" s="1">
        <f t="shared" si="1"/>
        <v>5</v>
      </c>
    </row>
    <row r="2939">
      <c r="A2939" s="6" t="str">
        <f>'CBA Digital Banking Case Study '!D2939</f>
        <v>VIC</v>
      </c>
      <c r="B2939" s="1">
        <f t="shared" si="1"/>
        <v>5</v>
      </c>
    </row>
    <row r="2940">
      <c r="A2940" s="6" t="str">
        <f>'CBA Digital Banking Case Study '!D2940</f>
        <v>WA</v>
      </c>
      <c r="B2940" s="1">
        <f t="shared" si="1"/>
        <v>1</v>
      </c>
    </row>
    <row r="2941">
      <c r="A2941" s="6" t="str">
        <f>'CBA Digital Banking Case Study '!D2941</f>
        <v>NSW</v>
      </c>
      <c r="B2941" s="1">
        <f t="shared" si="1"/>
        <v>3</v>
      </c>
    </row>
    <row r="2942">
      <c r="A2942" s="6" t="str">
        <f>'CBA Digital Banking Case Study '!D2942</f>
        <v>VIC</v>
      </c>
      <c r="B2942" s="1">
        <f t="shared" si="1"/>
        <v>5</v>
      </c>
    </row>
    <row r="2943">
      <c r="A2943" s="6" t="str">
        <f>'CBA Digital Banking Case Study '!D2943</f>
        <v>QLD</v>
      </c>
      <c r="B2943" s="1">
        <f t="shared" si="1"/>
        <v>7</v>
      </c>
    </row>
    <row r="2944">
      <c r="A2944" s="6" t="str">
        <f>'CBA Digital Banking Case Study '!D2944</f>
        <v>VIC</v>
      </c>
      <c r="B2944" s="1">
        <f t="shared" si="1"/>
        <v>5</v>
      </c>
    </row>
    <row r="2945">
      <c r="A2945" s="6" t="str">
        <f>'CBA Digital Banking Case Study '!D2945</f>
        <v>NSW</v>
      </c>
      <c r="B2945" s="1">
        <f t="shared" si="1"/>
        <v>3</v>
      </c>
    </row>
    <row r="2946">
      <c r="A2946" s="6" t="str">
        <f>'CBA Digital Banking Case Study '!D2946</f>
        <v>VIC</v>
      </c>
      <c r="B2946" s="1">
        <f t="shared" si="1"/>
        <v>5</v>
      </c>
    </row>
    <row r="2947">
      <c r="A2947" s="6" t="str">
        <f>'CBA Digital Banking Case Study '!D2947</f>
        <v>QLD</v>
      </c>
      <c r="B2947" s="1">
        <f t="shared" si="1"/>
        <v>7</v>
      </c>
    </row>
    <row r="2948">
      <c r="A2948" s="6" t="str">
        <f>'CBA Digital Banking Case Study '!D2948</f>
        <v>SA</v>
      </c>
      <c r="B2948" s="1">
        <f t="shared" si="1"/>
        <v>2</v>
      </c>
    </row>
    <row r="2949">
      <c r="A2949" s="6" t="str">
        <f>'CBA Digital Banking Case Study '!D2949</f>
        <v>NSW</v>
      </c>
      <c r="B2949" s="1">
        <f t="shared" si="1"/>
        <v>3</v>
      </c>
    </row>
    <row r="2950">
      <c r="A2950" s="6" t="str">
        <f>'CBA Digital Banking Case Study '!D2950</f>
        <v>WA</v>
      </c>
      <c r="B2950" s="1">
        <f t="shared" si="1"/>
        <v>1</v>
      </c>
    </row>
    <row r="2951">
      <c r="A2951" s="6" t="str">
        <f>'CBA Digital Banking Case Study '!D2951</f>
        <v>NSW</v>
      </c>
      <c r="B2951" s="1">
        <f t="shared" si="1"/>
        <v>3</v>
      </c>
    </row>
    <row r="2952">
      <c r="A2952" s="6" t="str">
        <f>'CBA Digital Banking Case Study '!D2952</f>
        <v>NSW</v>
      </c>
      <c r="B2952" s="1">
        <f t="shared" si="1"/>
        <v>3</v>
      </c>
    </row>
    <row r="2953">
      <c r="A2953" s="6" t="str">
        <f>'CBA Digital Banking Case Study '!D2953</f>
        <v>NSW</v>
      </c>
      <c r="B2953" s="1">
        <f t="shared" si="1"/>
        <v>3</v>
      </c>
    </row>
    <row r="2954">
      <c r="A2954" s="6" t="str">
        <f>'CBA Digital Banking Case Study '!D2954</f>
        <v>WA</v>
      </c>
      <c r="B2954" s="1">
        <f t="shared" si="1"/>
        <v>1</v>
      </c>
    </row>
    <row r="2955">
      <c r="A2955" s="6" t="str">
        <f>'CBA Digital Banking Case Study '!D2955</f>
        <v>NSW</v>
      </c>
      <c r="B2955" s="1">
        <f t="shared" si="1"/>
        <v>3</v>
      </c>
    </row>
    <row r="2956">
      <c r="A2956" s="6" t="str">
        <f>'CBA Digital Banking Case Study '!D2956</f>
        <v>WA</v>
      </c>
      <c r="B2956" s="1">
        <f t="shared" si="1"/>
        <v>1</v>
      </c>
    </row>
    <row r="2957">
      <c r="A2957" s="6" t="str">
        <f>'CBA Digital Banking Case Study '!D2957</f>
        <v>VIC</v>
      </c>
      <c r="B2957" s="1">
        <f t="shared" si="1"/>
        <v>5</v>
      </c>
    </row>
    <row r="2958">
      <c r="A2958" s="6" t="str">
        <f>'CBA Digital Banking Case Study '!D2958</f>
        <v>NT</v>
      </c>
      <c r="B2958" s="1">
        <f t="shared" si="1"/>
        <v>8</v>
      </c>
    </row>
    <row r="2959">
      <c r="A2959" s="6" t="str">
        <f>'CBA Digital Banking Case Study '!D2959</f>
        <v>WA</v>
      </c>
      <c r="B2959" s="1">
        <f t="shared" si="1"/>
        <v>1</v>
      </c>
    </row>
    <row r="2960">
      <c r="A2960" s="6" t="str">
        <f>'CBA Digital Banking Case Study '!D2960</f>
        <v>QLD</v>
      </c>
      <c r="B2960" s="1">
        <f t="shared" si="1"/>
        <v>7</v>
      </c>
    </row>
    <row r="2961">
      <c r="A2961" s="6" t="str">
        <f>'CBA Digital Banking Case Study '!D2961</f>
        <v>WA</v>
      </c>
      <c r="B2961" s="1">
        <f t="shared" si="1"/>
        <v>1</v>
      </c>
    </row>
    <row r="2962">
      <c r="A2962" s="6" t="str">
        <f>'CBA Digital Banking Case Study '!D2962</f>
        <v>QLD</v>
      </c>
      <c r="B2962" s="1">
        <f t="shared" si="1"/>
        <v>7</v>
      </c>
    </row>
    <row r="2963">
      <c r="A2963" s="6" t="str">
        <f>'CBA Digital Banking Case Study '!D2963</f>
        <v>WA</v>
      </c>
      <c r="B2963" s="1">
        <f t="shared" si="1"/>
        <v>1</v>
      </c>
    </row>
    <row r="2964">
      <c r="A2964" s="6" t="str">
        <f>'CBA Digital Banking Case Study '!D2964</f>
        <v>NSW</v>
      </c>
      <c r="B2964" s="1">
        <f t="shared" si="1"/>
        <v>3</v>
      </c>
    </row>
    <row r="2965">
      <c r="A2965" s="6" t="str">
        <f>'CBA Digital Banking Case Study '!D2965</f>
        <v>NSW</v>
      </c>
      <c r="B2965" s="1">
        <f t="shared" si="1"/>
        <v>3</v>
      </c>
    </row>
    <row r="2966">
      <c r="A2966" s="6" t="str">
        <f>'CBA Digital Banking Case Study '!D2966</f>
        <v>QLD</v>
      </c>
      <c r="B2966" s="1">
        <f t="shared" si="1"/>
        <v>7</v>
      </c>
    </row>
    <row r="2967">
      <c r="A2967" s="6" t="str">
        <f>'CBA Digital Banking Case Study '!D2967</f>
        <v>VIC</v>
      </c>
      <c r="B2967" s="1">
        <f t="shared" si="1"/>
        <v>5</v>
      </c>
    </row>
    <row r="2968">
      <c r="A2968" s="6" t="str">
        <f>'CBA Digital Banking Case Study '!D2968</f>
        <v>VIC</v>
      </c>
      <c r="B2968" s="1">
        <f t="shared" si="1"/>
        <v>5</v>
      </c>
    </row>
    <row r="2969">
      <c r="A2969" s="6" t="str">
        <f>'CBA Digital Banking Case Study '!D2969</f>
        <v>VIC</v>
      </c>
      <c r="B2969" s="1">
        <f t="shared" si="1"/>
        <v>5</v>
      </c>
    </row>
    <row r="2970">
      <c r="A2970" s="6" t="str">
        <f>'CBA Digital Banking Case Study '!D2970</f>
        <v>VIC</v>
      </c>
      <c r="B2970" s="1">
        <f t="shared" si="1"/>
        <v>5</v>
      </c>
    </row>
    <row r="2971">
      <c r="A2971" s="6" t="str">
        <f>'CBA Digital Banking Case Study '!D2971</f>
        <v>QLD</v>
      </c>
      <c r="B2971" s="1">
        <f t="shared" si="1"/>
        <v>7</v>
      </c>
    </row>
    <row r="2972">
      <c r="A2972" s="6" t="str">
        <f>'CBA Digital Banking Case Study '!D2972</f>
        <v>NSW</v>
      </c>
      <c r="B2972" s="1">
        <f t="shared" si="1"/>
        <v>3</v>
      </c>
    </row>
    <row r="2973">
      <c r="A2973" s="6" t="str">
        <f>'CBA Digital Banking Case Study '!D2973</f>
        <v>ACT</v>
      </c>
      <c r="B2973" s="1">
        <f t="shared" si="1"/>
        <v>6</v>
      </c>
    </row>
    <row r="2974">
      <c r="A2974" s="6" t="str">
        <f>'CBA Digital Banking Case Study '!D2974</f>
        <v>SA</v>
      </c>
      <c r="B2974" s="1">
        <f t="shared" si="1"/>
        <v>2</v>
      </c>
    </row>
    <row r="2975">
      <c r="A2975" s="6" t="str">
        <f>'CBA Digital Banking Case Study '!D2975</f>
        <v>TAS</v>
      </c>
      <c r="B2975" s="1">
        <f t="shared" si="1"/>
        <v>4</v>
      </c>
    </row>
    <row r="2976">
      <c r="A2976" s="6" t="str">
        <f>'CBA Digital Banking Case Study '!D2976</f>
        <v>VIC</v>
      </c>
      <c r="B2976" s="1">
        <f t="shared" si="1"/>
        <v>5</v>
      </c>
    </row>
    <row r="2977">
      <c r="A2977" s="6" t="str">
        <f>'CBA Digital Banking Case Study '!D2977</f>
        <v>VIC</v>
      </c>
      <c r="B2977" s="1">
        <f t="shared" si="1"/>
        <v>5</v>
      </c>
    </row>
    <row r="2978">
      <c r="A2978" s="6" t="str">
        <f>'CBA Digital Banking Case Study '!D2978</f>
        <v>TAS</v>
      </c>
      <c r="B2978" s="1">
        <f t="shared" si="1"/>
        <v>4</v>
      </c>
    </row>
    <row r="2979">
      <c r="A2979" s="6" t="str">
        <f>'CBA Digital Banking Case Study '!D2979</f>
        <v>SA</v>
      </c>
      <c r="B2979" s="1">
        <f t="shared" si="1"/>
        <v>2</v>
      </c>
    </row>
    <row r="2980">
      <c r="A2980" s="6" t="str">
        <f>'CBA Digital Banking Case Study '!D2980</f>
        <v>WA</v>
      </c>
      <c r="B2980" s="1">
        <f t="shared" si="1"/>
        <v>1</v>
      </c>
    </row>
    <row r="2981">
      <c r="A2981" s="6" t="str">
        <f>'CBA Digital Banking Case Study '!D2981</f>
        <v>VIC</v>
      </c>
      <c r="B2981" s="1">
        <f t="shared" si="1"/>
        <v>5</v>
      </c>
    </row>
    <row r="2982">
      <c r="A2982" s="6" t="str">
        <f>'CBA Digital Banking Case Study '!D2982</f>
        <v>VIC</v>
      </c>
      <c r="B2982" s="1">
        <f t="shared" si="1"/>
        <v>5</v>
      </c>
    </row>
    <row r="2983">
      <c r="A2983" s="6" t="str">
        <f>'CBA Digital Banking Case Study '!D2983</f>
        <v>WA</v>
      </c>
      <c r="B2983" s="1">
        <f t="shared" si="1"/>
        <v>1</v>
      </c>
    </row>
    <row r="2984">
      <c r="A2984" s="6" t="str">
        <f>'CBA Digital Banking Case Study '!D2984</f>
        <v>NSW</v>
      </c>
      <c r="B2984" s="1">
        <f t="shared" si="1"/>
        <v>3</v>
      </c>
    </row>
    <row r="2985">
      <c r="A2985" s="6" t="str">
        <f>'CBA Digital Banking Case Study '!D2985</f>
        <v>QLD</v>
      </c>
      <c r="B2985" s="1">
        <f t="shared" si="1"/>
        <v>7</v>
      </c>
    </row>
    <row r="2986">
      <c r="A2986" s="6" t="str">
        <f>'CBA Digital Banking Case Study '!D2986</f>
        <v>WA</v>
      </c>
      <c r="B2986" s="1">
        <f t="shared" si="1"/>
        <v>1</v>
      </c>
    </row>
    <row r="2987">
      <c r="A2987" s="6" t="str">
        <f>'CBA Digital Banking Case Study '!D2987</f>
        <v>QLD</v>
      </c>
      <c r="B2987" s="1">
        <f t="shared" si="1"/>
        <v>7</v>
      </c>
    </row>
    <row r="2988">
      <c r="A2988" s="6" t="str">
        <f>'CBA Digital Banking Case Study '!D2988</f>
        <v>VIC</v>
      </c>
      <c r="B2988" s="1">
        <f t="shared" si="1"/>
        <v>5</v>
      </c>
    </row>
    <row r="2989">
      <c r="A2989" s="6" t="str">
        <f>'CBA Digital Banking Case Study '!D2989</f>
        <v>QLD</v>
      </c>
      <c r="B2989" s="1">
        <f t="shared" si="1"/>
        <v>7</v>
      </c>
    </row>
    <row r="2990">
      <c r="A2990" s="6" t="str">
        <f>'CBA Digital Banking Case Study '!D2990</f>
        <v>ACT</v>
      </c>
      <c r="B2990" s="1">
        <f t="shared" si="1"/>
        <v>6</v>
      </c>
    </row>
    <row r="2991">
      <c r="A2991" s="6" t="str">
        <f>'CBA Digital Banking Case Study '!D2991</f>
        <v>QLD</v>
      </c>
      <c r="B2991" s="1">
        <f t="shared" si="1"/>
        <v>7</v>
      </c>
    </row>
    <row r="2992">
      <c r="A2992" s="6" t="str">
        <f>'CBA Digital Banking Case Study '!D2992</f>
        <v>WA</v>
      </c>
      <c r="B2992" s="1">
        <f t="shared" si="1"/>
        <v>1</v>
      </c>
    </row>
    <row r="2993">
      <c r="A2993" s="6" t="str">
        <f>'CBA Digital Banking Case Study '!D2993</f>
        <v>QLD</v>
      </c>
      <c r="B2993" s="1">
        <f t="shared" si="1"/>
        <v>7</v>
      </c>
    </row>
    <row r="2994">
      <c r="A2994" s="6" t="str">
        <f>'CBA Digital Banking Case Study '!D2994</f>
        <v>QLD</v>
      </c>
      <c r="B2994" s="1">
        <f t="shared" si="1"/>
        <v>7</v>
      </c>
    </row>
    <row r="2995">
      <c r="A2995" s="6" t="str">
        <f>'CBA Digital Banking Case Study '!D2995</f>
        <v>QLD</v>
      </c>
      <c r="B2995" s="1">
        <f t="shared" si="1"/>
        <v>7</v>
      </c>
    </row>
    <row r="2996">
      <c r="A2996" s="6" t="str">
        <f>'CBA Digital Banking Case Study '!D2996</f>
        <v>VIC</v>
      </c>
      <c r="B2996" s="1">
        <f t="shared" si="1"/>
        <v>5</v>
      </c>
    </row>
    <row r="2997">
      <c r="A2997" s="6" t="str">
        <f>'CBA Digital Banking Case Study '!D2997</f>
        <v>VIC</v>
      </c>
      <c r="B2997" s="1">
        <f t="shared" si="1"/>
        <v>5</v>
      </c>
    </row>
    <row r="2998">
      <c r="A2998" s="6" t="str">
        <f>'CBA Digital Banking Case Study '!D2998</f>
        <v>VIC</v>
      </c>
      <c r="B2998" s="1">
        <f t="shared" si="1"/>
        <v>5</v>
      </c>
    </row>
    <row r="2999">
      <c r="A2999" s="6" t="str">
        <f>'CBA Digital Banking Case Study '!D2999</f>
        <v>NSW</v>
      </c>
      <c r="B2999" s="1">
        <f t="shared" si="1"/>
        <v>3</v>
      </c>
    </row>
    <row r="3000">
      <c r="A3000" s="6" t="str">
        <f>'CBA Digital Banking Case Study '!D3000</f>
        <v>NSW</v>
      </c>
      <c r="B3000" s="1">
        <f t="shared" si="1"/>
        <v>3</v>
      </c>
    </row>
    <row r="3001">
      <c r="A3001" s="6" t="str">
        <f>'CBA Digital Banking Case Study '!D3001</f>
        <v>NSW</v>
      </c>
      <c r="B3001" s="1">
        <f t="shared" si="1"/>
        <v>3</v>
      </c>
    </row>
    <row r="3002">
      <c r="A3002" s="6" t="str">
        <f>'CBA Digital Banking Case Study '!D3002</f>
        <v>SA</v>
      </c>
      <c r="B3002" s="1">
        <f t="shared" si="1"/>
        <v>2</v>
      </c>
    </row>
    <row r="3003">
      <c r="A3003" s="6" t="str">
        <f>'CBA Digital Banking Case Study '!D3003</f>
        <v>NSW</v>
      </c>
      <c r="B3003" s="1">
        <f t="shared" si="1"/>
        <v>3</v>
      </c>
    </row>
    <row r="3004">
      <c r="A3004" s="6" t="str">
        <f>'CBA Digital Banking Case Study '!D3004</f>
        <v>NSW</v>
      </c>
      <c r="B3004" s="1">
        <f t="shared" si="1"/>
        <v>3</v>
      </c>
    </row>
    <row r="3005">
      <c r="A3005" s="6" t="str">
        <f>'CBA Digital Banking Case Study '!D3005</f>
        <v>NSW</v>
      </c>
      <c r="B3005" s="1">
        <f t="shared" si="1"/>
        <v>3</v>
      </c>
    </row>
    <row r="3006">
      <c r="A3006" s="6" t="str">
        <f>'CBA Digital Banking Case Study '!D3006</f>
        <v>QLD</v>
      </c>
      <c r="B3006" s="1">
        <f t="shared" si="1"/>
        <v>7</v>
      </c>
    </row>
    <row r="3007">
      <c r="A3007" s="6" t="str">
        <f>'CBA Digital Banking Case Study '!D3007</f>
        <v>NSW</v>
      </c>
      <c r="B3007" s="1">
        <f t="shared" si="1"/>
        <v>3</v>
      </c>
    </row>
    <row r="3008">
      <c r="A3008" s="6" t="str">
        <f>'CBA Digital Banking Case Study '!D3008</f>
        <v>VIC</v>
      </c>
      <c r="B3008" s="1">
        <f t="shared" si="1"/>
        <v>5</v>
      </c>
    </row>
    <row r="3009">
      <c r="A3009" s="6" t="str">
        <f>'CBA Digital Banking Case Study '!D3009</f>
        <v>NSW</v>
      </c>
      <c r="B3009" s="1">
        <f t="shared" si="1"/>
        <v>3</v>
      </c>
    </row>
    <row r="3010">
      <c r="A3010" s="6" t="str">
        <f>'CBA Digital Banking Case Study '!D3010</f>
        <v>WA</v>
      </c>
      <c r="B3010" s="1">
        <f t="shared" si="1"/>
        <v>1</v>
      </c>
    </row>
    <row r="3011">
      <c r="A3011" s="6" t="str">
        <f>'CBA Digital Banking Case Study '!D3011</f>
        <v>TAS</v>
      </c>
      <c r="B3011" s="1">
        <f t="shared" si="1"/>
        <v>4</v>
      </c>
    </row>
    <row r="3012">
      <c r="A3012" s="6" t="str">
        <f>'CBA Digital Banking Case Study '!D3012</f>
        <v>TAS</v>
      </c>
      <c r="B3012" s="1">
        <f t="shared" si="1"/>
        <v>4</v>
      </c>
    </row>
    <row r="3013">
      <c r="A3013" s="6" t="str">
        <f>'CBA Digital Banking Case Study '!D3013</f>
        <v>VIC</v>
      </c>
      <c r="B3013" s="1">
        <f t="shared" si="1"/>
        <v>5</v>
      </c>
    </row>
    <row r="3014">
      <c r="A3014" s="6" t="str">
        <f>'CBA Digital Banking Case Study '!D3014</f>
        <v>QLD</v>
      </c>
      <c r="B3014" s="1">
        <f t="shared" si="1"/>
        <v>7</v>
      </c>
    </row>
    <row r="3015">
      <c r="A3015" s="6" t="str">
        <f>'CBA Digital Banking Case Study '!D3015</f>
        <v>QLD</v>
      </c>
      <c r="B3015" s="1">
        <f t="shared" si="1"/>
        <v>7</v>
      </c>
    </row>
    <row r="3016">
      <c r="A3016" s="6" t="str">
        <f>'CBA Digital Banking Case Study '!D3016</f>
        <v>VIC</v>
      </c>
      <c r="B3016" s="1">
        <f t="shared" si="1"/>
        <v>5</v>
      </c>
    </row>
    <row r="3017">
      <c r="A3017" s="6" t="str">
        <f>'CBA Digital Banking Case Study '!D3017</f>
        <v>VIC</v>
      </c>
      <c r="B3017" s="1">
        <f t="shared" si="1"/>
        <v>5</v>
      </c>
    </row>
    <row r="3018">
      <c r="A3018" s="6" t="str">
        <f>'CBA Digital Banking Case Study '!D3018</f>
        <v>NSW</v>
      </c>
      <c r="B3018" s="1">
        <f t="shared" si="1"/>
        <v>3</v>
      </c>
    </row>
    <row r="3019">
      <c r="A3019" s="6" t="str">
        <f>'CBA Digital Banking Case Study '!D3019</f>
        <v>WA</v>
      </c>
      <c r="B3019" s="1">
        <f t="shared" si="1"/>
        <v>1</v>
      </c>
    </row>
    <row r="3020">
      <c r="A3020" s="6" t="str">
        <f>'CBA Digital Banking Case Study '!D3020</f>
        <v>NSW</v>
      </c>
      <c r="B3020" s="1">
        <f t="shared" si="1"/>
        <v>3</v>
      </c>
    </row>
    <row r="3021">
      <c r="A3021" s="6" t="str">
        <f>'CBA Digital Banking Case Study '!D3021</f>
        <v>VIC</v>
      </c>
      <c r="B3021" s="1">
        <f t="shared" si="1"/>
        <v>5</v>
      </c>
    </row>
    <row r="3022">
      <c r="A3022" s="6" t="str">
        <f>'CBA Digital Banking Case Study '!D3022</f>
        <v>VIC</v>
      </c>
      <c r="B3022" s="1">
        <f t="shared" si="1"/>
        <v>5</v>
      </c>
    </row>
    <row r="3023">
      <c r="A3023" s="6" t="str">
        <f>'CBA Digital Banking Case Study '!D3023</f>
        <v>VIC</v>
      </c>
      <c r="B3023" s="1">
        <f t="shared" si="1"/>
        <v>5</v>
      </c>
    </row>
    <row r="3024">
      <c r="A3024" s="6" t="str">
        <f>'CBA Digital Banking Case Study '!D3024</f>
        <v>WA</v>
      </c>
      <c r="B3024" s="1">
        <f t="shared" si="1"/>
        <v>1</v>
      </c>
    </row>
    <row r="3025">
      <c r="A3025" s="6" t="str">
        <f>'CBA Digital Banking Case Study '!D3025</f>
        <v>QLD</v>
      </c>
      <c r="B3025" s="1">
        <f t="shared" si="1"/>
        <v>7</v>
      </c>
    </row>
    <row r="3026">
      <c r="A3026" s="6" t="str">
        <f>'CBA Digital Banking Case Study '!D3026</f>
        <v>QLD</v>
      </c>
      <c r="B3026" s="1">
        <f t="shared" si="1"/>
        <v>7</v>
      </c>
    </row>
    <row r="3027">
      <c r="A3027" s="6" t="str">
        <f>'CBA Digital Banking Case Study '!D3027</f>
        <v>VIC</v>
      </c>
      <c r="B3027" s="1">
        <f t="shared" si="1"/>
        <v>5</v>
      </c>
    </row>
    <row r="3028">
      <c r="A3028" s="6" t="str">
        <f>'CBA Digital Banking Case Study '!D3028</f>
        <v>NSW</v>
      </c>
      <c r="B3028" s="1">
        <f t="shared" si="1"/>
        <v>3</v>
      </c>
    </row>
    <row r="3029">
      <c r="A3029" s="6" t="str">
        <f>'CBA Digital Banking Case Study '!D3029</f>
        <v>VIC</v>
      </c>
      <c r="B3029" s="1">
        <f t="shared" si="1"/>
        <v>5</v>
      </c>
    </row>
    <row r="3030">
      <c r="A3030" s="6" t="str">
        <f>'CBA Digital Banking Case Study '!D3030</f>
        <v>TAS</v>
      </c>
      <c r="B3030" s="1">
        <f t="shared" si="1"/>
        <v>4</v>
      </c>
    </row>
    <row r="3031">
      <c r="A3031" s="6" t="str">
        <f>'CBA Digital Banking Case Study '!D3031</f>
        <v>NT</v>
      </c>
      <c r="B3031" s="1">
        <f t="shared" si="1"/>
        <v>8</v>
      </c>
    </row>
    <row r="3032">
      <c r="A3032" s="6" t="str">
        <f>'CBA Digital Banking Case Study '!D3032</f>
        <v>QLD</v>
      </c>
      <c r="B3032" s="1">
        <f t="shared" si="1"/>
        <v>7</v>
      </c>
    </row>
    <row r="3033">
      <c r="A3033" s="6" t="str">
        <f>'CBA Digital Banking Case Study '!D3033</f>
        <v>NSW</v>
      </c>
      <c r="B3033" s="1">
        <f t="shared" si="1"/>
        <v>3</v>
      </c>
    </row>
    <row r="3034">
      <c r="A3034" s="6" t="str">
        <f>'CBA Digital Banking Case Study '!D3034</f>
        <v>NSW</v>
      </c>
      <c r="B3034" s="1">
        <f t="shared" si="1"/>
        <v>3</v>
      </c>
    </row>
    <row r="3035">
      <c r="A3035" s="6" t="str">
        <f>'CBA Digital Banking Case Study '!D3035</f>
        <v>VIC</v>
      </c>
      <c r="B3035" s="1">
        <f t="shared" si="1"/>
        <v>5</v>
      </c>
    </row>
    <row r="3036">
      <c r="A3036" s="6" t="str">
        <f>'CBA Digital Banking Case Study '!D3036</f>
        <v>WA</v>
      </c>
      <c r="B3036" s="1">
        <f t="shared" si="1"/>
        <v>1</v>
      </c>
    </row>
    <row r="3037">
      <c r="A3037" s="6" t="str">
        <f>'CBA Digital Banking Case Study '!D3037</f>
        <v>QLD</v>
      </c>
      <c r="B3037" s="1">
        <f t="shared" si="1"/>
        <v>7</v>
      </c>
    </row>
    <row r="3038">
      <c r="A3038" s="6" t="str">
        <f>'CBA Digital Banking Case Study '!D3038</f>
        <v>SA</v>
      </c>
      <c r="B3038" s="1">
        <f t="shared" si="1"/>
        <v>2</v>
      </c>
    </row>
    <row r="3039">
      <c r="A3039" s="6" t="str">
        <f>'CBA Digital Banking Case Study '!D3039</f>
        <v>QLD</v>
      </c>
      <c r="B3039" s="1">
        <f t="shared" si="1"/>
        <v>7</v>
      </c>
    </row>
    <row r="3040">
      <c r="A3040" s="6" t="str">
        <f>'CBA Digital Banking Case Study '!D3040</f>
        <v>NSW</v>
      </c>
      <c r="B3040" s="1">
        <f t="shared" si="1"/>
        <v>3</v>
      </c>
    </row>
    <row r="3041">
      <c r="A3041" s="6" t="str">
        <f>'CBA Digital Banking Case Study '!D3041</f>
        <v>NSW</v>
      </c>
      <c r="B3041" s="1">
        <f t="shared" si="1"/>
        <v>3</v>
      </c>
    </row>
    <row r="3042">
      <c r="A3042" s="6" t="str">
        <f>'CBA Digital Banking Case Study '!D3042</f>
        <v>NSW</v>
      </c>
      <c r="B3042" s="1">
        <f t="shared" si="1"/>
        <v>3</v>
      </c>
    </row>
    <row r="3043">
      <c r="A3043" s="6" t="str">
        <f>'CBA Digital Banking Case Study '!D3043</f>
        <v>VIC</v>
      </c>
      <c r="B3043" s="1">
        <f t="shared" si="1"/>
        <v>5</v>
      </c>
    </row>
    <row r="3044">
      <c r="A3044" s="6" t="str">
        <f>'CBA Digital Banking Case Study '!D3044</f>
        <v>NSW</v>
      </c>
      <c r="B3044" s="1">
        <f t="shared" si="1"/>
        <v>3</v>
      </c>
    </row>
    <row r="3045">
      <c r="A3045" s="6" t="str">
        <f>'CBA Digital Banking Case Study '!D3045</f>
        <v>QLD</v>
      </c>
      <c r="B3045" s="1">
        <f t="shared" si="1"/>
        <v>7</v>
      </c>
    </row>
    <row r="3046">
      <c r="A3046" s="6" t="str">
        <f>'CBA Digital Banking Case Study '!D3046</f>
        <v>QLD</v>
      </c>
      <c r="B3046" s="1">
        <f t="shared" si="1"/>
        <v>7</v>
      </c>
    </row>
    <row r="3047">
      <c r="A3047" s="6" t="str">
        <f>'CBA Digital Banking Case Study '!D3047</f>
        <v>NSW</v>
      </c>
      <c r="B3047" s="1">
        <f t="shared" si="1"/>
        <v>3</v>
      </c>
    </row>
    <row r="3048">
      <c r="A3048" s="6" t="str">
        <f>'CBA Digital Banking Case Study '!D3048</f>
        <v>NSW</v>
      </c>
      <c r="B3048" s="1">
        <f t="shared" si="1"/>
        <v>3</v>
      </c>
    </row>
    <row r="3049">
      <c r="A3049" s="6" t="str">
        <f>'CBA Digital Banking Case Study '!D3049</f>
        <v>NSW</v>
      </c>
      <c r="B3049" s="1">
        <f t="shared" si="1"/>
        <v>3</v>
      </c>
    </row>
    <row r="3050">
      <c r="A3050" s="6" t="str">
        <f>'CBA Digital Banking Case Study '!D3050</f>
        <v>QLD</v>
      </c>
      <c r="B3050" s="1">
        <f t="shared" si="1"/>
        <v>7</v>
      </c>
    </row>
    <row r="3051">
      <c r="A3051" s="6" t="str">
        <f>'CBA Digital Banking Case Study '!D3051</f>
        <v>VIC</v>
      </c>
      <c r="B3051" s="1">
        <f t="shared" si="1"/>
        <v>5</v>
      </c>
    </row>
    <row r="3052">
      <c r="A3052" s="6" t="str">
        <f>'CBA Digital Banking Case Study '!D3052</f>
        <v>VIC</v>
      </c>
      <c r="B3052" s="1">
        <f t="shared" si="1"/>
        <v>5</v>
      </c>
    </row>
    <row r="3053">
      <c r="A3053" s="6" t="str">
        <f>'CBA Digital Banking Case Study '!D3053</f>
        <v>WA</v>
      </c>
      <c r="B3053" s="1">
        <f t="shared" si="1"/>
        <v>1</v>
      </c>
    </row>
    <row r="3054">
      <c r="A3054" s="6" t="str">
        <f>'CBA Digital Banking Case Study '!D3054</f>
        <v>QLD</v>
      </c>
      <c r="B3054" s="1">
        <f t="shared" si="1"/>
        <v>7</v>
      </c>
    </row>
    <row r="3055">
      <c r="A3055" s="6" t="str">
        <f>'CBA Digital Banking Case Study '!D3055</f>
        <v>VIC</v>
      </c>
      <c r="B3055" s="1">
        <f t="shared" si="1"/>
        <v>5</v>
      </c>
    </row>
    <row r="3056">
      <c r="A3056" s="6" t="str">
        <f>'CBA Digital Banking Case Study '!D3056</f>
        <v>QLD</v>
      </c>
      <c r="B3056" s="1">
        <f t="shared" si="1"/>
        <v>7</v>
      </c>
    </row>
    <row r="3057">
      <c r="A3057" s="6" t="str">
        <f>'CBA Digital Banking Case Study '!D3057</f>
        <v>WA</v>
      </c>
      <c r="B3057" s="1">
        <f t="shared" si="1"/>
        <v>1</v>
      </c>
    </row>
    <row r="3058">
      <c r="A3058" s="6" t="str">
        <f>'CBA Digital Banking Case Study '!D3058</f>
        <v>QLD</v>
      </c>
      <c r="B3058" s="1">
        <f t="shared" si="1"/>
        <v>7</v>
      </c>
    </row>
    <row r="3059">
      <c r="A3059" s="6" t="str">
        <f>'CBA Digital Banking Case Study '!D3059</f>
        <v>VIC</v>
      </c>
      <c r="B3059" s="1">
        <f t="shared" si="1"/>
        <v>5</v>
      </c>
    </row>
    <row r="3060">
      <c r="A3060" s="6" t="str">
        <f>'CBA Digital Banking Case Study '!D3060</f>
        <v>VIC</v>
      </c>
      <c r="B3060" s="1">
        <f t="shared" si="1"/>
        <v>5</v>
      </c>
    </row>
    <row r="3061">
      <c r="A3061" s="6" t="str">
        <f>'CBA Digital Banking Case Study '!D3061</f>
        <v>QLD</v>
      </c>
      <c r="B3061" s="1">
        <f t="shared" si="1"/>
        <v>7</v>
      </c>
    </row>
    <row r="3062">
      <c r="A3062" s="6" t="str">
        <f>'CBA Digital Banking Case Study '!D3062</f>
        <v>VIC</v>
      </c>
      <c r="B3062" s="1">
        <f t="shared" si="1"/>
        <v>5</v>
      </c>
    </row>
    <row r="3063">
      <c r="A3063" s="6" t="str">
        <f>'CBA Digital Banking Case Study '!D3063</f>
        <v>QLD</v>
      </c>
      <c r="B3063" s="1">
        <f t="shared" si="1"/>
        <v>7</v>
      </c>
    </row>
    <row r="3064">
      <c r="A3064" s="6" t="str">
        <f>'CBA Digital Banking Case Study '!D3064</f>
        <v>SA</v>
      </c>
      <c r="B3064" s="1">
        <f t="shared" si="1"/>
        <v>2</v>
      </c>
    </row>
    <row r="3065">
      <c r="A3065" s="6" t="str">
        <f>'CBA Digital Banking Case Study '!D3065</f>
        <v>SA</v>
      </c>
      <c r="B3065" s="1">
        <f t="shared" si="1"/>
        <v>2</v>
      </c>
    </row>
    <row r="3066">
      <c r="A3066" s="6" t="str">
        <f>'CBA Digital Banking Case Study '!D3066</f>
        <v>NSW</v>
      </c>
      <c r="B3066" s="1">
        <f t="shared" si="1"/>
        <v>3</v>
      </c>
    </row>
    <row r="3067">
      <c r="A3067" s="6" t="str">
        <f>'CBA Digital Banking Case Study '!D3067</f>
        <v>NSW</v>
      </c>
      <c r="B3067" s="1">
        <f t="shared" si="1"/>
        <v>3</v>
      </c>
    </row>
    <row r="3068">
      <c r="A3068" s="6" t="str">
        <f>'CBA Digital Banking Case Study '!D3068</f>
        <v>NSW</v>
      </c>
      <c r="B3068" s="1">
        <f t="shared" si="1"/>
        <v>3</v>
      </c>
    </row>
    <row r="3069">
      <c r="A3069" s="6" t="str">
        <f>'CBA Digital Banking Case Study '!D3069</f>
        <v>QLD</v>
      </c>
      <c r="B3069" s="1">
        <f t="shared" si="1"/>
        <v>7</v>
      </c>
    </row>
    <row r="3070">
      <c r="A3070" s="6" t="str">
        <f>'CBA Digital Banking Case Study '!D3070</f>
        <v>VIC</v>
      </c>
      <c r="B3070" s="1">
        <f t="shared" si="1"/>
        <v>5</v>
      </c>
    </row>
    <row r="3071">
      <c r="A3071" s="6" t="str">
        <f>'CBA Digital Banking Case Study '!D3071</f>
        <v>NSW</v>
      </c>
      <c r="B3071" s="1">
        <f t="shared" si="1"/>
        <v>3</v>
      </c>
    </row>
    <row r="3072">
      <c r="A3072" s="6" t="str">
        <f>'CBA Digital Banking Case Study '!D3072</f>
        <v>NSW</v>
      </c>
      <c r="B3072" s="1">
        <f t="shared" si="1"/>
        <v>3</v>
      </c>
    </row>
    <row r="3073">
      <c r="A3073" s="6" t="str">
        <f>'CBA Digital Banking Case Study '!D3073</f>
        <v>VIC</v>
      </c>
      <c r="B3073" s="1">
        <f t="shared" si="1"/>
        <v>5</v>
      </c>
    </row>
    <row r="3074">
      <c r="A3074" s="6" t="str">
        <f>'CBA Digital Banking Case Study '!D3074</f>
        <v>NSW</v>
      </c>
      <c r="B3074" s="1">
        <f t="shared" si="1"/>
        <v>3</v>
      </c>
    </row>
    <row r="3075">
      <c r="A3075" s="6" t="str">
        <f>'CBA Digital Banking Case Study '!D3075</f>
        <v>NSW</v>
      </c>
      <c r="B3075" s="1">
        <f t="shared" si="1"/>
        <v>3</v>
      </c>
    </row>
    <row r="3076">
      <c r="A3076" s="6" t="str">
        <f>'CBA Digital Banking Case Study '!D3076</f>
        <v>QLD</v>
      </c>
      <c r="B3076" s="1">
        <f t="shared" si="1"/>
        <v>7</v>
      </c>
    </row>
    <row r="3077">
      <c r="A3077" s="6" t="str">
        <f>'CBA Digital Banking Case Study '!D3077</f>
        <v>NSW</v>
      </c>
      <c r="B3077" s="1">
        <f t="shared" si="1"/>
        <v>3</v>
      </c>
    </row>
    <row r="3078">
      <c r="A3078" s="6" t="str">
        <f>'CBA Digital Banking Case Study '!D3078</f>
        <v>NSW</v>
      </c>
      <c r="B3078" s="1">
        <f t="shared" si="1"/>
        <v>3</v>
      </c>
    </row>
    <row r="3079">
      <c r="A3079" s="6" t="str">
        <f>'CBA Digital Banking Case Study '!D3079</f>
        <v>WA</v>
      </c>
      <c r="B3079" s="1">
        <f t="shared" si="1"/>
        <v>1</v>
      </c>
    </row>
    <row r="3080">
      <c r="A3080" s="6" t="str">
        <f>'CBA Digital Banking Case Study '!D3080</f>
        <v>WA</v>
      </c>
      <c r="B3080" s="1">
        <f t="shared" si="1"/>
        <v>1</v>
      </c>
    </row>
    <row r="3081">
      <c r="A3081" s="6" t="str">
        <f>'CBA Digital Banking Case Study '!D3081</f>
        <v>VIC</v>
      </c>
      <c r="B3081" s="1">
        <f t="shared" si="1"/>
        <v>5</v>
      </c>
    </row>
    <row r="3082">
      <c r="A3082" s="6" t="str">
        <f>'CBA Digital Banking Case Study '!D3082</f>
        <v>NSW</v>
      </c>
      <c r="B3082" s="1">
        <f t="shared" si="1"/>
        <v>3</v>
      </c>
    </row>
    <row r="3083">
      <c r="A3083" s="6" t="str">
        <f>'CBA Digital Banking Case Study '!D3083</f>
        <v>QLD</v>
      </c>
      <c r="B3083" s="1">
        <f t="shared" si="1"/>
        <v>7</v>
      </c>
    </row>
    <row r="3084">
      <c r="A3084" s="6" t="str">
        <f>'CBA Digital Banking Case Study '!D3084</f>
        <v>VIC</v>
      </c>
      <c r="B3084" s="1">
        <f t="shared" si="1"/>
        <v>5</v>
      </c>
    </row>
    <row r="3085">
      <c r="A3085" s="6" t="str">
        <f>'CBA Digital Banking Case Study '!D3085</f>
        <v>NSW</v>
      </c>
      <c r="B3085" s="1">
        <f t="shared" si="1"/>
        <v>3</v>
      </c>
    </row>
    <row r="3086">
      <c r="A3086" s="6" t="str">
        <f>'CBA Digital Banking Case Study '!D3086</f>
        <v>NSW</v>
      </c>
      <c r="B3086" s="1">
        <f t="shared" si="1"/>
        <v>3</v>
      </c>
    </row>
    <row r="3087">
      <c r="A3087" s="6" t="str">
        <f>'CBA Digital Banking Case Study '!D3087</f>
        <v>NSW</v>
      </c>
      <c r="B3087" s="1">
        <f t="shared" si="1"/>
        <v>3</v>
      </c>
    </row>
    <row r="3088">
      <c r="A3088" s="6" t="str">
        <f>'CBA Digital Banking Case Study '!D3088</f>
        <v>QLD</v>
      </c>
      <c r="B3088" s="1">
        <f t="shared" si="1"/>
        <v>7</v>
      </c>
    </row>
    <row r="3089">
      <c r="A3089" s="6" t="str">
        <f>'CBA Digital Banking Case Study '!D3089</f>
        <v>SA</v>
      </c>
      <c r="B3089" s="1">
        <f t="shared" si="1"/>
        <v>2</v>
      </c>
    </row>
    <row r="3090">
      <c r="A3090" s="6" t="str">
        <f>'CBA Digital Banking Case Study '!D3090</f>
        <v>WA</v>
      </c>
      <c r="B3090" s="1">
        <f t="shared" si="1"/>
        <v>1</v>
      </c>
    </row>
    <row r="3091">
      <c r="A3091" s="6" t="str">
        <f>'CBA Digital Banking Case Study '!D3091</f>
        <v>VIC</v>
      </c>
      <c r="B3091" s="1">
        <f t="shared" si="1"/>
        <v>5</v>
      </c>
    </row>
    <row r="3092">
      <c r="A3092" s="6" t="str">
        <f>'CBA Digital Banking Case Study '!D3092</f>
        <v>VIC</v>
      </c>
      <c r="B3092" s="1">
        <f t="shared" si="1"/>
        <v>5</v>
      </c>
    </row>
    <row r="3093">
      <c r="A3093" s="6" t="str">
        <f>'CBA Digital Banking Case Study '!D3093</f>
        <v>QLD</v>
      </c>
      <c r="B3093" s="1">
        <f t="shared" si="1"/>
        <v>7</v>
      </c>
    </row>
    <row r="3094">
      <c r="A3094" s="6" t="str">
        <f>'CBA Digital Banking Case Study '!D3094</f>
        <v>VIC</v>
      </c>
      <c r="B3094" s="1">
        <f t="shared" si="1"/>
        <v>5</v>
      </c>
    </row>
    <row r="3095">
      <c r="A3095" s="6" t="str">
        <f>'CBA Digital Banking Case Study '!D3095</f>
        <v>NSW</v>
      </c>
      <c r="B3095" s="1">
        <f t="shared" si="1"/>
        <v>3</v>
      </c>
    </row>
    <row r="3096">
      <c r="A3096" s="6" t="str">
        <f>'CBA Digital Banking Case Study '!D3096</f>
        <v>QLD</v>
      </c>
      <c r="B3096" s="1">
        <f t="shared" si="1"/>
        <v>7</v>
      </c>
    </row>
    <row r="3097">
      <c r="A3097" s="6" t="str">
        <f>'CBA Digital Banking Case Study '!D3097</f>
        <v>WA</v>
      </c>
      <c r="B3097" s="1">
        <f t="shared" si="1"/>
        <v>1</v>
      </c>
    </row>
    <row r="3098">
      <c r="A3098" s="6" t="str">
        <f>'CBA Digital Banking Case Study '!D3098</f>
        <v>VIC</v>
      </c>
      <c r="B3098" s="1">
        <f t="shared" si="1"/>
        <v>5</v>
      </c>
    </row>
    <row r="3099">
      <c r="A3099" s="6" t="str">
        <f>'CBA Digital Banking Case Study '!D3099</f>
        <v>WA</v>
      </c>
      <c r="B3099" s="1">
        <f t="shared" si="1"/>
        <v>1</v>
      </c>
    </row>
    <row r="3100">
      <c r="A3100" s="6" t="str">
        <f>'CBA Digital Banking Case Study '!D3100</f>
        <v>VIC</v>
      </c>
      <c r="B3100" s="1">
        <f t="shared" si="1"/>
        <v>5</v>
      </c>
    </row>
    <row r="3101">
      <c r="A3101" s="6" t="str">
        <f>'CBA Digital Banking Case Study '!D3101</f>
        <v>VIC</v>
      </c>
      <c r="B3101" s="1">
        <f t="shared" si="1"/>
        <v>5</v>
      </c>
    </row>
    <row r="3102">
      <c r="A3102" s="6" t="str">
        <f>'CBA Digital Banking Case Study '!D3102</f>
        <v>NSW</v>
      </c>
      <c r="B3102" s="1">
        <f t="shared" si="1"/>
        <v>3</v>
      </c>
    </row>
    <row r="3103">
      <c r="A3103" s="6" t="str">
        <f>'CBA Digital Banking Case Study '!D3103</f>
        <v>QLD</v>
      </c>
      <c r="B3103" s="1">
        <f t="shared" si="1"/>
        <v>7</v>
      </c>
    </row>
    <row r="3104">
      <c r="A3104" s="6" t="str">
        <f>'CBA Digital Banking Case Study '!D3104</f>
        <v>WA</v>
      </c>
      <c r="B3104" s="1">
        <f t="shared" si="1"/>
        <v>1</v>
      </c>
    </row>
    <row r="3105">
      <c r="A3105" s="6" t="str">
        <f>'CBA Digital Banking Case Study '!D3105</f>
        <v>QLD</v>
      </c>
      <c r="B3105" s="1">
        <f t="shared" si="1"/>
        <v>7</v>
      </c>
    </row>
    <row r="3106">
      <c r="A3106" s="6" t="str">
        <f>'CBA Digital Banking Case Study '!D3106</f>
        <v>NSW</v>
      </c>
      <c r="B3106" s="1">
        <f t="shared" si="1"/>
        <v>3</v>
      </c>
    </row>
    <row r="3107">
      <c r="A3107" s="6" t="str">
        <f>'CBA Digital Banking Case Study '!D3107</f>
        <v>NSW</v>
      </c>
      <c r="B3107" s="1">
        <f t="shared" si="1"/>
        <v>3</v>
      </c>
    </row>
    <row r="3108">
      <c r="A3108" s="6" t="str">
        <f>'CBA Digital Banking Case Study '!D3108</f>
        <v>VIC</v>
      </c>
      <c r="B3108" s="1">
        <f t="shared" si="1"/>
        <v>5</v>
      </c>
    </row>
    <row r="3109">
      <c r="A3109" s="6" t="str">
        <f>'CBA Digital Banking Case Study '!D3109</f>
        <v>VIC</v>
      </c>
      <c r="B3109" s="1">
        <f t="shared" si="1"/>
        <v>5</v>
      </c>
    </row>
    <row r="3110">
      <c r="A3110" s="6" t="str">
        <f>'CBA Digital Banking Case Study '!D3110</f>
        <v>VIC</v>
      </c>
      <c r="B3110" s="1">
        <f t="shared" si="1"/>
        <v>5</v>
      </c>
    </row>
    <row r="3111">
      <c r="A3111" s="6" t="str">
        <f>'CBA Digital Banking Case Study '!D3111</f>
        <v>ACT</v>
      </c>
      <c r="B3111" s="1">
        <f t="shared" si="1"/>
        <v>6</v>
      </c>
    </row>
    <row r="3112">
      <c r="A3112" s="6" t="str">
        <f>'CBA Digital Banking Case Study '!D3112</f>
        <v>QLD</v>
      </c>
      <c r="B3112" s="1">
        <f t="shared" si="1"/>
        <v>7</v>
      </c>
    </row>
    <row r="3113">
      <c r="A3113" s="6" t="str">
        <f>'CBA Digital Banking Case Study '!D3113</f>
        <v>VIC</v>
      </c>
      <c r="B3113" s="1">
        <f t="shared" si="1"/>
        <v>5</v>
      </c>
    </row>
    <row r="3114">
      <c r="A3114" s="6" t="str">
        <f>'CBA Digital Banking Case Study '!D3114</f>
        <v>NSW</v>
      </c>
      <c r="B3114" s="1">
        <f t="shared" si="1"/>
        <v>3</v>
      </c>
    </row>
    <row r="3115">
      <c r="A3115" s="6" t="str">
        <f>'CBA Digital Banking Case Study '!D3115</f>
        <v>NSW</v>
      </c>
      <c r="B3115" s="1">
        <f t="shared" si="1"/>
        <v>3</v>
      </c>
    </row>
    <row r="3116">
      <c r="A3116" s="6" t="str">
        <f>'CBA Digital Banking Case Study '!D3116</f>
        <v>QLD</v>
      </c>
      <c r="B3116" s="1">
        <f t="shared" si="1"/>
        <v>7</v>
      </c>
    </row>
    <row r="3117">
      <c r="A3117" s="6" t="str">
        <f>'CBA Digital Banking Case Study '!D3117</f>
        <v>WA</v>
      </c>
      <c r="B3117" s="1">
        <f t="shared" si="1"/>
        <v>1</v>
      </c>
    </row>
    <row r="3118">
      <c r="A3118" s="6" t="str">
        <f>'CBA Digital Banking Case Study '!D3118</f>
        <v>QLD</v>
      </c>
      <c r="B3118" s="1">
        <f t="shared" si="1"/>
        <v>7</v>
      </c>
    </row>
    <row r="3119">
      <c r="A3119" s="6" t="str">
        <f>'CBA Digital Banking Case Study '!D3119</f>
        <v>VIC</v>
      </c>
      <c r="B3119" s="1">
        <f t="shared" si="1"/>
        <v>5</v>
      </c>
    </row>
    <row r="3120">
      <c r="A3120" s="6" t="str">
        <f>'CBA Digital Banking Case Study '!D3120</f>
        <v>NSW</v>
      </c>
      <c r="B3120" s="1">
        <f t="shared" si="1"/>
        <v>3</v>
      </c>
    </row>
    <row r="3121">
      <c r="A3121" s="6" t="str">
        <f>'CBA Digital Banking Case Study '!D3121</f>
        <v>ACT</v>
      </c>
      <c r="B3121" s="1">
        <f t="shared" si="1"/>
        <v>6</v>
      </c>
    </row>
    <row r="3122">
      <c r="A3122" s="6" t="str">
        <f>'CBA Digital Banking Case Study '!D3122</f>
        <v>ACT</v>
      </c>
      <c r="B3122" s="1">
        <f t="shared" si="1"/>
        <v>6</v>
      </c>
    </row>
    <row r="3123">
      <c r="A3123" s="6" t="str">
        <f>'CBA Digital Banking Case Study '!D3123</f>
        <v>VIC</v>
      </c>
      <c r="B3123" s="1">
        <f t="shared" si="1"/>
        <v>5</v>
      </c>
    </row>
    <row r="3124">
      <c r="A3124" s="6" t="str">
        <f>'CBA Digital Banking Case Study '!D3124</f>
        <v>NSW</v>
      </c>
      <c r="B3124" s="1">
        <f t="shared" si="1"/>
        <v>3</v>
      </c>
    </row>
    <row r="3125">
      <c r="A3125" s="6" t="str">
        <f>'CBA Digital Banking Case Study '!D3125</f>
        <v>VIC</v>
      </c>
      <c r="B3125" s="1">
        <f t="shared" si="1"/>
        <v>5</v>
      </c>
    </row>
    <row r="3126">
      <c r="A3126" s="6" t="str">
        <f>'CBA Digital Banking Case Study '!D3126</f>
        <v>SA</v>
      </c>
      <c r="B3126" s="1">
        <f t="shared" si="1"/>
        <v>2</v>
      </c>
    </row>
    <row r="3127">
      <c r="A3127" s="6" t="str">
        <f>'CBA Digital Banking Case Study '!D3127</f>
        <v>QLD</v>
      </c>
      <c r="B3127" s="1">
        <f t="shared" si="1"/>
        <v>7</v>
      </c>
    </row>
    <row r="3128">
      <c r="A3128" s="6" t="str">
        <f>'CBA Digital Banking Case Study '!D3128</f>
        <v>QLD</v>
      </c>
      <c r="B3128" s="1">
        <f t="shared" si="1"/>
        <v>7</v>
      </c>
    </row>
    <row r="3129">
      <c r="A3129" s="6" t="str">
        <f>'CBA Digital Banking Case Study '!D3129</f>
        <v>NSW</v>
      </c>
      <c r="B3129" s="1">
        <f t="shared" si="1"/>
        <v>3</v>
      </c>
    </row>
    <row r="3130">
      <c r="A3130" s="6" t="str">
        <f>'CBA Digital Banking Case Study '!D3130</f>
        <v>NSW</v>
      </c>
      <c r="B3130" s="1">
        <f t="shared" si="1"/>
        <v>3</v>
      </c>
    </row>
    <row r="3131">
      <c r="A3131" s="6" t="str">
        <f>'CBA Digital Banking Case Study '!D3131</f>
        <v>NSW</v>
      </c>
      <c r="B3131" s="1">
        <f t="shared" si="1"/>
        <v>3</v>
      </c>
    </row>
    <row r="3132">
      <c r="A3132" s="6" t="str">
        <f>'CBA Digital Banking Case Study '!D3132</f>
        <v>SA</v>
      </c>
      <c r="B3132" s="1">
        <f t="shared" si="1"/>
        <v>2</v>
      </c>
    </row>
    <row r="3133">
      <c r="A3133" s="6" t="str">
        <f>'CBA Digital Banking Case Study '!D3133</f>
        <v>VIC</v>
      </c>
      <c r="B3133" s="1">
        <f t="shared" si="1"/>
        <v>5</v>
      </c>
    </row>
    <row r="3134">
      <c r="A3134" s="6" t="str">
        <f>'CBA Digital Banking Case Study '!D3134</f>
        <v>WA</v>
      </c>
      <c r="B3134" s="1">
        <f t="shared" si="1"/>
        <v>1</v>
      </c>
    </row>
    <row r="3135">
      <c r="A3135" s="6" t="str">
        <f>'CBA Digital Banking Case Study '!D3135</f>
        <v>NSW</v>
      </c>
      <c r="B3135" s="1">
        <f t="shared" si="1"/>
        <v>3</v>
      </c>
    </row>
    <row r="3136">
      <c r="A3136" s="6" t="str">
        <f>'CBA Digital Banking Case Study '!D3136</f>
        <v>SA</v>
      </c>
      <c r="B3136" s="1">
        <f t="shared" si="1"/>
        <v>2</v>
      </c>
    </row>
    <row r="3137">
      <c r="A3137" s="6" t="str">
        <f>'CBA Digital Banking Case Study '!D3137</f>
        <v>WA</v>
      </c>
      <c r="B3137" s="1">
        <f t="shared" si="1"/>
        <v>1</v>
      </c>
    </row>
    <row r="3138">
      <c r="A3138" s="6" t="str">
        <f>'CBA Digital Banking Case Study '!D3138</f>
        <v>NSW</v>
      </c>
      <c r="B3138" s="1">
        <f t="shared" si="1"/>
        <v>3</v>
      </c>
    </row>
    <row r="3139">
      <c r="A3139" s="6" t="str">
        <f>'CBA Digital Banking Case Study '!D3139</f>
        <v>WA</v>
      </c>
      <c r="B3139" s="1">
        <f t="shared" si="1"/>
        <v>1</v>
      </c>
    </row>
    <row r="3140">
      <c r="A3140" s="6" t="str">
        <f>'CBA Digital Banking Case Study '!D3140</f>
        <v>NSW</v>
      </c>
      <c r="B3140" s="1">
        <f t="shared" si="1"/>
        <v>3</v>
      </c>
    </row>
    <row r="3141">
      <c r="A3141" s="6" t="str">
        <f>'CBA Digital Banking Case Study '!D3141</f>
        <v>NSW</v>
      </c>
      <c r="B3141" s="1">
        <f t="shared" si="1"/>
        <v>3</v>
      </c>
    </row>
    <row r="3142">
      <c r="A3142" s="6" t="str">
        <f>'CBA Digital Banking Case Study '!D3142</f>
        <v>NSW</v>
      </c>
      <c r="B3142" s="1">
        <f t="shared" si="1"/>
        <v>3</v>
      </c>
    </row>
    <row r="3143">
      <c r="A3143" s="6" t="str">
        <f>'CBA Digital Banking Case Study '!D3143</f>
        <v>SA</v>
      </c>
      <c r="B3143" s="1">
        <f t="shared" si="1"/>
        <v>2</v>
      </c>
    </row>
    <row r="3144">
      <c r="A3144" s="6" t="str">
        <f>'CBA Digital Banking Case Study '!D3144</f>
        <v>SA</v>
      </c>
      <c r="B3144" s="1">
        <f t="shared" si="1"/>
        <v>2</v>
      </c>
    </row>
    <row r="3145">
      <c r="A3145" s="6" t="str">
        <f>'CBA Digital Banking Case Study '!D3145</f>
        <v>VIC</v>
      </c>
      <c r="B3145" s="1">
        <f t="shared" si="1"/>
        <v>5</v>
      </c>
    </row>
    <row r="3146">
      <c r="A3146" s="6" t="str">
        <f>'CBA Digital Banking Case Study '!D3146</f>
        <v>QLD</v>
      </c>
      <c r="B3146" s="1">
        <f t="shared" si="1"/>
        <v>7</v>
      </c>
    </row>
    <row r="3147">
      <c r="A3147" s="6" t="str">
        <f>'CBA Digital Banking Case Study '!D3147</f>
        <v>QLD</v>
      </c>
      <c r="B3147" s="1">
        <f t="shared" si="1"/>
        <v>7</v>
      </c>
    </row>
    <row r="3148">
      <c r="A3148" s="6" t="str">
        <f>'CBA Digital Banking Case Study '!D3148</f>
        <v>WA</v>
      </c>
      <c r="B3148" s="1">
        <f t="shared" si="1"/>
        <v>1</v>
      </c>
    </row>
    <row r="3149">
      <c r="A3149" s="6" t="str">
        <f>'CBA Digital Banking Case Study '!D3149</f>
        <v>NSW</v>
      </c>
      <c r="B3149" s="1">
        <f t="shared" si="1"/>
        <v>3</v>
      </c>
    </row>
    <row r="3150">
      <c r="A3150" s="6" t="str">
        <f>'CBA Digital Banking Case Study '!D3150</f>
        <v>VIC</v>
      </c>
      <c r="B3150" s="1">
        <f t="shared" si="1"/>
        <v>5</v>
      </c>
    </row>
    <row r="3151">
      <c r="A3151" s="6" t="str">
        <f>'CBA Digital Banking Case Study '!D3151</f>
        <v>QLD</v>
      </c>
      <c r="B3151" s="1">
        <f t="shared" si="1"/>
        <v>7</v>
      </c>
    </row>
    <row r="3152">
      <c r="A3152" s="6" t="str">
        <f>'CBA Digital Banking Case Study '!D3152</f>
        <v>NSW</v>
      </c>
      <c r="B3152" s="1">
        <f t="shared" si="1"/>
        <v>3</v>
      </c>
    </row>
    <row r="3153">
      <c r="A3153" s="6" t="str">
        <f>'CBA Digital Banking Case Study '!D3153</f>
        <v>VIC</v>
      </c>
      <c r="B3153" s="1">
        <f t="shared" si="1"/>
        <v>5</v>
      </c>
    </row>
    <row r="3154">
      <c r="A3154" s="6" t="str">
        <f>'CBA Digital Banking Case Study '!D3154</f>
        <v>QLD</v>
      </c>
      <c r="B3154" s="1">
        <f t="shared" si="1"/>
        <v>7</v>
      </c>
    </row>
    <row r="3155">
      <c r="A3155" s="6" t="str">
        <f>'CBA Digital Banking Case Study '!D3155</f>
        <v>NSW</v>
      </c>
      <c r="B3155" s="1">
        <f t="shared" si="1"/>
        <v>3</v>
      </c>
    </row>
    <row r="3156">
      <c r="A3156" s="6" t="str">
        <f>'CBA Digital Banking Case Study '!D3156</f>
        <v>TAS</v>
      </c>
      <c r="B3156" s="1">
        <f t="shared" si="1"/>
        <v>4</v>
      </c>
    </row>
    <row r="3157">
      <c r="A3157" s="6" t="str">
        <f>'CBA Digital Banking Case Study '!D3157</f>
        <v>NSW</v>
      </c>
      <c r="B3157" s="1">
        <f t="shared" si="1"/>
        <v>3</v>
      </c>
    </row>
    <row r="3158">
      <c r="A3158" s="6" t="str">
        <f>'CBA Digital Banking Case Study '!D3158</f>
        <v>TAS</v>
      </c>
      <c r="B3158" s="1">
        <f t="shared" si="1"/>
        <v>4</v>
      </c>
    </row>
    <row r="3159">
      <c r="A3159" s="6" t="str">
        <f>'CBA Digital Banking Case Study '!D3159</f>
        <v>NSW</v>
      </c>
      <c r="B3159" s="1">
        <f t="shared" si="1"/>
        <v>3</v>
      </c>
    </row>
    <row r="3160">
      <c r="A3160" s="6" t="str">
        <f>'CBA Digital Banking Case Study '!D3160</f>
        <v>NSW</v>
      </c>
      <c r="B3160" s="1">
        <f t="shared" si="1"/>
        <v>3</v>
      </c>
    </row>
    <row r="3161">
      <c r="A3161" s="6" t="str">
        <f>'CBA Digital Banking Case Study '!D3161</f>
        <v>NSW</v>
      </c>
      <c r="B3161" s="1">
        <f t="shared" si="1"/>
        <v>3</v>
      </c>
    </row>
    <row r="3162">
      <c r="A3162" s="6" t="str">
        <f>'CBA Digital Banking Case Study '!D3162</f>
        <v>WA</v>
      </c>
      <c r="B3162" s="1">
        <f t="shared" si="1"/>
        <v>1</v>
      </c>
    </row>
    <row r="3163">
      <c r="A3163" s="6" t="str">
        <f>'CBA Digital Banking Case Study '!D3163</f>
        <v>QLD</v>
      </c>
      <c r="B3163" s="1">
        <f t="shared" si="1"/>
        <v>7</v>
      </c>
    </row>
    <row r="3164">
      <c r="A3164" s="6" t="str">
        <f>'CBA Digital Banking Case Study '!D3164</f>
        <v>NSW</v>
      </c>
      <c r="B3164" s="1">
        <f t="shared" si="1"/>
        <v>3</v>
      </c>
    </row>
    <row r="3165">
      <c r="A3165" s="6" t="str">
        <f>'CBA Digital Banking Case Study '!D3165</f>
        <v>NSW</v>
      </c>
      <c r="B3165" s="1">
        <f t="shared" si="1"/>
        <v>3</v>
      </c>
    </row>
    <row r="3166">
      <c r="A3166" s="6" t="str">
        <f>'CBA Digital Banking Case Study '!D3166</f>
        <v>QLD</v>
      </c>
      <c r="B3166" s="1">
        <f t="shared" si="1"/>
        <v>7</v>
      </c>
    </row>
    <row r="3167">
      <c r="A3167" s="6" t="str">
        <f>'CBA Digital Banking Case Study '!D3167</f>
        <v>VIC</v>
      </c>
      <c r="B3167" s="1">
        <f t="shared" si="1"/>
        <v>5</v>
      </c>
    </row>
    <row r="3168">
      <c r="A3168" s="6" t="str">
        <f>'CBA Digital Banking Case Study '!D3168</f>
        <v>WA</v>
      </c>
      <c r="B3168" s="1">
        <f t="shared" si="1"/>
        <v>1</v>
      </c>
    </row>
    <row r="3169">
      <c r="A3169" s="6" t="str">
        <f>'CBA Digital Banking Case Study '!D3169</f>
        <v>NSW</v>
      </c>
      <c r="B3169" s="1">
        <f t="shared" si="1"/>
        <v>3</v>
      </c>
    </row>
    <row r="3170">
      <c r="A3170" s="6" t="str">
        <f>'CBA Digital Banking Case Study '!D3170</f>
        <v>QLD</v>
      </c>
      <c r="B3170" s="1">
        <f t="shared" si="1"/>
        <v>7</v>
      </c>
    </row>
    <row r="3171">
      <c r="A3171" s="6" t="str">
        <f>'CBA Digital Banking Case Study '!D3171</f>
        <v>QLD</v>
      </c>
      <c r="B3171" s="1">
        <f t="shared" si="1"/>
        <v>7</v>
      </c>
    </row>
    <row r="3172">
      <c r="A3172" s="6" t="str">
        <f>'CBA Digital Banking Case Study '!D3172</f>
        <v>NT</v>
      </c>
      <c r="B3172" s="1">
        <f t="shared" si="1"/>
        <v>8</v>
      </c>
    </row>
    <row r="3173">
      <c r="A3173" s="6" t="str">
        <f>'CBA Digital Banking Case Study '!D3173</f>
        <v>QLD</v>
      </c>
      <c r="B3173" s="1">
        <f t="shared" si="1"/>
        <v>7</v>
      </c>
    </row>
    <row r="3174">
      <c r="A3174" s="6" t="str">
        <f>'CBA Digital Banking Case Study '!D3174</f>
        <v>NSW</v>
      </c>
      <c r="B3174" s="1">
        <f t="shared" si="1"/>
        <v>3</v>
      </c>
    </row>
    <row r="3175">
      <c r="A3175" s="6" t="str">
        <f>'CBA Digital Banking Case Study '!D3175</f>
        <v>NSW</v>
      </c>
      <c r="B3175" s="1">
        <f t="shared" si="1"/>
        <v>3</v>
      </c>
    </row>
    <row r="3176">
      <c r="A3176" s="6" t="str">
        <f>'CBA Digital Banking Case Study '!D3176</f>
        <v>QLD</v>
      </c>
      <c r="B3176" s="1">
        <f t="shared" si="1"/>
        <v>7</v>
      </c>
    </row>
    <row r="3177">
      <c r="A3177" s="6" t="str">
        <f>'CBA Digital Banking Case Study '!D3177</f>
        <v>VIC</v>
      </c>
      <c r="B3177" s="1">
        <f t="shared" si="1"/>
        <v>5</v>
      </c>
    </row>
    <row r="3178">
      <c r="A3178" s="6" t="str">
        <f>'CBA Digital Banking Case Study '!D3178</f>
        <v>SA</v>
      </c>
      <c r="B3178" s="1">
        <f t="shared" si="1"/>
        <v>2</v>
      </c>
    </row>
    <row r="3179">
      <c r="A3179" s="6" t="str">
        <f>'CBA Digital Banking Case Study '!D3179</f>
        <v>QLD</v>
      </c>
      <c r="B3179" s="1">
        <f t="shared" si="1"/>
        <v>7</v>
      </c>
    </row>
    <row r="3180">
      <c r="A3180" s="6" t="str">
        <f>'CBA Digital Banking Case Study '!D3180</f>
        <v>VIC</v>
      </c>
      <c r="B3180" s="1">
        <f t="shared" si="1"/>
        <v>5</v>
      </c>
    </row>
    <row r="3181">
      <c r="A3181" s="6" t="str">
        <f>'CBA Digital Banking Case Study '!D3181</f>
        <v>VIC</v>
      </c>
      <c r="B3181" s="1">
        <f t="shared" si="1"/>
        <v>5</v>
      </c>
    </row>
    <row r="3182">
      <c r="A3182" s="6" t="str">
        <f>'CBA Digital Banking Case Study '!D3182</f>
        <v>VIC</v>
      </c>
      <c r="B3182" s="1">
        <f t="shared" si="1"/>
        <v>5</v>
      </c>
    </row>
    <row r="3183">
      <c r="A3183" s="6" t="str">
        <f>'CBA Digital Banking Case Study '!D3183</f>
        <v>NSW</v>
      </c>
      <c r="B3183" s="1">
        <f t="shared" si="1"/>
        <v>3</v>
      </c>
    </row>
    <row r="3184">
      <c r="A3184" s="6" t="str">
        <f>'CBA Digital Banking Case Study '!D3184</f>
        <v>NSW</v>
      </c>
      <c r="B3184" s="1">
        <f t="shared" si="1"/>
        <v>3</v>
      </c>
    </row>
    <row r="3185">
      <c r="A3185" s="6" t="str">
        <f>'CBA Digital Banking Case Study '!D3185</f>
        <v>VIC</v>
      </c>
      <c r="B3185" s="1">
        <f t="shared" si="1"/>
        <v>5</v>
      </c>
    </row>
    <row r="3186">
      <c r="A3186" s="6" t="str">
        <f>'CBA Digital Banking Case Study '!D3186</f>
        <v>NSW</v>
      </c>
      <c r="B3186" s="1">
        <f t="shared" si="1"/>
        <v>3</v>
      </c>
    </row>
    <row r="3187">
      <c r="A3187" s="6" t="str">
        <f>'CBA Digital Banking Case Study '!D3187</f>
        <v>NSW</v>
      </c>
      <c r="B3187" s="1">
        <f t="shared" si="1"/>
        <v>3</v>
      </c>
    </row>
    <row r="3188">
      <c r="A3188" s="6" t="str">
        <f>'CBA Digital Banking Case Study '!D3188</f>
        <v>NSW</v>
      </c>
      <c r="B3188" s="1">
        <f t="shared" si="1"/>
        <v>3</v>
      </c>
    </row>
    <row r="3189">
      <c r="A3189" s="6" t="str">
        <f>'CBA Digital Banking Case Study '!D3189</f>
        <v>NSW</v>
      </c>
      <c r="B3189" s="1">
        <f t="shared" si="1"/>
        <v>3</v>
      </c>
    </row>
    <row r="3190">
      <c r="A3190" s="6" t="str">
        <f>'CBA Digital Banking Case Study '!D3190</f>
        <v>NSW</v>
      </c>
      <c r="B3190" s="1">
        <f t="shared" si="1"/>
        <v>3</v>
      </c>
    </row>
    <row r="3191">
      <c r="A3191" s="6" t="str">
        <f>'CBA Digital Banking Case Study '!D3191</f>
        <v>QLD</v>
      </c>
      <c r="B3191" s="1">
        <f t="shared" si="1"/>
        <v>7</v>
      </c>
    </row>
    <row r="3192">
      <c r="A3192" s="6" t="str">
        <f>'CBA Digital Banking Case Study '!D3192</f>
        <v>VIC</v>
      </c>
      <c r="B3192" s="1">
        <f t="shared" si="1"/>
        <v>5</v>
      </c>
    </row>
    <row r="3193">
      <c r="A3193" s="6" t="str">
        <f>'CBA Digital Banking Case Study '!D3193</f>
        <v>VIC</v>
      </c>
      <c r="B3193" s="1">
        <f t="shared" si="1"/>
        <v>5</v>
      </c>
    </row>
    <row r="3194">
      <c r="A3194" s="6" t="str">
        <f>'CBA Digital Banking Case Study '!D3194</f>
        <v>QLD</v>
      </c>
      <c r="B3194" s="1">
        <f t="shared" si="1"/>
        <v>7</v>
      </c>
    </row>
    <row r="3195">
      <c r="A3195" s="6" t="str">
        <f>'CBA Digital Banking Case Study '!D3195</f>
        <v>ACT</v>
      </c>
      <c r="B3195" s="1">
        <f t="shared" si="1"/>
        <v>6</v>
      </c>
    </row>
    <row r="3196">
      <c r="A3196" s="6" t="str">
        <f>'CBA Digital Banking Case Study '!D3196</f>
        <v>NSW</v>
      </c>
      <c r="B3196" s="1">
        <f t="shared" si="1"/>
        <v>3</v>
      </c>
    </row>
    <row r="3197">
      <c r="A3197" s="6" t="str">
        <f>'CBA Digital Banking Case Study '!D3197</f>
        <v>VIC</v>
      </c>
      <c r="B3197" s="1">
        <f t="shared" si="1"/>
        <v>5</v>
      </c>
    </row>
    <row r="3198">
      <c r="A3198" s="6" t="str">
        <f>'CBA Digital Banking Case Study '!D3198</f>
        <v>NSW</v>
      </c>
      <c r="B3198" s="1">
        <f t="shared" si="1"/>
        <v>3</v>
      </c>
    </row>
    <row r="3199">
      <c r="A3199" s="6" t="str">
        <f>'CBA Digital Banking Case Study '!D3199</f>
        <v>VIC</v>
      </c>
      <c r="B3199" s="1">
        <f t="shared" si="1"/>
        <v>5</v>
      </c>
    </row>
    <row r="3200">
      <c r="A3200" s="6" t="str">
        <f>'CBA Digital Banking Case Study '!D3200</f>
        <v>SA</v>
      </c>
      <c r="B3200" s="1">
        <f t="shared" si="1"/>
        <v>2</v>
      </c>
    </row>
    <row r="3201">
      <c r="A3201" s="6" t="str">
        <f>'CBA Digital Banking Case Study '!D3201</f>
        <v>QLD</v>
      </c>
      <c r="B3201" s="1">
        <f t="shared" si="1"/>
        <v>7</v>
      </c>
    </row>
    <row r="3202">
      <c r="A3202" s="6" t="str">
        <f>'CBA Digital Banking Case Study '!D3202</f>
        <v>QLD</v>
      </c>
      <c r="B3202" s="1">
        <f t="shared" si="1"/>
        <v>7</v>
      </c>
    </row>
    <row r="3203">
      <c r="A3203" s="6" t="str">
        <f>'CBA Digital Banking Case Study '!D3203</f>
        <v>VIC</v>
      </c>
      <c r="B3203" s="1">
        <f t="shared" si="1"/>
        <v>5</v>
      </c>
    </row>
    <row r="3204">
      <c r="A3204" s="6" t="str">
        <f>'CBA Digital Banking Case Study '!D3204</f>
        <v>QLD</v>
      </c>
      <c r="B3204" s="1">
        <f t="shared" si="1"/>
        <v>7</v>
      </c>
    </row>
    <row r="3205">
      <c r="A3205" s="6" t="str">
        <f>'CBA Digital Banking Case Study '!D3205</f>
        <v>NSW</v>
      </c>
      <c r="B3205" s="1">
        <f t="shared" si="1"/>
        <v>3</v>
      </c>
    </row>
    <row r="3206">
      <c r="A3206" s="6" t="str">
        <f>'CBA Digital Banking Case Study '!D3206</f>
        <v>QLD</v>
      </c>
      <c r="B3206" s="1">
        <f t="shared" si="1"/>
        <v>7</v>
      </c>
    </row>
    <row r="3207">
      <c r="A3207" s="6" t="str">
        <f>'CBA Digital Banking Case Study '!D3207</f>
        <v>VIC</v>
      </c>
      <c r="B3207" s="1">
        <f t="shared" si="1"/>
        <v>5</v>
      </c>
    </row>
    <row r="3208">
      <c r="A3208" s="6" t="str">
        <f>'CBA Digital Banking Case Study '!D3208</f>
        <v>VIC</v>
      </c>
      <c r="B3208" s="1">
        <f t="shared" si="1"/>
        <v>5</v>
      </c>
    </row>
    <row r="3209">
      <c r="A3209" s="6" t="str">
        <f>'CBA Digital Banking Case Study '!D3209</f>
        <v>NSW</v>
      </c>
      <c r="B3209" s="1">
        <f t="shared" si="1"/>
        <v>3</v>
      </c>
    </row>
    <row r="3210">
      <c r="A3210" s="6" t="str">
        <f>'CBA Digital Banking Case Study '!D3210</f>
        <v>WA</v>
      </c>
      <c r="B3210" s="1">
        <f t="shared" si="1"/>
        <v>1</v>
      </c>
    </row>
    <row r="3211">
      <c r="A3211" s="6" t="str">
        <f>'CBA Digital Banking Case Study '!D3211</f>
        <v>NSW</v>
      </c>
      <c r="B3211" s="1">
        <f t="shared" si="1"/>
        <v>3</v>
      </c>
    </row>
    <row r="3212">
      <c r="A3212" s="6" t="str">
        <f>'CBA Digital Banking Case Study '!D3212</f>
        <v>NSW</v>
      </c>
      <c r="B3212" s="1">
        <f t="shared" si="1"/>
        <v>3</v>
      </c>
    </row>
    <row r="3213">
      <c r="A3213" s="6" t="str">
        <f>'CBA Digital Banking Case Study '!D3213</f>
        <v>VIC</v>
      </c>
      <c r="B3213" s="1">
        <f t="shared" si="1"/>
        <v>5</v>
      </c>
    </row>
    <row r="3214">
      <c r="A3214" s="6" t="str">
        <f>'CBA Digital Banking Case Study '!D3214</f>
        <v>NSW</v>
      </c>
      <c r="B3214" s="1">
        <f t="shared" si="1"/>
        <v>3</v>
      </c>
    </row>
    <row r="3215">
      <c r="A3215" s="6" t="str">
        <f>'CBA Digital Banking Case Study '!D3215</f>
        <v>QLD</v>
      </c>
      <c r="B3215" s="1">
        <f t="shared" si="1"/>
        <v>7</v>
      </c>
    </row>
    <row r="3216">
      <c r="A3216" s="6" t="str">
        <f>'CBA Digital Banking Case Study '!D3216</f>
        <v>QLD</v>
      </c>
      <c r="B3216" s="1">
        <f t="shared" si="1"/>
        <v>7</v>
      </c>
    </row>
    <row r="3217">
      <c r="A3217" s="6" t="str">
        <f>'CBA Digital Banking Case Study '!D3217</f>
        <v>QLD</v>
      </c>
      <c r="B3217" s="1">
        <f t="shared" si="1"/>
        <v>7</v>
      </c>
    </row>
    <row r="3218">
      <c r="A3218" s="6" t="str">
        <f>'CBA Digital Banking Case Study '!D3218</f>
        <v>VIC</v>
      </c>
      <c r="B3218" s="1">
        <f t="shared" si="1"/>
        <v>5</v>
      </c>
    </row>
    <row r="3219">
      <c r="A3219" s="6" t="str">
        <f>'CBA Digital Banking Case Study '!D3219</f>
        <v>QLD</v>
      </c>
      <c r="B3219" s="1">
        <f t="shared" si="1"/>
        <v>7</v>
      </c>
    </row>
    <row r="3220">
      <c r="A3220" s="6" t="str">
        <f>'CBA Digital Banking Case Study '!D3220</f>
        <v>WA</v>
      </c>
      <c r="B3220" s="1">
        <f t="shared" si="1"/>
        <v>1</v>
      </c>
    </row>
    <row r="3221">
      <c r="A3221" s="6" t="str">
        <f>'CBA Digital Banking Case Study '!D3221</f>
        <v>VIC</v>
      </c>
      <c r="B3221" s="1">
        <f t="shared" si="1"/>
        <v>5</v>
      </c>
    </row>
    <row r="3222">
      <c r="A3222" s="6" t="str">
        <f>'CBA Digital Banking Case Study '!D3222</f>
        <v>VIC</v>
      </c>
      <c r="B3222" s="1">
        <f t="shared" si="1"/>
        <v>5</v>
      </c>
    </row>
    <row r="3223">
      <c r="A3223" s="6" t="str">
        <f>'CBA Digital Banking Case Study '!D3223</f>
        <v>SA</v>
      </c>
      <c r="B3223" s="1">
        <f t="shared" si="1"/>
        <v>2</v>
      </c>
    </row>
    <row r="3224">
      <c r="A3224" s="6" t="str">
        <f>'CBA Digital Banking Case Study '!D3224</f>
        <v>NSW</v>
      </c>
      <c r="B3224" s="1">
        <f t="shared" si="1"/>
        <v>3</v>
      </c>
    </row>
    <row r="3225">
      <c r="A3225" s="6" t="str">
        <f>'CBA Digital Banking Case Study '!D3225</f>
        <v>VIC</v>
      </c>
      <c r="B3225" s="1">
        <f t="shared" si="1"/>
        <v>5</v>
      </c>
    </row>
    <row r="3226">
      <c r="A3226" s="6" t="str">
        <f>'CBA Digital Banking Case Study '!D3226</f>
        <v>NSW</v>
      </c>
      <c r="B3226" s="1">
        <f t="shared" si="1"/>
        <v>3</v>
      </c>
    </row>
    <row r="3227">
      <c r="A3227" s="6" t="str">
        <f>'CBA Digital Banking Case Study '!D3227</f>
        <v>NSW</v>
      </c>
      <c r="B3227" s="1">
        <f t="shared" si="1"/>
        <v>3</v>
      </c>
    </row>
    <row r="3228">
      <c r="A3228" s="6" t="str">
        <f>'CBA Digital Banking Case Study '!D3228</f>
        <v>NSW</v>
      </c>
      <c r="B3228" s="1">
        <f t="shared" si="1"/>
        <v>3</v>
      </c>
    </row>
    <row r="3229">
      <c r="A3229" s="6" t="str">
        <f>'CBA Digital Banking Case Study '!D3229</f>
        <v>VIC</v>
      </c>
      <c r="B3229" s="1">
        <f t="shared" si="1"/>
        <v>5</v>
      </c>
    </row>
    <row r="3230">
      <c r="A3230" s="6" t="str">
        <f>'CBA Digital Banking Case Study '!D3230</f>
        <v>QLD</v>
      </c>
      <c r="B3230" s="1">
        <f t="shared" si="1"/>
        <v>7</v>
      </c>
    </row>
    <row r="3231">
      <c r="A3231" s="6" t="str">
        <f>'CBA Digital Banking Case Study '!D3231</f>
        <v>NSW</v>
      </c>
      <c r="B3231" s="1">
        <f t="shared" si="1"/>
        <v>3</v>
      </c>
    </row>
    <row r="3232">
      <c r="A3232" s="6" t="str">
        <f>'CBA Digital Banking Case Study '!D3232</f>
        <v>WA</v>
      </c>
      <c r="B3232" s="1">
        <f t="shared" si="1"/>
        <v>1</v>
      </c>
    </row>
    <row r="3233">
      <c r="A3233" s="6" t="str">
        <f>'CBA Digital Banking Case Study '!D3233</f>
        <v>VIC</v>
      </c>
      <c r="B3233" s="1">
        <f t="shared" si="1"/>
        <v>5</v>
      </c>
    </row>
    <row r="3234">
      <c r="A3234" s="6" t="str">
        <f>'CBA Digital Banking Case Study '!D3234</f>
        <v>ACT</v>
      </c>
      <c r="B3234" s="1">
        <f t="shared" si="1"/>
        <v>6</v>
      </c>
    </row>
    <row r="3235">
      <c r="A3235" s="6" t="str">
        <f>'CBA Digital Banking Case Study '!D3235</f>
        <v>TAS</v>
      </c>
      <c r="B3235" s="1">
        <f t="shared" si="1"/>
        <v>4</v>
      </c>
    </row>
    <row r="3236">
      <c r="A3236" s="6" t="str">
        <f>'CBA Digital Banking Case Study '!D3236</f>
        <v>QLD</v>
      </c>
      <c r="B3236" s="1">
        <f t="shared" si="1"/>
        <v>7</v>
      </c>
    </row>
    <row r="3237">
      <c r="A3237" s="6" t="str">
        <f>'CBA Digital Banking Case Study '!D3237</f>
        <v>TAS</v>
      </c>
      <c r="B3237" s="1">
        <f t="shared" si="1"/>
        <v>4</v>
      </c>
    </row>
    <row r="3238">
      <c r="A3238" s="6" t="str">
        <f>'CBA Digital Banking Case Study '!D3238</f>
        <v>QLD</v>
      </c>
      <c r="B3238" s="1">
        <f t="shared" si="1"/>
        <v>7</v>
      </c>
    </row>
    <row r="3239">
      <c r="A3239" s="6" t="str">
        <f>'CBA Digital Banking Case Study '!D3239</f>
        <v>SA</v>
      </c>
      <c r="B3239" s="1">
        <f t="shared" si="1"/>
        <v>2</v>
      </c>
    </row>
    <row r="3240">
      <c r="A3240" s="6" t="str">
        <f>'CBA Digital Banking Case Study '!D3240</f>
        <v>NSW</v>
      </c>
      <c r="B3240" s="1">
        <f t="shared" si="1"/>
        <v>3</v>
      </c>
    </row>
    <row r="3241">
      <c r="A3241" s="6" t="str">
        <f>'CBA Digital Banking Case Study '!D3241</f>
        <v>VIC</v>
      </c>
      <c r="B3241" s="1">
        <f t="shared" si="1"/>
        <v>5</v>
      </c>
    </row>
    <row r="3242">
      <c r="A3242" s="6" t="str">
        <f>'CBA Digital Banking Case Study '!D3242</f>
        <v>QLD</v>
      </c>
      <c r="B3242" s="1">
        <f t="shared" si="1"/>
        <v>7</v>
      </c>
    </row>
    <row r="3243">
      <c r="A3243" s="6" t="str">
        <f>'CBA Digital Banking Case Study '!D3243</f>
        <v>VIC</v>
      </c>
      <c r="B3243" s="1">
        <f t="shared" si="1"/>
        <v>5</v>
      </c>
    </row>
    <row r="3244">
      <c r="A3244" s="6" t="str">
        <f>'CBA Digital Banking Case Study '!D3244</f>
        <v>WA</v>
      </c>
      <c r="B3244" s="1">
        <f t="shared" si="1"/>
        <v>1</v>
      </c>
    </row>
    <row r="3245">
      <c r="A3245" s="6" t="str">
        <f>'CBA Digital Banking Case Study '!D3245</f>
        <v>WA</v>
      </c>
      <c r="B3245" s="1">
        <f t="shared" si="1"/>
        <v>1</v>
      </c>
    </row>
    <row r="3246">
      <c r="A3246" s="6" t="str">
        <f>'CBA Digital Banking Case Study '!D3246</f>
        <v>NSW</v>
      </c>
      <c r="B3246" s="1">
        <f t="shared" si="1"/>
        <v>3</v>
      </c>
    </row>
    <row r="3247">
      <c r="A3247" s="6" t="str">
        <f>'CBA Digital Banking Case Study '!D3247</f>
        <v>WA</v>
      </c>
      <c r="B3247" s="1">
        <f t="shared" si="1"/>
        <v>1</v>
      </c>
    </row>
    <row r="3248">
      <c r="A3248" s="6" t="str">
        <f>'CBA Digital Banking Case Study '!D3248</f>
        <v>NSW</v>
      </c>
      <c r="B3248" s="1">
        <f t="shared" si="1"/>
        <v>3</v>
      </c>
    </row>
    <row r="3249">
      <c r="A3249" s="6" t="str">
        <f>'CBA Digital Banking Case Study '!D3249</f>
        <v>VIC</v>
      </c>
      <c r="B3249" s="1">
        <f t="shared" si="1"/>
        <v>5</v>
      </c>
    </row>
    <row r="3250">
      <c r="A3250" s="6" t="str">
        <f>'CBA Digital Banking Case Study '!D3250</f>
        <v>VIC</v>
      </c>
      <c r="B3250" s="1">
        <f t="shared" si="1"/>
        <v>5</v>
      </c>
    </row>
    <row r="3251">
      <c r="A3251" s="6" t="str">
        <f>'CBA Digital Banking Case Study '!D3251</f>
        <v>NSW</v>
      </c>
      <c r="B3251" s="1">
        <f t="shared" si="1"/>
        <v>3</v>
      </c>
    </row>
    <row r="3252">
      <c r="A3252" s="6" t="str">
        <f>'CBA Digital Banking Case Study '!D3252</f>
        <v>VIC</v>
      </c>
      <c r="B3252" s="1">
        <f t="shared" si="1"/>
        <v>5</v>
      </c>
    </row>
    <row r="3253">
      <c r="A3253" s="6" t="str">
        <f>'CBA Digital Banking Case Study '!D3253</f>
        <v>VIC</v>
      </c>
      <c r="B3253" s="1">
        <f t="shared" si="1"/>
        <v>5</v>
      </c>
    </row>
    <row r="3254">
      <c r="A3254" s="6" t="str">
        <f>'CBA Digital Banking Case Study '!D3254</f>
        <v>NSW</v>
      </c>
      <c r="B3254" s="1">
        <f t="shared" si="1"/>
        <v>3</v>
      </c>
    </row>
    <row r="3255">
      <c r="A3255" s="6" t="str">
        <f>'CBA Digital Banking Case Study '!D3255</f>
        <v>WA</v>
      </c>
      <c r="B3255" s="1">
        <f t="shared" si="1"/>
        <v>1</v>
      </c>
    </row>
    <row r="3256">
      <c r="A3256" s="6" t="str">
        <f>'CBA Digital Banking Case Study '!D3256</f>
        <v>QLD</v>
      </c>
      <c r="B3256" s="1">
        <f t="shared" si="1"/>
        <v>7</v>
      </c>
    </row>
    <row r="3257">
      <c r="A3257" s="6" t="str">
        <f>'CBA Digital Banking Case Study '!D3257</f>
        <v>NSW</v>
      </c>
      <c r="B3257" s="1">
        <f t="shared" si="1"/>
        <v>3</v>
      </c>
    </row>
    <row r="3258">
      <c r="A3258" s="6" t="str">
        <f>'CBA Digital Banking Case Study '!D3258</f>
        <v>NSW</v>
      </c>
      <c r="B3258" s="1">
        <f t="shared" si="1"/>
        <v>3</v>
      </c>
    </row>
    <row r="3259">
      <c r="A3259" s="6" t="str">
        <f>'CBA Digital Banking Case Study '!D3259</f>
        <v>WA</v>
      </c>
      <c r="B3259" s="1">
        <f t="shared" si="1"/>
        <v>1</v>
      </c>
    </row>
    <row r="3260">
      <c r="A3260" s="6" t="str">
        <f>'CBA Digital Banking Case Study '!D3260</f>
        <v>WA</v>
      </c>
      <c r="B3260" s="1">
        <f t="shared" si="1"/>
        <v>1</v>
      </c>
    </row>
    <row r="3261">
      <c r="A3261" s="6" t="str">
        <f>'CBA Digital Banking Case Study '!D3261</f>
        <v>NSW</v>
      </c>
      <c r="B3261" s="1">
        <f t="shared" si="1"/>
        <v>3</v>
      </c>
    </row>
    <row r="3262">
      <c r="A3262" s="6" t="str">
        <f>'CBA Digital Banking Case Study '!D3262</f>
        <v>NSW</v>
      </c>
      <c r="B3262" s="1">
        <f t="shared" si="1"/>
        <v>3</v>
      </c>
    </row>
    <row r="3263">
      <c r="A3263" s="6" t="str">
        <f>'CBA Digital Banking Case Study '!D3263</f>
        <v>WA</v>
      </c>
      <c r="B3263" s="1">
        <f t="shared" si="1"/>
        <v>1</v>
      </c>
    </row>
    <row r="3264">
      <c r="A3264" s="6" t="str">
        <f>'CBA Digital Banking Case Study '!D3264</f>
        <v>QLD</v>
      </c>
      <c r="B3264" s="1">
        <f t="shared" si="1"/>
        <v>7</v>
      </c>
    </row>
    <row r="3265">
      <c r="A3265" s="6" t="str">
        <f>'CBA Digital Banking Case Study '!D3265</f>
        <v>NSW</v>
      </c>
      <c r="B3265" s="1">
        <f t="shared" si="1"/>
        <v>3</v>
      </c>
    </row>
    <row r="3266">
      <c r="A3266" s="6" t="str">
        <f>'CBA Digital Banking Case Study '!D3266</f>
        <v>QLD</v>
      </c>
      <c r="B3266" s="1">
        <f t="shared" si="1"/>
        <v>7</v>
      </c>
    </row>
    <row r="3267">
      <c r="A3267" s="6" t="str">
        <f>'CBA Digital Banking Case Study '!D3267</f>
        <v>VIC</v>
      </c>
      <c r="B3267" s="1">
        <f t="shared" si="1"/>
        <v>5</v>
      </c>
    </row>
    <row r="3268">
      <c r="A3268" s="6" t="str">
        <f>'CBA Digital Banking Case Study '!D3268</f>
        <v>QLD</v>
      </c>
      <c r="B3268" s="1">
        <f t="shared" si="1"/>
        <v>7</v>
      </c>
    </row>
    <row r="3269">
      <c r="A3269" s="6" t="str">
        <f>'CBA Digital Banking Case Study '!D3269</f>
        <v>NSW</v>
      </c>
      <c r="B3269" s="1">
        <f t="shared" si="1"/>
        <v>3</v>
      </c>
    </row>
    <row r="3270">
      <c r="A3270" s="6" t="str">
        <f>'CBA Digital Banking Case Study '!D3270</f>
        <v>VIC</v>
      </c>
      <c r="B3270" s="1">
        <f t="shared" si="1"/>
        <v>5</v>
      </c>
    </row>
    <row r="3271">
      <c r="A3271" s="6" t="str">
        <f>'CBA Digital Banking Case Study '!D3271</f>
        <v>NSW</v>
      </c>
      <c r="B3271" s="1">
        <f t="shared" si="1"/>
        <v>3</v>
      </c>
    </row>
    <row r="3272">
      <c r="A3272" s="6" t="str">
        <f>'CBA Digital Banking Case Study '!D3272</f>
        <v>TAS</v>
      </c>
      <c r="B3272" s="1">
        <f t="shared" si="1"/>
        <v>4</v>
      </c>
    </row>
    <row r="3273">
      <c r="A3273" s="6" t="str">
        <f>'CBA Digital Banking Case Study '!D3273</f>
        <v>QLD</v>
      </c>
      <c r="B3273" s="1">
        <f t="shared" si="1"/>
        <v>7</v>
      </c>
    </row>
    <row r="3274">
      <c r="A3274" s="6" t="str">
        <f>'CBA Digital Banking Case Study '!D3274</f>
        <v>QLD</v>
      </c>
      <c r="B3274" s="1">
        <f t="shared" si="1"/>
        <v>7</v>
      </c>
    </row>
    <row r="3275">
      <c r="A3275" s="6" t="str">
        <f>'CBA Digital Banking Case Study '!D3275</f>
        <v>QLD</v>
      </c>
      <c r="B3275" s="1">
        <f t="shared" si="1"/>
        <v>7</v>
      </c>
    </row>
    <row r="3276">
      <c r="A3276" s="6" t="str">
        <f>'CBA Digital Banking Case Study '!D3276</f>
        <v>VIC</v>
      </c>
      <c r="B3276" s="1">
        <f t="shared" si="1"/>
        <v>5</v>
      </c>
    </row>
    <row r="3277">
      <c r="A3277" s="6" t="str">
        <f>'CBA Digital Banking Case Study '!D3277</f>
        <v>SA</v>
      </c>
      <c r="B3277" s="1">
        <f t="shared" si="1"/>
        <v>2</v>
      </c>
    </row>
    <row r="3278">
      <c r="A3278" s="6" t="str">
        <f>'CBA Digital Banking Case Study '!D3278</f>
        <v>NSW</v>
      </c>
      <c r="B3278" s="1">
        <f t="shared" si="1"/>
        <v>3</v>
      </c>
    </row>
    <row r="3279">
      <c r="A3279" s="6" t="str">
        <f>'CBA Digital Banking Case Study '!D3279</f>
        <v>WA</v>
      </c>
      <c r="B3279" s="1">
        <f t="shared" si="1"/>
        <v>1</v>
      </c>
    </row>
    <row r="3280">
      <c r="A3280" s="6" t="str">
        <f>'CBA Digital Banking Case Study '!D3280</f>
        <v>NSW</v>
      </c>
      <c r="B3280" s="1">
        <f t="shared" si="1"/>
        <v>3</v>
      </c>
    </row>
    <row r="3281">
      <c r="A3281" s="6" t="str">
        <f>'CBA Digital Banking Case Study '!D3281</f>
        <v>VIC</v>
      </c>
      <c r="B3281" s="1">
        <f t="shared" si="1"/>
        <v>5</v>
      </c>
    </row>
    <row r="3282">
      <c r="A3282" s="6" t="str">
        <f>'CBA Digital Banking Case Study '!D3282</f>
        <v>VIC</v>
      </c>
      <c r="B3282" s="1">
        <f t="shared" si="1"/>
        <v>5</v>
      </c>
    </row>
    <row r="3283">
      <c r="A3283" s="6" t="str">
        <f>'CBA Digital Banking Case Study '!D3283</f>
        <v>WA</v>
      </c>
      <c r="B3283" s="1">
        <f t="shared" si="1"/>
        <v>1</v>
      </c>
    </row>
    <row r="3284">
      <c r="A3284" s="6" t="str">
        <f>'CBA Digital Banking Case Study '!D3284</f>
        <v>WA</v>
      </c>
      <c r="B3284" s="1">
        <f t="shared" si="1"/>
        <v>1</v>
      </c>
    </row>
    <row r="3285">
      <c r="A3285" s="6" t="str">
        <f>'CBA Digital Banking Case Study '!D3285</f>
        <v>QLD</v>
      </c>
      <c r="B3285" s="1">
        <f t="shared" si="1"/>
        <v>7</v>
      </c>
    </row>
    <row r="3286">
      <c r="A3286" s="6" t="str">
        <f>'CBA Digital Banking Case Study '!D3286</f>
        <v>VIC</v>
      </c>
      <c r="B3286" s="1">
        <f t="shared" si="1"/>
        <v>5</v>
      </c>
    </row>
    <row r="3287">
      <c r="A3287" s="6" t="str">
        <f>'CBA Digital Banking Case Study '!D3287</f>
        <v>TAS</v>
      </c>
      <c r="B3287" s="1">
        <f t="shared" si="1"/>
        <v>4</v>
      </c>
    </row>
    <row r="3288">
      <c r="A3288" s="6" t="str">
        <f>'CBA Digital Banking Case Study '!D3288</f>
        <v>NSW</v>
      </c>
      <c r="B3288" s="1">
        <f t="shared" si="1"/>
        <v>3</v>
      </c>
    </row>
    <row r="3289">
      <c r="A3289" s="6" t="str">
        <f>'CBA Digital Banking Case Study '!D3289</f>
        <v>WA</v>
      </c>
      <c r="B3289" s="1">
        <f t="shared" si="1"/>
        <v>1</v>
      </c>
    </row>
    <row r="3290">
      <c r="A3290" s="6" t="str">
        <f>'CBA Digital Banking Case Study '!D3290</f>
        <v>QLD</v>
      </c>
      <c r="B3290" s="1">
        <f t="shared" si="1"/>
        <v>7</v>
      </c>
    </row>
    <row r="3291">
      <c r="A3291" s="6" t="str">
        <f>'CBA Digital Banking Case Study '!D3291</f>
        <v>VIC</v>
      </c>
      <c r="B3291" s="1">
        <f t="shared" si="1"/>
        <v>5</v>
      </c>
    </row>
    <row r="3292">
      <c r="A3292" s="6" t="str">
        <f>'CBA Digital Banking Case Study '!D3292</f>
        <v>NSW</v>
      </c>
      <c r="B3292" s="1">
        <f t="shared" si="1"/>
        <v>3</v>
      </c>
    </row>
    <row r="3293">
      <c r="A3293" s="6" t="str">
        <f>'CBA Digital Banking Case Study '!D3293</f>
        <v>VIC</v>
      </c>
      <c r="B3293" s="1">
        <f t="shared" si="1"/>
        <v>5</v>
      </c>
    </row>
    <row r="3294">
      <c r="A3294" s="6" t="str">
        <f>'CBA Digital Banking Case Study '!D3294</f>
        <v>NSW</v>
      </c>
      <c r="B3294" s="1">
        <f t="shared" si="1"/>
        <v>3</v>
      </c>
    </row>
    <row r="3295">
      <c r="A3295" s="6" t="str">
        <f>'CBA Digital Banking Case Study '!D3295</f>
        <v>NSW</v>
      </c>
      <c r="B3295" s="1">
        <f t="shared" si="1"/>
        <v>3</v>
      </c>
    </row>
    <row r="3296">
      <c r="A3296" s="6" t="str">
        <f>'CBA Digital Banking Case Study '!D3296</f>
        <v>NSW</v>
      </c>
      <c r="B3296" s="1">
        <f t="shared" si="1"/>
        <v>3</v>
      </c>
    </row>
    <row r="3297">
      <c r="A3297" s="6" t="str">
        <f>'CBA Digital Banking Case Study '!D3297</f>
        <v>VIC</v>
      </c>
      <c r="B3297" s="1">
        <f t="shared" si="1"/>
        <v>5</v>
      </c>
    </row>
    <row r="3298">
      <c r="A3298" s="6" t="str">
        <f>'CBA Digital Banking Case Study '!D3298</f>
        <v>QLD</v>
      </c>
      <c r="B3298" s="1">
        <f t="shared" si="1"/>
        <v>7</v>
      </c>
    </row>
    <row r="3299">
      <c r="A3299" s="6" t="str">
        <f>'CBA Digital Banking Case Study '!D3299</f>
        <v>WA</v>
      </c>
      <c r="B3299" s="1">
        <f t="shared" si="1"/>
        <v>1</v>
      </c>
    </row>
    <row r="3300">
      <c r="A3300" s="6" t="str">
        <f>'CBA Digital Banking Case Study '!D3300</f>
        <v>NSW</v>
      </c>
      <c r="B3300" s="1">
        <f t="shared" si="1"/>
        <v>3</v>
      </c>
    </row>
    <row r="3301">
      <c r="A3301" s="6" t="str">
        <f>'CBA Digital Banking Case Study '!D3301</f>
        <v>VIC</v>
      </c>
      <c r="B3301" s="1">
        <f t="shared" si="1"/>
        <v>5</v>
      </c>
    </row>
    <row r="3302">
      <c r="A3302" s="6" t="str">
        <f>'CBA Digital Banking Case Study '!D3302</f>
        <v>VIC</v>
      </c>
      <c r="B3302" s="1">
        <f t="shared" si="1"/>
        <v>5</v>
      </c>
    </row>
    <row r="3303">
      <c r="A3303" s="6" t="str">
        <f>'CBA Digital Banking Case Study '!D3303</f>
        <v>VIC</v>
      </c>
      <c r="B3303" s="1">
        <f t="shared" si="1"/>
        <v>5</v>
      </c>
    </row>
    <row r="3304">
      <c r="A3304" s="6" t="str">
        <f>'CBA Digital Banking Case Study '!D3304</f>
        <v>WA</v>
      </c>
      <c r="B3304" s="1">
        <f t="shared" si="1"/>
        <v>1</v>
      </c>
    </row>
    <row r="3305">
      <c r="A3305" s="6" t="str">
        <f>'CBA Digital Banking Case Study '!D3305</f>
        <v>VIC</v>
      </c>
      <c r="B3305" s="1">
        <f t="shared" si="1"/>
        <v>5</v>
      </c>
    </row>
    <row r="3306">
      <c r="A3306" s="6" t="str">
        <f>'CBA Digital Banking Case Study '!D3306</f>
        <v>WA</v>
      </c>
      <c r="B3306" s="1">
        <f t="shared" si="1"/>
        <v>1</v>
      </c>
    </row>
    <row r="3307">
      <c r="A3307" s="6" t="str">
        <f>'CBA Digital Banking Case Study '!D3307</f>
        <v>VIC</v>
      </c>
      <c r="B3307" s="1">
        <f t="shared" si="1"/>
        <v>5</v>
      </c>
    </row>
    <row r="3308">
      <c r="A3308" s="6" t="str">
        <f>'CBA Digital Banking Case Study '!D3308</f>
        <v>QLD</v>
      </c>
      <c r="B3308" s="1">
        <f t="shared" si="1"/>
        <v>7</v>
      </c>
    </row>
    <row r="3309">
      <c r="A3309" s="6" t="str">
        <f>'CBA Digital Banking Case Study '!D3309</f>
        <v>VIC</v>
      </c>
      <c r="B3309" s="1">
        <f t="shared" si="1"/>
        <v>5</v>
      </c>
    </row>
    <row r="3310">
      <c r="A3310" s="6" t="str">
        <f>'CBA Digital Banking Case Study '!D3310</f>
        <v>WA</v>
      </c>
      <c r="B3310" s="1">
        <f t="shared" si="1"/>
        <v>1</v>
      </c>
    </row>
    <row r="3311">
      <c r="A3311" s="6" t="str">
        <f>'CBA Digital Banking Case Study '!D3311</f>
        <v>SA</v>
      </c>
      <c r="B3311" s="1">
        <f t="shared" si="1"/>
        <v>2</v>
      </c>
    </row>
    <row r="3312">
      <c r="A3312" s="6" t="str">
        <f>'CBA Digital Banking Case Study '!D3312</f>
        <v>QLD</v>
      </c>
      <c r="B3312" s="1">
        <f t="shared" si="1"/>
        <v>7</v>
      </c>
    </row>
    <row r="3313">
      <c r="A3313" s="6" t="str">
        <f>'CBA Digital Banking Case Study '!D3313</f>
        <v>WA</v>
      </c>
      <c r="B3313" s="1">
        <f t="shared" si="1"/>
        <v>1</v>
      </c>
    </row>
    <row r="3314">
      <c r="A3314" s="6" t="str">
        <f>'CBA Digital Banking Case Study '!D3314</f>
        <v>NSW</v>
      </c>
      <c r="B3314" s="1">
        <f t="shared" si="1"/>
        <v>3</v>
      </c>
    </row>
    <row r="3315">
      <c r="A3315" s="6" t="str">
        <f>'CBA Digital Banking Case Study '!D3315</f>
        <v>SA</v>
      </c>
      <c r="B3315" s="1">
        <f t="shared" si="1"/>
        <v>2</v>
      </c>
    </row>
    <row r="3316">
      <c r="A3316" s="6" t="str">
        <f>'CBA Digital Banking Case Study '!D3316</f>
        <v>NSW</v>
      </c>
      <c r="B3316" s="1">
        <f t="shared" si="1"/>
        <v>3</v>
      </c>
    </row>
    <row r="3317">
      <c r="A3317" s="6" t="str">
        <f>'CBA Digital Banking Case Study '!D3317</f>
        <v>NSW</v>
      </c>
      <c r="B3317" s="1">
        <f t="shared" si="1"/>
        <v>3</v>
      </c>
    </row>
    <row r="3318">
      <c r="A3318" s="6" t="str">
        <f>'CBA Digital Banking Case Study '!D3318</f>
        <v>NSW</v>
      </c>
      <c r="B3318" s="1">
        <f t="shared" si="1"/>
        <v>3</v>
      </c>
    </row>
    <row r="3319">
      <c r="A3319" s="6" t="str">
        <f>'CBA Digital Banking Case Study '!D3319</f>
        <v>ACT</v>
      </c>
      <c r="B3319" s="1">
        <f t="shared" si="1"/>
        <v>6</v>
      </c>
    </row>
    <row r="3320">
      <c r="A3320" s="6" t="str">
        <f>'CBA Digital Banking Case Study '!D3320</f>
        <v>WA</v>
      </c>
      <c r="B3320" s="1">
        <f t="shared" si="1"/>
        <v>1</v>
      </c>
    </row>
    <row r="3321">
      <c r="A3321" s="6" t="str">
        <f>'CBA Digital Banking Case Study '!D3321</f>
        <v>SA</v>
      </c>
      <c r="B3321" s="1">
        <f t="shared" si="1"/>
        <v>2</v>
      </c>
    </row>
    <row r="3322">
      <c r="A3322" s="6" t="str">
        <f>'CBA Digital Banking Case Study '!D3322</f>
        <v>WA</v>
      </c>
      <c r="B3322" s="1">
        <f t="shared" si="1"/>
        <v>1</v>
      </c>
    </row>
    <row r="3323">
      <c r="A3323" s="6" t="str">
        <f>'CBA Digital Banking Case Study '!D3323</f>
        <v>VIC</v>
      </c>
      <c r="B3323" s="1">
        <f t="shared" si="1"/>
        <v>5</v>
      </c>
    </row>
    <row r="3324">
      <c r="A3324" s="6" t="str">
        <f>'CBA Digital Banking Case Study '!D3324</f>
        <v>SA</v>
      </c>
      <c r="B3324" s="1">
        <f t="shared" si="1"/>
        <v>2</v>
      </c>
    </row>
    <row r="3325">
      <c r="A3325" s="6" t="str">
        <f>'CBA Digital Banking Case Study '!D3325</f>
        <v>ACT</v>
      </c>
      <c r="B3325" s="1">
        <f t="shared" si="1"/>
        <v>6</v>
      </c>
    </row>
    <row r="3326">
      <c r="A3326" s="6" t="str">
        <f>'CBA Digital Banking Case Study '!D3326</f>
        <v>VIC</v>
      </c>
      <c r="B3326" s="1">
        <f t="shared" si="1"/>
        <v>5</v>
      </c>
    </row>
    <row r="3327">
      <c r="A3327" s="6" t="str">
        <f>'CBA Digital Banking Case Study '!D3327</f>
        <v>NSW</v>
      </c>
      <c r="B3327" s="1">
        <f t="shared" si="1"/>
        <v>3</v>
      </c>
    </row>
    <row r="3328">
      <c r="A3328" s="6" t="str">
        <f>'CBA Digital Banking Case Study '!D3328</f>
        <v>QLD</v>
      </c>
      <c r="B3328" s="1">
        <f t="shared" si="1"/>
        <v>7</v>
      </c>
    </row>
    <row r="3329">
      <c r="A3329" s="6" t="str">
        <f>'CBA Digital Banking Case Study '!D3329</f>
        <v>ACT</v>
      </c>
      <c r="B3329" s="1">
        <f t="shared" si="1"/>
        <v>6</v>
      </c>
    </row>
    <row r="3330">
      <c r="A3330" s="6" t="str">
        <f>'CBA Digital Banking Case Study '!D3330</f>
        <v>WA</v>
      </c>
      <c r="B3330" s="1">
        <f t="shared" si="1"/>
        <v>1</v>
      </c>
    </row>
    <row r="3331">
      <c r="A3331" s="6" t="str">
        <f>'CBA Digital Banking Case Study '!D3331</f>
        <v>WA</v>
      </c>
      <c r="B3331" s="1">
        <f t="shared" si="1"/>
        <v>1</v>
      </c>
    </row>
    <row r="3332">
      <c r="A3332" s="6" t="str">
        <f>'CBA Digital Banking Case Study '!D3332</f>
        <v>TAS</v>
      </c>
      <c r="B3332" s="1">
        <f t="shared" si="1"/>
        <v>4</v>
      </c>
    </row>
    <row r="3333">
      <c r="A3333" s="6" t="str">
        <f>'CBA Digital Banking Case Study '!D3333</f>
        <v>SA</v>
      </c>
      <c r="B3333" s="1">
        <f t="shared" si="1"/>
        <v>2</v>
      </c>
    </row>
    <row r="3334">
      <c r="A3334" s="6" t="str">
        <f>'CBA Digital Banking Case Study '!D3334</f>
        <v>QLD</v>
      </c>
      <c r="B3334" s="1">
        <f t="shared" si="1"/>
        <v>7</v>
      </c>
    </row>
    <row r="3335">
      <c r="A3335" s="6" t="str">
        <f>'CBA Digital Banking Case Study '!D3335</f>
        <v>QLD</v>
      </c>
      <c r="B3335" s="1">
        <f t="shared" si="1"/>
        <v>7</v>
      </c>
    </row>
    <row r="3336">
      <c r="A3336" s="6" t="str">
        <f>'CBA Digital Banking Case Study '!D3336</f>
        <v>NSW</v>
      </c>
      <c r="B3336" s="1">
        <f t="shared" si="1"/>
        <v>3</v>
      </c>
    </row>
    <row r="3337">
      <c r="A3337" s="6" t="str">
        <f>'CBA Digital Banking Case Study '!D3337</f>
        <v>QLD</v>
      </c>
      <c r="B3337" s="1">
        <f t="shared" si="1"/>
        <v>7</v>
      </c>
    </row>
    <row r="3338">
      <c r="A3338" s="6" t="str">
        <f>'CBA Digital Banking Case Study '!D3338</f>
        <v>VIC</v>
      </c>
      <c r="B3338" s="1">
        <f t="shared" si="1"/>
        <v>5</v>
      </c>
    </row>
    <row r="3339">
      <c r="A3339" s="6" t="str">
        <f>'CBA Digital Banking Case Study '!D3339</f>
        <v>WA</v>
      </c>
      <c r="B3339" s="1">
        <f t="shared" si="1"/>
        <v>1</v>
      </c>
    </row>
    <row r="3340">
      <c r="A3340" s="6" t="str">
        <f>'CBA Digital Banking Case Study '!D3340</f>
        <v>VIC</v>
      </c>
      <c r="B3340" s="1">
        <f t="shared" si="1"/>
        <v>5</v>
      </c>
    </row>
    <row r="3341">
      <c r="A3341" s="6" t="str">
        <f>'CBA Digital Banking Case Study '!D3341</f>
        <v>NSW</v>
      </c>
      <c r="B3341" s="1">
        <f t="shared" si="1"/>
        <v>3</v>
      </c>
    </row>
    <row r="3342">
      <c r="A3342" s="6" t="str">
        <f>'CBA Digital Banking Case Study '!D3342</f>
        <v>NSW</v>
      </c>
      <c r="B3342" s="1">
        <f t="shared" si="1"/>
        <v>3</v>
      </c>
    </row>
    <row r="3343">
      <c r="A3343" s="6" t="str">
        <f>'CBA Digital Banking Case Study '!D3343</f>
        <v>QLD</v>
      </c>
      <c r="B3343" s="1">
        <f t="shared" si="1"/>
        <v>7</v>
      </c>
    </row>
    <row r="3344">
      <c r="A3344" s="6" t="str">
        <f>'CBA Digital Banking Case Study '!D3344</f>
        <v>VIC</v>
      </c>
      <c r="B3344" s="1">
        <f t="shared" si="1"/>
        <v>5</v>
      </c>
    </row>
    <row r="3345">
      <c r="A3345" s="6" t="str">
        <f>'CBA Digital Banking Case Study '!D3345</f>
        <v>VIC</v>
      </c>
      <c r="B3345" s="1">
        <f t="shared" si="1"/>
        <v>5</v>
      </c>
    </row>
    <row r="3346">
      <c r="A3346" s="6" t="str">
        <f>'CBA Digital Banking Case Study '!D3346</f>
        <v>NSW</v>
      </c>
      <c r="B3346" s="1">
        <f t="shared" si="1"/>
        <v>3</v>
      </c>
    </row>
    <row r="3347">
      <c r="A3347" s="6" t="str">
        <f>'CBA Digital Banking Case Study '!D3347</f>
        <v>VIC</v>
      </c>
      <c r="B3347" s="1">
        <f t="shared" si="1"/>
        <v>5</v>
      </c>
    </row>
    <row r="3348">
      <c r="A3348" s="6" t="str">
        <f>'CBA Digital Banking Case Study '!D3348</f>
        <v>NSW</v>
      </c>
      <c r="B3348" s="1">
        <f t="shared" si="1"/>
        <v>3</v>
      </c>
    </row>
    <row r="3349">
      <c r="A3349" s="6" t="str">
        <f>'CBA Digital Banking Case Study '!D3349</f>
        <v>VIC</v>
      </c>
      <c r="B3349" s="1">
        <f t="shared" si="1"/>
        <v>5</v>
      </c>
    </row>
    <row r="3350">
      <c r="A3350" s="6" t="str">
        <f>'CBA Digital Banking Case Study '!D3350</f>
        <v>VIC</v>
      </c>
      <c r="B3350" s="1">
        <f t="shared" si="1"/>
        <v>5</v>
      </c>
    </row>
    <row r="3351">
      <c r="A3351" s="6" t="str">
        <f>'CBA Digital Banking Case Study '!D3351</f>
        <v>VIC</v>
      </c>
      <c r="B3351" s="1">
        <f t="shared" si="1"/>
        <v>5</v>
      </c>
    </row>
    <row r="3352">
      <c r="A3352" s="6" t="str">
        <f>'CBA Digital Banking Case Study '!D3352</f>
        <v>VIC</v>
      </c>
      <c r="B3352" s="1">
        <f t="shared" si="1"/>
        <v>5</v>
      </c>
    </row>
    <row r="3353">
      <c r="A3353" s="6" t="str">
        <f>'CBA Digital Banking Case Study '!D3353</f>
        <v>NSW</v>
      </c>
      <c r="B3353" s="1">
        <f t="shared" si="1"/>
        <v>3</v>
      </c>
    </row>
    <row r="3354">
      <c r="A3354" s="6" t="str">
        <f>'CBA Digital Banking Case Study '!D3354</f>
        <v>WA</v>
      </c>
      <c r="B3354" s="1">
        <f t="shared" si="1"/>
        <v>1</v>
      </c>
    </row>
    <row r="3355">
      <c r="A3355" s="6" t="str">
        <f>'CBA Digital Banking Case Study '!D3355</f>
        <v>VIC</v>
      </c>
      <c r="B3355" s="1">
        <f t="shared" si="1"/>
        <v>5</v>
      </c>
    </row>
    <row r="3356">
      <c r="A3356" s="6" t="str">
        <f>'CBA Digital Banking Case Study '!D3356</f>
        <v>NSW</v>
      </c>
      <c r="B3356" s="1">
        <f t="shared" si="1"/>
        <v>3</v>
      </c>
    </row>
    <row r="3357">
      <c r="A3357" s="6" t="str">
        <f>'CBA Digital Banking Case Study '!D3357</f>
        <v>NSW</v>
      </c>
      <c r="B3357" s="1">
        <f t="shared" si="1"/>
        <v>3</v>
      </c>
    </row>
    <row r="3358">
      <c r="A3358" s="6" t="str">
        <f>'CBA Digital Banking Case Study '!D3358</f>
        <v>VIC</v>
      </c>
      <c r="B3358" s="1">
        <f t="shared" si="1"/>
        <v>5</v>
      </c>
    </row>
    <row r="3359">
      <c r="A3359" s="6" t="str">
        <f>'CBA Digital Banking Case Study '!D3359</f>
        <v>NSW</v>
      </c>
      <c r="B3359" s="1">
        <f t="shared" si="1"/>
        <v>3</v>
      </c>
    </row>
    <row r="3360">
      <c r="A3360" s="6" t="str">
        <f>'CBA Digital Banking Case Study '!D3360</f>
        <v>NSW</v>
      </c>
      <c r="B3360" s="1">
        <f t="shared" si="1"/>
        <v>3</v>
      </c>
    </row>
    <row r="3361">
      <c r="A3361" s="6" t="str">
        <f>'CBA Digital Banking Case Study '!D3361</f>
        <v>QLD</v>
      </c>
      <c r="B3361" s="1">
        <f t="shared" si="1"/>
        <v>7</v>
      </c>
    </row>
    <row r="3362">
      <c r="A3362" s="6" t="str">
        <f>'CBA Digital Banking Case Study '!D3362</f>
        <v>QLD</v>
      </c>
      <c r="B3362" s="1">
        <f t="shared" si="1"/>
        <v>7</v>
      </c>
    </row>
    <row r="3363">
      <c r="A3363" s="6" t="str">
        <f>'CBA Digital Banking Case Study '!D3363</f>
        <v>VIC</v>
      </c>
      <c r="B3363" s="1">
        <f t="shared" si="1"/>
        <v>5</v>
      </c>
    </row>
    <row r="3364">
      <c r="A3364" s="6" t="str">
        <f>'CBA Digital Banking Case Study '!D3364</f>
        <v>QLD</v>
      </c>
      <c r="B3364" s="1">
        <f t="shared" si="1"/>
        <v>7</v>
      </c>
    </row>
    <row r="3365">
      <c r="A3365" s="6" t="str">
        <f>'CBA Digital Banking Case Study '!D3365</f>
        <v>NSW</v>
      </c>
      <c r="B3365" s="1">
        <f t="shared" si="1"/>
        <v>3</v>
      </c>
    </row>
    <row r="3366">
      <c r="A3366" s="6" t="str">
        <f>'CBA Digital Banking Case Study '!D3366</f>
        <v>TAS</v>
      </c>
      <c r="B3366" s="1">
        <f t="shared" si="1"/>
        <v>4</v>
      </c>
    </row>
    <row r="3367">
      <c r="A3367" s="6" t="str">
        <f>'CBA Digital Banking Case Study '!D3367</f>
        <v>NSW</v>
      </c>
      <c r="B3367" s="1">
        <f t="shared" si="1"/>
        <v>3</v>
      </c>
    </row>
    <row r="3368">
      <c r="A3368" s="6" t="str">
        <f>'CBA Digital Banking Case Study '!D3368</f>
        <v>QLD</v>
      </c>
      <c r="B3368" s="1">
        <f t="shared" si="1"/>
        <v>7</v>
      </c>
    </row>
    <row r="3369">
      <c r="A3369" s="6" t="str">
        <f>'CBA Digital Banking Case Study '!D3369</f>
        <v>NSW</v>
      </c>
      <c r="B3369" s="1">
        <f t="shared" si="1"/>
        <v>3</v>
      </c>
    </row>
    <row r="3370">
      <c r="A3370" s="6" t="str">
        <f>'CBA Digital Banking Case Study '!D3370</f>
        <v>WA</v>
      </c>
      <c r="B3370" s="1">
        <f t="shared" si="1"/>
        <v>1</v>
      </c>
    </row>
    <row r="3371">
      <c r="A3371" s="6" t="str">
        <f>'CBA Digital Banking Case Study '!D3371</f>
        <v>VIC</v>
      </c>
      <c r="B3371" s="1">
        <f t="shared" si="1"/>
        <v>5</v>
      </c>
    </row>
    <row r="3372">
      <c r="A3372" s="6" t="str">
        <f>'CBA Digital Banking Case Study '!D3372</f>
        <v>NSW</v>
      </c>
      <c r="B3372" s="1">
        <f t="shared" si="1"/>
        <v>3</v>
      </c>
    </row>
    <row r="3373">
      <c r="A3373" s="6" t="str">
        <f>'CBA Digital Banking Case Study '!D3373</f>
        <v>QLD</v>
      </c>
      <c r="B3373" s="1">
        <f t="shared" si="1"/>
        <v>7</v>
      </c>
    </row>
    <row r="3374">
      <c r="A3374" s="6" t="str">
        <f>'CBA Digital Banking Case Study '!D3374</f>
        <v>NSW</v>
      </c>
      <c r="B3374" s="1">
        <f t="shared" si="1"/>
        <v>3</v>
      </c>
    </row>
    <row r="3375">
      <c r="A3375" s="6" t="str">
        <f>'CBA Digital Banking Case Study '!D3375</f>
        <v>QLD</v>
      </c>
      <c r="B3375" s="1">
        <f t="shared" si="1"/>
        <v>7</v>
      </c>
    </row>
    <row r="3376">
      <c r="A3376" s="6" t="str">
        <f>'CBA Digital Banking Case Study '!D3376</f>
        <v>QLD</v>
      </c>
      <c r="B3376" s="1">
        <f t="shared" si="1"/>
        <v>7</v>
      </c>
    </row>
    <row r="3377">
      <c r="A3377" s="6" t="str">
        <f>'CBA Digital Banking Case Study '!D3377</f>
        <v>NSW</v>
      </c>
      <c r="B3377" s="1">
        <f t="shared" si="1"/>
        <v>3</v>
      </c>
    </row>
    <row r="3378">
      <c r="A3378" s="6" t="str">
        <f>'CBA Digital Banking Case Study '!D3378</f>
        <v>VIC</v>
      </c>
      <c r="B3378" s="1">
        <f t="shared" si="1"/>
        <v>5</v>
      </c>
    </row>
    <row r="3379">
      <c r="A3379" s="6" t="str">
        <f>'CBA Digital Banking Case Study '!D3379</f>
        <v>NSW</v>
      </c>
      <c r="B3379" s="1">
        <f t="shared" si="1"/>
        <v>3</v>
      </c>
    </row>
    <row r="3380">
      <c r="A3380" s="6" t="str">
        <f>'CBA Digital Banking Case Study '!D3380</f>
        <v>QLD</v>
      </c>
      <c r="B3380" s="1">
        <f t="shared" si="1"/>
        <v>7</v>
      </c>
    </row>
    <row r="3381">
      <c r="A3381" s="6" t="str">
        <f>'CBA Digital Banking Case Study '!D3381</f>
        <v>VIC</v>
      </c>
      <c r="B3381" s="1">
        <f t="shared" si="1"/>
        <v>5</v>
      </c>
    </row>
    <row r="3382">
      <c r="A3382" s="6" t="str">
        <f>'CBA Digital Banking Case Study '!D3382</f>
        <v>VIC</v>
      </c>
      <c r="B3382" s="1">
        <f t="shared" si="1"/>
        <v>5</v>
      </c>
    </row>
    <row r="3383">
      <c r="A3383" s="6" t="str">
        <f>'CBA Digital Banking Case Study '!D3383</f>
        <v>TAS</v>
      </c>
      <c r="B3383" s="1">
        <f t="shared" si="1"/>
        <v>4</v>
      </c>
    </row>
    <row r="3384">
      <c r="A3384" s="6" t="str">
        <f>'CBA Digital Banking Case Study '!D3384</f>
        <v>NSW</v>
      </c>
      <c r="B3384" s="1">
        <f t="shared" si="1"/>
        <v>3</v>
      </c>
    </row>
    <row r="3385">
      <c r="A3385" s="6" t="str">
        <f>'CBA Digital Banking Case Study '!D3385</f>
        <v>NT</v>
      </c>
      <c r="B3385" s="1">
        <f t="shared" si="1"/>
        <v>8</v>
      </c>
    </row>
    <row r="3386">
      <c r="A3386" s="6" t="str">
        <f>'CBA Digital Banking Case Study '!D3386</f>
        <v>QLD</v>
      </c>
      <c r="B3386" s="1">
        <f t="shared" si="1"/>
        <v>7</v>
      </c>
    </row>
    <row r="3387">
      <c r="A3387" s="6" t="str">
        <f>'CBA Digital Banking Case Study '!D3387</f>
        <v>NSW</v>
      </c>
      <c r="B3387" s="1">
        <f t="shared" si="1"/>
        <v>3</v>
      </c>
    </row>
    <row r="3388">
      <c r="A3388" s="6" t="str">
        <f>'CBA Digital Banking Case Study '!D3388</f>
        <v>VIC</v>
      </c>
      <c r="B3388" s="1">
        <f t="shared" si="1"/>
        <v>5</v>
      </c>
    </row>
    <row r="3389">
      <c r="A3389" s="6" t="str">
        <f>'CBA Digital Banking Case Study '!D3389</f>
        <v>QLD</v>
      </c>
      <c r="B3389" s="1">
        <f t="shared" si="1"/>
        <v>7</v>
      </c>
    </row>
    <row r="3390">
      <c r="A3390" s="6" t="str">
        <f>'CBA Digital Banking Case Study '!D3390</f>
        <v>VIC</v>
      </c>
      <c r="B3390" s="1">
        <f t="shared" si="1"/>
        <v>5</v>
      </c>
    </row>
    <row r="3391">
      <c r="A3391" s="6" t="str">
        <f>'CBA Digital Banking Case Study '!D3391</f>
        <v>NSW</v>
      </c>
      <c r="B3391" s="1">
        <f t="shared" si="1"/>
        <v>3</v>
      </c>
    </row>
    <row r="3392">
      <c r="A3392" s="6" t="str">
        <f>'CBA Digital Banking Case Study '!D3392</f>
        <v>NSW</v>
      </c>
      <c r="B3392" s="1">
        <f t="shared" si="1"/>
        <v>3</v>
      </c>
    </row>
    <row r="3393">
      <c r="A3393" s="6" t="str">
        <f>'CBA Digital Banking Case Study '!D3393</f>
        <v>WA</v>
      </c>
      <c r="B3393" s="1">
        <f t="shared" si="1"/>
        <v>1</v>
      </c>
    </row>
    <row r="3394">
      <c r="A3394" s="6" t="str">
        <f>'CBA Digital Banking Case Study '!D3394</f>
        <v>QLD</v>
      </c>
      <c r="B3394" s="1">
        <f t="shared" si="1"/>
        <v>7</v>
      </c>
    </row>
    <row r="3395">
      <c r="A3395" s="6" t="str">
        <f>'CBA Digital Banking Case Study '!D3395</f>
        <v>VIC</v>
      </c>
      <c r="B3395" s="1">
        <f t="shared" si="1"/>
        <v>5</v>
      </c>
    </row>
    <row r="3396">
      <c r="A3396" s="6" t="str">
        <f>'CBA Digital Banking Case Study '!D3396</f>
        <v>NSW</v>
      </c>
      <c r="B3396" s="1">
        <f t="shared" si="1"/>
        <v>3</v>
      </c>
    </row>
    <row r="3397">
      <c r="A3397" s="6" t="str">
        <f>'CBA Digital Banking Case Study '!D3397</f>
        <v>WA</v>
      </c>
      <c r="B3397" s="1">
        <f t="shared" si="1"/>
        <v>1</v>
      </c>
    </row>
    <row r="3398">
      <c r="A3398" s="6" t="str">
        <f>'CBA Digital Banking Case Study '!D3398</f>
        <v>ACT</v>
      </c>
      <c r="B3398" s="1">
        <f t="shared" si="1"/>
        <v>6</v>
      </c>
    </row>
    <row r="3399">
      <c r="A3399" s="6" t="str">
        <f>'CBA Digital Banking Case Study '!D3399</f>
        <v>NSW</v>
      </c>
      <c r="B3399" s="1">
        <f t="shared" si="1"/>
        <v>3</v>
      </c>
    </row>
    <row r="3400">
      <c r="A3400" s="6" t="str">
        <f>'CBA Digital Banking Case Study '!D3400</f>
        <v>NSW</v>
      </c>
      <c r="B3400" s="1">
        <f t="shared" si="1"/>
        <v>3</v>
      </c>
    </row>
    <row r="3401">
      <c r="A3401" s="6" t="str">
        <f>'CBA Digital Banking Case Study '!D3401</f>
        <v>SA</v>
      </c>
      <c r="B3401" s="1">
        <f t="shared" si="1"/>
        <v>2</v>
      </c>
    </row>
    <row r="3402">
      <c r="A3402" s="6" t="str">
        <f>'CBA Digital Banking Case Study '!D3402</f>
        <v>WA</v>
      </c>
      <c r="B3402" s="1">
        <f t="shared" si="1"/>
        <v>1</v>
      </c>
    </row>
    <row r="3403">
      <c r="A3403" s="6" t="str">
        <f>'CBA Digital Banking Case Study '!D3403</f>
        <v>QLD</v>
      </c>
      <c r="B3403" s="1">
        <f t="shared" si="1"/>
        <v>7</v>
      </c>
    </row>
    <row r="3404">
      <c r="A3404" s="6" t="str">
        <f>'CBA Digital Banking Case Study '!D3404</f>
        <v>TAS</v>
      </c>
      <c r="B3404" s="1">
        <f t="shared" si="1"/>
        <v>4</v>
      </c>
    </row>
    <row r="3405">
      <c r="A3405" s="6" t="str">
        <f>'CBA Digital Banking Case Study '!D3405</f>
        <v>QLD</v>
      </c>
      <c r="B3405" s="1">
        <f t="shared" si="1"/>
        <v>7</v>
      </c>
    </row>
    <row r="3406">
      <c r="A3406" s="6" t="str">
        <f>'CBA Digital Banking Case Study '!D3406</f>
        <v>NSW</v>
      </c>
      <c r="B3406" s="1">
        <f t="shared" si="1"/>
        <v>3</v>
      </c>
    </row>
    <row r="3407">
      <c r="A3407" s="6" t="str">
        <f>'CBA Digital Banking Case Study '!D3407</f>
        <v>QLD</v>
      </c>
      <c r="B3407" s="1">
        <f t="shared" si="1"/>
        <v>7</v>
      </c>
    </row>
    <row r="3408">
      <c r="A3408" s="6" t="str">
        <f>'CBA Digital Banking Case Study '!D3408</f>
        <v>QLD</v>
      </c>
      <c r="B3408" s="1">
        <f t="shared" si="1"/>
        <v>7</v>
      </c>
    </row>
    <row r="3409">
      <c r="A3409" s="6" t="str">
        <f>'CBA Digital Banking Case Study '!D3409</f>
        <v>ACT</v>
      </c>
      <c r="B3409" s="1">
        <f t="shared" si="1"/>
        <v>6</v>
      </c>
    </row>
    <row r="3410">
      <c r="A3410" s="6" t="str">
        <f>'CBA Digital Banking Case Study '!D3410</f>
        <v>NSW</v>
      </c>
      <c r="B3410" s="1">
        <f t="shared" si="1"/>
        <v>3</v>
      </c>
    </row>
    <row r="3411">
      <c r="A3411" s="6" t="str">
        <f>'CBA Digital Banking Case Study '!D3411</f>
        <v>QLD</v>
      </c>
      <c r="B3411" s="1">
        <f t="shared" si="1"/>
        <v>7</v>
      </c>
    </row>
    <row r="3412">
      <c r="A3412" s="6" t="str">
        <f>'CBA Digital Banking Case Study '!D3412</f>
        <v>WA</v>
      </c>
      <c r="B3412" s="1">
        <f t="shared" si="1"/>
        <v>1</v>
      </c>
    </row>
    <row r="3413">
      <c r="A3413" s="6" t="str">
        <f>'CBA Digital Banking Case Study '!D3413</f>
        <v>VIC</v>
      </c>
      <c r="B3413" s="1">
        <f t="shared" si="1"/>
        <v>5</v>
      </c>
    </row>
    <row r="3414">
      <c r="A3414" s="6" t="str">
        <f>'CBA Digital Banking Case Study '!D3414</f>
        <v>VIC</v>
      </c>
      <c r="B3414" s="1">
        <f t="shared" si="1"/>
        <v>5</v>
      </c>
    </row>
    <row r="3415">
      <c r="A3415" s="6" t="str">
        <f>'CBA Digital Banking Case Study '!D3415</f>
        <v>SA</v>
      </c>
      <c r="B3415" s="1">
        <f t="shared" si="1"/>
        <v>2</v>
      </c>
    </row>
    <row r="3416">
      <c r="A3416" s="6" t="str">
        <f>'CBA Digital Banking Case Study '!D3416</f>
        <v>VIC</v>
      </c>
      <c r="B3416" s="1">
        <f t="shared" si="1"/>
        <v>5</v>
      </c>
    </row>
    <row r="3417">
      <c r="A3417" s="6" t="str">
        <f>'CBA Digital Banking Case Study '!D3417</f>
        <v>QLD</v>
      </c>
      <c r="B3417" s="1">
        <f t="shared" si="1"/>
        <v>7</v>
      </c>
    </row>
    <row r="3418">
      <c r="A3418" s="6" t="str">
        <f>'CBA Digital Banking Case Study '!D3418</f>
        <v>SA</v>
      </c>
      <c r="B3418" s="1">
        <f t="shared" si="1"/>
        <v>2</v>
      </c>
    </row>
    <row r="3419">
      <c r="A3419" s="6" t="str">
        <f>'CBA Digital Banking Case Study '!D3419</f>
        <v>NSW</v>
      </c>
      <c r="B3419" s="1">
        <f t="shared" si="1"/>
        <v>3</v>
      </c>
    </row>
    <row r="3420">
      <c r="A3420" s="6" t="str">
        <f>'CBA Digital Banking Case Study '!D3420</f>
        <v>ACT</v>
      </c>
      <c r="B3420" s="1">
        <f t="shared" si="1"/>
        <v>6</v>
      </c>
    </row>
    <row r="3421">
      <c r="A3421" s="6" t="str">
        <f>'CBA Digital Banking Case Study '!D3421</f>
        <v>QLD</v>
      </c>
      <c r="B3421" s="1">
        <f t="shared" si="1"/>
        <v>7</v>
      </c>
    </row>
    <row r="3422">
      <c r="A3422" s="6" t="str">
        <f>'CBA Digital Banking Case Study '!D3422</f>
        <v>VIC</v>
      </c>
      <c r="B3422" s="1">
        <f t="shared" si="1"/>
        <v>5</v>
      </c>
    </row>
    <row r="3423">
      <c r="A3423" s="6" t="str">
        <f>'CBA Digital Banking Case Study '!D3423</f>
        <v>VIC</v>
      </c>
      <c r="B3423" s="1">
        <f t="shared" si="1"/>
        <v>5</v>
      </c>
    </row>
    <row r="3424">
      <c r="A3424" s="6" t="str">
        <f>'CBA Digital Banking Case Study '!D3424</f>
        <v>TAS</v>
      </c>
      <c r="B3424" s="1">
        <f t="shared" si="1"/>
        <v>4</v>
      </c>
    </row>
    <row r="3425">
      <c r="A3425" s="6" t="str">
        <f>'CBA Digital Banking Case Study '!D3425</f>
        <v>NSW</v>
      </c>
      <c r="B3425" s="1">
        <f t="shared" si="1"/>
        <v>3</v>
      </c>
    </row>
    <row r="3426">
      <c r="A3426" s="6" t="str">
        <f>'CBA Digital Banking Case Study '!D3426</f>
        <v>NSW</v>
      </c>
      <c r="B3426" s="1">
        <f t="shared" si="1"/>
        <v>3</v>
      </c>
    </row>
    <row r="3427">
      <c r="A3427" s="6" t="str">
        <f>'CBA Digital Banking Case Study '!D3427</f>
        <v>NSW</v>
      </c>
      <c r="B3427" s="1">
        <f t="shared" si="1"/>
        <v>3</v>
      </c>
    </row>
    <row r="3428">
      <c r="A3428" s="6" t="str">
        <f>'CBA Digital Banking Case Study '!D3428</f>
        <v>NSW</v>
      </c>
      <c r="B3428" s="1">
        <f t="shared" si="1"/>
        <v>3</v>
      </c>
    </row>
    <row r="3429">
      <c r="A3429" s="6" t="str">
        <f>'CBA Digital Banking Case Study '!D3429</f>
        <v>VIC</v>
      </c>
      <c r="B3429" s="1">
        <f t="shared" si="1"/>
        <v>5</v>
      </c>
    </row>
    <row r="3430">
      <c r="A3430" s="6" t="str">
        <f>'CBA Digital Banking Case Study '!D3430</f>
        <v>ACT</v>
      </c>
      <c r="B3430" s="1">
        <f t="shared" si="1"/>
        <v>6</v>
      </c>
    </row>
    <row r="3431">
      <c r="A3431" s="6" t="str">
        <f>'CBA Digital Banking Case Study '!D3431</f>
        <v>SA</v>
      </c>
      <c r="B3431" s="1">
        <f t="shared" si="1"/>
        <v>2</v>
      </c>
    </row>
    <row r="3432">
      <c r="A3432" s="6" t="str">
        <f>'CBA Digital Banking Case Study '!D3432</f>
        <v>VIC</v>
      </c>
      <c r="B3432" s="1">
        <f t="shared" si="1"/>
        <v>5</v>
      </c>
    </row>
    <row r="3433">
      <c r="A3433" s="6" t="str">
        <f>'CBA Digital Banking Case Study '!D3433</f>
        <v>VIC</v>
      </c>
      <c r="B3433" s="1">
        <f t="shared" si="1"/>
        <v>5</v>
      </c>
    </row>
    <row r="3434">
      <c r="A3434" s="6" t="str">
        <f>'CBA Digital Banking Case Study '!D3434</f>
        <v>QLD</v>
      </c>
      <c r="B3434" s="1">
        <f t="shared" si="1"/>
        <v>7</v>
      </c>
    </row>
    <row r="3435">
      <c r="A3435" s="6" t="str">
        <f>'CBA Digital Banking Case Study '!D3435</f>
        <v>NSW</v>
      </c>
      <c r="B3435" s="1">
        <f t="shared" si="1"/>
        <v>3</v>
      </c>
    </row>
    <row r="3436">
      <c r="A3436" s="6" t="str">
        <f>'CBA Digital Banking Case Study '!D3436</f>
        <v>WA</v>
      </c>
      <c r="B3436" s="1">
        <f t="shared" si="1"/>
        <v>1</v>
      </c>
    </row>
    <row r="3437">
      <c r="A3437" s="6" t="str">
        <f>'CBA Digital Banking Case Study '!D3437</f>
        <v>WA</v>
      </c>
      <c r="B3437" s="1">
        <f t="shared" si="1"/>
        <v>1</v>
      </c>
    </row>
    <row r="3438">
      <c r="A3438" s="6" t="str">
        <f>'CBA Digital Banking Case Study '!D3438</f>
        <v>WA</v>
      </c>
      <c r="B3438" s="1">
        <f t="shared" si="1"/>
        <v>1</v>
      </c>
    </row>
    <row r="3439">
      <c r="A3439" s="6" t="str">
        <f>'CBA Digital Banking Case Study '!D3439</f>
        <v>VIC</v>
      </c>
      <c r="B3439" s="1">
        <f t="shared" si="1"/>
        <v>5</v>
      </c>
    </row>
    <row r="3440">
      <c r="A3440" s="6" t="str">
        <f>'CBA Digital Banking Case Study '!D3440</f>
        <v>VIC</v>
      </c>
      <c r="B3440" s="1">
        <f t="shared" si="1"/>
        <v>5</v>
      </c>
    </row>
    <row r="3441">
      <c r="A3441" s="6" t="str">
        <f>'CBA Digital Banking Case Study '!D3441</f>
        <v>NSW</v>
      </c>
      <c r="B3441" s="1">
        <f t="shared" si="1"/>
        <v>3</v>
      </c>
    </row>
    <row r="3442">
      <c r="A3442" s="6" t="str">
        <f>'CBA Digital Banking Case Study '!D3442</f>
        <v>VIC</v>
      </c>
      <c r="B3442" s="1">
        <f t="shared" si="1"/>
        <v>5</v>
      </c>
    </row>
    <row r="3443">
      <c r="A3443" s="6" t="str">
        <f>'CBA Digital Banking Case Study '!D3443</f>
        <v>VIC</v>
      </c>
      <c r="B3443" s="1">
        <f t="shared" si="1"/>
        <v>5</v>
      </c>
    </row>
    <row r="3444">
      <c r="A3444" s="6" t="str">
        <f>'CBA Digital Banking Case Study '!D3444</f>
        <v>SA</v>
      </c>
      <c r="B3444" s="1">
        <f t="shared" si="1"/>
        <v>2</v>
      </c>
    </row>
    <row r="3445">
      <c r="A3445" s="6" t="str">
        <f>'CBA Digital Banking Case Study '!D3445</f>
        <v>SA</v>
      </c>
      <c r="B3445" s="1">
        <f t="shared" si="1"/>
        <v>2</v>
      </c>
    </row>
    <row r="3446">
      <c r="A3446" s="6" t="str">
        <f>'CBA Digital Banking Case Study '!D3446</f>
        <v>ACT</v>
      </c>
      <c r="B3446" s="1">
        <f t="shared" si="1"/>
        <v>6</v>
      </c>
    </row>
    <row r="3447">
      <c r="A3447" s="6" t="str">
        <f>'CBA Digital Banking Case Study '!D3447</f>
        <v>SA</v>
      </c>
      <c r="B3447" s="1">
        <f t="shared" si="1"/>
        <v>2</v>
      </c>
    </row>
    <row r="3448">
      <c r="A3448" s="6" t="str">
        <f>'CBA Digital Banking Case Study '!D3448</f>
        <v>NSW</v>
      </c>
      <c r="B3448" s="1">
        <f t="shared" si="1"/>
        <v>3</v>
      </c>
    </row>
    <row r="3449">
      <c r="A3449" s="6" t="str">
        <f>'CBA Digital Banking Case Study '!D3449</f>
        <v>QLD</v>
      </c>
      <c r="B3449" s="1">
        <f t="shared" si="1"/>
        <v>7</v>
      </c>
    </row>
    <row r="3450">
      <c r="A3450" s="6" t="str">
        <f>'CBA Digital Banking Case Study '!D3450</f>
        <v>NSW</v>
      </c>
      <c r="B3450" s="1">
        <f t="shared" si="1"/>
        <v>3</v>
      </c>
    </row>
    <row r="3451">
      <c r="A3451" s="6" t="str">
        <f>'CBA Digital Banking Case Study '!D3451</f>
        <v>NSW</v>
      </c>
      <c r="B3451" s="1">
        <f t="shared" si="1"/>
        <v>3</v>
      </c>
    </row>
    <row r="3452">
      <c r="A3452" s="6" t="str">
        <f>'CBA Digital Banking Case Study '!D3452</f>
        <v>VIC</v>
      </c>
      <c r="B3452" s="1">
        <f t="shared" si="1"/>
        <v>5</v>
      </c>
    </row>
    <row r="3453">
      <c r="A3453" s="6" t="str">
        <f>'CBA Digital Banking Case Study '!D3453</f>
        <v>QLD</v>
      </c>
      <c r="B3453" s="1">
        <f t="shared" si="1"/>
        <v>7</v>
      </c>
    </row>
    <row r="3454">
      <c r="A3454" s="6" t="str">
        <f>'CBA Digital Banking Case Study '!D3454</f>
        <v>QLD</v>
      </c>
      <c r="B3454" s="1">
        <f t="shared" si="1"/>
        <v>7</v>
      </c>
    </row>
    <row r="3455">
      <c r="A3455" s="6" t="str">
        <f>'CBA Digital Banking Case Study '!D3455</f>
        <v>NSW</v>
      </c>
      <c r="B3455" s="1">
        <f t="shared" si="1"/>
        <v>3</v>
      </c>
    </row>
    <row r="3456">
      <c r="A3456" s="6" t="str">
        <f>'CBA Digital Banking Case Study '!D3456</f>
        <v>NSW</v>
      </c>
      <c r="B3456" s="1">
        <f t="shared" si="1"/>
        <v>3</v>
      </c>
    </row>
    <row r="3457">
      <c r="A3457" s="6" t="str">
        <f>'CBA Digital Banking Case Study '!D3457</f>
        <v>NSW</v>
      </c>
      <c r="B3457" s="1">
        <f t="shared" si="1"/>
        <v>3</v>
      </c>
    </row>
    <row r="3458">
      <c r="A3458" s="6" t="str">
        <f>'CBA Digital Banking Case Study '!D3458</f>
        <v>NSW</v>
      </c>
      <c r="B3458" s="1">
        <f t="shared" si="1"/>
        <v>3</v>
      </c>
    </row>
    <row r="3459">
      <c r="A3459" s="6" t="str">
        <f>'CBA Digital Banking Case Study '!D3459</f>
        <v>NSW</v>
      </c>
      <c r="B3459" s="1">
        <f t="shared" si="1"/>
        <v>3</v>
      </c>
    </row>
    <row r="3460">
      <c r="A3460" s="6" t="str">
        <f>'CBA Digital Banking Case Study '!D3460</f>
        <v>QLD</v>
      </c>
      <c r="B3460" s="1">
        <f t="shared" si="1"/>
        <v>7</v>
      </c>
    </row>
    <row r="3461">
      <c r="A3461" s="6" t="str">
        <f>'CBA Digital Banking Case Study '!D3461</f>
        <v>WA</v>
      </c>
      <c r="B3461" s="1">
        <f t="shared" si="1"/>
        <v>1</v>
      </c>
    </row>
    <row r="3462">
      <c r="A3462" s="6" t="str">
        <f>'CBA Digital Banking Case Study '!D3462</f>
        <v>VIC</v>
      </c>
      <c r="B3462" s="1">
        <f t="shared" si="1"/>
        <v>5</v>
      </c>
    </row>
    <row r="3463">
      <c r="A3463" s="6" t="str">
        <f>'CBA Digital Banking Case Study '!D3463</f>
        <v>QLD</v>
      </c>
      <c r="B3463" s="1">
        <f t="shared" si="1"/>
        <v>7</v>
      </c>
    </row>
    <row r="3464">
      <c r="A3464" s="6" t="str">
        <f>'CBA Digital Banking Case Study '!D3464</f>
        <v>NSW</v>
      </c>
      <c r="B3464" s="1">
        <f t="shared" si="1"/>
        <v>3</v>
      </c>
    </row>
    <row r="3465">
      <c r="A3465" s="6" t="str">
        <f>'CBA Digital Banking Case Study '!D3465</f>
        <v>ACT</v>
      </c>
      <c r="B3465" s="1">
        <f t="shared" si="1"/>
        <v>6</v>
      </c>
    </row>
    <row r="3466">
      <c r="A3466" s="6" t="str">
        <f>'CBA Digital Banking Case Study '!D3466</f>
        <v>VIC</v>
      </c>
      <c r="B3466" s="1">
        <f t="shared" si="1"/>
        <v>5</v>
      </c>
    </row>
    <row r="3467">
      <c r="A3467" s="6" t="str">
        <f>'CBA Digital Banking Case Study '!D3467</f>
        <v>WA</v>
      </c>
      <c r="B3467" s="1">
        <f t="shared" si="1"/>
        <v>1</v>
      </c>
    </row>
    <row r="3468">
      <c r="A3468" s="6" t="str">
        <f>'CBA Digital Banking Case Study '!D3468</f>
        <v>TAS</v>
      </c>
      <c r="B3468" s="1">
        <f t="shared" si="1"/>
        <v>4</v>
      </c>
    </row>
    <row r="3469">
      <c r="A3469" s="6" t="str">
        <f>'CBA Digital Banking Case Study '!D3469</f>
        <v>WA</v>
      </c>
      <c r="B3469" s="1">
        <f t="shared" si="1"/>
        <v>1</v>
      </c>
    </row>
    <row r="3470">
      <c r="A3470" s="6" t="str">
        <f>'CBA Digital Banking Case Study '!D3470</f>
        <v>NSW</v>
      </c>
      <c r="B3470" s="1">
        <f t="shared" si="1"/>
        <v>3</v>
      </c>
    </row>
    <row r="3471">
      <c r="A3471" s="6" t="str">
        <f>'CBA Digital Banking Case Study '!D3471</f>
        <v>QLD</v>
      </c>
      <c r="B3471" s="1">
        <f t="shared" si="1"/>
        <v>7</v>
      </c>
    </row>
    <row r="3472">
      <c r="A3472" s="6" t="str">
        <f>'CBA Digital Banking Case Study '!D3472</f>
        <v>NSW</v>
      </c>
      <c r="B3472" s="1">
        <f t="shared" si="1"/>
        <v>3</v>
      </c>
    </row>
    <row r="3473">
      <c r="A3473" s="6" t="str">
        <f>'CBA Digital Banking Case Study '!D3473</f>
        <v>NSW</v>
      </c>
      <c r="B3473" s="1">
        <f t="shared" si="1"/>
        <v>3</v>
      </c>
    </row>
    <row r="3474">
      <c r="A3474" s="6" t="str">
        <f>'CBA Digital Banking Case Study '!D3474</f>
        <v>NSW</v>
      </c>
      <c r="B3474" s="1">
        <f t="shared" si="1"/>
        <v>3</v>
      </c>
    </row>
    <row r="3475">
      <c r="A3475" s="6" t="str">
        <f>'CBA Digital Banking Case Study '!D3475</f>
        <v>SA</v>
      </c>
      <c r="B3475" s="1">
        <f t="shared" si="1"/>
        <v>2</v>
      </c>
    </row>
    <row r="3476">
      <c r="A3476" s="6" t="str">
        <f>'CBA Digital Banking Case Study '!D3476</f>
        <v>SA</v>
      </c>
      <c r="B3476" s="1">
        <f t="shared" si="1"/>
        <v>2</v>
      </c>
    </row>
    <row r="3477">
      <c r="A3477" s="6" t="str">
        <f>'CBA Digital Banking Case Study '!D3477</f>
        <v>NSW</v>
      </c>
      <c r="B3477" s="1">
        <f t="shared" si="1"/>
        <v>3</v>
      </c>
    </row>
    <row r="3478">
      <c r="A3478" s="6" t="str">
        <f>'CBA Digital Banking Case Study '!D3478</f>
        <v>VIC</v>
      </c>
      <c r="B3478" s="1">
        <f t="shared" si="1"/>
        <v>5</v>
      </c>
    </row>
    <row r="3479">
      <c r="A3479" s="6" t="str">
        <f>'CBA Digital Banking Case Study '!D3479</f>
        <v>TAS</v>
      </c>
      <c r="B3479" s="1">
        <f t="shared" si="1"/>
        <v>4</v>
      </c>
    </row>
    <row r="3480">
      <c r="A3480" s="6" t="str">
        <f>'CBA Digital Banking Case Study '!D3480</f>
        <v>VIC</v>
      </c>
      <c r="B3480" s="1">
        <f t="shared" si="1"/>
        <v>5</v>
      </c>
    </row>
    <row r="3481">
      <c r="A3481" s="6" t="str">
        <f>'CBA Digital Banking Case Study '!D3481</f>
        <v>VIC</v>
      </c>
      <c r="B3481" s="1">
        <f t="shared" si="1"/>
        <v>5</v>
      </c>
    </row>
    <row r="3482">
      <c r="A3482" s="6" t="str">
        <f>'CBA Digital Banking Case Study '!D3482</f>
        <v>VIC</v>
      </c>
      <c r="B3482" s="1">
        <f t="shared" si="1"/>
        <v>5</v>
      </c>
    </row>
    <row r="3483">
      <c r="A3483" s="6" t="str">
        <f>'CBA Digital Banking Case Study '!D3483</f>
        <v>WA</v>
      </c>
      <c r="B3483" s="1">
        <f t="shared" si="1"/>
        <v>1</v>
      </c>
    </row>
    <row r="3484">
      <c r="A3484" s="6" t="str">
        <f>'CBA Digital Banking Case Study '!D3484</f>
        <v>VIC</v>
      </c>
      <c r="B3484" s="1">
        <f t="shared" si="1"/>
        <v>5</v>
      </c>
    </row>
    <row r="3485">
      <c r="A3485" s="6" t="str">
        <f>'CBA Digital Banking Case Study '!D3485</f>
        <v>WA</v>
      </c>
      <c r="B3485" s="1">
        <f t="shared" si="1"/>
        <v>1</v>
      </c>
    </row>
    <row r="3486">
      <c r="A3486" s="6" t="str">
        <f>'CBA Digital Banking Case Study '!D3486</f>
        <v>VIC</v>
      </c>
      <c r="B3486" s="1">
        <f t="shared" si="1"/>
        <v>5</v>
      </c>
    </row>
    <row r="3487">
      <c r="A3487" s="6" t="str">
        <f>'CBA Digital Banking Case Study '!D3487</f>
        <v>NSW</v>
      </c>
      <c r="B3487" s="1">
        <f t="shared" si="1"/>
        <v>3</v>
      </c>
    </row>
    <row r="3488">
      <c r="A3488" s="6" t="str">
        <f>'CBA Digital Banking Case Study '!D3488</f>
        <v>VIC</v>
      </c>
      <c r="B3488" s="1">
        <f t="shared" si="1"/>
        <v>5</v>
      </c>
    </row>
    <row r="3489">
      <c r="A3489" s="6" t="str">
        <f>'CBA Digital Banking Case Study '!D3489</f>
        <v>NSW</v>
      </c>
      <c r="B3489" s="1">
        <f t="shared" si="1"/>
        <v>3</v>
      </c>
    </row>
    <row r="3490">
      <c r="A3490" s="6" t="str">
        <f>'CBA Digital Banking Case Study '!D3490</f>
        <v>VIC</v>
      </c>
      <c r="B3490" s="1">
        <f t="shared" si="1"/>
        <v>5</v>
      </c>
    </row>
    <row r="3491">
      <c r="A3491" s="6" t="str">
        <f>'CBA Digital Banking Case Study '!D3491</f>
        <v>NSW</v>
      </c>
      <c r="B3491" s="1">
        <f t="shared" si="1"/>
        <v>3</v>
      </c>
    </row>
    <row r="3492">
      <c r="A3492" s="6" t="str">
        <f>'CBA Digital Banking Case Study '!D3492</f>
        <v>WA</v>
      </c>
      <c r="B3492" s="1">
        <f t="shared" si="1"/>
        <v>1</v>
      </c>
    </row>
    <row r="3493">
      <c r="A3493" s="6" t="str">
        <f>'CBA Digital Banking Case Study '!D3493</f>
        <v>VIC</v>
      </c>
      <c r="B3493" s="1">
        <f t="shared" si="1"/>
        <v>5</v>
      </c>
    </row>
    <row r="3494">
      <c r="A3494" s="6" t="str">
        <f>'CBA Digital Banking Case Study '!D3494</f>
        <v>QLD</v>
      </c>
      <c r="B3494" s="1">
        <f t="shared" si="1"/>
        <v>7</v>
      </c>
    </row>
    <row r="3495">
      <c r="A3495" s="6" t="str">
        <f>'CBA Digital Banking Case Study '!D3495</f>
        <v>TAS</v>
      </c>
      <c r="B3495" s="1">
        <f t="shared" si="1"/>
        <v>4</v>
      </c>
    </row>
    <row r="3496">
      <c r="A3496" s="6" t="str">
        <f>'CBA Digital Banking Case Study '!D3496</f>
        <v>WA</v>
      </c>
      <c r="B3496" s="1">
        <f t="shared" si="1"/>
        <v>1</v>
      </c>
    </row>
    <row r="3497">
      <c r="A3497" s="6" t="str">
        <f>'CBA Digital Banking Case Study '!D3497</f>
        <v>TAS</v>
      </c>
      <c r="B3497" s="1">
        <f t="shared" si="1"/>
        <v>4</v>
      </c>
    </row>
    <row r="3498">
      <c r="A3498" s="6" t="str">
        <f>'CBA Digital Banking Case Study '!D3498</f>
        <v>VIC</v>
      </c>
      <c r="B3498" s="1">
        <f t="shared" si="1"/>
        <v>5</v>
      </c>
    </row>
    <row r="3499">
      <c r="A3499" s="6" t="str">
        <f>'CBA Digital Banking Case Study '!D3499</f>
        <v>NSW</v>
      </c>
      <c r="B3499" s="1">
        <f t="shared" si="1"/>
        <v>3</v>
      </c>
    </row>
    <row r="3500">
      <c r="A3500" s="6" t="str">
        <f>'CBA Digital Banking Case Study '!D3500</f>
        <v>TAS</v>
      </c>
      <c r="B3500" s="1">
        <f t="shared" si="1"/>
        <v>4</v>
      </c>
    </row>
    <row r="3501">
      <c r="A3501" s="6" t="str">
        <f>'CBA Digital Banking Case Study '!D3501</f>
        <v>WA</v>
      </c>
      <c r="B3501" s="1">
        <f t="shared" si="1"/>
        <v>1</v>
      </c>
    </row>
    <row r="3502">
      <c r="A3502" s="6" t="str">
        <f>'CBA Digital Banking Case Study '!D3502</f>
        <v>WA</v>
      </c>
      <c r="B3502" s="1">
        <f t="shared" si="1"/>
        <v>1</v>
      </c>
    </row>
    <row r="3503">
      <c r="A3503" s="6" t="str">
        <f>'CBA Digital Banking Case Study '!D3503</f>
        <v>QLD</v>
      </c>
      <c r="B3503" s="1">
        <f t="shared" si="1"/>
        <v>7</v>
      </c>
    </row>
    <row r="3504">
      <c r="A3504" s="6" t="str">
        <f>'CBA Digital Banking Case Study '!D3504</f>
        <v>QLD</v>
      </c>
      <c r="B3504" s="1">
        <f t="shared" si="1"/>
        <v>7</v>
      </c>
    </row>
    <row r="3505">
      <c r="A3505" s="6" t="str">
        <f>'CBA Digital Banking Case Study '!D3505</f>
        <v>NSW</v>
      </c>
      <c r="B3505" s="1">
        <f t="shared" si="1"/>
        <v>3</v>
      </c>
    </row>
    <row r="3506">
      <c r="A3506" s="6" t="str">
        <f>'CBA Digital Banking Case Study '!D3506</f>
        <v>QLD</v>
      </c>
      <c r="B3506" s="1">
        <f t="shared" si="1"/>
        <v>7</v>
      </c>
    </row>
    <row r="3507">
      <c r="A3507" s="6" t="str">
        <f>'CBA Digital Banking Case Study '!D3507</f>
        <v>NSW</v>
      </c>
      <c r="B3507" s="1">
        <f t="shared" si="1"/>
        <v>3</v>
      </c>
    </row>
    <row r="3508">
      <c r="A3508" s="6" t="str">
        <f>'CBA Digital Banking Case Study '!D3508</f>
        <v>NSW</v>
      </c>
      <c r="B3508" s="1">
        <f t="shared" si="1"/>
        <v>3</v>
      </c>
    </row>
    <row r="3509">
      <c r="A3509" s="6" t="str">
        <f>'CBA Digital Banking Case Study '!D3509</f>
        <v>VIC</v>
      </c>
      <c r="B3509" s="1">
        <f t="shared" si="1"/>
        <v>5</v>
      </c>
    </row>
    <row r="3510">
      <c r="A3510" s="6" t="str">
        <f>'CBA Digital Banking Case Study '!D3510</f>
        <v>VIC</v>
      </c>
      <c r="B3510" s="1">
        <f t="shared" si="1"/>
        <v>5</v>
      </c>
    </row>
    <row r="3511">
      <c r="A3511" s="6" t="str">
        <f>'CBA Digital Banking Case Study '!D3511</f>
        <v>NSW</v>
      </c>
      <c r="B3511" s="1">
        <f t="shared" si="1"/>
        <v>3</v>
      </c>
    </row>
    <row r="3512">
      <c r="A3512" s="6" t="str">
        <f>'CBA Digital Banking Case Study '!D3512</f>
        <v>WA</v>
      </c>
      <c r="B3512" s="1">
        <f t="shared" si="1"/>
        <v>1</v>
      </c>
    </row>
    <row r="3513">
      <c r="A3513" s="6" t="str">
        <f>'CBA Digital Banking Case Study '!D3513</f>
        <v>WA</v>
      </c>
      <c r="B3513" s="1">
        <f t="shared" si="1"/>
        <v>1</v>
      </c>
    </row>
    <row r="3514">
      <c r="A3514" s="6" t="str">
        <f>'CBA Digital Banking Case Study '!D3514</f>
        <v>QLD</v>
      </c>
      <c r="B3514" s="1">
        <f t="shared" si="1"/>
        <v>7</v>
      </c>
    </row>
    <row r="3515">
      <c r="A3515" s="6" t="str">
        <f>'CBA Digital Banking Case Study '!D3515</f>
        <v>VIC</v>
      </c>
      <c r="B3515" s="1">
        <f t="shared" si="1"/>
        <v>5</v>
      </c>
    </row>
    <row r="3516">
      <c r="A3516" s="6" t="str">
        <f>'CBA Digital Banking Case Study '!D3516</f>
        <v>ACT</v>
      </c>
      <c r="B3516" s="1">
        <f t="shared" si="1"/>
        <v>6</v>
      </c>
    </row>
    <row r="3517">
      <c r="A3517" s="6" t="str">
        <f>'CBA Digital Banking Case Study '!D3517</f>
        <v>NSW</v>
      </c>
      <c r="B3517" s="1">
        <f t="shared" si="1"/>
        <v>3</v>
      </c>
    </row>
    <row r="3518">
      <c r="A3518" s="6" t="str">
        <f>'CBA Digital Banking Case Study '!D3518</f>
        <v>QLD</v>
      </c>
      <c r="B3518" s="1">
        <f t="shared" si="1"/>
        <v>7</v>
      </c>
    </row>
    <row r="3519">
      <c r="A3519" s="6" t="str">
        <f>'CBA Digital Banking Case Study '!D3519</f>
        <v>NSW</v>
      </c>
      <c r="B3519" s="1">
        <f t="shared" si="1"/>
        <v>3</v>
      </c>
    </row>
    <row r="3520">
      <c r="A3520" s="6" t="str">
        <f>'CBA Digital Banking Case Study '!D3520</f>
        <v>VIC</v>
      </c>
      <c r="B3520" s="1">
        <f t="shared" si="1"/>
        <v>5</v>
      </c>
    </row>
    <row r="3521">
      <c r="A3521" s="6" t="str">
        <f>'CBA Digital Banking Case Study '!D3521</f>
        <v>QLD</v>
      </c>
      <c r="B3521" s="1">
        <f t="shared" si="1"/>
        <v>7</v>
      </c>
    </row>
    <row r="3522">
      <c r="A3522" s="6" t="str">
        <f>'CBA Digital Banking Case Study '!D3522</f>
        <v>QLD</v>
      </c>
      <c r="B3522" s="1">
        <f t="shared" si="1"/>
        <v>7</v>
      </c>
    </row>
    <row r="3523">
      <c r="A3523" s="6" t="str">
        <f>'CBA Digital Banking Case Study '!D3523</f>
        <v>NSW</v>
      </c>
      <c r="B3523" s="1">
        <f t="shared" si="1"/>
        <v>3</v>
      </c>
    </row>
    <row r="3524">
      <c r="A3524" s="6" t="str">
        <f>'CBA Digital Banking Case Study '!D3524</f>
        <v>NSW</v>
      </c>
      <c r="B3524" s="1">
        <f t="shared" si="1"/>
        <v>3</v>
      </c>
    </row>
    <row r="3525">
      <c r="A3525" s="6" t="str">
        <f>'CBA Digital Banking Case Study '!D3525</f>
        <v>VIC</v>
      </c>
      <c r="B3525" s="1">
        <f t="shared" si="1"/>
        <v>5</v>
      </c>
    </row>
    <row r="3526">
      <c r="A3526" s="6" t="str">
        <f>'CBA Digital Banking Case Study '!D3526</f>
        <v>VIC</v>
      </c>
      <c r="B3526" s="1">
        <f t="shared" si="1"/>
        <v>5</v>
      </c>
    </row>
    <row r="3527">
      <c r="A3527" s="6" t="str">
        <f>'CBA Digital Banking Case Study '!D3527</f>
        <v>QLD</v>
      </c>
      <c r="B3527" s="1">
        <f t="shared" si="1"/>
        <v>7</v>
      </c>
    </row>
    <row r="3528">
      <c r="A3528" s="6" t="str">
        <f>'CBA Digital Banking Case Study '!D3528</f>
        <v>NSW</v>
      </c>
      <c r="B3528" s="1">
        <f t="shared" si="1"/>
        <v>3</v>
      </c>
    </row>
    <row r="3529">
      <c r="A3529" s="6" t="str">
        <f>'CBA Digital Banking Case Study '!D3529</f>
        <v>VIC</v>
      </c>
      <c r="B3529" s="1">
        <f t="shared" si="1"/>
        <v>5</v>
      </c>
    </row>
    <row r="3530">
      <c r="A3530" s="6" t="str">
        <f>'CBA Digital Banking Case Study '!D3530</f>
        <v>NSW</v>
      </c>
      <c r="B3530" s="1">
        <f t="shared" si="1"/>
        <v>3</v>
      </c>
    </row>
    <row r="3531">
      <c r="A3531" s="6" t="str">
        <f>'CBA Digital Banking Case Study '!D3531</f>
        <v>NSW</v>
      </c>
      <c r="B3531" s="1">
        <f t="shared" si="1"/>
        <v>3</v>
      </c>
    </row>
    <row r="3532">
      <c r="A3532" s="6" t="str">
        <f>'CBA Digital Banking Case Study '!D3532</f>
        <v>VIC</v>
      </c>
      <c r="B3532" s="1">
        <f t="shared" si="1"/>
        <v>5</v>
      </c>
    </row>
    <row r="3533">
      <c r="A3533" s="6" t="str">
        <f>'CBA Digital Banking Case Study '!D3533</f>
        <v>QLD</v>
      </c>
      <c r="B3533" s="1">
        <f t="shared" si="1"/>
        <v>7</v>
      </c>
    </row>
    <row r="3534">
      <c r="A3534" s="6" t="str">
        <f>'CBA Digital Banking Case Study '!D3534</f>
        <v>NSW</v>
      </c>
      <c r="B3534" s="1">
        <f t="shared" si="1"/>
        <v>3</v>
      </c>
    </row>
    <row r="3535">
      <c r="A3535" s="6" t="str">
        <f>'CBA Digital Banking Case Study '!D3535</f>
        <v>NSW</v>
      </c>
      <c r="B3535" s="1">
        <f t="shared" si="1"/>
        <v>3</v>
      </c>
    </row>
    <row r="3536">
      <c r="A3536" s="6" t="str">
        <f>'CBA Digital Banking Case Study '!D3536</f>
        <v>VIC</v>
      </c>
      <c r="B3536" s="1">
        <f t="shared" si="1"/>
        <v>5</v>
      </c>
    </row>
    <row r="3537">
      <c r="A3537" s="6" t="str">
        <f>'CBA Digital Banking Case Study '!D3537</f>
        <v>NSW</v>
      </c>
      <c r="B3537" s="1">
        <f t="shared" si="1"/>
        <v>3</v>
      </c>
    </row>
    <row r="3538">
      <c r="A3538" s="6" t="str">
        <f>'CBA Digital Banking Case Study '!D3538</f>
        <v>VIC</v>
      </c>
      <c r="B3538" s="1">
        <f t="shared" si="1"/>
        <v>5</v>
      </c>
    </row>
    <row r="3539">
      <c r="A3539" s="6" t="str">
        <f>'CBA Digital Banking Case Study '!D3539</f>
        <v>VIC</v>
      </c>
      <c r="B3539" s="1">
        <f t="shared" si="1"/>
        <v>5</v>
      </c>
    </row>
    <row r="3540">
      <c r="A3540" s="6" t="str">
        <f>'CBA Digital Banking Case Study '!D3540</f>
        <v>NSW</v>
      </c>
      <c r="B3540" s="1">
        <f t="shared" si="1"/>
        <v>3</v>
      </c>
    </row>
    <row r="3541">
      <c r="A3541" s="6" t="str">
        <f>'CBA Digital Banking Case Study '!D3541</f>
        <v>NSW</v>
      </c>
      <c r="B3541" s="1">
        <f t="shared" si="1"/>
        <v>3</v>
      </c>
    </row>
    <row r="3542">
      <c r="A3542" s="6" t="str">
        <f>'CBA Digital Banking Case Study '!D3542</f>
        <v>WA</v>
      </c>
      <c r="B3542" s="1">
        <f t="shared" si="1"/>
        <v>1</v>
      </c>
    </row>
    <row r="3543">
      <c r="A3543" s="6" t="str">
        <f>'CBA Digital Banking Case Study '!D3543</f>
        <v>QLD</v>
      </c>
      <c r="B3543" s="1">
        <f t="shared" si="1"/>
        <v>7</v>
      </c>
    </row>
    <row r="3544">
      <c r="A3544" s="6" t="str">
        <f>'CBA Digital Banking Case Study '!D3544</f>
        <v>QLD</v>
      </c>
      <c r="B3544" s="1">
        <f t="shared" si="1"/>
        <v>7</v>
      </c>
    </row>
    <row r="3545">
      <c r="A3545" s="6" t="str">
        <f>'CBA Digital Banking Case Study '!D3545</f>
        <v>VIC</v>
      </c>
      <c r="B3545" s="1">
        <f t="shared" si="1"/>
        <v>5</v>
      </c>
    </row>
    <row r="3546">
      <c r="A3546" s="6" t="str">
        <f>'CBA Digital Banking Case Study '!D3546</f>
        <v>QLD</v>
      </c>
      <c r="B3546" s="1">
        <f t="shared" si="1"/>
        <v>7</v>
      </c>
    </row>
    <row r="3547">
      <c r="A3547" s="6" t="str">
        <f>'CBA Digital Banking Case Study '!D3547</f>
        <v>TAS</v>
      </c>
      <c r="B3547" s="1">
        <f t="shared" si="1"/>
        <v>4</v>
      </c>
    </row>
    <row r="3548">
      <c r="A3548" s="6" t="str">
        <f>'CBA Digital Banking Case Study '!D3548</f>
        <v>QLD</v>
      </c>
      <c r="B3548" s="1">
        <f t="shared" si="1"/>
        <v>7</v>
      </c>
    </row>
    <row r="3549">
      <c r="A3549" s="6" t="str">
        <f>'CBA Digital Banking Case Study '!D3549</f>
        <v>NSW</v>
      </c>
      <c r="B3549" s="1">
        <f t="shared" si="1"/>
        <v>3</v>
      </c>
    </row>
    <row r="3550">
      <c r="A3550" s="6" t="str">
        <f>'CBA Digital Banking Case Study '!D3550</f>
        <v>VIC</v>
      </c>
      <c r="B3550" s="1">
        <f t="shared" si="1"/>
        <v>5</v>
      </c>
    </row>
    <row r="3551">
      <c r="A3551" s="6" t="str">
        <f>'CBA Digital Banking Case Study '!D3551</f>
        <v>VIC</v>
      </c>
      <c r="B3551" s="1">
        <f t="shared" si="1"/>
        <v>5</v>
      </c>
    </row>
    <row r="3552">
      <c r="A3552" s="6" t="str">
        <f>'CBA Digital Banking Case Study '!D3552</f>
        <v>VIC</v>
      </c>
      <c r="B3552" s="1">
        <f t="shared" si="1"/>
        <v>5</v>
      </c>
    </row>
    <row r="3553">
      <c r="A3553" s="6" t="str">
        <f>'CBA Digital Banking Case Study '!D3553</f>
        <v>VIC</v>
      </c>
      <c r="B3553" s="1">
        <f t="shared" si="1"/>
        <v>5</v>
      </c>
    </row>
    <row r="3554">
      <c r="A3554" s="6" t="str">
        <f>'CBA Digital Banking Case Study '!D3554</f>
        <v>WA</v>
      </c>
      <c r="B3554" s="1">
        <f t="shared" si="1"/>
        <v>1</v>
      </c>
    </row>
    <row r="3555">
      <c r="A3555" s="6" t="str">
        <f>'CBA Digital Banking Case Study '!D3555</f>
        <v>QLD</v>
      </c>
      <c r="B3555" s="1">
        <f t="shared" si="1"/>
        <v>7</v>
      </c>
    </row>
    <row r="3556">
      <c r="A3556" s="6" t="str">
        <f>'CBA Digital Banking Case Study '!D3556</f>
        <v>NSW</v>
      </c>
      <c r="B3556" s="1">
        <f t="shared" si="1"/>
        <v>3</v>
      </c>
    </row>
    <row r="3557">
      <c r="A3557" s="6" t="str">
        <f>'CBA Digital Banking Case Study '!D3557</f>
        <v>NSW</v>
      </c>
      <c r="B3557" s="1">
        <f t="shared" si="1"/>
        <v>3</v>
      </c>
    </row>
    <row r="3558">
      <c r="A3558" s="6" t="str">
        <f>'CBA Digital Banking Case Study '!D3558</f>
        <v>VIC</v>
      </c>
      <c r="B3558" s="1">
        <f t="shared" si="1"/>
        <v>5</v>
      </c>
    </row>
    <row r="3559">
      <c r="A3559" s="6" t="str">
        <f>'CBA Digital Banking Case Study '!D3559</f>
        <v>NSW</v>
      </c>
      <c r="B3559" s="1">
        <f t="shared" si="1"/>
        <v>3</v>
      </c>
    </row>
    <row r="3560">
      <c r="A3560" s="6" t="str">
        <f>'CBA Digital Banking Case Study '!D3560</f>
        <v>NSW</v>
      </c>
      <c r="B3560" s="1">
        <f t="shared" si="1"/>
        <v>3</v>
      </c>
    </row>
    <row r="3561">
      <c r="A3561" s="6" t="str">
        <f>'CBA Digital Banking Case Study '!D3561</f>
        <v>VIC</v>
      </c>
      <c r="B3561" s="1">
        <f t="shared" si="1"/>
        <v>5</v>
      </c>
    </row>
    <row r="3562">
      <c r="A3562" s="6" t="str">
        <f>'CBA Digital Banking Case Study '!D3562</f>
        <v>VIC</v>
      </c>
      <c r="B3562" s="1">
        <f t="shared" si="1"/>
        <v>5</v>
      </c>
    </row>
    <row r="3563">
      <c r="A3563" s="6" t="str">
        <f>'CBA Digital Banking Case Study '!D3563</f>
        <v>ACT</v>
      </c>
      <c r="B3563" s="1">
        <f t="shared" si="1"/>
        <v>6</v>
      </c>
    </row>
    <row r="3564">
      <c r="A3564" s="6" t="str">
        <f>'CBA Digital Banking Case Study '!D3564</f>
        <v>NSW</v>
      </c>
      <c r="B3564" s="1">
        <f t="shared" si="1"/>
        <v>3</v>
      </c>
    </row>
    <row r="3565">
      <c r="A3565" s="6" t="str">
        <f>'CBA Digital Banking Case Study '!D3565</f>
        <v>NSW</v>
      </c>
      <c r="B3565" s="1">
        <f t="shared" si="1"/>
        <v>3</v>
      </c>
    </row>
    <row r="3566">
      <c r="A3566" s="6" t="str">
        <f>'CBA Digital Banking Case Study '!D3566</f>
        <v>NSW</v>
      </c>
      <c r="B3566" s="1">
        <f t="shared" si="1"/>
        <v>3</v>
      </c>
    </row>
    <row r="3567">
      <c r="A3567" s="6" t="str">
        <f>'CBA Digital Banking Case Study '!D3567</f>
        <v>VIC</v>
      </c>
      <c r="B3567" s="1">
        <f t="shared" si="1"/>
        <v>5</v>
      </c>
    </row>
    <row r="3568">
      <c r="A3568" s="6" t="str">
        <f>'CBA Digital Banking Case Study '!D3568</f>
        <v>NSW</v>
      </c>
      <c r="B3568" s="1">
        <f t="shared" si="1"/>
        <v>3</v>
      </c>
    </row>
    <row r="3569">
      <c r="A3569" s="6" t="str">
        <f>'CBA Digital Banking Case Study '!D3569</f>
        <v>QLD</v>
      </c>
      <c r="B3569" s="1">
        <f t="shared" si="1"/>
        <v>7</v>
      </c>
    </row>
    <row r="3570">
      <c r="A3570" s="6" t="str">
        <f>'CBA Digital Banking Case Study '!D3570</f>
        <v>NSW</v>
      </c>
      <c r="B3570" s="1">
        <f t="shared" si="1"/>
        <v>3</v>
      </c>
    </row>
    <row r="3571">
      <c r="A3571" s="6" t="str">
        <f>'CBA Digital Banking Case Study '!D3571</f>
        <v>VIC</v>
      </c>
      <c r="B3571" s="1">
        <f t="shared" si="1"/>
        <v>5</v>
      </c>
    </row>
    <row r="3572">
      <c r="A3572" s="6" t="str">
        <f>'CBA Digital Banking Case Study '!D3572</f>
        <v>WA</v>
      </c>
      <c r="B3572" s="1">
        <f t="shared" si="1"/>
        <v>1</v>
      </c>
    </row>
    <row r="3573">
      <c r="A3573" s="6" t="str">
        <f>'CBA Digital Banking Case Study '!D3573</f>
        <v>NSW</v>
      </c>
      <c r="B3573" s="1">
        <f t="shared" si="1"/>
        <v>3</v>
      </c>
    </row>
    <row r="3574">
      <c r="A3574" s="6" t="str">
        <f>'CBA Digital Banking Case Study '!D3574</f>
        <v>VIC</v>
      </c>
      <c r="B3574" s="1">
        <f t="shared" si="1"/>
        <v>5</v>
      </c>
    </row>
    <row r="3575">
      <c r="A3575" s="6" t="str">
        <f>'CBA Digital Banking Case Study '!D3575</f>
        <v>VIC</v>
      </c>
      <c r="B3575" s="1">
        <f t="shared" si="1"/>
        <v>5</v>
      </c>
    </row>
    <row r="3576">
      <c r="A3576" s="6" t="str">
        <f>'CBA Digital Banking Case Study '!D3576</f>
        <v>WA</v>
      </c>
      <c r="B3576" s="1">
        <f t="shared" si="1"/>
        <v>1</v>
      </c>
    </row>
    <row r="3577">
      <c r="A3577" s="6" t="str">
        <f>'CBA Digital Banking Case Study '!D3577</f>
        <v>VIC</v>
      </c>
      <c r="B3577" s="1">
        <f t="shared" si="1"/>
        <v>5</v>
      </c>
    </row>
    <row r="3578">
      <c r="A3578" s="6" t="str">
        <f>'CBA Digital Banking Case Study '!D3578</f>
        <v>VIC</v>
      </c>
      <c r="B3578" s="1">
        <f t="shared" si="1"/>
        <v>5</v>
      </c>
    </row>
    <row r="3579">
      <c r="A3579" s="6" t="str">
        <f>'CBA Digital Banking Case Study '!D3579</f>
        <v>WA</v>
      </c>
      <c r="B3579" s="1">
        <f t="shared" si="1"/>
        <v>1</v>
      </c>
    </row>
    <row r="3580">
      <c r="A3580" s="6" t="str">
        <f>'CBA Digital Banking Case Study '!D3580</f>
        <v>VIC</v>
      </c>
      <c r="B3580" s="1">
        <f t="shared" si="1"/>
        <v>5</v>
      </c>
    </row>
    <row r="3581">
      <c r="A3581" s="6" t="str">
        <f>'CBA Digital Banking Case Study '!D3581</f>
        <v>VIC</v>
      </c>
      <c r="B3581" s="1">
        <f t="shared" si="1"/>
        <v>5</v>
      </c>
    </row>
    <row r="3582">
      <c r="A3582" s="6" t="str">
        <f>'CBA Digital Banking Case Study '!D3582</f>
        <v>NSW</v>
      </c>
      <c r="B3582" s="1">
        <f t="shared" si="1"/>
        <v>3</v>
      </c>
    </row>
    <row r="3583">
      <c r="A3583" s="6" t="str">
        <f>'CBA Digital Banking Case Study '!D3583</f>
        <v>QLD</v>
      </c>
      <c r="B3583" s="1">
        <f t="shared" si="1"/>
        <v>7</v>
      </c>
    </row>
    <row r="3584">
      <c r="A3584" s="6" t="str">
        <f>'CBA Digital Banking Case Study '!D3584</f>
        <v>WA</v>
      </c>
      <c r="B3584" s="1">
        <f t="shared" si="1"/>
        <v>1</v>
      </c>
    </row>
    <row r="3585">
      <c r="A3585" s="6" t="str">
        <f>'CBA Digital Banking Case Study '!D3585</f>
        <v>ACT</v>
      </c>
      <c r="B3585" s="1">
        <f t="shared" si="1"/>
        <v>6</v>
      </c>
    </row>
    <row r="3586">
      <c r="A3586" s="6" t="str">
        <f>'CBA Digital Banking Case Study '!D3586</f>
        <v>SA</v>
      </c>
      <c r="B3586" s="1">
        <f t="shared" si="1"/>
        <v>2</v>
      </c>
    </row>
    <row r="3587">
      <c r="A3587" s="6" t="str">
        <f>'CBA Digital Banking Case Study '!D3587</f>
        <v>WA</v>
      </c>
      <c r="B3587" s="1">
        <f t="shared" si="1"/>
        <v>1</v>
      </c>
    </row>
    <row r="3588">
      <c r="A3588" s="6" t="str">
        <f>'CBA Digital Banking Case Study '!D3588</f>
        <v>QLD</v>
      </c>
      <c r="B3588" s="1">
        <f t="shared" si="1"/>
        <v>7</v>
      </c>
    </row>
    <row r="3589">
      <c r="A3589" s="6" t="str">
        <f>'CBA Digital Banking Case Study '!D3589</f>
        <v>WA</v>
      </c>
      <c r="B3589" s="1">
        <f t="shared" si="1"/>
        <v>1</v>
      </c>
    </row>
    <row r="3590">
      <c r="A3590" s="6" t="str">
        <f>'CBA Digital Banking Case Study '!D3590</f>
        <v>VIC</v>
      </c>
      <c r="B3590" s="1">
        <f t="shared" si="1"/>
        <v>5</v>
      </c>
    </row>
    <row r="3591">
      <c r="A3591" s="6" t="str">
        <f>'CBA Digital Banking Case Study '!D3591</f>
        <v>QLD</v>
      </c>
      <c r="B3591" s="1">
        <f t="shared" si="1"/>
        <v>7</v>
      </c>
    </row>
    <row r="3592">
      <c r="A3592" s="6" t="str">
        <f>'CBA Digital Banking Case Study '!D3592</f>
        <v>VIC</v>
      </c>
      <c r="B3592" s="1">
        <f t="shared" si="1"/>
        <v>5</v>
      </c>
    </row>
    <row r="3593">
      <c r="A3593" s="6" t="str">
        <f>'CBA Digital Banking Case Study '!D3593</f>
        <v>VIC</v>
      </c>
      <c r="B3593" s="1">
        <f t="shared" si="1"/>
        <v>5</v>
      </c>
    </row>
    <row r="3594">
      <c r="A3594" s="6" t="str">
        <f>'CBA Digital Banking Case Study '!D3594</f>
        <v>QLD</v>
      </c>
      <c r="B3594" s="1">
        <f t="shared" si="1"/>
        <v>7</v>
      </c>
    </row>
    <row r="3595">
      <c r="A3595" s="6" t="str">
        <f>'CBA Digital Banking Case Study '!D3595</f>
        <v>VIC</v>
      </c>
      <c r="B3595" s="1">
        <f t="shared" si="1"/>
        <v>5</v>
      </c>
    </row>
    <row r="3596">
      <c r="A3596" s="6" t="str">
        <f>'CBA Digital Banking Case Study '!D3596</f>
        <v>NSW</v>
      </c>
      <c r="B3596" s="1">
        <f t="shared" si="1"/>
        <v>3</v>
      </c>
    </row>
    <row r="3597">
      <c r="A3597" s="6" t="str">
        <f>'CBA Digital Banking Case Study '!D3597</f>
        <v>NSW</v>
      </c>
      <c r="B3597" s="1">
        <f t="shared" si="1"/>
        <v>3</v>
      </c>
    </row>
    <row r="3598">
      <c r="A3598" s="6" t="str">
        <f>'CBA Digital Banking Case Study '!D3598</f>
        <v>WA</v>
      </c>
      <c r="B3598" s="1">
        <f t="shared" si="1"/>
        <v>1</v>
      </c>
    </row>
    <row r="3599">
      <c r="A3599" s="6" t="str">
        <f>'CBA Digital Banking Case Study '!D3599</f>
        <v>QLD</v>
      </c>
      <c r="B3599" s="1">
        <f t="shared" si="1"/>
        <v>7</v>
      </c>
    </row>
    <row r="3600">
      <c r="A3600" s="6" t="str">
        <f>'CBA Digital Banking Case Study '!D3600</f>
        <v>VIC</v>
      </c>
      <c r="B3600" s="1">
        <f t="shared" si="1"/>
        <v>5</v>
      </c>
    </row>
    <row r="3601">
      <c r="A3601" s="6" t="str">
        <f>'CBA Digital Banking Case Study '!D3601</f>
        <v>VIC</v>
      </c>
      <c r="B3601" s="1">
        <f t="shared" si="1"/>
        <v>5</v>
      </c>
    </row>
    <row r="3602">
      <c r="A3602" s="6" t="str">
        <f>'CBA Digital Banking Case Study '!D3602</f>
        <v>VIC</v>
      </c>
      <c r="B3602" s="1">
        <f t="shared" si="1"/>
        <v>5</v>
      </c>
    </row>
    <row r="3603">
      <c r="A3603" s="6" t="str">
        <f>'CBA Digital Banking Case Study '!D3603</f>
        <v>NSW</v>
      </c>
      <c r="B3603" s="1">
        <f t="shared" si="1"/>
        <v>3</v>
      </c>
    </row>
    <row r="3604">
      <c r="A3604" s="6" t="str">
        <f>'CBA Digital Banking Case Study '!D3604</f>
        <v>VIC</v>
      </c>
      <c r="B3604" s="1">
        <f t="shared" si="1"/>
        <v>5</v>
      </c>
    </row>
    <row r="3605">
      <c r="A3605" s="6" t="str">
        <f>'CBA Digital Banking Case Study '!D3605</f>
        <v>WA</v>
      </c>
      <c r="B3605" s="1">
        <f t="shared" si="1"/>
        <v>1</v>
      </c>
    </row>
    <row r="3606">
      <c r="A3606" s="6" t="str">
        <f>'CBA Digital Banking Case Study '!D3606</f>
        <v>VIC</v>
      </c>
      <c r="B3606" s="1">
        <f t="shared" si="1"/>
        <v>5</v>
      </c>
    </row>
    <row r="3607">
      <c r="A3607" s="6" t="str">
        <f>'CBA Digital Banking Case Study '!D3607</f>
        <v>VIC</v>
      </c>
      <c r="B3607" s="1">
        <f t="shared" si="1"/>
        <v>5</v>
      </c>
    </row>
    <row r="3608">
      <c r="A3608" s="6" t="str">
        <f>'CBA Digital Banking Case Study '!D3608</f>
        <v>NSW</v>
      </c>
      <c r="B3608" s="1">
        <f t="shared" si="1"/>
        <v>3</v>
      </c>
    </row>
    <row r="3609">
      <c r="A3609" s="6" t="str">
        <f>'CBA Digital Banking Case Study '!D3609</f>
        <v>VIC</v>
      </c>
      <c r="B3609" s="1">
        <f t="shared" si="1"/>
        <v>5</v>
      </c>
    </row>
    <row r="3610">
      <c r="A3610" s="6" t="str">
        <f>'CBA Digital Banking Case Study '!D3610</f>
        <v>NSW</v>
      </c>
      <c r="B3610" s="1">
        <f t="shared" si="1"/>
        <v>3</v>
      </c>
    </row>
    <row r="3611">
      <c r="A3611" s="6" t="str">
        <f>'CBA Digital Banking Case Study '!D3611</f>
        <v>VIC</v>
      </c>
      <c r="B3611" s="1">
        <f t="shared" si="1"/>
        <v>5</v>
      </c>
    </row>
    <row r="3612">
      <c r="A3612" s="6" t="str">
        <f>'CBA Digital Banking Case Study '!D3612</f>
        <v>VIC</v>
      </c>
      <c r="B3612" s="1">
        <f t="shared" si="1"/>
        <v>5</v>
      </c>
    </row>
    <row r="3613">
      <c r="A3613" s="6" t="str">
        <f>'CBA Digital Banking Case Study '!D3613</f>
        <v>WA</v>
      </c>
      <c r="B3613" s="1">
        <f t="shared" si="1"/>
        <v>1</v>
      </c>
    </row>
    <row r="3614">
      <c r="A3614" s="6" t="str">
        <f>'CBA Digital Banking Case Study '!D3614</f>
        <v>QLD</v>
      </c>
      <c r="B3614" s="1">
        <f t="shared" si="1"/>
        <v>7</v>
      </c>
    </row>
    <row r="3615">
      <c r="A3615" s="6" t="str">
        <f>'CBA Digital Banking Case Study '!D3615</f>
        <v>VIC</v>
      </c>
      <c r="B3615" s="1">
        <f t="shared" si="1"/>
        <v>5</v>
      </c>
    </row>
    <row r="3616">
      <c r="A3616" s="6" t="str">
        <f>'CBA Digital Banking Case Study '!D3616</f>
        <v>VIC</v>
      </c>
      <c r="B3616" s="1">
        <f t="shared" si="1"/>
        <v>5</v>
      </c>
    </row>
    <row r="3617">
      <c r="A3617" s="6" t="str">
        <f>'CBA Digital Banking Case Study '!D3617</f>
        <v>QLD</v>
      </c>
      <c r="B3617" s="1">
        <f t="shared" si="1"/>
        <v>7</v>
      </c>
    </row>
    <row r="3618">
      <c r="A3618" s="6" t="str">
        <f>'CBA Digital Banking Case Study '!D3618</f>
        <v>NSW</v>
      </c>
      <c r="B3618" s="1">
        <f t="shared" si="1"/>
        <v>3</v>
      </c>
    </row>
    <row r="3619">
      <c r="A3619" s="6" t="str">
        <f>'CBA Digital Banking Case Study '!D3619</f>
        <v>QLD</v>
      </c>
      <c r="B3619" s="1">
        <f t="shared" si="1"/>
        <v>7</v>
      </c>
    </row>
    <row r="3620">
      <c r="A3620" s="6" t="str">
        <f>'CBA Digital Banking Case Study '!D3620</f>
        <v>SA</v>
      </c>
      <c r="B3620" s="1">
        <f t="shared" si="1"/>
        <v>2</v>
      </c>
    </row>
    <row r="3621">
      <c r="A3621" s="6" t="str">
        <f>'CBA Digital Banking Case Study '!D3621</f>
        <v>NSW</v>
      </c>
      <c r="B3621" s="1">
        <f t="shared" si="1"/>
        <v>3</v>
      </c>
    </row>
    <row r="3622">
      <c r="A3622" s="6" t="str">
        <f>'CBA Digital Banking Case Study '!D3622</f>
        <v>QLD</v>
      </c>
      <c r="B3622" s="1">
        <f t="shared" si="1"/>
        <v>7</v>
      </c>
    </row>
    <row r="3623">
      <c r="A3623" s="6" t="str">
        <f>'CBA Digital Banking Case Study '!D3623</f>
        <v>WA</v>
      </c>
      <c r="B3623" s="1">
        <f t="shared" si="1"/>
        <v>1</v>
      </c>
    </row>
    <row r="3624">
      <c r="A3624" s="6" t="str">
        <f>'CBA Digital Banking Case Study '!D3624</f>
        <v>VIC</v>
      </c>
      <c r="B3624" s="1">
        <f t="shared" si="1"/>
        <v>5</v>
      </c>
    </row>
    <row r="3625">
      <c r="A3625" s="6" t="str">
        <f>'CBA Digital Banking Case Study '!D3625</f>
        <v>QLD</v>
      </c>
      <c r="B3625" s="1">
        <f t="shared" si="1"/>
        <v>7</v>
      </c>
    </row>
    <row r="3626">
      <c r="A3626" s="6" t="str">
        <f>'CBA Digital Banking Case Study '!D3626</f>
        <v>NSW</v>
      </c>
      <c r="B3626" s="1">
        <f t="shared" si="1"/>
        <v>3</v>
      </c>
    </row>
    <row r="3627">
      <c r="A3627" s="6" t="str">
        <f>'CBA Digital Banking Case Study '!D3627</f>
        <v>NSW</v>
      </c>
      <c r="B3627" s="1">
        <f t="shared" si="1"/>
        <v>3</v>
      </c>
    </row>
    <row r="3628">
      <c r="A3628" s="6" t="str">
        <f>'CBA Digital Banking Case Study '!D3628</f>
        <v>QLD</v>
      </c>
      <c r="B3628" s="1">
        <f t="shared" si="1"/>
        <v>7</v>
      </c>
    </row>
    <row r="3629">
      <c r="A3629" s="6" t="str">
        <f>'CBA Digital Banking Case Study '!D3629</f>
        <v>QLD</v>
      </c>
      <c r="B3629" s="1">
        <f t="shared" si="1"/>
        <v>7</v>
      </c>
    </row>
    <row r="3630">
      <c r="A3630" s="6" t="str">
        <f>'CBA Digital Banking Case Study '!D3630</f>
        <v>TAS</v>
      </c>
      <c r="B3630" s="1">
        <f t="shared" si="1"/>
        <v>4</v>
      </c>
    </row>
    <row r="3631">
      <c r="A3631" s="6" t="str">
        <f>'CBA Digital Banking Case Study '!D3631</f>
        <v>NSW</v>
      </c>
      <c r="B3631" s="1">
        <f t="shared" si="1"/>
        <v>3</v>
      </c>
    </row>
    <row r="3632">
      <c r="A3632" s="6" t="str">
        <f>'CBA Digital Banking Case Study '!D3632</f>
        <v>VIC</v>
      </c>
      <c r="B3632" s="1">
        <f t="shared" si="1"/>
        <v>5</v>
      </c>
    </row>
    <row r="3633">
      <c r="A3633" s="6" t="str">
        <f>'CBA Digital Banking Case Study '!D3633</f>
        <v>NSW</v>
      </c>
      <c r="B3633" s="1">
        <f t="shared" si="1"/>
        <v>3</v>
      </c>
    </row>
    <row r="3634">
      <c r="A3634" s="6" t="str">
        <f>'CBA Digital Banking Case Study '!D3634</f>
        <v>NSW</v>
      </c>
      <c r="B3634" s="1">
        <f t="shared" si="1"/>
        <v>3</v>
      </c>
    </row>
    <row r="3635">
      <c r="A3635" s="6" t="str">
        <f>'CBA Digital Banking Case Study '!D3635</f>
        <v>VIC</v>
      </c>
      <c r="B3635" s="1">
        <f t="shared" si="1"/>
        <v>5</v>
      </c>
    </row>
    <row r="3636">
      <c r="A3636" s="6" t="str">
        <f>'CBA Digital Banking Case Study '!D3636</f>
        <v>VIC</v>
      </c>
      <c r="B3636" s="1">
        <f t="shared" si="1"/>
        <v>5</v>
      </c>
    </row>
    <row r="3637">
      <c r="A3637" s="6" t="str">
        <f>'CBA Digital Banking Case Study '!D3637</f>
        <v>NSW</v>
      </c>
      <c r="B3637" s="1">
        <f t="shared" si="1"/>
        <v>3</v>
      </c>
    </row>
    <row r="3638">
      <c r="A3638" s="6" t="str">
        <f>'CBA Digital Banking Case Study '!D3638</f>
        <v>NSW</v>
      </c>
      <c r="B3638" s="1">
        <f t="shared" si="1"/>
        <v>3</v>
      </c>
    </row>
    <row r="3639">
      <c r="A3639" s="6" t="str">
        <f>'CBA Digital Banking Case Study '!D3639</f>
        <v>VIC</v>
      </c>
      <c r="B3639" s="1">
        <f t="shared" si="1"/>
        <v>5</v>
      </c>
    </row>
    <row r="3640">
      <c r="A3640" s="6" t="str">
        <f>'CBA Digital Banking Case Study '!D3640</f>
        <v>ACT</v>
      </c>
      <c r="B3640" s="1">
        <f t="shared" si="1"/>
        <v>6</v>
      </c>
    </row>
    <row r="3641">
      <c r="A3641" s="6" t="str">
        <f>'CBA Digital Banking Case Study '!D3641</f>
        <v>WA</v>
      </c>
      <c r="B3641" s="1">
        <f t="shared" si="1"/>
        <v>1</v>
      </c>
    </row>
    <row r="3642">
      <c r="A3642" s="6" t="str">
        <f>'CBA Digital Banking Case Study '!D3642</f>
        <v>NSW</v>
      </c>
      <c r="B3642" s="1">
        <f t="shared" si="1"/>
        <v>3</v>
      </c>
    </row>
    <row r="3643">
      <c r="A3643" s="6" t="str">
        <f>'CBA Digital Banking Case Study '!D3643</f>
        <v>WA</v>
      </c>
      <c r="B3643" s="1">
        <f t="shared" si="1"/>
        <v>1</v>
      </c>
    </row>
    <row r="3644">
      <c r="A3644" s="6" t="str">
        <f>'CBA Digital Banking Case Study '!D3644</f>
        <v>QLD</v>
      </c>
      <c r="B3644" s="1">
        <f t="shared" si="1"/>
        <v>7</v>
      </c>
    </row>
    <row r="3645">
      <c r="A3645" s="6" t="str">
        <f>'CBA Digital Banking Case Study '!D3645</f>
        <v>SA</v>
      </c>
      <c r="B3645" s="1">
        <f t="shared" si="1"/>
        <v>2</v>
      </c>
    </row>
    <row r="3646">
      <c r="A3646" s="6" t="str">
        <f>'CBA Digital Banking Case Study '!D3646</f>
        <v>VIC</v>
      </c>
      <c r="B3646" s="1">
        <f t="shared" si="1"/>
        <v>5</v>
      </c>
    </row>
    <row r="3647">
      <c r="A3647" s="6" t="str">
        <f>'CBA Digital Banking Case Study '!D3647</f>
        <v>VIC</v>
      </c>
      <c r="B3647" s="1">
        <f t="shared" si="1"/>
        <v>5</v>
      </c>
    </row>
    <row r="3648">
      <c r="A3648" s="6" t="str">
        <f>'CBA Digital Banking Case Study '!D3648</f>
        <v>SA</v>
      </c>
      <c r="B3648" s="1">
        <f t="shared" si="1"/>
        <v>2</v>
      </c>
    </row>
    <row r="3649">
      <c r="A3649" s="6" t="str">
        <f>'CBA Digital Banking Case Study '!D3649</f>
        <v>NSW</v>
      </c>
      <c r="B3649" s="1">
        <f t="shared" si="1"/>
        <v>3</v>
      </c>
    </row>
    <row r="3650">
      <c r="A3650" s="6" t="str">
        <f>'CBA Digital Banking Case Study '!D3650</f>
        <v>SA</v>
      </c>
      <c r="B3650" s="1">
        <f t="shared" si="1"/>
        <v>2</v>
      </c>
    </row>
    <row r="3651">
      <c r="A3651" s="6" t="str">
        <f>'CBA Digital Banking Case Study '!D3651</f>
        <v>WA</v>
      </c>
      <c r="B3651" s="1">
        <f t="shared" si="1"/>
        <v>1</v>
      </c>
    </row>
    <row r="3652">
      <c r="A3652" s="6" t="str">
        <f>'CBA Digital Banking Case Study '!D3652</f>
        <v>ACT</v>
      </c>
      <c r="B3652" s="1">
        <f t="shared" si="1"/>
        <v>6</v>
      </c>
    </row>
    <row r="3653">
      <c r="A3653" s="6" t="str">
        <f>'CBA Digital Banking Case Study '!D3653</f>
        <v>VIC</v>
      </c>
      <c r="B3653" s="1">
        <f t="shared" si="1"/>
        <v>5</v>
      </c>
    </row>
    <row r="3654">
      <c r="A3654" s="6" t="str">
        <f>'CBA Digital Banking Case Study '!D3654</f>
        <v>NSW</v>
      </c>
      <c r="B3654" s="1">
        <f t="shared" si="1"/>
        <v>3</v>
      </c>
    </row>
    <row r="3655">
      <c r="A3655" s="6" t="str">
        <f>'CBA Digital Banking Case Study '!D3655</f>
        <v>VIC</v>
      </c>
      <c r="B3655" s="1">
        <f t="shared" si="1"/>
        <v>5</v>
      </c>
    </row>
    <row r="3656">
      <c r="A3656" s="6" t="str">
        <f>'CBA Digital Banking Case Study '!D3656</f>
        <v>TAS</v>
      </c>
      <c r="B3656" s="1">
        <f t="shared" si="1"/>
        <v>4</v>
      </c>
    </row>
    <row r="3657">
      <c r="A3657" s="6" t="str">
        <f>'CBA Digital Banking Case Study '!D3657</f>
        <v>VIC</v>
      </c>
      <c r="B3657" s="1">
        <f t="shared" si="1"/>
        <v>5</v>
      </c>
    </row>
    <row r="3658">
      <c r="A3658" s="6" t="str">
        <f>'CBA Digital Banking Case Study '!D3658</f>
        <v>VIC</v>
      </c>
      <c r="B3658" s="1">
        <f t="shared" si="1"/>
        <v>5</v>
      </c>
    </row>
    <row r="3659">
      <c r="A3659" s="6" t="str">
        <f>'CBA Digital Banking Case Study '!D3659</f>
        <v>VIC</v>
      </c>
      <c r="B3659" s="1">
        <f t="shared" si="1"/>
        <v>5</v>
      </c>
    </row>
    <row r="3660">
      <c r="A3660" s="6" t="str">
        <f>'CBA Digital Banking Case Study '!D3660</f>
        <v>VIC</v>
      </c>
      <c r="B3660" s="1">
        <f t="shared" si="1"/>
        <v>5</v>
      </c>
    </row>
    <row r="3661">
      <c r="A3661" s="6" t="str">
        <f>'CBA Digital Banking Case Study '!D3661</f>
        <v>NSW</v>
      </c>
      <c r="B3661" s="1">
        <f t="shared" si="1"/>
        <v>3</v>
      </c>
    </row>
    <row r="3662">
      <c r="A3662" s="6" t="str">
        <f>'CBA Digital Banking Case Study '!D3662</f>
        <v>VIC</v>
      </c>
      <c r="B3662" s="1">
        <f t="shared" si="1"/>
        <v>5</v>
      </c>
    </row>
    <row r="3663">
      <c r="A3663" s="6" t="str">
        <f>'CBA Digital Banking Case Study '!D3663</f>
        <v>WA</v>
      </c>
      <c r="B3663" s="1">
        <f t="shared" si="1"/>
        <v>1</v>
      </c>
    </row>
    <row r="3664">
      <c r="A3664" s="6" t="str">
        <f>'CBA Digital Banking Case Study '!D3664</f>
        <v>NSW</v>
      </c>
      <c r="B3664" s="1">
        <f t="shared" si="1"/>
        <v>3</v>
      </c>
    </row>
    <row r="3665">
      <c r="A3665" s="6" t="str">
        <f>'CBA Digital Banking Case Study '!D3665</f>
        <v>SA</v>
      </c>
      <c r="B3665" s="1">
        <f t="shared" si="1"/>
        <v>2</v>
      </c>
    </row>
    <row r="3666">
      <c r="A3666" s="6" t="str">
        <f>'CBA Digital Banking Case Study '!D3666</f>
        <v>QLD</v>
      </c>
      <c r="B3666" s="1">
        <f t="shared" si="1"/>
        <v>7</v>
      </c>
    </row>
    <row r="3667">
      <c r="A3667" s="6" t="str">
        <f>'CBA Digital Banking Case Study '!D3667</f>
        <v>QLD</v>
      </c>
      <c r="B3667" s="1">
        <f t="shared" si="1"/>
        <v>7</v>
      </c>
    </row>
    <row r="3668">
      <c r="A3668" s="6" t="str">
        <f>'CBA Digital Banking Case Study '!D3668</f>
        <v>QLD</v>
      </c>
      <c r="B3668" s="1">
        <f t="shared" si="1"/>
        <v>7</v>
      </c>
    </row>
    <row r="3669">
      <c r="A3669" s="6" t="str">
        <f>'CBA Digital Banking Case Study '!D3669</f>
        <v>NSW</v>
      </c>
      <c r="B3669" s="1">
        <f t="shared" si="1"/>
        <v>3</v>
      </c>
    </row>
    <row r="3670">
      <c r="A3670" s="6" t="str">
        <f>'CBA Digital Banking Case Study '!D3670</f>
        <v>VIC</v>
      </c>
      <c r="B3670" s="1">
        <f t="shared" si="1"/>
        <v>5</v>
      </c>
    </row>
    <row r="3671">
      <c r="A3671" s="6" t="str">
        <f>'CBA Digital Banking Case Study '!D3671</f>
        <v>WA</v>
      </c>
      <c r="B3671" s="1">
        <f t="shared" si="1"/>
        <v>1</v>
      </c>
    </row>
    <row r="3672">
      <c r="A3672" s="6" t="str">
        <f>'CBA Digital Banking Case Study '!D3672</f>
        <v>NSW</v>
      </c>
      <c r="B3672" s="1">
        <f t="shared" si="1"/>
        <v>3</v>
      </c>
    </row>
    <row r="3673">
      <c r="A3673" s="6" t="str">
        <f>'CBA Digital Banking Case Study '!D3673</f>
        <v>VIC</v>
      </c>
      <c r="B3673" s="1">
        <f t="shared" si="1"/>
        <v>5</v>
      </c>
    </row>
    <row r="3674">
      <c r="A3674" s="6" t="str">
        <f>'CBA Digital Banking Case Study '!D3674</f>
        <v>NSW</v>
      </c>
      <c r="B3674" s="1">
        <f t="shared" si="1"/>
        <v>3</v>
      </c>
    </row>
    <row r="3675">
      <c r="A3675" s="6" t="str">
        <f>'CBA Digital Banking Case Study '!D3675</f>
        <v>QLD</v>
      </c>
      <c r="B3675" s="1">
        <f t="shared" si="1"/>
        <v>7</v>
      </c>
    </row>
    <row r="3676">
      <c r="A3676" s="6" t="str">
        <f>'CBA Digital Banking Case Study '!D3676</f>
        <v>VIC</v>
      </c>
      <c r="B3676" s="1">
        <f t="shared" si="1"/>
        <v>5</v>
      </c>
    </row>
    <row r="3677">
      <c r="A3677" s="6" t="str">
        <f>'CBA Digital Banking Case Study '!D3677</f>
        <v>VIC</v>
      </c>
      <c r="B3677" s="1">
        <f t="shared" si="1"/>
        <v>5</v>
      </c>
    </row>
    <row r="3678">
      <c r="A3678" s="6" t="str">
        <f>'CBA Digital Banking Case Study '!D3678</f>
        <v>NSW</v>
      </c>
      <c r="B3678" s="1">
        <f t="shared" si="1"/>
        <v>3</v>
      </c>
    </row>
    <row r="3679">
      <c r="A3679" s="6" t="str">
        <f>'CBA Digital Banking Case Study '!D3679</f>
        <v>NT</v>
      </c>
      <c r="B3679" s="1">
        <f t="shared" si="1"/>
        <v>8</v>
      </c>
    </row>
    <row r="3680">
      <c r="A3680" s="6" t="str">
        <f>'CBA Digital Banking Case Study '!D3680</f>
        <v>NSW</v>
      </c>
      <c r="B3680" s="1">
        <f t="shared" si="1"/>
        <v>3</v>
      </c>
    </row>
    <row r="3681">
      <c r="A3681" s="6" t="str">
        <f>'CBA Digital Banking Case Study '!D3681</f>
        <v>QLD</v>
      </c>
      <c r="B3681" s="1">
        <f t="shared" si="1"/>
        <v>7</v>
      </c>
    </row>
    <row r="3682">
      <c r="A3682" s="6" t="str">
        <f>'CBA Digital Banking Case Study '!D3682</f>
        <v>QLD</v>
      </c>
      <c r="B3682" s="1">
        <f t="shared" si="1"/>
        <v>7</v>
      </c>
    </row>
    <row r="3683">
      <c r="A3683" s="6" t="str">
        <f>'CBA Digital Banking Case Study '!D3683</f>
        <v>WA</v>
      </c>
      <c r="B3683" s="1">
        <f t="shared" si="1"/>
        <v>1</v>
      </c>
    </row>
    <row r="3684">
      <c r="A3684" s="6" t="str">
        <f>'CBA Digital Banking Case Study '!D3684</f>
        <v>NSW</v>
      </c>
      <c r="B3684" s="1">
        <f t="shared" si="1"/>
        <v>3</v>
      </c>
    </row>
    <row r="3685">
      <c r="A3685" s="6" t="str">
        <f>'CBA Digital Banking Case Study '!D3685</f>
        <v>QLD</v>
      </c>
      <c r="B3685" s="1">
        <f t="shared" si="1"/>
        <v>7</v>
      </c>
    </row>
    <row r="3686">
      <c r="A3686" s="6" t="str">
        <f>'CBA Digital Banking Case Study '!D3686</f>
        <v>VIC</v>
      </c>
      <c r="B3686" s="1">
        <f t="shared" si="1"/>
        <v>5</v>
      </c>
    </row>
    <row r="3687">
      <c r="A3687" s="6" t="str">
        <f>'CBA Digital Banking Case Study '!D3687</f>
        <v>VIC</v>
      </c>
      <c r="B3687" s="1">
        <f t="shared" si="1"/>
        <v>5</v>
      </c>
    </row>
    <row r="3688">
      <c r="A3688" s="6" t="str">
        <f>'CBA Digital Banking Case Study '!D3688</f>
        <v>QLD</v>
      </c>
      <c r="B3688" s="1">
        <f t="shared" si="1"/>
        <v>7</v>
      </c>
    </row>
    <row r="3689">
      <c r="A3689" s="6" t="str">
        <f>'CBA Digital Banking Case Study '!D3689</f>
        <v>WA</v>
      </c>
      <c r="B3689" s="1">
        <f t="shared" si="1"/>
        <v>1</v>
      </c>
    </row>
    <row r="3690">
      <c r="A3690" s="6" t="str">
        <f>'CBA Digital Banking Case Study '!D3690</f>
        <v>QLD</v>
      </c>
      <c r="B3690" s="1">
        <f t="shared" si="1"/>
        <v>7</v>
      </c>
    </row>
    <row r="3691">
      <c r="A3691" s="6" t="str">
        <f>'CBA Digital Banking Case Study '!D3691</f>
        <v>SA</v>
      </c>
      <c r="B3691" s="1">
        <f t="shared" si="1"/>
        <v>2</v>
      </c>
    </row>
    <row r="3692">
      <c r="A3692" s="6" t="str">
        <f>'CBA Digital Banking Case Study '!D3692</f>
        <v>NSW</v>
      </c>
      <c r="B3692" s="1">
        <f t="shared" si="1"/>
        <v>3</v>
      </c>
    </row>
    <row r="3693">
      <c r="A3693" s="6" t="str">
        <f>'CBA Digital Banking Case Study '!D3693</f>
        <v>SA</v>
      </c>
      <c r="B3693" s="1">
        <f t="shared" si="1"/>
        <v>2</v>
      </c>
    </row>
    <row r="3694">
      <c r="A3694" s="6" t="str">
        <f>'CBA Digital Banking Case Study '!D3694</f>
        <v>NSW</v>
      </c>
      <c r="B3694" s="1">
        <f t="shared" si="1"/>
        <v>3</v>
      </c>
    </row>
    <row r="3695">
      <c r="A3695" s="6" t="str">
        <f>'CBA Digital Banking Case Study '!D3695</f>
        <v>QLD</v>
      </c>
      <c r="B3695" s="1">
        <f t="shared" si="1"/>
        <v>7</v>
      </c>
    </row>
    <row r="3696">
      <c r="A3696" s="6" t="str">
        <f>'CBA Digital Banking Case Study '!D3696</f>
        <v>VIC</v>
      </c>
      <c r="B3696" s="1">
        <f t="shared" si="1"/>
        <v>5</v>
      </c>
    </row>
    <row r="3697">
      <c r="A3697" s="6" t="str">
        <f>'CBA Digital Banking Case Study '!D3697</f>
        <v>VIC</v>
      </c>
      <c r="B3697" s="1">
        <f t="shared" si="1"/>
        <v>5</v>
      </c>
    </row>
    <row r="3698">
      <c r="A3698" s="6" t="str">
        <f>'CBA Digital Banking Case Study '!D3698</f>
        <v>NSW</v>
      </c>
      <c r="B3698" s="1">
        <f t="shared" si="1"/>
        <v>3</v>
      </c>
    </row>
    <row r="3699">
      <c r="A3699" s="6" t="str">
        <f>'CBA Digital Banking Case Study '!D3699</f>
        <v>VIC</v>
      </c>
      <c r="B3699" s="1">
        <f t="shared" si="1"/>
        <v>5</v>
      </c>
    </row>
    <row r="3700">
      <c r="A3700" s="6" t="str">
        <f>'CBA Digital Banking Case Study '!D3700</f>
        <v>NSW</v>
      </c>
      <c r="B3700" s="1">
        <f t="shared" si="1"/>
        <v>3</v>
      </c>
    </row>
    <row r="3701">
      <c r="A3701" s="6" t="str">
        <f>'CBA Digital Banking Case Study '!D3701</f>
        <v>VIC</v>
      </c>
      <c r="B3701" s="1">
        <f t="shared" si="1"/>
        <v>5</v>
      </c>
    </row>
    <row r="3702">
      <c r="A3702" s="6" t="str">
        <f>'CBA Digital Banking Case Study '!D3702</f>
        <v>NSW</v>
      </c>
      <c r="B3702" s="1">
        <f t="shared" si="1"/>
        <v>3</v>
      </c>
    </row>
    <row r="3703">
      <c r="A3703" s="6" t="str">
        <f>'CBA Digital Banking Case Study '!D3703</f>
        <v>VIC</v>
      </c>
      <c r="B3703" s="1">
        <f t="shared" si="1"/>
        <v>5</v>
      </c>
    </row>
    <row r="3704">
      <c r="A3704" s="6" t="str">
        <f>'CBA Digital Banking Case Study '!D3704</f>
        <v>NSW</v>
      </c>
      <c r="B3704" s="1">
        <f t="shared" si="1"/>
        <v>3</v>
      </c>
    </row>
    <row r="3705">
      <c r="A3705" s="6" t="str">
        <f>'CBA Digital Banking Case Study '!D3705</f>
        <v>NSW</v>
      </c>
      <c r="B3705" s="1">
        <f t="shared" si="1"/>
        <v>3</v>
      </c>
    </row>
    <row r="3706">
      <c r="A3706" s="6" t="str">
        <f>'CBA Digital Banking Case Study '!D3706</f>
        <v>NSW</v>
      </c>
      <c r="B3706" s="1">
        <f t="shared" si="1"/>
        <v>3</v>
      </c>
    </row>
    <row r="3707">
      <c r="A3707" s="6" t="str">
        <f>'CBA Digital Banking Case Study '!D3707</f>
        <v>VIC</v>
      </c>
      <c r="B3707" s="1">
        <f t="shared" si="1"/>
        <v>5</v>
      </c>
    </row>
    <row r="3708">
      <c r="A3708" s="6" t="str">
        <f>'CBA Digital Banking Case Study '!D3708</f>
        <v>WA</v>
      </c>
      <c r="B3708" s="1">
        <f t="shared" si="1"/>
        <v>1</v>
      </c>
    </row>
    <row r="3709">
      <c r="A3709" s="6" t="str">
        <f>'CBA Digital Banking Case Study '!D3709</f>
        <v>SA</v>
      </c>
      <c r="B3709" s="1">
        <f t="shared" si="1"/>
        <v>2</v>
      </c>
    </row>
    <row r="3710">
      <c r="A3710" s="6" t="str">
        <f>'CBA Digital Banking Case Study '!D3710</f>
        <v>NSW</v>
      </c>
      <c r="B3710" s="1">
        <f t="shared" si="1"/>
        <v>3</v>
      </c>
    </row>
    <row r="3711">
      <c r="A3711" s="6" t="str">
        <f>'CBA Digital Banking Case Study '!D3711</f>
        <v>QLD</v>
      </c>
      <c r="B3711" s="1">
        <f t="shared" si="1"/>
        <v>7</v>
      </c>
    </row>
    <row r="3712">
      <c r="A3712" s="6" t="str">
        <f>'CBA Digital Banking Case Study '!D3712</f>
        <v>QLD</v>
      </c>
      <c r="B3712" s="1">
        <f t="shared" si="1"/>
        <v>7</v>
      </c>
    </row>
    <row r="3713">
      <c r="A3713" s="6" t="str">
        <f>'CBA Digital Banking Case Study '!D3713</f>
        <v>VIC</v>
      </c>
      <c r="B3713" s="1">
        <f t="shared" si="1"/>
        <v>5</v>
      </c>
    </row>
    <row r="3714">
      <c r="A3714" s="6" t="str">
        <f>'CBA Digital Banking Case Study '!D3714</f>
        <v>QLD</v>
      </c>
      <c r="B3714" s="1">
        <f t="shared" si="1"/>
        <v>7</v>
      </c>
    </row>
    <row r="3715">
      <c r="A3715" s="6" t="str">
        <f>'CBA Digital Banking Case Study '!D3715</f>
        <v>NSW</v>
      </c>
      <c r="B3715" s="1">
        <f t="shared" si="1"/>
        <v>3</v>
      </c>
    </row>
    <row r="3716">
      <c r="A3716" s="6" t="str">
        <f>'CBA Digital Banking Case Study '!D3716</f>
        <v>VIC</v>
      </c>
      <c r="B3716" s="1">
        <f t="shared" si="1"/>
        <v>5</v>
      </c>
    </row>
    <row r="3717">
      <c r="A3717" s="6" t="str">
        <f>'CBA Digital Banking Case Study '!D3717</f>
        <v>VIC</v>
      </c>
      <c r="B3717" s="1">
        <f t="shared" si="1"/>
        <v>5</v>
      </c>
    </row>
    <row r="3718">
      <c r="A3718" s="6" t="str">
        <f>'CBA Digital Banking Case Study '!D3718</f>
        <v>NSW</v>
      </c>
      <c r="B3718" s="1">
        <f t="shared" si="1"/>
        <v>3</v>
      </c>
    </row>
    <row r="3719">
      <c r="A3719" s="6" t="str">
        <f>'CBA Digital Banking Case Study '!D3719</f>
        <v>QLD</v>
      </c>
      <c r="B3719" s="1">
        <f t="shared" si="1"/>
        <v>7</v>
      </c>
    </row>
    <row r="3720">
      <c r="A3720" s="6" t="str">
        <f>'CBA Digital Banking Case Study '!D3720</f>
        <v>VIC</v>
      </c>
      <c r="B3720" s="1">
        <f t="shared" si="1"/>
        <v>5</v>
      </c>
    </row>
    <row r="3721">
      <c r="A3721" s="6" t="str">
        <f>'CBA Digital Banking Case Study '!D3721</f>
        <v>NSW</v>
      </c>
      <c r="B3721" s="1">
        <f t="shared" si="1"/>
        <v>3</v>
      </c>
    </row>
    <row r="3722">
      <c r="A3722" s="6" t="str">
        <f>'CBA Digital Banking Case Study '!D3722</f>
        <v>VIC</v>
      </c>
      <c r="B3722" s="1">
        <f t="shared" si="1"/>
        <v>5</v>
      </c>
    </row>
    <row r="3723">
      <c r="A3723" s="6" t="str">
        <f>'CBA Digital Banking Case Study '!D3723</f>
        <v>QLD</v>
      </c>
      <c r="B3723" s="1">
        <f t="shared" si="1"/>
        <v>7</v>
      </c>
    </row>
    <row r="3724">
      <c r="A3724" s="6" t="str">
        <f>'CBA Digital Banking Case Study '!D3724</f>
        <v>WA</v>
      </c>
      <c r="B3724" s="1">
        <f t="shared" si="1"/>
        <v>1</v>
      </c>
    </row>
    <row r="3725">
      <c r="A3725" s="6" t="str">
        <f>'CBA Digital Banking Case Study '!D3725</f>
        <v>QLD</v>
      </c>
      <c r="B3725" s="1">
        <f t="shared" si="1"/>
        <v>7</v>
      </c>
    </row>
    <row r="3726">
      <c r="A3726" s="6" t="str">
        <f>'CBA Digital Banking Case Study '!D3726</f>
        <v>VIC</v>
      </c>
      <c r="B3726" s="1">
        <f t="shared" si="1"/>
        <v>5</v>
      </c>
    </row>
    <row r="3727">
      <c r="A3727" s="6" t="str">
        <f>'CBA Digital Banking Case Study '!D3727</f>
        <v>VIC</v>
      </c>
      <c r="B3727" s="1">
        <f t="shared" si="1"/>
        <v>5</v>
      </c>
    </row>
    <row r="3728">
      <c r="A3728" s="6" t="str">
        <f>'CBA Digital Banking Case Study '!D3728</f>
        <v>VIC</v>
      </c>
      <c r="B3728" s="1">
        <f t="shared" si="1"/>
        <v>5</v>
      </c>
    </row>
    <row r="3729">
      <c r="A3729" s="6" t="str">
        <f>'CBA Digital Banking Case Study '!D3729</f>
        <v>NSW</v>
      </c>
      <c r="B3729" s="1">
        <f t="shared" si="1"/>
        <v>3</v>
      </c>
    </row>
    <row r="3730">
      <c r="A3730" s="6" t="str">
        <f>'CBA Digital Banking Case Study '!D3730</f>
        <v>VIC</v>
      </c>
      <c r="B3730" s="1">
        <f t="shared" si="1"/>
        <v>5</v>
      </c>
    </row>
    <row r="3731">
      <c r="A3731" s="6" t="str">
        <f>'CBA Digital Banking Case Study '!D3731</f>
        <v>VIC</v>
      </c>
      <c r="B3731" s="1">
        <f t="shared" si="1"/>
        <v>5</v>
      </c>
    </row>
    <row r="3732">
      <c r="A3732" s="6" t="str">
        <f>'CBA Digital Banking Case Study '!D3732</f>
        <v>QLD</v>
      </c>
      <c r="B3732" s="1">
        <f t="shared" si="1"/>
        <v>7</v>
      </c>
    </row>
    <row r="3733">
      <c r="A3733" s="6" t="str">
        <f>'CBA Digital Banking Case Study '!D3733</f>
        <v>TAS</v>
      </c>
      <c r="B3733" s="1">
        <f t="shared" si="1"/>
        <v>4</v>
      </c>
    </row>
    <row r="3734">
      <c r="A3734" s="6" t="str">
        <f>'CBA Digital Banking Case Study '!D3734</f>
        <v>QLD</v>
      </c>
      <c r="B3734" s="1">
        <f t="shared" si="1"/>
        <v>7</v>
      </c>
    </row>
    <row r="3735">
      <c r="A3735" s="6" t="str">
        <f>'CBA Digital Banking Case Study '!D3735</f>
        <v>NSW</v>
      </c>
      <c r="B3735" s="1">
        <f t="shared" si="1"/>
        <v>3</v>
      </c>
    </row>
    <row r="3736">
      <c r="A3736" s="6" t="str">
        <f>'CBA Digital Banking Case Study '!D3736</f>
        <v>NSW</v>
      </c>
      <c r="B3736" s="1">
        <f t="shared" si="1"/>
        <v>3</v>
      </c>
    </row>
    <row r="3737">
      <c r="A3737" s="6" t="str">
        <f>'CBA Digital Banking Case Study '!D3737</f>
        <v>NSW</v>
      </c>
      <c r="B3737" s="1">
        <f t="shared" si="1"/>
        <v>3</v>
      </c>
    </row>
    <row r="3738">
      <c r="A3738" s="6" t="str">
        <f>'CBA Digital Banking Case Study '!D3738</f>
        <v>QLD</v>
      </c>
      <c r="B3738" s="1">
        <f t="shared" si="1"/>
        <v>7</v>
      </c>
    </row>
    <row r="3739">
      <c r="A3739" s="6" t="str">
        <f>'CBA Digital Banking Case Study '!D3739</f>
        <v>QLD</v>
      </c>
      <c r="B3739" s="1">
        <f t="shared" si="1"/>
        <v>7</v>
      </c>
    </row>
    <row r="3740">
      <c r="A3740" s="6" t="str">
        <f>'CBA Digital Banking Case Study '!D3740</f>
        <v>ACT</v>
      </c>
      <c r="B3740" s="1">
        <f t="shared" si="1"/>
        <v>6</v>
      </c>
    </row>
    <row r="3741">
      <c r="A3741" s="6" t="str">
        <f>'CBA Digital Banking Case Study '!D3741</f>
        <v>VIC</v>
      </c>
      <c r="B3741" s="1">
        <f t="shared" si="1"/>
        <v>5</v>
      </c>
    </row>
    <row r="3742">
      <c r="A3742" s="6" t="str">
        <f>'CBA Digital Banking Case Study '!D3742</f>
        <v>WA</v>
      </c>
      <c r="B3742" s="1">
        <f t="shared" si="1"/>
        <v>1</v>
      </c>
    </row>
    <row r="3743">
      <c r="A3743" s="6" t="str">
        <f>'CBA Digital Banking Case Study '!D3743</f>
        <v>VIC</v>
      </c>
      <c r="B3743" s="1">
        <f t="shared" si="1"/>
        <v>5</v>
      </c>
    </row>
    <row r="3744">
      <c r="A3744" s="6" t="str">
        <f>'CBA Digital Banking Case Study '!D3744</f>
        <v>WA</v>
      </c>
      <c r="B3744" s="1">
        <f t="shared" si="1"/>
        <v>1</v>
      </c>
    </row>
    <row r="3745">
      <c r="A3745" s="6" t="str">
        <f>'CBA Digital Banking Case Study '!D3745</f>
        <v>QLD</v>
      </c>
      <c r="B3745" s="1">
        <f t="shared" si="1"/>
        <v>7</v>
      </c>
    </row>
    <row r="3746">
      <c r="A3746" s="6" t="str">
        <f>'CBA Digital Banking Case Study '!D3746</f>
        <v>QLD</v>
      </c>
      <c r="B3746" s="1">
        <f t="shared" si="1"/>
        <v>7</v>
      </c>
    </row>
    <row r="3747">
      <c r="A3747" s="6" t="str">
        <f>'CBA Digital Banking Case Study '!D3747</f>
        <v>VIC</v>
      </c>
      <c r="B3747" s="1">
        <f t="shared" si="1"/>
        <v>5</v>
      </c>
    </row>
    <row r="3748">
      <c r="A3748" s="6" t="str">
        <f>'CBA Digital Banking Case Study '!D3748</f>
        <v>QLD</v>
      </c>
      <c r="B3748" s="1">
        <f t="shared" si="1"/>
        <v>7</v>
      </c>
    </row>
    <row r="3749">
      <c r="A3749" s="6" t="str">
        <f>'CBA Digital Banking Case Study '!D3749</f>
        <v>VIC</v>
      </c>
      <c r="B3749" s="1">
        <f t="shared" si="1"/>
        <v>5</v>
      </c>
    </row>
    <row r="3750">
      <c r="A3750" s="6" t="str">
        <f>'CBA Digital Banking Case Study '!D3750</f>
        <v>NSW</v>
      </c>
      <c r="B3750" s="1">
        <f t="shared" si="1"/>
        <v>3</v>
      </c>
    </row>
    <row r="3751">
      <c r="A3751" s="6" t="str">
        <f>'CBA Digital Banking Case Study '!D3751</f>
        <v>NSW</v>
      </c>
      <c r="B3751" s="1">
        <f t="shared" si="1"/>
        <v>3</v>
      </c>
    </row>
    <row r="3752">
      <c r="A3752" s="6" t="str">
        <f>'CBA Digital Banking Case Study '!D3752</f>
        <v>VIC</v>
      </c>
      <c r="B3752" s="1">
        <f t="shared" si="1"/>
        <v>5</v>
      </c>
    </row>
    <row r="3753">
      <c r="A3753" s="6" t="str">
        <f>'CBA Digital Banking Case Study '!D3753</f>
        <v>QLD</v>
      </c>
      <c r="B3753" s="1">
        <f t="shared" si="1"/>
        <v>7</v>
      </c>
    </row>
    <row r="3754">
      <c r="A3754" s="6" t="str">
        <f>'CBA Digital Banking Case Study '!D3754</f>
        <v>NSW</v>
      </c>
      <c r="B3754" s="1">
        <f t="shared" si="1"/>
        <v>3</v>
      </c>
    </row>
    <row r="3755">
      <c r="A3755" s="6" t="str">
        <f>'CBA Digital Banking Case Study '!D3755</f>
        <v>NSW</v>
      </c>
      <c r="B3755" s="1">
        <f t="shared" si="1"/>
        <v>3</v>
      </c>
    </row>
    <row r="3756">
      <c r="A3756" s="6" t="str">
        <f>'CBA Digital Banking Case Study '!D3756</f>
        <v>VIC</v>
      </c>
      <c r="B3756" s="1">
        <f t="shared" si="1"/>
        <v>5</v>
      </c>
    </row>
    <row r="3757">
      <c r="A3757" s="6" t="str">
        <f>'CBA Digital Banking Case Study '!D3757</f>
        <v>VIC</v>
      </c>
      <c r="B3757" s="1">
        <f t="shared" si="1"/>
        <v>5</v>
      </c>
    </row>
    <row r="3758">
      <c r="A3758" s="6" t="str">
        <f>'CBA Digital Banking Case Study '!D3758</f>
        <v>NSW</v>
      </c>
      <c r="B3758" s="1">
        <f t="shared" si="1"/>
        <v>3</v>
      </c>
    </row>
    <row r="3759">
      <c r="A3759" s="6" t="str">
        <f>'CBA Digital Banking Case Study '!D3759</f>
        <v>NSW</v>
      </c>
      <c r="B3759" s="1">
        <f t="shared" si="1"/>
        <v>3</v>
      </c>
    </row>
    <row r="3760">
      <c r="A3760" s="6" t="str">
        <f>'CBA Digital Banking Case Study '!D3760</f>
        <v>NSW</v>
      </c>
      <c r="B3760" s="1">
        <f t="shared" si="1"/>
        <v>3</v>
      </c>
    </row>
    <row r="3761">
      <c r="A3761" s="6" t="str">
        <f>'CBA Digital Banking Case Study '!D3761</f>
        <v>NSW</v>
      </c>
      <c r="B3761" s="1">
        <f t="shared" si="1"/>
        <v>3</v>
      </c>
    </row>
    <row r="3762">
      <c r="A3762" s="6" t="str">
        <f>'CBA Digital Banking Case Study '!D3762</f>
        <v>WA</v>
      </c>
      <c r="B3762" s="1">
        <f t="shared" si="1"/>
        <v>1</v>
      </c>
    </row>
    <row r="3763">
      <c r="A3763" s="6" t="str">
        <f>'CBA Digital Banking Case Study '!D3763</f>
        <v>NSW</v>
      </c>
      <c r="B3763" s="1">
        <f t="shared" si="1"/>
        <v>3</v>
      </c>
    </row>
    <row r="3764">
      <c r="A3764" s="6" t="str">
        <f>'CBA Digital Banking Case Study '!D3764</f>
        <v>QLD</v>
      </c>
      <c r="B3764" s="1">
        <f t="shared" si="1"/>
        <v>7</v>
      </c>
    </row>
    <row r="3765">
      <c r="A3765" s="6" t="str">
        <f>'CBA Digital Banking Case Study '!D3765</f>
        <v>VIC</v>
      </c>
      <c r="B3765" s="1">
        <f t="shared" si="1"/>
        <v>5</v>
      </c>
    </row>
    <row r="3766">
      <c r="A3766" s="6" t="str">
        <f>'CBA Digital Banking Case Study '!D3766</f>
        <v>ACT</v>
      </c>
      <c r="B3766" s="1">
        <f t="shared" si="1"/>
        <v>6</v>
      </c>
    </row>
    <row r="3767">
      <c r="A3767" s="6" t="str">
        <f>'CBA Digital Banking Case Study '!D3767</f>
        <v>NSW</v>
      </c>
      <c r="B3767" s="1">
        <f t="shared" si="1"/>
        <v>3</v>
      </c>
    </row>
    <row r="3768">
      <c r="A3768" s="6" t="str">
        <f>'CBA Digital Banking Case Study '!D3768</f>
        <v>NSW</v>
      </c>
      <c r="B3768" s="1">
        <f t="shared" si="1"/>
        <v>3</v>
      </c>
    </row>
    <row r="3769">
      <c r="A3769" s="6" t="str">
        <f>'CBA Digital Banking Case Study '!D3769</f>
        <v>NSW</v>
      </c>
      <c r="B3769" s="1">
        <f t="shared" si="1"/>
        <v>3</v>
      </c>
    </row>
    <row r="3770">
      <c r="A3770" s="6" t="str">
        <f>'CBA Digital Banking Case Study '!D3770</f>
        <v>NSW</v>
      </c>
      <c r="B3770" s="1">
        <f t="shared" si="1"/>
        <v>3</v>
      </c>
    </row>
    <row r="3771">
      <c r="A3771" s="6" t="str">
        <f>'CBA Digital Banking Case Study '!D3771</f>
        <v>QLD</v>
      </c>
      <c r="B3771" s="1">
        <f t="shared" si="1"/>
        <v>7</v>
      </c>
    </row>
    <row r="3772">
      <c r="A3772" s="6" t="str">
        <f>'CBA Digital Banking Case Study '!D3772</f>
        <v>NSW</v>
      </c>
      <c r="B3772" s="1">
        <f t="shared" si="1"/>
        <v>3</v>
      </c>
    </row>
    <row r="3773">
      <c r="A3773" s="6" t="str">
        <f>'CBA Digital Banking Case Study '!D3773</f>
        <v>NSW</v>
      </c>
      <c r="B3773" s="1">
        <f t="shared" si="1"/>
        <v>3</v>
      </c>
    </row>
    <row r="3774">
      <c r="A3774" s="6" t="str">
        <f>'CBA Digital Banking Case Study '!D3774</f>
        <v>WA</v>
      </c>
      <c r="B3774" s="1">
        <f t="shared" si="1"/>
        <v>1</v>
      </c>
    </row>
    <row r="3775">
      <c r="A3775" s="6" t="str">
        <f>'CBA Digital Banking Case Study '!D3775</f>
        <v>QLD</v>
      </c>
      <c r="B3775" s="1">
        <f t="shared" si="1"/>
        <v>7</v>
      </c>
    </row>
    <row r="3776">
      <c r="A3776" s="6" t="str">
        <f>'CBA Digital Banking Case Study '!D3776</f>
        <v>NSW</v>
      </c>
      <c r="B3776" s="1">
        <f t="shared" si="1"/>
        <v>3</v>
      </c>
    </row>
    <row r="3777">
      <c r="A3777" s="6" t="str">
        <f>'CBA Digital Banking Case Study '!D3777</f>
        <v>NSW</v>
      </c>
      <c r="B3777" s="1">
        <f t="shared" si="1"/>
        <v>3</v>
      </c>
    </row>
    <row r="3778">
      <c r="A3778" s="6" t="str">
        <f>'CBA Digital Banking Case Study '!D3778</f>
        <v>NSW</v>
      </c>
      <c r="B3778" s="1">
        <f t="shared" si="1"/>
        <v>3</v>
      </c>
    </row>
    <row r="3779">
      <c r="A3779" s="6" t="str">
        <f>'CBA Digital Banking Case Study '!D3779</f>
        <v>TAS</v>
      </c>
      <c r="B3779" s="1">
        <f t="shared" si="1"/>
        <v>4</v>
      </c>
    </row>
    <row r="3780">
      <c r="A3780" s="6" t="str">
        <f>'CBA Digital Banking Case Study '!D3780</f>
        <v>WA</v>
      </c>
      <c r="B3780" s="1">
        <f t="shared" si="1"/>
        <v>1</v>
      </c>
    </row>
    <row r="3781">
      <c r="A3781" s="6" t="str">
        <f>'CBA Digital Banking Case Study '!D3781</f>
        <v>WA</v>
      </c>
      <c r="B3781" s="1">
        <f t="shared" si="1"/>
        <v>1</v>
      </c>
    </row>
    <row r="3782">
      <c r="A3782" s="6" t="str">
        <f>'CBA Digital Banking Case Study '!D3782</f>
        <v>SA</v>
      </c>
      <c r="B3782" s="1">
        <f t="shared" si="1"/>
        <v>2</v>
      </c>
    </row>
    <row r="3783">
      <c r="A3783" s="6" t="str">
        <f>'CBA Digital Banking Case Study '!D3783</f>
        <v>VIC</v>
      </c>
      <c r="B3783" s="1">
        <f t="shared" si="1"/>
        <v>5</v>
      </c>
    </row>
    <row r="3784">
      <c r="A3784" s="6" t="str">
        <f>'CBA Digital Banking Case Study '!D3784</f>
        <v>NSW</v>
      </c>
      <c r="B3784" s="1">
        <f t="shared" si="1"/>
        <v>3</v>
      </c>
    </row>
    <row r="3785">
      <c r="A3785" s="6" t="str">
        <f>'CBA Digital Banking Case Study '!D3785</f>
        <v>VIC</v>
      </c>
      <c r="B3785" s="1">
        <f t="shared" si="1"/>
        <v>5</v>
      </c>
    </row>
    <row r="3786">
      <c r="A3786" s="6" t="str">
        <f>'CBA Digital Banking Case Study '!D3786</f>
        <v>QLD</v>
      </c>
      <c r="B3786" s="1">
        <f t="shared" si="1"/>
        <v>7</v>
      </c>
    </row>
    <row r="3787">
      <c r="A3787" s="6" t="str">
        <f>'CBA Digital Banking Case Study '!D3787</f>
        <v>WA</v>
      </c>
      <c r="B3787" s="1">
        <f t="shared" si="1"/>
        <v>1</v>
      </c>
    </row>
    <row r="3788">
      <c r="A3788" s="6" t="str">
        <f>'CBA Digital Banking Case Study '!D3788</f>
        <v>VIC</v>
      </c>
      <c r="B3788" s="1">
        <f t="shared" si="1"/>
        <v>5</v>
      </c>
    </row>
    <row r="3789">
      <c r="A3789" s="6" t="str">
        <f>'CBA Digital Banking Case Study '!D3789</f>
        <v>VIC</v>
      </c>
      <c r="B3789" s="1">
        <f t="shared" si="1"/>
        <v>5</v>
      </c>
    </row>
    <row r="3790">
      <c r="A3790" s="6" t="str">
        <f>'CBA Digital Banking Case Study '!D3790</f>
        <v>TAS</v>
      </c>
      <c r="B3790" s="1">
        <f t="shared" si="1"/>
        <v>4</v>
      </c>
    </row>
    <row r="3791">
      <c r="A3791" s="6" t="str">
        <f>'CBA Digital Banking Case Study '!D3791</f>
        <v>NSW</v>
      </c>
      <c r="B3791" s="1">
        <f t="shared" si="1"/>
        <v>3</v>
      </c>
    </row>
    <row r="3792">
      <c r="A3792" s="6" t="str">
        <f>'CBA Digital Banking Case Study '!D3792</f>
        <v>WA</v>
      </c>
      <c r="B3792" s="1">
        <f t="shared" si="1"/>
        <v>1</v>
      </c>
    </row>
    <row r="3793">
      <c r="A3793" s="6" t="str">
        <f>'CBA Digital Banking Case Study '!D3793</f>
        <v>NSW</v>
      </c>
      <c r="B3793" s="1">
        <f t="shared" si="1"/>
        <v>3</v>
      </c>
    </row>
    <row r="3794">
      <c r="A3794" s="6" t="str">
        <f>'CBA Digital Banking Case Study '!D3794</f>
        <v>VIC</v>
      </c>
      <c r="B3794" s="1">
        <f t="shared" si="1"/>
        <v>5</v>
      </c>
    </row>
    <row r="3795">
      <c r="A3795" s="6" t="str">
        <f>'CBA Digital Banking Case Study '!D3795</f>
        <v>NSW</v>
      </c>
      <c r="B3795" s="1">
        <f t="shared" si="1"/>
        <v>3</v>
      </c>
    </row>
    <row r="3796">
      <c r="A3796" s="6" t="str">
        <f>'CBA Digital Banking Case Study '!D3796</f>
        <v>QLD</v>
      </c>
      <c r="B3796" s="1">
        <f t="shared" si="1"/>
        <v>7</v>
      </c>
    </row>
    <row r="3797">
      <c r="A3797" s="6" t="str">
        <f>'CBA Digital Banking Case Study '!D3797</f>
        <v>VIC</v>
      </c>
      <c r="B3797" s="1">
        <f t="shared" si="1"/>
        <v>5</v>
      </c>
    </row>
    <row r="3798">
      <c r="A3798" s="6" t="str">
        <f>'CBA Digital Banking Case Study '!D3798</f>
        <v>VIC</v>
      </c>
      <c r="B3798" s="1">
        <f t="shared" si="1"/>
        <v>5</v>
      </c>
    </row>
    <row r="3799">
      <c r="A3799" s="6" t="str">
        <f>'CBA Digital Banking Case Study '!D3799</f>
        <v>WA</v>
      </c>
      <c r="B3799" s="1">
        <f t="shared" si="1"/>
        <v>1</v>
      </c>
    </row>
    <row r="3800">
      <c r="A3800" s="6" t="str">
        <f>'CBA Digital Banking Case Study '!D3800</f>
        <v>QLD</v>
      </c>
      <c r="B3800" s="1">
        <f t="shared" si="1"/>
        <v>7</v>
      </c>
    </row>
    <row r="3801">
      <c r="A3801" s="6" t="str">
        <f>'CBA Digital Banking Case Study '!D3801</f>
        <v>QLD</v>
      </c>
      <c r="B3801" s="1">
        <f t="shared" si="1"/>
        <v>7</v>
      </c>
    </row>
    <row r="3802">
      <c r="A3802" s="6" t="str">
        <f>'CBA Digital Banking Case Study '!D3802</f>
        <v>NSW</v>
      </c>
      <c r="B3802" s="1">
        <f t="shared" si="1"/>
        <v>3</v>
      </c>
    </row>
    <row r="3803">
      <c r="A3803" s="6" t="str">
        <f>'CBA Digital Banking Case Study '!D3803</f>
        <v>SA</v>
      </c>
      <c r="B3803" s="1">
        <f t="shared" si="1"/>
        <v>2</v>
      </c>
    </row>
    <row r="3804">
      <c r="A3804" s="6" t="str">
        <f>'CBA Digital Banking Case Study '!D3804</f>
        <v>NSW</v>
      </c>
      <c r="B3804" s="1">
        <f t="shared" si="1"/>
        <v>3</v>
      </c>
    </row>
    <row r="3805">
      <c r="A3805" s="6" t="str">
        <f>'CBA Digital Banking Case Study '!D3805</f>
        <v>NSW</v>
      </c>
      <c r="B3805" s="1">
        <f t="shared" si="1"/>
        <v>3</v>
      </c>
    </row>
    <row r="3806">
      <c r="A3806" s="6" t="str">
        <f>'CBA Digital Banking Case Study '!D3806</f>
        <v>NSW</v>
      </c>
      <c r="B3806" s="1">
        <f t="shared" si="1"/>
        <v>3</v>
      </c>
    </row>
    <row r="3807">
      <c r="A3807" s="6" t="str">
        <f>'CBA Digital Banking Case Study '!D3807</f>
        <v>VIC</v>
      </c>
      <c r="B3807" s="1">
        <f t="shared" si="1"/>
        <v>5</v>
      </c>
    </row>
    <row r="3808">
      <c r="A3808" s="6" t="str">
        <f>'CBA Digital Banking Case Study '!D3808</f>
        <v>SA</v>
      </c>
      <c r="B3808" s="1">
        <f t="shared" si="1"/>
        <v>2</v>
      </c>
    </row>
    <row r="3809">
      <c r="A3809" s="6" t="str">
        <f>'CBA Digital Banking Case Study '!D3809</f>
        <v>NSW</v>
      </c>
      <c r="B3809" s="1">
        <f t="shared" si="1"/>
        <v>3</v>
      </c>
    </row>
    <row r="3810">
      <c r="A3810" s="6" t="str">
        <f>'CBA Digital Banking Case Study '!D3810</f>
        <v>VIC</v>
      </c>
      <c r="B3810" s="1">
        <f t="shared" si="1"/>
        <v>5</v>
      </c>
    </row>
    <row r="3811">
      <c r="A3811" s="6" t="str">
        <f>'CBA Digital Banking Case Study '!D3811</f>
        <v>WA</v>
      </c>
      <c r="B3811" s="1">
        <f t="shared" si="1"/>
        <v>1</v>
      </c>
    </row>
    <row r="3812">
      <c r="A3812" s="6" t="str">
        <f>'CBA Digital Banking Case Study '!D3812</f>
        <v>QLD</v>
      </c>
      <c r="B3812" s="1">
        <f t="shared" si="1"/>
        <v>7</v>
      </c>
    </row>
    <row r="3813">
      <c r="A3813" s="6" t="str">
        <f>'CBA Digital Banking Case Study '!D3813</f>
        <v>QLD</v>
      </c>
      <c r="B3813" s="1">
        <f t="shared" si="1"/>
        <v>7</v>
      </c>
    </row>
    <row r="3814">
      <c r="A3814" s="6" t="str">
        <f>'CBA Digital Banking Case Study '!D3814</f>
        <v>NSW</v>
      </c>
      <c r="B3814" s="1">
        <f t="shared" si="1"/>
        <v>3</v>
      </c>
    </row>
    <row r="3815">
      <c r="A3815" s="6" t="str">
        <f>'CBA Digital Banking Case Study '!D3815</f>
        <v>QLD</v>
      </c>
      <c r="B3815" s="1">
        <f t="shared" si="1"/>
        <v>7</v>
      </c>
    </row>
    <row r="3816">
      <c r="A3816" s="6" t="str">
        <f>'CBA Digital Banking Case Study '!D3816</f>
        <v>NSW</v>
      </c>
      <c r="B3816" s="1">
        <f t="shared" si="1"/>
        <v>3</v>
      </c>
    </row>
    <row r="3817">
      <c r="A3817" s="6" t="str">
        <f>'CBA Digital Banking Case Study '!D3817</f>
        <v>ACT</v>
      </c>
      <c r="B3817" s="1">
        <f t="shared" si="1"/>
        <v>6</v>
      </c>
    </row>
    <row r="3818">
      <c r="A3818" s="6" t="str">
        <f>'CBA Digital Banking Case Study '!D3818</f>
        <v>VIC</v>
      </c>
      <c r="B3818" s="1">
        <f t="shared" si="1"/>
        <v>5</v>
      </c>
    </row>
    <row r="3819">
      <c r="A3819" s="6" t="str">
        <f>'CBA Digital Banking Case Study '!D3819</f>
        <v>QLD</v>
      </c>
      <c r="B3819" s="1">
        <f t="shared" si="1"/>
        <v>7</v>
      </c>
    </row>
    <row r="3820">
      <c r="A3820" s="6" t="str">
        <f>'CBA Digital Banking Case Study '!D3820</f>
        <v>NSW</v>
      </c>
      <c r="B3820" s="1">
        <f t="shared" si="1"/>
        <v>3</v>
      </c>
    </row>
    <row r="3821">
      <c r="A3821" s="6" t="str">
        <f>'CBA Digital Banking Case Study '!D3821</f>
        <v>NSW</v>
      </c>
      <c r="B3821" s="1">
        <f t="shared" si="1"/>
        <v>3</v>
      </c>
    </row>
    <row r="3822">
      <c r="A3822" s="6" t="str">
        <f>'CBA Digital Banking Case Study '!D3822</f>
        <v>NSW</v>
      </c>
      <c r="B3822" s="1">
        <f t="shared" si="1"/>
        <v>3</v>
      </c>
    </row>
    <row r="3823">
      <c r="A3823" s="6" t="str">
        <f>'CBA Digital Banking Case Study '!D3823</f>
        <v>VIC</v>
      </c>
      <c r="B3823" s="1">
        <f t="shared" si="1"/>
        <v>5</v>
      </c>
    </row>
    <row r="3824">
      <c r="A3824" s="6" t="str">
        <f>'CBA Digital Banking Case Study '!D3824</f>
        <v>NSW</v>
      </c>
      <c r="B3824" s="1">
        <f t="shared" si="1"/>
        <v>3</v>
      </c>
    </row>
    <row r="3825">
      <c r="A3825" s="6" t="str">
        <f>'CBA Digital Banking Case Study '!D3825</f>
        <v>QLD</v>
      </c>
      <c r="B3825" s="1">
        <f t="shared" si="1"/>
        <v>7</v>
      </c>
    </row>
    <row r="3826">
      <c r="A3826" s="6" t="str">
        <f>'CBA Digital Banking Case Study '!D3826</f>
        <v>NSW</v>
      </c>
      <c r="B3826" s="1">
        <f t="shared" si="1"/>
        <v>3</v>
      </c>
    </row>
    <row r="3827">
      <c r="A3827" s="6" t="str">
        <f>'CBA Digital Banking Case Study '!D3827</f>
        <v>QLD</v>
      </c>
      <c r="B3827" s="1">
        <f t="shared" si="1"/>
        <v>7</v>
      </c>
    </row>
    <row r="3828">
      <c r="A3828" s="6" t="str">
        <f>'CBA Digital Banking Case Study '!D3828</f>
        <v>NSW</v>
      </c>
      <c r="B3828" s="1">
        <f t="shared" si="1"/>
        <v>3</v>
      </c>
    </row>
    <row r="3829">
      <c r="A3829" s="6" t="str">
        <f>'CBA Digital Banking Case Study '!D3829</f>
        <v>NSW</v>
      </c>
      <c r="B3829" s="1">
        <f t="shared" si="1"/>
        <v>3</v>
      </c>
    </row>
    <row r="3830">
      <c r="A3830" s="6" t="str">
        <f>'CBA Digital Banking Case Study '!D3830</f>
        <v>WA</v>
      </c>
      <c r="B3830" s="1">
        <f t="shared" si="1"/>
        <v>1</v>
      </c>
    </row>
    <row r="3831">
      <c r="A3831" s="6" t="str">
        <f>'CBA Digital Banking Case Study '!D3831</f>
        <v>QLD</v>
      </c>
      <c r="B3831" s="1">
        <f t="shared" si="1"/>
        <v>7</v>
      </c>
    </row>
    <row r="3832">
      <c r="A3832" s="6" t="str">
        <f>'CBA Digital Banking Case Study '!D3832</f>
        <v>VIC</v>
      </c>
      <c r="B3832" s="1">
        <f t="shared" si="1"/>
        <v>5</v>
      </c>
    </row>
    <row r="3833">
      <c r="A3833" s="6" t="str">
        <f>'CBA Digital Banking Case Study '!D3833</f>
        <v>NSW</v>
      </c>
      <c r="B3833" s="1">
        <f t="shared" si="1"/>
        <v>3</v>
      </c>
    </row>
    <row r="3834">
      <c r="A3834" s="6" t="str">
        <f>'CBA Digital Banking Case Study '!D3834</f>
        <v>QLD</v>
      </c>
      <c r="B3834" s="1">
        <f t="shared" si="1"/>
        <v>7</v>
      </c>
    </row>
    <row r="3835">
      <c r="A3835" s="6" t="str">
        <f>'CBA Digital Banking Case Study '!D3835</f>
        <v>VIC</v>
      </c>
      <c r="B3835" s="1">
        <f t="shared" si="1"/>
        <v>5</v>
      </c>
    </row>
    <row r="3836">
      <c r="A3836" s="6" t="str">
        <f>'CBA Digital Banking Case Study '!D3836</f>
        <v>NSW</v>
      </c>
      <c r="B3836" s="1">
        <f t="shared" si="1"/>
        <v>3</v>
      </c>
    </row>
    <row r="3837">
      <c r="A3837" s="6" t="str">
        <f>'CBA Digital Banking Case Study '!D3837</f>
        <v>QLD</v>
      </c>
      <c r="B3837" s="1">
        <f t="shared" si="1"/>
        <v>7</v>
      </c>
    </row>
    <row r="3838">
      <c r="A3838" s="6" t="str">
        <f>'CBA Digital Banking Case Study '!D3838</f>
        <v>VIC</v>
      </c>
      <c r="B3838" s="1">
        <f t="shared" si="1"/>
        <v>5</v>
      </c>
    </row>
    <row r="3839">
      <c r="A3839" s="6" t="str">
        <f>'CBA Digital Banking Case Study '!D3839</f>
        <v>NSW</v>
      </c>
      <c r="B3839" s="1">
        <f t="shared" si="1"/>
        <v>3</v>
      </c>
    </row>
    <row r="3840">
      <c r="A3840" s="6" t="str">
        <f>'CBA Digital Banking Case Study '!D3840</f>
        <v>SA</v>
      </c>
      <c r="B3840" s="1">
        <f t="shared" si="1"/>
        <v>2</v>
      </c>
    </row>
    <row r="3841">
      <c r="A3841" s="6" t="str">
        <f>'CBA Digital Banking Case Study '!D3841</f>
        <v>QLD</v>
      </c>
      <c r="B3841" s="1">
        <f t="shared" si="1"/>
        <v>7</v>
      </c>
    </row>
    <row r="3842">
      <c r="A3842" s="6" t="str">
        <f>'CBA Digital Banking Case Study '!D3842</f>
        <v>NSW</v>
      </c>
      <c r="B3842" s="1">
        <f t="shared" si="1"/>
        <v>3</v>
      </c>
    </row>
    <row r="3843">
      <c r="A3843" s="6" t="str">
        <f>'CBA Digital Banking Case Study '!D3843</f>
        <v>VIC</v>
      </c>
      <c r="B3843" s="1">
        <f t="shared" si="1"/>
        <v>5</v>
      </c>
    </row>
    <row r="3844">
      <c r="A3844" s="6" t="str">
        <f>'CBA Digital Banking Case Study '!D3844</f>
        <v>NSW</v>
      </c>
      <c r="B3844" s="1">
        <f t="shared" si="1"/>
        <v>3</v>
      </c>
    </row>
    <row r="3845">
      <c r="A3845" s="6" t="str">
        <f>'CBA Digital Banking Case Study '!D3845</f>
        <v>WA</v>
      </c>
      <c r="B3845" s="1">
        <f t="shared" si="1"/>
        <v>1</v>
      </c>
    </row>
    <row r="3846">
      <c r="A3846" s="6" t="str">
        <f>'CBA Digital Banking Case Study '!D3846</f>
        <v>QLD</v>
      </c>
      <c r="B3846" s="1">
        <f t="shared" si="1"/>
        <v>7</v>
      </c>
    </row>
    <row r="3847">
      <c r="A3847" s="6" t="str">
        <f>'CBA Digital Banking Case Study '!D3847</f>
        <v>NSW</v>
      </c>
      <c r="B3847" s="1">
        <f t="shared" si="1"/>
        <v>3</v>
      </c>
    </row>
    <row r="3848">
      <c r="A3848" s="6" t="str">
        <f>'CBA Digital Banking Case Study '!D3848</f>
        <v>NSW</v>
      </c>
      <c r="B3848" s="1">
        <f t="shared" si="1"/>
        <v>3</v>
      </c>
    </row>
    <row r="3849">
      <c r="A3849" s="6" t="str">
        <f>'CBA Digital Banking Case Study '!D3849</f>
        <v>NSW</v>
      </c>
      <c r="B3849" s="1">
        <f t="shared" si="1"/>
        <v>3</v>
      </c>
    </row>
    <row r="3850">
      <c r="A3850" s="6" t="str">
        <f>'CBA Digital Banking Case Study '!D3850</f>
        <v>VIC</v>
      </c>
      <c r="B3850" s="1">
        <f t="shared" si="1"/>
        <v>5</v>
      </c>
    </row>
    <row r="3851">
      <c r="A3851" s="6" t="str">
        <f>'CBA Digital Banking Case Study '!D3851</f>
        <v>QLD</v>
      </c>
      <c r="B3851" s="1">
        <f t="shared" si="1"/>
        <v>7</v>
      </c>
    </row>
    <row r="3852">
      <c r="A3852" s="6" t="str">
        <f>'CBA Digital Banking Case Study '!D3852</f>
        <v>NSW</v>
      </c>
      <c r="B3852" s="1">
        <f t="shared" si="1"/>
        <v>3</v>
      </c>
    </row>
    <row r="3853">
      <c r="A3853" s="6" t="str">
        <f>'CBA Digital Banking Case Study '!D3853</f>
        <v>NSW</v>
      </c>
      <c r="B3853" s="1">
        <f t="shared" si="1"/>
        <v>3</v>
      </c>
    </row>
    <row r="3854">
      <c r="A3854" s="6" t="str">
        <f>'CBA Digital Banking Case Study '!D3854</f>
        <v>VIC</v>
      </c>
      <c r="B3854" s="1">
        <f t="shared" si="1"/>
        <v>5</v>
      </c>
    </row>
    <row r="3855">
      <c r="A3855" s="6" t="str">
        <f>'CBA Digital Banking Case Study '!D3855</f>
        <v>NSW</v>
      </c>
      <c r="B3855" s="1">
        <f t="shared" si="1"/>
        <v>3</v>
      </c>
    </row>
    <row r="3856">
      <c r="A3856" s="6" t="str">
        <f>'CBA Digital Banking Case Study '!D3856</f>
        <v>VIC</v>
      </c>
      <c r="B3856" s="1">
        <f t="shared" si="1"/>
        <v>5</v>
      </c>
    </row>
    <row r="3857">
      <c r="A3857" s="6" t="str">
        <f>'CBA Digital Banking Case Study '!D3857</f>
        <v>VIC</v>
      </c>
      <c r="B3857" s="1">
        <f t="shared" si="1"/>
        <v>5</v>
      </c>
    </row>
    <row r="3858">
      <c r="A3858" s="6" t="str">
        <f>'CBA Digital Banking Case Study '!D3858</f>
        <v>QLD</v>
      </c>
      <c r="B3858" s="1">
        <f t="shared" si="1"/>
        <v>7</v>
      </c>
    </row>
    <row r="3859">
      <c r="A3859" s="6" t="str">
        <f>'CBA Digital Banking Case Study '!D3859</f>
        <v>ACT</v>
      </c>
      <c r="B3859" s="1">
        <f t="shared" si="1"/>
        <v>6</v>
      </c>
    </row>
    <row r="3860">
      <c r="A3860" s="6" t="str">
        <f>'CBA Digital Banking Case Study '!D3860</f>
        <v>TAS</v>
      </c>
      <c r="B3860" s="1">
        <f t="shared" si="1"/>
        <v>4</v>
      </c>
    </row>
    <row r="3861">
      <c r="A3861" s="6" t="str">
        <f>'CBA Digital Banking Case Study '!D3861</f>
        <v>VIC</v>
      </c>
      <c r="B3861" s="1">
        <f t="shared" si="1"/>
        <v>5</v>
      </c>
    </row>
    <row r="3862">
      <c r="A3862" s="6" t="str">
        <f>'CBA Digital Banking Case Study '!D3862</f>
        <v>QLD</v>
      </c>
      <c r="B3862" s="1">
        <f t="shared" si="1"/>
        <v>7</v>
      </c>
    </row>
    <row r="3863">
      <c r="A3863" s="6" t="str">
        <f>'CBA Digital Banking Case Study '!D3863</f>
        <v>TAS</v>
      </c>
      <c r="B3863" s="1">
        <f t="shared" si="1"/>
        <v>4</v>
      </c>
    </row>
    <row r="3864">
      <c r="A3864" s="6" t="str">
        <f>'CBA Digital Banking Case Study '!D3864</f>
        <v>NSW</v>
      </c>
      <c r="B3864" s="1">
        <f t="shared" si="1"/>
        <v>3</v>
      </c>
    </row>
    <row r="3865">
      <c r="A3865" s="6" t="str">
        <f>'CBA Digital Banking Case Study '!D3865</f>
        <v>NSW</v>
      </c>
      <c r="B3865" s="1">
        <f t="shared" si="1"/>
        <v>3</v>
      </c>
    </row>
    <row r="3866">
      <c r="A3866" s="6" t="str">
        <f>'CBA Digital Banking Case Study '!D3866</f>
        <v>NSW</v>
      </c>
      <c r="B3866" s="1">
        <f t="shared" si="1"/>
        <v>3</v>
      </c>
    </row>
    <row r="3867">
      <c r="A3867" s="6" t="str">
        <f>'CBA Digital Banking Case Study '!D3867</f>
        <v>VIC</v>
      </c>
      <c r="B3867" s="1">
        <f t="shared" si="1"/>
        <v>5</v>
      </c>
    </row>
    <row r="3868">
      <c r="A3868" s="6" t="str">
        <f>'CBA Digital Banking Case Study '!D3868</f>
        <v>QLD</v>
      </c>
      <c r="B3868" s="1">
        <f t="shared" si="1"/>
        <v>7</v>
      </c>
    </row>
    <row r="3869">
      <c r="A3869" s="6" t="str">
        <f>'CBA Digital Banking Case Study '!D3869</f>
        <v>VIC</v>
      </c>
      <c r="B3869" s="1">
        <f t="shared" si="1"/>
        <v>5</v>
      </c>
    </row>
    <row r="3870">
      <c r="A3870" s="6" t="str">
        <f>'CBA Digital Banking Case Study '!D3870</f>
        <v>VIC</v>
      </c>
      <c r="B3870" s="1">
        <f t="shared" si="1"/>
        <v>5</v>
      </c>
    </row>
    <row r="3871">
      <c r="A3871" s="6" t="str">
        <f>'CBA Digital Banking Case Study '!D3871</f>
        <v>VIC</v>
      </c>
      <c r="B3871" s="1">
        <f t="shared" si="1"/>
        <v>5</v>
      </c>
    </row>
    <row r="3872">
      <c r="A3872" s="6" t="str">
        <f>'CBA Digital Banking Case Study '!D3872</f>
        <v>NSW</v>
      </c>
      <c r="B3872" s="1">
        <f t="shared" si="1"/>
        <v>3</v>
      </c>
    </row>
    <row r="3873">
      <c r="A3873" s="6" t="str">
        <f>'CBA Digital Banking Case Study '!D3873</f>
        <v>VIC</v>
      </c>
      <c r="B3873" s="1">
        <f t="shared" si="1"/>
        <v>5</v>
      </c>
    </row>
    <row r="3874">
      <c r="A3874" s="6" t="str">
        <f>'CBA Digital Banking Case Study '!D3874</f>
        <v>NSW</v>
      </c>
      <c r="B3874" s="1">
        <f t="shared" si="1"/>
        <v>3</v>
      </c>
    </row>
    <row r="3875">
      <c r="A3875" s="6" t="str">
        <f>'CBA Digital Banking Case Study '!D3875</f>
        <v>NSW</v>
      </c>
      <c r="B3875" s="1">
        <f t="shared" si="1"/>
        <v>3</v>
      </c>
    </row>
    <row r="3876">
      <c r="A3876" s="6" t="str">
        <f>'CBA Digital Banking Case Study '!D3876</f>
        <v>WA</v>
      </c>
      <c r="B3876" s="1">
        <f t="shared" si="1"/>
        <v>1</v>
      </c>
    </row>
    <row r="3877">
      <c r="A3877" s="6" t="str">
        <f>'CBA Digital Banking Case Study '!D3877</f>
        <v>WA</v>
      </c>
      <c r="B3877" s="1">
        <f t="shared" si="1"/>
        <v>1</v>
      </c>
    </row>
    <row r="3878">
      <c r="A3878" s="6" t="str">
        <f>'CBA Digital Banking Case Study '!D3878</f>
        <v>WA</v>
      </c>
      <c r="B3878" s="1">
        <f t="shared" si="1"/>
        <v>1</v>
      </c>
    </row>
    <row r="3879">
      <c r="A3879" s="6" t="str">
        <f>'CBA Digital Banking Case Study '!D3879</f>
        <v>QLD</v>
      </c>
      <c r="B3879" s="1">
        <f t="shared" si="1"/>
        <v>7</v>
      </c>
    </row>
    <row r="3880">
      <c r="A3880" s="6" t="str">
        <f>'CBA Digital Banking Case Study '!D3880</f>
        <v>WA</v>
      </c>
      <c r="B3880" s="1">
        <f t="shared" si="1"/>
        <v>1</v>
      </c>
    </row>
    <row r="3881">
      <c r="A3881" s="6" t="str">
        <f>'CBA Digital Banking Case Study '!D3881</f>
        <v>QLD</v>
      </c>
      <c r="B3881" s="1">
        <f t="shared" si="1"/>
        <v>7</v>
      </c>
    </row>
    <row r="3882">
      <c r="A3882" s="6" t="str">
        <f>'CBA Digital Banking Case Study '!D3882</f>
        <v>QLD</v>
      </c>
      <c r="B3882" s="1">
        <f t="shared" si="1"/>
        <v>7</v>
      </c>
    </row>
    <row r="3883">
      <c r="A3883" s="6" t="str">
        <f>'CBA Digital Banking Case Study '!D3883</f>
        <v>QLD</v>
      </c>
      <c r="B3883" s="1">
        <f t="shared" si="1"/>
        <v>7</v>
      </c>
    </row>
    <row r="3884">
      <c r="A3884" s="6" t="str">
        <f>'CBA Digital Banking Case Study '!D3884</f>
        <v>VIC</v>
      </c>
      <c r="B3884" s="1">
        <f t="shared" si="1"/>
        <v>5</v>
      </c>
    </row>
    <row r="3885">
      <c r="A3885" s="6" t="str">
        <f>'CBA Digital Banking Case Study '!D3885</f>
        <v>VIC</v>
      </c>
      <c r="B3885" s="1">
        <f t="shared" si="1"/>
        <v>5</v>
      </c>
    </row>
    <row r="3886">
      <c r="A3886" s="6" t="str">
        <f>'CBA Digital Banking Case Study '!D3886</f>
        <v>QLD</v>
      </c>
      <c r="B3886" s="1">
        <f t="shared" si="1"/>
        <v>7</v>
      </c>
    </row>
    <row r="3887">
      <c r="A3887" s="6" t="str">
        <f>'CBA Digital Banking Case Study '!D3887</f>
        <v>NSW</v>
      </c>
      <c r="B3887" s="1">
        <f t="shared" si="1"/>
        <v>3</v>
      </c>
    </row>
    <row r="3888">
      <c r="A3888" s="6" t="str">
        <f>'CBA Digital Banking Case Study '!D3888</f>
        <v>VIC</v>
      </c>
      <c r="B3888" s="1">
        <f t="shared" si="1"/>
        <v>5</v>
      </c>
    </row>
    <row r="3889">
      <c r="A3889" s="6" t="str">
        <f>'CBA Digital Banking Case Study '!D3889</f>
        <v>VIC</v>
      </c>
      <c r="B3889" s="1">
        <f t="shared" si="1"/>
        <v>5</v>
      </c>
    </row>
    <row r="3890">
      <c r="A3890" s="6" t="str">
        <f>'CBA Digital Banking Case Study '!D3890</f>
        <v>NSW</v>
      </c>
      <c r="B3890" s="1">
        <f t="shared" si="1"/>
        <v>3</v>
      </c>
    </row>
    <row r="3891">
      <c r="A3891" s="6" t="str">
        <f>'CBA Digital Banking Case Study '!D3891</f>
        <v>ACT</v>
      </c>
      <c r="B3891" s="1">
        <f t="shared" si="1"/>
        <v>6</v>
      </c>
    </row>
    <row r="3892">
      <c r="A3892" s="6" t="str">
        <f>'CBA Digital Banking Case Study '!D3892</f>
        <v>NSW</v>
      </c>
      <c r="B3892" s="1">
        <f t="shared" si="1"/>
        <v>3</v>
      </c>
    </row>
    <row r="3893">
      <c r="A3893" s="6" t="str">
        <f>'CBA Digital Banking Case Study '!D3893</f>
        <v>NSW</v>
      </c>
      <c r="B3893" s="1">
        <f t="shared" si="1"/>
        <v>3</v>
      </c>
    </row>
    <row r="3894">
      <c r="A3894" s="6" t="str">
        <f>'CBA Digital Banking Case Study '!D3894</f>
        <v>NSW</v>
      </c>
      <c r="B3894" s="1">
        <f t="shared" si="1"/>
        <v>3</v>
      </c>
    </row>
    <row r="3895">
      <c r="A3895" s="6" t="str">
        <f>'CBA Digital Banking Case Study '!D3895</f>
        <v>WA</v>
      </c>
      <c r="B3895" s="1">
        <f t="shared" si="1"/>
        <v>1</v>
      </c>
    </row>
    <row r="3896">
      <c r="A3896" s="6" t="str">
        <f>'CBA Digital Banking Case Study '!D3896</f>
        <v>QLD</v>
      </c>
      <c r="B3896" s="1">
        <f t="shared" si="1"/>
        <v>7</v>
      </c>
    </row>
    <row r="3897">
      <c r="A3897" s="6" t="str">
        <f>'CBA Digital Banking Case Study '!D3897</f>
        <v>QLD</v>
      </c>
      <c r="B3897" s="1">
        <f t="shared" si="1"/>
        <v>7</v>
      </c>
    </row>
    <row r="3898">
      <c r="A3898" s="6" t="str">
        <f>'CBA Digital Banking Case Study '!D3898</f>
        <v>WA</v>
      </c>
      <c r="B3898" s="1">
        <f t="shared" si="1"/>
        <v>1</v>
      </c>
    </row>
    <row r="3899">
      <c r="A3899" s="6" t="str">
        <f>'CBA Digital Banking Case Study '!D3899</f>
        <v>VIC</v>
      </c>
      <c r="B3899" s="1">
        <f t="shared" si="1"/>
        <v>5</v>
      </c>
    </row>
    <row r="3900">
      <c r="A3900" s="6" t="str">
        <f>'CBA Digital Banking Case Study '!D3900</f>
        <v>NSW</v>
      </c>
      <c r="B3900" s="1">
        <f t="shared" si="1"/>
        <v>3</v>
      </c>
    </row>
    <row r="3901">
      <c r="A3901" s="6" t="str">
        <f>'CBA Digital Banking Case Study '!D3901</f>
        <v>NSW</v>
      </c>
      <c r="B3901" s="1">
        <f t="shared" si="1"/>
        <v>3</v>
      </c>
    </row>
    <row r="3902">
      <c r="A3902" s="6" t="str">
        <f>'CBA Digital Banking Case Study '!D3902</f>
        <v>QLD</v>
      </c>
      <c r="B3902" s="1">
        <f t="shared" si="1"/>
        <v>7</v>
      </c>
    </row>
    <row r="3903">
      <c r="A3903" s="6" t="str">
        <f>'CBA Digital Banking Case Study '!D3903</f>
        <v>QLD</v>
      </c>
      <c r="B3903" s="1">
        <f t="shared" si="1"/>
        <v>7</v>
      </c>
    </row>
    <row r="3904">
      <c r="A3904" s="6" t="str">
        <f>'CBA Digital Banking Case Study '!D3904</f>
        <v>NSW</v>
      </c>
      <c r="B3904" s="1">
        <f t="shared" si="1"/>
        <v>3</v>
      </c>
    </row>
    <row r="3905">
      <c r="A3905" s="6" t="str">
        <f>'CBA Digital Banking Case Study '!D3905</f>
        <v>NSW</v>
      </c>
      <c r="B3905" s="1">
        <f t="shared" si="1"/>
        <v>3</v>
      </c>
    </row>
    <row r="3906">
      <c r="A3906" s="6" t="str">
        <f>'CBA Digital Banking Case Study '!D3906</f>
        <v>NSW</v>
      </c>
      <c r="B3906" s="1">
        <f t="shared" si="1"/>
        <v>3</v>
      </c>
    </row>
    <row r="3907">
      <c r="A3907" s="6" t="str">
        <f>'CBA Digital Banking Case Study '!D3907</f>
        <v>QLD</v>
      </c>
      <c r="B3907" s="1">
        <f t="shared" si="1"/>
        <v>7</v>
      </c>
    </row>
    <row r="3908">
      <c r="A3908" s="6" t="str">
        <f>'CBA Digital Banking Case Study '!D3908</f>
        <v>NSW</v>
      </c>
      <c r="B3908" s="1">
        <f t="shared" si="1"/>
        <v>3</v>
      </c>
    </row>
    <row r="3909">
      <c r="A3909" s="6" t="str">
        <f>'CBA Digital Banking Case Study '!D3909</f>
        <v>NSW</v>
      </c>
      <c r="B3909" s="1">
        <f t="shared" si="1"/>
        <v>3</v>
      </c>
    </row>
    <row r="3910">
      <c r="A3910" s="6" t="str">
        <f>'CBA Digital Banking Case Study '!D3910</f>
        <v>VIC</v>
      </c>
      <c r="B3910" s="1">
        <f t="shared" si="1"/>
        <v>5</v>
      </c>
    </row>
    <row r="3911">
      <c r="A3911" s="6" t="str">
        <f>'CBA Digital Banking Case Study '!D3911</f>
        <v>QLD</v>
      </c>
      <c r="B3911" s="1">
        <f t="shared" si="1"/>
        <v>7</v>
      </c>
    </row>
    <row r="3912">
      <c r="A3912" s="6" t="str">
        <f>'CBA Digital Banking Case Study '!D3912</f>
        <v>QLD</v>
      </c>
      <c r="B3912" s="1">
        <f t="shared" si="1"/>
        <v>7</v>
      </c>
    </row>
    <row r="3913">
      <c r="A3913" s="6" t="str">
        <f>'CBA Digital Banking Case Study '!D3913</f>
        <v>VIC</v>
      </c>
      <c r="B3913" s="1">
        <f t="shared" si="1"/>
        <v>5</v>
      </c>
    </row>
    <row r="3914">
      <c r="A3914" s="6" t="str">
        <f>'CBA Digital Banking Case Study '!D3914</f>
        <v>QLD</v>
      </c>
      <c r="B3914" s="1">
        <f t="shared" si="1"/>
        <v>7</v>
      </c>
    </row>
    <row r="3915">
      <c r="A3915" s="6" t="str">
        <f>'CBA Digital Banking Case Study '!D3915</f>
        <v>VIC</v>
      </c>
      <c r="B3915" s="1">
        <f t="shared" si="1"/>
        <v>5</v>
      </c>
    </row>
    <row r="3916">
      <c r="A3916" s="6" t="str">
        <f>'CBA Digital Banking Case Study '!D3916</f>
        <v>ACT</v>
      </c>
      <c r="B3916" s="1">
        <f t="shared" si="1"/>
        <v>6</v>
      </c>
    </row>
    <row r="3917">
      <c r="A3917" s="6" t="str">
        <f>'CBA Digital Banking Case Study '!D3917</f>
        <v>NSW</v>
      </c>
      <c r="B3917" s="1">
        <f t="shared" si="1"/>
        <v>3</v>
      </c>
    </row>
    <row r="3918">
      <c r="A3918" s="6" t="str">
        <f>'CBA Digital Banking Case Study '!D3918</f>
        <v>QLD</v>
      </c>
      <c r="B3918" s="1">
        <f t="shared" si="1"/>
        <v>7</v>
      </c>
    </row>
    <row r="3919">
      <c r="A3919" s="6" t="str">
        <f>'CBA Digital Banking Case Study '!D3919</f>
        <v>VIC</v>
      </c>
      <c r="B3919" s="1">
        <f t="shared" si="1"/>
        <v>5</v>
      </c>
    </row>
    <row r="3920">
      <c r="A3920" s="6" t="str">
        <f>'CBA Digital Banking Case Study '!D3920</f>
        <v>NSW</v>
      </c>
      <c r="B3920" s="1">
        <f t="shared" si="1"/>
        <v>3</v>
      </c>
    </row>
    <row r="3921">
      <c r="A3921" s="6" t="str">
        <f>'CBA Digital Banking Case Study '!D3921</f>
        <v>QLD</v>
      </c>
      <c r="B3921" s="1">
        <f t="shared" si="1"/>
        <v>7</v>
      </c>
    </row>
    <row r="3922">
      <c r="A3922" s="6" t="str">
        <f>'CBA Digital Banking Case Study '!D3922</f>
        <v>NSW</v>
      </c>
      <c r="B3922" s="1">
        <f t="shared" si="1"/>
        <v>3</v>
      </c>
    </row>
    <row r="3923">
      <c r="A3923" s="6" t="str">
        <f>'CBA Digital Banking Case Study '!D3923</f>
        <v>VIC</v>
      </c>
      <c r="B3923" s="1">
        <f t="shared" si="1"/>
        <v>5</v>
      </c>
    </row>
    <row r="3924">
      <c r="A3924" s="6" t="str">
        <f>'CBA Digital Banking Case Study '!D3924</f>
        <v>VIC</v>
      </c>
      <c r="B3924" s="1">
        <f t="shared" si="1"/>
        <v>5</v>
      </c>
    </row>
    <row r="3925">
      <c r="A3925" s="6" t="str">
        <f>'CBA Digital Banking Case Study '!D3925</f>
        <v>NSW</v>
      </c>
      <c r="B3925" s="1">
        <f t="shared" si="1"/>
        <v>3</v>
      </c>
    </row>
    <row r="3926">
      <c r="A3926" s="6" t="str">
        <f>'CBA Digital Banking Case Study '!D3926</f>
        <v>VIC</v>
      </c>
      <c r="B3926" s="1">
        <f t="shared" si="1"/>
        <v>5</v>
      </c>
    </row>
    <row r="3927">
      <c r="A3927" s="6" t="str">
        <f>'CBA Digital Banking Case Study '!D3927</f>
        <v>VIC</v>
      </c>
      <c r="B3927" s="1">
        <f t="shared" si="1"/>
        <v>5</v>
      </c>
    </row>
    <row r="3928">
      <c r="A3928" s="6" t="str">
        <f>'CBA Digital Banking Case Study '!D3928</f>
        <v>QLD</v>
      </c>
      <c r="B3928" s="1">
        <f t="shared" si="1"/>
        <v>7</v>
      </c>
    </row>
    <row r="3929">
      <c r="A3929" s="6" t="str">
        <f>'CBA Digital Banking Case Study '!D3929</f>
        <v>QLD</v>
      </c>
      <c r="B3929" s="1">
        <f t="shared" si="1"/>
        <v>7</v>
      </c>
    </row>
    <row r="3930">
      <c r="A3930" s="6" t="str">
        <f>'CBA Digital Banking Case Study '!D3930</f>
        <v>NSW</v>
      </c>
      <c r="B3930" s="1">
        <f t="shared" si="1"/>
        <v>3</v>
      </c>
    </row>
    <row r="3931">
      <c r="A3931" s="6" t="str">
        <f>'CBA Digital Banking Case Study '!D3931</f>
        <v>QLD</v>
      </c>
      <c r="B3931" s="1">
        <f t="shared" si="1"/>
        <v>7</v>
      </c>
    </row>
    <row r="3932">
      <c r="A3932" s="6" t="str">
        <f>'CBA Digital Banking Case Study '!D3932</f>
        <v>SA</v>
      </c>
      <c r="B3932" s="1">
        <f t="shared" si="1"/>
        <v>2</v>
      </c>
    </row>
    <row r="3933">
      <c r="A3933" s="6" t="str">
        <f>'CBA Digital Banking Case Study '!D3933</f>
        <v>NSW</v>
      </c>
      <c r="B3933" s="1">
        <f t="shared" si="1"/>
        <v>3</v>
      </c>
    </row>
    <row r="3934">
      <c r="A3934" s="6" t="str">
        <f>'CBA Digital Banking Case Study '!D3934</f>
        <v>VIC</v>
      </c>
      <c r="B3934" s="1">
        <f t="shared" si="1"/>
        <v>5</v>
      </c>
    </row>
    <row r="3935">
      <c r="A3935" s="6" t="str">
        <f>'CBA Digital Banking Case Study '!D3935</f>
        <v>QLD</v>
      </c>
      <c r="B3935" s="1">
        <f t="shared" si="1"/>
        <v>7</v>
      </c>
    </row>
    <row r="3936">
      <c r="A3936" s="6" t="str">
        <f>'CBA Digital Banking Case Study '!D3936</f>
        <v>QLD</v>
      </c>
      <c r="B3936" s="1">
        <f t="shared" si="1"/>
        <v>7</v>
      </c>
    </row>
    <row r="3937">
      <c r="A3937" s="6" t="str">
        <f>'CBA Digital Banking Case Study '!D3937</f>
        <v>NSW</v>
      </c>
      <c r="B3937" s="1">
        <f t="shared" si="1"/>
        <v>3</v>
      </c>
    </row>
    <row r="3938">
      <c r="A3938" s="6" t="str">
        <f>'CBA Digital Banking Case Study '!D3938</f>
        <v>VIC</v>
      </c>
      <c r="B3938" s="1">
        <f t="shared" si="1"/>
        <v>5</v>
      </c>
    </row>
    <row r="3939">
      <c r="A3939" s="6" t="str">
        <f>'CBA Digital Banking Case Study '!D3939</f>
        <v>VIC</v>
      </c>
      <c r="B3939" s="1">
        <f t="shared" si="1"/>
        <v>5</v>
      </c>
    </row>
    <row r="3940">
      <c r="A3940" s="6" t="str">
        <f>'CBA Digital Banking Case Study '!D3940</f>
        <v>NT</v>
      </c>
      <c r="B3940" s="1">
        <f t="shared" si="1"/>
        <v>8</v>
      </c>
    </row>
    <row r="3941">
      <c r="A3941" s="6" t="str">
        <f>'CBA Digital Banking Case Study '!D3941</f>
        <v>NSW</v>
      </c>
      <c r="B3941" s="1">
        <f t="shared" si="1"/>
        <v>3</v>
      </c>
    </row>
    <row r="3942">
      <c r="A3942" s="6" t="str">
        <f>'CBA Digital Banking Case Study '!D3942</f>
        <v>ACT</v>
      </c>
      <c r="B3942" s="1">
        <f t="shared" si="1"/>
        <v>6</v>
      </c>
    </row>
    <row r="3943">
      <c r="A3943" s="6" t="str">
        <f>'CBA Digital Banking Case Study '!D3943</f>
        <v>VIC</v>
      </c>
      <c r="B3943" s="1">
        <f t="shared" si="1"/>
        <v>5</v>
      </c>
    </row>
    <row r="3944">
      <c r="A3944" s="6" t="str">
        <f>'CBA Digital Banking Case Study '!D3944</f>
        <v>NSW</v>
      </c>
      <c r="B3944" s="1">
        <f t="shared" si="1"/>
        <v>3</v>
      </c>
    </row>
    <row r="3945">
      <c r="A3945" s="6" t="str">
        <f>'CBA Digital Banking Case Study '!D3945</f>
        <v>VIC</v>
      </c>
      <c r="B3945" s="1">
        <f t="shared" si="1"/>
        <v>5</v>
      </c>
    </row>
    <row r="3946">
      <c r="A3946" s="6" t="str">
        <f>'CBA Digital Banking Case Study '!D3946</f>
        <v>QLD</v>
      </c>
      <c r="B3946" s="1">
        <f t="shared" si="1"/>
        <v>7</v>
      </c>
    </row>
    <row r="3947">
      <c r="A3947" s="6" t="str">
        <f>'CBA Digital Banking Case Study '!D3947</f>
        <v>NSW</v>
      </c>
      <c r="B3947" s="1">
        <f t="shared" si="1"/>
        <v>3</v>
      </c>
    </row>
    <row r="3948">
      <c r="A3948" s="6" t="str">
        <f>'CBA Digital Banking Case Study '!D3948</f>
        <v>NSW</v>
      </c>
      <c r="B3948" s="1">
        <f t="shared" si="1"/>
        <v>3</v>
      </c>
    </row>
    <row r="3949">
      <c r="A3949" s="6" t="str">
        <f>'CBA Digital Banking Case Study '!D3949</f>
        <v>WA</v>
      </c>
      <c r="B3949" s="1">
        <f t="shared" si="1"/>
        <v>1</v>
      </c>
    </row>
    <row r="3950">
      <c r="A3950" s="6" t="str">
        <f>'CBA Digital Banking Case Study '!D3950</f>
        <v>NT</v>
      </c>
      <c r="B3950" s="1">
        <f t="shared" si="1"/>
        <v>8</v>
      </c>
    </row>
    <row r="3951">
      <c r="A3951" s="6" t="str">
        <f>'CBA Digital Banking Case Study '!D3951</f>
        <v>NSW</v>
      </c>
      <c r="B3951" s="1">
        <f t="shared" si="1"/>
        <v>3</v>
      </c>
    </row>
    <row r="3952">
      <c r="A3952" s="6" t="str">
        <f>'CBA Digital Banking Case Study '!D3952</f>
        <v>NSW</v>
      </c>
      <c r="B3952" s="1">
        <f t="shared" si="1"/>
        <v>3</v>
      </c>
    </row>
    <row r="3953">
      <c r="A3953" s="6" t="str">
        <f>'CBA Digital Banking Case Study '!D3953</f>
        <v>WA</v>
      </c>
      <c r="B3953" s="1">
        <f t="shared" si="1"/>
        <v>1</v>
      </c>
    </row>
    <row r="3954">
      <c r="A3954" s="6" t="str">
        <f>'CBA Digital Banking Case Study '!D3954</f>
        <v>QLD</v>
      </c>
      <c r="B3954" s="1">
        <f t="shared" si="1"/>
        <v>7</v>
      </c>
    </row>
    <row r="3955">
      <c r="A3955" s="6" t="str">
        <f>'CBA Digital Banking Case Study '!D3955</f>
        <v>NSW</v>
      </c>
      <c r="B3955" s="1">
        <f t="shared" si="1"/>
        <v>3</v>
      </c>
    </row>
    <row r="3956">
      <c r="A3956" s="6" t="str">
        <f>'CBA Digital Banking Case Study '!D3956</f>
        <v>TAS</v>
      </c>
      <c r="B3956" s="1">
        <f t="shared" si="1"/>
        <v>4</v>
      </c>
    </row>
    <row r="3957">
      <c r="A3957" s="6" t="str">
        <f>'CBA Digital Banking Case Study '!D3957</f>
        <v>NSW</v>
      </c>
      <c r="B3957" s="1">
        <f t="shared" si="1"/>
        <v>3</v>
      </c>
    </row>
    <row r="3958">
      <c r="A3958" s="6" t="str">
        <f>'CBA Digital Banking Case Study '!D3958</f>
        <v>QLD</v>
      </c>
      <c r="B3958" s="1">
        <f t="shared" si="1"/>
        <v>7</v>
      </c>
    </row>
    <row r="3959">
      <c r="A3959" s="6" t="str">
        <f>'CBA Digital Banking Case Study '!D3959</f>
        <v>VIC</v>
      </c>
      <c r="B3959" s="1">
        <f t="shared" si="1"/>
        <v>5</v>
      </c>
    </row>
    <row r="3960">
      <c r="A3960" s="6" t="str">
        <f>'CBA Digital Banking Case Study '!D3960</f>
        <v>VIC</v>
      </c>
      <c r="B3960" s="1">
        <f t="shared" si="1"/>
        <v>5</v>
      </c>
    </row>
    <row r="3961">
      <c r="A3961" s="6" t="str">
        <f>'CBA Digital Banking Case Study '!D3961</f>
        <v>NSW</v>
      </c>
      <c r="B3961" s="1">
        <f t="shared" si="1"/>
        <v>3</v>
      </c>
    </row>
    <row r="3962">
      <c r="A3962" s="6" t="str">
        <f>'CBA Digital Banking Case Study '!D3962</f>
        <v>QLD</v>
      </c>
      <c r="B3962" s="1">
        <f t="shared" si="1"/>
        <v>7</v>
      </c>
    </row>
    <row r="3963">
      <c r="A3963" s="6" t="str">
        <f>'CBA Digital Banking Case Study '!D3963</f>
        <v>TAS</v>
      </c>
      <c r="B3963" s="1">
        <f t="shared" si="1"/>
        <v>4</v>
      </c>
    </row>
    <row r="3964">
      <c r="A3964" s="6" t="str">
        <f>'CBA Digital Banking Case Study '!D3964</f>
        <v>VIC</v>
      </c>
      <c r="B3964" s="1">
        <f t="shared" si="1"/>
        <v>5</v>
      </c>
    </row>
    <row r="3965">
      <c r="A3965" s="6" t="str">
        <f>'CBA Digital Banking Case Study '!D3965</f>
        <v>VIC</v>
      </c>
      <c r="B3965" s="1">
        <f t="shared" si="1"/>
        <v>5</v>
      </c>
    </row>
    <row r="3966">
      <c r="A3966" s="6" t="str">
        <f>'CBA Digital Banking Case Study '!D3966</f>
        <v>NSW</v>
      </c>
      <c r="B3966" s="1">
        <f t="shared" si="1"/>
        <v>3</v>
      </c>
    </row>
    <row r="3967">
      <c r="A3967" s="6" t="str">
        <f>'CBA Digital Banking Case Study '!D3967</f>
        <v>SA</v>
      </c>
      <c r="B3967" s="1">
        <f t="shared" si="1"/>
        <v>2</v>
      </c>
    </row>
    <row r="3968">
      <c r="A3968" s="6" t="str">
        <f>'CBA Digital Banking Case Study '!D3968</f>
        <v>ACT</v>
      </c>
      <c r="B3968" s="1">
        <f t="shared" si="1"/>
        <v>6</v>
      </c>
    </row>
    <row r="3969">
      <c r="A3969" s="6" t="str">
        <f>'CBA Digital Banking Case Study '!D3969</f>
        <v>WA</v>
      </c>
      <c r="B3969" s="1">
        <f t="shared" si="1"/>
        <v>1</v>
      </c>
    </row>
    <row r="3970">
      <c r="A3970" s="6" t="str">
        <f>'CBA Digital Banking Case Study '!D3970</f>
        <v>VIC</v>
      </c>
      <c r="B3970" s="1">
        <f t="shared" si="1"/>
        <v>5</v>
      </c>
    </row>
    <row r="3971">
      <c r="A3971" s="6" t="str">
        <f>'CBA Digital Banking Case Study '!D3971</f>
        <v>TAS</v>
      </c>
      <c r="B3971" s="1">
        <f t="shared" si="1"/>
        <v>4</v>
      </c>
    </row>
    <row r="3972">
      <c r="A3972" s="6" t="str">
        <f>'CBA Digital Banking Case Study '!D3972</f>
        <v>NSW</v>
      </c>
      <c r="B3972" s="1">
        <f t="shared" si="1"/>
        <v>3</v>
      </c>
    </row>
    <row r="3973">
      <c r="A3973" s="6" t="str">
        <f>'CBA Digital Banking Case Study '!D3973</f>
        <v>VIC</v>
      </c>
      <c r="B3973" s="1">
        <f t="shared" si="1"/>
        <v>5</v>
      </c>
    </row>
    <row r="3974">
      <c r="A3974" s="6" t="str">
        <f>'CBA Digital Banking Case Study '!D3974</f>
        <v>VIC</v>
      </c>
      <c r="B3974" s="1">
        <f t="shared" si="1"/>
        <v>5</v>
      </c>
    </row>
    <row r="3975">
      <c r="A3975" s="6" t="str">
        <f>'CBA Digital Banking Case Study '!D3975</f>
        <v>VIC</v>
      </c>
      <c r="B3975" s="1">
        <f t="shared" si="1"/>
        <v>5</v>
      </c>
    </row>
    <row r="3976">
      <c r="A3976" s="6" t="str">
        <f>'CBA Digital Banking Case Study '!D3976</f>
        <v>WA</v>
      </c>
      <c r="B3976" s="1">
        <f t="shared" si="1"/>
        <v>1</v>
      </c>
    </row>
    <row r="3977">
      <c r="A3977" s="6" t="str">
        <f>'CBA Digital Banking Case Study '!D3977</f>
        <v>QLD</v>
      </c>
      <c r="B3977" s="1">
        <f t="shared" si="1"/>
        <v>7</v>
      </c>
    </row>
    <row r="3978">
      <c r="A3978" s="6" t="str">
        <f>'CBA Digital Banking Case Study '!D3978</f>
        <v>NSW</v>
      </c>
      <c r="B3978" s="1">
        <f t="shared" si="1"/>
        <v>3</v>
      </c>
    </row>
    <row r="3979">
      <c r="A3979" s="6" t="str">
        <f>'CBA Digital Banking Case Study '!D3979</f>
        <v>VIC</v>
      </c>
      <c r="B3979" s="1">
        <f t="shared" si="1"/>
        <v>5</v>
      </c>
    </row>
    <row r="3980">
      <c r="A3980" s="6" t="str">
        <f>'CBA Digital Banking Case Study '!D3980</f>
        <v>VIC</v>
      </c>
      <c r="B3980" s="1">
        <f t="shared" si="1"/>
        <v>5</v>
      </c>
    </row>
    <row r="3981">
      <c r="A3981" s="6" t="str">
        <f>'CBA Digital Banking Case Study '!D3981</f>
        <v>VIC</v>
      </c>
      <c r="B3981" s="1">
        <f t="shared" si="1"/>
        <v>5</v>
      </c>
    </row>
    <row r="3982">
      <c r="A3982" s="6" t="str">
        <f>'CBA Digital Banking Case Study '!D3982</f>
        <v>NSW</v>
      </c>
      <c r="B3982" s="1">
        <f t="shared" si="1"/>
        <v>3</v>
      </c>
    </row>
    <row r="3983">
      <c r="A3983" s="6" t="str">
        <f>'CBA Digital Banking Case Study '!D3983</f>
        <v>NSW</v>
      </c>
      <c r="B3983" s="1">
        <f t="shared" si="1"/>
        <v>3</v>
      </c>
    </row>
    <row r="3984">
      <c r="A3984" s="6" t="str">
        <f>'CBA Digital Banking Case Study '!D3984</f>
        <v>QLD</v>
      </c>
      <c r="B3984" s="1">
        <f t="shared" si="1"/>
        <v>7</v>
      </c>
    </row>
    <row r="3985">
      <c r="A3985" s="6" t="str">
        <f>'CBA Digital Banking Case Study '!D3985</f>
        <v>WA</v>
      </c>
      <c r="B3985" s="1">
        <f t="shared" si="1"/>
        <v>1</v>
      </c>
    </row>
    <row r="3986">
      <c r="A3986" s="6" t="str">
        <f>'CBA Digital Banking Case Study '!D3986</f>
        <v>TAS</v>
      </c>
      <c r="B3986" s="1">
        <f t="shared" si="1"/>
        <v>4</v>
      </c>
    </row>
    <row r="3987">
      <c r="A3987" s="6" t="str">
        <f>'CBA Digital Banking Case Study '!D3987</f>
        <v>ACT</v>
      </c>
      <c r="B3987" s="1">
        <f t="shared" si="1"/>
        <v>6</v>
      </c>
    </row>
    <row r="3988">
      <c r="A3988" s="6" t="str">
        <f>'CBA Digital Banking Case Study '!D3988</f>
        <v>WA</v>
      </c>
      <c r="B3988" s="1">
        <f t="shared" si="1"/>
        <v>1</v>
      </c>
    </row>
    <row r="3989">
      <c r="A3989" s="6" t="str">
        <f>'CBA Digital Banking Case Study '!D3989</f>
        <v>NSW</v>
      </c>
      <c r="B3989" s="1">
        <f t="shared" si="1"/>
        <v>3</v>
      </c>
    </row>
    <row r="3990">
      <c r="A3990" s="6" t="str">
        <f>'CBA Digital Banking Case Study '!D3990</f>
        <v>WA</v>
      </c>
      <c r="B3990" s="1">
        <f t="shared" si="1"/>
        <v>1</v>
      </c>
    </row>
    <row r="3991">
      <c r="A3991" s="6" t="str">
        <f>'CBA Digital Banking Case Study '!D3991</f>
        <v>VIC</v>
      </c>
      <c r="B3991" s="1">
        <f t="shared" si="1"/>
        <v>5</v>
      </c>
    </row>
    <row r="3992">
      <c r="A3992" s="6" t="str">
        <f>'CBA Digital Banking Case Study '!D3992</f>
        <v>QLD</v>
      </c>
      <c r="B3992" s="1">
        <f t="shared" si="1"/>
        <v>7</v>
      </c>
    </row>
    <row r="3993">
      <c r="A3993" s="6" t="str">
        <f>'CBA Digital Banking Case Study '!D3993</f>
        <v>VIC</v>
      </c>
      <c r="B3993" s="1">
        <f t="shared" si="1"/>
        <v>5</v>
      </c>
    </row>
    <row r="3994">
      <c r="A3994" s="6" t="str">
        <f>'CBA Digital Banking Case Study '!D3994</f>
        <v>WA</v>
      </c>
      <c r="B3994" s="1">
        <f t="shared" si="1"/>
        <v>1</v>
      </c>
    </row>
    <row r="3995">
      <c r="A3995" s="6" t="str">
        <f>'CBA Digital Banking Case Study '!D3995</f>
        <v>VIC</v>
      </c>
      <c r="B3995" s="1">
        <f t="shared" si="1"/>
        <v>5</v>
      </c>
    </row>
    <row r="3996">
      <c r="A3996" s="6" t="str">
        <f>'CBA Digital Banking Case Study '!D3996</f>
        <v>NSW</v>
      </c>
      <c r="B3996" s="1">
        <f t="shared" si="1"/>
        <v>3</v>
      </c>
    </row>
    <row r="3997">
      <c r="A3997" s="6" t="str">
        <f>'CBA Digital Banking Case Study '!D3997</f>
        <v>VIC</v>
      </c>
      <c r="B3997" s="1">
        <f t="shared" si="1"/>
        <v>5</v>
      </c>
    </row>
    <row r="3998">
      <c r="A3998" s="6" t="str">
        <f>'CBA Digital Banking Case Study '!D3998</f>
        <v>NSW</v>
      </c>
      <c r="B3998" s="1">
        <f t="shared" si="1"/>
        <v>3</v>
      </c>
    </row>
    <row r="3999">
      <c r="A3999" s="6" t="str">
        <f>'CBA Digital Banking Case Study '!D3999</f>
        <v>ACT</v>
      </c>
      <c r="B3999" s="1">
        <f t="shared" si="1"/>
        <v>6</v>
      </c>
    </row>
    <row r="4000">
      <c r="A4000" s="6" t="str">
        <f>'CBA Digital Banking Case Study '!D4000</f>
        <v>VIC</v>
      </c>
      <c r="B4000" s="1">
        <f t="shared" si="1"/>
        <v>5</v>
      </c>
    </row>
    <row r="4001">
      <c r="A4001" s="6" t="str">
        <f>'CBA Digital Banking Case Study '!D4001</f>
        <v>VIC</v>
      </c>
      <c r="B4001" s="1">
        <f t="shared" si="1"/>
        <v>5</v>
      </c>
    </row>
    <row r="4002">
      <c r="A4002" s="6" t="str">
        <f>'CBA Digital Banking Case Study '!D4002</f>
        <v>SA</v>
      </c>
      <c r="B4002" s="1">
        <f t="shared" si="1"/>
        <v>2</v>
      </c>
    </row>
    <row r="4003">
      <c r="A4003" s="6" t="str">
        <f>'CBA Digital Banking Case Study '!D4003</f>
        <v>QLD</v>
      </c>
      <c r="B4003" s="1">
        <f t="shared" si="1"/>
        <v>7</v>
      </c>
    </row>
    <row r="4004">
      <c r="A4004" s="6" t="str">
        <f>'CBA Digital Banking Case Study '!D4004</f>
        <v>NSW</v>
      </c>
      <c r="B4004" s="1">
        <f t="shared" si="1"/>
        <v>3</v>
      </c>
    </row>
    <row r="4005">
      <c r="A4005" s="6" t="str">
        <f>'CBA Digital Banking Case Study '!D4005</f>
        <v>NSW</v>
      </c>
      <c r="B4005" s="1">
        <f t="shared" si="1"/>
        <v>3</v>
      </c>
    </row>
    <row r="4006">
      <c r="A4006" s="6" t="str">
        <f>'CBA Digital Banking Case Study '!D4006</f>
        <v>VIC</v>
      </c>
      <c r="B4006" s="1">
        <f t="shared" si="1"/>
        <v>5</v>
      </c>
    </row>
    <row r="4007">
      <c r="A4007" s="6" t="str">
        <f>'CBA Digital Banking Case Study '!D4007</f>
        <v>WA</v>
      </c>
      <c r="B4007" s="1">
        <f t="shared" si="1"/>
        <v>1</v>
      </c>
    </row>
    <row r="4008">
      <c r="A4008" s="6" t="str">
        <f>'CBA Digital Banking Case Study '!D4008</f>
        <v>WA</v>
      </c>
      <c r="B4008" s="1">
        <f t="shared" si="1"/>
        <v>1</v>
      </c>
    </row>
    <row r="4009">
      <c r="A4009" s="6" t="str">
        <f>'CBA Digital Banking Case Study '!D4009</f>
        <v>ACT</v>
      </c>
      <c r="B4009" s="1">
        <f t="shared" si="1"/>
        <v>6</v>
      </c>
    </row>
    <row r="4010">
      <c r="A4010" s="6" t="str">
        <f>'CBA Digital Banking Case Study '!D4010</f>
        <v>NSW</v>
      </c>
      <c r="B4010" s="1">
        <f t="shared" si="1"/>
        <v>3</v>
      </c>
    </row>
    <row r="4011">
      <c r="A4011" s="6" t="str">
        <f>'CBA Digital Banking Case Study '!D4011</f>
        <v>NSW</v>
      </c>
      <c r="B4011" s="1">
        <f t="shared" si="1"/>
        <v>3</v>
      </c>
    </row>
    <row r="4012">
      <c r="A4012" s="6" t="str">
        <f>'CBA Digital Banking Case Study '!D4012</f>
        <v>NSW</v>
      </c>
      <c r="B4012" s="1">
        <f t="shared" si="1"/>
        <v>3</v>
      </c>
    </row>
    <row r="4013">
      <c r="A4013" s="6" t="str">
        <f>'CBA Digital Banking Case Study '!D4013</f>
        <v>QLD</v>
      </c>
      <c r="B4013" s="1">
        <f t="shared" si="1"/>
        <v>7</v>
      </c>
    </row>
    <row r="4014">
      <c r="A4014" s="6" t="str">
        <f>'CBA Digital Banking Case Study '!D4014</f>
        <v>NSW</v>
      </c>
      <c r="B4014" s="1">
        <f t="shared" si="1"/>
        <v>3</v>
      </c>
    </row>
    <row r="4015">
      <c r="A4015" s="6" t="str">
        <f>'CBA Digital Banking Case Study '!D4015</f>
        <v>NSW</v>
      </c>
      <c r="B4015" s="1">
        <f t="shared" si="1"/>
        <v>3</v>
      </c>
    </row>
    <row r="4016">
      <c r="A4016" s="6" t="str">
        <f>'CBA Digital Banking Case Study '!D4016</f>
        <v>VIC</v>
      </c>
      <c r="B4016" s="1">
        <f t="shared" si="1"/>
        <v>5</v>
      </c>
    </row>
    <row r="4017">
      <c r="A4017" s="6" t="str">
        <f>'CBA Digital Banking Case Study '!D4017</f>
        <v>VIC</v>
      </c>
      <c r="B4017" s="1">
        <f t="shared" si="1"/>
        <v>5</v>
      </c>
    </row>
    <row r="4018">
      <c r="A4018" s="6" t="str">
        <f>'CBA Digital Banking Case Study '!D4018</f>
        <v>QLD</v>
      </c>
      <c r="B4018" s="1">
        <f t="shared" si="1"/>
        <v>7</v>
      </c>
    </row>
    <row r="4019">
      <c r="A4019" s="6" t="str">
        <f>'CBA Digital Banking Case Study '!D4019</f>
        <v>VIC</v>
      </c>
      <c r="B4019" s="1">
        <f t="shared" si="1"/>
        <v>5</v>
      </c>
    </row>
    <row r="4020">
      <c r="A4020" s="6" t="str">
        <f>'CBA Digital Banking Case Study '!D4020</f>
        <v>VIC</v>
      </c>
      <c r="B4020" s="1">
        <f t="shared" si="1"/>
        <v>5</v>
      </c>
    </row>
    <row r="4021">
      <c r="A4021" s="6" t="str">
        <f>'CBA Digital Banking Case Study '!D4021</f>
        <v>VIC</v>
      </c>
      <c r="B4021" s="1">
        <f t="shared" si="1"/>
        <v>5</v>
      </c>
    </row>
    <row r="4022">
      <c r="A4022" s="6" t="str">
        <f>'CBA Digital Banking Case Study '!D4022</f>
        <v>WA</v>
      </c>
      <c r="B4022" s="1">
        <f t="shared" si="1"/>
        <v>1</v>
      </c>
    </row>
    <row r="4023">
      <c r="A4023" s="6" t="str">
        <f>'CBA Digital Banking Case Study '!D4023</f>
        <v>VIC</v>
      </c>
      <c r="B4023" s="1">
        <f t="shared" si="1"/>
        <v>5</v>
      </c>
    </row>
    <row r="4024">
      <c r="A4024" s="6" t="str">
        <f>'CBA Digital Banking Case Study '!D4024</f>
        <v>VIC</v>
      </c>
      <c r="B4024" s="1">
        <f t="shared" si="1"/>
        <v>5</v>
      </c>
    </row>
    <row r="4025">
      <c r="A4025" s="6" t="str">
        <f>'CBA Digital Banking Case Study '!D4025</f>
        <v>VIC</v>
      </c>
      <c r="B4025" s="1">
        <f t="shared" si="1"/>
        <v>5</v>
      </c>
    </row>
    <row r="4026">
      <c r="A4026" s="6" t="str">
        <f>'CBA Digital Banking Case Study '!D4026</f>
        <v>NSW</v>
      </c>
      <c r="B4026" s="1">
        <f t="shared" si="1"/>
        <v>3</v>
      </c>
    </row>
    <row r="4027">
      <c r="A4027" s="6" t="str">
        <f>'CBA Digital Banking Case Study '!D4027</f>
        <v>WA</v>
      </c>
      <c r="B4027" s="1">
        <f t="shared" si="1"/>
        <v>1</v>
      </c>
    </row>
    <row r="4028">
      <c r="A4028" s="6" t="str">
        <f>'CBA Digital Banking Case Study '!D4028</f>
        <v>NSW</v>
      </c>
      <c r="B4028" s="1">
        <f t="shared" si="1"/>
        <v>3</v>
      </c>
    </row>
    <row r="4029">
      <c r="A4029" s="6" t="str">
        <f>'CBA Digital Banking Case Study '!D4029</f>
        <v>SA</v>
      </c>
      <c r="B4029" s="1">
        <f t="shared" si="1"/>
        <v>2</v>
      </c>
    </row>
    <row r="4030">
      <c r="A4030" s="6" t="str">
        <f>'CBA Digital Banking Case Study '!D4030</f>
        <v>NSW</v>
      </c>
      <c r="B4030" s="1">
        <f t="shared" si="1"/>
        <v>3</v>
      </c>
    </row>
    <row r="4031">
      <c r="A4031" s="6" t="str">
        <f>'CBA Digital Banking Case Study '!D4031</f>
        <v>SA</v>
      </c>
      <c r="B4031" s="1">
        <f t="shared" si="1"/>
        <v>2</v>
      </c>
    </row>
    <row r="4032">
      <c r="A4032" s="6" t="str">
        <f>'CBA Digital Banking Case Study '!D4032</f>
        <v>WA</v>
      </c>
      <c r="B4032" s="1">
        <f t="shared" si="1"/>
        <v>1</v>
      </c>
    </row>
    <row r="4033">
      <c r="A4033" s="6" t="str">
        <f>'CBA Digital Banking Case Study '!D4033</f>
        <v>QLD</v>
      </c>
      <c r="B4033" s="1">
        <f t="shared" si="1"/>
        <v>7</v>
      </c>
    </row>
    <row r="4034">
      <c r="A4034" s="6" t="str">
        <f>'CBA Digital Banking Case Study '!D4034</f>
        <v>QLD</v>
      </c>
      <c r="B4034" s="1">
        <f t="shared" si="1"/>
        <v>7</v>
      </c>
    </row>
    <row r="4035">
      <c r="A4035" s="6" t="str">
        <f>'CBA Digital Banking Case Study '!D4035</f>
        <v>VIC</v>
      </c>
      <c r="B4035" s="1">
        <f t="shared" si="1"/>
        <v>5</v>
      </c>
    </row>
    <row r="4036">
      <c r="A4036" s="6" t="str">
        <f>'CBA Digital Banking Case Study '!D4036</f>
        <v>VIC</v>
      </c>
      <c r="B4036" s="1">
        <f t="shared" si="1"/>
        <v>5</v>
      </c>
    </row>
    <row r="4037">
      <c r="A4037" s="6" t="str">
        <f>'CBA Digital Banking Case Study '!D4037</f>
        <v>NSW</v>
      </c>
      <c r="B4037" s="1">
        <f t="shared" si="1"/>
        <v>3</v>
      </c>
    </row>
    <row r="4038">
      <c r="A4038" s="6" t="str">
        <f>'CBA Digital Banking Case Study '!D4038</f>
        <v>VIC</v>
      </c>
      <c r="B4038" s="1">
        <f t="shared" si="1"/>
        <v>5</v>
      </c>
    </row>
    <row r="4039">
      <c r="A4039" s="6" t="str">
        <f>'CBA Digital Banking Case Study '!D4039</f>
        <v>QLD</v>
      </c>
      <c r="B4039" s="1">
        <f t="shared" si="1"/>
        <v>7</v>
      </c>
    </row>
    <row r="4040">
      <c r="A4040" s="6" t="str">
        <f>'CBA Digital Banking Case Study '!D4040</f>
        <v>NSW</v>
      </c>
      <c r="B4040" s="1">
        <f t="shared" si="1"/>
        <v>3</v>
      </c>
    </row>
    <row r="4041">
      <c r="A4041" s="6" t="str">
        <f>'CBA Digital Banking Case Study '!D4041</f>
        <v>WA</v>
      </c>
      <c r="B4041" s="1">
        <f t="shared" si="1"/>
        <v>1</v>
      </c>
    </row>
    <row r="4042">
      <c r="A4042" s="6" t="str">
        <f>'CBA Digital Banking Case Study '!D4042</f>
        <v>VIC</v>
      </c>
      <c r="B4042" s="1">
        <f t="shared" si="1"/>
        <v>5</v>
      </c>
    </row>
    <row r="4043">
      <c r="A4043" s="6" t="str">
        <f>'CBA Digital Banking Case Study '!D4043</f>
        <v>VIC</v>
      </c>
      <c r="B4043" s="1">
        <f t="shared" si="1"/>
        <v>5</v>
      </c>
    </row>
    <row r="4044">
      <c r="A4044" s="6" t="str">
        <f>'CBA Digital Banking Case Study '!D4044</f>
        <v>TAS</v>
      </c>
      <c r="B4044" s="1">
        <f t="shared" si="1"/>
        <v>4</v>
      </c>
    </row>
    <row r="4045">
      <c r="A4045" s="6" t="str">
        <f>'CBA Digital Banking Case Study '!D4045</f>
        <v>QLD</v>
      </c>
      <c r="B4045" s="1">
        <f t="shared" si="1"/>
        <v>7</v>
      </c>
    </row>
    <row r="4046">
      <c r="A4046" s="6" t="str">
        <f>'CBA Digital Banking Case Study '!D4046</f>
        <v>QLD</v>
      </c>
      <c r="B4046" s="1">
        <f t="shared" si="1"/>
        <v>7</v>
      </c>
    </row>
    <row r="4047">
      <c r="A4047" s="6" t="str">
        <f>'CBA Digital Banking Case Study '!D4047</f>
        <v>QLD</v>
      </c>
      <c r="B4047" s="1">
        <f t="shared" si="1"/>
        <v>7</v>
      </c>
    </row>
    <row r="4048">
      <c r="A4048" s="6" t="str">
        <f>'CBA Digital Banking Case Study '!D4048</f>
        <v>SA</v>
      </c>
      <c r="B4048" s="1">
        <f t="shared" si="1"/>
        <v>2</v>
      </c>
    </row>
    <row r="4049">
      <c r="A4049" s="6" t="str">
        <f>'CBA Digital Banking Case Study '!D4049</f>
        <v>NSW</v>
      </c>
      <c r="B4049" s="1">
        <f t="shared" si="1"/>
        <v>3</v>
      </c>
    </row>
    <row r="4050">
      <c r="A4050" s="6" t="str">
        <f>'CBA Digital Banking Case Study '!D4050</f>
        <v>QLD</v>
      </c>
      <c r="B4050" s="1">
        <f t="shared" si="1"/>
        <v>7</v>
      </c>
    </row>
    <row r="4051">
      <c r="A4051" s="6" t="str">
        <f>'CBA Digital Banking Case Study '!D4051</f>
        <v>VIC</v>
      </c>
      <c r="B4051" s="1">
        <f t="shared" si="1"/>
        <v>5</v>
      </c>
    </row>
    <row r="4052">
      <c r="A4052" s="6" t="str">
        <f>'CBA Digital Banking Case Study '!D4052</f>
        <v>NSW</v>
      </c>
      <c r="B4052" s="1">
        <f t="shared" si="1"/>
        <v>3</v>
      </c>
    </row>
    <row r="4053">
      <c r="A4053" s="6" t="str">
        <f>'CBA Digital Banking Case Study '!D4053</f>
        <v>NSW</v>
      </c>
      <c r="B4053" s="1">
        <f t="shared" si="1"/>
        <v>3</v>
      </c>
    </row>
    <row r="4054">
      <c r="A4054" s="6" t="str">
        <f>'CBA Digital Banking Case Study '!D4054</f>
        <v>VIC</v>
      </c>
      <c r="B4054" s="1">
        <f t="shared" si="1"/>
        <v>5</v>
      </c>
    </row>
    <row r="4055">
      <c r="A4055" s="6" t="str">
        <f>'CBA Digital Banking Case Study '!D4055</f>
        <v>VIC</v>
      </c>
      <c r="B4055" s="1">
        <f t="shared" si="1"/>
        <v>5</v>
      </c>
    </row>
    <row r="4056">
      <c r="A4056" s="6" t="str">
        <f>'CBA Digital Banking Case Study '!D4056</f>
        <v>SA</v>
      </c>
      <c r="B4056" s="1">
        <f t="shared" si="1"/>
        <v>2</v>
      </c>
    </row>
    <row r="4057">
      <c r="A4057" s="6" t="str">
        <f>'CBA Digital Banking Case Study '!D4057</f>
        <v>WA</v>
      </c>
      <c r="B4057" s="1">
        <f t="shared" si="1"/>
        <v>1</v>
      </c>
    </row>
    <row r="4058">
      <c r="A4058" s="6" t="str">
        <f>'CBA Digital Banking Case Study '!D4058</f>
        <v>VIC</v>
      </c>
      <c r="B4058" s="1">
        <f t="shared" si="1"/>
        <v>5</v>
      </c>
    </row>
    <row r="4059">
      <c r="A4059" s="6" t="str">
        <f>'CBA Digital Banking Case Study '!D4059</f>
        <v>NSW</v>
      </c>
      <c r="B4059" s="1">
        <f t="shared" si="1"/>
        <v>3</v>
      </c>
    </row>
    <row r="4060">
      <c r="A4060" s="6" t="str">
        <f>'CBA Digital Banking Case Study '!D4060</f>
        <v>NSW</v>
      </c>
      <c r="B4060" s="1">
        <f t="shared" si="1"/>
        <v>3</v>
      </c>
    </row>
    <row r="4061">
      <c r="A4061" s="6" t="str">
        <f>'CBA Digital Banking Case Study '!D4061</f>
        <v>VIC</v>
      </c>
      <c r="B4061" s="1">
        <f t="shared" si="1"/>
        <v>5</v>
      </c>
    </row>
    <row r="4062">
      <c r="A4062" s="6" t="str">
        <f>'CBA Digital Banking Case Study '!D4062</f>
        <v>QLD</v>
      </c>
      <c r="B4062" s="1">
        <f t="shared" si="1"/>
        <v>7</v>
      </c>
    </row>
    <row r="4063">
      <c r="A4063" s="6" t="str">
        <f>'CBA Digital Banking Case Study '!D4063</f>
        <v>NSW</v>
      </c>
      <c r="B4063" s="1">
        <f t="shared" si="1"/>
        <v>3</v>
      </c>
    </row>
    <row r="4064">
      <c r="A4064" s="6" t="str">
        <f>'CBA Digital Banking Case Study '!D4064</f>
        <v>VIC</v>
      </c>
      <c r="B4064" s="1">
        <f t="shared" si="1"/>
        <v>5</v>
      </c>
    </row>
    <row r="4065">
      <c r="A4065" s="6" t="str">
        <f>'CBA Digital Banking Case Study '!D4065</f>
        <v>SA</v>
      </c>
      <c r="B4065" s="1">
        <f t="shared" si="1"/>
        <v>2</v>
      </c>
    </row>
    <row r="4066">
      <c r="A4066" s="6" t="str">
        <f>'CBA Digital Banking Case Study '!D4066</f>
        <v>QLD</v>
      </c>
      <c r="B4066" s="1">
        <f t="shared" si="1"/>
        <v>7</v>
      </c>
    </row>
    <row r="4067">
      <c r="A4067" s="6" t="str">
        <f>'CBA Digital Banking Case Study '!D4067</f>
        <v>WA</v>
      </c>
      <c r="B4067" s="1">
        <f t="shared" si="1"/>
        <v>1</v>
      </c>
    </row>
    <row r="4068">
      <c r="A4068" s="6" t="str">
        <f>'CBA Digital Banking Case Study '!D4068</f>
        <v>QLD</v>
      </c>
      <c r="B4068" s="1">
        <f t="shared" si="1"/>
        <v>7</v>
      </c>
    </row>
    <row r="4069">
      <c r="A4069" s="6" t="str">
        <f>'CBA Digital Banking Case Study '!D4069</f>
        <v>NSW</v>
      </c>
      <c r="B4069" s="1">
        <f t="shared" si="1"/>
        <v>3</v>
      </c>
    </row>
    <row r="4070">
      <c r="A4070" s="6" t="str">
        <f>'CBA Digital Banking Case Study '!D4070</f>
        <v>NSW</v>
      </c>
      <c r="B4070" s="1">
        <f t="shared" si="1"/>
        <v>3</v>
      </c>
    </row>
    <row r="4071">
      <c r="A4071" s="6" t="str">
        <f>'CBA Digital Banking Case Study '!D4071</f>
        <v>WA</v>
      </c>
      <c r="B4071" s="1">
        <f t="shared" si="1"/>
        <v>1</v>
      </c>
    </row>
    <row r="4072">
      <c r="A4072" s="6" t="str">
        <f>'CBA Digital Banking Case Study '!D4072</f>
        <v>QLD</v>
      </c>
      <c r="B4072" s="1">
        <f t="shared" si="1"/>
        <v>7</v>
      </c>
    </row>
    <row r="4073">
      <c r="A4073" s="6" t="str">
        <f>'CBA Digital Banking Case Study '!D4073</f>
        <v>VIC</v>
      </c>
      <c r="B4073" s="1">
        <f t="shared" si="1"/>
        <v>5</v>
      </c>
    </row>
    <row r="4074">
      <c r="A4074" s="6" t="str">
        <f>'CBA Digital Banking Case Study '!D4074</f>
        <v>NSW</v>
      </c>
      <c r="B4074" s="1">
        <f t="shared" si="1"/>
        <v>3</v>
      </c>
    </row>
    <row r="4075">
      <c r="A4075" s="6" t="str">
        <f>'CBA Digital Banking Case Study '!D4075</f>
        <v>QLD</v>
      </c>
      <c r="B4075" s="1">
        <f t="shared" si="1"/>
        <v>7</v>
      </c>
    </row>
    <row r="4076">
      <c r="A4076" s="6" t="str">
        <f>'CBA Digital Banking Case Study '!D4076</f>
        <v>NSW</v>
      </c>
      <c r="B4076" s="1">
        <f t="shared" si="1"/>
        <v>3</v>
      </c>
    </row>
    <row r="4077">
      <c r="A4077" s="6" t="str">
        <f>'CBA Digital Banking Case Study '!D4077</f>
        <v>NSW</v>
      </c>
      <c r="B4077" s="1">
        <f t="shared" si="1"/>
        <v>3</v>
      </c>
    </row>
    <row r="4078">
      <c r="A4078" s="6" t="str">
        <f>'CBA Digital Banking Case Study '!D4078</f>
        <v>NSW</v>
      </c>
      <c r="B4078" s="1">
        <f t="shared" si="1"/>
        <v>3</v>
      </c>
    </row>
    <row r="4079">
      <c r="A4079" s="6" t="str">
        <f>'CBA Digital Banking Case Study '!D4079</f>
        <v>VIC</v>
      </c>
      <c r="B4079" s="1">
        <f t="shared" si="1"/>
        <v>5</v>
      </c>
    </row>
    <row r="4080">
      <c r="A4080" s="6" t="str">
        <f>'CBA Digital Banking Case Study '!D4080</f>
        <v>NSW</v>
      </c>
      <c r="B4080" s="1">
        <f t="shared" si="1"/>
        <v>3</v>
      </c>
    </row>
    <row r="4081">
      <c r="A4081" s="6" t="str">
        <f>'CBA Digital Banking Case Study '!D4081</f>
        <v>NSW</v>
      </c>
      <c r="B4081" s="1">
        <f t="shared" si="1"/>
        <v>3</v>
      </c>
    </row>
    <row r="4082">
      <c r="A4082" s="6" t="str">
        <f>'CBA Digital Banking Case Study '!D4082</f>
        <v>QLD</v>
      </c>
      <c r="B4082" s="1">
        <f t="shared" si="1"/>
        <v>7</v>
      </c>
    </row>
    <row r="4083">
      <c r="A4083" s="6" t="str">
        <f>'CBA Digital Banking Case Study '!D4083</f>
        <v>VIC</v>
      </c>
      <c r="B4083" s="1">
        <f t="shared" si="1"/>
        <v>5</v>
      </c>
    </row>
    <row r="4084">
      <c r="A4084" s="6" t="str">
        <f>'CBA Digital Banking Case Study '!D4084</f>
        <v>VIC</v>
      </c>
      <c r="B4084" s="1">
        <f t="shared" si="1"/>
        <v>5</v>
      </c>
    </row>
    <row r="4085">
      <c r="A4085" s="6" t="str">
        <f>'CBA Digital Banking Case Study '!D4085</f>
        <v>VIC</v>
      </c>
      <c r="B4085" s="1">
        <f t="shared" si="1"/>
        <v>5</v>
      </c>
    </row>
    <row r="4086">
      <c r="A4086" s="6" t="str">
        <f>'CBA Digital Banking Case Study '!D4086</f>
        <v>ACT</v>
      </c>
      <c r="B4086" s="1">
        <f t="shared" si="1"/>
        <v>6</v>
      </c>
    </row>
    <row r="4087">
      <c r="A4087" s="6" t="str">
        <f>'CBA Digital Banking Case Study '!D4087</f>
        <v>NSW</v>
      </c>
      <c r="B4087" s="1">
        <f t="shared" si="1"/>
        <v>3</v>
      </c>
    </row>
    <row r="4088">
      <c r="A4088" s="6" t="str">
        <f>'CBA Digital Banking Case Study '!D4088</f>
        <v>NSW</v>
      </c>
      <c r="B4088" s="1">
        <f t="shared" si="1"/>
        <v>3</v>
      </c>
    </row>
    <row r="4089">
      <c r="A4089" s="6" t="str">
        <f>'CBA Digital Banking Case Study '!D4089</f>
        <v>QLD</v>
      </c>
      <c r="B4089" s="1">
        <f t="shared" si="1"/>
        <v>7</v>
      </c>
    </row>
    <row r="4090">
      <c r="A4090" s="6" t="str">
        <f>'CBA Digital Banking Case Study '!D4090</f>
        <v>NSW</v>
      </c>
      <c r="B4090" s="1">
        <f t="shared" si="1"/>
        <v>3</v>
      </c>
    </row>
    <row r="4091">
      <c r="A4091" s="6" t="str">
        <f>'CBA Digital Banking Case Study '!D4091</f>
        <v>QLD</v>
      </c>
      <c r="B4091" s="1">
        <f t="shared" si="1"/>
        <v>7</v>
      </c>
    </row>
    <row r="4092">
      <c r="A4092" s="6" t="str">
        <f>'CBA Digital Banking Case Study '!D4092</f>
        <v>VIC</v>
      </c>
      <c r="B4092" s="1">
        <f t="shared" si="1"/>
        <v>5</v>
      </c>
    </row>
    <row r="4093">
      <c r="A4093" s="6" t="str">
        <f>'CBA Digital Banking Case Study '!D4093</f>
        <v>ACT</v>
      </c>
      <c r="B4093" s="1">
        <f t="shared" si="1"/>
        <v>6</v>
      </c>
    </row>
    <row r="4094">
      <c r="A4094" s="6" t="str">
        <f>'CBA Digital Banking Case Study '!D4094</f>
        <v>SA</v>
      </c>
      <c r="B4094" s="1">
        <f t="shared" si="1"/>
        <v>2</v>
      </c>
    </row>
    <row r="4095">
      <c r="A4095" s="6" t="str">
        <f>'CBA Digital Banking Case Study '!D4095</f>
        <v>TAS</v>
      </c>
      <c r="B4095" s="1">
        <f t="shared" si="1"/>
        <v>4</v>
      </c>
    </row>
    <row r="4096">
      <c r="A4096" s="6" t="str">
        <f>'CBA Digital Banking Case Study '!D4096</f>
        <v>NSW</v>
      </c>
      <c r="B4096" s="1">
        <f t="shared" si="1"/>
        <v>3</v>
      </c>
    </row>
    <row r="4097">
      <c r="A4097" s="6" t="str">
        <f>'CBA Digital Banking Case Study '!D4097</f>
        <v>WA</v>
      </c>
      <c r="B4097" s="1">
        <f t="shared" si="1"/>
        <v>1</v>
      </c>
    </row>
    <row r="4098">
      <c r="A4098" s="6" t="str">
        <f>'CBA Digital Banking Case Study '!D4098</f>
        <v>NSW</v>
      </c>
      <c r="B4098" s="1">
        <f t="shared" si="1"/>
        <v>3</v>
      </c>
    </row>
    <row r="4099">
      <c r="A4099" s="6" t="str">
        <f>'CBA Digital Banking Case Study '!D4099</f>
        <v>QLD</v>
      </c>
      <c r="B4099" s="1">
        <f t="shared" si="1"/>
        <v>7</v>
      </c>
    </row>
    <row r="4100">
      <c r="A4100" s="6" t="str">
        <f>'CBA Digital Banking Case Study '!D4100</f>
        <v>QLD</v>
      </c>
      <c r="B4100" s="1">
        <f t="shared" si="1"/>
        <v>7</v>
      </c>
    </row>
    <row r="4101">
      <c r="A4101" s="6" t="str">
        <f>'CBA Digital Banking Case Study '!D4101</f>
        <v>NSW</v>
      </c>
      <c r="B4101" s="1">
        <f t="shared" si="1"/>
        <v>3</v>
      </c>
    </row>
    <row r="4102">
      <c r="A4102" s="6" t="str">
        <f>'CBA Digital Banking Case Study '!D4102</f>
        <v>QLD</v>
      </c>
      <c r="B4102" s="1">
        <f t="shared" si="1"/>
        <v>7</v>
      </c>
    </row>
    <row r="4103">
      <c r="A4103" s="6" t="str">
        <f>'CBA Digital Banking Case Study '!D4103</f>
        <v>NSW</v>
      </c>
      <c r="B4103" s="1">
        <f t="shared" si="1"/>
        <v>3</v>
      </c>
    </row>
    <row r="4104">
      <c r="A4104" s="6" t="str">
        <f>'CBA Digital Banking Case Study '!D4104</f>
        <v>NSW</v>
      </c>
      <c r="B4104" s="1">
        <f t="shared" si="1"/>
        <v>3</v>
      </c>
    </row>
    <row r="4105">
      <c r="A4105" s="6" t="str">
        <f>'CBA Digital Banking Case Study '!D4105</f>
        <v>SA</v>
      </c>
      <c r="B4105" s="1">
        <f t="shared" si="1"/>
        <v>2</v>
      </c>
    </row>
    <row r="4106">
      <c r="A4106" s="6" t="str">
        <f>'CBA Digital Banking Case Study '!D4106</f>
        <v>NSW</v>
      </c>
      <c r="B4106" s="1">
        <f t="shared" si="1"/>
        <v>3</v>
      </c>
    </row>
    <row r="4107">
      <c r="A4107" s="6" t="str">
        <f>'CBA Digital Banking Case Study '!D4107</f>
        <v>NSW</v>
      </c>
      <c r="B4107" s="1">
        <f t="shared" si="1"/>
        <v>3</v>
      </c>
    </row>
    <row r="4108">
      <c r="A4108" s="6" t="str">
        <f>'CBA Digital Banking Case Study '!D4108</f>
        <v>VIC</v>
      </c>
      <c r="B4108" s="1">
        <f t="shared" si="1"/>
        <v>5</v>
      </c>
    </row>
    <row r="4109">
      <c r="A4109" s="6" t="str">
        <f>'CBA Digital Banking Case Study '!D4109</f>
        <v>WA</v>
      </c>
      <c r="B4109" s="1">
        <f t="shared" si="1"/>
        <v>1</v>
      </c>
    </row>
    <row r="4110">
      <c r="A4110" s="6" t="str">
        <f>'CBA Digital Banking Case Study '!D4110</f>
        <v>NSW</v>
      </c>
      <c r="B4110" s="1">
        <f t="shared" si="1"/>
        <v>3</v>
      </c>
    </row>
    <row r="4111">
      <c r="A4111" s="6" t="str">
        <f>'CBA Digital Banking Case Study '!D4111</f>
        <v>VIC</v>
      </c>
      <c r="B4111" s="1">
        <f t="shared" si="1"/>
        <v>5</v>
      </c>
    </row>
    <row r="4112">
      <c r="A4112" s="6" t="str">
        <f>'CBA Digital Banking Case Study '!D4112</f>
        <v>SA</v>
      </c>
      <c r="B4112" s="1">
        <f t="shared" si="1"/>
        <v>2</v>
      </c>
    </row>
    <row r="4113">
      <c r="A4113" s="6" t="str">
        <f>'CBA Digital Banking Case Study '!D4113</f>
        <v>NSW</v>
      </c>
      <c r="B4113" s="1">
        <f t="shared" si="1"/>
        <v>3</v>
      </c>
    </row>
    <row r="4114">
      <c r="A4114" s="6" t="str">
        <f>'CBA Digital Banking Case Study '!D4114</f>
        <v>NSW</v>
      </c>
      <c r="B4114" s="1">
        <f t="shared" si="1"/>
        <v>3</v>
      </c>
    </row>
    <row r="4115">
      <c r="A4115" s="6" t="str">
        <f>'CBA Digital Banking Case Study '!D4115</f>
        <v>QLD</v>
      </c>
      <c r="B4115" s="1">
        <f t="shared" si="1"/>
        <v>7</v>
      </c>
    </row>
    <row r="4116">
      <c r="A4116" s="6" t="str">
        <f>'CBA Digital Banking Case Study '!D4116</f>
        <v>VIC</v>
      </c>
      <c r="B4116" s="1">
        <f t="shared" si="1"/>
        <v>5</v>
      </c>
    </row>
    <row r="4117">
      <c r="A4117" s="6" t="str">
        <f>'CBA Digital Banking Case Study '!D4117</f>
        <v>WA</v>
      </c>
      <c r="B4117" s="1">
        <f t="shared" si="1"/>
        <v>1</v>
      </c>
    </row>
    <row r="4118">
      <c r="A4118" s="6" t="str">
        <f>'CBA Digital Banking Case Study '!D4118</f>
        <v>NSW</v>
      </c>
      <c r="B4118" s="1">
        <f t="shared" si="1"/>
        <v>3</v>
      </c>
    </row>
    <row r="4119">
      <c r="A4119" s="6" t="str">
        <f>'CBA Digital Banking Case Study '!D4119</f>
        <v>SA</v>
      </c>
      <c r="B4119" s="1">
        <f t="shared" si="1"/>
        <v>2</v>
      </c>
    </row>
    <row r="4120">
      <c r="A4120" s="6" t="str">
        <f>'CBA Digital Banking Case Study '!D4120</f>
        <v>TAS</v>
      </c>
      <c r="B4120" s="1">
        <f t="shared" si="1"/>
        <v>4</v>
      </c>
    </row>
    <row r="4121">
      <c r="A4121" s="6" t="str">
        <f>'CBA Digital Banking Case Study '!D4121</f>
        <v>NSW</v>
      </c>
      <c r="B4121" s="1">
        <f t="shared" si="1"/>
        <v>3</v>
      </c>
    </row>
    <row r="4122">
      <c r="A4122" s="6" t="str">
        <f>'CBA Digital Banking Case Study '!D4122</f>
        <v>NSW</v>
      </c>
      <c r="B4122" s="1">
        <f t="shared" si="1"/>
        <v>3</v>
      </c>
    </row>
    <row r="4123">
      <c r="A4123" s="6" t="str">
        <f>'CBA Digital Banking Case Study '!D4123</f>
        <v>ACT</v>
      </c>
      <c r="B4123" s="1">
        <f t="shared" si="1"/>
        <v>6</v>
      </c>
    </row>
    <row r="4124">
      <c r="A4124" s="6" t="str">
        <f>'CBA Digital Banking Case Study '!D4124</f>
        <v>VIC</v>
      </c>
      <c r="B4124" s="1">
        <f t="shared" si="1"/>
        <v>5</v>
      </c>
    </row>
    <row r="4125">
      <c r="A4125" s="6" t="str">
        <f>'CBA Digital Banking Case Study '!D4125</f>
        <v>VIC</v>
      </c>
      <c r="B4125" s="1">
        <f t="shared" si="1"/>
        <v>5</v>
      </c>
    </row>
    <row r="4126">
      <c r="A4126" s="6" t="str">
        <f>'CBA Digital Banking Case Study '!D4126</f>
        <v>QLD</v>
      </c>
      <c r="B4126" s="1">
        <f t="shared" si="1"/>
        <v>7</v>
      </c>
    </row>
    <row r="4127">
      <c r="A4127" s="6" t="str">
        <f>'CBA Digital Banking Case Study '!D4127</f>
        <v>WA</v>
      </c>
      <c r="B4127" s="1">
        <f t="shared" si="1"/>
        <v>1</v>
      </c>
    </row>
    <row r="4128">
      <c r="A4128" s="6" t="str">
        <f>'CBA Digital Banking Case Study '!D4128</f>
        <v>WA</v>
      </c>
      <c r="B4128" s="1">
        <f t="shared" si="1"/>
        <v>1</v>
      </c>
    </row>
    <row r="4129">
      <c r="A4129" s="6" t="str">
        <f>'CBA Digital Banking Case Study '!D4129</f>
        <v>NSW</v>
      </c>
      <c r="B4129" s="1">
        <f t="shared" si="1"/>
        <v>3</v>
      </c>
    </row>
    <row r="4130">
      <c r="A4130" s="6" t="str">
        <f>'CBA Digital Banking Case Study '!D4130</f>
        <v>NSW</v>
      </c>
      <c r="B4130" s="1">
        <f t="shared" si="1"/>
        <v>3</v>
      </c>
    </row>
    <row r="4131">
      <c r="A4131" s="6" t="str">
        <f>'CBA Digital Banking Case Study '!D4131</f>
        <v>WA</v>
      </c>
      <c r="B4131" s="1">
        <f t="shared" si="1"/>
        <v>1</v>
      </c>
    </row>
    <row r="4132">
      <c r="A4132" s="6" t="str">
        <f>'CBA Digital Banking Case Study '!D4132</f>
        <v>WA</v>
      </c>
      <c r="B4132" s="1">
        <f t="shared" si="1"/>
        <v>1</v>
      </c>
    </row>
    <row r="4133">
      <c r="A4133" s="6" t="str">
        <f>'CBA Digital Banking Case Study '!D4133</f>
        <v>QLD</v>
      </c>
      <c r="B4133" s="1">
        <f t="shared" si="1"/>
        <v>7</v>
      </c>
    </row>
    <row r="4134">
      <c r="A4134" s="6" t="str">
        <f>'CBA Digital Banking Case Study '!D4134</f>
        <v>NT</v>
      </c>
      <c r="B4134" s="1">
        <f t="shared" si="1"/>
        <v>8</v>
      </c>
    </row>
    <row r="4135">
      <c r="A4135" s="6" t="str">
        <f>'CBA Digital Banking Case Study '!D4135</f>
        <v>QLD</v>
      </c>
      <c r="B4135" s="1">
        <f t="shared" si="1"/>
        <v>7</v>
      </c>
    </row>
    <row r="4136">
      <c r="A4136" s="6" t="str">
        <f>'CBA Digital Banking Case Study '!D4136</f>
        <v>NSW</v>
      </c>
      <c r="B4136" s="1">
        <f t="shared" si="1"/>
        <v>3</v>
      </c>
    </row>
    <row r="4137">
      <c r="A4137" s="6" t="str">
        <f>'CBA Digital Banking Case Study '!D4137</f>
        <v>WA</v>
      </c>
      <c r="B4137" s="1">
        <f t="shared" si="1"/>
        <v>1</v>
      </c>
    </row>
    <row r="4138">
      <c r="A4138" s="6" t="str">
        <f>'CBA Digital Banking Case Study '!D4138</f>
        <v>VIC</v>
      </c>
      <c r="B4138" s="1">
        <f t="shared" si="1"/>
        <v>5</v>
      </c>
    </row>
    <row r="4139">
      <c r="A4139" s="6" t="str">
        <f>'CBA Digital Banking Case Study '!D4139</f>
        <v>NSW</v>
      </c>
      <c r="B4139" s="1">
        <f t="shared" si="1"/>
        <v>3</v>
      </c>
    </row>
    <row r="4140">
      <c r="A4140" s="6" t="str">
        <f>'CBA Digital Banking Case Study '!D4140</f>
        <v>VIC</v>
      </c>
      <c r="B4140" s="1">
        <f t="shared" si="1"/>
        <v>5</v>
      </c>
    </row>
    <row r="4141">
      <c r="A4141" s="6" t="str">
        <f>'CBA Digital Banking Case Study '!D4141</f>
        <v>QLD</v>
      </c>
      <c r="B4141" s="1">
        <f t="shared" si="1"/>
        <v>7</v>
      </c>
    </row>
    <row r="4142">
      <c r="A4142" s="6" t="str">
        <f>'CBA Digital Banking Case Study '!D4142</f>
        <v>ACT</v>
      </c>
      <c r="B4142" s="1">
        <f t="shared" si="1"/>
        <v>6</v>
      </c>
    </row>
    <row r="4143">
      <c r="A4143" s="6" t="str">
        <f>'CBA Digital Banking Case Study '!D4143</f>
        <v>NSW</v>
      </c>
      <c r="B4143" s="1">
        <f t="shared" si="1"/>
        <v>3</v>
      </c>
    </row>
    <row r="4144">
      <c r="A4144" s="6" t="str">
        <f>'CBA Digital Banking Case Study '!D4144</f>
        <v>NSW</v>
      </c>
      <c r="B4144" s="1">
        <f t="shared" si="1"/>
        <v>3</v>
      </c>
    </row>
    <row r="4145">
      <c r="A4145" s="6" t="str">
        <f>'CBA Digital Banking Case Study '!D4145</f>
        <v>VIC</v>
      </c>
      <c r="B4145" s="1">
        <f t="shared" si="1"/>
        <v>5</v>
      </c>
    </row>
    <row r="4146">
      <c r="A4146" s="6" t="str">
        <f>'CBA Digital Banking Case Study '!D4146</f>
        <v>WA</v>
      </c>
      <c r="B4146" s="1">
        <f t="shared" si="1"/>
        <v>1</v>
      </c>
    </row>
    <row r="4147">
      <c r="A4147" s="6" t="str">
        <f>'CBA Digital Banking Case Study '!D4147</f>
        <v>QLD</v>
      </c>
      <c r="B4147" s="1">
        <f t="shared" si="1"/>
        <v>7</v>
      </c>
    </row>
    <row r="4148">
      <c r="A4148" s="6" t="str">
        <f>'CBA Digital Banking Case Study '!D4148</f>
        <v>VIC</v>
      </c>
      <c r="B4148" s="1">
        <f t="shared" si="1"/>
        <v>5</v>
      </c>
    </row>
    <row r="4149">
      <c r="A4149" s="6" t="str">
        <f>'CBA Digital Banking Case Study '!D4149</f>
        <v>QLD</v>
      </c>
      <c r="B4149" s="1">
        <f t="shared" si="1"/>
        <v>7</v>
      </c>
    </row>
    <row r="4150">
      <c r="A4150" s="6" t="str">
        <f>'CBA Digital Banking Case Study '!D4150</f>
        <v>NSW</v>
      </c>
      <c r="B4150" s="1">
        <f t="shared" si="1"/>
        <v>3</v>
      </c>
    </row>
    <row r="4151">
      <c r="A4151" s="6" t="str">
        <f>'CBA Digital Banking Case Study '!D4151</f>
        <v>VIC</v>
      </c>
      <c r="B4151" s="1">
        <f t="shared" si="1"/>
        <v>5</v>
      </c>
    </row>
    <row r="4152">
      <c r="A4152" s="6" t="str">
        <f>'CBA Digital Banking Case Study '!D4152</f>
        <v>NSW</v>
      </c>
      <c r="B4152" s="1">
        <f t="shared" si="1"/>
        <v>3</v>
      </c>
    </row>
    <row r="4153">
      <c r="A4153" s="6" t="str">
        <f>'CBA Digital Banking Case Study '!D4153</f>
        <v>SA</v>
      </c>
      <c r="B4153" s="1">
        <f t="shared" si="1"/>
        <v>2</v>
      </c>
    </row>
    <row r="4154">
      <c r="A4154" s="6" t="str">
        <f>'CBA Digital Banking Case Study '!D4154</f>
        <v>NSW</v>
      </c>
      <c r="B4154" s="1">
        <f t="shared" si="1"/>
        <v>3</v>
      </c>
    </row>
    <row r="4155">
      <c r="A4155" s="6" t="str">
        <f>'CBA Digital Banking Case Study '!D4155</f>
        <v>QLD</v>
      </c>
      <c r="B4155" s="1">
        <f t="shared" si="1"/>
        <v>7</v>
      </c>
    </row>
    <row r="4156">
      <c r="A4156" s="6" t="str">
        <f>'CBA Digital Banking Case Study '!D4156</f>
        <v>NSW</v>
      </c>
      <c r="B4156" s="1">
        <f t="shared" si="1"/>
        <v>3</v>
      </c>
    </row>
    <row r="4157">
      <c r="A4157" s="6" t="str">
        <f>'CBA Digital Banking Case Study '!D4157</f>
        <v>VIC</v>
      </c>
      <c r="B4157" s="1">
        <f t="shared" si="1"/>
        <v>5</v>
      </c>
    </row>
    <row r="4158">
      <c r="A4158" s="6" t="str">
        <f>'CBA Digital Banking Case Study '!D4158</f>
        <v>NSW</v>
      </c>
      <c r="B4158" s="1">
        <f t="shared" si="1"/>
        <v>3</v>
      </c>
    </row>
    <row r="4159">
      <c r="A4159" s="6" t="str">
        <f>'CBA Digital Banking Case Study '!D4159</f>
        <v>VIC</v>
      </c>
      <c r="B4159" s="1">
        <f t="shared" si="1"/>
        <v>5</v>
      </c>
    </row>
    <row r="4160">
      <c r="A4160" s="6" t="str">
        <f>'CBA Digital Banking Case Study '!D4160</f>
        <v>NSW</v>
      </c>
      <c r="B4160" s="1">
        <f t="shared" si="1"/>
        <v>3</v>
      </c>
    </row>
    <row r="4161">
      <c r="A4161" s="6" t="str">
        <f>'CBA Digital Banking Case Study '!D4161</f>
        <v>QLD</v>
      </c>
      <c r="B4161" s="1">
        <f t="shared" si="1"/>
        <v>7</v>
      </c>
    </row>
    <row r="4162">
      <c r="A4162" s="6" t="str">
        <f>'CBA Digital Banking Case Study '!D4162</f>
        <v>VIC</v>
      </c>
      <c r="B4162" s="1">
        <f t="shared" si="1"/>
        <v>5</v>
      </c>
    </row>
    <row r="4163">
      <c r="A4163" s="6" t="str">
        <f>'CBA Digital Banking Case Study '!D4163</f>
        <v>QLD</v>
      </c>
      <c r="B4163" s="1">
        <f t="shared" si="1"/>
        <v>7</v>
      </c>
    </row>
    <row r="4164">
      <c r="A4164" s="6" t="str">
        <f>'CBA Digital Banking Case Study '!D4164</f>
        <v>VIC</v>
      </c>
      <c r="B4164" s="1">
        <f t="shared" si="1"/>
        <v>5</v>
      </c>
    </row>
    <row r="4165">
      <c r="A4165" s="6" t="str">
        <f>'CBA Digital Banking Case Study '!D4165</f>
        <v>VIC</v>
      </c>
      <c r="B4165" s="1">
        <f t="shared" si="1"/>
        <v>5</v>
      </c>
    </row>
    <row r="4166">
      <c r="A4166" s="6" t="str">
        <f>'CBA Digital Banking Case Study '!D4166</f>
        <v>VIC</v>
      </c>
      <c r="B4166" s="1">
        <f t="shared" si="1"/>
        <v>5</v>
      </c>
    </row>
    <row r="4167">
      <c r="A4167" s="6" t="str">
        <f>'CBA Digital Banking Case Study '!D4167</f>
        <v>ACT</v>
      </c>
      <c r="B4167" s="1">
        <f t="shared" si="1"/>
        <v>6</v>
      </c>
    </row>
    <row r="4168">
      <c r="A4168" s="6" t="str">
        <f>'CBA Digital Banking Case Study '!D4168</f>
        <v>VIC</v>
      </c>
      <c r="B4168" s="1">
        <f t="shared" si="1"/>
        <v>5</v>
      </c>
    </row>
    <row r="4169">
      <c r="A4169" s="6" t="str">
        <f>'CBA Digital Banking Case Study '!D4169</f>
        <v>NSW</v>
      </c>
      <c r="B4169" s="1">
        <f t="shared" si="1"/>
        <v>3</v>
      </c>
    </row>
    <row r="4170">
      <c r="A4170" s="6" t="str">
        <f>'CBA Digital Banking Case Study '!D4170</f>
        <v>SA</v>
      </c>
      <c r="B4170" s="1">
        <f t="shared" si="1"/>
        <v>2</v>
      </c>
    </row>
    <row r="4171">
      <c r="A4171" s="6" t="str">
        <f>'CBA Digital Banking Case Study '!D4171</f>
        <v>NSW</v>
      </c>
      <c r="B4171" s="1">
        <f t="shared" si="1"/>
        <v>3</v>
      </c>
    </row>
    <row r="4172">
      <c r="A4172" s="6" t="str">
        <f>'CBA Digital Banking Case Study '!D4172</f>
        <v>WA</v>
      </c>
      <c r="B4172" s="1">
        <f t="shared" si="1"/>
        <v>1</v>
      </c>
    </row>
    <row r="4173">
      <c r="A4173" s="6" t="str">
        <f>'CBA Digital Banking Case Study '!D4173</f>
        <v>NSW</v>
      </c>
      <c r="B4173" s="1">
        <f t="shared" si="1"/>
        <v>3</v>
      </c>
    </row>
    <row r="4174">
      <c r="A4174" s="6" t="str">
        <f>'CBA Digital Banking Case Study '!D4174</f>
        <v>QLD</v>
      </c>
      <c r="B4174" s="1">
        <f t="shared" si="1"/>
        <v>7</v>
      </c>
    </row>
    <row r="4175">
      <c r="A4175" s="6" t="str">
        <f>'CBA Digital Banking Case Study '!D4175</f>
        <v>NSW</v>
      </c>
      <c r="B4175" s="1">
        <f t="shared" si="1"/>
        <v>3</v>
      </c>
    </row>
    <row r="4176">
      <c r="A4176" s="6" t="str">
        <f>'CBA Digital Banking Case Study '!D4176</f>
        <v>SA</v>
      </c>
      <c r="B4176" s="1">
        <f t="shared" si="1"/>
        <v>2</v>
      </c>
    </row>
    <row r="4177">
      <c r="A4177" s="6" t="str">
        <f>'CBA Digital Banking Case Study '!D4177</f>
        <v>VIC</v>
      </c>
      <c r="B4177" s="1">
        <f t="shared" si="1"/>
        <v>5</v>
      </c>
    </row>
    <row r="4178">
      <c r="A4178" s="6" t="str">
        <f>'CBA Digital Banking Case Study '!D4178</f>
        <v>VIC</v>
      </c>
      <c r="B4178" s="1">
        <f t="shared" si="1"/>
        <v>5</v>
      </c>
    </row>
    <row r="4179">
      <c r="A4179" s="6" t="str">
        <f>'CBA Digital Banking Case Study '!D4179</f>
        <v>NSW</v>
      </c>
      <c r="B4179" s="1">
        <f t="shared" si="1"/>
        <v>3</v>
      </c>
    </row>
    <row r="4180">
      <c r="A4180" s="6" t="str">
        <f>'CBA Digital Banking Case Study '!D4180</f>
        <v>VIC</v>
      </c>
      <c r="B4180" s="1">
        <f t="shared" si="1"/>
        <v>5</v>
      </c>
    </row>
    <row r="4181">
      <c r="A4181" s="6" t="str">
        <f>'CBA Digital Banking Case Study '!D4181</f>
        <v>QLD</v>
      </c>
      <c r="B4181" s="1">
        <f t="shared" si="1"/>
        <v>7</v>
      </c>
    </row>
    <row r="4182">
      <c r="A4182" s="6" t="str">
        <f>'CBA Digital Banking Case Study '!D4182</f>
        <v>VIC</v>
      </c>
      <c r="B4182" s="1">
        <f t="shared" si="1"/>
        <v>5</v>
      </c>
    </row>
    <row r="4183">
      <c r="A4183" s="6" t="str">
        <f>'CBA Digital Banking Case Study '!D4183</f>
        <v>NSW</v>
      </c>
      <c r="B4183" s="1">
        <f t="shared" si="1"/>
        <v>3</v>
      </c>
    </row>
    <row r="4184">
      <c r="A4184" s="6" t="str">
        <f>'CBA Digital Banking Case Study '!D4184</f>
        <v>VIC</v>
      </c>
      <c r="B4184" s="1">
        <f t="shared" si="1"/>
        <v>5</v>
      </c>
    </row>
    <row r="4185">
      <c r="A4185" s="6" t="str">
        <f>'CBA Digital Banking Case Study '!D4185</f>
        <v>VIC</v>
      </c>
      <c r="B4185" s="1">
        <f t="shared" si="1"/>
        <v>5</v>
      </c>
    </row>
    <row r="4186">
      <c r="A4186" s="6" t="str">
        <f>'CBA Digital Banking Case Study '!D4186</f>
        <v>NSW</v>
      </c>
      <c r="B4186" s="1">
        <f t="shared" si="1"/>
        <v>3</v>
      </c>
    </row>
    <row r="4187">
      <c r="A4187" s="6" t="str">
        <f>'CBA Digital Banking Case Study '!D4187</f>
        <v>NSW</v>
      </c>
      <c r="B4187" s="1">
        <f t="shared" si="1"/>
        <v>3</v>
      </c>
    </row>
    <row r="4188">
      <c r="A4188" s="6" t="str">
        <f>'CBA Digital Banking Case Study '!D4188</f>
        <v>QLD</v>
      </c>
      <c r="B4188" s="1">
        <f t="shared" si="1"/>
        <v>7</v>
      </c>
    </row>
    <row r="4189">
      <c r="A4189" s="6" t="str">
        <f>'CBA Digital Banking Case Study '!D4189</f>
        <v>ACT</v>
      </c>
      <c r="B4189" s="1">
        <f t="shared" si="1"/>
        <v>6</v>
      </c>
    </row>
    <row r="4190">
      <c r="A4190" s="6" t="str">
        <f>'CBA Digital Banking Case Study '!D4190</f>
        <v>NSW</v>
      </c>
      <c r="B4190" s="1">
        <f t="shared" si="1"/>
        <v>3</v>
      </c>
    </row>
    <row r="4191">
      <c r="A4191" s="6" t="str">
        <f>'CBA Digital Banking Case Study '!D4191</f>
        <v>QLD</v>
      </c>
      <c r="B4191" s="1">
        <f t="shared" si="1"/>
        <v>7</v>
      </c>
    </row>
    <row r="4192">
      <c r="A4192" s="6" t="str">
        <f>'CBA Digital Banking Case Study '!D4192</f>
        <v>NSW</v>
      </c>
      <c r="B4192" s="1">
        <f t="shared" si="1"/>
        <v>3</v>
      </c>
    </row>
    <row r="4193">
      <c r="A4193" s="6" t="str">
        <f>'CBA Digital Banking Case Study '!D4193</f>
        <v>VIC</v>
      </c>
      <c r="B4193" s="1">
        <f t="shared" si="1"/>
        <v>5</v>
      </c>
    </row>
    <row r="4194">
      <c r="A4194" s="6" t="str">
        <f>'CBA Digital Banking Case Study '!D4194</f>
        <v>VIC</v>
      </c>
      <c r="B4194" s="1">
        <f t="shared" si="1"/>
        <v>5</v>
      </c>
    </row>
    <row r="4195">
      <c r="A4195" s="6" t="str">
        <f>'CBA Digital Banking Case Study '!D4195</f>
        <v>NSW</v>
      </c>
      <c r="B4195" s="1">
        <f t="shared" si="1"/>
        <v>3</v>
      </c>
    </row>
    <row r="4196">
      <c r="A4196" s="6" t="str">
        <f>'CBA Digital Banking Case Study '!D4196</f>
        <v>VIC</v>
      </c>
      <c r="B4196" s="1">
        <f t="shared" si="1"/>
        <v>5</v>
      </c>
    </row>
    <row r="4197">
      <c r="A4197" s="6" t="str">
        <f>'CBA Digital Banking Case Study '!D4197</f>
        <v>SA</v>
      </c>
      <c r="B4197" s="1">
        <f t="shared" si="1"/>
        <v>2</v>
      </c>
    </row>
    <row r="4198">
      <c r="A4198" s="6" t="str">
        <f>'CBA Digital Banking Case Study '!D4198</f>
        <v>TAS</v>
      </c>
      <c r="B4198" s="1">
        <f t="shared" si="1"/>
        <v>4</v>
      </c>
    </row>
    <row r="4199">
      <c r="A4199" s="6" t="str">
        <f>'CBA Digital Banking Case Study '!D4199</f>
        <v>NSW</v>
      </c>
      <c r="B4199" s="1">
        <f t="shared" si="1"/>
        <v>3</v>
      </c>
    </row>
    <row r="4200">
      <c r="A4200" s="6" t="str">
        <f>'CBA Digital Banking Case Study '!D4200</f>
        <v>NSW</v>
      </c>
      <c r="B4200" s="1">
        <f t="shared" si="1"/>
        <v>3</v>
      </c>
    </row>
    <row r="4201">
      <c r="A4201" s="6" t="str">
        <f>'CBA Digital Banking Case Study '!D4201</f>
        <v>ACT</v>
      </c>
      <c r="B4201" s="1">
        <f t="shared" si="1"/>
        <v>6</v>
      </c>
    </row>
    <row r="4202">
      <c r="A4202" s="6" t="str">
        <f>'CBA Digital Banking Case Study '!D4202</f>
        <v>NSW</v>
      </c>
      <c r="B4202" s="1">
        <f t="shared" si="1"/>
        <v>3</v>
      </c>
    </row>
    <row r="4203">
      <c r="A4203" s="6" t="str">
        <f>'CBA Digital Banking Case Study '!D4203</f>
        <v>QLD</v>
      </c>
      <c r="B4203" s="1">
        <f t="shared" si="1"/>
        <v>7</v>
      </c>
    </row>
    <row r="4204">
      <c r="A4204" s="6" t="str">
        <f>'CBA Digital Banking Case Study '!D4204</f>
        <v>NSW</v>
      </c>
      <c r="B4204" s="1">
        <f t="shared" si="1"/>
        <v>3</v>
      </c>
    </row>
    <row r="4205">
      <c r="A4205" s="6" t="str">
        <f>'CBA Digital Banking Case Study '!D4205</f>
        <v>VIC</v>
      </c>
      <c r="B4205" s="1">
        <f t="shared" si="1"/>
        <v>5</v>
      </c>
    </row>
    <row r="4206">
      <c r="A4206" s="6" t="str">
        <f>'CBA Digital Banking Case Study '!D4206</f>
        <v>NSW</v>
      </c>
      <c r="B4206" s="1">
        <f t="shared" si="1"/>
        <v>3</v>
      </c>
    </row>
    <row r="4207">
      <c r="A4207" s="6" t="str">
        <f>'CBA Digital Banking Case Study '!D4207</f>
        <v>WA</v>
      </c>
      <c r="B4207" s="1">
        <f t="shared" si="1"/>
        <v>1</v>
      </c>
    </row>
    <row r="4208">
      <c r="A4208" s="6" t="str">
        <f>'CBA Digital Banking Case Study '!D4208</f>
        <v>SA</v>
      </c>
      <c r="B4208" s="1">
        <f t="shared" si="1"/>
        <v>2</v>
      </c>
    </row>
    <row r="4209">
      <c r="A4209" s="6" t="str">
        <f>'CBA Digital Banking Case Study '!D4209</f>
        <v>NSW</v>
      </c>
      <c r="B4209" s="1">
        <f t="shared" si="1"/>
        <v>3</v>
      </c>
    </row>
    <row r="4210">
      <c r="A4210" s="6" t="str">
        <f>'CBA Digital Banking Case Study '!D4210</f>
        <v>WA</v>
      </c>
      <c r="B4210" s="1">
        <f t="shared" si="1"/>
        <v>1</v>
      </c>
    </row>
    <row r="4211">
      <c r="A4211" s="6" t="str">
        <f>'CBA Digital Banking Case Study '!D4211</f>
        <v>VIC</v>
      </c>
      <c r="B4211" s="1">
        <f t="shared" si="1"/>
        <v>5</v>
      </c>
    </row>
    <row r="4212">
      <c r="A4212" s="6" t="str">
        <f>'CBA Digital Banking Case Study '!D4212</f>
        <v>NSW</v>
      </c>
      <c r="B4212" s="1">
        <f t="shared" si="1"/>
        <v>3</v>
      </c>
    </row>
    <row r="4213">
      <c r="A4213" s="6" t="str">
        <f>'CBA Digital Banking Case Study '!D4213</f>
        <v>QLD</v>
      </c>
      <c r="B4213" s="1">
        <f t="shared" si="1"/>
        <v>7</v>
      </c>
    </row>
    <row r="4214">
      <c r="A4214" s="6" t="str">
        <f>'CBA Digital Banking Case Study '!D4214</f>
        <v>QLD</v>
      </c>
      <c r="B4214" s="1">
        <f t="shared" si="1"/>
        <v>7</v>
      </c>
    </row>
    <row r="4215">
      <c r="A4215" s="6" t="str">
        <f>'CBA Digital Banking Case Study '!D4215</f>
        <v>NSW</v>
      </c>
      <c r="B4215" s="1">
        <f t="shared" si="1"/>
        <v>3</v>
      </c>
    </row>
    <row r="4216">
      <c r="A4216" s="6" t="str">
        <f>'CBA Digital Banking Case Study '!D4216</f>
        <v>NSW</v>
      </c>
      <c r="B4216" s="1">
        <f t="shared" si="1"/>
        <v>3</v>
      </c>
    </row>
    <row r="4217">
      <c r="A4217" s="6" t="str">
        <f>'CBA Digital Banking Case Study '!D4217</f>
        <v>ACT</v>
      </c>
      <c r="B4217" s="1">
        <f t="shared" si="1"/>
        <v>6</v>
      </c>
    </row>
    <row r="4218">
      <c r="A4218" s="6" t="str">
        <f>'CBA Digital Banking Case Study '!D4218</f>
        <v>WA</v>
      </c>
      <c r="B4218" s="1">
        <f t="shared" si="1"/>
        <v>1</v>
      </c>
    </row>
    <row r="4219">
      <c r="A4219" s="6" t="str">
        <f>'CBA Digital Banking Case Study '!D4219</f>
        <v>WA</v>
      </c>
      <c r="B4219" s="1">
        <f t="shared" si="1"/>
        <v>1</v>
      </c>
    </row>
    <row r="4220">
      <c r="A4220" s="6" t="str">
        <f>'CBA Digital Banking Case Study '!D4220</f>
        <v>NSW</v>
      </c>
      <c r="B4220" s="1">
        <f t="shared" si="1"/>
        <v>3</v>
      </c>
    </row>
    <row r="4221">
      <c r="A4221" s="6" t="str">
        <f>'CBA Digital Banking Case Study '!D4221</f>
        <v>QLD</v>
      </c>
      <c r="B4221" s="1">
        <f t="shared" si="1"/>
        <v>7</v>
      </c>
    </row>
    <row r="4222">
      <c r="A4222" s="6" t="str">
        <f>'CBA Digital Banking Case Study '!D4222</f>
        <v>NSW</v>
      </c>
      <c r="B4222" s="1">
        <f t="shared" si="1"/>
        <v>3</v>
      </c>
    </row>
    <row r="4223">
      <c r="A4223" s="6" t="str">
        <f>'CBA Digital Banking Case Study '!D4223</f>
        <v>ACT</v>
      </c>
      <c r="B4223" s="1">
        <f t="shared" si="1"/>
        <v>6</v>
      </c>
    </row>
    <row r="4224">
      <c r="A4224" s="6" t="str">
        <f>'CBA Digital Banking Case Study '!D4224</f>
        <v>NSW</v>
      </c>
      <c r="B4224" s="1">
        <f t="shared" si="1"/>
        <v>3</v>
      </c>
    </row>
    <row r="4225">
      <c r="A4225" s="6" t="str">
        <f>'CBA Digital Banking Case Study '!D4225</f>
        <v>VIC</v>
      </c>
      <c r="B4225" s="1">
        <f t="shared" si="1"/>
        <v>5</v>
      </c>
    </row>
    <row r="4226">
      <c r="A4226" s="6" t="str">
        <f>'CBA Digital Banking Case Study '!D4226</f>
        <v>VIC</v>
      </c>
      <c r="B4226" s="1">
        <f t="shared" si="1"/>
        <v>5</v>
      </c>
    </row>
    <row r="4227">
      <c r="A4227" s="6" t="str">
        <f>'CBA Digital Banking Case Study '!D4227</f>
        <v>WA</v>
      </c>
      <c r="B4227" s="1">
        <f t="shared" si="1"/>
        <v>1</v>
      </c>
    </row>
    <row r="4228">
      <c r="A4228" s="6" t="str">
        <f>'CBA Digital Banking Case Study '!D4228</f>
        <v>QLD</v>
      </c>
      <c r="B4228" s="1">
        <f t="shared" si="1"/>
        <v>7</v>
      </c>
    </row>
    <row r="4229">
      <c r="A4229" s="6" t="str">
        <f>'CBA Digital Banking Case Study '!D4229</f>
        <v>VIC</v>
      </c>
      <c r="B4229" s="1">
        <f t="shared" si="1"/>
        <v>5</v>
      </c>
    </row>
    <row r="4230">
      <c r="A4230" s="6" t="str">
        <f>'CBA Digital Banking Case Study '!D4230</f>
        <v>VIC</v>
      </c>
      <c r="B4230" s="1">
        <f t="shared" si="1"/>
        <v>5</v>
      </c>
    </row>
    <row r="4231">
      <c r="A4231" s="6" t="str">
        <f>'CBA Digital Banking Case Study '!D4231</f>
        <v>WA</v>
      </c>
      <c r="B4231" s="1">
        <f t="shared" si="1"/>
        <v>1</v>
      </c>
    </row>
    <row r="4232">
      <c r="A4232" s="6" t="str">
        <f>'CBA Digital Banking Case Study '!D4232</f>
        <v>NSW</v>
      </c>
      <c r="B4232" s="1">
        <f t="shared" si="1"/>
        <v>3</v>
      </c>
    </row>
    <row r="4233">
      <c r="A4233" s="6" t="str">
        <f>'CBA Digital Banking Case Study '!D4233</f>
        <v>WA</v>
      </c>
      <c r="B4233" s="1">
        <f t="shared" si="1"/>
        <v>1</v>
      </c>
    </row>
    <row r="4234">
      <c r="A4234" s="6" t="str">
        <f>'CBA Digital Banking Case Study '!D4234</f>
        <v>TAS</v>
      </c>
      <c r="B4234" s="1">
        <f t="shared" si="1"/>
        <v>4</v>
      </c>
    </row>
    <row r="4235">
      <c r="A4235" s="6" t="str">
        <f>'CBA Digital Banking Case Study '!D4235</f>
        <v>NSW</v>
      </c>
      <c r="B4235" s="1">
        <f t="shared" si="1"/>
        <v>3</v>
      </c>
    </row>
    <row r="4236">
      <c r="A4236" s="6" t="str">
        <f>'CBA Digital Banking Case Study '!D4236</f>
        <v>NSW</v>
      </c>
      <c r="B4236" s="1">
        <f t="shared" si="1"/>
        <v>3</v>
      </c>
    </row>
    <row r="4237">
      <c r="A4237" s="6" t="str">
        <f>'CBA Digital Banking Case Study '!D4237</f>
        <v>VIC</v>
      </c>
      <c r="B4237" s="1">
        <f t="shared" si="1"/>
        <v>5</v>
      </c>
    </row>
    <row r="4238">
      <c r="A4238" s="6" t="str">
        <f>'CBA Digital Banking Case Study '!D4238</f>
        <v>NSW</v>
      </c>
      <c r="B4238" s="1">
        <f t="shared" si="1"/>
        <v>3</v>
      </c>
    </row>
    <row r="4239">
      <c r="A4239" s="6" t="str">
        <f>'CBA Digital Banking Case Study '!D4239</f>
        <v>VIC</v>
      </c>
      <c r="B4239" s="1">
        <f t="shared" si="1"/>
        <v>5</v>
      </c>
    </row>
    <row r="4240">
      <c r="A4240" s="6" t="str">
        <f>'CBA Digital Banking Case Study '!D4240</f>
        <v>QLD</v>
      </c>
      <c r="B4240" s="1">
        <f t="shared" si="1"/>
        <v>7</v>
      </c>
    </row>
    <row r="4241">
      <c r="A4241" s="6" t="str">
        <f>'CBA Digital Banking Case Study '!D4241</f>
        <v>VIC</v>
      </c>
      <c r="B4241" s="1">
        <f t="shared" si="1"/>
        <v>5</v>
      </c>
    </row>
    <row r="4242">
      <c r="A4242" s="6" t="str">
        <f>'CBA Digital Banking Case Study '!D4242</f>
        <v>NSW</v>
      </c>
      <c r="B4242" s="1">
        <f t="shared" si="1"/>
        <v>3</v>
      </c>
    </row>
    <row r="4243">
      <c r="A4243" s="6" t="str">
        <f>'CBA Digital Banking Case Study '!D4243</f>
        <v>QLD</v>
      </c>
      <c r="B4243" s="1">
        <f t="shared" si="1"/>
        <v>7</v>
      </c>
    </row>
    <row r="4244">
      <c r="A4244" s="6" t="str">
        <f>'CBA Digital Banking Case Study '!D4244</f>
        <v>QLD</v>
      </c>
      <c r="B4244" s="1">
        <f t="shared" si="1"/>
        <v>7</v>
      </c>
    </row>
    <row r="4245">
      <c r="A4245" s="6" t="str">
        <f>'CBA Digital Banking Case Study '!D4245</f>
        <v>TAS</v>
      </c>
      <c r="B4245" s="1">
        <f t="shared" si="1"/>
        <v>4</v>
      </c>
    </row>
    <row r="4246">
      <c r="A4246" s="6" t="str">
        <f>'CBA Digital Banking Case Study '!D4246</f>
        <v>NSW</v>
      </c>
      <c r="B4246" s="1">
        <f t="shared" si="1"/>
        <v>3</v>
      </c>
    </row>
    <row r="4247">
      <c r="A4247" s="6" t="str">
        <f>'CBA Digital Banking Case Study '!D4247</f>
        <v>QLD</v>
      </c>
      <c r="B4247" s="1">
        <f t="shared" si="1"/>
        <v>7</v>
      </c>
    </row>
    <row r="4248">
      <c r="A4248" s="6" t="str">
        <f>'CBA Digital Banking Case Study '!D4248</f>
        <v>SA</v>
      </c>
      <c r="B4248" s="1">
        <f t="shared" si="1"/>
        <v>2</v>
      </c>
    </row>
    <row r="4249">
      <c r="A4249" s="6" t="str">
        <f>'CBA Digital Banking Case Study '!D4249</f>
        <v>VIC</v>
      </c>
      <c r="B4249" s="1">
        <f t="shared" si="1"/>
        <v>5</v>
      </c>
    </row>
    <row r="4250">
      <c r="A4250" s="6" t="str">
        <f>'CBA Digital Banking Case Study '!D4250</f>
        <v>VIC</v>
      </c>
      <c r="B4250" s="1">
        <f t="shared" si="1"/>
        <v>5</v>
      </c>
    </row>
    <row r="4251">
      <c r="A4251" s="6" t="str">
        <f>'CBA Digital Banking Case Study '!D4251</f>
        <v>NSW</v>
      </c>
      <c r="B4251" s="1">
        <f t="shared" si="1"/>
        <v>3</v>
      </c>
    </row>
    <row r="4252">
      <c r="A4252" s="6" t="str">
        <f>'CBA Digital Banking Case Study '!D4252</f>
        <v>WA</v>
      </c>
      <c r="B4252" s="1">
        <f t="shared" si="1"/>
        <v>1</v>
      </c>
    </row>
    <row r="4253">
      <c r="A4253" s="6" t="str">
        <f>'CBA Digital Banking Case Study '!D4253</f>
        <v>VIC</v>
      </c>
      <c r="B4253" s="1">
        <f t="shared" si="1"/>
        <v>5</v>
      </c>
    </row>
    <row r="4254">
      <c r="A4254" s="6" t="str">
        <f>'CBA Digital Banking Case Study '!D4254</f>
        <v>SA</v>
      </c>
      <c r="B4254" s="1">
        <f t="shared" si="1"/>
        <v>2</v>
      </c>
    </row>
    <row r="4255">
      <c r="A4255" s="6" t="str">
        <f>'CBA Digital Banking Case Study '!D4255</f>
        <v>WA</v>
      </c>
      <c r="B4255" s="1">
        <f t="shared" si="1"/>
        <v>1</v>
      </c>
    </row>
    <row r="4256">
      <c r="A4256" s="6" t="str">
        <f>'CBA Digital Banking Case Study '!D4256</f>
        <v>VIC</v>
      </c>
      <c r="B4256" s="1">
        <f t="shared" si="1"/>
        <v>5</v>
      </c>
    </row>
    <row r="4257">
      <c r="A4257" s="6" t="str">
        <f>'CBA Digital Banking Case Study '!D4257</f>
        <v>VIC</v>
      </c>
      <c r="B4257" s="1">
        <f t="shared" si="1"/>
        <v>5</v>
      </c>
    </row>
    <row r="4258">
      <c r="A4258" s="6" t="str">
        <f>'CBA Digital Banking Case Study '!D4258</f>
        <v>NSW</v>
      </c>
      <c r="B4258" s="1">
        <f t="shared" si="1"/>
        <v>3</v>
      </c>
    </row>
    <row r="4259">
      <c r="A4259" s="6" t="str">
        <f>'CBA Digital Banking Case Study '!D4259</f>
        <v>NSW</v>
      </c>
      <c r="B4259" s="1">
        <f t="shared" si="1"/>
        <v>3</v>
      </c>
    </row>
    <row r="4260">
      <c r="A4260" s="6" t="str">
        <f>'CBA Digital Banking Case Study '!D4260</f>
        <v>QLD</v>
      </c>
      <c r="B4260" s="1">
        <f t="shared" si="1"/>
        <v>7</v>
      </c>
    </row>
    <row r="4261">
      <c r="A4261" s="6" t="str">
        <f>'CBA Digital Banking Case Study '!D4261</f>
        <v>QLD</v>
      </c>
      <c r="B4261" s="1">
        <f t="shared" si="1"/>
        <v>7</v>
      </c>
    </row>
    <row r="4262">
      <c r="A4262" s="6" t="str">
        <f>'CBA Digital Banking Case Study '!D4262</f>
        <v>VIC</v>
      </c>
      <c r="B4262" s="1">
        <f t="shared" si="1"/>
        <v>5</v>
      </c>
    </row>
    <row r="4263">
      <c r="A4263" s="6" t="str">
        <f>'CBA Digital Banking Case Study '!D4263</f>
        <v>WA</v>
      </c>
      <c r="B4263" s="1">
        <f t="shared" si="1"/>
        <v>1</v>
      </c>
    </row>
    <row r="4264">
      <c r="A4264" s="6" t="str">
        <f>'CBA Digital Banking Case Study '!D4264</f>
        <v>NSW</v>
      </c>
      <c r="B4264" s="1">
        <f t="shared" si="1"/>
        <v>3</v>
      </c>
    </row>
    <row r="4265">
      <c r="A4265" s="6" t="str">
        <f>'CBA Digital Banking Case Study '!D4265</f>
        <v>VIC</v>
      </c>
      <c r="B4265" s="1">
        <f t="shared" si="1"/>
        <v>5</v>
      </c>
    </row>
    <row r="4266">
      <c r="A4266" s="6" t="str">
        <f>'CBA Digital Banking Case Study '!D4266</f>
        <v>VIC</v>
      </c>
      <c r="B4266" s="1">
        <f t="shared" si="1"/>
        <v>5</v>
      </c>
    </row>
    <row r="4267">
      <c r="A4267" s="6" t="str">
        <f>'CBA Digital Banking Case Study '!D4267</f>
        <v>VIC</v>
      </c>
      <c r="B4267" s="1">
        <f t="shared" si="1"/>
        <v>5</v>
      </c>
    </row>
    <row r="4268">
      <c r="A4268" s="6" t="str">
        <f>'CBA Digital Banking Case Study '!D4268</f>
        <v>TAS</v>
      </c>
      <c r="B4268" s="1">
        <f t="shared" si="1"/>
        <v>4</v>
      </c>
    </row>
    <row r="4269">
      <c r="A4269" s="6" t="str">
        <f>'CBA Digital Banking Case Study '!D4269</f>
        <v>QLD</v>
      </c>
      <c r="B4269" s="1">
        <f t="shared" si="1"/>
        <v>7</v>
      </c>
    </row>
    <row r="4270">
      <c r="A4270" s="6" t="str">
        <f>'CBA Digital Banking Case Study '!D4270</f>
        <v>VIC</v>
      </c>
      <c r="B4270" s="1">
        <f t="shared" si="1"/>
        <v>5</v>
      </c>
    </row>
    <row r="4271">
      <c r="A4271" s="6" t="str">
        <f>'CBA Digital Banking Case Study '!D4271</f>
        <v>VIC</v>
      </c>
      <c r="B4271" s="1">
        <f t="shared" si="1"/>
        <v>5</v>
      </c>
    </row>
    <row r="4272">
      <c r="A4272" s="6" t="str">
        <f>'CBA Digital Banking Case Study '!D4272</f>
        <v>NSW</v>
      </c>
      <c r="B4272" s="1">
        <f t="shared" si="1"/>
        <v>3</v>
      </c>
    </row>
    <row r="4273">
      <c r="A4273" s="6" t="str">
        <f>'CBA Digital Banking Case Study '!D4273</f>
        <v>VIC</v>
      </c>
      <c r="B4273" s="1">
        <f t="shared" si="1"/>
        <v>5</v>
      </c>
    </row>
    <row r="4274">
      <c r="A4274" s="6" t="str">
        <f>'CBA Digital Banking Case Study '!D4274</f>
        <v>QLD</v>
      </c>
      <c r="B4274" s="1">
        <f t="shared" si="1"/>
        <v>7</v>
      </c>
    </row>
    <row r="4275">
      <c r="A4275" s="6" t="str">
        <f>'CBA Digital Banking Case Study '!D4275</f>
        <v>SA</v>
      </c>
      <c r="B4275" s="1">
        <f t="shared" si="1"/>
        <v>2</v>
      </c>
    </row>
    <row r="4276">
      <c r="A4276" s="6" t="str">
        <f>'CBA Digital Banking Case Study '!D4276</f>
        <v>WA</v>
      </c>
      <c r="B4276" s="1">
        <f t="shared" si="1"/>
        <v>1</v>
      </c>
    </row>
    <row r="4277">
      <c r="A4277" s="6" t="str">
        <f>'CBA Digital Banking Case Study '!D4277</f>
        <v>NSW</v>
      </c>
      <c r="B4277" s="1">
        <f t="shared" si="1"/>
        <v>3</v>
      </c>
    </row>
    <row r="4278">
      <c r="A4278" s="6" t="str">
        <f>'CBA Digital Banking Case Study '!D4278</f>
        <v>VIC</v>
      </c>
      <c r="B4278" s="1">
        <f t="shared" si="1"/>
        <v>5</v>
      </c>
    </row>
    <row r="4279">
      <c r="A4279" s="6" t="str">
        <f>'CBA Digital Banking Case Study '!D4279</f>
        <v>NSW</v>
      </c>
      <c r="B4279" s="1">
        <f t="shared" si="1"/>
        <v>3</v>
      </c>
    </row>
    <row r="4280">
      <c r="A4280" s="6" t="str">
        <f>'CBA Digital Banking Case Study '!D4280</f>
        <v>NSW</v>
      </c>
      <c r="B4280" s="1">
        <f t="shared" si="1"/>
        <v>3</v>
      </c>
    </row>
    <row r="4281">
      <c r="A4281" s="6" t="str">
        <f>'CBA Digital Banking Case Study '!D4281</f>
        <v>VIC</v>
      </c>
      <c r="B4281" s="1">
        <f t="shared" si="1"/>
        <v>5</v>
      </c>
    </row>
    <row r="4282">
      <c r="A4282" s="6" t="str">
        <f>'CBA Digital Banking Case Study '!D4282</f>
        <v>VIC</v>
      </c>
      <c r="B4282" s="1">
        <f t="shared" si="1"/>
        <v>5</v>
      </c>
    </row>
    <row r="4283">
      <c r="A4283" s="6" t="str">
        <f>'CBA Digital Banking Case Study '!D4283</f>
        <v>NSW</v>
      </c>
      <c r="B4283" s="1">
        <f t="shared" si="1"/>
        <v>3</v>
      </c>
    </row>
    <row r="4284">
      <c r="A4284" s="6" t="str">
        <f>'CBA Digital Banking Case Study '!D4284</f>
        <v>QLD</v>
      </c>
      <c r="B4284" s="1">
        <f t="shared" si="1"/>
        <v>7</v>
      </c>
    </row>
    <row r="4285">
      <c r="A4285" s="6" t="str">
        <f>'CBA Digital Banking Case Study '!D4285</f>
        <v>QLD</v>
      </c>
      <c r="B4285" s="1">
        <f t="shared" si="1"/>
        <v>7</v>
      </c>
    </row>
    <row r="4286">
      <c r="A4286" s="6" t="str">
        <f>'CBA Digital Banking Case Study '!D4286</f>
        <v>NSW</v>
      </c>
      <c r="B4286" s="1">
        <f t="shared" si="1"/>
        <v>3</v>
      </c>
    </row>
    <row r="4287">
      <c r="A4287" s="6" t="str">
        <f>'CBA Digital Banking Case Study '!D4287</f>
        <v>QLD</v>
      </c>
      <c r="B4287" s="1">
        <f t="shared" si="1"/>
        <v>7</v>
      </c>
    </row>
    <row r="4288">
      <c r="A4288" s="6" t="str">
        <f>'CBA Digital Banking Case Study '!D4288</f>
        <v>NSW</v>
      </c>
      <c r="B4288" s="1">
        <f t="shared" si="1"/>
        <v>3</v>
      </c>
    </row>
    <row r="4289">
      <c r="A4289" s="6" t="str">
        <f>'CBA Digital Banking Case Study '!D4289</f>
        <v>VIC</v>
      </c>
      <c r="B4289" s="1">
        <f t="shared" si="1"/>
        <v>5</v>
      </c>
    </row>
    <row r="4290">
      <c r="A4290" s="6" t="str">
        <f>'CBA Digital Banking Case Study '!D4290</f>
        <v>WA</v>
      </c>
      <c r="B4290" s="1">
        <f t="shared" si="1"/>
        <v>1</v>
      </c>
    </row>
    <row r="4291">
      <c r="A4291" s="6" t="str">
        <f>'CBA Digital Banking Case Study '!D4291</f>
        <v>VIC</v>
      </c>
      <c r="B4291" s="1">
        <f t="shared" si="1"/>
        <v>5</v>
      </c>
    </row>
    <row r="4292">
      <c r="A4292" s="6" t="str">
        <f>'CBA Digital Banking Case Study '!D4292</f>
        <v>SA</v>
      </c>
      <c r="B4292" s="1">
        <f t="shared" si="1"/>
        <v>2</v>
      </c>
    </row>
    <row r="4293">
      <c r="A4293" s="6" t="str">
        <f>'CBA Digital Banking Case Study '!D4293</f>
        <v>NSW</v>
      </c>
      <c r="B4293" s="1">
        <f t="shared" si="1"/>
        <v>3</v>
      </c>
    </row>
    <row r="4294">
      <c r="A4294" s="6" t="str">
        <f>'CBA Digital Banking Case Study '!D4294</f>
        <v>QLD</v>
      </c>
      <c r="B4294" s="1">
        <f t="shared" si="1"/>
        <v>7</v>
      </c>
    </row>
    <row r="4295">
      <c r="A4295" s="6" t="str">
        <f>'CBA Digital Banking Case Study '!D4295</f>
        <v>VIC</v>
      </c>
      <c r="B4295" s="1">
        <f t="shared" si="1"/>
        <v>5</v>
      </c>
    </row>
    <row r="4296">
      <c r="A4296" s="6" t="str">
        <f>'CBA Digital Banking Case Study '!D4296</f>
        <v>QLD</v>
      </c>
      <c r="B4296" s="1">
        <f t="shared" si="1"/>
        <v>7</v>
      </c>
    </row>
    <row r="4297">
      <c r="A4297" s="6" t="str">
        <f>'CBA Digital Banking Case Study '!D4297</f>
        <v>WA</v>
      </c>
      <c r="B4297" s="1">
        <f t="shared" si="1"/>
        <v>1</v>
      </c>
    </row>
    <row r="4298">
      <c r="A4298" s="6" t="str">
        <f>'CBA Digital Banking Case Study '!D4298</f>
        <v>QLD</v>
      </c>
      <c r="B4298" s="1">
        <f t="shared" si="1"/>
        <v>7</v>
      </c>
    </row>
    <row r="4299">
      <c r="A4299" s="6" t="str">
        <f>'CBA Digital Banking Case Study '!D4299</f>
        <v>WA</v>
      </c>
      <c r="B4299" s="1">
        <f t="shared" si="1"/>
        <v>1</v>
      </c>
    </row>
    <row r="4300">
      <c r="A4300" s="6" t="str">
        <f>'CBA Digital Banking Case Study '!D4300</f>
        <v>NSW</v>
      </c>
      <c r="B4300" s="1">
        <f t="shared" si="1"/>
        <v>3</v>
      </c>
    </row>
    <row r="4301">
      <c r="A4301" s="6" t="str">
        <f>'CBA Digital Banking Case Study '!D4301</f>
        <v>VIC</v>
      </c>
      <c r="B4301" s="1">
        <f t="shared" si="1"/>
        <v>5</v>
      </c>
    </row>
    <row r="4302">
      <c r="A4302" s="6" t="str">
        <f>'CBA Digital Banking Case Study '!D4302</f>
        <v>QLD</v>
      </c>
      <c r="B4302" s="1">
        <f t="shared" si="1"/>
        <v>7</v>
      </c>
    </row>
    <row r="4303">
      <c r="A4303" s="6" t="str">
        <f>'CBA Digital Banking Case Study '!D4303</f>
        <v>VIC</v>
      </c>
      <c r="B4303" s="1">
        <f t="shared" si="1"/>
        <v>5</v>
      </c>
    </row>
    <row r="4304">
      <c r="A4304" s="6" t="str">
        <f>'CBA Digital Banking Case Study '!D4304</f>
        <v>ACT</v>
      </c>
      <c r="B4304" s="1">
        <f t="shared" si="1"/>
        <v>6</v>
      </c>
    </row>
    <row r="4305">
      <c r="A4305" s="6" t="str">
        <f>'CBA Digital Banking Case Study '!D4305</f>
        <v>NSW</v>
      </c>
      <c r="B4305" s="1">
        <f t="shared" si="1"/>
        <v>3</v>
      </c>
    </row>
    <row r="4306">
      <c r="A4306" s="6" t="str">
        <f>'CBA Digital Banking Case Study '!D4306</f>
        <v>VIC</v>
      </c>
      <c r="B4306" s="1">
        <f t="shared" si="1"/>
        <v>5</v>
      </c>
    </row>
    <row r="4307">
      <c r="A4307" s="6" t="str">
        <f>'CBA Digital Banking Case Study '!D4307</f>
        <v>VIC</v>
      </c>
      <c r="B4307" s="1">
        <f t="shared" si="1"/>
        <v>5</v>
      </c>
    </row>
    <row r="4308">
      <c r="A4308" s="6" t="str">
        <f>'CBA Digital Banking Case Study '!D4308</f>
        <v>WA</v>
      </c>
      <c r="B4308" s="1">
        <f t="shared" si="1"/>
        <v>1</v>
      </c>
    </row>
    <row r="4309">
      <c r="A4309" s="6" t="str">
        <f>'CBA Digital Banking Case Study '!D4309</f>
        <v>SA</v>
      </c>
      <c r="B4309" s="1">
        <f t="shared" si="1"/>
        <v>2</v>
      </c>
    </row>
    <row r="4310">
      <c r="A4310" s="6" t="str">
        <f>'CBA Digital Banking Case Study '!D4310</f>
        <v>VIC</v>
      </c>
      <c r="B4310" s="1">
        <f t="shared" si="1"/>
        <v>5</v>
      </c>
    </row>
    <row r="4311">
      <c r="A4311" s="6" t="str">
        <f>'CBA Digital Banking Case Study '!D4311</f>
        <v>NSW</v>
      </c>
      <c r="B4311" s="1">
        <f t="shared" si="1"/>
        <v>3</v>
      </c>
    </row>
    <row r="4312">
      <c r="A4312" s="6" t="str">
        <f>'CBA Digital Banking Case Study '!D4312</f>
        <v>VIC</v>
      </c>
      <c r="B4312" s="1">
        <f t="shared" si="1"/>
        <v>5</v>
      </c>
    </row>
    <row r="4313">
      <c r="A4313" s="6" t="str">
        <f>'CBA Digital Banking Case Study '!D4313</f>
        <v>VIC</v>
      </c>
      <c r="B4313" s="1">
        <f t="shared" si="1"/>
        <v>5</v>
      </c>
    </row>
    <row r="4314">
      <c r="A4314" s="6" t="str">
        <f>'CBA Digital Banking Case Study '!D4314</f>
        <v>ACT</v>
      </c>
      <c r="B4314" s="1">
        <f t="shared" si="1"/>
        <v>6</v>
      </c>
    </row>
    <row r="4315">
      <c r="A4315" s="6" t="str">
        <f>'CBA Digital Banking Case Study '!D4315</f>
        <v>VIC</v>
      </c>
      <c r="B4315" s="1">
        <f t="shared" si="1"/>
        <v>5</v>
      </c>
    </row>
    <row r="4316">
      <c r="A4316" s="6" t="str">
        <f>'CBA Digital Banking Case Study '!D4316</f>
        <v>NSW</v>
      </c>
      <c r="B4316" s="1">
        <f t="shared" si="1"/>
        <v>3</v>
      </c>
    </row>
    <row r="4317">
      <c r="A4317" s="6" t="str">
        <f>'CBA Digital Banking Case Study '!D4317</f>
        <v>VIC</v>
      </c>
      <c r="B4317" s="1">
        <f t="shared" si="1"/>
        <v>5</v>
      </c>
    </row>
    <row r="4318">
      <c r="A4318" s="6" t="str">
        <f>'CBA Digital Banking Case Study '!D4318</f>
        <v>VIC</v>
      </c>
      <c r="B4318" s="1">
        <f t="shared" si="1"/>
        <v>5</v>
      </c>
    </row>
    <row r="4319">
      <c r="A4319" s="6" t="str">
        <f>'CBA Digital Banking Case Study '!D4319</f>
        <v>WA</v>
      </c>
      <c r="B4319" s="1">
        <f t="shared" si="1"/>
        <v>1</v>
      </c>
    </row>
    <row r="4320">
      <c r="A4320" s="6" t="str">
        <f>'CBA Digital Banking Case Study '!D4320</f>
        <v>NSW</v>
      </c>
      <c r="B4320" s="1">
        <f t="shared" si="1"/>
        <v>3</v>
      </c>
    </row>
    <row r="4321">
      <c r="A4321" s="6" t="str">
        <f>'CBA Digital Banking Case Study '!D4321</f>
        <v>NSW</v>
      </c>
      <c r="B4321" s="1">
        <f t="shared" si="1"/>
        <v>3</v>
      </c>
    </row>
    <row r="4322">
      <c r="A4322" s="6" t="str">
        <f>'CBA Digital Banking Case Study '!D4322</f>
        <v>ACT</v>
      </c>
      <c r="B4322" s="1">
        <f t="shared" si="1"/>
        <v>6</v>
      </c>
    </row>
    <row r="4323">
      <c r="A4323" s="6" t="str">
        <f>'CBA Digital Banking Case Study '!D4323</f>
        <v>NSW</v>
      </c>
      <c r="B4323" s="1">
        <f t="shared" si="1"/>
        <v>3</v>
      </c>
    </row>
    <row r="4324">
      <c r="A4324" s="6" t="str">
        <f>'CBA Digital Banking Case Study '!D4324</f>
        <v>QLD</v>
      </c>
      <c r="B4324" s="1">
        <f t="shared" si="1"/>
        <v>7</v>
      </c>
    </row>
    <row r="4325">
      <c r="A4325" s="6" t="str">
        <f>'CBA Digital Banking Case Study '!D4325</f>
        <v>VIC</v>
      </c>
      <c r="B4325" s="1">
        <f t="shared" si="1"/>
        <v>5</v>
      </c>
    </row>
    <row r="4326">
      <c r="A4326" s="6" t="str">
        <f>'CBA Digital Banking Case Study '!D4326</f>
        <v>QLD</v>
      </c>
      <c r="B4326" s="1">
        <f t="shared" si="1"/>
        <v>7</v>
      </c>
    </row>
    <row r="4327">
      <c r="A4327" s="6" t="str">
        <f>'CBA Digital Banking Case Study '!D4327</f>
        <v>NSW</v>
      </c>
      <c r="B4327" s="1">
        <f t="shared" si="1"/>
        <v>3</v>
      </c>
    </row>
    <row r="4328">
      <c r="A4328" s="6" t="str">
        <f>'CBA Digital Banking Case Study '!D4328</f>
        <v>NSW</v>
      </c>
      <c r="B4328" s="1">
        <f t="shared" si="1"/>
        <v>3</v>
      </c>
    </row>
    <row r="4329">
      <c r="A4329" s="6" t="str">
        <f>'CBA Digital Banking Case Study '!D4329</f>
        <v>VIC</v>
      </c>
      <c r="B4329" s="1">
        <f t="shared" si="1"/>
        <v>5</v>
      </c>
    </row>
    <row r="4330">
      <c r="A4330" s="6" t="str">
        <f>'CBA Digital Banking Case Study '!D4330</f>
        <v>NSW</v>
      </c>
      <c r="B4330" s="1">
        <f t="shared" si="1"/>
        <v>3</v>
      </c>
    </row>
    <row r="4331">
      <c r="A4331" s="6" t="str">
        <f>'CBA Digital Banking Case Study '!D4331</f>
        <v>VIC</v>
      </c>
      <c r="B4331" s="1">
        <f t="shared" si="1"/>
        <v>5</v>
      </c>
    </row>
    <row r="4332">
      <c r="A4332" s="6" t="str">
        <f>'CBA Digital Banking Case Study '!D4332</f>
        <v>NSW</v>
      </c>
      <c r="B4332" s="1">
        <f t="shared" si="1"/>
        <v>3</v>
      </c>
    </row>
    <row r="4333">
      <c r="A4333" s="6" t="str">
        <f>'CBA Digital Banking Case Study '!D4333</f>
        <v>QLD</v>
      </c>
      <c r="B4333" s="1">
        <f t="shared" si="1"/>
        <v>7</v>
      </c>
    </row>
    <row r="4334">
      <c r="A4334" s="6" t="str">
        <f>'CBA Digital Banking Case Study '!D4334</f>
        <v>SA</v>
      </c>
      <c r="B4334" s="1">
        <f t="shared" si="1"/>
        <v>2</v>
      </c>
    </row>
    <row r="4335">
      <c r="A4335" s="6" t="str">
        <f>'CBA Digital Banking Case Study '!D4335</f>
        <v>NSW</v>
      </c>
      <c r="B4335" s="1">
        <f t="shared" si="1"/>
        <v>3</v>
      </c>
    </row>
    <row r="4336">
      <c r="A4336" s="6" t="str">
        <f>'CBA Digital Banking Case Study '!D4336</f>
        <v>NSW</v>
      </c>
      <c r="B4336" s="1">
        <f t="shared" si="1"/>
        <v>3</v>
      </c>
    </row>
    <row r="4337">
      <c r="A4337" s="6" t="str">
        <f>'CBA Digital Banking Case Study '!D4337</f>
        <v>WA</v>
      </c>
      <c r="B4337" s="1">
        <f t="shared" si="1"/>
        <v>1</v>
      </c>
    </row>
    <row r="4338">
      <c r="A4338" s="6" t="str">
        <f>'CBA Digital Banking Case Study '!D4338</f>
        <v>QLD</v>
      </c>
      <c r="B4338" s="1">
        <f t="shared" si="1"/>
        <v>7</v>
      </c>
    </row>
    <row r="4339">
      <c r="A4339" s="6" t="str">
        <f>'CBA Digital Banking Case Study '!D4339</f>
        <v>NSW</v>
      </c>
      <c r="B4339" s="1">
        <f t="shared" si="1"/>
        <v>3</v>
      </c>
    </row>
    <row r="4340">
      <c r="A4340" s="6" t="str">
        <f>'CBA Digital Banking Case Study '!D4340</f>
        <v>VIC</v>
      </c>
      <c r="B4340" s="1">
        <f t="shared" si="1"/>
        <v>5</v>
      </c>
    </row>
    <row r="4341">
      <c r="A4341" s="6" t="str">
        <f>'CBA Digital Banking Case Study '!D4341</f>
        <v>NSW</v>
      </c>
      <c r="B4341" s="1">
        <f t="shared" si="1"/>
        <v>3</v>
      </c>
    </row>
    <row r="4342">
      <c r="A4342" s="6" t="str">
        <f>'CBA Digital Banking Case Study '!D4342</f>
        <v>NSW</v>
      </c>
      <c r="B4342" s="1">
        <f t="shared" si="1"/>
        <v>3</v>
      </c>
    </row>
    <row r="4343">
      <c r="A4343" s="6" t="str">
        <f>'CBA Digital Banking Case Study '!D4343</f>
        <v>TAS</v>
      </c>
      <c r="B4343" s="1">
        <f t="shared" si="1"/>
        <v>4</v>
      </c>
    </row>
    <row r="4344">
      <c r="A4344" s="6" t="str">
        <f>'CBA Digital Banking Case Study '!D4344</f>
        <v>QLD</v>
      </c>
      <c r="B4344" s="1">
        <f t="shared" si="1"/>
        <v>7</v>
      </c>
    </row>
    <row r="4345">
      <c r="A4345" s="6" t="str">
        <f>'CBA Digital Banking Case Study '!D4345</f>
        <v>QLD</v>
      </c>
      <c r="B4345" s="1">
        <f t="shared" si="1"/>
        <v>7</v>
      </c>
    </row>
    <row r="4346">
      <c r="A4346" s="6" t="str">
        <f>'CBA Digital Banking Case Study '!D4346</f>
        <v>NSW</v>
      </c>
      <c r="B4346" s="1">
        <f t="shared" si="1"/>
        <v>3</v>
      </c>
    </row>
    <row r="4347">
      <c r="A4347" s="6" t="str">
        <f>'CBA Digital Banking Case Study '!D4347</f>
        <v>NSW</v>
      </c>
      <c r="B4347" s="1">
        <f t="shared" si="1"/>
        <v>3</v>
      </c>
    </row>
    <row r="4348">
      <c r="A4348" s="6" t="str">
        <f>'CBA Digital Banking Case Study '!D4348</f>
        <v>WA</v>
      </c>
      <c r="B4348" s="1">
        <f t="shared" si="1"/>
        <v>1</v>
      </c>
    </row>
    <row r="4349">
      <c r="A4349" s="6" t="str">
        <f>'CBA Digital Banking Case Study '!D4349</f>
        <v>NSW</v>
      </c>
      <c r="B4349" s="1">
        <f t="shared" si="1"/>
        <v>3</v>
      </c>
    </row>
    <row r="4350">
      <c r="A4350" s="6" t="str">
        <f>'CBA Digital Banking Case Study '!D4350</f>
        <v>VIC</v>
      </c>
      <c r="B4350" s="1">
        <f t="shared" si="1"/>
        <v>5</v>
      </c>
    </row>
    <row r="4351">
      <c r="A4351" s="6" t="str">
        <f>'CBA Digital Banking Case Study '!D4351</f>
        <v>NSW</v>
      </c>
      <c r="B4351" s="1">
        <f t="shared" si="1"/>
        <v>3</v>
      </c>
    </row>
    <row r="4352">
      <c r="A4352" s="6" t="str">
        <f>'CBA Digital Banking Case Study '!D4352</f>
        <v>VIC</v>
      </c>
      <c r="B4352" s="1">
        <f t="shared" si="1"/>
        <v>5</v>
      </c>
    </row>
    <row r="4353">
      <c r="A4353" s="6" t="str">
        <f>'CBA Digital Banking Case Study '!D4353</f>
        <v>NSW</v>
      </c>
      <c r="B4353" s="1">
        <f t="shared" si="1"/>
        <v>3</v>
      </c>
    </row>
    <row r="4354">
      <c r="A4354" s="6" t="str">
        <f>'CBA Digital Banking Case Study '!D4354</f>
        <v>NSW</v>
      </c>
      <c r="B4354" s="1">
        <f t="shared" si="1"/>
        <v>3</v>
      </c>
    </row>
    <row r="4355">
      <c r="A4355" s="6" t="str">
        <f>'CBA Digital Banking Case Study '!D4355</f>
        <v>WA</v>
      </c>
      <c r="B4355" s="1">
        <f t="shared" si="1"/>
        <v>1</v>
      </c>
    </row>
    <row r="4356">
      <c r="A4356" s="6" t="str">
        <f>'CBA Digital Banking Case Study '!D4356</f>
        <v>QLD</v>
      </c>
      <c r="B4356" s="1">
        <f t="shared" si="1"/>
        <v>7</v>
      </c>
    </row>
    <row r="4357">
      <c r="A4357" s="6" t="str">
        <f>'CBA Digital Banking Case Study '!D4357</f>
        <v>NSW</v>
      </c>
      <c r="B4357" s="1">
        <f t="shared" si="1"/>
        <v>3</v>
      </c>
    </row>
    <row r="4358">
      <c r="A4358" s="6" t="str">
        <f>'CBA Digital Banking Case Study '!D4358</f>
        <v>QLD</v>
      </c>
      <c r="B4358" s="1">
        <f t="shared" si="1"/>
        <v>7</v>
      </c>
    </row>
    <row r="4359">
      <c r="A4359" s="6" t="str">
        <f>'CBA Digital Banking Case Study '!D4359</f>
        <v>NSW</v>
      </c>
      <c r="B4359" s="1">
        <f t="shared" si="1"/>
        <v>3</v>
      </c>
    </row>
    <row r="4360">
      <c r="A4360" s="6" t="str">
        <f>'CBA Digital Banking Case Study '!D4360</f>
        <v>VIC</v>
      </c>
      <c r="B4360" s="1">
        <f t="shared" si="1"/>
        <v>5</v>
      </c>
    </row>
    <row r="4361">
      <c r="A4361" s="6" t="str">
        <f>'CBA Digital Banking Case Study '!D4361</f>
        <v>QLD</v>
      </c>
      <c r="B4361" s="1">
        <f t="shared" si="1"/>
        <v>7</v>
      </c>
    </row>
    <row r="4362">
      <c r="A4362" s="6" t="str">
        <f>'CBA Digital Banking Case Study '!D4362</f>
        <v>NSW</v>
      </c>
      <c r="B4362" s="1">
        <f t="shared" si="1"/>
        <v>3</v>
      </c>
    </row>
    <row r="4363">
      <c r="A4363" s="6" t="str">
        <f>'CBA Digital Banking Case Study '!D4363</f>
        <v>VIC</v>
      </c>
      <c r="B4363" s="1">
        <f t="shared" si="1"/>
        <v>5</v>
      </c>
    </row>
    <row r="4364">
      <c r="A4364" s="6" t="str">
        <f>'CBA Digital Banking Case Study '!D4364</f>
        <v>QLD</v>
      </c>
      <c r="B4364" s="1">
        <f t="shared" si="1"/>
        <v>7</v>
      </c>
    </row>
    <row r="4365">
      <c r="A4365" s="6" t="str">
        <f>'CBA Digital Banking Case Study '!D4365</f>
        <v>TAS</v>
      </c>
      <c r="B4365" s="1">
        <f t="shared" si="1"/>
        <v>4</v>
      </c>
    </row>
    <row r="4366">
      <c r="A4366" s="6" t="str">
        <f>'CBA Digital Banking Case Study '!D4366</f>
        <v>VIC</v>
      </c>
      <c r="B4366" s="1">
        <f t="shared" si="1"/>
        <v>5</v>
      </c>
    </row>
    <row r="4367">
      <c r="A4367" s="6" t="str">
        <f>'CBA Digital Banking Case Study '!D4367</f>
        <v>NSW</v>
      </c>
      <c r="B4367" s="1">
        <f t="shared" si="1"/>
        <v>3</v>
      </c>
    </row>
    <row r="4368">
      <c r="A4368" s="6" t="str">
        <f>'CBA Digital Banking Case Study '!D4368</f>
        <v>VIC</v>
      </c>
      <c r="B4368" s="1">
        <f t="shared" si="1"/>
        <v>5</v>
      </c>
    </row>
    <row r="4369">
      <c r="A4369" s="6" t="str">
        <f>'CBA Digital Banking Case Study '!D4369</f>
        <v>VIC</v>
      </c>
      <c r="B4369" s="1">
        <f t="shared" si="1"/>
        <v>5</v>
      </c>
    </row>
    <row r="4370">
      <c r="A4370" s="6" t="str">
        <f>'CBA Digital Banking Case Study '!D4370</f>
        <v>VIC</v>
      </c>
      <c r="B4370" s="1">
        <f t="shared" si="1"/>
        <v>5</v>
      </c>
    </row>
    <row r="4371">
      <c r="A4371" s="6" t="str">
        <f>'CBA Digital Banking Case Study '!D4371</f>
        <v>VIC</v>
      </c>
      <c r="B4371" s="1">
        <f t="shared" si="1"/>
        <v>5</v>
      </c>
    </row>
    <row r="4372">
      <c r="A4372" s="6" t="str">
        <f>'CBA Digital Banking Case Study '!D4372</f>
        <v>QLD</v>
      </c>
      <c r="B4372" s="1">
        <f t="shared" si="1"/>
        <v>7</v>
      </c>
    </row>
    <row r="4373">
      <c r="A4373" s="6" t="str">
        <f>'CBA Digital Banking Case Study '!D4373</f>
        <v>NSW</v>
      </c>
      <c r="B4373" s="1">
        <f t="shared" si="1"/>
        <v>3</v>
      </c>
    </row>
    <row r="4374">
      <c r="A4374" s="6" t="str">
        <f>'CBA Digital Banking Case Study '!D4374</f>
        <v>NSW</v>
      </c>
      <c r="B4374" s="1">
        <f t="shared" si="1"/>
        <v>3</v>
      </c>
    </row>
    <row r="4375">
      <c r="A4375" s="6" t="str">
        <f>'CBA Digital Banking Case Study '!D4375</f>
        <v>VIC</v>
      </c>
      <c r="B4375" s="1">
        <f t="shared" si="1"/>
        <v>5</v>
      </c>
    </row>
    <row r="4376">
      <c r="A4376" s="6" t="str">
        <f>'CBA Digital Banking Case Study '!D4376</f>
        <v>NSW</v>
      </c>
      <c r="B4376" s="1">
        <f t="shared" si="1"/>
        <v>3</v>
      </c>
    </row>
    <row r="4377">
      <c r="A4377" s="6" t="str">
        <f>'CBA Digital Banking Case Study '!D4377</f>
        <v>NT</v>
      </c>
      <c r="B4377" s="1">
        <f t="shared" si="1"/>
        <v>8</v>
      </c>
    </row>
    <row r="4378">
      <c r="A4378" s="6" t="str">
        <f>'CBA Digital Banking Case Study '!D4378</f>
        <v>VIC</v>
      </c>
      <c r="B4378" s="1">
        <f t="shared" si="1"/>
        <v>5</v>
      </c>
    </row>
    <row r="4379">
      <c r="A4379" s="6" t="str">
        <f>'CBA Digital Banking Case Study '!D4379</f>
        <v>WA</v>
      </c>
      <c r="B4379" s="1">
        <f t="shared" si="1"/>
        <v>1</v>
      </c>
    </row>
    <row r="4380">
      <c r="A4380" s="6" t="str">
        <f>'CBA Digital Banking Case Study '!D4380</f>
        <v>SA</v>
      </c>
      <c r="B4380" s="1">
        <f t="shared" si="1"/>
        <v>2</v>
      </c>
    </row>
    <row r="4381">
      <c r="A4381" s="6" t="str">
        <f>'CBA Digital Banking Case Study '!D4381</f>
        <v>WA</v>
      </c>
      <c r="B4381" s="1">
        <f t="shared" si="1"/>
        <v>1</v>
      </c>
    </row>
    <row r="4382">
      <c r="A4382" s="6" t="str">
        <f>'CBA Digital Banking Case Study '!D4382</f>
        <v>NSW</v>
      </c>
      <c r="B4382" s="1">
        <f t="shared" si="1"/>
        <v>3</v>
      </c>
    </row>
    <row r="4383">
      <c r="A4383" s="6" t="str">
        <f>'CBA Digital Banking Case Study '!D4383</f>
        <v>TAS</v>
      </c>
      <c r="B4383" s="1">
        <f t="shared" si="1"/>
        <v>4</v>
      </c>
    </row>
    <row r="4384">
      <c r="A4384" s="6" t="str">
        <f>'CBA Digital Banking Case Study '!D4384</f>
        <v>NSW</v>
      </c>
      <c r="B4384" s="1">
        <f t="shared" si="1"/>
        <v>3</v>
      </c>
    </row>
    <row r="4385">
      <c r="A4385" s="6" t="str">
        <f>'CBA Digital Banking Case Study '!D4385</f>
        <v>NSW</v>
      </c>
      <c r="B4385" s="1">
        <f t="shared" si="1"/>
        <v>3</v>
      </c>
    </row>
    <row r="4386">
      <c r="A4386" s="6" t="str">
        <f>'CBA Digital Banking Case Study '!D4386</f>
        <v>VIC</v>
      </c>
      <c r="B4386" s="1">
        <f t="shared" si="1"/>
        <v>5</v>
      </c>
    </row>
    <row r="4387">
      <c r="A4387" s="6" t="str">
        <f>'CBA Digital Banking Case Study '!D4387</f>
        <v>NSW</v>
      </c>
      <c r="B4387" s="1">
        <f t="shared" si="1"/>
        <v>3</v>
      </c>
    </row>
    <row r="4388">
      <c r="A4388" s="6" t="str">
        <f>'CBA Digital Banking Case Study '!D4388</f>
        <v>NSW</v>
      </c>
      <c r="B4388" s="1">
        <f t="shared" si="1"/>
        <v>3</v>
      </c>
    </row>
    <row r="4389">
      <c r="A4389" s="6" t="str">
        <f>'CBA Digital Banking Case Study '!D4389</f>
        <v>NSW</v>
      </c>
      <c r="B4389" s="1">
        <f t="shared" si="1"/>
        <v>3</v>
      </c>
    </row>
    <row r="4390">
      <c r="A4390" s="6" t="str">
        <f>'CBA Digital Banking Case Study '!D4390</f>
        <v>NSW</v>
      </c>
      <c r="B4390" s="1">
        <f t="shared" si="1"/>
        <v>3</v>
      </c>
    </row>
    <row r="4391">
      <c r="A4391" s="6" t="str">
        <f>'CBA Digital Banking Case Study '!D4391</f>
        <v>QLD</v>
      </c>
      <c r="B4391" s="1">
        <f t="shared" si="1"/>
        <v>7</v>
      </c>
    </row>
    <row r="4392">
      <c r="A4392" s="6" t="str">
        <f>'CBA Digital Banking Case Study '!D4392</f>
        <v>NSW</v>
      </c>
      <c r="B4392" s="1">
        <f t="shared" si="1"/>
        <v>3</v>
      </c>
    </row>
    <row r="4393">
      <c r="A4393" s="6" t="str">
        <f>'CBA Digital Banking Case Study '!D4393</f>
        <v>VIC</v>
      </c>
      <c r="B4393" s="1">
        <f t="shared" si="1"/>
        <v>5</v>
      </c>
    </row>
    <row r="4394">
      <c r="A4394" s="6" t="str">
        <f>'CBA Digital Banking Case Study '!D4394</f>
        <v>ACT</v>
      </c>
      <c r="B4394" s="1">
        <f t="shared" si="1"/>
        <v>6</v>
      </c>
    </row>
    <row r="4395">
      <c r="A4395" s="6" t="str">
        <f>'CBA Digital Banking Case Study '!D4395</f>
        <v>VIC</v>
      </c>
      <c r="B4395" s="1">
        <f t="shared" si="1"/>
        <v>5</v>
      </c>
    </row>
    <row r="4396">
      <c r="A4396" s="6" t="str">
        <f>'CBA Digital Banking Case Study '!D4396</f>
        <v>QLD</v>
      </c>
      <c r="B4396" s="1">
        <f t="shared" si="1"/>
        <v>7</v>
      </c>
    </row>
    <row r="4397">
      <c r="A4397" s="6" t="str">
        <f>'CBA Digital Banking Case Study '!D4397</f>
        <v>ACT</v>
      </c>
      <c r="B4397" s="1">
        <f t="shared" si="1"/>
        <v>6</v>
      </c>
    </row>
    <row r="4398">
      <c r="A4398" s="6" t="str">
        <f>'CBA Digital Banking Case Study '!D4398</f>
        <v>NSW</v>
      </c>
      <c r="B4398" s="1">
        <f t="shared" si="1"/>
        <v>3</v>
      </c>
    </row>
    <row r="4399">
      <c r="A4399" s="6" t="str">
        <f>'CBA Digital Banking Case Study '!D4399</f>
        <v>VIC</v>
      </c>
      <c r="B4399" s="1">
        <f t="shared" si="1"/>
        <v>5</v>
      </c>
    </row>
    <row r="4400">
      <c r="A4400" s="6" t="str">
        <f>'CBA Digital Banking Case Study '!D4400</f>
        <v>WA</v>
      </c>
      <c r="B4400" s="1">
        <f t="shared" si="1"/>
        <v>1</v>
      </c>
    </row>
    <row r="4401">
      <c r="A4401" s="6" t="str">
        <f>'CBA Digital Banking Case Study '!D4401</f>
        <v>TAS</v>
      </c>
      <c r="B4401" s="1">
        <f t="shared" si="1"/>
        <v>4</v>
      </c>
    </row>
    <row r="4402">
      <c r="A4402" s="6" t="str">
        <f>'CBA Digital Banking Case Study '!D4402</f>
        <v>QLD</v>
      </c>
      <c r="B4402" s="1">
        <f t="shared" si="1"/>
        <v>7</v>
      </c>
    </row>
    <row r="4403">
      <c r="A4403" s="6" t="str">
        <f>'CBA Digital Banking Case Study '!D4403</f>
        <v>NSW</v>
      </c>
      <c r="B4403" s="1">
        <f t="shared" si="1"/>
        <v>3</v>
      </c>
    </row>
    <row r="4404">
      <c r="A4404" s="6" t="str">
        <f>'CBA Digital Banking Case Study '!D4404</f>
        <v>SA</v>
      </c>
      <c r="B4404" s="1">
        <f t="shared" si="1"/>
        <v>2</v>
      </c>
    </row>
    <row r="4405">
      <c r="A4405" s="6" t="str">
        <f>'CBA Digital Banking Case Study '!D4405</f>
        <v>NSW</v>
      </c>
      <c r="B4405" s="1">
        <f t="shared" si="1"/>
        <v>3</v>
      </c>
    </row>
    <row r="4406">
      <c r="A4406" s="6" t="str">
        <f>'CBA Digital Banking Case Study '!D4406</f>
        <v>VIC</v>
      </c>
      <c r="B4406" s="1">
        <f t="shared" si="1"/>
        <v>5</v>
      </c>
    </row>
    <row r="4407">
      <c r="A4407" s="6" t="str">
        <f>'CBA Digital Banking Case Study '!D4407</f>
        <v>VIC</v>
      </c>
      <c r="B4407" s="1">
        <f t="shared" si="1"/>
        <v>5</v>
      </c>
    </row>
    <row r="4408">
      <c r="A4408" s="6" t="str">
        <f>'CBA Digital Banking Case Study '!D4408</f>
        <v>VIC</v>
      </c>
      <c r="B4408" s="1">
        <f t="shared" si="1"/>
        <v>5</v>
      </c>
    </row>
    <row r="4409">
      <c r="A4409" s="6" t="str">
        <f>'CBA Digital Banking Case Study '!D4409</f>
        <v>WA</v>
      </c>
      <c r="B4409" s="1">
        <f t="shared" si="1"/>
        <v>1</v>
      </c>
    </row>
    <row r="4410">
      <c r="A4410" s="6" t="str">
        <f>'CBA Digital Banking Case Study '!D4410</f>
        <v>WA</v>
      </c>
      <c r="B4410" s="1">
        <f t="shared" si="1"/>
        <v>1</v>
      </c>
    </row>
    <row r="4411">
      <c r="A4411" s="6" t="str">
        <f>'CBA Digital Banking Case Study '!D4411</f>
        <v>QLD</v>
      </c>
      <c r="B4411" s="1">
        <f t="shared" si="1"/>
        <v>7</v>
      </c>
    </row>
    <row r="4412">
      <c r="A4412" s="6" t="str">
        <f>'CBA Digital Banking Case Study '!D4412</f>
        <v>NSW</v>
      </c>
      <c r="B4412" s="1">
        <f t="shared" si="1"/>
        <v>3</v>
      </c>
    </row>
    <row r="4413">
      <c r="A4413" s="6" t="str">
        <f>'CBA Digital Banking Case Study '!D4413</f>
        <v>VIC</v>
      </c>
      <c r="B4413" s="1">
        <f t="shared" si="1"/>
        <v>5</v>
      </c>
    </row>
    <row r="4414">
      <c r="A4414" s="6" t="str">
        <f>'CBA Digital Banking Case Study '!D4414</f>
        <v>QLD</v>
      </c>
      <c r="B4414" s="1">
        <f t="shared" si="1"/>
        <v>7</v>
      </c>
    </row>
    <row r="4415">
      <c r="A4415" s="6" t="str">
        <f>'CBA Digital Banking Case Study '!D4415</f>
        <v>VIC</v>
      </c>
      <c r="B4415" s="1">
        <f t="shared" si="1"/>
        <v>5</v>
      </c>
    </row>
    <row r="4416">
      <c r="A4416" s="6" t="str">
        <f>'CBA Digital Banking Case Study '!D4416</f>
        <v>TAS</v>
      </c>
      <c r="B4416" s="1">
        <f t="shared" si="1"/>
        <v>4</v>
      </c>
    </row>
    <row r="4417">
      <c r="A4417" s="6" t="str">
        <f>'CBA Digital Banking Case Study '!D4417</f>
        <v>WA</v>
      </c>
      <c r="B4417" s="1">
        <f t="shared" si="1"/>
        <v>1</v>
      </c>
    </row>
    <row r="4418">
      <c r="A4418" s="6" t="str">
        <f>'CBA Digital Banking Case Study '!D4418</f>
        <v>QLD</v>
      </c>
      <c r="B4418" s="1">
        <f t="shared" si="1"/>
        <v>7</v>
      </c>
    </row>
    <row r="4419">
      <c r="A4419" s="6" t="str">
        <f>'CBA Digital Banking Case Study '!D4419</f>
        <v>NSW</v>
      </c>
      <c r="B4419" s="1">
        <f t="shared" si="1"/>
        <v>3</v>
      </c>
    </row>
    <row r="4420">
      <c r="A4420" s="6" t="str">
        <f>'CBA Digital Banking Case Study '!D4420</f>
        <v>QLD</v>
      </c>
      <c r="B4420" s="1">
        <f t="shared" si="1"/>
        <v>7</v>
      </c>
    </row>
    <row r="4421">
      <c r="A4421" s="6" t="str">
        <f>'CBA Digital Banking Case Study '!D4421</f>
        <v>SA</v>
      </c>
      <c r="B4421" s="1">
        <f t="shared" si="1"/>
        <v>2</v>
      </c>
    </row>
    <row r="4422">
      <c r="A4422" s="6" t="str">
        <f>'CBA Digital Banking Case Study '!D4422</f>
        <v>VIC</v>
      </c>
      <c r="B4422" s="1">
        <f t="shared" si="1"/>
        <v>5</v>
      </c>
    </row>
    <row r="4423">
      <c r="A4423" s="6" t="str">
        <f>'CBA Digital Banking Case Study '!D4423</f>
        <v>WA</v>
      </c>
      <c r="B4423" s="1">
        <f t="shared" si="1"/>
        <v>1</v>
      </c>
    </row>
    <row r="4424">
      <c r="A4424" s="6" t="str">
        <f>'CBA Digital Banking Case Study '!D4424</f>
        <v>NSW</v>
      </c>
      <c r="B4424" s="1">
        <f t="shared" si="1"/>
        <v>3</v>
      </c>
    </row>
    <row r="4425">
      <c r="A4425" s="6" t="str">
        <f>'CBA Digital Banking Case Study '!D4425</f>
        <v>VIC</v>
      </c>
      <c r="B4425" s="1">
        <f t="shared" si="1"/>
        <v>5</v>
      </c>
    </row>
    <row r="4426">
      <c r="A4426" s="6" t="str">
        <f>'CBA Digital Banking Case Study '!D4426</f>
        <v>QLD</v>
      </c>
      <c r="B4426" s="1">
        <f t="shared" si="1"/>
        <v>7</v>
      </c>
    </row>
    <row r="4427">
      <c r="A4427" s="6" t="str">
        <f>'CBA Digital Banking Case Study '!D4427</f>
        <v>QLD</v>
      </c>
      <c r="B4427" s="1">
        <f t="shared" si="1"/>
        <v>7</v>
      </c>
    </row>
    <row r="4428">
      <c r="A4428" s="6" t="str">
        <f>'CBA Digital Banking Case Study '!D4428</f>
        <v>SA</v>
      </c>
      <c r="B4428" s="1">
        <f t="shared" si="1"/>
        <v>2</v>
      </c>
    </row>
    <row r="4429">
      <c r="A4429" s="6" t="str">
        <f>'CBA Digital Banking Case Study '!D4429</f>
        <v>NSW</v>
      </c>
      <c r="B4429" s="1">
        <f t="shared" si="1"/>
        <v>3</v>
      </c>
    </row>
    <row r="4430">
      <c r="A4430" s="6" t="str">
        <f>'CBA Digital Banking Case Study '!D4430</f>
        <v>NSW</v>
      </c>
      <c r="B4430" s="1">
        <f t="shared" si="1"/>
        <v>3</v>
      </c>
    </row>
    <row r="4431">
      <c r="A4431" s="6" t="str">
        <f>'CBA Digital Banking Case Study '!D4431</f>
        <v>QLD</v>
      </c>
      <c r="B4431" s="1">
        <f t="shared" si="1"/>
        <v>7</v>
      </c>
    </row>
    <row r="4432">
      <c r="A4432" s="6" t="str">
        <f>'CBA Digital Banking Case Study '!D4432</f>
        <v>NSW</v>
      </c>
      <c r="B4432" s="1">
        <f t="shared" si="1"/>
        <v>3</v>
      </c>
    </row>
    <row r="4433">
      <c r="A4433" s="6" t="str">
        <f>'CBA Digital Banking Case Study '!D4433</f>
        <v>VIC</v>
      </c>
      <c r="B4433" s="1">
        <f t="shared" si="1"/>
        <v>5</v>
      </c>
    </row>
    <row r="4434">
      <c r="A4434" s="6" t="str">
        <f>'CBA Digital Banking Case Study '!D4434</f>
        <v>NSW</v>
      </c>
      <c r="B4434" s="1">
        <f t="shared" si="1"/>
        <v>3</v>
      </c>
    </row>
    <row r="4435">
      <c r="A4435" s="6" t="str">
        <f>'CBA Digital Banking Case Study '!D4435</f>
        <v>NSW</v>
      </c>
      <c r="B4435" s="1">
        <f t="shared" si="1"/>
        <v>3</v>
      </c>
    </row>
    <row r="4436">
      <c r="A4436" s="6" t="str">
        <f>'CBA Digital Banking Case Study '!D4436</f>
        <v>QLD</v>
      </c>
      <c r="B4436" s="1">
        <f t="shared" si="1"/>
        <v>7</v>
      </c>
    </row>
    <row r="4437">
      <c r="A4437" s="6" t="str">
        <f>'CBA Digital Banking Case Study '!D4437</f>
        <v>QLD</v>
      </c>
      <c r="B4437" s="1">
        <f t="shared" si="1"/>
        <v>7</v>
      </c>
    </row>
    <row r="4438">
      <c r="A4438" s="6" t="str">
        <f>'CBA Digital Banking Case Study '!D4438</f>
        <v>NSW</v>
      </c>
      <c r="B4438" s="1">
        <f t="shared" si="1"/>
        <v>3</v>
      </c>
    </row>
    <row r="4439">
      <c r="A4439" s="6" t="str">
        <f>'CBA Digital Banking Case Study '!D4439</f>
        <v>NSW</v>
      </c>
      <c r="B4439" s="1">
        <f t="shared" si="1"/>
        <v>3</v>
      </c>
    </row>
    <row r="4440">
      <c r="A4440" s="6" t="str">
        <f>'CBA Digital Banking Case Study '!D4440</f>
        <v>NSW</v>
      </c>
      <c r="B4440" s="1">
        <f t="shared" si="1"/>
        <v>3</v>
      </c>
    </row>
    <row r="4441">
      <c r="A4441" s="6" t="str">
        <f>'CBA Digital Banking Case Study '!D4441</f>
        <v>VIC</v>
      </c>
      <c r="B4441" s="1">
        <f t="shared" si="1"/>
        <v>5</v>
      </c>
    </row>
    <row r="4442">
      <c r="A4442" s="6" t="str">
        <f>'CBA Digital Banking Case Study '!D4442</f>
        <v>NSW</v>
      </c>
      <c r="B4442" s="1">
        <f t="shared" si="1"/>
        <v>3</v>
      </c>
    </row>
    <row r="4443">
      <c r="A4443" s="6" t="str">
        <f>'CBA Digital Banking Case Study '!D4443</f>
        <v>VIC</v>
      </c>
      <c r="B4443" s="1">
        <f t="shared" si="1"/>
        <v>5</v>
      </c>
    </row>
    <row r="4444">
      <c r="A4444" s="6" t="str">
        <f>'CBA Digital Banking Case Study '!D4444</f>
        <v>QLD</v>
      </c>
      <c r="B4444" s="1">
        <f t="shared" si="1"/>
        <v>7</v>
      </c>
    </row>
    <row r="4445">
      <c r="A4445" s="6" t="str">
        <f>'CBA Digital Banking Case Study '!D4445</f>
        <v>QLD</v>
      </c>
      <c r="B4445" s="1">
        <f t="shared" si="1"/>
        <v>7</v>
      </c>
    </row>
    <row r="4446">
      <c r="A4446" s="6" t="str">
        <f>'CBA Digital Banking Case Study '!D4446</f>
        <v>NSW</v>
      </c>
      <c r="B4446" s="1">
        <f t="shared" si="1"/>
        <v>3</v>
      </c>
    </row>
    <row r="4447">
      <c r="A4447" s="6" t="str">
        <f>'CBA Digital Banking Case Study '!D4447</f>
        <v>QLD</v>
      </c>
      <c r="B4447" s="1">
        <f t="shared" si="1"/>
        <v>7</v>
      </c>
    </row>
    <row r="4448">
      <c r="A4448" s="6" t="str">
        <f>'CBA Digital Banking Case Study '!D4448</f>
        <v>SA</v>
      </c>
      <c r="B4448" s="1">
        <f t="shared" si="1"/>
        <v>2</v>
      </c>
    </row>
    <row r="4449">
      <c r="A4449" s="6" t="str">
        <f>'CBA Digital Banking Case Study '!D4449</f>
        <v>VIC</v>
      </c>
      <c r="B4449" s="1">
        <f t="shared" si="1"/>
        <v>5</v>
      </c>
    </row>
    <row r="4450">
      <c r="A4450" s="6" t="str">
        <f>'CBA Digital Banking Case Study '!D4450</f>
        <v>VIC</v>
      </c>
      <c r="B4450" s="1">
        <f t="shared" si="1"/>
        <v>5</v>
      </c>
    </row>
    <row r="4451">
      <c r="A4451" s="6" t="str">
        <f>'CBA Digital Banking Case Study '!D4451</f>
        <v>VIC</v>
      </c>
      <c r="B4451" s="1">
        <f t="shared" si="1"/>
        <v>5</v>
      </c>
    </row>
    <row r="4452">
      <c r="A4452" s="6" t="str">
        <f>'CBA Digital Banking Case Study '!D4452</f>
        <v>NSW</v>
      </c>
      <c r="B4452" s="1">
        <f t="shared" si="1"/>
        <v>3</v>
      </c>
    </row>
    <row r="4453">
      <c r="A4453" s="6" t="str">
        <f>'CBA Digital Banking Case Study '!D4453</f>
        <v>QLD</v>
      </c>
      <c r="B4453" s="1">
        <f t="shared" si="1"/>
        <v>7</v>
      </c>
    </row>
    <row r="4454">
      <c r="A4454" s="6" t="str">
        <f>'CBA Digital Banking Case Study '!D4454</f>
        <v>WA</v>
      </c>
      <c r="B4454" s="1">
        <f t="shared" si="1"/>
        <v>1</v>
      </c>
    </row>
    <row r="4455">
      <c r="A4455" s="6" t="str">
        <f>'CBA Digital Banking Case Study '!D4455</f>
        <v>VIC</v>
      </c>
      <c r="B4455" s="1">
        <f t="shared" si="1"/>
        <v>5</v>
      </c>
    </row>
    <row r="4456">
      <c r="A4456" s="6" t="str">
        <f>'CBA Digital Banking Case Study '!D4456</f>
        <v>QLD</v>
      </c>
      <c r="B4456" s="1">
        <f t="shared" si="1"/>
        <v>7</v>
      </c>
    </row>
    <row r="4457">
      <c r="A4457" s="6" t="str">
        <f>'CBA Digital Banking Case Study '!D4457</f>
        <v>QLD</v>
      </c>
      <c r="B4457" s="1">
        <f t="shared" si="1"/>
        <v>7</v>
      </c>
    </row>
    <row r="4458">
      <c r="A4458" s="6" t="str">
        <f>'CBA Digital Banking Case Study '!D4458</f>
        <v>NSW</v>
      </c>
      <c r="B4458" s="1">
        <f t="shared" si="1"/>
        <v>3</v>
      </c>
    </row>
    <row r="4459">
      <c r="A4459" s="6" t="str">
        <f>'CBA Digital Banking Case Study '!D4459</f>
        <v>NSW</v>
      </c>
      <c r="B4459" s="1">
        <f t="shared" si="1"/>
        <v>3</v>
      </c>
    </row>
    <row r="4460">
      <c r="A4460" s="6" t="str">
        <f>'CBA Digital Banking Case Study '!D4460</f>
        <v>SA</v>
      </c>
      <c r="B4460" s="1">
        <f t="shared" si="1"/>
        <v>2</v>
      </c>
    </row>
    <row r="4461">
      <c r="A4461" s="6" t="str">
        <f>'CBA Digital Banking Case Study '!D4461</f>
        <v>TAS</v>
      </c>
      <c r="B4461" s="1">
        <f t="shared" si="1"/>
        <v>4</v>
      </c>
    </row>
    <row r="4462">
      <c r="A4462" s="6" t="str">
        <f>'CBA Digital Banking Case Study '!D4462</f>
        <v>WA</v>
      </c>
      <c r="B4462" s="1">
        <f t="shared" si="1"/>
        <v>1</v>
      </c>
    </row>
    <row r="4463">
      <c r="A4463" s="6" t="str">
        <f>'CBA Digital Banking Case Study '!D4463</f>
        <v>SA</v>
      </c>
      <c r="B4463" s="1">
        <f t="shared" si="1"/>
        <v>2</v>
      </c>
    </row>
    <row r="4464">
      <c r="A4464" s="6" t="str">
        <f>'CBA Digital Banking Case Study '!D4464</f>
        <v>NSW</v>
      </c>
      <c r="B4464" s="1">
        <f t="shared" si="1"/>
        <v>3</v>
      </c>
    </row>
    <row r="4465">
      <c r="A4465" s="6" t="str">
        <f>'CBA Digital Banking Case Study '!D4465</f>
        <v>NSW</v>
      </c>
      <c r="B4465" s="1">
        <f t="shared" si="1"/>
        <v>3</v>
      </c>
    </row>
    <row r="4466">
      <c r="A4466" s="6" t="str">
        <f>'CBA Digital Banking Case Study '!D4466</f>
        <v>VIC</v>
      </c>
      <c r="B4466" s="1">
        <f t="shared" si="1"/>
        <v>5</v>
      </c>
    </row>
    <row r="4467">
      <c r="A4467" s="6" t="str">
        <f>'CBA Digital Banking Case Study '!D4467</f>
        <v>NSW</v>
      </c>
      <c r="B4467" s="1">
        <f t="shared" si="1"/>
        <v>3</v>
      </c>
    </row>
    <row r="4468">
      <c r="A4468" s="6" t="str">
        <f>'CBA Digital Banking Case Study '!D4468</f>
        <v>WA</v>
      </c>
      <c r="B4468" s="1">
        <f t="shared" si="1"/>
        <v>1</v>
      </c>
    </row>
    <row r="4469">
      <c r="A4469" s="6" t="str">
        <f>'CBA Digital Banking Case Study '!D4469</f>
        <v>ACT</v>
      </c>
      <c r="B4469" s="1">
        <f t="shared" si="1"/>
        <v>6</v>
      </c>
    </row>
    <row r="4470">
      <c r="A4470" s="6" t="str">
        <f>'CBA Digital Banking Case Study '!D4470</f>
        <v>WA</v>
      </c>
      <c r="B4470" s="1">
        <f t="shared" si="1"/>
        <v>1</v>
      </c>
    </row>
    <row r="4471">
      <c r="A4471" s="6" t="str">
        <f>'CBA Digital Banking Case Study '!D4471</f>
        <v>VIC</v>
      </c>
      <c r="B4471" s="1">
        <f t="shared" si="1"/>
        <v>5</v>
      </c>
    </row>
    <row r="4472">
      <c r="A4472" s="6" t="str">
        <f>'CBA Digital Banking Case Study '!D4472</f>
        <v>NSW</v>
      </c>
      <c r="B4472" s="1">
        <f t="shared" si="1"/>
        <v>3</v>
      </c>
    </row>
    <row r="4473">
      <c r="A4473" s="6" t="str">
        <f>'CBA Digital Banking Case Study '!D4473</f>
        <v>NSW</v>
      </c>
      <c r="B4473" s="1">
        <f t="shared" si="1"/>
        <v>3</v>
      </c>
    </row>
    <row r="4474">
      <c r="A4474" s="6" t="str">
        <f>'CBA Digital Banking Case Study '!D4474</f>
        <v>VIC</v>
      </c>
      <c r="B4474" s="1">
        <f t="shared" si="1"/>
        <v>5</v>
      </c>
    </row>
    <row r="4475">
      <c r="A4475" s="6" t="str">
        <f>'CBA Digital Banking Case Study '!D4475</f>
        <v>QLD</v>
      </c>
      <c r="B4475" s="1">
        <f t="shared" si="1"/>
        <v>7</v>
      </c>
    </row>
    <row r="4476">
      <c r="A4476" s="6" t="str">
        <f>'CBA Digital Banking Case Study '!D4476</f>
        <v>VIC</v>
      </c>
      <c r="B4476" s="1">
        <f t="shared" si="1"/>
        <v>5</v>
      </c>
    </row>
    <row r="4477">
      <c r="A4477" s="6" t="str">
        <f>'CBA Digital Banking Case Study '!D4477</f>
        <v>TAS</v>
      </c>
      <c r="B4477" s="1">
        <f t="shared" si="1"/>
        <v>4</v>
      </c>
    </row>
    <row r="4478">
      <c r="A4478" s="6" t="str">
        <f>'CBA Digital Banking Case Study '!D4478</f>
        <v>WA</v>
      </c>
      <c r="B4478" s="1">
        <f t="shared" si="1"/>
        <v>1</v>
      </c>
    </row>
    <row r="4479">
      <c r="A4479" s="6" t="str">
        <f>'CBA Digital Banking Case Study '!D4479</f>
        <v>NSW</v>
      </c>
      <c r="B4479" s="1">
        <f t="shared" si="1"/>
        <v>3</v>
      </c>
    </row>
    <row r="4480">
      <c r="A4480" s="6" t="str">
        <f>'CBA Digital Banking Case Study '!D4480</f>
        <v>NSW</v>
      </c>
      <c r="B4480" s="1">
        <f t="shared" si="1"/>
        <v>3</v>
      </c>
    </row>
    <row r="4481">
      <c r="A4481" s="6" t="str">
        <f>'CBA Digital Banking Case Study '!D4481</f>
        <v>QLD</v>
      </c>
      <c r="B4481" s="1">
        <f t="shared" si="1"/>
        <v>7</v>
      </c>
    </row>
    <row r="4482">
      <c r="A4482" s="6" t="str">
        <f>'CBA Digital Banking Case Study '!D4482</f>
        <v>NSW</v>
      </c>
      <c r="B4482" s="1">
        <f t="shared" si="1"/>
        <v>3</v>
      </c>
    </row>
    <row r="4483">
      <c r="A4483" s="6" t="str">
        <f>'CBA Digital Banking Case Study '!D4483</f>
        <v>WA</v>
      </c>
      <c r="B4483" s="1">
        <f t="shared" si="1"/>
        <v>1</v>
      </c>
    </row>
    <row r="4484">
      <c r="A4484" s="6" t="str">
        <f>'CBA Digital Banking Case Study '!D4484</f>
        <v>QLD</v>
      </c>
      <c r="B4484" s="1">
        <f t="shared" si="1"/>
        <v>7</v>
      </c>
    </row>
    <row r="4485">
      <c r="A4485" s="6" t="str">
        <f>'CBA Digital Banking Case Study '!D4485</f>
        <v>NSW</v>
      </c>
      <c r="B4485" s="1">
        <f t="shared" si="1"/>
        <v>3</v>
      </c>
    </row>
    <row r="4486">
      <c r="A4486" s="6" t="str">
        <f>'CBA Digital Banking Case Study '!D4486</f>
        <v>VIC</v>
      </c>
      <c r="B4486" s="1">
        <f t="shared" si="1"/>
        <v>5</v>
      </c>
    </row>
    <row r="4487">
      <c r="A4487" s="6" t="str">
        <f>'CBA Digital Banking Case Study '!D4487</f>
        <v>VIC</v>
      </c>
      <c r="B4487" s="1">
        <f t="shared" si="1"/>
        <v>5</v>
      </c>
    </row>
    <row r="4488">
      <c r="A4488" s="6" t="str">
        <f>'CBA Digital Banking Case Study '!D4488</f>
        <v>WA</v>
      </c>
      <c r="B4488" s="1">
        <f t="shared" si="1"/>
        <v>1</v>
      </c>
    </row>
    <row r="4489">
      <c r="A4489" s="6" t="str">
        <f>'CBA Digital Banking Case Study '!D4489</f>
        <v>NSW</v>
      </c>
      <c r="B4489" s="1">
        <f t="shared" si="1"/>
        <v>3</v>
      </c>
    </row>
    <row r="4490">
      <c r="A4490" s="6" t="str">
        <f>'CBA Digital Banking Case Study '!D4490</f>
        <v>SA</v>
      </c>
      <c r="B4490" s="1">
        <f t="shared" si="1"/>
        <v>2</v>
      </c>
    </row>
    <row r="4491">
      <c r="A4491" s="6" t="str">
        <f>'CBA Digital Banking Case Study '!D4491</f>
        <v>QLD</v>
      </c>
      <c r="B4491" s="1">
        <f t="shared" si="1"/>
        <v>7</v>
      </c>
    </row>
    <row r="4492">
      <c r="A4492" s="6" t="str">
        <f>'CBA Digital Banking Case Study '!D4492</f>
        <v>QLD</v>
      </c>
      <c r="B4492" s="1">
        <f t="shared" si="1"/>
        <v>7</v>
      </c>
    </row>
    <row r="4493">
      <c r="A4493" s="6" t="str">
        <f>'CBA Digital Banking Case Study '!D4493</f>
        <v>NSW</v>
      </c>
      <c r="B4493" s="1">
        <f t="shared" si="1"/>
        <v>3</v>
      </c>
    </row>
    <row r="4494">
      <c r="A4494" s="6" t="str">
        <f>'CBA Digital Banking Case Study '!D4494</f>
        <v>QLD</v>
      </c>
      <c r="B4494" s="1">
        <f t="shared" si="1"/>
        <v>7</v>
      </c>
    </row>
    <row r="4495">
      <c r="A4495" s="6" t="str">
        <f>'CBA Digital Banking Case Study '!D4495</f>
        <v>QLD</v>
      </c>
      <c r="B4495" s="1">
        <f t="shared" si="1"/>
        <v>7</v>
      </c>
    </row>
    <row r="4496">
      <c r="A4496" s="6" t="str">
        <f>'CBA Digital Banking Case Study '!D4496</f>
        <v>VIC</v>
      </c>
      <c r="B4496" s="1">
        <f t="shared" si="1"/>
        <v>5</v>
      </c>
    </row>
    <row r="4497">
      <c r="A4497" s="6" t="str">
        <f>'CBA Digital Banking Case Study '!D4497</f>
        <v>WA</v>
      </c>
      <c r="B4497" s="1">
        <f t="shared" si="1"/>
        <v>1</v>
      </c>
    </row>
    <row r="4498">
      <c r="A4498" s="6" t="str">
        <f>'CBA Digital Banking Case Study '!D4498</f>
        <v>VIC</v>
      </c>
      <c r="B4498" s="1">
        <f t="shared" si="1"/>
        <v>5</v>
      </c>
    </row>
    <row r="4499">
      <c r="A4499" s="6" t="str">
        <f>'CBA Digital Banking Case Study '!D4499</f>
        <v>WA</v>
      </c>
      <c r="B4499" s="1">
        <f t="shared" si="1"/>
        <v>1</v>
      </c>
    </row>
    <row r="4500">
      <c r="A4500" s="6" t="str">
        <f>'CBA Digital Banking Case Study '!D4500</f>
        <v>NSW</v>
      </c>
      <c r="B4500" s="1">
        <f t="shared" si="1"/>
        <v>3</v>
      </c>
    </row>
    <row r="4501">
      <c r="A4501" s="6" t="str">
        <f>'CBA Digital Banking Case Study '!D4501</f>
        <v>WA</v>
      </c>
      <c r="B4501" s="1">
        <f t="shared" si="1"/>
        <v>1</v>
      </c>
    </row>
    <row r="4502">
      <c r="A4502" s="6" t="str">
        <f>'CBA Digital Banking Case Study '!D4502</f>
        <v>NSW</v>
      </c>
      <c r="B4502" s="1">
        <f t="shared" si="1"/>
        <v>3</v>
      </c>
    </row>
    <row r="4503">
      <c r="A4503" s="6" t="str">
        <f>'CBA Digital Banking Case Study '!D4503</f>
        <v>WA</v>
      </c>
      <c r="B4503" s="1">
        <f t="shared" si="1"/>
        <v>1</v>
      </c>
    </row>
    <row r="4504">
      <c r="A4504" s="6" t="str">
        <f>'CBA Digital Banking Case Study '!D4504</f>
        <v>TAS</v>
      </c>
      <c r="B4504" s="1">
        <f t="shared" si="1"/>
        <v>4</v>
      </c>
    </row>
    <row r="4505">
      <c r="A4505" s="6" t="str">
        <f>'CBA Digital Banking Case Study '!D4505</f>
        <v>VIC</v>
      </c>
      <c r="B4505" s="1">
        <f t="shared" si="1"/>
        <v>5</v>
      </c>
    </row>
    <row r="4506">
      <c r="A4506" s="6" t="str">
        <f>'CBA Digital Banking Case Study '!D4506</f>
        <v>VIC</v>
      </c>
      <c r="B4506" s="1">
        <f t="shared" si="1"/>
        <v>5</v>
      </c>
    </row>
    <row r="4507">
      <c r="A4507" s="6" t="str">
        <f>'CBA Digital Banking Case Study '!D4507</f>
        <v>QLD</v>
      </c>
      <c r="B4507" s="1">
        <f t="shared" si="1"/>
        <v>7</v>
      </c>
    </row>
    <row r="4508">
      <c r="A4508" s="6" t="str">
        <f>'CBA Digital Banking Case Study '!D4508</f>
        <v>NSW</v>
      </c>
      <c r="B4508" s="1">
        <f t="shared" si="1"/>
        <v>3</v>
      </c>
    </row>
    <row r="4509">
      <c r="A4509" s="6" t="str">
        <f>'CBA Digital Banking Case Study '!D4509</f>
        <v>VIC</v>
      </c>
      <c r="B4509" s="1">
        <f t="shared" si="1"/>
        <v>5</v>
      </c>
    </row>
    <row r="4510">
      <c r="A4510" s="6" t="str">
        <f>'CBA Digital Banking Case Study '!D4510</f>
        <v>VIC</v>
      </c>
      <c r="B4510" s="1">
        <f t="shared" si="1"/>
        <v>5</v>
      </c>
    </row>
    <row r="4511">
      <c r="A4511" s="6" t="str">
        <f>'CBA Digital Banking Case Study '!D4511</f>
        <v>WA</v>
      </c>
      <c r="B4511" s="1">
        <f t="shared" si="1"/>
        <v>1</v>
      </c>
    </row>
    <row r="4512">
      <c r="A4512" s="6" t="str">
        <f>'CBA Digital Banking Case Study '!D4512</f>
        <v>WA</v>
      </c>
      <c r="B4512" s="1">
        <f t="shared" si="1"/>
        <v>1</v>
      </c>
    </row>
    <row r="4513">
      <c r="A4513" s="6" t="str">
        <f>'CBA Digital Banking Case Study '!D4513</f>
        <v>QLD</v>
      </c>
      <c r="B4513" s="1">
        <f t="shared" si="1"/>
        <v>7</v>
      </c>
    </row>
    <row r="4514">
      <c r="A4514" s="6" t="str">
        <f>'CBA Digital Banking Case Study '!D4514</f>
        <v>QLD</v>
      </c>
      <c r="B4514" s="1">
        <f t="shared" si="1"/>
        <v>7</v>
      </c>
    </row>
    <row r="4515">
      <c r="A4515" s="6" t="str">
        <f>'CBA Digital Banking Case Study '!D4515</f>
        <v>QLD</v>
      </c>
      <c r="B4515" s="1">
        <f t="shared" si="1"/>
        <v>7</v>
      </c>
    </row>
    <row r="4516">
      <c r="A4516" s="6" t="str">
        <f>'CBA Digital Banking Case Study '!D4516</f>
        <v>VIC</v>
      </c>
      <c r="B4516" s="1">
        <f t="shared" si="1"/>
        <v>5</v>
      </c>
    </row>
    <row r="4517">
      <c r="A4517" s="6" t="str">
        <f>'CBA Digital Banking Case Study '!D4517</f>
        <v>VIC</v>
      </c>
      <c r="B4517" s="1">
        <f t="shared" si="1"/>
        <v>5</v>
      </c>
    </row>
    <row r="4518">
      <c r="A4518" s="6" t="str">
        <f>'CBA Digital Banking Case Study '!D4518</f>
        <v>VIC</v>
      </c>
      <c r="B4518" s="1">
        <f t="shared" si="1"/>
        <v>5</v>
      </c>
    </row>
    <row r="4519">
      <c r="A4519" s="6" t="str">
        <f>'CBA Digital Banking Case Study '!D4519</f>
        <v>TAS</v>
      </c>
      <c r="B4519" s="1">
        <f t="shared" si="1"/>
        <v>4</v>
      </c>
    </row>
    <row r="4520">
      <c r="A4520" s="6" t="str">
        <f>'CBA Digital Banking Case Study '!D4520</f>
        <v>QLD</v>
      </c>
      <c r="B4520" s="1">
        <f t="shared" si="1"/>
        <v>7</v>
      </c>
    </row>
    <row r="4521">
      <c r="A4521" s="6" t="str">
        <f>'CBA Digital Banking Case Study '!D4521</f>
        <v>VIC</v>
      </c>
      <c r="B4521" s="1">
        <f t="shared" si="1"/>
        <v>5</v>
      </c>
    </row>
    <row r="4522">
      <c r="A4522" s="6" t="str">
        <f>'CBA Digital Banking Case Study '!D4522</f>
        <v>QLD</v>
      </c>
      <c r="B4522" s="1">
        <f t="shared" si="1"/>
        <v>7</v>
      </c>
    </row>
    <row r="4523">
      <c r="A4523" s="6" t="str">
        <f>'CBA Digital Banking Case Study '!D4523</f>
        <v>VIC</v>
      </c>
      <c r="B4523" s="1">
        <f t="shared" si="1"/>
        <v>5</v>
      </c>
    </row>
    <row r="4524">
      <c r="A4524" s="6" t="str">
        <f>'CBA Digital Banking Case Study '!D4524</f>
        <v>QLD</v>
      </c>
      <c r="B4524" s="1">
        <f t="shared" si="1"/>
        <v>7</v>
      </c>
    </row>
    <row r="4525">
      <c r="A4525" s="6" t="str">
        <f>'CBA Digital Banking Case Study '!D4525</f>
        <v>VIC</v>
      </c>
      <c r="B4525" s="1">
        <f t="shared" si="1"/>
        <v>5</v>
      </c>
    </row>
    <row r="4526">
      <c r="A4526" s="6" t="str">
        <f>'CBA Digital Banking Case Study '!D4526</f>
        <v>NSW</v>
      </c>
      <c r="B4526" s="1">
        <f t="shared" si="1"/>
        <v>3</v>
      </c>
    </row>
    <row r="4527">
      <c r="A4527" s="6" t="str">
        <f>'CBA Digital Banking Case Study '!D4527</f>
        <v>QLD</v>
      </c>
      <c r="B4527" s="1">
        <f t="shared" si="1"/>
        <v>7</v>
      </c>
    </row>
    <row r="4528">
      <c r="A4528" s="6" t="str">
        <f>'CBA Digital Banking Case Study '!D4528</f>
        <v>QLD</v>
      </c>
      <c r="B4528" s="1">
        <f t="shared" si="1"/>
        <v>7</v>
      </c>
    </row>
    <row r="4529">
      <c r="A4529" s="6" t="str">
        <f>'CBA Digital Banking Case Study '!D4529</f>
        <v>VIC</v>
      </c>
      <c r="B4529" s="1">
        <f t="shared" si="1"/>
        <v>5</v>
      </c>
    </row>
    <row r="4530">
      <c r="A4530" s="6" t="str">
        <f>'CBA Digital Banking Case Study '!D4530</f>
        <v>VIC</v>
      </c>
      <c r="B4530" s="1">
        <f t="shared" si="1"/>
        <v>5</v>
      </c>
    </row>
    <row r="4531">
      <c r="A4531" s="6" t="str">
        <f>'CBA Digital Banking Case Study '!D4531</f>
        <v>QLD</v>
      </c>
      <c r="B4531" s="1">
        <f t="shared" si="1"/>
        <v>7</v>
      </c>
    </row>
    <row r="4532">
      <c r="A4532" s="6" t="str">
        <f>'CBA Digital Banking Case Study '!D4532</f>
        <v>QLD</v>
      </c>
      <c r="B4532" s="1">
        <f t="shared" si="1"/>
        <v>7</v>
      </c>
    </row>
    <row r="4533">
      <c r="A4533" s="6" t="str">
        <f>'CBA Digital Banking Case Study '!D4533</f>
        <v>SA</v>
      </c>
      <c r="B4533" s="1">
        <f t="shared" si="1"/>
        <v>2</v>
      </c>
    </row>
    <row r="4534">
      <c r="A4534" s="6" t="str">
        <f>'CBA Digital Banking Case Study '!D4534</f>
        <v>VIC</v>
      </c>
      <c r="B4534" s="1">
        <f t="shared" si="1"/>
        <v>5</v>
      </c>
    </row>
    <row r="4535">
      <c r="A4535" s="6" t="str">
        <f>'CBA Digital Banking Case Study '!D4535</f>
        <v>TAS</v>
      </c>
      <c r="B4535" s="1">
        <f t="shared" si="1"/>
        <v>4</v>
      </c>
    </row>
    <row r="4536">
      <c r="A4536" s="6" t="str">
        <f>'CBA Digital Banking Case Study '!D4536</f>
        <v>QLD</v>
      </c>
      <c r="B4536" s="1">
        <f t="shared" si="1"/>
        <v>7</v>
      </c>
    </row>
    <row r="4537">
      <c r="A4537" s="6" t="str">
        <f>'CBA Digital Banking Case Study '!D4537</f>
        <v>WA</v>
      </c>
      <c r="B4537" s="1">
        <f t="shared" si="1"/>
        <v>1</v>
      </c>
    </row>
    <row r="4538">
      <c r="A4538" s="6" t="str">
        <f>'CBA Digital Banking Case Study '!D4538</f>
        <v>QLD</v>
      </c>
      <c r="B4538" s="1">
        <f t="shared" si="1"/>
        <v>7</v>
      </c>
    </row>
    <row r="4539">
      <c r="A4539" s="6" t="str">
        <f>'CBA Digital Banking Case Study '!D4539</f>
        <v>NSW</v>
      </c>
      <c r="B4539" s="1">
        <f t="shared" si="1"/>
        <v>3</v>
      </c>
    </row>
    <row r="4540">
      <c r="A4540" s="6" t="str">
        <f>'CBA Digital Banking Case Study '!D4540</f>
        <v>NSW</v>
      </c>
      <c r="B4540" s="1">
        <f t="shared" si="1"/>
        <v>3</v>
      </c>
    </row>
    <row r="4541">
      <c r="A4541" s="6" t="str">
        <f>'CBA Digital Banking Case Study '!D4541</f>
        <v>QLD</v>
      </c>
      <c r="B4541" s="1">
        <f t="shared" si="1"/>
        <v>7</v>
      </c>
    </row>
    <row r="4542">
      <c r="A4542" s="6" t="str">
        <f>'CBA Digital Banking Case Study '!D4542</f>
        <v>VIC</v>
      </c>
      <c r="B4542" s="1">
        <f t="shared" si="1"/>
        <v>5</v>
      </c>
    </row>
    <row r="4543">
      <c r="A4543" s="6" t="str">
        <f>'CBA Digital Banking Case Study '!D4543</f>
        <v>QLD</v>
      </c>
      <c r="B4543" s="1">
        <f t="shared" si="1"/>
        <v>7</v>
      </c>
    </row>
    <row r="4544">
      <c r="A4544" s="6" t="str">
        <f>'CBA Digital Banking Case Study '!D4544</f>
        <v>VIC</v>
      </c>
      <c r="B4544" s="1">
        <f t="shared" si="1"/>
        <v>5</v>
      </c>
    </row>
    <row r="4545">
      <c r="A4545" s="6" t="str">
        <f>'CBA Digital Banking Case Study '!D4545</f>
        <v>NSW</v>
      </c>
      <c r="B4545" s="1">
        <f t="shared" si="1"/>
        <v>3</v>
      </c>
    </row>
    <row r="4546">
      <c r="A4546" s="6" t="str">
        <f>'CBA Digital Banking Case Study '!D4546</f>
        <v>NSW</v>
      </c>
      <c r="B4546" s="1">
        <f t="shared" si="1"/>
        <v>3</v>
      </c>
    </row>
    <row r="4547">
      <c r="A4547" s="6" t="str">
        <f>'CBA Digital Banking Case Study '!D4547</f>
        <v>QLD</v>
      </c>
      <c r="B4547" s="1">
        <f t="shared" si="1"/>
        <v>7</v>
      </c>
    </row>
    <row r="4548">
      <c r="A4548" s="6" t="str">
        <f>'CBA Digital Banking Case Study '!D4548</f>
        <v>NSW</v>
      </c>
      <c r="B4548" s="1">
        <f t="shared" si="1"/>
        <v>3</v>
      </c>
    </row>
    <row r="4549">
      <c r="A4549" s="6" t="str">
        <f>'CBA Digital Banking Case Study '!D4549</f>
        <v>QLD</v>
      </c>
      <c r="B4549" s="1">
        <f t="shared" si="1"/>
        <v>7</v>
      </c>
    </row>
    <row r="4550">
      <c r="A4550" s="6" t="str">
        <f>'CBA Digital Banking Case Study '!D4550</f>
        <v>VIC</v>
      </c>
      <c r="B4550" s="1">
        <f t="shared" si="1"/>
        <v>5</v>
      </c>
    </row>
    <row r="4551">
      <c r="A4551" s="6" t="str">
        <f>'CBA Digital Banking Case Study '!D4551</f>
        <v>QLD</v>
      </c>
      <c r="B4551" s="1">
        <f t="shared" si="1"/>
        <v>7</v>
      </c>
    </row>
    <row r="4552">
      <c r="A4552" s="6" t="str">
        <f>'CBA Digital Banking Case Study '!D4552</f>
        <v>NSW</v>
      </c>
      <c r="B4552" s="1">
        <f t="shared" si="1"/>
        <v>3</v>
      </c>
    </row>
    <row r="4553">
      <c r="A4553" s="6" t="str">
        <f>'CBA Digital Banking Case Study '!D4553</f>
        <v>NSW</v>
      </c>
      <c r="B4553" s="1">
        <f t="shared" si="1"/>
        <v>3</v>
      </c>
    </row>
    <row r="4554">
      <c r="A4554" s="6" t="str">
        <f>'CBA Digital Banking Case Study '!D4554</f>
        <v>QLD</v>
      </c>
      <c r="B4554" s="1">
        <f t="shared" si="1"/>
        <v>7</v>
      </c>
    </row>
    <row r="4555">
      <c r="A4555" s="6" t="str">
        <f>'CBA Digital Banking Case Study '!D4555</f>
        <v>VIC</v>
      </c>
      <c r="B4555" s="1">
        <f t="shared" si="1"/>
        <v>5</v>
      </c>
    </row>
    <row r="4556">
      <c r="A4556" s="6" t="str">
        <f>'CBA Digital Banking Case Study '!D4556</f>
        <v>NSW</v>
      </c>
      <c r="B4556" s="1">
        <f t="shared" si="1"/>
        <v>3</v>
      </c>
    </row>
    <row r="4557">
      <c r="A4557" s="6" t="str">
        <f>'CBA Digital Banking Case Study '!D4557</f>
        <v>SA</v>
      </c>
      <c r="B4557" s="1">
        <f t="shared" si="1"/>
        <v>2</v>
      </c>
    </row>
    <row r="4558">
      <c r="A4558" s="6" t="str">
        <f>'CBA Digital Banking Case Study '!D4558</f>
        <v>NSW</v>
      </c>
      <c r="B4558" s="1">
        <f t="shared" si="1"/>
        <v>3</v>
      </c>
    </row>
    <row r="4559">
      <c r="A4559" s="6" t="str">
        <f>'CBA Digital Banking Case Study '!D4559</f>
        <v>VIC</v>
      </c>
      <c r="B4559" s="1">
        <f t="shared" si="1"/>
        <v>5</v>
      </c>
    </row>
    <row r="4560">
      <c r="A4560" s="6" t="str">
        <f>'CBA Digital Banking Case Study '!D4560</f>
        <v>NSW</v>
      </c>
      <c r="B4560" s="1">
        <f t="shared" si="1"/>
        <v>3</v>
      </c>
    </row>
    <row r="4561">
      <c r="A4561" s="6" t="str">
        <f>'CBA Digital Banking Case Study '!D4561</f>
        <v>VIC</v>
      </c>
      <c r="B4561" s="1">
        <f t="shared" si="1"/>
        <v>5</v>
      </c>
    </row>
    <row r="4562">
      <c r="A4562" s="6" t="str">
        <f>'CBA Digital Banking Case Study '!D4562</f>
        <v>VIC</v>
      </c>
      <c r="B4562" s="1">
        <f t="shared" si="1"/>
        <v>5</v>
      </c>
    </row>
    <row r="4563">
      <c r="A4563" s="6" t="str">
        <f>'CBA Digital Banking Case Study '!D4563</f>
        <v>NSW</v>
      </c>
      <c r="B4563" s="1">
        <f t="shared" si="1"/>
        <v>3</v>
      </c>
    </row>
    <row r="4564">
      <c r="A4564" s="6" t="str">
        <f>'CBA Digital Banking Case Study '!D4564</f>
        <v>QLD</v>
      </c>
      <c r="B4564" s="1">
        <f t="shared" si="1"/>
        <v>7</v>
      </c>
    </row>
    <row r="4565">
      <c r="A4565" s="6" t="str">
        <f>'CBA Digital Banking Case Study '!D4565</f>
        <v>VIC</v>
      </c>
      <c r="B4565" s="1">
        <f t="shared" si="1"/>
        <v>5</v>
      </c>
    </row>
    <row r="4566">
      <c r="A4566" s="6" t="str">
        <f>'CBA Digital Banking Case Study '!D4566</f>
        <v>QLD</v>
      </c>
      <c r="B4566" s="1">
        <f t="shared" si="1"/>
        <v>7</v>
      </c>
    </row>
    <row r="4567">
      <c r="A4567" s="6" t="str">
        <f>'CBA Digital Banking Case Study '!D4567</f>
        <v>NSW</v>
      </c>
      <c r="B4567" s="1">
        <f t="shared" si="1"/>
        <v>3</v>
      </c>
    </row>
    <row r="4568">
      <c r="A4568" s="6" t="str">
        <f>'CBA Digital Banking Case Study '!D4568</f>
        <v>VIC</v>
      </c>
      <c r="B4568" s="1">
        <f t="shared" si="1"/>
        <v>5</v>
      </c>
    </row>
    <row r="4569">
      <c r="A4569" s="6" t="str">
        <f>'CBA Digital Banking Case Study '!D4569</f>
        <v>NSW</v>
      </c>
      <c r="B4569" s="1">
        <f t="shared" si="1"/>
        <v>3</v>
      </c>
    </row>
    <row r="4570">
      <c r="A4570" s="6" t="str">
        <f>'CBA Digital Banking Case Study '!D4570</f>
        <v>QLD</v>
      </c>
      <c r="B4570" s="1">
        <f t="shared" si="1"/>
        <v>7</v>
      </c>
    </row>
    <row r="4571">
      <c r="A4571" s="6" t="str">
        <f>'CBA Digital Banking Case Study '!D4571</f>
        <v>QLD</v>
      </c>
      <c r="B4571" s="1">
        <f t="shared" si="1"/>
        <v>7</v>
      </c>
    </row>
    <row r="4572">
      <c r="A4572" s="6" t="str">
        <f>'CBA Digital Banking Case Study '!D4572</f>
        <v>WA</v>
      </c>
      <c r="B4572" s="1">
        <f t="shared" si="1"/>
        <v>1</v>
      </c>
    </row>
    <row r="4573">
      <c r="A4573" s="6" t="str">
        <f>'CBA Digital Banking Case Study '!D4573</f>
        <v>VIC</v>
      </c>
      <c r="B4573" s="1">
        <f t="shared" si="1"/>
        <v>5</v>
      </c>
    </row>
    <row r="4574">
      <c r="A4574" s="6" t="str">
        <f>'CBA Digital Banking Case Study '!D4574</f>
        <v>WA</v>
      </c>
      <c r="B4574" s="1">
        <f t="shared" si="1"/>
        <v>1</v>
      </c>
    </row>
    <row r="4575">
      <c r="A4575" s="6" t="str">
        <f>'CBA Digital Banking Case Study '!D4575</f>
        <v>QLD</v>
      </c>
      <c r="B4575" s="1">
        <f t="shared" si="1"/>
        <v>7</v>
      </c>
    </row>
    <row r="4576">
      <c r="A4576" s="6" t="str">
        <f>'CBA Digital Banking Case Study '!D4576</f>
        <v>NSW</v>
      </c>
      <c r="B4576" s="1">
        <f t="shared" si="1"/>
        <v>3</v>
      </c>
    </row>
    <row r="4577">
      <c r="A4577" s="6" t="str">
        <f>'CBA Digital Banking Case Study '!D4577</f>
        <v>NSW</v>
      </c>
      <c r="B4577" s="1">
        <f t="shared" si="1"/>
        <v>3</v>
      </c>
    </row>
    <row r="4578">
      <c r="A4578" s="6" t="str">
        <f>'CBA Digital Banking Case Study '!D4578</f>
        <v>VIC</v>
      </c>
      <c r="B4578" s="1">
        <f t="shared" si="1"/>
        <v>5</v>
      </c>
    </row>
    <row r="4579">
      <c r="A4579" s="6" t="str">
        <f>'CBA Digital Banking Case Study '!D4579</f>
        <v>QLD</v>
      </c>
      <c r="B4579" s="1">
        <f t="shared" si="1"/>
        <v>7</v>
      </c>
    </row>
    <row r="4580">
      <c r="A4580" s="6" t="str">
        <f>'CBA Digital Banking Case Study '!D4580</f>
        <v>NSW</v>
      </c>
      <c r="B4580" s="1">
        <f t="shared" si="1"/>
        <v>3</v>
      </c>
    </row>
    <row r="4581">
      <c r="A4581" s="6" t="str">
        <f>'CBA Digital Banking Case Study '!D4581</f>
        <v>QLD</v>
      </c>
      <c r="B4581" s="1">
        <f t="shared" si="1"/>
        <v>7</v>
      </c>
    </row>
    <row r="4582">
      <c r="A4582" s="6" t="str">
        <f>'CBA Digital Banking Case Study '!D4582</f>
        <v>VIC</v>
      </c>
      <c r="B4582" s="1">
        <f t="shared" si="1"/>
        <v>5</v>
      </c>
    </row>
    <row r="4583">
      <c r="A4583" s="6" t="str">
        <f>'CBA Digital Banking Case Study '!D4583</f>
        <v>VIC</v>
      </c>
      <c r="B4583" s="1">
        <f t="shared" si="1"/>
        <v>5</v>
      </c>
    </row>
    <row r="4584">
      <c r="A4584" s="6" t="str">
        <f>'CBA Digital Banking Case Study '!D4584</f>
        <v>NSW</v>
      </c>
      <c r="B4584" s="1">
        <f t="shared" si="1"/>
        <v>3</v>
      </c>
    </row>
    <row r="4585">
      <c r="A4585" s="6" t="str">
        <f>'CBA Digital Banking Case Study '!D4585</f>
        <v>QLD</v>
      </c>
      <c r="B4585" s="1">
        <f t="shared" si="1"/>
        <v>7</v>
      </c>
    </row>
    <row r="4586">
      <c r="A4586" s="6" t="str">
        <f>'CBA Digital Banking Case Study '!D4586</f>
        <v>NSW</v>
      </c>
      <c r="B4586" s="1">
        <f t="shared" si="1"/>
        <v>3</v>
      </c>
    </row>
    <row r="4587">
      <c r="A4587" s="6" t="str">
        <f>'CBA Digital Banking Case Study '!D4587</f>
        <v>NSW</v>
      </c>
      <c r="B4587" s="1">
        <f t="shared" si="1"/>
        <v>3</v>
      </c>
    </row>
    <row r="4588">
      <c r="A4588" s="6" t="str">
        <f>'CBA Digital Banking Case Study '!D4588</f>
        <v>QLD</v>
      </c>
      <c r="B4588" s="1">
        <f t="shared" si="1"/>
        <v>7</v>
      </c>
    </row>
    <row r="4589">
      <c r="A4589" s="6" t="str">
        <f>'CBA Digital Banking Case Study '!D4589</f>
        <v>VIC</v>
      </c>
      <c r="B4589" s="1">
        <f t="shared" si="1"/>
        <v>5</v>
      </c>
    </row>
    <row r="4590">
      <c r="A4590" s="6" t="str">
        <f>'CBA Digital Banking Case Study '!D4590</f>
        <v>VIC</v>
      </c>
      <c r="B4590" s="1">
        <f t="shared" si="1"/>
        <v>5</v>
      </c>
    </row>
    <row r="4591">
      <c r="A4591" s="6" t="str">
        <f>'CBA Digital Banking Case Study '!D4591</f>
        <v>NSW</v>
      </c>
      <c r="B4591" s="1">
        <f t="shared" si="1"/>
        <v>3</v>
      </c>
    </row>
    <row r="4592">
      <c r="A4592" s="6" t="str">
        <f>'CBA Digital Banking Case Study '!D4592</f>
        <v>VIC</v>
      </c>
      <c r="B4592" s="1">
        <f t="shared" si="1"/>
        <v>5</v>
      </c>
    </row>
    <row r="4593">
      <c r="A4593" s="6" t="str">
        <f>'CBA Digital Banking Case Study '!D4593</f>
        <v>NSW</v>
      </c>
      <c r="B4593" s="1">
        <f t="shared" si="1"/>
        <v>3</v>
      </c>
    </row>
    <row r="4594">
      <c r="A4594" s="6" t="str">
        <f>'CBA Digital Banking Case Study '!D4594</f>
        <v>NSW</v>
      </c>
      <c r="B4594" s="1">
        <f t="shared" si="1"/>
        <v>3</v>
      </c>
    </row>
    <row r="4595">
      <c r="A4595" s="6" t="str">
        <f>'CBA Digital Banking Case Study '!D4595</f>
        <v>VIC</v>
      </c>
      <c r="B4595" s="1">
        <f t="shared" si="1"/>
        <v>5</v>
      </c>
    </row>
    <row r="4596">
      <c r="A4596" s="6" t="str">
        <f>'CBA Digital Banking Case Study '!D4596</f>
        <v>VIC</v>
      </c>
      <c r="B4596" s="1">
        <f t="shared" si="1"/>
        <v>5</v>
      </c>
    </row>
    <row r="4597">
      <c r="A4597" s="6" t="str">
        <f>'CBA Digital Banking Case Study '!D4597</f>
        <v>NT</v>
      </c>
      <c r="B4597" s="1">
        <f t="shared" si="1"/>
        <v>8</v>
      </c>
    </row>
    <row r="4598">
      <c r="A4598" s="6" t="str">
        <f>'CBA Digital Banking Case Study '!D4598</f>
        <v>VIC</v>
      </c>
      <c r="B4598" s="1">
        <f t="shared" si="1"/>
        <v>5</v>
      </c>
    </row>
    <row r="4599">
      <c r="A4599" s="6" t="str">
        <f>'CBA Digital Banking Case Study '!D4599</f>
        <v>VIC</v>
      </c>
      <c r="B4599" s="1">
        <f t="shared" si="1"/>
        <v>5</v>
      </c>
    </row>
    <row r="4600">
      <c r="A4600" s="6" t="str">
        <f>'CBA Digital Banking Case Study '!D4600</f>
        <v>VIC</v>
      </c>
      <c r="B4600" s="1">
        <f t="shared" si="1"/>
        <v>5</v>
      </c>
    </row>
    <row r="4601">
      <c r="A4601" s="6" t="str">
        <f>'CBA Digital Banking Case Study '!D4601</f>
        <v>NSW</v>
      </c>
      <c r="B4601" s="1">
        <f t="shared" si="1"/>
        <v>3</v>
      </c>
    </row>
    <row r="4602">
      <c r="A4602" s="6" t="str">
        <f>'CBA Digital Banking Case Study '!D4602</f>
        <v>WA</v>
      </c>
      <c r="B4602" s="1">
        <f t="shared" si="1"/>
        <v>1</v>
      </c>
    </row>
    <row r="4603">
      <c r="A4603" s="6" t="str">
        <f>'CBA Digital Banking Case Study '!D4603</f>
        <v>VIC</v>
      </c>
      <c r="B4603" s="1">
        <f t="shared" si="1"/>
        <v>5</v>
      </c>
    </row>
    <row r="4604">
      <c r="A4604" s="6" t="str">
        <f>'CBA Digital Banking Case Study '!D4604</f>
        <v>NSW</v>
      </c>
      <c r="B4604" s="1">
        <f t="shared" si="1"/>
        <v>3</v>
      </c>
    </row>
    <row r="4605">
      <c r="A4605" s="6" t="str">
        <f>'CBA Digital Banking Case Study '!D4605</f>
        <v>WA</v>
      </c>
      <c r="B4605" s="1">
        <f t="shared" si="1"/>
        <v>1</v>
      </c>
    </row>
    <row r="4606">
      <c r="A4606" s="6" t="str">
        <f>'CBA Digital Banking Case Study '!D4606</f>
        <v>NSW</v>
      </c>
      <c r="B4606" s="1">
        <f t="shared" si="1"/>
        <v>3</v>
      </c>
    </row>
    <row r="4607">
      <c r="A4607" s="6" t="str">
        <f>'CBA Digital Banking Case Study '!D4607</f>
        <v>ACT</v>
      </c>
      <c r="B4607" s="1">
        <f t="shared" si="1"/>
        <v>6</v>
      </c>
    </row>
    <row r="4608">
      <c r="A4608" s="6" t="str">
        <f>'CBA Digital Banking Case Study '!D4608</f>
        <v>WA</v>
      </c>
      <c r="B4608" s="1">
        <f t="shared" si="1"/>
        <v>1</v>
      </c>
    </row>
    <row r="4609">
      <c r="A4609" s="6" t="str">
        <f>'CBA Digital Banking Case Study '!D4609</f>
        <v>VIC</v>
      </c>
      <c r="B4609" s="1">
        <f t="shared" si="1"/>
        <v>5</v>
      </c>
    </row>
    <row r="4610">
      <c r="A4610" s="6" t="str">
        <f>'CBA Digital Banking Case Study '!D4610</f>
        <v>NSW</v>
      </c>
      <c r="B4610" s="1">
        <f t="shared" si="1"/>
        <v>3</v>
      </c>
    </row>
    <row r="4611">
      <c r="A4611" s="6" t="str">
        <f>'CBA Digital Banking Case Study '!D4611</f>
        <v>NSW</v>
      </c>
      <c r="B4611" s="1">
        <f t="shared" si="1"/>
        <v>3</v>
      </c>
    </row>
    <row r="4612">
      <c r="A4612" s="6" t="str">
        <f>'CBA Digital Banking Case Study '!D4612</f>
        <v>NSW</v>
      </c>
      <c r="B4612" s="1">
        <f t="shared" si="1"/>
        <v>3</v>
      </c>
    </row>
    <row r="4613">
      <c r="A4613" s="6" t="str">
        <f>'CBA Digital Banking Case Study '!D4613</f>
        <v>NSW</v>
      </c>
      <c r="B4613" s="1">
        <f t="shared" si="1"/>
        <v>3</v>
      </c>
    </row>
    <row r="4614">
      <c r="A4614" s="6" t="str">
        <f>'CBA Digital Banking Case Study '!D4614</f>
        <v>VIC</v>
      </c>
      <c r="B4614" s="1">
        <f t="shared" si="1"/>
        <v>5</v>
      </c>
    </row>
    <row r="4615">
      <c r="A4615" s="6" t="str">
        <f>'CBA Digital Banking Case Study '!D4615</f>
        <v>TAS</v>
      </c>
      <c r="B4615" s="1">
        <f t="shared" si="1"/>
        <v>4</v>
      </c>
    </row>
    <row r="4616">
      <c r="A4616" s="6" t="str">
        <f>'CBA Digital Banking Case Study '!D4616</f>
        <v>VIC</v>
      </c>
      <c r="B4616" s="1">
        <f t="shared" si="1"/>
        <v>5</v>
      </c>
    </row>
    <row r="4617">
      <c r="A4617" s="6" t="str">
        <f>'CBA Digital Banking Case Study '!D4617</f>
        <v>QLD</v>
      </c>
      <c r="B4617" s="1">
        <f t="shared" si="1"/>
        <v>7</v>
      </c>
    </row>
    <row r="4618">
      <c r="A4618" s="6" t="str">
        <f>'CBA Digital Banking Case Study '!D4618</f>
        <v>QLD</v>
      </c>
      <c r="B4618" s="1">
        <f t="shared" si="1"/>
        <v>7</v>
      </c>
    </row>
    <row r="4619">
      <c r="A4619" s="6" t="str">
        <f>'CBA Digital Banking Case Study '!D4619</f>
        <v>WA</v>
      </c>
      <c r="B4619" s="1">
        <f t="shared" si="1"/>
        <v>1</v>
      </c>
    </row>
    <row r="4620">
      <c r="A4620" s="6" t="str">
        <f>'CBA Digital Banking Case Study '!D4620</f>
        <v>NSW</v>
      </c>
      <c r="B4620" s="1">
        <f t="shared" si="1"/>
        <v>3</v>
      </c>
    </row>
    <row r="4621">
      <c r="A4621" s="6" t="str">
        <f>'CBA Digital Banking Case Study '!D4621</f>
        <v>VIC</v>
      </c>
      <c r="B4621" s="1">
        <f t="shared" si="1"/>
        <v>5</v>
      </c>
    </row>
    <row r="4622">
      <c r="A4622" s="6" t="str">
        <f>'CBA Digital Banking Case Study '!D4622</f>
        <v>WA</v>
      </c>
      <c r="B4622" s="1">
        <f t="shared" si="1"/>
        <v>1</v>
      </c>
    </row>
    <row r="4623">
      <c r="A4623" s="6" t="str">
        <f>'CBA Digital Banking Case Study '!D4623</f>
        <v>WA</v>
      </c>
      <c r="B4623" s="1">
        <f t="shared" si="1"/>
        <v>1</v>
      </c>
    </row>
    <row r="4624">
      <c r="A4624" s="6" t="str">
        <f>'CBA Digital Banking Case Study '!D4624</f>
        <v>SA</v>
      </c>
      <c r="B4624" s="1">
        <f t="shared" si="1"/>
        <v>2</v>
      </c>
    </row>
    <row r="4625">
      <c r="A4625" s="6" t="str">
        <f>'CBA Digital Banking Case Study '!D4625</f>
        <v>QLD</v>
      </c>
      <c r="B4625" s="1">
        <f t="shared" si="1"/>
        <v>7</v>
      </c>
    </row>
    <row r="4626">
      <c r="A4626" s="6" t="str">
        <f>'CBA Digital Banking Case Study '!D4626</f>
        <v>NSW</v>
      </c>
      <c r="B4626" s="1">
        <f t="shared" si="1"/>
        <v>3</v>
      </c>
    </row>
    <row r="4627">
      <c r="A4627" s="6" t="str">
        <f>'CBA Digital Banking Case Study '!D4627</f>
        <v>VIC</v>
      </c>
      <c r="B4627" s="1">
        <f t="shared" si="1"/>
        <v>5</v>
      </c>
    </row>
    <row r="4628">
      <c r="A4628" s="6" t="str">
        <f>'CBA Digital Banking Case Study '!D4628</f>
        <v>NSW</v>
      </c>
      <c r="B4628" s="1">
        <f t="shared" si="1"/>
        <v>3</v>
      </c>
    </row>
    <row r="4629">
      <c r="A4629" s="6" t="str">
        <f>'CBA Digital Banking Case Study '!D4629</f>
        <v>QLD</v>
      </c>
      <c r="B4629" s="1">
        <f t="shared" si="1"/>
        <v>7</v>
      </c>
    </row>
    <row r="4630">
      <c r="A4630" s="6" t="str">
        <f>'CBA Digital Banking Case Study '!D4630</f>
        <v>VIC</v>
      </c>
      <c r="B4630" s="1">
        <f t="shared" si="1"/>
        <v>5</v>
      </c>
    </row>
    <row r="4631">
      <c r="A4631" s="6" t="str">
        <f>'CBA Digital Banking Case Study '!D4631</f>
        <v>QLD</v>
      </c>
      <c r="B4631" s="1">
        <f t="shared" si="1"/>
        <v>7</v>
      </c>
    </row>
    <row r="4632">
      <c r="A4632" s="6" t="str">
        <f>'CBA Digital Banking Case Study '!D4632</f>
        <v>TAS</v>
      </c>
      <c r="B4632" s="1">
        <f t="shared" si="1"/>
        <v>4</v>
      </c>
    </row>
    <row r="4633">
      <c r="A4633" s="6" t="str">
        <f>'CBA Digital Banking Case Study '!D4633</f>
        <v>QLD</v>
      </c>
      <c r="B4633" s="1">
        <f t="shared" si="1"/>
        <v>7</v>
      </c>
    </row>
    <row r="4634">
      <c r="A4634" s="6" t="str">
        <f>'CBA Digital Banking Case Study '!D4634</f>
        <v>VIC</v>
      </c>
      <c r="B4634" s="1">
        <f t="shared" si="1"/>
        <v>5</v>
      </c>
    </row>
    <row r="4635">
      <c r="A4635" s="6" t="str">
        <f>'CBA Digital Banking Case Study '!D4635</f>
        <v>NSW</v>
      </c>
      <c r="B4635" s="1">
        <f t="shared" si="1"/>
        <v>3</v>
      </c>
    </row>
    <row r="4636">
      <c r="A4636" s="6" t="str">
        <f>'CBA Digital Banking Case Study '!D4636</f>
        <v>WA</v>
      </c>
      <c r="B4636" s="1">
        <f t="shared" si="1"/>
        <v>1</v>
      </c>
    </row>
    <row r="4637">
      <c r="A4637" s="6" t="str">
        <f>'CBA Digital Banking Case Study '!D4637</f>
        <v>NSW</v>
      </c>
      <c r="B4637" s="1">
        <f t="shared" si="1"/>
        <v>3</v>
      </c>
    </row>
    <row r="4638">
      <c r="A4638" s="6" t="str">
        <f>'CBA Digital Banking Case Study '!D4638</f>
        <v>NSW</v>
      </c>
      <c r="B4638" s="1">
        <f t="shared" si="1"/>
        <v>3</v>
      </c>
    </row>
    <row r="4639">
      <c r="A4639" s="6" t="str">
        <f>'CBA Digital Banking Case Study '!D4639</f>
        <v>NSW</v>
      </c>
      <c r="B4639" s="1">
        <f t="shared" si="1"/>
        <v>3</v>
      </c>
    </row>
    <row r="4640">
      <c r="A4640" s="6" t="str">
        <f>'CBA Digital Banking Case Study '!D4640</f>
        <v>VIC</v>
      </c>
      <c r="B4640" s="1">
        <f t="shared" si="1"/>
        <v>5</v>
      </c>
    </row>
    <row r="4641">
      <c r="A4641" s="6" t="str">
        <f>'CBA Digital Banking Case Study '!D4641</f>
        <v>NSW</v>
      </c>
      <c r="B4641" s="1">
        <f t="shared" si="1"/>
        <v>3</v>
      </c>
    </row>
    <row r="4642">
      <c r="A4642" s="6" t="str">
        <f>'CBA Digital Banking Case Study '!D4642</f>
        <v>TAS</v>
      </c>
      <c r="B4642" s="1">
        <f t="shared" si="1"/>
        <v>4</v>
      </c>
    </row>
    <row r="4643">
      <c r="A4643" s="6" t="str">
        <f>'CBA Digital Banking Case Study '!D4643</f>
        <v>ACT</v>
      </c>
      <c r="B4643" s="1">
        <f t="shared" si="1"/>
        <v>6</v>
      </c>
    </row>
    <row r="4644">
      <c r="A4644" s="6" t="str">
        <f>'CBA Digital Banking Case Study '!D4644</f>
        <v>ACT</v>
      </c>
      <c r="B4644" s="1">
        <f t="shared" si="1"/>
        <v>6</v>
      </c>
    </row>
    <row r="4645">
      <c r="A4645" s="6" t="str">
        <f>'CBA Digital Banking Case Study '!D4645</f>
        <v>NSW</v>
      </c>
      <c r="B4645" s="1">
        <f t="shared" si="1"/>
        <v>3</v>
      </c>
    </row>
    <row r="4646">
      <c r="A4646" s="6" t="str">
        <f>'CBA Digital Banking Case Study '!D4646</f>
        <v>TAS</v>
      </c>
      <c r="B4646" s="1">
        <f t="shared" si="1"/>
        <v>4</v>
      </c>
    </row>
    <row r="4647">
      <c r="A4647" s="6" t="str">
        <f>'CBA Digital Banking Case Study '!D4647</f>
        <v>NT</v>
      </c>
      <c r="B4647" s="1">
        <f t="shared" si="1"/>
        <v>8</v>
      </c>
    </row>
    <row r="4648">
      <c r="A4648" s="6" t="str">
        <f>'CBA Digital Banking Case Study '!D4648</f>
        <v>TAS</v>
      </c>
      <c r="B4648" s="1">
        <f t="shared" si="1"/>
        <v>4</v>
      </c>
    </row>
    <row r="4649">
      <c r="A4649" s="6" t="str">
        <f>'CBA Digital Banking Case Study '!D4649</f>
        <v>QLD</v>
      </c>
      <c r="B4649" s="1">
        <f t="shared" si="1"/>
        <v>7</v>
      </c>
    </row>
    <row r="4650">
      <c r="A4650" s="6" t="str">
        <f>'CBA Digital Banking Case Study '!D4650</f>
        <v>QLD</v>
      </c>
      <c r="B4650" s="1">
        <f t="shared" si="1"/>
        <v>7</v>
      </c>
    </row>
    <row r="4651">
      <c r="A4651" s="6" t="str">
        <f>'CBA Digital Banking Case Study '!D4651</f>
        <v>NSW</v>
      </c>
      <c r="B4651" s="1">
        <f t="shared" si="1"/>
        <v>3</v>
      </c>
    </row>
    <row r="4652">
      <c r="A4652" s="6" t="str">
        <f>'CBA Digital Banking Case Study '!D4652</f>
        <v>WA</v>
      </c>
      <c r="B4652" s="1">
        <f t="shared" si="1"/>
        <v>1</v>
      </c>
    </row>
    <row r="4653">
      <c r="A4653" s="6" t="str">
        <f>'CBA Digital Banking Case Study '!D4653</f>
        <v>NSW</v>
      </c>
      <c r="B4653" s="1">
        <f t="shared" si="1"/>
        <v>3</v>
      </c>
    </row>
    <row r="4654">
      <c r="A4654" s="6" t="str">
        <f>'CBA Digital Banking Case Study '!D4654</f>
        <v>NSW</v>
      </c>
      <c r="B4654" s="1">
        <f t="shared" si="1"/>
        <v>3</v>
      </c>
    </row>
    <row r="4655">
      <c r="A4655" s="6" t="str">
        <f>'CBA Digital Banking Case Study '!D4655</f>
        <v>NT</v>
      </c>
      <c r="B4655" s="1">
        <f t="shared" si="1"/>
        <v>8</v>
      </c>
    </row>
    <row r="4656">
      <c r="A4656" s="6" t="str">
        <f>'CBA Digital Banking Case Study '!D4656</f>
        <v>VIC</v>
      </c>
      <c r="B4656" s="1">
        <f t="shared" si="1"/>
        <v>5</v>
      </c>
    </row>
    <row r="4657">
      <c r="A4657" s="6" t="str">
        <f>'CBA Digital Banking Case Study '!D4657</f>
        <v>NSW</v>
      </c>
      <c r="B4657" s="1">
        <f t="shared" si="1"/>
        <v>3</v>
      </c>
    </row>
    <row r="4658">
      <c r="A4658" s="6" t="str">
        <f>'CBA Digital Banking Case Study '!D4658</f>
        <v>ACT</v>
      </c>
      <c r="B4658" s="1">
        <f t="shared" si="1"/>
        <v>6</v>
      </c>
    </row>
    <row r="4659">
      <c r="A4659" s="6" t="str">
        <f>'CBA Digital Banking Case Study '!D4659</f>
        <v>ACT</v>
      </c>
      <c r="B4659" s="1">
        <f t="shared" si="1"/>
        <v>6</v>
      </c>
    </row>
    <row r="4660">
      <c r="A4660" s="6" t="str">
        <f>'CBA Digital Banking Case Study '!D4660</f>
        <v>NSW</v>
      </c>
      <c r="B4660" s="1">
        <f t="shared" si="1"/>
        <v>3</v>
      </c>
    </row>
    <row r="4661">
      <c r="A4661" s="6" t="str">
        <f>'CBA Digital Banking Case Study '!D4661</f>
        <v>WA</v>
      </c>
      <c r="B4661" s="1">
        <f t="shared" si="1"/>
        <v>1</v>
      </c>
    </row>
    <row r="4662">
      <c r="A4662" s="6" t="str">
        <f>'CBA Digital Banking Case Study '!D4662</f>
        <v>VIC</v>
      </c>
      <c r="B4662" s="1">
        <f t="shared" si="1"/>
        <v>5</v>
      </c>
    </row>
    <row r="4663">
      <c r="A4663" s="6" t="str">
        <f>'CBA Digital Banking Case Study '!D4663</f>
        <v>VIC</v>
      </c>
      <c r="B4663" s="1">
        <f t="shared" si="1"/>
        <v>5</v>
      </c>
    </row>
    <row r="4664">
      <c r="A4664" s="6" t="str">
        <f>'CBA Digital Banking Case Study '!D4664</f>
        <v>NSW</v>
      </c>
      <c r="B4664" s="1">
        <f t="shared" si="1"/>
        <v>3</v>
      </c>
    </row>
    <row r="4665">
      <c r="A4665" s="6" t="str">
        <f>'CBA Digital Banking Case Study '!D4665</f>
        <v>NSW</v>
      </c>
      <c r="B4665" s="1">
        <f t="shared" si="1"/>
        <v>3</v>
      </c>
    </row>
    <row r="4666">
      <c r="A4666" s="6" t="str">
        <f>'CBA Digital Banking Case Study '!D4666</f>
        <v>NSW</v>
      </c>
      <c r="B4666" s="1">
        <f t="shared" si="1"/>
        <v>3</v>
      </c>
    </row>
    <row r="4667">
      <c r="A4667" s="6" t="str">
        <f>'CBA Digital Banking Case Study '!D4667</f>
        <v>NSW</v>
      </c>
      <c r="B4667" s="1">
        <f t="shared" si="1"/>
        <v>3</v>
      </c>
    </row>
    <row r="4668">
      <c r="A4668" s="6" t="str">
        <f>'CBA Digital Banking Case Study '!D4668</f>
        <v>SA</v>
      </c>
      <c r="B4668" s="1">
        <f t="shared" si="1"/>
        <v>2</v>
      </c>
    </row>
    <row r="4669">
      <c r="A4669" s="6" t="str">
        <f>'CBA Digital Banking Case Study '!D4669</f>
        <v>QLD</v>
      </c>
      <c r="B4669" s="1">
        <f t="shared" si="1"/>
        <v>7</v>
      </c>
    </row>
    <row r="4670">
      <c r="A4670" s="6" t="str">
        <f>'CBA Digital Banking Case Study '!D4670</f>
        <v>SA</v>
      </c>
      <c r="B4670" s="1">
        <f t="shared" si="1"/>
        <v>2</v>
      </c>
    </row>
    <row r="4671">
      <c r="A4671" s="6" t="str">
        <f>'CBA Digital Banking Case Study '!D4671</f>
        <v>QLD</v>
      </c>
      <c r="B4671" s="1">
        <f t="shared" si="1"/>
        <v>7</v>
      </c>
    </row>
    <row r="4672">
      <c r="A4672" s="6" t="str">
        <f>'CBA Digital Banking Case Study '!D4672</f>
        <v>NSW</v>
      </c>
      <c r="B4672" s="1">
        <f t="shared" si="1"/>
        <v>3</v>
      </c>
    </row>
    <row r="4673">
      <c r="A4673" s="6" t="str">
        <f>'CBA Digital Banking Case Study '!D4673</f>
        <v>TAS</v>
      </c>
      <c r="B4673" s="1">
        <f t="shared" si="1"/>
        <v>4</v>
      </c>
    </row>
    <row r="4674">
      <c r="A4674" s="6" t="str">
        <f>'CBA Digital Banking Case Study '!D4674</f>
        <v>SA</v>
      </c>
      <c r="B4674" s="1">
        <f t="shared" si="1"/>
        <v>2</v>
      </c>
    </row>
    <row r="4675">
      <c r="A4675" s="6" t="str">
        <f>'CBA Digital Banking Case Study '!D4675</f>
        <v>VIC</v>
      </c>
      <c r="B4675" s="1">
        <f t="shared" si="1"/>
        <v>5</v>
      </c>
    </row>
    <row r="4676">
      <c r="A4676" s="6" t="str">
        <f>'CBA Digital Banking Case Study '!D4676</f>
        <v>NSW</v>
      </c>
      <c r="B4676" s="1">
        <f t="shared" si="1"/>
        <v>3</v>
      </c>
    </row>
    <row r="4677">
      <c r="A4677" s="6" t="str">
        <f>'CBA Digital Banking Case Study '!D4677</f>
        <v>QLD</v>
      </c>
      <c r="B4677" s="1">
        <f t="shared" si="1"/>
        <v>7</v>
      </c>
    </row>
    <row r="4678">
      <c r="A4678" s="6" t="str">
        <f>'CBA Digital Banking Case Study '!D4678</f>
        <v>QLD</v>
      </c>
      <c r="B4678" s="1">
        <f t="shared" si="1"/>
        <v>7</v>
      </c>
    </row>
    <row r="4679">
      <c r="A4679" s="6" t="str">
        <f>'CBA Digital Banking Case Study '!D4679</f>
        <v>SA</v>
      </c>
      <c r="B4679" s="1">
        <f t="shared" si="1"/>
        <v>2</v>
      </c>
    </row>
    <row r="4680">
      <c r="A4680" s="6" t="str">
        <f>'CBA Digital Banking Case Study '!D4680</f>
        <v>NSW</v>
      </c>
      <c r="B4680" s="1">
        <f t="shared" si="1"/>
        <v>3</v>
      </c>
    </row>
    <row r="4681">
      <c r="A4681" s="6" t="str">
        <f>'CBA Digital Banking Case Study '!D4681</f>
        <v>NSW</v>
      </c>
      <c r="B4681" s="1">
        <f t="shared" si="1"/>
        <v>3</v>
      </c>
    </row>
    <row r="4682">
      <c r="A4682" s="6" t="str">
        <f>'CBA Digital Banking Case Study '!D4682</f>
        <v>QLD</v>
      </c>
      <c r="B4682" s="1">
        <f t="shared" si="1"/>
        <v>7</v>
      </c>
    </row>
    <row r="4683">
      <c r="A4683" s="6" t="str">
        <f>'CBA Digital Banking Case Study '!D4683</f>
        <v>QLD</v>
      </c>
      <c r="B4683" s="1">
        <f t="shared" si="1"/>
        <v>7</v>
      </c>
    </row>
    <row r="4684">
      <c r="A4684" s="6" t="str">
        <f>'CBA Digital Banking Case Study '!D4684</f>
        <v>NSW</v>
      </c>
      <c r="B4684" s="1">
        <f t="shared" si="1"/>
        <v>3</v>
      </c>
    </row>
    <row r="4685">
      <c r="A4685" s="6" t="str">
        <f>'CBA Digital Banking Case Study '!D4685</f>
        <v>VIC</v>
      </c>
      <c r="B4685" s="1">
        <f t="shared" si="1"/>
        <v>5</v>
      </c>
    </row>
    <row r="4686">
      <c r="A4686" s="6" t="str">
        <f>'CBA Digital Banking Case Study '!D4686</f>
        <v>QLD</v>
      </c>
      <c r="B4686" s="1">
        <f t="shared" si="1"/>
        <v>7</v>
      </c>
    </row>
    <row r="4687">
      <c r="A4687" s="6" t="str">
        <f>'CBA Digital Banking Case Study '!D4687</f>
        <v>QLD</v>
      </c>
      <c r="B4687" s="1">
        <f t="shared" si="1"/>
        <v>7</v>
      </c>
    </row>
    <row r="4688">
      <c r="A4688" s="6" t="str">
        <f>'CBA Digital Banking Case Study '!D4688</f>
        <v>NSW</v>
      </c>
      <c r="B4688" s="1">
        <f t="shared" si="1"/>
        <v>3</v>
      </c>
    </row>
    <row r="4689">
      <c r="A4689" s="6" t="str">
        <f>'CBA Digital Banking Case Study '!D4689</f>
        <v>VIC</v>
      </c>
      <c r="B4689" s="1">
        <f t="shared" si="1"/>
        <v>5</v>
      </c>
    </row>
    <row r="4690">
      <c r="A4690" s="6" t="str">
        <f>'CBA Digital Banking Case Study '!D4690</f>
        <v>WA</v>
      </c>
      <c r="B4690" s="1">
        <f t="shared" si="1"/>
        <v>1</v>
      </c>
    </row>
    <row r="4691">
      <c r="A4691" s="6" t="str">
        <f>'CBA Digital Banking Case Study '!D4691</f>
        <v>TAS</v>
      </c>
      <c r="B4691" s="1">
        <f t="shared" si="1"/>
        <v>4</v>
      </c>
    </row>
    <row r="4692">
      <c r="A4692" s="6" t="str">
        <f>'CBA Digital Banking Case Study '!D4692</f>
        <v>NSW</v>
      </c>
      <c r="B4692" s="1">
        <f t="shared" si="1"/>
        <v>3</v>
      </c>
    </row>
    <row r="4693">
      <c r="A4693" s="6" t="str">
        <f>'CBA Digital Banking Case Study '!D4693</f>
        <v>NSW</v>
      </c>
      <c r="B4693" s="1">
        <f t="shared" si="1"/>
        <v>3</v>
      </c>
    </row>
    <row r="4694">
      <c r="A4694" s="6" t="str">
        <f>'CBA Digital Banking Case Study '!D4694</f>
        <v>TAS</v>
      </c>
      <c r="B4694" s="1">
        <f t="shared" si="1"/>
        <v>4</v>
      </c>
    </row>
    <row r="4695">
      <c r="A4695" s="6" t="str">
        <f>'CBA Digital Banking Case Study '!D4695</f>
        <v>VIC</v>
      </c>
      <c r="B4695" s="1">
        <f t="shared" si="1"/>
        <v>5</v>
      </c>
    </row>
    <row r="4696">
      <c r="A4696" s="6" t="str">
        <f>'CBA Digital Banking Case Study '!D4696</f>
        <v>QLD</v>
      </c>
      <c r="B4696" s="1">
        <f t="shared" si="1"/>
        <v>7</v>
      </c>
    </row>
    <row r="4697">
      <c r="A4697" s="6" t="str">
        <f>'CBA Digital Banking Case Study '!D4697</f>
        <v>QLD</v>
      </c>
      <c r="B4697" s="1">
        <f t="shared" si="1"/>
        <v>7</v>
      </c>
    </row>
    <row r="4698">
      <c r="A4698" s="6" t="str">
        <f>'CBA Digital Banking Case Study '!D4698</f>
        <v>NSW</v>
      </c>
      <c r="B4698" s="1">
        <f t="shared" si="1"/>
        <v>3</v>
      </c>
    </row>
    <row r="4699">
      <c r="A4699" s="6" t="str">
        <f>'CBA Digital Banking Case Study '!D4699</f>
        <v>QLD</v>
      </c>
      <c r="B4699" s="1">
        <f t="shared" si="1"/>
        <v>7</v>
      </c>
    </row>
    <row r="4700">
      <c r="A4700" s="6" t="str">
        <f>'CBA Digital Banking Case Study '!D4700</f>
        <v>QLD</v>
      </c>
      <c r="B4700" s="1">
        <f t="shared" si="1"/>
        <v>7</v>
      </c>
    </row>
    <row r="4701">
      <c r="A4701" s="6" t="str">
        <f>'CBA Digital Banking Case Study '!D4701</f>
        <v>QLD</v>
      </c>
      <c r="B4701" s="1">
        <f t="shared" si="1"/>
        <v>7</v>
      </c>
    </row>
    <row r="4702">
      <c r="A4702" s="6" t="str">
        <f>'CBA Digital Banking Case Study '!D4702</f>
        <v>NSW</v>
      </c>
      <c r="B4702" s="1">
        <f t="shared" si="1"/>
        <v>3</v>
      </c>
    </row>
    <row r="4703">
      <c r="A4703" s="6" t="str">
        <f>'CBA Digital Banking Case Study '!D4703</f>
        <v>NT</v>
      </c>
      <c r="B4703" s="1">
        <f t="shared" si="1"/>
        <v>8</v>
      </c>
    </row>
    <row r="4704">
      <c r="A4704" s="6" t="str">
        <f>'CBA Digital Banking Case Study '!D4704</f>
        <v>VIC</v>
      </c>
      <c r="B4704" s="1">
        <f t="shared" si="1"/>
        <v>5</v>
      </c>
    </row>
    <row r="4705">
      <c r="A4705" s="6" t="str">
        <f>'CBA Digital Banking Case Study '!D4705</f>
        <v>QLD</v>
      </c>
      <c r="B4705" s="1">
        <f t="shared" si="1"/>
        <v>7</v>
      </c>
    </row>
    <row r="4706">
      <c r="A4706" s="6" t="str">
        <f>'CBA Digital Banking Case Study '!D4706</f>
        <v>SA</v>
      </c>
      <c r="B4706" s="1">
        <f t="shared" si="1"/>
        <v>2</v>
      </c>
    </row>
    <row r="4707">
      <c r="A4707" s="6" t="str">
        <f>'CBA Digital Banking Case Study '!D4707</f>
        <v>VIC</v>
      </c>
      <c r="B4707" s="1">
        <f t="shared" si="1"/>
        <v>5</v>
      </c>
    </row>
    <row r="4708">
      <c r="A4708" s="6" t="str">
        <f>'CBA Digital Banking Case Study '!D4708</f>
        <v>QLD</v>
      </c>
      <c r="B4708" s="1">
        <f t="shared" si="1"/>
        <v>7</v>
      </c>
    </row>
    <row r="4709">
      <c r="A4709" s="6" t="str">
        <f>'CBA Digital Banking Case Study '!D4709</f>
        <v>ACT</v>
      </c>
      <c r="B4709" s="1">
        <f t="shared" si="1"/>
        <v>6</v>
      </c>
    </row>
    <row r="4710">
      <c r="A4710" s="6" t="str">
        <f>'CBA Digital Banking Case Study '!D4710</f>
        <v>VIC</v>
      </c>
      <c r="B4710" s="1">
        <f t="shared" si="1"/>
        <v>5</v>
      </c>
    </row>
    <row r="4711">
      <c r="A4711" s="6" t="str">
        <f>'CBA Digital Banking Case Study '!D4711</f>
        <v>VIC</v>
      </c>
      <c r="B4711" s="1">
        <f t="shared" si="1"/>
        <v>5</v>
      </c>
    </row>
    <row r="4712">
      <c r="A4712" s="6" t="str">
        <f>'CBA Digital Banking Case Study '!D4712</f>
        <v>SA</v>
      </c>
      <c r="B4712" s="1">
        <f t="shared" si="1"/>
        <v>2</v>
      </c>
    </row>
    <row r="4713">
      <c r="A4713" s="6" t="str">
        <f>'CBA Digital Banking Case Study '!D4713</f>
        <v>NSW</v>
      </c>
      <c r="B4713" s="1">
        <f t="shared" si="1"/>
        <v>3</v>
      </c>
    </row>
    <row r="4714">
      <c r="A4714" s="6" t="str">
        <f>'CBA Digital Banking Case Study '!D4714</f>
        <v>NSW</v>
      </c>
      <c r="B4714" s="1">
        <f t="shared" si="1"/>
        <v>3</v>
      </c>
    </row>
    <row r="4715">
      <c r="A4715" s="6" t="str">
        <f>'CBA Digital Banking Case Study '!D4715</f>
        <v>SA</v>
      </c>
      <c r="B4715" s="1">
        <f t="shared" si="1"/>
        <v>2</v>
      </c>
    </row>
    <row r="4716">
      <c r="A4716" s="6" t="str">
        <f>'CBA Digital Banking Case Study '!D4716</f>
        <v>WA</v>
      </c>
      <c r="B4716" s="1">
        <f t="shared" si="1"/>
        <v>1</v>
      </c>
    </row>
    <row r="4717">
      <c r="A4717" s="6" t="str">
        <f>'CBA Digital Banking Case Study '!D4717</f>
        <v>ACT</v>
      </c>
      <c r="B4717" s="1">
        <f t="shared" si="1"/>
        <v>6</v>
      </c>
    </row>
    <row r="4718">
      <c r="A4718" s="6" t="str">
        <f>'CBA Digital Banking Case Study '!D4718</f>
        <v>NSW</v>
      </c>
      <c r="B4718" s="1">
        <f t="shared" si="1"/>
        <v>3</v>
      </c>
    </row>
    <row r="4719">
      <c r="A4719" s="6" t="str">
        <f>'CBA Digital Banking Case Study '!D4719</f>
        <v>NSW</v>
      </c>
      <c r="B4719" s="1">
        <f t="shared" si="1"/>
        <v>3</v>
      </c>
    </row>
    <row r="4720">
      <c r="A4720" s="6" t="str">
        <f>'CBA Digital Banking Case Study '!D4720</f>
        <v>NSW</v>
      </c>
      <c r="B4720" s="1">
        <f t="shared" si="1"/>
        <v>3</v>
      </c>
    </row>
    <row r="4721">
      <c r="A4721" s="6" t="str">
        <f>'CBA Digital Banking Case Study '!D4721</f>
        <v>QLD</v>
      </c>
      <c r="B4721" s="1">
        <f t="shared" si="1"/>
        <v>7</v>
      </c>
    </row>
    <row r="4722">
      <c r="A4722" s="6" t="str">
        <f>'CBA Digital Banking Case Study '!D4722</f>
        <v>QLD</v>
      </c>
      <c r="B4722" s="1">
        <f t="shared" si="1"/>
        <v>7</v>
      </c>
    </row>
    <row r="4723">
      <c r="A4723" s="6" t="str">
        <f>'CBA Digital Banking Case Study '!D4723</f>
        <v>VIC</v>
      </c>
      <c r="B4723" s="1">
        <f t="shared" si="1"/>
        <v>5</v>
      </c>
    </row>
    <row r="4724">
      <c r="A4724" s="6" t="str">
        <f>'CBA Digital Banking Case Study '!D4724</f>
        <v>NSW</v>
      </c>
      <c r="B4724" s="1">
        <f t="shared" si="1"/>
        <v>3</v>
      </c>
    </row>
    <row r="4725">
      <c r="A4725" s="6" t="str">
        <f>'CBA Digital Banking Case Study '!D4725</f>
        <v>QLD</v>
      </c>
      <c r="B4725" s="1">
        <f t="shared" si="1"/>
        <v>7</v>
      </c>
    </row>
    <row r="4726">
      <c r="A4726" s="6" t="str">
        <f>'CBA Digital Banking Case Study '!D4726</f>
        <v>VIC</v>
      </c>
      <c r="B4726" s="1">
        <f t="shared" si="1"/>
        <v>5</v>
      </c>
    </row>
    <row r="4727">
      <c r="A4727" s="6" t="str">
        <f>'CBA Digital Banking Case Study '!D4727</f>
        <v>NSW</v>
      </c>
      <c r="B4727" s="1">
        <f t="shared" si="1"/>
        <v>3</v>
      </c>
    </row>
    <row r="4728">
      <c r="A4728" s="6" t="str">
        <f>'CBA Digital Banking Case Study '!D4728</f>
        <v>SA</v>
      </c>
      <c r="B4728" s="1">
        <f t="shared" si="1"/>
        <v>2</v>
      </c>
    </row>
    <row r="4729">
      <c r="A4729" s="6" t="str">
        <f>'CBA Digital Banking Case Study '!D4729</f>
        <v>NSW</v>
      </c>
      <c r="B4729" s="1">
        <f t="shared" si="1"/>
        <v>3</v>
      </c>
    </row>
    <row r="4730">
      <c r="A4730" s="6" t="str">
        <f>'CBA Digital Banking Case Study '!D4730</f>
        <v>QLD</v>
      </c>
      <c r="B4730" s="1">
        <f t="shared" si="1"/>
        <v>7</v>
      </c>
    </row>
    <row r="4731">
      <c r="A4731" s="6" t="str">
        <f>'CBA Digital Banking Case Study '!D4731</f>
        <v>SA</v>
      </c>
      <c r="B4731" s="1">
        <f t="shared" si="1"/>
        <v>2</v>
      </c>
    </row>
    <row r="4732">
      <c r="A4732" s="6" t="str">
        <f>'CBA Digital Banking Case Study '!D4732</f>
        <v>VIC</v>
      </c>
      <c r="B4732" s="1">
        <f t="shared" si="1"/>
        <v>5</v>
      </c>
    </row>
    <row r="4733">
      <c r="A4733" s="6" t="str">
        <f>'CBA Digital Banking Case Study '!D4733</f>
        <v>NSW</v>
      </c>
      <c r="B4733" s="1">
        <f t="shared" si="1"/>
        <v>3</v>
      </c>
    </row>
    <row r="4734">
      <c r="A4734" s="6" t="str">
        <f>'CBA Digital Banking Case Study '!D4734</f>
        <v>NSW</v>
      </c>
      <c r="B4734" s="1">
        <f t="shared" si="1"/>
        <v>3</v>
      </c>
    </row>
    <row r="4735">
      <c r="A4735" s="6" t="str">
        <f>'CBA Digital Banking Case Study '!D4735</f>
        <v>SA</v>
      </c>
      <c r="B4735" s="1">
        <f t="shared" si="1"/>
        <v>2</v>
      </c>
    </row>
    <row r="4736">
      <c r="A4736" s="6" t="str">
        <f>'CBA Digital Banking Case Study '!D4736</f>
        <v>NSW</v>
      </c>
      <c r="B4736" s="1">
        <f t="shared" si="1"/>
        <v>3</v>
      </c>
    </row>
    <row r="4737">
      <c r="A4737" s="6" t="str">
        <f>'CBA Digital Banking Case Study '!D4737</f>
        <v>QLD</v>
      </c>
      <c r="B4737" s="1">
        <f t="shared" si="1"/>
        <v>7</v>
      </c>
    </row>
    <row r="4738">
      <c r="A4738" s="6" t="str">
        <f>'CBA Digital Banking Case Study '!D4738</f>
        <v>NT</v>
      </c>
      <c r="B4738" s="1">
        <f t="shared" si="1"/>
        <v>8</v>
      </c>
    </row>
    <row r="4739">
      <c r="A4739" s="6" t="str">
        <f>'CBA Digital Banking Case Study '!D4739</f>
        <v>NT</v>
      </c>
      <c r="B4739" s="1">
        <f t="shared" si="1"/>
        <v>8</v>
      </c>
    </row>
    <row r="4740">
      <c r="A4740" s="6" t="str">
        <f>'CBA Digital Banking Case Study '!D4740</f>
        <v>VIC</v>
      </c>
      <c r="B4740" s="1">
        <f t="shared" si="1"/>
        <v>5</v>
      </c>
    </row>
    <row r="4741">
      <c r="A4741" s="6" t="str">
        <f>'CBA Digital Banking Case Study '!D4741</f>
        <v>WA</v>
      </c>
      <c r="B4741" s="1">
        <f t="shared" si="1"/>
        <v>1</v>
      </c>
    </row>
    <row r="4742">
      <c r="A4742" s="6" t="str">
        <f>'CBA Digital Banking Case Study '!D4742</f>
        <v>NT</v>
      </c>
      <c r="B4742" s="1">
        <f t="shared" si="1"/>
        <v>8</v>
      </c>
    </row>
    <row r="4743">
      <c r="A4743" s="6" t="str">
        <f>'CBA Digital Banking Case Study '!D4743</f>
        <v>VIC</v>
      </c>
      <c r="B4743" s="1">
        <f t="shared" si="1"/>
        <v>5</v>
      </c>
    </row>
    <row r="4744">
      <c r="A4744" s="6" t="str">
        <f>'CBA Digital Banking Case Study '!D4744</f>
        <v>NSW</v>
      </c>
      <c r="B4744" s="1">
        <f t="shared" si="1"/>
        <v>3</v>
      </c>
    </row>
    <row r="4745">
      <c r="A4745" s="6" t="str">
        <f>'CBA Digital Banking Case Study '!D4745</f>
        <v>NSW</v>
      </c>
      <c r="B4745" s="1">
        <f t="shared" si="1"/>
        <v>3</v>
      </c>
    </row>
    <row r="4746">
      <c r="A4746" s="6" t="str">
        <f>'CBA Digital Banking Case Study '!D4746</f>
        <v>NSW</v>
      </c>
      <c r="B4746" s="1">
        <f t="shared" si="1"/>
        <v>3</v>
      </c>
    </row>
    <row r="4747">
      <c r="A4747" s="6" t="str">
        <f>'CBA Digital Banking Case Study '!D4747</f>
        <v>WA</v>
      </c>
      <c r="B4747" s="1">
        <f t="shared" si="1"/>
        <v>1</v>
      </c>
    </row>
    <row r="4748">
      <c r="A4748" s="6" t="str">
        <f>'CBA Digital Banking Case Study '!D4748</f>
        <v>QLD</v>
      </c>
      <c r="B4748" s="1">
        <f t="shared" si="1"/>
        <v>7</v>
      </c>
    </row>
    <row r="4749">
      <c r="A4749" s="6" t="str">
        <f>'CBA Digital Banking Case Study '!D4749</f>
        <v>WA</v>
      </c>
      <c r="B4749" s="1">
        <f t="shared" si="1"/>
        <v>1</v>
      </c>
    </row>
    <row r="4750">
      <c r="A4750" s="6" t="str">
        <f>'CBA Digital Banking Case Study '!D4750</f>
        <v>WA</v>
      </c>
      <c r="B4750" s="1">
        <f t="shared" si="1"/>
        <v>1</v>
      </c>
    </row>
    <row r="4751">
      <c r="A4751" s="6" t="str">
        <f>'CBA Digital Banking Case Study '!D4751</f>
        <v>QLD</v>
      </c>
      <c r="B4751" s="1">
        <f t="shared" si="1"/>
        <v>7</v>
      </c>
    </row>
    <row r="4752">
      <c r="A4752" s="6" t="str">
        <f>'CBA Digital Banking Case Study '!D4752</f>
        <v>QLD</v>
      </c>
      <c r="B4752" s="1">
        <f t="shared" si="1"/>
        <v>7</v>
      </c>
    </row>
    <row r="4753">
      <c r="A4753" s="6" t="str">
        <f>'CBA Digital Banking Case Study '!D4753</f>
        <v>NSW</v>
      </c>
      <c r="B4753" s="1">
        <f t="shared" si="1"/>
        <v>3</v>
      </c>
    </row>
    <row r="4754">
      <c r="A4754" s="6" t="str">
        <f>'CBA Digital Banking Case Study '!D4754</f>
        <v>WA</v>
      </c>
      <c r="B4754" s="1">
        <f t="shared" si="1"/>
        <v>1</v>
      </c>
    </row>
    <row r="4755">
      <c r="A4755" s="6" t="str">
        <f>'CBA Digital Banking Case Study '!D4755</f>
        <v>VIC</v>
      </c>
      <c r="B4755" s="1">
        <f t="shared" si="1"/>
        <v>5</v>
      </c>
    </row>
    <row r="4756">
      <c r="A4756" s="6" t="str">
        <f>'CBA Digital Banking Case Study '!D4756</f>
        <v>VIC</v>
      </c>
      <c r="B4756" s="1">
        <f t="shared" si="1"/>
        <v>5</v>
      </c>
    </row>
    <row r="4757">
      <c r="A4757" s="6" t="str">
        <f>'CBA Digital Banking Case Study '!D4757</f>
        <v>NSW</v>
      </c>
      <c r="B4757" s="1">
        <f t="shared" si="1"/>
        <v>3</v>
      </c>
    </row>
    <row r="4758">
      <c r="A4758" s="6" t="str">
        <f>'CBA Digital Banking Case Study '!D4758</f>
        <v>TAS</v>
      </c>
      <c r="B4758" s="1">
        <f t="shared" si="1"/>
        <v>4</v>
      </c>
    </row>
    <row r="4759">
      <c r="A4759" s="6" t="str">
        <f>'CBA Digital Banking Case Study '!D4759</f>
        <v>SA</v>
      </c>
      <c r="B4759" s="1">
        <f t="shared" si="1"/>
        <v>2</v>
      </c>
    </row>
    <row r="4760">
      <c r="A4760" s="6" t="str">
        <f>'CBA Digital Banking Case Study '!D4760</f>
        <v>VIC</v>
      </c>
      <c r="B4760" s="1">
        <f t="shared" si="1"/>
        <v>5</v>
      </c>
    </row>
    <row r="4761">
      <c r="A4761" s="6" t="str">
        <f>'CBA Digital Banking Case Study '!D4761</f>
        <v>VIC</v>
      </c>
      <c r="B4761" s="1">
        <f t="shared" si="1"/>
        <v>5</v>
      </c>
    </row>
    <row r="4762">
      <c r="A4762" s="6" t="str">
        <f>'CBA Digital Banking Case Study '!D4762</f>
        <v>QLD</v>
      </c>
      <c r="B4762" s="1">
        <f t="shared" si="1"/>
        <v>7</v>
      </c>
    </row>
    <row r="4763">
      <c r="A4763" s="6" t="str">
        <f>'CBA Digital Banking Case Study '!D4763</f>
        <v>NSW</v>
      </c>
      <c r="B4763" s="1">
        <f t="shared" si="1"/>
        <v>3</v>
      </c>
    </row>
    <row r="4764">
      <c r="A4764" s="6" t="str">
        <f>'CBA Digital Banking Case Study '!D4764</f>
        <v>NSW</v>
      </c>
      <c r="B4764" s="1">
        <f t="shared" si="1"/>
        <v>3</v>
      </c>
    </row>
    <row r="4765">
      <c r="A4765" s="6" t="str">
        <f>'CBA Digital Banking Case Study '!D4765</f>
        <v>QLD</v>
      </c>
      <c r="B4765" s="1">
        <f t="shared" si="1"/>
        <v>7</v>
      </c>
    </row>
    <row r="4766">
      <c r="A4766" s="6" t="str">
        <f>'CBA Digital Banking Case Study '!D4766</f>
        <v>NSW</v>
      </c>
      <c r="B4766" s="1">
        <f t="shared" si="1"/>
        <v>3</v>
      </c>
    </row>
    <row r="4767">
      <c r="A4767" s="6" t="str">
        <f>'CBA Digital Banking Case Study '!D4767</f>
        <v>VIC</v>
      </c>
      <c r="B4767" s="1">
        <f t="shared" si="1"/>
        <v>5</v>
      </c>
    </row>
    <row r="4768">
      <c r="A4768" s="6" t="str">
        <f>'CBA Digital Banking Case Study '!D4768</f>
        <v>VIC</v>
      </c>
      <c r="B4768" s="1">
        <f t="shared" si="1"/>
        <v>5</v>
      </c>
    </row>
    <row r="4769">
      <c r="A4769" s="6" t="str">
        <f>'CBA Digital Banking Case Study '!D4769</f>
        <v>VIC</v>
      </c>
      <c r="B4769" s="1">
        <f t="shared" si="1"/>
        <v>5</v>
      </c>
    </row>
    <row r="4770">
      <c r="A4770" s="6" t="str">
        <f>'CBA Digital Banking Case Study '!D4770</f>
        <v>NSW</v>
      </c>
      <c r="B4770" s="1">
        <f t="shared" si="1"/>
        <v>3</v>
      </c>
    </row>
    <row r="4771">
      <c r="A4771" s="6" t="str">
        <f>'CBA Digital Banking Case Study '!D4771</f>
        <v>VIC</v>
      </c>
      <c r="B4771" s="1">
        <f t="shared" si="1"/>
        <v>5</v>
      </c>
    </row>
    <row r="4772">
      <c r="A4772" s="6" t="str">
        <f>'CBA Digital Banking Case Study '!D4772</f>
        <v>VIC</v>
      </c>
      <c r="B4772" s="1">
        <f t="shared" si="1"/>
        <v>5</v>
      </c>
    </row>
    <row r="4773">
      <c r="A4773" s="6" t="str">
        <f>'CBA Digital Banking Case Study '!D4773</f>
        <v>VIC</v>
      </c>
      <c r="B4773" s="1">
        <f t="shared" si="1"/>
        <v>5</v>
      </c>
    </row>
    <row r="4774">
      <c r="A4774" s="6" t="str">
        <f>'CBA Digital Banking Case Study '!D4774</f>
        <v>QLD</v>
      </c>
      <c r="B4774" s="1">
        <f t="shared" si="1"/>
        <v>7</v>
      </c>
    </row>
    <row r="4775">
      <c r="A4775" s="6" t="str">
        <f>'CBA Digital Banking Case Study '!D4775</f>
        <v>ACT</v>
      </c>
      <c r="B4775" s="1">
        <f t="shared" si="1"/>
        <v>6</v>
      </c>
    </row>
    <row r="4776">
      <c r="A4776" s="6" t="str">
        <f>'CBA Digital Banking Case Study '!D4776</f>
        <v>NSW</v>
      </c>
      <c r="B4776" s="1">
        <f t="shared" si="1"/>
        <v>3</v>
      </c>
    </row>
    <row r="4777">
      <c r="A4777" s="6" t="str">
        <f>'CBA Digital Banking Case Study '!D4777</f>
        <v>WA</v>
      </c>
      <c r="B4777" s="1">
        <f t="shared" si="1"/>
        <v>1</v>
      </c>
    </row>
    <row r="4778">
      <c r="A4778" s="6" t="str">
        <f>'CBA Digital Banking Case Study '!D4778</f>
        <v>NSW</v>
      </c>
      <c r="B4778" s="1">
        <f t="shared" si="1"/>
        <v>3</v>
      </c>
    </row>
    <row r="4779">
      <c r="A4779" s="6" t="str">
        <f>'CBA Digital Banking Case Study '!D4779</f>
        <v>QLD</v>
      </c>
      <c r="B4779" s="1">
        <f t="shared" si="1"/>
        <v>7</v>
      </c>
    </row>
    <row r="4780">
      <c r="A4780" s="6" t="str">
        <f>'CBA Digital Banking Case Study '!D4780</f>
        <v>VIC</v>
      </c>
      <c r="B4780" s="1">
        <f t="shared" si="1"/>
        <v>5</v>
      </c>
    </row>
    <row r="4781">
      <c r="A4781" s="6" t="str">
        <f>'CBA Digital Banking Case Study '!D4781</f>
        <v>VIC</v>
      </c>
      <c r="B4781" s="1">
        <f t="shared" si="1"/>
        <v>5</v>
      </c>
    </row>
    <row r="4782">
      <c r="A4782" s="6" t="str">
        <f>'CBA Digital Banking Case Study '!D4782</f>
        <v>QLD</v>
      </c>
      <c r="B4782" s="1">
        <f t="shared" si="1"/>
        <v>7</v>
      </c>
    </row>
    <row r="4783">
      <c r="A4783" s="6" t="str">
        <f>'CBA Digital Banking Case Study '!D4783</f>
        <v>VIC</v>
      </c>
      <c r="B4783" s="1">
        <f t="shared" si="1"/>
        <v>5</v>
      </c>
    </row>
    <row r="4784">
      <c r="A4784" s="6" t="str">
        <f>'CBA Digital Banking Case Study '!D4784</f>
        <v>NSW</v>
      </c>
      <c r="B4784" s="1">
        <f t="shared" si="1"/>
        <v>3</v>
      </c>
    </row>
    <row r="4785">
      <c r="A4785" s="6" t="str">
        <f>'CBA Digital Banking Case Study '!D4785</f>
        <v>WA</v>
      </c>
      <c r="B4785" s="1">
        <f t="shared" si="1"/>
        <v>1</v>
      </c>
    </row>
    <row r="4786">
      <c r="A4786" s="6" t="str">
        <f>'CBA Digital Banking Case Study '!D4786</f>
        <v>NSW</v>
      </c>
      <c r="B4786" s="1">
        <f t="shared" si="1"/>
        <v>3</v>
      </c>
    </row>
    <row r="4787">
      <c r="A4787" s="6" t="str">
        <f>'CBA Digital Banking Case Study '!D4787</f>
        <v>NSW</v>
      </c>
      <c r="B4787" s="1">
        <f t="shared" si="1"/>
        <v>3</v>
      </c>
    </row>
    <row r="4788">
      <c r="A4788" s="6" t="str">
        <f>'CBA Digital Banking Case Study '!D4788</f>
        <v>NSW</v>
      </c>
      <c r="B4788" s="1">
        <f t="shared" si="1"/>
        <v>3</v>
      </c>
    </row>
    <row r="4789">
      <c r="A4789" s="6" t="str">
        <f>'CBA Digital Banking Case Study '!D4789</f>
        <v>NSW</v>
      </c>
      <c r="B4789" s="1">
        <f t="shared" si="1"/>
        <v>3</v>
      </c>
    </row>
    <row r="4790">
      <c r="A4790" s="6" t="str">
        <f>'CBA Digital Banking Case Study '!D4790</f>
        <v>VIC</v>
      </c>
      <c r="B4790" s="1">
        <f t="shared" si="1"/>
        <v>5</v>
      </c>
    </row>
    <row r="4791">
      <c r="A4791" s="6" t="str">
        <f>'CBA Digital Banking Case Study '!D4791</f>
        <v>VIC</v>
      </c>
      <c r="B4791" s="1">
        <f t="shared" si="1"/>
        <v>5</v>
      </c>
    </row>
    <row r="4792">
      <c r="A4792" s="6" t="str">
        <f>'CBA Digital Banking Case Study '!D4792</f>
        <v>NSW</v>
      </c>
      <c r="B4792" s="1">
        <f t="shared" si="1"/>
        <v>3</v>
      </c>
    </row>
    <row r="4793">
      <c r="A4793" s="6" t="str">
        <f>'CBA Digital Banking Case Study '!D4793</f>
        <v>NSW</v>
      </c>
      <c r="B4793" s="1">
        <f t="shared" si="1"/>
        <v>3</v>
      </c>
    </row>
    <row r="4794">
      <c r="A4794" s="6" t="str">
        <f>'CBA Digital Banking Case Study '!D4794</f>
        <v>QLD</v>
      </c>
      <c r="B4794" s="1">
        <f t="shared" si="1"/>
        <v>7</v>
      </c>
    </row>
    <row r="4795">
      <c r="A4795" s="6" t="str">
        <f>'CBA Digital Banking Case Study '!D4795</f>
        <v>QLD</v>
      </c>
      <c r="B4795" s="1">
        <f t="shared" si="1"/>
        <v>7</v>
      </c>
    </row>
    <row r="4796">
      <c r="A4796" s="6" t="str">
        <f>'CBA Digital Banking Case Study '!D4796</f>
        <v>NT</v>
      </c>
      <c r="B4796" s="1">
        <f t="shared" si="1"/>
        <v>8</v>
      </c>
    </row>
    <row r="4797">
      <c r="A4797" s="6" t="str">
        <f>'CBA Digital Banking Case Study '!D4797</f>
        <v>SA</v>
      </c>
      <c r="B4797" s="1">
        <f t="shared" si="1"/>
        <v>2</v>
      </c>
    </row>
    <row r="4798">
      <c r="A4798" s="6" t="str">
        <f>'CBA Digital Banking Case Study '!D4798</f>
        <v>SA</v>
      </c>
      <c r="B4798" s="1">
        <f t="shared" si="1"/>
        <v>2</v>
      </c>
    </row>
    <row r="4799">
      <c r="A4799" s="6" t="str">
        <f>'CBA Digital Banking Case Study '!D4799</f>
        <v>WA</v>
      </c>
      <c r="B4799" s="1">
        <f t="shared" si="1"/>
        <v>1</v>
      </c>
    </row>
    <row r="4800">
      <c r="A4800" s="6" t="str">
        <f>'CBA Digital Banking Case Study '!D4800</f>
        <v>QLD</v>
      </c>
      <c r="B4800" s="1">
        <f t="shared" si="1"/>
        <v>7</v>
      </c>
    </row>
    <row r="4801">
      <c r="A4801" s="6" t="str">
        <f>'CBA Digital Banking Case Study '!D4801</f>
        <v>NSW</v>
      </c>
      <c r="B4801" s="1">
        <f t="shared" si="1"/>
        <v>3</v>
      </c>
    </row>
    <row r="4802">
      <c r="A4802" s="6" t="str">
        <f>'CBA Digital Banking Case Study '!D4802</f>
        <v>QLD</v>
      </c>
      <c r="B4802" s="1">
        <f t="shared" si="1"/>
        <v>7</v>
      </c>
    </row>
    <row r="4803">
      <c r="A4803" s="6" t="str">
        <f>'CBA Digital Banking Case Study '!D4803</f>
        <v>NSW</v>
      </c>
      <c r="B4803" s="1">
        <f t="shared" si="1"/>
        <v>3</v>
      </c>
    </row>
    <row r="4804">
      <c r="A4804" s="6" t="str">
        <f>'CBA Digital Banking Case Study '!D4804</f>
        <v>SA</v>
      </c>
      <c r="B4804" s="1">
        <f t="shared" si="1"/>
        <v>2</v>
      </c>
    </row>
    <row r="4805">
      <c r="A4805" s="6" t="str">
        <f>'CBA Digital Banking Case Study '!D4805</f>
        <v>VIC</v>
      </c>
      <c r="B4805" s="1">
        <f t="shared" si="1"/>
        <v>5</v>
      </c>
    </row>
    <row r="4806">
      <c r="A4806" s="6" t="str">
        <f>'CBA Digital Banking Case Study '!D4806</f>
        <v>QLD</v>
      </c>
      <c r="B4806" s="1">
        <f t="shared" si="1"/>
        <v>7</v>
      </c>
    </row>
    <row r="4807">
      <c r="A4807" s="6" t="str">
        <f>'CBA Digital Banking Case Study '!D4807</f>
        <v>NSW</v>
      </c>
      <c r="B4807" s="1">
        <f t="shared" si="1"/>
        <v>3</v>
      </c>
    </row>
    <row r="4808">
      <c r="A4808" s="6" t="str">
        <f>'CBA Digital Banking Case Study '!D4808</f>
        <v>VIC</v>
      </c>
      <c r="B4808" s="1">
        <f t="shared" si="1"/>
        <v>5</v>
      </c>
    </row>
    <row r="4809">
      <c r="A4809" s="6" t="str">
        <f>'CBA Digital Banking Case Study '!D4809</f>
        <v>NSW</v>
      </c>
      <c r="B4809" s="1">
        <f t="shared" si="1"/>
        <v>3</v>
      </c>
    </row>
    <row r="4810">
      <c r="A4810" s="6" t="str">
        <f>'CBA Digital Banking Case Study '!D4810</f>
        <v>NSW</v>
      </c>
      <c r="B4810" s="1">
        <f t="shared" si="1"/>
        <v>3</v>
      </c>
    </row>
    <row r="4811">
      <c r="A4811" s="6" t="str">
        <f>'CBA Digital Banking Case Study '!D4811</f>
        <v>VIC</v>
      </c>
      <c r="B4811" s="1">
        <f t="shared" si="1"/>
        <v>5</v>
      </c>
    </row>
    <row r="4812">
      <c r="A4812" s="6" t="str">
        <f>'CBA Digital Banking Case Study '!D4812</f>
        <v>NSW</v>
      </c>
      <c r="B4812" s="1">
        <f t="shared" si="1"/>
        <v>3</v>
      </c>
    </row>
    <row r="4813">
      <c r="A4813" s="6" t="str">
        <f>'CBA Digital Banking Case Study '!D4813</f>
        <v>VIC</v>
      </c>
      <c r="B4813" s="1">
        <f t="shared" si="1"/>
        <v>5</v>
      </c>
    </row>
    <row r="4814">
      <c r="A4814" s="6" t="str">
        <f>'CBA Digital Banking Case Study '!D4814</f>
        <v>VIC</v>
      </c>
      <c r="B4814" s="1">
        <f t="shared" si="1"/>
        <v>5</v>
      </c>
    </row>
    <row r="4815">
      <c r="A4815" s="6" t="str">
        <f>'CBA Digital Banking Case Study '!D4815</f>
        <v>WA</v>
      </c>
      <c r="B4815" s="1">
        <f t="shared" si="1"/>
        <v>1</v>
      </c>
    </row>
    <row r="4816">
      <c r="A4816" s="6" t="str">
        <f>'CBA Digital Banking Case Study '!D4816</f>
        <v>VIC</v>
      </c>
      <c r="B4816" s="1">
        <f t="shared" si="1"/>
        <v>5</v>
      </c>
    </row>
    <row r="4817">
      <c r="A4817" s="6" t="str">
        <f>'CBA Digital Banking Case Study '!D4817</f>
        <v>VIC</v>
      </c>
      <c r="B4817" s="1">
        <f t="shared" si="1"/>
        <v>5</v>
      </c>
    </row>
    <row r="4818">
      <c r="A4818" s="6" t="str">
        <f>'CBA Digital Banking Case Study '!D4818</f>
        <v>NT</v>
      </c>
      <c r="B4818" s="1">
        <f t="shared" si="1"/>
        <v>8</v>
      </c>
    </row>
    <row r="4819">
      <c r="A4819" s="6" t="str">
        <f>'CBA Digital Banking Case Study '!D4819</f>
        <v>VIC</v>
      </c>
      <c r="B4819" s="1">
        <f t="shared" si="1"/>
        <v>5</v>
      </c>
    </row>
    <row r="4820">
      <c r="A4820" s="6" t="str">
        <f>'CBA Digital Banking Case Study '!D4820</f>
        <v>VIC</v>
      </c>
      <c r="B4820" s="1">
        <f t="shared" si="1"/>
        <v>5</v>
      </c>
    </row>
    <row r="4821">
      <c r="A4821" s="6" t="str">
        <f>'CBA Digital Banking Case Study '!D4821</f>
        <v>VIC</v>
      </c>
      <c r="B4821" s="1">
        <f t="shared" si="1"/>
        <v>5</v>
      </c>
    </row>
    <row r="4822">
      <c r="A4822" s="6" t="str">
        <f>'CBA Digital Banking Case Study '!D4822</f>
        <v>WA</v>
      </c>
      <c r="B4822" s="1">
        <f t="shared" si="1"/>
        <v>1</v>
      </c>
    </row>
    <row r="4823">
      <c r="A4823" s="6" t="str">
        <f>'CBA Digital Banking Case Study '!D4823</f>
        <v>VIC</v>
      </c>
      <c r="B4823" s="1">
        <f t="shared" si="1"/>
        <v>5</v>
      </c>
    </row>
    <row r="4824">
      <c r="A4824" s="6" t="str">
        <f>'CBA Digital Banking Case Study '!D4824</f>
        <v>VIC</v>
      </c>
      <c r="B4824" s="1">
        <f t="shared" si="1"/>
        <v>5</v>
      </c>
    </row>
    <row r="4825">
      <c r="A4825" s="6" t="str">
        <f>'CBA Digital Banking Case Study '!D4825</f>
        <v>QLD</v>
      </c>
      <c r="B4825" s="1">
        <f t="shared" si="1"/>
        <v>7</v>
      </c>
    </row>
    <row r="4826">
      <c r="A4826" s="6" t="str">
        <f>'CBA Digital Banking Case Study '!D4826</f>
        <v>NSW</v>
      </c>
      <c r="B4826" s="1">
        <f t="shared" si="1"/>
        <v>3</v>
      </c>
    </row>
    <row r="4827">
      <c r="A4827" s="6" t="str">
        <f>'CBA Digital Banking Case Study '!D4827</f>
        <v>WA</v>
      </c>
      <c r="B4827" s="1">
        <f t="shared" si="1"/>
        <v>1</v>
      </c>
    </row>
    <row r="4828">
      <c r="A4828" s="6" t="str">
        <f>'CBA Digital Banking Case Study '!D4828</f>
        <v>VIC</v>
      </c>
      <c r="B4828" s="1">
        <f t="shared" si="1"/>
        <v>5</v>
      </c>
    </row>
    <row r="4829">
      <c r="A4829" s="6" t="str">
        <f>'CBA Digital Banking Case Study '!D4829</f>
        <v>QLD</v>
      </c>
      <c r="B4829" s="1">
        <f t="shared" si="1"/>
        <v>7</v>
      </c>
    </row>
    <row r="4830">
      <c r="A4830" s="6" t="str">
        <f>'CBA Digital Banking Case Study '!D4830</f>
        <v>QLD</v>
      </c>
      <c r="B4830" s="1">
        <f t="shared" si="1"/>
        <v>7</v>
      </c>
    </row>
    <row r="4831">
      <c r="A4831" s="6" t="str">
        <f>'CBA Digital Banking Case Study '!D4831</f>
        <v>NSW</v>
      </c>
      <c r="B4831" s="1">
        <f t="shared" si="1"/>
        <v>3</v>
      </c>
    </row>
    <row r="4832">
      <c r="A4832" s="6" t="str">
        <f>'CBA Digital Banking Case Study '!D4832</f>
        <v>SA</v>
      </c>
      <c r="B4832" s="1">
        <f t="shared" si="1"/>
        <v>2</v>
      </c>
    </row>
    <row r="4833">
      <c r="A4833" s="6" t="str">
        <f>'CBA Digital Banking Case Study '!D4833</f>
        <v>ACT</v>
      </c>
      <c r="B4833" s="1">
        <f t="shared" si="1"/>
        <v>6</v>
      </c>
    </row>
    <row r="4834">
      <c r="A4834" s="6" t="str">
        <f>'CBA Digital Banking Case Study '!D4834</f>
        <v>VIC</v>
      </c>
      <c r="B4834" s="1">
        <f t="shared" si="1"/>
        <v>5</v>
      </c>
    </row>
    <row r="4835">
      <c r="A4835" s="6" t="str">
        <f>'CBA Digital Banking Case Study '!D4835</f>
        <v>TAS</v>
      </c>
      <c r="B4835" s="1">
        <f t="shared" si="1"/>
        <v>4</v>
      </c>
    </row>
    <row r="4836">
      <c r="A4836" s="6" t="str">
        <f>'CBA Digital Banking Case Study '!D4836</f>
        <v>NSW</v>
      </c>
      <c r="B4836" s="1">
        <f t="shared" si="1"/>
        <v>3</v>
      </c>
    </row>
    <row r="4837">
      <c r="A4837" s="6" t="str">
        <f>'CBA Digital Banking Case Study '!D4837</f>
        <v>SA</v>
      </c>
      <c r="B4837" s="1">
        <f t="shared" si="1"/>
        <v>2</v>
      </c>
    </row>
    <row r="4838">
      <c r="A4838" s="6" t="str">
        <f>'CBA Digital Banking Case Study '!D4838</f>
        <v>NSW</v>
      </c>
      <c r="B4838" s="1">
        <f t="shared" si="1"/>
        <v>3</v>
      </c>
    </row>
    <row r="4839">
      <c r="A4839" s="6" t="str">
        <f>'CBA Digital Banking Case Study '!D4839</f>
        <v>NSW</v>
      </c>
      <c r="B4839" s="1">
        <f t="shared" si="1"/>
        <v>3</v>
      </c>
    </row>
    <row r="4840">
      <c r="A4840" s="6" t="str">
        <f>'CBA Digital Banking Case Study '!D4840</f>
        <v>NSW</v>
      </c>
      <c r="B4840" s="1">
        <f t="shared" si="1"/>
        <v>3</v>
      </c>
    </row>
    <row r="4841">
      <c r="A4841" s="6" t="str">
        <f>'CBA Digital Banking Case Study '!D4841</f>
        <v>NSW</v>
      </c>
      <c r="B4841" s="1">
        <f t="shared" si="1"/>
        <v>3</v>
      </c>
    </row>
    <row r="4842">
      <c r="A4842" s="6" t="str">
        <f>'CBA Digital Banking Case Study '!D4842</f>
        <v>NSW</v>
      </c>
      <c r="B4842" s="1">
        <f t="shared" si="1"/>
        <v>3</v>
      </c>
    </row>
    <row r="4843">
      <c r="A4843" s="6" t="str">
        <f>'CBA Digital Banking Case Study '!D4843</f>
        <v>SA</v>
      </c>
      <c r="B4843" s="1">
        <f t="shared" si="1"/>
        <v>2</v>
      </c>
    </row>
    <row r="4844">
      <c r="A4844" s="6" t="str">
        <f>'CBA Digital Banking Case Study '!D4844</f>
        <v>SA</v>
      </c>
      <c r="B4844" s="1">
        <f t="shared" si="1"/>
        <v>2</v>
      </c>
    </row>
    <row r="4845">
      <c r="A4845" s="6" t="str">
        <f>'CBA Digital Banking Case Study '!D4845</f>
        <v>NSW</v>
      </c>
      <c r="B4845" s="1">
        <f t="shared" si="1"/>
        <v>3</v>
      </c>
    </row>
    <row r="4846">
      <c r="A4846" s="6" t="str">
        <f>'CBA Digital Banking Case Study '!D4846</f>
        <v>NSW</v>
      </c>
      <c r="B4846" s="1">
        <f t="shared" si="1"/>
        <v>3</v>
      </c>
    </row>
    <row r="4847">
      <c r="A4847" s="6" t="str">
        <f>'CBA Digital Banking Case Study '!D4847</f>
        <v>WA</v>
      </c>
      <c r="B4847" s="1">
        <f t="shared" si="1"/>
        <v>1</v>
      </c>
    </row>
    <row r="4848">
      <c r="A4848" s="6" t="str">
        <f>'CBA Digital Banking Case Study '!D4848</f>
        <v>VIC</v>
      </c>
      <c r="B4848" s="1">
        <f t="shared" si="1"/>
        <v>5</v>
      </c>
    </row>
    <row r="4849">
      <c r="A4849" s="6" t="str">
        <f>'CBA Digital Banking Case Study '!D4849</f>
        <v>NSW</v>
      </c>
      <c r="B4849" s="1">
        <f t="shared" si="1"/>
        <v>3</v>
      </c>
    </row>
    <row r="4850">
      <c r="A4850" s="6" t="str">
        <f>'CBA Digital Banking Case Study '!D4850</f>
        <v>VIC</v>
      </c>
      <c r="B4850" s="1">
        <f t="shared" si="1"/>
        <v>5</v>
      </c>
    </row>
    <row r="4851">
      <c r="A4851" s="6" t="str">
        <f>'CBA Digital Banking Case Study '!D4851</f>
        <v>VIC</v>
      </c>
      <c r="B4851" s="1">
        <f t="shared" si="1"/>
        <v>5</v>
      </c>
    </row>
    <row r="4852">
      <c r="A4852" s="6" t="str">
        <f>'CBA Digital Banking Case Study '!D4852</f>
        <v>NSW</v>
      </c>
      <c r="B4852" s="1">
        <f t="shared" si="1"/>
        <v>3</v>
      </c>
    </row>
    <row r="4853">
      <c r="A4853" s="6" t="str">
        <f>'CBA Digital Banking Case Study '!D4853</f>
        <v>QLD</v>
      </c>
      <c r="B4853" s="1">
        <f t="shared" si="1"/>
        <v>7</v>
      </c>
    </row>
    <row r="4854">
      <c r="A4854" s="6" t="str">
        <f>'CBA Digital Banking Case Study '!D4854</f>
        <v>QLD</v>
      </c>
      <c r="B4854" s="1">
        <f t="shared" si="1"/>
        <v>7</v>
      </c>
    </row>
    <row r="4855">
      <c r="A4855" s="6" t="str">
        <f>'CBA Digital Banking Case Study '!D4855</f>
        <v>NSW</v>
      </c>
      <c r="B4855" s="1">
        <f t="shared" si="1"/>
        <v>3</v>
      </c>
    </row>
    <row r="4856">
      <c r="A4856" s="6" t="str">
        <f>'CBA Digital Banking Case Study '!D4856</f>
        <v>SA</v>
      </c>
      <c r="B4856" s="1">
        <f t="shared" si="1"/>
        <v>2</v>
      </c>
    </row>
    <row r="4857">
      <c r="A4857" s="6" t="str">
        <f>'CBA Digital Banking Case Study '!D4857</f>
        <v>VIC</v>
      </c>
      <c r="B4857" s="1">
        <f t="shared" si="1"/>
        <v>5</v>
      </c>
    </row>
    <row r="4858">
      <c r="A4858" s="6" t="str">
        <f>'CBA Digital Banking Case Study '!D4858</f>
        <v>NSW</v>
      </c>
      <c r="B4858" s="1">
        <f t="shared" si="1"/>
        <v>3</v>
      </c>
    </row>
    <row r="4859">
      <c r="A4859" s="6" t="str">
        <f>'CBA Digital Banking Case Study '!D4859</f>
        <v>NSW</v>
      </c>
      <c r="B4859" s="1">
        <f t="shared" si="1"/>
        <v>3</v>
      </c>
    </row>
    <row r="4860">
      <c r="A4860" s="6" t="str">
        <f>'CBA Digital Banking Case Study '!D4860</f>
        <v>NSW</v>
      </c>
      <c r="B4860" s="1">
        <f t="shared" si="1"/>
        <v>3</v>
      </c>
    </row>
    <row r="4861">
      <c r="A4861" s="6" t="str">
        <f>'CBA Digital Banking Case Study '!D4861</f>
        <v>VIC</v>
      </c>
      <c r="B4861" s="1">
        <f t="shared" si="1"/>
        <v>5</v>
      </c>
    </row>
    <row r="4862">
      <c r="A4862" s="6" t="str">
        <f>'CBA Digital Banking Case Study '!D4862</f>
        <v>NSW</v>
      </c>
      <c r="B4862" s="1">
        <f t="shared" si="1"/>
        <v>3</v>
      </c>
    </row>
    <row r="4863">
      <c r="A4863" s="6" t="str">
        <f>'CBA Digital Banking Case Study '!D4863</f>
        <v>VIC</v>
      </c>
      <c r="B4863" s="1">
        <f t="shared" si="1"/>
        <v>5</v>
      </c>
    </row>
    <row r="4864">
      <c r="A4864" s="6" t="str">
        <f>'CBA Digital Banking Case Study '!D4864</f>
        <v>NSW</v>
      </c>
      <c r="B4864" s="1">
        <f t="shared" si="1"/>
        <v>3</v>
      </c>
    </row>
    <row r="4865">
      <c r="A4865" s="6" t="str">
        <f>'CBA Digital Banking Case Study '!D4865</f>
        <v>QLD</v>
      </c>
      <c r="B4865" s="1">
        <f t="shared" si="1"/>
        <v>7</v>
      </c>
    </row>
    <row r="4866">
      <c r="A4866" s="6" t="str">
        <f>'CBA Digital Banking Case Study '!D4866</f>
        <v>WA</v>
      </c>
      <c r="B4866" s="1">
        <f t="shared" si="1"/>
        <v>1</v>
      </c>
    </row>
    <row r="4867">
      <c r="A4867" s="6" t="str">
        <f>'CBA Digital Banking Case Study '!D4867</f>
        <v>VIC</v>
      </c>
      <c r="B4867" s="1">
        <f t="shared" si="1"/>
        <v>5</v>
      </c>
    </row>
    <row r="4868">
      <c r="A4868" s="6" t="str">
        <f>'CBA Digital Banking Case Study '!D4868</f>
        <v>QLD</v>
      </c>
      <c r="B4868" s="1">
        <f t="shared" si="1"/>
        <v>7</v>
      </c>
    </row>
    <row r="4869">
      <c r="A4869" s="6" t="str">
        <f>'CBA Digital Banking Case Study '!D4869</f>
        <v>TAS</v>
      </c>
      <c r="B4869" s="1">
        <f t="shared" si="1"/>
        <v>4</v>
      </c>
    </row>
    <row r="4870">
      <c r="A4870" s="6" t="str">
        <f>'CBA Digital Banking Case Study '!D4870</f>
        <v>QLD</v>
      </c>
      <c r="B4870" s="1">
        <f t="shared" si="1"/>
        <v>7</v>
      </c>
    </row>
    <row r="4871">
      <c r="A4871" s="6" t="str">
        <f>'CBA Digital Banking Case Study '!D4871</f>
        <v>VIC</v>
      </c>
      <c r="B4871" s="1">
        <f t="shared" si="1"/>
        <v>5</v>
      </c>
    </row>
    <row r="4872">
      <c r="A4872" s="6" t="str">
        <f>'CBA Digital Banking Case Study '!D4872</f>
        <v>VIC</v>
      </c>
      <c r="B4872" s="1">
        <f t="shared" si="1"/>
        <v>5</v>
      </c>
    </row>
    <row r="4873">
      <c r="A4873" s="6" t="str">
        <f>'CBA Digital Banking Case Study '!D4873</f>
        <v>WA</v>
      </c>
      <c r="B4873" s="1">
        <f t="shared" si="1"/>
        <v>1</v>
      </c>
    </row>
    <row r="4874">
      <c r="A4874" s="6" t="str">
        <f>'CBA Digital Banking Case Study '!D4874</f>
        <v>NSW</v>
      </c>
      <c r="B4874" s="1">
        <f t="shared" si="1"/>
        <v>3</v>
      </c>
    </row>
    <row r="4875">
      <c r="A4875" s="6" t="str">
        <f>'CBA Digital Banking Case Study '!D4875</f>
        <v>VIC</v>
      </c>
      <c r="B4875" s="1">
        <f t="shared" si="1"/>
        <v>5</v>
      </c>
    </row>
    <row r="4876">
      <c r="A4876" s="6" t="str">
        <f>'CBA Digital Banking Case Study '!D4876</f>
        <v>VIC</v>
      </c>
      <c r="B4876" s="1">
        <f t="shared" si="1"/>
        <v>5</v>
      </c>
    </row>
    <row r="4877">
      <c r="A4877" s="6" t="str">
        <f>'CBA Digital Banking Case Study '!D4877</f>
        <v>QLD</v>
      </c>
      <c r="B4877" s="1">
        <f t="shared" si="1"/>
        <v>7</v>
      </c>
    </row>
    <row r="4878">
      <c r="A4878" s="6" t="str">
        <f>'CBA Digital Banking Case Study '!D4878</f>
        <v>QLD</v>
      </c>
      <c r="B4878" s="1">
        <f t="shared" si="1"/>
        <v>7</v>
      </c>
    </row>
    <row r="4879">
      <c r="A4879" s="6" t="str">
        <f>'CBA Digital Banking Case Study '!D4879</f>
        <v>NSW</v>
      </c>
      <c r="B4879" s="1">
        <f t="shared" si="1"/>
        <v>3</v>
      </c>
    </row>
    <row r="4880">
      <c r="A4880" s="6" t="str">
        <f>'CBA Digital Banking Case Study '!D4880</f>
        <v>NSW</v>
      </c>
      <c r="B4880" s="1">
        <f t="shared" si="1"/>
        <v>3</v>
      </c>
    </row>
    <row r="4881">
      <c r="A4881" s="6" t="str">
        <f>'CBA Digital Banking Case Study '!D4881</f>
        <v>TAS</v>
      </c>
      <c r="B4881" s="1">
        <f t="shared" si="1"/>
        <v>4</v>
      </c>
    </row>
    <row r="4882">
      <c r="A4882" s="6" t="str">
        <f>'CBA Digital Banking Case Study '!D4882</f>
        <v>NSW</v>
      </c>
      <c r="B4882" s="1">
        <f t="shared" si="1"/>
        <v>3</v>
      </c>
    </row>
    <row r="4883">
      <c r="A4883" s="6" t="str">
        <f>'CBA Digital Banking Case Study '!D4883</f>
        <v>NSW</v>
      </c>
      <c r="B4883" s="1">
        <f t="shared" si="1"/>
        <v>3</v>
      </c>
    </row>
    <row r="4884">
      <c r="A4884" s="6" t="str">
        <f>'CBA Digital Banking Case Study '!D4884</f>
        <v>VIC</v>
      </c>
      <c r="B4884" s="1">
        <f t="shared" si="1"/>
        <v>5</v>
      </c>
    </row>
    <row r="4885">
      <c r="A4885" s="6" t="str">
        <f>'CBA Digital Banking Case Study '!D4885</f>
        <v>WA</v>
      </c>
      <c r="B4885" s="1">
        <f t="shared" si="1"/>
        <v>1</v>
      </c>
    </row>
    <row r="4886">
      <c r="A4886" s="6" t="str">
        <f>'CBA Digital Banking Case Study '!D4886</f>
        <v>QLD</v>
      </c>
      <c r="B4886" s="1">
        <f t="shared" si="1"/>
        <v>7</v>
      </c>
    </row>
    <row r="4887">
      <c r="A4887" s="6" t="str">
        <f>'CBA Digital Banking Case Study '!D4887</f>
        <v>TAS</v>
      </c>
      <c r="B4887" s="1">
        <f t="shared" si="1"/>
        <v>4</v>
      </c>
    </row>
    <row r="4888">
      <c r="A4888" s="6" t="str">
        <f>'CBA Digital Banking Case Study '!D4888</f>
        <v>NSW</v>
      </c>
      <c r="B4888" s="1">
        <f t="shared" si="1"/>
        <v>3</v>
      </c>
    </row>
    <row r="4889">
      <c r="A4889" s="6" t="str">
        <f>'CBA Digital Banking Case Study '!D4889</f>
        <v>VIC</v>
      </c>
      <c r="B4889" s="1">
        <f t="shared" si="1"/>
        <v>5</v>
      </c>
    </row>
    <row r="4890">
      <c r="A4890" s="6" t="str">
        <f>'CBA Digital Banking Case Study '!D4890</f>
        <v>NSW</v>
      </c>
      <c r="B4890" s="1">
        <f t="shared" si="1"/>
        <v>3</v>
      </c>
    </row>
    <row r="4891">
      <c r="A4891" s="6" t="str">
        <f>'CBA Digital Banking Case Study '!D4891</f>
        <v>WA</v>
      </c>
      <c r="B4891" s="1">
        <f t="shared" si="1"/>
        <v>1</v>
      </c>
    </row>
    <row r="4892">
      <c r="A4892" s="6" t="str">
        <f>'CBA Digital Banking Case Study '!D4892</f>
        <v>VIC</v>
      </c>
      <c r="B4892" s="1">
        <f t="shared" si="1"/>
        <v>5</v>
      </c>
    </row>
    <row r="4893">
      <c r="A4893" s="6" t="str">
        <f>'CBA Digital Banking Case Study '!D4893</f>
        <v>NSW</v>
      </c>
      <c r="B4893" s="1">
        <f t="shared" si="1"/>
        <v>3</v>
      </c>
    </row>
    <row r="4894">
      <c r="A4894" s="6" t="str">
        <f>'CBA Digital Banking Case Study '!D4894</f>
        <v>QLD</v>
      </c>
      <c r="B4894" s="1">
        <f t="shared" si="1"/>
        <v>7</v>
      </c>
    </row>
    <row r="4895">
      <c r="A4895" s="6" t="str">
        <f>'CBA Digital Banking Case Study '!D4895</f>
        <v>VIC</v>
      </c>
      <c r="B4895" s="1">
        <f t="shared" si="1"/>
        <v>5</v>
      </c>
    </row>
    <row r="4896">
      <c r="A4896" s="6" t="str">
        <f>'CBA Digital Banking Case Study '!D4896</f>
        <v>VIC</v>
      </c>
      <c r="B4896" s="1">
        <f t="shared" si="1"/>
        <v>5</v>
      </c>
    </row>
    <row r="4897">
      <c r="A4897" s="6" t="str">
        <f>'CBA Digital Banking Case Study '!D4897</f>
        <v>SA</v>
      </c>
      <c r="B4897" s="1">
        <f t="shared" si="1"/>
        <v>2</v>
      </c>
    </row>
    <row r="4898">
      <c r="A4898" s="6" t="str">
        <f>'CBA Digital Banking Case Study '!D4898</f>
        <v>NSW</v>
      </c>
      <c r="B4898" s="1">
        <f t="shared" si="1"/>
        <v>3</v>
      </c>
    </row>
    <row r="4899">
      <c r="A4899" s="6" t="str">
        <f>'CBA Digital Banking Case Study '!D4899</f>
        <v>NSW</v>
      </c>
      <c r="B4899" s="1">
        <f t="shared" si="1"/>
        <v>3</v>
      </c>
    </row>
    <row r="4900">
      <c r="A4900" s="6" t="str">
        <f>'CBA Digital Banking Case Study '!D4900</f>
        <v>NSW</v>
      </c>
      <c r="B4900" s="1">
        <f t="shared" si="1"/>
        <v>3</v>
      </c>
    </row>
    <row r="4901">
      <c r="A4901" s="6" t="str">
        <f>'CBA Digital Banking Case Study '!D4901</f>
        <v>VIC</v>
      </c>
      <c r="B4901" s="1">
        <f t="shared" si="1"/>
        <v>5</v>
      </c>
    </row>
    <row r="4902">
      <c r="A4902" s="6" t="str">
        <f>'CBA Digital Banking Case Study '!D4902</f>
        <v>NSW</v>
      </c>
      <c r="B4902" s="1">
        <f t="shared" si="1"/>
        <v>3</v>
      </c>
    </row>
    <row r="4903">
      <c r="A4903" s="6" t="str">
        <f>'CBA Digital Banking Case Study '!D4903</f>
        <v>QLD</v>
      </c>
      <c r="B4903" s="1">
        <f t="shared" si="1"/>
        <v>7</v>
      </c>
    </row>
    <row r="4904">
      <c r="A4904" s="6" t="str">
        <f>'CBA Digital Banking Case Study '!D4904</f>
        <v>NSW</v>
      </c>
      <c r="B4904" s="1">
        <f t="shared" si="1"/>
        <v>3</v>
      </c>
    </row>
    <row r="4905">
      <c r="A4905" s="6" t="str">
        <f>'CBA Digital Banking Case Study '!D4905</f>
        <v>SA</v>
      </c>
      <c r="B4905" s="1">
        <f t="shared" si="1"/>
        <v>2</v>
      </c>
    </row>
    <row r="4906">
      <c r="A4906" s="6" t="str">
        <f>'CBA Digital Banking Case Study '!D4906</f>
        <v>NSW</v>
      </c>
      <c r="B4906" s="1">
        <f t="shared" si="1"/>
        <v>3</v>
      </c>
    </row>
    <row r="4907">
      <c r="A4907" s="6" t="str">
        <f>'CBA Digital Banking Case Study '!D4907</f>
        <v>NSW</v>
      </c>
      <c r="B4907" s="1">
        <f t="shared" si="1"/>
        <v>3</v>
      </c>
    </row>
    <row r="4908">
      <c r="A4908" s="6" t="str">
        <f>'CBA Digital Banking Case Study '!D4908</f>
        <v>NSW</v>
      </c>
      <c r="B4908" s="1">
        <f t="shared" si="1"/>
        <v>3</v>
      </c>
    </row>
    <row r="4909">
      <c r="A4909" s="6" t="str">
        <f>'CBA Digital Banking Case Study '!D4909</f>
        <v>QLD</v>
      </c>
      <c r="B4909" s="1">
        <f t="shared" si="1"/>
        <v>7</v>
      </c>
    </row>
    <row r="4910">
      <c r="A4910" s="6" t="str">
        <f>'CBA Digital Banking Case Study '!D4910</f>
        <v>VIC</v>
      </c>
      <c r="B4910" s="1">
        <f t="shared" si="1"/>
        <v>5</v>
      </c>
    </row>
    <row r="4911">
      <c r="A4911" s="6" t="str">
        <f>'CBA Digital Banking Case Study '!D4911</f>
        <v>WA</v>
      </c>
      <c r="B4911" s="1">
        <f t="shared" si="1"/>
        <v>1</v>
      </c>
    </row>
    <row r="4912">
      <c r="A4912" s="6" t="str">
        <f>'CBA Digital Banking Case Study '!D4912</f>
        <v>WA</v>
      </c>
      <c r="B4912" s="1">
        <f t="shared" si="1"/>
        <v>1</v>
      </c>
    </row>
    <row r="4913">
      <c r="A4913" s="6" t="str">
        <f>'CBA Digital Banking Case Study '!D4913</f>
        <v>SA</v>
      </c>
      <c r="B4913" s="1">
        <f t="shared" si="1"/>
        <v>2</v>
      </c>
    </row>
    <row r="4914">
      <c r="A4914" s="6" t="str">
        <f>'CBA Digital Banking Case Study '!D4914</f>
        <v>QLD</v>
      </c>
      <c r="B4914" s="1">
        <f t="shared" si="1"/>
        <v>7</v>
      </c>
    </row>
    <row r="4915">
      <c r="A4915" s="6" t="str">
        <f>'CBA Digital Banking Case Study '!D4915</f>
        <v>NSW</v>
      </c>
      <c r="B4915" s="1">
        <f t="shared" si="1"/>
        <v>3</v>
      </c>
    </row>
    <row r="4916">
      <c r="A4916" s="6" t="str">
        <f>'CBA Digital Banking Case Study '!D4916</f>
        <v>WA</v>
      </c>
      <c r="B4916" s="1">
        <f t="shared" si="1"/>
        <v>1</v>
      </c>
    </row>
    <row r="4917">
      <c r="A4917" s="6" t="str">
        <f>'CBA Digital Banking Case Study '!D4917</f>
        <v>TAS</v>
      </c>
      <c r="B4917" s="1">
        <f t="shared" si="1"/>
        <v>4</v>
      </c>
    </row>
    <row r="4918">
      <c r="A4918" s="6" t="str">
        <f>'CBA Digital Banking Case Study '!D4918</f>
        <v>NT</v>
      </c>
      <c r="B4918" s="1">
        <f t="shared" si="1"/>
        <v>8</v>
      </c>
    </row>
    <row r="4919">
      <c r="A4919" s="6" t="str">
        <f>'CBA Digital Banking Case Study '!D4919</f>
        <v>NSW</v>
      </c>
      <c r="B4919" s="1">
        <f t="shared" si="1"/>
        <v>3</v>
      </c>
    </row>
    <row r="4920">
      <c r="A4920" s="6" t="str">
        <f>'CBA Digital Banking Case Study '!D4920</f>
        <v>QLD</v>
      </c>
      <c r="B4920" s="1">
        <f t="shared" si="1"/>
        <v>7</v>
      </c>
    </row>
    <row r="4921">
      <c r="A4921" s="6" t="str">
        <f>'CBA Digital Banking Case Study '!D4921</f>
        <v>NSW</v>
      </c>
      <c r="B4921" s="1">
        <f t="shared" si="1"/>
        <v>3</v>
      </c>
    </row>
    <row r="4922">
      <c r="A4922" s="6" t="str">
        <f>'CBA Digital Banking Case Study '!D4922</f>
        <v>NSW</v>
      </c>
      <c r="B4922" s="1">
        <f t="shared" si="1"/>
        <v>3</v>
      </c>
    </row>
    <row r="4923">
      <c r="A4923" s="6" t="str">
        <f>'CBA Digital Banking Case Study '!D4923</f>
        <v>QLD</v>
      </c>
      <c r="B4923" s="1">
        <f t="shared" si="1"/>
        <v>7</v>
      </c>
    </row>
    <row r="4924">
      <c r="A4924" s="6" t="str">
        <f>'CBA Digital Banking Case Study '!D4924</f>
        <v>ACT</v>
      </c>
      <c r="B4924" s="1">
        <f t="shared" si="1"/>
        <v>6</v>
      </c>
    </row>
    <row r="4925">
      <c r="A4925" s="6" t="str">
        <f>'CBA Digital Banking Case Study '!D4925</f>
        <v>QLD</v>
      </c>
      <c r="B4925" s="1">
        <f t="shared" si="1"/>
        <v>7</v>
      </c>
    </row>
    <row r="4926">
      <c r="A4926" s="6" t="str">
        <f>'CBA Digital Banking Case Study '!D4926</f>
        <v>WA</v>
      </c>
      <c r="B4926" s="1">
        <f t="shared" si="1"/>
        <v>1</v>
      </c>
    </row>
    <row r="4927">
      <c r="A4927" s="6" t="str">
        <f>'CBA Digital Banking Case Study '!D4927</f>
        <v>NSW</v>
      </c>
      <c r="B4927" s="1">
        <f t="shared" si="1"/>
        <v>3</v>
      </c>
    </row>
    <row r="4928">
      <c r="A4928" s="6" t="str">
        <f>'CBA Digital Banking Case Study '!D4928</f>
        <v>NSW</v>
      </c>
      <c r="B4928" s="1">
        <f t="shared" si="1"/>
        <v>3</v>
      </c>
    </row>
    <row r="4929">
      <c r="A4929" s="6" t="str">
        <f>'CBA Digital Banking Case Study '!D4929</f>
        <v>QLD</v>
      </c>
      <c r="B4929" s="1">
        <f t="shared" si="1"/>
        <v>7</v>
      </c>
    </row>
    <row r="4930">
      <c r="A4930" s="6" t="str">
        <f>'CBA Digital Banking Case Study '!D4930</f>
        <v>VIC</v>
      </c>
      <c r="B4930" s="1">
        <f t="shared" si="1"/>
        <v>5</v>
      </c>
    </row>
    <row r="4931">
      <c r="A4931" s="6" t="str">
        <f>'CBA Digital Banking Case Study '!D4931</f>
        <v>SA</v>
      </c>
      <c r="B4931" s="1">
        <f t="shared" si="1"/>
        <v>2</v>
      </c>
    </row>
    <row r="4932">
      <c r="A4932" s="6" t="str">
        <f>'CBA Digital Banking Case Study '!D4932</f>
        <v>NSW</v>
      </c>
      <c r="B4932" s="1">
        <f t="shared" si="1"/>
        <v>3</v>
      </c>
    </row>
    <row r="4933">
      <c r="A4933" s="6" t="str">
        <f>'CBA Digital Banking Case Study '!D4933</f>
        <v>VIC</v>
      </c>
      <c r="B4933" s="1">
        <f t="shared" si="1"/>
        <v>5</v>
      </c>
    </row>
    <row r="4934">
      <c r="A4934" s="6" t="str">
        <f>'CBA Digital Banking Case Study '!D4934</f>
        <v>VIC</v>
      </c>
      <c r="B4934" s="1">
        <f t="shared" si="1"/>
        <v>5</v>
      </c>
    </row>
    <row r="4935">
      <c r="A4935" s="6" t="str">
        <f>'CBA Digital Banking Case Study '!D4935</f>
        <v>NSW</v>
      </c>
      <c r="B4935" s="1">
        <f t="shared" si="1"/>
        <v>3</v>
      </c>
    </row>
    <row r="4936">
      <c r="A4936" s="6" t="str">
        <f>'CBA Digital Banking Case Study '!D4936</f>
        <v>SA</v>
      </c>
      <c r="B4936" s="1">
        <f t="shared" si="1"/>
        <v>2</v>
      </c>
    </row>
    <row r="4937">
      <c r="A4937" s="6" t="str">
        <f>'CBA Digital Banking Case Study '!D4937</f>
        <v>VIC</v>
      </c>
      <c r="B4937" s="1">
        <f t="shared" si="1"/>
        <v>5</v>
      </c>
    </row>
    <row r="4938">
      <c r="A4938" s="6" t="str">
        <f>'CBA Digital Banking Case Study '!D4938</f>
        <v>VIC</v>
      </c>
      <c r="B4938" s="1">
        <f t="shared" si="1"/>
        <v>5</v>
      </c>
    </row>
    <row r="4939">
      <c r="A4939" s="6" t="str">
        <f>'CBA Digital Banking Case Study '!D4939</f>
        <v>WA</v>
      </c>
      <c r="B4939" s="1">
        <f t="shared" si="1"/>
        <v>1</v>
      </c>
    </row>
    <row r="4940">
      <c r="A4940" s="6" t="str">
        <f>'CBA Digital Banking Case Study '!D4940</f>
        <v>NSW</v>
      </c>
      <c r="B4940" s="1">
        <f t="shared" si="1"/>
        <v>3</v>
      </c>
    </row>
    <row r="4941">
      <c r="A4941" s="6" t="str">
        <f>'CBA Digital Banking Case Study '!D4941</f>
        <v>WA</v>
      </c>
      <c r="B4941" s="1">
        <f t="shared" si="1"/>
        <v>1</v>
      </c>
    </row>
    <row r="4942">
      <c r="A4942" s="6" t="str">
        <f>'CBA Digital Banking Case Study '!D4942</f>
        <v>NSW</v>
      </c>
      <c r="B4942" s="1">
        <f t="shared" si="1"/>
        <v>3</v>
      </c>
    </row>
    <row r="4943">
      <c r="A4943" s="6" t="str">
        <f>'CBA Digital Banking Case Study '!D4943</f>
        <v>NSW</v>
      </c>
      <c r="B4943" s="1">
        <f t="shared" si="1"/>
        <v>3</v>
      </c>
    </row>
    <row r="4944">
      <c r="A4944" s="6" t="str">
        <f>'CBA Digital Banking Case Study '!D4944</f>
        <v>TAS</v>
      </c>
      <c r="B4944" s="1">
        <f t="shared" si="1"/>
        <v>4</v>
      </c>
    </row>
    <row r="4945">
      <c r="A4945" s="6" t="str">
        <f>'CBA Digital Banking Case Study '!D4945</f>
        <v>WA</v>
      </c>
      <c r="B4945" s="1">
        <f t="shared" si="1"/>
        <v>1</v>
      </c>
    </row>
    <row r="4946">
      <c r="A4946" s="6" t="str">
        <f>'CBA Digital Banking Case Study '!D4946</f>
        <v>VIC</v>
      </c>
      <c r="B4946" s="1">
        <f t="shared" si="1"/>
        <v>5</v>
      </c>
    </row>
    <row r="4947">
      <c r="A4947" s="6" t="str">
        <f>'CBA Digital Banking Case Study '!D4947</f>
        <v>QLD</v>
      </c>
      <c r="B4947" s="1">
        <f t="shared" si="1"/>
        <v>7</v>
      </c>
    </row>
    <row r="4948">
      <c r="A4948" s="6" t="str">
        <f>'CBA Digital Banking Case Study '!D4948</f>
        <v>TAS</v>
      </c>
      <c r="B4948" s="1">
        <f t="shared" si="1"/>
        <v>4</v>
      </c>
    </row>
    <row r="4949">
      <c r="A4949" s="6" t="str">
        <f>'CBA Digital Banking Case Study '!D4949</f>
        <v>NSW</v>
      </c>
      <c r="B4949" s="1">
        <f t="shared" si="1"/>
        <v>3</v>
      </c>
    </row>
    <row r="4950">
      <c r="A4950" s="6" t="str">
        <f>'CBA Digital Banking Case Study '!D4950</f>
        <v>NSW</v>
      </c>
      <c r="B4950" s="1">
        <f t="shared" si="1"/>
        <v>3</v>
      </c>
    </row>
    <row r="4951">
      <c r="A4951" s="6" t="str">
        <f>'CBA Digital Banking Case Study '!D4951</f>
        <v>VIC</v>
      </c>
      <c r="B4951" s="1">
        <f t="shared" si="1"/>
        <v>5</v>
      </c>
    </row>
    <row r="4952">
      <c r="A4952" s="6" t="str">
        <f>'CBA Digital Banking Case Study '!D4952</f>
        <v>NSW</v>
      </c>
      <c r="B4952" s="1">
        <f t="shared" si="1"/>
        <v>3</v>
      </c>
    </row>
    <row r="4953">
      <c r="A4953" s="6" t="str">
        <f>'CBA Digital Banking Case Study '!D4953</f>
        <v>NSW</v>
      </c>
      <c r="B4953" s="1">
        <f t="shared" si="1"/>
        <v>3</v>
      </c>
    </row>
    <row r="4954">
      <c r="A4954" s="6" t="str">
        <f>'CBA Digital Banking Case Study '!D4954</f>
        <v>SA</v>
      </c>
      <c r="B4954" s="1">
        <f t="shared" si="1"/>
        <v>2</v>
      </c>
    </row>
    <row r="4955">
      <c r="A4955" s="6" t="str">
        <f>'CBA Digital Banking Case Study '!D4955</f>
        <v>NSW</v>
      </c>
      <c r="B4955" s="1">
        <f t="shared" si="1"/>
        <v>3</v>
      </c>
    </row>
    <row r="4956">
      <c r="A4956" s="6" t="str">
        <f>'CBA Digital Banking Case Study '!D4956</f>
        <v>WA</v>
      </c>
      <c r="B4956" s="1">
        <f t="shared" si="1"/>
        <v>1</v>
      </c>
    </row>
    <row r="4957">
      <c r="A4957" s="6" t="str">
        <f>'CBA Digital Banking Case Study '!D4957</f>
        <v>VIC</v>
      </c>
      <c r="B4957" s="1">
        <f t="shared" si="1"/>
        <v>5</v>
      </c>
    </row>
    <row r="4958">
      <c r="A4958" s="6" t="str">
        <f>'CBA Digital Banking Case Study '!D4958</f>
        <v>VIC</v>
      </c>
      <c r="B4958" s="1">
        <f t="shared" si="1"/>
        <v>5</v>
      </c>
    </row>
    <row r="4959">
      <c r="A4959" s="6" t="str">
        <f>'CBA Digital Banking Case Study '!D4959</f>
        <v>QLD</v>
      </c>
      <c r="B4959" s="1">
        <f t="shared" si="1"/>
        <v>7</v>
      </c>
    </row>
    <row r="4960">
      <c r="A4960" s="6" t="str">
        <f>'CBA Digital Banking Case Study '!D4960</f>
        <v>VIC</v>
      </c>
      <c r="B4960" s="1">
        <f t="shared" si="1"/>
        <v>5</v>
      </c>
    </row>
    <row r="4961">
      <c r="A4961" s="6" t="str">
        <f>'CBA Digital Banking Case Study '!D4961</f>
        <v>NSW</v>
      </c>
      <c r="B4961" s="1">
        <f t="shared" si="1"/>
        <v>3</v>
      </c>
    </row>
    <row r="4962">
      <c r="A4962" s="6" t="str">
        <f>'CBA Digital Banking Case Study '!D4962</f>
        <v>NSW</v>
      </c>
      <c r="B4962" s="1">
        <f t="shared" si="1"/>
        <v>3</v>
      </c>
    </row>
    <row r="4963">
      <c r="A4963" s="6" t="str">
        <f>'CBA Digital Banking Case Study '!D4963</f>
        <v>QLD</v>
      </c>
      <c r="B4963" s="1">
        <f t="shared" si="1"/>
        <v>7</v>
      </c>
    </row>
    <row r="4964">
      <c r="A4964" s="6" t="str">
        <f>'CBA Digital Banking Case Study '!D4964</f>
        <v>NSW</v>
      </c>
      <c r="B4964" s="1">
        <f t="shared" si="1"/>
        <v>3</v>
      </c>
    </row>
    <row r="4965">
      <c r="A4965" s="6" t="str">
        <f>'CBA Digital Banking Case Study '!D4965</f>
        <v>NSW</v>
      </c>
      <c r="B4965" s="1">
        <f t="shared" si="1"/>
        <v>3</v>
      </c>
    </row>
    <row r="4966">
      <c r="A4966" s="6" t="str">
        <f>'CBA Digital Banking Case Study '!D4966</f>
        <v>ACT</v>
      </c>
      <c r="B4966" s="1">
        <f t="shared" si="1"/>
        <v>6</v>
      </c>
    </row>
    <row r="4967">
      <c r="A4967" s="6" t="str">
        <f>'CBA Digital Banking Case Study '!D4967</f>
        <v>ACT</v>
      </c>
      <c r="B4967" s="1">
        <f t="shared" si="1"/>
        <v>6</v>
      </c>
    </row>
    <row r="4968">
      <c r="A4968" s="6" t="str">
        <f>'CBA Digital Banking Case Study '!D4968</f>
        <v>VIC</v>
      </c>
      <c r="B4968" s="1">
        <f t="shared" si="1"/>
        <v>5</v>
      </c>
    </row>
    <row r="4969">
      <c r="A4969" s="6" t="str">
        <f>'CBA Digital Banking Case Study '!D4969</f>
        <v>NSW</v>
      </c>
      <c r="B4969" s="1">
        <f t="shared" si="1"/>
        <v>3</v>
      </c>
    </row>
    <row r="4970">
      <c r="A4970" s="6" t="str">
        <f>'CBA Digital Banking Case Study '!D4970</f>
        <v>QLD</v>
      </c>
      <c r="B4970" s="1">
        <f t="shared" si="1"/>
        <v>7</v>
      </c>
    </row>
    <row r="4971">
      <c r="A4971" s="6" t="str">
        <f>'CBA Digital Banking Case Study '!D4971</f>
        <v>WA</v>
      </c>
      <c r="B4971" s="1">
        <f t="shared" si="1"/>
        <v>1</v>
      </c>
    </row>
    <row r="4972">
      <c r="A4972" s="6" t="str">
        <f>'CBA Digital Banking Case Study '!D4972</f>
        <v>NSW</v>
      </c>
      <c r="B4972" s="1">
        <f t="shared" si="1"/>
        <v>3</v>
      </c>
    </row>
    <row r="4973">
      <c r="A4973" s="6" t="str">
        <f>'CBA Digital Banking Case Study '!D4973</f>
        <v>NSW</v>
      </c>
      <c r="B4973" s="1">
        <f t="shared" si="1"/>
        <v>3</v>
      </c>
    </row>
    <row r="4974">
      <c r="A4974" s="6" t="str">
        <f>'CBA Digital Banking Case Study '!D4974</f>
        <v>WA</v>
      </c>
      <c r="B4974" s="1">
        <f t="shared" si="1"/>
        <v>1</v>
      </c>
    </row>
    <row r="4975">
      <c r="A4975" s="6" t="str">
        <f>'CBA Digital Banking Case Study '!D4975</f>
        <v>SA</v>
      </c>
      <c r="B4975" s="1">
        <f t="shared" si="1"/>
        <v>2</v>
      </c>
    </row>
    <row r="4976">
      <c r="A4976" s="6" t="str">
        <f>'CBA Digital Banking Case Study '!D4976</f>
        <v>WA</v>
      </c>
      <c r="B4976" s="1">
        <f t="shared" si="1"/>
        <v>1</v>
      </c>
    </row>
    <row r="4977">
      <c r="A4977" s="6" t="str">
        <f>'CBA Digital Banking Case Study '!D4977</f>
        <v>NSW</v>
      </c>
      <c r="B4977" s="1">
        <f t="shared" si="1"/>
        <v>3</v>
      </c>
    </row>
    <row r="4978">
      <c r="A4978" s="6" t="str">
        <f>'CBA Digital Banking Case Study '!D4978</f>
        <v>VIC</v>
      </c>
      <c r="B4978" s="1">
        <f t="shared" si="1"/>
        <v>5</v>
      </c>
    </row>
    <row r="4979">
      <c r="A4979" s="6" t="str">
        <f>'CBA Digital Banking Case Study '!D4979</f>
        <v>QLD</v>
      </c>
      <c r="B4979" s="1">
        <f t="shared" si="1"/>
        <v>7</v>
      </c>
    </row>
    <row r="4980">
      <c r="A4980" s="6" t="str">
        <f>'CBA Digital Banking Case Study '!D4980</f>
        <v>NSW</v>
      </c>
      <c r="B4980" s="1">
        <f t="shared" si="1"/>
        <v>3</v>
      </c>
    </row>
    <row r="4981">
      <c r="A4981" s="6" t="str">
        <f>'CBA Digital Banking Case Study '!D4981</f>
        <v>NSW</v>
      </c>
      <c r="B4981" s="1">
        <f t="shared" si="1"/>
        <v>3</v>
      </c>
    </row>
    <row r="4982">
      <c r="A4982" s="6" t="str">
        <f>'CBA Digital Banking Case Study '!D4982</f>
        <v>NSW</v>
      </c>
      <c r="B4982" s="1">
        <f t="shared" si="1"/>
        <v>3</v>
      </c>
    </row>
    <row r="4983">
      <c r="A4983" s="6" t="str">
        <f>'CBA Digital Banking Case Study '!D4983</f>
        <v>VIC</v>
      </c>
      <c r="B4983" s="1">
        <f t="shared" si="1"/>
        <v>5</v>
      </c>
    </row>
    <row r="4984">
      <c r="A4984" s="6" t="str">
        <f>'CBA Digital Banking Case Study '!D4984</f>
        <v>VIC</v>
      </c>
      <c r="B4984" s="1">
        <f t="shared" si="1"/>
        <v>5</v>
      </c>
    </row>
    <row r="4985">
      <c r="A4985" s="6" t="str">
        <f>'CBA Digital Banking Case Study '!D4985</f>
        <v>WA</v>
      </c>
      <c r="B4985" s="1">
        <f t="shared" si="1"/>
        <v>1</v>
      </c>
    </row>
    <row r="4986">
      <c r="A4986" s="6" t="str">
        <f>'CBA Digital Banking Case Study '!D4986</f>
        <v>QLD</v>
      </c>
      <c r="B4986" s="1">
        <f t="shared" si="1"/>
        <v>7</v>
      </c>
    </row>
    <row r="4987">
      <c r="A4987" s="6" t="str">
        <f>'CBA Digital Banking Case Study '!D4987</f>
        <v>SA</v>
      </c>
      <c r="B4987" s="1">
        <f t="shared" si="1"/>
        <v>2</v>
      </c>
    </row>
    <row r="4988">
      <c r="A4988" s="6" t="str">
        <f>'CBA Digital Banking Case Study '!D4988</f>
        <v>WA</v>
      </c>
      <c r="B4988" s="1">
        <f t="shared" si="1"/>
        <v>1</v>
      </c>
    </row>
    <row r="4989">
      <c r="A4989" s="6" t="str">
        <f>'CBA Digital Banking Case Study '!D4989</f>
        <v>NSW</v>
      </c>
      <c r="B4989" s="1">
        <f t="shared" si="1"/>
        <v>3</v>
      </c>
    </row>
    <row r="4990">
      <c r="A4990" s="6" t="str">
        <f>'CBA Digital Banking Case Study '!D4990</f>
        <v>VIC</v>
      </c>
      <c r="B4990" s="1">
        <f t="shared" si="1"/>
        <v>5</v>
      </c>
    </row>
    <row r="4991">
      <c r="A4991" s="6" t="str">
        <f>'CBA Digital Banking Case Study '!D4991</f>
        <v>VIC</v>
      </c>
      <c r="B4991" s="1">
        <f t="shared" si="1"/>
        <v>5</v>
      </c>
    </row>
    <row r="4992">
      <c r="A4992" s="6" t="str">
        <f>'CBA Digital Banking Case Study '!D4992</f>
        <v>NSW</v>
      </c>
      <c r="B4992" s="1">
        <f t="shared" si="1"/>
        <v>3</v>
      </c>
    </row>
    <row r="4993">
      <c r="A4993" s="6" t="str">
        <f>'CBA Digital Banking Case Study '!D4993</f>
        <v>SA</v>
      </c>
      <c r="B4993" s="1">
        <f t="shared" si="1"/>
        <v>2</v>
      </c>
    </row>
    <row r="4994">
      <c r="A4994" s="6" t="str">
        <f>'CBA Digital Banking Case Study '!D4994</f>
        <v>NSW</v>
      </c>
      <c r="B4994" s="1">
        <f t="shared" si="1"/>
        <v>3</v>
      </c>
    </row>
    <row r="4995">
      <c r="A4995" s="6" t="str">
        <f>'CBA Digital Banking Case Study '!D4995</f>
        <v>VIC</v>
      </c>
      <c r="B4995" s="1">
        <f t="shared" si="1"/>
        <v>5</v>
      </c>
    </row>
    <row r="4996">
      <c r="A4996" s="6" t="str">
        <f>'CBA Digital Banking Case Study '!D4996</f>
        <v>VIC</v>
      </c>
      <c r="B4996" s="1">
        <f t="shared" si="1"/>
        <v>5</v>
      </c>
    </row>
    <row r="4997">
      <c r="A4997" s="6" t="str">
        <f>'CBA Digital Banking Case Study '!D4997</f>
        <v>VIC</v>
      </c>
      <c r="B4997" s="1">
        <f t="shared" si="1"/>
        <v>5</v>
      </c>
    </row>
    <row r="4998">
      <c r="A4998" s="6" t="str">
        <f>'CBA Digital Banking Case Study '!D4998</f>
        <v>QLD</v>
      </c>
      <c r="B4998" s="1">
        <f t="shared" si="1"/>
        <v>7</v>
      </c>
    </row>
    <row r="4999">
      <c r="A4999" s="6" t="str">
        <f>'CBA Digital Banking Case Study '!D4999</f>
        <v>VIC</v>
      </c>
      <c r="B4999" s="1">
        <f t="shared" si="1"/>
        <v>5</v>
      </c>
    </row>
    <row r="5000">
      <c r="A5000" s="6" t="str">
        <f>'CBA Digital Banking Case Study '!D5000</f>
        <v>NSW</v>
      </c>
      <c r="B5000" s="1">
        <f t="shared" si="1"/>
        <v>3</v>
      </c>
    </row>
    <row r="5001">
      <c r="A5001" s="6" t="str">
        <f>'CBA Digital Banking Case Study '!D5001</f>
        <v>NSW</v>
      </c>
      <c r="B5001" s="1">
        <f t="shared" si="1"/>
        <v>3</v>
      </c>
    </row>
    <row r="5002">
      <c r="A5002" s="6" t="str">
        <f>'CBA Digital Banking Case Study '!D5002</f>
        <v/>
      </c>
    </row>
    <row r="5003">
      <c r="A5003" s="6" t="str">
        <f>'CBA Digital Banking Case Study '!D5003</f>
        <v/>
      </c>
    </row>
    <row r="5004">
      <c r="A5004" s="6" t="str">
        <f>'CBA Digital Banking Case Study '!D5004</f>
        <v/>
      </c>
    </row>
    <row r="5005">
      <c r="A5005" s="6" t="str">
        <f>'CBA Digital Banking Case Study '!D5005</f>
        <v/>
      </c>
    </row>
    <row r="5006">
      <c r="A5006" s="6" t="str">
        <f>'CBA Digital Banking Case Study '!D5006</f>
        <v/>
      </c>
    </row>
    <row r="5007">
      <c r="A5007" s="6" t="str">
        <f>'CBA Digital Banking Case Study '!D5007</f>
        <v/>
      </c>
    </row>
    <row r="5008">
      <c r="A5008" s="6" t="str">
        <f>'CBA Digital Banking Case Study '!D5008</f>
        <v/>
      </c>
    </row>
    <row r="5009">
      <c r="A5009" s="6" t="str">
        <f>'CBA Digital Banking Case Study '!D5009</f>
        <v/>
      </c>
    </row>
    <row r="5010">
      <c r="A5010" s="6" t="str">
        <f>'CBA Digital Banking Case Study '!D5010</f>
        <v/>
      </c>
    </row>
    <row r="5011">
      <c r="A5011" s="6" t="str">
        <f>'CBA Digital Banking Case Study '!D5011</f>
        <v/>
      </c>
    </row>
    <row r="5012">
      <c r="A5012" s="6" t="str">
        <f>'CBA Digital Banking Case Study '!D5012</f>
        <v/>
      </c>
    </row>
    <row r="5013">
      <c r="A5013" s="6" t="str">
        <f>'CBA Digital Banking Case Study '!D5013</f>
        <v/>
      </c>
    </row>
    <row r="5014">
      <c r="A5014" s="6" t="str">
        <f>'CBA Digital Banking Case Study '!D5014</f>
        <v/>
      </c>
    </row>
    <row r="5015">
      <c r="A5015" s="6" t="str">
        <f>'CBA Digital Banking Case Study '!D5015</f>
        <v/>
      </c>
    </row>
    <row r="5016">
      <c r="A5016" s="6" t="str">
        <f>'CBA Digital Banking Case Study '!D5016</f>
        <v/>
      </c>
    </row>
    <row r="5017">
      <c r="A5017" s="6" t="str">
        <f>'CBA Digital Banking Case Study '!D5017</f>
        <v/>
      </c>
    </row>
    <row r="5018">
      <c r="A5018" s="6" t="str">
        <f>'CBA Digital Banking Case Study '!D5018</f>
        <v/>
      </c>
    </row>
    <row r="5019">
      <c r="A5019" s="6" t="str">
        <f>'CBA Digital Banking Case Study '!D5019</f>
        <v/>
      </c>
    </row>
    <row r="5020">
      <c r="A5020" s="6" t="str">
        <f>'CBA Digital Banking Case Study '!D5020</f>
        <v/>
      </c>
    </row>
    <row r="5021">
      <c r="A5021" s="6" t="str">
        <f>'CBA Digital Banking Case Study '!D5021</f>
        <v/>
      </c>
    </row>
    <row r="5022">
      <c r="A5022" s="6" t="str">
        <f>'CBA Digital Banking Case Study '!D5022</f>
        <v/>
      </c>
    </row>
    <row r="5023">
      <c r="A5023" s="6" t="str">
        <f>'CBA Digital Banking Case Study '!D5023</f>
        <v/>
      </c>
    </row>
    <row r="5024">
      <c r="A5024" s="6" t="str">
        <f>'CBA Digital Banking Case Study '!D5024</f>
        <v/>
      </c>
    </row>
    <row r="5025">
      <c r="A5025" s="6" t="str">
        <f>'CBA Digital Banking Case Study '!D5025</f>
        <v/>
      </c>
    </row>
    <row r="5026">
      <c r="A5026" s="6" t="str">
        <f>'CBA Digital Banking Case Study '!D5026</f>
        <v/>
      </c>
    </row>
    <row r="5027">
      <c r="A5027" s="6" t="str">
        <f>'CBA Digital Banking Case Study '!D5027</f>
        <v/>
      </c>
    </row>
    <row r="5028">
      <c r="A5028" s="6" t="str">
        <f>'CBA Digital Banking Case Study '!D5028</f>
        <v/>
      </c>
    </row>
    <row r="5029">
      <c r="A5029" s="6" t="str">
        <f>'CBA Digital Banking Case Study '!D5029</f>
        <v/>
      </c>
    </row>
    <row r="5030">
      <c r="A5030" s="6" t="str">
        <f>'CBA Digital Banking Case Study '!D5030</f>
        <v/>
      </c>
    </row>
    <row r="5031">
      <c r="A5031" s="6" t="str">
        <f>'CBA Digital Banking Case Study '!D5031</f>
        <v/>
      </c>
    </row>
    <row r="5032">
      <c r="A5032" s="6" t="str">
        <f>'CBA Digital Banking Case Study '!D5032</f>
        <v/>
      </c>
    </row>
    <row r="5033">
      <c r="A5033" s="6" t="str">
        <f>'CBA Digital Banking Case Study '!D5033</f>
        <v/>
      </c>
    </row>
    <row r="5034">
      <c r="A5034" s="6" t="str">
        <f>'CBA Digital Banking Case Study '!D5034</f>
        <v/>
      </c>
    </row>
    <row r="5035">
      <c r="A5035" s="6" t="str">
        <f>'CBA Digital Banking Case Study '!D5035</f>
        <v/>
      </c>
    </row>
    <row r="5036">
      <c r="A5036" s="6" t="str">
        <f>'CBA Digital Banking Case Study '!D5036</f>
        <v/>
      </c>
    </row>
    <row r="5037">
      <c r="A5037" s="6" t="str">
        <f>'CBA Digital Banking Case Study '!D5037</f>
        <v/>
      </c>
    </row>
    <row r="5038">
      <c r="A5038" s="6" t="str">
        <f>'CBA Digital Banking Case Study '!D5038</f>
        <v/>
      </c>
    </row>
    <row r="5039">
      <c r="A5039" s="6" t="str">
        <f>'CBA Digital Banking Case Study '!D5039</f>
        <v/>
      </c>
    </row>
    <row r="5040">
      <c r="A5040" s="6" t="str">
        <f>'CBA Digital Banking Case Study '!D5040</f>
        <v/>
      </c>
    </row>
    <row r="5041">
      <c r="A5041" s="6" t="str">
        <f>'CBA Digital Banking Case Study '!D5041</f>
        <v/>
      </c>
    </row>
    <row r="5042">
      <c r="A5042" s="6" t="str">
        <f>'CBA Digital Banking Case Study '!D5042</f>
        <v/>
      </c>
    </row>
    <row r="5043">
      <c r="A5043" s="6" t="str">
        <f>'CBA Digital Banking Case Study '!D5043</f>
        <v/>
      </c>
    </row>
    <row r="5044">
      <c r="A5044" s="6" t="str">
        <f>'CBA Digital Banking Case Study '!D5044</f>
        <v/>
      </c>
    </row>
    <row r="5045">
      <c r="A5045" s="6" t="str">
        <f>'CBA Digital Banking Case Study '!D5045</f>
        <v/>
      </c>
    </row>
    <row r="5046">
      <c r="A5046" s="6" t="str">
        <f>'CBA Digital Banking Case Study '!D5046</f>
        <v/>
      </c>
    </row>
    <row r="5047">
      <c r="A5047" s="6" t="str">
        <f>'CBA Digital Banking Case Study '!D5047</f>
        <v/>
      </c>
    </row>
    <row r="5048">
      <c r="A5048" s="6" t="str">
        <f>'CBA Digital Banking Case Study '!D5048</f>
        <v/>
      </c>
    </row>
    <row r="5049">
      <c r="A5049" s="6" t="str">
        <f>'CBA Digital Banking Case Study '!D5049</f>
        <v/>
      </c>
    </row>
    <row r="5050">
      <c r="A5050" s="6" t="str">
        <f>'CBA Digital Banking Case Study '!D5050</f>
        <v/>
      </c>
    </row>
    <row r="5051">
      <c r="A5051" s="6" t="str">
        <f>'CBA Digital Banking Case Study '!D5051</f>
        <v/>
      </c>
    </row>
    <row r="5052">
      <c r="A5052" s="6" t="str">
        <f>'CBA Digital Banking Case Study '!D5052</f>
        <v/>
      </c>
    </row>
    <row r="5053">
      <c r="A5053" s="6" t="str">
        <f>'CBA Digital Banking Case Study '!D5053</f>
        <v/>
      </c>
    </row>
    <row r="5054">
      <c r="A5054" s="6" t="str">
        <f>'CBA Digital Banking Case Study '!D5054</f>
        <v/>
      </c>
    </row>
    <row r="5055">
      <c r="A5055" s="6" t="str">
        <f>'CBA Digital Banking Case Study '!D5055</f>
        <v/>
      </c>
    </row>
    <row r="5056">
      <c r="A5056" s="6" t="str">
        <f>'CBA Digital Banking Case Study '!D5056</f>
        <v/>
      </c>
    </row>
    <row r="5057">
      <c r="A5057" s="6" t="str">
        <f>'CBA Digital Banking Case Study '!D5057</f>
        <v/>
      </c>
    </row>
    <row r="5058">
      <c r="A5058" s="6" t="str">
        <f>'CBA Digital Banking Case Study '!D5058</f>
        <v/>
      </c>
    </row>
    <row r="5059">
      <c r="A5059" s="6" t="str">
        <f>'CBA Digital Banking Case Study '!D5059</f>
        <v/>
      </c>
    </row>
    <row r="5060">
      <c r="A5060" s="6" t="str">
        <f>'CBA Digital Banking Case Study '!D5060</f>
        <v/>
      </c>
    </row>
    <row r="5061">
      <c r="A5061" s="6" t="str">
        <f>'CBA Digital Banking Case Study '!D5061</f>
        <v/>
      </c>
    </row>
    <row r="5062">
      <c r="A5062" s="6" t="str">
        <f>'CBA Digital Banking Case Study '!D5062</f>
        <v/>
      </c>
    </row>
    <row r="5063">
      <c r="A5063" s="6" t="str">
        <f>'CBA Digital Banking Case Study '!D5063</f>
        <v/>
      </c>
    </row>
    <row r="5064">
      <c r="A5064" s="6" t="str">
        <f>'CBA Digital Banking Case Study '!D5064</f>
        <v/>
      </c>
    </row>
    <row r="5065">
      <c r="A5065" s="6" t="str">
        <f>'CBA Digital Banking Case Study '!D5065</f>
        <v/>
      </c>
    </row>
    <row r="5066">
      <c r="A5066" s="6" t="str">
        <f>'CBA Digital Banking Case Study '!D5066</f>
        <v/>
      </c>
    </row>
    <row r="5067">
      <c r="A5067" s="6" t="str">
        <f>'CBA Digital Banking Case Study '!D5067</f>
        <v/>
      </c>
    </row>
    <row r="5068">
      <c r="A5068" s="6" t="str">
        <f>'CBA Digital Banking Case Study '!D5068</f>
        <v/>
      </c>
    </row>
    <row r="5069">
      <c r="A5069" s="6" t="str">
        <f>'CBA Digital Banking Case Study '!D5069</f>
        <v/>
      </c>
    </row>
    <row r="5070">
      <c r="A5070" s="6" t="str">
        <f>'CBA Digital Banking Case Study '!D5070</f>
        <v/>
      </c>
    </row>
    <row r="5071">
      <c r="A5071" s="6" t="str">
        <f>'CBA Digital Banking Case Study '!D5071</f>
        <v/>
      </c>
    </row>
    <row r="5072">
      <c r="A5072" s="6" t="str">
        <f>'CBA Digital Banking Case Study '!D5072</f>
        <v/>
      </c>
    </row>
    <row r="5073">
      <c r="A5073" s="6" t="str">
        <f>'CBA Digital Banking Case Study '!D5073</f>
        <v/>
      </c>
    </row>
    <row r="5074">
      <c r="A5074" s="6" t="str">
        <f>'CBA Digital Banking Case Study '!D5074</f>
        <v/>
      </c>
    </row>
    <row r="5075">
      <c r="A5075" s="6" t="str">
        <f>'CBA Digital Banking Case Study '!D5075</f>
        <v/>
      </c>
    </row>
    <row r="5076">
      <c r="A5076" s="6" t="str">
        <f>'CBA Digital Banking Case Study '!D5076</f>
        <v/>
      </c>
    </row>
    <row r="5077">
      <c r="A5077" s="6" t="str">
        <f>'CBA Digital Banking Case Study '!D5077</f>
        <v/>
      </c>
    </row>
    <row r="5078">
      <c r="A5078" s="6" t="str">
        <f>'CBA Digital Banking Case Study '!D5078</f>
        <v/>
      </c>
    </row>
    <row r="5079">
      <c r="A5079" s="6" t="str">
        <f>'CBA Digital Banking Case Study '!D5079</f>
        <v/>
      </c>
    </row>
    <row r="5080">
      <c r="A5080" s="6" t="str">
        <f>'CBA Digital Banking Case Study '!D5080</f>
        <v/>
      </c>
    </row>
    <row r="5081">
      <c r="A5081" s="6" t="str">
        <f>'CBA Digital Banking Case Study '!D5081</f>
        <v/>
      </c>
    </row>
    <row r="5082">
      <c r="A5082" s="6" t="str">
        <f>'CBA Digital Banking Case Study '!D5082</f>
        <v/>
      </c>
    </row>
    <row r="5083">
      <c r="A5083" s="6" t="str">
        <f>'CBA Digital Banking Case Study '!D5083</f>
        <v/>
      </c>
    </row>
    <row r="5084">
      <c r="A5084" s="6" t="str">
        <f>'CBA Digital Banking Case Study '!D5084</f>
        <v/>
      </c>
    </row>
    <row r="5085">
      <c r="A5085" s="6" t="str">
        <f>'CBA Digital Banking Case Study '!D5085</f>
        <v/>
      </c>
    </row>
    <row r="5086">
      <c r="A5086" s="6" t="str">
        <f>'CBA Digital Banking Case Study '!D5086</f>
        <v/>
      </c>
    </row>
    <row r="5087">
      <c r="A5087" s="6" t="str">
        <f>'CBA Digital Banking Case Study '!D5087</f>
        <v/>
      </c>
    </row>
    <row r="5088">
      <c r="A5088" s="6" t="str">
        <f>'CBA Digital Banking Case Study '!D5088</f>
        <v/>
      </c>
    </row>
    <row r="5089">
      <c r="A5089" s="6" t="str">
        <f>'CBA Digital Banking Case Study '!D5089</f>
        <v/>
      </c>
    </row>
    <row r="5090">
      <c r="A5090" s="6" t="str">
        <f>'CBA Digital Banking Case Study '!D5090</f>
        <v/>
      </c>
    </row>
    <row r="5091">
      <c r="A5091" s="6" t="str">
        <f>'CBA Digital Banking Case Study '!D5091</f>
        <v/>
      </c>
    </row>
    <row r="5092">
      <c r="A5092" s="6" t="str">
        <f>'CBA Digital Banking Case Study '!D5092</f>
        <v/>
      </c>
    </row>
    <row r="5093">
      <c r="A5093" s="6" t="str">
        <f>'CBA Digital Banking Case Study '!D5093</f>
        <v/>
      </c>
    </row>
    <row r="5094">
      <c r="A5094" s="6" t="str">
        <f>'CBA Digital Banking Case Study '!D5094</f>
        <v/>
      </c>
    </row>
    <row r="5095">
      <c r="A5095" s="6" t="str">
        <f>'CBA Digital Banking Case Study '!D5095</f>
        <v/>
      </c>
    </row>
    <row r="5096">
      <c r="A5096" s="6" t="str">
        <f>'CBA Digital Banking Case Study '!D5096</f>
        <v/>
      </c>
    </row>
    <row r="5097">
      <c r="A5097" s="6" t="str">
        <f>'CBA Digital Banking Case Study '!D5097</f>
        <v/>
      </c>
    </row>
    <row r="5098">
      <c r="A5098" s="6" t="str">
        <f>'CBA Digital Banking Case Study '!D5098</f>
        <v/>
      </c>
    </row>
    <row r="5099">
      <c r="A5099" s="6" t="str">
        <f>'CBA Digital Banking Case Study '!D5099</f>
        <v/>
      </c>
    </row>
    <row r="5100">
      <c r="A5100" s="6" t="str">
        <f>'CBA Digital Banking Case Study '!D5100</f>
        <v/>
      </c>
    </row>
    <row r="5101">
      <c r="A5101" s="6" t="str">
        <f>'CBA Digital Banking Case Study '!D5101</f>
        <v/>
      </c>
    </row>
    <row r="5102">
      <c r="A5102" s="6" t="str">
        <f>'CBA Digital Banking Case Study '!D5102</f>
        <v/>
      </c>
    </row>
    <row r="5103">
      <c r="A5103" s="6" t="str">
        <f>'CBA Digital Banking Case Study '!D5103</f>
        <v/>
      </c>
    </row>
    <row r="5104">
      <c r="A5104" s="6" t="str">
        <f>'CBA Digital Banking Case Study '!D5104</f>
        <v/>
      </c>
    </row>
    <row r="5105">
      <c r="A5105" s="6" t="str">
        <f>'CBA Digital Banking Case Study '!D5105</f>
        <v/>
      </c>
    </row>
    <row r="5106">
      <c r="A5106" s="6" t="str">
        <f>'CBA Digital Banking Case Study '!D5106</f>
        <v/>
      </c>
    </row>
    <row r="5107">
      <c r="A5107" s="6" t="str">
        <f>'CBA Digital Banking Case Study '!D5107</f>
        <v/>
      </c>
    </row>
    <row r="5108">
      <c r="A5108" s="6" t="str">
        <f>'CBA Digital Banking Case Study '!D5108</f>
        <v/>
      </c>
    </row>
    <row r="5109">
      <c r="A5109" s="6" t="str">
        <f>'CBA Digital Banking Case Study '!D5109</f>
        <v/>
      </c>
    </row>
    <row r="5110">
      <c r="A5110" s="6" t="str">
        <f>'CBA Digital Banking Case Study '!D5110</f>
        <v/>
      </c>
    </row>
    <row r="5111">
      <c r="A5111" s="6" t="str">
        <f>'CBA Digital Banking Case Study '!D5111</f>
        <v/>
      </c>
    </row>
    <row r="5112">
      <c r="A5112" s="6" t="str">
        <f>'CBA Digital Banking Case Study '!D5112</f>
        <v/>
      </c>
    </row>
    <row r="5113">
      <c r="A5113" s="6" t="str">
        <f>'CBA Digital Banking Case Study '!D5113</f>
        <v/>
      </c>
    </row>
    <row r="5114">
      <c r="A5114" s="6" t="str">
        <f>'CBA Digital Banking Case Study '!D5114</f>
        <v/>
      </c>
    </row>
    <row r="5115">
      <c r="A5115" s="6" t="str">
        <f>'CBA Digital Banking Case Study '!D5115</f>
        <v/>
      </c>
    </row>
    <row r="5116">
      <c r="A5116" s="6" t="str">
        <f>'CBA Digital Banking Case Study '!D5116</f>
        <v/>
      </c>
    </row>
    <row r="5117">
      <c r="A5117" s="6" t="str">
        <f>'CBA Digital Banking Case Study '!D5117</f>
        <v/>
      </c>
    </row>
    <row r="5118">
      <c r="A5118" s="6" t="str">
        <f>'CBA Digital Banking Case Study '!D5118</f>
        <v/>
      </c>
    </row>
    <row r="5119">
      <c r="A5119" s="6" t="str">
        <f>'CBA Digital Banking Case Study '!D5119</f>
        <v/>
      </c>
    </row>
    <row r="5120">
      <c r="A5120" s="6" t="str">
        <f>'CBA Digital Banking Case Study '!D5120</f>
        <v/>
      </c>
    </row>
    <row r="5121">
      <c r="A5121" s="6" t="str">
        <f>'CBA Digital Banking Case Study '!D5121</f>
        <v/>
      </c>
    </row>
    <row r="5122">
      <c r="A5122" s="6" t="str">
        <f>'CBA Digital Banking Case Study '!D5122</f>
        <v/>
      </c>
    </row>
    <row r="5123">
      <c r="A5123" s="6" t="str">
        <f>'CBA Digital Banking Case Study '!D5123</f>
        <v/>
      </c>
    </row>
    <row r="5124">
      <c r="A5124" s="6" t="str">
        <f>'CBA Digital Banking Case Study '!D5124</f>
        <v/>
      </c>
    </row>
    <row r="5125">
      <c r="A5125" s="6" t="str">
        <f>'CBA Digital Banking Case Study '!D5125</f>
        <v/>
      </c>
    </row>
    <row r="5126">
      <c r="A5126" s="6" t="str">
        <f>'CBA Digital Banking Case Study '!D5126</f>
        <v/>
      </c>
    </row>
    <row r="5127">
      <c r="A5127" s="6" t="str">
        <f>'CBA Digital Banking Case Study '!D5127</f>
        <v/>
      </c>
    </row>
    <row r="5128">
      <c r="A5128" s="6" t="str">
        <f>'CBA Digital Banking Case Study '!D5128</f>
        <v/>
      </c>
    </row>
    <row r="5129">
      <c r="A5129" s="6" t="str">
        <f>'CBA Digital Banking Case Study '!D5129</f>
        <v/>
      </c>
    </row>
    <row r="5130">
      <c r="A5130" s="6" t="str">
        <f>'CBA Digital Banking Case Study '!D5130</f>
        <v/>
      </c>
    </row>
    <row r="5131">
      <c r="A5131" s="6" t="str">
        <f>'CBA Digital Banking Case Study '!D5131</f>
        <v/>
      </c>
    </row>
    <row r="5132">
      <c r="A5132" s="6" t="str">
        <f>'CBA Digital Banking Case Study '!D5132</f>
        <v/>
      </c>
    </row>
    <row r="5133">
      <c r="A5133" s="6" t="str">
        <f>'CBA Digital Banking Case Study '!D5133</f>
        <v/>
      </c>
    </row>
    <row r="5134">
      <c r="A5134" s="6" t="str">
        <f>'CBA Digital Banking Case Study '!D5134</f>
        <v/>
      </c>
    </row>
    <row r="5135">
      <c r="A5135" s="6" t="str">
        <f>'CBA Digital Banking Case Study '!D5135</f>
        <v/>
      </c>
    </row>
    <row r="5136">
      <c r="A5136" s="6" t="str">
        <f>'CBA Digital Banking Case Study '!D5136</f>
        <v/>
      </c>
    </row>
    <row r="5137">
      <c r="A5137" s="6" t="str">
        <f>'CBA Digital Banking Case Study '!D5137</f>
        <v/>
      </c>
    </row>
    <row r="5138">
      <c r="A5138" s="6" t="str">
        <f>'CBA Digital Banking Case Study '!D5138</f>
        <v/>
      </c>
    </row>
    <row r="5139">
      <c r="A5139" s="6" t="str">
        <f>'CBA Digital Banking Case Study '!D5139</f>
        <v/>
      </c>
    </row>
    <row r="5140">
      <c r="A5140" s="6" t="str">
        <f>'CBA Digital Banking Case Study '!D5140</f>
        <v/>
      </c>
    </row>
    <row r="5141">
      <c r="A5141" s="6" t="str">
        <f>'CBA Digital Banking Case Study '!D5141</f>
        <v/>
      </c>
    </row>
    <row r="5142">
      <c r="A5142" s="6" t="str">
        <f>'CBA Digital Banking Case Study '!D5142</f>
        <v/>
      </c>
    </row>
    <row r="5143">
      <c r="A5143" s="6" t="str">
        <f>'CBA Digital Banking Case Study '!D5143</f>
        <v/>
      </c>
    </row>
    <row r="5144">
      <c r="A5144" s="6" t="str">
        <f>'CBA Digital Banking Case Study '!D5144</f>
        <v/>
      </c>
    </row>
    <row r="5145">
      <c r="A5145" s="6" t="str">
        <f>'CBA Digital Banking Case Study '!D5145</f>
        <v/>
      </c>
    </row>
    <row r="5146">
      <c r="A5146" s="6" t="str">
        <f>'CBA Digital Banking Case Study '!D5146</f>
        <v/>
      </c>
    </row>
    <row r="5147">
      <c r="A5147" s="6" t="str">
        <f>'CBA Digital Banking Case Study '!D5147</f>
        <v/>
      </c>
    </row>
    <row r="5148">
      <c r="A5148" s="6" t="str">
        <f>'CBA Digital Banking Case Study '!D5148</f>
        <v/>
      </c>
    </row>
    <row r="5149">
      <c r="A5149" s="6" t="str">
        <f>'CBA Digital Banking Case Study '!D5149</f>
        <v/>
      </c>
    </row>
    <row r="5150">
      <c r="A5150" s="6" t="str">
        <f>'CBA Digital Banking Case Study '!D5150</f>
        <v/>
      </c>
    </row>
    <row r="5151">
      <c r="A5151" s="6" t="str">
        <f>'CBA Digital Banking Case Study '!D5151</f>
        <v/>
      </c>
    </row>
    <row r="5152">
      <c r="A5152" s="6" t="str">
        <f>'CBA Digital Banking Case Study '!D5152</f>
        <v/>
      </c>
    </row>
    <row r="5153">
      <c r="A5153" s="6" t="str">
        <f>'CBA Digital Banking Case Study '!D5153</f>
        <v/>
      </c>
    </row>
    <row r="5154">
      <c r="A5154" s="6" t="str">
        <f>'CBA Digital Banking Case Study '!D5154</f>
        <v/>
      </c>
    </row>
    <row r="5155">
      <c r="A5155" s="6" t="str">
        <f>'CBA Digital Banking Case Study '!D5155</f>
        <v/>
      </c>
    </row>
    <row r="5156">
      <c r="A5156" s="6" t="str">
        <f>'CBA Digital Banking Case Study '!D5156</f>
        <v/>
      </c>
    </row>
    <row r="5157">
      <c r="A5157" s="6" t="str">
        <f>'CBA Digital Banking Case Study '!D5157</f>
        <v/>
      </c>
    </row>
    <row r="5158">
      <c r="A5158" s="6" t="str">
        <f>'CBA Digital Banking Case Study '!D5158</f>
        <v/>
      </c>
    </row>
    <row r="5159">
      <c r="A5159" s="6" t="str">
        <f>'CBA Digital Banking Case Study '!D5159</f>
        <v/>
      </c>
    </row>
    <row r="5160">
      <c r="A5160" s="6" t="str">
        <f>'CBA Digital Banking Case Study '!D5160</f>
        <v/>
      </c>
    </row>
    <row r="5161">
      <c r="A5161" s="6" t="str">
        <f>'CBA Digital Banking Case Study '!D5161</f>
        <v/>
      </c>
    </row>
    <row r="5162">
      <c r="A5162" s="6" t="str">
        <f>'CBA Digital Banking Case Study '!D5162</f>
        <v/>
      </c>
    </row>
    <row r="5163">
      <c r="A5163" s="6" t="str">
        <f>'CBA Digital Banking Case Study '!D5163</f>
        <v/>
      </c>
    </row>
    <row r="5164">
      <c r="A5164" s="6" t="str">
        <f>'CBA Digital Banking Case Study '!D5164</f>
        <v/>
      </c>
    </row>
    <row r="5165">
      <c r="A5165" s="6" t="str">
        <f>'CBA Digital Banking Case Study '!D5165</f>
        <v/>
      </c>
    </row>
    <row r="5166">
      <c r="A5166" s="6" t="str">
        <f>'CBA Digital Banking Case Study '!D5166</f>
        <v/>
      </c>
    </row>
    <row r="5167">
      <c r="A5167" s="6" t="str">
        <f>'CBA Digital Banking Case Study '!D5167</f>
        <v/>
      </c>
    </row>
    <row r="5168">
      <c r="A5168" s="6" t="str">
        <f>'CBA Digital Banking Case Study '!D5168</f>
        <v/>
      </c>
    </row>
    <row r="5169">
      <c r="A5169" s="6" t="str">
        <f>'CBA Digital Banking Case Study '!D5169</f>
        <v/>
      </c>
    </row>
    <row r="5170">
      <c r="A5170" s="6" t="str">
        <f>'CBA Digital Banking Case Study '!D5170</f>
        <v/>
      </c>
    </row>
    <row r="5171">
      <c r="A5171" s="6" t="str">
        <f>'CBA Digital Banking Case Study '!D5171</f>
        <v/>
      </c>
    </row>
    <row r="5172">
      <c r="A5172" s="6" t="str">
        <f>'CBA Digital Banking Case Study '!D5172</f>
        <v/>
      </c>
    </row>
    <row r="5173">
      <c r="A5173" s="6" t="str">
        <f>'CBA Digital Banking Case Study '!D5173</f>
        <v/>
      </c>
    </row>
    <row r="5174">
      <c r="A5174" s="6" t="str">
        <f>'CBA Digital Banking Case Study '!D5174</f>
        <v/>
      </c>
    </row>
    <row r="5175">
      <c r="A5175" s="6" t="str">
        <f>'CBA Digital Banking Case Study '!D5175</f>
        <v/>
      </c>
    </row>
    <row r="5176">
      <c r="A5176" s="6" t="str">
        <f>'CBA Digital Banking Case Study '!D5176</f>
        <v/>
      </c>
    </row>
    <row r="5177">
      <c r="A5177" s="6" t="str">
        <f>'CBA Digital Banking Case Study '!D5177</f>
        <v/>
      </c>
    </row>
    <row r="5178">
      <c r="A5178" s="6" t="str">
        <f>'CBA Digital Banking Case Study '!D5178</f>
        <v/>
      </c>
    </row>
    <row r="5179">
      <c r="A5179" s="6" t="str">
        <f>'CBA Digital Banking Case Study '!D5179</f>
        <v/>
      </c>
    </row>
    <row r="5180">
      <c r="A5180" s="6" t="str">
        <f>'CBA Digital Banking Case Study '!D5180</f>
        <v/>
      </c>
    </row>
    <row r="5181">
      <c r="A5181" s="6" t="str">
        <f>'CBA Digital Banking Case Study '!D5181</f>
        <v/>
      </c>
    </row>
    <row r="5182">
      <c r="A5182" s="6" t="str">
        <f>'CBA Digital Banking Case Study '!D5182</f>
        <v/>
      </c>
    </row>
    <row r="5183">
      <c r="A5183" s="6" t="str">
        <f>'CBA Digital Banking Case Study '!D5183</f>
        <v/>
      </c>
    </row>
    <row r="5184">
      <c r="A5184" s="6" t="str">
        <f>'CBA Digital Banking Case Study '!D5184</f>
        <v/>
      </c>
    </row>
    <row r="5185">
      <c r="A5185" s="6" t="str">
        <f>'CBA Digital Banking Case Study '!D5185</f>
        <v/>
      </c>
    </row>
    <row r="5186">
      <c r="A5186" s="6" t="str">
        <f>'CBA Digital Banking Case Study '!D5186</f>
        <v/>
      </c>
    </row>
    <row r="5187">
      <c r="A5187" s="6" t="str">
        <f>'CBA Digital Banking Case Study '!D5187</f>
        <v/>
      </c>
    </row>
    <row r="5188">
      <c r="A5188" s="6" t="str">
        <f>'CBA Digital Banking Case Study '!D5188</f>
        <v/>
      </c>
    </row>
    <row r="5189">
      <c r="A5189" s="6" t="str">
        <f>'CBA Digital Banking Case Study '!D5189</f>
        <v/>
      </c>
    </row>
    <row r="5190">
      <c r="A5190" s="6" t="str">
        <f>'CBA Digital Banking Case Study '!D5190</f>
        <v/>
      </c>
    </row>
    <row r="5191">
      <c r="A5191" s="6" t="str">
        <f>'CBA Digital Banking Case Study '!D5191</f>
        <v/>
      </c>
    </row>
    <row r="5192">
      <c r="A5192" s="6" t="str">
        <f>'CBA Digital Banking Case Study '!D5192</f>
        <v/>
      </c>
    </row>
    <row r="5193">
      <c r="A5193" s="6" t="str">
        <f>'CBA Digital Banking Case Study '!D5193</f>
        <v/>
      </c>
    </row>
    <row r="5194">
      <c r="A5194" s="6" t="str">
        <f>'CBA Digital Banking Case Study '!D5194</f>
        <v/>
      </c>
    </row>
    <row r="5195">
      <c r="A5195" s="6" t="str">
        <f>'CBA Digital Banking Case Study '!D5195</f>
        <v/>
      </c>
    </row>
    <row r="5196">
      <c r="A5196" s="6" t="str">
        <f>'CBA Digital Banking Case Study '!D5196</f>
        <v/>
      </c>
    </row>
    <row r="5197">
      <c r="A5197" s="6" t="str">
        <f>'CBA Digital Banking Case Study '!D5197</f>
        <v/>
      </c>
    </row>
    <row r="5198">
      <c r="A5198" s="6" t="str">
        <f>'CBA Digital Banking Case Study '!D5198</f>
        <v/>
      </c>
    </row>
    <row r="5199">
      <c r="A5199" s="6" t="str">
        <f>'CBA Digital Banking Case Study '!D5199</f>
        <v/>
      </c>
    </row>
    <row r="5200">
      <c r="A5200" s="6" t="str">
        <f>'CBA Digital Banking Case Study '!D5200</f>
        <v/>
      </c>
    </row>
    <row r="5201">
      <c r="A5201" s="6" t="str">
        <f>'CBA Digital Banking Case Study '!D5201</f>
        <v/>
      </c>
    </row>
    <row r="5202">
      <c r="A5202" s="6" t="str">
        <f>'CBA Digital Banking Case Study '!D5202</f>
        <v/>
      </c>
    </row>
    <row r="5203">
      <c r="A5203" s="6" t="str">
        <f>'CBA Digital Banking Case Study '!D5203</f>
        <v/>
      </c>
    </row>
    <row r="5204">
      <c r="A5204" s="6" t="str">
        <f>'CBA Digital Banking Case Study '!D5204</f>
        <v/>
      </c>
    </row>
    <row r="5205">
      <c r="A5205" s="6" t="str">
        <f>'CBA Digital Banking Case Study '!D5205</f>
        <v/>
      </c>
    </row>
    <row r="5206">
      <c r="A5206" s="6" t="str">
        <f>'CBA Digital Banking Case Study '!D5206</f>
        <v/>
      </c>
    </row>
    <row r="5207">
      <c r="A5207" s="6" t="str">
        <f>'CBA Digital Banking Case Study '!D5207</f>
        <v/>
      </c>
    </row>
    <row r="5208">
      <c r="A5208" s="6" t="str">
        <f>'CBA Digital Banking Case Study '!D5208</f>
        <v/>
      </c>
    </row>
    <row r="5209">
      <c r="A5209" s="6" t="str">
        <f>'CBA Digital Banking Case Study '!D5209</f>
        <v/>
      </c>
    </row>
    <row r="5210">
      <c r="A5210" s="6" t="str">
        <f>'CBA Digital Banking Case Study '!D5210</f>
        <v/>
      </c>
    </row>
    <row r="5211">
      <c r="A5211" s="6" t="str">
        <f>'CBA Digital Banking Case Study '!D5211</f>
        <v/>
      </c>
    </row>
    <row r="5212">
      <c r="A5212" s="6" t="str">
        <f>'CBA Digital Banking Case Study '!D5212</f>
        <v/>
      </c>
    </row>
    <row r="5213">
      <c r="A5213" s="6" t="str">
        <f>'CBA Digital Banking Case Study '!D5213</f>
        <v/>
      </c>
    </row>
    <row r="5214">
      <c r="A5214" s="6" t="str">
        <f>'CBA Digital Banking Case Study '!D5214</f>
        <v/>
      </c>
    </row>
    <row r="5215">
      <c r="A5215" s="6" t="str">
        <f>'CBA Digital Banking Case Study '!D5215</f>
        <v/>
      </c>
    </row>
    <row r="5216">
      <c r="A5216" s="6" t="str">
        <f>'CBA Digital Banking Case Study '!D5216</f>
        <v/>
      </c>
    </row>
    <row r="5217">
      <c r="A5217" s="6" t="str">
        <f>'CBA Digital Banking Case Study '!D5217</f>
        <v/>
      </c>
    </row>
    <row r="5218">
      <c r="A5218" s="6" t="str">
        <f>'CBA Digital Banking Case Study '!D5218</f>
        <v/>
      </c>
    </row>
    <row r="5219">
      <c r="A5219" s="6" t="str">
        <f>'CBA Digital Banking Case Study '!D5219</f>
        <v/>
      </c>
    </row>
    <row r="5220">
      <c r="A5220" s="6" t="str">
        <f>'CBA Digital Banking Case Study '!D5220</f>
        <v/>
      </c>
    </row>
    <row r="5221">
      <c r="A5221" s="6" t="str">
        <f>'CBA Digital Banking Case Study '!D5221</f>
        <v/>
      </c>
    </row>
    <row r="5222">
      <c r="A5222" s="6" t="str">
        <f>'CBA Digital Banking Case Study '!D5222</f>
        <v/>
      </c>
    </row>
    <row r="5223">
      <c r="A5223" s="6" t="str">
        <f>'CBA Digital Banking Case Study '!D5223</f>
        <v/>
      </c>
    </row>
    <row r="5224">
      <c r="A5224" s="6" t="str">
        <f>'CBA Digital Banking Case Study '!D5224</f>
        <v/>
      </c>
    </row>
    <row r="5225">
      <c r="A5225" s="6" t="str">
        <f>'CBA Digital Banking Case Study '!D5225</f>
        <v/>
      </c>
    </row>
    <row r="5226">
      <c r="A5226" s="6" t="str">
        <f>'CBA Digital Banking Case Study '!D5226</f>
        <v/>
      </c>
    </row>
    <row r="5227">
      <c r="A5227" s="6" t="str">
        <f>'CBA Digital Banking Case Study '!D5227</f>
        <v/>
      </c>
    </row>
    <row r="5228">
      <c r="A5228" s="6" t="str">
        <f>'CBA Digital Banking Case Study '!D5228</f>
        <v/>
      </c>
    </row>
    <row r="5229">
      <c r="A5229" s="6" t="str">
        <f>'CBA Digital Banking Case Study '!D5229</f>
        <v/>
      </c>
    </row>
    <row r="5230">
      <c r="A5230" s="6" t="str">
        <f>'CBA Digital Banking Case Study '!D5230</f>
        <v/>
      </c>
    </row>
    <row r="5231">
      <c r="A5231" s="6" t="str">
        <f>'CBA Digital Banking Case Study '!D5231</f>
        <v/>
      </c>
    </row>
    <row r="5232">
      <c r="A5232" s="6" t="str">
        <f>'CBA Digital Banking Case Study '!D5232</f>
        <v/>
      </c>
    </row>
    <row r="5233">
      <c r="A5233" s="6" t="str">
        <f>'CBA Digital Banking Case Study '!D5233</f>
        <v/>
      </c>
    </row>
    <row r="5234">
      <c r="A5234" s="6" t="str">
        <f>'CBA Digital Banking Case Study '!D5234</f>
        <v/>
      </c>
    </row>
    <row r="5235">
      <c r="A5235" s="6" t="str">
        <f>'CBA Digital Banking Case Study '!D5235</f>
        <v/>
      </c>
    </row>
    <row r="5236">
      <c r="A5236" s="6" t="str">
        <f>'CBA Digital Banking Case Study '!D5236</f>
        <v/>
      </c>
    </row>
    <row r="5237">
      <c r="A5237" s="6" t="str">
        <f>'CBA Digital Banking Case Study '!D5237</f>
        <v/>
      </c>
    </row>
    <row r="5238">
      <c r="A5238" s="6" t="str">
        <f>'CBA Digital Banking Case Study '!D5238</f>
        <v/>
      </c>
    </row>
    <row r="5239">
      <c r="A5239" s="6" t="str">
        <f>'CBA Digital Banking Case Study '!D5239</f>
        <v/>
      </c>
    </row>
    <row r="5240">
      <c r="A5240" s="6" t="str">
        <f>'CBA Digital Banking Case Study '!D5240</f>
        <v/>
      </c>
    </row>
    <row r="5241">
      <c r="A5241" s="6" t="str">
        <f>'CBA Digital Banking Case Study '!D5241</f>
        <v/>
      </c>
    </row>
    <row r="5242">
      <c r="A5242" s="6" t="str">
        <f>'CBA Digital Banking Case Study '!D5242</f>
        <v/>
      </c>
    </row>
    <row r="5243">
      <c r="A5243" s="6" t="str">
        <f>'CBA Digital Banking Case Study '!D5243</f>
        <v/>
      </c>
    </row>
    <row r="5244">
      <c r="A5244" s="6" t="str">
        <f>'CBA Digital Banking Case Study '!D5244</f>
        <v/>
      </c>
    </row>
    <row r="5245">
      <c r="A5245" s="6" t="str">
        <f>'CBA Digital Banking Case Study '!D5245</f>
        <v/>
      </c>
    </row>
    <row r="5246">
      <c r="A5246" s="6" t="str">
        <f>'CBA Digital Banking Case Study '!D5246</f>
        <v/>
      </c>
    </row>
    <row r="5247">
      <c r="A5247" s="6" t="str">
        <f>'CBA Digital Banking Case Study '!D5247</f>
        <v/>
      </c>
    </row>
    <row r="5248">
      <c r="A5248" s="6" t="str">
        <f>'CBA Digital Banking Case Study '!D5248</f>
        <v/>
      </c>
    </row>
    <row r="5249">
      <c r="A5249" s="6" t="str">
        <f>'CBA Digital Banking Case Study '!D5249</f>
        <v/>
      </c>
    </row>
    <row r="5250">
      <c r="A5250" s="6" t="str">
        <f>'CBA Digital Banking Case Study '!D5250</f>
        <v/>
      </c>
    </row>
    <row r="5251">
      <c r="A5251" s="6" t="str">
        <f>'CBA Digital Banking Case Study '!D5251</f>
        <v/>
      </c>
    </row>
    <row r="5252">
      <c r="A5252" s="6" t="str">
        <f>'CBA Digital Banking Case Study '!D5252</f>
        <v/>
      </c>
    </row>
    <row r="5253">
      <c r="A5253" s="6" t="str">
        <f>'CBA Digital Banking Case Study '!D5253</f>
        <v/>
      </c>
    </row>
    <row r="5254">
      <c r="A5254" s="6" t="str">
        <f>'CBA Digital Banking Case Study '!D5254</f>
        <v/>
      </c>
    </row>
    <row r="5255">
      <c r="A5255" s="6" t="str">
        <f>'CBA Digital Banking Case Study '!D5255</f>
        <v/>
      </c>
    </row>
    <row r="5256">
      <c r="A5256" s="6" t="str">
        <f>'CBA Digital Banking Case Study '!D5256</f>
        <v/>
      </c>
    </row>
    <row r="5257">
      <c r="A5257" s="6" t="str">
        <f>'CBA Digital Banking Case Study '!D5257</f>
        <v/>
      </c>
    </row>
    <row r="5258">
      <c r="A5258" s="6" t="str">
        <f>'CBA Digital Banking Case Study '!D5258</f>
        <v/>
      </c>
    </row>
    <row r="5259">
      <c r="A5259" s="6" t="str">
        <f>'CBA Digital Banking Case Study '!D5259</f>
        <v/>
      </c>
    </row>
    <row r="5260">
      <c r="A5260" s="6" t="str">
        <f>'CBA Digital Banking Case Study '!D5260</f>
        <v/>
      </c>
    </row>
    <row r="5261">
      <c r="A5261" s="6" t="str">
        <f>'CBA Digital Banking Case Study '!D5261</f>
        <v/>
      </c>
    </row>
    <row r="5262">
      <c r="A5262" s="6" t="str">
        <f>'CBA Digital Banking Case Study '!D5262</f>
        <v/>
      </c>
    </row>
    <row r="5263">
      <c r="A5263" s="6" t="str">
        <f>'CBA Digital Banking Case Study '!D5263</f>
        <v/>
      </c>
    </row>
    <row r="5264">
      <c r="A5264" s="6" t="str">
        <f>'CBA Digital Banking Case Study '!D5264</f>
        <v/>
      </c>
    </row>
    <row r="5265">
      <c r="A5265" s="6" t="str">
        <f>'CBA Digital Banking Case Study '!D5265</f>
        <v/>
      </c>
    </row>
    <row r="5266">
      <c r="A5266" s="6" t="str">
        <f>'CBA Digital Banking Case Study '!D5266</f>
        <v/>
      </c>
    </row>
    <row r="5267">
      <c r="A5267" s="6" t="str">
        <f>'CBA Digital Banking Case Study '!D5267</f>
        <v/>
      </c>
    </row>
    <row r="5268">
      <c r="A5268" s="6" t="str">
        <f>'CBA Digital Banking Case Study '!D5268</f>
        <v/>
      </c>
    </row>
    <row r="5269">
      <c r="A5269" s="6" t="str">
        <f>'CBA Digital Banking Case Study '!D5269</f>
        <v/>
      </c>
    </row>
    <row r="5270">
      <c r="A5270" s="6" t="str">
        <f>'CBA Digital Banking Case Study '!D5270</f>
        <v/>
      </c>
    </row>
    <row r="5271">
      <c r="A5271" s="6" t="str">
        <f>'CBA Digital Banking Case Study '!D5271</f>
        <v/>
      </c>
    </row>
    <row r="5272">
      <c r="A5272" s="6" t="str">
        <f>'CBA Digital Banking Case Study '!D5272</f>
        <v/>
      </c>
    </row>
    <row r="5273">
      <c r="A5273" s="6" t="str">
        <f>'CBA Digital Banking Case Study '!D5273</f>
        <v/>
      </c>
    </row>
    <row r="5274">
      <c r="A5274" s="6" t="str">
        <f>'CBA Digital Banking Case Study '!D5274</f>
        <v/>
      </c>
    </row>
    <row r="5275">
      <c r="A5275" s="6" t="str">
        <f>'CBA Digital Banking Case Study '!D5275</f>
        <v/>
      </c>
    </row>
    <row r="5276">
      <c r="A5276" s="6" t="str">
        <f>'CBA Digital Banking Case Study '!D5276</f>
        <v/>
      </c>
    </row>
    <row r="5277">
      <c r="A5277" s="6" t="str">
        <f>'CBA Digital Banking Case Study '!D5277</f>
        <v/>
      </c>
    </row>
    <row r="5278">
      <c r="A5278" s="6" t="str">
        <f>'CBA Digital Banking Case Study '!D5278</f>
        <v/>
      </c>
    </row>
    <row r="5279">
      <c r="A5279" s="6" t="str">
        <f>'CBA Digital Banking Case Study '!D5279</f>
        <v/>
      </c>
    </row>
    <row r="5280">
      <c r="A5280" s="6" t="str">
        <f>'CBA Digital Banking Case Study '!D5280</f>
        <v/>
      </c>
    </row>
    <row r="5281">
      <c r="A5281" s="6" t="str">
        <f>'CBA Digital Banking Case Study '!D5281</f>
        <v/>
      </c>
    </row>
    <row r="5282">
      <c r="A5282" s="6" t="str">
        <f>'CBA Digital Banking Case Study '!D5282</f>
        <v/>
      </c>
    </row>
    <row r="5283">
      <c r="A5283" s="6" t="str">
        <f>'CBA Digital Banking Case Study '!D5283</f>
        <v/>
      </c>
    </row>
    <row r="5284">
      <c r="A5284" s="6" t="str">
        <f>'CBA Digital Banking Case Study '!D5284</f>
        <v/>
      </c>
    </row>
    <row r="5285">
      <c r="A5285" s="6" t="str">
        <f>'CBA Digital Banking Case Study '!D5285</f>
        <v/>
      </c>
    </row>
    <row r="5286">
      <c r="A5286" s="6" t="str">
        <f>'CBA Digital Banking Case Study '!D5286</f>
        <v/>
      </c>
    </row>
    <row r="5287">
      <c r="A5287" s="6" t="str">
        <f>'CBA Digital Banking Case Study '!D5287</f>
        <v/>
      </c>
    </row>
    <row r="5288">
      <c r="A5288" s="6" t="str">
        <f>'CBA Digital Banking Case Study '!D5288</f>
        <v/>
      </c>
    </row>
    <row r="5289">
      <c r="A5289" s="6" t="str">
        <f>'CBA Digital Banking Case Study '!D5289</f>
        <v/>
      </c>
    </row>
    <row r="5290">
      <c r="A5290" s="6" t="str">
        <f>'CBA Digital Banking Case Study '!D5290</f>
        <v/>
      </c>
    </row>
    <row r="5291">
      <c r="A5291" s="6" t="str">
        <f>'CBA Digital Banking Case Study '!D5291</f>
        <v/>
      </c>
    </row>
    <row r="5292">
      <c r="A5292" s="6" t="str">
        <f>'CBA Digital Banking Case Study '!D5292</f>
        <v/>
      </c>
    </row>
    <row r="5293">
      <c r="A5293" s="6" t="str">
        <f>'CBA Digital Banking Case Study '!D5293</f>
        <v/>
      </c>
    </row>
    <row r="5294">
      <c r="A5294" s="6" t="str">
        <f>'CBA Digital Banking Case Study '!D5294</f>
        <v/>
      </c>
    </row>
    <row r="5295">
      <c r="A5295" s="6" t="str">
        <f>'CBA Digital Banking Case Study '!D5295</f>
        <v/>
      </c>
    </row>
    <row r="5296">
      <c r="A5296" s="6" t="str">
        <f>'CBA Digital Banking Case Study '!D5296</f>
        <v/>
      </c>
    </row>
    <row r="5297">
      <c r="A5297" s="6" t="str">
        <f>'CBA Digital Banking Case Study '!D5297</f>
        <v/>
      </c>
    </row>
    <row r="5298">
      <c r="A5298" s="6" t="str">
        <f>'CBA Digital Banking Case Study '!D5298</f>
        <v/>
      </c>
    </row>
    <row r="5299">
      <c r="A5299" s="6" t="str">
        <f>'CBA Digital Banking Case Study '!D5299</f>
        <v/>
      </c>
    </row>
    <row r="5300">
      <c r="A5300" s="6" t="str">
        <f>'CBA Digital Banking Case Study '!D5300</f>
        <v/>
      </c>
    </row>
    <row r="5301">
      <c r="A5301" s="6" t="str">
        <f>'CBA Digital Banking Case Study '!D5301</f>
        <v/>
      </c>
    </row>
    <row r="5302">
      <c r="A5302" s="6" t="str">
        <f>'CBA Digital Banking Case Study '!D5302</f>
        <v/>
      </c>
    </row>
    <row r="5303">
      <c r="A5303" s="6" t="str">
        <f>'CBA Digital Banking Case Study '!D5303</f>
        <v/>
      </c>
    </row>
    <row r="5304">
      <c r="A5304" s="6" t="str">
        <f>'CBA Digital Banking Case Study '!D5304</f>
        <v/>
      </c>
    </row>
    <row r="5305">
      <c r="A5305" s="6" t="str">
        <f>'CBA Digital Banking Case Study '!D5305</f>
        <v/>
      </c>
    </row>
    <row r="5306">
      <c r="A5306" s="6" t="str">
        <f>'CBA Digital Banking Case Study '!D5306</f>
        <v/>
      </c>
    </row>
    <row r="5307">
      <c r="A5307" s="6" t="str">
        <f>'CBA Digital Banking Case Study '!D5307</f>
        <v/>
      </c>
    </row>
    <row r="5308">
      <c r="A5308" s="6" t="str">
        <f>'CBA Digital Banking Case Study '!D5308</f>
        <v/>
      </c>
    </row>
    <row r="5309">
      <c r="A5309" s="6" t="str">
        <f>'CBA Digital Banking Case Study '!D5309</f>
        <v/>
      </c>
    </row>
    <row r="5310">
      <c r="A5310" s="6" t="str">
        <f>'CBA Digital Banking Case Study '!D5310</f>
        <v/>
      </c>
    </row>
    <row r="5311">
      <c r="A5311" s="6" t="str">
        <f>'CBA Digital Banking Case Study '!D5311</f>
        <v/>
      </c>
    </row>
    <row r="5312">
      <c r="A5312" s="6" t="str">
        <f>'CBA Digital Banking Case Study '!D5312</f>
        <v/>
      </c>
    </row>
    <row r="5313">
      <c r="A5313" s="6" t="str">
        <f>'CBA Digital Banking Case Study '!D5313</f>
        <v/>
      </c>
    </row>
    <row r="5314">
      <c r="A5314" s="6" t="str">
        <f>'CBA Digital Banking Case Study '!D5314</f>
        <v/>
      </c>
    </row>
    <row r="5315">
      <c r="A5315" s="6" t="str">
        <f>'CBA Digital Banking Case Study '!D5315</f>
        <v/>
      </c>
    </row>
    <row r="5316">
      <c r="A5316" s="6" t="str">
        <f>'CBA Digital Banking Case Study '!D5316</f>
        <v/>
      </c>
    </row>
    <row r="5317">
      <c r="A5317" s="6" t="str">
        <f>'CBA Digital Banking Case Study '!D5317</f>
        <v/>
      </c>
    </row>
    <row r="5318">
      <c r="A5318" s="6" t="str">
        <f>'CBA Digital Banking Case Study '!D5318</f>
        <v/>
      </c>
    </row>
    <row r="5319">
      <c r="A5319" s="6" t="str">
        <f>'CBA Digital Banking Case Study '!D5319</f>
        <v/>
      </c>
    </row>
    <row r="5320">
      <c r="A5320" s="6" t="str">
        <f>'CBA Digital Banking Case Study '!D5320</f>
        <v/>
      </c>
    </row>
    <row r="5321">
      <c r="A5321" s="6" t="str">
        <f>'CBA Digital Banking Case Study '!D5321</f>
        <v/>
      </c>
    </row>
    <row r="5322">
      <c r="A5322" s="6" t="str">
        <f>'CBA Digital Banking Case Study '!D5322</f>
        <v/>
      </c>
    </row>
    <row r="5323">
      <c r="A5323" s="6" t="str">
        <f>'CBA Digital Banking Case Study '!D5323</f>
        <v/>
      </c>
    </row>
    <row r="5324">
      <c r="A5324" s="6" t="str">
        <f>'CBA Digital Banking Case Study '!D5324</f>
        <v/>
      </c>
    </row>
    <row r="5325">
      <c r="A5325" s="6" t="str">
        <f>'CBA Digital Banking Case Study '!D5325</f>
        <v/>
      </c>
    </row>
    <row r="5326">
      <c r="A5326" s="6" t="str">
        <f>'CBA Digital Banking Case Study '!D5326</f>
        <v/>
      </c>
    </row>
    <row r="5327">
      <c r="A5327" s="6" t="str">
        <f>'CBA Digital Banking Case Study '!D5327</f>
        <v/>
      </c>
    </row>
    <row r="5328">
      <c r="A5328" s="6" t="str">
        <f>'CBA Digital Banking Case Study '!D5328</f>
        <v/>
      </c>
    </row>
    <row r="5329">
      <c r="A5329" s="6" t="str">
        <f>'CBA Digital Banking Case Study '!D5329</f>
        <v/>
      </c>
    </row>
    <row r="5330">
      <c r="A5330" s="6" t="str">
        <f>'CBA Digital Banking Case Study '!D5330</f>
        <v/>
      </c>
    </row>
    <row r="5331">
      <c r="A5331" s="6" t="str">
        <f>'CBA Digital Banking Case Study '!D5331</f>
        <v/>
      </c>
    </row>
    <row r="5332">
      <c r="A5332" s="6" t="str">
        <f>'CBA Digital Banking Case Study '!D5332</f>
        <v/>
      </c>
    </row>
    <row r="5333">
      <c r="A5333" s="6" t="str">
        <f>'CBA Digital Banking Case Study '!D5333</f>
        <v/>
      </c>
    </row>
    <row r="5334">
      <c r="A5334" s="6" t="str">
        <f>'CBA Digital Banking Case Study '!D5334</f>
        <v/>
      </c>
    </row>
    <row r="5335">
      <c r="A5335" s="6" t="str">
        <f>'CBA Digital Banking Case Study '!D5335</f>
        <v/>
      </c>
    </row>
    <row r="5336">
      <c r="A5336" s="6" t="str">
        <f>'CBA Digital Banking Case Study '!D5336</f>
        <v/>
      </c>
    </row>
    <row r="5337">
      <c r="A5337" s="6" t="str">
        <f>'CBA Digital Banking Case Study '!D5337</f>
        <v/>
      </c>
    </row>
    <row r="5338">
      <c r="A5338" s="6" t="str">
        <f>'CBA Digital Banking Case Study '!D5338</f>
        <v/>
      </c>
    </row>
    <row r="5339">
      <c r="A5339" s="6" t="str">
        <f>'CBA Digital Banking Case Study '!D5339</f>
        <v/>
      </c>
    </row>
    <row r="5340">
      <c r="A5340" s="6" t="str">
        <f>'CBA Digital Banking Case Study '!D5340</f>
        <v/>
      </c>
    </row>
    <row r="5341">
      <c r="A5341" s="6" t="str">
        <f>'CBA Digital Banking Case Study '!D5341</f>
        <v/>
      </c>
    </row>
    <row r="5342">
      <c r="A5342" s="6" t="str">
        <f>'CBA Digital Banking Case Study '!D5342</f>
        <v/>
      </c>
    </row>
    <row r="5343">
      <c r="A5343" s="6" t="str">
        <f>'CBA Digital Banking Case Study '!D5343</f>
        <v/>
      </c>
    </row>
    <row r="5344">
      <c r="A5344" s="6" t="str">
        <f>'CBA Digital Banking Case Study '!D5344</f>
        <v/>
      </c>
    </row>
    <row r="5345">
      <c r="A5345" s="6" t="str">
        <f>'CBA Digital Banking Case Study '!D5345</f>
        <v/>
      </c>
    </row>
    <row r="5346">
      <c r="A5346" s="6" t="str">
        <f>'CBA Digital Banking Case Study '!D5346</f>
        <v/>
      </c>
    </row>
    <row r="5347">
      <c r="A5347" s="6" t="str">
        <f>'CBA Digital Banking Case Study '!D5347</f>
        <v/>
      </c>
    </row>
    <row r="5348">
      <c r="A5348" s="6" t="str">
        <f>'CBA Digital Banking Case Study '!D5348</f>
        <v/>
      </c>
    </row>
    <row r="5349">
      <c r="A5349" s="6" t="str">
        <f>'CBA Digital Banking Case Study '!D5349</f>
        <v/>
      </c>
    </row>
    <row r="5350">
      <c r="A5350" s="6" t="str">
        <f>'CBA Digital Banking Case Study '!D5350</f>
        <v/>
      </c>
    </row>
    <row r="5351">
      <c r="A5351" s="6" t="str">
        <f>'CBA Digital Banking Case Study '!D5351</f>
        <v/>
      </c>
    </row>
    <row r="5352">
      <c r="A5352" s="6" t="str">
        <f>'CBA Digital Banking Case Study '!D5352</f>
        <v/>
      </c>
    </row>
    <row r="5353">
      <c r="A5353" s="6" t="str">
        <f>'CBA Digital Banking Case Study '!D5353</f>
        <v/>
      </c>
    </row>
    <row r="5354">
      <c r="A5354" s="6" t="str">
        <f>'CBA Digital Banking Case Study '!D5354</f>
        <v/>
      </c>
    </row>
    <row r="5355">
      <c r="A5355" s="6" t="str">
        <f>'CBA Digital Banking Case Study '!D5355</f>
        <v/>
      </c>
    </row>
    <row r="5356">
      <c r="A5356" s="6" t="str">
        <f>'CBA Digital Banking Case Study '!D5356</f>
        <v/>
      </c>
    </row>
    <row r="5357">
      <c r="A5357" s="6" t="str">
        <f>'CBA Digital Banking Case Study '!D5357</f>
        <v/>
      </c>
    </row>
    <row r="5358">
      <c r="A5358" s="6" t="str">
        <f>'CBA Digital Banking Case Study '!D5358</f>
        <v/>
      </c>
    </row>
    <row r="5359">
      <c r="A5359" s="6" t="str">
        <f>'CBA Digital Banking Case Study '!D5359</f>
        <v/>
      </c>
    </row>
    <row r="5360">
      <c r="A5360" s="6" t="str">
        <f>'CBA Digital Banking Case Study '!D5360</f>
        <v/>
      </c>
    </row>
    <row r="5361">
      <c r="A5361" s="6" t="str">
        <f>'CBA Digital Banking Case Study '!D5361</f>
        <v/>
      </c>
    </row>
    <row r="5362">
      <c r="A5362" s="6" t="str">
        <f>'CBA Digital Banking Case Study '!D5362</f>
        <v/>
      </c>
    </row>
    <row r="5363">
      <c r="A5363" s="6" t="str">
        <f>'CBA Digital Banking Case Study '!D5363</f>
        <v/>
      </c>
    </row>
    <row r="5364">
      <c r="A5364" s="6" t="str">
        <f>'CBA Digital Banking Case Study '!D5364</f>
        <v/>
      </c>
    </row>
    <row r="5365">
      <c r="A5365" s="6" t="str">
        <f>'CBA Digital Banking Case Study '!D5365</f>
        <v/>
      </c>
    </row>
    <row r="5366">
      <c r="A5366" s="6" t="str">
        <f>'CBA Digital Banking Case Study '!D5366</f>
        <v/>
      </c>
    </row>
    <row r="5367">
      <c r="A5367" s="6" t="str">
        <f>'CBA Digital Banking Case Study '!D5367</f>
        <v/>
      </c>
    </row>
    <row r="5368">
      <c r="A5368" s="6" t="str">
        <f>'CBA Digital Banking Case Study '!D5368</f>
        <v/>
      </c>
    </row>
    <row r="5369">
      <c r="A5369" s="6" t="str">
        <f>'CBA Digital Banking Case Study '!D5369</f>
        <v/>
      </c>
    </row>
    <row r="5370">
      <c r="A5370" s="6" t="str">
        <f>'CBA Digital Banking Case Study '!D5370</f>
        <v/>
      </c>
    </row>
    <row r="5371">
      <c r="A5371" s="6" t="str">
        <f>'CBA Digital Banking Case Study '!D5371</f>
        <v/>
      </c>
    </row>
    <row r="5372">
      <c r="A5372" s="6" t="str">
        <f>'CBA Digital Banking Case Study '!D5372</f>
        <v/>
      </c>
    </row>
    <row r="5373">
      <c r="A5373" s="6" t="str">
        <f>'CBA Digital Banking Case Study '!D5373</f>
        <v/>
      </c>
    </row>
    <row r="5374">
      <c r="A5374" s="6" t="str">
        <f>'CBA Digital Banking Case Study '!D5374</f>
        <v/>
      </c>
    </row>
    <row r="5375">
      <c r="A5375" s="6" t="str">
        <f>'CBA Digital Banking Case Study '!D5375</f>
        <v/>
      </c>
    </row>
    <row r="5376">
      <c r="A5376" s="6" t="str">
        <f>'CBA Digital Banking Case Study '!D5376</f>
        <v/>
      </c>
    </row>
    <row r="5377">
      <c r="A5377" s="6" t="str">
        <f>'CBA Digital Banking Case Study '!D5377</f>
        <v/>
      </c>
    </row>
    <row r="5378">
      <c r="A5378" s="6" t="str">
        <f>'CBA Digital Banking Case Study '!D5378</f>
        <v/>
      </c>
    </row>
    <row r="5379">
      <c r="A5379" s="6" t="str">
        <f>'CBA Digital Banking Case Study '!D5379</f>
        <v/>
      </c>
    </row>
    <row r="5380">
      <c r="A5380" s="6" t="str">
        <f>'CBA Digital Banking Case Study '!D5380</f>
        <v/>
      </c>
    </row>
    <row r="5381">
      <c r="A5381" s="6" t="str">
        <f>'CBA Digital Banking Case Study '!D5381</f>
        <v/>
      </c>
    </row>
    <row r="5382">
      <c r="A5382" s="6" t="str">
        <f>'CBA Digital Banking Case Study '!D5382</f>
        <v/>
      </c>
    </row>
    <row r="5383">
      <c r="A5383" s="6" t="str">
        <f>'CBA Digital Banking Case Study '!D5383</f>
        <v/>
      </c>
    </row>
    <row r="5384">
      <c r="A5384" s="6" t="str">
        <f>'CBA Digital Banking Case Study '!D5384</f>
        <v/>
      </c>
    </row>
    <row r="5385">
      <c r="A5385" s="6" t="str">
        <f>'CBA Digital Banking Case Study '!D5385</f>
        <v/>
      </c>
    </row>
    <row r="5386">
      <c r="A5386" s="6" t="str">
        <f>'CBA Digital Banking Case Study '!D5386</f>
        <v/>
      </c>
    </row>
    <row r="5387">
      <c r="A5387" s="6" t="str">
        <f>'CBA Digital Banking Case Study '!D5387</f>
        <v/>
      </c>
    </row>
    <row r="5388">
      <c r="A5388" s="6" t="str">
        <f>'CBA Digital Banking Case Study '!D5388</f>
        <v/>
      </c>
    </row>
    <row r="5389">
      <c r="A5389" s="6" t="str">
        <f>'CBA Digital Banking Case Study '!D5389</f>
        <v/>
      </c>
    </row>
    <row r="5390">
      <c r="A5390" s="6" t="str">
        <f>'CBA Digital Banking Case Study '!D5390</f>
        <v/>
      </c>
    </row>
    <row r="5391">
      <c r="A5391" s="6" t="str">
        <f>'CBA Digital Banking Case Study '!D5391</f>
        <v/>
      </c>
    </row>
    <row r="5392">
      <c r="A5392" s="6" t="str">
        <f>'CBA Digital Banking Case Study '!D5392</f>
        <v/>
      </c>
    </row>
    <row r="5393">
      <c r="A5393" s="6" t="str">
        <f>'CBA Digital Banking Case Study '!D5393</f>
        <v/>
      </c>
    </row>
    <row r="5394">
      <c r="A5394" s="6" t="str">
        <f>'CBA Digital Banking Case Study '!D5394</f>
        <v/>
      </c>
    </row>
    <row r="5395">
      <c r="A5395" s="6" t="str">
        <f>'CBA Digital Banking Case Study '!D5395</f>
        <v/>
      </c>
    </row>
    <row r="5396">
      <c r="A5396" s="6" t="str">
        <f>'CBA Digital Banking Case Study '!D5396</f>
        <v/>
      </c>
    </row>
    <row r="5397">
      <c r="A5397" s="6" t="str">
        <f>'CBA Digital Banking Case Study '!D5397</f>
        <v/>
      </c>
    </row>
    <row r="5398">
      <c r="A5398" s="6" t="str">
        <f>'CBA Digital Banking Case Study '!D5398</f>
        <v/>
      </c>
    </row>
    <row r="5399">
      <c r="A5399" s="6" t="str">
        <f>'CBA Digital Banking Case Study '!D5399</f>
        <v/>
      </c>
    </row>
    <row r="5400">
      <c r="A5400" s="6" t="str">
        <f>'CBA Digital Banking Case Study '!D5400</f>
        <v/>
      </c>
    </row>
    <row r="5401">
      <c r="A5401" s="6" t="str">
        <f>'CBA Digital Banking Case Study '!D5401</f>
        <v/>
      </c>
    </row>
    <row r="5402">
      <c r="A5402" s="6" t="str">
        <f>'CBA Digital Banking Case Study '!D5402</f>
        <v/>
      </c>
    </row>
    <row r="5403">
      <c r="A5403" s="6" t="str">
        <f>'CBA Digital Banking Case Study '!D5403</f>
        <v/>
      </c>
    </row>
    <row r="5404">
      <c r="A5404" s="6" t="str">
        <f>'CBA Digital Banking Case Study '!D5404</f>
        <v/>
      </c>
    </row>
    <row r="5405">
      <c r="A5405" s="6" t="str">
        <f>'CBA Digital Banking Case Study '!D5405</f>
        <v/>
      </c>
    </row>
    <row r="5406">
      <c r="A5406" s="6" t="str">
        <f>'CBA Digital Banking Case Study '!D5406</f>
        <v/>
      </c>
    </row>
    <row r="5407">
      <c r="A5407" s="6" t="str">
        <f>'CBA Digital Banking Case Study '!D5407</f>
        <v/>
      </c>
    </row>
    <row r="5408">
      <c r="A5408" s="6" t="str">
        <f>'CBA Digital Banking Case Study '!D5408</f>
        <v/>
      </c>
    </row>
    <row r="5409">
      <c r="A5409" s="6" t="str">
        <f>'CBA Digital Banking Case Study '!D5409</f>
        <v/>
      </c>
    </row>
    <row r="5410">
      <c r="A5410" s="6" t="str">
        <f>'CBA Digital Banking Case Study '!D5410</f>
        <v/>
      </c>
    </row>
    <row r="5411">
      <c r="A5411" s="6" t="str">
        <f>'CBA Digital Banking Case Study '!D5411</f>
        <v/>
      </c>
    </row>
    <row r="5412">
      <c r="A5412" s="6" t="str">
        <f>'CBA Digital Banking Case Study '!D5412</f>
        <v/>
      </c>
    </row>
    <row r="5413">
      <c r="A5413" s="6" t="str">
        <f>'CBA Digital Banking Case Study '!D5413</f>
        <v/>
      </c>
    </row>
    <row r="5414">
      <c r="A5414" s="6" t="str">
        <f>'CBA Digital Banking Case Study '!D5414</f>
        <v/>
      </c>
    </row>
    <row r="5415">
      <c r="A5415" s="6" t="str">
        <f>'CBA Digital Banking Case Study '!D5415</f>
        <v/>
      </c>
    </row>
    <row r="5416">
      <c r="A5416" s="6" t="str">
        <f>'CBA Digital Banking Case Study '!D5416</f>
        <v/>
      </c>
    </row>
    <row r="5417">
      <c r="A5417" s="6" t="str">
        <f>'CBA Digital Banking Case Study '!D5417</f>
        <v/>
      </c>
    </row>
    <row r="5418">
      <c r="A5418" s="6" t="str">
        <f>'CBA Digital Banking Case Study '!D5418</f>
        <v/>
      </c>
    </row>
    <row r="5419">
      <c r="A5419" s="6" t="str">
        <f>'CBA Digital Banking Case Study '!D5419</f>
        <v/>
      </c>
    </row>
    <row r="5420">
      <c r="A5420" s="6" t="str">
        <f>'CBA Digital Banking Case Study '!D5420</f>
        <v/>
      </c>
    </row>
    <row r="5421">
      <c r="A5421" s="6" t="str">
        <f>'CBA Digital Banking Case Study '!D5421</f>
        <v/>
      </c>
    </row>
    <row r="5422">
      <c r="A5422" s="6" t="str">
        <f>'CBA Digital Banking Case Study '!D5422</f>
        <v/>
      </c>
    </row>
    <row r="5423">
      <c r="A5423" s="6" t="str">
        <f>'CBA Digital Banking Case Study '!D5423</f>
        <v/>
      </c>
    </row>
    <row r="5424">
      <c r="A5424" s="6" t="str">
        <f>'CBA Digital Banking Case Study '!D5424</f>
        <v/>
      </c>
    </row>
    <row r="5425">
      <c r="A5425" s="6" t="str">
        <f>'CBA Digital Banking Case Study '!D5425</f>
        <v/>
      </c>
    </row>
    <row r="5426">
      <c r="A5426" s="6" t="str">
        <f>'CBA Digital Banking Case Study '!D5426</f>
        <v/>
      </c>
    </row>
    <row r="5427">
      <c r="A5427" s="6" t="str">
        <f>'CBA Digital Banking Case Study '!D5427</f>
        <v/>
      </c>
    </row>
    <row r="5428">
      <c r="A5428" s="6" t="str">
        <f>'CBA Digital Banking Case Study '!D5428</f>
        <v/>
      </c>
    </row>
    <row r="5429">
      <c r="A5429" s="6" t="str">
        <f>'CBA Digital Banking Case Study '!D5429</f>
        <v/>
      </c>
    </row>
    <row r="5430">
      <c r="A5430" s="6" t="str">
        <f>'CBA Digital Banking Case Study '!D5430</f>
        <v/>
      </c>
    </row>
    <row r="5431">
      <c r="A5431" s="6" t="str">
        <f>'CBA Digital Banking Case Study '!D5431</f>
        <v/>
      </c>
    </row>
    <row r="5432">
      <c r="A5432" s="6" t="str">
        <f>'CBA Digital Banking Case Study '!D5432</f>
        <v/>
      </c>
    </row>
    <row r="5433">
      <c r="A5433" s="6" t="str">
        <f>'CBA Digital Banking Case Study '!D5433</f>
        <v/>
      </c>
    </row>
    <row r="5434">
      <c r="A5434" s="6" t="str">
        <f>'CBA Digital Banking Case Study '!D5434</f>
        <v/>
      </c>
    </row>
    <row r="5435">
      <c r="A5435" s="6" t="str">
        <f>'CBA Digital Banking Case Study '!D5435</f>
        <v/>
      </c>
    </row>
    <row r="5436">
      <c r="A5436" s="6" t="str">
        <f>'CBA Digital Banking Case Study '!D5436</f>
        <v/>
      </c>
    </row>
    <row r="5437">
      <c r="A5437" s="6" t="str">
        <f>'CBA Digital Banking Case Study '!D5437</f>
        <v/>
      </c>
    </row>
    <row r="5438">
      <c r="A5438" s="6" t="str">
        <f>'CBA Digital Banking Case Study '!D5438</f>
        <v/>
      </c>
    </row>
    <row r="5439">
      <c r="A5439" s="6" t="str">
        <f>'CBA Digital Banking Case Study '!D5439</f>
        <v/>
      </c>
    </row>
    <row r="5440">
      <c r="A5440" s="6" t="str">
        <f>'CBA Digital Banking Case Study '!D5440</f>
        <v/>
      </c>
    </row>
    <row r="5441">
      <c r="A5441" s="6" t="str">
        <f>'CBA Digital Banking Case Study '!D5441</f>
        <v/>
      </c>
    </row>
    <row r="5442">
      <c r="A5442" s="6" t="str">
        <f>'CBA Digital Banking Case Study '!D5442</f>
        <v/>
      </c>
    </row>
    <row r="5443">
      <c r="A5443" s="6" t="str">
        <f>'CBA Digital Banking Case Study '!D5443</f>
        <v/>
      </c>
    </row>
    <row r="5444">
      <c r="A5444" s="6" t="str">
        <f>'CBA Digital Banking Case Study '!D5444</f>
        <v/>
      </c>
    </row>
    <row r="5445">
      <c r="A5445" s="6" t="str">
        <f>'CBA Digital Banking Case Study '!D5445</f>
        <v/>
      </c>
    </row>
    <row r="5446">
      <c r="A5446" s="6" t="str">
        <f>'CBA Digital Banking Case Study '!D5446</f>
        <v/>
      </c>
    </row>
    <row r="5447">
      <c r="A5447" s="6" t="str">
        <f>'CBA Digital Banking Case Study '!D5447</f>
        <v/>
      </c>
    </row>
    <row r="5448">
      <c r="A5448" s="6" t="str">
        <f>'CBA Digital Banking Case Study '!D5448</f>
        <v/>
      </c>
    </row>
    <row r="5449">
      <c r="A5449" s="6" t="str">
        <f>'CBA Digital Banking Case Study '!D5449</f>
        <v/>
      </c>
    </row>
    <row r="5450">
      <c r="A5450" s="6" t="str">
        <f>'CBA Digital Banking Case Study '!D5450</f>
        <v/>
      </c>
    </row>
    <row r="5451">
      <c r="A5451" s="6" t="str">
        <f>'CBA Digital Banking Case Study '!D5451</f>
        <v/>
      </c>
    </row>
    <row r="5452">
      <c r="A5452" s="6" t="str">
        <f>'CBA Digital Banking Case Study '!D5452</f>
        <v/>
      </c>
    </row>
    <row r="5453">
      <c r="A5453" s="6" t="str">
        <f>'CBA Digital Banking Case Study '!D5453</f>
        <v/>
      </c>
    </row>
    <row r="5454">
      <c r="A5454" s="6" t="str">
        <f>'CBA Digital Banking Case Study '!D5454</f>
        <v/>
      </c>
    </row>
    <row r="5455">
      <c r="A5455" s="6" t="str">
        <f>'CBA Digital Banking Case Study '!D5455</f>
        <v/>
      </c>
    </row>
    <row r="5456">
      <c r="A5456" s="6" t="str">
        <f>'CBA Digital Banking Case Study '!D5456</f>
        <v/>
      </c>
    </row>
    <row r="5457">
      <c r="A5457" s="6" t="str">
        <f>'CBA Digital Banking Case Study '!D5457</f>
        <v/>
      </c>
    </row>
    <row r="5458">
      <c r="A5458" s="6" t="str">
        <f>'CBA Digital Banking Case Study '!D5458</f>
        <v/>
      </c>
    </row>
    <row r="5459">
      <c r="A5459" s="6" t="str">
        <f>'CBA Digital Banking Case Study '!D5459</f>
        <v/>
      </c>
    </row>
    <row r="5460">
      <c r="A5460" s="6" t="str">
        <f>'CBA Digital Banking Case Study '!D5460</f>
        <v/>
      </c>
    </row>
    <row r="5461">
      <c r="A5461" s="6" t="str">
        <f>'CBA Digital Banking Case Study '!D5461</f>
        <v/>
      </c>
    </row>
    <row r="5462">
      <c r="A5462" s="6" t="str">
        <f>'CBA Digital Banking Case Study '!D5462</f>
        <v/>
      </c>
    </row>
    <row r="5463">
      <c r="A5463" s="6" t="str">
        <f>'CBA Digital Banking Case Study '!D5463</f>
        <v/>
      </c>
    </row>
    <row r="5464">
      <c r="A5464" s="6" t="str">
        <f>'CBA Digital Banking Case Study '!D5464</f>
        <v/>
      </c>
    </row>
    <row r="5465">
      <c r="A5465" s="6" t="str">
        <f>'CBA Digital Banking Case Study '!D5465</f>
        <v/>
      </c>
    </row>
    <row r="5466">
      <c r="A5466" s="6" t="str">
        <f>'CBA Digital Banking Case Study '!D5466</f>
        <v/>
      </c>
    </row>
    <row r="5467">
      <c r="A5467" s="6" t="str">
        <f>'CBA Digital Banking Case Study '!D5467</f>
        <v/>
      </c>
    </row>
    <row r="5468">
      <c r="A5468" s="6" t="str">
        <f>'CBA Digital Banking Case Study '!D5468</f>
        <v/>
      </c>
    </row>
    <row r="5469">
      <c r="A5469" s="6" t="str">
        <f>'CBA Digital Banking Case Study '!D5469</f>
        <v/>
      </c>
    </row>
    <row r="5470">
      <c r="A5470" s="6" t="str">
        <f>'CBA Digital Banking Case Study '!D5470</f>
        <v/>
      </c>
    </row>
    <row r="5471">
      <c r="A5471" s="6" t="str">
        <f>'CBA Digital Banking Case Study '!D5471</f>
        <v/>
      </c>
    </row>
    <row r="5472">
      <c r="A5472" s="6" t="str">
        <f>'CBA Digital Banking Case Study '!D5472</f>
        <v/>
      </c>
    </row>
    <row r="5473">
      <c r="A5473" s="6" t="str">
        <f>'CBA Digital Banking Case Study '!D5473</f>
        <v/>
      </c>
    </row>
    <row r="5474">
      <c r="A5474" s="6" t="str">
        <f>'CBA Digital Banking Case Study '!D5474</f>
        <v/>
      </c>
    </row>
    <row r="5475">
      <c r="A5475" s="6" t="str">
        <f>'CBA Digital Banking Case Study '!D5475</f>
        <v/>
      </c>
    </row>
    <row r="5476">
      <c r="A5476" s="6" t="str">
        <f>'CBA Digital Banking Case Study '!D5476</f>
        <v/>
      </c>
    </row>
    <row r="5477">
      <c r="A5477" s="6" t="str">
        <f>'CBA Digital Banking Case Study '!D5477</f>
        <v/>
      </c>
    </row>
    <row r="5478">
      <c r="A5478" s="6" t="str">
        <f>'CBA Digital Banking Case Study '!D5478</f>
        <v/>
      </c>
    </row>
    <row r="5479">
      <c r="A5479" s="6" t="str">
        <f>'CBA Digital Banking Case Study '!D5479</f>
        <v/>
      </c>
    </row>
    <row r="5480">
      <c r="A5480" s="6" t="str">
        <f>'CBA Digital Banking Case Study '!D5480</f>
        <v/>
      </c>
    </row>
    <row r="5481">
      <c r="A5481" s="6" t="str">
        <f>'CBA Digital Banking Case Study '!D5481</f>
        <v/>
      </c>
    </row>
    <row r="5482">
      <c r="A5482" s="6" t="str">
        <f>'CBA Digital Banking Case Study '!D5482</f>
        <v/>
      </c>
    </row>
    <row r="5483">
      <c r="A5483" s="6" t="str">
        <f>'CBA Digital Banking Case Study '!D5483</f>
        <v/>
      </c>
    </row>
    <row r="5484">
      <c r="A5484" s="6" t="str">
        <f>'CBA Digital Banking Case Study '!D5484</f>
        <v/>
      </c>
    </row>
    <row r="5485">
      <c r="A5485" s="6" t="str">
        <f>'CBA Digital Banking Case Study '!D5485</f>
        <v/>
      </c>
    </row>
    <row r="5486">
      <c r="A5486" s="6" t="str">
        <f>'CBA Digital Banking Case Study '!D5486</f>
        <v/>
      </c>
    </row>
    <row r="5487">
      <c r="A5487" s="6" t="str">
        <f>'CBA Digital Banking Case Study '!D5487</f>
        <v/>
      </c>
    </row>
    <row r="5488">
      <c r="A5488" s="6" t="str">
        <f>'CBA Digital Banking Case Study '!D5488</f>
        <v/>
      </c>
    </row>
    <row r="5489">
      <c r="A5489" s="6" t="str">
        <f>'CBA Digital Banking Case Study '!D5489</f>
        <v/>
      </c>
    </row>
    <row r="5490">
      <c r="A5490" s="6" t="str">
        <f>'CBA Digital Banking Case Study '!D5490</f>
        <v/>
      </c>
    </row>
    <row r="5491">
      <c r="A5491" s="6" t="str">
        <f>'CBA Digital Banking Case Study '!D5491</f>
        <v/>
      </c>
    </row>
    <row r="5492">
      <c r="A5492" s="6" t="str">
        <f>'CBA Digital Banking Case Study '!D5492</f>
        <v/>
      </c>
    </row>
    <row r="5493">
      <c r="A5493" s="6" t="str">
        <f>'CBA Digital Banking Case Study '!D5493</f>
        <v/>
      </c>
    </row>
    <row r="5494">
      <c r="A5494" s="6" t="str">
        <f>'CBA Digital Banking Case Study '!D5494</f>
        <v/>
      </c>
    </row>
    <row r="5495">
      <c r="A5495" s="6" t="str">
        <f>'CBA Digital Banking Case Study '!D5495</f>
        <v/>
      </c>
    </row>
    <row r="5496">
      <c r="A5496" s="6" t="str">
        <f>'CBA Digital Banking Case Study '!D5496</f>
        <v/>
      </c>
    </row>
    <row r="5497">
      <c r="A5497" s="6" t="str">
        <f>'CBA Digital Banking Case Study '!D5497</f>
        <v/>
      </c>
    </row>
    <row r="5498">
      <c r="A5498" s="6" t="str">
        <f>'CBA Digital Banking Case Study '!D5498</f>
        <v/>
      </c>
    </row>
    <row r="5499">
      <c r="A5499" s="6" t="str">
        <f>'CBA Digital Banking Case Study '!D5499</f>
        <v/>
      </c>
    </row>
    <row r="5500">
      <c r="A5500" s="6" t="str">
        <f>'CBA Digital Banking Case Study '!D5500</f>
        <v/>
      </c>
    </row>
    <row r="5501">
      <c r="A5501" s="6" t="str">
        <f>'CBA Digital Banking Case Study '!D5501</f>
        <v/>
      </c>
    </row>
    <row r="5502">
      <c r="A5502" s="6" t="str">
        <f>'CBA Digital Banking Case Study '!D5502</f>
        <v/>
      </c>
    </row>
    <row r="5503">
      <c r="A5503" s="6" t="str">
        <f>'CBA Digital Banking Case Study '!D5503</f>
        <v/>
      </c>
    </row>
    <row r="5504">
      <c r="A5504" s="6" t="str">
        <f>'CBA Digital Banking Case Study '!D5504</f>
        <v/>
      </c>
    </row>
    <row r="5505">
      <c r="A5505" s="6" t="str">
        <f>'CBA Digital Banking Case Study '!D5505</f>
        <v/>
      </c>
    </row>
    <row r="5506">
      <c r="A5506" s="6" t="str">
        <f>'CBA Digital Banking Case Study '!D5506</f>
        <v/>
      </c>
    </row>
    <row r="5507">
      <c r="A5507" s="6" t="str">
        <f>'CBA Digital Banking Case Study '!D5507</f>
        <v/>
      </c>
    </row>
    <row r="5508">
      <c r="A5508" s="6" t="str">
        <f>'CBA Digital Banking Case Study '!D5508</f>
        <v/>
      </c>
    </row>
    <row r="5509">
      <c r="A5509" s="6" t="str">
        <f>'CBA Digital Banking Case Study '!D5509</f>
        <v/>
      </c>
    </row>
    <row r="5510">
      <c r="A5510" s="6" t="str">
        <f>'CBA Digital Banking Case Study '!D5510</f>
        <v/>
      </c>
    </row>
    <row r="5511">
      <c r="A5511" s="6" t="str">
        <f>'CBA Digital Banking Case Study '!D5511</f>
        <v/>
      </c>
    </row>
    <row r="5512">
      <c r="A5512" s="6" t="str">
        <f>'CBA Digital Banking Case Study '!D5512</f>
        <v/>
      </c>
    </row>
    <row r="5513">
      <c r="A5513" s="6" t="str">
        <f>'CBA Digital Banking Case Study '!D5513</f>
        <v/>
      </c>
    </row>
    <row r="5514">
      <c r="A5514" s="6" t="str">
        <f>'CBA Digital Banking Case Study '!D5514</f>
        <v/>
      </c>
    </row>
    <row r="5515">
      <c r="A5515" s="6" t="str">
        <f>'CBA Digital Banking Case Study '!D5515</f>
        <v/>
      </c>
    </row>
    <row r="5516">
      <c r="A5516" s="6" t="str">
        <f>'CBA Digital Banking Case Study '!D5516</f>
        <v/>
      </c>
    </row>
    <row r="5517">
      <c r="A5517" s="6" t="str">
        <f>'CBA Digital Banking Case Study '!D5517</f>
        <v/>
      </c>
    </row>
    <row r="5518">
      <c r="A5518" s="6" t="str">
        <f>'CBA Digital Banking Case Study '!D5518</f>
        <v/>
      </c>
    </row>
    <row r="5519">
      <c r="A5519" s="6" t="str">
        <f>'CBA Digital Banking Case Study '!D5519</f>
        <v/>
      </c>
    </row>
    <row r="5520">
      <c r="A5520" s="6" t="str">
        <f>'CBA Digital Banking Case Study '!D5520</f>
        <v/>
      </c>
    </row>
    <row r="5521">
      <c r="A5521" s="6" t="str">
        <f>'CBA Digital Banking Case Study '!D5521</f>
        <v/>
      </c>
    </row>
    <row r="5522">
      <c r="A5522" s="6" t="str">
        <f>'CBA Digital Banking Case Study '!D5522</f>
        <v/>
      </c>
    </row>
    <row r="5523">
      <c r="A5523" s="6" t="str">
        <f>'CBA Digital Banking Case Study '!D5523</f>
        <v/>
      </c>
    </row>
    <row r="5524">
      <c r="A5524" s="6" t="str">
        <f>'CBA Digital Banking Case Study '!D5524</f>
        <v/>
      </c>
    </row>
    <row r="5525">
      <c r="A5525" s="6" t="str">
        <f>'CBA Digital Banking Case Study '!D5525</f>
        <v/>
      </c>
    </row>
    <row r="5526">
      <c r="A5526" s="6" t="str">
        <f>'CBA Digital Banking Case Study '!D5526</f>
        <v/>
      </c>
    </row>
    <row r="5527">
      <c r="A5527" s="6" t="str">
        <f>'CBA Digital Banking Case Study '!D5527</f>
        <v/>
      </c>
    </row>
    <row r="5528">
      <c r="A5528" s="6" t="str">
        <f>'CBA Digital Banking Case Study '!D5528</f>
        <v/>
      </c>
    </row>
    <row r="5529">
      <c r="A5529" s="6" t="str">
        <f>'CBA Digital Banking Case Study '!D5529</f>
        <v/>
      </c>
    </row>
    <row r="5530">
      <c r="A5530" s="6" t="str">
        <f>'CBA Digital Banking Case Study '!D5530</f>
        <v/>
      </c>
    </row>
    <row r="5531">
      <c r="A5531" s="6" t="str">
        <f>'CBA Digital Banking Case Study '!D5531</f>
        <v/>
      </c>
    </row>
    <row r="5532">
      <c r="A5532" s="6" t="str">
        <f>'CBA Digital Banking Case Study '!D5532</f>
        <v/>
      </c>
    </row>
    <row r="5533">
      <c r="A5533" s="6" t="str">
        <f>'CBA Digital Banking Case Study '!D5533</f>
        <v/>
      </c>
    </row>
    <row r="5534">
      <c r="A5534" s="6" t="str">
        <f>'CBA Digital Banking Case Study '!D5534</f>
        <v/>
      </c>
    </row>
    <row r="5535">
      <c r="A5535" s="6" t="str">
        <f>'CBA Digital Banking Case Study '!D5535</f>
        <v/>
      </c>
    </row>
    <row r="5536">
      <c r="A5536" s="6" t="str">
        <f>'CBA Digital Banking Case Study '!D5536</f>
        <v/>
      </c>
    </row>
    <row r="5537">
      <c r="A5537" s="6" t="str">
        <f>'CBA Digital Banking Case Study '!D5537</f>
        <v/>
      </c>
    </row>
    <row r="5538">
      <c r="A5538" s="6" t="str">
        <f>'CBA Digital Banking Case Study '!D5538</f>
        <v/>
      </c>
    </row>
    <row r="5539">
      <c r="A5539" s="6" t="str">
        <f>'CBA Digital Banking Case Study '!D5539</f>
        <v/>
      </c>
    </row>
    <row r="5540">
      <c r="A5540" s="6" t="str">
        <f>'CBA Digital Banking Case Study '!D5540</f>
        <v/>
      </c>
    </row>
    <row r="5541">
      <c r="A5541" s="6" t="str">
        <f>'CBA Digital Banking Case Study '!D5541</f>
        <v/>
      </c>
    </row>
    <row r="5542">
      <c r="A5542" s="6" t="str">
        <f>'CBA Digital Banking Case Study '!D5542</f>
        <v/>
      </c>
    </row>
    <row r="5543">
      <c r="A5543" s="6" t="str">
        <f>'CBA Digital Banking Case Study '!D5543</f>
        <v/>
      </c>
    </row>
    <row r="5544">
      <c r="A5544" s="6" t="str">
        <f>'CBA Digital Banking Case Study '!D5544</f>
        <v/>
      </c>
    </row>
    <row r="5545">
      <c r="A5545" s="6" t="str">
        <f>'CBA Digital Banking Case Study '!D5545</f>
        <v/>
      </c>
    </row>
    <row r="5546">
      <c r="A5546" s="6" t="str">
        <f>'CBA Digital Banking Case Study '!D5546</f>
        <v/>
      </c>
    </row>
    <row r="5547">
      <c r="A5547" s="6" t="str">
        <f>'CBA Digital Banking Case Study '!D5547</f>
        <v/>
      </c>
    </row>
    <row r="5548">
      <c r="A5548" s="6" t="str">
        <f>'CBA Digital Banking Case Study '!D5548</f>
        <v/>
      </c>
    </row>
    <row r="5549">
      <c r="A5549" s="6" t="str">
        <f>'CBA Digital Banking Case Study '!D5549</f>
        <v/>
      </c>
    </row>
    <row r="5550">
      <c r="A5550" s="6" t="str">
        <f>'CBA Digital Banking Case Study '!D5550</f>
        <v/>
      </c>
    </row>
    <row r="5551">
      <c r="A5551" s="6" t="str">
        <f>'CBA Digital Banking Case Study '!D5551</f>
        <v/>
      </c>
    </row>
    <row r="5552">
      <c r="A5552" s="6" t="str">
        <f>'CBA Digital Banking Case Study '!D5552</f>
        <v/>
      </c>
    </row>
    <row r="5553">
      <c r="A5553" s="6" t="str">
        <f>'CBA Digital Banking Case Study '!D5553</f>
        <v/>
      </c>
    </row>
    <row r="5554">
      <c r="A5554" s="6" t="str">
        <f>'CBA Digital Banking Case Study '!D5554</f>
        <v/>
      </c>
    </row>
    <row r="5555">
      <c r="A5555" s="6" t="str">
        <f>'CBA Digital Banking Case Study '!D5555</f>
        <v/>
      </c>
    </row>
    <row r="5556">
      <c r="A5556" s="6" t="str">
        <f>'CBA Digital Banking Case Study '!D5556</f>
        <v/>
      </c>
    </row>
    <row r="5557">
      <c r="A5557" s="6" t="str">
        <f>'CBA Digital Banking Case Study '!D5557</f>
        <v/>
      </c>
    </row>
    <row r="5558">
      <c r="A5558" s="6" t="str">
        <f>'CBA Digital Banking Case Study '!D5558</f>
        <v/>
      </c>
    </row>
    <row r="5559">
      <c r="A5559" s="6" t="str">
        <f>'CBA Digital Banking Case Study '!D5559</f>
        <v/>
      </c>
    </row>
    <row r="5560">
      <c r="A5560" s="6" t="str">
        <f>'CBA Digital Banking Case Study '!D5560</f>
        <v/>
      </c>
    </row>
    <row r="5561">
      <c r="A5561" s="6" t="str">
        <f>'CBA Digital Banking Case Study '!D5561</f>
        <v/>
      </c>
    </row>
    <row r="5562">
      <c r="A5562" s="6" t="str">
        <f>'CBA Digital Banking Case Study '!D5562</f>
        <v/>
      </c>
    </row>
    <row r="5563">
      <c r="A5563" s="6" t="str">
        <f>'CBA Digital Banking Case Study '!D5563</f>
        <v/>
      </c>
    </row>
    <row r="5564">
      <c r="A5564" s="6" t="str">
        <f>'CBA Digital Banking Case Study '!D5564</f>
        <v/>
      </c>
    </row>
    <row r="5565">
      <c r="A5565" s="6" t="str">
        <f>'CBA Digital Banking Case Study '!D5565</f>
        <v/>
      </c>
    </row>
    <row r="5566">
      <c r="A5566" s="6" t="str">
        <f>'CBA Digital Banking Case Study '!D5566</f>
        <v/>
      </c>
    </row>
    <row r="5567">
      <c r="A5567" s="6" t="str">
        <f>'CBA Digital Banking Case Study '!D5567</f>
        <v/>
      </c>
    </row>
    <row r="5568">
      <c r="A5568" s="6" t="str">
        <f>'CBA Digital Banking Case Study '!D5568</f>
        <v/>
      </c>
    </row>
    <row r="5569">
      <c r="A5569" s="6" t="str">
        <f>'CBA Digital Banking Case Study '!D5569</f>
        <v/>
      </c>
    </row>
    <row r="5570">
      <c r="A5570" s="6" t="str">
        <f>'CBA Digital Banking Case Study '!D5570</f>
        <v/>
      </c>
    </row>
    <row r="5571">
      <c r="A5571" s="6" t="str">
        <f>'CBA Digital Banking Case Study '!D5571</f>
        <v/>
      </c>
    </row>
    <row r="5572">
      <c r="A5572" s="6" t="str">
        <f>'CBA Digital Banking Case Study '!D5572</f>
        <v/>
      </c>
    </row>
    <row r="5573">
      <c r="A5573" s="6" t="str">
        <f>'CBA Digital Banking Case Study '!D5573</f>
        <v/>
      </c>
    </row>
    <row r="5574">
      <c r="A5574" s="6" t="str">
        <f>'CBA Digital Banking Case Study '!D5574</f>
        <v/>
      </c>
    </row>
    <row r="5575">
      <c r="A5575" s="6" t="str">
        <f>'CBA Digital Banking Case Study '!D5575</f>
        <v/>
      </c>
    </row>
    <row r="5576">
      <c r="A5576" s="6" t="str">
        <f>'CBA Digital Banking Case Study '!D5576</f>
        <v/>
      </c>
    </row>
    <row r="5577">
      <c r="A5577" s="6" t="str">
        <f>'CBA Digital Banking Case Study '!D5577</f>
        <v/>
      </c>
    </row>
    <row r="5578">
      <c r="A5578" s="6" t="str">
        <f>'CBA Digital Banking Case Study '!D5578</f>
        <v/>
      </c>
    </row>
    <row r="5579">
      <c r="A5579" s="6" t="str">
        <f>'CBA Digital Banking Case Study '!D5579</f>
        <v/>
      </c>
    </row>
    <row r="5580">
      <c r="A5580" s="6" t="str">
        <f>'CBA Digital Banking Case Study '!D5580</f>
        <v/>
      </c>
    </row>
    <row r="5581">
      <c r="A5581" s="6" t="str">
        <f>'CBA Digital Banking Case Study '!D5581</f>
        <v/>
      </c>
    </row>
    <row r="5582">
      <c r="A5582" s="6" t="str">
        <f>'CBA Digital Banking Case Study '!D5582</f>
        <v/>
      </c>
    </row>
    <row r="5583">
      <c r="A5583" s="6" t="str">
        <f>'CBA Digital Banking Case Study '!D5583</f>
        <v/>
      </c>
    </row>
    <row r="5584">
      <c r="A5584" s="6" t="str">
        <f>'CBA Digital Banking Case Study '!D5584</f>
        <v/>
      </c>
    </row>
    <row r="5585">
      <c r="A5585" s="6" t="str">
        <f>'CBA Digital Banking Case Study '!D5585</f>
        <v/>
      </c>
    </row>
    <row r="5586">
      <c r="A5586" s="6" t="str">
        <f>'CBA Digital Banking Case Study '!D5586</f>
        <v/>
      </c>
    </row>
    <row r="5587">
      <c r="A5587" s="6" t="str">
        <f>'CBA Digital Banking Case Study '!D5587</f>
        <v/>
      </c>
    </row>
    <row r="5588">
      <c r="A5588" s="6" t="str">
        <f>'CBA Digital Banking Case Study '!D5588</f>
        <v/>
      </c>
    </row>
    <row r="5589">
      <c r="A5589" s="6" t="str">
        <f>'CBA Digital Banking Case Study '!D5589</f>
        <v/>
      </c>
    </row>
    <row r="5590">
      <c r="A5590" s="6" t="str">
        <f>'CBA Digital Banking Case Study '!D5590</f>
        <v/>
      </c>
    </row>
    <row r="5591">
      <c r="A5591" s="6" t="str">
        <f>'CBA Digital Banking Case Study '!D5591</f>
        <v/>
      </c>
    </row>
    <row r="5592">
      <c r="A5592" s="6" t="str">
        <f>'CBA Digital Banking Case Study '!D5592</f>
        <v/>
      </c>
    </row>
    <row r="5593">
      <c r="A5593" s="6" t="str">
        <f>'CBA Digital Banking Case Study '!D5593</f>
        <v/>
      </c>
    </row>
    <row r="5594">
      <c r="A5594" s="6" t="str">
        <f>'CBA Digital Banking Case Study '!D5594</f>
        <v/>
      </c>
    </row>
    <row r="5595">
      <c r="A5595" s="6" t="str">
        <f>'CBA Digital Banking Case Study '!D5595</f>
        <v/>
      </c>
    </row>
    <row r="5596">
      <c r="A5596" s="6" t="str">
        <f>'CBA Digital Banking Case Study '!D5596</f>
        <v/>
      </c>
    </row>
    <row r="5597">
      <c r="A5597" s="6" t="str">
        <f>'CBA Digital Banking Case Study '!D5597</f>
        <v/>
      </c>
    </row>
    <row r="5598">
      <c r="A5598" s="6" t="str">
        <f>'CBA Digital Banking Case Study '!D5598</f>
        <v/>
      </c>
    </row>
    <row r="5599">
      <c r="A5599" s="6" t="str">
        <f>'CBA Digital Banking Case Study '!D5599</f>
        <v/>
      </c>
    </row>
    <row r="5600">
      <c r="A5600" s="6" t="str">
        <f>'CBA Digital Banking Case Study '!D5600</f>
        <v/>
      </c>
    </row>
    <row r="5601">
      <c r="A5601" s="6" t="str">
        <f>'CBA Digital Banking Case Study '!D5601</f>
        <v/>
      </c>
    </row>
    <row r="5602">
      <c r="A5602" s="6" t="str">
        <f>'CBA Digital Banking Case Study '!D5602</f>
        <v/>
      </c>
    </row>
    <row r="5603">
      <c r="A5603" s="6" t="str">
        <f>'CBA Digital Banking Case Study '!D5603</f>
        <v/>
      </c>
    </row>
    <row r="5604">
      <c r="A5604" s="6" t="str">
        <f>'CBA Digital Banking Case Study '!D5604</f>
        <v/>
      </c>
    </row>
    <row r="5605">
      <c r="A5605" s="6" t="str">
        <f>'CBA Digital Banking Case Study '!D5605</f>
        <v/>
      </c>
    </row>
    <row r="5606">
      <c r="A5606" s="6" t="str">
        <f>'CBA Digital Banking Case Study '!D5606</f>
        <v/>
      </c>
    </row>
    <row r="5607">
      <c r="A5607" s="6" t="str">
        <f>'CBA Digital Banking Case Study '!D5607</f>
        <v/>
      </c>
    </row>
    <row r="5608">
      <c r="A5608" s="6" t="str">
        <f>'CBA Digital Banking Case Study '!D5608</f>
        <v/>
      </c>
    </row>
    <row r="5609">
      <c r="A5609" s="6" t="str">
        <f>'CBA Digital Banking Case Study '!D5609</f>
        <v/>
      </c>
    </row>
    <row r="5610">
      <c r="A5610" s="6" t="str">
        <f>'CBA Digital Banking Case Study '!D5610</f>
        <v/>
      </c>
    </row>
    <row r="5611">
      <c r="A5611" s="6" t="str">
        <f>'CBA Digital Banking Case Study '!D5611</f>
        <v/>
      </c>
    </row>
    <row r="5612">
      <c r="A5612" s="6" t="str">
        <f>'CBA Digital Banking Case Study '!D5612</f>
        <v/>
      </c>
    </row>
    <row r="5613">
      <c r="A5613" s="6" t="str">
        <f>'CBA Digital Banking Case Study '!D5613</f>
        <v/>
      </c>
    </row>
    <row r="5614">
      <c r="A5614" s="6" t="str">
        <f>'CBA Digital Banking Case Study '!D5614</f>
        <v/>
      </c>
    </row>
    <row r="5615">
      <c r="A5615" s="6" t="str">
        <f>'CBA Digital Banking Case Study '!D5615</f>
        <v/>
      </c>
    </row>
    <row r="5616">
      <c r="A5616" s="6" t="str">
        <f>'CBA Digital Banking Case Study '!D5616</f>
        <v/>
      </c>
    </row>
    <row r="5617">
      <c r="A5617" s="6" t="str">
        <f>'CBA Digital Banking Case Study '!D5617</f>
        <v/>
      </c>
    </row>
    <row r="5618">
      <c r="A5618" s="6" t="str">
        <f>'CBA Digital Banking Case Study '!D5618</f>
        <v/>
      </c>
    </row>
    <row r="5619">
      <c r="A5619" s="6" t="str">
        <f>'CBA Digital Banking Case Study '!D5619</f>
        <v/>
      </c>
    </row>
    <row r="5620">
      <c r="A5620" s="6" t="str">
        <f>'CBA Digital Banking Case Study '!D5620</f>
        <v/>
      </c>
    </row>
    <row r="5621">
      <c r="A5621" s="6" t="str">
        <f>'CBA Digital Banking Case Study '!D5621</f>
        <v/>
      </c>
    </row>
    <row r="5622">
      <c r="A5622" s="6" t="str">
        <f>'CBA Digital Banking Case Study '!D5622</f>
        <v/>
      </c>
    </row>
    <row r="5623">
      <c r="A5623" s="6" t="str">
        <f>'CBA Digital Banking Case Study '!D5623</f>
        <v/>
      </c>
    </row>
    <row r="5624">
      <c r="A5624" s="6" t="str">
        <f>'CBA Digital Banking Case Study '!D5624</f>
        <v/>
      </c>
    </row>
    <row r="5625">
      <c r="A5625" s="6" t="str">
        <f>'CBA Digital Banking Case Study '!D5625</f>
        <v/>
      </c>
    </row>
    <row r="5626">
      <c r="A5626" s="6" t="str">
        <f>'CBA Digital Banking Case Study '!D5626</f>
        <v/>
      </c>
    </row>
    <row r="5627">
      <c r="A5627" s="6" t="str">
        <f>'CBA Digital Banking Case Study '!D5627</f>
        <v/>
      </c>
    </row>
    <row r="5628">
      <c r="A5628" s="6" t="str">
        <f>'CBA Digital Banking Case Study '!D5628</f>
        <v/>
      </c>
    </row>
    <row r="5629">
      <c r="A5629" s="6" t="str">
        <f>'CBA Digital Banking Case Study '!D5629</f>
        <v/>
      </c>
    </row>
    <row r="5630">
      <c r="A5630" s="6" t="str">
        <f>'CBA Digital Banking Case Study '!D5630</f>
        <v/>
      </c>
    </row>
    <row r="5631">
      <c r="A5631" s="6" t="str">
        <f>'CBA Digital Banking Case Study '!D5631</f>
        <v/>
      </c>
    </row>
    <row r="5632">
      <c r="A5632" s="6" t="str">
        <f>'CBA Digital Banking Case Study '!D5632</f>
        <v/>
      </c>
    </row>
    <row r="5633">
      <c r="A5633" s="6" t="str">
        <f>'CBA Digital Banking Case Study '!D5633</f>
        <v/>
      </c>
    </row>
    <row r="5634">
      <c r="A5634" s="6" t="str">
        <f>'CBA Digital Banking Case Study '!D5634</f>
        <v/>
      </c>
    </row>
    <row r="5635">
      <c r="A5635" s="6" t="str">
        <f>'CBA Digital Banking Case Study '!D5635</f>
        <v/>
      </c>
    </row>
    <row r="5636">
      <c r="A5636" s="6" t="str">
        <f>'CBA Digital Banking Case Study '!D5636</f>
        <v/>
      </c>
    </row>
    <row r="5637">
      <c r="A5637" s="6" t="str">
        <f>'CBA Digital Banking Case Study '!D5637</f>
        <v/>
      </c>
    </row>
    <row r="5638">
      <c r="A5638" s="6" t="str">
        <f>'CBA Digital Banking Case Study '!D5638</f>
        <v/>
      </c>
    </row>
    <row r="5639">
      <c r="A5639" s="6" t="str">
        <f>'CBA Digital Banking Case Study '!D5639</f>
        <v/>
      </c>
    </row>
    <row r="5640">
      <c r="A5640" s="6" t="str">
        <f>'CBA Digital Banking Case Study '!D5640</f>
        <v/>
      </c>
    </row>
    <row r="5641">
      <c r="A5641" s="6" t="str">
        <f>'CBA Digital Banking Case Study '!D5641</f>
        <v/>
      </c>
    </row>
    <row r="5642">
      <c r="A5642" s="6" t="str">
        <f>'CBA Digital Banking Case Study '!D5642</f>
        <v/>
      </c>
    </row>
    <row r="5643">
      <c r="A5643" s="6" t="str">
        <f>'CBA Digital Banking Case Study '!D5643</f>
        <v/>
      </c>
    </row>
    <row r="5644">
      <c r="A5644" s="6" t="str">
        <f>'CBA Digital Banking Case Study '!D5644</f>
        <v/>
      </c>
    </row>
    <row r="5645">
      <c r="A5645" s="6" t="str">
        <f>'CBA Digital Banking Case Study '!D5645</f>
        <v/>
      </c>
    </row>
    <row r="5646">
      <c r="A5646" s="6" t="str">
        <f>'CBA Digital Banking Case Study '!D5646</f>
        <v/>
      </c>
    </row>
    <row r="5647">
      <c r="A5647" s="6" t="str">
        <f>'CBA Digital Banking Case Study '!D5647</f>
        <v/>
      </c>
    </row>
    <row r="5648">
      <c r="A5648" s="6" t="str">
        <f>'CBA Digital Banking Case Study '!D5648</f>
        <v/>
      </c>
    </row>
    <row r="5649">
      <c r="A5649" s="6" t="str">
        <f>'CBA Digital Banking Case Study '!D5649</f>
        <v/>
      </c>
    </row>
    <row r="5650">
      <c r="A5650" s="6" t="str">
        <f>'CBA Digital Banking Case Study '!D5650</f>
        <v/>
      </c>
    </row>
    <row r="5651">
      <c r="A5651" s="6" t="str">
        <f>'CBA Digital Banking Case Study '!D5651</f>
        <v/>
      </c>
    </row>
    <row r="5652">
      <c r="A5652" s="6" t="str">
        <f>'CBA Digital Banking Case Study '!D5652</f>
        <v/>
      </c>
    </row>
    <row r="5653">
      <c r="A5653" s="6" t="str">
        <f>'CBA Digital Banking Case Study '!D5653</f>
        <v/>
      </c>
    </row>
    <row r="5654">
      <c r="A5654" s="6" t="str">
        <f>'CBA Digital Banking Case Study '!D5654</f>
        <v/>
      </c>
    </row>
    <row r="5655">
      <c r="A5655" s="6" t="str">
        <f>'CBA Digital Banking Case Study '!D5655</f>
        <v/>
      </c>
    </row>
    <row r="5656">
      <c r="A5656" s="6" t="str">
        <f>'CBA Digital Banking Case Study '!D5656</f>
        <v/>
      </c>
    </row>
    <row r="5657">
      <c r="A5657" s="6" t="str">
        <f>'CBA Digital Banking Case Study '!D5657</f>
        <v/>
      </c>
    </row>
    <row r="5658">
      <c r="A5658" s="6" t="str">
        <f>'CBA Digital Banking Case Study '!D5658</f>
        <v/>
      </c>
    </row>
    <row r="5659">
      <c r="A5659" s="6" t="str">
        <f>'CBA Digital Banking Case Study '!D5659</f>
        <v/>
      </c>
    </row>
    <row r="5660">
      <c r="A5660" s="6" t="str">
        <f>'CBA Digital Banking Case Study '!D5660</f>
        <v/>
      </c>
    </row>
    <row r="5661">
      <c r="A5661" s="6" t="str">
        <f>'CBA Digital Banking Case Study '!D5661</f>
        <v/>
      </c>
    </row>
    <row r="5662">
      <c r="A5662" s="6" t="str">
        <f>'CBA Digital Banking Case Study '!D5662</f>
        <v/>
      </c>
    </row>
    <row r="5663">
      <c r="A5663" s="6" t="str">
        <f>'CBA Digital Banking Case Study '!D5663</f>
        <v/>
      </c>
    </row>
    <row r="5664">
      <c r="A5664" s="6" t="str">
        <f>'CBA Digital Banking Case Study '!D5664</f>
        <v/>
      </c>
    </row>
    <row r="5665">
      <c r="A5665" s="6" t="str">
        <f>'CBA Digital Banking Case Study '!D5665</f>
        <v/>
      </c>
    </row>
    <row r="5666">
      <c r="A5666" s="6" t="str">
        <f>'CBA Digital Banking Case Study '!D5666</f>
        <v/>
      </c>
    </row>
    <row r="5667">
      <c r="A5667" s="6" t="str">
        <f>'CBA Digital Banking Case Study '!D5667</f>
        <v/>
      </c>
    </row>
    <row r="5668">
      <c r="A5668" s="6" t="str">
        <f>'CBA Digital Banking Case Study '!D5668</f>
        <v/>
      </c>
    </row>
    <row r="5669">
      <c r="A5669" s="6" t="str">
        <f>'CBA Digital Banking Case Study '!D5669</f>
        <v/>
      </c>
    </row>
    <row r="5670">
      <c r="A5670" s="6" t="str">
        <f>'CBA Digital Banking Case Study '!D5670</f>
        <v/>
      </c>
    </row>
    <row r="5671">
      <c r="A5671" s="6" t="str">
        <f>'CBA Digital Banking Case Study '!D5671</f>
        <v/>
      </c>
    </row>
    <row r="5672">
      <c r="A5672" s="6" t="str">
        <f>'CBA Digital Banking Case Study '!D5672</f>
        <v/>
      </c>
    </row>
    <row r="5673">
      <c r="A5673" s="6" t="str">
        <f>'CBA Digital Banking Case Study '!D5673</f>
        <v/>
      </c>
    </row>
    <row r="5674">
      <c r="A5674" s="6" t="str">
        <f>'CBA Digital Banking Case Study '!D5674</f>
        <v/>
      </c>
    </row>
    <row r="5675">
      <c r="A5675" s="6" t="str">
        <f>'CBA Digital Banking Case Study '!D5675</f>
        <v/>
      </c>
    </row>
    <row r="5676">
      <c r="A5676" s="6" t="str">
        <f>'CBA Digital Banking Case Study '!D5676</f>
        <v/>
      </c>
    </row>
    <row r="5677">
      <c r="A5677" s="6" t="str">
        <f>'CBA Digital Banking Case Study '!D5677</f>
        <v/>
      </c>
    </row>
    <row r="5678">
      <c r="A5678" s="6" t="str">
        <f>'CBA Digital Banking Case Study '!D5678</f>
        <v/>
      </c>
    </row>
    <row r="5679">
      <c r="A5679" s="6" t="str">
        <f>'CBA Digital Banking Case Study '!D5679</f>
        <v/>
      </c>
    </row>
    <row r="5680">
      <c r="A5680" s="6" t="str">
        <f>'CBA Digital Banking Case Study '!D5680</f>
        <v/>
      </c>
    </row>
    <row r="5681">
      <c r="A5681" s="6" t="str">
        <f>'CBA Digital Banking Case Study '!D5681</f>
        <v/>
      </c>
    </row>
    <row r="5682">
      <c r="A5682" s="6" t="str">
        <f>'CBA Digital Banking Case Study '!D5682</f>
        <v/>
      </c>
    </row>
    <row r="5683">
      <c r="A5683" s="6" t="str">
        <f>'CBA Digital Banking Case Study '!D5683</f>
        <v/>
      </c>
    </row>
    <row r="5684">
      <c r="A5684" s="6" t="str">
        <f>'CBA Digital Banking Case Study '!D5684</f>
        <v/>
      </c>
    </row>
    <row r="5685">
      <c r="A5685" s="6" t="str">
        <f>'CBA Digital Banking Case Study '!D5685</f>
        <v/>
      </c>
    </row>
    <row r="5686">
      <c r="A5686" s="6" t="str">
        <f>'CBA Digital Banking Case Study '!D5686</f>
        <v/>
      </c>
    </row>
    <row r="5687">
      <c r="A5687" s="6" t="str">
        <f>'CBA Digital Banking Case Study '!D5687</f>
        <v/>
      </c>
    </row>
    <row r="5688">
      <c r="A5688" s="6" t="str">
        <f>'CBA Digital Banking Case Study '!D5688</f>
        <v/>
      </c>
    </row>
    <row r="5689">
      <c r="A5689" s="6" t="str">
        <f>'CBA Digital Banking Case Study '!D5689</f>
        <v/>
      </c>
    </row>
    <row r="5690">
      <c r="A5690" s="6" t="str">
        <f>'CBA Digital Banking Case Study '!D5690</f>
        <v/>
      </c>
    </row>
    <row r="5691">
      <c r="A5691" s="6" t="str">
        <f>'CBA Digital Banking Case Study '!D5691</f>
        <v/>
      </c>
    </row>
    <row r="5692">
      <c r="A5692" s="6" t="str">
        <f>'CBA Digital Banking Case Study '!D5692</f>
        <v/>
      </c>
    </row>
    <row r="5693">
      <c r="A5693" s="6" t="str">
        <f>'CBA Digital Banking Case Study '!D5693</f>
        <v/>
      </c>
    </row>
    <row r="5694">
      <c r="A5694" s="6" t="str">
        <f>'CBA Digital Banking Case Study '!D5694</f>
        <v/>
      </c>
    </row>
    <row r="5695">
      <c r="A5695" s="6" t="str">
        <f>'CBA Digital Banking Case Study '!D5695</f>
        <v/>
      </c>
    </row>
    <row r="5696">
      <c r="A5696" s="6" t="str">
        <f>'CBA Digital Banking Case Study '!D5696</f>
        <v/>
      </c>
    </row>
    <row r="5697">
      <c r="A5697" s="6" t="str">
        <f>'CBA Digital Banking Case Study '!D5697</f>
        <v/>
      </c>
    </row>
    <row r="5698">
      <c r="A5698" s="6" t="str">
        <f>'CBA Digital Banking Case Study '!D5698</f>
        <v/>
      </c>
    </row>
    <row r="5699">
      <c r="A5699" s="6" t="str">
        <f>'CBA Digital Banking Case Study '!D5699</f>
        <v/>
      </c>
    </row>
    <row r="5700">
      <c r="A5700" s="6" t="str">
        <f>'CBA Digital Banking Case Study '!D5700</f>
        <v/>
      </c>
    </row>
    <row r="5701">
      <c r="A5701" s="6" t="str">
        <f>'CBA Digital Banking Case Study '!D5701</f>
        <v/>
      </c>
    </row>
    <row r="5702">
      <c r="A5702" s="6" t="str">
        <f>'CBA Digital Banking Case Study '!D5702</f>
        <v/>
      </c>
    </row>
    <row r="5703">
      <c r="A5703" s="6" t="str">
        <f>'CBA Digital Banking Case Study '!D5703</f>
        <v/>
      </c>
    </row>
    <row r="5704">
      <c r="A5704" s="6" t="str">
        <f>'CBA Digital Banking Case Study '!D5704</f>
        <v/>
      </c>
    </row>
    <row r="5705">
      <c r="A5705" s="6" t="str">
        <f>'CBA Digital Banking Case Study '!D5705</f>
        <v/>
      </c>
    </row>
    <row r="5706">
      <c r="A5706" s="6" t="str">
        <f>'CBA Digital Banking Case Study '!D5706</f>
        <v/>
      </c>
    </row>
    <row r="5707">
      <c r="A5707" s="6" t="str">
        <f>'CBA Digital Banking Case Study '!D5707</f>
        <v/>
      </c>
    </row>
    <row r="5708">
      <c r="A5708" s="6" t="str">
        <f>'CBA Digital Banking Case Study '!D5708</f>
        <v/>
      </c>
    </row>
    <row r="5709">
      <c r="A5709" s="6" t="str">
        <f>'CBA Digital Banking Case Study '!D5709</f>
        <v/>
      </c>
    </row>
    <row r="5710">
      <c r="A5710" s="6" t="str">
        <f>'CBA Digital Banking Case Study '!D5710</f>
        <v/>
      </c>
    </row>
    <row r="5711">
      <c r="A5711" s="6" t="str">
        <f>'CBA Digital Banking Case Study '!D5711</f>
        <v/>
      </c>
    </row>
    <row r="5712">
      <c r="A5712" s="6" t="str">
        <f>'CBA Digital Banking Case Study '!D5712</f>
        <v/>
      </c>
    </row>
    <row r="5713">
      <c r="A5713" s="6" t="str">
        <f>'CBA Digital Banking Case Study '!D5713</f>
        <v/>
      </c>
    </row>
    <row r="5714">
      <c r="A5714" s="6" t="str">
        <f>'CBA Digital Banking Case Study '!D5714</f>
        <v/>
      </c>
    </row>
    <row r="5715">
      <c r="A5715" s="6" t="str">
        <f>'CBA Digital Banking Case Study '!D5715</f>
        <v/>
      </c>
    </row>
    <row r="5716">
      <c r="A5716" s="6" t="str">
        <f>'CBA Digital Banking Case Study '!D5716</f>
        <v/>
      </c>
    </row>
    <row r="5717">
      <c r="A5717" s="6" t="str">
        <f>'CBA Digital Banking Case Study '!D5717</f>
        <v/>
      </c>
    </row>
    <row r="5718">
      <c r="A5718" s="6" t="str">
        <f>'CBA Digital Banking Case Study '!D5718</f>
        <v/>
      </c>
    </row>
    <row r="5719">
      <c r="A5719" s="6" t="str">
        <f>'CBA Digital Banking Case Study '!D5719</f>
        <v/>
      </c>
    </row>
    <row r="5720">
      <c r="A5720" s="6" t="str">
        <f>'CBA Digital Banking Case Study '!D5720</f>
        <v/>
      </c>
    </row>
    <row r="5721">
      <c r="A5721" s="6" t="str">
        <f>'CBA Digital Banking Case Study '!D5721</f>
        <v/>
      </c>
    </row>
    <row r="5722">
      <c r="A5722" s="6" t="str">
        <f>'CBA Digital Banking Case Study '!D5722</f>
        <v/>
      </c>
    </row>
    <row r="5723">
      <c r="A5723" s="6" t="str">
        <f>'CBA Digital Banking Case Study '!D5723</f>
        <v/>
      </c>
    </row>
    <row r="5724">
      <c r="A5724" s="6" t="str">
        <f>'CBA Digital Banking Case Study '!D5724</f>
        <v/>
      </c>
    </row>
    <row r="5725">
      <c r="A5725" s="6" t="str">
        <f>'CBA Digital Banking Case Study '!D5725</f>
        <v/>
      </c>
    </row>
    <row r="5726">
      <c r="A5726" s="6" t="str">
        <f>'CBA Digital Banking Case Study '!D5726</f>
        <v/>
      </c>
    </row>
    <row r="5727">
      <c r="A5727" s="6" t="str">
        <f>'CBA Digital Banking Case Study '!D5727</f>
        <v/>
      </c>
    </row>
    <row r="5728">
      <c r="A5728" s="6" t="str">
        <f>'CBA Digital Banking Case Study '!D5728</f>
        <v/>
      </c>
    </row>
    <row r="5729">
      <c r="A5729" s="6" t="str">
        <f>'CBA Digital Banking Case Study '!D5729</f>
        <v/>
      </c>
    </row>
    <row r="5730">
      <c r="A5730" s="6" t="str">
        <f>'CBA Digital Banking Case Study '!D5730</f>
        <v/>
      </c>
    </row>
    <row r="5731">
      <c r="A5731" s="6" t="str">
        <f>'CBA Digital Banking Case Study '!D5731</f>
        <v/>
      </c>
    </row>
    <row r="5732">
      <c r="A5732" s="6" t="str">
        <f>'CBA Digital Banking Case Study '!D5732</f>
        <v/>
      </c>
    </row>
    <row r="5733">
      <c r="A5733" s="6" t="str">
        <f>'CBA Digital Banking Case Study '!D5733</f>
        <v/>
      </c>
    </row>
    <row r="5734">
      <c r="A5734" s="6" t="str">
        <f>'CBA Digital Banking Case Study '!D5734</f>
        <v/>
      </c>
    </row>
    <row r="5735">
      <c r="A5735" s="6" t="str">
        <f>'CBA Digital Banking Case Study '!D5735</f>
        <v/>
      </c>
    </row>
    <row r="5736">
      <c r="A5736" s="6" t="str">
        <f>'CBA Digital Banking Case Study '!D5736</f>
        <v/>
      </c>
    </row>
    <row r="5737">
      <c r="A5737" s="6" t="str">
        <f>'CBA Digital Banking Case Study '!D5737</f>
        <v/>
      </c>
    </row>
    <row r="5738">
      <c r="A5738" s="6" t="str">
        <f>'CBA Digital Banking Case Study '!D5738</f>
        <v/>
      </c>
    </row>
    <row r="5739">
      <c r="A5739" s="6" t="str">
        <f>'CBA Digital Banking Case Study '!D5739</f>
        <v/>
      </c>
    </row>
    <row r="5740">
      <c r="A5740" s="6" t="str">
        <f>'CBA Digital Banking Case Study '!D5740</f>
        <v/>
      </c>
    </row>
    <row r="5741">
      <c r="A5741" s="6" t="str">
        <f>'CBA Digital Banking Case Study '!D5741</f>
        <v/>
      </c>
    </row>
    <row r="5742">
      <c r="A5742" s="6" t="str">
        <f>'CBA Digital Banking Case Study '!D5742</f>
        <v/>
      </c>
    </row>
    <row r="5743">
      <c r="A5743" s="6" t="str">
        <f>'CBA Digital Banking Case Study '!D5743</f>
        <v/>
      </c>
    </row>
    <row r="5744">
      <c r="A5744" s="6" t="str">
        <f>'CBA Digital Banking Case Study '!D5744</f>
        <v/>
      </c>
    </row>
    <row r="5745">
      <c r="A5745" s="6" t="str">
        <f>'CBA Digital Banking Case Study '!D5745</f>
        <v/>
      </c>
    </row>
    <row r="5746">
      <c r="A5746" s="6" t="str">
        <f>'CBA Digital Banking Case Study '!D5746</f>
        <v/>
      </c>
    </row>
    <row r="5747">
      <c r="A5747" s="6" t="str">
        <f>'CBA Digital Banking Case Study '!D5747</f>
        <v/>
      </c>
    </row>
    <row r="5748">
      <c r="A5748" s="6" t="str">
        <f>'CBA Digital Banking Case Study '!D5748</f>
        <v/>
      </c>
    </row>
    <row r="5749">
      <c r="A5749" s="6" t="str">
        <f>'CBA Digital Banking Case Study '!D5749</f>
        <v/>
      </c>
    </row>
    <row r="5750">
      <c r="A5750" s="6" t="str">
        <f>'CBA Digital Banking Case Study '!D5750</f>
        <v/>
      </c>
    </row>
    <row r="5751">
      <c r="A5751" s="6" t="str">
        <f>'CBA Digital Banking Case Study '!D5751</f>
        <v/>
      </c>
    </row>
    <row r="5752">
      <c r="A5752" s="6" t="str">
        <f>'CBA Digital Banking Case Study '!D5752</f>
        <v/>
      </c>
    </row>
    <row r="5753">
      <c r="A5753" s="6" t="str">
        <f>'CBA Digital Banking Case Study '!D5753</f>
        <v/>
      </c>
    </row>
    <row r="5754">
      <c r="A5754" s="6" t="str">
        <f>'CBA Digital Banking Case Study '!D5754</f>
        <v/>
      </c>
    </row>
    <row r="5755">
      <c r="A5755" s="6" t="str">
        <f>'CBA Digital Banking Case Study '!D5755</f>
        <v/>
      </c>
    </row>
    <row r="5756">
      <c r="A5756" s="6" t="str">
        <f>'CBA Digital Banking Case Study '!D5756</f>
        <v/>
      </c>
    </row>
    <row r="5757">
      <c r="A5757" s="6" t="str">
        <f>'CBA Digital Banking Case Study '!D5757</f>
        <v/>
      </c>
    </row>
    <row r="5758">
      <c r="A5758" s="6" t="str">
        <f>'CBA Digital Banking Case Study '!D5758</f>
        <v/>
      </c>
    </row>
    <row r="5759">
      <c r="A5759" s="6" t="str">
        <f>'CBA Digital Banking Case Study '!D5759</f>
        <v/>
      </c>
    </row>
    <row r="5760">
      <c r="A5760" s="6" t="str">
        <f>'CBA Digital Banking Case Study '!D5760</f>
        <v/>
      </c>
    </row>
    <row r="5761">
      <c r="A5761" s="6" t="str">
        <f>'CBA Digital Banking Case Study '!D5761</f>
        <v/>
      </c>
    </row>
    <row r="5762">
      <c r="A5762" s="6" t="str">
        <f>'CBA Digital Banking Case Study '!D5762</f>
        <v/>
      </c>
    </row>
    <row r="5763">
      <c r="A5763" s="6" t="str">
        <f>'CBA Digital Banking Case Study '!D5763</f>
        <v/>
      </c>
    </row>
    <row r="5764">
      <c r="A5764" s="6" t="str">
        <f>'CBA Digital Banking Case Study '!D5764</f>
        <v/>
      </c>
    </row>
    <row r="5765">
      <c r="A5765" s="6" t="str">
        <f>'CBA Digital Banking Case Study '!D5765</f>
        <v/>
      </c>
    </row>
    <row r="5766">
      <c r="A5766" s="6" t="str">
        <f>'CBA Digital Banking Case Study '!D5766</f>
        <v/>
      </c>
    </row>
    <row r="5767">
      <c r="A5767" s="6" t="str">
        <f>'CBA Digital Banking Case Study '!D5767</f>
        <v/>
      </c>
    </row>
    <row r="5768">
      <c r="A5768" s="6" t="str">
        <f>'CBA Digital Banking Case Study '!D5768</f>
        <v/>
      </c>
    </row>
    <row r="5769">
      <c r="A5769" s="6" t="str">
        <f>'CBA Digital Banking Case Study '!D5769</f>
        <v/>
      </c>
    </row>
    <row r="5770">
      <c r="A5770" s="6" t="str">
        <f>'CBA Digital Banking Case Study '!D5770</f>
        <v/>
      </c>
    </row>
    <row r="5771">
      <c r="A5771" s="6" t="str">
        <f>'CBA Digital Banking Case Study '!D5771</f>
        <v/>
      </c>
    </row>
    <row r="5772">
      <c r="A5772" s="6" t="str">
        <f>'CBA Digital Banking Case Study '!D5772</f>
        <v/>
      </c>
    </row>
    <row r="5773">
      <c r="A5773" s="6" t="str">
        <f>'CBA Digital Banking Case Study '!D5773</f>
        <v/>
      </c>
    </row>
    <row r="5774">
      <c r="A5774" s="6" t="str">
        <f>'CBA Digital Banking Case Study '!D5774</f>
        <v/>
      </c>
    </row>
    <row r="5775">
      <c r="A5775" s="6" t="str">
        <f>'CBA Digital Banking Case Study '!D5775</f>
        <v/>
      </c>
    </row>
    <row r="5776">
      <c r="A5776" s="6" t="str">
        <f>'CBA Digital Banking Case Study '!D5776</f>
        <v/>
      </c>
    </row>
    <row r="5777">
      <c r="A5777" s="6" t="str">
        <f>'CBA Digital Banking Case Study '!D5777</f>
        <v/>
      </c>
    </row>
    <row r="5778">
      <c r="A5778" s="6" t="str">
        <f>'CBA Digital Banking Case Study '!D5778</f>
        <v/>
      </c>
    </row>
    <row r="5779">
      <c r="A5779" s="6" t="str">
        <f>'CBA Digital Banking Case Study '!D5779</f>
        <v/>
      </c>
    </row>
    <row r="5780">
      <c r="A5780" s="6" t="str">
        <f>'CBA Digital Banking Case Study '!D5780</f>
        <v/>
      </c>
    </row>
    <row r="5781">
      <c r="A5781" s="6" t="str">
        <f>'CBA Digital Banking Case Study '!D5781</f>
        <v/>
      </c>
    </row>
    <row r="5782">
      <c r="A5782" s="6" t="str">
        <f>'CBA Digital Banking Case Study '!D5782</f>
        <v/>
      </c>
    </row>
    <row r="5783">
      <c r="A5783" s="6" t="str">
        <f>'CBA Digital Banking Case Study '!D5783</f>
        <v/>
      </c>
    </row>
    <row r="5784">
      <c r="A5784" s="6" t="str">
        <f>'CBA Digital Banking Case Study '!D5784</f>
        <v/>
      </c>
    </row>
    <row r="5785">
      <c r="A5785" s="6" t="str">
        <f>'CBA Digital Banking Case Study '!D5785</f>
        <v/>
      </c>
    </row>
    <row r="5786">
      <c r="A5786" s="6" t="str">
        <f>'CBA Digital Banking Case Study '!D5786</f>
        <v/>
      </c>
    </row>
    <row r="5787">
      <c r="A5787" s="6" t="str">
        <f>'CBA Digital Banking Case Study '!D5787</f>
        <v/>
      </c>
    </row>
    <row r="5788">
      <c r="A5788" s="6" t="str">
        <f>'CBA Digital Banking Case Study '!D5788</f>
        <v/>
      </c>
    </row>
    <row r="5789">
      <c r="A5789" s="6" t="str">
        <f>'CBA Digital Banking Case Study '!D5789</f>
        <v/>
      </c>
    </row>
    <row r="5790">
      <c r="A5790" s="6" t="str">
        <f>'CBA Digital Banking Case Study '!D5790</f>
        <v/>
      </c>
    </row>
    <row r="5791">
      <c r="A5791" s="6" t="str">
        <f>'CBA Digital Banking Case Study '!D5791</f>
        <v/>
      </c>
    </row>
    <row r="5792">
      <c r="A5792" s="6" t="str">
        <f>'CBA Digital Banking Case Study '!D5792</f>
        <v/>
      </c>
    </row>
    <row r="5793">
      <c r="A5793" s="6" t="str">
        <f>'CBA Digital Banking Case Study '!D5793</f>
        <v/>
      </c>
    </row>
    <row r="5794">
      <c r="A5794" s="6" t="str">
        <f>'CBA Digital Banking Case Study '!D5794</f>
        <v/>
      </c>
    </row>
    <row r="5795">
      <c r="A5795" s="6" t="str">
        <f>'CBA Digital Banking Case Study '!D5795</f>
        <v/>
      </c>
    </row>
    <row r="5796">
      <c r="A5796" s="6" t="str">
        <f>'CBA Digital Banking Case Study '!D5796</f>
        <v/>
      </c>
    </row>
    <row r="5797">
      <c r="A5797" s="6" t="str">
        <f>'CBA Digital Banking Case Study '!D5797</f>
        <v/>
      </c>
    </row>
    <row r="5798">
      <c r="A5798" s="6" t="str">
        <f>'CBA Digital Banking Case Study '!D5798</f>
        <v/>
      </c>
    </row>
    <row r="5799">
      <c r="A5799" s="6" t="str">
        <f>'CBA Digital Banking Case Study '!D5799</f>
        <v/>
      </c>
    </row>
    <row r="5800">
      <c r="A5800" s="6" t="str">
        <f>'CBA Digital Banking Case Study '!D5800</f>
        <v/>
      </c>
    </row>
    <row r="5801">
      <c r="A5801" s="6" t="str">
        <f>'CBA Digital Banking Case Study '!D5801</f>
        <v/>
      </c>
    </row>
    <row r="5802">
      <c r="A5802" s="6" t="str">
        <f>'CBA Digital Banking Case Study '!D5802</f>
        <v/>
      </c>
    </row>
    <row r="5803">
      <c r="A5803" s="6" t="str">
        <f>'CBA Digital Banking Case Study '!D5803</f>
        <v/>
      </c>
    </row>
    <row r="5804">
      <c r="A5804" s="6" t="str">
        <f>'CBA Digital Banking Case Study '!D5804</f>
        <v/>
      </c>
    </row>
    <row r="5805">
      <c r="A5805" s="6" t="str">
        <f>'CBA Digital Banking Case Study '!D5805</f>
        <v/>
      </c>
    </row>
    <row r="5806">
      <c r="A5806" s="6" t="str">
        <f>'CBA Digital Banking Case Study '!D5806</f>
        <v/>
      </c>
    </row>
    <row r="5807">
      <c r="A5807" s="6" t="str">
        <f>'CBA Digital Banking Case Study '!D5807</f>
        <v/>
      </c>
    </row>
    <row r="5808">
      <c r="A5808" s="6" t="str">
        <f>'CBA Digital Banking Case Study '!D5808</f>
        <v/>
      </c>
    </row>
    <row r="5809">
      <c r="A5809" s="6" t="str">
        <f>'CBA Digital Banking Case Study '!D5809</f>
        <v/>
      </c>
    </row>
    <row r="5810">
      <c r="A5810" s="6" t="str">
        <f>'CBA Digital Banking Case Study '!D5810</f>
        <v/>
      </c>
    </row>
    <row r="5811">
      <c r="A5811" s="6" t="str">
        <f>'CBA Digital Banking Case Study '!D5811</f>
        <v/>
      </c>
    </row>
    <row r="5812">
      <c r="A5812" s="6" t="str">
        <f>'CBA Digital Banking Case Study '!D5812</f>
        <v/>
      </c>
    </row>
    <row r="5813">
      <c r="A5813" s="6" t="str">
        <f>'CBA Digital Banking Case Study '!D5813</f>
        <v/>
      </c>
    </row>
    <row r="5814">
      <c r="A5814" s="6" t="str">
        <f>'CBA Digital Banking Case Study '!D5814</f>
        <v/>
      </c>
    </row>
    <row r="5815">
      <c r="A5815" s="6" t="str">
        <f>'CBA Digital Banking Case Study '!D5815</f>
        <v/>
      </c>
    </row>
    <row r="5816">
      <c r="A5816" s="6" t="str">
        <f>'CBA Digital Banking Case Study '!D5816</f>
        <v/>
      </c>
    </row>
    <row r="5817">
      <c r="A5817" s="6" t="str">
        <f>'CBA Digital Banking Case Study '!D5817</f>
        <v/>
      </c>
    </row>
    <row r="5818">
      <c r="A5818" s="6" t="str">
        <f>'CBA Digital Banking Case Study '!D5818</f>
        <v/>
      </c>
    </row>
    <row r="5819">
      <c r="A5819" s="6" t="str">
        <f>'CBA Digital Banking Case Study '!D5819</f>
        <v/>
      </c>
    </row>
    <row r="5820">
      <c r="A5820" s="6" t="str">
        <f>'CBA Digital Banking Case Study '!D5820</f>
        <v/>
      </c>
    </row>
    <row r="5821">
      <c r="A5821" s="6" t="str">
        <f>'CBA Digital Banking Case Study '!D5821</f>
        <v/>
      </c>
    </row>
    <row r="5822">
      <c r="A5822" s="6" t="str">
        <f>'CBA Digital Banking Case Study '!D5822</f>
        <v/>
      </c>
    </row>
    <row r="5823">
      <c r="A5823" s="6" t="str">
        <f>'CBA Digital Banking Case Study '!D5823</f>
        <v/>
      </c>
    </row>
    <row r="5824">
      <c r="A5824" s="6" t="str">
        <f>'CBA Digital Banking Case Study '!D5824</f>
        <v/>
      </c>
    </row>
    <row r="5825">
      <c r="A5825" s="6" t="str">
        <f>'CBA Digital Banking Case Study '!D5825</f>
        <v/>
      </c>
    </row>
    <row r="5826">
      <c r="A5826" s="6" t="str">
        <f>'CBA Digital Banking Case Study '!D5826</f>
        <v/>
      </c>
    </row>
    <row r="5827">
      <c r="A5827" s="6" t="str">
        <f>'CBA Digital Banking Case Study '!D5827</f>
        <v/>
      </c>
    </row>
    <row r="5828">
      <c r="A5828" s="6" t="str">
        <f>'CBA Digital Banking Case Study '!D5828</f>
        <v/>
      </c>
    </row>
    <row r="5829">
      <c r="A5829" s="6" t="str">
        <f>'CBA Digital Banking Case Study '!D5829</f>
        <v/>
      </c>
    </row>
    <row r="5830">
      <c r="A5830" s="6" t="str">
        <f>'CBA Digital Banking Case Study '!D5830</f>
        <v/>
      </c>
    </row>
    <row r="5831">
      <c r="A5831" s="6" t="str">
        <f>'CBA Digital Banking Case Study '!D5831</f>
        <v/>
      </c>
    </row>
    <row r="5832">
      <c r="A5832" s="6" t="str">
        <f>'CBA Digital Banking Case Study '!D5832</f>
        <v/>
      </c>
    </row>
    <row r="5833">
      <c r="A5833" s="6" t="str">
        <f>'CBA Digital Banking Case Study '!D5833</f>
        <v/>
      </c>
    </row>
    <row r="5834">
      <c r="A5834" s="6" t="str">
        <f>'CBA Digital Banking Case Study '!D5834</f>
        <v/>
      </c>
    </row>
    <row r="5835">
      <c r="A5835" s="6" t="str">
        <f>'CBA Digital Banking Case Study '!D5835</f>
        <v/>
      </c>
    </row>
    <row r="5836">
      <c r="A5836" s="6" t="str">
        <f>'CBA Digital Banking Case Study '!D5836</f>
        <v/>
      </c>
    </row>
    <row r="5837">
      <c r="A5837" s="6" t="str">
        <f>'CBA Digital Banking Case Study '!D5837</f>
        <v/>
      </c>
    </row>
    <row r="5838">
      <c r="A5838" s="6" t="str">
        <f>'CBA Digital Banking Case Study '!D5838</f>
        <v/>
      </c>
    </row>
    <row r="5839">
      <c r="A5839" s="6" t="str">
        <f>'CBA Digital Banking Case Study '!D5839</f>
        <v/>
      </c>
    </row>
    <row r="5840">
      <c r="A5840" s="6" t="str">
        <f>'CBA Digital Banking Case Study '!D5840</f>
        <v/>
      </c>
    </row>
    <row r="5841">
      <c r="A5841" s="6" t="str">
        <f>'CBA Digital Banking Case Study '!D5841</f>
        <v/>
      </c>
    </row>
    <row r="5842">
      <c r="A5842" s="6" t="str">
        <f>'CBA Digital Banking Case Study '!D5842</f>
        <v/>
      </c>
    </row>
    <row r="5843">
      <c r="A5843" s="6" t="str">
        <f>'CBA Digital Banking Case Study '!D5843</f>
        <v/>
      </c>
    </row>
    <row r="5844">
      <c r="A5844" s="6" t="str">
        <f>'CBA Digital Banking Case Study '!D5844</f>
        <v/>
      </c>
    </row>
    <row r="5845">
      <c r="A5845" s="6" t="str">
        <f>'CBA Digital Banking Case Study '!D5845</f>
        <v/>
      </c>
    </row>
    <row r="5846">
      <c r="A5846" s="6" t="str">
        <f>'CBA Digital Banking Case Study '!D5846</f>
        <v/>
      </c>
    </row>
    <row r="5847">
      <c r="A5847" s="6" t="str">
        <f>'CBA Digital Banking Case Study '!D5847</f>
        <v/>
      </c>
    </row>
    <row r="5848">
      <c r="A5848" s="6" t="str">
        <f>'CBA Digital Banking Case Study '!D5848</f>
        <v/>
      </c>
    </row>
    <row r="5849">
      <c r="A5849" s="6" t="str">
        <f>'CBA Digital Banking Case Study '!D5849</f>
        <v/>
      </c>
    </row>
    <row r="5850">
      <c r="A5850" s="6" t="str">
        <f>'CBA Digital Banking Case Study '!D5850</f>
        <v/>
      </c>
    </row>
    <row r="5851">
      <c r="A5851" s="6" t="str">
        <f>'CBA Digital Banking Case Study '!D5851</f>
        <v/>
      </c>
    </row>
    <row r="5852">
      <c r="A5852" s="6" t="str">
        <f>'CBA Digital Banking Case Study '!D5852</f>
        <v/>
      </c>
    </row>
    <row r="5853">
      <c r="A5853" s="6" t="str">
        <f>'CBA Digital Banking Case Study '!D5853</f>
        <v/>
      </c>
    </row>
    <row r="5854">
      <c r="A5854" s="6" t="str">
        <f>'CBA Digital Banking Case Study '!D5854</f>
        <v/>
      </c>
    </row>
    <row r="5855">
      <c r="A5855" s="6" t="str">
        <f>'CBA Digital Banking Case Study '!D5855</f>
        <v/>
      </c>
    </row>
    <row r="5856">
      <c r="A5856" s="6" t="str">
        <f>'CBA Digital Banking Case Study '!D5856</f>
        <v/>
      </c>
    </row>
    <row r="5857">
      <c r="A5857" s="6" t="str">
        <f>'CBA Digital Banking Case Study '!D5857</f>
        <v/>
      </c>
    </row>
    <row r="5858">
      <c r="A5858" s="6" t="str">
        <f>'CBA Digital Banking Case Study '!D5858</f>
        <v/>
      </c>
    </row>
    <row r="5859">
      <c r="A5859" s="6" t="str">
        <f>'CBA Digital Banking Case Study '!D5859</f>
        <v/>
      </c>
    </row>
    <row r="5860">
      <c r="A5860" s="6" t="str">
        <f>'CBA Digital Banking Case Study '!D5860</f>
        <v/>
      </c>
    </row>
    <row r="5861">
      <c r="A5861" s="6" t="str">
        <f>'CBA Digital Banking Case Study '!D5861</f>
        <v/>
      </c>
    </row>
    <row r="5862">
      <c r="A5862" s="6" t="str">
        <f>'CBA Digital Banking Case Study '!D5862</f>
        <v/>
      </c>
    </row>
    <row r="5863">
      <c r="A5863" s="6" t="str">
        <f>'CBA Digital Banking Case Study '!D5863</f>
        <v/>
      </c>
    </row>
    <row r="5864">
      <c r="A5864" s="6" t="str">
        <f>'CBA Digital Banking Case Study '!D5864</f>
        <v/>
      </c>
    </row>
    <row r="5865">
      <c r="A5865" s="6" t="str">
        <f>'CBA Digital Banking Case Study '!D5865</f>
        <v/>
      </c>
    </row>
    <row r="5866">
      <c r="A5866" s="6" t="str">
        <f>'CBA Digital Banking Case Study '!D5866</f>
        <v/>
      </c>
    </row>
    <row r="5867">
      <c r="A5867" s="6" t="str">
        <f>'CBA Digital Banking Case Study '!D5867</f>
        <v/>
      </c>
    </row>
    <row r="5868">
      <c r="A5868" s="6" t="str">
        <f>'CBA Digital Banking Case Study '!D5868</f>
        <v/>
      </c>
    </row>
    <row r="5869">
      <c r="A5869" s="6" t="str">
        <f>'CBA Digital Banking Case Study '!D5869</f>
        <v/>
      </c>
    </row>
    <row r="5870">
      <c r="A5870" s="6" t="str">
        <f>'CBA Digital Banking Case Study '!D5870</f>
        <v/>
      </c>
    </row>
    <row r="5871">
      <c r="A5871" s="6" t="str">
        <f>'CBA Digital Banking Case Study '!D5871</f>
        <v/>
      </c>
    </row>
    <row r="5872">
      <c r="A5872" s="6" t="str">
        <f>'CBA Digital Banking Case Study '!D5872</f>
        <v/>
      </c>
    </row>
    <row r="5873">
      <c r="A5873" s="6" t="str">
        <f>'CBA Digital Banking Case Study '!D5873</f>
        <v/>
      </c>
    </row>
    <row r="5874">
      <c r="A5874" s="6" t="str">
        <f>'CBA Digital Banking Case Study '!D5874</f>
        <v/>
      </c>
    </row>
    <row r="5875">
      <c r="A5875" s="6" t="str">
        <f>'CBA Digital Banking Case Study '!D5875</f>
        <v/>
      </c>
    </row>
    <row r="5876">
      <c r="A5876" s="6" t="str">
        <f>'CBA Digital Banking Case Study '!D5876</f>
        <v/>
      </c>
    </row>
    <row r="5877">
      <c r="A5877" s="6" t="str">
        <f>'CBA Digital Banking Case Study '!D5877</f>
        <v/>
      </c>
    </row>
    <row r="5878">
      <c r="A5878" s="6" t="str">
        <f>'CBA Digital Banking Case Study '!D5878</f>
        <v/>
      </c>
    </row>
    <row r="5879">
      <c r="A5879" s="6" t="str">
        <f>'CBA Digital Banking Case Study '!D5879</f>
        <v/>
      </c>
    </row>
    <row r="5880">
      <c r="A5880" s="6" t="str">
        <f>'CBA Digital Banking Case Study '!D5880</f>
        <v/>
      </c>
    </row>
    <row r="5881">
      <c r="A5881" s="6" t="str">
        <f>'CBA Digital Banking Case Study '!D5881</f>
        <v/>
      </c>
    </row>
    <row r="5882">
      <c r="A5882" s="6" t="str">
        <f>'CBA Digital Banking Case Study '!D5882</f>
        <v/>
      </c>
    </row>
    <row r="5883">
      <c r="A5883" s="6" t="str">
        <f>'CBA Digital Banking Case Study '!D5883</f>
        <v/>
      </c>
    </row>
    <row r="5884">
      <c r="A5884" s="6" t="str">
        <f>'CBA Digital Banking Case Study '!D5884</f>
        <v/>
      </c>
    </row>
    <row r="5885">
      <c r="A5885" s="6" t="str">
        <f>'CBA Digital Banking Case Study '!D5885</f>
        <v/>
      </c>
    </row>
    <row r="5886">
      <c r="A5886" s="6" t="str">
        <f>'CBA Digital Banking Case Study '!D5886</f>
        <v/>
      </c>
    </row>
    <row r="5887">
      <c r="A5887" s="6" t="str">
        <f>'CBA Digital Banking Case Study '!D5887</f>
        <v/>
      </c>
    </row>
    <row r="5888">
      <c r="A5888" s="6" t="str">
        <f>'CBA Digital Banking Case Study '!D5888</f>
        <v/>
      </c>
    </row>
    <row r="5889">
      <c r="A5889" s="6" t="str">
        <f>'CBA Digital Banking Case Study '!D5889</f>
        <v/>
      </c>
    </row>
    <row r="5890">
      <c r="A5890" s="6" t="str">
        <f>'CBA Digital Banking Case Study '!D5890</f>
        <v/>
      </c>
    </row>
    <row r="5891">
      <c r="A5891" s="6" t="str">
        <f>'CBA Digital Banking Case Study '!D5891</f>
        <v/>
      </c>
    </row>
    <row r="5892">
      <c r="A5892" s="6" t="str">
        <f>'CBA Digital Banking Case Study '!D5892</f>
        <v/>
      </c>
    </row>
    <row r="5893">
      <c r="A5893" s="6" t="str">
        <f>'CBA Digital Banking Case Study '!D5893</f>
        <v/>
      </c>
    </row>
    <row r="5894">
      <c r="A5894" s="6" t="str">
        <f>'CBA Digital Banking Case Study '!D5894</f>
        <v/>
      </c>
    </row>
    <row r="5895">
      <c r="A5895" s="6" t="str">
        <f>'CBA Digital Banking Case Study '!D5895</f>
        <v/>
      </c>
    </row>
    <row r="5896">
      <c r="A5896" s="6" t="str">
        <f>'CBA Digital Banking Case Study '!D5896</f>
        <v/>
      </c>
    </row>
    <row r="5897">
      <c r="A5897" s="6" t="str">
        <f>'CBA Digital Banking Case Study '!D5897</f>
        <v/>
      </c>
    </row>
    <row r="5898">
      <c r="A5898" s="6" t="str">
        <f>'CBA Digital Banking Case Study '!D5898</f>
        <v/>
      </c>
    </row>
    <row r="5899">
      <c r="A5899" s="6" t="str">
        <f>'CBA Digital Banking Case Study '!D5899</f>
        <v/>
      </c>
    </row>
    <row r="5900">
      <c r="A5900" s="6" t="str">
        <f>'CBA Digital Banking Case Study '!D5900</f>
        <v/>
      </c>
    </row>
    <row r="5901">
      <c r="A5901" s="6" t="str">
        <f>'CBA Digital Banking Case Study '!D5901</f>
        <v/>
      </c>
    </row>
    <row r="5902">
      <c r="A5902" s="6" t="str">
        <f>'CBA Digital Banking Case Study '!D5902</f>
        <v/>
      </c>
    </row>
    <row r="5903">
      <c r="A5903" s="6" t="str">
        <f>'CBA Digital Banking Case Study '!D5903</f>
        <v/>
      </c>
    </row>
    <row r="5904">
      <c r="A5904" s="6" t="str">
        <f>'CBA Digital Banking Case Study '!D5904</f>
        <v/>
      </c>
    </row>
    <row r="5905">
      <c r="A5905" s="6" t="str">
        <f>'CBA Digital Banking Case Study '!D5905</f>
        <v/>
      </c>
    </row>
    <row r="5906">
      <c r="A5906" s="6" t="str">
        <f>'CBA Digital Banking Case Study '!D5906</f>
        <v/>
      </c>
    </row>
    <row r="5907">
      <c r="A5907" s="6" t="str">
        <f>'CBA Digital Banking Case Study '!D5907</f>
        <v/>
      </c>
    </row>
    <row r="5908">
      <c r="A5908" s="6" t="str">
        <f>'CBA Digital Banking Case Study '!D5908</f>
        <v/>
      </c>
    </row>
    <row r="5909">
      <c r="A5909" s="6" t="str">
        <f>'CBA Digital Banking Case Study '!D5909</f>
        <v/>
      </c>
    </row>
    <row r="5910">
      <c r="A5910" s="6" t="str">
        <f>'CBA Digital Banking Case Study '!D5910</f>
        <v/>
      </c>
    </row>
    <row r="5911">
      <c r="A5911" s="6" t="str">
        <f>'CBA Digital Banking Case Study '!D5911</f>
        <v/>
      </c>
    </row>
    <row r="5912">
      <c r="A5912" s="6" t="str">
        <f>'CBA Digital Banking Case Study '!D5912</f>
        <v/>
      </c>
    </row>
    <row r="5913">
      <c r="A5913" s="6" t="str">
        <f>'CBA Digital Banking Case Study '!D5913</f>
        <v/>
      </c>
    </row>
    <row r="5914">
      <c r="A5914" s="6" t="str">
        <f>'CBA Digital Banking Case Study '!D5914</f>
        <v/>
      </c>
    </row>
    <row r="5915">
      <c r="A5915" s="6" t="str">
        <f>'CBA Digital Banking Case Study '!D5915</f>
        <v/>
      </c>
    </row>
    <row r="5916">
      <c r="A5916" s="6" t="str">
        <f>'CBA Digital Banking Case Study '!D5916</f>
        <v/>
      </c>
    </row>
    <row r="5917">
      <c r="A5917" s="6" t="str">
        <f>'CBA Digital Banking Case Study '!D5917</f>
        <v/>
      </c>
    </row>
    <row r="5918">
      <c r="A5918" s="6" t="str">
        <f>'CBA Digital Banking Case Study '!D5918</f>
        <v/>
      </c>
    </row>
    <row r="5919">
      <c r="A5919" s="6" t="str">
        <f>'CBA Digital Banking Case Study '!D5919</f>
        <v/>
      </c>
    </row>
    <row r="5920">
      <c r="A5920" s="6" t="str">
        <f>'CBA Digital Banking Case Study '!D5920</f>
        <v/>
      </c>
    </row>
    <row r="5921">
      <c r="A5921" s="6" t="str">
        <f>'CBA Digital Banking Case Study '!D5921</f>
        <v/>
      </c>
    </row>
    <row r="5922">
      <c r="A5922" s="6" t="str">
        <f>'CBA Digital Banking Case Study '!D5922</f>
        <v/>
      </c>
    </row>
    <row r="5923">
      <c r="A5923" s="6" t="str">
        <f>'CBA Digital Banking Case Study '!D5923</f>
        <v/>
      </c>
    </row>
    <row r="5924">
      <c r="A5924" s="6" t="str">
        <f>'CBA Digital Banking Case Study '!D5924</f>
        <v/>
      </c>
    </row>
    <row r="5925">
      <c r="A5925" s="6" t="str">
        <f>'CBA Digital Banking Case Study '!D5925</f>
        <v/>
      </c>
    </row>
    <row r="5926">
      <c r="A5926" s="6" t="str">
        <f>'CBA Digital Banking Case Study '!D5926</f>
        <v/>
      </c>
    </row>
    <row r="5927">
      <c r="A5927" s="6" t="str">
        <f>'CBA Digital Banking Case Study '!D5927</f>
        <v/>
      </c>
    </row>
    <row r="5928">
      <c r="A5928" s="6" t="str">
        <f>'CBA Digital Banking Case Study '!D5928</f>
        <v/>
      </c>
    </row>
    <row r="5929">
      <c r="A5929" s="6" t="str">
        <f>'CBA Digital Banking Case Study '!D5929</f>
        <v/>
      </c>
    </row>
    <row r="5930">
      <c r="A5930" s="6" t="str">
        <f>'CBA Digital Banking Case Study '!D5930</f>
        <v/>
      </c>
    </row>
    <row r="5931">
      <c r="A5931" s="6" t="str">
        <f>'CBA Digital Banking Case Study '!D5931</f>
        <v/>
      </c>
    </row>
    <row r="5932">
      <c r="A5932" s="6" t="str">
        <f>'CBA Digital Banking Case Study '!D5932</f>
        <v/>
      </c>
    </row>
    <row r="5933">
      <c r="A5933" s="6" t="str">
        <f>'CBA Digital Banking Case Study '!D5933</f>
        <v/>
      </c>
    </row>
    <row r="5934">
      <c r="A5934" s="6" t="str">
        <f>'CBA Digital Banking Case Study '!D5934</f>
        <v/>
      </c>
    </row>
    <row r="5935">
      <c r="A5935" s="6" t="str">
        <f>'CBA Digital Banking Case Study '!D5935</f>
        <v/>
      </c>
    </row>
    <row r="5936">
      <c r="A5936" s="6" t="str">
        <f>'CBA Digital Banking Case Study '!D5936</f>
        <v/>
      </c>
    </row>
    <row r="5937">
      <c r="A5937" s="6" t="str">
        <f>'CBA Digital Banking Case Study '!D5937</f>
        <v/>
      </c>
    </row>
    <row r="5938">
      <c r="A5938" s="6" t="str">
        <f>'CBA Digital Banking Case Study '!D5938</f>
        <v/>
      </c>
    </row>
    <row r="5939">
      <c r="A5939" s="6" t="str">
        <f>'CBA Digital Banking Case Study '!D5939</f>
        <v/>
      </c>
    </row>
    <row r="5940">
      <c r="A5940" s="6" t="str">
        <f>'CBA Digital Banking Case Study '!D5940</f>
        <v/>
      </c>
    </row>
    <row r="5941">
      <c r="A5941" s="6" t="str">
        <f>'CBA Digital Banking Case Study '!D5941</f>
        <v/>
      </c>
    </row>
    <row r="5942">
      <c r="A5942" s="6" t="str">
        <f>'CBA Digital Banking Case Study '!D5942</f>
        <v/>
      </c>
    </row>
    <row r="5943">
      <c r="A5943" s="6" t="str">
        <f>'CBA Digital Banking Case Study '!D5943</f>
        <v/>
      </c>
    </row>
    <row r="5944">
      <c r="A5944" s="6" t="str">
        <f>'CBA Digital Banking Case Study '!D5944</f>
        <v/>
      </c>
    </row>
    <row r="5945">
      <c r="A5945" s="6" t="str">
        <f>'CBA Digital Banking Case Study '!D5945</f>
        <v/>
      </c>
    </row>
    <row r="5946">
      <c r="A5946" s="6" t="str">
        <f>'CBA Digital Banking Case Study '!D5946</f>
        <v/>
      </c>
    </row>
    <row r="5947">
      <c r="A5947" s="6" t="str">
        <f>'CBA Digital Banking Case Study '!D5947</f>
        <v/>
      </c>
    </row>
    <row r="5948">
      <c r="A5948" s="6" t="str">
        <f>'CBA Digital Banking Case Study '!D5948</f>
        <v/>
      </c>
    </row>
    <row r="5949">
      <c r="A5949" s="6" t="str">
        <f>'CBA Digital Banking Case Study '!D5949</f>
        <v/>
      </c>
    </row>
    <row r="5950">
      <c r="A5950" s="6" t="str">
        <f>'CBA Digital Banking Case Study '!D5950</f>
        <v/>
      </c>
    </row>
    <row r="5951">
      <c r="A5951" s="6" t="str">
        <f>'CBA Digital Banking Case Study '!D5951</f>
        <v/>
      </c>
    </row>
    <row r="5952">
      <c r="A5952" s="6" t="str">
        <f>'CBA Digital Banking Case Study '!D5952</f>
        <v/>
      </c>
    </row>
    <row r="5953">
      <c r="A5953" s="6" t="str">
        <f>'CBA Digital Banking Case Study '!D5953</f>
        <v/>
      </c>
    </row>
    <row r="5954">
      <c r="A5954" s="6" t="str">
        <f>'CBA Digital Banking Case Study '!D5954</f>
        <v/>
      </c>
    </row>
    <row r="5955">
      <c r="A5955" s="6" t="str">
        <f>'CBA Digital Banking Case Study '!D5955</f>
        <v/>
      </c>
    </row>
    <row r="5956">
      <c r="A5956" s="6" t="str">
        <f>'CBA Digital Banking Case Study '!D5956</f>
        <v/>
      </c>
    </row>
    <row r="5957">
      <c r="A5957" s="6" t="str">
        <f>'CBA Digital Banking Case Study '!D5957</f>
        <v/>
      </c>
    </row>
    <row r="5958">
      <c r="A5958" s="6" t="str">
        <f>'CBA Digital Banking Case Study '!D5958</f>
        <v/>
      </c>
    </row>
    <row r="5959">
      <c r="A5959" s="6" t="str">
        <f>'CBA Digital Banking Case Study '!D5959</f>
        <v/>
      </c>
    </row>
    <row r="5960">
      <c r="A5960" s="6" t="str">
        <f>'CBA Digital Banking Case Study '!D5960</f>
        <v/>
      </c>
    </row>
    <row r="5961">
      <c r="A5961" s="6" t="str">
        <f>'CBA Digital Banking Case Study '!D5961</f>
        <v/>
      </c>
    </row>
    <row r="5962">
      <c r="A5962" s="6" t="str">
        <f>'CBA Digital Banking Case Study '!D5962</f>
        <v/>
      </c>
    </row>
    <row r="5963">
      <c r="A5963" s="6" t="str">
        <f>'CBA Digital Banking Case Study '!D5963</f>
        <v/>
      </c>
    </row>
    <row r="5964">
      <c r="A5964" s="6" t="str">
        <f>'CBA Digital Banking Case Study '!D5964</f>
        <v/>
      </c>
    </row>
    <row r="5965">
      <c r="A5965" s="6" t="str">
        <f>'CBA Digital Banking Case Study '!D5965</f>
        <v/>
      </c>
    </row>
    <row r="5966">
      <c r="A5966" s="6" t="str">
        <f>'CBA Digital Banking Case Study '!D5966</f>
        <v/>
      </c>
    </row>
    <row r="5967">
      <c r="A5967" s="6" t="str">
        <f>'CBA Digital Banking Case Study '!D5967</f>
        <v/>
      </c>
    </row>
    <row r="5968">
      <c r="A5968" s="6" t="str">
        <f>'CBA Digital Banking Case Study '!D5968</f>
        <v/>
      </c>
    </row>
    <row r="5969">
      <c r="A5969" s="6" t="str">
        <f>'CBA Digital Banking Case Study '!D5969</f>
        <v/>
      </c>
    </row>
    <row r="5970">
      <c r="A5970" s="6" t="str">
        <f>'CBA Digital Banking Case Study '!D5970</f>
        <v/>
      </c>
    </row>
    <row r="5971">
      <c r="A5971" s="6" t="str">
        <f>'CBA Digital Banking Case Study '!D5971</f>
        <v/>
      </c>
    </row>
    <row r="5972">
      <c r="A5972" s="6" t="str">
        <f>'CBA Digital Banking Case Study '!D5972</f>
        <v/>
      </c>
    </row>
    <row r="5973">
      <c r="A5973" s="6" t="str">
        <f>'CBA Digital Banking Case Study '!D5973</f>
        <v/>
      </c>
    </row>
    <row r="5974">
      <c r="A5974" s="6" t="str">
        <f>'CBA Digital Banking Case Study '!D5974</f>
        <v/>
      </c>
    </row>
    <row r="5975">
      <c r="A5975" s="6" t="str">
        <f>'CBA Digital Banking Case Study '!D5975</f>
        <v/>
      </c>
    </row>
    <row r="5976">
      <c r="A5976" s="6" t="str">
        <f>'CBA Digital Banking Case Study '!D5976</f>
        <v/>
      </c>
    </row>
    <row r="5977">
      <c r="A5977" s="6" t="str">
        <f>'CBA Digital Banking Case Study '!D5977</f>
        <v/>
      </c>
    </row>
    <row r="5978">
      <c r="A5978" s="6" t="str">
        <f>'CBA Digital Banking Case Study '!D5978</f>
        <v/>
      </c>
    </row>
    <row r="5979">
      <c r="A5979" s="6" t="str">
        <f>'CBA Digital Banking Case Study '!D5979</f>
        <v/>
      </c>
    </row>
    <row r="5980">
      <c r="A5980" s="6" t="str">
        <f>'CBA Digital Banking Case Study '!D5980</f>
        <v/>
      </c>
    </row>
    <row r="5981">
      <c r="A5981" s="6" t="str">
        <f>'CBA Digital Banking Case Study '!D5981</f>
        <v/>
      </c>
    </row>
    <row r="5982">
      <c r="A5982" s="6" t="str">
        <f>'CBA Digital Banking Case Study '!D5982</f>
        <v/>
      </c>
    </row>
    <row r="5983">
      <c r="A5983" s="6" t="str">
        <f>'CBA Digital Banking Case Study '!D5983</f>
        <v/>
      </c>
    </row>
    <row r="5984">
      <c r="A5984" s="6" t="str">
        <f>'CBA Digital Banking Case Study '!D5984</f>
        <v/>
      </c>
    </row>
    <row r="5985">
      <c r="A5985" s="6" t="str">
        <f>'CBA Digital Banking Case Study '!D5985</f>
        <v/>
      </c>
    </row>
    <row r="5986">
      <c r="A5986" s="6" t="str">
        <f>'CBA Digital Banking Case Study '!D5986</f>
        <v/>
      </c>
    </row>
    <row r="5987">
      <c r="A5987" s="6" t="str">
        <f>'CBA Digital Banking Case Study '!D5987</f>
        <v/>
      </c>
    </row>
    <row r="5988">
      <c r="A5988" s="6" t="str">
        <f>'CBA Digital Banking Case Study '!D5988</f>
        <v/>
      </c>
    </row>
    <row r="5989">
      <c r="A5989" s="6" t="str">
        <f>'CBA Digital Banking Case Study '!D5989</f>
        <v/>
      </c>
    </row>
    <row r="5990">
      <c r="A5990" s="6" t="str">
        <f>'CBA Digital Banking Case Study '!D5990</f>
        <v/>
      </c>
    </row>
    <row r="5991">
      <c r="A5991" s="6" t="str">
        <f>'CBA Digital Banking Case Study '!D5991</f>
        <v/>
      </c>
    </row>
    <row r="5992">
      <c r="A5992" s="6" t="str">
        <f>'CBA Digital Banking Case Study '!D5992</f>
        <v/>
      </c>
    </row>
    <row r="5993">
      <c r="A5993" s="6" t="str">
        <f>'CBA Digital Banking Case Study '!D5993</f>
        <v/>
      </c>
    </row>
    <row r="5994">
      <c r="A5994" s="6" t="str">
        <f>'CBA Digital Banking Case Study '!D5994</f>
        <v/>
      </c>
    </row>
    <row r="5995">
      <c r="A5995" s="6" t="str">
        <f>'CBA Digital Banking Case Study '!D5995</f>
        <v/>
      </c>
    </row>
    <row r="5996">
      <c r="A5996" s="6" t="str">
        <f>'CBA Digital Banking Case Study '!D5996</f>
        <v/>
      </c>
    </row>
    <row r="5997">
      <c r="A5997" s="6" t="str">
        <f>'CBA Digital Banking Case Study '!D5997</f>
        <v/>
      </c>
    </row>
    <row r="5998">
      <c r="A5998" s="6" t="str">
        <f>'CBA Digital Banking Case Study '!D5998</f>
        <v/>
      </c>
    </row>
    <row r="5999">
      <c r="A5999" s="6" t="str">
        <f>'CBA Digital Banking Case Study '!D5999</f>
        <v/>
      </c>
    </row>
    <row r="6000">
      <c r="A6000" s="6" t="str">
        <f>'CBA Digital Banking Case Study '!D6000</f>
        <v/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37</v>
      </c>
      <c r="D1" s="1"/>
      <c r="E1" s="1"/>
      <c r="F1" s="1"/>
      <c r="G1" s="1"/>
      <c r="H1" s="1"/>
      <c r="I1" s="1"/>
      <c r="J1" s="1"/>
    </row>
    <row r="2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>
      <c r="A3" s="1" t="s">
        <v>38</v>
      </c>
      <c r="B3" s="6">
        <f>QUARTILE('CBA Digital Banking Case Study '!J2:J5001, 3)</f>
        <v>0.816</v>
      </c>
      <c r="C3" s="8">
        <f>AVERAGE('TOP QUARTILE CUST'!B2:B1245)</f>
        <v>48.79099678</v>
      </c>
      <c r="D3" s="8">
        <f>AVERAGE('TOP QUARTILE CUST'!C2:C1245)</f>
        <v>27499.19614</v>
      </c>
      <c r="F3" s="8">
        <f>AVERAGE('TOP QUARTILE CUST'!E2:E1245)</f>
        <v>22532.77864</v>
      </c>
      <c r="G3" s="9">
        <f>AVERAGE('TOP QUARTILE CUST'!F2:F1245)</f>
        <v>3.077170418</v>
      </c>
      <c r="H3" s="8">
        <f>MEDIAN('TOP QUARTILE CUST'!G2:G1245)</f>
        <v>20</v>
      </c>
      <c r="I3" s="6">
        <f>MEDIAN('TOP QUARTILE CUST'!H2:H1245)</f>
        <v>8</v>
      </c>
    </row>
    <row r="4">
      <c r="A4" s="1" t="s">
        <v>39</v>
      </c>
      <c r="B4" s="6">
        <f>QUARTILE('CBA Digital Banking Case Study '!J2:J5002, 1)</f>
        <v>0.315</v>
      </c>
      <c r="C4" s="8">
        <f>AVERAGE('BOTTOM QUARTILE CUST'!B2:B1242)</f>
        <v>49.51571313</v>
      </c>
      <c r="D4" s="8">
        <f>AVERAGE('BOTTOM QUARTILE CUST'!C2:C1242)</f>
        <v>24950.84609</v>
      </c>
      <c r="F4" s="8">
        <f>AVERAGE('BOTTOM QUARTILE CUST'!E2:E1242)</f>
        <v>16513.14677</v>
      </c>
      <c r="G4" s="9">
        <f>AVERAGE('BOTTOM QUARTILE CUST'!F2:F1242)</f>
        <v>3.052377115</v>
      </c>
      <c r="H4" s="8">
        <f>MEDIAN('BOTTOM QUARTILE CUST'!G2:G1242)</f>
        <v>20</v>
      </c>
      <c r="I4" s="6">
        <f>MEDIAN('BOTTOM QUARTILE CUST'!H2:H1242)</f>
        <v>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40</v>
      </c>
      <c r="N1" s="6" t="s">
        <v>10</v>
      </c>
      <c r="O1" s="6" t="s">
        <v>41</v>
      </c>
      <c r="P1" s="6" t="s">
        <v>42</v>
      </c>
    </row>
    <row r="2">
      <c r="A2" s="1">
        <v>100001.0</v>
      </c>
      <c r="B2" s="1">
        <v>69.0</v>
      </c>
      <c r="C2" s="1">
        <v>24000.0</v>
      </c>
      <c r="D2" s="1" t="s">
        <v>21</v>
      </c>
      <c r="E2" s="1">
        <v>6129.6</v>
      </c>
      <c r="F2" s="1">
        <v>2.0</v>
      </c>
      <c r="G2" s="1">
        <v>26.0</v>
      </c>
      <c r="H2" s="1">
        <v>4.0</v>
      </c>
      <c r="I2" s="1" t="s">
        <v>22</v>
      </c>
      <c r="J2" s="1">
        <v>0.909</v>
      </c>
      <c r="K2" s="1">
        <v>0.711</v>
      </c>
      <c r="L2" s="6" t="str">
        <f>if(J2&gt;QUARTILE!$B$3, "TOP", 0)</f>
        <v>TOP</v>
      </c>
      <c r="M2" s="6">
        <f t="shared" ref="M2:M1245" si="1">if(I2="Branch", 1, if(I2="Internet", 2, 3))</f>
        <v>2</v>
      </c>
      <c r="N2" s="6" t="s">
        <v>18</v>
      </c>
      <c r="O2" s="10">
        <v>0.949</v>
      </c>
      <c r="P2" s="11">
        <v>431.0</v>
      </c>
    </row>
    <row r="3">
      <c r="A3" s="1">
        <v>100002.0</v>
      </c>
      <c r="B3" s="1">
        <v>46.0</v>
      </c>
      <c r="C3" s="1">
        <v>15000.0</v>
      </c>
      <c r="D3" s="1" t="s">
        <v>23</v>
      </c>
      <c r="E3" s="1">
        <v>6597.25</v>
      </c>
      <c r="F3" s="1">
        <v>2.0</v>
      </c>
      <c r="G3" s="1">
        <v>15.0</v>
      </c>
      <c r="H3" s="1">
        <v>8.0</v>
      </c>
      <c r="I3" s="1" t="s">
        <v>22</v>
      </c>
      <c r="J3" s="1">
        <v>0.824</v>
      </c>
      <c r="K3" s="1">
        <v>0.551</v>
      </c>
      <c r="L3" s="6" t="str">
        <f>if(J3&gt;QUARTILE!$B$3, "TOP", 0)</f>
        <v>TOP</v>
      </c>
      <c r="M3" s="6">
        <f t="shared" si="1"/>
        <v>2</v>
      </c>
      <c r="N3" s="6" t="s">
        <v>22</v>
      </c>
      <c r="O3" s="10">
        <v>0.934</v>
      </c>
      <c r="P3" s="11">
        <v>775.0</v>
      </c>
    </row>
    <row r="4">
      <c r="A4" s="1">
        <v>100010.0</v>
      </c>
      <c r="B4" s="1">
        <v>36.0</v>
      </c>
      <c r="C4" s="1">
        <v>62000.0</v>
      </c>
      <c r="D4" s="1" t="s">
        <v>23</v>
      </c>
      <c r="E4" s="1">
        <v>12178.59</v>
      </c>
      <c r="F4" s="1">
        <v>1.0</v>
      </c>
      <c r="G4" s="1">
        <v>12.0</v>
      </c>
      <c r="H4" s="1">
        <v>5.0</v>
      </c>
      <c r="I4" s="1" t="s">
        <v>22</v>
      </c>
      <c r="J4" s="1">
        <v>0.915</v>
      </c>
      <c r="K4" s="1">
        <v>0.825</v>
      </c>
      <c r="L4" s="6" t="str">
        <f>if(J4&gt;QUARTILE!$B$3, "TOP", 0)</f>
        <v>TOP</v>
      </c>
      <c r="M4" s="6">
        <f t="shared" si="1"/>
        <v>2</v>
      </c>
      <c r="N4" s="6" t="s">
        <v>26</v>
      </c>
      <c r="O4" s="10">
        <v>0.976</v>
      </c>
      <c r="P4" s="11">
        <v>38.0</v>
      </c>
    </row>
    <row r="5">
      <c r="A5" s="1">
        <v>100019.0</v>
      </c>
      <c r="B5" s="1">
        <v>20.0</v>
      </c>
      <c r="C5" s="1">
        <v>32000.0</v>
      </c>
      <c r="D5" s="1" t="s">
        <v>25</v>
      </c>
      <c r="E5" s="1">
        <v>988.93</v>
      </c>
      <c r="F5" s="1">
        <v>4.0</v>
      </c>
      <c r="G5" s="1">
        <v>26.0</v>
      </c>
      <c r="H5" s="1">
        <v>7.0</v>
      </c>
      <c r="I5" s="1" t="s">
        <v>22</v>
      </c>
      <c r="J5" s="1">
        <v>0.893</v>
      </c>
      <c r="K5" s="1">
        <v>0.924</v>
      </c>
      <c r="L5" s="6" t="str">
        <f>if(J5&gt;QUARTILE!$B$3, "TOP", 0)</f>
        <v>TOP</v>
      </c>
      <c r="M5" s="6">
        <f t="shared" si="1"/>
        <v>2</v>
      </c>
      <c r="N5" s="6" t="s">
        <v>43</v>
      </c>
      <c r="O5" s="10">
        <v>0.94</v>
      </c>
      <c r="P5" s="11">
        <v>1244.0</v>
      </c>
    </row>
    <row r="6">
      <c r="A6" s="1">
        <v>100025.0</v>
      </c>
      <c r="B6" s="1">
        <v>47.0</v>
      </c>
      <c r="C6" s="1">
        <v>26000.0</v>
      </c>
      <c r="D6" s="1" t="s">
        <v>25</v>
      </c>
      <c r="E6" s="1">
        <v>14720.45</v>
      </c>
      <c r="F6" s="1">
        <v>5.0</v>
      </c>
      <c r="G6" s="1">
        <v>26.0</v>
      </c>
      <c r="H6" s="1">
        <v>11.0</v>
      </c>
      <c r="I6" s="1" t="s">
        <v>22</v>
      </c>
      <c r="J6" s="1">
        <v>0.926</v>
      </c>
      <c r="K6" s="1">
        <v>0.616</v>
      </c>
      <c r="L6" s="6" t="str">
        <f>if(J6&gt;QUARTILE!$B$3, "TOP", 0)</f>
        <v>TOP</v>
      </c>
      <c r="M6" s="6">
        <f t="shared" si="1"/>
        <v>2</v>
      </c>
    </row>
    <row r="7">
      <c r="A7" s="1">
        <v>100026.0</v>
      </c>
      <c r="B7" s="1">
        <v>55.0</v>
      </c>
      <c r="C7" s="1">
        <v>9000.0</v>
      </c>
      <c r="D7" s="1" t="s">
        <v>23</v>
      </c>
      <c r="E7" s="1">
        <v>25486.57</v>
      </c>
      <c r="F7" s="1">
        <v>2.0</v>
      </c>
      <c r="G7" s="1">
        <v>24.0</v>
      </c>
      <c r="H7" s="1">
        <v>4.0</v>
      </c>
      <c r="I7" s="1" t="s">
        <v>22</v>
      </c>
      <c r="J7" s="1">
        <v>1.0</v>
      </c>
      <c r="K7" s="1">
        <v>0.37</v>
      </c>
      <c r="L7" s="6" t="str">
        <f>if(J7&gt;QUARTILE!$B$3, "TOP", 0)</f>
        <v>TOP</v>
      </c>
      <c r="M7" s="6">
        <f t="shared" si="1"/>
        <v>2</v>
      </c>
    </row>
    <row r="8">
      <c r="A8" s="1">
        <v>100027.0</v>
      </c>
      <c r="B8" s="1">
        <v>19.0</v>
      </c>
      <c r="C8" s="1">
        <v>26000.0</v>
      </c>
      <c r="D8" s="1" t="s">
        <v>25</v>
      </c>
      <c r="E8" s="1">
        <v>24207.26</v>
      </c>
      <c r="F8" s="1">
        <v>5.0</v>
      </c>
      <c r="G8" s="1">
        <v>13.0</v>
      </c>
      <c r="H8" s="1">
        <v>19.0</v>
      </c>
      <c r="I8" s="1" t="s">
        <v>22</v>
      </c>
      <c r="J8" s="1">
        <v>0.901</v>
      </c>
      <c r="K8" s="1">
        <v>0.181</v>
      </c>
      <c r="L8" s="6" t="str">
        <f>if(J8&gt;QUARTILE!$B$3, "TOP", 0)</f>
        <v>TOP</v>
      </c>
      <c r="M8" s="6">
        <f t="shared" si="1"/>
        <v>2</v>
      </c>
    </row>
    <row r="9">
      <c r="A9" s="1">
        <v>100033.0</v>
      </c>
      <c r="B9" s="1">
        <v>39.0</v>
      </c>
      <c r="C9" s="1">
        <v>42000.0</v>
      </c>
      <c r="D9" s="1" t="s">
        <v>25</v>
      </c>
      <c r="E9" s="1">
        <v>24750.32</v>
      </c>
      <c r="F9" s="1">
        <v>1.0</v>
      </c>
      <c r="G9" s="1">
        <v>25.0</v>
      </c>
      <c r="H9" s="1">
        <v>5.0</v>
      </c>
      <c r="I9" s="1" t="s">
        <v>22</v>
      </c>
      <c r="J9" s="1">
        <v>0.844</v>
      </c>
      <c r="K9" s="1">
        <v>0.152</v>
      </c>
      <c r="L9" s="6" t="str">
        <f>if(J9&gt;QUARTILE!$B$3, "TOP", 0)</f>
        <v>TOP</v>
      </c>
      <c r="M9" s="6">
        <f t="shared" si="1"/>
        <v>2</v>
      </c>
    </row>
    <row r="10">
      <c r="A10" s="1">
        <v>100034.0</v>
      </c>
      <c r="B10" s="1">
        <v>78.0</v>
      </c>
      <c r="C10" s="1">
        <v>25000.0</v>
      </c>
      <c r="D10" s="1" t="s">
        <v>23</v>
      </c>
      <c r="E10" s="1">
        <v>17455.09</v>
      </c>
      <c r="F10" s="1">
        <v>4.0</v>
      </c>
      <c r="G10" s="1">
        <v>16.0</v>
      </c>
      <c r="H10" s="1">
        <v>5.0</v>
      </c>
      <c r="I10" s="1" t="s">
        <v>22</v>
      </c>
      <c r="J10" s="1">
        <v>0.883</v>
      </c>
      <c r="K10" s="1">
        <v>0.216</v>
      </c>
      <c r="L10" s="6" t="str">
        <f>if(J10&gt;QUARTILE!$B$3, "TOP", 0)</f>
        <v>TOP</v>
      </c>
      <c r="M10" s="6">
        <f t="shared" si="1"/>
        <v>2</v>
      </c>
    </row>
    <row r="11">
      <c r="A11" s="1">
        <v>100035.0</v>
      </c>
      <c r="B11" s="1">
        <v>61.0</v>
      </c>
      <c r="C11" s="1">
        <v>48000.0</v>
      </c>
      <c r="D11" s="1" t="s">
        <v>23</v>
      </c>
      <c r="E11" s="1">
        <v>4415.64</v>
      </c>
      <c r="F11" s="1">
        <v>2.0</v>
      </c>
      <c r="G11" s="1">
        <v>25.0</v>
      </c>
      <c r="H11" s="1">
        <v>7.0</v>
      </c>
      <c r="I11" s="1" t="s">
        <v>22</v>
      </c>
      <c r="J11" s="1">
        <v>0.841</v>
      </c>
      <c r="K11" s="1">
        <v>0.997</v>
      </c>
      <c r="L11" s="6" t="str">
        <f>if(J11&gt;QUARTILE!$B$3, "TOP", 0)</f>
        <v>TOP</v>
      </c>
      <c r="M11" s="6">
        <f t="shared" si="1"/>
        <v>2</v>
      </c>
    </row>
    <row r="12">
      <c r="A12" s="1">
        <v>100042.0</v>
      </c>
      <c r="B12" s="1">
        <v>45.0</v>
      </c>
      <c r="C12" s="1">
        <v>12000.0</v>
      </c>
      <c r="D12" s="1" t="s">
        <v>27</v>
      </c>
      <c r="E12" s="1">
        <v>54406.43</v>
      </c>
      <c r="F12" s="1">
        <v>2.0</v>
      </c>
      <c r="G12" s="1">
        <v>27.0</v>
      </c>
      <c r="H12" s="1">
        <v>9.0</v>
      </c>
      <c r="I12" s="1" t="s">
        <v>18</v>
      </c>
      <c r="J12" s="1">
        <v>0.901</v>
      </c>
      <c r="K12" s="1">
        <v>0.304</v>
      </c>
      <c r="L12" s="6" t="str">
        <f>if(J12&gt;QUARTILE!$B$3, "TOP", 0)</f>
        <v>TOP</v>
      </c>
      <c r="M12" s="6">
        <f t="shared" si="1"/>
        <v>1</v>
      </c>
    </row>
    <row r="13">
      <c r="A13" s="1">
        <v>100044.0</v>
      </c>
      <c r="B13" s="1">
        <v>33.0</v>
      </c>
      <c r="C13" s="1">
        <v>25000.0</v>
      </c>
      <c r="D13" s="1" t="s">
        <v>17</v>
      </c>
      <c r="E13" s="1">
        <v>2190.7</v>
      </c>
      <c r="F13" s="1">
        <v>3.0</v>
      </c>
      <c r="G13" s="1">
        <v>22.0</v>
      </c>
      <c r="H13" s="1">
        <v>7.0</v>
      </c>
      <c r="I13" s="1" t="s">
        <v>22</v>
      </c>
      <c r="J13" s="1">
        <v>0.996</v>
      </c>
      <c r="K13" s="1">
        <v>0.296</v>
      </c>
      <c r="L13" s="6" t="str">
        <f>if(J13&gt;QUARTILE!$B$3, "TOP", 0)</f>
        <v>TOP</v>
      </c>
      <c r="M13" s="6">
        <f t="shared" si="1"/>
        <v>2</v>
      </c>
    </row>
    <row r="14">
      <c r="A14" s="1">
        <v>100045.0</v>
      </c>
      <c r="B14" s="1">
        <v>32.0</v>
      </c>
      <c r="C14" s="1">
        <v>28000.0</v>
      </c>
      <c r="D14" s="1" t="s">
        <v>17</v>
      </c>
      <c r="E14" s="1">
        <v>8413.91</v>
      </c>
      <c r="F14" s="1">
        <v>2.0</v>
      </c>
      <c r="G14" s="1">
        <v>19.0</v>
      </c>
      <c r="H14" s="1">
        <v>6.0</v>
      </c>
      <c r="I14" s="1" t="s">
        <v>22</v>
      </c>
      <c r="J14" s="1">
        <v>0.862</v>
      </c>
      <c r="K14" s="1">
        <v>0.321</v>
      </c>
      <c r="L14" s="6" t="str">
        <f>if(J14&gt;QUARTILE!$B$3, "TOP", 0)</f>
        <v>TOP</v>
      </c>
      <c r="M14" s="6">
        <f t="shared" si="1"/>
        <v>2</v>
      </c>
    </row>
    <row r="15">
      <c r="A15" s="1">
        <v>100046.0</v>
      </c>
      <c r="B15" s="1">
        <v>79.0</v>
      </c>
      <c r="C15" s="1">
        <v>11000.0</v>
      </c>
      <c r="D15" s="1" t="s">
        <v>27</v>
      </c>
      <c r="E15" s="1">
        <v>27402.29</v>
      </c>
      <c r="F15" s="1">
        <v>5.0</v>
      </c>
      <c r="G15" s="1">
        <v>22.0</v>
      </c>
      <c r="H15" s="1">
        <v>3.0</v>
      </c>
      <c r="I15" s="1" t="s">
        <v>22</v>
      </c>
      <c r="J15" s="1">
        <v>0.956</v>
      </c>
      <c r="K15" s="1">
        <v>0.826</v>
      </c>
      <c r="L15" s="6" t="str">
        <f>if(J15&gt;QUARTILE!$B$3, "TOP", 0)</f>
        <v>TOP</v>
      </c>
      <c r="M15" s="6">
        <f t="shared" si="1"/>
        <v>2</v>
      </c>
    </row>
    <row r="16">
      <c r="A16" s="1">
        <v>100047.0</v>
      </c>
      <c r="B16" s="1">
        <v>79.0</v>
      </c>
      <c r="C16" s="1">
        <v>18000.0</v>
      </c>
      <c r="D16" s="1" t="s">
        <v>25</v>
      </c>
      <c r="E16" s="1">
        <v>19674.12</v>
      </c>
      <c r="F16" s="1">
        <v>3.0</v>
      </c>
      <c r="G16" s="1">
        <v>23.0</v>
      </c>
      <c r="H16" s="1">
        <v>2.0</v>
      </c>
      <c r="I16" s="1" t="s">
        <v>22</v>
      </c>
      <c r="J16" s="1">
        <v>0.883</v>
      </c>
      <c r="K16" s="1">
        <v>0.626</v>
      </c>
      <c r="L16" s="6" t="str">
        <f>if(J16&gt;QUARTILE!$B$3, "TOP", 0)</f>
        <v>TOP</v>
      </c>
      <c r="M16" s="6">
        <f t="shared" si="1"/>
        <v>2</v>
      </c>
    </row>
    <row r="17">
      <c r="A17" s="1">
        <v>100050.0</v>
      </c>
      <c r="B17" s="1">
        <v>68.0</v>
      </c>
      <c r="C17" s="1">
        <v>13000.0</v>
      </c>
      <c r="D17" s="1" t="s">
        <v>27</v>
      </c>
      <c r="E17" s="1">
        <v>26560.24</v>
      </c>
      <c r="F17" s="1">
        <v>4.0</v>
      </c>
      <c r="G17" s="1">
        <v>16.0</v>
      </c>
      <c r="H17" s="1">
        <v>6.0</v>
      </c>
      <c r="I17" s="1" t="s">
        <v>22</v>
      </c>
      <c r="J17" s="1">
        <v>0.908</v>
      </c>
      <c r="K17" s="1">
        <v>0.0</v>
      </c>
      <c r="L17" s="6" t="str">
        <f>if(J17&gt;QUARTILE!$B$3, "TOP", 0)</f>
        <v>TOP</v>
      </c>
      <c r="M17" s="6">
        <f t="shared" si="1"/>
        <v>2</v>
      </c>
    </row>
    <row r="18">
      <c r="A18" s="1">
        <v>100055.0</v>
      </c>
      <c r="B18" s="1">
        <v>20.0</v>
      </c>
      <c r="C18" s="1">
        <v>57000.0</v>
      </c>
      <c r="D18" s="1" t="s">
        <v>27</v>
      </c>
      <c r="E18" s="1">
        <v>4726.67</v>
      </c>
      <c r="F18" s="1">
        <v>2.0</v>
      </c>
      <c r="G18" s="1">
        <v>23.0</v>
      </c>
      <c r="H18" s="1">
        <v>16.0</v>
      </c>
      <c r="I18" s="1" t="s">
        <v>18</v>
      </c>
      <c r="J18" s="1">
        <v>1.0</v>
      </c>
      <c r="K18" s="1">
        <v>0.79</v>
      </c>
      <c r="L18" s="6" t="str">
        <f>if(J18&gt;QUARTILE!$B$3, "TOP", 0)</f>
        <v>TOP</v>
      </c>
      <c r="M18" s="6">
        <f t="shared" si="1"/>
        <v>1</v>
      </c>
    </row>
    <row r="19">
      <c r="A19" s="1">
        <v>100061.0</v>
      </c>
      <c r="B19" s="1">
        <v>56.0</v>
      </c>
      <c r="C19" s="1">
        <v>12000.0</v>
      </c>
      <c r="D19" s="1" t="s">
        <v>27</v>
      </c>
      <c r="E19" s="1">
        <v>6735.42</v>
      </c>
      <c r="F19" s="1">
        <v>5.0</v>
      </c>
      <c r="G19" s="1">
        <v>12.0</v>
      </c>
      <c r="H19" s="1">
        <v>4.0</v>
      </c>
      <c r="I19" s="1" t="s">
        <v>22</v>
      </c>
      <c r="J19" s="1">
        <v>0.994</v>
      </c>
      <c r="K19" s="1">
        <v>0.092</v>
      </c>
      <c r="L19" s="6" t="str">
        <f>if(J19&gt;QUARTILE!$B$3, "TOP", 0)</f>
        <v>TOP</v>
      </c>
      <c r="M19" s="6">
        <f t="shared" si="1"/>
        <v>2</v>
      </c>
    </row>
    <row r="20">
      <c r="A20" s="1">
        <v>100065.0</v>
      </c>
      <c r="B20" s="1">
        <v>77.0</v>
      </c>
      <c r="C20" s="1">
        <v>11000.0</v>
      </c>
      <c r="D20" s="1" t="s">
        <v>23</v>
      </c>
      <c r="E20" s="1">
        <v>59439.03</v>
      </c>
      <c r="F20" s="1">
        <v>3.0</v>
      </c>
      <c r="G20" s="1">
        <v>20.0</v>
      </c>
      <c r="H20" s="1">
        <v>1.0</v>
      </c>
      <c r="I20" s="1" t="s">
        <v>18</v>
      </c>
      <c r="J20" s="1">
        <v>1.0</v>
      </c>
      <c r="K20" s="1">
        <v>0.802</v>
      </c>
      <c r="L20" s="6" t="str">
        <f>if(J20&gt;QUARTILE!$B$3, "TOP", 0)</f>
        <v>TOP</v>
      </c>
      <c r="M20" s="6">
        <f t="shared" si="1"/>
        <v>1</v>
      </c>
    </row>
    <row r="21">
      <c r="A21" s="1">
        <v>100068.0</v>
      </c>
      <c r="B21" s="1">
        <v>75.0</v>
      </c>
      <c r="C21" s="1">
        <v>34000.0</v>
      </c>
      <c r="D21" s="1" t="s">
        <v>23</v>
      </c>
      <c r="E21" s="1">
        <v>27162.17</v>
      </c>
      <c r="F21" s="1">
        <v>3.0</v>
      </c>
      <c r="G21" s="1">
        <v>26.0</v>
      </c>
      <c r="H21" s="1">
        <v>7.0</v>
      </c>
      <c r="I21" s="1" t="s">
        <v>22</v>
      </c>
      <c r="J21" s="1">
        <v>0.963</v>
      </c>
      <c r="K21" s="1">
        <v>0.513</v>
      </c>
      <c r="L21" s="6" t="str">
        <f>if(J21&gt;QUARTILE!$B$3, "TOP", 0)</f>
        <v>TOP</v>
      </c>
      <c r="M21" s="6">
        <f t="shared" si="1"/>
        <v>2</v>
      </c>
    </row>
    <row r="22">
      <c r="A22" s="1">
        <v>100069.0</v>
      </c>
      <c r="B22" s="1">
        <v>26.0</v>
      </c>
      <c r="C22" s="1">
        <v>24000.0</v>
      </c>
      <c r="D22" s="1" t="s">
        <v>23</v>
      </c>
      <c r="E22" s="1">
        <v>463.37</v>
      </c>
      <c r="F22" s="1">
        <v>4.0</v>
      </c>
      <c r="G22" s="1">
        <v>20.0</v>
      </c>
      <c r="H22" s="1">
        <v>22.0</v>
      </c>
      <c r="I22" s="1" t="s">
        <v>26</v>
      </c>
      <c r="J22" s="1">
        <v>0.841</v>
      </c>
      <c r="K22" s="1">
        <v>0.497</v>
      </c>
      <c r="L22" s="6" t="str">
        <f>if(J22&gt;QUARTILE!$B$3, "TOP", 0)</f>
        <v>TOP</v>
      </c>
      <c r="M22" s="6">
        <f t="shared" si="1"/>
        <v>3</v>
      </c>
    </row>
    <row r="23">
      <c r="A23" s="1">
        <v>100073.0</v>
      </c>
      <c r="B23" s="1">
        <v>37.0</v>
      </c>
      <c r="C23" s="1">
        <v>15000.0</v>
      </c>
      <c r="D23" s="1" t="s">
        <v>23</v>
      </c>
      <c r="E23" s="1">
        <v>38037.0</v>
      </c>
      <c r="F23" s="1">
        <v>1.0</v>
      </c>
      <c r="G23" s="1">
        <v>28.0</v>
      </c>
      <c r="H23" s="1">
        <v>11.0</v>
      </c>
      <c r="I23" s="1" t="s">
        <v>22</v>
      </c>
      <c r="J23" s="1">
        <v>1.0</v>
      </c>
      <c r="K23" s="1">
        <v>0.013</v>
      </c>
      <c r="L23" s="6" t="str">
        <f>if(J23&gt;QUARTILE!$B$3, "TOP", 0)</f>
        <v>TOP</v>
      </c>
      <c r="M23" s="6">
        <f t="shared" si="1"/>
        <v>2</v>
      </c>
    </row>
    <row r="24">
      <c r="A24" s="1">
        <v>100080.0</v>
      </c>
      <c r="B24" s="1">
        <v>25.0</v>
      </c>
      <c r="C24" s="1">
        <v>20000.0</v>
      </c>
      <c r="D24" s="1" t="s">
        <v>25</v>
      </c>
      <c r="E24" s="1">
        <v>27060.3</v>
      </c>
      <c r="F24" s="1">
        <v>4.0</v>
      </c>
      <c r="G24" s="1">
        <v>20.0</v>
      </c>
      <c r="H24" s="1">
        <v>16.0</v>
      </c>
      <c r="I24" s="1" t="s">
        <v>22</v>
      </c>
      <c r="J24" s="1">
        <v>0.867</v>
      </c>
      <c r="K24" s="1">
        <v>0.853</v>
      </c>
      <c r="L24" s="6" t="str">
        <f>if(J24&gt;QUARTILE!$B$3, "TOP", 0)</f>
        <v>TOP</v>
      </c>
      <c r="M24" s="6">
        <f t="shared" si="1"/>
        <v>2</v>
      </c>
    </row>
    <row r="25">
      <c r="A25" s="1">
        <v>100083.0</v>
      </c>
      <c r="B25" s="1">
        <v>31.0</v>
      </c>
      <c r="C25" s="1">
        <v>12000.0</v>
      </c>
      <c r="D25" s="1" t="s">
        <v>17</v>
      </c>
      <c r="E25" s="1">
        <v>14124.49</v>
      </c>
      <c r="F25" s="1">
        <v>2.0</v>
      </c>
      <c r="G25" s="1">
        <v>13.0</v>
      </c>
      <c r="H25" s="1">
        <v>9.0</v>
      </c>
      <c r="I25" s="1" t="s">
        <v>22</v>
      </c>
      <c r="J25" s="1">
        <v>0.829</v>
      </c>
      <c r="K25" s="1">
        <v>0.956</v>
      </c>
      <c r="L25" s="6" t="str">
        <f>if(J25&gt;QUARTILE!$B$3, "TOP", 0)</f>
        <v>TOP</v>
      </c>
      <c r="M25" s="6">
        <f t="shared" si="1"/>
        <v>2</v>
      </c>
    </row>
    <row r="26">
      <c r="A26" s="1">
        <v>100086.0</v>
      </c>
      <c r="B26" s="1">
        <v>67.0</v>
      </c>
      <c r="C26" s="1">
        <v>12000.0</v>
      </c>
      <c r="D26" s="1" t="s">
        <v>27</v>
      </c>
      <c r="E26" s="1">
        <v>73568.24</v>
      </c>
      <c r="F26" s="1">
        <v>5.0</v>
      </c>
      <c r="G26" s="1">
        <v>23.0</v>
      </c>
      <c r="H26" s="1">
        <v>7.0</v>
      </c>
      <c r="I26" s="1" t="s">
        <v>18</v>
      </c>
      <c r="J26" s="1">
        <v>0.915</v>
      </c>
      <c r="K26" s="1">
        <v>0.834</v>
      </c>
      <c r="L26" s="6" t="str">
        <f>if(J26&gt;QUARTILE!$B$3, "TOP", 0)</f>
        <v>TOP</v>
      </c>
      <c r="M26" s="6">
        <f t="shared" si="1"/>
        <v>1</v>
      </c>
    </row>
    <row r="27">
      <c r="A27" s="1">
        <v>100088.0</v>
      </c>
      <c r="B27" s="1">
        <v>21.0</v>
      </c>
      <c r="C27" s="1">
        <v>47000.0</v>
      </c>
      <c r="D27" s="1" t="s">
        <v>27</v>
      </c>
      <c r="E27" s="1">
        <v>11813.16</v>
      </c>
      <c r="F27" s="1">
        <v>2.0</v>
      </c>
      <c r="G27" s="1">
        <v>24.0</v>
      </c>
      <c r="H27" s="1">
        <v>21.0</v>
      </c>
      <c r="I27" s="1" t="s">
        <v>26</v>
      </c>
      <c r="J27" s="1">
        <v>0.859</v>
      </c>
      <c r="K27" s="1">
        <v>0.476</v>
      </c>
      <c r="L27" s="6" t="str">
        <f>if(J27&gt;QUARTILE!$B$3, "TOP", 0)</f>
        <v>TOP</v>
      </c>
      <c r="M27" s="6">
        <f t="shared" si="1"/>
        <v>3</v>
      </c>
    </row>
    <row r="28">
      <c r="A28" s="1">
        <v>100098.0</v>
      </c>
      <c r="B28" s="1">
        <v>35.0</v>
      </c>
      <c r="C28" s="1">
        <v>32000.0</v>
      </c>
      <c r="D28" s="1" t="s">
        <v>23</v>
      </c>
      <c r="E28" s="1">
        <v>21028.18</v>
      </c>
      <c r="F28" s="1">
        <v>5.0</v>
      </c>
      <c r="G28" s="1">
        <v>22.0</v>
      </c>
      <c r="H28" s="1">
        <v>12.0</v>
      </c>
      <c r="I28" s="1" t="s">
        <v>18</v>
      </c>
      <c r="J28" s="1">
        <v>0.953</v>
      </c>
      <c r="K28" s="1">
        <v>0.754</v>
      </c>
      <c r="L28" s="6" t="str">
        <f>if(J28&gt;QUARTILE!$B$3, "TOP", 0)</f>
        <v>TOP</v>
      </c>
      <c r="M28" s="6">
        <f t="shared" si="1"/>
        <v>1</v>
      </c>
    </row>
    <row r="29">
      <c r="A29" s="1">
        <v>100104.0</v>
      </c>
      <c r="B29" s="1">
        <v>53.0</v>
      </c>
      <c r="C29" s="1">
        <v>97000.0</v>
      </c>
      <c r="D29" s="1" t="s">
        <v>27</v>
      </c>
      <c r="E29" s="1">
        <v>10108.5</v>
      </c>
      <c r="F29" s="1">
        <v>4.0</v>
      </c>
      <c r="G29" s="1">
        <v>22.0</v>
      </c>
      <c r="H29" s="1">
        <v>6.0</v>
      </c>
      <c r="I29" s="1" t="s">
        <v>22</v>
      </c>
      <c r="J29" s="1">
        <v>0.915</v>
      </c>
      <c r="K29" s="1">
        <v>0.0</v>
      </c>
      <c r="L29" s="6" t="str">
        <f>if(J29&gt;QUARTILE!$B$3, "TOP", 0)</f>
        <v>TOP</v>
      </c>
      <c r="M29" s="6">
        <f t="shared" si="1"/>
        <v>2</v>
      </c>
    </row>
    <row r="30">
      <c r="A30" s="1">
        <v>100105.0</v>
      </c>
      <c r="B30" s="1">
        <v>31.0</v>
      </c>
      <c r="C30" s="1">
        <v>12000.0</v>
      </c>
      <c r="D30" s="1" t="s">
        <v>27</v>
      </c>
      <c r="E30" s="1">
        <v>2187.79</v>
      </c>
      <c r="F30" s="1">
        <v>1.0</v>
      </c>
      <c r="G30" s="1">
        <v>15.0</v>
      </c>
      <c r="H30" s="1">
        <v>11.0</v>
      </c>
      <c r="I30" s="1" t="s">
        <v>22</v>
      </c>
      <c r="J30" s="1">
        <v>0.852</v>
      </c>
      <c r="K30" s="1">
        <v>0.323</v>
      </c>
      <c r="L30" s="6" t="str">
        <f>if(J30&gt;QUARTILE!$B$3, "TOP", 0)</f>
        <v>TOP</v>
      </c>
      <c r="M30" s="6">
        <f t="shared" si="1"/>
        <v>2</v>
      </c>
    </row>
    <row r="31">
      <c r="A31" s="1">
        <v>100108.0</v>
      </c>
      <c r="B31" s="1">
        <v>32.0</v>
      </c>
      <c r="C31" s="1">
        <v>25000.0</v>
      </c>
      <c r="D31" s="1" t="s">
        <v>25</v>
      </c>
      <c r="E31" s="1">
        <v>23485.38</v>
      </c>
      <c r="F31" s="1">
        <v>3.0</v>
      </c>
      <c r="G31" s="1">
        <v>23.0</v>
      </c>
      <c r="H31" s="1">
        <v>9.0</v>
      </c>
      <c r="I31" s="1" t="s">
        <v>22</v>
      </c>
      <c r="J31" s="1">
        <v>0.964</v>
      </c>
      <c r="K31" s="1">
        <v>0.853</v>
      </c>
      <c r="L31" s="6" t="str">
        <f>if(J31&gt;QUARTILE!$B$3, "TOP", 0)</f>
        <v>TOP</v>
      </c>
      <c r="M31" s="6">
        <f t="shared" si="1"/>
        <v>2</v>
      </c>
    </row>
    <row r="32">
      <c r="A32" s="1">
        <v>100114.0</v>
      </c>
      <c r="B32" s="1">
        <v>79.0</v>
      </c>
      <c r="C32" s="1">
        <v>30000.0</v>
      </c>
      <c r="D32" s="1" t="s">
        <v>27</v>
      </c>
      <c r="E32" s="1">
        <v>627.69</v>
      </c>
      <c r="F32" s="1">
        <v>4.0</v>
      </c>
      <c r="G32" s="1">
        <v>28.0</v>
      </c>
      <c r="H32" s="1">
        <v>6.0</v>
      </c>
      <c r="I32" s="1" t="s">
        <v>22</v>
      </c>
      <c r="J32" s="1">
        <v>0.836</v>
      </c>
      <c r="K32" s="1">
        <v>0.426</v>
      </c>
      <c r="L32" s="6" t="str">
        <f>if(J32&gt;QUARTILE!$B$3, "TOP", 0)</f>
        <v>TOP</v>
      </c>
      <c r="M32" s="6">
        <f t="shared" si="1"/>
        <v>2</v>
      </c>
    </row>
    <row r="33">
      <c r="A33" s="1">
        <v>100115.0</v>
      </c>
      <c r="B33" s="1">
        <v>57.0</v>
      </c>
      <c r="C33" s="1">
        <v>36000.0</v>
      </c>
      <c r="D33" s="1" t="s">
        <v>27</v>
      </c>
      <c r="E33" s="1">
        <v>4498.48</v>
      </c>
      <c r="F33" s="1">
        <v>4.0</v>
      </c>
      <c r="G33" s="1">
        <v>20.0</v>
      </c>
      <c r="H33" s="1">
        <v>7.0</v>
      </c>
      <c r="I33" s="1" t="s">
        <v>22</v>
      </c>
      <c r="J33" s="1">
        <v>0.983</v>
      </c>
      <c r="K33" s="1">
        <v>0.331</v>
      </c>
      <c r="L33" s="6" t="str">
        <f>if(J33&gt;QUARTILE!$B$3, "TOP", 0)</f>
        <v>TOP</v>
      </c>
      <c r="M33" s="6">
        <f t="shared" si="1"/>
        <v>2</v>
      </c>
    </row>
    <row r="34">
      <c r="A34" s="1">
        <v>100122.0</v>
      </c>
      <c r="B34" s="1">
        <v>41.0</v>
      </c>
      <c r="C34" s="1">
        <v>21000.0</v>
      </c>
      <c r="D34" s="1" t="s">
        <v>25</v>
      </c>
      <c r="E34" s="1">
        <v>6765.56</v>
      </c>
      <c r="F34" s="1">
        <v>4.0</v>
      </c>
      <c r="G34" s="1">
        <v>23.0</v>
      </c>
      <c r="H34" s="1">
        <v>17.0</v>
      </c>
      <c r="I34" s="1" t="s">
        <v>22</v>
      </c>
      <c r="J34" s="1">
        <v>0.852</v>
      </c>
      <c r="K34" s="1">
        <v>0.785</v>
      </c>
      <c r="L34" s="6" t="str">
        <f>if(J34&gt;QUARTILE!$B$3, "TOP", 0)</f>
        <v>TOP</v>
      </c>
      <c r="M34" s="6">
        <f t="shared" si="1"/>
        <v>2</v>
      </c>
    </row>
    <row r="35">
      <c r="A35" s="1">
        <v>100123.0</v>
      </c>
      <c r="B35" s="1">
        <v>43.0</v>
      </c>
      <c r="C35" s="1">
        <v>16000.0</v>
      </c>
      <c r="D35" s="1" t="s">
        <v>23</v>
      </c>
      <c r="E35" s="1">
        <v>48263.99</v>
      </c>
      <c r="F35" s="1">
        <v>1.0</v>
      </c>
      <c r="G35" s="1">
        <v>16.0</v>
      </c>
      <c r="H35" s="1">
        <v>6.0</v>
      </c>
      <c r="I35" s="1" t="s">
        <v>18</v>
      </c>
      <c r="J35" s="1">
        <v>1.0</v>
      </c>
      <c r="K35" s="1">
        <v>0.782</v>
      </c>
      <c r="L35" s="6" t="str">
        <f>if(J35&gt;QUARTILE!$B$3, "TOP", 0)</f>
        <v>TOP</v>
      </c>
      <c r="M35" s="6">
        <f t="shared" si="1"/>
        <v>1</v>
      </c>
    </row>
    <row r="36">
      <c r="A36" s="1">
        <v>100126.0</v>
      </c>
      <c r="B36" s="1">
        <v>77.0</v>
      </c>
      <c r="C36" s="1">
        <v>13000.0</v>
      </c>
      <c r="D36" s="1" t="s">
        <v>27</v>
      </c>
      <c r="E36" s="1">
        <v>18249.05</v>
      </c>
      <c r="F36" s="1">
        <v>2.0</v>
      </c>
      <c r="G36" s="1">
        <v>15.0</v>
      </c>
      <c r="H36" s="1">
        <v>7.0</v>
      </c>
      <c r="I36" s="1" t="s">
        <v>22</v>
      </c>
      <c r="J36" s="1">
        <v>0.982</v>
      </c>
      <c r="K36" s="1">
        <v>0.805</v>
      </c>
      <c r="L36" s="6" t="str">
        <f>if(J36&gt;QUARTILE!$B$3, "TOP", 0)</f>
        <v>TOP</v>
      </c>
      <c r="M36" s="6">
        <f t="shared" si="1"/>
        <v>2</v>
      </c>
    </row>
    <row r="37">
      <c r="A37" s="1">
        <v>100128.0</v>
      </c>
      <c r="B37" s="1">
        <v>62.0</v>
      </c>
      <c r="C37" s="1">
        <v>14000.0</v>
      </c>
      <c r="D37" s="1" t="s">
        <v>25</v>
      </c>
      <c r="E37" s="1">
        <v>1546.17</v>
      </c>
      <c r="F37" s="1">
        <v>1.0</v>
      </c>
      <c r="G37" s="1">
        <v>24.0</v>
      </c>
      <c r="H37" s="1">
        <v>4.0</v>
      </c>
      <c r="I37" s="1" t="s">
        <v>22</v>
      </c>
      <c r="J37" s="1">
        <v>0.828</v>
      </c>
      <c r="K37" s="1">
        <v>0.586</v>
      </c>
      <c r="L37" s="6" t="str">
        <f>if(J37&gt;QUARTILE!$B$3, "TOP", 0)</f>
        <v>TOP</v>
      </c>
      <c r="M37" s="6">
        <f t="shared" si="1"/>
        <v>2</v>
      </c>
    </row>
    <row r="38">
      <c r="A38" s="1">
        <v>100130.0</v>
      </c>
      <c r="B38" s="1">
        <v>46.0</v>
      </c>
      <c r="C38" s="1">
        <v>9000.0</v>
      </c>
      <c r="D38" s="1" t="s">
        <v>25</v>
      </c>
      <c r="E38" s="1">
        <v>60535.81</v>
      </c>
      <c r="F38" s="1">
        <v>5.0</v>
      </c>
      <c r="G38" s="1">
        <v>22.0</v>
      </c>
      <c r="H38" s="1">
        <v>12.0</v>
      </c>
      <c r="I38" s="1" t="s">
        <v>18</v>
      </c>
      <c r="J38" s="1">
        <v>1.0</v>
      </c>
      <c r="K38" s="1">
        <v>0.074</v>
      </c>
      <c r="L38" s="6" t="str">
        <f>if(J38&gt;QUARTILE!$B$3, "TOP", 0)</f>
        <v>TOP</v>
      </c>
      <c r="M38" s="6">
        <f t="shared" si="1"/>
        <v>1</v>
      </c>
    </row>
    <row r="39">
      <c r="A39" s="1">
        <v>100135.0</v>
      </c>
      <c r="B39" s="1">
        <v>24.0</v>
      </c>
      <c r="C39" s="1">
        <v>10000.0</v>
      </c>
      <c r="D39" s="1" t="s">
        <v>25</v>
      </c>
      <c r="E39" s="1">
        <v>26705.43</v>
      </c>
      <c r="F39" s="1">
        <v>4.0</v>
      </c>
      <c r="G39" s="1">
        <v>26.0</v>
      </c>
      <c r="H39" s="1">
        <v>17.0</v>
      </c>
      <c r="I39" s="1" t="s">
        <v>22</v>
      </c>
      <c r="J39" s="1">
        <v>0.907</v>
      </c>
      <c r="K39" s="1">
        <v>0.384</v>
      </c>
      <c r="L39" s="6" t="str">
        <f>if(J39&gt;QUARTILE!$B$3, "TOP", 0)</f>
        <v>TOP</v>
      </c>
      <c r="M39" s="6">
        <f t="shared" si="1"/>
        <v>2</v>
      </c>
    </row>
    <row r="40">
      <c r="A40" s="1">
        <v>100140.0</v>
      </c>
      <c r="B40" s="1">
        <v>25.0</v>
      </c>
      <c r="C40" s="1">
        <v>68000.0</v>
      </c>
      <c r="D40" s="1" t="s">
        <v>27</v>
      </c>
      <c r="E40" s="1">
        <v>17172.39</v>
      </c>
      <c r="F40" s="1">
        <v>2.0</v>
      </c>
      <c r="G40" s="1">
        <v>15.0</v>
      </c>
      <c r="H40" s="1">
        <v>24.0</v>
      </c>
      <c r="I40" s="1" t="s">
        <v>26</v>
      </c>
      <c r="J40" s="1">
        <v>0.986</v>
      </c>
      <c r="K40" s="1">
        <v>0.249</v>
      </c>
      <c r="L40" s="6" t="str">
        <f>if(J40&gt;QUARTILE!$B$3, "TOP", 0)</f>
        <v>TOP</v>
      </c>
      <c r="M40" s="6">
        <f t="shared" si="1"/>
        <v>3</v>
      </c>
    </row>
    <row r="41">
      <c r="A41" s="1">
        <v>100141.0</v>
      </c>
      <c r="B41" s="1">
        <v>41.0</v>
      </c>
      <c r="C41" s="1">
        <v>35000.0</v>
      </c>
      <c r="D41" s="1" t="s">
        <v>27</v>
      </c>
      <c r="E41" s="1">
        <v>60830.2</v>
      </c>
      <c r="F41" s="1">
        <v>2.0</v>
      </c>
      <c r="G41" s="1">
        <v>20.0</v>
      </c>
      <c r="H41" s="1">
        <v>9.0</v>
      </c>
      <c r="I41" s="1" t="s">
        <v>18</v>
      </c>
      <c r="J41" s="1">
        <v>1.0</v>
      </c>
      <c r="K41" s="1">
        <v>0.57</v>
      </c>
      <c r="L41" s="6" t="str">
        <f>if(J41&gt;QUARTILE!$B$3, "TOP", 0)</f>
        <v>TOP</v>
      </c>
      <c r="M41" s="6">
        <f t="shared" si="1"/>
        <v>1</v>
      </c>
    </row>
    <row r="42">
      <c r="A42" s="1">
        <v>100145.0</v>
      </c>
      <c r="B42" s="1">
        <v>34.0</v>
      </c>
      <c r="C42" s="1">
        <v>71000.0</v>
      </c>
      <c r="D42" s="1" t="s">
        <v>23</v>
      </c>
      <c r="E42" s="1">
        <v>3890.16</v>
      </c>
      <c r="F42" s="1">
        <v>3.0</v>
      </c>
      <c r="G42" s="1">
        <v>21.0</v>
      </c>
      <c r="H42" s="1">
        <v>8.0</v>
      </c>
      <c r="I42" s="1" t="s">
        <v>22</v>
      </c>
      <c r="J42" s="1">
        <v>1.0</v>
      </c>
      <c r="K42" s="1">
        <v>0.367</v>
      </c>
      <c r="L42" s="6" t="str">
        <f>if(J42&gt;QUARTILE!$B$3, "TOP", 0)</f>
        <v>TOP</v>
      </c>
      <c r="M42" s="6">
        <f t="shared" si="1"/>
        <v>2</v>
      </c>
    </row>
    <row r="43">
      <c r="A43" s="1">
        <v>100147.0</v>
      </c>
      <c r="B43" s="1">
        <v>52.0</v>
      </c>
      <c r="C43" s="1">
        <v>44000.0</v>
      </c>
      <c r="D43" s="1" t="s">
        <v>23</v>
      </c>
      <c r="E43" s="1">
        <v>15535.65</v>
      </c>
      <c r="F43" s="1">
        <v>2.0</v>
      </c>
      <c r="G43" s="1">
        <v>16.0</v>
      </c>
      <c r="H43" s="1">
        <v>6.0</v>
      </c>
      <c r="I43" s="1" t="s">
        <v>22</v>
      </c>
      <c r="J43" s="1">
        <v>0.898</v>
      </c>
      <c r="K43" s="1">
        <v>0.096</v>
      </c>
      <c r="L43" s="6" t="str">
        <f>if(J43&gt;QUARTILE!$B$3, "TOP", 0)</f>
        <v>TOP</v>
      </c>
      <c r="M43" s="6">
        <f t="shared" si="1"/>
        <v>2</v>
      </c>
    </row>
    <row r="44">
      <c r="A44" s="1">
        <v>100149.0</v>
      </c>
      <c r="B44" s="1">
        <v>50.0</v>
      </c>
      <c r="C44" s="1">
        <v>15000.0</v>
      </c>
      <c r="D44" s="1" t="s">
        <v>25</v>
      </c>
      <c r="E44" s="1">
        <v>14407.2</v>
      </c>
      <c r="F44" s="1">
        <v>4.0</v>
      </c>
      <c r="G44" s="1">
        <v>29.0</v>
      </c>
      <c r="H44" s="1">
        <v>7.0</v>
      </c>
      <c r="I44" s="1" t="s">
        <v>22</v>
      </c>
      <c r="J44" s="1">
        <v>0.935</v>
      </c>
      <c r="K44" s="1">
        <v>0.053</v>
      </c>
      <c r="L44" s="6" t="str">
        <f>if(J44&gt;QUARTILE!$B$3, "TOP", 0)</f>
        <v>TOP</v>
      </c>
      <c r="M44" s="6">
        <f t="shared" si="1"/>
        <v>2</v>
      </c>
    </row>
    <row r="45">
      <c r="A45" s="1">
        <v>100154.0</v>
      </c>
      <c r="B45" s="1">
        <v>75.0</v>
      </c>
      <c r="C45" s="1">
        <v>24000.0</v>
      </c>
      <c r="D45" s="1" t="s">
        <v>23</v>
      </c>
      <c r="E45" s="1">
        <v>13415.44</v>
      </c>
      <c r="F45" s="1">
        <v>4.0</v>
      </c>
      <c r="G45" s="1">
        <v>24.0</v>
      </c>
      <c r="H45" s="1">
        <v>6.0</v>
      </c>
      <c r="I45" s="1" t="s">
        <v>22</v>
      </c>
      <c r="J45" s="1">
        <v>0.916</v>
      </c>
      <c r="K45" s="1">
        <v>0.726</v>
      </c>
      <c r="L45" s="6" t="str">
        <f>if(J45&gt;QUARTILE!$B$3, "TOP", 0)</f>
        <v>TOP</v>
      </c>
      <c r="M45" s="6">
        <f t="shared" si="1"/>
        <v>2</v>
      </c>
    </row>
    <row r="46">
      <c r="A46" s="1">
        <v>100160.0</v>
      </c>
      <c r="B46" s="1">
        <v>29.0</v>
      </c>
      <c r="C46" s="1">
        <v>48000.0</v>
      </c>
      <c r="D46" s="1" t="s">
        <v>25</v>
      </c>
      <c r="E46" s="1">
        <v>39805.93</v>
      </c>
      <c r="F46" s="1">
        <v>2.0</v>
      </c>
      <c r="G46" s="1">
        <v>16.0</v>
      </c>
      <c r="H46" s="1">
        <v>14.0</v>
      </c>
      <c r="I46" s="1" t="s">
        <v>22</v>
      </c>
      <c r="J46" s="1">
        <v>1.0</v>
      </c>
      <c r="K46" s="1">
        <v>0.0</v>
      </c>
      <c r="L46" s="6" t="str">
        <f>if(J46&gt;QUARTILE!$B$3, "TOP", 0)</f>
        <v>TOP</v>
      </c>
      <c r="M46" s="6">
        <f t="shared" si="1"/>
        <v>2</v>
      </c>
    </row>
    <row r="47">
      <c r="A47" s="1">
        <v>100164.0</v>
      </c>
      <c r="B47" s="1">
        <v>72.0</v>
      </c>
      <c r="C47" s="1">
        <v>33000.0</v>
      </c>
      <c r="D47" s="1" t="s">
        <v>23</v>
      </c>
      <c r="E47" s="1">
        <v>11316.3</v>
      </c>
      <c r="F47" s="1">
        <v>2.0</v>
      </c>
      <c r="G47" s="1">
        <v>17.0</v>
      </c>
      <c r="H47" s="1">
        <v>4.0</v>
      </c>
      <c r="I47" s="1" t="s">
        <v>22</v>
      </c>
      <c r="J47" s="1">
        <v>0.878</v>
      </c>
      <c r="K47" s="1">
        <v>0.286</v>
      </c>
      <c r="L47" s="6" t="str">
        <f>if(J47&gt;QUARTILE!$B$3, "TOP", 0)</f>
        <v>TOP</v>
      </c>
      <c r="M47" s="6">
        <f t="shared" si="1"/>
        <v>2</v>
      </c>
    </row>
    <row r="48">
      <c r="A48" s="1">
        <v>100165.0</v>
      </c>
      <c r="B48" s="1">
        <v>40.0</v>
      </c>
      <c r="C48" s="1">
        <v>13000.0</v>
      </c>
      <c r="D48" s="1" t="s">
        <v>25</v>
      </c>
      <c r="E48" s="1">
        <v>16054.83</v>
      </c>
      <c r="F48" s="1">
        <v>3.0</v>
      </c>
      <c r="G48" s="1">
        <v>15.0</v>
      </c>
      <c r="H48" s="1">
        <v>13.0</v>
      </c>
      <c r="I48" s="1" t="s">
        <v>22</v>
      </c>
      <c r="J48" s="1">
        <v>1.0</v>
      </c>
      <c r="K48" s="1">
        <v>0.352</v>
      </c>
      <c r="L48" s="6" t="str">
        <f>if(J48&gt;QUARTILE!$B$3, "TOP", 0)</f>
        <v>TOP</v>
      </c>
      <c r="M48" s="6">
        <f t="shared" si="1"/>
        <v>2</v>
      </c>
    </row>
    <row r="49">
      <c r="A49" s="1">
        <v>100169.0</v>
      </c>
      <c r="B49" s="1">
        <v>52.0</v>
      </c>
      <c r="C49" s="1">
        <v>37000.0</v>
      </c>
      <c r="D49" s="1" t="s">
        <v>25</v>
      </c>
      <c r="E49" s="1">
        <v>54360.61</v>
      </c>
      <c r="F49" s="1">
        <v>4.0</v>
      </c>
      <c r="G49" s="1">
        <v>13.0</v>
      </c>
      <c r="H49" s="1">
        <v>4.0</v>
      </c>
      <c r="I49" s="1" t="s">
        <v>18</v>
      </c>
      <c r="J49" s="1">
        <v>0.982</v>
      </c>
      <c r="K49" s="1">
        <v>0.751</v>
      </c>
      <c r="L49" s="6" t="str">
        <f>if(J49&gt;QUARTILE!$B$3, "TOP", 0)</f>
        <v>TOP</v>
      </c>
      <c r="M49" s="6">
        <f t="shared" si="1"/>
        <v>1</v>
      </c>
    </row>
    <row r="50">
      <c r="A50" s="1">
        <v>100175.0</v>
      </c>
      <c r="B50" s="1">
        <v>18.0</v>
      </c>
      <c r="C50" s="1">
        <v>13000.0</v>
      </c>
      <c r="D50" s="1" t="s">
        <v>23</v>
      </c>
      <c r="E50" s="1">
        <v>8019.86</v>
      </c>
      <c r="F50" s="1">
        <v>4.0</v>
      </c>
      <c r="G50" s="1">
        <v>22.0</v>
      </c>
      <c r="H50" s="1">
        <v>20.0</v>
      </c>
      <c r="I50" s="1" t="s">
        <v>18</v>
      </c>
      <c r="J50" s="1">
        <v>0.841</v>
      </c>
      <c r="K50" s="1">
        <v>0.1</v>
      </c>
      <c r="L50" s="6" t="str">
        <f>if(J50&gt;QUARTILE!$B$3, "TOP", 0)</f>
        <v>TOP</v>
      </c>
      <c r="M50" s="6">
        <f t="shared" si="1"/>
        <v>1</v>
      </c>
    </row>
    <row r="51">
      <c r="A51" s="1">
        <v>100189.0</v>
      </c>
      <c r="B51" s="1">
        <v>26.0</v>
      </c>
      <c r="C51" s="1">
        <v>56000.0</v>
      </c>
      <c r="D51" s="1" t="s">
        <v>17</v>
      </c>
      <c r="E51" s="1">
        <v>7131.01</v>
      </c>
      <c r="F51" s="1">
        <v>5.0</v>
      </c>
      <c r="G51" s="1">
        <v>19.0</v>
      </c>
      <c r="H51" s="1">
        <v>17.0</v>
      </c>
      <c r="I51" s="1" t="s">
        <v>18</v>
      </c>
      <c r="J51" s="1">
        <v>0.933</v>
      </c>
      <c r="K51" s="1">
        <v>0.0</v>
      </c>
      <c r="L51" s="6" t="str">
        <f>if(J51&gt;QUARTILE!$B$3, "TOP", 0)</f>
        <v>TOP</v>
      </c>
      <c r="M51" s="6">
        <f t="shared" si="1"/>
        <v>1</v>
      </c>
    </row>
    <row r="52">
      <c r="A52" s="1">
        <v>100190.0</v>
      </c>
      <c r="B52" s="1">
        <v>32.0</v>
      </c>
      <c r="C52" s="1">
        <v>20000.0</v>
      </c>
      <c r="D52" s="1" t="s">
        <v>23</v>
      </c>
      <c r="E52" s="1">
        <v>4013.63</v>
      </c>
      <c r="F52" s="1">
        <v>4.0</v>
      </c>
      <c r="G52" s="1">
        <v>19.0</v>
      </c>
      <c r="H52" s="1">
        <v>10.0</v>
      </c>
      <c r="I52" s="1" t="s">
        <v>22</v>
      </c>
      <c r="J52" s="1">
        <v>0.934</v>
      </c>
      <c r="K52" s="1">
        <v>0.607</v>
      </c>
      <c r="L52" s="6" t="str">
        <f>if(J52&gt;QUARTILE!$B$3, "TOP", 0)</f>
        <v>TOP</v>
      </c>
      <c r="M52" s="6">
        <f t="shared" si="1"/>
        <v>2</v>
      </c>
    </row>
    <row r="53">
      <c r="A53" s="1">
        <v>100200.0</v>
      </c>
      <c r="B53" s="1">
        <v>66.0</v>
      </c>
      <c r="C53" s="1">
        <v>58000.0</v>
      </c>
      <c r="D53" s="1" t="s">
        <v>25</v>
      </c>
      <c r="E53" s="1">
        <v>7719.37</v>
      </c>
      <c r="F53" s="1">
        <v>5.0</v>
      </c>
      <c r="G53" s="1">
        <v>19.0</v>
      </c>
      <c r="H53" s="1">
        <v>2.0</v>
      </c>
      <c r="I53" s="1" t="s">
        <v>22</v>
      </c>
      <c r="J53" s="1">
        <v>0.922</v>
      </c>
      <c r="K53" s="1">
        <v>0.192</v>
      </c>
      <c r="L53" s="6" t="str">
        <f>if(J53&gt;QUARTILE!$B$3, "TOP", 0)</f>
        <v>TOP</v>
      </c>
      <c r="M53" s="6">
        <f t="shared" si="1"/>
        <v>2</v>
      </c>
    </row>
    <row r="54">
      <c r="A54" s="1">
        <v>100204.0</v>
      </c>
      <c r="B54" s="1">
        <v>21.0</v>
      </c>
      <c r="C54" s="1">
        <v>5000.0</v>
      </c>
      <c r="D54" s="1" t="s">
        <v>27</v>
      </c>
      <c r="E54" s="1">
        <v>19811.43</v>
      </c>
      <c r="F54" s="1">
        <v>5.0</v>
      </c>
      <c r="G54" s="1">
        <v>18.0</v>
      </c>
      <c r="H54" s="1">
        <v>9.0</v>
      </c>
      <c r="I54" s="1" t="s">
        <v>22</v>
      </c>
      <c r="J54" s="1">
        <v>0.859</v>
      </c>
      <c r="K54" s="1">
        <v>0.756</v>
      </c>
      <c r="L54" s="6" t="str">
        <f>if(J54&gt;QUARTILE!$B$3, "TOP", 0)</f>
        <v>TOP</v>
      </c>
      <c r="M54" s="6">
        <f t="shared" si="1"/>
        <v>2</v>
      </c>
    </row>
    <row r="55">
      <c r="A55" s="1">
        <v>100205.0</v>
      </c>
      <c r="B55" s="1">
        <v>47.0</v>
      </c>
      <c r="C55" s="1">
        <v>21000.0</v>
      </c>
      <c r="D55" s="1" t="s">
        <v>17</v>
      </c>
      <c r="E55" s="1">
        <v>3174.77</v>
      </c>
      <c r="F55" s="1">
        <v>5.0</v>
      </c>
      <c r="G55" s="1">
        <v>25.0</v>
      </c>
      <c r="H55" s="1">
        <v>12.0</v>
      </c>
      <c r="I55" s="1" t="s">
        <v>22</v>
      </c>
      <c r="J55" s="1">
        <v>0.988</v>
      </c>
      <c r="K55" s="1">
        <v>0.617</v>
      </c>
      <c r="L55" s="6" t="str">
        <f>if(J55&gt;QUARTILE!$B$3, "TOP", 0)</f>
        <v>TOP</v>
      </c>
      <c r="M55" s="6">
        <f t="shared" si="1"/>
        <v>2</v>
      </c>
    </row>
    <row r="56">
      <c r="A56" s="1">
        <v>100221.0</v>
      </c>
      <c r="B56" s="1">
        <v>19.0</v>
      </c>
      <c r="C56" s="1">
        <v>28000.0</v>
      </c>
      <c r="D56" s="1" t="s">
        <v>17</v>
      </c>
      <c r="E56" s="1">
        <v>70089.34</v>
      </c>
      <c r="F56" s="1">
        <v>5.0</v>
      </c>
      <c r="G56" s="1">
        <v>29.0</v>
      </c>
      <c r="H56" s="1">
        <v>20.0</v>
      </c>
      <c r="I56" s="1" t="s">
        <v>22</v>
      </c>
      <c r="J56" s="1">
        <v>0.923</v>
      </c>
      <c r="K56" s="1">
        <v>0.0</v>
      </c>
      <c r="L56" s="6" t="str">
        <f>if(J56&gt;QUARTILE!$B$3, "TOP", 0)</f>
        <v>TOP</v>
      </c>
      <c r="M56" s="6">
        <f t="shared" si="1"/>
        <v>2</v>
      </c>
    </row>
    <row r="57">
      <c r="A57" s="1">
        <v>100225.0</v>
      </c>
      <c r="B57" s="1">
        <v>74.0</v>
      </c>
      <c r="C57" s="1">
        <v>47000.0</v>
      </c>
      <c r="D57" s="1" t="s">
        <v>23</v>
      </c>
      <c r="E57" s="1">
        <v>35080.48</v>
      </c>
      <c r="F57" s="1">
        <v>1.0</v>
      </c>
      <c r="G57" s="1">
        <v>27.0</v>
      </c>
      <c r="H57" s="1">
        <v>5.0</v>
      </c>
      <c r="I57" s="1" t="s">
        <v>18</v>
      </c>
      <c r="J57" s="1">
        <v>0.971</v>
      </c>
      <c r="K57" s="1">
        <v>0.0</v>
      </c>
      <c r="L57" s="6" t="str">
        <f>if(J57&gt;QUARTILE!$B$3, "TOP", 0)</f>
        <v>TOP</v>
      </c>
      <c r="M57" s="6">
        <f t="shared" si="1"/>
        <v>1</v>
      </c>
    </row>
    <row r="58">
      <c r="A58" s="1">
        <v>100236.0</v>
      </c>
      <c r="B58" s="1">
        <v>75.0</v>
      </c>
      <c r="C58" s="1">
        <v>85000.0</v>
      </c>
      <c r="D58" s="1" t="s">
        <v>23</v>
      </c>
      <c r="E58" s="1">
        <v>2241.6</v>
      </c>
      <c r="F58" s="1">
        <v>4.0</v>
      </c>
      <c r="G58" s="1">
        <v>26.0</v>
      </c>
      <c r="H58" s="1">
        <v>5.0</v>
      </c>
      <c r="I58" s="1" t="s">
        <v>22</v>
      </c>
      <c r="J58" s="1">
        <v>1.0</v>
      </c>
      <c r="K58" s="1">
        <v>0.601</v>
      </c>
      <c r="L58" s="6" t="str">
        <f>if(J58&gt;QUARTILE!$B$3, "TOP", 0)</f>
        <v>TOP</v>
      </c>
      <c r="M58" s="6">
        <f t="shared" si="1"/>
        <v>2</v>
      </c>
    </row>
    <row r="59">
      <c r="A59" s="1">
        <v>100243.0</v>
      </c>
      <c r="B59" s="1">
        <v>18.0</v>
      </c>
      <c r="C59" s="1">
        <v>58000.0</v>
      </c>
      <c r="D59" s="1" t="s">
        <v>23</v>
      </c>
      <c r="E59" s="1">
        <v>3042.0</v>
      </c>
      <c r="F59" s="1">
        <v>2.0</v>
      </c>
      <c r="G59" s="1">
        <v>26.0</v>
      </c>
      <c r="H59" s="1">
        <v>7.0</v>
      </c>
      <c r="I59" s="1" t="s">
        <v>22</v>
      </c>
      <c r="J59" s="1">
        <v>1.0</v>
      </c>
      <c r="K59" s="1">
        <v>0.381</v>
      </c>
      <c r="L59" s="6" t="str">
        <f>if(J59&gt;QUARTILE!$B$3, "TOP", 0)</f>
        <v>TOP</v>
      </c>
      <c r="M59" s="6">
        <f t="shared" si="1"/>
        <v>2</v>
      </c>
    </row>
    <row r="60">
      <c r="A60" s="1">
        <v>100246.0</v>
      </c>
      <c r="B60" s="1">
        <v>79.0</v>
      </c>
      <c r="C60" s="1">
        <v>11000.0</v>
      </c>
      <c r="D60" s="1" t="s">
        <v>21</v>
      </c>
      <c r="E60" s="1">
        <v>14492.13</v>
      </c>
      <c r="F60" s="1">
        <v>5.0</v>
      </c>
      <c r="G60" s="1">
        <v>20.0</v>
      </c>
      <c r="H60" s="1">
        <v>4.0</v>
      </c>
      <c r="I60" s="1" t="s">
        <v>22</v>
      </c>
      <c r="J60" s="1">
        <v>0.82</v>
      </c>
      <c r="K60" s="1">
        <v>0.241</v>
      </c>
      <c r="L60" s="6" t="str">
        <f>if(J60&gt;QUARTILE!$B$3, "TOP", 0)</f>
        <v>TOP</v>
      </c>
      <c r="M60" s="6">
        <f t="shared" si="1"/>
        <v>2</v>
      </c>
    </row>
    <row r="61">
      <c r="A61" s="1">
        <v>100260.0</v>
      </c>
      <c r="B61" s="1">
        <v>68.0</v>
      </c>
      <c r="C61" s="1">
        <v>13000.0</v>
      </c>
      <c r="D61" s="1" t="s">
        <v>25</v>
      </c>
      <c r="E61" s="1">
        <v>3285.3</v>
      </c>
      <c r="F61" s="1">
        <v>5.0</v>
      </c>
      <c r="G61" s="1">
        <v>29.0</v>
      </c>
      <c r="H61" s="1">
        <v>7.0</v>
      </c>
      <c r="I61" s="1" t="s">
        <v>22</v>
      </c>
      <c r="J61" s="1">
        <v>0.868</v>
      </c>
      <c r="K61" s="1">
        <v>0.094</v>
      </c>
      <c r="L61" s="6" t="str">
        <f>if(J61&gt;QUARTILE!$B$3, "TOP", 0)</f>
        <v>TOP</v>
      </c>
      <c r="M61" s="6">
        <f t="shared" si="1"/>
        <v>2</v>
      </c>
    </row>
    <row r="62">
      <c r="A62" s="1">
        <v>100265.0</v>
      </c>
      <c r="B62" s="1">
        <v>76.0</v>
      </c>
      <c r="C62" s="1">
        <v>51000.0</v>
      </c>
      <c r="D62" s="1" t="s">
        <v>27</v>
      </c>
      <c r="E62" s="1">
        <v>16461.8</v>
      </c>
      <c r="F62" s="1">
        <v>4.0</v>
      </c>
      <c r="G62" s="1">
        <v>16.0</v>
      </c>
      <c r="H62" s="1">
        <v>3.0</v>
      </c>
      <c r="I62" s="1" t="s">
        <v>22</v>
      </c>
      <c r="J62" s="1">
        <v>1.0</v>
      </c>
      <c r="K62" s="1">
        <v>0.335</v>
      </c>
      <c r="L62" s="6" t="str">
        <f>if(J62&gt;QUARTILE!$B$3, "TOP", 0)</f>
        <v>TOP</v>
      </c>
      <c r="M62" s="6">
        <f t="shared" si="1"/>
        <v>2</v>
      </c>
    </row>
    <row r="63">
      <c r="A63" s="1">
        <v>100275.0</v>
      </c>
      <c r="B63" s="1">
        <v>75.0</v>
      </c>
      <c r="C63" s="1">
        <v>47000.0</v>
      </c>
      <c r="D63" s="1" t="s">
        <v>27</v>
      </c>
      <c r="E63" s="1">
        <v>5688.64</v>
      </c>
      <c r="F63" s="1">
        <v>3.0</v>
      </c>
      <c r="G63" s="1">
        <v>17.0</v>
      </c>
      <c r="H63" s="1">
        <v>7.0</v>
      </c>
      <c r="I63" s="1" t="s">
        <v>22</v>
      </c>
      <c r="J63" s="1">
        <v>0.898</v>
      </c>
      <c r="K63" s="1">
        <v>0.363</v>
      </c>
      <c r="L63" s="6" t="str">
        <f>if(J63&gt;QUARTILE!$B$3, "TOP", 0)</f>
        <v>TOP</v>
      </c>
      <c r="M63" s="6">
        <f t="shared" si="1"/>
        <v>2</v>
      </c>
    </row>
    <row r="64">
      <c r="A64" s="1">
        <v>100277.0</v>
      </c>
      <c r="B64" s="1">
        <v>29.0</v>
      </c>
      <c r="C64" s="1">
        <v>33000.0</v>
      </c>
      <c r="D64" s="1" t="s">
        <v>27</v>
      </c>
      <c r="E64" s="1">
        <v>29360.17</v>
      </c>
      <c r="F64" s="1">
        <v>2.0</v>
      </c>
      <c r="G64" s="1">
        <v>15.0</v>
      </c>
      <c r="H64" s="1">
        <v>18.0</v>
      </c>
      <c r="I64" s="1" t="s">
        <v>22</v>
      </c>
      <c r="J64" s="1">
        <v>0.829</v>
      </c>
      <c r="K64" s="1">
        <v>0.724</v>
      </c>
      <c r="L64" s="6" t="str">
        <f>if(J64&gt;QUARTILE!$B$3, "TOP", 0)</f>
        <v>TOP</v>
      </c>
      <c r="M64" s="6">
        <f t="shared" si="1"/>
        <v>2</v>
      </c>
    </row>
    <row r="65">
      <c r="A65" s="1">
        <v>100279.0</v>
      </c>
      <c r="B65" s="1">
        <v>56.0</v>
      </c>
      <c r="C65" s="1">
        <v>95000.0</v>
      </c>
      <c r="D65" s="1" t="s">
        <v>27</v>
      </c>
      <c r="E65" s="1">
        <v>36713.29</v>
      </c>
      <c r="F65" s="1">
        <v>4.0</v>
      </c>
      <c r="G65" s="1">
        <v>26.0</v>
      </c>
      <c r="H65" s="1">
        <v>7.0</v>
      </c>
      <c r="I65" s="1" t="s">
        <v>18</v>
      </c>
      <c r="J65" s="1">
        <v>1.0</v>
      </c>
      <c r="K65" s="1">
        <v>0.277</v>
      </c>
      <c r="L65" s="6" t="str">
        <f>if(J65&gt;QUARTILE!$B$3, "TOP", 0)</f>
        <v>TOP</v>
      </c>
      <c r="M65" s="6">
        <f t="shared" si="1"/>
        <v>1</v>
      </c>
    </row>
    <row r="66">
      <c r="A66" s="1">
        <v>100293.0</v>
      </c>
      <c r="B66" s="1">
        <v>40.0</v>
      </c>
      <c r="C66" s="1">
        <v>17000.0</v>
      </c>
      <c r="D66" s="1" t="s">
        <v>23</v>
      </c>
      <c r="E66" s="1">
        <v>2707.69</v>
      </c>
      <c r="F66" s="1">
        <v>5.0</v>
      </c>
      <c r="G66" s="1">
        <v>22.0</v>
      </c>
      <c r="H66" s="1">
        <v>16.0</v>
      </c>
      <c r="I66" s="1" t="s">
        <v>18</v>
      </c>
      <c r="J66" s="1">
        <v>1.0</v>
      </c>
      <c r="K66" s="1">
        <v>0.0</v>
      </c>
      <c r="L66" s="6" t="str">
        <f>if(J66&gt;QUARTILE!$B$3, "TOP", 0)</f>
        <v>TOP</v>
      </c>
      <c r="M66" s="6">
        <f t="shared" si="1"/>
        <v>1</v>
      </c>
    </row>
    <row r="67">
      <c r="A67" s="1">
        <v>100295.0</v>
      </c>
      <c r="B67" s="1">
        <v>49.0</v>
      </c>
      <c r="C67" s="1">
        <v>25000.0</v>
      </c>
      <c r="D67" s="1" t="s">
        <v>23</v>
      </c>
      <c r="E67" s="1">
        <v>50110.76</v>
      </c>
      <c r="F67" s="1">
        <v>3.0</v>
      </c>
      <c r="G67" s="1">
        <v>28.0</v>
      </c>
      <c r="H67" s="1">
        <v>4.0</v>
      </c>
      <c r="I67" s="1" t="s">
        <v>18</v>
      </c>
      <c r="J67" s="1">
        <v>0.971</v>
      </c>
      <c r="K67" s="1">
        <v>0.0</v>
      </c>
      <c r="L67" s="6" t="str">
        <f>if(J67&gt;QUARTILE!$B$3, "TOP", 0)</f>
        <v>TOP</v>
      </c>
      <c r="M67" s="6">
        <f t="shared" si="1"/>
        <v>1</v>
      </c>
    </row>
    <row r="68">
      <c r="A68" s="1">
        <v>100300.0</v>
      </c>
      <c r="B68" s="1">
        <v>19.0</v>
      </c>
      <c r="C68" s="1">
        <v>10000.0</v>
      </c>
      <c r="D68" s="1" t="s">
        <v>27</v>
      </c>
      <c r="E68" s="1">
        <v>14708.73</v>
      </c>
      <c r="F68" s="1">
        <v>2.0</v>
      </c>
      <c r="G68" s="1">
        <v>23.0</v>
      </c>
      <c r="H68" s="1">
        <v>19.0</v>
      </c>
      <c r="I68" s="1" t="s">
        <v>22</v>
      </c>
      <c r="J68" s="1">
        <v>0.849</v>
      </c>
      <c r="K68" s="1">
        <v>0.205</v>
      </c>
      <c r="L68" s="6" t="str">
        <f>if(J68&gt;QUARTILE!$B$3, "TOP", 0)</f>
        <v>TOP</v>
      </c>
      <c r="M68" s="6">
        <f t="shared" si="1"/>
        <v>2</v>
      </c>
    </row>
    <row r="69">
      <c r="A69" s="1">
        <v>100301.0</v>
      </c>
      <c r="B69" s="1">
        <v>70.0</v>
      </c>
      <c r="C69" s="1">
        <v>17000.0</v>
      </c>
      <c r="D69" s="1" t="s">
        <v>24</v>
      </c>
      <c r="E69" s="1">
        <v>35326.23</v>
      </c>
      <c r="F69" s="1">
        <v>5.0</v>
      </c>
      <c r="G69" s="1">
        <v>20.0</v>
      </c>
      <c r="H69" s="1">
        <v>3.0</v>
      </c>
      <c r="I69" s="1" t="s">
        <v>18</v>
      </c>
      <c r="J69" s="1">
        <v>0.864</v>
      </c>
      <c r="K69" s="1">
        <v>0.707</v>
      </c>
      <c r="L69" s="6" t="str">
        <f>if(J69&gt;QUARTILE!$B$3, "TOP", 0)</f>
        <v>TOP</v>
      </c>
      <c r="M69" s="6">
        <f t="shared" si="1"/>
        <v>1</v>
      </c>
    </row>
    <row r="70">
      <c r="A70" s="1">
        <v>100306.0</v>
      </c>
      <c r="B70" s="1">
        <v>49.0</v>
      </c>
      <c r="C70" s="1">
        <v>54000.0</v>
      </c>
      <c r="D70" s="1" t="s">
        <v>23</v>
      </c>
      <c r="E70" s="1">
        <v>9085.18</v>
      </c>
      <c r="F70" s="1">
        <v>3.0</v>
      </c>
      <c r="G70" s="1">
        <v>24.0</v>
      </c>
      <c r="H70" s="1">
        <v>10.0</v>
      </c>
      <c r="I70" s="1" t="s">
        <v>22</v>
      </c>
      <c r="J70" s="1">
        <v>0.857</v>
      </c>
      <c r="K70" s="1">
        <v>0.827</v>
      </c>
      <c r="L70" s="6" t="str">
        <f>if(J70&gt;QUARTILE!$B$3, "TOP", 0)</f>
        <v>TOP</v>
      </c>
      <c r="M70" s="6">
        <f t="shared" si="1"/>
        <v>2</v>
      </c>
    </row>
    <row r="71">
      <c r="A71" s="1">
        <v>100309.0</v>
      </c>
      <c r="B71" s="1">
        <v>72.0</v>
      </c>
      <c r="C71" s="1">
        <v>24000.0</v>
      </c>
      <c r="D71" s="1" t="s">
        <v>31</v>
      </c>
      <c r="E71" s="1">
        <v>31471.81</v>
      </c>
      <c r="F71" s="1">
        <v>3.0</v>
      </c>
      <c r="G71" s="1">
        <v>20.0</v>
      </c>
      <c r="H71" s="1">
        <v>3.0</v>
      </c>
      <c r="I71" s="1" t="s">
        <v>18</v>
      </c>
      <c r="J71" s="1">
        <v>1.0</v>
      </c>
      <c r="K71" s="1">
        <v>0.545</v>
      </c>
      <c r="L71" s="6" t="str">
        <f>if(J71&gt;QUARTILE!$B$3, "TOP", 0)</f>
        <v>TOP</v>
      </c>
      <c r="M71" s="6">
        <f t="shared" si="1"/>
        <v>1</v>
      </c>
    </row>
    <row r="72">
      <c r="A72" s="1">
        <v>100311.0</v>
      </c>
      <c r="B72" s="1">
        <v>73.0</v>
      </c>
      <c r="C72" s="1">
        <v>88000.0</v>
      </c>
      <c r="D72" s="1" t="s">
        <v>23</v>
      </c>
      <c r="E72" s="1">
        <v>53128.45</v>
      </c>
      <c r="F72" s="1">
        <v>2.0</v>
      </c>
      <c r="G72" s="1">
        <v>13.0</v>
      </c>
      <c r="H72" s="1">
        <v>8.0</v>
      </c>
      <c r="I72" s="1" t="s">
        <v>18</v>
      </c>
      <c r="J72" s="1">
        <v>1.0</v>
      </c>
      <c r="K72" s="1">
        <v>0.196</v>
      </c>
      <c r="L72" s="6" t="str">
        <f>if(J72&gt;QUARTILE!$B$3, "TOP", 0)</f>
        <v>TOP</v>
      </c>
      <c r="M72" s="6">
        <f t="shared" si="1"/>
        <v>1</v>
      </c>
    </row>
    <row r="73">
      <c r="A73" s="1">
        <v>100318.0</v>
      </c>
      <c r="B73" s="1">
        <v>69.0</v>
      </c>
      <c r="C73" s="1">
        <v>13000.0</v>
      </c>
      <c r="D73" s="1" t="s">
        <v>23</v>
      </c>
      <c r="E73" s="1">
        <v>1879.87</v>
      </c>
      <c r="F73" s="1">
        <v>3.0</v>
      </c>
      <c r="G73" s="1">
        <v>14.0</v>
      </c>
      <c r="H73" s="1">
        <v>10.0</v>
      </c>
      <c r="I73" s="1" t="s">
        <v>22</v>
      </c>
      <c r="J73" s="1">
        <v>0.991</v>
      </c>
      <c r="K73" s="1">
        <v>0.157</v>
      </c>
      <c r="L73" s="6" t="str">
        <f>if(J73&gt;QUARTILE!$B$3, "TOP", 0)</f>
        <v>TOP</v>
      </c>
      <c r="M73" s="6">
        <f t="shared" si="1"/>
        <v>2</v>
      </c>
    </row>
    <row r="74">
      <c r="A74" s="1">
        <v>100320.0</v>
      </c>
      <c r="B74" s="1">
        <v>23.0</v>
      </c>
      <c r="C74" s="1">
        <v>21000.0</v>
      </c>
      <c r="D74" s="1" t="s">
        <v>25</v>
      </c>
      <c r="E74" s="1">
        <v>19161.53</v>
      </c>
      <c r="F74" s="1">
        <v>2.0</v>
      </c>
      <c r="G74" s="1">
        <v>18.0</v>
      </c>
      <c r="H74" s="1">
        <v>15.0</v>
      </c>
      <c r="I74" s="1" t="s">
        <v>22</v>
      </c>
      <c r="J74" s="1">
        <v>0.982</v>
      </c>
      <c r="K74" s="1">
        <v>0.674</v>
      </c>
      <c r="L74" s="6" t="str">
        <f>if(J74&gt;QUARTILE!$B$3, "TOP", 0)</f>
        <v>TOP</v>
      </c>
      <c r="M74" s="6">
        <f t="shared" si="1"/>
        <v>2</v>
      </c>
    </row>
    <row r="75">
      <c r="A75" s="1">
        <v>100321.0</v>
      </c>
      <c r="B75" s="1">
        <v>39.0</v>
      </c>
      <c r="C75" s="1">
        <v>29000.0</v>
      </c>
      <c r="D75" s="1" t="s">
        <v>23</v>
      </c>
      <c r="E75" s="1">
        <v>5321.53</v>
      </c>
      <c r="F75" s="1">
        <v>1.0</v>
      </c>
      <c r="G75" s="1">
        <v>19.0</v>
      </c>
      <c r="H75" s="1">
        <v>14.0</v>
      </c>
      <c r="I75" s="1" t="s">
        <v>18</v>
      </c>
      <c r="J75" s="1">
        <v>0.841</v>
      </c>
      <c r="K75" s="1">
        <v>0.633</v>
      </c>
      <c r="L75" s="6" t="str">
        <f>if(J75&gt;QUARTILE!$B$3, "TOP", 0)</f>
        <v>TOP</v>
      </c>
      <c r="M75" s="6">
        <f t="shared" si="1"/>
        <v>1</v>
      </c>
    </row>
    <row r="76">
      <c r="A76" s="1">
        <v>100326.0</v>
      </c>
      <c r="B76" s="1">
        <v>50.0</v>
      </c>
      <c r="C76" s="1">
        <v>18000.0</v>
      </c>
      <c r="D76" s="1" t="s">
        <v>17</v>
      </c>
      <c r="E76" s="1">
        <v>75861.95</v>
      </c>
      <c r="F76" s="1">
        <v>3.0</v>
      </c>
      <c r="G76" s="1">
        <v>30.0</v>
      </c>
      <c r="H76" s="1">
        <v>5.0</v>
      </c>
      <c r="I76" s="1" t="s">
        <v>18</v>
      </c>
      <c r="J76" s="1">
        <v>1.0</v>
      </c>
      <c r="K76" s="1">
        <v>0.734</v>
      </c>
      <c r="L76" s="6" t="str">
        <f>if(J76&gt;QUARTILE!$B$3, "TOP", 0)</f>
        <v>TOP</v>
      </c>
      <c r="M76" s="6">
        <f t="shared" si="1"/>
        <v>1</v>
      </c>
    </row>
    <row r="77">
      <c r="A77" s="1">
        <v>100350.0</v>
      </c>
      <c r="B77" s="1">
        <v>56.0</v>
      </c>
      <c r="C77" s="1">
        <v>8000.0</v>
      </c>
      <c r="D77" s="1" t="s">
        <v>25</v>
      </c>
      <c r="E77" s="1">
        <v>23409.99</v>
      </c>
      <c r="F77" s="1">
        <v>1.0</v>
      </c>
      <c r="G77" s="1">
        <v>26.0</v>
      </c>
      <c r="H77" s="1">
        <v>2.0</v>
      </c>
      <c r="I77" s="1" t="s">
        <v>22</v>
      </c>
      <c r="J77" s="1">
        <v>0.817</v>
      </c>
      <c r="K77" s="1">
        <v>0.577</v>
      </c>
      <c r="L77" s="6" t="str">
        <f>if(J77&gt;QUARTILE!$B$3, "TOP", 0)</f>
        <v>TOP</v>
      </c>
      <c r="M77" s="6">
        <f t="shared" si="1"/>
        <v>2</v>
      </c>
    </row>
    <row r="78">
      <c r="A78" s="1">
        <v>100353.0</v>
      </c>
      <c r="B78" s="1">
        <v>18.0</v>
      </c>
      <c r="C78" s="1">
        <v>21000.0</v>
      </c>
      <c r="D78" s="1" t="s">
        <v>23</v>
      </c>
      <c r="E78" s="1">
        <v>7743.08</v>
      </c>
      <c r="F78" s="1">
        <v>1.0</v>
      </c>
      <c r="G78" s="1">
        <v>14.0</v>
      </c>
      <c r="H78" s="1">
        <v>16.0</v>
      </c>
      <c r="I78" s="1" t="s">
        <v>22</v>
      </c>
      <c r="J78" s="1">
        <v>0.919</v>
      </c>
      <c r="K78" s="1">
        <v>0.562</v>
      </c>
      <c r="L78" s="6" t="str">
        <f>if(J78&gt;QUARTILE!$B$3, "TOP", 0)</f>
        <v>TOP</v>
      </c>
      <c r="M78" s="6">
        <f t="shared" si="1"/>
        <v>2</v>
      </c>
    </row>
    <row r="79">
      <c r="A79" s="1">
        <v>100358.0</v>
      </c>
      <c r="B79" s="1">
        <v>67.0</v>
      </c>
      <c r="C79" s="1">
        <v>39000.0</v>
      </c>
      <c r="D79" s="1" t="s">
        <v>17</v>
      </c>
      <c r="E79" s="1">
        <v>28730.44</v>
      </c>
      <c r="F79" s="1">
        <v>1.0</v>
      </c>
      <c r="G79" s="1">
        <v>17.0</v>
      </c>
      <c r="H79" s="1">
        <v>7.0</v>
      </c>
      <c r="I79" s="1" t="s">
        <v>22</v>
      </c>
      <c r="J79" s="1">
        <v>0.953</v>
      </c>
      <c r="K79" s="1">
        <v>0.899</v>
      </c>
      <c r="L79" s="6" t="str">
        <f>if(J79&gt;QUARTILE!$B$3, "TOP", 0)</f>
        <v>TOP</v>
      </c>
      <c r="M79" s="6">
        <f t="shared" si="1"/>
        <v>2</v>
      </c>
    </row>
    <row r="80">
      <c r="A80" s="1">
        <v>100363.0</v>
      </c>
      <c r="B80" s="1">
        <v>52.0</v>
      </c>
      <c r="C80" s="1">
        <v>20000.0</v>
      </c>
      <c r="D80" s="1" t="s">
        <v>25</v>
      </c>
      <c r="E80" s="1">
        <v>12552.48</v>
      </c>
      <c r="F80" s="1">
        <v>4.0</v>
      </c>
      <c r="G80" s="1">
        <v>17.0</v>
      </c>
      <c r="H80" s="1">
        <v>2.0</v>
      </c>
      <c r="I80" s="1" t="s">
        <v>22</v>
      </c>
      <c r="J80" s="1">
        <v>0.831</v>
      </c>
      <c r="K80" s="1">
        <v>0.825</v>
      </c>
      <c r="L80" s="6" t="str">
        <f>if(J80&gt;QUARTILE!$B$3, "TOP", 0)</f>
        <v>TOP</v>
      </c>
      <c r="M80" s="6">
        <f t="shared" si="1"/>
        <v>2</v>
      </c>
    </row>
    <row r="81">
      <c r="A81" s="1">
        <v>100368.0</v>
      </c>
      <c r="B81" s="1">
        <v>65.0</v>
      </c>
      <c r="C81" s="1">
        <v>21000.0</v>
      </c>
      <c r="D81" s="1" t="s">
        <v>23</v>
      </c>
      <c r="E81" s="1">
        <v>2009.53</v>
      </c>
      <c r="F81" s="1">
        <v>4.0</v>
      </c>
      <c r="G81" s="1">
        <v>18.0</v>
      </c>
      <c r="H81" s="1">
        <v>3.0</v>
      </c>
      <c r="I81" s="1" t="s">
        <v>22</v>
      </c>
      <c r="J81" s="1">
        <v>0.88</v>
      </c>
      <c r="K81" s="1">
        <v>0.549</v>
      </c>
      <c r="L81" s="6" t="str">
        <f>if(J81&gt;QUARTILE!$B$3, "TOP", 0)</f>
        <v>TOP</v>
      </c>
      <c r="M81" s="6">
        <f t="shared" si="1"/>
        <v>2</v>
      </c>
    </row>
    <row r="82">
      <c r="A82" s="1">
        <v>100369.0</v>
      </c>
      <c r="B82" s="1">
        <v>74.0</v>
      </c>
      <c r="C82" s="1">
        <v>19000.0</v>
      </c>
      <c r="D82" s="1" t="s">
        <v>25</v>
      </c>
      <c r="E82" s="1">
        <v>11619.73</v>
      </c>
      <c r="F82" s="1">
        <v>4.0</v>
      </c>
      <c r="G82" s="1">
        <v>15.0</v>
      </c>
      <c r="H82" s="1">
        <v>4.0</v>
      </c>
      <c r="I82" s="1" t="s">
        <v>22</v>
      </c>
      <c r="J82" s="1">
        <v>0.956</v>
      </c>
      <c r="K82" s="1">
        <v>0.186</v>
      </c>
      <c r="L82" s="6" t="str">
        <f>if(J82&gt;QUARTILE!$B$3, "TOP", 0)</f>
        <v>TOP</v>
      </c>
      <c r="M82" s="6">
        <f t="shared" si="1"/>
        <v>2</v>
      </c>
    </row>
    <row r="83">
      <c r="A83" s="1">
        <v>100371.0</v>
      </c>
      <c r="B83" s="1">
        <v>77.0</v>
      </c>
      <c r="C83" s="1">
        <v>10000.0</v>
      </c>
      <c r="D83" s="1" t="s">
        <v>23</v>
      </c>
      <c r="E83" s="1">
        <v>3856.86</v>
      </c>
      <c r="F83" s="1">
        <v>3.0</v>
      </c>
      <c r="G83" s="1">
        <v>15.0</v>
      </c>
      <c r="H83" s="1">
        <v>5.0</v>
      </c>
      <c r="I83" s="1" t="s">
        <v>22</v>
      </c>
      <c r="J83" s="1">
        <v>0.928</v>
      </c>
      <c r="K83" s="1">
        <v>0.577</v>
      </c>
      <c r="L83" s="6" t="str">
        <f>if(J83&gt;QUARTILE!$B$3, "TOP", 0)</f>
        <v>TOP</v>
      </c>
      <c r="M83" s="6">
        <f t="shared" si="1"/>
        <v>2</v>
      </c>
    </row>
    <row r="84">
      <c r="A84" s="1">
        <v>100374.0</v>
      </c>
      <c r="B84" s="1">
        <v>18.0</v>
      </c>
      <c r="C84" s="1">
        <v>26000.0</v>
      </c>
      <c r="D84" s="1" t="s">
        <v>25</v>
      </c>
      <c r="E84" s="1">
        <v>44245.96</v>
      </c>
      <c r="F84" s="1">
        <v>1.0</v>
      </c>
      <c r="G84" s="1">
        <v>15.0</v>
      </c>
      <c r="H84" s="1">
        <v>15.0</v>
      </c>
      <c r="I84" s="1" t="s">
        <v>18</v>
      </c>
      <c r="J84" s="1">
        <v>1.0</v>
      </c>
      <c r="K84" s="1">
        <v>0.767</v>
      </c>
      <c r="L84" s="6" t="str">
        <f>if(J84&gt;QUARTILE!$B$3, "TOP", 0)</f>
        <v>TOP</v>
      </c>
      <c r="M84" s="6">
        <f t="shared" si="1"/>
        <v>1</v>
      </c>
    </row>
    <row r="85">
      <c r="A85" s="1">
        <v>100379.0</v>
      </c>
      <c r="B85" s="1">
        <v>54.0</v>
      </c>
      <c r="C85" s="1">
        <v>15000.0</v>
      </c>
      <c r="D85" s="1" t="s">
        <v>27</v>
      </c>
      <c r="E85" s="1">
        <v>6821.4</v>
      </c>
      <c r="F85" s="1">
        <v>2.0</v>
      </c>
      <c r="G85" s="1">
        <v>24.0</v>
      </c>
      <c r="H85" s="1">
        <v>5.0</v>
      </c>
      <c r="I85" s="1" t="s">
        <v>22</v>
      </c>
      <c r="J85" s="1">
        <v>0.946</v>
      </c>
      <c r="K85" s="1">
        <v>0.469</v>
      </c>
      <c r="L85" s="6" t="str">
        <f>if(J85&gt;QUARTILE!$B$3, "TOP", 0)</f>
        <v>TOP</v>
      </c>
      <c r="M85" s="6">
        <f t="shared" si="1"/>
        <v>2</v>
      </c>
    </row>
    <row r="86">
      <c r="A86" s="1">
        <v>100380.0</v>
      </c>
      <c r="B86" s="1">
        <v>49.0</v>
      </c>
      <c r="C86" s="1">
        <v>16000.0</v>
      </c>
      <c r="D86" s="1" t="s">
        <v>25</v>
      </c>
      <c r="E86" s="1">
        <v>32148.31</v>
      </c>
      <c r="F86" s="1">
        <v>5.0</v>
      </c>
      <c r="G86" s="1">
        <v>21.0</v>
      </c>
      <c r="H86" s="1">
        <v>7.0</v>
      </c>
      <c r="I86" s="1" t="s">
        <v>18</v>
      </c>
      <c r="J86" s="1">
        <v>1.0</v>
      </c>
      <c r="K86" s="1">
        <v>0.362</v>
      </c>
      <c r="L86" s="6" t="str">
        <f>if(J86&gt;QUARTILE!$B$3, "TOP", 0)</f>
        <v>TOP</v>
      </c>
      <c r="M86" s="6">
        <f t="shared" si="1"/>
        <v>1</v>
      </c>
    </row>
    <row r="87">
      <c r="A87" s="1">
        <v>100383.0</v>
      </c>
      <c r="B87" s="1">
        <v>26.0</v>
      </c>
      <c r="C87" s="1">
        <v>10000.0</v>
      </c>
      <c r="D87" s="1" t="s">
        <v>23</v>
      </c>
      <c r="E87" s="1">
        <v>2008.25</v>
      </c>
      <c r="F87" s="1">
        <v>3.0</v>
      </c>
      <c r="G87" s="1">
        <v>18.0</v>
      </c>
      <c r="H87" s="1">
        <v>13.0</v>
      </c>
      <c r="I87" s="1" t="s">
        <v>22</v>
      </c>
      <c r="J87" s="1">
        <v>0.874</v>
      </c>
      <c r="K87" s="1">
        <v>0.302</v>
      </c>
      <c r="L87" s="6" t="str">
        <f>if(J87&gt;QUARTILE!$B$3, "TOP", 0)</f>
        <v>TOP</v>
      </c>
      <c r="M87" s="6">
        <f t="shared" si="1"/>
        <v>2</v>
      </c>
    </row>
    <row r="88">
      <c r="A88" s="1">
        <v>100388.0</v>
      </c>
      <c r="B88" s="1">
        <v>33.0</v>
      </c>
      <c r="C88" s="1">
        <v>28000.0</v>
      </c>
      <c r="D88" s="1" t="s">
        <v>27</v>
      </c>
      <c r="E88" s="1">
        <v>5105.3</v>
      </c>
      <c r="F88" s="1">
        <v>5.0</v>
      </c>
      <c r="G88" s="1">
        <v>17.0</v>
      </c>
      <c r="H88" s="1">
        <v>9.0</v>
      </c>
      <c r="I88" s="1" t="s">
        <v>22</v>
      </c>
      <c r="J88" s="1">
        <v>0.874</v>
      </c>
      <c r="K88" s="1">
        <v>0.579</v>
      </c>
      <c r="L88" s="6" t="str">
        <f>if(J88&gt;QUARTILE!$B$3, "TOP", 0)</f>
        <v>TOP</v>
      </c>
      <c r="M88" s="6">
        <f t="shared" si="1"/>
        <v>2</v>
      </c>
    </row>
    <row r="89">
      <c r="A89" s="1">
        <v>100401.0</v>
      </c>
      <c r="B89" s="1">
        <v>55.0</v>
      </c>
      <c r="C89" s="1">
        <v>14000.0</v>
      </c>
      <c r="D89" s="1" t="s">
        <v>23</v>
      </c>
      <c r="E89" s="1">
        <v>27144.95</v>
      </c>
      <c r="F89" s="1">
        <v>5.0</v>
      </c>
      <c r="G89" s="1">
        <v>20.0</v>
      </c>
      <c r="H89" s="1">
        <v>8.0</v>
      </c>
      <c r="I89" s="1" t="s">
        <v>22</v>
      </c>
      <c r="J89" s="1">
        <v>0.985</v>
      </c>
      <c r="K89" s="1">
        <v>0.828</v>
      </c>
      <c r="L89" s="6" t="str">
        <f>if(J89&gt;QUARTILE!$B$3, "TOP", 0)</f>
        <v>TOP</v>
      </c>
      <c r="M89" s="6">
        <f t="shared" si="1"/>
        <v>2</v>
      </c>
    </row>
    <row r="90">
      <c r="A90" s="1">
        <v>100410.0</v>
      </c>
      <c r="B90" s="1">
        <v>42.0</v>
      </c>
      <c r="C90" s="1">
        <v>64000.0</v>
      </c>
      <c r="D90" s="1" t="s">
        <v>27</v>
      </c>
      <c r="E90" s="1">
        <v>8772.08</v>
      </c>
      <c r="F90" s="1">
        <v>4.0</v>
      </c>
      <c r="G90" s="1">
        <v>20.0</v>
      </c>
      <c r="H90" s="1">
        <v>10.0</v>
      </c>
      <c r="I90" s="1" t="s">
        <v>22</v>
      </c>
      <c r="J90" s="1">
        <v>1.0</v>
      </c>
      <c r="K90" s="1">
        <v>0.0</v>
      </c>
      <c r="L90" s="6" t="str">
        <f>if(J90&gt;QUARTILE!$B$3, "TOP", 0)</f>
        <v>TOP</v>
      </c>
      <c r="M90" s="6">
        <f t="shared" si="1"/>
        <v>2</v>
      </c>
    </row>
    <row r="91">
      <c r="A91" s="1">
        <v>100411.0</v>
      </c>
      <c r="B91" s="1">
        <v>46.0</v>
      </c>
      <c r="C91" s="1">
        <v>15000.0</v>
      </c>
      <c r="D91" s="1" t="s">
        <v>25</v>
      </c>
      <c r="E91" s="1">
        <v>76312.56</v>
      </c>
      <c r="F91" s="1">
        <v>5.0</v>
      </c>
      <c r="G91" s="1">
        <v>18.0</v>
      </c>
      <c r="H91" s="1">
        <v>9.0</v>
      </c>
      <c r="I91" s="1" t="s">
        <v>18</v>
      </c>
      <c r="J91" s="1">
        <v>0.975</v>
      </c>
      <c r="K91" s="1">
        <v>0.836</v>
      </c>
      <c r="L91" s="6" t="str">
        <f>if(J91&gt;QUARTILE!$B$3, "TOP", 0)</f>
        <v>TOP</v>
      </c>
      <c r="M91" s="6">
        <f t="shared" si="1"/>
        <v>1</v>
      </c>
    </row>
    <row r="92">
      <c r="A92" s="1">
        <v>100414.0</v>
      </c>
      <c r="B92" s="1">
        <v>35.0</v>
      </c>
      <c r="C92" s="1">
        <v>75000.0</v>
      </c>
      <c r="D92" s="1" t="s">
        <v>30</v>
      </c>
      <c r="E92" s="1">
        <v>821.58</v>
      </c>
      <c r="F92" s="1">
        <v>2.0</v>
      </c>
      <c r="G92" s="1">
        <v>20.0</v>
      </c>
      <c r="H92" s="1">
        <v>8.0</v>
      </c>
      <c r="I92" s="1" t="s">
        <v>22</v>
      </c>
      <c r="J92" s="1">
        <v>1.0</v>
      </c>
      <c r="K92" s="1">
        <v>0.42</v>
      </c>
      <c r="L92" s="6" t="str">
        <f>if(J92&gt;QUARTILE!$B$3, "TOP", 0)</f>
        <v>TOP</v>
      </c>
      <c r="M92" s="6">
        <f t="shared" si="1"/>
        <v>2</v>
      </c>
    </row>
    <row r="93">
      <c r="A93" s="1">
        <v>100421.0</v>
      </c>
      <c r="B93" s="1">
        <v>53.0</v>
      </c>
      <c r="C93" s="1">
        <v>63000.0</v>
      </c>
      <c r="D93" s="1" t="s">
        <v>25</v>
      </c>
      <c r="E93" s="1">
        <v>23797.8</v>
      </c>
      <c r="F93" s="1">
        <v>1.0</v>
      </c>
      <c r="G93" s="1">
        <v>19.0</v>
      </c>
      <c r="H93" s="1">
        <v>7.0</v>
      </c>
      <c r="I93" s="1" t="s">
        <v>22</v>
      </c>
      <c r="J93" s="1">
        <v>1.0</v>
      </c>
      <c r="K93" s="1">
        <v>0.539</v>
      </c>
      <c r="L93" s="6" t="str">
        <f>if(J93&gt;QUARTILE!$B$3, "TOP", 0)</f>
        <v>TOP</v>
      </c>
      <c r="M93" s="6">
        <f t="shared" si="1"/>
        <v>2</v>
      </c>
    </row>
    <row r="94">
      <c r="A94" s="1">
        <v>100422.0</v>
      </c>
      <c r="B94" s="1">
        <v>50.0</v>
      </c>
      <c r="C94" s="1">
        <v>8000.0</v>
      </c>
      <c r="D94" s="1" t="s">
        <v>23</v>
      </c>
      <c r="E94" s="1">
        <v>29746.26</v>
      </c>
      <c r="F94" s="1">
        <v>4.0</v>
      </c>
      <c r="G94" s="1">
        <v>19.0</v>
      </c>
      <c r="H94" s="1">
        <v>1.0</v>
      </c>
      <c r="I94" s="1" t="s">
        <v>22</v>
      </c>
      <c r="J94" s="1">
        <v>0.992</v>
      </c>
      <c r="K94" s="1">
        <v>0.205</v>
      </c>
      <c r="L94" s="6" t="str">
        <f>if(J94&gt;QUARTILE!$B$3, "TOP", 0)</f>
        <v>TOP</v>
      </c>
      <c r="M94" s="6">
        <f t="shared" si="1"/>
        <v>2</v>
      </c>
    </row>
    <row r="95">
      <c r="A95" s="1">
        <v>100423.0</v>
      </c>
      <c r="B95" s="1">
        <v>21.0</v>
      </c>
      <c r="C95" s="1">
        <v>24000.0</v>
      </c>
      <c r="D95" s="1" t="s">
        <v>23</v>
      </c>
      <c r="E95" s="1">
        <v>877.7</v>
      </c>
      <c r="F95" s="1">
        <v>4.0</v>
      </c>
      <c r="G95" s="1">
        <v>17.0</v>
      </c>
      <c r="H95" s="1">
        <v>18.0</v>
      </c>
      <c r="I95" s="1" t="s">
        <v>18</v>
      </c>
      <c r="J95" s="1">
        <v>0.826</v>
      </c>
      <c r="K95" s="1">
        <v>0.909</v>
      </c>
      <c r="L95" s="6" t="str">
        <f>if(J95&gt;QUARTILE!$B$3, "TOP", 0)</f>
        <v>TOP</v>
      </c>
      <c r="M95" s="6">
        <f t="shared" si="1"/>
        <v>1</v>
      </c>
    </row>
    <row r="96">
      <c r="A96" s="1">
        <v>100433.0</v>
      </c>
      <c r="B96" s="1">
        <v>34.0</v>
      </c>
      <c r="C96" s="1">
        <v>56000.0</v>
      </c>
      <c r="D96" s="1" t="s">
        <v>23</v>
      </c>
      <c r="E96" s="1">
        <v>22693.2</v>
      </c>
      <c r="F96" s="1">
        <v>1.0</v>
      </c>
      <c r="G96" s="1">
        <v>20.0</v>
      </c>
      <c r="H96" s="1">
        <v>15.0</v>
      </c>
      <c r="I96" s="1" t="s">
        <v>18</v>
      </c>
      <c r="J96" s="1">
        <v>1.0</v>
      </c>
      <c r="K96" s="1">
        <v>0.371</v>
      </c>
      <c r="L96" s="6" t="str">
        <f>if(J96&gt;QUARTILE!$B$3, "TOP", 0)</f>
        <v>TOP</v>
      </c>
      <c r="M96" s="6">
        <f t="shared" si="1"/>
        <v>1</v>
      </c>
    </row>
    <row r="97">
      <c r="A97" s="1">
        <v>100434.0</v>
      </c>
      <c r="B97" s="1">
        <v>50.0</v>
      </c>
      <c r="C97" s="1">
        <v>23000.0</v>
      </c>
      <c r="D97" s="1" t="s">
        <v>25</v>
      </c>
      <c r="E97" s="1">
        <v>34169.14</v>
      </c>
      <c r="F97" s="1">
        <v>2.0</v>
      </c>
      <c r="G97" s="1">
        <v>14.0</v>
      </c>
      <c r="H97" s="1">
        <v>5.0</v>
      </c>
      <c r="I97" s="1" t="s">
        <v>18</v>
      </c>
      <c r="J97" s="1">
        <v>0.911</v>
      </c>
      <c r="K97" s="1">
        <v>0.016</v>
      </c>
      <c r="L97" s="6" t="str">
        <f>if(J97&gt;QUARTILE!$B$3, "TOP", 0)</f>
        <v>TOP</v>
      </c>
      <c r="M97" s="6">
        <f t="shared" si="1"/>
        <v>1</v>
      </c>
    </row>
    <row r="98">
      <c r="A98" s="1">
        <v>100442.0</v>
      </c>
      <c r="B98" s="1">
        <v>63.0</v>
      </c>
      <c r="C98" s="1">
        <v>13000.0</v>
      </c>
      <c r="D98" s="1" t="s">
        <v>25</v>
      </c>
      <c r="E98" s="1">
        <v>749.75</v>
      </c>
      <c r="F98" s="1">
        <v>5.0</v>
      </c>
      <c r="G98" s="1">
        <v>19.0</v>
      </c>
      <c r="H98" s="1">
        <v>3.0</v>
      </c>
      <c r="I98" s="1" t="s">
        <v>22</v>
      </c>
      <c r="J98" s="1">
        <v>1.0</v>
      </c>
      <c r="K98" s="1">
        <v>0.353</v>
      </c>
      <c r="L98" s="6" t="str">
        <f>if(J98&gt;QUARTILE!$B$3, "TOP", 0)</f>
        <v>TOP</v>
      </c>
      <c r="M98" s="6">
        <f t="shared" si="1"/>
        <v>2</v>
      </c>
    </row>
    <row r="99">
      <c r="A99" s="1">
        <v>100444.0</v>
      </c>
      <c r="B99" s="1">
        <v>55.0</v>
      </c>
      <c r="C99" s="1">
        <v>27000.0</v>
      </c>
      <c r="D99" s="1" t="s">
        <v>27</v>
      </c>
      <c r="E99" s="1">
        <v>33170.6</v>
      </c>
      <c r="F99" s="1">
        <v>4.0</v>
      </c>
      <c r="G99" s="1">
        <v>18.0</v>
      </c>
      <c r="H99" s="1">
        <v>3.0</v>
      </c>
      <c r="I99" s="1" t="s">
        <v>18</v>
      </c>
      <c r="J99" s="1">
        <v>0.842</v>
      </c>
      <c r="K99" s="1">
        <v>0.758</v>
      </c>
      <c r="L99" s="6" t="str">
        <f>if(J99&gt;QUARTILE!$B$3, "TOP", 0)</f>
        <v>TOP</v>
      </c>
      <c r="M99" s="6">
        <f t="shared" si="1"/>
        <v>1</v>
      </c>
    </row>
    <row r="100">
      <c r="A100" s="1">
        <v>100449.0</v>
      </c>
      <c r="B100" s="1">
        <v>25.0</v>
      </c>
      <c r="C100" s="1">
        <v>9000.0</v>
      </c>
      <c r="D100" s="1" t="s">
        <v>30</v>
      </c>
      <c r="E100" s="1">
        <v>2631.5</v>
      </c>
      <c r="F100" s="1">
        <v>1.0</v>
      </c>
      <c r="G100" s="1">
        <v>17.0</v>
      </c>
      <c r="H100" s="1">
        <v>10.0</v>
      </c>
      <c r="I100" s="1" t="s">
        <v>22</v>
      </c>
      <c r="J100" s="1">
        <v>0.929</v>
      </c>
      <c r="K100" s="1">
        <v>0.728</v>
      </c>
      <c r="L100" s="6" t="str">
        <f>if(J100&gt;QUARTILE!$B$3, "TOP", 0)</f>
        <v>TOP</v>
      </c>
      <c r="M100" s="6">
        <f t="shared" si="1"/>
        <v>2</v>
      </c>
    </row>
    <row r="101">
      <c r="A101" s="1">
        <v>100454.0</v>
      </c>
      <c r="B101" s="1">
        <v>47.0</v>
      </c>
      <c r="C101" s="1">
        <v>12000.0</v>
      </c>
      <c r="D101" s="1" t="s">
        <v>25</v>
      </c>
      <c r="E101" s="1">
        <v>21756.64</v>
      </c>
      <c r="F101" s="1">
        <v>5.0</v>
      </c>
      <c r="G101" s="1">
        <v>20.0</v>
      </c>
      <c r="H101" s="1">
        <v>17.0</v>
      </c>
      <c r="I101" s="1" t="s">
        <v>18</v>
      </c>
      <c r="J101" s="1">
        <v>0.877</v>
      </c>
      <c r="K101" s="1">
        <v>0.91</v>
      </c>
      <c r="L101" s="6" t="str">
        <f>if(J101&gt;QUARTILE!$B$3, "TOP", 0)</f>
        <v>TOP</v>
      </c>
      <c r="M101" s="6">
        <f t="shared" si="1"/>
        <v>1</v>
      </c>
    </row>
    <row r="102">
      <c r="A102" s="1">
        <v>100457.0</v>
      </c>
      <c r="B102" s="1">
        <v>64.0</v>
      </c>
      <c r="C102" s="1">
        <v>10000.0</v>
      </c>
      <c r="D102" s="1" t="s">
        <v>23</v>
      </c>
      <c r="E102" s="1">
        <v>43840.71</v>
      </c>
      <c r="F102" s="1">
        <v>5.0</v>
      </c>
      <c r="G102" s="1">
        <v>17.0</v>
      </c>
      <c r="H102" s="1">
        <v>7.0</v>
      </c>
      <c r="I102" s="1" t="s">
        <v>18</v>
      </c>
      <c r="J102" s="1">
        <v>0.951</v>
      </c>
      <c r="K102" s="1">
        <v>0.507</v>
      </c>
      <c r="L102" s="6" t="str">
        <f>if(J102&gt;QUARTILE!$B$3, "TOP", 0)</f>
        <v>TOP</v>
      </c>
      <c r="M102" s="6">
        <f t="shared" si="1"/>
        <v>1</v>
      </c>
    </row>
    <row r="103">
      <c r="A103" s="1">
        <v>100458.0</v>
      </c>
      <c r="B103" s="1">
        <v>50.0</v>
      </c>
      <c r="C103" s="1">
        <v>8000.0</v>
      </c>
      <c r="D103" s="1" t="s">
        <v>25</v>
      </c>
      <c r="E103" s="1">
        <v>33161.9</v>
      </c>
      <c r="F103" s="1">
        <v>1.0</v>
      </c>
      <c r="G103" s="1">
        <v>26.0</v>
      </c>
      <c r="H103" s="1">
        <v>1.0</v>
      </c>
      <c r="I103" s="1" t="s">
        <v>18</v>
      </c>
      <c r="J103" s="1">
        <v>1.0</v>
      </c>
      <c r="K103" s="1">
        <v>0.695</v>
      </c>
      <c r="L103" s="6" t="str">
        <f>if(J103&gt;QUARTILE!$B$3, "TOP", 0)</f>
        <v>TOP</v>
      </c>
      <c r="M103" s="6">
        <f t="shared" si="1"/>
        <v>1</v>
      </c>
    </row>
    <row r="104">
      <c r="A104" s="1">
        <v>100461.0</v>
      </c>
      <c r="B104" s="1">
        <v>78.0</v>
      </c>
      <c r="C104" s="1">
        <v>18000.0</v>
      </c>
      <c r="D104" s="1" t="s">
        <v>27</v>
      </c>
      <c r="E104" s="1">
        <v>765.94</v>
      </c>
      <c r="F104" s="1">
        <v>2.0</v>
      </c>
      <c r="G104" s="1">
        <v>23.0</v>
      </c>
      <c r="H104" s="1">
        <v>7.0</v>
      </c>
      <c r="I104" s="1" t="s">
        <v>22</v>
      </c>
      <c r="J104" s="1">
        <v>0.966</v>
      </c>
      <c r="K104" s="1">
        <v>0.577</v>
      </c>
      <c r="L104" s="6" t="str">
        <f>if(J104&gt;QUARTILE!$B$3, "TOP", 0)</f>
        <v>TOP</v>
      </c>
      <c r="M104" s="6">
        <f t="shared" si="1"/>
        <v>2</v>
      </c>
    </row>
    <row r="105">
      <c r="A105" s="1">
        <v>100463.0</v>
      </c>
      <c r="B105" s="1">
        <v>36.0</v>
      </c>
      <c r="C105" s="1">
        <v>5000.0</v>
      </c>
      <c r="D105" s="1" t="s">
        <v>25</v>
      </c>
      <c r="E105" s="1">
        <v>45743.2</v>
      </c>
      <c r="F105" s="1">
        <v>2.0</v>
      </c>
      <c r="G105" s="1">
        <v>21.0</v>
      </c>
      <c r="H105" s="1">
        <v>8.0</v>
      </c>
      <c r="I105" s="1" t="s">
        <v>18</v>
      </c>
      <c r="J105" s="1">
        <v>0.962</v>
      </c>
      <c r="K105" s="1">
        <v>0.61</v>
      </c>
      <c r="L105" s="6" t="str">
        <f>if(J105&gt;QUARTILE!$B$3, "TOP", 0)</f>
        <v>TOP</v>
      </c>
      <c r="M105" s="6">
        <f t="shared" si="1"/>
        <v>1</v>
      </c>
    </row>
    <row r="106">
      <c r="A106" s="1">
        <v>100465.0</v>
      </c>
      <c r="B106" s="1">
        <v>52.0</v>
      </c>
      <c r="C106" s="1">
        <v>15000.0</v>
      </c>
      <c r="D106" s="1" t="s">
        <v>21</v>
      </c>
      <c r="E106" s="1">
        <v>81017.05</v>
      </c>
      <c r="F106" s="1">
        <v>5.0</v>
      </c>
      <c r="G106" s="1">
        <v>26.0</v>
      </c>
      <c r="H106" s="1">
        <v>4.0</v>
      </c>
      <c r="I106" s="1" t="s">
        <v>18</v>
      </c>
      <c r="J106" s="1">
        <v>0.89</v>
      </c>
      <c r="K106" s="1">
        <v>0.3</v>
      </c>
      <c r="L106" s="6" t="str">
        <f>if(J106&gt;QUARTILE!$B$3, "TOP", 0)</f>
        <v>TOP</v>
      </c>
      <c r="M106" s="6">
        <f t="shared" si="1"/>
        <v>1</v>
      </c>
    </row>
    <row r="107">
      <c r="A107" s="1">
        <v>100466.0</v>
      </c>
      <c r="B107" s="1">
        <v>66.0</v>
      </c>
      <c r="C107" s="1">
        <v>27000.0</v>
      </c>
      <c r="D107" s="1" t="s">
        <v>25</v>
      </c>
      <c r="E107" s="1">
        <v>32973.0</v>
      </c>
      <c r="F107" s="1">
        <v>1.0</v>
      </c>
      <c r="G107" s="1">
        <v>27.0</v>
      </c>
      <c r="H107" s="1">
        <v>2.0</v>
      </c>
      <c r="I107" s="1" t="s">
        <v>18</v>
      </c>
      <c r="J107" s="1">
        <v>1.0</v>
      </c>
      <c r="K107" s="1">
        <v>0.779</v>
      </c>
      <c r="L107" s="6" t="str">
        <f>if(J107&gt;QUARTILE!$B$3, "TOP", 0)</f>
        <v>TOP</v>
      </c>
      <c r="M107" s="6">
        <f t="shared" si="1"/>
        <v>1</v>
      </c>
    </row>
    <row r="108">
      <c r="A108" s="1">
        <v>100472.0</v>
      </c>
      <c r="B108" s="1">
        <v>63.0</v>
      </c>
      <c r="C108" s="1">
        <v>15000.0</v>
      </c>
      <c r="D108" s="1" t="s">
        <v>25</v>
      </c>
      <c r="E108" s="1">
        <v>37323.81</v>
      </c>
      <c r="F108" s="1">
        <v>5.0</v>
      </c>
      <c r="G108" s="1">
        <v>22.0</v>
      </c>
      <c r="H108" s="1">
        <v>3.0</v>
      </c>
      <c r="I108" s="1" t="s">
        <v>18</v>
      </c>
      <c r="J108" s="1">
        <v>1.0</v>
      </c>
      <c r="K108" s="1">
        <v>0.374</v>
      </c>
      <c r="L108" s="6" t="str">
        <f>if(J108&gt;QUARTILE!$B$3, "TOP", 0)</f>
        <v>TOP</v>
      </c>
      <c r="M108" s="6">
        <f t="shared" si="1"/>
        <v>1</v>
      </c>
    </row>
    <row r="109">
      <c r="A109" s="1">
        <v>100474.0</v>
      </c>
      <c r="B109" s="1">
        <v>23.0</v>
      </c>
      <c r="C109" s="1">
        <v>17000.0</v>
      </c>
      <c r="D109" s="1" t="s">
        <v>25</v>
      </c>
      <c r="E109" s="1">
        <v>29502.78</v>
      </c>
      <c r="F109" s="1">
        <v>1.0</v>
      </c>
      <c r="G109" s="1">
        <v>21.0</v>
      </c>
      <c r="H109" s="1">
        <v>20.0</v>
      </c>
      <c r="I109" s="1" t="s">
        <v>22</v>
      </c>
      <c r="J109" s="1">
        <v>0.961</v>
      </c>
      <c r="K109" s="1">
        <v>0.181</v>
      </c>
      <c r="L109" s="6" t="str">
        <f>if(J109&gt;QUARTILE!$B$3, "TOP", 0)</f>
        <v>TOP</v>
      </c>
      <c r="M109" s="6">
        <f t="shared" si="1"/>
        <v>2</v>
      </c>
    </row>
    <row r="110">
      <c r="A110" s="1">
        <v>100475.0</v>
      </c>
      <c r="B110" s="1">
        <v>52.0</v>
      </c>
      <c r="C110" s="1">
        <v>50000.0</v>
      </c>
      <c r="D110" s="1" t="s">
        <v>23</v>
      </c>
      <c r="E110" s="1">
        <v>31451.27</v>
      </c>
      <c r="F110" s="1">
        <v>4.0</v>
      </c>
      <c r="G110" s="1">
        <v>18.0</v>
      </c>
      <c r="H110" s="1">
        <v>3.0</v>
      </c>
      <c r="I110" s="1" t="s">
        <v>18</v>
      </c>
      <c r="J110" s="1">
        <v>0.955</v>
      </c>
      <c r="K110" s="1">
        <v>0.0</v>
      </c>
      <c r="L110" s="6" t="str">
        <f>if(J110&gt;QUARTILE!$B$3, "TOP", 0)</f>
        <v>TOP</v>
      </c>
      <c r="M110" s="6">
        <f t="shared" si="1"/>
        <v>1</v>
      </c>
    </row>
    <row r="111">
      <c r="A111" s="1">
        <v>100476.0</v>
      </c>
      <c r="B111" s="1">
        <v>77.0</v>
      </c>
      <c r="C111" s="1">
        <v>27000.0</v>
      </c>
      <c r="D111" s="1" t="s">
        <v>17</v>
      </c>
      <c r="E111" s="1">
        <v>1931.76</v>
      </c>
      <c r="F111" s="1">
        <v>1.0</v>
      </c>
      <c r="G111" s="1">
        <v>17.0</v>
      </c>
      <c r="H111" s="1">
        <v>7.0</v>
      </c>
      <c r="I111" s="1" t="s">
        <v>22</v>
      </c>
      <c r="J111" s="1">
        <v>0.881</v>
      </c>
      <c r="K111" s="1">
        <v>0.293</v>
      </c>
      <c r="L111" s="6" t="str">
        <f>if(J111&gt;QUARTILE!$B$3, "TOP", 0)</f>
        <v>TOP</v>
      </c>
      <c r="M111" s="6">
        <f t="shared" si="1"/>
        <v>2</v>
      </c>
    </row>
    <row r="112">
      <c r="A112" s="1">
        <v>100478.0</v>
      </c>
      <c r="B112" s="1">
        <v>54.0</v>
      </c>
      <c r="C112" s="1">
        <v>22000.0</v>
      </c>
      <c r="D112" s="1" t="s">
        <v>27</v>
      </c>
      <c r="E112" s="1">
        <v>32287.59</v>
      </c>
      <c r="F112" s="1">
        <v>2.0</v>
      </c>
      <c r="G112" s="1">
        <v>19.0</v>
      </c>
      <c r="H112" s="1">
        <v>5.0</v>
      </c>
      <c r="I112" s="1" t="s">
        <v>18</v>
      </c>
      <c r="J112" s="1">
        <v>0.979</v>
      </c>
      <c r="K112" s="1">
        <v>0.875</v>
      </c>
      <c r="L112" s="6" t="str">
        <f>if(J112&gt;QUARTILE!$B$3, "TOP", 0)</f>
        <v>TOP</v>
      </c>
      <c r="M112" s="6">
        <f t="shared" si="1"/>
        <v>1</v>
      </c>
    </row>
    <row r="113">
      <c r="A113" s="1">
        <v>100481.0</v>
      </c>
      <c r="B113" s="1">
        <v>66.0</v>
      </c>
      <c r="C113" s="1">
        <v>24000.0</v>
      </c>
      <c r="D113" s="1" t="s">
        <v>23</v>
      </c>
      <c r="E113" s="1">
        <v>11729.34</v>
      </c>
      <c r="F113" s="1">
        <v>5.0</v>
      </c>
      <c r="G113" s="1">
        <v>17.0</v>
      </c>
      <c r="H113" s="1">
        <v>7.0</v>
      </c>
      <c r="I113" s="1" t="s">
        <v>22</v>
      </c>
      <c r="J113" s="1">
        <v>0.981</v>
      </c>
      <c r="K113" s="1">
        <v>0.028</v>
      </c>
      <c r="L113" s="6" t="str">
        <f>if(J113&gt;QUARTILE!$B$3, "TOP", 0)</f>
        <v>TOP</v>
      </c>
      <c r="M113" s="6">
        <f t="shared" si="1"/>
        <v>2</v>
      </c>
    </row>
    <row r="114">
      <c r="A114" s="1">
        <v>100484.0</v>
      </c>
      <c r="B114" s="1">
        <v>48.0</v>
      </c>
      <c r="C114" s="1">
        <v>54000.0</v>
      </c>
      <c r="D114" s="1" t="s">
        <v>23</v>
      </c>
      <c r="E114" s="1">
        <v>35103.76</v>
      </c>
      <c r="F114" s="1">
        <v>1.0</v>
      </c>
      <c r="G114" s="1">
        <v>20.0</v>
      </c>
      <c r="H114" s="1">
        <v>4.0</v>
      </c>
      <c r="I114" s="1" t="s">
        <v>18</v>
      </c>
      <c r="J114" s="1">
        <v>0.954</v>
      </c>
      <c r="K114" s="1">
        <v>0.759</v>
      </c>
      <c r="L114" s="6" t="str">
        <f>if(J114&gt;QUARTILE!$B$3, "TOP", 0)</f>
        <v>TOP</v>
      </c>
      <c r="M114" s="6">
        <f t="shared" si="1"/>
        <v>1</v>
      </c>
    </row>
    <row r="115">
      <c r="A115" s="1">
        <v>100486.0</v>
      </c>
      <c r="B115" s="1">
        <v>77.0</v>
      </c>
      <c r="C115" s="1">
        <v>10000.0</v>
      </c>
      <c r="D115" s="1" t="s">
        <v>27</v>
      </c>
      <c r="E115" s="1">
        <v>14840.16</v>
      </c>
      <c r="F115" s="1">
        <v>3.0</v>
      </c>
      <c r="G115" s="1">
        <v>20.0</v>
      </c>
      <c r="H115" s="1">
        <v>9.0</v>
      </c>
      <c r="I115" s="1" t="s">
        <v>22</v>
      </c>
      <c r="J115" s="1">
        <v>0.903</v>
      </c>
      <c r="K115" s="1">
        <v>0.794</v>
      </c>
      <c r="L115" s="6" t="str">
        <f>if(J115&gt;QUARTILE!$B$3, "TOP", 0)</f>
        <v>TOP</v>
      </c>
      <c r="M115" s="6">
        <f t="shared" si="1"/>
        <v>2</v>
      </c>
    </row>
    <row r="116">
      <c r="A116" s="1">
        <v>100489.0</v>
      </c>
      <c r="B116" s="1">
        <v>80.0</v>
      </c>
      <c r="C116" s="1">
        <v>58000.0</v>
      </c>
      <c r="D116" s="1" t="s">
        <v>17</v>
      </c>
      <c r="E116" s="1">
        <v>5967.33</v>
      </c>
      <c r="F116" s="1">
        <v>5.0</v>
      </c>
      <c r="G116" s="1">
        <v>14.0</v>
      </c>
      <c r="H116" s="1">
        <v>4.0</v>
      </c>
      <c r="I116" s="1" t="s">
        <v>22</v>
      </c>
      <c r="J116" s="1">
        <v>1.0</v>
      </c>
      <c r="K116" s="1">
        <v>0.408</v>
      </c>
      <c r="L116" s="6" t="str">
        <f>if(J116&gt;QUARTILE!$B$3, "TOP", 0)</f>
        <v>TOP</v>
      </c>
      <c r="M116" s="6">
        <f t="shared" si="1"/>
        <v>2</v>
      </c>
    </row>
    <row r="117">
      <c r="A117" s="1">
        <v>100492.0</v>
      </c>
      <c r="B117" s="1">
        <v>49.0</v>
      </c>
      <c r="C117" s="1">
        <v>15000.0</v>
      </c>
      <c r="D117" s="1" t="s">
        <v>27</v>
      </c>
      <c r="E117" s="1">
        <v>10380.42</v>
      </c>
      <c r="F117" s="1">
        <v>4.0</v>
      </c>
      <c r="G117" s="1">
        <v>25.0</v>
      </c>
      <c r="H117" s="1">
        <v>5.0</v>
      </c>
      <c r="I117" s="1" t="s">
        <v>22</v>
      </c>
      <c r="J117" s="1">
        <v>0.984</v>
      </c>
      <c r="K117" s="1">
        <v>0.077</v>
      </c>
      <c r="L117" s="6" t="str">
        <f>if(J117&gt;QUARTILE!$B$3, "TOP", 0)</f>
        <v>TOP</v>
      </c>
      <c r="M117" s="6">
        <f t="shared" si="1"/>
        <v>2</v>
      </c>
    </row>
    <row r="118">
      <c r="A118" s="1">
        <v>100495.0</v>
      </c>
      <c r="B118" s="1">
        <v>20.0</v>
      </c>
      <c r="C118" s="1">
        <v>20000.0</v>
      </c>
      <c r="D118" s="1" t="s">
        <v>17</v>
      </c>
      <c r="E118" s="1">
        <v>249.75</v>
      </c>
      <c r="F118" s="1">
        <v>3.0</v>
      </c>
      <c r="G118" s="1">
        <v>25.0</v>
      </c>
      <c r="H118" s="1">
        <v>10.0</v>
      </c>
      <c r="I118" s="1" t="s">
        <v>22</v>
      </c>
      <c r="J118" s="1">
        <v>0.836</v>
      </c>
      <c r="K118" s="1">
        <v>0.768</v>
      </c>
      <c r="L118" s="6" t="str">
        <f>if(J118&gt;QUARTILE!$B$3, "TOP", 0)</f>
        <v>TOP</v>
      </c>
      <c r="M118" s="6">
        <f t="shared" si="1"/>
        <v>2</v>
      </c>
    </row>
    <row r="119">
      <c r="A119" s="1">
        <v>100496.0</v>
      </c>
      <c r="B119" s="1">
        <v>35.0</v>
      </c>
      <c r="C119" s="1">
        <v>23000.0</v>
      </c>
      <c r="D119" s="1" t="s">
        <v>23</v>
      </c>
      <c r="E119" s="1">
        <v>3782.76</v>
      </c>
      <c r="F119" s="1">
        <v>1.0</v>
      </c>
      <c r="G119" s="1">
        <v>23.0</v>
      </c>
      <c r="H119" s="1">
        <v>14.0</v>
      </c>
      <c r="I119" s="1" t="s">
        <v>18</v>
      </c>
      <c r="J119" s="1">
        <v>0.995</v>
      </c>
      <c r="K119" s="1">
        <v>0.0</v>
      </c>
      <c r="L119" s="6" t="str">
        <f>if(J119&gt;QUARTILE!$B$3, "TOP", 0)</f>
        <v>TOP</v>
      </c>
      <c r="M119" s="6">
        <f t="shared" si="1"/>
        <v>1</v>
      </c>
    </row>
    <row r="120">
      <c r="A120" s="1">
        <v>100497.0</v>
      </c>
      <c r="B120" s="1">
        <v>42.0</v>
      </c>
      <c r="C120" s="1">
        <v>12000.0</v>
      </c>
      <c r="D120" s="1" t="s">
        <v>27</v>
      </c>
      <c r="E120" s="1">
        <v>34320.37</v>
      </c>
      <c r="F120" s="1">
        <v>4.0</v>
      </c>
      <c r="G120" s="1">
        <v>15.0</v>
      </c>
      <c r="H120" s="1">
        <v>9.0</v>
      </c>
      <c r="I120" s="1" t="s">
        <v>18</v>
      </c>
      <c r="J120" s="1">
        <v>0.981</v>
      </c>
      <c r="K120" s="1">
        <v>0.126</v>
      </c>
      <c r="L120" s="6" t="str">
        <f>if(J120&gt;QUARTILE!$B$3, "TOP", 0)</f>
        <v>TOP</v>
      </c>
      <c r="M120" s="6">
        <f t="shared" si="1"/>
        <v>1</v>
      </c>
    </row>
    <row r="121">
      <c r="A121" s="1">
        <v>100503.0</v>
      </c>
      <c r="B121" s="1">
        <v>57.0</v>
      </c>
      <c r="C121" s="1">
        <v>35000.0</v>
      </c>
      <c r="D121" s="1" t="s">
        <v>23</v>
      </c>
      <c r="E121" s="1">
        <v>4124.98</v>
      </c>
      <c r="F121" s="1">
        <v>5.0</v>
      </c>
      <c r="G121" s="1">
        <v>15.0</v>
      </c>
      <c r="H121" s="1">
        <v>3.0</v>
      </c>
      <c r="I121" s="1" t="s">
        <v>22</v>
      </c>
      <c r="J121" s="1">
        <v>0.849</v>
      </c>
      <c r="K121" s="1">
        <v>0.903</v>
      </c>
      <c r="L121" s="6" t="str">
        <f>if(J121&gt;QUARTILE!$B$3, "TOP", 0)</f>
        <v>TOP</v>
      </c>
      <c r="M121" s="6">
        <f t="shared" si="1"/>
        <v>2</v>
      </c>
    </row>
    <row r="122">
      <c r="A122" s="1">
        <v>100506.0</v>
      </c>
      <c r="B122" s="1">
        <v>67.0</v>
      </c>
      <c r="C122" s="1">
        <v>19000.0</v>
      </c>
      <c r="D122" s="1" t="s">
        <v>27</v>
      </c>
      <c r="E122" s="1">
        <v>4630.39</v>
      </c>
      <c r="F122" s="1">
        <v>3.0</v>
      </c>
      <c r="G122" s="1">
        <v>25.0</v>
      </c>
      <c r="H122" s="1">
        <v>5.0</v>
      </c>
      <c r="I122" s="1" t="s">
        <v>22</v>
      </c>
      <c r="J122" s="1">
        <v>0.985</v>
      </c>
      <c r="K122" s="1">
        <v>0.978</v>
      </c>
      <c r="L122" s="6" t="str">
        <f>if(J122&gt;QUARTILE!$B$3, "TOP", 0)</f>
        <v>TOP</v>
      </c>
      <c r="M122" s="6">
        <f t="shared" si="1"/>
        <v>2</v>
      </c>
    </row>
    <row r="123">
      <c r="A123" s="1">
        <v>100514.0</v>
      </c>
      <c r="B123" s="1">
        <v>59.0</v>
      </c>
      <c r="C123" s="1">
        <v>9000.0</v>
      </c>
      <c r="D123" s="1" t="s">
        <v>27</v>
      </c>
      <c r="E123" s="1">
        <v>33091.12</v>
      </c>
      <c r="F123" s="1">
        <v>1.0</v>
      </c>
      <c r="G123" s="1">
        <v>25.0</v>
      </c>
      <c r="H123" s="1">
        <v>4.0</v>
      </c>
      <c r="I123" s="1" t="s">
        <v>18</v>
      </c>
      <c r="J123" s="1">
        <v>0.901</v>
      </c>
      <c r="K123" s="1">
        <v>0.439</v>
      </c>
      <c r="L123" s="6" t="str">
        <f>if(J123&gt;QUARTILE!$B$3, "TOP", 0)</f>
        <v>TOP</v>
      </c>
      <c r="M123" s="6">
        <f t="shared" si="1"/>
        <v>1</v>
      </c>
    </row>
    <row r="124">
      <c r="A124" s="1">
        <v>100517.0</v>
      </c>
      <c r="B124" s="1">
        <v>34.0</v>
      </c>
      <c r="C124" s="1">
        <v>11000.0</v>
      </c>
      <c r="D124" s="1" t="s">
        <v>27</v>
      </c>
      <c r="E124" s="1">
        <v>28682.51</v>
      </c>
      <c r="F124" s="1">
        <v>1.0</v>
      </c>
      <c r="G124" s="1">
        <v>22.0</v>
      </c>
      <c r="H124" s="1">
        <v>9.0</v>
      </c>
      <c r="I124" s="1" t="s">
        <v>22</v>
      </c>
      <c r="J124" s="1">
        <v>0.871</v>
      </c>
      <c r="K124" s="1">
        <v>0.638</v>
      </c>
      <c r="L124" s="6" t="str">
        <f>if(J124&gt;QUARTILE!$B$3, "TOP", 0)</f>
        <v>TOP</v>
      </c>
      <c r="M124" s="6">
        <f t="shared" si="1"/>
        <v>2</v>
      </c>
    </row>
    <row r="125">
      <c r="A125" s="1">
        <v>100527.0</v>
      </c>
      <c r="B125" s="1">
        <v>72.0</v>
      </c>
      <c r="C125" s="1">
        <v>12000.0</v>
      </c>
      <c r="D125" s="1" t="s">
        <v>23</v>
      </c>
      <c r="E125" s="1">
        <v>4650.68</v>
      </c>
      <c r="F125" s="1">
        <v>5.0</v>
      </c>
      <c r="G125" s="1">
        <v>16.0</v>
      </c>
      <c r="H125" s="1">
        <v>6.0</v>
      </c>
      <c r="I125" s="1" t="s">
        <v>22</v>
      </c>
      <c r="J125" s="1">
        <v>0.968</v>
      </c>
      <c r="K125" s="1">
        <v>0.596</v>
      </c>
      <c r="L125" s="6" t="str">
        <f>if(J125&gt;QUARTILE!$B$3, "TOP", 0)</f>
        <v>TOP</v>
      </c>
      <c r="M125" s="6">
        <f t="shared" si="1"/>
        <v>2</v>
      </c>
    </row>
    <row r="126">
      <c r="A126" s="1">
        <v>100530.0</v>
      </c>
      <c r="B126" s="1">
        <v>67.0</v>
      </c>
      <c r="C126" s="1">
        <v>5000.0</v>
      </c>
      <c r="D126" s="1" t="s">
        <v>23</v>
      </c>
      <c r="E126" s="1">
        <v>2603.17</v>
      </c>
      <c r="F126" s="1">
        <v>1.0</v>
      </c>
      <c r="G126" s="1">
        <v>20.0</v>
      </c>
      <c r="H126" s="1">
        <v>6.0</v>
      </c>
      <c r="I126" s="1" t="s">
        <v>22</v>
      </c>
      <c r="J126" s="1">
        <v>0.97</v>
      </c>
      <c r="K126" s="1">
        <v>0.041</v>
      </c>
      <c r="L126" s="6" t="str">
        <f>if(J126&gt;QUARTILE!$B$3, "TOP", 0)</f>
        <v>TOP</v>
      </c>
      <c r="M126" s="6">
        <f t="shared" si="1"/>
        <v>2</v>
      </c>
    </row>
    <row r="127">
      <c r="A127" s="1">
        <v>100534.0</v>
      </c>
      <c r="B127" s="1">
        <v>77.0</v>
      </c>
      <c r="C127" s="1">
        <v>53000.0</v>
      </c>
      <c r="D127" s="1" t="s">
        <v>27</v>
      </c>
      <c r="E127" s="1">
        <v>25909.03</v>
      </c>
      <c r="F127" s="1">
        <v>5.0</v>
      </c>
      <c r="G127" s="1">
        <v>16.0</v>
      </c>
      <c r="H127" s="1">
        <v>1.0</v>
      </c>
      <c r="I127" s="1" t="s">
        <v>22</v>
      </c>
      <c r="J127" s="1">
        <v>1.0</v>
      </c>
      <c r="K127" s="1">
        <v>0.764</v>
      </c>
      <c r="L127" s="6" t="str">
        <f>if(J127&gt;QUARTILE!$B$3, "TOP", 0)</f>
        <v>TOP</v>
      </c>
      <c r="M127" s="6">
        <f t="shared" si="1"/>
        <v>2</v>
      </c>
    </row>
    <row r="128">
      <c r="A128" s="1">
        <v>100537.0</v>
      </c>
      <c r="B128" s="1">
        <v>74.0</v>
      </c>
      <c r="C128" s="1">
        <v>7000.0</v>
      </c>
      <c r="D128" s="1" t="s">
        <v>23</v>
      </c>
      <c r="E128" s="1">
        <v>11714.82</v>
      </c>
      <c r="F128" s="1">
        <v>2.0</v>
      </c>
      <c r="G128" s="1">
        <v>22.0</v>
      </c>
      <c r="H128" s="1">
        <v>8.0</v>
      </c>
      <c r="I128" s="1" t="s">
        <v>22</v>
      </c>
      <c r="J128" s="1">
        <v>0.825</v>
      </c>
      <c r="K128" s="1">
        <v>0.337</v>
      </c>
      <c r="L128" s="6" t="str">
        <f>if(J128&gt;QUARTILE!$B$3, "TOP", 0)</f>
        <v>TOP</v>
      </c>
      <c r="M128" s="6">
        <f t="shared" si="1"/>
        <v>2</v>
      </c>
    </row>
    <row r="129">
      <c r="A129" s="1">
        <v>100540.0</v>
      </c>
      <c r="B129" s="1">
        <v>37.0</v>
      </c>
      <c r="C129" s="1">
        <v>31000.0</v>
      </c>
      <c r="D129" s="1" t="s">
        <v>27</v>
      </c>
      <c r="E129" s="1">
        <v>1728.69</v>
      </c>
      <c r="F129" s="1">
        <v>2.0</v>
      </c>
      <c r="G129" s="1">
        <v>19.0</v>
      </c>
      <c r="H129" s="1">
        <v>13.0</v>
      </c>
      <c r="I129" s="1" t="s">
        <v>22</v>
      </c>
      <c r="J129" s="1">
        <v>0.999</v>
      </c>
      <c r="K129" s="1">
        <v>0.801</v>
      </c>
      <c r="L129" s="6" t="str">
        <f>if(J129&gt;QUARTILE!$B$3, "TOP", 0)</f>
        <v>TOP</v>
      </c>
      <c r="M129" s="6">
        <f t="shared" si="1"/>
        <v>2</v>
      </c>
    </row>
    <row r="130">
      <c r="A130" s="1">
        <v>100545.0</v>
      </c>
      <c r="B130" s="1">
        <v>31.0</v>
      </c>
      <c r="C130" s="1">
        <v>25000.0</v>
      </c>
      <c r="D130" s="1" t="s">
        <v>27</v>
      </c>
      <c r="E130" s="1">
        <v>6778.3</v>
      </c>
      <c r="F130" s="1">
        <v>1.0</v>
      </c>
      <c r="G130" s="1">
        <v>14.0</v>
      </c>
      <c r="H130" s="1">
        <v>9.0</v>
      </c>
      <c r="I130" s="1" t="s">
        <v>22</v>
      </c>
      <c r="J130" s="1">
        <v>0.959</v>
      </c>
      <c r="K130" s="1">
        <v>0.181</v>
      </c>
      <c r="L130" s="6" t="str">
        <f>if(J130&gt;QUARTILE!$B$3, "TOP", 0)</f>
        <v>TOP</v>
      </c>
      <c r="M130" s="6">
        <f t="shared" si="1"/>
        <v>2</v>
      </c>
    </row>
    <row r="131">
      <c r="A131" s="1">
        <v>100552.0</v>
      </c>
      <c r="B131" s="1">
        <v>19.0</v>
      </c>
      <c r="C131" s="1">
        <v>29000.0</v>
      </c>
      <c r="D131" s="1" t="s">
        <v>23</v>
      </c>
      <c r="E131" s="1">
        <v>4077.45</v>
      </c>
      <c r="F131" s="1">
        <v>1.0</v>
      </c>
      <c r="G131" s="1">
        <v>13.0</v>
      </c>
      <c r="H131" s="1">
        <v>12.0</v>
      </c>
      <c r="I131" s="1" t="s">
        <v>22</v>
      </c>
      <c r="J131" s="1">
        <v>1.0</v>
      </c>
      <c r="K131" s="1">
        <v>0.301</v>
      </c>
      <c r="L131" s="6" t="str">
        <f>if(J131&gt;QUARTILE!$B$3, "TOP", 0)</f>
        <v>TOP</v>
      </c>
      <c r="M131" s="6">
        <f t="shared" si="1"/>
        <v>2</v>
      </c>
    </row>
    <row r="132">
      <c r="A132" s="1">
        <v>100557.0</v>
      </c>
      <c r="B132" s="1">
        <v>68.0</v>
      </c>
      <c r="C132" s="1">
        <v>27000.0</v>
      </c>
      <c r="D132" s="1" t="s">
        <v>31</v>
      </c>
      <c r="E132" s="1">
        <v>19802.4</v>
      </c>
      <c r="F132" s="1">
        <v>5.0</v>
      </c>
      <c r="G132" s="1">
        <v>17.0</v>
      </c>
      <c r="H132" s="1">
        <v>1.0</v>
      </c>
      <c r="I132" s="1" t="s">
        <v>22</v>
      </c>
      <c r="J132" s="1">
        <v>0.995</v>
      </c>
      <c r="K132" s="1">
        <v>0.446</v>
      </c>
      <c r="L132" s="6" t="str">
        <f>if(J132&gt;QUARTILE!$B$3, "TOP", 0)</f>
        <v>TOP</v>
      </c>
      <c r="M132" s="6">
        <f t="shared" si="1"/>
        <v>2</v>
      </c>
    </row>
    <row r="133">
      <c r="A133" s="1">
        <v>100558.0</v>
      </c>
      <c r="B133" s="1">
        <v>42.0</v>
      </c>
      <c r="C133" s="1">
        <v>13000.0</v>
      </c>
      <c r="D133" s="1" t="s">
        <v>23</v>
      </c>
      <c r="E133" s="1">
        <v>876.89</v>
      </c>
      <c r="F133" s="1">
        <v>1.0</v>
      </c>
      <c r="G133" s="1">
        <v>29.0</v>
      </c>
      <c r="H133" s="1">
        <v>5.0</v>
      </c>
      <c r="I133" s="1" t="s">
        <v>22</v>
      </c>
      <c r="J133" s="1">
        <v>1.0</v>
      </c>
      <c r="K133" s="1">
        <v>0.736</v>
      </c>
      <c r="L133" s="6" t="str">
        <f>if(J133&gt;QUARTILE!$B$3, "TOP", 0)</f>
        <v>TOP</v>
      </c>
      <c r="M133" s="6">
        <f t="shared" si="1"/>
        <v>2</v>
      </c>
    </row>
    <row r="134">
      <c r="A134" s="1">
        <v>100559.0</v>
      </c>
      <c r="B134" s="1">
        <v>75.0</v>
      </c>
      <c r="C134" s="1">
        <v>62000.0</v>
      </c>
      <c r="D134" s="1" t="s">
        <v>25</v>
      </c>
      <c r="E134" s="1">
        <v>3748.42</v>
      </c>
      <c r="F134" s="1">
        <v>2.0</v>
      </c>
      <c r="G134" s="1">
        <v>23.0</v>
      </c>
      <c r="H134" s="1">
        <v>3.0</v>
      </c>
      <c r="I134" s="1" t="s">
        <v>22</v>
      </c>
      <c r="J134" s="1">
        <v>1.0</v>
      </c>
      <c r="K134" s="1">
        <v>0.606</v>
      </c>
      <c r="L134" s="6" t="str">
        <f>if(J134&gt;QUARTILE!$B$3, "TOP", 0)</f>
        <v>TOP</v>
      </c>
      <c r="M134" s="6">
        <f t="shared" si="1"/>
        <v>2</v>
      </c>
    </row>
    <row r="135">
      <c r="A135" s="1">
        <v>100560.0</v>
      </c>
      <c r="B135" s="1">
        <v>80.0</v>
      </c>
      <c r="C135" s="1">
        <v>14000.0</v>
      </c>
      <c r="D135" s="1" t="s">
        <v>27</v>
      </c>
      <c r="E135" s="1">
        <v>11339.13</v>
      </c>
      <c r="F135" s="1">
        <v>1.0</v>
      </c>
      <c r="G135" s="1">
        <v>21.0</v>
      </c>
      <c r="H135" s="1">
        <v>11.0</v>
      </c>
      <c r="I135" s="1" t="s">
        <v>18</v>
      </c>
      <c r="J135" s="1">
        <v>0.916</v>
      </c>
      <c r="K135" s="1">
        <v>0.646</v>
      </c>
      <c r="L135" s="6" t="str">
        <f>if(J135&gt;QUARTILE!$B$3, "TOP", 0)</f>
        <v>TOP</v>
      </c>
      <c r="M135" s="6">
        <f t="shared" si="1"/>
        <v>1</v>
      </c>
    </row>
    <row r="136">
      <c r="A136" s="1">
        <v>100564.0</v>
      </c>
      <c r="B136" s="1">
        <v>75.0</v>
      </c>
      <c r="C136" s="1">
        <v>18000.0</v>
      </c>
      <c r="D136" s="1" t="s">
        <v>25</v>
      </c>
      <c r="E136" s="1">
        <v>43489.41</v>
      </c>
      <c r="F136" s="1">
        <v>5.0</v>
      </c>
      <c r="G136" s="1">
        <v>29.0</v>
      </c>
      <c r="H136" s="1">
        <v>3.0</v>
      </c>
      <c r="I136" s="1" t="s">
        <v>18</v>
      </c>
      <c r="J136" s="1">
        <v>1.0</v>
      </c>
      <c r="K136" s="1">
        <v>0.004</v>
      </c>
      <c r="L136" s="6" t="str">
        <f>if(J136&gt;QUARTILE!$B$3, "TOP", 0)</f>
        <v>TOP</v>
      </c>
      <c r="M136" s="6">
        <f t="shared" si="1"/>
        <v>1</v>
      </c>
    </row>
    <row r="137">
      <c r="A137" s="1">
        <v>100565.0</v>
      </c>
      <c r="B137" s="1">
        <v>75.0</v>
      </c>
      <c r="C137" s="1">
        <v>23000.0</v>
      </c>
      <c r="D137" s="1" t="s">
        <v>27</v>
      </c>
      <c r="E137" s="1">
        <v>5718.17</v>
      </c>
      <c r="F137" s="1">
        <v>2.0</v>
      </c>
      <c r="G137" s="1">
        <v>37.0</v>
      </c>
      <c r="H137" s="1">
        <v>10.0</v>
      </c>
      <c r="I137" s="1" t="s">
        <v>22</v>
      </c>
      <c r="J137" s="1">
        <v>0.959</v>
      </c>
      <c r="K137" s="1">
        <v>0.888</v>
      </c>
      <c r="L137" s="6" t="str">
        <f>if(J137&gt;QUARTILE!$B$3, "TOP", 0)</f>
        <v>TOP</v>
      </c>
      <c r="M137" s="6">
        <f t="shared" si="1"/>
        <v>2</v>
      </c>
    </row>
    <row r="138">
      <c r="A138" s="1">
        <v>100568.0</v>
      </c>
      <c r="B138" s="1">
        <v>69.0</v>
      </c>
      <c r="C138" s="1">
        <v>35000.0</v>
      </c>
      <c r="D138" s="1" t="s">
        <v>23</v>
      </c>
      <c r="E138" s="1">
        <v>6399.16</v>
      </c>
      <c r="F138" s="1">
        <v>2.0</v>
      </c>
      <c r="G138" s="1">
        <v>13.0</v>
      </c>
      <c r="H138" s="1">
        <v>3.0</v>
      </c>
      <c r="I138" s="1" t="s">
        <v>22</v>
      </c>
      <c r="J138" s="1">
        <v>0.855</v>
      </c>
      <c r="K138" s="1">
        <v>0.507</v>
      </c>
      <c r="L138" s="6" t="str">
        <f>if(J138&gt;QUARTILE!$B$3, "TOP", 0)</f>
        <v>TOP</v>
      </c>
      <c r="M138" s="6">
        <f t="shared" si="1"/>
        <v>2</v>
      </c>
    </row>
    <row r="139">
      <c r="A139" s="1">
        <v>100570.0</v>
      </c>
      <c r="B139" s="1">
        <v>23.0</v>
      </c>
      <c r="C139" s="1">
        <v>27000.0</v>
      </c>
      <c r="D139" s="1" t="s">
        <v>25</v>
      </c>
      <c r="E139" s="1">
        <v>34836.75</v>
      </c>
      <c r="F139" s="1">
        <v>5.0</v>
      </c>
      <c r="G139" s="1">
        <v>18.0</v>
      </c>
      <c r="H139" s="1">
        <v>10.0</v>
      </c>
      <c r="I139" s="1" t="s">
        <v>18</v>
      </c>
      <c r="J139" s="1">
        <v>1.0</v>
      </c>
      <c r="K139" s="1">
        <v>0.0</v>
      </c>
      <c r="L139" s="6" t="str">
        <f>if(J139&gt;QUARTILE!$B$3, "TOP", 0)</f>
        <v>TOP</v>
      </c>
      <c r="M139" s="6">
        <f t="shared" si="1"/>
        <v>1</v>
      </c>
    </row>
    <row r="140">
      <c r="A140" s="1">
        <v>100595.0</v>
      </c>
      <c r="B140" s="1">
        <v>33.0</v>
      </c>
      <c r="C140" s="1">
        <v>23000.0</v>
      </c>
      <c r="D140" s="1" t="s">
        <v>23</v>
      </c>
      <c r="E140" s="1">
        <v>1017.13</v>
      </c>
      <c r="F140" s="1">
        <v>5.0</v>
      </c>
      <c r="G140" s="1">
        <v>15.0</v>
      </c>
      <c r="H140" s="1">
        <v>14.0</v>
      </c>
      <c r="I140" s="1" t="s">
        <v>18</v>
      </c>
      <c r="J140" s="1">
        <v>0.913</v>
      </c>
      <c r="K140" s="1">
        <v>0.914</v>
      </c>
      <c r="L140" s="6" t="str">
        <f>if(J140&gt;QUARTILE!$B$3, "TOP", 0)</f>
        <v>TOP</v>
      </c>
      <c r="M140" s="6">
        <f t="shared" si="1"/>
        <v>1</v>
      </c>
    </row>
    <row r="141">
      <c r="A141" s="1">
        <v>100603.0</v>
      </c>
      <c r="B141" s="1">
        <v>73.0</v>
      </c>
      <c r="C141" s="1">
        <v>15000.0</v>
      </c>
      <c r="D141" s="1" t="s">
        <v>27</v>
      </c>
      <c r="E141" s="1">
        <v>42621.1</v>
      </c>
      <c r="F141" s="1">
        <v>1.0</v>
      </c>
      <c r="G141" s="1">
        <v>19.0</v>
      </c>
      <c r="H141" s="1">
        <v>6.0</v>
      </c>
      <c r="I141" s="1" t="s">
        <v>18</v>
      </c>
      <c r="J141" s="1">
        <v>0.966</v>
      </c>
      <c r="K141" s="1">
        <v>0.474</v>
      </c>
      <c r="L141" s="6" t="str">
        <f>if(J141&gt;QUARTILE!$B$3, "TOP", 0)</f>
        <v>TOP</v>
      </c>
      <c r="M141" s="6">
        <f t="shared" si="1"/>
        <v>1</v>
      </c>
    </row>
    <row r="142">
      <c r="A142" s="1">
        <v>100607.0</v>
      </c>
      <c r="B142" s="1">
        <v>75.0</v>
      </c>
      <c r="C142" s="1">
        <v>45000.0</v>
      </c>
      <c r="D142" s="1" t="s">
        <v>27</v>
      </c>
      <c r="E142" s="1">
        <v>22311.52</v>
      </c>
      <c r="F142" s="1">
        <v>2.0</v>
      </c>
      <c r="G142" s="1">
        <v>13.0</v>
      </c>
      <c r="H142" s="1">
        <v>3.0</v>
      </c>
      <c r="I142" s="1" t="s">
        <v>22</v>
      </c>
      <c r="J142" s="1">
        <v>0.887</v>
      </c>
      <c r="K142" s="1">
        <v>0.1</v>
      </c>
      <c r="L142" s="6" t="str">
        <f>if(J142&gt;QUARTILE!$B$3, "TOP", 0)</f>
        <v>TOP</v>
      </c>
      <c r="M142" s="6">
        <f t="shared" si="1"/>
        <v>2</v>
      </c>
    </row>
    <row r="143">
      <c r="A143" s="1">
        <v>100613.0</v>
      </c>
      <c r="B143" s="1">
        <v>79.0</v>
      </c>
      <c r="C143" s="1">
        <v>16000.0</v>
      </c>
      <c r="D143" s="1" t="s">
        <v>27</v>
      </c>
      <c r="E143" s="1">
        <v>4136.77</v>
      </c>
      <c r="F143" s="1">
        <v>5.0</v>
      </c>
      <c r="G143" s="1">
        <v>29.0</v>
      </c>
      <c r="H143" s="1">
        <v>3.0</v>
      </c>
      <c r="I143" s="1" t="s">
        <v>22</v>
      </c>
      <c r="J143" s="1">
        <v>0.865</v>
      </c>
      <c r="K143" s="1">
        <v>0.844</v>
      </c>
      <c r="L143" s="6" t="str">
        <f>if(J143&gt;QUARTILE!$B$3, "TOP", 0)</f>
        <v>TOP</v>
      </c>
      <c r="M143" s="6">
        <f t="shared" si="1"/>
        <v>2</v>
      </c>
    </row>
    <row r="144">
      <c r="A144" s="1">
        <v>100614.0</v>
      </c>
      <c r="B144" s="1">
        <v>40.0</v>
      </c>
      <c r="C144" s="1">
        <v>24000.0</v>
      </c>
      <c r="D144" s="1" t="s">
        <v>23</v>
      </c>
      <c r="E144" s="1">
        <v>8784.42</v>
      </c>
      <c r="F144" s="1">
        <v>4.0</v>
      </c>
      <c r="G144" s="1">
        <v>23.0</v>
      </c>
      <c r="H144" s="1">
        <v>14.0</v>
      </c>
      <c r="I144" s="1" t="s">
        <v>22</v>
      </c>
      <c r="J144" s="1">
        <v>0.863</v>
      </c>
      <c r="K144" s="1">
        <v>0.781</v>
      </c>
      <c r="L144" s="6" t="str">
        <f>if(J144&gt;QUARTILE!$B$3, "TOP", 0)</f>
        <v>TOP</v>
      </c>
      <c r="M144" s="6">
        <f t="shared" si="1"/>
        <v>2</v>
      </c>
    </row>
    <row r="145">
      <c r="A145" s="1">
        <v>100616.0</v>
      </c>
      <c r="B145" s="1">
        <v>26.0</v>
      </c>
      <c r="C145" s="1">
        <v>56000.0</v>
      </c>
      <c r="D145" s="1" t="s">
        <v>23</v>
      </c>
      <c r="E145" s="1">
        <v>5605.91</v>
      </c>
      <c r="F145" s="1">
        <v>1.0</v>
      </c>
      <c r="G145" s="1">
        <v>19.0</v>
      </c>
      <c r="H145" s="1">
        <v>15.0</v>
      </c>
      <c r="I145" s="1" t="s">
        <v>18</v>
      </c>
      <c r="J145" s="1">
        <v>1.0</v>
      </c>
      <c r="K145" s="1">
        <v>0.246</v>
      </c>
      <c r="L145" s="6" t="str">
        <f>if(J145&gt;QUARTILE!$B$3, "TOP", 0)</f>
        <v>TOP</v>
      </c>
      <c r="M145" s="6">
        <f t="shared" si="1"/>
        <v>1</v>
      </c>
    </row>
    <row r="146">
      <c r="A146" s="1">
        <v>100617.0</v>
      </c>
      <c r="B146" s="1">
        <v>29.0</v>
      </c>
      <c r="C146" s="1">
        <v>36000.0</v>
      </c>
      <c r="D146" s="1" t="s">
        <v>17</v>
      </c>
      <c r="E146" s="1">
        <v>19180.31</v>
      </c>
      <c r="F146" s="1">
        <v>4.0</v>
      </c>
      <c r="G146" s="1">
        <v>18.0</v>
      </c>
      <c r="H146" s="1">
        <v>14.0</v>
      </c>
      <c r="I146" s="1" t="s">
        <v>18</v>
      </c>
      <c r="J146" s="1">
        <v>0.953</v>
      </c>
      <c r="K146" s="1">
        <v>0.387</v>
      </c>
      <c r="L146" s="6" t="str">
        <f>if(J146&gt;QUARTILE!$B$3, "TOP", 0)</f>
        <v>TOP</v>
      </c>
      <c r="M146" s="6">
        <f t="shared" si="1"/>
        <v>1</v>
      </c>
    </row>
    <row r="147">
      <c r="A147" s="1">
        <v>100618.0</v>
      </c>
      <c r="B147" s="1">
        <v>70.0</v>
      </c>
      <c r="C147" s="1">
        <v>9000.0</v>
      </c>
      <c r="D147" s="1" t="s">
        <v>25</v>
      </c>
      <c r="E147" s="1">
        <v>7675.13</v>
      </c>
      <c r="F147" s="1">
        <v>1.0</v>
      </c>
      <c r="G147" s="1">
        <v>19.0</v>
      </c>
      <c r="H147" s="1">
        <v>11.0</v>
      </c>
      <c r="I147" s="1" t="s">
        <v>22</v>
      </c>
      <c r="J147" s="1">
        <v>1.0</v>
      </c>
      <c r="K147" s="1">
        <v>0.48</v>
      </c>
      <c r="L147" s="6" t="str">
        <f>if(J147&gt;QUARTILE!$B$3, "TOP", 0)</f>
        <v>TOP</v>
      </c>
      <c r="M147" s="6">
        <f t="shared" si="1"/>
        <v>2</v>
      </c>
    </row>
    <row r="148">
      <c r="A148" s="1">
        <v>100629.0</v>
      </c>
      <c r="B148" s="1">
        <v>42.0</v>
      </c>
      <c r="C148" s="1">
        <v>16000.0</v>
      </c>
      <c r="D148" s="1" t="s">
        <v>23</v>
      </c>
      <c r="E148" s="1">
        <v>47435.09</v>
      </c>
      <c r="F148" s="1">
        <v>1.0</v>
      </c>
      <c r="G148" s="1">
        <v>23.0</v>
      </c>
      <c r="H148" s="1">
        <v>15.0</v>
      </c>
      <c r="I148" s="1" t="s">
        <v>18</v>
      </c>
      <c r="J148" s="1">
        <v>1.0</v>
      </c>
      <c r="K148" s="1">
        <v>0.511</v>
      </c>
      <c r="L148" s="6" t="str">
        <f>if(J148&gt;QUARTILE!$B$3, "TOP", 0)</f>
        <v>TOP</v>
      </c>
      <c r="M148" s="6">
        <f t="shared" si="1"/>
        <v>1</v>
      </c>
    </row>
    <row r="149">
      <c r="A149" s="1">
        <v>100640.0</v>
      </c>
      <c r="B149" s="1">
        <v>46.0</v>
      </c>
      <c r="C149" s="1">
        <v>11000.0</v>
      </c>
      <c r="D149" s="1" t="s">
        <v>27</v>
      </c>
      <c r="E149" s="1">
        <v>3343.71</v>
      </c>
      <c r="F149" s="1">
        <v>5.0</v>
      </c>
      <c r="G149" s="1">
        <v>21.0</v>
      </c>
      <c r="H149" s="1">
        <v>6.0</v>
      </c>
      <c r="I149" s="1" t="s">
        <v>22</v>
      </c>
      <c r="J149" s="1">
        <v>0.887</v>
      </c>
      <c r="K149" s="1">
        <v>0.37</v>
      </c>
      <c r="L149" s="6" t="str">
        <f>if(J149&gt;QUARTILE!$B$3, "TOP", 0)</f>
        <v>TOP</v>
      </c>
      <c r="M149" s="6">
        <f t="shared" si="1"/>
        <v>2</v>
      </c>
    </row>
    <row r="150">
      <c r="A150" s="1">
        <v>100642.0</v>
      </c>
      <c r="B150" s="1">
        <v>20.0</v>
      </c>
      <c r="C150" s="1">
        <v>32000.0</v>
      </c>
      <c r="D150" s="1" t="s">
        <v>23</v>
      </c>
      <c r="E150" s="1">
        <v>55721.49</v>
      </c>
      <c r="F150" s="1">
        <v>1.0</v>
      </c>
      <c r="G150" s="1">
        <v>23.0</v>
      </c>
      <c r="H150" s="1">
        <v>15.0</v>
      </c>
      <c r="I150" s="1" t="s">
        <v>18</v>
      </c>
      <c r="J150" s="1">
        <v>1.0</v>
      </c>
      <c r="K150" s="1">
        <v>0.515</v>
      </c>
      <c r="L150" s="6" t="str">
        <f>if(J150&gt;QUARTILE!$B$3, "TOP", 0)</f>
        <v>TOP</v>
      </c>
      <c r="M150" s="6">
        <f t="shared" si="1"/>
        <v>1</v>
      </c>
    </row>
    <row r="151">
      <c r="A151" s="1">
        <v>100645.0</v>
      </c>
      <c r="B151" s="1">
        <v>33.0</v>
      </c>
      <c r="C151" s="1">
        <v>18000.0</v>
      </c>
      <c r="D151" s="1" t="s">
        <v>30</v>
      </c>
      <c r="E151" s="1">
        <v>7398.32</v>
      </c>
      <c r="F151" s="1">
        <v>1.0</v>
      </c>
      <c r="G151" s="1">
        <v>19.0</v>
      </c>
      <c r="H151" s="1">
        <v>11.0</v>
      </c>
      <c r="I151" s="1" t="s">
        <v>22</v>
      </c>
      <c r="J151" s="1">
        <v>0.874</v>
      </c>
      <c r="K151" s="1">
        <v>0.152</v>
      </c>
      <c r="L151" s="6" t="str">
        <f>if(J151&gt;QUARTILE!$B$3, "TOP", 0)</f>
        <v>TOP</v>
      </c>
      <c r="M151" s="6">
        <f t="shared" si="1"/>
        <v>2</v>
      </c>
    </row>
    <row r="152">
      <c r="A152" s="1">
        <v>100654.0</v>
      </c>
      <c r="B152" s="1">
        <v>64.0</v>
      </c>
      <c r="C152" s="1">
        <v>28000.0</v>
      </c>
      <c r="D152" s="1" t="s">
        <v>30</v>
      </c>
      <c r="E152" s="1">
        <v>11609.2</v>
      </c>
      <c r="F152" s="1">
        <v>5.0</v>
      </c>
      <c r="G152" s="1">
        <v>27.0</v>
      </c>
      <c r="H152" s="1">
        <v>6.0</v>
      </c>
      <c r="I152" s="1" t="s">
        <v>22</v>
      </c>
      <c r="J152" s="1">
        <v>0.923</v>
      </c>
      <c r="K152" s="1">
        <v>0.413</v>
      </c>
      <c r="L152" s="6" t="str">
        <f>if(J152&gt;QUARTILE!$B$3, "TOP", 0)</f>
        <v>TOP</v>
      </c>
      <c r="M152" s="6">
        <f t="shared" si="1"/>
        <v>2</v>
      </c>
    </row>
    <row r="153">
      <c r="A153" s="1">
        <v>100665.0</v>
      </c>
      <c r="B153" s="1">
        <v>65.0</v>
      </c>
      <c r="C153" s="1">
        <v>6000.0</v>
      </c>
      <c r="D153" s="1" t="s">
        <v>23</v>
      </c>
      <c r="E153" s="1">
        <v>6519.58</v>
      </c>
      <c r="F153" s="1">
        <v>1.0</v>
      </c>
      <c r="G153" s="1">
        <v>13.0</v>
      </c>
      <c r="H153" s="1">
        <v>2.0</v>
      </c>
      <c r="I153" s="1" t="s">
        <v>22</v>
      </c>
      <c r="J153" s="1">
        <v>0.871</v>
      </c>
      <c r="K153" s="1">
        <v>0.781</v>
      </c>
      <c r="L153" s="6" t="str">
        <f>if(J153&gt;QUARTILE!$B$3, "TOP", 0)</f>
        <v>TOP</v>
      </c>
      <c r="M153" s="6">
        <f t="shared" si="1"/>
        <v>2</v>
      </c>
    </row>
    <row r="154">
      <c r="A154" s="1">
        <v>100677.0</v>
      </c>
      <c r="B154" s="1">
        <v>22.0</v>
      </c>
      <c r="C154" s="1">
        <v>48000.0</v>
      </c>
      <c r="D154" s="1" t="s">
        <v>24</v>
      </c>
      <c r="E154" s="1">
        <v>82283.77</v>
      </c>
      <c r="F154" s="1">
        <v>1.0</v>
      </c>
      <c r="G154" s="1">
        <v>25.0</v>
      </c>
      <c r="H154" s="1">
        <v>11.0</v>
      </c>
      <c r="I154" s="1" t="s">
        <v>22</v>
      </c>
      <c r="J154" s="1">
        <v>0.834</v>
      </c>
      <c r="K154" s="1">
        <v>0.068</v>
      </c>
      <c r="L154" s="6" t="str">
        <f>if(J154&gt;QUARTILE!$B$3, "TOP", 0)</f>
        <v>TOP</v>
      </c>
      <c r="M154" s="6">
        <f t="shared" si="1"/>
        <v>2</v>
      </c>
    </row>
    <row r="155">
      <c r="A155" s="1">
        <v>100678.0</v>
      </c>
      <c r="B155" s="1">
        <v>53.0</v>
      </c>
      <c r="C155" s="1">
        <v>34000.0</v>
      </c>
      <c r="D155" s="1" t="s">
        <v>23</v>
      </c>
      <c r="E155" s="1">
        <v>16913.63</v>
      </c>
      <c r="F155" s="1">
        <v>2.0</v>
      </c>
      <c r="G155" s="1">
        <v>17.0</v>
      </c>
      <c r="H155" s="1">
        <v>7.0</v>
      </c>
      <c r="I155" s="1" t="s">
        <v>22</v>
      </c>
      <c r="J155" s="1">
        <v>1.0</v>
      </c>
      <c r="K155" s="1">
        <v>0.889</v>
      </c>
      <c r="L155" s="6" t="str">
        <f>if(J155&gt;QUARTILE!$B$3, "TOP", 0)</f>
        <v>TOP</v>
      </c>
      <c r="M155" s="6">
        <f t="shared" si="1"/>
        <v>2</v>
      </c>
    </row>
    <row r="156">
      <c r="A156" s="1">
        <v>100684.0</v>
      </c>
      <c r="B156" s="1">
        <v>36.0</v>
      </c>
      <c r="C156" s="1">
        <v>39000.0</v>
      </c>
      <c r="D156" s="1" t="s">
        <v>17</v>
      </c>
      <c r="E156" s="1">
        <v>37760.27</v>
      </c>
      <c r="F156" s="1">
        <v>1.0</v>
      </c>
      <c r="G156" s="1">
        <v>26.0</v>
      </c>
      <c r="H156" s="1">
        <v>5.0</v>
      </c>
      <c r="I156" s="1" t="s">
        <v>18</v>
      </c>
      <c r="J156" s="1">
        <v>0.863</v>
      </c>
      <c r="K156" s="1">
        <v>0.46</v>
      </c>
      <c r="L156" s="6" t="str">
        <f>if(J156&gt;QUARTILE!$B$3, "TOP", 0)</f>
        <v>TOP</v>
      </c>
      <c r="M156" s="6">
        <f t="shared" si="1"/>
        <v>1</v>
      </c>
    </row>
    <row r="157">
      <c r="A157" s="1">
        <v>100690.0</v>
      </c>
      <c r="B157" s="1">
        <v>62.0</v>
      </c>
      <c r="C157" s="1">
        <v>10000.0</v>
      </c>
      <c r="D157" s="1" t="s">
        <v>25</v>
      </c>
      <c r="E157" s="1">
        <v>22776.44</v>
      </c>
      <c r="F157" s="1">
        <v>5.0</v>
      </c>
      <c r="G157" s="1">
        <v>15.0</v>
      </c>
      <c r="H157" s="1">
        <v>7.0</v>
      </c>
      <c r="I157" s="1" t="s">
        <v>22</v>
      </c>
      <c r="J157" s="1">
        <v>0.986</v>
      </c>
      <c r="K157" s="1">
        <v>0.203</v>
      </c>
      <c r="L157" s="6" t="str">
        <f>if(J157&gt;QUARTILE!$B$3, "TOP", 0)</f>
        <v>TOP</v>
      </c>
      <c r="M157" s="6">
        <f t="shared" si="1"/>
        <v>2</v>
      </c>
    </row>
    <row r="158">
      <c r="A158" s="1">
        <v>100694.0</v>
      </c>
      <c r="B158" s="1">
        <v>33.0</v>
      </c>
      <c r="C158" s="1">
        <v>69000.0</v>
      </c>
      <c r="D158" s="1" t="s">
        <v>17</v>
      </c>
      <c r="E158" s="1">
        <v>29013.68</v>
      </c>
      <c r="F158" s="1">
        <v>4.0</v>
      </c>
      <c r="G158" s="1">
        <v>25.0</v>
      </c>
      <c r="H158" s="1">
        <v>9.0</v>
      </c>
      <c r="I158" s="1" t="s">
        <v>22</v>
      </c>
      <c r="J158" s="1">
        <v>0.899</v>
      </c>
      <c r="K158" s="1">
        <v>0.0</v>
      </c>
      <c r="L158" s="6" t="str">
        <f>if(J158&gt;QUARTILE!$B$3, "TOP", 0)</f>
        <v>TOP</v>
      </c>
      <c r="M158" s="6">
        <f t="shared" si="1"/>
        <v>2</v>
      </c>
    </row>
    <row r="159">
      <c r="A159" s="1">
        <v>100701.0</v>
      </c>
      <c r="B159" s="1">
        <v>37.0</v>
      </c>
      <c r="C159" s="1">
        <v>41000.0</v>
      </c>
      <c r="D159" s="1" t="s">
        <v>23</v>
      </c>
      <c r="E159" s="1">
        <v>3589.53</v>
      </c>
      <c r="F159" s="1">
        <v>3.0</v>
      </c>
      <c r="G159" s="1">
        <v>26.0</v>
      </c>
      <c r="H159" s="1">
        <v>11.0</v>
      </c>
      <c r="I159" s="1" t="s">
        <v>18</v>
      </c>
      <c r="J159" s="1">
        <v>0.984</v>
      </c>
      <c r="K159" s="1">
        <v>0.257</v>
      </c>
      <c r="L159" s="6" t="str">
        <f>if(J159&gt;QUARTILE!$B$3, "TOP", 0)</f>
        <v>TOP</v>
      </c>
      <c r="M159" s="6">
        <f t="shared" si="1"/>
        <v>1</v>
      </c>
    </row>
    <row r="160">
      <c r="A160" s="1">
        <v>100706.0</v>
      </c>
      <c r="B160" s="1">
        <v>77.0</v>
      </c>
      <c r="C160" s="1">
        <v>24000.0</v>
      </c>
      <c r="D160" s="1" t="s">
        <v>23</v>
      </c>
      <c r="E160" s="1">
        <v>20447.51</v>
      </c>
      <c r="F160" s="1">
        <v>2.0</v>
      </c>
      <c r="G160" s="1">
        <v>15.0</v>
      </c>
      <c r="H160" s="1">
        <v>7.0</v>
      </c>
      <c r="I160" s="1" t="s">
        <v>22</v>
      </c>
      <c r="J160" s="1">
        <v>1.0</v>
      </c>
      <c r="K160" s="1">
        <v>0.84</v>
      </c>
      <c r="L160" s="6" t="str">
        <f>if(J160&gt;QUARTILE!$B$3, "TOP", 0)</f>
        <v>TOP</v>
      </c>
      <c r="M160" s="6">
        <f t="shared" si="1"/>
        <v>2</v>
      </c>
    </row>
    <row r="161">
      <c r="A161" s="1">
        <v>100711.0</v>
      </c>
      <c r="B161" s="1">
        <v>60.0</v>
      </c>
      <c r="C161" s="1">
        <v>16000.0</v>
      </c>
      <c r="D161" s="1" t="s">
        <v>25</v>
      </c>
      <c r="E161" s="1">
        <v>39224.01</v>
      </c>
      <c r="F161" s="1">
        <v>4.0</v>
      </c>
      <c r="G161" s="1">
        <v>20.0</v>
      </c>
      <c r="H161" s="1">
        <v>8.0</v>
      </c>
      <c r="I161" s="1" t="s">
        <v>18</v>
      </c>
      <c r="J161" s="1">
        <v>0.918</v>
      </c>
      <c r="K161" s="1">
        <v>0.843</v>
      </c>
      <c r="L161" s="6" t="str">
        <f>if(J161&gt;QUARTILE!$B$3, "TOP", 0)</f>
        <v>TOP</v>
      </c>
      <c r="M161" s="6">
        <f t="shared" si="1"/>
        <v>1</v>
      </c>
    </row>
    <row r="162">
      <c r="A162" s="1">
        <v>100717.0</v>
      </c>
      <c r="B162" s="1">
        <v>57.0</v>
      </c>
      <c r="C162" s="1">
        <v>22000.0</v>
      </c>
      <c r="D162" s="1" t="s">
        <v>27</v>
      </c>
      <c r="E162" s="1">
        <v>22604.18</v>
      </c>
      <c r="F162" s="1">
        <v>3.0</v>
      </c>
      <c r="G162" s="1">
        <v>19.0</v>
      </c>
      <c r="H162" s="1">
        <v>3.0</v>
      </c>
      <c r="I162" s="1" t="s">
        <v>22</v>
      </c>
      <c r="J162" s="1">
        <v>0.894</v>
      </c>
      <c r="K162" s="1">
        <v>0.21</v>
      </c>
      <c r="L162" s="6" t="str">
        <f>if(J162&gt;QUARTILE!$B$3, "TOP", 0)</f>
        <v>TOP</v>
      </c>
      <c r="M162" s="6">
        <f t="shared" si="1"/>
        <v>2</v>
      </c>
    </row>
    <row r="163">
      <c r="A163" s="1">
        <v>100732.0</v>
      </c>
      <c r="B163" s="1">
        <v>34.0</v>
      </c>
      <c r="C163" s="1">
        <v>55000.0</v>
      </c>
      <c r="D163" s="1" t="s">
        <v>23</v>
      </c>
      <c r="E163" s="1">
        <v>17296.42</v>
      </c>
      <c r="F163" s="1">
        <v>1.0</v>
      </c>
      <c r="G163" s="1">
        <v>25.0</v>
      </c>
      <c r="H163" s="1">
        <v>18.0</v>
      </c>
      <c r="I163" s="1" t="s">
        <v>18</v>
      </c>
      <c r="J163" s="1">
        <v>0.82</v>
      </c>
      <c r="K163" s="1">
        <v>0.973</v>
      </c>
      <c r="L163" s="6" t="str">
        <f>if(J163&gt;QUARTILE!$B$3, "TOP", 0)</f>
        <v>TOP</v>
      </c>
      <c r="M163" s="6">
        <f t="shared" si="1"/>
        <v>1</v>
      </c>
    </row>
    <row r="164">
      <c r="A164" s="1">
        <v>100733.0</v>
      </c>
      <c r="B164" s="1">
        <v>43.0</v>
      </c>
      <c r="C164" s="1">
        <v>50000.0</v>
      </c>
      <c r="D164" s="1" t="s">
        <v>17</v>
      </c>
      <c r="E164" s="1">
        <v>14767.52</v>
      </c>
      <c r="F164" s="1">
        <v>5.0</v>
      </c>
      <c r="G164" s="1">
        <v>16.0</v>
      </c>
      <c r="H164" s="1">
        <v>12.0</v>
      </c>
      <c r="I164" s="1" t="s">
        <v>18</v>
      </c>
      <c r="J164" s="1">
        <v>0.919</v>
      </c>
      <c r="K164" s="1">
        <v>0.563</v>
      </c>
      <c r="L164" s="6" t="str">
        <f>if(J164&gt;QUARTILE!$B$3, "TOP", 0)</f>
        <v>TOP</v>
      </c>
      <c r="M164" s="6">
        <f t="shared" si="1"/>
        <v>1</v>
      </c>
    </row>
    <row r="165">
      <c r="A165" s="1">
        <v>100740.0</v>
      </c>
      <c r="B165" s="1">
        <v>51.0</v>
      </c>
      <c r="C165" s="1">
        <v>33000.0</v>
      </c>
      <c r="D165" s="1" t="s">
        <v>23</v>
      </c>
      <c r="E165" s="1">
        <v>75382.29</v>
      </c>
      <c r="F165" s="1">
        <v>5.0</v>
      </c>
      <c r="G165" s="1">
        <v>23.0</v>
      </c>
      <c r="H165" s="1">
        <v>7.0</v>
      </c>
      <c r="I165" s="1" t="s">
        <v>18</v>
      </c>
      <c r="J165" s="1">
        <v>0.953</v>
      </c>
      <c r="K165" s="1">
        <v>0.035</v>
      </c>
      <c r="L165" s="6" t="str">
        <f>if(J165&gt;QUARTILE!$B$3, "TOP", 0)</f>
        <v>TOP</v>
      </c>
      <c r="M165" s="6">
        <f t="shared" si="1"/>
        <v>1</v>
      </c>
    </row>
    <row r="166">
      <c r="A166" s="1">
        <v>100743.0</v>
      </c>
      <c r="B166" s="1">
        <v>24.0</v>
      </c>
      <c r="C166" s="1">
        <v>42000.0</v>
      </c>
      <c r="D166" s="1" t="s">
        <v>25</v>
      </c>
      <c r="E166" s="1">
        <v>7508.06</v>
      </c>
      <c r="F166" s="1">
        <v>2.0</v>
      </c>
      <c r="G166" s="1">
        <v>11.0</v>
      </c>
      <c r="H166" s="1">
        <v>11.0</v>
      </c>
      <c r="I166" s="1" t="s">
        <v>22</v>
      </c>
      <c r="J166" s="1">
        <v>0.854</v>
      </c>
      <c r="K166" s="1">
        <v>0.057</v>
      </c>
      <c r="L166" s="6" t="str">
        <f>if(J166&gt;QUARTILE!$B$3, "TOP", 0)</f>
        <v>TOP</v>
      </c>
      <c r="M166" s="6">
        <f t="shared" si="1"/>
        <v>2</v>
      </c>
    </row>
    <row r="167">
      <c r="A167" s="1">
        <v>100744.0</v>
      </c>
      <c r="B167" s="1">
        <v>21.0</v>
      </c>
      <c r="C167" s="1">
        <v>25000.0</v>
      </c>
      <c r="D167" s="1" t="s">
        <v>23</v>
      </c>
      <c r="E167" s="1">
        <v>17713.12</v>
      </c>
      <c r="F167" s="1">
        <v>1.0</v>
      </c>
      <c r="G167" s="1">
        <v>17.0</v>
      </c>
      <c r="H167" s="1">
        <v>15.0</v>
      </c>
      <c r="I167" s="1" t="s">
        <v>18</v>
      </c>
      <c r="J167" s="1">
        <v>0.847</v>
      </c>
      <c r="K167" s="1">
        <v>0.879</v>
      </c>
      <c r="L167" s="6" t="str">
        <f>if(J167&gt;QUARTILE!$B$3, "TOP", 0)</f>
        <v>TOP</v>
      </c>
      <c r="M167" s="6">
        <f t="shared" si="1"/>
        <v>1</v>
      </c>
    </row>
    <row r="168">
      <c r="A168" s="1">
        <v>100746.0</v>
      </c>
      <c r="B168" s="1">
        <v>70.0</v>
      </c>
      <c r="C168" s="1">
        <v>24000.0</v>
      </c>
      <c r="D168" s="1" t="s">
        <v>21</v>
      </c>
      <c r="E168" s="1">
        <v>3035.75</v>
      </c>
      <c r="F168" s="1">
        <v>3.0</v>
      </c>
      <c r="G168" s="1">
        <v>21.0</v>
      </c>
      <c r="H168" s="1">
        <v>2.0</v>
      </c>
      <c r="I168" s="1" t="s">
        <v>22</v>
      </c>
      <c r="J168" s="1">
        <v>0.845</v>
      </c>
      <c r="K168" s="1">
        <v>0.198</v>
      </c>
      <c r="L168" s="6" t="str">
        <f>if(J168&gt;QUARTILE!$B$3, "TOP", 0)</f>
        <v>TOP</v>
      </c>
      <c r="M168" s="6">
        <f t="shared" si="1"/>
        <v>2</v>
      </c>
    </row>
    <row r="169">
      <c r="A169" s="1">
        <v>100748.0</v>
      </c>
      <c r="B169" s="1">
        <v>62.0</v>
      </c>
      <c r="C169" s="1">
        <v>58000.0</v>
      </c>
      <c r="D169" s="1" t="s">
        <v>25</v>
      </c>
      <c r="E169" s="1">
        <v>7874.67</v>
      </c>
      <c r="F169" s="1">
        <v>1.0</v>
      </c>
      <c r="G169" s="1">
        <v>21.0</v>
      </c>
      <c r="H169" s="1">
        <v>6.0</v>
      </c>
      <c r="I169" s="1" t="s">
        <v>22</v>
      </c>
      <c r="J169" s="1">
        <v>1.0</v>
      </c>
      <c r="K169" s="1">
        <v>0.569</v>
      </c>
      <c r="L169" s="6" t="str">
        <f>if(J169&gt;QUARTILE!$B$3, "TOP", 0)</f>
        <v>TOP</v>
      </c>
      <c r="M169" s="6">
        <f t="shared" si="1"/>
        <v>2</v>
      </c>
    </row>
    <row r="170">
      <c r="A170" s="1">
        <v>100757.0</v>
      </c>
      <c r="B170" s="1">
        <v>53.0</v>
      </c>
      <c r="C170" s="1">
        <v>17000.0</v>
      </c>
      <c r="D170" s="1" t="s">
        <v>21</v>
      </c>
      <c r="E170" s="1">
        <v>7574.21</v>
      </c>
      <c r="F170" s="1">
        <v>4.0</v>
      </c>
      <c r="G170" s="1">
        <v>18.0</v>
      </c>
      <c r="H170" s="1">
        <v>7.0</v>
      </c>
      <c r="I170" s="1" t="s">
        <v>22</v>
      </c>
      <c r="J170" s="1">
        <v>0.979</v>
      </c>
      <c r="K170" s="1">
        <v>0.2</v>
      </c>
      <c r="L170" s="6" t="str">
        <f>if(J170&gt;QUARTILE!$B$3, "TOP", 0)</f>
        <v>TOP</v>
      </c>
      <c r="M170" s="6">
        <f t="shared" si="1"/>
        <v>2</v>
      </c>
    </row>
    <row r="171">
      <c r="A171" s="1">
        <v>100767.0</v>
      </c>
      <c r="B171" s="1">
        <v>35.0</v>
      </c>
      <c r="C171" s="1">
        <v>35000.0</v>
      </c>
      <c r="D171" s="1" t="s">
        <v>25</v>
      </c>
      <c r="E171" s="1">
        <v>42781.79</v>
      </c>
      <c r="F171" s="1">
        <v>4.0</v>
      </c>
      <c r="G171" s="1">
        <v>14.0</v>
      </c>
      <c r="H171" s="1">
        <v>9.0</v>
      </c>
      <c r="I171" s="1" t="s">
        <v>18</v>
      </c>
      <c r="J171" s="1">
        <v>1.0</v>
      </c>
      <c r="K171" s="1">
        <v>0.743</v>
      </c>
      <c r="L171" s="6" t="str">
        <f>if(J171&gt;QUARTILE!$B$3, "TOP", 0)</f>
        <v>TOP</v>
      </c>
      <c r="M171" s="6">
        <f t="shared" si="1"/>
        <v>1</v>
      </c>
    </row>
    <row r="172">
      <c r="A172" s="1">
        <v>100770.0</v>
      </c>
      <c r="B172" s="1">
        <v>49.0</v>
      </c>
      <c r="C172" s="1">
        <v>36000.0</v>
      </c>
      <c r="D172" s="1" t="s">
        <v>17</v>
      </c>
      <c r="E172" s="1">
        <v>13566.42</v>
      </c>
      <c r="F172" s="1">
        <v>5.0</v>
      </c>
      <c r="G172" s="1">
        <v>25.0</v>
      </c>
      <c r="H172" s="1">
        <v>9.0</v>
      </c>
      <c r="I172" s="1" t="s">
        <v>22</v>
      </c>
      <c r="J172" s="1">
        <v>0.841</v>
      </c>
      <c r="K172" s="1">
        <v>0.43</v>
      </c>
      <c r="L172" s="6" t="str">
        <f>if(J172&gt;QUARTILE!$B$3, "TOP", 0)</f>
        <v>TOP</v>
      </c>
      <c r="M172" s="6">
        <f t="shared" si="1"/>
        <v>2</v>
      </c>
    </row>
    <row r="173">
      <c r="A173" s="1">
        <v>100777.0</v>
      </c>
      <c r="B173" s="1">
        <v>66.0</v>
      </c>
      <c r="C173" s="1">
        <v>15000.0</v>
      </c>
      <c r="D173" s="1" t="s">
        <v>27</v>
      </c>
      <c r="E173" s="1">
        <v>45870.32</v>
      </c>
      <c r="F173" s="1">
        <v>3.0</v>
      </c>
      <c r="G173" s="1">
        <v>15.0</v>
      </c>
      <c r="H173" s="1">
        <v>2.0</v>
      </c>
      <c r="I173" s="1" t="s">
        <v>18</v>
      </c>
      <c r="J173" s="1">
        <v>1.0</v>
      </c>
      <c r="K173" s="1">
        <v>0.027</v>
      </c>
      <c r="L173" s="6" t="str">
        <f>if(J173&gt;QUARTILE!$B$3, "TOP", 0)</f>
        <v>TOP</v>
      </c>
      <c r="M173" s="6">
        <f t="shared" si="1"/>
        <v>1</v>
      </c>
    </row>
    <row r="174">
      <c r="A174" s="1">
        <v>100784.0</v>
      </c>
      <c r="B174" s="1">
        <v>47.0</v>
      </c>
      <c r="C174" s="1">
        <v>13000.0</v>
      </c>
      <c r="D174" s="1" t="s">
        <v>25</v>
      </c>
      <c r="E174" s="1">
        <v>7200.58</v>
      </c>
      <c r="F174" s="1">
        <v>2.0</v>
      </c>
      <c r="G174" s="1">
        <v>23.0</v>
      </c>
      <c r="H174" s="1">
        <v>11.0</v>
      </c>
      <c r="I174" s="1" t="s">
        <v>22</v>
      </c>
      <c r="J174" s="1">
        <v>0.817</v>
      </c>
      <c r="K174" s="1">
        <v>0.443</v>
      </c>
      <c r="L174" s="6" t="str">
        <f>if(J174&gt;QUARTILE!$B$3, "TOP", 0)</f>
        <v>TOP</v>
      </c>
      <c r="M174" s="6">
        <f t="shared" si="1"/>
        <v>2</v>
      </c>
    </row>
    <row r="175">
      <c r="A175" s="1">
        <v>100786.0</v>
      </c>
      <c r="B175" s="1">
        <v>66.0</v>
      </c>
      <c r="C175" s="1">
        <v>59000.0</v>
      </c>
      <c r="D175" s="1" t="s">
        <v>25</v>
      </c>
      <c r="E175" s="1">
        <v>6348.74</v>
      </c>
      <c r="F175" s="1">
        <v>2.0</v>
      </c>
      <c r="G175" s="1">
        <v>20.0</v>
      </c>
      <c r="H175" s="1">
        <v>6.0</v>
      </c>
      <c r="I175" s="1" t="s">
        <v>22</v>
      </c>
      <c r="J175" s="1">
        <v>0.871</v>
      </c>
      <c r="K175" s="1">
        <v>0.201</v>
      </c>
      <c r="L175" s="6" t="str">
        <f>if(J175&gt;QUARTILE!$B$3, "TOP", 0)</f>
        <v>TOP</v>
      </c>
      <c r="M175" s="6">
        <f t="shared" si="1"/>
        <v>2</v>
      </c>
    </row>
    <row r="176">
      <c r="A176" s="1">
        <v>100788.0</v>
      </c>
      <c r="B176" s="1">
        <v>37.0</v>
      </c>
      <c r="C176" s="1">
        <v>18000.0</v>
      </c>
      <c r="D176" s="1" t="s">
        <v>23</v>
      </c>
      <c r="E176" s="1">
        <v>10380.28</v>
      </c>
      <c r="F176" s="1">
        <v>4.0</v>
      </c>
      <c r="G176" s="1">
        <v>26.0</v>
      </c>
      <c r="H176" s="1">
        <v>7.0</v>
      </c>
      <c r="I176" s="1" t="s">
        <v>22</v>
      </c>
      <c r="J176" s="1">
        <v>0.851</v>
      </c>
      <c r="K176" s="1">
        <v>0.94</v>
      </c>
      <c r="L176" s="6" t="str">
        <f>if(J176&gt;QUARTILE!$B$3, "TOP", 0)</f>
        <v>TOP</v>
      </c>
      <c r="M176" s="6">
        <f t="shared" si="1"/>
        <v>2</v>
      </c>
    </row>
    <row r="177">
      <c r="A177" s="1">
        <v>100789.0</v>
      </c>
      <c r="B177" s="1">
        <v>65.0</v>
      </c>
      <c r="C177" s="1">
        <v>33000.0</v>
      </c>
      <c r="D177" s="1" t="s">
        <v>23</v>
      </c>
      <c r="E177" s="1">
        <v>3732.6</v>
      </c>
      <c r="F177" s="1">
        <v>2.0</v>
      </c>
      <c r="G177" s="1">
        <v>21.0</v>
      </c>
      <c r="H177" s="1">
        <v>5.0</v>
      </c>
      <c r="I177" s="1" t="s">
        <v>22</v>
      </c>
      <c r="J177" s="1">
        <v>0.997</v>
      </c>
      <c r="K177" s="1">
        <v>0.53</v>
      </c>
      <c r="L177" s="6" t="str">
        <f>if(J177&gt;QUARTILE!$B$3, "TOP", 0)</f>
        <v>TOP</v>
      </c>
      <c r="M177" s="6">
        <f t="shared" si="1"/>
        <v>2</v>
      </c>
    </row>
    <row r="178">
      <c r="A178" s="1">
        <v>100790.0</v>
      </c>
      <c r="B178" s="1">
        <v>42.0</v>
      </c>
      <c r="C178" s="1">
        <v>52000.0</v>
      </c>
      <c r="D178" s="1" t="s">
        <v>25</v>
      </c>
      <c r="E178" s="1">
        <v>4528.45</v>
      </c>
      <c r="F178" s="1">
        <v>1.0</v>
      </c>
      <c r="G178" s="1">
        <v>18.0</v>
      </c>
      <c r="H178" s="1">
        <v>8.0</v>
      </c>
      <c r="I178" s="1" t="s">
        <v>22</v>
      </c>
      <c r="J178" s="1">
        <v>0.892</v>
      </c>
      <c r="K178" s="1">
        <v>0.012</v>
      </c>
      <c r="L178" s="6" t="str">
        <f>if(J178&gt;QUARTILE!$B$3, "TOP", 0)</f>
        <v>TOP</v>
      </c>
      <c r="M178" s="6">
        <f t="shared" si="1"/>
        <v>2</v>
      </c>
    </row>
    <row r="179">
      <c r="A179" s="1">
        <v>100791.0</v>
      </c>
      <c r="B179" s="1">
        <v>39.0</v>
      </c>
      <c r="C179" s="1">
        <v>26000.0</v>
      </c>
      <c r="D179" s="1" t="s">
        <v>25</v>
      </c>
      <c r="E179" s="1">
        <v>50094.7</v>
      </c>
      <c r="F179" s="1">
        <v>4.0</v>
      </c>
      <c r="G179" s="1">
        <v>15.0</v>
      </c>
      <c r="H179" s="1">
        <v>10.0</v>
      </c>
      <c r="I179" s="1" t="s">
        <v>18</v>
      </c>
      <c r="J179" s="1">
        <v>0.894</v>
      </c>
      <c r="K179" s="1">
        <v>0.0</v>
      </c>
      <c r="L179" s="6" t="str">
        <f>if(J179&gt;QUARTILE!$B$3, "TOP", 0)</f>
        <v>TOP</v>
      </c>
      <c r="M179" s="6">
        <f t="shared" si="1"/>
        <v>1</v>
      </c>
    </row>
    <row r="180">
      <c r="A180" s="1">
        <v>100799.0</v>
      </c>
      <c r="B180" s="1">
        <v>58.0</v>
      </c>
      <c r="C180" s="1">
        <v>16000.0</v>
      </c>
      <c r="D180" s="1" t="s">
        <v>23</v>
      </c>
      <c r="E180" s="1">
        <v>1057.48</v>
      </c>
      <c r="F180" s="1">
        <v>3.0</v>
      </c>
      <c r="G180" s="1">
        <v>22.0</v>
      </c>
      <c r="H180" s="1">
        <v>3.0</v>
      </c>
      <c r="I180" s="1" t="s">
        <v>22</v>
      </c>
      <c r="J180" s="1">
        <v>0.981</v>
      </c>
      <c r="K180" s="1">
        <v>0.597</v>
      </c>
      <c r="L180" s="6" t="str">
        <f>if(J180&gt;QUARTILE!$B$3, "TOP", 0)</f>
        <v>TOP</v>
      </c>
      <c r="M180" s="6">
        <f t="shared" si="1"/>
        <v>2</v>
      </c>
    </row>
    <row r="181">
      <c r="A181" s="1">
        <v>100806.0</v>
      </c>
      <c r="B181" s="1">
        <v>48.0</v>
      </c>
      <c r="C181" s="1">
        <v>21000.0</v>
      </c>
      <c r="D181" s="1" t="s">
        <v>21</v>
      </c>
      <c r="E181" s="1">
        <v>7347.49</v>
      </c>
      <c r="F181" s="1">
        <v>4.0</v>
      </c>
      <c r="G181" s="1">
        <v>23.0</v>
      </c>
      <c r="H181" s="1">
        <v>12.0</v>
      </c>
      <c r="I181" s="1" t="s">
        <v>22</v>
      </c>
      <c r="J181" s="1">
        <v>0.856</v>
      </c>
      <c r="K181" s="1">
        <v>0.824</v>
      </c>
      <c r="L181" s="6" t="str">
        <f>if(J181&gt;QUARTILE!$B$3, "TOP", 0)</f>
        <v>TOP</v>
      </c>
      <c r="M181" s="6">
        <f t="shared" si="1"/>
        <v>2</v>
      </c>
    </row>
    <row r="182">
      <c r="A182" s="1">
        <v>100808.0</v>
      </c>
      <c r="B182" s="1">
        <v>36.0</v>
      </c>
      <c r="C182" s="1">
        <v>14000.0</v>
      </c>
      <c r="D182" s="1" t="s">
        <v>30</v>
      </c>
      <c r="E182" s="1">
        <v>53981.49</v>
      </c>
      <c r="F182" s="1">
        <v>5.0</v>
      </c>
      <c r="G182" s="1">
        <v>24.0</v>
      </c>
      <c r="H182" s="1">
        <v>11.0</v>
      </c>
      <c r="I182" s="1" t="s">
        <v>18</v>
      </c>
      <c r="J182" s="1">
        <v>0.971</v>
      </c>
      <c r="K182" s="1">
        <v>0.285</v>
      </c>
      <c r="L182" s="6" t="str">
        <f>if(J182&gt;QUARTILE!$B$3, "TOP", 0)</f>
        <v>TOP</v>
      </c>
      <c r="M182" s="6">
        <f t="shared" si="1"/>
        <v>1</v>
      </c>
    </row>
    <row r="183">
      <c r="A183" s="1">
        <v>100809.0</v>
      </c>
      <c r="B183" s="1">
        <v>75.0</v>
      </c>
      <c r="C183" s="1">
        <v>40000.0</v>
      </c>
      <c r="D183" s="1" t="s">
        <v>25</v>
      </c>
      <c r="E183" s="1">
        <v>7301.58</v>
      </c>
      <c r="F183" s="1">
        <v>3.0</v>
      </c>
      <c r="G183" s="1">
        <v>9.0</v>
      </c>
      <c r="H183" s="1">
        <v>11.0</v>
      </c>
      <c r="I183" s="1" t="s">
        <v>18</v>
      </c>
      <c r="J183" s="1">
        <v>0.946</v>
      </c>
      <c r="K183" s="1">
        <v>0.053</v>
      </c>
      <c r="L183" s="6" t="str">
        <f>if(J183&gt;QUARTILE!$B$3, "TOP", 0)</f>
        <v>TOP</v>
      </c>
      <c r="M183" s="6">
        <f t="shared" si="1"/>
        <v>1</v>
      </c>
    </row>
    <row r="184">
      <c r="A184" s="1">
        <v>100811.0</v>
      </c>
      <c r="B184" s="1">
        <v>33.0</v>
      </c>
      <c r="C184" s="1">
        <v>21000.0</v>
      </c>
      <c r="D184" s="1" t="s">
        <v>23</v>
      </c>
      <c r="E184" s="1">
        <v>22517.27</v>
      </c>
      <c r="F184" s="1">
        <v>5.0</v>
      </c>
      <c r="G184" s="1">
        <v>21.0</v>
      </c>
      <c r="H184" s="1">
        <v>10.0</v>
      </c>
      <c r="I184" s="1" t="s">
        <v>22</v>
      </c>
      <c r="J184" s="1">
        <v>0.945</v>
      </c>
      <c r="K184" s="1">
        <v>0.454</v>
      </c>
      <c r="L184" s="6" t="str">
        <f>if(J184&gt;QUARTILE!$B$3, "TOP", 0)</f>
        <v>TOP</v>
      </c>
      <c r="M184" s="6">
        <f t="shared" si="1"/>
        <v>2</v>
      </c>
    </row>
    <row r="185">
      <c r="A185" s="1">
        <v>100812.0</v>
      </c>
      <c r="B185" s="1">
        <v>70.0</v>
      </c>
      <c r="C185" s="1">
        <v>27000.0</v>
      </c>
      <c r="D185" s="1" t="s">
        <v>23</v>
      </c>
      <c r="E185" s="1">
        <v>30914.35</v>
      </c>
      <c r="F185" s="1">
        <v>3.0</v>
      </c>
      <c r="G185" s="1">
        <v>19.0</v>
      </c>
      <c r="H185" s="1">
        <v>6.0</v>
      </c>
      <c r="I185" s="1" t="s">
        <v>18</v>
      </c>
      <c r="J185" s="1">
        <v>0.897</v>
      </c>
      <c r="K185" s="1">
        <v>0.793</v>
      </c>
      <c r="L185" s="6" t="str">
        <f>if(J185&gt;QUARTILE!$B$3, "TOP", 0)</f>
        <v>TOP</v>
      </c>
      <c r="M185" s="6">
        <f t="shared" si="1"/>
        <v>1</v>
      </c>
    </row>
    <row r="186">
      <c r="A186" s="1">
        <v>100814.0</v>
      </c>
      <c r="B186" s="1">
        <v>52.0</v>
      </c>
      <c r="C186" s="1">
        <v>56000.0</v>
      </c>
      <c r="D186" s="1" t="s">
        <v>23</v>
      </c>
      <c r="E186" s="1">
        <v>3434.78</v>
      </c>
      <c r="F186" s="1">
        <v>4.0</v>
      </c>
      <c r="G186" s="1">
        <v>25.0</v>
      </c>
      <c r="H186" s="1">
        <v>3.0</v>
      </c>
      <c r="I186" s="1" t="s">
        <v>22</v>
      </c>
      <c r="J186" s="1">
        <v>1.0</v>
      </c>
      <c r="K186" s="1">
        <v>0.151</v>
      </c>
      <c r="L186" s="6" t="str">
        <f>if(J186&gt;QUARTILE!$B$3, "TOP", 0)</f>
        <v>TOP</v>
      </c>
      <c r="M186" s="6">
        <f t="shared" si="1"/>
        <v>2</v>
      </c>
    </row>
    <row r="187">
      <c r="A187" s="1">
        <v>100823.0</v>
      </c>
      <c r="B187" s="1">
        <v>33.0</v>
      </c>
      <c r="C187" s="1">
        <v>31000.0</v>
      </c>
      <c r="D187" s="1" t="s">
        <v>23</v>
      </c>
      <c r="E187" s="1">
        <v>3797.36</v>
      </c>
      <c r="F187" s="1">
        <v>2.0</v>
      </c>
      <c r="G187" s="1">
        <v>13.0</v>
      </c>
      <c r="H187" s="1">
        <v>10.0</v>
      </c>
      <c r="I187" s="1" t="s">
        <v>22</v>
      </c>
      <c r="J187" s="1">
        <v>0.943</v>
      </c>
      <c r="K187" s="1">
        <v>0.848</v>
      </c>
      <c r="L187" s="6" t="str">
        <f>if(J187&gt;QUARTILE!$B$3, "TOP", 0)</f>
        <v>TOP</v>
      </c>
      <c r="M187" s="6">
        <f t="shared" si="1"/>
        <v>2</v>
      </c>
    </row>
    <row r="188">
      <c r="A188" s="1">
        <v>100827.0</v>
      </c>
      <c r="B188" s="1">
        <v>70.0</v>
      </c>
      <c r="C188" s="1">
        <v>73000.0</v>
      </c>
      <c r="D188" s="1" t="s">
        <v>21</v>
      </c>
      <c r="E188" s="1">
        <v>8693.3</v>
      </c>
      <c r="F188" s="1">
        <v>3.0</v>
      </c>
      <c r="G188" s="1">
        <v>27.0</v>
      </c>
      <c r="H188" s="1">
        <v>5.0</v>
      </c>
      <c r="I188" s="1" t="s">
        <v>22</v>
      </c>
      <c r="J188" s="1">
        <v>0.858</v>
      </c>
      <c r="K188" s="1">
        <v>0.05</v>
      </c>
      <c r="L188" s="6" t="str">
        <f>if(J188&gt;QUARTILE!$B$3, "TOP", 0)</f>
        <v>TOP</v>
      </c>
      <c r="M188" s="6">
        <f t="shared" si="1"/>
        <v>2</v>
      </c>
    </row>
    <row r="189">
      <c r="A189" s="1">
        <v>100832.0</v>
      </c>
      <c r="B189" s="1">
        <v>48.0</v>
      </c>
      <c r="C189" s="1">
        <v>25000.0</v>
      </c>
      <c r="D189" s="1" t="s">
        <v>25</v>
      </c>
      <c r="E189" s="1">
        <v>32970.03</v>
      </c>
      <c r="F189" s="1">
        <v>2.0</v>
      </c>
      <c r="G189" s="1">
        <v>21.0</v>
      </c>
      <c r="H189" s="1">
        <v>12.0</v>
      </c>
      <c r="I189" s="1" t="s">
        <v>22</v>
      </c>
      <c r="J189" s="1">
        <v>1.0</v>
      </c>
      <c r="K189" s="1">
        <v>0.866</v>
      </c>
      <c r="L189" s="6" t="str">
        <f>if(J189&gt;QUARTILE!$B$3, "TOP", 0)</f>
        <v>TOP</v>
      </c>
      <c r="M189" s="6">
        <f t="shared" si="1"/>
        <v>2</v>
      </c>
    </row>
    <row r="190">
      <c r="A190" s="1">
        <v>100834.0</v>
      </c>
      <c r="B190" s="1">
        <v>22.0</v>
      </c>
      <c r="C190" s="1">
        <v>28000.0</v>
      </c>
      <c r="D190" s="1" t="s">
        <v>23</v>
      </c>
      <c r="E190" s="1">
        <v>20209.29</v>
      </c>
      <c r="F190" s="1">
        <v>2.0</v>
      </c>
      <c r="G190" s="1">
        <v>24.0</v>
      </c>
      <c r="H190" s="1">
        <v>11.0</v>
      </c>
      <c r="I190" s="1" t="s">
        <v>22</v>
      </c>
      <c r="J190" s="1">
        <v>0.842</v>
      </c>
      <c r="K190" s="1">
        <v>0.997</v>
      </c>
      <c r="L190" s="6" t="str">
        <f>if(J190&gt;QUARTILE!$B$3, "TOP", 0)</f>
        <v>TOP</v>
      </c>
      <c r="M190" s="6">
        <f t="shared" si="1"/>
        <v>2</v>
      </c>
    </row>
    <row r="191">
      <c r="A191" s="1">
        <v>100835.0</v>
      </c>
      <c r="B191" s="1">
        <v>52.0</v>
      </c>
      <c r="C191" s="1">
        <v>14000.0</v>
      </c>
      <c r="D191" s="1" t="s">
        <v>27</v>
      </c>
      <c r="E191" s="1">
        <v>30474.49</v>
      </c>
      <c r="F191" s="1">
        <v>4.0</v>
      </c>
      <c r="G191" s="1">
        <v>20.0</v>
      </c>
      <c r="H191" s="1">
        <v>6.0</v>
      </c>
      <c r="I191" s="1" t="s">
        <v>18</v>
      </c>
      <c r="J191" s="1">
        <v>0.894</v>
      </c>
      <c r="K191" s="1">
        <v>0.151</v>
      </c>
      <c r="L191" s="6" t="str">
        <f>if(J191&gt;QUARTILE!$B$3, "TOP", 0)</f>
        <v>TOP</v>
      </c>
      <c r="M191" s="6">
        <f t="shared" si="1"/>
        <v>1</v>
      </c>
    </row>
    <row r="192">
      <c r="A192" s="1">
        <v>100841.0</v>
      </c>
      <c r="B192" s="1">
        <v>64.0</v>
      </c>
      <c r="C192" s="1">
        <v>62000.0</v>
      </c>
      <c r="D192" s="1" t="s">
        <v>23</v>
      </c>
      <c r="E192" s="1">
        <v>62934.32</v>
      </c>
      <c r="F192" s="1">
        <v>4.0</v>
      </c>
      <c r="G192" s="1">
        <v>20.0</v>
      </c>
      <c r="H192" s="1">
        <v>3.0</v>
      </c>
      <c r="I192" s="1" t="s">
        <v>18</v>
      </c>
      <c r="J192" s="1">
        <v>1.0</v>
      </c>
      <c r="K192" s="1">
        <v>0.824</v>
      </c>
      <c r="L192" s="6" t="str">
        <f>if(J192&gt;QUARTILE!$B$3, "TOP", 0)</f>
        <v>TOP</v>
      </c>
      <c r="M192" s="6">
        <f t="shared" si="1"/>
        <v>1</v>
      </c>
    </row>
    <row r="193">
      <c r="A193" s="1">
        <v>100847.0</v>
      </c>
      <c r="B193" s="1">
        <v>34.0</v>
      </c>
      <c r="C193" s="1">
        <v>19000.0</v>
      </c>
      <c r="D193" s="1" t="s">
        <v>23</v>
      </c>
      <c r="E193" s="1">
        <v>18818.4</v>
      </c>
      <c r="F193" s="1">
        <v>3.0</v>
      </c>
      <c r="G193" s="1">
        <v>25.0</v>
      </c>
      <c r="H193" s="1">
        <v>6.0</v>
      </c>
      <c r="I193" s="1" t="s">
        <v>22</v>
      </c>
      <c r="J193" s="1">
        <v>0.977</v>
      </c>
      <c r="K193" s="1">
        <v>0.682</v>
      </c>
      <c r="L193" s="6" t="str">
        <f>if(J193&gt;QUARTILE!$B$3, "TOP", 0)</f>
        <v>TOP</v>
      </c>
      <c r="M193" s="6">
        <f t="shared" si="1"/>
        <v>2</v>
      </c>
    </row>
    <row r="194">
      <c r="A194" s="1">
        <v>100855.0</v>
      </c>
      <c r="B194" s="1">
        <v>26.0</v>
      </c>
      <c r="C194" s="1">
        <v>16000.0</v>
      </c>
      <c r="D194" s="1" t="s">
        <v>17</v>
      </c>
      <c r="E194" s="1">
        <v>66582.89</v>
      </c>
      <c r="F194" s="1">
        <v>3.0</v>
      </c>
      <c r="G194" s="1">
        <v>18.0</v>
      </c>
      <c r="H194" s="1">
        <v>13.0</v>
      </c>
      <c r="I194" s="1" t="s">
        <v>18</v>
      </c>
      <c r="J194" s="1">
        <v>1.0</v>
      </c>
      <c r="K194" s="1">
        <v>0.365</v>
      </c>
      <c r="L194" s="6" t="str">
        <f>if(J194&gt;QUARTILE!$B$3, "TOP", 0)</f>
        <v>TOP</v>
      </c>
      <c r="M194" s="6">
        <f t="shared" si="1"/>
        <v>1</v>
      </c>
    </row>
    <row r="195">
      <c r="A195" s="1">
        <v>100858.0</v>
      </c>
      <c r="B195" s="1">
        <v>75.0</v>
      </c>
      <c r="C195" s="1">
        <v>30000.0</v>
      </c>
      <c r="D195" s="1" t="s">
        <v>25</v>
      </c>
      <c r="E195" s="1">
        <v>7463.13</v>
      </c>
      <c r="F195" s="1">
        <v>2.0</v>
      </c>
      <c r="G195" s="1">
        <v>17.0</v>
      </c>
      <c r="H195" s="1">
        <v>4.0</v>
      </c>
      <c r="I195" s="1" t="s">
        <v>22</v>
      </c>
      <c r="J195" s="1">
        <v>0.823</v>
      </c>
      <c r="K195" s="1">
        <v>0.58</v>
      </c>
      <c r="L195" s="6" t="str">
        <f>if(J195&gt;QUARTILE!$B$3, "TOP", 0)</f>
        <v>TOP</v>
      </c>
      <c r="M195" s="6">
        <f t="shared" si="1"/>
        <v>2</v>
      </c>
    </row>
    <row r="196">
      <c r="A196" s="1">
        <v>100859.0</v>
      </c>
      <c r="B196" s="1">
        <v>19.0</v>
      </c>
      <c r="C196" s="1">
        <v>59000.0</v>
      </c>
      <c r="D196" s="1" t="s">
        <v>27</v>
      </c>
      <c r="E196" s="1">
        <v>32212.19</v>
      </c>
      <c r="F196" s="1">
        <v>3.0</v>
      </c>
      <c r="G196" s="1">
        <v>16.0</v>
      </c>
      <c r="H196" s="1">
        <v>16.0</v>
      </c>
      <c r="I196" s="1" t="s">
        <v>18</v>
      </c>
      <c r="J196" s="1">
        <v>0.894</v>
      </c>
      <c r="K196" s="1">
        <v>0.648</v>
      </c>
      <c r="L196" s="6" t="str">
        <f>if(J196&gt;QUARTILE!$B$3, "TOP", 0)</f>
        <v>TOP</v>
      </c>
      <c r="M196" s="6">
        <f t="shared" si="1"/>
        <v>1</v>
      </c>
    </row>
    <row r="197">
      <c r="A197" s="1">
        <v>100864.0</v>
      </c>
      <c r="B197" s="1">
        <v>36.0</v>
      </c>
      <c r="C197" s="1">
        <v>49000.0</v>
      </c>
      <c r="D197" s="1" t="s">
        <v>25</v>
      </c>
      <c r="E197" s="1">
        <v>8232.12</v>
      </c>
      <c r="F197" s="1">
        <v>5.0</v>
      </c>
      <c r="G197" s="1">
        <v>24.0</v>
      </c>
      <c r="H197" s="1">
        <v>16.0</v>
      </c>
      <c r="I197" s="1" t="s">
        <v>18</v>
      </c>
      <c r="J197" s="1">
        <v>0.951</v>
      </c>
      <c r="K197" s="1">
        <v>0.396</v>
      </c>
      <c r="L197" s="6" t="str">
        <f>if(J197&gt;QUARTILE!$B$3, "TOP", 0)</f>
        <v>TOP</v>
      </c>
      <c r="M197" s="6">
        <f t="shared" si="1"/>
        <v>1</v>
      </c>
    </row>
    <row r="198">
      <c r="A198" s="1">
        <v>100865.0</v>
      </c>
      <c r="B198" s="1">
        <v>25.0</v>
      </c>
      <c r="C198" s="1">
        <v>60000.0</v>
      </c>
      <c r="D198" s="1" t="s">
        <v>25</v>
      </c>
      <c r="E198" s="1">
        <v>21337.47</v>
      </c>
      <c r="F198" s="1">
        <v>4.0</v>
      </c>
      <c r="G198" s="1">
        <v>17.0</v>
      </c>
      <c r="H198" s="1">
        <v>16.0</v>
      </c>
      <c r="I198" s="1" t="s">
        <v>22</v>
      </c>
      <c r="J198" s="1">
        <v>1.0</v>
      </c>
      <c r="K198" s="1">
        <v>0.848</v>
      </c>
      <c r="L198" s="6" t="str">
        <f>if(J198&gt;QUARTILE!$B$3, "TOP", 0)</f>
        <v>TOP</v>
      </c>
      <c r="M198" s="6">
        <f t="shared" si="1"/>
        <v>2</v>
      </c>
    </row>
    <row r="199">
      <c r="A199" s="1">
        <v>100879.0</v>
      </c>
      <c r="B199" s="1">
        <v>77.0</v>
      </c>
      <c r="C199" s="1">
        <v>55000.0</v>
      </c>
      <c r="D199" s="1" t="s">
        <v>23</v>
      </c>
      <c r="E199" s="1">
        <v>3035.52</v>
      </c>
      <c r="F199" s="1">
        <v>3.0</v>
      </c>
      <c r="G199" s="1">
        <v>29.0</v>
      </c>
      <c r="H199" s="1">
        <v>9.0</v>
      </c>
      <c r="I199" s="1" t="s">
        <v>22</v>
      </c>
      <c r="J199" s="1">
        <v>0.883</v>
      </c>
      <c r="K199" s="1">
        <v>0.958</v>
      </c>
      <c r="L199" s="6" t="str">
        <f>if(J199&gt;QUARTILE!$B$3, "TOP", 0)</f>
        <v>TOP</v>
      </c>
      <c r="M199" s="6">
        <f t="shared" si="1"/>
        <v>2</v>
      </c>
    </row>
    <row r="200">
      <c r="A200" s="1">
        <v>100881.0</v>
      </c>
      <c r="B200" s="1">
        <v>36.0</v>
      </c>
      <c r="C200" s="1">
        <v>58000.0</v>
      </c>
      <c r="D200" s="1" t="s">
        <v>23</v>
      </c>
      <c r="E200" s="1">
        <v>28666.52</v>
      </c>
      <c r="F200" s="1">
        <v>3.0</v>
      </c>
      <c r="G200" s="1">
        <v>23.0</v>
      </c>
      <c r="H200" s="1">
        <v>7.0</v>
      </c>
      <c r="I200" s="1" t="s">
        <v>22</v>
      </c>
      <c r="J200" s="1">
        <v>1.0</v>
      </c>
      <c r="K200" s="1">
        <v>0.762</v>
      </c>
      <c r="L200" s="6" t="str">
        <f>if(J200&gt;QUARTILE!$B$3, "TOP", 0)</f>
        <v>TOP</v>
      </c>
      <c r="M200" s="6">
        <f t="shared" si="1"/>
        <v>2</v>
      </c>
    </row>
    <row r="201">
      <c r="A201" s="1">
        <v>100882.0</v>
      </c>
      <c r="B201" s="1">
        <v>78.0</v>
      </c>
      <c r="C201" s="1">
        <v>27000.0</v>
      </c>
      <c r="D201" s="1" t="s">
        <v>27</v>
      </c>
      <c r="E201" s="1">
        <v>13768.98</v>
      </c>
      <c r="F201" s="1">
        <v>4.0</v>
      </c>
      <c r="G201" s="1">
        <v>15.0</v>
      </c>
      <c r="H201" s="1">
        <v>5.0</v>
      </c>
      <c r="I201" s="1" t="s">
        <v>22</v>
      </c>
      <c r="J201" s="1">
        <v>0.914</v>
      </c>
      <c r="K201" s="1">
        <v>0.615</v>
      </c>
      <c r="L201" s="6" t="str">
        <f>if(J201&gt;QUARTILE!$B$3, "TOP", 0)</f>
        <v>TOP</v>
      </c>
      <c r="M201" s="6">
        <f t="shared" si="1"/>
        <v>2</v>
      </c>
    </row>
    <row r="202">
      <c r="A202" s="1">
        <v>100884.0</v>
      </c>
      <c r="B202" s="1">
        <v>71.0</v>
      </c>
      <c r="C202" s="1">
        <v>53000.0</v>
      </c>
      <c r="D202" s="1" t="s">
        <v>23</v>
      </c>
      <c r="E202" s="1">
        <v>22640.06</v>
      </c>
      <c r="F202" s="1">
        <v>4.0</v>
      </c>
      <c r="G202" s="1">
        <v>30.0</v>
      </c>
      <c r="H202" s="1">
        <v>7.0</v>
      </c>
      <c r="I202" s="1" t="s">
        <v>22</v>
      </c>
      <c r="J202" s="1">
        <v>0.963</v>
      </c>
      <c r="K202" s="1">
        <v>0.411</v>
      </c>
      <c r="L202" s="6" t="str">
        <f>if(J202&gt;QUARTILE!$B$3, "TOP", 0)</f>
        <v>TOP</v>
      </c>
      <c r="M202" s="6">
        <f t="shared" si="1"/>
        <v>2</v>
      </c>
    </row>
    <row r="203">
      <c r="A203" s="1">
        <v>100895.0</v>
      </c>
      <c r="B203" s="1">
        <v>67.0</v>
      </c>
      <c r="C203" s="1">
        <v>36000.0</v>
      </c>
      <c r="D203" s="1" t="s">
        <v>23</v>
      </c>
      <c r="E203" s="1">
        <v>57744.33</v>
      </c>
      <c r="F203" s="1">
        <v>3.0</v>
      </c>
      <c r="G203" s="1">
        <v>14.0</v>
      </c>
      <c r="H203" s="1">
        <v>12.0</v>
      </c>
      <c r="I203" s="1" t="s">
        <v>22</v>
      </c>
      <c r="J203" s="1">
        <v>0.853</v>
      </c>
      <c r="K203" s="1">
        <v>0.349</v>
      </c>
      <c r="L203" s="6" t="str">
        <f>if(J203&gt;QUARTILE!$B$3, "TOP", 0)</f>
        <v>TOP</v>
      </c>
      <c r="M203" s="6">
        <f t="shared" si="1"/>
        <v>2</v>
      </c>
    </row>
    <row r="204">
      <c r="A204" s="1">
        <v>100896.0</v>
      </c>
      <c r="B204" s="1">
        <v>45.0</v>
      </c>
      <c r="C204" s="1">
        <v>14000.0</v>
      </c>
      <c r="D204" s="1" t="s">
        <v>23</v>
      </c>
      <c r="E204" s="1">
        <v>10549.64</v>
      </c>
      <c r="F204" s="1">
        <v>4.0</v>
      </c>
      <c r="G204" s="1">
        <v>18.0</v>
      </c>
      <c r="H204" s="1">
        <v>9.0</v>
      </c>
      <c r="I204" s="1" t="s">
        <v>22</v>
      </c>
      <c r="J204" s="1">
        <v>0.945</v>
      </c>
      <c r="K204" s="1">
        <v>0.273</v>
      </c>
      <c r="L204" s="6" t="str">
        <f>if(J204&gt;QUARTILE!$B$3, "TOP", 0)</f>
        <v>TOP</v>
      </c>
      <c r="M204" s="6">
        <f t="shared" si="1"/>
        <v>2</v>
      </c>
    </row>
    <row r="205">
      <c r="A205" s="1">
        <v>100902.0</v>
      </c>
      <c r="B205" s="1">
        <v>78.0</v>
      </c>
      <c r="C205" s="1">
        <v>37000.0</v>
      </c>
      <c r="D205" s="1" t="s">
        <v>25</v>
      </c>
      <c r="E205" s="1">
        <v>55129.03</v>
      </c>
      <c r="F205" s="1">
        <v>5.0</v>
      </c>
      <c r="G205" s="1">
        <v>21.0</v>
      </c>
      <c r="H205" s="1">
        <v>4.0</v>
      </c>
      <c r="I205" s="1" t="s">
        <v>18</v>
      </c>
      <c r="J205" s="1">
        <v>0.84</v>
      </c>
      <c r="K205" s="1">
        <v>0.515</v>
      </c>
      <c r="L205" s="6" t="str">
        <f>if(J205&gt;QUARTILE!$B$3, "TOP", 0)</f>
        <v>TOP</v>
      </c>
      <c r="M205" s="6">
        <f t="shared" si="1"/>
        <v>1</v>
      </c>
    </row>
    <row r="206">
      <c r="A206" s="1">
        <v>100903.0</v>
      </c>
      <c r="B206" s="1">
        <v>80.0</v>
      </c>
      <c r="C206" s="1">
        <v>56000.0</v>
      </c>
      <c r="D206" s="1" t="s">
        <v>23</v>
      </c>
      <c r="E206" s="1">
        <v>64253.95</v>
      </c>
      <c r="F206" s="1">
        <v>4.0</v>
      </c>
      <c r="G206" s="1">
        <v>23.0</v>
      </c>
      <c r="H206" s="1">
        <v>5.0</v>
      </c>
      <c r="I206" s="1" t="s">
        <v>18</v>
      </c>
      <c r="J206" s="1">
        <v>1.0</v>
      </c>
      <c r="K206" s="1">
        <v>0.577</v>
      </c>
      <c r="L206" s="6" t="str">
        <f>if(J206&gt;QUARTILE!$B$3, "TOP", 0)</f>
        <v>TOP</v>
      </c>
      <c r="M206" s="6">
        <f t="shared" si="1"/>
        <v>1</v>
      </c>
    </row>
    <row r="207">
      <c r="A207" s="1">
        <v>100904.0</v>
      </c>
      <c r="B207" s="1">
        <v>58.0</v>
      </c>
      <c r="C207" s="1">
        <v>69000.0</v>
      </c>
      <c r="D207" s="1" t="s">
        <v>21</v>
      </c>
      <c r="E207" s="1">
        <v>69454.81</v>
      </c>
      <c r="F207" s="1">
        <v>4.0</v>
      </c>
      <c r="G207" s="1">
        <v>17.0</v>
      </c>
      <c r="H207" s="1">
        <v>4.0</v>
      </c>
      <c r="I207" s="1" t="s">
        <v>18</v>
      </c>
      <c r="J207" s="1">
        <v>1.0</v>
      </c>
      <c r="K207" s="1">
        <v>0.412</v>
      </c>
      <c r="L207" s="6" t="str">
        <f>if(J207&gt;QUARTILE!$B$3, "TOP", 0)</f>
        <v>TOP</v>
      </c>
      <c r="M207" s="6">
        <f t="shared" si="1"/>
        <v>1</v>
      </c>
    </row>
    <row r="208">
      <c r="A208" s="1">
        <v>100909.0</v>
      </c>
      <c r="B208" s="1">
        <v>45.0</v>
      </c>
      <c r="C208" s="1">
        <v>25000.0</v>
      </c>
      <c r="D208" s="1" t="s">
        <v>27</v>
      </c>
      <c r="E208" s="1">
        <v>57278.46</v>
      </c>
      <c r="F208" s="1">
        <v>5.0</v>
      </c>
      <c r="G208" s="1">
        <v>22.0</v>
      </c>
      <c r="H208" s="1">
        <v>10.0</v>
      </c>
      <c r="I208" s="1" t="s">
        <v>18</v>
      </c>
      <c r="J208" s="1">
        <v>1.0</v>
      </c>
      <c r="K208" s="1">
        <v>0.513</v>
      </c>
      <c r="L208" s="6" t="str">
        <f>if(J208&gt;QUARTILE!$B$3, "TOP", 0)</f>
        <v>TOP</v>
      </c>
      <c r="M208" s="6">
        <f t="shared" si="1"/>
        <v>1</v>
      </c>
    </row>
    <row r="209">
      <c r="A209" s="1">
        <v>100916.0</v>
      </c>
      <c r="B209" s="1">
        <v>73.0</v>
      </c>
      <c r="C209" s="1">
        <v>15000.0</v>
      </c>
      <c r="D209" s="1" t="s">
        <v>23</v>
      </c>
      <c r="E209" s="1">
        <v>10297.7</v>
      </c>
      <c r="F209" s="1">
        <v>5.0</v>
      </c>
      <c r="G209" s="1">
        <v>18.0</v>
      </c>
      <c r="H209" s="1">
        <v>7.0</v>
      </c>
      <c r="I209" s="1" t="s">
        <v>22</v>
      </c>
      <c r="J209" s="1">
        <v>0.839</v>
      </c>
      <c r="K209" s="1">
        <v>0.653</v>
      </c>
      <c r="L209" s="6" t="str">
        <f>if(J209&gt;QUARTILE!$B$3, "TOP", 0)</f>
        <v>TOP</v>
      </c>
      <c r="M209" s="6">
        <f t="shared" si="1"/>
        <v>2</v>
      </c>
    </row>
    <row r="210">
      <c r="A210" s="1">
        <v>100920.0</v>
      </c>
      <c r="B210" s="1">
        <v>23.0</v>
      </c>
      <c r="C210" s="1">
        <v>45000.0</v>
      </c>
      <c r="D210" s="1" t="s">
        <v>24</v>
      </c>
      <c r="E210" s="1">
        <v>73215.6</v>
      </c>
      <c r="F210" s="1">
        <v>4.0</v>
      </c>
      <c r="G210" s="1">
        <v>24.0</v>
      </c>
      <c r="H210" s="1">
        <v>15.0</v>
      </c>
      <c r="I210" s="1" t="s">
        <v>22</v>
      </c>
      <c r="J210" s="1">
        <v>0.82</v>
      </c>
      <c r="K210" s="1">
        <v>0.043</v>
      </c>
      <c r="L210" s="6" t="str">
        <f>if(J210&gt;QUARTILE!$B$3, "TOP", 0)</f>
        <v>TOP</v>
      </c>
      <c r="M210" s="6">
        <f t="shared" si="1"/>
        <v>2</v>
      </c>
    </row>
    <row r="211">
      <c r="A211" s="1">
        <v>100921.0</v>
      </c>
      <c r="B211" s="1">
        <v>75.0</v>
      </c>
      <c r="C211" s="1">
        <v>61000.0</v>
      </c>
      <c r="D211" s="1" t="s">
        <v>25</v>
      </c>
      <c r="E211" s="1">
        <v>9897.07</v>
      </c>
      <c r="F211" s="1">
        <v>1.0</v>
      </c>
      <c r="G211" s="1">
        <v>11.0</v>
      </c>
      <c r="H211" s="1">
        <v>3.0</v>
      </c>
      <c r="I211" s="1" t="s">
        <v>22</v>
      </c>
      <c r="J211" s="1">
        <v>0.882</v>
      </c>
      <c r="K211" s="1">
        <v>0.06</v>
      </c>
      <c r="L211" s="6" t="str">
        <f>if(J211&gt;QUARTILE!$B$3, "TOP", 0)</f>
        <v>TOP</v>
      </c>
      <c r="M211" s="6">
        <f t="shared" si="1"/>
        <v>2</v>
      </c>
    </row>
    <row r="212">
      <c r="A212" s="1">
        <v>100928.0</v>
      </c>
      <c r="B212" s="1">
        <v>38.0</v>
      </c>
      <c r="C212" s="1">
        <v>33000.0</v>
      </c>
      <c r="D212" s="1" t="s">
        <v>25</v>
      </c>
      <c r="E212" s="1">
        <v>5221.99</v>
      </c>
      <c r="F212" s="1">
        <v>2.0</v>
      </c>
      <c r="G212" s="1">
        <v>18.0</v>
      </c>
      <c r="H212" s="1">
        <v>9.0</v>
      </c>
      <c r="I212" s="1" t="s">
        <v>22</v>
      </c>
      <c r="J212" s="1">
        <v>0.982</v>
      </c>
      <c r="K212" s="1">
        <v>0.548</v>
      </c>
      <c r="L212" s="6" t="str">
        <f>if(J212&gt;QUARTILE!$B$3, "TOP", 0)</f>
        <v>TOP</v>
      </c>
      <c r="M212" s="6">
        <f t="shared" si="1"/>
        <v>2</v>
      </c>
    </row>
    <row r="213">
      <c r="A213" s="1">
        <v>100936.0</v>
      </c>
      <c r="B213" s="1">
        <v>52.0</v>
      </c>
      <c r="C213" s="1">
        <v>15000.0</v>
      </c>
      <c r="D213" s="1" t="s">
        <v>23</v>
      </c>
      <c r="E213" s="1">
        <v>1272.99</v>
      </c>
      <c r="F213" s="1">
        <v>5.0</v>
      </c>
      <c r="G213" s="1">
        <v>23.0</v>
      </c>
      <c r="H213" s="1">
        <v>4.0</v>
      </c>
      <c r="I213" s="1" t="s">
        <v>22</v>
      </c>
      <c r="J213" s="1">
        <v>0.886</v>
      </c>
      <c r="K213" s="1">
        <v>0.48</v>
      </c>
      <c r="L213" s="6" t="str">
        <f>if(J213&gt;QUARTILE!$B$3, "TOP", 0)</f>
        <v>TOP</v>
      </c>
      <c r="M213" s="6">
        <f t="shared" si="1"/>
        <v>2</v>
      </c>
    </row>
    <row r="214">
      <c r="A214" s="1">
        <v>100937.0</v>
      </c>
      <c r="B214" s="1">
        <v>36.0</v>
      </c>
      <c r="C214" s="1">
        <v>37000.0</v>
      </c>
      <c r="D214" s="1" t="s">
        <v>23</v>
      </c>
      <c r="E214" s="1">
        <v>100000.0</v>
      </c>
      <c r="F214" s="1">
        <v>1.0</v>
      </c>
      <c r="G214" s="1">
        <v>17.0</v>
      </c>
      <c r="H214" s="1">
        <v>8.0</v>
      </c>
      <c r="I214" s="1" t="s">
        <v>18</v>
      </c>
      <c r="J214" s="1">
        <v>0.915</v>
      </c>
      <c r="K214" s="1">
        <v>0.509</v>
      </c>
      <c r="L214" s="6" t="str">
        <f>if(J214&gt;QUARTILE!$B$3, "TOP", 0)</f>
        <v>TOP</v>
      </c>
      <c r="M214" s="6">
        <f t="shared" si="1"/>
        <v>1</v>
      </c>
    </row>
    <row r="215">
      <c r="A215" s="1">
        <v>100942.0</v>
      </c>
      <c r="B215" s="1">
        <v>58.0</v>
      </c>
      <c r="C215" s="1">
        <v>10000.0</v>
      </c>
      <c r="D215" s="1" t="s">
        <v>23</v>
      </c>
      <c r="E215" s="1">
        <v>4945.31</v>
      </c>
      <c r="F215" s="1">
        <v>1.0</v>
      </c>
      <c r="G215" s="1">
        <v>24.0</v>
      </c>
      <c r="H215" s="1">
        <v>4.0</v>
      </c>
      <c r="I215" s="1" t="s">
        <v>22</v>
      </c>
      <c r="J215" s="1">
        <v>0.97</v>
      </c>
      <c r="K215" s="1">
        <v>0.182</v>
      </c>
      <c r="L215" s="6" t="str">
        <f>if(J215&gt;QUARTILE!$B$3, "TOP", 0)</f>
        <v>TOP</v>
      </c>
      <c r="M215" s="6">
        <f t="shared" si="1"/>
        <v>2</v>
      </c>
    </row>
    <row r="216">
      <c r="A216" s="1">
        <v>100944.0</v>
      </c>
      <c r="B216" s="1">
        <v>31.0</v>
      </c>
      <c r="C216" s="1">
        <v>16000.0</v>
      </c>
      <c r="D216" s="1" t="s">
        <v>27</v>
      </c>
      <c r="E216" s="1">
        <v>34815.52</v>
      </c>
      <c r="F216" s="1">
        <v>2.0</v>
      </c>
      <c r="G216" s="1">
        <v>21.0</v>
      </c>
      <c r="H216" s="1">
        <v>16.0</v>
      </c>
      <c r="I216" s="1" t="s">
        <v>18</v>
      </c>
      <c r="J216" s="1">
        <v>0.942</v>
      </c>
      <c r="K216" s="1">
        <v>0.528</v>
      </c>
      <c r="L216" s="6" t="str">
        <f>if(J216&gt;QUARTILE!$B$3, "TOP", 0)</f>
        <v>TOP</v>
      </c>
      <c r="M216" s="6">
        <f t="shared" si="1"/>
        <v>1</v>
      </c>
    </row>
    <row r="217">
      <c r="A217" s="1">
        <v>100945.0</v>
      </c>
      <c r="B217" s="1">
        <v>32.0</v>
      </c>
      <c r="C217" s="1">
        <v>15000.0</v>
      </c>
      <c r="D217" s="1" t="s">
        <v>17</v>
      </c>
      <c r="E217" s="1">
        <v>33892.77</v>
      </c>
      <c r="F217" s="1">
        <v>5.0</v>
      </c>
      <c r="G217" s="1">
        <v>16.0</v>
      </c>
      <c r="H217" s="1">
        <v>9.0</v>
      </c>
      <c r="I217" s="1" t="s">
        <v>18</v>
      </c>
      <c r="J217" s="1">
        <v>0.841</v>
      </c>
      <c r="K217" s="1">
        <v>0.83</v>
      </c>
      <c r="L217" s="6" t="str">
        <f>if(J217&gt;QUARTILE!$B$3, "TOP", 0)</f>
        <v>TOP</v>
      </c>
      <c r="M217" s="6">
        <f t="shared" si="1"/>
        <v>1</v>
      </c>
    </row>
    <row r="218">
      <c r="A218" s="1">
        <v>100957.0</v>
      </c>
      <c r="B218" s="1">
        <v>27.0</v>
      </c>
      <c r="C218" s="1">
        <v>21000.0</v>
      </c>
      <c r="D218" s="1" t="s">
        <v>21</v>
      </c>
      <c r="E218" s="1">
        <v>10562.76</v>
      </c>
      <c r="F218" s="1">
        <v>3.0</v>
      </c>
      <c r="G218" s="1">
        <v>29.0</v>
      </c>
      <c r="H218" s="1">
        <v>21.0</v>
      </c>
      <c r="I218" s="1" t="s">
        <v>26</v>
      </c>
      <c r="J218" s="1">
        <v>0.846</v>
      </c>
      <c r="K218" s="1">
        <v>0.153</v>
      </c>
      <c r="L218" s="6" t="str">
        <f>if(J218&gt;QUARTILE!$B$3, "TOP", 0)</f>
        <v>TOP</v>
      </c>
      <c r="M218" s="6">
        <f t="shared" si="1"/>
        <v>3</v>
      </c>
    </row>
    <row r="219">
      <c r="A219" s="1">
        <v>100960.0</v>
      </c>
      <c r="B219" s="1">
        <v>25.0</v>
      </c>
      <c r="C219" s="1">
        <v>17000.0</v>
      </c>
      <c r="D219" s="1" t="s">
        <v>17</v>
      </c>
      <c r="E219" s="1">
        <v>53388.52</v>
      </c>
      <c r="F219" s="1">
        <v>4.0</v>
      </c>
      <c r="G219" s="1">
        <v>21.0</v>
      </c>
      <c r="H219" s="1">
        <v>9.0</v>
      </c>
      <c r="I219" s="1" t="s">
        <v>18</v>
      </c>
      <c r="J219" s="1">
        <v>0.939</v>
      </c>
      <c r="K219" s="1">
        <v>0.0</v>
      </c>
      <c r="L219" s="6" t="str">
        <f>if(J219&gt;QUARTILE!$B$3, "TOP", 0)</f>
        <v>TOP</v>
      </c>
      <c r="M219" s="6">
        <f t="shared" si="1"/>
        <v>1</v>
      </c>
    </row>
    <row r="220">
      <c r="A220" s="1">
        <v>100969.0</v>
      </c>
      <c r="B220" s="1">
        <v>53.0</v>
      </c>
      <c r="C220" s="1">
        <v>32000.0</v>
      </c>
      <c r="D220" s="1" t="s">
        <v>17</v>
      </c>
      <c r="E220" s="1">
        <v>44473.95</v>
      </c>
      <c r="F220" s="1">
        <v>5.0</v>
      </c>
      <c r="G220" s="1">
        <v>19.0</v>
      </c>
      <c r="H220" s="1">
        <v>2.0</v>
      </c>
      <c r="I220" s="1" t="s">
        <v>18</v>
      </c>
      <c r="J220" s="1">
        <v>0.859</v>
      </c>
      <c r="K220" s="1">
        <v>0.0</v>
      </c>
      <c r="L220" s="6" t="str">
        <f>if(J220&gt;QUARTILE!$B$3, "TOP", 0)</f>
        <v>TOP</v>
      </c>
      <c r="M220" s="6">
        <f t="shared" si="1"/>
        <v>1</v>
      </c>
    </row>
    <row r="221">
      <c r="A221" s="1">
        <v>100973.0</v>
      </c>
      <c r="B221" s="1">
        <v>77.0</v>
      </c>
      <c r="C221" s="1">
        <v>10000.0</v>
      </c>
      <c r="D221" s="1" t="s">
        <v>23</v>
      </c>
      <c r="E221" s="1">
        <v>1391.23</v>
      </c>
      <c r="F221" s="1">
        <v>4.0</v>
      </c>
      <c r="G221" s="1">
        <v>18.0</v>
      </c>
      <c r="H221" s="1">
        <v>6.0</v>
      </c>
      <c r="I221" s="1" t="s">
        <v>22</v>
      </c>
      <c r="J221" s="1">
        <v>0.996</v>
      </c>
      <c r="K221" s="1">
        <v>0.426</v>
      </c>
      <c r="L221" s="6" t="str">
        <f>if(J221&gt;QUARTILE!$B$3, "TOP", 0)</f>
        <v>TOP</v>
      </c>
      <c r="M221" s="6">
        <f t="shared" si="1"/>
        <v>2</v>
      </c>
    </row>
    <row r="222">
      <c r="A222" s="1">
        <v>100977.0</v>
      </c>
      <c r="B222" s="1">
        <v>54.0</v>
      </c>
      <c r="C222" s="1">
        <v>50000.0</v>
      </c>
      <c r="D222" s="1" t="s">
        <v>17</v>
      </c>
      <c r="E222" s="1">
        <v>44638.37</v>
      </c>
      <c r="F222" s="1">
        <v>4.0</v>
      </c>
      <c r="G222" s="1">
        <v>29.0</v>
      </c>
      <c r="H222" s="1">
        <v>4.0</v>
      </c>
      <c r="I222" s="1" t="s">
        <v>18</v>
      </c>
      <c r="J222" s="1">
        <v>0.976</v>
      </c>
      <c r="K222" s="1">
        <v>0.527</v>
      </c>
      <c r="L222" s="6" t="str">
        <f>if(J222&gt;QUARTILE!$B$3, "TOP", 0)</f>
        <v>TOP</v>
      </c>
      <c r="M222" s="6">
        <f t="shared" si="1"/>
        <v>1</v>
      </c>
    </row>
    <row r="223">
      <c r="A223" s="1">
        <v>100982.0</v>
      </c>
      <c r="B223" s="1">
        <v>80.0</v>
      </c>
      <c r="C223" s="1">
        <v>13000.0</v>
      </c>
      <c r="D223" s="1" t="s">
        <v>23</v>
      </c>
      <c r="E223" s="1">
        <v>39670.64</v>
      </c>
      <c r="F223" s="1">
        <v>4.0</v>
      </c>
      <c r="G223" s="1">
        <v>23.0</v>
      </c>
      <c r="H223" s="1">
        <v>9.0</v>
      </c>
      <c r="I223" s="1" t="s">
        <v>18</v>
      </c>
      <c r="J223" s="1">
        <v>1.0</v>
      </c>
      <c r="K223" s="1">
        <v>0.211</v>
      </c>
      <c r="L223" s="6" t="str">
        <f>if(J223&gt;QUARTILE!$B$3, "TOP", 0)</f>
        <v>TOP</v>
      </c>
      <c r="M223" s="6">
        <f t="shared" si="1"/>
        <v>1</v>
      </c>
    </row>
    <row r="224">
      <c r="A224" s="1">
        <v>100987.0</v>
      </c>
      <c r="B224" s="1">
        <v>37.0</v>
      </c>
      <c r="C224" s="1">
        <v>60000.0</v>
      </c>
      <c r="D224" s="1" t="s">
        <v>30</v>
      </c>
      <c r="E224" s="1">
        <v>6841.86</v>
      </c>
      <c r="F224" s="1">
        <v>1.0</v>
      </c>
      <c r="G224" s="1">
        <v>20.0</v>
      </c>
      <c r="H224" s="1">
        <v>13.0</v>
      </c>
      <c r="I224" s="1" t="s">
        <v>18</v>
      </c>
      <c r="J224" s="1">
        <v>0.834</v>
      </c>
      <c r="K224" s="1">
        <v>0.438</v>
      </c>
      <c r="L224" s="6" t="str">
        <f>if(J224&gt;QUARTILE!$B$3, "TOP", 0)</f>
        <v>TOP</v>
      </c>
      <c r="M224" s="6">
        <f t="shared" si="1"/>
        <v>1</v>
      </c>
    </row>
    <row r="225">
      <c r="A225" s="1">
        <v>100989.0</v>
      </c>
      <c r="B225" s="1">
        <v>45.0</v>
      </c>
      <c r="C225" s="1">
        <v>23000.0</v>
      </c>
      <c r="D225" s="1" t="s">
        <v>27</v>
      </c>
      <c r="E225" s="1">
        <v>51433.78</v>
      </c>
      <c r="F225" s="1">
        <v>4.0</v>
      </c>
      <c r="G225" s="1">
        <v>14.0</v>
      </c>
      <c r="H225" s="1">
        <v>7.0</v>
      </c>
      <c r="I225" s="1" t="s">
        <v>18</v>
      </c>
      <c r="J225" s="1">
        <v>0.824</v>
      </c>
      <c r="K225" s="1">
        <v>0.346</v>
      </c>
      <c r="L225" s="6" t="str">
        <f>if(J225&gt;QUARTILE!$B$3, "TOP", 0)</f>
        <v>TOP</v>
      </c>
      <c r="M225" s="6">
        <f t="shared" si="1"/>
        <v>1</v>
      </c>
    </row>
    <row r="226">
      <c r="A226" s="1">
        <v>100990.0</v>
      </c>
      <c r="B226" s="1">
        <v>65.0</v>
      </c>
      <c r="C226" s="1">
        <v>20000.0</v>
      </c>
      <c r="D226" s="1" t="s">
        <v>25</v>
      </c>
      <c r="E226" s="1">
        <v>27024.63</v>
      </c>
      <c r="F226" s="1">
        <v>3.0</v>
      </c>
      <c r="G226" s="1">
        <v>24.0</v>
      </c>
      <c r="H226" s="1">
        <v>1.0</v>
      </c>
      <c r="I226" s="1" t="s">
        <v>22</v>
      </c>
      <c r="J226" s="1">
        <v>0.824</v>
      </c>
      <c r="K226" s="1">
        <v>0.78</v>
      </c>
      <c r="L226" s="6" t="str">
        <f>if(J226&gt;QUARTILE!$B$3, "TOP", 0)</f>
        <v>TOP</v>
      </c>
      <c r="M226" s="6">
        <f t="shared" si="1"/>
        <v>2</v>
      </c>
    </row>
    <row r="227">
      <c r="A227" s="1">
        <v>100991.0</v>
      </c>
      <c r="B227" s="1">
        <v>46.0</v>
      </c>
      <c r="C227" s="1">
        <v>18000.0</v>
      </c>
      <c r="D227" s="1" t="s">
        <v>23</v>
      </c>
      <c r="E227" s="1">
        <v>7598.92</v>
      </c>
      <c r="F227" s="1">
        <v>3.0</v>
      </c>
      <c r="G227" s="1">
        <v>20.0</v>
      </c>
      <c r="H227" s="1">
        <v>7.0</v>
      </c>
      <c r="I227" s="1" t="s">
        <v>22</v>
      </c>
      <c r="J227" s="1">
        <v>0.953</v>
      </c>
      <c r="K227" s="1">
        <v>0.312</v>
      </c>
      <c r="L227" s="6" t="str">
        <f>if(J227&gt;QUARTILE!$B$3, "TOP", 0)</f>
        <v>TOP</v>
      </c>
      <c r="M227" s="6">
        <f t="shared" si="1"/>
        <v>2</v>
      </c>
    </row>
    <row r="228">
      <c r="A228" s="1">
        <v>100996.0</v>
      </c>
      <c r="B228" s="1">
        <v>23.0</v>
      </c>
      <c r="C228" s="1">
        <v>24000.0</v>
      </c>
      <c r="D228" s="1" t="s">
        <v>25</v>
      </c>
      <c r="E228" s="1">
        <v>2428.04</v>
      </c>
      <c r="F228" s="1">
        <v>1.0</v>
      </c>
      <c r="G228" s="1">
        <v>23.0</v>
      </c>
      <c r="H228" s="1">
        <v>12.0</v>
      </c>
      <c r="I228" s="1" t="s">
        <v>22</v>
      </c>
      <c r="J228" s="1">
        <v>0.982</v>
      </c>
      <c r="K228" s="1">
        <v>0.186</v>
      </c>
      <c r="L228" s="6" t="str">
        <f>if(J228&gt;QUARTILE!$B$3, "TOP", 0)</f>
        <v>TOP</v>
      </c>
      <c r="M228" s="6">
        <f t="shared" si="1"/>
        <v>2</v>
      </c>
    </row>
    <row r="229">
      <c r="A229" s="1">
        <v>100997.0</v>
      </c>
      <c r="B229" s="1">
        <v>35.0</v>
      </c>
      <c r="C229" s="1">
        <v>13000.0</v>
      </c>
      <c r="D229" s="1" t="s">
        <v>23</v>
      </c>
      <c r="E229" s="1">
        <v>43041.71</v>
      </c>
      <c r="F229" s="1">
        <v>5.0</v>
      </c>
      <c r="G229" s="1">
        <v>21.0</v>
      </c>
      <c r="H229" s="1">
        <v>12.0</v>
      </c>
      <c r="I229" s="1" t="s">
        <v>18</v>
      </c>
      <c r="J229" s="1">
        <v>0.898</v>
      </c>
      <c r="K229" s="1">
        <v>0.0</v>
      </c>
      <c r="L229" s="6" t="str">
        <f>if(J229&gt;QUARTILE!$B$3, "TOP", 0)</f>
        <v>TOP</v>
      </c>
      <c r="M229" s="6">
        <f t="shared" si="1"/>
        <v>1</v>
      </c>
    </row>
    <row r="230">
      <c r="A230" s="1">
        <v>101007.0</v>
      </c>
      <c r="B230" s="1">
        <v>76.0</v>
      </c>
      <c r="C230" s="1">
        <v>35000.0</v>
      </c>
      <c r="D230" s="1" t="s">
        <v>23</v>
      </c>
      <c r="E230" s="1">
        <v>56749.15</v>
      </c>
      <c r="F230" s="1">
        <v>5.0</v>
      </c>
      <c r="G230" s="1">
        <v>13.0</v>
      </c>
      <c r="H230" s="1">
        <v>5.0</v>
      </c>
      <c r="I230" s="1" t="s">
        <v>18</v>
      </c>
      <c r="J230" s="1">
        <v>0.96</v>
      </c>
      <c r="K230" s="1">
        <v>0.0</v>
      </c>
      <c r="L230" s="6" t="str">
        <f>if(J230&gt;QUARTILE!$B$3, "TOP", 0)</f>
        <v>TOP</v>
      </c>
      <c r="M230" s="6">
        <f t="shared" si="1"/>
        <v>1</v>
      </c>
    </row>
    <row r="231">
      <c r="A231" s="1">
        <v>101009.0</v>
      </c>
      <c r="B231" s="1">
        <v>22.0</v>
      </c>
      <c r="C231" s="1">
        <v>28000.0</v>
      </c>
      <c r="D231" s="1" t="s">
        <v>25</v>
      </c>
      <c r="E231" s="1">
        <v>1788.09</v>
      </c>
      <c r="F231" s="1">
        <v>2.0</v>
      </c>
      <c r="G231" s="1">
        <v>21.0</v>
      </c>
      <c r="H231" s="1">
        <v>21.0</v>
      </c>
      <c r="I231" s="1" t="s">
        <v>26</v>
      </c>
      <c r="J231" s="1">
        <v>0.854</v>
      </c>
      <c r="K231" s="1">
        <v>0.505</v>
      </c>
      <c r="L231" s="6" t="str">
        <f>if(J231&gt;QUARTILE!$B$3, "TOP", 0)</f>
        <v>TOP</v>
      </c>
      <c r="M231" s="6">
        <f t="shared" si="1"/>
        <v>3</v>
      </c>
    </row>
    <row r="232">
      <c r="A232" s="1">
        <v>101013.0</v>
      </c>
      <c r="B232" s="1">
        <v>71.0</v>
      </c>
      <c r="C232" s="1">
        <v>17000.0</v>
      </c>
      <c r="D232" s="1" t="s">
        <v>23</v>
      </c>
      <c r="E232" s="1">
        <v>6596.14</v>
      </c>
      <c r="F232" s="1">
        <v>4.0</v>
      </c>
      <c r="G232" s="1">
        <v>16.0</v>
      </c>
      <c r="H232" s="1">
        <v>3.0</v>
      </c>
      <c r="I232" s="1" t="s">
        <v>22</v>
      </c>
      <c r="J232" s="1">
        <v>0.91</v>
      </c>
      <c r="K232" s="1">
        <v>0.87</v>
      </c>
      <c r="L232" s="6" t="str">
        <f>if(J232&gt;QUARTILE!$B$3, "TOP", 0)</f>
        <v>TOP</v>
      </c>
      <c r="M232" s="6">
        <f t="shared" si="1"/>
        <v>2</v>
      </c>
    </row>
    <row r="233">
      <c r="A233" s="1">
        <v>101015.0</v>
      </c>
      <c r="B233" s="1">
        <v>35.0</v>
      </c>
      <c r="C233" s="1">
        <v>24000.0</v>
      </c>
      <c r="D233" s="1" t="s">
        <v>31</v>
      </c>
      <c r="E233" s="1">
        <v>1538.84</v>
      </c>
      <c r="F233" s="1">
        <v>4.0</v>
      </c>
      <c r="G233" s="1">
        <v>19.0</v>
      </c>
      <c r="H233" s="1">
        <v>17.0</v>
      </c>
      <c r="I233" s="1" t="s">
        <v>22</v>
      </c>
      <c r="J233" s="1">
        <v>0.891</v>
      </c>
      <c r="K233" s="1">
        <v>0.0</v>
      </c>
      <c r="L233" s="6" t="str">
        <f>if(J233&gt;QUARTILE!$B$3, "TOP", 0)</f>
        <v>TOP</v>
      </c>
      <c r="M233" s="6">
        <f t="shared" si="1"/>
        <v>2</v>
      </c>
    </row>
    <row r="234">
      <c r="A234" s="1">
        <v>101020.0</v>
      </c>
      <c r="B234" s="1">
        <v>38.0</v>
      </c>
      <c r="C234" s="1">
        <v>26000.0</v>
      </c>
      <c r="D234" s="1" t="s">
        <v>25</v>
      </c>
      <c r="E234" s="1">
        <v>10087.66</v>
      </c>
      <c r="F234" s="1">
        <v>4.0</v>
      </c>
      <c r="G234" s="1">
        <v>19.0</v>
      </c>
      <c r="H234" s="1">
        <v>7.0</v>
      </c>
      <c r="I234" s="1" t="s">
        <v>22</v>
      </c>
      <c r="J234" s="1">
        <v>0.936</v>
      </c>
      <c r="K234" s="1">
        <v>0.411</v>
      </c>
      <c r="L234" s="6" t="str">
        <f>if(J234&gt;QUARTILE!$B$3, "TOP", 0)</f>
        <v>TOP</v>
      </c>
      <c r="M234" s="6">
        <f t="shared" si="1"/>
        <v>2</v>
      </c>
    </row>
    <row r="235">
      <c r="A235" s="1">
        <v>101023.0</v>
      </c>
      <c r="B235" s="1">
        <v>42.0</v>
      </c>
      <c r="C235" s="1">
        <v>28000.0</v>
      </c>
      <c r="D235" s="1" t="s">
        <v>27</v>
      </c>
      <c r="E235" s="1">
        <v>10035.31</v>
      </c>
      <c r="F235" s="1">
        <v>5.0</v>
      </c>
      <c r="G235" s="1">
        <v>14.0</v>
      </c>
      <c r="H235" s="1">
        <v>21.0</v>
      </c>
      <c r="I235" s="1" t="s">
        <v>18</v>
      </c>
      <c r="J235" s="1">
        <v>0.832</v>
      </c>
      <c r="K235" s="1">
        <v>0.039</v>
      </c>
      <c r="L235" s="6" t="str">
        <f>if(J235&gt;QUARTILE!$B$3, "TOP", 0)</f>
        <v>TOP</v>
      </c>
      <c r="M235" s="6">
        <f t="shared" si="1"/>
        <v>1</v>
      </c>
    </row>
    <row r="236">
      <c r="A236" s="1">
        <v>101033.0</v>
      </c>
      <c r="B236" s="1">
        <v>80.0</v>
      </c>
      <c r="C236" s="1">
        <v>12000.0</v>
      </c>
      <c r="D236" s="1" t="s">
        <v>25</v>
      </c>
      <c r="E236" s="1">
        <v>2436.85</v>
      </c>
      <c r="F236" s="1">
        <v>2.0</v>
      </c>
      <c r="G236" s="1">
        <v>22.0</v>
      </c>
      <c r="H236" s="1">
        <v>6.0</v>
      </c>
      <c r="I236" s="1" t="s">
        <v>22</v>
      </c>
      <c r="J236" s="1">
        <v>0.818</v>
      </c>
      <c r="K236" s="1">
        <v>0.393</v>
      </c>
      <c r="L236" s="6" t="str">
        <f>if(J236&gt;QUARTILE!$B$3, "TOP", 0)</f>
        <v>TOP</v>
      </c>
      <c r="M236" s="6">
        <f t="shared" si="1"/>
        <v>2</v>
      </c>
    </row>
    <row r="237">
      <c r="A237" s="1">
        <v>101034.0</v>
      </c>
      <c r="B237" s="1">
        <v>18.0</v>
      </c>
      <c r="C237" s="1">
        <v>35000.0</v>
      </c>
      <c r="D237" s="1" t="s">
        <v>23</v>
      </c>
      <c r="E237" s="1">
        <v>57225.95</v>
      </c>
      <c r="F237" s="1">
        <v>1.0</v>
      </c>
      <c r="G237" s="1">
        <v>18.0</v>
      </c>
      <c r="H237" s="1">
        <v>13.0</v>
      </c>
      <c r="I237" s="1" t="s">
        <v>18</v>
      </c>
      <c r="J237" s="1">
        <v>0.901</v>
      </c>
      <c r="K237" s="1">
        <v>0.066</v>
      </c>
      <c r="L237" s="6" t="str">
        <f>if(J237&gt;QUARTILE!$B$3, "TOP", 0)</f>
        <v>TOP</v>
      </c>
      <c r="M237" s="6">
        <f t="shared" si="1"/>
        <v>1</v>
      </c>
    </row>
    <row r="238">
      <c r="A238" s="1">
        <v>101036.0</v>
      </c>
      <c r="B238" s="1">
        <v>65.0</v>
      </c>
      <c r="C238" s="1">
        <v>13000.0</v>
      </c>
      <c r="D238" s="1" t="s">
        <v>27</v>
      </c>
      <c r="E238" s="1">
        <v>51279.22</v>
      </c>
      <c r="F238" s="1">
        <v>4.0</v>
      </c>
      <c r="G238" s="1">
        <v>23.0</v>
      </c>
      <c r="H238" s="1">
        <v>2.0</v>
      </c>
      <c r="I238" s="1" t="s">
        <v>18</v>
      </c>
      <c r="J238" s="1">
        <v>1.0</v>
      </c>
      <c r="K238" s="1">
        <v>0.07</v>
      </c>
      <c r="L238" s="6" t="str">
        <f>if(J238&gt;QUARTILE!$B$3, "TOP", 0)</f>
        <v>TOP</v>
      </c>
      <c r="M238" s="6">
        <f t="shared" si="1"/>
        <v>1</v>
      </c>
    </row>
    <row r="239">
      <c r="A239" s="1">
        <v>101037.0</v>
      </c>
      <c r="B239" s="1">
        <v>72.0</v>
      </c>
      <c r="C239" s="1">
        <v>15000.0</v>
      </c>
      <c r="D239" s="1" t="s">
        <v>25</v>
      </c>
      <c r="E239" s="1">
        <v>7885.62</v>
      </c>
      <c r="F239" s="1">
        <v>3.0</v>
      </c>
      <c r="G239" s="1">
        <v>26.0</v>
      </c>
      <c r="H239" s="1">
        <v>7.0</v>
      </c>
      <c r="I239" s="1" t="s">
        <v>22</v>
      </c>
      <c r="J239" s="1">
        <v>0.852</v>
      </c>
      <c r="K239" s="1">
        <v>0.532</v>
      </c>
      <c r="L239" s="6" t="str">
        <f>if(J239&gt;QUARTILE!$B$3, "TOP", 0)</f>
        <v>TOP</v>
      </c>
      <c r="M239" s="6">
        <f t="shared" si="1"/>
        <v>2</v>
      </c>
    </row>
    <row r="240">
      <c r="A240" s="1">
        <v>101038.0</v>
      </c>
      <c r="B240" s="1">
        <v>23.0</v>
      </c>
      <c r="C240" s="1">
        <v>20000.0</v>
      </c>
      <c r="D240" s="1" t="s">
        <v>23</v>
      </c>
      <c r="E240" s="1">
        <v>30450.55</v>
      </c>
      <c r="F240" s="1">
        <v>1.0</v>
      </c>
      <c r="G240" s="1">
        <v>15.0</v>
      </c>
      <c r="H240" s="1">
        <v>22.0</v>
      </c>
      <c r="I240" s="1" t="s">
        <v>26</v>
      </c>
      <c r="J240" s="1">
        <v>0.883</v>
      </c>
      <c r="K240" s="1">
        <v>0.0</v>
      </c>
      <c r="L240" s="6" t="str">
        <f>if(J240&gt;QUARTILE!$B$3, "TOP", 0)</f>
        <v>TOP</v>
      </c>
      <c r="M240" s="6">
        <f t="shared" si="1"/>
        <v>3</v>
      </c>
    </row>
    <row r="241">
      <c r="A241" s="1">
        <v>101040.0</v>
      </c>
      <c r="B241" s="1">
        <v>34.0</v>
      </c>
      <c r="C241" s="1">
        <v>32000.0</v>
      </c>
      <c r="D241" s="1" t="s">
        <v>24</v>
      </c>
      <c r="E241" s="1">
        <v>22159.25</v>
      </c>
      <c r="F241" s="1">
        <v>1.0</v>
      </c>
      <c r="G241" s="1">
        <v>21.0</v>
      </c>
      <c r="H241" s="1">
        <v>9.0</v>
      </c>
      <c r="I241" s="1" t="s">
        <v>22</v>
      </c>
      <c r="J241" s="1">
        <v>0.829</v>
      </c>
      <c r="K241" s="1">
        <v>0.219</v>
      </c>
      <c r="L241" s="6" t="str">
        <f>if(J241&gt;QUARTILE!$B$3, "TOP", 0)</f>
        <v>TOP</v>
      </c>
      <c r="M241" s="6">
        <f t="shared" si="1"/>
        <v>2</v>
      </c>
    </row>
    <row r="242">
      <c r="A242" s="1">
        <v>101043.0</v>
      </c>
      <c r="B242" s="1">
        <v>22.0</v>
      </c>
      <c r="C242" s="1">
        <v>13000.0</v>
      </c>
      <c r="D242" s="1" t="s">
        <v>23</v>
      </c>
      <c r="E242" s="1">
        <v>22405.76</v>
      </c>
      <c r="F242" s="1">
        <v>5.0</v>
      </c>
      <c r="G242" s="1">
        <v>26.0</v>
      </c>
      <c r="H242" s="1">
        <v>26.0</v>
      </c>
      <c r="I242" s="1" t="s">
        <v>26</v>
      </c>
      <c r="J242" s="1">
        <v>0.88</v>
      </c>
      <c r="K242" s="1">
        <v>0.0</v>
      </c>
      <c r="L242" s="6" t="str">
        <f>if(J242&gt;QUARTILE!$B$3, "TOP", 0)</f>
        <v>TOP</v>
      </c>
      <c r="M242" s="6">
        <f t="shared" si="1"/>
        <v>3</v>
      </c>
    </row>
    <row r="243">
      <c r="A243" s="1">
        <v>101048.0</v>
      </c>
      <c r="B243" s="1">
        <v>54.0</v>
      </c>
      <c r="C243" s="1">
        <v>17000.0</v>
      </c>
      <c r="D243" s="1" t="s">
        <v>23</v>
      </c>
      <c r="E243" s="1">
        <v>16965.13</v>
      </c>
      <c r="F243" s="1">
        <v>1.0</v>
      </c>
      <c r="G243" s="1">
        <v>19.0</v>
      </c>
      <c r="H243" s="1">
        <v>2.0</v>
      </c>
      <c r="I243" s="1" t="s">
        <v>22</v>
      </c>
      <c r="J243" s="1">
        <v>0.865</v>
      </c>
      <c r="K243" s="1">
        <v>0.93</v>
      </c>
      <c r="L243" s="6" t="str">
        <f>if(J243&gt;QUARTILE!$B$3, "TOP", 0)</f>
        <v>TOP</v>
      </c>
      <c r="M243" s="6">
        <f t="shared" si="1"/>
        <v>2</v>
      </c>
    </row>
    <row r="244">
      <c r="A244" s="1">
        <v>101055.0</v>
      </c>
      <c r="B244" s="1">
        <v>38.0</v>
      </c>
      <c r="C244" s="1">
        <v>11000.0</v>
      </c>
      <c r="D244" s="1" t="s">
        <v>30</v>
      </c>
      <c r="E244" s="1">
        <v>47937.47</v>
      </c>
      <c r="F244" s="1">
        <v>2.0</v>
      </c>
      <c r="G244" s="1">
        <v>16.0</v>
      </c>
      <c r="H244" s="1">
        <v>8.0</v>
      </c>
      <c r="I244" s="1" t="s">
        <v>18</v>
      </c>
      <c r="J244" s="1">
        <v>0.858</v>
      </c>
      <c r="K244" s="1">
        <v>0.557</v>
      </c>
      <c r="L244" s="6" t="str">
        <f>if(J244&gt;QUARTILE!$B$3, "TOP", 0)</f>
        <v>TOP</v>
      </c>
      <c r="M244" s="6">
        <f t="shared" si="1"/>
        <v>1</v>
      </c>
    </row>
    <row r="245">
      <c r="A245" s="1">
        <v>101056.0</v>
      </c>
      <c r="B245" s="1">
        <v>31.0</v>
      </c>
      <c r="C245" s="1">
        <v>15000.0</v>
      </c>
      <c r="D245" s="1" t="s">
        <v>21</v>
      </c>
      <c r="E245" s="1">
        <v>9756.22</v>
      </c>
      <c r="F245" s="1">
        <v>2.0</v>
      </c>
      <c r="G245" s="1">
        <v>18.0</v>
      </c>
      <c r="H245" s="1">
        <v>6.0</v>
      </c>
      <c r="I245" s="1" t="s">
        <v>22</v>
      </c>
      <c r="J245" s="1">
        <v>0.922</v>
      </c>
      <c r="K245" s="1">
        <v>0.174</v>
      </c>
      <c r="L245" s="6" t="str">
        <f>if(J245&gt;QUARTILE!$B$3, "TOP", 0)</f>
        <v>TOP</v>
      </c>
      <c r="M245" s="6">
        <f t="shared" si="1"/>
        <v>2</v>
      </c>
    </row>
    <row r="246">
      <c r="A246" s="1">
        <v>101057.0</v>
      </c>
      <c r="B246" s="1">
        <v>26.0</v>
      </c>
      <c r="C246" s="1">
        <v>7000.0</v>
      </c>
      <c r="D246" s="1" t="s">
        <v>24</v>
      </c>
      <c r="E246" s="1">
        <v>52230.88</v>
      </c>
      <c r="F246" s="1">
        <v>5.0</v>
      </c>
      <c r="G246" s="1">
        <v>15.0</v>
      </c>
      <c r="H246" s="1">
        <v>19.0</v>
      </c>
      <c r="I246" s="1" t="s">
        <v>18</v>
      </c>
      <c r="J246" s="1">
        <v>0.94</v>
      </c>
      <c r="K246" s="1">
        <v>0.765</v>
      </c>
      <c r="L246" s="6" t="str">
        <f>if(J246&gt;QUARTILE!$B$3, "TOP", 0)</f>
        <v>TOP</v>
      </c>
      <c r="M246" s="6">
        <f t="shared" si="1"/>
        <v>1</v>
      </c>
    </row>
    <row r="247">
      <c r="A247" s="1">
        <v>101058.0</v>
      </c>
      <c r="B247" s="1">
        <v>63.0</v>
      </c>
      <c r="C247" s="1">
        <v>57000.0</v>
      </c>
      <c r="D247" s="1" t="s">
        <v>25</v>
      </c>
      <c r="E247" s="1">
        <v>21108.43</v>
      </c>
      <c r="F247" s="1">
        <v>1.0</v>
      </c>
      <c r="G247" s="1">
        <v>21.0</v>
      </c>
      <c r="H247" s="1">
        <v>5.0</v>
      </c>
      <c r="I247" s="1" t="s">
        <v>22</v>
      </c>
      <c r="J247" s="1">
        <v>1.0</v>
      </c>
      <c r="K247" s="1">
        <v>0.288</v>
      </c>
      <c r="L247" s="6" t="str">
        <f>if(J247&gt;QUARTILE!$B$3, "TOP", 0)</f>
        <v>TOP</v>
      </c>
      <c r="M247" s="6">
        <f t="shared" si="1"/>
        <v>2</v>
      </c>
    </row>
    <row r="248">
      <c r="A248" s="1">
        <v>101059.0</v>
      </c>
      <c r="B248" s="1">
        <v>18.0</v>
      </c>
      <c r="C248" s="1">
        <v>18000.0</v>
      </c>
      <c r="D248" s="1" t="s">
        <v>17</v>
      </c>
      <c r="E248" s="1">
        <v>48759.03</v>
      </c>
      <c r="F248" s="1">
        <v>3.0</v>
      </c>
      <c r="G248" s="1">
        <v>11.0</v>
      </c>
      <c r="H248" s="1">
        <v>21.0</v>
      </c>
      <c r="I248" s="1" t="s">
        <v>26</v>
      </c>
      <c r="J248" s="1">
        <v>0.872</v>
      </c>
      <c r="K248" s="1">
        <v>0.0</v>
      </c>
      <c r="L248" s="6" t="str">
        <f>if(J248&gt;QUARTILE!$B$3, "TOP", 0)</f>
        <v>TOP</v>
      </c>
      <c r="M248" s="6">
        <f t="shared" si="1"/>
        <v>3</v>
      </c>
    </row>
    <row r="249">
      <c r="A249" s="1">
        <v>101061.0</v>
      </c>
      <c r="B249" s="1">
        <v>62.0</v>
      </c>
      <c r="C249" s="1">
        <v>71000.0</v>
      </c>
      <c r="D249" s="1" t="s">
        <v>23</v>
      </c>
      <c r="E249" s="1">
        <v>23268.29</v>
      </c>
      <c r="F249" s="1">
        <v>5.0</v>
      </c>
      <c r="G249" s="1">
        <v>10.0</v>
      </c>
      <c r="H249" s="1">
        <v>5.0</v>
      </c>
      <c r="I249" s="1" t="s">
        <v>22</v>
      </c>
      <c r="J249" s="1">
        <v>1.0</v>
      </c>
      <c r="K249" s="1">
        <v>0.239</v>
      </c>
      <c r="L249" s="6" t="str">
        <f>if(J249&gt;QUARTILE!$B$3, "TOP", 0)</f>
        <v>TOP</v>
      </c>
      <c r="M249" s="6">
        <f t="shared" si="1"/>
        <v>2</v>
      </c>
    </row>
    <row r="250">
      <c r="A250" s="1">
        <v>101062.0</v>
      </c>
      <c r="B250" s="1">
        <v>30.0</v>
      </c>
      <c r="C250" s="1">
        <v>13000.0</v>
      </c>
      <c r="D250" s="1" t="s">
        <v>17</v>
      </c>
      <c r="E250" s="1">
        <v>8804.42</v>
      </c>
      <c r="F250" s="1">
        <v>4.0</v>
      </c>
      <c r="G250" s="1">
        <v>27.0</v>
      </c>
      <c r="H250" s="1">
        <v>8.0</v>
      </c>
      <c r="I250" s="1" t="s">
        <v>22</v>
      </c>
      <c r="J250" s="1">
        <v>0.952</v>
      </c>
      <c r="K250" s="1">
        <v>0.562</v>
      </c>
      <c r="L250" s="6" t="str">
        <f>if(J250&gt;QUARTILE!$B$3, "TOP", 0)</f>
        <v>TOP</v>
      </c>
      <c r="M250" s="6">
        <f t="shared" si="1"/>
        <v>2</v>
      </c>
    </row>
    <row r="251">
      <c r="A251" s="1">
        <v>101069.0</v>
      </c>
      <c r="B251" s="1">
        <v>51.0</v>
      </c>
      <c r="C251" s="1">
        <v>24000.0</v>
      </c>
      <c r="D251" s="1" t="s">
        <v>25</v>
      </c>
      <c r="E251" s="1">
        <v>50265.18</v>
      </c>
      <c r="F251" s="1">
        <v>4.0</v>
      </c>
      <c r="G251" s="1">
        <v>20.0</v>
      </c>
      <c r="H251" s="1">
        <v>2.0</v>
      </c>
      <c r="I251" s="1" t="s">
        <v>18</v>
      </c>
      <c r="J251" s="1">
        <v>1.0</v>
      </c>
      <c r="K251" s="1">
        <v>0.284</v>
      </c>
      <c r="L251" s="6" t="str">
        <f>if(J251&gt;QUARTILE!$B$3, "TOP", 0)</f>
        <v>TOP</v>
      </c>
      <c r="M251" s="6">
        <f t="shared" si="1"/>
        <v>1</v>
      </c>
    </row>
    <row r="252">
      <c r="A252" s="1">
        <v>101074.0</v>
      </c>
      <c r="B252" s="1">
        <v>43.0</v>
      </c>
      <c r="C252" s="1">
        <v>21000.0</v>
      </c>
      <c r="D252" s="1" t="s">
        <v>21</v>
      </c>
      <c r="E252" s="1">
        <v>783.74</v>
      </c>
      <c r="F252" s="1">
        <v>2.0</v>
      </c>
      <c r="G252" s="1">
        <v>18.0</v>
      </c>
      <c r="H252" s="1">
        <v>5.0</v>
      </c>
      <c r="I252" s="1" t="s">
        <v>22</v>
      </c>
      <c r="J252" s="1">
        <v>0.901</v>
      </c>
      <c r="K252" s="1">
        <v>0.654</v>
      </c>
      <c r="L252" s="6" t="str">
        <f>if(J252&gt;QUARTILE!$B$3, "TOP", 0)</f>
        <v>TOP</v>
      </c>
      <c r="M252" s="6">
        <f t="shared" si="1"/>
        <v>2</v>
      </c>
    </row>
    <row r="253">
      <c r="A253" s="1">
        <v>101081.0</v>
      </c>
      <c r="B253" s="1">
        <v>67.0</v>
      </c>
      <c r="C253" s="1">
        <v>21000.0</v>
      </c>
      <c r="D253" s="1" t="s">
        <v>17</v>
      </c>
      <c r="E253" s="1">
        <v>33379.37</v>
      </c>
      <c r="F253" s="1">
        <v>2.0</v>
      </c>
      <c r="G253" s="1">
        <v>19.0</v>
      </c>
      <c r="H253" s="1">
        <v>7.0</v>
      </c>
      <c r="I253" s="1" t="s">
        <v>18</v>
      </c>
      <c r="J253" s="1">
        <v>0.969</v>
      </c>
      <c r="K253" s="1">
        <v>0.0</v>
      </c>
      <c r="L253" s="6" t="str">
        <f>if(J253&gt;QUARTILE!$B$3, "TOP", 0)</f>
        <v>TOP</v>
      </c>
      <c r="M253" s="6">
        <f t="shared" si="1"/>
        <v>1</v>
      </c>
    </row>
    <row r="254">
      <c r="A254" s="1">
        <v>101083.0</v>
      </c>
      <c r="B254" s="1">
        <v>18.0</v>
      </c>
      <c r="C254" s="1">
        <v>49000.0</v>
      </c>
      <c r="D254" s="1" t="s">
        <v>30</v>
      </c>
      <c r="E254" s="1">
        <v>5536.68</v>
      </c>
      <c r="F254" s="1">
        <v>5.0</v>
      </c>
      <c r="G254" s="1">
        <v>20.0</v>
      </c>
      <c r="H254" s="1">
        <v>14.0</v>
      </c>
      <c r="I254" s="1" t="s">
        <v>18</v>
      </c>
      <c r="J254" s="1">
        <v>0.857</v>
      </c>
      <c r="K254" s="1">
        <v>0.31</v>
      </c>
      <c r="L254" s="6" t="str">
        <f>if(J254&gt;QUARTILE!$B$3, "TOP", 0)</f>
        <v>TOP</v>
      </c>
      <c r="M254" s="6">
        <f t="shared" si="1"/>
        <v>1</v>
      </c>
    </row>
    <row r="255">
      <c r="A255" s="1">
        <v>101084.0</v>
      </c>
      <c r="B255" s="1">
        <v>71.0</v>
      </c>
      <c r="C255" s="1">
        <v>39000.0</v>
      </c>
      <c r="D255" s="1" t="s">
        <v>17</v>
      </c>
      <c r="E255" s="1">
        <v>15376.87</v>
      </c>
      <c r="F255" s="1">
        <v>2.0</v>
      </c>
      <c r="G255" s="1">
        <v>16.0</v>
      </c>
      <c r="H255" s="1">
        <v>4.0</v>
      </c>
      <c r="I255" s="1" t="s">
        <v>22</v>
      </c>
      <c r="J255" s="1">
        <v>0.836</v>
      </c>
      <c r="K255" s="1">
        <v>0.591</v>
      </c>
      <c r="L255" s="6" t="str">
        <f>if(J255&gt;QUARTILE!$B$3, "TOP", 0)</f>
        <v>TOP</v>
      </c>
      <c r="M255" s="6">
        <f t="shared" si="1"/>
        <v>2</v>
      </c>
    </row>
    <row r="256">
      <c r="A256" s="1">
        <v>101085.0</v>
      </c>
      <c r="B256" s="1">
        <v>61.0</v>
      </c>
      <c r="C256" s="1">
        <v>20000.0</v>
      </c>
      <c r="D256" s="1" t="s">
        <v>27</v>
      </c>
      <c r="E256" s="1">
        <v>10278.35</v>
      </c>
      <c r="F256" s="1">
        <v>2.0</v>
      </c>
      <c r="G256" s="1">
        <v>17.0</v>
      </c>
      <c r="H256" s="1">
        <v>7.0</v>
      </c>
      <c r="I256" s="1" t="s">
        <v>22</v>
      </c>
      <c r="J256" s="1">
        <v>0.825</v>
      </c>
      <c r="K256" s="1">
        <v>0.513</v>
      </c>
      <c r="L256" s="6" t="str">
        <f>if(J256&gt;QUARTILE!$B$3, "TOP", 0)</f>
        <v>TOP</v>
      </c>
      <c r="M256" s="6">
        <f t="shared" si="1"/>
        <v>2</v>
      </c>
    </row>
    <row r="257">
      <c r="A257" s="1">
        <v>101087.0</v>
      </c>
      <c r="B257" s="1">
        <v>47.0</v>
      </c>
      <c r="C257" s="1">
        <v>18000.0</v>
      </c>
      <c r="D257" s="1" t="s">
        <v>23</v>
      </c>
      <c r="E257" s="1">
        <v>18695.82</v>
      </c>
      <c r="F257" s="1">
        <v>1.0</v>
      </c>
      <c r="G257" s="1">
        <v>19.0</v>
      </c>
      <c r="H257" s="1">
        <v>8.0</v>
      </c>
      <c r="I257" s="1" t="s">
        <v>22</v>
      </c>
      <c r="J257" s="1">
        <v>0.952</v>
      </c>
      <c r="K257" s="1">
        <v>0.54</v>
      </c>
      <c r="L257" s="6" t="str">
        <f>if(J257&gt;QUARTILE!$B$3, "TOP", 0)</f>
        <v>TOP</v>
      </c>
      <c r="M257" s="6">
        <f t="shared" si="1"/>
        <v>2</v>
      </c>
    </row>
    <row r="258">
      <c r="A258" s="1">
        <v>101094.0</v>
      </c>
      <c r="B258" s="1">
        <v>64.0</v>
      </c>
      <c r="C258" s="1">
        <v>27000.0</v>
      </c>
      <c r="D258" s="1" t="s">
        <v>25</v>
      </c>
      <c r="E258" s="1">
        <v>43847.97</v>
      </c>
      <c r="F258" s="1">
        <v>3.0</v>
      </c>
      <c r="G258" s="1">
        <v>17.0</v>
      </c>
      <c r="H258" s="1">
        <v>10.0</v>
      </c>
      <c r="I258" s="1" t="s">
        <v>18</v>
      </c>
      <c r="J258" s="1">
        <v>0.874</v>
      </c>
      <c r="K258" s="1">
        <v>0.069</v>
      </c>
      <c r="L258" s="6" t="str">
        <f>if(J258&gt;QUARTILE!$B$3, "TOP", 0)</f>
        <v>TOP</v>
      </c>
      <c r="M258" s="6">
        <f t="shared" si="1"/>
        <v>1</v>
      </c>
    </row>
    <row r="259">
      <c r="A259" s="1">
        <v>101097.0</v>
      </c>
      <c r="B259" s="1">
        <v>54.0</v>
      </c>
      <c r="C259" s="1">
        <v>25000.0</v>
      </c>
      <c r="D259" s="1" t="s">
        <v>27</v>
      </c>
      <c r="E259" s="1">
        <v>8509.51</v>
      </c>
      <c r="F259" s="1">
        <v>3.0</v>
      </c>
      <c r="G259" s="1">
        <v>15.0</v>
      </c>
      <c r="H259" s="1">
        <v>2.0</v>
      </c>
      <c r="I259" s="1" t="s">
        <v>22</v>
      </c>
      <c r="J259" s="1">
        <v>0.888</v>
      </c>
      <c r="K259" s="1">
        <v>0.847</v>
      </c>
      <c r="L259" s="6" t="str">
        <f>if(J259&gt;QUARTILE!$B$3, "TOP", 0)</f>
        <v>TOP</v>
      </c>
      <c r="M259" s="6">
        <f t="shared" si="1"/>
        <v>2</v>
      </c>
    </row>
    <row r="260">
      <c r="A260" s="1">
        <v>101098.0</v>
      </c>
      <c r="B260" s="1">
        <v>38.0</v>
      </c>
      <c r="C260" s="1">
        <v>40000.0</v>
      </c>
      <c r="D260" s="1" t="s">
        <v>17</v>
      </c>
      <c r="E260" s="1">
        <v>43724.16</v>
      </c>
      <c r="F260" s="1">
        <v>1.0</v>
      </c>
      <c r="G260" s="1">
        <v>18.0</v>
      </c>
      <c r="H260" s="1">
        <v>7.0</v>
      </c>
      <c r="I260" s="1" t="s">
        <v>18</v>
      </c>
      <c r="J260" s="1">
        <v>1.0</v>
      </c>
      <c r="K260" s="1">
        <v>0.373</v>
      </c>
      <c r="L260" s="6" t="str">
        <f>if(J260&gt;QUARTILE!$B$3, "TOP", 0)</f>
        <v>TOP</v>
      </c>
      <c r="M260" s="6">
        <f t="shared" si="1"/>
        <v>1</v>
      </c>
    </row>
    <row r="261">
      <c r="A261" s="1">
        <v>101106.0</v>
      </c>
      <c r="B261" s="1">
        <v>51.0</v>
      </c>
      <c r="C261" s="1">
        <v>18000.0</v>
      </c>
      <c r="D261" s="1" t="s">
        <v>25</v>
      </c>
      <c r="E261" s="1">
        <v>14300.05</v>
      </c>
      <c r="F261" s="1">
        <v>4.0</v>
      </c>
      <c r="G261" s="1">
        <v>19.0</v>
      </c>
      <c r="H261" s="1">
        <v>4.0</v>
      </c>
      <c r="I261" s="1" t="s">
        <v>22</v>
      </c>
      <c r="J261" s="1">
        <v>0.823</v>
      </c>
      <c r="K261" s="1">
        <v>0.268</v>
      </c>
      <c r="L261" s="6" t="str">
        <f>if(J261&gt;QUARTILE!$B$3, "TOP", 0)</f>
        <v>TOP</v>
      </c>
      <c r="M261" s="6">
        <f t="shared" si="1"/>
        <v>2</v>
      </c>
    </row>
    <row r="262">
      <c r="A262" s="1">
        <v>101109.0</v>
      </c>
      <c r="B262" s="1">
        <v>51.0</v>
      </c>
      <c r="C262" s="1">
        <v>82000.0</v>
      </c>
      <c r="D262" s="1" t="s">
        <v>23</v>
      </c>
      <c r="E262" s="1">
        <v>3729.03</v>
      </c>
      <c r="F262" s="1">
        <v>3.0</v>
      </c>
      <c r="G262" s="1">
        <v>23.0</v>
      </c>
      <c r="H262" s="1">
        <v>0.0</v>
      </c>
      <c r="I262" s="1" t="s">
        <v>22</v>
      </c>
      <c r="J262" s="1">
        <v>0.936</v>
      </c>
      <c r="K262" s="1">
        <v>0.884</v>
      </c>
      <c r="L262" s="6" t="str">
        <f>if(J262&gt;QUARTILE!$B$3, "TOP", 0)</f>
        <v>TOP</v>
      </c>
      <c r="M262" s="6">
        <f t="shared" si="1"/>
        <v>2</v>
      </c>
    </row>
    <row r="263">
      <c r="A263" s="1">
        <v>101110.0</v>
      </c>
      <c r="B263" s="1">
        <v>35.0</v>
      </c>
      <c r="C263" s="1">
        <v>20000.0</v>
      </c>
      <c r="D263" s="1" t="s">
        <v>25</v>
      </c>
      <c r="E263" s="1">
        <v>7597.45</v>
      </c>
      <c r="F263" s="1">
        <v>3.0</v>
      </c>
      <c r="G263" s="1">
        <v>26.0</v>
      </c>
      <c r="H263" s="1">
        <v>9.0</v>
      </c>
      <c r="I263" s="1" t="s">
        <v>22</v>
      </c>
      <c r="J263" s="1">
        <v>0.987</v>
      </c>
      <c r="K263" s="1">
        <v>0.46</v>
      </c>
      <c r="L263" s="6" t="str">
        <f>if(J263&gt;QUARTILE!$B$3, "TOP", 0)</f>
        <v>TOP</v>
      </c>
      <c r="M263" s="6">
        <f t="shared" si="1"/>
        <v>2</v>
      </c>
    </row>
    <row r="264">
      <c r="A264" s="1">
        <v>101118.0</v>
      </c>
      <c r="B264" s="1">
        <v>74.0</v>
      </c>
      <c r="C264" s="1">
        <v>17000.0</v>
      </c>
      <c r="D264" s="1" t="s">
        <v>17</v>
      </c>
      <c r="E264" s="1">
        <v>100000.0</v>
      </c>
      <c r="F264" s="1">
        <v>5.0</v>
      </c>
      <c r="G264" s="1">
        <v>25.0</v>
      </c>
      <c r="H264" s="1">
        <v>3.0</v>
      </c>
      <c r="I264" s="1" t="s">
        <v>18</v>
      </c>
      <c r="J264" s="1">
        <v>0.963</v>
      </c>
      <c r="K264" s="1">
        <v>0.116</v>
      </c>
      <c r="L264" s="6" t="str">
        <f>if(J264&gt;QUARTILE!$B$3, "TOP", 0)</f>
        <v>TOP</v>
      </c>
      <c r="M264" s="6">
        <f t="shared" si="1"/>
        <v>1</v>
      </c>
    </row>
    <row r="265">
      <c r="A265" s="1">
        <v>101120.0</v>
      </c>
      <c r="B265" s="1">
        <v>50.0</v>
      </c>
      <c r="C265" s="1">
        <v>8000.0</v>
      </c>
      <c r="D265" s="1" t="s">
        <v>27</v>
      </c>
      <c r="E265" s="1">
        <v>908.37</v>
      </c>
      <c r="F265" s="1">
        <v>1.0</v>
      </c>
      <c r="G265" s="1">
        <v>16.0</v>
      </c>
      <c r="H265" s="1">
        <v>10.0</v>
      </c>
      <c r="I265" s="1" t="s">
        <v>22</v>
      </c>
      <c r="J265" s="1">
        <v>0.913</v>
      </c>
      <c r="K265" s="1">
        <v>0.187</v>
      </c>
      <c r="L265" s="6" t="str">
        <f>if(J265&gt;QUARTILE!$B$3, "TOP", 0)</f>
        <v>TOP</v>
      </c>
      <c r="M265" s="6">
        <f t="shared" si="1"/>
        <v>2</v>
      </c>
    </row>
    <row r="266">
      <c r="A266" s="1">
        <v>101127.0</v>
      </c>
      <c r="B266" s="1">
        <v>68.0</v>
      </c>
      <c r="C266" s="1">
        <v>12000.0</v>
      </c>
      <c r="D266" s="1" t="s">
        <v>27</v>
      </c>
      <c r="E266" s="1">
        <v>11660.63</v>
      </c>
      <c r="F266" s="1">
        <v>2.0</v>
      </c>
      <c r="G266" s="1">
        <v>18.0</v>
      </c>
      <c r="H266" s="1">
        <v>5.0</v>
      </c>
      <c r="I266" s="1" t="s">
        <v>22</v>
      </c>
      <c r="J266" s="1">
        <v>0.946</v>
      </c>
      <c r="K266" s="1">
        <v>0.057</v>
      </c>
      <c r="L266" s="6" t="str">
        <f>if(J266&gt;QUARTILE!$B$3, "TOP", 0)</f>
        <v>TOP</v>
      </c>
      <c r="M266" s="6">
        <f t="shared" si="1"/>
        <v>2</v>
      </c>
    </row>
    <row r="267">
      <c r="A267" s="1">
        <v>101128.0</v>
      </c>
      <c r="B267" s="1">
        <v>34.0</v>
      </c>
      <c r="C267" s="1">
        <v>22000.0</v>
      </c>
      <c r="D267" s="1" t="s">
        <v>24</v>
      </c>
      <c r="E267" s="1">
        <v>27157.31</v>
      </c>
      <c r="F267" s="1">
        <v>4.0</v>
      </c>
      <c r="G267" s="1">
        <v>19.0</v>
      </c>
      <c r="H267" s="1">
        <v>16.0</v>
      </c>
      <c r="I267" s="1" t="s">
        <v>22</v>
      </c>
      <c r="J267" s="1">
        <v>0.911</v>
      </c>
      <c r="K267" s="1">
        <v>0.103</v>
      </c>
      <c r="L267" s="6" t="str">
        <f>if(J267&gt;QUARTILE!$B$3, "TOP", 0)</f>
        <v>TOP</v>
      </c>
      <c r="M267" s="6">
        <f t="shared" si="1"/>
        <v>2</v>
      </c>
    </row>
    <row r="268">
      <c r="A268" s="1">
        <v>101129.0</v>
      </c>
      <c r="B268" s="1">
        <v>22.0</v>
      </c>
      <c r="C268" s="1">
        <v>21000.0</v>
      </c>
      <c r="D268" s="1" t="s">
        <v>23</v>
      </c>
      <c r="E268" s="1">
        <v>15837.08</v>
      </c>
      <c r="F268" s="1">
        <v>1.0</v>
      </c>
      <c r="G268" s="1">
        <v>23.0</v>
      </c>
      <c r="H268" s="1">
        <v>16.0</v>
      </c>
      <c r="I268" s="1" t="s">
        <v>18</v>
      </c>
      <c r="J268" s="1">
        <v>0.82</v>
      </c>
      <c r="K268" s="1">
        <v>0.446</v>
      </c>
      <c r="L268" s="6" t="str">
        <f>if(J268&gt;QUARTILE!$B$3, "TOP", 0)</f>
        <v>TOP</v>
      </c>
      <c r="M268" s="6">
        <f t="shared" si="1"/>
        <v>1</v>
      </c>
    </row>
    <row r="269">
      <c r="A269" s="1">
        <v>101133.0</v>
      </c>
      <c r="B269" s="1">
        <v>73.0</v>
      </c>
      <c r="C269" s="1">
        <v>12000.0</v>
      </c>
      <c r="D269" s="1" t="s">
        <v>27</v>
      </c>
      <c r="E269" s="1">
        <v>29361.98</v>
      </c>
      <c r="F269" s="1">
        <v>5.0</v>
      </c>
      <c r="G269" s="1">
        <v>21.0</v>
      </c>
      <c r="H269" s="1">
        <v>5.0</v>
      </c>
      <c r="I269" s="1" t="s">
        <v>22</v>
      </c>
      <c r="J269" s="1">
        <v>0.834</v>
      </c>
      <c r="K269" s="1">
        <v>0.815</v>
      </c>
      <c r="L269" s="6" t="str">
        <f>if(J269&gt;QUARTILE!$B$3, "TOP", 0)</f>
        <v>TOP</v>
      </c>
      <c r="M269" s="6">
        <f t="shared" si="1"/>
        <v>2</v>
      </c>
    </row>
    <row r="270">
      <c r="A270" s="1">
        <v>101137.0</v>
      </c>
      <c r="B270" s="1">
        <v>77.0</v>
      </c>
      <c r="C270" s="1">
        <v>41000.0</v>
      </c>
      <c r="D270" s="1" t="s">
        <v>23</v>
      </c>
      <c r="E270" s="1">
        <v>1287.39</v>
      </c>
      <c r="F270" s="1">
        <v>5.0</v>
      </c>
      <c r="G270" s="1">
        <v>12.0</v>
      </c>
      <c r="H270" s="1">
        <v>6.0</v>
      </c>
      <c r="I270" s="1" t="s">
        <v>22</v>
      </c>
      <c r="J270" s="1">
        <v>1.0</v>
      </c>
      <c r="K270" s="1">
        <v>0.839</v>
      </c>
      <c r="L270" s="6" t="str">
        <f>if(J270&gt;QUARTILE!$B$3, "TOP", 0)</f>
        <v>TOP</v>
      </c>
      <c r="M270" s="6">
        <f t="shared" si="1"/>
        <v>2</v>
      </c>
    </row>
    <row r="271">
      <c r="A271" s="1">
        <v>101139.0</v>
      </c>
      <c r="B271" s="1">
        <v>41.0</v>
      </c>
      <c r="C271" s="1">
        <v>12000.0</v>
      </c>
      <c r="D271" s="1" t="s">
        <v>25</v>
      </c>
      <c r="E271" s="1">
        <v>24804.98</v>
      </c>
      <c r="F271" s="1">
        <v>3.0</v>
      </c>
      <c r="G271" s="1">
        <v>25.0</v>
      </c>
      <c r="H271" s="1">
        <v>12.0</v>
      </c>
      <c r="I271" s="1" t="s">
        <v>22</v>
      </c>
      <c r="J271" s="1">
        <v>0.984</v>
      </c>
      <c r="K271" s="1">
        <v>0.054</v>
      </c>
      <c r="L271" s="6" t="str">
        <f>if(J271&gt;QUARTILE!$B$3, "TOP", 0)</f>
        <v>TOP</v>
      </c>
      <c r="M271" s="6">
        <f t="shared" si="1"/>
        <v>2</v>
      </c>
    </row>
    <row r="272">
      <c r="A272" s="1">
        <v>101140.0</v>
      </c>
      <c r="B272" s="1">
        <v>22.0</v>
      </c>
      <c r="C272" s="1">
        <v>39000.0</v>
      </c>
      <c r="D272" s="1" t="s">
        <v>25</v>
      </c>
      <c r="E272" s="1">
        <v>35466.49</v>
      </c>
      <c r="F272" s="1">
        <v>3.0</v>
      </c>
      <c r="G272" s="1">
        <v>22.0</v>
      </c>
      <c r="H272" s="1">
        <v>19.0</v>
      </c>
      <c r="I272" s="1" t="s">
        <v>22</v>
      </c>
      <c r="J272" s="1">
        <v>0.959</v>
      </c>
      <c r="K272" s="1">
        <v>0.472</v>
      </c>
      <c r="L272" s="6" t="str">
        <f>if(J272&gt;QUARTILE!$B$3, "TOP", 0)</f>
        <v>TOP</v>
      </c>
      <c r="M272" s="6">
        <f t="shared" si="1"/>
        <v>2</v>
      </c>
    </row>
    <row r="273">
      <c r="A273" s="1">
        <v>101142.0</v>
      </c>
      <c r="B273" s="1">
        <v>23.0</v>
      </c>
      <c r="C273" s="1">
        <v>95000.0</v>
      </c>
      <c r="D273" s="1" t="s">
        <v>30</v>
      </c>
      <c r="E273" s="1">
        <v>47083.17</v>
      </c>
      <c r="F273" s="1">
        <v>5.0</v>
      </c>
      <c r="G273" s="1">
        <v>18.0</v>
      </c>
      <c r="H273" s="1">
        <v>27.0</v>
      </c>
      <c r="I273" s="1" t="s">
        <v>26</v>
      </c>
      <c r="J273" s="1">
        <v>1.0</v>
      </c>
      <c r="K273" s="1">
        <v>0.52</v>
      </c>
      <c r="L273" s="6" t="str">
        <f>if(J273&gt;QUARTILE!$B$3, "TOP", 0)</f>
        <v>TOP</v>
      </c>
      <c r="M273" s="6">
        <f t="shared" si="1"/>
        <v>3</v>
      </c>
    </row>
    <row r="274">
      <c r="A274" s="1">
        <v>101148.0</v>
      </c>
      <c r="B274" s="1">
        <v>60.0</v>
      </c>
      <c r="C274" s="1">
        <v>20000.0</v>
      </c>
      <c r="D274" s="1" t="s">
        <v>23</v>
      </c>
      <c r="E274" s="1">
        <v>15660.93</v>
      </c>
      <c r="F274" s="1">
        <v>4.0</v>
      </c>
      <c r="G274" s="1">
        <v>17.0</v>
      </c>
      <c r="H274" s="1">
        <v>6.0</v>
      </c>
      <c r="I274" s="1" t="s">
        <v>22</v>
      </c>
      <c r="J274" s="1">
        <v>1.0</v>
      </c>
      <c r="K274" s="1">
        <v>0.929</v>
      </c>
      <c r="L274" s="6" t="str">
        <f>if(J274&gt;QUARTILE!$B$3, "TOP", 0)</f>
        <v>TOP</v>
      </c>
      <c r="M274" s="6">
        <f t="shared" si="1"/>
        <v>2</v>
      </c>
    </row>
    <row r="275">
      <c r="A275" s="1">
        <v>101150.0</v>
      </c>
      <c r="B275" s="1">
        <v>28.0</v>
      </c>
      <c r="C275" s="1">
        <v>17000.0</v>
      </c>
      <c r="D275" s="1" t="s">
        <v>23</v>
      </c>
      <c r="E275" s="1">
        <v>6333.02</v>
      </c>
      <c r="F275" s="1">
        <v>3.0</v>
      </c>
      <c r="G275" s="1">
        <v>15.0</v>
      </c>
      <c r="H275" s="1">
        <v>21.0</v>
      </c>
      <c r="I275" s="1" t="s">
        <v>26</v>
      </c>
      <c r="J275" s="1">
        <v>1.0</v>
      </c>
      <c r="K275" s="1">
        <v>0.785</v>
      </c>
      <c r="L275" s="6" t="str">
        <f>if(J275&gt;QUARTILE!$B$3, "TOP", 0)</f>
        <v>TOP</v>
      </c>
      <c r="M275" s="6">
        <f t="shared" si="1"/>
        <v>3</v>
      </c>
    </row>
    <row r="276">
      <c r="A276" s="1">
        <v>101151.0</v>
      </c>
      <c r="B276" s="1">
        <v>68.0</v>
      </c>
      <c r="C276" s="1">
        <v>16000.0</v>
      </c>
      <c r="D276" s="1" t="s">
        <v>25</v>
      </c>
      <c r="E276" s="1">
        <v>20759.84</v>
      </c>
      <c r="F276" s="1">
        <v>2.0</v>
      </c>
      <c r="G276" s="1">
        <v>21.0</v>
      </c>
      <c r="H276" s="1">
        <v>4.0</v>
      </c>
      <c r="I276" s="1" t="s">
        <v>22</v>
      </c>
      <c r="J276" s="1">
        <v>1.0</v>
      </c>
      <c r="K276" s="1">
        <v>0.587</v>
      </c>
      <c r="L276" s="6" t="str">
        <f>if(J276&gt;QUARTILE!$B$3, "TOP", 0)</f>
        <v>TOP</v>
      </c>
      <c r="M276" s="6">
        <f t="shared" si="1"/>
        <v>2</v>
      </c>
    </row>
    <row r="277">
      <c r="A277" s="1">
        <v>101160.0</v>
      </c>
      <c r="B277" s="1">
        <v>33.0</v>
      </c>
      <c r="C277" s="1">
        <v>36000.0</v>
      </c>
      <c r="D277" s="1" t="s">
        <v>23</v>
      </c>
      <c r="E277" s="1">
        <v>1799.69</v>
      </c>
      <c r="F277" s="1">
        <v>3.0</v>
      </c>
      <c r="G277" s="1">
        <v>25.0</v>
      </c>
      <c r="H277" s="1">
        <v>9.0</v>
      </c>
      <c r="I277" s="1" t="s">
        <v>22</v>
      </c>
      <c r="J277" s="1">
        <v>0.867</v>
      </c>
      <c r="K277" s="1">
        <v>0.676</v>
      </c>
      <c r="L277" s="6" t="str">
        <f>if(J277&gt;QUARTILE!$B$3, "TOP", 0)</f>
        <v>TOP</v>
      </c>
      <c r="M277" s="6">
        <f t="shared" si="1"/>
        <v>2</v>
      </c>
    </row>
    <row r="278">
      <c r="A278" s="1">
        <v>101163.0</v>
      </c>
      <c r="B278" s="1">
        <v>57.0</v>
      </c>
      <c r="C278" s="1">
        <v>20000.0</v>
      </c>
      <c r="D278" s="1" t="s">
        <v>25</v>
      </c>
      <c r="E278" s="1">
        <v>72452.14</v>
      </c>
      <c r="F278" s="1">
        <v>3.0</v>
      </c>
      <c r="G278" s="1">
        <v>11.0</v>
      </c>
      <c r="H278" s="1">
        <v>4.0</v>
      </c>
      <c r="I278" s="1" t="s">
        <v>18</v>
      </c>
      <c r="J278" s="1">
        <v>0.954</v>
      </c>
      <c r="K278" s="1">
        <v>0.781</v>
      </c>
      <c r="L278" s="6" t="str">
        <f>if(J278&gt;QUARTILE!$B$3, "TOP", 0)</f>
        <v>TOP</v>
      </c>
      <c r="M278" s="6">
        <f t="shared" si="1"/>
        <v>1</v>
      </c>
    </row>
    <row r="279">
      <c r="A279" s="1">
        <v>101164.0</v>
      </c>
      <c r="B279" s="1">
        <v>21.0</v>
      </c>
      <c r="C279" s="1">
        <v>9000.0</v>
      </c>
      <c r="D279" s="1" t="s">
        <v>31</v>
      </c>
      <c r="E279" s="1">
        <v>7205.82</v>
      </c>
      <c r="F279" s="1">
        <v>3.0</v>
      </c>
      <c r="G279" s="1">
        <v>25.0</v>
      </c>
      <c r="H279" s="1">
        <v>18.0</v>
      </c>
      <c r="I279" s="1" t="s">
        <v>22</v>
      </c>
      <c r="J279" s="1">
        <v>0.828</v>
      </c>
      <c r="K279" s="1">
        <v>0.815</v>
      </c>
      <c r="L279" s="6" t="str">
        <f>if(J279&gt;QUARTILE!$B$3, "TOP", 0)</f>
        <v>TOP</v>
      </c>
      <c r="M279" s="6">
        <f t="shared" si="1"/>
        <v>2</v>
      </c>
    </row>
    <row r="280">
      <c r="A280" s="1">
        <v>101169.0</v>
      </c>
      <c r="B280" s="1">
        <v>20.0</v>
      </c>
      <c r="C280" s="1">
        <v>37000.0</v>
      </c>
      <c r="D280" s="1" t="s">
        <v>23</v>
      </c>
      <c r="E280" s="1">
        <v>1363.16</v>
      </c>
      <c r="F280" s="1">
        <v>5.0</v>
      </c>
      <c r="G280" s="1">
        <v>26.0</v>
      </c>
      <c r="H280" s="1">
        <v>7.0</v>
      </c>
      <c r="I280" s="1" t="s">
        <v>22</v>
      </c>
      <c r="J280" s="1">
        <v>0.939</v>
      </c>
      <c r="K280" s="1">
        <v>0.317</v>
      </c>
      <c r="L280" s="6" t="str">
        <f>if(J280&gt;QUARTILE!$B$3, "TOP", 0)</f>
        <v>TOP</v>
      </c>
      <c r="M280" s="6">
        <f t="shared" si="1"/>
        <v>2</v>
      </c>
    </row>
    <row r="281">
      <c r="A281" s="1">
        <v>101174.0</v>
      </c>
      <c r="B281" s="1">
        <v>78.0</v>
      </c>
      <c r="C281" s="1">
        <v>28000.0</v>
      </c>
      <c r="D281" s="1" t="s">
        <v>21</v>
      </c>
      <c r="E281" s="1">
        <v>19900.4</v>
      </c>
      <c r="F281" s="1">
        <v>2.0</v>
      </c>
      <c r="G281" s="1">
        <v>25.0</v>
      </c>
      <c r="H281" s="1">
        <v>2.0</v>
      </c>
      <c r="I281" s="1" t="s">
        <v>22</v>
      </c>
      <c r="J281" s="1">
        <v>0.954</v>
      </c>
      <c r="K281" s="1">
        <v>0.243</v>
      </c>
      <c r="L281" s="6" t="str">
        <f>if(J281&gt;QUARTILE!$B$3, "TOP", 0)</f>
        <v>TOP</v>
      </c>
      <c r="M281" s="6">
        <f t="shared" si="1"/>
        <v>2</v>
      </c>
    </row>
    <row r="282">
      <c r="A282" s="1">
        <v>101176.0</v>
      </c>
      <c r="B282" s="1">
        <v>68.0</v>
      </c>
      <c r="C282" s="1">
        <v>8000.0</v>
      </c>
      <c r="D282" s="1" t="s">
        <v>25</v>
      </c>
      <c r="E282" s="1">
        <v>1074.47</v>
      </c>
      <c r="F282" s="1">
        <v>3.0</v>
      </c>
      <c r="G282" s="1">
        <v>21.0</v>
      </c>
      <c r="H282" s="1">
        <v>2.0</v>
      </c>
      <c r="I282" s="1" t="s">
        <v>22</v>
      </c>
      <c r="J282" s="1">
        <v>0.943</v>
      </c>
      <c r="K282" s="1">
        <v>0.665</v>
      </c>
      <c r="L282" s="6" t="str">
        <f>if(J282&gt;QUARTILE!$B$3, "TOP", 0)</f>
        <v>TOP</v>
      </c>
      <c r="M282" s="6">
        <f t="shared" si="1"/>
        <v>2</v>
      </c>
    </row>
    <row r="283">
      <c r="A283" s="1">
        <v>101180.0</v>
      </c>
      <c r="B283" s="1">
        <v>35.0</v>
      </c>
      <c r="C283" s="1">
        <v>10000.0</v>
      </c>
      <c r="D283" s="1" t="s">
        <v>23</v>
      </c>
      <c r="E283" s="1">
        <v>11999.25</v>
      </c>
      <c r="F283" s="1">
        <v>2.0</v>
      </c>
      <c r="G283" s="1">
        <v>20.0</v>
      </c>
      <c r="H283" s="1">
        <v>11.0</v>
      </c>
      <c r="I283" s="1" t="s">
        <v>22</v>
      </c>
      <c r="J283" s="1">
        <v>0.936</v>
      </c>
      <c r="K283" s="1">
        <v>0.797</v>
      </c>
      <c r="L283" s="6" t="str">
        <f>if(J283&gt;QUARTILE!$B$3, "TOP", 0)</f>
        <v>TOP</v>
      </c>
      <c r="M283" s="6">
        <f t="shared" si="1"/>
        <v>2</v>
      </c>
    </row>
    <row r="284">
      <c r="A284" s="1">
        <v>101181.0</v>
      </c>
      <c r="B284" s="1">
        <v>45.0</v>
      </c>
      <c r="C284" s="1">
        <v>11000.0</v>
      </c>
      <c r="D284" s="1" t="s">
        <v>17</v>
      </c>
      <c r="E284" s="1">
        <v>40144.29</v>
      </c>
      <c r="F284" s="1">
        <v>5.0</v>
      </c>
      <c r="G284" s="1">
        <v>24.0</v>
      </c>
      <c r="H284" s="1">
        <v>7.0</v>
      </c>
      <c r="I284" s="1" t="s">
        <v>18</v>
      </c>
      <c r="J284" s="1">
        <v>0.874</v>
      </c>
      <c r="K284" s="1">
        <v>0.825</v>
      </c>
      <c r="L284" s="6" t="str">
        <f>if(J284&gt;QUARTILE!$B$3, "TOP", 0)</f>
        <v>TOP</v>
      </c>
      <c r="M284" s="6">
        <f t="shared" si="1"/>
        <v>1</v>
      </c>
    </row>
    <row r="285">
      <c r="A285" s="1">
        <v>101187.0</v>
      </c>
      <c r="B285" s="1">
        <v>18.0</v>
      </c>
      <c r="C285" s="1">
        <v>24000.0</v>
      </c>
      <c r="D285" s="1" t="s">
        <v>27</v>
      </c>
      <c r="E285" s="1">
        <v>4288.93</v>
      </c>
      <c r="F285" s="1">
        <v>3.0</v>
      </c>
      <c r="G285" s="1">
        <v>25.0</v>
      </c>
      <c r="H285" s="1">
        <v>14.0</v>
      </c>
      <c r="I285" s="1" t="s">
        <v>18</v>
      </c>
      <c r="J285" s="1">
        <v>0.876</v>
      </c>
      <c r="K285" s="1">
        <v>0.26</v>
      </c>
      <c r="L285" s="6" t="str">
        <f>if(J285&gt;QUARTILE!$B$3, "TOP", 0)</f>
        <v>TOP</v>
      </c>
      <c r="M285" s="6">
        <f t="shared" si="1"/>
        <v>1</v>
      </c>
    </row>
    <row r="286">
      <c r="A286" s="1">
        <v>101188.0</v>
      </c>
      <c r="B286" s="1">
        <v>22.0</v>
      </c>
      <c r="C286" s="1">
        <v>24000.0</v>
      </c>
      <c r="D286" s="1" t="s">
        <v>25</v>
      </c>
      <c r="E286" s="1">
        <v>32386.13</v>
      </c>
      <c r="F286" s="1">
        <v>5.0</v>
      </c>
      <c r="G286" s="1">
        <v>18.0</v>
      </c>
      <c r="H286" s="1">
        <v>14.0</v>
      </c>
      <c r="I286" s="1" t="s">
        <v>18</v>
      </c>
      <c r="J286" s="1">
        <v>1.0</v>
      </c>
      <c r="K286" s="1">
        <v>0.546</v>
      </c>
      <c r="L286" s="6" t="str">
        <f>if(J286&gt;QUARTILE!$B$3, "TOP", 0)</f>
        <v>TOP</v>
      </c>
      <c r="M286" s="6">
        <f t="shared" si="1"/>
        <v>1</v>
      </c>
    </row>
    <row r="287">
      <c r="A287" s="1">
        <v>101189.0</v>
      </c>
      <c r="B287" s="1">
        <v>58.0</v>
      </c>
      <c r="C287" s="1">
        <v>18000.0</v>
      </c>
      <c r="D287" s="1" t="s">
        <v>23</v>
      </c>
      <c r="E287" s="1">
        <v>27991.41</v>
      </c>
      <c r="F287" s="1">
        <v>2.0</v>
      </c>
      <c r="G287" s="1">
        <v>25.0</v>
      </c>
      <c r="H287" s="1">
        <v>3.0</v>
      </c>
      <c r="I287" s="1" t="s">
        <v>22</v>
      </c>
      <c r="J287" s="1">
        <v>0.929</v>
      </c>
      <c r="K287" s="1">
        <v>0.861</v>
      </c>
      <c r="L287" s="6" t="str">
        <f>if(J287&gt;QUARTILE!$B$3, "TOP", 0)</f>
        <v>TOP</v>
      </c>
      <c r="M287" s="6">
        <f t="shared" si="1"/>
        <v>2</v>
      </c>
    </row>
    <row r="288">
      <c r="A288" s="1">
        <v>101191.0</v>
      </c>
      <c r="B288" s="1">
        <v>43.0</v>
      </c>
      <c r="C288" s="1">
        <v>23000.0</v>
      </c>
      <c r="D288" s="1" t="s">
        <v>27</v>
      </c>
      <c r="E288" s="1">
        <v>13367.91</v>
      </c>
      <c r="F288" s="1">
        <v>2.0</v>
      </c>
      <c r="G288" s="1">
        <v>22.0</v>
      </c>
      <c r="H288" s="1">
        <v>10.0</v>
      </c>
      <c r="I288" s="1" t="s">
        <v>22</v>
      </c>
      <c r="J288" s="1">
        <v>0.944</v>
      </c>
      <c r="K288" s="1">
        <v>0.555</v>
      </c>
      <c r="L288" s="6" t="str">
        <f>if(J288&gt;QUARTILE!$B$3, "TOP", 0)</f>
        <v>TOP</v>
      </c>
      <c r="M288" s="6">
        <f t="shared" si="1"/>
        <v>2</v>
      </c>
    </row>
    <row r="289">
      <c r="A289" s="1">
        <v>101201.0</v>
      </c>
      <c r="B289" s="1">
        <v>74.0</v>
      </c>
      <c r="C289" s="1">
        <v>54000.0</v>
      </c>
      <c r="D289" s="1" t="s">
        <v>25</v>
      </c>
      <c r="E289" s="1">
        <v>46367.8</v>
      </c>
      <c r="F289" s="1">
        <v>2.0</v>
      </c>
      <c r="G289" s="1">
        <v>23.0</v>
      </c>
      <c r="H289" s="1">
        <v>5.0</v>
      </c>
      <c r="I289" s="1" t="s">
        <v>18</v>
      </c>
      <c r="J289" s="1">
        <v>0.876</v>
      </c>
      <c r="K289" s="1">
        <v>0.0</v>
      </c>
      <c r="L289" s="6" t="str">
        <f>if(J289&gt;QUARTILE!$B$3, "TOP", 0)</f>
        <v>TOP</v>
      </c>
      <c r="M289" s="6">
        <f t="shared" si="1"/>
        <v>1</v>
      </c>
    </row>
    <row r="290">
      <c r="A290" s="1">
        <v>101206.0</v>
      </c>
      <c r="B290" s="1">
        <v>73.0</v>
      </c>
      <c r="C290" s="1">
        <v>20000.0</v>
      </c>
      <c r="D290" s="1" t="s">
        <v>27</v>
      </c>
      <c r="E290" s="1">
        <v>12851.52</v>
      </c>
      <c r="F290" s="1">
        <v>4.0</v>
      </c>
      <c r="G290" s="1">
        <v>15.0</v>
      </c>
      <c r="H290" s="1">
        <v>2.0</v>
      </c>
      <c r="I290" s="1" t="s">
        <v>22</v>
      </c>
      <c r="J290" s="1">
        <v>0.972</v>
      </c>
      <c r="K290" s="1">
        <v>0.156</v>
      </c>
      <c r="L290" s="6" t="str">
        <f>if(J290&gt;QUARTILE!$B$3, "TOP", 0)</f>
        <v>TOP</v>
      </c>
      <c r="M290" s="6">
        <f t="shared" si="1"/>
        <v>2</v>
      </c>
    </row>
    <row r="291">
      <c r="A291" s="1">
        <v>101207.0</v>
      </c>
      <c r="B291" s="1">
        <v>47.0</v>
      </c>
      <c r="C291" s="1">
        <v>23000.0</v>
      </c>
      <c r="D291" s="1" t="s">
        <v>27</v>
      </c>
      <c r="E291" s="1">
        <v>52520.3</v>
      </c>
      <c r="F291" s="1">
        <v>3.0</v>
      </c>
      <c r="G291" s="1">
        <v>21.0</v>
      </c>
      <c r="H291" s="1">
        <v>7.0</v>
      </c>
      <c r="I291" s="1" t="s">
        <v>18</v>
      </c>
      <c r="J291" s="1">
        <v>0.949</v>
      </c>
      <c r="K291" s="1">
        <v>0.414</v>
      </c>
      <c r="L291" s="6" t="str">
        <f>if(J291&gt;QUARTILE!$B$3, "TOP", 0)</f>
        <v>TOP</v>
      </c>
      <c r="M291" s="6">
        <f t="shared" si="1"/>
        <v>1</v>
      </c>
    </row>
    <row r="292">
      <c r="A292" s="1">
        <v>101214.0</v>
      </c>
      <c r="B292" s="1">
        <v>53.0</v>
      </c>
      <c r="C292" s="1">
        <v>9000.0</v>
      </c>
      <c r="D292" s="1" t="s">
        <v>23</v>
      </c>
      <c r="E292" s="1">
        <v>9099.27</v>
      </c>
      <c r="F292" s="1">
        <v>4.0</v>
      </c>
      <c r="G292" s="1">
        <v>30.0</v>
      </c>
      <c r="H292" s="1">
        <v>8.0</v>
      </c>
      <c r="I292" s="1" t="s">
        <v>22</v>
      </c>
      <c r="J292" s="1">
        <v>0.914</v>
      </c>
      <c r="K292" s="1">
        <v>0.878</v>
      </c>
      <c r="L292" s="6" t="str">
        <f>if(J292&gt;QUARTILE!$B$3, "TOP", 0)</f>
        <v>TOP</v>
      </c>
      <c r="M292" s="6">
        <f t="shared" si="1"/>
        <v>2</v>
      </c>
    </row>
    <row r="293">
      <c r="A293" s="1">
        <v>101216.0</v>
      </c>
      <c r="B293" s="1">
        <v>25.0</v>
      </c>
      <c r="C293" s="1">
        <v>45000.0</v>
      </c>
      <c r="D293" s="1" t="s">
        <v>25</v>
      </c>
      <c r="E293" s="1">
        <v>21303.13</v>
      </c>
      <c r="F293" s="1">
        <v>2.0</v>
      </c>
      <c r="G293" s="1">
        <v>21.0</v>
      </c>
      <c r="H293" s="1">
        <v>22.0</v>
      </c>
      <c r="I293" s="1" t="s">
        <v>26</v>
      </c>
      <c r="J293" s="1">
        <v>0.854</v>
      </c>
      <c r="K293" s="1">
        <v>0.421</v>
      </c>
      <c r="L293" s="6" t="str">
        <f>if(J293&gt;QUARTILE!$B$3, "TOP", 0)</f>
        <v>TOP</v>
      </c>
      <c r="M293" s="6">
        <f t="shared" si="1"/>
        <v>3</v>
      </c>
    </row>
    <row r="294">
      <c r="A294" s="1">
        <v>101217.0</v>
      </c>
      <c r="B294" s="1">
        <v>66.0</v>
      </c>
      <c r="C294" s="1">
        <v>32000.0</v>
      </c>
      <c r="D294" s="1" t="s">
        <v>30</v>
      </c>
      <c r="E294" s="1">
        <v>13405.49</v>
      </c>
      <c r="F294" s="1">
        <v>5.0</v>
      </c>
      <c r="G294" s="1">
        <v>11.0</v>
      </c>
      <c r="H294" s="1">
        <v>7.0</v>
      </c>
      <c r="I294" s="1" t="s">
        <v>22</v>
      </c>
      <c r="J294" s="1">
        <v>0.993</v>
      </c>
      <c r="K294" s="1">
        <v>0.459</v>
      </c>
      <c r="L294" s="6" t="str">
        <f>if(J294&gt;QUARTILE!$B$3, "TOP", 0)</f>
        <v>TOP</v>
      </c>
      <c r="M294" s="6">
        <f t="shared" si="1"/>
        <v>2</v>
      </c>
    </row>
    <row r="295">
      <c r="A295" s="1">
        <v>101226.0</v>
      </c>
      <c r="B295" s="1">
        <v>31.0</v>
      </c>
      <c r="C295" s="1">
        <v>22000.0</v>
      </c>
      <c r="D295" s="1" t="s">
        <v>25</v>
      </c>
      <c r="E295" s="1">
        <v>3561.52</v>
      </c>
      <c r="F295" s="1">
        <v>1.0</v>
      </c>
      <c r="G295" s="1">
        <v>22.0</v>
      </c>
      <c r="H295" s="1">
        <v>16.0</v>
      </c>
      <c r="I295" s="1" t="s">
        <v>18</v>
      </c>
      <c r="J295" s="1">
        <v>0.905</v>
      </c>
      <c r="K295" s="1">
        <v>0.019</v>
      </c>
      <c r="L295" s="6" t="str">
        <f>if(J295&gt;QUARTILE!$B$3, "TOP", 0)</f>
        <v>TOP</v>
      </c>
      <c r="M295" s="6">
        <f t="shared" si="1"/>
        <v>1</v>
      </c>
    </row>
    <row r="296">
      <c r="A296" s="1">
        <v>101234.0</v>
      </c>
      <c r="B296" s="1">
        <v>43.0</v>
      </c>
      <c r="C296" s="1">
        <v>18000.0</v>
      </c>
      <c r="D296" s="1" t="s">
        <v>25</v>
      </c>
      <c r="E296" s="1">
        <v>1440.38</v>
      </c>
      <c r="F296" s="1">
        <v>4.0</v>
      </c>
      <c r="G296" s="1">
        <v>19.0</v>
      </c>
      <c r="H296" s="1">
        <v>16.0</v>
      </c>
      <c r="I296" s="1" t="s">
        <v>18</v>
      </c>
      <c r="J296" s="1">
        <v>0.863</v>
      </c>
      <c r="K296" s="1">
        <v>0.075</v>
      </c>
      <c r="L296" s="6" t="str">
        <f>if(J296&gt;QUARTILE!$B$3, "TOP", 0)</f>
        <v>TOP</v>
      </c>
      <c r="M296" s="6">
        <f t="shared" si="1"/>
        <v>1</v>
      </c>
    </row>
    <row r="297">
      <c r="A297" s="1">
        <v>101241.0</v>
      </c>
      <c r="B297" s="1">
        <v>64.0</v>
      </c>
      <c r="C297" s="1">
        <v>29000.0</v>
      </c>
      <c r="D297" s="1" t="s">
        <v>21</v>
      </c>
      <c r="E297" s="1">
        <v>2323.12</v>
      </c>
      <c r="F297" s="1">
        <v>5.0</v>
      </c>
      <c r="G297" s="1">
        <v>17.0</v>
      </c>
      <c r="H297" s="1">
        <v>3.0</v>
      </c>
      <c r="I297" s="1" t="s">
        <v>22</v>
      </c>
      <c r="J297" s="1">
        <v>0.895</v>
      </c>
      <c r="K297" s="1">
        <v>0.451</v>
      </c>
      <c r="L297" s="6" t="str">
        <f>if(J297&gt;QUARTILE!$B$3, "TOP", 0)</f>
        <v>TOP</v>
      </c>
      <c r="M297" s="6">
        <f t="shared" si="1"/>
        <v>2</v>
      </c>
    </row>
    <row r="298">
      <c r="A298" s="1">
        <v>101250.0</v>
      </c>
      <c r="B298" s="1">
        <v>55.0</v>
      </c>
      <c r="C298" s="1">
        <v>47000.0</v>
      </c>
      <c r="D298" s="1" t="s">
        <v>17</v>
      </c>
      <c r="E298" s="1">
        <v>60282.6</v>
      </c>
      <c r="F298" s="1">
        <v>1.0</v>
      </c>
      <c r="G298" s="1">
        <v>19.0</v>
      </c>
      <c r="H298" s="1">
        <v>8.0</v>
      </c>
      <c r="I298" s="1" t="s">
        <v>18</v>
      </c>
      <c r="J298" s="1">
        <v>1.0</v>
      </c>
      <c r="K298" s="1">
        <v>0.712</v>
      </c>
      <c r="L298" s="6" t="str">
        <f>if(J298&gt;QUARTILE!$B$3, "TOP", 0)</f>
        <v>TOP</v>
      </c>
      <c r="M298" s="6">
        <f t="shared" si="1"/>
        <v>1</v>
      </c>
    </row>
    <row r="299">
      <c r="A299" s="1">
        <v>101252.0</v>
      </c>
      <c r="B299" s="1">
        <v>68.0</v>
      </c>
      <c r="C299" s="1">
        <v>11000.0</v>
      </c>
      <c r="D299" s="1" t="s">
        <v>27</v>
      </c>
      <c r="E299" s="1">
        <v>24881.38</v>
      </c>
      <c r="F299" s="1">
        <v>2.0</v>
      </c>
      <c r="G299" s="1">
        <v>14.0</v>
      </c>
      <c r="H299" s="1">
        <v>10.0</v>
      </c>
      <c r="I299" s="1" t="s">
        <v>22</v>
      </c>
      <c r="J299" s="1">
        <v>0.87</v>
      </c>
      <c r="K299" s="1">
        <v>0.648</v>
      </c>
      <c r="L299" s="6" t="str">
        <f>if(J299&gt;QUARTILE!$B$3, "TOP", 0)</f>
        <v>TOP</v>
      </c>
      <c r="M299" s="6">
        <f t="shared" si="1"/>
        <v>2</v>
      </c>
    </row>
    <row r="300">
      <c r="A300" s="1">
        <v>101255.0</v>
      </c>
      <c r="B300" s="1">
        <v>72.0</v>
      </c>
      <c r="C300" s="1">
        <v>20000.0</v>
      </c>
      <c r="D300" s="1" t="s">
        <v>23</v>
      </c>
      <c r="E300" s="1">
        <v>45590.72</v>
      </c>
      <c r="F300" s="1">
        <v>4.0</v>
      </c>
      <c r="G300" s="1">
        <v>22.0</v>
      </c>
      <c r="H300" s="1">
        <v>6.0</v>
      </c>
      <c r="I300" s="1" t="s">
        <v>18</v>
      </c>
      <c r="J300" s="1">
        <v>0.936</v>
      </c>
      <c r="K300" s="1">
        <v>0.662</v>
      </c>
      <c r="L300" s="6" t="str">
        <f>if(J300&gt;QUARTILE!$B$3, "TOP", 0)</f>
        <v>TOP</v>
      </c>
      <c r="M300" s="6">
        <f t="shared" si="1"/>
        <v>1</v>
      </c>
    </row>
    <row r="301">
      <c r="A301" s="1">
        <v>101256.0</v>
      </c>
      <c r="B301" s="1">
        <v>54.0</v>
      </c>
      <c r="C301" s="1">
        <v>46000.0</v>
      </c>
      <c r="D301" s="1" t="s">
        <v>25</v>
      </c>
      <c r="E301" s="1">
        <v>67858.67</v>
      </c>
      <c r="F301" s="1">
        <v>3.0</v>
      </c>
      <c r="G301" s="1">
        <v>21.0</v>
      </c>
      <c r="H301" s="1">
        <v>7.0</v>
      </c>
      <c r="I301" s="1" t="s">
        <v>18</v>
      </c>
      <c r="J301" s="1">
        <v>0.911</v>
      </c>
      <c r="K301" s="1">
        <v>0.687</v>
      </c>
      <c r="L301" s="6" t="str">
        <f>if(J301&gt;QUARTILE!$B$3, "TOP", 0)</f>
        <v>TOP</v>
      </c>
      <c r="M301" s="6">
        <f t="shared" si="1"/>
        <v>1</v>
      </c>
    </row>
    <row r="302">
      <c r="A302" s="1">
        <v>101258.0</v>
      </c>
      <c r="B302" s="1">
        <v>27.0</v>
      </c>
      <c r="C302" s="1">
        <v>26000.0</v>
      </c>
      <c r="D302" s="1" t="s">
        <v>25</v>
      </c>
      <c r="E302" s="1">
        <v>21055.58</v>
      </c>
      <c r="F302" s="1">
        <v>3.0</v>
      </c>
      <c r="G302" s="1">
        <v>25.0</v>
      </c>
      <c r="H302" s="1">
        <v>14.0</v>
      </c>
      <c r="I302" s="1" t="s">
        <v>18</v>
      </c>
      <c r="J302" s="1">
        <v>1.0</v>
      </c>
      <c r="K302" s="1">
        <v>0.246</v>
      </c>
      <c r="L302" s="6" t="str">
        <f>if(J302&gt;QUARTILE!$B$3, "TOP", 0)</f>
        <v>TOP</v>
      </c>
      <c r="M302" s="6">
        <f t="shared" si="1"/>
        <v>1</v>
      </c>
    </row>
    <row r="303">
      <c r="A303" s="1">
        <v>101259.0</v>
      </c>
      <c r="B303" s="1">
        <v>56.0</v>
      </c>
      <c r="C303" s="1">
        <v>18000.0</v>
      </c>
      <c r="D303" s="1" t="s">
        <v>27</v>
      </c>
      <c r="E303" s="1">
        <v>21706.77</v>
      </c>
      <c r="F303" s="1">
        <v>5.0</v>
      </c>
      <c r="G303" s="1">
        <v>26.0</v>
      </c>
      <c r="H303" s="1">
        <v>3.0</v>
      </c>
      <c r="I303" s="1" t="s">
        <v>22</v>
      </c>
      <c r="J303" s="1">
        <v>0.929</v>
      </c>
      <c r="K303" s="1">
        <v>0.101</v>
      </c>
      <c r="L303" s="6" t="str">
        <f>if(J303&gt;QUARTILE!$B$3, "TOP", 0)</f>
        <v>TOP</v>
      </c>
      <c r="M303" s="6">
        <f t="shared" si="1"/>
        <v>2</v>
      </c>
    </row>
    <row r="304">
      <c r="A304" s="1">
        <v>101267.0</v>
      </c>
      <c r="B304" s="1">
        <v>42.0</v>
      </c>
      <c r="C304" s="1">
        <v>14000.0</v>
      </c>
      <c r="D304" s="1" t="s">
        <v>25</v>
      </c>
      <c r="E304" s="1">
        <v>1698.3</v>
      </c>
      <c r="F304" s="1">
        <v>4.0</v>
      </c>
      <c r="G304" s="1">
        <v>11.0</v>
      </c>
      <c r="H304" s="1">
        <v>14.0</v>
      </c>
      <c r="I304" s="1" t="s">
        <v>18</v>
      </c>
      <c r="J304" s="1">
        <v>0.904</v>
      </c>
      <c r="K304" s="1">
        <v>0.379</v>
      </c>
      <c r="L304" s="6" t="str">
        <f>if(J304&gt;QUARTILE!$B$3, "TOP", 0)</f>
        <v>TOP</v>
      </c>
      <c r="M304" s="6">
        <f t="shared" si="1"/>
        <v>1</v>
      </c>
    </row>
    <row r="305">
      <c r="A305" s="1">
        <v>101270.0</v>
      </c>
      <c r="B305" s="1">
        <v>37.0</v>
      </c>
      <c r="C305" s="1">
        <v>16000.0</v>
      </c>
      <c r="D305" s="1" t="s">
        <v>21</v>
      </c>
      <c r="E305" s="1">
        <v>716.39</v>
      </c>
      <c r="F305" s="1">
        <v>2.0</v>
      </c>
      <c r="G305" s="1">
        <v>16.0</v>
      </c>
      <c r="H305" s="1">
        <v>11.0</v>
      </c>
      <c r="I305" s="1" t="s">
        <v>22</v>
      </c>
      <c r="J305" s="1">
        <v>0.913</v>
      </c>
      <c r="K305" s="1">
        <v>0.269</v>
      </c>
      <c r="L305" s="6" t="str">
        <f>if(J305&gt;QUARTILE!$B$3, "TOP", 0)</f>
        <v>TOP</v>
      </c>
      <c r="M305" s="6">
        <f t="shared" si="1"/>
        <v>2</v>
      </c>
    </row>
    <row r="306">
      <c r="A306" s="1">
        <v>101272.0</v>
      </c>
      <c r="B306" s="1">
        <v>21.0</v>
      </c>
      <c r="C306" s="1">
        <v>32000.0</v>
      </c>
      <c r="D306" s="1" t="s">
        <v>17</v>
      </c>
      <c r="E306" s="1">
        <v>9352.84</v>
      </c>
      <c r="F306" s="1">
        <v>4.0</v>
      </c>
      <c r="G306" s="1">
        <v>23.0</v>
      </c>
      <c r="H306" s="1">
        <v>15.0</v>
      </c>
      <c r="I306" s="1" t="s">
        <v>18</v>
      </c>
      <c r="J306" s="1">
        <v>0.835</v>
      </c>
      <c r="K306" s="1">
        <v>0.192</v>
      </c>
      <c r="L306" s="6" t="str">
        <f>if(J306&gt;QUARTILE!$B$3, "TOP", 0)</f>
        <v>TOP</v>
      </c>
      <c r="M306" s="6">
        <f t="shared" si="1"/>
        <v>1</v>
      </c>
    </row>
    <row r="307">
      <c r="A307" s="1">
        <v>101282.0</v>
      </c>
      <c r="B307" s="1">
        <v>51.0</v>
      </c>
      <c r="C307" s="1">
        <v>12000.0</v>
      </c>
      <c r="D307" s="1" t="s">
        <v>23</v>
      </c>
      <c r="E307" s="1">
        <v>68770.29</v>
      </c>
      <c r="F307" s="1">
        <v>4.0</v>
      </c>
      <c r="G307" s="1">
        <v>24.0</v>
      </c>
      <c r="H307" s="1">
        <v>7.0</v>
      </c>
      <c r="I307" s="1" t="s">
        <v>18</v>
      </c>
      <c r="J307" s="1">
        <v>0.943</v>
      </c>
      <c r="K307" s="1">
        <v>0.098</v>
      </c>
      <c r="L307" s="6" t="str">
        <f>if(J307&gt;QUARTILE!$B$3, "TOP", 0)</f>
        <v>TOP</v>
      </c>
      <c r="M307" s="6">
        <f t="shared" si="1"/>
        <v>1</v>
      </c>
    </row>
    <row r="308">
      <c r="A308" s="1">
        <v>101283.0</v>
      </c>
      <c r="B308" s="1">
        <v>64.0</v>
      </c>
      <c r="C308" s="1">
        <v>12000.0</v>
      </c>
      <c r="D308" s="1" t="s">
        <v>25</v>
      </c>
      <c r="E308" s="1">
        <v>22876.82</v>
      </c>
      <c r="F308" s="1">
        <v>1.0</v>
      </c>
      <c r="G308" s="1">
        <v>21.0</v>
      </c>
      <c r="H308" s="1">
        <v>3.0</v>
      </c>
      <c r="I308" s="1" t="s">
        <v>22</v>
      </c>
      <c r="J308" s="1">
        <v>0.927</v>
      </c>
      <c r="K308" s="1">
        <v>0.758</v>
      </c>
      <c r="L308" s="6" t="str">
        <f>if(J308&gt;QUARTILE!$B$3, "TOP", 0)</f>
        <v>TOP</v>
      </c>
      <c r="M308" s="6">
        <f t="shared" si="1"/>
        <v>2</v>
      </c>
    </row>
    <row r="309">
      <c r="A309" s="1">
        <v>101286.0</v>
      </c>
      <c r="B309" s="1">
        <v>66.0</v>
      </c>
      <c r="C309" s="1">
        <v>49000.0</v>
      </c>
      <c r="D309" s="1" t="s">
        <v>25</v>
      </c>
      <c r="E309" s="1">
        <v>8017.53</v>
      </c>
      <c r="F309" s="1">
        <v>3.0</v>
      </c>
      <c r="G309" s="1">
        <v>27.0</v>
      </c>
      <c r="H309" s="1">
        <v>7.0</v>
      </c>
      <c r="I309" s="1" t="s">
        <v>22</v>
      </c>
      <c r="J309" s="1">
        <v>0.907</v>
      </c>
      <c r="K309" s="1">
        <v>0.281</v>
      </c>
      <c r="L309" s="6" t="str">
        <f>if(J309&gt;QUARTILE!$B$3, "TOP", 0)</f>
        <v>TOP</v>
      </c>
      <c r="M309" s="6">
        <f t="shared" si="1"/>
        <v>2</v>
      </c>
    </row>
    <row r="310">
      <c r="A310" s="1">
        <v>101288.0</v>
      </c>
      <c r="B310" s="1">
        <v>36.0</v>
      </c>
      <c r="C310" s="1">
        <v>56000.0</v>
      </c>
      <c r="D310" s="1" t="s">
        <v>23</v>
      </c>
      <c r="E310" s="1">
        <v>12900.87</v>
      </c>
      <c r="F310" s="1">
        <v>1.0</v>
      </c>
      <c r="G310" s="1">
        <v>23.0</v>
      </c>
      <c r="H310" s="1">
        <v>9.0</v>
      </c>
      <c r="I310" s="1" t="s">
        <v>22</v>
      </c>
      <c r="J310" s="1">
        <v>1.0</v>
      </c>
      <c r="K310" s="1">
        <v>0.006</v>
      </c>
      <c r="L310" s="6" t="str">
        <f>if(J310&gt;QUARTILE!$B$3, "TOP", 0)</f>
        <v>TOP</v>
      </c>
      <c r="M310" s="6">
        <f t="shared" si="1"/>
        <v>2</v>
      </c>
    </row>
    <row r="311">
      <c r="A311" s="1">
        <v>101298.0</v>
      </c>
      <c r="B311" s="1">
        <v>76.0</v>
      </c>
      <c r="C311" s="1">
        <v>44000.0</v>
      </c>
      <c r="D311" s="1" t="s">
        <v>17</v>
      </c>
      <c r="E311" s="1">
        <v>52173.87</v>
      </c>
      <c r="F311" s="1">
        <v>2.0</v>
      </c>
      <c r="G311" s="1">
        <v>18.0</v>
      </c>
      <c r="H311" s="1">
        <v>4.0</v>
      </c>
      <c r="I311" s="1" t="s">
        <v>18</v>
      </c>
      <c r="J311" s="1">
        <v>0.906</v>
      </c>
      <c r="K311" s="1">
        <v>0.823</v>
      </c>
      <c r="L311" s="6" t="str">
        <f>if(J311&gt;QUARTILE!$B$3, "TOP", 0)</f>
        <v>TOP</v>
      </c>
      <c r="M311" s="6">
        <f t="shared" si="1"/>
        <v>1</v>
      </c>
    </row>
    <row r="312">
      <c r="A312" s="1">
        <v>101300.0</v>
      </c>
      <c r="B312" s="1">
        <v>23.0</v>
      </c>
      <c r="C312" s="1">
        <v>60000.0</v>
      </c>
      <c r="D312" s="1" t="s">
        <v>27</v>
      </c>
      <c r="E312" s="1">
        <v>6327.68</v>
      </c>
      <c r="F312" s="1">
        <v>4.0</v>
      </c>
      <c r="G312" s="1">
        <v>15.0</v>
      </c>
      <c r="H312" s="1">
        <v>18.0</v>
      </c>
      <c r="I312" s="1" t="s">
        <v>22</v>
      </c>
      <c r="J312" s="1">
        <v>1.0</v>
      </c>
      <c r="K312" s="1">
        <v>0.293</v>
      </c>
      <c r="L312" s="6" t="str">
        <f>if(J312&gt;QUARTILE!$B$3, "TOP", 0)</f>
        <v>TOP</v>
      </c>
      <c r="M312" s="6">
        <f t="shared" si="1"/>
        <v>2</v>
      </c>
    </row>
    <row r="313">
      <c r="A313" s="1">
        <v>101312.0</v>
      </c>
      <c r="B313" s="1">
        <v>47.0</v>
      </c>
      <c r="C313" s="1">
        <v>14000.0</v>
      </c>
      <c r="D313" s="1" t="s">
        <v>25</v>
      </c>
      <c r="E313" s="1">
        <v>25372.3</v>
      </c>
      <c r="F313" s="1">
        <v>4.0</v>
      </c>
      <c r="G313" s="1">
        <v>20.0</v>
      </c>
      <c r="H313" s="1">
        <v>19.0</v>
      </c>
      <c r="I313" s="1" t="s">
        <v>18</v>
      </c>
      <c r="J313" s="1">
        <v>0.945</v>
      </c>
      <c r="K313" s="1">
        <v>0.147</v>
      </c>
      <c r="L313" s="6" t="str">
        <f>if(J313&gt;QUARTILE!$B$3, "TOP", 0)</f>
        <v>TOP</v>
      </c>
      <c r="M313" s="6">
        <f t="shared" si="1"/>
        <v>1</v>
      </c>
    </row>
    <row r="314">
      <c r="A314" s="1">
        <v>101314.0</v>
      </c>
      <c r="B314" s="1">
        <v>79.0</v>
      </c>
      <c r="C314" s="1">
        <v>52000.0</v>
      </c>
      <c r="D314" s="1" t="s">
        <v>23</v>
      </c>
      <c r="E314" s="1">
        <v>4545.14</v>
      </c>
      <c r="F314" s="1">
        <v>3.0</v>
      </c>
      <c r="G314" s="1">
        <v>15.0</v>
      </c>
      <c r="H314" s="1">
        <v>7.0</v>
      </c>
      <c r="I314" s="1" t="s">
        <v>22</v>
      </c>
      <c r="J314" s="1">
        <v>0.938</v>
      </c>
      <c r="K314" s="1">
        <v>0.342</v>
      </c>
      <c r="L314" s="6" t="str">
        <f>if(J314&gt;QUARTILE!$B$3, "TOP", 0)</f>
        <v>TOP</v>
      </c>
      <c r="M314" s="6">
        <f t="shared" si="1"/>
        <v>2</v>
      </c>
    </row>
    <row r="315">
      <c r="A315" s="1">
        <v>101317.0</v>
      </c>
      <c r="B315" s="1">
        <v>48.0</v>
      </c>
      <c r="C315" s="1">
        <v>14000.0</v>
      </c>
      <c r="D315" s="1" t="s">
        <v>23</v>
      </c>
      <c r="E315" s="1">
        <v>34660.33</v>
      </c>
      <c r="F315" s="1">
        <v>1.0</v>
      </c>
      <c r="G315" s="1">
        <v>28.0</v>
      </c>
      <c r="H315" s="1">
        <v>10.0</v>
      </c>
      <c r="I315" s="1" t="s">
        <v>18</v>
      </c>
      <c r="J315" s="1">
        <v>1.0</v>
      </c>
      <c r="K315" s="1">
        <v>0.35</v>
      </c>
      <c r="L315" s="6" t="str">
        <f>if(J315&gt;QUARTILE!$B$3, "TOP", 0)</f>
        <v>TOP</v>
      </c>
      <c r="M315" s="6">
        <f t="shared" si="1"/>
        <v>1</v>
      </c>
    </row>
    <row r="316">
      <c r="A316" s="1">
        <v>101319.0</v>
      </c>
      <c r="B316" s="1">
        <v>72.0</v>
      </c>
      <c r="C316" s="1">
        <v>110000.0</v>
      </c>
      <c r="D316" s="1" t="s">
        <v>27</v>
      </c>
      <c r="E316" s="1">
        <v>44434.96</v>
      </c>
      <c r="F316" s="1">
        <v>2.0</v>
      </c>
      <c r="G316" s="1">
        <v>18.0</v>
      </c>
      <c r="H316" s="1">
        <v>5.0</v>
      </c>
      <c r="I316" s="1" t="s">
        <v>18</v>
      </c>
      <c r="J316" s="1">
        <v>0.936</v>
      </c>
      <c r="K316" s="1">
        <v>0.87</v>
      </c>
      <c r="L316" s="6" t="str">
        <f>if(J316&gt;QUARTILE!$B$3, "TOP", 0)</f>
        <v>TOP</v>
      </c>
      <c r="M316" s="6">
        <f t="shared" si="1"/>
        <v>1</v>
      </c>
    </row>
    <row r="317">
      <c r="A317" s="1">
        <v>101320.0</v>
      </c>
      <c r="B317" s="1">
        <v>26.0</v>
      </c>
      <c r="C317" s="1">
        <v>12000.0</v>
      </c>
      <c r="D317" s="1" t="s">
        <v>30</v>
      </c>
      <c r="E317" s="1">
        <v>16553.29</v>
      </c>
      <c r="F317" s="1">
        <v>1.0</v>
      </c>
      <c r="G317" s="1">
        <v>22.0</v>
      </c>
      <c r="H317" s="1">
        <v>11.0</v>
      </c>
      <c r="I317" s="1" t="s">
        <v>22</v>
      </c>
      <c r="J317" s="1">
        <v>0.988</v>
      </c>
      <c r="K317" s="1">
        <v>0.177</v>
      </c>
      <c r="L317" s="6" t="str">
        <f>if(J317&gt;QUARTILE!$B$3, "TOP", 0)</f>
        <v>TOP</v>
      </c>
      <c r="M317" s="6">
        <f t="shared" si="1"/>
        <v>2</v>
      </c>
    </row>
    <row r="318">
      <c r="A318" s="1">
        <v>101330.0</v>
      </c>
      <c r="B318" s="1">
        <v>23.0</v>
      </c>
      <c r="C318" s="1">
        <v>8000.0</v>
      </c>
      <c r="D318" s="1" t="s">
        <v>27</v>
      </c>
      <c r="E318" s="1">
        <v>100000.0</v>
      </c>
      <c r="F318" s="1">
        <v>2.0</v>
      </c>
      <c r="G318" s="1">
        <v>23.0</v>
      </c>
      <c r="H318" s="1">
        <v>10.0</v>
      </c>
      <c r="I318" s="1" t="s">
        <v>18</v>
      </c>
      <c r="J318" s="1">
        <v>1.0</v>
      </c>
      <c r="K318" s="1">
        <v>0.222</v>
      </c>
      <c r="L318" s="6" t="str">
        <f>if(J318&gt;QUARTILE!$B$3, "TOP", 0)</f>
        <v>TOP</v>
      </c>
      <c r="M318" s="6">
        <f t="shared" si="1"/>
        <v>1</v>
      </c>
    </row>
    <row r="319">
      <c r="A319" s="1">
        <v>101333.0</v>
      </c>
      <c r="B319" s="1">
        <v>45.0</v>
      </c>
      <c r="C319" s="1">
        <v>8000.0</v>
      </c>
      <c r="D319" s="1" t="s">
        <v>25</v>
      </c>
      <c r="E319" s="1">
        <v>2550.48</v>
      </c>
      <c r="F319" s="1">
        <v>2.0</v>
      </c>
      <c r="G319" s="1">
        <v>16.0</v>
      </c>
      <c r="H319" s="1">
        <v>6.0</v>
      </c>
      <c r="I319" s="1" t="s">
        <v>22</v>
      </c>
      <c r="J319" s="1">
        <v>0.822</v>
      </c>
      <c r="K319" s="1">
        <v>0.842</v>
      </c>
      <c r="L319" s="6" t="str">
        <f>if(J319&gt;QUARTILE!$B$3, "TOP", 0)</f>
        <v>TOP</v>
      </c>
      <c r="M319" s="6">
        <f t="shared" si="1"/>
        <v>2</v>
      </c>
    </row>
    <row r="320">
      <c r="A320" s="1">
        <v>101334.0</v>
      </c>
      <c r="B320" s="1">
        <v>28.0</v>
      </c>
      <c r="C320" s="1">
        <v>12000.0</v>
      </c>
      <c r="D320" s="1" t="s">
        <v>17</v>
      </c>
      <c r="E320" s="1">
        <v>54433.79</v>
      </c>
      <c r="F320" s="1">
        <v>3.0</v>
      </c>
      <c r="G320" s="1">
        <v>16.0</v>
      </c>
      <c r="H320" s="1">
        <v>17.0</v>
      </c>
      <c r="I320" s="1" t="s">
        <v>18</v>
      </c>
      <c r="J320" s="1">
        <v>1.0</v>
      </c>
      <c r="K320" s="1">
        <v>0.126</v>
      </c>
      <c r="L320" s="6" t="str">
        <f>if(J320&gt;QUARTILE!$B$3, "TOP", 0)</f>
        <v>TOP</v>
      </c>
      <c r="M320" s="6">
        <f t="shared" si="1"/>
        <v>1</v>
      </c>
    </row>
    <row r="321">
      <c r="A321" s="1">
        <v>101338.0</v>
      </c>
      <c r="B321" s="1">
        <v>71.0</v>
      </c>
      <c r="C321" s="1">
        <v>14000.0</v>
      </c>
      <c r="D321" s="1" t="s">
        <v>30</v>
      </c>
      <c r="E321" s="1">
        <v>32803.35</v>
      </c>
      <c r="F321" s="1">
        <v>5.0</v>
      </c>
      <c r="G321" s="1">
        <v>28.0</v>
      </c>
      <c r="H321" s="1">
        <v>3.0</v>
      </c>
      <c r="I321" s="1" t="s">
        <v>18</v>
      </c>
      <c r="J321" s="1">
        <v>1.0</v>
      </c>
      <c r="K321" s="1">
        <v>0.547</v>
      </c>
      <c r="L321" s="6" t="str">
        <f>if(J321&gt;QUARTILE!$B$3, "TOP", 0)</f>
        <v>TOP</v>
      </c>
      <c r="M321" s="6">
        <f t="shared" si="1"/>
        <v>1</v>
      </c>
    </row>
    <row r="322">
      <c r="A322" s="1">
        <v>101339.0</v>
      </c>
      <c r="B322" s="1">
        <v>66.0</v>
      </c>
      <c r="C322" s="1">
        <v>44000.0</v>
      </c>
      <c r="D322" s="1" t="s">
        <v>27</v>
      </c>
      <c r="E322" s="1">
        <v>4698.79</v>
      </c>
      <c r="F322" s="1">
        <v>4.0</v>
      </c>
      <c r="G322" s="1">
        <v>17.0</v>
      </c>
      <c r="H322" s="1">
        <v>5.0</v>
      </c>
      <c r="I322" s="1" t="s">
        <v>22</v>
      </c>
      <c r="J322" s="1">
        <v>0.98</v>
      </c>
      <c r="K322" s="1">
        <v>0.516</v>
      </c>
      <c r="L322" s="6" t="str">
        <f>if(J322&gt;QUARTILE!$B$3, "TOP", 0)</f>
        <v>TOP</v>
      </c>
      <c r="M322" s="6">
        <f t="shared" si="1"/>
        <v>2</v>
      </c>
    </row>
    <row r="323">
      <c r="A323" s="1">
        <v>101340.0</v>
      </c>
      <c r="B323" s="1">
        <v>47.0</v>
      </c>
      <c r="C323" s="1">
        <v>23000.0</v>
      </c>
      <c r="D323" s="1" t="s">
        <v>25</v>
      </c>
      <c r="E323" s="1">
        <v>6928.54</v>
      </c>
      <c r="F323" s="1">
        <v>4.0</v>
      </c>
      <c r="G323" s="1">
        <v>22.0</v>
      </c>
      <c r="H323" s="1">
        <v>9.0</v>
      </c>
      <c r="I323" s="1" t="s">
        <v>22</v>
      </c>
      <c r="J323" s="1">
        <v>0.864</v>
      </c>
      <c r="K323" s="1">
        <v>0.084</v>
      </c>
      <c r="L323" s="6" t="str">
        <f>if(J323&gt;QUARTILE!$B$3, "TOP", 0)</f>
        <v>TOP</v>
      </c>
      <c r="M323" s="6">
        <f t="shared" si="1"/>
        <v>2</v>
      </c>
    </row>
    <row r="324">
      <c r="A324" s="1">
        <v>101354.0</v>
      </c>
      <c r="B324" s="1">
        <v>22.0</v>
      </c>
      <c r="C324" s="1">
        <v>20000.0</v>
      </c>
      <c r="D324" s="1" t="s">
        <v>25</v>
      </c>
      <c r="E324" s="1">
        <v>14892.51</v>
      </c>
      <c r="F324" s="1">
        <v>4.0</v>
      </c>
      <c r="G324" s="1">
        <v>21.0</v>
      </c>
      <c r="H324" s="1">
        <v>16.0</v>
      </c>
      <c r="I324" s="1" t="s">
        <v>22</v>
      </c>
      <c r="J324" s="1">
        <v>1.0</v>
      </c>
      <c r="K324" s="1">
        <v>0.333</v>
      </c>
      <c r="L324" s="6" t="str">
        <f>if(J324&gt;QUARTILE!$B$3, "TOP", 0)</f>
        <v>TOP</v>
      </c>
      <c r="M324" s="6">
        <f t="shared" si="1"/>
        <v>2</v>
      </c>
    </row>
    <row r="325">
      <c r="A325" s="1">
        <v>101358.0</v>
      </c>
      <c r="B325" s="1">
        <v>21.0</v>
      </c>
      <c r="C325" s="1">
        <v>26000.0</v>
      </c>
      <c r="D325" s="1" t="s">
        <v>30</v>
      </c>
      <c r="E325" s="1">
        <v>75021.22</v>
      </c>
      <c r="F325" s="1">
        <v>1.0</v>
      </c>
      <c r="G325" s="1">
        <v>23.0</v>
      </c>
      <c r="H325" s="1">
        <v>17.0</v>
      </c>
      <c r="I325" s="1" t="s">
        <v>22</v>
      </c>
      <c r="J325" s="1">
        <v>0.936</v>
      </c>
      <c r="K325" s="1">
        <v>0.157</v>
      </c>
      <c r="L325" s="6" t="str">
        <f>if(J325&gt;QUARTILE!$B$3, "TOP", 0)</f>
        <v>TOP</v>
      </c>
      <c r="M325" s="6">
        <f t="shared" si="1"/>
        <v>2</v>
      </c>
    </row>
    <row r="326">
      <c r="A326" s="1">
        <v>101360.0</v>
      </c>
      <c r="B326" s="1">
        <v>37.0</v>
      </c>
      <c r="C326" s="1">
        <v>14000.0</v>
      </c>
      <c r="D326" s="1" t="s">
        <v>25</v>
      </c>
      <c r="E326" s="1">
        <v>77345.82</v>
      </c>
      <c r="F326" s="1">
        <v>2.0</v>
      </c>
      <c r="G326" s="1">
        <v>14.0</v>
      </c>
      <c r="H326" s="1">
        <v>10.0</v>
      </c>
      <c r="I326" s="1" t="s">
        <v>18</v>
      </c>
      <c r="J326" s="1">
        <v>0.887</v>
      </c>
      <c r="K326" s="1">
        <v>0.322</v>
      </c>
      <c r="L326" s="6" t="str">
        <f>if(J326&gt;QUARTILE!$B$3, "TOP", 0)</f>
        <v>TOP</v>
      </c>
      <c r="M326" s="6">
        <f t="shared" si="1"/>
        <v>1</v>
      </c>
    </row>
    <row r="327">
      <c r="A327" s="1">
        <v>101361.0</v>
      </c>
      <c r="B327" s="1">
        <v>50.0</v>
      </c>
      <c r="C327" s="1">
        <v>83000.0</v>
      </c>
      <c r="D327" s="1" t="s">
        <v>25</v>
      </c>
      <c r="E327" s="1">
        <v>31501.93</v>
      </c>
      <c r="F327" s="1">
        <v>4.0</v>
      </c>
      <c r="G327" s="1">
        <v>23.0</v>
      </c>
      <c r="H327" s="1">
        <v>6.0</v>
      </c>
      <c r="I327" s="1" t="s">
        <v>18</v>
      </c>
      <c r="J327" s="1">
        <v>1.0</v>
      </c>
      <c r="K327" s="1">
        <v>0.74</v>
      </c>
      <c r="L327" s="6" t="str">
        <f>if(J327&gt;QUARTILE!$B$3, "TOP", 0)</f>
        <v>TOP</v>
      </c>
      <c r="M327" s="6">
        <f t="shared" si="1"/>
        <v>1</v>
      </c>
    </row>
    <row r="328">
      <c r="A328" s="1">
        <v>101362.0</v>
      </c>
      <c r="B328" s="1">
        <v>37.0</v>
      </c>
      <c r="C328" s="1">
        <v>12000.0</v>
      </c>
      <c r="D328" s="1" t="s">
        <v>23</v>
      </c>
      <c r="E328" s="1">
        <v>89466.14</v>
      </c>
      <c r="F328" s="1">
        <v>2.0</v>
      </c>
      <c r="G328" s="1">
        <v>30.0</v>
      </c>
      <c r="H328" s="1">
        <v>10.0</v>
      </c>
      <c r="I328" s="1" t="s">
        <v>18</v>
      </c>
      <c r="J328" s="1">
        <v>1.0</v>
      </c>
      <c r="K328" s="1">
        <v>0.64</v>
      </c>
      <c r="L328" s="6" t="str">
        <f>if(J328&gt;QUARTILE!$B$3, "TOP", 0)</f>
        <v>TOP</v>
      </c>
      <c r="M328" s="6">
        <f t="shared" si="1"/>
        <v>1</v>
      </c>
    </row>
    <row r="329">
      <c r="A329" s="1">
        <v>101366.0</v>
      </c>
      <c r="B329" s="1">
        <v>18.0</v>
      </c>
      <c r="C329" s="1">
        <v>18000.0</v>
      </c>
      <c r="D329" s="1" t="s">
        <v>25</v>
      </c>
      <c r="E329" s="1">
        <v>48623.79</v>
      </c>
      <c r="F329" s="1">
        <v>4.0</v>
      </c>
      <c r="G329" s="1">
        <v>13.0</v>
      </c>
      <c r="H329" s="1">
        <v>14.0</v>
      </c>
      <c r="I329" s="1" t="s">
        <v>22</v>
      </c>
      <c r="J329" s="1">
        <v>1.0</v>
      </c>
      <c r="K329" s="1">
        <v>0.416</v>
      </c>
      <c r="L329" s="6" t="str">
        <f>if(J329&gt;QUARTILE!$B$3, "TOP", 0)</f>
        <v>TOP</v>
      </c>
      <c r="M329" s="6">
        <f t="shared" si="1"/>
        <v>2</v>
      </c>
    </row>
    <row r="330">
      <c r="A330" s="1">
        <v>101367.0</v>
      </c>
      <c r="B330" s="1">
        <v>43.0</v>
      </c>
      <c r="C330" s="1">
        <v>18000.0</v>
      </c>
      <c r="D330" s="1" t="s">
        <v>27</v>
      </c>
      <c r="E330" s="1">
        <v>24938.03</v>
      </c>
      <c r="F330" s="1">
        <v>3.0</v>
      </c>
      <c r="G330" s="1">
        <v>14.0</v>
      </c>
      <c r="H330" s="1">
        <v>14.0</v>
      </c>
      <c r="I330" s="1" t="s">
        <v>18</v>
      </c>
      <c r="J330" s="1">
        <v>0.902</v>
      </c>
      <c r="K330" s="1">
        <v>0.259</v>
      </c>
      <c r="L330" s="6" t="str">
        <f>if(J330&gt;QUARTILE!$B$3, "TOP", 0)</f>
        <v>TOP</v>
      </c>
      <c r="M330" s="6">
        <f t="shared" si="1"/>
        <v>1</v>
      </c>
    </row>
    <row r="331">
      <c r="A331" s="1">
        <v>101383.0</v>
      </c>
      <c r="B331" s="1">
        <v>22.0</v>
      </c>
      <c r="C331" s="1">
        <v>12000.0</v>
      </c>
      <c r="D331" s="1" t="s">
        <v>23</v>
      </c>
      <c r="E331" s="1">
        <v>2747.86</v>
      </c>
      <c r="F331" s="1">
        <v>4.0</v>
      </c>
      <c r="G331" s="1">
        <v>21.0</v>
      </c>
      <c r="H331" s="1">
        <v>16.0</v>
      </c>
      <c r="I331" s="1" t="s">
        <v>18</v>
      </c>
      <c r="J331" s="1">
        <v>0.848</v>
      </c>
      <c r="K331" s="1">
        <v>0.127</v>
      </c>
      <c r="L331" s="6" t="str">
        <f>if(J331&gt;QUARTILE!$B$3, "TOP", 0)</f>
        <v>TOP</v>
      </c>
      <c r="M331" s="6">
        <f t="shared" si="1"/>
        <v>1</v>
      </c>
    </row>
    <row r="332">
      <c r="A332" s="1">
        <v>101387.0</v>
      </c>
      <c r="B332" s="1">
        <v>19.0</v>
      </c>
      <c r="C332" s="1">
        <v>26000.0</v>
      </c>
      <c r="D332" s="1" t="s">
        <v>21</v>
      </c>
      <c r="E332" s="1">
        <v>55127.0</v>
      </c>
      <c r="F332" s="1">
        <v>5.0</v>
      </c>
      <c r="G332" s="1">
        <v>19.0</v>
      </c>
      <c r="H332" s="1">
        <v>14.0</v>
      </c>
      <c r="I332" s="1" t="s">
        <v>18</v>
      </c>
      <c r="J332" s="1">
        <v>0.965</v>
      </c>
      <c r="K332" s="1">
        <v>0.565</v>
      </c>
      <c r="L332" s="6" t="str">
        <f>if(J332&gt;QUARTILE!$B$3, "TOP", 0)</f>
        <v>TOP</v>
      </c>
      <c r="M332" s="6">
        <f t="shared" si="1"/>
        <v>1</v>
      </c>
    </row>
    <row r="333">
      <c r="A333" s="1">
        <v>101396.0</v>
      </c>
      <c r="B333" s="1">
        <v>34.0</v>
      </c>
      <c r="C333" s="1">
        <v>15000.0</v>
      </c>
      <c r="D333" s="1" t="s">
        <v>27</v>
      </c>
      <c r="E333" s="1">
        <v>49701.65</v>
      </c>
      <c r="F333" s="1">
        <v>1.0</v>
      </c>
      <c r="G333" s="1">
        <v>22.0</v>
      </c>
      <c r="H333" s="1">
        <v>11.0</v>
      </c>
      <c r="I333" s="1" t="s">
        <v>18</v>
      </c>
      <c r="J333" s="1">
        <v>1.0</v>
      </c>
      <c r="K333" s="1">
        <v>0.44</v>
      </c>
      <c r="L333" s="6" t="str">
        <f>if(J333&gt;QUARTILE!$B$3, "TOP", 0)</f>
        <v>TOP</v>
      </c>
      <c r="M333" s="6">
        <f t="shared" si="1"/>
        <v>1</v>
      </c>
    </row>
    <row r="334">
      <c r="A334" s="1">
        <v>101398.0</v>
      </c>
      <c r="B334" s="1">
        <v>28.0</v>
      </c>
      <c r="C334" s="1">
        <v>10000.0</v>
      </c>
      <c r="D334" s="1" t="s">
        <v>23</v>
      </c>
      <c r="E334" s="1">
        <v>30356.11</v>
      </c>
      <c r="F334" s="1">
        <v>2.0</v>
      </c>
      <c r="G334" s="1">
        <v>14.0</v>
      </c>
      <c r="H334" s="1">
        <v>21.0</v>
      </c>
      <c r="I334" s="1" t="s">
        <v>26</v>
      </c>
      <c r="J334" s="1">
        <v>0.964</v>
      </c>
      <c r="K334" s="1">
        <v>0.233</v>
      </c>
      <c r="L334" s="6" t="str">
        <f>if(J334&gt;QUARTILE!$B$3, "TOP", 0)</f>
        <v>TOP</v>
      </c>
      <c r="M334" s="6">
        <f t="shared" si="1"/>
        <v>3</v>
      </c>
    </row>
    <row r="335">
      <c r="A335" s="1">
        <v>101399.0</v>
      </c>
      <c r="B335" s="1">
        <v>32.0</v>
      </c>
      <c r="C335" s="1">
        <v>12000.0</v>
      </c>
      <c r="D335" s="1" t="s">
        <v>27</v>
      </c>
      <c r="E335" s="1">
        <v>19494.31</v>
      </c>
      <c r="F335" s="1">
        <v>3.0</v>
      </c>
      <c r="G335" s="1">
        <v>16.0</v>
      </c>
      <c r="H335" s="1">
        <v>12.0</v>
      </c>
      <c r="I335" s="1" t="s">
        <v>18</v>
      </c>
      <c r="J335" s="1">
        <v>0.907</v>
      </c>
      <c r="K335" s="1">
        <v>0.002</v>
      </c>
      <c r="L335" s="6" t="str">
        <f>if(J335&gt;QUARTILE!$B$3, "TOP", 0)</f>
        <v>TOP</v>
      </c>
      <c r="M335" s="6">
        <f t="shared" si="1"/>
        <v>1</v>
      </c>
    </row>
    <row r="336">
      <c r="A336" s="1">
        <v>101403.0</v>
      </c>
      <c r="B336" s="1">
        <v>52.0</v>
      </c>
      <c r="C336" s="1">
        <v>8000.0</v>
      </c>
      <c r="D336" s="1" t="s">
        <v>27</v>
      </c>
      <c r="E336" s="1">
        <v>6995.58</v>
      </c>
      <c r="F336" s="1">
        <v>3.0</v>
      </c>
      <c r="G336" s="1">
        <v>20.0</v>
      </c>
      <c r="H336" s="1">
        <v>8.0</v>
      </c>
      <c r="I336" s="1" t="s">
        <v>22</v>
      </c>
      <c r="J336" s="1">
        <v>0.981</v>
      </c>
      <c r="K336" s="1">
        <v>0.452</v>
      </c>
      <c r="L336" s="6" t="str">
        <f>if(J336&gt;QUARTILE!$B$3, "TOP", 0)</f>
        <v>TOP</v>
      </c>
      <c r="M336" s="6">
        <f t="shared" si="1"/>
        <v>2</v>
      </c>
    </row>
    <row r="337">
      <c r="A337" s="1">
        <v>101408.0</v>
      </c>
      <c r="B337" s="1">
        <v>79.0</v>
      </c>
      <c r="C337" s="1">
        <v>30000.0</v>
      </c>
      <c r="D337" s="1" t="s">
        <v>31</v>
      </c>
      <c r="E337" s="1">
        <v>1825.3</v>
      </c>
      <c r="F337" s="1">
        <v>5.0</v>
      </c>
      <c r="G337" s="1">
        <v>17.0</v>
      </c>
      <c r="H337" s="1">
        <v>10.0</v>
      </c>
      <c r="I337" s="1" t="s">
        <v>22</v>
      </c>
      <c r="J337" s="1">
        <v>0.884</v>
      </c>
      <c r="K337" s="1">
        <v>0.805</v>
      </c>
      <c r="L337" s="6" t="str">
        <f>if(J337&gt;QUARTILE!$B$3, "TOP", 0)</f>
        <v>TOP</v>
      </c>
      <c r="M337" s="6">
        <f t="shared" si="1"/>
        <v>2</v>
      </c>
    </row>
    <row r="338">
      <c r="A338" s="1">
        <v>101411.0</v>
      </c>
      <c r="B338" s="1">
        <v>67.0</v>
      </c>
      <c r="C338" s="1">
        <v>18000.0</v>
      </c>
      <c r="D338" s="1" t="s">
        <v>24</v>
      </c>
      <c r="E338" s="1">
        <v>13093.81</v>
      </c>
      <c r="F338" s="1">
        <v>2.0</v>
      </c>
      <c r="G338" s="1">
        <v>10.0</v>
      </c>
      <c r="H338" s="1">
        <v>3.0</v>
      </c>
      <c r="I338" s="1" t="s">
        <v>22</v>
      </c>
      <c r="J338" s="1">
        <v>0.967</v>
      </c>
      <c r="K338" s="1">
        <v>0.817</v>
      </c>
      <c r="L338" s="6" t="str">
        <f>if(J338&gt;QUARTILE!$B$3, "TOP", 0)</f>
        <v>TOP</v>
      </c>
      <c r="M338" s="6">
        <f t="shared" si="1"/>
        <v>2</v>
      </c>
    </row>
    <row r="339">
      <c r="A339" s="1">
        <v>101412.0</v>
      </c>
      <c r="B339" s="1">
        <v>31.0</v>
      </c>
      <c r="C339" s="1">
        <v>7000.0</v>
      </c>
      <c r="D339" s="1" t="s">
        <v>27</v>
      </c>
      <c r="E339" s="1">
        <v>73225.07</v>
      </c>
      <c r="F339" s="1">
        <v>3.0</v>
      </c>
      <c r="G339" s="1">
        <v>17.0</v>
      </c>
      <c r="H339" s="1">
        <v>10.0</v>
      </c>
      <c r="I339" s="1" t="s">
        <v>18</v>
      </c>
      <c r="J339" s="1">
        <v>0.884</v>
      </c>
      <c r="K339" s="1">
        <v>0.165</v>
      </c>
      <c r="L339" s="6" t="str">
        <f>if(J339&gt;QUARTILE!$B$3, "TOP", 0)</f>
        <v>TOP</v>
      </c>
      <c r="M339" s="6">
        <f t="shared" si="1"/>
        <v>1</v>
      </c>
    </row>
    <row r="340">
      <c r="A340" s="1">
        <v>101413.0</v>
      </c>
      <c r="B340" s="1">
        <v>70.0</v>
      </c>
      <c r="C340" s="1">
        <v>37000.0</v>
      </c>
      <c r="D340" s="1" t="s">
        <v>23</v>
      </c>
      <c r="E340" s="1">
        <v>8443.08</v>
      </c>
      <c r="F340" s="1">
        <v>4.0</v>
      </c>
      <c r="G340" s="1">
        <v>15.0</v>
      </c>
      <c r="H340" s="1">
        <v>2.0</v>
      </c>
      <c r="I340" s="1" t="s">
        <v>22</v>
      </c>
      <c r="J340" s="1">
        <v>1.0</v>
      </c>
      <c r="K340" s="1">
        <v>0.208</v>
      </c>
      <c r="L340" s="6" t="str">
        <f>if(J340&gt;QUARTILE!$B$3, "TOP", 0)</f>
        <v>TOP</v>
      </c>
      <c r="M340" s="6">
        <f t="shared" si="1"/>
        <v>2</v>
      </c>
    </row>
    <row r="341">
      <c r="A341" s="1">
        <v>101416.0</v>
      </c>
      <c r="B341" s="1">
        <v>26.0</v>
      </c>
      <c r="C341" s="1">
        <v>20000.0</v>
      </c>
      <c r="D341" s="1" t="s">
        <v>25</v>
      </c>
      <c r="E341" s="1">
        <v>44939.74</v>
      </c>
      <c r="F341" s="1">
        <v>1.0</v>
      </c>
      <c r="G341" s="1">
        <v>15.0</v>
      </c>
      <c r="H341" s="1">
        <v>17.0</v>
      </c>
      <c r="I341" s="1" t="s">
        <v>22</v>
      </c>
      <c r="J341" s="1">
        <v>0.849</v>
      </c>
      <c r="K341" s="1">
        <v>0.114</v>
      </c>
      <c r="L341" s="6" t="str">
        <f>if(J341&gt;QUARTILE!$B$3, "TOP", 0)</f>
        <v>TOP</v>
      </c>
      <c r="M341" s="6">
        <f t="shared" si="1"/>
        <v>2</v>
      </c>
    </row>
    <row r="342">
      <c r="A342" s="1">
        <v>101421.0</v>
      </c>
      <c r="B342" s="1">
        <v>18.0</v>
      </c>
      <c r="C342" s="1">
        <v>29000.0</v>
      </c>
      <c r="D342" s="1" t="s">
        <v>23</v>
      </c>
      <c r="E342" s="1">
        <v>66037.21</v>
      </c>
      <c r="F342" s="1">
        <v>1.0</v>
      </c>
      <c r="G342" s="1">
        <v>23.0</v>
      </c>
      <c r="H342" s="1">
        <v>14.0</v>
      </c>
      <c r="I342" s="1" t="s">
        <v>18</v>
      </c>
      <c r="J342" s="1">
        <v>0.872</v>
      </c>
      <c r="K342" s="1">
        <v>0.066</v>
      </c>
      <c r="L342" s="6" t="str">
        <f>if(J342&gt;QUARTILE!$B$3, "TOP", 0)</f>
        <v>TOP</v>
      </c>
      <c r="M342" s="6">
        <f t="shared" si="1"/>
        <v>1</v>
      </c>
    </row>
    <row r="343">
      <c r="A343" s="1">
        <v>101422.0</v>
      </c>
      <c r="B343" s="1">
        <v>57.0</v>
      </c>
      <c r="C343" s="1">
        <v>10000.0</v>
      </c>
      <c r="D343" s="1" t="s">
        <v>23</v>
      </c>
      <c r="E343" s="1">
        <v>8584.61</v>
      </c>
      <c r="F343" s="1">
        <v>1.0</v>
      </c>
      <c r="G343" s="1">
        <v>22.0</v>
      </c>
      <c r="H343" s="1">
        <v>5.0</v>
      </c>
      <c r="I343" s="1" t="s">
        <v>22</v>
      </c>
      <c r="J343" s="1">
        <v>1.0</v>
      </c>
      <c r="K343" s="1">
        <v>0.654</v>
      </c>
      <c r="L343" s="6" t="str">
        <f>if(J343&gt;QUARTILE!$B$3, "TOP", 0)</f>
        <v>TOP</v>
      </c>
      <c r="M343" s="6">
        <f t="shared" si="1"/>
        <v>2</v>
      </c>
    </row>
    <row r="344">
      <c r="A344" s="1">
        <v>101424.0</v>
      </c>
      <c r="B344" s="1">
        <v>77.0</v>
      </c>
      <c r="C344" s="1">
        <v>22000.0</v>
      </c>
      <c r="D344" s="1" t="s">
        <v>17</v>
      </c>
      <c r="E344" s="1">
        <v>7667.17</v>
      </c>
      <c r="F344" s="1">
        <v>1.0</v>
      </c>
      <c r="G344" s="1">
        <v>18.0</v>
      </c>
      <c r="H344" s="1">
        <v>4.0</v>
      </c>
      <c r="I344" s="1" t="s">
        <v>22</v>
      </c>
      <c r="J344" s="1">
        <v>0.856</v>
      </c>
      <c r="K344" s="1">
        <v>0.314</v>
      </c>
      <c r="L344" s="6" t="str">
        <f>if(J344&gt;QUARTILE!$B$3, "TOP", 0)</f>
        <v>TOP</v>
      </c>
      <c r="M344" s="6">
        <f t="shared" si="1"/>
        <v>2</v>
      </c>
    </row>
    <row r="345">
      <c r="A345" s="1">
        <v>101426.0</v>
      </c>
      <c r="B345" s="1">
        <v>25.0</v>
      </c>
      <c r="C345" s="1">
        <v>21000.0</v>
      </c>
      <c r="D345" s="1" t="s">
        <v>25</v>
      </c>
      <c r="E345" s="1">
        <v>82198.25</v>
      </c>
      <c r="F345" s="1">
        <v>4.0</v>
      </c>
      <c r="G345" s="1">
        <v>22.0</v>
      </c>
      <c r="H345" s="1">
        <v>21.0</v>
      </c>
      <c r="I345" s="1" t="s">
        <v>26</v>
      </c>
      <c r="J345" s="1">
        <v>1.0</v>
      </c>
      <c r="K345" s="1">
        <v>0.585</v>
      </c>
      <c r="L345" s="6" t="str">
        <f>if(J345&gt;QUARTILE!$B$3, "TOP", 0)</f>
        <v>TOP</v>
      </c>
      <c r="M345" s="6">
        <f t="shared" si="1"/>
        <v>3</v>
      </c>
    </row>
    <row r="346">
      <c r="A346" s="1">
        <v>101427.0</v>
      </c>
      <c r="B346" s="1">
        <v>28.0</v>
      </c>
      <c r="C346" s="1">
        <v>34000.0</v>
      </c>
      <c r="D346" s="1" t="s">
        <v>23</v>
      </c>
      <c r="E346" s="1">
        <v>41870.79</v>
      </c>
      <c r="F346" s="1">
        <v>3.0</v>
      </c>
      <c r="G346" s="1">
        <v>19.0</v>
      </c>
      <c r="H346" s="1">
        <v>20.0</v>
      </c>
      <c r="I346" s="1" t="s">
        <v>22</v>
      </c>
      <c r="J346" s="1">
        <v>1.0</v>
      </c>
      <c r="K346" s="1">
        <v>0.0</v>
      </c>
      <c r="L346" s="6" t="str">
        <f>if(J346&gt;QUARTILE!$B$3, "TOP", 0)</f>
        <v>TOP</v>
      </c>
      <c r="M346" s="6">
        <f t="shared" si="1"/>
        <v>2</v>
      </c>
    </row>
    <row r="347">
      <c r="A347" s="1">
        <v>101428.0</v>
      </c>
      <c r="B347" s="1">
        <v>58.0</v>
      </c>
      <c r="C347" s="1">
        <v>18000.0</v>
      </c>
      <c r="D347" s="1" t="s">
        <v>27</v>
      </c>
      <c r="E347" s="1">
        <v>3495.78</v>
      </c>
      <c r="F347" s="1">
        <v>4.0</v>
      </c>
      <c r="G347" s="1">
        <v>18.0</v>
      </c>
      <c r="H347" s="1">
        <v>8.0</v>
      </c>
      <c r="I347" s="1" t="s">
        <v>22</v>
      </c>
      <c r="J347" s="1">
        <v>0.839</v>
      </c>
      <c r="K347" s="1">
        <v>0.684</v>
      </c>
      <c r="L347" s="6" t="str">
        <f>if(J347&gt;QUARTILE!$B$3, "TOP", 0)</f>
        <v>TOP</v>
      </c>
      <c r="M347" s="6">
        <f t="shared" si="1"/>
        <v>2</v>
      </c>
    </row>
    <row r="348">
      <c r="A348" s="1">
        <v>101430.0</v>
      </c>
      <c r="B348" s="1">
        <v>31.0</v>
      </c>
      <c r="C348" s="1">
        <v>31000.0</v>
      </c>
      <c r="D348" s="1" t="s">
        <v>23</v>
      </c>
      <c r="E348" s="1">
        <v>8570.53</v>
      </c>
      <c r="F348" s="1">
        <v>5.0</v>
      </c>
      <c r="G348" s="1">
        <v>14.0</v>
      </c>
      <c r="H348" s="1">
        <v>8.0</v>
      </c>
      <c r="I348" s="1" t="s">
        <v>22</v>
      </c>
      <c r="J348" s="1">
        <v>0.976</v>
      </c>
      <c r="K348" s="1">
        <v>0.029</v>
      </c>
      <c r="L348" s="6" t="str">
        <f>if(J348&gt;QUARTILE!$B$3, "TOP", 0)</f>
        <v>TOP</v>
      </c>
      <c r="M348" s="6">
        <f t="shared" si="1"/>
        <v>2</v>
      </c>
    </row>
    <row r="349">
      <c r="A349" s="1">
        <v>101431.0</v>
      </c>
      <c r="B349" s="1">
        <v>77.0</v>
      </c>
      <c r="C349" s="1">
        <v>17000.0</v>
      </c>
      <c r="D349" s="1" t="s">
        <v>23</v>
      </c>
      <c r="E349" s="1">
        <v>11395.2</v>
      </c>
      <c r="F349" s="1">
        <v>2.0</v>
      </c>
      <c r="G349" s="1">
        <v>18.0</v>
      </c>
      <c r="H349" s="1">
        <v>4.0</v>
      </c>
      <c r="I349" s="1" t="s">
        <v>22</v>
      </c>
      <c r="J349" s="1">
        <v>1.0</v>
      </c>
      <c r="K349" s="1">
        <v>0.791</v>
      </c>
      <c r="L349" s="6" t="str">
        <f>if(J349&gt;QUARTILE!$B$3, "TOP", 0)</f>
        <v>TOP</v>
      </c>
      <c r="M349" s="6">
        <f t="shared" si="1"/>
        <v>2</v>
      </c>
    </row>
    <row r="350">
      <c r="A350" s="1">
        <v>101434.0</v>
      </c>
      <c r="B350" s="1">
        <v>38.0</v>
      </c>
      <c r="C350" s="1">
        <v>22000.0</v>
      </c>
      <c r="D350" s="1" t="s">
        <v>23</v>
      </c>
      <c r="E350" s="1">
        <v>15641.9</v>
      </c>
      <c r="F350" s="1">
        <v>1.0</v>
      </c>
      <c r="G350" s="1">
        <v>23.0</v>
      </c>
      <c r="H350" s="1">
        <v>13.0</v>
      </c>
      <c r="I350" s="1" t="s">
        <v>18</v>
      </c>
      <c r="J350" s="1">
        <v>0.885</v>
      </c>
      <c r="K350" s="1">
        <v>0.815</v>
      </c>
      <c r="L350" s="6" t="str">
        <f>if(J350&gt;QUARTILE!$B$3, "TOP", 0)</f>
        <v>TOP</v>
      </c>
      <c r="M350" s="6">
        <f t="shared" si="1"/>
        <v>1</v>
      </c>
    </row>
    <row r="351">
      <c r="A351" s="1">
        <v>101441.0</v>
      </c>
      <c r="B351" s="1">
        <v>79.0</v>
      </c>
      <c r="C351" s="1">
        <v>34000.0</v>
      </c>
      <c r="D351" s="1" t="s">
        <v>23</v>
      </c>
      <c r="E351" s="1">
        <v>9591.25</v>
      </c>
      <c r="F351" s="1">
        <v>4.0</v>
      </c>
      <c r="G351" s="1">
        <v>23.0</v>
      </c>
      <c r="H351" s="1">
        <v>2.0</v>
      </c>
      <c r="I351" s="1" t="s">
        <v>22</v>
      </c>
      <c r="J351" s="1">
        <v>0.91</v>
      </c>
      <c r="K351" s="1">
        <v>0.432</v>
      </c>
      <c r="L351" s="6" t="str">
        <f>if(J351&gt;QUARTILE!$B$3, "TOP", 0)</f>
        <v>TOP</v>
      </c>
      <c r="M351" s="6">
        <f t="shared" si="1"/>
        <v>2</v>
      </c>
    </row>
    <row r="352">
      <c r="A352" s="1">
        <v>101443.0</v>
      </c>
      <c r="B352" s="1">
        <v>42.0</v>
      </c>
      <c r="C352" s="1">
        <v>15000.0</v>
      </c>
      <c r="D352" s="1" t="s">
        <v>25</v>
      </c>
      <c r="E352" s="1">
        <v>13276.05</v>
      </c>
      <c r="F352" s="1">
        <v>3.0</v>
      </c>
      <c r="G352" s="1">
        <v>21.0</v>
      </c>
      <c r="H352" s="1">
        <v>8.0</v>
      </c>
      <c r="I352" s="1" t="s">
        <v>22</v>
      </c>
      <c r="J352" s="1">
        <v>0.83</v>
      </c>
      <c r="K352" s="1">
        <v>0.391</v>
      </c>
      <c r="L352" s="6" t="str">
        <f>if(J352&gt;QUARTILE!$B$3, "TOP", 0)</f>
        <v>TOP</v>
      </c>
      <c r="M352" s="6">
        <f t="shared" si="1"/>
        <v>2</v>
      </c>
    </row>
    <row r="353">
      <c r="A353" s="1">
        <v>101447.0</v>
      </c>
      <c r="B353" s="1">
        <v>35.0</v>
      </c>
      <c r="C353" s="1">
        <v>18000.0</v>
      </c>
      <c r="D353" s="1" t="s">
        <v>17</v>
      </c>
      <c r="E353" s="1">
        <v>43234.36</v>
      </c>
      <c r="F353" s="1">
        <v>5.0</v>
      </c>
      <c r="G353" s="1">
        <v>19.0</v>
      </c>
      <c r="H353" s="1">
        <v>10.0</v>
      </c>
      <c r="I353" s="1" t="s">
        <v>18</v>
      </c>
      <c r="J353" s="1">
        <v>1.0</v>
      </c>
      <c r="K353" s="1">
        <v>0.315</v>
      </c>
      <c r="L353" s="6" t="str">
        <f>if(J353&gt;QUARTILE!$B$3, "TOP", 0)</f>
        <v>TOP</v>
      </c>
      <c r="M353" s="6">
        <f t="shared" si="1"/>
        <v>1</v>
      </c>
    </row>
    <row r="354">
      <c r="A354" s="1">
        <v>101450.0</v>
      </c>
      <c r="B354" s="1">
        <v>56.0</v>
      </c>
      <c r="C354" s="1">
        <v>19000.0</v>
      </c>
      <c r="D354" s="1" t="s">
        <v>17</v>
      </c>
      <c r="E354" s="1">
        <v>15813.74</v>
      </c>
      <c r="F354" s="1">
        <v>1.0</v>
      </c>
      <c r="G354" s="1">
        <v>26.0</v>
      </c>
      <c r="H354" s="1">
        <v>0.0</v>
      </c>
      <c r="I354" s="1" t="s">
        <v>22</v>
      </c>
      <c r="J354" s="1">
        <v>0.847</v>
      </c>
      <c r="K354" s="1">
        <v>0.235</v>
      </c>
      <c r="L354" s="6" t="str">
        <f>if(J354&gt;QUARTILE!$B$3, "TOP", 0)</f>
        <v>TOP</v>
      </c>
      <c r="M354" s="6">
        <f t="shared" si="1"/>
        <v>2</v>
      </c>
    </row>
    <row r="355">
      <c r="A355" s="1">
        <v>101459.0</v>
      </c>
      <c r="B355" s="1">
        <v>80.0</v>
      </c>
      <c r="C355" s="1">
        <v>30000.0</v>
      </c>
      <c r="D355" s="1" t="s">
        <v>21</v>
      </c>
      <c r="E355" s="1">
        <v>29008.67</v>
      </c>
      <c r="F355" s="1">
        <v>5.0</v>
      </c>
      <c r="G355" s="1">
        <v>20.0</v>
      </c>
      <c r="H355" s="1">
        <v>4.0</v>
      </c>
      <c r="I355" s="1" t="s">
        <v>22</v>
      </c>
      <c r="J355" s="1">
        <v>0.939</v>
      </c>
      <c r="K355" s="1">
        <v>0.456</v>
      </c>
      <c r="L355" s="6" t="str">
        <f>if(J355&gt;QUARTILE!$B$3, "TOP", 0)</f>
        <v>TOP</v>
      </c>
      <c r="M355" s="6">
        <f t="shared" si="1"/>
        <v>2</v>
      </c>
    </row>
    <row r="356">
      <c r="A356" s="1">
        <v>101462.0</v>
      </c>
      <c r="B356" s="1">
        <v>42.0</v>
      </c>
      <c r="C356" s="1">
        <v>7000.0</v>
      </c>
      <c r="D356" s="1" t="s">
        <v>23</v>
      </c>
      <c r="E356" s="1">
        <v>8779.52</v>
      </c>
      <c r="F356" s="1">
        <v>5.0</v>
      </c>
      <c r="G356" s="1">
        <v>22.0</v>
      </c>
      <c r="H356" s="1">
        <v>9.0</v>
      </c>
      <c r="I356" s="1" t="s">
        <v>22</v>
      </c>
      <c r="J356" s="1">
        <v>0.862</v>
      </c>
      <c r="K356" s="1">
        <v>0.778</v>
      </c>
      <c r="L356" s="6" t="str">
        <f>if(J356&gt;QUARTILE!$B$3, "TOP", 0)</f>
        <v>TOP</v>
      </c>
      <c r="M356" s="6">
        <f t="shared" si="1"/>
        <v>2</v>
      </c>
    </row>
    <row r="357">
      <c r="A357" s="1">
        <v>101465.0</v>
      </c>
      <c r="B357" s="1">
        <v>64.0</v>
      </c>
      <c r="C357" s="1">
        <v>85000.0</v>
      </c>
      <c r="D357" s="1" t="s">
        <v>30</v>
      </c>
      <c r="E357" s="1">
        <v>635.42</v>
      </c>
      <c r="F357" s="1">
        <v>2.0</v>
      </c>
      <c r="G357" s="1">
        <v>24.0</v>
      </c>
      <c r="H357" s="1">
        <v>7.0</v>
      </c>
      <c r="I357" s="1" t="s">
        <v>22</v>
      </c>
      <c r="J357" s="1">
        <v>0.891</v>
      </c>
      <c r="K357" s="1">
        <v>0.092</v>
      </c>
      <c r="L357" s="6" t="str">
        <f>if(J357&gt;QUARTILE!$B$3, "TOP", 0)</f>
        <v>TOP</v>
      </c>
      <c r="M357" s="6">
        <f t="shared" si="1"/>
        <v>2</v>
      </c>
    </row>
    <row r="358">
      <c r="A358" s="1">
        <v>101466.0</v>
      </c>
      <c r="B358" s="1">
        <v>72.0</v>
      </c>
      <c r="C358" s="1">
        <v>34000.0</v>
      </c>
      <c r="D358" s="1" t="s">
        <v>25</v>
      </c>
      <c r="E358" s="1">
        <v>3300.24</v>
      </c>
      <c r="F358" s="1">
        <v>3.0</v>
      </c>
      <c r="G358" s="1">
        <v>18.0</v>
      </c>
      <c r="H358" s="1">
        <v>4.0</v>
      </c>
      <c r="I358" s="1" t="s">
        <v>22</v>
      </c>
      <c r="J358" s="1">
        <v>0.821</v>
      </c>
      <c r="K358" s="1">
        <v>0.966</v>
      </c>
      <c r="L358" s="6" t="str">
        <f>if(J358&gt;QUARTILE!$B$3, "TOP", 0)</f>
        <v>TOP</v>
      </c>
      <c r="M358" s="6">
        <f t="shared" si="1"/>
        <v>2</v>
      </c>
    </row>
    <row r="359">
      <c r="A359" s="1">
        <v>101467.0</v>
      </c>
      <c r="B359" s="1">
        <v>19.0</v>
      </c>
      <c r="C359" s="1">
        <v>21000.0</v>
      </c>
      <c r="D359" s="1" t="s">
        <v>17</v>
      </c>
      <c r="E359" s="1">
        <v>3060.35</v>
      </c>
      <c r="F359" s="1">
        <v>5.0</v>
      </c>
      <c r="G359" s="1">
        <v>16.0</v>
      </c>
      <c r="H359" s="1">
        <v>22.0</v>
      </c>
      <c r="I359" s="1" t="s">
        <v>26</v>
      </c>
      <c r="J359" s="1">
        <v>1.0</v>
      </c>
      <c r="K359" s="1">
        <v>0.546</v>
      </c>
      <c r="L359" s="6" t="str">
        <f>if(J359&gt;QUARTILE!$B$3, "TOP", 0)</f>
        <v>TOP</v>
      </c>
      <c r="M359" s="6">
        <f t="shared" si="1"/>
        <v>3</v>
      </c>
    </row>
    <row r="360">
      <c r="A360" s="1">
        <v>101468.0</v>
      </c>
      <c r="B360" s="1">
        <v>31.0</v>
      </c>
      <c r="C360" s="1">
        <v>35000.0</v>
      </c>
      <c r="D360" s="1" t="s">
        <v>30</v>
      </c>
      <c r="E360" s="1">
        <v>89501.28</v>
      </c>
      <c r="F360" s="1">
        <v>3.0</v>
      </c>
      <c r="G360" s="1">
        <v>20.0</v>
      </c>
      <c r="H360" s="1">
        <v>12.0</v>
      </c>
      <c r="I360" s="1" t="s">
        <v>18</v>
      </c>
      <c r="J360" s="1">
        <v>1.0</v>
      </c>
      <c r="K360" s="1">
        <v>0.071</v>
      </c>
      <c r="L360" s="6" t="str">
        <f>if(J360&gt;QUARTILE!$B$3, "TOP", 0)</f>
        <v>TOP</v>
      </c>
      <c r="M360" s="6">
        <f t="shared" si="1"/>
        <v>1</v>
      </c>
    </row>
    <row r="361">
      <c r="A361" s="1">
        <v>101471.0</v>
      </c>
      <c r="B361" s="1">
        <v>57.0</v>
      </c>
      <c r="C361" s="1">
        <v>38000.0</v>
      </c>
      <c r="D361" s="1" t="s">
        <v>23</v>
      </c>
      <c r="E361" s="1">
        <v>73127.86</v>
      </c>
      <c r="F361" s="1">
        <v>4.0</v>
      </c>
      <c r="G361" s="1">
        <v>22.0</v>
      </c>
      <c r="H361" s="1">
        <v>7.0</v>
      </c>
      <c r="I361" s="1" t="s">
        <v>18</v>
      </c>
      <c r="J361" s="1">
        <v>1.0</v>
      </c>
      <c r="K361" s="1">
        <v>0.0</v>
      </c>
      <c r="L361" s="6" t="str">
        <f>if(J361&gt;QUARTILE!$B$3, "TOP", 0)</f>
        <v>TOP</v>
      </c>
      <c r="M361" s="6">
        <f t="shared" si="1"/>
        <v>1</v>
      </c>
    </row>
    <row r="362">
      <c r="A362" s="1">
        <v>101474.0</v>
      </c>
      <c r="B362" s="1">
        <v>68.0</v>
      </c>
      <c r="C362" s="1">
        <v>12000.0</v>
      </c>
      <c r="D362" s="1" t="s">
        <v>23</v>
      </c>
      <c r="E362" s="1">
        <v>1640.71</v>
      </c>
      <c r="F362" s="1">
        <v>3.0</v>
      </c>
      <c r="G362" s="1">
        <v>13.0</v>
      </c>
      <c r="H362" s="1">
        <v>6.0</v>
      </c>
      <c r="I362" s="1" t="s">
        <v>22</v>
      </c>
      <c r="J362" s="1">
        <v>0.934</v>
      </c>
      <c r="K362" s="1">
        <v>0.954</v>
      </c>
      <c r="L362" s="6" t="str">
        <f>if(J362&gt;QUARTILE!$B$3, "TOP", 0)</f>
        <v>TOP</v>
      </c>
      <c r="M362" s="6">
        <f t="shared" si="1"/>
        <v>2</v>
      </c>
    </row>
    <row r="363">
      <c r="A363" s="1">
        <v>101475.0</v>
      </c>
      <c r="B363" s="1">
        <v>23.0</v>
      </c>
      <c r="C363" s="1">
        <v>30000.0</v>
      </c>
      <c r="D363" s="1" t="s">
        <v>23</v>
      </c>
      <c r="E363" s="1">
        <v>22152.73</v>
      </c>
      <c r="F363" s="1">
        <v>1.0</v>
      </c>
      <c r="G363" s="1">
        <v>17.0</v>
      </c>
      <c r="H363" s="1">
        <v>22.0</v>
      </c>
      <c r="I363" s="1" t="s">
        <v>26</v>
      </c>
      <c r="J363" s="1">
        <v>0.941</v>
      </c>
      <c r="K363" s="1">
        <v>0.265</v>
      </c>
      <c r="L363" s="6" t="str">
        <f>if(J363&gt;QUARTILE!$B$3, "TOP", 0)</f>
        <v>TOP</v>
      </c>
      <c r="M363" s="6">
        <f t="shared" si="1"/>
        <v>3</v>
      </c>
    </row>
    <row r="364">
      <c r="A364" s="1">
        <v>101476.0</v>
      </c>
      <c r="B364" s="1">
        <v>23.0</v>
      </c>
      <c r="C364" s="1">
        <v>20000.0</v>
      </c>
      <c r="D364" s="1" t="s">
        <v>27</v>
      </c>
      <c r="E364" s="1">
        <v>2965.43</v>
      </c>
      <c r="F364" s="1">
        <v>1.0</v>
      </c>
      <c r="G364" s="1">
        <v>22.0</v>
      </c>
      <c r="H364" s="1">
        <v>22.0</v>
      </c>
      <c r="I364" s="1" t="s">
        <v>26</v>
      </c>
      <c r="J364" s="1">
        <v>0.883</v>
      </c>
      <c r="K364" s="1">
        <v>0.313</v>
      </c>
      <c r="L364" s="6" t="str">
        <f>if(J364&gt;QUARTILE!$B$3, "TOP", 0)</f>
        <v>TOP</v>
      </c>
      <c r="M364" s="6">
        <f t="shared" si="1"/>
        <v>3</v>
      </c>
    </row>
    <row r="365">
      <c r="A365" s="1">
        <v>101490.0</v>
      </c>
      <c r="B365" s="1">
        <v>44.0</v>
      </c>
      <c r="C365" s="1">
        <v>43000.0</v>
      </c>
      <c r="D365" s="1" t="s">
        <v>25</v>
      </c>
      <c r="E365" s="1">
        <v>25874.78</v>
      </c>
      <c r="F365" s="1">
        <v>4.0</v>
      </c>
      <c r="G365" s="1">
        <v>30.0</v>
      </c>
      <c r="H365" s="1">
        <v>13.0</v>
      </c>
      <c r="I365" s="1" t="s">
        <v>22</v>
      </c>
      <c r="J365" s="1">
        <v>1.0</v>
      </c>
      <c r="K365" s="1">
        <v>0.248</v>
      </c>
      <c r="L365" s="6" t="str">
        <f>if(J365&gt;QUARTILE!$B$3, "TOP", 0)</f>
        <v>TOP</v>
      </c>
      <c r="M365" s="6">
        <f t="shared" si="1"/>
        <v>2</v>
      </c>
    </row>
    <row r="366">
      <c r="A366" s="1">
        <v>101495.0</v>
      </c>
      <c r="B366" s="1">
        <v>50.0</v>
      </c>
      <c r="C366" s="1">
        <v>28000.0</v>
      </c>
      <c r="D366" s="1" t="s">
        <v>25</v>
      </c>
      <c r="E366" s="1">
        <v>31270.77</v>
      </c>
      <c r="F366" s="1">
        <v>1.0</v>
      </c>
      <c r="G366" s="1">
        <v>21.0</v>
      </c>
      <c r="H366" s="1">
        <v>2.0</v>
      </c>
      <c r="I366" s="1" t="s">
        <v>18</v>
      </c>
      <c r="J366" s="1">
        <v>0.961</v>
      </c>
      <c r="K366" s="1">
        <v>0.476</v>
      </c>
      <c r="L366" s="6" t="str">
        <f>if(J366&gt;QUARTILE!$B$3, "TOP", 0)</f>
        <v>TOP</v>
      </c>
      <c r="M366" s="6">
        <f t="shared" si="1"/>
        <v>1</v>
      </c>
    </row>
    <row r="367">
      <c r="A367" s="1">
        <v>101503.0</v>
      </c>
      <c r="B367" s="1">
        <v>39.0</v>
      </c>
      <c r="C367" s="1">
        <v>36000.0</v>
      </c>
      <c r="D367" s="1" t="s">
        <v>23</v>
      </c>
      <c r="E367" s="1">
        <v>23641.79</v>
      </c>
      <c r="F367" s="1">
        <v>1.0</v>
      </c>
      <c r="G367" s="1">
        <v>25.0</v>
      </c>
      <c r="H367" s="1">
        <v>9.0</v>
      </c>
      <c r="I367" s="1" t="s">
        <v>22</v>
      </c>
      <c r="J367" s="1">
        <v>0.848</v>
      </c>
      <c r="K367" s="1">
        <v>0.772</v>
      </c>
      <c r="L367" s="6" t="str">
        <f>if(J367&gt;QUARTILE!$B$3, "TOP", 0)</f>
        <v>TOP</v>
      </c>
      <c r="M367" s="6">
        <f t="shared" si="1"/>
        <v>2</v>
      </c>
    </row>
    <row r="368">
      <c r="A368" s="1">
        <v>101507.0</v>
      </c>
      <c r="B368" s="1">
        <v>76.0</v>
      </c>
      <c r="C368" s="1">
        <v>23000.0</v>
      </c>
      <c r="D368" s="1" t="s">
        <v>25</v>
      </c>
      <c r="E368" s="1">
        <v>17563.89</v>
      </c>
      <c r="F368" s="1">
        <v>1.0</v>
      </c>
      <c r="G368" s="1">
        <v>22.0</v>
      </c>
      <c r="H368" s="1">
        <v>4.0</v>
      </c>
      <c r="I368" s="1" t="s">
        <v>22</v>
      </c>
      <c r="J368" s="1">
        <v>0.926</v>
      </c>
      <c r="K368" s="1">
        <v>0.427</v>
      </c>
      <c r="L368" s="6" t="str">
        <f>if(J368&gt;QUARTILE!$B$3, "TOP", 0)</f>
        <v>TOP</v>
      </c>
      <c r="M368" s="6">
        <f t="shared" si="1"/>
        <v>2</v>
      </c>
    </row>
    <row r="369">
      <c r="A369" s="1">
        <v>101513.0</v>
      </c>
      <c r="B369" s="1">
        <v>48.0</v>
      </c>
      <c r="C369" s="1">
        <v>72000.0</v>
      </c>
      <c r="D369" s="1" t="s">
        <v>23</v>
      </c>
      <c r="E369" s="1">
        <v>19987.45</v>
      </c>
      <c r="F369" s="1">
        <v>5.0</v>
      </c>
      <c r="G369" s="1">
        <v>20.0</v>
      </c>
      <c r="H369" s="1">
        <v>12.0</v>
      </c>
      <c r="I369" s="1" t="s">
        <v>18</v>
      </c>
      <c r="J369" s="1">
        <v>1.0</v>
      </c>
      <c r="K369" s="1">
        <v>0.338</v>
      </c>
      <c r="L369" s="6" t="str">
        <f>if(J369&gt;QUARTILE!$B$3, "TOP", 0)</f>
        <v>TOP</v>
      </c>
      <c r="M369" s="6">
        <f t="shared" si="1"/>
        <v>1</v>
      </c>
    </row>
    <row r="370">
      <c r="A370" s="1">
        <v>101523.0</v>
      </c>
      <c r="B370" s="1">
        <v>22.0</v>
      </c>
      <c r="C370" s="1">
        <v>42000.0</v>
      </c>
      <c r="D370" s="1" t="s">
        <v>23</v>
      </c>
      <c r="E370" s="1">
        <v>4879.49</v>
      </c>
      <c r="F370" s="1">
        <v>2.0</v>
      </c>
      <c r="G370" s="1">
        <v>9.0</v>
      </c>
      <c r="H370" s="1">
        <v>13.0</v>
      </c>
      <c r="I370" s="1" t="s">
        <v>18</v>
      </c>
      <c r="J370" s="1">
        <v>0.929</v>
      </c>
      <c r="K370" s="1">
        <v>0.039</v>
      </c>
      <c r="L370" s="6" t="str">
        <f>if(J370&gt;QUARTILE!$B$3, "TOP", 0)</f>
        <v>TOP</v>
      </c>
      <c r="M370" s="6">
        <f t="shared" si="1"/>
        <v>1</v>
      </c>
    </row>
    <row r="371">
      <c r="A371" s="1">
        <v>101524.0</v>
      </c>
      <c r="B371" s="1">
        <v>46.0</v>
      </c>
      <c r="C371" s="1">
        <v>33000.0</v>
      </c>
      <c r="D371" s="1" t="s">
        <v>30</v>
      </c>
      <c r="E371" s="1">
        <v>2486.41</v>
      </c>
      <c r="F371" s="1">
        <v>4.0</v>
      </c>
      <c r="G371" s="1">
        <v>11.0</v>
      </c>
      <c r="H371" s="1">
        <v>10.0</v>
      </c>
      <c r="I371" s="1" t="s">
        <v>22</v>
      </c>
      <c r="J371" s="1">
        <v>0.923</v>
      </c>
      <c r="K371" s="1">
        <v>0.939</v>
      </c>
      <c r="L371" s="6" t="str">
        <f>if(J371&gt;QUARTILE!$B$3, "TOP", 0)</f>
        <v>TOP</v>
      </c>
      <c r="M371" s="6">
        <f t="shared" si="1"/>
        <v>2</v>
      </c>
    </row>
    <row r="372">
      <c r="A372" s="1">
        <v>101525.0</v>
      </c>
      <c r="B372" s="1">
        <v>64.0</v>
      </c>
      <c r="C372" s="1">
        <v>24000.0</v>
      </c>
      <c r="D372" s="1" t="s">
        <v>27</v>
      </c>
      <c r="E372" s="1">
        <v>13822.48</v>
      </c>
      <c r="F372" s="1">
        <v>5.0</v>
      </c>
      <c r="G372" s="1">
        <v>14.0</v>
      </c>
      <c r="H372" s="1">
        <v>6.0</v>
      </c>
      <c r="I372" s="1" t="s">
        <v>22</v>
      </c>
      <c r="J372" s="1">
        <v>0.953</v>
      </c>
      <c r="K372" s="1">
        <v>0.232</v>
      </c>
      <c r="L372" s="6" t="str">
        <f>if(J372&gt;QUARTILE!$B$3, "TOP", 0)</f>
        <v>TOP</v>
      </c>
      <c r="M372" s="6">
        <f t="shared" si="1"/>
        <v>2</v>
      </c>
    </row>
    <row r="373">
      <c r="A373" s="1">
        <v>101529.0</v>
      </c>
      <c r="B373" s="1">
        <v>19.0</v>
      </c>
      <c r="C373" s="1">
        <v>31000.0</v>
      </c>
      <c r="D373" s="1" t="s">
        <v>17</v>
      </c>
      <c r="E373" s="1">
        <v>11479.09</v>
      </c>
      <c r="F373" s="1">
        <v>3.0</v>
      </c>
      <c r="G373" s="1">
        <v>22.0</v>
      </c>
      <c r="H373" s="1">
        <v>15.0</v>
      </c>
      <c r="I373" s="1" t="s">
        <v>18</v>
      </c>
      <c r="J373" s="1">
        <v>0.885</v>
      </c>
      <c r="K373" s="1">
        <v>0.998</v>
      </c>
      <c r="L373" s="6" t="str">
        <f>if(J373&gt;QUARTILE!$B$3, "TOP", 0)</f>
        <v>TOP</v>
      </c>
      <c r="M373" s="6">
        <f t="shared" si="1"/>
        <v>1</v>
      </c>
    </row>
    <row r="374">
      <c r="A374" s="1">
        <v>101532.0</v>
      </c>
      <c r="B374" s="1">
        <v>68.0</v>
      </c>
      <c r="C374" s="1">
        <v>20000.0</v>
      </c>
      <c r="D374" s="1" t="s">
        <v>23</v>
      </c>
      <c r="E374" s="1">
        <v>15189.18</v>
      </c>
      <c r="F374" s="1">
        <v>1.0</v>
      </c>
      <c r="G374" s="1">
        <v>20.0</v>
      </c>
      <c r="H374" s="1">
        <v>5.0</v>
      </c>
      <c r="I374" s="1" t="s">
        <v>22</v>
      </c>
      <c r="J374" s="1">
        <v>1.0</v>
      </c>
      <c r="K374" s="1">
        <v>0.836</v>
      </c>
      <c r="L374" s="6" t="str">
        <f>if(J374&gt;QUARTILE!$B$3, "TOP", 0)</f>
        <v>TOP</v>
      </c>
      <c r="M374" s="6">
        <f t="shared" si="1"/>
        <v>2</v>
      </c>
    </row>
    <row r="375">
      <c r="A375" s="1">
        <v>101538.0</v>
      </c>
      <c r="B375" s="1">
        <v>44.0</v>
      </c>
      <c r="C375" s="1">
        <v>10000.0</v>
      </c>
      <c r="D375" s="1" t="s">
        <v>23</v>
      </c>
      <c r="E375" s="1">
        <v>2183.94</v>
      </c>
      <c r="F375" s="1">
        <v>2.0</v>
      </c>
      <c r="G375" s="1">
        <v>30.0</v>
      </c>
      <c r="H375" s="1">
        <v>15.0</v>
      </c>
      <c r="I375" s="1" t="s">
        <v>18</v>
      </c>
      <c r="J375" s="1">
        <v>0.953</v>
      </c>
      <c r="K375" s="1">
        <v>0.349</v>
      </c>
      <c r="L375" s="6" t="str">
        <f>if(J375&gt;QUARTILE!$B$3, "TOP", 0)</f>
        <v>TOP</v>
      </c>
      <c r="M375" s="6">
        <f t="shared" si="1"/>
        <v>1</v>
      </c>
    </row>
    <row r="376">
      <c r="A376" s="1">
        <v>101539.0</v>
      </c>
      <c r="B376" s="1">
        <v>22.0</v>
      </c>
      <c r="C376" s="1">
        <v>18000.0</v>
      </c>
      <c r="D376" s="1" t="s">
        <v>25</v>
      </c>
      <c r="E376" s="1">
        <v>8540.85</v>
      </c>
      <c r="F376" s="1">
        <v>1.0</v>
      </c>
      <c r="G376" s="1">
        <v>31.0</v>
      </c>
      <c r="H376" s="1">
        <v>17.0</v>
      </c>
      <c r="I376" s="1" t="s">
        <v>18</v>
      </c>
      <c r="J376" s="1">
        <v>1.0</v>
      </c>
      <c r="K376" s="1">
        <v>0.149</v>
      </c>
      <c r="L376" s="6" t="str">
        <f>if(J376&gt;QUARTILE!$B$3, "TOP", 0)</f>
        <v>TOP</v>
      </c>
      <c r="M376" s="6">
        <f t="shared" si="1"/>
        <v>1</v>
      </c>
    </row>
    <row r="377">
      <c r="A377" s="1">
        <v>101545.0</v>
      </c>
      <c r="B377" s="1">
        <v>55.0</v>
      </c>
      <c r="C377" s="1">
        <v>31000.0</v>
      </c>
      <c r="D377" s="1" t="s">
        <v>25</v>
      </c>
      <c r="E377" s="1">
        <v>19689.48</v>
      </c>
      <c r="F377" s="1">
        <v>5.0</v>
      </c>
      <c r="G377" s="1">
        <v>25.0</v>
      </c>
      <c r="H377" s="1">
        <v>7.0</v>
      </c>
      <c r="I377" s="1" t="s">
        <v>22</v>
      </c>
      <c r="J377" s="1">
        <v>0.938</v>
      </c>
      <c r="K377" s="1">
        <v>0.612</v>
      </c>
      <c r="L377" s="6" t="str">
        <f>if(J377&gt;QUARTILE!$B$3, "TOP", 0)</f>
        <v>TOP</v>
      </c>
      <c r="M377" s="6">
        <f t="shared" si="1"/>
        <v>2</v>
      </c>
    </row>
    <row r="378">
      <c r="A378" s="1">
        <v>101547.0</v>
      </c>
      <c r="B378" s="1">
        <v>25.0</v>
      </c>
      <c r="C378" s="1">
        <v>8000.0</v>
      </c>
      <c r="D378" s="1" t="s">
        <v>23</v>
      </c>
      <c r="E378" s="1">
        <v>1926.55</v>
      </c>
      <c r="F378" s="1">
        <v>1.0</v>
      </c>
      <c r="G378" s="1">
        <v>27.0</v>
      </c>
      <c r="H378" s="1">
        <v>13.0</v>
      </c>
      <c r="I378" s="1" t="s">
        <v>22</v>
      </c>
      <c r="J378" s="1">
        <v>1.0</v>
      </c>
      <c r="K378" s="1">
        <v>0.868</v>
      </c>
      <c r="L378" s="6" t="str">
        <f>if(J378&gt;QUARTILE!$B$3, "TOP", 0)</f>
        <v>TOP</v>
      </c>
      <c r="M378" s="6">
        <f t="shared" si="1"/>
        <v>2</v>
      </c>
    </row>
    <row r="379">
      <c r="A379" s="1">
        <v>101550.0</v>
      </c>
      <c r="B379" s="1">
        <v>43.0</v>
      </c>
      <c r="C379" s="1">
        <v>19000.0</v>
      </c>
      <c r="D379" s="1" t="s">
        <v>27</v>
      </c>
      <c r="E379" s="1">
        <v>1593.56</v>
      </c>
      <c r="F379" s="1">
        <v>4.0</v>
      </c>
      <c r="G379" s="1">
        <v>20.0</v>
      </c>
      <c r="H379" s="1">
        <v>14.0</v>
      </c>
      <c r="I379" s="1" t="s">
        <v>18</v>
      </c>
      <c r="J379" s="1">
        <v>0.892</v>
      </c>
      <c r="K379" s="1">
        <v>0.507</v>
      </c>
      <c r="L379" s="6" t="str">
        <f>if(J379&gt;QUARTILE!$B$3, "TOP", 0)</f>
        <v>TOP</v>
      </c>
      <c r="M379" s="6">
        <f t="shared" si="1"/>
        <v>1</v>
      </c>
    </row>
    <row r="380">
      <c r="A380" s="1">
        <v>101554.0</v>
      </c>
      <c r="B380" s="1">
        <v>43.0</v>
      </c>
      <c r="C380" s="1">
        <v>13000.0</v>
      </c>
      <c r="D380" s="1" t="s">
        <v>21</v>
      </c>
      <c r="E380" s="1">
        <v>837.2</v>
      </c>
      <c r="F380" s="1">
        <v>2.0</v>
      </c>
      <c r="G380" s="1">
        <v>17.0</v>
      </c>
      <c r="H380" s="1">
        <v>12.0</v>
      </c>
      <c r="I380" s="1" t="s">
        <v>18</v>
      </c>
      <c r="J380" s="1">
        <v>0.946</v>
      </c>
      <c r="K380" s="1">
        <v>0.188</v>
      </c>
      <c r="L380" s="6" t="str">
        <f>if(J380&gt;QUARTILE!$B$3, "TOP", 0)</f>
        <v>TOP</v>
      </c>
      <c r="M380" s="6">
        <f t="shared" si="1"/>
        <v>1</v>
      </c>
    </row>
    <row r="381">
      <c r="A381" s="1">
        <v>101560.0</v>
      </c>
      <c r="B381" s="1">
        <v>50.0</v>
      </c>
      <c r="C381" s="1">
        <v>25000.0</v>
      </c>
      <c r="D381" s="1" t="s">
        <v>25</v>
      </c>
      <c r="E381" s="1">
        <v>15652.57</v>
      </c>
      <c r="F381" s="1">
        <v>1.0</v>
      </c>
      <c r="G381" s="1">
        <v>19.0</v>
      </c>
      <c r="H381" s="1">
        <v>6.0</v>
      </c>
      <c r="I381" s="1" t="s">
        <v>22</v>
      </c>
      <c r="J381" s="1">
        <v>0.954</v>
      </c>
      <c r="K381" s="1">
        <v>0.581</v>
      </c>
      <c r="L381" s="6" t="str">
        <f>if(J381&gt;QUARTILE!$B$3, "TOP", 0)</f>
        <v>TOP</v>
      </c>
      <c r="M381" s="6">
        <f t="shared" si="1"/>
        <v>2</v>
      </c>
    </row>
    <row r="382">
      <c r="A382" s="1">
        <v>101561.0</v>
      </c>
      <c r="B382" s="1">
        <v>64.0</v>
      </c>
      <c r="C382" s="1">
        <v>12000.0</v>
      </c>
      <c r="D382" s="1" t="s">
        <v>25</v>
      </c>
      <c r="E382" s="1">
        <v>62970.59</v>
      </c>
      <c r="F382" s="1">
        <v>3.0</v>
      </c>
      <c r="G382" s="1">
        <v>14.0</v>
      </c>
      <c r="H382" s="1">
        <v>11.0</v>
      </c>
      <c r="I382" s="1" t="s">
        <v>22</v>
      </c>
      <c r="J382" s="1">
        <v>0.955</v>
      </c>
      <c r="K382" s="1">
        <v>0.43</v>
      </c>
      <c r="L382" s="6" t="str">
        <f>if(J382&gt;QUARTILE!$B$3, "TOP", 0)</f>
        <v>TOP</v>
      </c>
      <c r="M382" s="6">
        <f t="shared" si="1"/>
        <v>2</v>
      </c>
    </row>
    <row r="383">
      <c r="A383" s="1">
        <v>101563.0</v>
      </c>
      <c r="B383" s="1">
        <v>77.0</v>
      </c>
      <c r="C383" s="1">
        <v>9000.0</v>
      </c>
      <c r="D383" s="1" t="s">
        <v>17</v>
      </c>
      <c r="E383" s="1">
        <v>12710.03</v>
      </c>
      <c r="F383" s="1">
        <v>3.0</v>
      </c>
      <c r="G383" s="1">
        <v>14.0</v>
      </c>
      <c r="H383" s="1">
        <v>8.0</v>
      </c>
      <c r="I383" s="1" t="s">
        <v>22</v>
      </c>
      <c r="J383" s="1">
        <v>0.968</v>
      </c>
      <c r="K383" s="1">
        <v>0.044</v>
      </c>
      <c r="L383" s="6" t="str">
        <f>if(J383&gt;QUARTILE!$B$3, "TOP", 0)</f>
        <v>TOP</v>
      </c>
      <c r="M383" s="6">
        <f t="shared" si="1"/>
        <v>2</v>
      </c>
    </row>
    <row r="384">
      <c r="A384" s="1">
        <v>101576.0</v>
      </c>
      <c r="B384" s="1">
        <v>66.0</v>
      </c>
      <c r="C384" s="1">
        <v>31000.0</v>
      </c>
      <c r="D384" s="1" t="s">
        <v>21</v>
      </c>
      <c r="E384" s="1">
        <v>17013.15</v>
      </c>
      <c r="F384" s="1">
        <v>5.0</v>
      </c>
      <c r="G384" s="1">
        <v>14.0</v>
      </c>
      <c r="H384" s="1">
        <v>5.0</v>
      </c>
      <c r="I384" s="1" t="s">
        <v>22</v>
      </c>
      <c r="J384" s="1">
        <v>0.852</v>
      </c>
      <c r="K384" s="1">
        <v>0.903</v>
      </c>
      <c r="L384" s="6" t="str">
        <f>if(J384&gt;QUARTILE!$B$3, "TOP", 0)</f>
        <v>TOP</v>
      </c>
      <c r="M384" s="6">
        <f t="shared" si="1"/>
        <v>2</v>
      </c>
    </row>
    <row r="385">
      <c r="A385" s="1">
        <v>101580.0</v>
      </c>
      <c r="B385" s="1">
        <v>26.0</v>
      </c>
      <c r="C385" s="1">
        <v>19000.0</v>
      </c>
      <c r="D385" s="1" t="s">
        <v>23</v>
      </c>
      <c r="E385" s="1">
        <v>4205.72</v>
      </c>
      <c r="F385" s="1">
        <v>3.0</v>
      </c>
      <c r="G385" s="1">
        <v>24.0</v>
      </c>
      <c r="H385" s="1">
        <v>17.0</v>
      </c>
      <c r="I385" s="1" t="s">
        <v>22</v>
      </c>
      <c r="J385" s="1">
        <v>1.0</v>
      </c>
      <c r="K385" s="1">
        <v>0.103</v>
      </c>
      <c r="L385" s="6" t="str">
        <f>if(J385&gt;QUARTILE!$B$3, "TOP", 0)</f>
        <v>TOP</v>
      </c>
      <c r="M385" s="6">
        <f t="shared" si="1"/>
        <v>2</v>
      </c>
    </row>
    <row r="386">
      <c r="A386" s="1">
        <v>101587.0</v>
      </c>
      <c r="B386" s="1">
        <v>39.0</v>
      </c>
      <c r="C386" s="1">
        <v>12000.0</v>
      </c>
      <c r="D386" s="1" t="s">
        <v>25</v>
      </c>
      <c r="E386" s="1">
        <v>31156.65</v>
      </c>
      <c r="F386" s="1">
        <v>2.0</v>
      </c>
      <c r="G386" s="1">
        <v>26.0</v>
      </c>
      <c r="H386" s="1">
        <v>16.0</v>
      </c>
      <c r="I386" s="1" t="s">
        <v>22</v>
      </c>
      <c r="J386" s="1">
        <v>0.931</v>
      </c>
      <c r="K386" s="1">
        <v>0.823</v>
      </c>
      <c r="L386" s="6" t="str">
        <f>if(J386&gt;QUARTILE!$B$3, "TOP", 0)</f>
        <v>TOP</v>
      </c>
      <c r="M386" s="6">
        <f t="shared" si="1"/>
        <v>2</v>
      </c>
    </row>
    <row r="387">
      <c r="A387" s="1">
        <v>101594.0</v>
      </c>
      <c r="B387" s="1">
        <v>43.0</v>
      </c>
      <c r="C387" s="1">
        <v>23000.0</v>
      </c>
      <c r="D387" s="1" t="s">
        <v>27</v>
      </c>
      <c r="E387" s="1">
        <v>16573.79</v>
      </c>
      <c r="F387" s="1">
        <v>2.0</v>
      </c>
      <c r="G387" s="1">
        <v>22.0</v>
      </c>
      <c r="H387" s="1">
        <v>5.0</v>
      </c>
      <c r="I387" s="1" t="s">
        <v>22</v>
      </c>
      <c r="J387" s="1">
        <v>0.852</v>
      </c>
      <c r="K387" s="1">
        <v>0.445</v>
      </c>
      <c r="L387" s="6" t="str">
        <f>if(J387&gt;QUARTILE!$B$3, "TOP", 0)</f>
        <v>TOP</v>
      </c>
      <c r="M387" s="6">
        <f t="shared" si="1"/>
        <v>2</v>
      </c>
    </row>
    <row r="388">
      <c r="A388" s="1">
        <v>101599.0</v>
      </c>
      <c r="B388" s="1">
        <v>74.0</v>
      </c>
      <c r="C388" s="1">
        <v>42000.0</v>
      </c>
      <c r="D388" s="1" t="s">
        <v>21</v>
      </c>
      <c r="E388" s="1">
        <v>42784.36</v>
      </c>
      <c r="F388" s="1">
        <v>4.0</v>
      </c>
      <c r="G388" s="1">
        <v>21.0</v>
      </c>
      <c r="H388" s="1">
        <v>2.0</v>
      </c>
      <c r="I388" s="1" t="s">
        <v>18</v>
      </c>
      <c r="J388" s="1">
        <v>0.983</v>
      </c>
      <c r="K388" s="1">
        <v>0.032</v>
      </c>
      <c r="L388" s="6" t="str">
        <f>if(J388&gt;QUARTILE!$B$3, "TOP", 0)</f>
        <v>TOP</v>
      </c>
      <c r="M388" s="6">
        <f t="shared" si="1"/>
        <v>1</v>
      </c>
    </row>
    <row r="389">
      <c r="A389" s="1">
        <v>101600.0</v>
      </c>
      <c r="B389" s="1">
        <v>18.0</v>
      </c>
      <c r="C389" s="1">
        <v>7000.0</v>
      </c>
      <c r="D389" s="1" t="s">
        <v>25</v>
      </c>
      <c r="E389" s="1">
        <v>8408.99</v>
      </c>
      <c r="F389" s="1">
        <v>4.0</v>
      </c>
      <c r="G389" s="1">
        <v>20.0</v>
      </c>
      <c r="H389" s="1">
        <v>22.0</v>
      </c>
      <c r="I389" s="1" t="s">
        <v>26</v>
      </c>
      <c r="J389" s="1">
        <v>1.0</v>
      </c>
      <c r="K389" s="1">
        <v>0.42</v>
      </c>
      <c r="L389" s="6" t="str">
        <f>if(J389&gt;QUARTILE!$B$3, "TOP", 0)</f>
        <v>TOP</v>
      </c>
      <c r="M389" s="6">
        <f t="shared" si="1"/>
        <v>3</v>
      </c>
    </row>
    <row r="390">
      <c r="A390" s="1">
        <v>101605.0</v>
      </c>
      <c r="B390" s="1">
        <v>57.0</v>
      </c>
      <c r="C390" s="1">
        <v>32000.0</v>
      </c>
      <c r="D390" s="1" t="s">
        <v>23</v>
      </c>
      <c r="E390" s="1">
        <v>9802.22</v>
      </c>
      <c r="F390" s="1">
        <v>1.0</v>
      </c>
      <c r="G390" s="1">
        <v>24.0</v>
      </c>
      <c r="H390" s="1">
        <v>4.0</v>
      </c>
      <c r="I390" s="1" t="s">
        <v>22</v>
      </c>
      <c r="J390" s="1">
        <v>0.903</v>
      </c>
      <c r="K390" s="1">
        <v>0.062</v>
      </c>
      <c r="L390" s="6" t="str">
        <f>if(J390&gt;QUARTILE!$B$3, "TOP", 0)</f>
        <v>TOP</v>
      </c>
      <c r="M390" s="6">
        <f t="shared" si="1"/>
        <v>2</v>
      </c>
    </row>
    <row r="391">
      <c r="A391" s="1">
        <v>101609.0</v>
      </c>
      <c r="B391" s="1">
        <v>26.0</v>
      </c>
      <c r="C391" s="1">
        <v>13000.0</v>
      </c>
      <c r="D391" s="1" t="s">
        <v>23</v>
      </c>
      <c r="E391" s="1">
        <v>4001.07</v>
      </c>
      <c r="F391" s="1">
        <v>5.0</v>
      </c>
      <c r="G391" s="1">
        <v>16.0</v>
      </c>
      <c r="H391" s="1">
        <v>18.0</v>
      </c>
      <c r="I391" s="1" t="s">
        <v>22</v>
      </c>
      <c r="J391" s="1">
        <v>0.908</v>
      </c>
      <c r="K391" s="1">
        <v>0.318</v>
      </c>
      <c r="L391" s="6" t="str">
        <f>if(J391&gt;QUARTILE!$B$3, "TOP", 0)</f>
        <v>TOP</v>
      </c>
      <c r="M391" s="6">
        <f t="shared" si="1"/>
        <v>2</v>
      </c>
    </row>
    <row r="392">
      <c r="A392" s="1">
        <v>101623.0</v>
      </c>
      <c r="B392" s="1">
        <v>28.0</v>
      </c>
      <c r="C392" s="1">
        <v>30000.0</v>
      </c>
      <c r="D392" s="1" t="s">
        <v>17</v>
      </c>
      <c r="E392" s="1">
        <v>44034.27</v>
      </c>
      <c r="F392" s="1">
        <v>3.0</v>
      </c>
      <c r="G392" s="1">
        <v>26.0</v>
      </c>
      <c r="H392" s="1">
        <v>14.0</v>
      </c>
      <c r="I392" s="1" t="s">
        <v>18</v>
      </c>
      <c r="J392" s="1">
        <v>0.941</v>
      </c>
      <c r="K392" s="1">
        <v>0.895</v>
      </c>
      <c r="L392" s="6" t="str">
        <f>if(J392&gt;QUARTILE!$B$3, "TOP", 0)</f>
        <v>TOP</v>
      </c>
      <c r="M392" s="6">
        <f t="shared" si="1"/>
        <v>1</v>
      </c>
    </row>
    <row r="393">
      <c r="A393" s="1">
        <v>101626.0</v>
      </c>
      <c r="B393" s="1">
        <v>24.0</v>
      </c>
      <c r="C393" s="1">
        <v>28000.0</v>
      </c>
      <c r="D393" s="1" t="s">
        <v>25</v>
      </c>
      <c r="E393" s="1">
        <v>17800.21</v>
      </c>
      <c r="F393" s="1">
        <v>3.0</v>
      </c>
      <c r="G393" s="1">
        <v>23.0</v>
      </c>
      <c r="H393" s="1">
        <v>13.0</v>
      </c>
      <c r="I393" s="1" t="s">
        <v>22</v>
      </c>
      <c r="J393" s="1">
        <v>0.874</v>
      </c>
      <c r="K393" s="1">
        <v>0.834</v>
      </c>
      <c r="L393" s="6" t="str">
        <f>if(J393&gt;QUARTILE!$B$3, "TOP", 0)</f>
        <v>TOP</v>
      </c>
      <c r="M393" s="6">
        <f t="shared" si="1"/>
        <v>2</v>
      </c>
    </row>
    <row r="394">
      <c r="A394" s="1">
        <v>101628.0</v>
      </c>
      <c r="B394" s="1">
        <v>44.0</v>
      </c>
      <c r="C394" s="1">
        <v>20000.0</v>
      </c>
      <c r="D394" s="1" t="s">
        <v>27</v>
      </c>
      <c r="E394" s="1">
        <v>9074.39</v>
      </c>
      <c r="F394" s="1">
        <v>1.0</v>
      </c>
      <c r="G394" s="1">
        <v>23.0</v>
      </c>
      <c r="H394" s="1">
        <v>15.0</v>
      </c>
      <c r="I394" s="1" t="s">
        <v>18</v>
      </c>
      <c r="J394" s="1">
        <v>0.894</v>
      </c>
      <c r="K394" s="1">
        <v>0.756</v>
      </c>
      <c r="L394" s="6" t="str">
        <f>if(J394&gt;QUARTILE!$B$3, "TOP", 0)</f>
        <v>TOP</v>
      </c>
      <c r="M394" s="6">
        <f t="shared" si="1"/>
        <v>1</v>
      </c>
    </row>
    <row r="395">
      <c r="A395" s="1">
        <v>101631.0</v>
      </c>
      <c r="B395" s="1">
        <v>34.0</v>
      </c>
      <c r="C395" s="1">
        <v>24000.0</v>
      </c>
      <c r="D395" s="1" t="s">
        <v>27</v>
      </c>
      <c r="E395" s="1">
        <v>16350.27</v>
      </c>
      <c r="F395" s="1">
        <v>4.0</v>
      </c>
      <c r="G395" s="1">
        <v>17.0</v>
      </c>
      <c r="H395" s="1">
        <v>11.0</v>
      </c>
      <c r="I395" s="1" t="s">
        <v>18</v>
      </c>
      <c r="J395" s="1">
        <v>0.901</v>
      </c>
      <c r="K395" s="1">
        <v>0.0</v>
      </c>
      <c r="L395" s="6" t="str">
        <f>if(J395&gt;QUARTILE!$B$3, "TOP", 0)</f>
        <v>TOP</v>
      </c>
      <c r="M395" s="6">
        <f t="shared" si="1"/>
        <v>1</v>
      </c>
    </row>
    <row r="396">
      <c r="A396" s="1">
        <v>101632.0</v>
      </c>
      <c r="B396" s="1">
        <v>60.0</v>
      </c>
      <c r="C396" s="1">
        <v>36000.0</v>
      </c>
      <c r="D396" s="1" t="s">
        <v>23</v>
      </c>
      <c r="E396" s="1">
        <v>30909.75</v>
      </c>
      <c r="F396" s="1">
        <v>3.0</v>
      </c>
      <c r="G396" s="1">
        <v>20.0</v>
      </c>
      <c r="H396" s="1">
        <v>0.0</v>
      </c>
      <c r="I396" s="1" t="s">
        <v>18</v>
      </c>
      <c r="J396" s="1">
        <v>0.825</v>
      </c>
      <c r="K396" s="1">
        <v>0.08</v>
      </c>
      <c r="L396" s="6" t="str">
        <f>if(J396&gt;QUARTILE!$B$3, "TOP", 0)</f>
        <v>TOP</v>
      </c>
      <c r="M396" s="6">
        <f t="shared" si="1"/>
        <v>1</v>
      </c>
    </row>
    <row r="397">
      <c r="A397" s="1">
        <v>101635.0</v>
      </c>
      <c r="B397" s="1">
        <v>76.0</v>
      </c>
      <c r="C397" s="1">
        <v>14000.0</v>
      </c>
      <c r="D397" s="1" t="s">
        <v>23</v>
      </c>
      <c r="E397" s="1">
        <v>8812.77</v>
      </c>
      <c r="F397" s="1">
        <v>5.0</v>
      </c>
      <c r="G397" s="1">
        <v>18.0</v>
      </c>
      <c r="H397" s="1">
        <v>5.0</v>
      </c>
      <c r="I397" s="1" t="s">
        <v>22</v>
      </c>
      <c r="J397" s="1">
        <v>0.945</v>
      </c>
      <c r="K397" s="1">
        <v>0.882</v>
      </c>
      <c r="L397" s="6" t="str">
        <f>if(J397&gt;QUARTILE!$B$3, "TOP", 0)</f>
        <v>TOP</v>
      </c>
      <c r="M397" s="6">
        <f t="shared" si="1"/>
        <v>2</v>
      </c>
    </row>
    <row r="398">
      <c r="A398" s="1">
        <v>101636.0</v>
      </c>
      <c r="B398" s="1">
        <v>68.0</v>
      </c>
      <c r="C398" s="1">
        <v>127000.0</v>
      </c>
      <c r="D398" s="1" t="s">
        <v>27</v>
      </c>
      <c r="E398" s="1">
        <v>20413.28</v>
      </c>
      <c r="F398" s="1">
        <v>4.0</v>
      </c>
      <c r="G398" s="1">
        <v>11.0</v>
      </c>
      <c r="H398" s="1">
        <v>5.0</v>
      </c>
      <c r="I398" s="1" t="s">
        <v>22</v>
      </c>
      <c r="J398" s="1">
        <v>0.932</v>
      </c>
      <c r="K398" s="1">
        <v>0.6</v>
      </c>
      <c r="L398" s="6" t="str">
        <f>if(J398&gt;QUARTILE!$B$3, "TOP", 0)</f>
        <v>TOP</v>
      </c>
      <c r="M398" s="6">
        <f t="shared" si="1"/>
        <v>2</v>
      </c>
    </row>
    <row r="399">
      <c r="A399" s="1">
        <v>101642.0</v>
      </c>
      <c r="B399" s="1">
        <v>23.0</v>
      </c>
      <c r="C399" s="1">
        <v>24000.0</v>
      </c>
      <c r="D399" s="1" t="s">
        <v>23</v>
      </c>
      <c r="E399" s="1">
        <v>6851.23</v>
      </c>
      <c r="F399" s="1">
        <v>2.0</v>
      </c>
      <c r="G399" s="1">
        <v>28.0</v>
      </c>
      <c r="H399" s="1">
        <v>13.0</v>
      </c>
      <c r="I399" s="1" t="s">
        <v>18</v>
      </c>
      <c r="J399" s="1">
        <v>0.885</v>
      </c>
      <c r="K399" s="1">
        <v>0.78</v>
      </c>
      <c r="L399" s="6" t="str">
        <f>if(J399&gt;QUARTILE!$B$3, "TOP", 0)</f>
        <v>TOP</v>
      </c>
      <c r="M399" s="6">
        <f t="shared" si="1"/>
        <v>1</v>
      </c>
    </row>
    <row r="400">
      <c r="A400" s="1">
        <v>101650.0</v>
      </c>
      <c r="B400" s="1">
        <v>39.0</v>
      </c>
      <c r="C400" s="1">
        <v>11000.0</v>
      </c>
      <c r="D400" s="1" t="s">
        <v>25</v>
      </c>
      <c r="E400" s="1">
        <v>9959.77</v>
      </c>
      <c r="F400" s="1">
        <v>2.0</v>
      </c>
      <c r="G400" s="1">
        <v>15.0</v>
      </c>
      <c r="H400" s="1">
        <v>9.0</v>
      </c>
      <c r="I400" s="1" t="s">
        <v>22</v>
      </c>
      <c r="J400" s="1">
        <v>0.924</v>
      </c>
      <c r="K400" s="1">
        <v>0.729</v>
      </c>
      <c r="L400" s="6" t="str">
        <f>if(J400&gt;QUARTILE!$B$3, "TOP", 0)</f>
        <v>TOP</v>
      </c>
      <c r="M400" s="6">
        <f t="shared" si="1"/>
        <v>2</v>
      </c>
    </row>
    <row r="401">
      <c r="A401" s="1">
        <v>101653.0</v>
      </c>
      <c r="B401" s="1">
        <v>67.0</v>
      </c>
      <c r="C401" s="1">
        <v>14000.0</v>
      </c>
      <c r="D401" s="1" t="s">
        <v>23</v>
      </c>
      <c r="E401" s="1">
        <v>38509.9</v>
      </c>
      <c r="F401" s="1">
        <v>4.0</v>
      </c>
      <c r="G401" s="1">
        <v>18.0</v>
      </c>
      <c r="H401" s="1">
        <v>3.0</v>
      </c>
      <c r="I401" s="1" t="s">
        <v>18</v>
      </c>
      <c r="J401" s="1">
        <v>1.0</v>
      </c>
      <c r="K401" s="1">
        <v>0.403</v>
      </c>
      <c r="L401" s="6" t="str">
        <f>if(J401&gt;QUARTILE!$B$3, "TOP", 0)</f>
        <v>TOP</v>
      </c>
      <c r="M401" s="6">
        <f t="shared" si="1"/>
        <v>1</v>
      </c>
    </row>
    <row r="402">
      <c r="A402" s="1">
        <v>101664.0</v>
      </c>
      <c r="B402" s="1">
        <v>45.0</v>
      </c>
      <c r="C402" s="1">
        <v>43000.0</v>
      </c>
      <c r="D402" s="1" t="s">
        <v>17</v>
      </c>
      <c r="E402" s="1">
        <v>23901.22</v>
      </c>
      <c r="F402" s="1">
        <v>2.0</v>
      </c>
      <c r="G402" s="1">
        <v>14.0</v>
      </c>
      <c r="H402" s="1">
        <v>15.0</v>
      </c>
      <c r="I402" s="1" t="s">
        <v>18</v>
      </c>
      <c r="J402" s="1">
        <v>0.828</v>
      </c>
      <c r="K402" s="1">
        <v>0.211</v>
      </c>
      <c r="L402" s="6" t="str">
        <f>if(J402&gt;QUARTILE!$B$3, "TOP", 0)</f>
        <v>TOP</v>
      </c>
      <c r="M402" s="6">
        <f t="shared" si="1"/>
        <v>1</v>
      </c>
    </row>
    <row r="403">
      <c r="A403" s="1">
        <v>101666.0</v>
      </c>
      <c r="B403" s="1">
        <v>78.0</v>
      </c>
      <c r="C403" s="1">
        <v>53000.0</v>
      </c>
      <c r="D403" s="1" t="s">
        <v>23</v>
      </c>
      <c r="E403" s="1">
        <v>13425.21</v>
      </c>
      <c r="F403" s="1">
        <v>4.0</v>
      </c>
      <c r="G403" s="1">
        <v>23.0</v>
      </c>
      <c r="H403" s="1">
        <v>4.0</v>
      </c>
      <c r="I403" s="1" t="s">
        <v>22</v>
      </c>
      <c r="J403" s="1">
        <v>1.0</v>
      </c>
      <c r="K403" s="1">
        <v>0.312</v>
      </c>
      <c r="L403" s="6" t="str">
        <f>if(J403&gt;QUARTILE!$B$3, "TOP", 0)</f>
        <v>TOP</v>
      </c>
      <c r="M403" s="6">
        <f t="shared" si="1"/>
        <v>2</v>
      </c>
    </row>
    <row r="404">
      <c r="A404" s="1">
        <v>101668.0</v>
      </c>
      <c r="B404" s="1">
        <v>66.0</v>
      </c>
      <c r="C404" s="1">
        <v>19000.0</v>
      </c>
      <c r="D404" s="1" t="s">
        <v>25</v>
      </c>
      <c r="E404" s="1">
        <v>9284.03</v>
      </c>
      <c r="F404" s="1">
        <v>4.0</v>
      </c>
      <c r="G404" s="1">
        <v>25.0</v>
      </c>
      <c r="H404" s="1">
        <v>6.0</v>
      </c>
      <c r="I404" s="1" t="s">
        <v>22</v>
      </c>
      <c r="J404" s="1">
        <v>0.945</v>
      </c>
      <c r="K404" s="1">
        <v>0.471</v>
      </c>
      <c r="L404" s="6" t="str">
        <f>if(J404&gt;QUARTILE!$B$3, "TOP", 0)</f>
        <v>TOP</v>
      </c>
      <c r="M404" s="6">
        <f t="shared" si="1"/>
        <v>2</v>
      </c>
    </row>
    <row r="405">
      <c r="A405" s="1">
        <v>101670.0</v>
      </c>
      <c r="B405" s="1">
        <v>18.0</v>
      </c>
      <c r="C405" s="1">
        <v>14000.0</v>
      </c>
      <c r="D405" s="1" t="s">
        <v>27</v>
      </c>
      <c r="E405" s="1">
        <v>24446.05</v>
      </c>
      <c r="F405" s="1">
        <v>1.0</v>
      </c>
      <c r="G405" s="1">
        <v>13.0</v>
      </c>
      <c r="H405" s="1">
        <v>14.0</v>
      </c>
      <c r="I405" s="1" t="s">
        <v>18</v>
      </c>
      <c r="J405" s="1">
        <v>0.987</v>
      </c>
      <c r="K405" s="1">
        <v>0.426</v>
      </c>
      <c r="L405" s="6" t="str">
        <f>if(J405&gt;QUARTILE!$B$3, "TOP", 0)</f>
        <v>TOP</v>
      </c>
      <c r="M405" s="6">
        <f t="shared" si="1"/>
        <v>1</v>
      </c>
    </row>
    <row r="406">
      <c r="A406" s="1">
        <v>101674.0</v>
      </c>
      <c r="B406" s="1">
        <v>40.0</v>
      </c>
      <c r="C406" s="1">
        <v>17000.0</v>
      </c>
      <c r="D406" s="1" t="s">
        <v>25</v>
      </c>
      <c r="E406" s="1">
        <v>10028.76</v>
      </c>
      <c r="F406" s="1">
        <v>5.0</v>
      </c>
      <c r="G406" s="1">
        <v>24.0</v>
      </c>
      <c r="H406" s="1">
        <v>13.0</v>
      </c>
      <c r="I406" s="1" t="s">
        <v>18</v>
      </c>
      <c r="J406" s="1">
        <v>0.99</v>
      </c>
      <c r="K406" s="1">
        <v>0.286</v>
      </c>
      <c r="L406" s="6" t="str">
        <f>if(J406&gt;QUARTILE!$B$3, "TOP", 0)</f>
        <v>TOP</v>
      </c>
      <c r="M406" s="6">
        <f t="shared" si="1"/>
        <v>1</v>
      </c>
    </row>
    <row r="407">
      <c r="A407" s="1">
        <v>101683.0</v>
      </c>
      <c r="B407" s="1">
        <v>66.0</v>
      </c>
      <c r="C407" s="1">
        <v>30000.0</v>
      </c>
      <c r="D407" s="1" t="s">
        <v>25</v>
      </c>
      <c r="E407" s="1">
        <v>4534.02</v>
      </c>
      <c r="F407" s="1">
        <v>4.0</v>
      </c>
      <c r="G407" s="1">
        <v>16.0</v>
      </c>
      <c r="H407" s="1">
        <v>1.0</v>
      </c>
      <c r="I407" s="1" t="s">
        <v>22</v>
      </c>
      <c r="J407" s="1">
        <v>0.846</v>
      </c>
      <c r="K407" s="1">
        <v>0.39</v>
      </c>
      <c r="L407" s="6" t="str">
        <f>if(J407&gt;QUARTILE!$B$3, "TOP", 0)</f>
        <v>TOP</v>
      </c>
      <c r="M407" s="6">
        <f t="shared" si="1"/>
        <v>2</v>
      </c>
    </row>
    <row r="408">
      <c r="A408" s="1">
        <v>101687.0</v>
      </c>
      <c r="B408" s="1">
        <v>33.0</v>
      </c>
      <c r="C408" s="1">
        <v>27000.0</v>
      </c>
      <c r="D408" s="1" t="s">
        <v>25</v>
      </c>
      <c r="E408" s="1">
        <v>52854.89</v>
      </c>
      <c r="F408" s="1">
        <v>1.0</v>
      </c>
      <c r="G408" s="1">
        <v>11.0</v>
      </c>
      <c r="H408" s="1">
        <v>11.0</v>
      </c>
      <c r="I408" s="1" t="s">
        <v>22</v>
      </c>
      <c r="J408" s="1">
        <v>1.0</v>
      </c>
      <c r="K408" s="1">
        <v>0.519</v>
      </c>
      <c r="L408" s="6" t="str">
        <f>if(J408&gt;QUARTILE!$B$3, "TOP", 0)</f>
        <v>TOP</v>
      </c>
      <c r="M408" s="6">
        <f t="shared" si="1"/>
        <v>2</v>
      </c>
    </row>
    <row r="409">
      <c r="A409" s="1">
        <v>101689.0</v>
      </c>
      <c r="B409" s="1">
        <v>36.0</v>
      </c>
      <c r="C409" s="1">
        <v>8000.0</v>
      </c>
      <c r="D409" s="1" t="s">
        <v>25</v>
      </c>
      <c r="E409" s="1">
        <v>2584.03</v>
      </c>
      <c r="F409" s="1">
        <v>5.0</v>
      </c>
      <c r="G409" s="1">
        <v>18.0</v>
      </c>
      <c r="H409" s="1">
        <v>8.0</v>
      </c>
      <c r="I409" s="1" t="s">
        <v>22</v>
      </c>
      <c r="J409" s="1">
        <v>0.857</v>
      </c>
      <c r="K409" s="1">
        <v>0.433</v>
      </c>
      <c r="L409" s="6" t="str">
        <f>if(J409&gt;QUARTILE!$B$3, "TOP", 0)</f>
        <v>TOP</v>
      </c>
      <c r="M409" s="6">
        <f t="shared" si="1"/>
        <v>2</v>
      </c>
    </row>
    <row r="410">
      <c r="A410" s="1">
        <v>101695.0</v>
      </c>
      <c r="B410" s="1">
        <v>67.0</v>
      </c>
      <c r="C410" s="1">
        <v>12000.0</v>
      </c>
      <c r="D410" s="1" t="s">
        <v>25</v>
      </c>
      <c r="E410" s="1">
        <v>45132.9</v>
      </c>
      <c r="F410" s="1">
        <v>2.0</v>
      </c>
      <c r="G410" s="1">
        <v>16.0</v>
      </c>
      <c r="H410" s="1">
        <v>2.0</v>
      </c>
      <c r="I410" s="1" t="s">
        <v>18</v>
      </c>
      <c r="J410" s="1">
        <v>0.819</v>
      </c>
      <c r="K410" s="1">
        <v>0.346</v>
      </c>
      <c r="L410" s="6" t="str">
        <f>if(J410&gt;QUARTILE!$B$3, "TOP", 0)</f>
        <v>TOP</v>
      </c>
      <c r="M410" s="6">
        <f t="shared" si="1"/>
        <v>1</v>
      </c>
    </row>
    <row r="411">
      <c r="A411" s="1">
        <v>101696.0</v>
      </c>
      <c r="B411" s="1">
        <v>19.0</v>
      </c>
      <c r="C411" s="1">
        <v>20000.0</v>
      </c>
      <c r="D411" s="1" t="s">
        <v>23</v>
      </c>
      <c r="E411" s="1">
        <v>11730.22</v>
      </c>
      <c r="F411" s="1">
        <v>1.0</v>
      </c>
      <c r="G411" s="1">
        <v>15.0</v>
      </c>
      <c r="H411" s="1">
        <v>24.0</v>
      </c>
      <c r="I411" s="1" t="s">
        <v>26</v>
      </c>
      <c r="J411" s="1">
        <v>1.0</v>
      </c>
      <c r="K411" s="1">
        <v>0.487</v>
      </c>
      <c r="L411" s="6" t="str">
        <f>if(J411&gt;QUARTILE!$B$3, "TOP", 0)</f>
        <v>TOP</v>
      </c>
      <c r="M411" s="6">
        <f t="shared" si="1"/>
        <v>3</v>
      </c>
    </row>
    <row r="412">
      <c r="A412" s="1">
        <v>101703.0</v>
      </c>
      <c r="B412" s="1">
        <v>68.0</v>
      </c>
      <c r="C412" s="1">
        <v>13000.0</v>
      </c>
      <c r="D412" s="1" t="s">
        <v>23</v>
      </c>
      <c r="E412" s="1">
        <v>5813.98</v>
      </c>
      <c r="F412" s="1">
        <v>2.0</v>
      </c>
      <c r="G412" s="1">
        <v>14.0</v>
      </c>
      <c r="H412" s="1">
        <v>6.0</v>
      </c>
      <c r="I412" s="1" t="s">
        <v>22</v>
      </c>
      <c r="J412" s="1">
        <v>0.986</v>
      </c>
      <c r="K412" s="1">
        <v>0.339</v>
      </c>
      <c r="L412" s="6" t="str">
        <f>if(J412&gt;QUARTILE!$B$3, "TOP", 0)</f>
        <v>TOP</v>
      </c>
      <c r="M412" s="6">
        <f t="shared" si="1"/>
        <v>2</v>
      </c>
    </row>
    <row r="413">
      <c r="A413" s="1">
        <v>101704.0</v>
      </c>
      <c r="B413" s="1">
        <v>80.0</v>
      </c>
      <c r="C413" s="1">
        <v>29000.0</v>
      </c>
      <c r="D413" s="1" t="s">
        <v>25</v>
      </c>
      <c r="E413" s="1">
        <v>48397.11</v>
      </c>
      <c r="F413" s="1">
        <v>5.0</v>
      </c>
      <c r="G413" s="1">
        <v>21.0</v>
      </c>
      <c r="H413" s="1">
        <v>4.0</v>
      </c>
      <c r="I413" s="1" t="s">
        <v>18</v>
      </c>
      <c r="J413" s="1">
        <v>1.0</v>
      </c>
      <c r="K413" s="1">
        <v>0.104</v>
      </c>
      <c r="L413" s="6" t="str">
        <f>if(J413&gt;QUARTILE!$B$3, "TOP", 0)</f>
        <v>TOP</v>
      </c>
      <c r="M413" s="6">
        <f t="shared" si="1"/>
        <v>1</v>
      </c>
    </row>
    <row r="414">
      <c r="A414" s="1">
        <v>101707.0</v>
      </c>
      <c r="B414" s="1">
        <v>25.0</v>
      </c>
      <c r="C414" s="1">
        <v>15000.0</v>
      </c>
      <c r="D414" s="1" t="s">
        <v>27</v>
      </c>
      <c r="E414" s="1">
        <v>39363.34</v>
      </c>
      <c r="F414" s="1">
        <v>2.0</v>
      </c>
      <c r="G414" s="1">
        <v>24.0</v>
      </c>
      <c r="H414" s="1">
        <v>10.0</v>
      </c>
      <c r="I414" s="1" t="s">
        <v>18</v>
      </c>
      <c r="J414" s="1">
        <v>1.0</v>
      </c>
      <c r="K414" s="1">
        <v>0.634</v>
      </c>
      <c r="L414" s="6" t="str">
        <f>if(J414&gt;QUARTILE!$B$3, "TOP", 0)</f>
        <v>TOP</v>
      </c>
      <c r="M414" s="6">
        <f t="shared" si="1"/>
        <v>1</v>
      </c>
    </row>
    <row r="415">
      <c r="A415" s="1">
        <v>101711.0</v>
      </c>
      <c r="B415" s="1">
        <v>20.0</v>
      </c>
      <c r="C415" s="1">
        <v>17000.0</v>
      </c>
      <c r="D415" s="1" t="s">
        <v>23</v>
      </c>
      <c r="E415" s="1">
        <v>1575.23</v>
      </c>
      <c r="F415" s="1">
        <v>3.0</v>
      </c>
      <c r="G415" s="1">
        <v>26.0</v>
      </c>
      <c r="H415" s="1">
        <v>18.0</v>
      </c>
      <c r="I415" s="1" t="s">
        <v>18</v>
      </c>
      <c r="J415" s="1">
        <v>0.88</v>
      </c>
      <c r="K415" s="1">
        <v>0.002</v>
      </c>
      <c r="L415" s="6" t="str">
        <f>if(J415&gt;QUARTILE!$B$3, "TOP", 0)</f>
        <v>TOP</v>
      </c>
      <c r="M415" s="6">
        <f t="shared" si="1"/>
        <v>1</v>
      </c>
    </row>
    <row r="416">
      <c r="A416" s="1">
        <v>101718.0</v>
      </c>
      <c r="B416" s="1">
        <v>77.0</v>
      </c>
      <c r="C416" s="1">
        <v>7000.0</v>
      </c>
      <c r="D416" s="1" t="s">
        <v>23</v>
      </c>
      <c r="E416" s="1">
        <v>11082.15</v>
      </c>
      <c r="F416" s="1">
        <v>1.0</v>
      </c>
      <c r="G416" s="1">
        <v>25.0</v>
      </c>
      <c r="H416" s="1">
        <v>6.0</v>
      </c>
      <c r="I416" s="1" t="s">
        <v>22</v>
      </c>
      <c r="J416" s="1">
        <v>0.841</v>
      </c>
      <c r="K416" s="1">
        <v>0.194</v>
      </c>
      <c r="L416" s="6" t="str">
        <f>if(J416&gt;QUARTILE!$B$3, "TOP", 0)</f>
        <v>TOP</v>
      </c>
      <c r="M416" s="6">
        <f t="shared" si="1"/>
        <v>2</v>
      </c>
    </row>
    <row r="417">
      <c r="A417" s="1">
        <v>101722.0</v>
      </c>
      <c r="B417" s="1">
        <v>45.0</v>
      </c>
      <c r="C417" s="1">
        <v>31000.0</v>
      </c>
      <c r="D417" s="1" t="s">
        <v>23</v>
      </c>
      <c r="E417" s="1">
        <v>21383.79</v>
      </c>
      <c r="F417" s="1">
        <v>5.0</v>
      </c>
      <c r="G417" s="1">
        <v>19.0</v>
      </c>
      <c r="H417" s="1">
        <v>9.0</v>
      </c>
      <c r="I417" s="1" t="s">
        <v>22</v>
      </c>
      <c r="J417" s="1">
        <v>0.94</v>
      </c>
      <c r="K417" s="1">
        <v>0.0</v>
      </c>
      <c r="L417" s="6" t="str">
        <f>if(J417&gt;QUARTILE!$B$3, "TOP", 0)</f>
        <v>TOP</v>
      </c>
      <c r="M417" s="6">
        <f t="shared" si="1"/>
        <v>2</v>
      </c>
    </row>
    <row r="418">
      <c r="A418" s="1">
        <v>101731.0</v>
      </c>
      <c r="B418" s="1">
        <v>20.0</v>
      </c>
      <c r="C418" s="1">
        <v>40000.0</v>
      </c>
      <c r="D418" s="1" t="s">
        <v>23</v>
      </c>
      <c r="E418" s="1">
        <v>20374.53</v>
      </c>
      <c r="F418" s="1">
        <v>4.0</v>
      </c>
      <c r="G418" s="1">
        <v>25.0</v>
      </c>
      <c r="H418" s="1">
        <v>17.0</v>
      </c>
      <c r="I418" s="1" t="s">
        <v>18</v>
      </c>
      <c r="J418" s="1">
        <v>1.0</v>
      </c>
      <c r="K418" s="1">
        <v>0.583</v>
      </c>
      <c r="L418" s="6" t="str">
        <f>if(J418&gt;QUARTILE!$B$3, "TOP", 0)</f>
        <v>TOP</v>
      </c>
      <c r="M418" s="6">
        <f t="shared" si="1"/>
        <v>1</v>
      </c>
    </row>
    <row r="419">
      <c r="A419" s="1">
        <v>101737.0</v>
      </c>
      <c r="B419" s="1">
        <v>25.0</v>
      </c>
      <c r="C419" s="1">
        <v>9000.0</v>
      </c>
      <c r="D419" s="1" t="s">
        <v>27</v>
      </c>
      <c r="E419" s="1">
        <v>100000.0</v>
      </c>
      <c r="F419" s="1">
        <v>1.0</v>
      </c>
      <c r="G419" s="1">
        <v>22.0</v>
      </c>
      <c r="H419" s="1">
        <v>9.0</v>
      </c>
      <c r="I419" s="1" t="s">
        <v>18</v>
      </c>
      <c r="J419" s="1">
        <v>1.0</v>
      </c>
      <c r="K419" s="1">
        <v>0.195</v>
      </c>
      <c r="L419" s="6" t="str">
        <f>if(J419&gt;QUARTILE!$B$3, "TOP", 0)</f>
        <v>TOP</v>
      </c>
      <c r="M419" s="6">
        <f t="shared" si="1"/>
        <v>1</v>
      </c>
    </row>
    <row r="420">
      <c r="A420" s="1">
        <v>101745.0</v>
      </c>
      <c r="B420" s="1">
        <v>45.0</v>
      </c>
      <c r="C420" s="1">
        <v>43000.0</v>
      </c>
      <c r="D420" s="1" t="s">
        <v>23</v>
      </c>
      <c r="E420" s="1">
        <v>52288.13</v>
      </c>
      <c r="F420" s="1">
        <v>4.0</v>
      </c>
      <c r="G420" s="1">
        <v>20.0</v>
      </c>
      <c r="H420" s="1">
        <v>11.0</v>
      </c>
      <c r="I420" s="1" t="s">
        <v>18</v>
      </c>
      <c r="J420" s="1">
        <v>1.0</v>
      </c>
      <c r="K420" s="1">
        <v>0.633</v>
      </c>
      <c r="L420" s="6" t="str">
        <f>if(J420&gt;QUARTILE!$B$3, "TOP", 0)</f>
        <v>TOP</v>
      </c>
      <c r="M420" s="6">
        <f t="shared" si="1"/>
        <v>1</v>
      </c>
    </row>
    <row r="421">
      <c r="A421" s="1">
        <v>101747.0</v>
      </c>
      <c r="B421" s="1">
        <v>25.0</v>
      </c>
      <c r="C421" s="1">
        <v>16000.0</v>
      </c>
      <c r="D421" s="1" t="s">
        <v>23</v>
      </c>
      <c r="E421" s="1">
        <v>36904.19</v>
      </c>
      <c r="F421" s="1">
        <v>5.0</v>
      </c>
      <c r="G421" s="1">
        <v>20.0</v>
      </c>
      <c r="H421" s="1">
        <v>9.0</v>
      </c>
      <c r="I421" s="1" t="s">
        <v>18</v>
      </c>
      <c r="J421" s="1">
        <v>1.0</v>
      </c>
      <c r="K421" s="1">
        <v>0.551</v>
      </c>
      <c r="L421" s="6" t="str">
        <f>if(J421&gt;QUARTILE!$B$3, "TOP", 0)</f>
        <v>TOP</v>
      </c>
      <c r="M421" s="6">
        <f t="shared" si="1"/>
        <v>1</v>
      </c>
    </row>
    <row r="422">
      <c r="A422" s="1">
        <v>101748.0</v>
      </c>
      <c r="B422" s="1">
        <v>51.0</v>
      </c>
      <c r="C422" s="1">
        <v>32000.0</v>
      </c>
      <c r="D422" s="1" t="s">
        <v>25</v>
      </c>
      <c r="E422" s="1">
        <v>12898.71</v>
      </c>
      <c r="F422" s="1">
        <v>2.0</v>
      </c>
      <c r="G422" s="1">
        <v>19.0</v>
      </c>
      <c r="H422" s="1">
        <v>9.0</v>
      </c>
      <c r="I422" s="1" t="s">
        <v>22</v>
      </c>
      <c r="J422" s="1">
        <v>0.912</v>
      </c>
      <c r="K422" s="1">
        <v>0.689</v>
      </c>
      <c r="L422" s="6" t="str">
        <f>if(J422&gt;QUARTILE!$B$3, "TOP", 0)</f>
        <v>TOP</v>
      </c>
      <c r="M422" s="6">
        <f t="shared" si="1"/>
        <v>2</v>
      </c>
    </row>
    <row r="423">
      <c r="A423" s="1">
        <v>101755.0</v>
      </c>
      <c r="B423" s="1">
        <v>63.0</v>
      </c>
      <c r="C423" s="1">
        <v>32000.0</v>
      </c>
      <c r="D423" s="1" t="s">
        <v>25</v>
      </c>
      <c r="E423" s="1">
        <v>2391.71</v>
      </c>
      <c r="F423" s="1">
        <v>5.0</v>
      </c>
      <c r="G423" s="1">
        <v>20.0</v>
      </c>
      <c r="H423" s="1">
        <v>5.0</v>
      </c>
      <c r="I423" s="1" t="s">
        <v>22</v>
      </c>
      <c r="J423" s="1">
        <v>1.0</v>
      </c>
      <c r="K423" s="1">
        <v>0.592</v>
      </c>
      <c r="L423" s="6" t="str">
        <f>if(J423&gt;QUARTILE!$B$3, "TOP", 0)</f>
        <v>TOP</v>
      </c>
      <c r="M423" s="6">
        <f t="shared" si="1"/>
        <v>2</v>
      </c>
    </row>
    <row r="424">
      <c r="A424" s="1">
        <v>101756.0</v>
      </c>
      <c r="B424" s="1">
        <v>60.0</v>
      </c>
      <c r="C424" s="1">
        <v>44000.0</v>
      </c>
      <c r="D424" s="1" t="s">
        <v>23</v>
      </c>
      <c r="E424" s="1">
        <v>13346.59</v>
      </c>
      <c r="F424" s="1">
        <v>4.0</v>
      </c>
      <c r="G424" s="1">
        <v>13.0</v>
      </c>
      <c r="H424" s="1">
        <v>6.0</v>
      </c>
      <c r="I424" s="1" t="s">
        <v>22</v>
      </c>
      <c r="J424" s="1">
        <v>0.973</v>
      </c>
      <c r="K424" s="1">
        <v>0.807</v>
      </c>
      <c r="L424" s="6" t="str">
        <f>if(J424&gt;QUARTILE!$B$3, "TOP", 0)</f>
        <v>TOP</v>
      </c>
      <c r="M424" s="6">
        <f t="shared" si="1"/>
        <v>2</v>
      </c>
    </row>
    <row r="425">
      <c r="A425" s="1">
        <v>101758.0</v>
      </c>
      <c r="B425" s="1">
        <v>21.0</v>
      </c>
      <c r="C425" s="1">
        <v>27000.0</v>
      </c>
      <c r="D425" s="1" t="s">
        <v>17</v>
      </c>
      <c r="E425" s="1">
        <v>39473.56</v>
      </c>
      <c r="F425" s="1">
        <v>3.0</v>
      </c>
      <c r="G425" s="1">
        <v>22.0</v>
      </c>
      <c r="H425" s="1">
        <v>13.0</v>
      </c>
      <c r="I425" s="1" t="s">
        <v>22</v>
      </c>
      <c r="J425" s="1">
        <v>0.96</v>
      </c>
      <c r="K425" s="1">
        <v>0.0</v>
      </c>
      <c r="L425" s="6" t="str">
        <f>if(J425&gt;QUARTILE!$B$3, "TOP", 0)</f>
        <v>TOP</v>
      </c>
      <c r="M425" s="6">
        <f t="shared" si="1"/>
        <v>2</v>
      </c>
    </row>
    <row r="426">
      <c r="A426" s="1">
        <v>101759.0</v>
      </c>
      <c r="B426" s="1">
        <v>69.0</v>
      </c>
      <c r="C426" s="1">
        <v>21000.0</v>
      </c>
      <c r="D426" s="1" t="s">
        <v>27</v>
      </c>
      <c r="E426" s="1">
        <v>5846.37</v>
      </c>
      <c r="F426" s="1">
        <v>3.0</v>
      </c>
      <c r="G426" s="1">
        <v>31.0</v>
      </c>
      <c r="H426" s="1">
        <v>8.0</v>
      </c>
      <c r="I426" s="1" t="s">
        <v>22</v>
      </c>
      <c r="J426" s="1">
        <v>0.843</v>
      </c>
      <c r="K426" s="1">
        <v>0.216</v>
      </c>
      <c r="L426" s="6" t="str">
        <f>if(J426&gt;QUARTILE!$B$3, "TOP", 0)</f>
        <v>TOP</v>
      </c>
      <c r="M426" s="6">
        <f t="shared" si="1"/>
        <v>2</v>
      </c>
    </row>
    <row r="427">
      <c r="A427" s="1">
        <v>101771.0</v>
      </c>
      <c r="B427" s="1">
        <v>50.0</v>
      </c>
      <c r="C427" s="1">
        <v>11000.0</v>
      </c>
      <c r="D427" s="1" t="s">
        <v>25</v>
      </c>
      <c r="E427" s="1">
        <v>20440.33</v>
      </c>
      <c r="F427" s="1">
        <v>4.0</v>
      </c>
      <c r="G427" s="1">
        <v>22.0</v>
      </c>
      <c r="H427" s="1">
        <v>3.0</v>
      </c>
      <c r="I427" s="1" t="s">
        <v>22</v>
      </c>
      <c r="J427" s="1">
        <v>0.957</v>
      </c>
      <c r="K427" s="1">
        <v>0.835</v>
      </c>
      <c r="L427" s="6" t="str">
        <f>if(J427&gt;QUARTILE!$B$3, "TOP", 0)</f>
        <v>TOP</v>
      </c>
      <c r="M427" s="6">
        <f t="shared" si="1"/>
        <v>2</v>
      </c>
    </row>
    <row r="428">
      <c r="A428" s="1">
        <v>101788.0</v>
      </c>
      <c r="B428" s="1">
        <v>59.0</v>
      </c>
      <c r="C428" s="1">
        <v>79000.0</v>
      </c>
      <c r="D428" s="1" t="s">
        <v>25</v>
      </c>
      <c r="E428" s="1">
        <v>41365.16</v>
      </c>
      <c r="F428" s="1">
        <v>1.0</v>
      </c>
      <c r="G428" s="1">
        <v>16.0</v>
      </c>
      <c r="H428" s="1">
        <v>13.0</v>
      </c>
      <c r="I428" s="1" t="s">
        <v>18</v>
      </c>
      <c r="J428" s="1">
        <v>0.842</v>
      </c>
      <c r="K428" s="1">
        <v>0.183</v>
      </c>
      <c r="L428" s="6" t="str">
        <f>if(J428&gt;QUARTILE!$B$3, "TOP", 0)</f>
        <v>TOP</v>
      </c>
      <c r="M428" s="6">
        <f t="shared" si="1"/>
        <v>1</v>
      </c>
    </row>
    <row r="429">
      <c r="A429" s="1">
        <v>101791.0</v>
      </c>
      <c r="B429" s="1">
        <v>20.0</v>
      </c>
      <c r="C429" s="1">
        <v>32000.0</v>
      </c>
      <c r="D429" s="1" t="s">
        <v>23</v>
      </c>
      <c r="E429" s="1">
        <v>19472.64</v>
      </c>
      <c r="F429" s="1">
        <v>4.0</v>
      </c>
      <c r="G429" s="1">
        <v>20.0</v>
      </c>
      <c r="H429" s="1">
        <v>13.0</v>
      </c>
      <c r="I429" s="1" t="s">
        <v>22</v>
      </c>
      <c r="J429" s="1">
        <v>0.918</v>
      </c>
      <c r="K429" s="1">
        <v>0.571</v>
      </c>
      <c r="L429" s="6" t="str">
        <f>if(J429&gt;QUARTILE!$B$3, "TOP", 0)</f>
        <v>TOP</v>
      </c>
      <c r="M429" s="6">
        <f t="shared" si="1"/>
        <v>2</v>
      </c>
    </row>
    <row r="430">
      <c r="A430" s="1">
        <v>101793.0</v>
      </c>
      <c r="B430" s="1">
        <v>72.0</v>
      </c>
      <c r="C430" s="1">
        <v>20000.0</v>
      </c>
      <c r="D430" s="1" t="s">
        <v>25</v>
      </c>
      <c r="E430" s="1">
        <v>54875.16</v>
      </c>
      <c r="F430" s="1">
        <v>2.0</v>
      </c>
      <c r="G430" s="1">
        <v>18.0</v>
      </c>
      <c r="H430" s="1">
        <v>3.0</v>
      </c>
      <c r="I430" s="1" t="s">
        <v>18</v>
      </c>
      <c r="J430" s="1">
        <v>0.944</v>
      </c>
      <c r="K430" s="1">
        <v>0.513</v>
      </c>
      <c r="L430" s="6" t="str">
        <f>if(J430&gt;QUARTILE!$B$3, "TOP", 0)</f>
        <v>TOP</v>
      </c>
      <c r="M430" s="6">
        <f t="shared" si="1"/>
        <v>1</v>
      </c>
    </row>
    <row r="431">
      <c r="A431" s="1">
        <v>101797.0</v>
      </c>
      <c r="B431" s="1">
        <v>54.0</v>
      </c>
      <c r="C431" s="1">
        <v>27000.0</v>
      </c>
      <c r="D431" s="1" t="s">
        <v>23</v>
      </c>
      <c r="E431" s="1">
        <v>14972.62</v>
      </c>
      <c r="F431" s="1">
        <v>3.0</v>
      </c>
      <c r="G431" s="1">
        <v>15.0</v>
      </c>
      <c r="H431" s="1">
        <v>6.0</v>
      </c>
      <c r="I431" s="1" t="s">
        <v>22</v>
      </c>
      <c r="J431" s="1">
        <v>0.967</v>
      </c>
      <c r="K431" s="1">
        <v>0.784</v>
      </c>
      <c r="L431" s="6" t="str">
        <f>if(J431&gt;QUARTILE!$B$3, "TOP", 0)</f>
        <v>TOP</v>
      </c>
      <c r="M431" s="6">
        <f t="shared" si="1"/>
        <v>2</v>
      </c>
    </row>
    <row r="432">
      <c r="A432" s="1">
        <v>101798.0</v>
      </c>
      <c r="B432" s="1">
        <v>55.0</v>
      </c>
      <c r="C432" s="1">
        <v>48000.0</v>
      </c>
      <c r="D432" s="1" t="s">
        <v>27</v>
      </c>
      <c r="E432" s="1">
        <v>9382.48</v>
      </c>
      <c r="F432" s="1">
        <v>3.0</v>
      </c>
      <c r="G432" s="1">
        <v>29.0</v>
      </c>
      <c r="H432" s="1">
        <v>10.0</v>
      </c>
      <c r="I432" s="1" t="s">
        <v>22</v>
      </c>
      <c r="J432" s="1">
        <v>0.967</v>
      </c>
      <c r="K432" s="1">
        <v>0.803</v>
      </c>
      <c r="L432" s="6" t="str">
        <f>if(J432&gt;QUARTILE!$B$3, "TOP", 0)</f>
        <v>TOP</v>
      </c>
      <c r="M432" s="6">
        <f t="shared" si="1"/>
        <v>2</v>
      </c>
    </row>
    <row r="433">
      <c r="A433" s="1">
        <v>101799.0</v>
      </c>
      <c r="B433" s="1">
        <v>47.0</v>
      </c>
      <c r="C433" s="1">
        <v>17000.0</v>
      </c>
      <c r="D433" s="1" t="s">
        <v>25</v>
      </c>
      <c r="E433" s="1">
        <v>91657.25</v>
      </c>
      <c r="F433" s="1">
        <v>2.0</v>
      </c>
      <c r="G433" s="1">
        <v>23.0</v>
      </c>
      <c r="H433" s="1">
        <v>12.0</v>
      </c>
      <c r="I433" s="1" t="s">
        <v>22</v>
      </c>
      <c r="J433" s="1">
        <v>1.0</v>
      </c>
      <c r="K433" s="1">
        <v>0.004</v>
      </c>
      <c r="L433" s="6" t="str">
        <f>if(J433&gt;QUARTILE!$B$3, "TOP", 0)</f>
        <v>TOP</v>
      </c>
      <c r="M433" s="6">
        <f t="shared" si="1"/>
        <v>2</v>
      </c>
    </row>
    <row r="434">
      <c r="A434" s="1">
        <v>101803.0</v>
      </c>
      <c r="B434" s="1">
        <v>61.0</v>
      </c>
      <c r="C434" s="1">
        <v>42000.0</v>
      </c>
      <c r="D434" s="1" t="s">
        <v>27</v>
      </c>
      <c r="E434" s="1">
        <v>67.57</v>
      </c>
      <c r="F434" s="1">
        <v>5.0</v>
      </c>
      <c r="G434" s="1">
        <v>24.0</v>
      </c>
      <c r="H434" s="1">
        <v>8.0</v>
      </c>
      <c r="I434" s="1" t="s">
        <v>22</v>
      </c>
      <c r="J434" s="1">
        <v>0.873</v>
      </c>
      <c r="K434" s="1">
        <v>0.667</v>
      </c>
      <c r="L434" s="6" t="str">
        <f>if(J434&gt;QUARTILE!$B$3, "TOP", 0)</f>
        <v>TOP</v>
      </c>
      <c r="M434" s="6">
        <f t="shared" si="1"/>
        <v>2</v>
      </c>
    </row>
    <row r="435">
      <c r="A435" s="1">
        <v>101809.0</v>
      </c>
      <c r="B435" s="1">
        <v>41.0</v>
      </c>
      <c r="C435" s="1">
        <v>89000.0</v>
      </c>
      <c r="D435" s="1" t="s">
        <v>25</v>
      </c>
      <c r="E435" s="1">
        <v>18194.45</v>
      </c>
      <c r="F435" s="1">
        <v>5.0</v>
      </c>
      <c r="G435" s="1">
        <v>19.0</v>
      </c>
      <c r="H435" s="1">
        <v>10.0</v>
      </c>
      <c r="I435" s="1" t="s">
        <v>22</v>
      </c>
      <c r="J435" s="1">
        <v>1.0</v>
      </c>
      <c r="K435" s="1">
        <v>0.546</v>
      </c>
      <c r="L435" s="6" t="str">
        <f>if(J435&gt;QUARTILE!$B$3, "TOP", 0)</f>
        <v>TOP</v>
      </c>
      <c r="M435" s="6">
        <f t="shared" si="1"/>
        <v>2</v>
      </c>
    </row>
    <row r="436">
      <c r="A436" s="1">
        <v>101810.0</v>
      </c>
      <c r="B436" s="1">
        <v>34.0</v>
      </c>
      <c r="C436" s="1">
        <v>57000.0</v>
      </c>
      <c r="D436" s="1" t="s">
        <v>23</v>
      </c>
      <c r="E436" s="1">
        <v>3495.96</v>
      </c>
      <c r="F436" s="1">
        <v>4.0</v>
      </c>
      <c r="G436" s="1">
        <v>17.0</v>
      </c>
      <c r="H436" s="1">
        <v>12.0</v>
      </c>
      <c r="I436" s="1" t="s">
        <v>22</v>
      </c>
      <c r="J436" s="1">
        <v>1.0</v>
      </c>
      <c r="K436" s="1">
        <v>0.176</v>
      </c>
      <c r="L436" s="6" t="str">
        <f>if(J436&gt;QUARTILE!$B$3, "TOP", 0)</f>
        <v>TOP</v>
      </c>
      <c r="M436" s="6">
        <f t="shared" si="1"/>
        <v>2</v>
      </c>
    </row>
    <row r="437">
      <c r="A437" s="1">
        <v>101813.0</v>
      </c>
      <c r="B437" s="1">
        <v>73.0</v>
      </c>
      <c r="C437" s="1">
        <v>51000.0</v>
      </c>
      <c r="D437" s="1" t="s">
        <v>31</v>
      </c>
      <c r="E437" s="1">
        <v>15950.31</v>
      </c>
      <c r="F437" s="1">
        <v>2.0</v>
      </c>
      <c r="G437" s="1">
        <v>20.0</v>
      </c>
      <c r="H437" s="1">
        <v>6.0</v>
      </c>
      <c r="I437" s="1" t="s">
        <v>22</v>
      </c>
      <c r="J437" s="1">
        <v>0.969</v>
      </c>
      <c r="K437" s="1">
        <v>0.714</v>
      </c>
      <c r="L437" s="6" t="str">
        <f>if(J437&gt;QUARTILE!$B$3, "TOP", 0)</f>
        <v>TOP</v>
      </c>
      <c r="M437" s="6">
        <f t="shared" si="1"/>
        <v>2</v>
      </c>
    </row>
    <row r="438">
      <c r="A438" s="1">
        <v>101816.0</v>
      </c>
      <c r="B438" s="1">
        <v>40.0</v>
      </c>
      <c r="C438" s="1">
        <v>34000.0</v>
      </c>
      <c r="D438" s="1" t="s">
        <v>23</v>
      </c>
      <c r="E438" s="1">
        <v>21199.88</v>
      </c>
      <c r="F438" s="1">
        <v>4.0</v>
      </c>
      <c r="G438" s="1">
        <v>18.0</v>
      </c>
      <c r="H438" s="1">
        <v>6.0</v>
      </c>
      <c r="I438" s="1" t="s">
        <v>22</v>
      </c>
      <c r="J438" s="1">
        <v>0.872</v>
      </c>
      <c r="K438" s="1">
        <v>0.372</v>
      </c>
      <c r="L438" s="6" t="str">
        <f>if(J438&gt;QUARTILE!$B$3, "TOP", 0)</f>
        <v>TOP</v>
      </c>
      <c r="M438" s="6">
        <f t="shared" si="1"/>
        <v>2</v>
      </c>
    </row>
    <row r="439">
      <c r="A439" s="1">
        <v>101817.0</v>
      </c>
      <c r="B439" s="1">
        <v>49.0</v>
      </c>
      <c r="C439" s="1">
        <v>30000.0</v>
      </c>
      <c r="D439" s="1" t="s">
        <v>17</v>
      </c>
      <c r="E439" s="1">
        <v>6877.3</v>
      </c>
      <c r="F439" s="1">
        <v>4.0</v>
      </c>
      <c r="G439" s="1">
        <v>15.0</v>
      </c>
      <c r="H439" s="1">
        <v>10.0</v>
      </c>
      <c r="I439" s="1" t="s">
        <v>22</v>
      </c>
      <c r="J439" s="1">
        <v>0.817</v>
      </c>
      <c r="K439" s="1">
        <v>0.828</v>
      </c>
      <c r="L439" s="6" t="str">
        <f>if(J439&gt;QUARTILE!$B$3, "TOP", 0)</f>
        <v>TOP</v>
      </c>
      <c r="M439" s="6">
        <f t="shared" si="1"/>
        <v>2</v>
      </c>
    </row>
    <row r="440">
      <c r="A440" s="1">
        <v>101824.0</v>
      </c>
      <c r="B440" s="1">
        <v>57.0</v>
      </c>
      <c r="C440" s="1">
        <v>44000.0</v>
      </c>
      <c r="D440" s="1" t="s">
        <v>23</v>
      </c>
      <c r="E440" s="1">
        <v>23914.93</v>
      </c>
      <c r="F440" s="1">
        <v>1.0</v>
      </c>
      <c r="G440" s="1">
        <v>25.0</v>
      </c>
      <c r="H440" s="1">
        <v>7.0</v>
      </c>
      <c r="I440" s="1" t="s">
        <v>22</v>
      </c>
      <c r="J440" s="1">
        <v>0.959</v>
      </c>
      <c r="K440" s="1">
        <v>0.103</v>
      </c>
      <c r="L440" s="6" t="str">
        <f>if(J440&gt;QUARTILE!$B$3, "TOP", 0)</f>
        <v>TOP</v>
      </c>
      <c r="M440" s="6">
        <f t="shared" si="1"/>
        <v>2</v>
      </c>
    </row>
    <row r="441">
      <c r="A441" s="1">
        <v>101826.0</v>
      </c>
      <c r="B441" s="1">
        <v>62.0</v>
      </c>
      <c r="C441" s="1">
        <v>30000.0</v>
      </c>
      <c r="D441" s="1" t="s">
        <v>23</v>
      </c>
      <c r="E441" s="1">
        <v>55843.04</v>
      </c>
      <c r="F441" s="1">
        <v>2.0</v>
      </c>
      <c r="G441" s="1">
        <v>21.0</v>
      </c>
      <c r="H441" s="1">
        <v>6.0</v>
      </c>
      <c r="I441" s="1" t="s">
        <v>18</v>
      </c>
      <c r="J441" s="1">
        <v>0.957</v>
      </c>
      <c r="K441" s="1">
        <v>0.278</v>
      </c>
      <c r="L441" s="6" t="str">
        <f>if(J441&gt;QUARTILE!$B$3, "TOP", 0)</f>
        <v>TOP</v>
      </c>
      <c r="M441" s="6">
        <f t="shared" si="1"/>
        <v>1</v>
      </c>
    </row>
    <row r="442">
      <c r="A442" s="1">
        <v>101828.0</v>
      </c>
      <c r="B442" s="1">
        <v>56.0</v>
      </c>
      <c r="C442" s="1">
        <v>17000.0</v>
      </c>
      <c r="D442" s="1" t="s">
        <v>25</v>
      </c>
      <c r="E442" s="1">
        <v>55747.15</v>
      </c>
      <c r="F442" s="1">
        <v>2.0</v>
      </c>
      <c r="G442" s="1">
        <v>22.0</v>
      </c>
      <c r="H442" s="1">
        <v>6.0</v>
      </c>
      <c r="I442" s="1" t="s">
        <v>18</v>
      </c>
      <c r="J442" s="1">
        <v>1.0</v>
      </c>
      <c r="K442" s="1">
        <v>0.124</v>
      </c>
      <c r="L442" s="6" t="str">
        <f>if(J442&gt;QUARTILE!$B$3, "TOP", 0)</f>
        <v>TOP</v>
      </c>
      <c r="M442" s="6">
        <f t="shared" si="1"/>
        <v>1</v>
      </c>
    </row>
    <row r="443">
      <c r="A443" s="1">
        <v>101844.0</v>
      </c>
      <c r="B443" s="1">
        <v>35.0</v>
      </c>
      <c r="C443" s="1">
        <v>18000.0</v>
      </c>
      <c r="D443" s="1" t="s">
        <v>25</v>
      </c>
      <c r="E443" s="1">
        <v>24553.97</v>
      </c>
      <c r="F443" s="1">
        <v>3.0</v>
      </c>
      <c r="G443" s="1">
        <v>18.0</v>
      </c>
      <c r="H443" s="1">
        <v>10.0</v>
      </c>
      <c r="I443" s="1" t="s">
        <v>22</v>
      </c>
      <c r="J443" s="1">
        <v>0.828</v>
      </c>
      <c r="K443" s="1">
        <v>0.073</v>
      </c>
      <c r="L443" s="6" t="str">
        <f>if(J443&gt;QUARTILE!$B$3, "TOP", 0)</f>
        <v>TOP</v>
      </c>
      <c r="M443" s="6">
        <f t="shared" si="1"/>
        <v>2</v>
      </c>
    </row>
    <row r="444">
      <c r="A444" s="1">
        <v>101848.0</v>
      </c>
      <c r="B444" s="1">
        <v>58.0</v>
      </c>
      <c r="C444" s="1">
        <v>29000.0</v>
      </c>
      <c r="D444" s="1" t="s">
        <v>17</v>
      </c>
      <c r="E444" s="1">
        <v>38909.99</v>
      </c>
      <c r="F444" s="1">
        <v>3.0</v>
      </c>
      <c r="G444" s="1">
        <v>28.0</v>
      </c>
      <c r="H444" s="1">
        <v>6.0</v>
      </c>
      <c r="I444" s="1" t="s">
        <v>18</v>
      </c>
      <c r="J444" s="1">
        <v>0.92</v>
      </c>
      <c r="K444" s="1">
        <v>0.796</v>
      </c>
      <c r="L444" s="6" t="str">
        <f>if(J444&gt;QUARTILE!$B$3, "TOP", 0)</f>
        <v>TOP</v>
      </c>
      <c r="M444" s="6">
        <f t="shared" si="1"/>
        <v>1</v>
      </c>
    </row>
    <row r="445">
      <c r="A445" s="1">
        <v>101850.0</v>
      </c>
      <c r="B445" s="1">
        <v>51.0</v>
      </c>
      <c r="C445" s="1">
        <v>14000.0</v>
      </c>
      <c r="D445" s="1" t="s">
        <v>27</v>
      </c>
      <c r="E445" s="1">
        <v>28167.67</v>
      </c>
      <c r="F445" s="1">
        <v>4.0</v>
      </c>
      <c r="G445" s="1">
        <v>21.0</v>
      </c>
      <c r="H445" s="1">
        <v>6.0</v>
      </c>
      <c r="I445" s="1" t="s">
        <v>22</v>
      </c>
      <c r="J445" s="1">
        <v>0.888</v>
      </c>
      <c r="K445" s="1">
        <v>0.886</v>
      </c>
      <c r="L445" s="6" t="str">
        <f>if(J445&gt;QUARTILE!$B$3, "TOP", 0)</f>
        <v>TOP</v>
      </c>
      <c r="M445" s="6">
        <f t="shared" si="1"/>
        <v>2</v>
      </c>
    </row>
    <row r="446">
      <c r="A446" s="1">
        <v>101852.0</v>
      </c>
      <c r="B446" s="1">
        <v>54.0</v>
      </c>
      <c r="C446" s="1">
        <v>25000.0</v>
      </c>
      <c r="D446" s="1" t="s">
        <v>30</v>
      </c>
      <c r="E446" s="1">
        <v>992.62</v>
      </c>
      <c r="F446" s="1">
        <v>4.0</v>
      </c>
      <c r="G446" s="1">
        <v>23.0</v>
      </c>
      <c r="H446" s="1">
        <v>4.0</v>
      </c>
      <c r="I446" s="1" t="s">
        <v>22</v>
      </c>
      <c r="J446" s="1">
        <v>0.961</v>
      </c>
      <c r="K446" s="1">
        <v>0.573</v>
      </c>
      <c r="L446" s="6" t="str">
        <f>if(J446&gt;QUARTILE!$B$3, "TOP", 0)</f>
        <v>TOP</v>
      </c>
      <c r="M446" s="6">
        <f t="shared" si="1"/>
        <v>2</v>
      </c>
    </row>
    <row r="447">
      <c r="A447" s="1">
        <v>101859.0</v>
      </c>
      <c r="B447" s="1">
        <v>59.0</v>
      </c>
      <c r="C447" s="1">
        <v>16000.0</v>
      </c>
      <c r="D447" s="1" t="s">
        <v>25</v>
      </c>
      <c r="E447" s="1">
        <v>16924.93</v>
      </c>
      <c r="F447" s="1">
        <v>5.0</v>
      </c>
      <c r="G447" s="1">
        <v>20.0</v>
      </c>
      <c r="H447" s="1">
        <v>5.0</v>
      </c>
      <c r="I447" s="1" t="s">
        <v>22</v>
      </c>
      <c r="J447" s="1">
        <v>0.998</v>
      </c>
      <c r="K447" s="1">
        <v>0.503</v>
      </c>
      <c r="L447" s="6" t="str">
        <f>if(J447&gt;QUARTILE!$B$3, "TOP", 0)</f>
        <v>TOP</v>
      </c>
      <c r="M447" s="6">
        <f t="shared" si="1"/>
        <v>2</v>
      </c>
    </row>
    <row r="448">
      <c r="A448" s="1">
        <v>101861.0</v>
      </c>
      <c r="B448" s="1">
        <v>38.0</v>
      </c>
      <c r="C448" s="1">
        <v>42000.0</v>
      </c>
      <c r="D448" s="1" t="s">
        <v>23</v>
      </c>
      <c r="E448" s="1">
        <v>27781.1</v>
      </c>
      <c r="F448" s="1">
        <v>2.0</v>
      </c>
      <c r="G448" s="1">
        <v>23.0</v>
      </c>
      <c r="H448" s="1">
        <v>13.0</v>
      </c>
      <c r="I448" s="1" t="s">
        <v>18</v>
      </c>
      <c r="J448" s="1">
        <v>0.948</v>
      </c>
      <c r="K448" s="1">
        <v>0.676</v>
      </c>
      <c r="L448" s="6" t="str">
        <f>if(J448&gt;QUARTILE!$B$3, "TOP", 0)</f>
        <v>TOP</v>
      </c>
      <c r="M448" s="6">
        <f t="shared" si="1"/>
        <v>1</v>
      </c>
    </row>
    <row r="449">
      <c r="A449" s="1">
        <v>101864.0</v>
      </c>
      <c r="B449" s="1">
        <v>48.0</v>
      </c>
      <c r="C449" s="1">
        <v>59000.0</v>
      </c>
      <c r="D449" s="1" t="s">
        <v>27</v>
      </c>
      <c r="E449" s="1">
        <v>3962.85</v>
      </c>
      <c r="F449" s="1">
        <v>4.0</v>
      </c>
      <c r="G449" s="1">
        <v>18.0</v>
      </c>
      <c r="H449" s="1">
        <v>11.0</v>
      </c>
      <c r="I449" s="1" t="s">
        <v>22</v>
      </c>
      <c r="J449" s="1">
        <v>0.94</v>
      </c>
      <c r="K449" s="1">
        <v>0.355</v>
      </c>
      <c r="L449" s="6" t="str">
        <f>if(J449&gt;QUARTILE!$B$3, "TOP", 0)</f>
        <v>TOP</v>
      </c>
      <c r="M449" s="6">
        <f t="shared" si="1"/>
        <v>2</v>
      </c>
    </row>
    <row r="450">
      <c r="A450" s="1">
        <v>101870.0</v>
      </c>
      <c r="B450" s="1">
        <v>62.0</v>
      </c>
      <c r="C450" s="1">
        <v>27000.0</v>
      </c>
      <c r="D450" s="1" t="s">
        <v>17</v>
      </c>
      <c r="E450" s="1">
        <v>36258.63</v>
      </c>
      <c r="F450" s="1">
        <v>4.0</v>
      </c>
      <c r="G450" s="1">
        <v>13.0</v>
      </c>
      <c r="H450" s="1">
        <v>8.0</v>
      </c>
      <c r="I450" s="1" t="s">
        <v>18</v>
      </c>
      <c r="J450" s="1">
        <v>0.875</v>
      </c>
      <c r="K450" s="1">
        <v>0.215</v>
      </c>
      <c r="L450" s="6" t="str">
        <f>if(J450&gt;QUARTILE!$B$3, "TOP", 0)</f>
        <v>TOP</v>
      </c>
      <c r="M450" s="6">
        <f t="shared" si="1"/>
        <v>1</v>
      </c>
    </row>
    <row r="451">
      <c r="A451" s="1">
        <v>101872.0</v>
      </c>
      <c r="B451" s="1">
        <v>70.0</v>
      </c>
      <c r="C451" s="1">
        <v>36000.0</v>
      </c>
      <c r="D451" s="1" t="s">
        <v>25</v>
      </c>
      <c r="E451" s="1">
        <v>5006.92</v>
      </c>
      <c r="F451" s="1">
        <v>4.0</v>
      </c>
      <c r="G451" s="1">
        <v>17.0</v>
      </c>
      <c r="H451" s="1">
        <v>4.0</v>
      </c>
      <c r="I451" s="1" t="s">
        <v>22</v>
      </c>
      <c r="J451" s="1">
        <v>1.0</v>
      </c>
      <c r="K451" s="1">
        <v>0.361</v>
      </c>
      <c r="L451" s="6" t="str">
        <f>if(J451&gt;QUARTILE!$B$3, "TOP", 0)</f>
        <v>TOP</v>
      </c>
      <c r="M451" s="6">
        <f t="shared" si="1"/>
        <v>2</v>
      </c>
    </row>
    <row r="452">
      <c r="A452" s="1">
        <v>101873.0</v>
      </c>
      <c r="B452" s="1">
        <v>24.0</v>
      </c>
      <c r="C452" s="1">
        <v>8000.0</v>
      </c>
      <c r="D452" s="1" t="s">
        <v>23</v>
      </c>
      <c r="E452" s="1">
        <v>1804.32</v>
      </c>
      <c r="F452" s="1">
        <v>4.0</v>
      </c>
      <c r="G452" s="1">
        <v>18.0</v>
      </c>
      <c r="H452" s="1">
        <v>21.0</v>
      </c>
      <c r="I452" s="1" t="s">
        <v>26</v>
      </c>
      <c r="J452" s="1">
        <v>0.891</v>
      </c>
      <c r="K452" s="1">
        <v>0.0</v>
      </c>
      <c r="L452" s="6" t="str">
        <f>if(J452&gt;QUARTILE!$B$3, "TOP", 0)</f>
        <v>TOP</v>
      </c>
      <c r="M452" s="6">
        <f t="shared" si="1"/>
        <v>3</v>
      </c>
    </row>
    <row r="453">
      <c r="A453" s="1">
        <v>101875.0</v>
      </c>
      <c r="B453" s="1">
        <v>62.0</v>
      </c>
      <c r="C453" s="1">
        <v>20000.0</v>
      </c>
      <c r="D453" s="1" t="s">
        <v>25</v>
      </c>
      <c r="E453" s="1">
        <v>19245.28</v>
      </c>
      <c r="F453" s="1">
        <v>3.0</v>
      </c>
      <c r="G453" s="1">
        <v>15.0</v>
      </c>
      <c r="H453" s="1">
        <v>3.0</v>
      </c>
      <c r="I453" s="1" t="s">
        <v>22</v>
      </c>
      <c r="J453" s="1">
        <v>1.0</v>
      </c>
      <c r="K453" s="1">
        <v>0.795</v>
      </c>
      <c r="L453" s="6" t="str">
        <f>if(J453&gt;QUARTILE!$B$3, "TOP", 0)</f>
        <v>TOP</v>
      </c>
      <c r="M453" s="6">
        <f t="shared" si="1"/>
        <v>2</v>
      </c>
    </row>
    <row r="454">
      <c r="A454" s="1">
        <v>101876.0</v>
      </c>
      <c r="B454" s="1">
        <v>34.0</v>
      </c>
      <c r="C454" s="1">
        <v>110000.0</v>
      </c>
      <c r="D454" s="1" t="s">
        <v>27</v>
      </c>
      <c r="E454" s="1">
        <v>21895.06</v>
      </c>
      <c r="F454" s="1">
        <v>5.0</v>
      </c>
      <c r="G454" s="1">
        <v>20.0</v>
      </c>
      <c r="H454" s="1">
        <v>8.0</v>
      </c>
      <c r="I454" s="1" t="s">
        <v>22</v>
      </c>
      <c r="J454" s="1">
        <v>0.844</v>
      </c>
      <c r="K454" s="1">
        <v>0.331</v>
      </c>
      <c r="L454" s="6" t="str">
        <f>if(J454&gt;QUARTILE!$B$3, "TOP", 0)</f>
        <v>TOP</v>
      </c>
      <c r="M454" s="6">
        <f t="shared" si="1"/>
        <v>2</v>
      </c>
    </row>
    <row r="455">
      <c r="A455" s="1">
        <v>101877.0</v>
      </c>
      <c r="B455" s="1">
        <v>43.0</v>
      </c>
      <c r="C455" s="1">
        <v>23000.0</v>
      </c>
      <c r="D455" s="1" t="s">
        <v>23</v>
      </c>
      <c r="E455" s="1">
        <v>65795.04</v>
      </c>
      <c r="F455" s="1">
        <v>2.0</v>
      </c>
      <c r="G455" s="1">
        <v>25.0</v>
      </c>
      <c r="H455" s="1">
        <v>14.0</v>
      </c>
      <c r="I455" s="1" t="s">
        <v>18</v>
      </c>
      <c r="J455" s="1">
        <v>0.846</v>
      </c>
      <c r="K455" s="1">
        <v>0.116</v>
      </c>
      <c r="L455" s="6" t="str">
        <f>if(J455&gt;QUARTILE!$B$3, "TOP", 0)</f>
        <v>TOP</v>
      </c>
      <c r="M455" s="6">
        <f t="shared" si="1"/>
        <v>1</v>
      </c>
    </row>
    <row r="456">
      <c r="A456" s="1">
        <v>101880.0</v>
      </c>
      <c r="B456" s="1">
        <v>79.0</v>
      </c>
      <c r="C456" s="1">
        <v>22000.0</v>
      </c>
      <c r="D456" s="1" t="s">
        <v>23</v>
      </c>
      <c r="E456" s="1">
        <v>21265.44</v>
      </c>
      <c r="F456" s="1">
        <v>5.0</v>
      </c>
      <c r="G456" s="1">
        <v>20.0</v>
      </c>
      <c r="H456" s="1">
        <v>2.0</v>
      </c>
      <c r="I456" s="1" t="s">
        <v>22</v>
      </c>
      <c r="J456" s="1">
        <v>0.951</v>
      </c>
      <c r="K456" s="1">
        <v>0.887</v>
      </c>
      <c r="L456" s="6" t="str">
        <f>if(J456&gt;QUARTILE!$B$3, "TOP", 0)</f>
        <v>TOP</v>
      </c>
      <c r="M456" s="6">
        <f t="shared" si="1"/>
        <v>2</v>
      </c>
    </row>
    <row r="457">
      <c r="A457" s="1">
        <v>101890.0</v>
      </c>
      <c r="B457" s="1">
        <v>53.0</v>
      </c>
      <c r="C457" s="1">
        <v>7000.0</v>
      </c>
      <c r="D457" s="1" t="s">
        <v>23</v>
      </c>
      <c r="E457" s="1">
        <v>21394.91</v>
      </c>
      <c r="F457" s="1">
        <v>1.0</v>
      </c>
      <c r="G457" s="1">
        <v>17.0</v>
      </c>
      <c r="H457" s="1">
        <v>5.0</v>
      </c>
      <c r="I457" s="1" t="s">
        <v>22</v>
      </c>
      <c r="J457" s="1">
        <v>1.0</v>
      </c>
      <c r="K457" s="1">
        <v>0.223</v>
      </c>
      <c r="L457" s="6" t="str">
        <f>if(J457&gt;QUARTILE!$B$3, "TOP", 0)</f>
        <v>TOP</v>
      </c>
      <c r="M457" s="6">
        <f t="shared" si="1"/>
        <v>2</v>
      </c>
    </row>
    <row r="458">
      <c r="A458" s="1">
        <v>101906.0</v>
      </c>
      <c r="B458" s="1">
        <v>72.0</v>
      </c>
      <c r="C458" s="1">
        <v>17000.0</v>
      </c>
      <c r="D458" s="1" t="s">
        <v>23</v>
      </c>
      <c r="E458" s="1">
        <v>26398.52</v>
      </c>
      <c r="F458" s="1">
        <v>5.0</v>
      </c>
      <c r="G458" s="1">
        <v>21.0</v>
      </c>
      <c r="H458" s="1">
        <v>5.0</v>
      </c>
      <c r="I458" s="1" t="s">
        <v>22</v>
      </c>
      <c r="J458" s="1">
        <v>0.942</v>
      </c>
      <c r="K458" s="1">
        <v>0.544</v>
      </c>
      <c r="L458" s="6" t="str">
        <f>if(J458&gt;QUARTILE!$B$3, "TOP", 0)</f>
        <v>TOP</v>
      </c>
      <c r="M458" s="6">
        <f t="shared" si="1"/>
        <v>2</v>
      </c>
    </row>
    <row r="459">
      <c r="A459" s="1">
        <v>101907.0</v>
      </c>
      <c r="B459" s="1">
        <v>64.0</v>
      </c>
      <c r="C459" s="1">
        <v>90000.0</v>
      </c>
      <c r="D459" s="1" t="s">
        <v>25</v>
      </c>
      <c r="E459" s="1">
        <v>9993.88</v>
      </c>
      <c r="F459" s="1">
        <v>3.0</v>
      </c>
      <c r="G459" s="1">
        <v>19.0</v>
      </c>
      <c r="H459" s="1">
        <v>4.0</v>
      </c>
      <c r="I459" s="1" t="s">
        <v>22</v>
      </c>
      <c r="J459" s="1">
        <v>1.0</v>
      </c>
      <c r="K459" s="1">
        <v>0.205</v>
      </c>
      <c r="L459" s="6" t="str">
        <f>if(J459&gt;QUARTILE!$B$3, "TOP", 0)</f>
        <v>TOP</v>
      </c>
      <c r="M459" s="6">
        <f t="shared" si="1"/>
        <v>2</v>
      </c>
    </row>
    <row r="460">
      <c r="A460" s="1">
        <v>101916.0</v>
      </c>
      <c r="B460" s="1">
        <v>64.0</v>
      </c>
      <c r="C460" s="1">
        <v>5000.0</v>
      </c>
      <c r="D460" s="1" t="s">
        <v>27</v>
      </c>
      <c r="E460" s="1">
        <v>54694.11</v>
      </c>
      <c r="F460" s="1">
        <v>2.0</v>
      </c>
      <c r="G460" s="1">
        <v>19.0</v>
      </c>
      <c r="H460" s="1">
        <v>10.0</v>
      </c>
      <c r="I460" s="1" t="s">
        <v>18</v>
      </c>
      <c r="J460" s="1">
        <v>0.958</v>
      </c>
      <c r="K460" s="1">
        <v>0.66</v>
      </c>
      <c r="L460" s="6" t="str">
        <f>if(J460&gt;QUARTILE!$B$3, "TOP", 0)</f>
        <v>TOP</v>
      </c>
      <c r="M460" s="6">
        <f t="shared" si="1"/>
        <v>1</v>
      </c>
    </row>
    <row r="461">
      <c r="A461" s="1">
        <v>101928.0</v>
      </c>
      <c r="B461" s="1">
        <v>26.0</v>
      </c>
      <c r="C461" s="1">
        <v>12000.0</v>
      </c>
      <c r="D461" s="1" t="s">
        <v>27</v>
      </c>
      <c r="E461" s="1">
        <v>555.04</v>
      </c>
      <c r="F461" s="1">
        <v>4.0</v>
      </c>
      <c r="G461" s="1">
        <v>27.0</v>
      </c>
      <c r="H461" s="1">
        <v>21.0</v>
      </c>
      <c r="I461" s="1" t="s">
        <v>26</v>
      </c>
      <c r="J461" s="1">
        <v>1.0</v>
      </c>
      <c r="K461" s="1">
        <v>0.084</v>
      </c>
      <c r="L461" s="6" t="str">
        <f>if(J461&gt;QUARTILE!$B$3, "TOP", 0)</f>
        <v>TOP</v>
      </c>
      <c r="M461" s="6">
        <f t="shared" si="1"/>
        <v>3</v>
      </c>
    </row>
    <row r="462">
      <c r="A462" s="1">
        <v>101933.0</v>
      </c>
      <c r="B462" s="1">
        <v>26.0</v>
      </c>
      <c r="C462" s="1">
        <v>34000.0</v>
      </c>
      <c r="D462" s="1" t="s">
        <v>27</v>
      </c>
      <c r="E462" s="1">
        <v>17487.22</v>
      </c>
      <c r="F462" s="1">
        <v>2.0</v>
      </c>
      <c r="G462" s="1">
        <v>19.0</v>
      </c>
      <c r="H462" s="1">
        <v>17.0</v>
      </c>
      <c r="I462" s="1" t="s">
        <v>18</v>
      </c>
      <c r="J462" s="1">
        <v>0.987</v>
      </c>
      <c r="K462" s="1">
        <v>0.716</v>
      </c>
      <c r="L462" s="6" t="str">
        <f>if(J462&gt;QUARTILE!$B$3, "TOP", 0)</f>
        <v>TOP</v>
      </c>
      <c r="M462" s="6">
        <f t="shared" si="1"/>
        <v>1</v>
      </c>
    </row>
    <row r="463">
      <c r="A463" s="1">
        <v>101937.0</v>
      </c>
      <c r="B463" s="1">
        <v>42.0</v>
      </c>
      <c r="C463" s="1">
        <v>14000.0</v>
      </c>
      <c r="D463" s="1" t="s">
        <v>23</v>
      </c>
      <c r="E463" s="1">
        <v>45907.98</v>
      </c>
      <c r="F463" s="1">
        <v>5.0</v>
      </c>
      <c r="G463" s="1">
        <v>28.0</v>
      </c>
      <c r="H463" s="1">
        <v>10.0</v>
      </c>
      <c r="I463" s="1" t="s">
        <v>18</v>
      </c>
      <c r="J463" s="1">
        <v>0.943</v>
      </c>
      <c r="K463" s="1">
        <v>0.0</v>
      </c>
      <c r="L463" s="6" t="str">
        <f>if(J463&gt;QUARTILE!$B$3, "TOP", 0)</f>
        <v>TOP</v>
      </c>
      <c r="M463" s="6">
        <f t="shared" si="1"/>
        <v>1</v>
      </c>
    </row>
    <row r="464">
      <c r="A464" s="1">
        <v>101941.0</v>
      </c>
      <c r="B464" s="1">
        <v>59.0</v>
      </c>
      <c r="C464" s="1">
        <v>22000.0</v>
      </c>
      <c r="D464" s="1" t="s">
        <v>27</v>
      </c>
      <c r="E464" s="1">
        <v>48479.09</v>
      </c>
      <c r="F464" s="1">
        <v>1.0</v>
      </c>
      <c r="G464" s="1">
        <v>25.0</v>
      </c>
      <c r="H464" s="1">
        <v>3.0</v>
      </c>
      <c r="I464" s="1" t="s">
        <v>18</v>
      </c>
      <c r="J464" s="1">
        <v>0.819</v>
      </c>
      <c r="K464" s="1">
        <v>0.059</v>
      </c>
      <c r="L464" s="6" t="str">
        <f>if(J464&gt;QUARTILE!$B$3, "TOP", 0)</f>
        <v>TOP</v>
      </c>
      <c r="M464" s="6">
        <f t="shared" si="1"/>
        <v>1</v>
      </c>
    </row>
    <row r="465">
      <c r="A465" s="1">
        <v>101943.0</v>
      </c>
      <c r="B465" s="1">
        <v>56.0</v>
      </c>
      <c r="C465" s="1">
        <v>41000.0</v>
      </c>
      <c r="D465" s="1" t="s">
        <v>27</v>
      </c>
      <c r="E465" s="1">
        <v>4595.32</v>
      </c>
      <c r="F465" s="1">
        <v>5.0</v>
      </c>
      <c r="G465" s="1">
        <v>25.0</v>
      </c>
      <c r="H465" s="1">
        <v>7.0</v>
      </c>
      <c r="I465" s="1" t="s">
        <v>22</v>
      </c>
      <c r="J465" s="1">
        <v>0.991</v>
      </c>
      <c r="K465" s="1">
        <v>0.562</v>
      </c>
      <c r="L465" s="6" t="str">
        <f>if(J465&gt;QUARTILE!$B$3, "TOP", 0)</f>
        <v>TOP</v>
      </c>
      <c r="M465" s="6">
        <f t="shared" si="1"/>
        <v>2</v>
      </c>
    </row>
    <row r="466">
      <c r="A466" s="1">
        <v>101944.0</v>
      </c>
      <c r="B466" s="1">
        <v>52.0</v>
      </c>
      <c r="C466" s="1">
        <v>25000.0</v>
      </c>
      <c r="D466" s="1" t="s">
        <v>23</v>
      </c>
      <c r="E466" s="1">
        <v>9058.18</v>
      </c>
      <c r="F466" s="1">
        <v>1.0</v>
      </c>
      <c r="G466" s="1">
        <v>21.0</v>
      </c>
      <c r="H466" s="1">
        <v>5.0</v>
      </c>
      <c r="I466" s="1" t="s">
        <v>22</v>
      </c>
      <c r="J466" s="1">
        <v>1.0</v>
      </c>
      <c r="K466" s="1">
        <v>0.483</v>
      </c>
      <c r="L466" s="6" t="str">
        <f>if(J466&gt;QUARTILE!$B$3, "TOP", 0)</f>
        <v>TOP</v>
      </c>
      <c r="M466" s="6">
        <f t="shared" si="1"/>
        <v>2</v>
      </c>
    </row>
    <row r="467">
      <c r="A467" s="1">
        <v>101949.0</v>
      </c>
      <c r="B467" s="1">
        <v>61.0</v>
      </c>
      <c r="C467" s="1">
        <v>11000.0</v>
      </c>
      <c r="D467" s="1" t="s">
        <v>25</v>
      </c>
      <c r="E467" s="1">
        <v>33514.05</v>
      </c>
      <c r="F467" s="1">
        <v>4.0</v>
      </c>
      <c r="G467" s="1">
        <v>28.0</v>
      </c>
      <c r="H467" s="1">
        <v>5.0</v>
      </c>
      <c r="I467" s="1" t="s">
        <v>18</v>
      </c>
      <c r="J467" s="1">
        <v>0.916</v>
      </c>
      <c r="K467" s="1">
        <v>0.839</v>
      </c>
      <c r="L467" s="6" t="str">
        <f>if(J467&gt;QUARTILE!$B$3, "TOP", 0)</f>
        <v>TOP</v>
      </c>
      <c r="M467" s="6">
        <f t="shared" si="1"/>
        <v>1</v>
      </c>
    </row>
    <row r="468">
      <c r="A468" s="1">
        <v>101952.0</v>
      </c>
      <c r="B468" s="1">
        <v>55.0</v>
      </c>
      <c r="C468" s="1">
        <v>36000.0</v>
      </c>
      <c r="D468" s="1" t="s">
        <v>23</v>
      </c>
      <c r="E468" s="1">
        <v>4014.94</v>
      </c>
      <c r="F468" s="1">
        <v>1.0</v>
      </c>
      <c r="G468" s="1">
        <v>15.0</v>
      </c>
      <c r="H468" s="1">
        <v>7.0</v>
      </c>
      <c r="I468" s="1" t="s">
        <v>22</v>
      </c>
      <c r="J468" s="1">
        <v>0.933</v>
      </c>
      <c r="K468" s="1">
        <v>0.254</v>
      </c>
      <c r="L468" s="6" t="str">
        <f>if(J468&gt;QUARTILE!$B$3, "TOP", 0)</f>
        <v>TOP</v>
      </c>
      <c r="M468" s="6">
        <f t="shared" si="1"/>
        <v>2</v>
      </c>
    </row>
    <row r="469">
      <c r="A469" s="1">
        <v>101954.0</v>
      </c>
      <c r="B469" s="1">
        <v>29.0</v>
      </c>
      <c r="C469" s="1">
        <v>24000.0</v>
      </c>
      <c r="D469" s="1" t="s">
        <v>23</v>
      </c>
      <c r="E469" s="1">
        <v>39726.32</v>
      </c>
      <c r="F469" s="1">
        <v>3.0</v>
      </c>
      <c r="G469" s="1">
        <v>15.0</v>
      </c>
      <c r="H469" s="1">
        <v>16.0</v>
      </c>
      <c r="I469" s="1" t="s">
        <v>18</v>
      </c>
      <c r="J469" s="1">
        <v>0.834</v>
      </c>
      <c r="K469" s="1">
        <v>0.88</v>
      </c>
      <c r="L469" s="6" t="str">
        <f>if(J469&gt;QUARTILE!$B$3, "TOP", 0)</f>
        <v>TOP</v>
      </c>
      <c r="M469" s="6">
        <f t="shared" si="1"/>
        <v>1</v>
      </c>
    </row>
    <row r="470">
      <c r="A470" s="1">
        <v>101956.0</v>
      </c>
      <c r="B470" s="1">
        <v>54.0</v>
      </c>
      <c r="C470" s="1">
        <v>33000.0</v>
      </c>
      <c r="D470" s="1" t="s">
        <v>30</v>
      </c>
      <c r="E470" s="1">
        <v>5645.59</v>
      </c>
      <c r="F470" s="1">
        <v>3.0</v>
      </c>
      <c r="G470" s="1">
        <v>33.0</v>
      </c>
      <c r="H470" s="1">
        <v>6.0</v>
      </c>
      <c r="I470" s="1" t="s">
        <v>22</v>
      </c>
      <c r="J470" s="1">
        <v>0.943</v>
      </c>
      <c r="K470" s="1">
        <v>0.912</v>
      </c>
      <c r="L470" s="6" t="str">
        <f>if(J470&gt;QUARTILE!$B$3, "TOP", 0)</f>
        <v>TOP</v>
      </c>
      <c r="M470" s="6">
        <f t="shared" si="1"/>
        <v>2</v>
      </c>
    </row>
    <row r="471">
      <c r="A471" s="1">
        <v>101962.0</v>
      </c>
      <c r="B471" s="1">
        <v>34.0</v>
      </c>
      <c r="C471" s="1">
        <v>38000.0</v>
      </c>
      <c r="D471" s="1" t="s">
        <v>27</v>
      </c>
      <c r="E471" s="1">
        <v>27908.27</v>
      </c>
      <c r="F471" s="1">
        <v>4.0</v>
      </c>
      <c r="G471" s="1">
        <v>20.0</v>
      </c>
      <c r="H471" s="1">
        <v>12.0</v>
      </c>
      <c r="I471" s="1" t="s">
        <v>18</v>
      </c>
      <c r="J471" s="1">
        <v>0.819</v>
      </c>
      <c r="K471" s="1">
        <v>0.931</v>
      </c>
      <c r="L471" s="6" t="str">
        <f>if(J471&gt;QUARTILE!$B$3, "TOP", 0)</f>
        <v>TOP</v>
      </c>
      <c r="M471" s="6">
        <f t="shared" si="1"/>
        <v>1</v>
      </c>
    </row>
    <row r="472">
      <c r="A472" s="1">
        <v>101963.0</v>
      </c>
      <c r="B472" s="1">
        <v>27.0</v>
      </c>
      <c r="C472" s="1">
        <v>12000.0</v>
      </c>
      <c r="D472" s="1" t="s">
        <v>23</v>
      </c>
      <c r="E472" s="1">
        <v>1397.75</v>
      </c>
      <c r="F472" s="1">
        <v>4.0</v>
      </c>
      <c r="G472" s="1">
        <v>25.0</v>
      </c>
      <c r="H472" s="1">
        <v>10.0</v>
      </c>
      <c r="I472" s="1" t="s">
        <v>22</v>
      </c>
      <c r="J472" s="1">
        <v>0.885</v>
      </c>
      <c r="K472" s="1">
        <v>0.163</v>
      </c>
      <c r="L472" s="6" t="str">
        <f>if(J472&gt;QUARTILE!$B$3, "TOP", 0)</f>
        <v>TOP</v>
      </c>
      <c r="M472" s="6">
        <f t="shared" si="1"/>
        <v>2</v>
      </c>
    </row>
    <row r="473">
      <c r="A473" s="1">
        <v>101966.0</v>
      </c>
      <c r="B473" s="1">
        <v>66.0</v>
      </c>
      <c r="C473" s="1">
        <v>24000.0</v>
      </c>
      <c r="D473" s="1" t="s">
        <v>25</v>
      </c>
      <c r="E473" s="1">
        <v>18538.99</v>
      </c>
      <c r="F473" s="1">
        <v>4.0</v>
      </c>
      <c r="G473" s="1">
        <v>15.0</v>
      </c>
      <c r="H473" s="1">
        <v>4.0</v>
      </c>
      <c r="I473" s="1" t="s">
        <v>22</v>
      </c>
      <c r="J473" s="1">
        <v>1.0</v>
      </c>
      <c r="K473" s="1">
        <v>0.71</v>
      </c>
      <c r="L473" s="6" t="str">
        <f>if(J473&gt;QUARTILE!$B$3, "TOP", 0)</f>
        <v>TOP</v>
      </c>
      <c r="M473" s="6">
        <f t="shared" si="1"/>
        <v>2</v>
      </c>
    </row>
    <row r="474">
      <c r="A474" s="1">
        <v>101969.0</v>
      </c>
      <c r="B474" s="1">
        <v>79.0</v>
      </c>
      <c r="C474" s="1">
        <v>50000.0</v>
      </c>
      <c r="D474" s="1" t="s">
        <v>23</v>
      </c>
      <c r="E474" s="1">
        <v>845.3</v>
      </c>
      <c r="F474" s="1">
        <v>5.0</v>
      </c>
      <c r="G474" s="1">
        <v>13.0</v>
      </c>
      <c r="H474" s="1">
        <v>5.0</v>
      </c>
      <c r="I474" s="1" t="s">
        <v>22</v>
      </c>
      <c r="J474" s="1">
        <v>0.911</v>
      </c>
      <c r="K474" s="1">
        <v>0.046</v>
      </c>
      <c r="L474" s="6" t="str">
        <f>if(J474&gt;QUARTILE!$B$3, "TOP", 0)</f>
        <v>TOP</v>
      </c>
      <c r="M474" s="6">
        <f t="shared" si="1"/>
        <v>2</v>
      </c>
    </row>
    <row r="475">
      <c r="A475" s="1">
        <v>101970.0</v>
      </c>
      <c r="B475" s="1">
        <v>33.0</v>
      </c>
      <c r="C475" s="1">
        <v>41000.0</v>
      </c>
      <c r="D475" s="1" t="s">
        <v>27</v>
      </c>
      <c r="E475" s="1">
        <v>662.9</v>
      </c>
      <c r="F475" s="1">
        <v>4.0</v>
      </c>
      <c r="G475" s="1">
        <v>33.0</v>
      </c>
      <c r="H475" s="1">
        <v>11.0</v>
      </c>
      <c r="I475" s="1" t="s">
        <v>22</v>
      </c>
      <c r="J475" s="1">
        <v>0.867</v>
      </c>
      <c r="K475" s="1">
        <v>0.422</v>
      </c>
      <c r="L475" s="6" t="str">
        <f>if(J475&gt;QUARTILE!$B$3, "TOP", 0)</f>
        <v>TOP</v>
      </c>
      <c r="M475" s="6">
        <f t="shared" si="1"/>
        <v>2</v>
      </c>
    </row>
    <row r="476">
      <c r="A476" s="1">
        <v>101973.0</v>
      </c>
      <c r="B476" s="1">
        <v>25.0</v>
      </c>
      <c r="C476" s="1">
        <v>38000.0</v>
      </c>
      <c r="D476" s="1" t="s">
        <v>27</v>
      </c>
      <c r="E476" s="1">
        <v>16255.36</v>
      </c>
      <c r="F476" s="1">
        <v>3.0</v>
      </c>
      <c r="G476" s="1">
        <v>15.0</v>
      </c>
      <c r="H476" s="1">
        <v>10.0</v>
      </c>
      <c r="I476" s="1" t="s">
        <v>22</v>
      </c>
      <c r="J476" s="1">
        <v>0.863</v>
      </c>
      <c r="K476" s="1">
        <v>0.991</v>
      </c>
      <c r="L476" s="6" t="str">
        <f>if(J476&gt;QUARTILE!$B$3, "TOP", 0)</f>
        <v>TOP</v>
      </c>
      <c r="M476" s="6">
        <f t="shared" si="1"/>
        <v>2</v>
      </c>
    </row>
    <row r="477">
      <c r="A477" s="1">
        <v>101976.0</v>
      </c>
      <c r="B477" s="1">
        <v>34.0</v>
      </c>
      <c r="C477" s="1">
        <v>20000.0</v>
      </c>
      <c r="D477" s="1" t="s">
        <v>23</v>
      </c>
      <c r="E477" s="1">
        <v>5814.84</v>
      </c>
      <c r="F477" s="1">
        <v>4.0</v>
      </c>
      <c r="G477" s="1">
        <v>17.0</v>
      </c>
      <c r="H477" s="1">
        <v>9.0</v>
      </c>
      <c r="I477" s="1" t="s">
        <v>22</v>
      </c>
      <c r="J477" s="1">
        <v>0.91</v>
      </c>
      <c r="K477" s="1">
        <v>0.214</v>
      </c>
      <c r="L477" s="6" t="str">
        <f>if(J477&gt;QUARTILE!$B$3, "TOP", 0)</f>
        <v>TOP</v>
      </c>
      <c r="M477" s="6">
        <f t="shared" si="1"/>
        <v>2</v>
      </c>
    </row>
    <row r="478">
      <c r="A478" s="1">
        <v>101977.0</v>
      </c>
      <c r="B478" s="1">
        <v>40.0</v>
      </c>
      <c r="C478" s="1">
        <v>6000.0</v>
      </c>
      <c r="D478" s="1" t="s">
        <v>25</v>
      </c>
      <c r="E478" s="1">
        <v>10239.67</v>
      </c>
      <c r="F478" s="1">
        <v>5.0</v>
      </c>
      <c r="G478" s="1">
        <v>24.0</v>
      </c>
      <c r="H478" s="1">
        <v>14.0</v>
      </c>
      <c r="I478" s="1" t="s">
        <v>18</v>
      </c>
      <c r="J478" s="1">
        <v>0.857</v>
      </c>
      <c r="K478" s="1">
        <v>0.408</v>
      </c>
      <c r="L478" s="6" t="str">
        <f>if(J478&gt;QUARTILE!$B$3, "TOP", 0)</f>
        <v>TOP</v>
      </c>
      <c r="M478" s="6">
        <f t="shared" si="1"/>
        <v>1</v>
      </c>
    </row>
    <row r="479">
      <c r="A479" s="1">
        <v>101984.0</v>
      </c>
      <c r="B479" s="1">
        <v>35.0</v>
      </c>
      <c r="C479" s="1">
        <v>16000.0</v>
      </c>
      <c r="D479" s="1" t="s">
        <v>25</v>
      </c>
      <c r="E479" s="1">
        <v>9960.23</v>
      </c>
      <c r="F479" s="1">
        <v>4.0</v>
      </c>
      <c r="G479" s="1">
        <v>22.0</v>
      </c>
      <c r="H479" s="1">
        <v>11.0</v>
      </c>
      <c r="I479" s="1" t="s">
        <v>22</v>
      </c>
      <c r="J479" s="1">
        <v>0.992</v>
      </c>
      <c r="K479" s="1">
        <v>0.582</v>
      </c>
      <c r="L479" s="6" t="str">
        <f>if(J479&gt;QUARTILE!$B$3, "TOP", 0)</f>
        <v>TOP</v>
      </c>
      <c r="M479" s="6">
        <f t="shared" si="1"/>
        <v>2</v>
      </c>
    </row>
    <row r="480">
      <c r="A480" s="1">
        <v>101985.0</v>
      </c>
      <c r="B480" s="1">
        <v>42.0</v>
      </c>
      <c r="C480" s="1">
        <v>49000.0</v>
      </c>
      <c r="D480" s="1" t="s">
        <v>23</v>
      </c>
      <c r="E480" s="1">
        <v>11561.04</v>
      </c>
      <c r="F480" s="1">
        <v>1.0</v>
      </c>
      <c r="G480" s="1">
        <v>21.0</v>
      </c>
      <c r="H480" s="1">
        <v>11.0</v>
      </c>
      <c r="I480" s="1" t="s">
        <v>22</v>
      </c>
      <c r="J480" s="1">
        <v>0.936</v>
      </c>
      <c r="K480" s="1">
        <v>0.307</v>
      </c>
      <c r="L480" s="6" t="str">
        <f>if(J480&gt;QUARTILE!$B$3, "TOP", 0)</f>
        <v>TOP</v>
      </c>
      <c r="M480" s="6">
        <f t="shared" si="1"/>
        <v>2</v>
      </c>
    </row>
    <row r="481">
      <c r="A481" s="1">
        <v>101986.0</v>
      </c>
      <c r="B481" s="1">
        <v>29.0</v>
      </c>
      <c r="C481" s="1">
        <v>44000.0</v>
      </c>
      <c r="D481" s="1" t="s">
        <v>27</v>
      </c>
      <c r="E481" s="1">
        <v>31897.18</v>
      </c>
      <c r="F481" s="1">
        <v>2.0</v>
      </c>
      <c r="G481" s="1">
        <v>24.0</v>
      </c>
      <c r="H481" s="1">
        <v>15.0</v>
      </c>
      <c r="I481" s="1" t="s">
        <v>22</v>
      </c>
      <c r="J481" s="1">
        <v>1.0</v>
      </c>
      <c r="K481" s="1">
        <v>0.0</v>
      </c>
      <c r="L481" s="6" t="str">
        <f>if(J481&gt;QUARTILE!$B$3, "TOP", 0)</f>
        <v>TOP</v>
      </c>
      <c r="M481" s="6">
        <f t="shared" si="1"/>
        <v>2</v>
      </c>
    </row>
    <row r="482">
      <c r="A482" s="1">
        <v>101990.0</v>
      </c>
      <c r="B482" s="1">
        <v>58.0</v>
      </c>
      <c r="C482" s="1">
        <v>19000.0</v>
      </c>
      <c r="D482" s="1" t="s">
        <v>23</v>
      </c>
      <c r="E482" s="1">
        <v>14101.05</v>
      </c>
      <c r="F482" s="1">
        <v>2.0</v>
      </c>
      <c r="G482" s="1">
        <v>24.0</v>
      </c>
      <c r="H482" s="1">
        <v>13.0</v>
      </c>
      <c r="I482" s="1" t="s">
        <v>18</v>
      </c>
      <c r="J482" s="1">
        <v>0.853</v>
      </c>
      <c r="K482" s="1">
        <v>0.963</v>
      </c>
      <c r="L482" s="6" t="str">
        <f>if(J482&gt;QUARTILE!$B$3, "TOP", 0)</f>
        <v>TOP</v>
      </c>
      <c r="M482" s="6">
        <f t="shared" si="1"/>
        <v>1</v>
      </c>
    </row>
    <row r="483">
      <c r="A483" s="1">
        <v>101992.0</v>
      </c>
      <c r="B483" s="1">
        <v>43.0</v>
      </c>
      <c r="C483" s="1">
        <v>40000.0</v>
      </c>
      <c r="D483" s="1" t="s">
        <v>17</v>
      </c>
      <c r="E483" s="1">
        <v>970.8</v>
      </c>
      <c r="F483" s="1">
        <v>5.0</v>
      </c>
      <c r="G483" s="1">
        <v>22.0</v>
      </c>
      <c r="H483" s="1">
        <v>13.0</v>
      </c>
      <c r="I483" s="1" t="s">
        <v>18</v>
      </c>
      <c r="J483" s="1">
        <v>0.996</v>
      </c>
      <c r="K483" s="1">
        <v>0.824</v>
      </c>
      <c r="L483" s="6" t="str">
        <f>if(J483&gt;QUARTILE!$B$3, "TOP", 0)</f>
        <v>TOP</v>
      </c>
      <c r="M483" s="6">
        <f t="shared" si="1"/>
        <v>1</v>
      </c>
    </row>
    <row r="484">
      <c r="A484" s="1">
        <v>101994.0</v>
      </c>
      <c r="B484" s="1">
        <v>49.0</v>
      </c>
      <c r="C484" s="1">
        <v>24000.0</v>
      </c>
      <c r="D484" s="1" t="s">
        <v>27</v>
      </c>
      <c r="E484" s="1">
        <v>41328.94</v>
      </c>
      <c r="F484" s="1">
        <v>1.0</v>
      </c>
      <c r="G484" s="1">
        <v>28.0</v>
      </c>
      <c r="H484" s="1">
        <v>6.0</v>
      </c>
      <c r="I484" s="1" t="s">
        <v>18</v>
      </c>
      <c r="J484" s="1">
        <v>0.885</v>
      </c>
      <c r="K484" s="1">
        <v>0.889</v>
      </c>
      <c r="L484" s="6" t="str">
        <f>if(J484&gt;QUARTILE!$B$3, "TOP", 0)</f>
        <v>TOP</v>
      </c>
      <c r="M484" s="6">
        <f t="shared" si="1"/>
        <v>1</v>
      </c>
    </row>
    <row r="485">
      <c r="A485" s="1">
        <v>102005.0</v>
      </c>
      <c r="B485" s="1">
        <v>31.0</v>
      </c>
      <c r="C485" s="1">
        <v>8000.0</v>
      </c>
      <c r="D485" s="1" t="s">
        <v>25</v>
      </c>
      <c r="E485" s="1">
        <v>9612.75</v>
      </c>
      <c r="F485" s="1">
        <v>3.0</v>
      </c>
      <c r="G485" s="1">
        <v>27.0</v>
      </c>
      <c r="H485" s="1">
        <v>5.0</v>
      </c>
      <c r="I485" s="1" t="s">
        <v>22</v>
      </c>
      <c r="J485" s="1">
        <v>1.0</v>
      </c>
      <c r="K485" s="1">
        <v>0.008</v>
      </c>
      <c r="L485" s="6" t="str">
        <f>if(J485&gt;QUARTILE!$B$3, "TOP", 0)</f>
        <v>TOP</v>
      </c>
      <c r="M485" s="6">
        <f t="shared" si="1"/>
        <v>2</v>
      </c>
    </row>
    <row r="486">
      <c r="A486" s="1">
        <v>102012.0</v>
      </c>
      <c r="B486" s="1">
        <v>25.0</v>
      </c>
      <c r="C486" s="1">
        <v>24000.0</v>
      </c>
      <c r="D486" s="1" t="s">
        <v>27</v>
      </c>
      <c r="E486" s="1">
        <v>3569.52</v>
      </c>
      <c r="F486" s="1">
        <v>4.0</v>
      </c>
      <c r="G486" s="1">
        <v>23.0</v>
      </c>
      <c r="H486" s="1">
        <v>10.0</v>
      </c>
      <c r="I486" s="1" t="s">
        <v>22</v>
      </c>
      <c r="J486" s="1">
        <v>0.869</v>
      </c>
      <c r="K486" s="1">
        <v>0.347</v>
      </c>
      <c r="L486" s="6" t="str">
        <f>if(J486&gt;QUARTILE!$B$3, "TOP", 0)</f>
        <v>TOP</v>
      </c>
      <c r="M486" s="6">
        <f t="shared" si="1"/>
        <v>2</v>
      </c>
    </row>
    <row r="487">
      <c r="A487" s="1">
        <v>102021.0</v>
      </c>
      <c r="B487" s="1">
        <v>56.0</v>
      </c>
      <c r="C487" s="1">
        <v>23000.0</v>
      </c>
      <c r="D487" s="1" t="s">
        <v>23</v>
      </c>
      <c r="E487" s="1">
        <v>15107.89</v>
      </c>
      <c r="F487" s="1">
        <v>5.0</v>
      </c>
      <c r="G487" s="1">
        <v>23.0</v>
      </c>
      <c r="H487" s="1">
        <v>5.0</v>
      </c>
      <c r="I487" s="1" t="s">
        <v>22</v>
      </c>
      <c r="J487" s="1">
        <v>0.884</v>
      </c>
      <c r="K487" s="1">
        <v>0.655</v>
      </c>
      <c r="L487" s="6" t="str">
        <f>if(J487&gt;QUARTILE!$B$3, "TOP", 0)</f>
        <v>TOP</v>
      </c>
      <c r="M487" s="6">
        <f t="shared" si="1"/>
        <v>2</v>
      </c>
    </row>
    <row r="488">
      <c r="A488" s="1">
        <v>102024.0</v>
      </c>
      <c r="B488" s="1">
        <v>76.0</v>
      </c>
      <c r="C488" s="1">
        <v>57000.0</v>
      </c>
      <c r="D488" s="1" t="s">
        <v>27</v>
      </c>
      <c r="E488" s="1">
        <v>80145.59</v>
      </c>
      <c r="F488" s="1">
        <v>4.0</v>
      </c>
      <c r="G488" s="1">
        <v>20.0</v>
      </c>
      <c r="H488" s="1">
        <v>4.0</v>
      </c>
      <c r="I488" s="1" t="s">
        <v>18</v>
      </c>
      <c r="J488" s="1">
        <v>1.0</v>
      </c>
      <c r="K488" s="1">
        <v>0.338</v>
      </c>
      <c r="L488" s="6" t="str">
        <f>if(J488&gt;QUARTILE!$B$3, "TOP", 0)</f>
        <v>TOP</v>
      </c>
      <c r="M488" s="6">
        <f t="shared" si="1"/>
        <v>1</v>
      </c>
    </row>
    <row r="489">
      <c r="A489" s="1">
        <v>102025.0</v>
      </c>
      <c r="B489" s="1">
        <v>59.0</v>
      </c>
      <c r="C489" s="1">
        <v>9000.0</v>
      </c>
      <c r="D489" s="1" t="s">
        <v>25</v>
      </c>
      <c r="E489" s="1">
        <v>9232.95</v>
      </c>
      <c r="F489" s="1">
        <v>2.0</v>
      </c>
      <c r="G489" s="1">
        <v>24.0</v>
      </c>
      <c r="H489" s="1">
        <v>4.0</v>
      </c>
      <c r="I489" s="1" t="s">
        <v>22</v>
      </c>
      <c r="J489" s="1">
        <v>0.949</v>
      </c>
      <c r="K489" s="1">
        <v>0.4</v>
      </c>
      <c r="L489" s="6" t="str">
        <f>if(J489&gt;QUARTILE!$B$3, "TOP", 0)</f>
        <v>TOP</v>
      </c>
      <c r="M489" s="6">
        <f t="shared" si="1"/>
        <v>2</v>
      </c>
    </row>
    <row r="490">
      <c r="A490" s="1">
        <v>102028.0</v>
      </c>
      <c r="B490" s="1">
        <v>31.0</v>
      </c>
      <c r="C490" s="1">
        <v>10000.0</v>
      </c>
      <c r="D490" s="1" t="s">
        <v>23</v>
      </c>
      <c r="E490" s="1">
        <v>3082.34</v>
      </c>
      <c r="F490" s="1">
        <v>5.0</v>
      </c>
      <c r="G490" s="1">
        <v>28.0</v>
      </c>
      <c r="H490" s="1">
        <v>9.0</v>
      </c>
      <c r="I490" s="1" t="s">
        <v>22</v>
      </c>
      <c r="J490" s="1">
        <v>0.944</v>
      </c>
      <c r="K490" s="1">
        <v>0.893</v>
      </c>
      <c r="L490" s="6" t="str">
        <f>if(J490&gt;QUARTILE!$B$3, "TOP", 0)</f>
        <v>TOP</v>
      </c>
      <c r="M490" s="6">
        <f t="shared" si="1"/>
        <v>2</v>
      </c>
    </row>
    <row r="491">
      <c r="A491" s="1">
        <v>102033.0</v>
      </c>
      <c r="B491" s="1">
        <v>77.0</v>
      </c>
      <c r="C491" s="1">
        <v>9000.0</v>
      </c>
      <c r="D491" s="1" t="s">
        <v>23</v>
      </c>
      <c r="E491" s="1">
        <v>62920.03</v>
      </c>
      <c r="F491" s="1">
        <v>2.0</v>
      </c>
      <c r="G491" s="1">
        <v>27.0</v>
      </c>
      <c r="H491" s="1">
        <v>2.0</v>
      </c>
      <c r="I491" s="1" t="s">
        <v>18</v>
      </c>
      <c r="J491" s="1">
        <v>1.0</v>
      </c>
      <c r="K491" s="1">
        <v>0.895</v>
      </c>
      <c r="L491" s="6" t="str">
        <f>if(J491&gt;QUARTILE!$B$3, "TOP", 0)</f>
        <v>TOP</v>
      </c>
      <c r="M491" s="6">
        <f t="shared" si="1"/>
        <v>1</v>
      </c>
    </row>
    <row r="492">
      <c r="A492" s="1">
        <v>102036.0</v>
      </c>
      <c r="B492" s="1">
        <v>20.0</v>
      </c>
      <c r="C492" s="1">
        <v>24000.0</v>
      </c>
      <c r="D492" s="1" t="s">
        <v>23</v>
      </c>
      <c r="E492" s="1">
        <v>8305.54</v>
      </c>
      <c r="F492" s="1">
        <v>3.0</v>
      </c>
      <c r="G492" s="1">
        <v>15.0</v>
      </c>
      <c r="H492" s="1">
        <v>15.0</v>
      </c>
      <c r="I492" s="1" t="s">
        <v>18</v>
      </c>
      <c r="J492" s="1">
        <v>0.884</v>
      </c>
      <c r="K492" s="1">
        <v>0.503</v>
      </c>
      <c r="L492" s="6" t="str">
        <f>if(J492&gt;QUARTILE!$B$3, "TOP", 0)</f>
        <v>TOP</v>
      </c>
      <c r="M492" s="6">
        <f t="shared" si="1"/>
        <v>1</v>
      </c>
    </row>
    <row r="493">
      <c r="A493" s="1">
        <v>102041.0</v>
      </c>
      <c r="B493" s="1">
        <v>72.0</v>
      </c>
      <c r="C493" s="1">
        <v>15000.0</v>
      </c>
      <c r="D493" s="1" t="s">
        <v>23</v>
      </c>
      <c r="E493" s="1">
        <v>2238.89</v>
      </c>
      <c r="F493" s="1">
        <v>4.0</v>
      </c>
      <c r="G493" s="1">
        <v>27.0</v>
      </c>
      <c r="H493" s="1">
        <v>4.0</v>
      </c>
      <c r="I493" s="1" t="s">
        <v>22</v>
      </c>
      <c r="J493" s="1">
        <v>0.881</v>
      </c>
      <c r="K493" s="1">
        <v>0.314</v>
      </c>
      <c r="L493" s="6" t="str">
        <f>if(J493&gt;QUARTILE!$B$3, "TOP", 0)</f>
        <v>TOP</v>
      </c>
      <c r="M493" s="6">
        <f t="shared" si="1"/>
        <v>2</v>
      </c>
    </row>
    <row r="494">
      <c r="A494" s="1">
        <v>102043.0</v>
      </c>
      <c r="B494" s="1">
        <v>61.0</v>
      </c>
      <c r="C494" s="1">
        <v>16000.0</v>
      </c>
      <c r="D494" s="1" t="s">
        <v>25</v>
      </c>
      <c r="E494" s="1">
        <v>19329.96</v>
      </c>
      <c r="F494" s="1">
        <v>2.0</v>
      </c>
      <c r="G494" s="1">
        <v>26.0</v>
      </c>
      <c r="H494" s="1">
        <v>3.0</v>
      </c>
      <c r="I494" s="1" t="s">
        <v>22</v>
      </c>
      <c r="J494" s="1">
        <v>0.851</v>
      </c>
      <c r="K494" s="1">
        <v>0.957</v>
      </c>
      <c r="L494" s="6" t="str">
        <f>if(J494&gt;QUARTILE!$B$3, "TOP", 0)</f>
        <v>TOP</v>
      </c>
      <c r="M494" s="6">
        <f t="shared" si="1"/>
        <v>2</v>
      </c>
    </row>
    <row r="495">
      <c r="A495" s="1">
        <v>102046.0</v>
      </c>
      <c r="B495" s="1">
        <v>73.0</v>
      </c>
      <c r="C495" s="1">
        <v>10000.0</v>
      </c>
      <c r="D495" s="1" t="s">
        <v>23</v>
      </c>
      <c r="E495" s="1">
        <v>10678.0</v>
      </c>
      <c r="F495" s="1">
        <v>4.0</v>
      </c>
      <c r="G495" s="1">
        <v>21.0</v>
      </c>
      <c r="H495" s="1">
        <v>3.0</v>
      </c>
      <c r="I495" s="1" t="s">
        <v>22</v>
      </c>
      <c r="J495" s="1">
        <v>0.949</v>
      </c>
      <c r="K495" s="1">
        <v>0.148</v>
      </c>
      <c r="L495" s="6" t="str">
        <f>if(J495&gt;QUARTILE!$B$3, "TOP", 0)</f>
        <v>TOP</v>
      </c>
      <c r="M495" s="6">
        <f t="shared" si="1"/>
        <v>2</v>
      </c>
    </row>
    <row r="496">
      <c r="A496" s="1">
        <v>102047.0</v>
      </c>
      <c r="B496" s="1">
        <v>66.0</v>
      </c>
      <c r="C496" s="1">
        <v>24000.0</v>
      </c>
      <c r="D496" s="1" t="s">
        <v>25</v>
      </c>
      <c r="E496" s="1">
        <v>15981.9</v>
      </c>
      <c r="F496" s="1">
        <v>3.0</v>
      </c>
      <c r="G496" s="1">
        <v>21.0</v>
      </c>
      <c r="H496" s="1">
        <v>4.0</v>
      </c>
      <c r="I496" s="1" t="s">
        <v>22</v>
      </c>
      <c r="J496" s="1">
        <v>0.817</v>
      </c>
      <c r="K496" s="1">
        <v>0.045</v>
      </c>
      <c r="L496" s="6" t="str">
        <f>if(J496&gt;QUARTILE!$B$3, "TOP", 0)</f>
        <v>TOP</v>
      </c>
      <c r="M496" s="6">
        <f t="shared" si="1"/>
        <v>2</v>
      </c>
    </row>
    <row r="497">
      <c r="A497" s="1">
        <v>102049.0</v>
      </c>
      <c r="B497" s="1">
        <v>46.0</v>
      </c>
      <c r="C497" s="1">
        <v>17000.0</v>
      </c>
      <c r="D497" s="1" t="s">
        <v>23</v>
      </c>
      <c r="E497" s="1">
        <v>6786.43</v>
      </c>
      <c r="F497" s="1">
        <v>4.0</v>
      </c>
      <c r="G497" s="1">
        <v>14.0</v>
      </c>
      <c r="H497" s="1">
        <v>9.0</v>
      </c>
      <c r="I497" s="1" t="s">
        <v>22</v>
      </c>
      <c r="J497" s="1">
        <v>0.981</v>
      </c>
      <c r="K497" s="1">
        <v>0.654</v>
      </c>
      <c r="L497" s="6" t="str">
        <f>if(J497&gt;QUARTILE!$B$3, "TOP", 0)</f>
        <v>TOP</v>
      </c>
      <c r="M497" s="6">
        <f t="shared" si="1"/>
        <v>2</v>
      </c>
    </row>
    <row r="498">
      <c r="A498" s="1">
        <v>102052.0</v>
      </c>
      <c r="B498" s="1">
        <v>30.0</v>
      </c>
      <c r="C498" s="1">
        <v>26000.0</v>
      </c>
      <c r="D498" s="1" t="s">
        <v>23</v>
      </c>
      <c r="E498" s="1">
        <v>90279.94</v>
      </c>
      <c r="F498" s="1">
        <v>1.0</v>
      </c>
      <c r="G498" s="1">
        <v>23.0</v>
      </c>
      <c r="H498" s="1">
        <v>6.0</v>
      </c>
      <c r="I498" s="1" t="s">
        <v>18</v>
      </c>
      <c r="J498" s="1">
        <v>0.921</v>
      </c>
      <c r="K498" s="1">
        <v>0.281</v>
      </c>
      <c r="L498" s="6" t="str">
        <f>if(J498&gt;QUARTILE!$B$3, "TOP", 0)</f>
        <v>TOP</v>
      </c>
      <c r="M498" s="6">
        <f t="shared" si="1"/>
        <v>1</v>
      </c>
    </row>
    <row r="499">
      <c r="A499" s="1">
        <v>102057.0</v>
      </c>
      <c r="B499" s="1">
        <v>59.0</v>
      </c>
      <c r="C499" s="1">
        <v>23000.0</v>
      </c>
      <c r="D499" s="1" t="s">
        <v>25</v>
      </c>
      <c r="E499" s="1">
        <v>2896.96</v>
      </c>
      <c r="F499" s="1">
        <v>3.0</v>
      </c>
      <c r="G499" s="1">
        <v>23.0</v>
      </c>
      <c r="H499" s="1">
        <v>7.0</v>
      </c>
      <c r="I499" s="1" t="s">
        <v>22</v>
      </c>
      <c r="J499" s="1">
        <v>1.0</v>
      </c>
      <c r="K499" s="1">
        <v>0.978</v>
      </c>
      <c r="L499" s="6" t="str">
        <f>if(J499&gt;QUARTILE!$B$3, "TOP", 0)</f>
        <v>TOP</v>
      </c>
      <c r="M499" s="6">
        <f t="shared" si="1"/>
        <v>2</v>
      </c>
    </row>
    <row r="500">
      <c r="A500" s="1">
        <v>102061.0</v>
      </c>
      <c r="B500" s="1">
        <v>72.0</v>
      </c>
      <c r="C500" s="1">
        <v>21000.0</v>
      </c>
      <c r="D500" s="1" t="s">
        <v>17</v>
      </c>
      <c r="E500" s="1">
        <v>16693.98</v>
      </c>
      <c r="F500" s="1">
        <v>4.0</v>
      </c>
      <c r="G500" s="1">
        <v>25.0</v>
      </c>
      <c r="H500" s="1">
        <v>6.0</v>
      </c>
      <c r="I500" s="1" t="s">
        <v>22</v>
      </c>
      <c r="J500" s="1">
        <v>0.877</v>
      </c>
      <c r="K500" s="1">
        <v>0.151</v>
      </c>
      <c r="L500" s="6" t="str">
        <f>if(J500&gt;QUARTILE!$B$3, "TOP", 0)</f>
        <v>TOP</v>
      </c>
      <c r="M500" s="6">
        <f t="shared" si="1"/>
        <v>2</v>
      </c>
    </row>
    <row r="501">
      <c r="A501" s="1">
        <v>102073.0</v>
      </c>
      <c r="B501" s="1">
        <v>52.0</v>
      </c>
      <c r="C501" s="1">
        <v>60000.0</v>
      </c>
      <c r="D501" s="1" t="s">
        <v>25</v>
      </c>
      <c r="E501" s="1">
        <v>1034.65</v>
      </c>
      <c r="F501" s="1">
        <v>5.0</v>
      </c>
      <c r="G501" s="1">
        <v>20.0</v>
      </c>
      <c r="H501" s="1">
        <v>11.0</v>
      </c>
      <c r="I501" s="1" t="s">
        <v>18</v>
      </c>
      <c r="J501" s="1">
        <v>0.821</v>
      </c>
      <c r="K501" s="1">
        <v>0.197</v>
      </c>
      <c r="L501" s="6" t="str">
        <f>if(J501&gt;QUARTILE!$B$3, "TOP", 0)</f>
        <v>TOP</v>
      </c>
      <c r="M501" s="6">
        <f t="shared" si="1"/>
        <v>1</v>
      </c>
    </row>
    <row r="502">
      <c r="A502" s="1">
        <v>102074.0</v>
      </c>
      <c r="B502" s="1">
        <v>76.0</v>
      </c>
      <c r="C502" s="1">
        <v>38000.0</v>
      </c>
      <c r="D502" s="1" t="s">
        <v>23</v>
      </c>
      <c r="E502" s="1">
        <v>3801.06</v>
      </c>
      <c r="F502" s="1">
        <v>1.0</v>
      </c>
      <c r="G502" s="1">
        <v>18.0</v>
      </c>
      <c r="H502" s="1">
        <v>3.0</v>
      </c>
      <c r="I502" s="1" t="s">
        <v>22</v>
      </c>
      <c r="J502" s="1">
        <v>1.0</v>
      </c>
      <c r="K502" s="1">
        <v>0.049</v>
      </c>
      <c r="L502" s="6" t="str">
        <f>if(J502&gt;QUARTILE!$B$3, "TOP", 0)</f>
        <v>TOP</v>
      </c>
      <c r="M502" s="6">
        <f t="shared" si="1"/>
        <v>2</v>
      </c>
    </row>
    <row r="503">
      <c r="A503" s="1">
        <v>102075.0</v>
      </c>
      <c r="B503" s="1">
        <v>56.0</v>
      </c>
      <c r="C503" s="1">
        <v>9000.0</v>
      </c>
      <c r="D503" s="1" t="s">
        <v>25</v>
      </c>
      <c r="E503" s="1">
        <v>3004.84</v>
      </c>
      <c r="F503" s="1">
        <v>4.0</v>
      </c>
      <c r="G503" s="1">
        <v>15.0</v>
      </c>
      <c r="H503" s="1">
        <v>4.0</v>
      </c>
      <c r="I503" s="1" t="s">
        <v>22</v>
      </c>
      <c r="J503" s="1">
        <v>0.988</v>
      </c>
      <c r="K503" s="1">
        <v>0.782</v>
      </c>
      <c r="L503" s="6" t="str">
        <f>if(J503&gt;QUARTILE!$B$3, "TOP", 0)</f>
        <v>TOP</v>
      </c>
      <c r="M503" s="6">
        <f t="shared" si="1"/>
        <v>2</v>
      </c>
    </row>
    <row r="504">
      <c r="A504" s="1">
        <v>102076.0</v>
      </c>
      <c r="B504" s="1">
        <v>63.0</v>
      </c>
      <c r="C504" s="1">
        <v>18000.0</v>
      </c>
      <c r="D504" s="1" t="s">
        <v>23</v>
      </c>
      <c r="E504" s="1">
        <v>6604.08</v>
      </c>
      <c r="F504" s="1">
        <v>2.0</v>
      </c>
      <c r="G504" s="1">
        <v>17.0</v>
      </c>
      <c r="H504" s="1">
        <v>5.0</v>
      </c>
      <c r="I504" s="1" t="s">
        <v>22</v>
      </c>
      <c r="J504" s="1">
        <v>1.0</v>
      </c>
      <c r="K504" s="1">
        <v>0.946</v>
      </c>
      <c r="L504" s="6" t="str">
        <f>if(J504&gt;QUARTILE!$B$3, "TOP", 0)</f>
        <v>TOP</v>
      </c>
      <c r="M504" s="6">
        <f t="shared" si="1"/>
        <v>2</v>
      </c>
    </row>
    <row r="505">
      <c r="A505" s="1">
        <v>102079.0</v>
      </c>
      <c r="B505" s="1">
        <v>79.0</v>
      </c>
      <c r="C505" s="1">
        <v>12000.0</v>
      </c>
      <c r="D505" s="1" t="s">
        <v>21</v>
      </c>
      <c r="E505" s="1">
        <v>1758.5</v>
      </c>
      <c r="F505" s="1">
        <v>5.0</v>
      </c>
      <c r="G505" s="1">
        <v>18.0</v>
      </c>
      <c r="H505" s="1">
        <v>2.0</v>
      </c>
      <c r="I505" s="1" t="s">
        <v>22</v>
      </c>
      <c r="J505" s="1">
        <v>0.923</v>
      </c>
      <c r="K505" s="1">
        <v>0.121</v>
      </c>
      <c r="L505" s="6" t="str">
        <f>if(J505&gt;QUARTILE!$B$3, "TOP", 0)</f>
        <v>TOP</v>
      </c>
      <c r="M505" s="6">
        <f t="shared" si="1"/>
        <v>2</v>
      </c>
    </row>
    <row r="506">
      <c r="A506" s="1">
        <v>102083.0</v>
      </c>
      <c r="B506" s="1">
        <v>70.0</v>
      </c>
      <c r="C506" s="1">
        <v>20000.0</v>
      </c>
      <c r="D506" s="1" t="s">
        <v>27</v>
      </c>
      <c r="E506" s="1">
        <v>50121.83</v>
      </c>
      <c r="F506" s="1">
        <v>1.0</v>
      </c>
      <c r="G506" s="1">
        <v>18.0</v>
      </c>
      <c r="H506" s="1">
        <v>3.0</v>
      </c>
      <c r="I506" s="1" t="s">
        <v>18</v>
      </c>
      <c r="J506" s="1">
        <v>1.0</v>
      </c>
      <c r="K506" s="1">
        <v>0.869</v>
      </c>
      <c r="L506" s="6" t="str">
        <f>if(J506&gt;QUARTILE!$B$3, "TOP", 0)</f>
        <v>TOP</v>
      </c>
      <c r="M506" s="6">
        <f t="shared" si="1"/>
        <v>1</v>
      </c>
    </row>
    <row r="507">
      <c r="A507" s="1">
        <v>102094.0</v>
      </c>
      <c r="B507" s="1">
        <v>80.0</v>
      </c>
      <c r="C507" s="1">
        <v>15000.0</v>
      </c>
      <c r="D507" s="1" t="s">
        <v>25</v>
      </c>
      <c r="E507" s="1">
        <v>17551.91</v>
      </c>
      <c r="F507" s="1">
        <v>2.0</v>
      </c>
      <c r="G507" s="1">
        <v>18.0</v>
      </c>
      <c r="H507" s="1">
        <v>9.0</v>
      </c>
      <c r="I507" s="1" t="s">
        <v>22</v>
      </c>
      <c r="J507" s="1">
        <v>0.851</v>
      </c>
      <c r="K507" s="1">
        <v>0.311</v>
      </c>
      <c r="L507" s="6" t="str">
        <f>if(J507&gt;QUARTILE!$B$3, "TOP", 0)</f>
        <v>TOP</v>
      </c>
      <c r="M507" s="6">
        <f t="shared" si="1"/>
        <v>2</v>
      </c>
    </row>
    <row r="508">
      <c r="A508" s="1">
        <v>102097.0</v>
      </c>
      <c r="B508" s="1">
        <v>22.0</v>
      </c>
      <c r="C508" s="1">
        <v>12000.0</v>
      </c>
      <c r="D508" s="1" t="s">
        <v>21</v>
      </c>
      <c r="E508" s="1">
        <v>10306.76</v>
      </c>
      <c r="F508" s="1">
        <v>2.0</v>
      </c>
      <c r="G508" s="1">
        <v>17.0</v>
      </c>
      <c r="H508" s="1">
        <v>16.0</v>
      </c>
      <c r="I508" s="1" t="s">
        <v>18</v>
      </c>
      <c r="J508" s="1">
        <v>0.912</v>
      </c>
      <c r="K508" s="1">
        <v>0.446</v>
      </c>
      <c r="L508" s="6" t="str">
        <f>if(J508&gt;QUARTILE!$B$3, "TOP", 0)</f>
        <v>TOP</v>
      </c>
      <c r="M508" s="6">
        <f t="shared" si="1"/>
        <v>1</v>
      </c>
    </row>
    <row r="509">
      <c r="A509" s="1">
        <v>102098.0</v>
      </c>
      <c r="B509" s="1">
        <v>18.0</v>
      </c>
      <c r="C509" s="1">
        <v>31000.0</v>
      </c>
      <c r="D509" s="1" t="s">
        <v>23</v>
      </c>
      <c r="E509" s="1">
        <v>50396.24</v>
      </c>
      <c r="F509" s="1">
        <v>2.0</v>
      </c>
      <c r="G509" s="1">
        <v>25.0</v>
      </c>
      <c r="H509" s="1">
        <v>15.0</v>
      </c>
      <c r="I509" s="1" t="s">
        <v>18</v>
      </c>
      <c r="J509" s="1">
        <v>0.9</v>
      </c>
      <c r="K509" s="1">
        <v>0.326</v>
      </c>
      <c r="L509" s="6" t="str">
        <f>if(J509&gt;QUARTILE!$B$3, "TOP", 0)</f>
        <v>TOP</v>
      </c>
      <c r="M509" s="6">
        <f t="shared" si="1"/>
        <v>1</v>
      </c>
    </row>
    <row r="510">
      <c r="A510" s="1">
        <v>102106.0</v>
      </c>
      <c r="B510" s="1">
        <v>67.0</v>
      </c>
      <c r="C510" s="1">
        <v>9000.0</v>
      </c>
      <c r="D510" s="1" t="s">
        <v>23</v>
      </c>
      <c r="E510" s="1">
        <v>62751.38</v>
      </c>
      <c r="F510" s="1">
        <v>1.0</v>
      </c>
      <c r="G510" s="1">
        <v>17.0</v>
      </c>
      <c r="H510" s="1">
        <v>10.0</v>
      </c>
      <c r="I510" s="1" t="s">
        <v>18</v>
      </c>
      <c r="J510" s="1">
        <v>0.928</v>
      </c>
      <c r="K510" s="1">
        <v>0.245</v>
      </c>
      <c r="L510" s="6" t="str">
        <f>if(J510&gt;QUARTILE!$B$3, "TOP", 0)</f>
        <v>TOP</v>
      </c>
      <c r="M510" s="6">
        <f t="shared" si="1"/>
        <v>1</v>
      </c>
    </row>
    <row r="511">
      <c r="A511" s="1">
        <v>102108.0</v>
      </c>
      <c r="B511" s="1">
        <v>35.0</v>
      </c>
      <c r="C511" s="1">
        <v>52000.0</v>
      </c>
      <c r="D511" s="1" t="s">
        <v>27</v>
      </c>
      <c r="E511" s="1">
        <v>16747.91</v>
      </c>
      <c r="F511" s="1">
        <v>5.0</v>
      </c>
      <c r="G511" s="1">
        <v>20.0</v>
      </c>
      <c r="H511" s="1">
        <v>8.0</v>
      </c>
      <c r="I511" s="1" t="s">
        <v>22</v>
      </c>
      <c r="J511" s="1">
        <v>1.0</v>
      </c>
      <c r="K511" s="1">
        <v>0.413</v>
      </c>
      <c r="L511" s="6" t="str">
        <f>if(J511&gt;QUARTILE!$B$3, "TOP", 0)</f>
        <v>TOP</v>
      </c>
      <c r="M511" s="6">
        <f t="shared" si="1"/>
        <v>2</v>
      </c>
    </row>
    <row r="512">
      <c r="A512" s="1">
        <v>102111.0</v>
      </c>
      <c r="B512" s="1">
        <v>42.0</v>
      </c>
      <c r="C512" s="1">
        <v>33000.0</v>
      </c>
      <c r="D512" s="1" t="s">
        <v>25</v>
      </c>
      <c r="E512" s="1">
        <v>25157.6</v>
      </c>
      <c r="F512" s="1">
        <v>2.0</v>
      </c>
      <c r="G512" s="1">
        <v>13.0</v>
      </c>
      <c r="H512" s="1">
        <v>10.0</v>
      </c>
      <c r="I512" s="1" t="s">
        <v>22</v>
      </c>
      <c r="J512" s="1">
        <v>0.825</v>
      </c>
      <c r="K512" s="1">
        <v>0.565</v>
      </c>
      <c r="L512" s="6" t="str">
        <f>if(J512&gt;QUARTILE!$B$3, "TOP", 0)</f>
        <v>TOP</v>
      </c>
      <c r="M512" s="6">
        <f t="shared" si="1"/>
        <v>2</v>
      </c>
    </row>
    <row r="513">
      <c r="A513" s="1">
        <v>102112.0</v>
      </c>
      <c r="B513" s="1">
        <v>65.0</v>
      </c>
      <c r="C513" s="1">
        <v>76000.0</v>
      </c>
      <c r="D513" s="1" t="s">
        <v>23</v>
      </c>
      <c r="E513" s="1">
        <v>14754.06</v>
      </c>
      <c r="F513" s="1">
        <v>3.0</v>
      </c>
      <c r="G513" s="1">
        <v>15.0</v>
      </c>
      <c r="H513" s="1">
        <v>4.0</v>
      </c>
      <c r="I513" s="1" t="s">
        <v>22</v>
      </c>
      <c r="J513" s="1">
        <v>0.911</v>
      </c>
      <c r="K513" s="1">
        <v>0.754</v>
      </c>
      <c r="L513" s="6" t="str">
        <f>if(J513&gt;QUARTILE!$B$3, "TOP", 0)</f>
        <v>TOP</v>
      </c>
      <c r="M513" s="6">
        <f t="shared" si="1"/>
        <v>2</v>
      </c>
    </row>
    <row r="514">
      <c r="A514" s="1">
        <v>102117.0</v>
      </c>
      <c r="B514" s="1">
        <v>26.0</v>
      </c>
      <c r="C514" s="1">
        <v>22000.0</v>
      </c>
      <c r="D514" s="1" t="s">
        <v>27</v>
      </c>
      <c r="E514" s="1">
        <v>58673.67</v>
      </c>
      <c r="F514" s="1">
        <v>5.0</v>
      </c>
      <c r="G514" s="1">
        <v>18.0</v>
      </c>
      <c r="H514" s="1">
        <v>16.0</v>
      </c>
      <c r="I514" s="1" t="s">
        <v>22</v>
      </c>
      <c r="J514" s="1">
        <v>0.981</v>
      </c>
      <c r="K514" s="1">
        <v>0.234</v>
      </c>
      <c r="L514" s="6" t="str">
        <f>if(J514&gt;QUARTILE!$B$3, "TOP", 0)</f>
        <v>TOP</v>
      </c>
      <c r="M514" s="6">
        <f t="shared" si="1"/>
        <v>2</v>
      </c>
    </row>
    <row r="515">
      <c r="A515" s="1">
        <v>102119.0</v>
      </c>
      <c r="B515" s="1">
        <v>66.0</v>
      </c>
      <c r="C515" s="1">
        <v>12000.0</v>
      </c>
      <c r="D515" s="1" t="s">
        <v>27</v>
      </c>
      <c r="E515" s="1">
        <v>19948.13</v>
      </c>
      <c r="F515" s="1">
        <v>2.0</v>
      </c>
      <c r="G515" s="1">
        <v>26.0</v>
      </c>
      <c r="H515" s="1">
        <v>5.0</v>
      </c>
      <c r="I515" s="1" t="s">
        <v>22</v>
      </c>
      <c r="J515" s="1">
        <v>0.906</v>
      </c>
      <c r="K515" s="1">
        <v>0.05</v>
      </c>
      <c r="L515" s="6" t="str">
        <f>if(J515&gt;QUARTILE!$B$3, "TOP", 0)</f>
        <v>TOP</v>
      </c>
      <c r="M515" s="6">
        <f t="shared" si="1"/>
        <v>2</v>
      </c>
    </row>
    <row r="516">
      <c r="A516" s="1">
        <v>102121.0</v>
      </c>
      <c r="B516" s="1">
        <v>41.0</v>
      </c>
      <c r="C516" s="1">
        <v>9000.0</v>
      </c>
      <c r="D516" s="1" t="s">
        <v>25</v>
      </c>
      <c r="E516" s="1">
        <v>44202.4</v>
      </c>
      <c r="F516" s="1">
        <v>2.0</v>
      </c>
      <c r="G516" s="1">
        <v>22.0</v>
      </c>
      <c r="H516" s="1">
        <v>7.0</v>
      </c>
      <c r="I516" s="1" t="s">
        <v>18</v>
      </c>
      <c r="J516" s="1">
        <v>1.0</v>
      </c>
      <c r="K516" s="1">
        <v>0.487</v>
      </c>
      <c r="L516" s="6" t="str">
        <f>if(J516&gt;QUARTILE!$B$3, "TOP", 0)</f>
        <v>TOP</v>
      </c>
      <c r="M516" s="6">
        <f t="shared" si="1"/>
        <v>1</v>
      </c>
    </row>
    <row r="517">
      <c r="A517" s="1">
        <v>102125.0</v>
      </c>
      <c r="B517" s="1">
        <v>75.0</v>
      </c>
      <c r="C517" s="1">
        <v>36000.0</v>
      </c>
      <c r="D517" s="1" t="s">
        <v>25</v>
      </c>
      <c r="E517" s="1">
        <v>5115.53</v>
      </c>
      <c r="F517" s="1">
        <v>1.0</v>
      </c>
      <c r="G517" s="1">
        <v>17.0</v>
      </c>
      <c r="H517" s="1">
        <v>3.0</v>
      </c>
      <c r="I517" s="1" t="s">
        <v>22</v>
      </c>
      <c r="J517" s="1">
        <v>0.937</v>
      </c>
      <c r="K517" s="1">
        <v>0.543</v>
      </c>
      <c r="L517" s="6" t="str">
        <f>if(J517&gt;QUARTILE!$B$3, "TOP", 0)</f>
        <v>TOP</v>
      </c>
      <c r="M517" s="6">
        <f t="shared" si="1"/>
        <v>2</v>
      </c>
    </row>
    <row r="518">
      <c r="A518" s="1">
        <v>102128.0</v>
      </c>
      <c r="B518" s="1">
        <v>54.0</v>
      </c>
      <c r="C518" s="1">
        <v>24000.0</v>
      </c>
      <c r="D518" s="1" t="s">
        <v>25</v>
      </c>
      <c r="E518" s="1">
        <v>4831.29</v>
      </c>
      <c r="F518" s="1">
        <v>5.0</v>
      </c>
      <c r="G518" s="1">
        <v>31.0</v>
      </c>
      <c r="H518" s="1">
        <v>2.0</v>
      </c>
      <c r="I518" s="1" t="s">
        <v>22</v>
      </c>
      <c r="J518" s="1">
        <v>0.878</v>
      </c>
      <c r="K518" s="1">
        <v>0.761</v>
      </c>
      <c r="L518" s="6" t="str">
        <f>if(J518&gt;QUARTILE!$B$3, "TOP", 0)</f>
        <v>TOP</v>
      </c>
      <c r="M518" s="6">
        <f t="shared" si="1"/>
        <v>2</v>
      </c>
    </row>
    <row r="519">
      <c r="A519" s="1">
        <v>102133.0</v>
      </c>
      <c r="B519" s="1">
        <v>73.0</v>
      </c>
      <c r="C519" s="1">
        <v>23000.0</v>
      </c>
      <c r="D519" s="1" t="s">
        <v>23</v>
      </c>
      <c r="E519" s="1">
        <v>38893.85</v>
      </c>
      <c r="F519" s="1">
        <v>2.0</v>
      </c>
      <c r="G519" s="1">
        <v>26.0</v>
      </c>
      <c r="H519" s="1">
        <v>3.0</v>
      </c>
      <c r="I519" s="1" t="s">
        <v>18</v>
      </c>
      <c r="J519" s="1">
        <v>0.869</v>
      </c>
      <c r="K519" s="1">
        <v>0.079</v>
      </c>
      <c r="L519" s="6" t="str">
        <f>if(J519&gt;QUARTILE!$B$3, "TOP", 0)</f>
        <v>TOP</v>
      </c>
      <c r="M519" s="6">
        <f t="shared" si="1"/>
        <v>1</v>
      </c>
    </row>
    <row r="520">
      <c r="A520" s="1">
        <v>102140.0</v>
      </c>
      <c r="B520" s="1">
        <v>51.0</v>
      </c>
      <c r="C520" s="1">
        <v>17000.0</v>
      </c>
      <c r="D520" s="1" t="s">
        <v>23</v>
      </c>
      <c r="E520" s="1">
        <v>35736.89</v>
      </c>
      <c r="F520" s="1">
        <v>5.0</v>
      </c>
      <c r="G520" s="1">
        <v>10.0</v>
      </c>
      <c r="H520" s="1">
        <v>5.0</v>
      </c>
      <c r="I520" s="1" t="s">
        <v>18</v>
      </c>
      <c r="J520" s="1">
        <v>0.927</v>
      </c>
      <c r="K520" s="1">
        <v>0.775</v>
      </c>
      <c r="L520" s="6" t="str">
        <f>if(J520&gt;QUARTILE!$B$3, "TOP", 0)</f>
        <v>TOP</v>
      </c>
      <c r="M520" s="6">
        <f t="shared" si="1"/>
        <v>1</v>
      </c>
    </row>
    <row r="521">
      <c r="A521" s="1">
        <v>102141.0</v>
      </c>
      <c r="B521" s="1">
        <v>42.0</v>
      </c>
      <c r="C521" s="1">
        <v>62000.0</v>
      </c>
      <c r="D521" s="1" t="s">
        <v>21</v>
      </c>
      <c r="E521" s="1">
        <v>19461.69</v>
      </c>
      <c r="F521" s="1">
        <v>1.0</v>
      </c>
      <c r="G521" s="1">
        <v>23.0</v>
      </c>
      <c r="H521" s="1">
        <v>10.0</v>
      </c>
      <c r="I521" s="1" t="s">
        <v>22</v>
      </c>
      <c r="J521" s="1">
        <v>0.868</v>
      </c>
      <c r="K521" s="1">
        <v>0.702</v>
      </c>
      <c r="L521" s="6" t="str">
        <f>if(J521&gt;QUARTILE!$B$3, "TOP", 0)</f>
        <v>TOP</v>
      </c>
      <c r="M521" s="6">
        <f t="shared" si="1"/>
        <v>2</v>
      </c>
    </row>
    <row r="522">
      <c r="A522" s="1">
        <v>102143.0</v>
      </c>
      <c r="B522" s="1">
        <v>69.0</v>
      </c>
      <c r="C522" s="1">
        <v>27000.0</v>
      </c>
      <c r="D522" s="1" t="s">
        <v>21</v>
      </c>
      <c r="E522" s="1">
        <v>34286.75</v>
      </c>
      <c r="F522" s="1">
        <v>3.0</v>
      </c>
      <c r="G522" s="1">
        <v>25.0</v>
      </c>
      <c r="H522" s="1">
        <v>9.0</v>
      </c>
      <c r="I522" s="1" t="s">
        <v>18</v>
      </c>
      <c r="J522" s="1">
        <v>0.926</v>
      </c>
      <c r="K522" s="1">
        <v>0.526</v>
      </c>
      <c r="L522" s="6" t="str">
        <f>if(J522&gt;QUARTILE!$B$3, "TOP", 0)</f>
        <v>TOP</v>
      </c>
      <c r="M522" s="6">
        <f t="shared" si="1"/>
        <v>1</v>
      </c>
    </row>
    <row r="523">
      <c r="A523" s="1">
        <v>102147.0</v>
      </c>
      <c r="B523" s="1">
        <v>37.0</v>
      </c>
      <c r="C523" s="1">
        <v>28000.0</v>
      </c>
      <c r="D523" s="1" t="s">
        <v>27</v>
      </c>
      <c r="E523" s="1">
        <v>153.61</v>
      </c>
      <c r="F523" s="1">
        <v>5.0</v>
      </c>
      <c r="G523" s="1">
        <v>24.0</v>
      </c>
      <c r="H523" s="1">
        <v>13.0</v>
      </c>
      <c r="I523" s="1" t="s">
        <v>22</v>
      </c>
      <c r="J523" s="1">
        <v>0.923</v>
      </c>
      <c r="K523" s="1">
        <v>0.91</v>
      </c>
      <c r="L523" s="6" t="str">
        <f>if(J523&gt;QUARTILE!$B$3, "TOP", 0)</f>
        <v>TOP</v>
      </c>
      <c r="M523" s="6">
        <f t="shared" si="1"/>
        <v>2</v>
      </c>
    </row>
    <row r="524">
      <c r="A524" s="1">
        <v>102149.0</v>
      </c>
      <c r="B524" s="1">
        <v>80.0</v>
      </c>
      <c r="C524" s="1">
        <v>28000.0</v>
      </c>
      <c r="D524" s="1" t="s">
        <v>17</v>
      </c>
      <c r="E524" s="1">
        <v>21558.73</v>
      </c>
      <c r="F524" s="1">
        <v>5.0</v>
      </c>
      <c r="G524" s="1">
        <v>18.0</v>
      </c>
      <c r="H524" s="1">
        <v>3.0</v>
      </c>
      <c r="I524" s="1" t="s">
        <v>22</v>
      </c>
      <c r="J524" s="1">
        <v>0.965</v>
      </c>
      <c r="K524" s="1">
        <v>0.371</v>
      </c>
      <c r="L524" s="6" t="str">
        <f>if(J524&gt;QUARTILE!$B$3, "TOP", 0)</f>
        <v>TOP</v>
      </c>
      <c r="M524" s="6">
        <f t="shared" si="1"/>
        <v>2</v>
      </c>
    </row>
    <row r="525">
      <c r="A525" s="1">
        <v>102154.0</v>
      </c>
      <c r="B525" s="1">
        <v>63.0</v>
      </c>
      <c r="C525" s="1">
        <v>46000.0</v>
      </c>
      <c r="D525" s="1" t="s">
        <v>23</v>
      </c>
      <c r="E525" s="1">
        <v>64411.04</v>
      </c>
      <c r="F525" s="1">
        <v>2.0</v>
      </c>
      <c r="G525" s="1">
        <v>17.0</v>
      </c>
      <c r="H525" s="1">
        <v>3.0</v>
      </c>
      <c r="I525" s="1" t="s">
        <v>18</v>
      </c>
      <c r="J525" s="1">
        <v>1.0</v>
      </c>
      <c r="K525" s="1">
        <v>0.236</v>
      </c>
      <c r="L525" s="6" t="str">
        <f>if(J525&gt;QUARTILE!$B$3, "TOP", 0)</f>
        <v>TOP</v>
      </c>
      <c r="M525" s="6">
        <f t="shared" si="1"/>
        <v>1</v>
      </c>
    </row>
    <row r="526">
      <c r="A526" s="1">
        <v>102155.0</v>
      </c>
      <c r="B526" s="1">
        <v>27.0</v>
      </c>
      <c r="C526" s="1">
        <v>22000.0</v>
      </c>
      <c r="D526" s="1" t="s">
        <v>23</v>
      </c>
      <c r="E526" s="1">
        <v>1398.33</v>
      </c>
      <c r="F526" s="1">
        <v>3.0</v>
      </c>
      <c r="G526" s="1">
        <v>29.0</v>
      </c>
      <c r="H526" s="1">
        <v>16.0</v>
      </c>
      <c r="I526" s="1" t="s">
        <v>22</v>
      </c>
      <c r="J526" s="1">
        <v>1.0</v>
      </c>
      <c r="K526" s="1">
        <v>0.228</v>
      </c>
      <c r="L526" s="6" t="str">
        <f>if(J526&gt;QUARTILE!$B$3, "TOP", 0)</f>
        <v>TOP</v>
      </c>
      <c r="M526" s="6">
        <f t="shared" si="1"/>
        <v>2</v>
      </c>
    </row>
    <row r="527">
      <c r="A527" s="1">
        <v>102156.0</v>
      </c>
      <c r="B527" s="1">
        <v>60.0</v>
      </c>
      <c r="C527" s="1">
        <v>45000.0</v>
      </c>
      <c r="D527" s="1" t="s">
        <v>25</v>
      </c>
      <c r="E527" s="1">
        <v>11198.97</v>
      </c>
      <c r="F527" s="1">
        <v>5.0</v>
      </c>
      <c r="G527" s="1">
        <v>28.0</v>
      </c>
      <c r="H527" s="1">
        <v>8.0</v>
      </c>
      <c r="I527" s="1" t="s">
        <v>22</v>
      </c>
      <c r="J527" s="1">
        <v>0.974</v>
      </c>
      <c r="K527" s="1">
        <v>0.456</v>
      </c>
      <c r="L527" s="6" t="str">
        <f>if(J527&gt;QUARTILE!$B$3, "TOP", 0)</f>
        <v>TOP</v>
      </c>
      <c r="M527" s="6">
        <f t="shared" si="1"/>
        <v>2</v>
      </c>
    </row>
    <row r="528">
      <c r="A528" s="1">
        <v>102160.0</v>
      </c>
      <c r="B528" s="1">
        <v>58.0</v>
      </c>
      <c r="C528" s="1">
        <v>20000.0</v>
      </c>
      <c r="D528" s="1" t="s">
        <v>27</v>
      </c>
      <c r="E528" s="1">
        <v>71721.83</v>
      </c>
      <c r="F528" s="1">
        <v>1.0</v>
      </c>
      <c r="G528" s="1">
        <v>20.0</v>
      </c>
      <c r="H528" s="1">
        <v>1.0</v>
      </c>
      <c r="I528" s="1" t="s">
        <v>18</v>
      </c>
      <c r="J528" s="1">
        <v>0.888</v>
      </c>
      <c r="K528" s="1">
        <v>0.823</v>
      </c>
      <c r="L528" s="6" t="str">
        <f>if(J528&gt;QUARTILE!$B$3, "TOP", 0)</f>
        <v>TOP</v>
      </c>
      <c r="M528" s="6">
        <f t="shared" si="1"/>
        <v>1</v>
      </c>
    </row>
    <row r="529">
      <c r="A529" s="1">
        <v>102162.0</v>
      </c>
      <c r="B529" s="1">
        <v>75.0</v>
      </c>
      <c r="C529" s="1">
        <v>7000.0</v>
      </c>
      <c r="D529" s="1" t="s">
        <v>23</v>
      </c>
      <c r="E529" s="1">
        <v>7411.28</v>
      </c>
      <c r="F529" s="1">
        <v>4.0</v>
      </c>
      <c r="G529" s="1">
        <v>11.0</v>
      </c>
      <c r="H529" s="1">
        <v>6.0</v>
      </c>
      <c r="I529" s="1" t="s">
        <v>22</v>
      </c>
      <c r="J529" s="1">
        <v>1.0</v>
      </c>
      <c r="K529" s="1">
        <v>0.499</v>
      </c>
      <c r="L529" s="6" t="str">
        <f>if(J529&gt;QUARTILE!$B$3, "TOP", 0)</f>
        <v>TOP</v>
      </c>
      <c r="M529" s="6">
        <f t="shared" si="1"/>
        <v>2</v>
      </c>
    </row>
    <row r="530">
      <c r="A530" s="1">
        <v>102172.0</v>
      </c>
      <c r="B530" s="1">
        <v>26.0</v>
      </c>
      <c r="C530" s="1">
        <v>33000.0</v>
      </c>
      <c r="D530" s="1" t="s">
        <v>23</v>
      </c>
      <c r="E530" s="1">
        <v>26095.06</v>
      </c>
      <c r="F530" s="1">
        <v>2.0</v>
      </c>
      <c r="G530" s="1">
        <v>18.0</v>
      </c>
      <c r="H530" s="1">
        <v>12.0</v>
      </c>
      <c r="I530" s="1" t="s">
        <v>18</v>
      </c>
      <c r="J530" s="1">
        <v>0.882</v>
      </c>
      <c r="K530" s="1">
        <v>0.405</v>
      </c>
      <c r="L530" s="6" t="str">
        <f>if(J530&gt;QUARTILE!$B$3, "TOP", 0)</f>
        <v>TOP</v>
      </c>
      <c r="M530" s="6">
        <f t="shared" si="1"/>
        <v>1</v>
      </c>
    </row>
    <row r="531">
      <c r="A531" s="1">
        <v>102173.0</v>
      </c>
      <c r="B531" s="1">
        <v>52.0</v>
      </c>
      <c r="C531" s="1">
        <v>20000.0</v>
      </c>
      <c r="D531" s="1" t="s">
        <v>27</v>
      </c>
      <c r="E531" s="1">
        <v>100000.0</v>
      </c>
      <c r="F531" s="1">
        <v>3.0</v>
      </c>
      <c r="G531" s="1">
        <v>15.0</v>
      </c>
      <c r="H531" s="1">
        <v>5.0</v>
      </c>
      <c r="I531" s="1" t="s">
        <v>18</v>
      </c>
      <c r="J531" s="1">
        <v>1.0</v>
      </c>
      <c r="K531" s="1">
        <v>0.0</v>
      </c>
      <c r="L531" s="6" t="str">
        <f>if(J531&gt;QUARTILE!$B$3, "TOP", 0)</f>
        <v>TOP</v>
      </c>
      <c r="M531" s="6">
        <f t="shared" si="1"/>
        <v>1</v>
      </c>
    </row>
    <row r="532">
      <c r="A532" s="1">
        <v>102174.0</v>
      </c>
      <c r="B532" s="1">
        <v>37.0</v>
      </c>
      <c r="C532" s="1">
        <v>7000.0</v>
      </c>
      <c r="D532" s="1" t="s">
        <v>27</v>
      </c>
      <c r="E532" s="1">
        <v>31899.26</v>
      </c>
      <c r="F532" s="1">
        <v>5.0</v>
      </c>
      <c r="G532" s="1">
        <v>9.0</v>
      </c>
      <c r="H532" s="1">
        <v>13.0</v>
      </c>
      <c r="I532" s="1" t="s">
        <v>18</v>
      </c>
      <c r="J532" s="1">
        <v>0.982</v>
      </c>
      <c r="K532" s="1">
        <v>0.726</v>
      </c>
      <c r="L532" s="6" t="str">
        <f>if(J532&gt;QUARTILE!$B$3, "TOP", 0)</f>
        <v>TOP</v>
      </c>
      <c r="M532" s="6">
        <f t="shared" si="1"/>
        <v>1</v>
      </c>
    </row>
    <row r="533">
      <c r="A533" s="1">
        <v>102176.0</v>
      </c>
      <c r="B533" s="1">
        <v>66.0</v>
      </c>
      <c r="C533" s="1">
        <v>12000.0</v>
      </c>
      <c r="D533" s="1" t="s">
        <v>17</v>
      </c>
      <c r="E533" s="1">
        <v>46170.43</v>
      </c>
      <c r="F533" s="1">
        <v>5.0</v>
      </c>
      <c r="G533" s="1">
        <v>23.0</v>
      </c>
      <c r="H533" s="1">
        <v>3.0</v>
      </c>
      <c r="I533" s="1" t="s">
        <v>18</v>
      </c>
      <c r="J533" s="1">
        <v>0.862</v>
      </c>
      <c r="K533" s="1">
        <v>0.039</v>
      </c>
      <c r="L533" s="6" t="str">
        <f>if(J533&gt;QUARTILE!$B$3, "TOP", 0)</f>
        <v>TOP</v>
      </c>
      <c r="M533" s="6">
        <f t="shared" si="1"/>
        <v>1</v>
      </c>
    </row>
    <row r="534">
      <c r="A534" s="1">
        <v>102178.0</v>
      </c>
      <c r="B534" s="1">
        <v>76.0</v>
      </c>
      <c r="C534" s="1">
        <v>46000.0</v>
      </c>
      <c r="D534" s="1" t="s">
        <v>27</v>
      </c>
      <c r="E534" s="1">
        <v>25820.18</v>
      </c>
      <c r="F534" s="1">
        <v>1.0</v>
      </c>
      <c r="G534" s="1">
        <v>25.0</v>
      </c>
      <c r="H534" s="1">
        <v>4.0</v>
      </c>
      <c r="I534" s="1" t="s">
        <v>22</v>
      </c>
      <c r="J534" s="1">
        <v>0.863</v>
      </c>
      <c r="K534" s="1">
        <v>0.316</v>
      </c>
      <c r="L534" s="6" t="str">
        <f>if(J534&gt;QUARTILE!$B$3, "TOP", 0)</f>
        <v>TOP</v>
      </c>
      <c r="M534" s="6">
        <f t="shared" si="1"/>
        <v>2</v>
      </c>
    </row>
    <row r="535">
      <c r="A535" s="1">
        <v>102187.0</v>
      </c>
      <c r="B535" s="1">
        <v>49.0</v>
      </c>
      <c r="C535" s="1">
        <v>15000.0</v>
      </c>
      <c r="D535" s="1" t="s">
        <v>23</v>
      </c>
      <c r="E535" s="1">
        <v>11437.58</v>
      </c>
      <c r="F535" s="1">
        <v>1.0</v>
      </c>
      <c r="G535" s="1">
        <v>22.0</v>
      </c>
      <c r="H535" s="1">
        <v>13.0</v>
      </c>
      <c r="I535" s="1" t="s">
        <v>18</v>
      </c>
      <c r="J535" s="1">
        <v>1.0</v>
      </c>
      <c r="K535" s="1">
        <v>0.512</v>
      </c>
      <c r="L535" s="6" t="str">
        <f>if(J535&gt;QUARTILE!$B$3, "TOP", 0)</f>
        <v>TOP</v>
      </c>
      <c r="M535" s="6">
        <f t="shared" si="1"/>
        <v>1</v>
      </c>
    </row>
    <row r="536">
      <c r="A536" s="1">
        <v>102206.0</v>
      </c>
      <c r="B536" s="1">
        <v>46.0</v>
      </c>
      <c r="C536" s="1">
        <v>30000.0</v>
      </c>
      <c r="D536" s="1" t="s">
        <v>25</v>
      </c>
      <c r="E536" s="1">
        <v>44302.04</v>
      </c>
      <c r="F536" s="1">
        <v>3.0</v>
      </c>
      <c r="G536" s="1">
        <v>19.0</v>
      </c>
      <c r="H536" s="1">
        <v>13.0</v>
      </c>
      <c r="I536" s="1" t="s">
        <v>18</v>
      </c>
      <c r="J536" s="1">
        <v>0.947</v>
      </c>
      <c r="K536" s="1">
        <v>0.002</v>
      </c>
      <c r="L536" s="6" t="str">
        <f>if(J536&gt;QUARTILE!$B$3, "TOP", 0)</f>
        <v>TOP</v>
      </c>
      <c r="M536" s="6">
        <f t="shared" si="1"/>
        <v>1</v>
      </c>
    </row>
    <row r="537">
      <c r="A537" s="1">
        <v>102213.0</v>
      </c>
      <c r="B537" s="1">
        <v>26.0</v>
      </c>
      <c r="C537" s="1">
        <v>17000.0</v>
      </c>
      <c r="D537" s="1" t="s">
        <v>27</v>
      </c>
      <c r="E537" s="1">
        <v>60362.9</v>
      </c>
      <c r="F537" s="1">
        <v>2.0</v>
      </c>
      <c r="G537" s="1">
        <v>28.0</v>
      </c>
      <c r="H537" s="1">
        <v>12.0</v>
      </c>
      <c r="I537" s="1" t="s">
        <v>18</v>
      </c>
      <c r="J537" s="1">
        <v>0.895</v>
      </c>
      <c r="K537" s="1">
        <v>0.027</v>
      </c>
      <c r="L537" s="6" t="str">
        <f>if(J537&gt;QUARTILE!$B$3, "TOP", 0)</f>
        <v>TOP</v>
      </c>
      <c r="M537" s="6">
        <f t="shared" si="1"/>
        <v>1</v>
      </c>
    </row>
    <row r="538">
      <c r="A538" s="1">
        <v>102225.0</v>
      </c>
      <c r="B538" s="1">
        <v>25.0</v>
      </c>
      <c r="C538" s="1">
        <v>6000.0</v>
      </c>
      <c r="D538" s="1" t="s">
        <v>23</v>
      </c>
      <c r="E538" s="1">
        <v>2478.37</v>
      </c>
      <c r="F538" s="1">
        <v>5.0</v>
      </c>
      <c r="G538" s="1">
        <v>13.0</v>
      </c>
      <c r="H538" s="1">
        <v>10.0</v>
      </c>
      <c r="I538" s="1" t="s">
        <v>22</v>
      </c>
      <c r="J538" s="1">
        <v>0.831</v>
      </c>
      <c r="K538" s="1">
        <v>0.31</v>
      </c>
      <c r="L538" s="6" t="str">
        <f>if(J538&gt;QUARTILE!$B$3, "TOP", 0)</f>
        <v>TOP</v>
      </c>
      <c r="M538" s="6">
        <f t="shared" si="1"/>
        <v>2</v>
      </c>
    </row>
    <row r="539">
      <c r="A539" s="1">
        <v>102226.0</v>
      </c>
      <c r="B539" s="1">
        <v>76.0</v>
      </c>
      <c r="C539" s="1">
        <v>15000.0</v>
      </c>
      <c r="D539" s="1" t="s">
        <v>25</v>
      </c>
      <c r="E539" s="1">
        <v>16878.81</v>
      </c>
      <c r="F539" s="1">
        <v>4.0</v>
      </c>
      <c r="G539" s="1">
        <v>18.0</v>
      </c>
      <c r="H539" s="1">
        <v>6.0</v>
      </c>
      <c r="I539" s="1" t="s">
        <v>22</v>
      </c>
      <c r="J539" s="1">
        <v>0.948</v>
      </c>
      <c r="K539" s="1">
        <v>0.779</v>
      </c>
      <c r="L539" s="6" t="str">
        <f>if(J539&gt;QUARTILE!$B$3, "TOP", 0)</f>
        <v>TOP</v>
      </c>
      <c r="M539" s="6">
        <f t="shared" si="1"/>
        <v>2</v>
      </c>
    </row>
    <row r="540">
      <c r="A540" s="1">
        <v>102227.0</v>
      </c>
      <c r="B540" s="1">
        <v>22.0</v>
      </c>
      <c r="C540" s="1">
        <v>43000.0</v>
      </c>
      <c r="D540" s="1" t="s">
        <v>30</v>
      </c>
      <c r="E540" s="1">
        <v>3688.41</v>
      </c>
      <c r="F540" s="1">
        <v>5.0</v>
      </c>
      <c r="G540" s="1">
        <v>30.0</v>
      </c>
      <c r="H540" s="1">
        <v>15.0</v>
      </c>
      <c r="I540" s="1" t="s">
        <v>22</v>
      </c>
      <c r="J540" s="1">
        <v>0.93</v>
      </c>
      <c r="K540" s="1">
        <v>0.513</v>
      </c>
      <c r="L540" s="6" t="str">
        <f>if(J540&gt;QUARTILE!$B$3, "TOP", 0)</f>
        <v>TOP</v>
      </c>
      <c r="M540" s="6">
        <f t="shared" si="1"/>
        <v>2</v>
      </c>
    </row>
    <row r="541">
      <c r="A541" s="1">
        <v>102228.0</v>
      </c>
      <c r="B541" s="1">
        <v>65.0</v>
      </c>
      <c r="C541" s="1">
        <v>13000.0</v>
      </c>
      <c r="D541" s="1" t="s">
        <v>23</v>
      </c>
      <c r="E541" s="1">
        <v>21795.88</v>
      </c>
      <c r="F541" s="1">
        <v>1.0</v>
      </c>
      <c r="G541" s="1">
        <v>20.0</v>
      </c>
      <c r="H541" s="1">
        <v>3.0</v>
      </c>
      <c r="I541" s="1" t="s">
        <v>22</v>
      </c>
      <c r="J541" s="1">
        <v>0.839</v>
      </c>
      <c r="K541" s="1">
        <v>0.099</v>
      </c>
      <c r="L541" s="6" t="str">
        <f>if(J541&gt;QUARTILE!$B$3, "TOP", 0)</f>
        <v>TOP</v>
      </c>
      <c r="M541" s="6">
        <f t="shared" si="1"/>
        <v>2</v>
      </c>
    </row>
    <row r="542">
      <c r="A542" s="1">
        <v>102229.0</v>
      </c>
      <c r="B542" s="1">
        <v>43.0</v>
      </c>
      <c r="C542" s="1">
        <v>31000.0</v>
      </c>
      <c r="D542" s="1" t="s">
        <v>25</v>
      </c>
      <c r="E542" s="1">
        <v>11220.78</v>
      </c>
      <c r="F542" s="1">
        <v>2.0</v>
      </c>
      <c r="G542" s="1">
        <v>29.0</v>
      </c>
      <c r="H542" s="1">
        <v>11.0</v>
      </c>
      <c r="I542" s="1" t="s">
        <v>18</v>
      </c>
      <c r="J542" s="1">
        <v>0.872</v>
      </c>
      <c r="K542" s="1">
        <v>0.479</v>
      </c>
      <c r="L542" s="6" t="str">
        <f>if(J542&gt;QUARTILE!$B$3, "TOP", 0)</f>
        <v>TOP</v>
      </c>
      <c r="M542" s="6">
        <f t="shared" si="1"/>
        <v>1</v>
      </c>
    </row>
    <row r="543">
      <c r="A543" s="1">
        <v>102231.0</v>
      </c>
      <c r="B543" s="1">
        <v>23.0</v>
      </c>
      <c r="C543" s="1">
        <v>35000.0</v>
      </c>
      <c r="D543" s="1" t="s">
        <v>23</v>
      </c>
      <c r="E543" s="1">
        <v>30125.51</v>
      </c>
      <c r="F543" s="1">
        <v>4.0</v>
      </c>
      <c r="G543" s="1">
        <v>22.0</v>
      </c>
      <c r="H543" s="1">
        <v>20.0</v>
      </c>
      <c r="I543" s="1" t="s">
        <v>18</v>
      </c>
      <c r="J543" s="1">
        <v>0.932</v>
      </c>
      <c r="K543" s="1">
        <v>0.713</v>
      </c>
      <c r="L543" s="6" t="str">
        <f>if(J543&gt;QUARTILE!$B$3, "TOP", 0)</f>
        <v>TOP</v>
      </c>
      <c r="M543" s="6">
        <f t="shared" si="1"/>
        <v>1</v>
      </c>
    </row>
    <row r="544">
      <c r="A544" s="1">
        <v>102246.0</v>
      </c>
      <c r="B544" s="1">
        <v>68.0</v>
      </c>
      <c r="C544" s="1">
        <v>59000.0</v>
      </c>
      <c r="D544" s="1" t="s">
        <v>27</v>
      </c>
      <c r="E544" s="1">
        <v>47312.12</v>
      </c>
      <c r="F544" s="1">
        <v>1.0</v>
      </c>
      <c r="G544" s="1">
        <v>24.0</v>
      </c>
      <c r="H544" s="1">
        <v>9.0</v>
      </c>
      <c r="I544" s="1" t="s">
        <v>18</v>
      </c>
      <c r="J544" s="1">
        <v>0.934</v>
      </c>
      <c r="K544" s="1">
        <v>0.118</v>
      </c>
      <c r="L544" s="6" t="str">
        <f>if(J544&gt;QUARTILE!$B$3, "TOP", 0)</f>
        <v>TOP</v>
      </c>
      <c r="M544" s="6">
        <f t="shared" si="1"/>
        <v>1</v>
      </c>
    </row>
    <row r="545">
      <c r="A545" s="1">
        <v>102247.0</v>
      </c>
      <c r="B545" s="1">
        <v>75.0</v>
      </c>
      <c r="C545" s="1">
        <v>32000.0</v>
      </c>
      <c r="D545" s="1" t="s">
        <v>23</v>
      </c>
      <c r="E545" s="1">
        <v>5140.4</v>
      </c>
      <c r="F545" s="1">
        <v>3.0</v>
      </c>
      <c r="G545" s="1">
        <v>22.0</v>
      </c>
      <c r="H545" s="1">
        <v>4.0</v>
      </c>
      <c r="I545" s="1" t="s">
        <v>22</v>
      </c>
      <c r="J545" s="1">
        <v>0.95</v>
      </c>
      <c r="K545" s="1">
        <v>0.48</v>
      </c>
      <c r="L545" s="6" t="str">
        <f>if(J545&gt;QUARTILE!$B$3, "TOP", 0)</f>
        <v>TOP</v>
      </c>
      <c r="M545" s="6">
        <f t="shared" si="1"/>
        <v>2</v>
      </c>
    </row>
    <row r="546">
      <c r="A546" s="1">
        <v>102259.0</v>
      </c>
      <c r="B546" s="1">
        <v>36.0</v>
      </c>
      <c r="C546" s="1">
        <v>18000.0</v>
      </c>
      <c r="D546" s="1" t="s">
        <v>25</v>
      </c>
      <c r="E546" s="1">
        <v>23155.48</v>
      </c>
      <c r="F546" s="1">
        <v>2.0</v>
      </c>
      <c r="G546" s="1">
        <v>24.0</v>
      </c>
      <c r="H546" s="1">
        <v>8.0</v>
      </c>
      <c r="I546" s="1" t="s">
        <v>22</v>
      </c>
      <c r="J546" s="1">
        <v>0.938</v>
      </c>
      <c r="K546" s="1">
        <v>0.124</v>
      </c>
      <c r="L546" s="6" t="str">
        <f>if(J546&gt;QUARTILE!$B$3, "TOP", 0)</f>
        <v>TOP</v>
      </c>
      <c r="M546" s="6">
        <f t="shared" si="1"/>
        <v>2</v>
      </c>
    </row>
    <row r="547">
      <c r="A547" s="1">
        <v>102265.0</v>
      </c>
      <c r="B547" s="1">
        <v>76.0</v>
      </c>
      <c r="C547" s="1">
        <v>24000.0</v>
      </c>
      <c r="D547" s="1" t="s">
        <v>23</v>
      </c>
      <c r="E547" s="1">
        <v>8533.79</v>
      </c>
      <c r="F547" s="1">
        <v>5.0</v>
      </c>
      <c r="G547" s="1">
        <v>15.0</v>
      </c>
      <c r="H547" s="1">
        <v>7.0</v>
      </c>
      <c r="I547" s="1" t="s">
        <v>22</v>
      </c>
      <c r="J547" s="1">
        <v>0.984</v>
      </c>
      <c r="K547" s="1">
        <v>0.0</v>
      </c>
      <c r="L547" s="6" t="str">
        <f>if(J547&gt;QUARTILE!$B$3, "TOP", 0)</f>
        <v>TOP</v>
      </c>
      <c r="M547" s="6">
        <f t="shared" si="1"/>
        <v>2</v>
      </c>
    </row>
    <row r="548">
      <c r="A548" s="1">
        <v>102269.0</v>
      </c>
      <c r="B548" s="1">
        <v>60.0</v>
      </c>
      <c r="C548" s="1">
        <v>27000.0</v>
      </c>
      <c r="D548" s="1" t="s">
        <v>23</v>
      </c>
      <c r="E548" s="1">
        <v>37899.06</v>
      </c>
      <c r="F548" s="1">
        <v>5.0</v>
      </c>
      <c r="G548" s="1">
        <v>18.0</v>
      </c>
      <c r="H548" s="1">
        <v>4.0</v>
      </c>
      <c r="I548" s="1" t="s">
        <v>18</v>
      </c>
      <c r="J548" s="1">
        <v>1.0</v>
      </c>
      <c r="K548" s="1">
        <v>0.28</v>
      </c>
      <c r="L548" s="6" t="str">
        <f>if(J548&gt;QUARTILE!$B$3, "TOP", 0)</f>
        <v>TOP</v>
      </c>
      <c r="M548" s="6">
        <f t="shared" si="1"/>
        <v>1</v>
      </c>
    </row>
    <row r="549">
      <c r="A549" s="1">
        <v>102273.0</v>
      </c>
      <c r="B549" s="1">
        <v>59.0</v>
      </c>
      <c r="C549" s="1">
        <v>5000.0</v>
      </c>
      <c r="D549" s="1" t="s">
        <v>17</v>
      </c>
      <c r="E549" s="1">
        <v>67825.0</v>
      </c>
      <c r="F549" s="1">
        <v>5.0</v>
      </c>
      <c r="G549" s="1">
        <v>19.0</v>
      </c>
      <c r="H549" s="1">
        <v>7.0</v>
      </c>
      <c r="I549" s="1" t="s">
        <v>18</v>
      </c>
      <c r="J549" s="1">
        <v>0.989</v>
      </c>
      <c r="K549" s="1">
        <v>0.617</v>
      </c>
      <c r="L549" s="6" t="str">
        <f>if(J549&gt;QUARTILE!$B$3, "TOP", 0)</f>
        <v>TOP</v>
      </c>
      <c r="M549" s="6">
        <f t="shared" si="1"/>
        <v>1</v>
      </c>
    </row>
    <row r="550">
      <c r="A550" s="1">
        <v>102276.0</v>
      </c>
      <c r="B550" s="1">
        <v>44.0</v>
      </c>
      <c r="C550" s="1">
        <v>58000.0</v>
      </c>
      <c r="D550" s="1" t="s">
        <v>25</v>
      </c>
      <c r="E550" s="1">
        <v>52295.67</v>
      </c>
      <c r="F550" s="1">
        <v>4.0</v>
      </c>
      <c r="G550" s="1">
        <v>23.0</v>
      </c>
      <c r="H550" s="1">
        <v>14.0</v>
      </c>
      <c r="I550" s="1" t="s">
        <v>18</v>
      </c>
      <c r="J550" s="1">
        <v>0.975</v>
      </c>
      <c r="K550" s="1">
        <v>0.044</v>
      </c>
      <c r="L550" s="6" t="str">
        <f>if(J550&gt;QUARTILE!$B$3, "TOP", 0)</f>
        <v>TOP</v>
      </c>
      <c r="M550" s="6">
        <f t="shared" si="1"/>
        <v>1</v>
      </c>
    </row>
    <row r="551">
      <c r="A551" s="1">
        <v>102279.0</v>
      </c>
      <c r="B551" s="1">
        <v>24.0</v>
      </c>
      <c r="C551" s="1">
        <v>47000.0</v>
      </c>
      <c r="D551" s="1" t="s">
        <v>23</v>
      </c>
      <c r="E551" s="1">
        <v>10000.77</v>
      </c>
      <c r="F551" s="1">
        <v>4.0</v>
      </c>
      <c r="G551" s="1">
        <v>18.0</v>
      </c>
      <c r="H551" s="1">
        <v>9.0</v>
      </c>
      <c r="I551" s="1" t="s">
        <v>22</v>
      </c>
      <c r="J551" s="1">
        <v>0.942</v>
      </c>
      <c r="K551" s="1">
        <v>0.48</v>
      </c>
      <c r="L551" s="6" t="str">
        <f>if(J551&gt;QUARTILE!$B$3, "TOP", 0)</f>
        <v>TOP</v>
      </c>
      <c r="M551" s="6">
        <f t="shared" si="1"/>
        <v>2</v>
      </c>
    </row>
    <row r="552">
      <c r="A552" s="1">
        <v>102281.0</v>
      </c>
      <c r="B552" s="1">
        <v>60.0</v>
      </c>
      <c r="C552" s="1">
        <v>20000.0</v>
      </c>
      <c r="D552" s="1" t="s">
        <v>23</v>
      </c>
      <c r="E552" s="1">
        <v>11336.34</v>
      </c>
      <c r="F552" s="1">
        <v>3.0</v>
      </c>
      <c r="G552" s="1">
        <v>13.0</v>
      </c>
      <c r="H552" s="1">
        <v>6.0</v>
      </c>
      <c r="I552" s="1" t="s">
        <v>22</v>
      </c>
      <c r="J552" s="1">
        <v>1.0</v>
      </c>
      <c r="K552" s="1">
        <v>0.979</v>
      </c>
      <c r="L552" s="6" t="str">
        <f>if(J552&gt;QUARTILE!$B$3, "TOP", 0)</f>
        <v>TOP</v>
      </c>
      <c r="M552" s="6">
        <f t="shared" si="1"/>
        <v>2</v>
      </c>
    </row>
    <row r="553">
      <c r="A553" s="1">
        <v>102282.0</v>
      </c>
      <c r="B553" s="1">
        <v>62.0</v>
      </c>
      <c r="C553" s="1">
        <v>14000.0</v>
      </c>
      <c r="D553" s="1" t="s">
        <v>24</v>
      </c>
      <c r="E553" s="1">
        <v>30092.69</v>
      </c>
      <c r="F553" s="1">
        <v>4.0</v>
      </c>
      <c r="G553" s="1">
        <v>11.0</v>
      </c>
      <c r="H553" s="1">
        <v>2.0</v>
      </c>
      <c r="I553" s="1" t="s">
        <v>18</v>
      </c>
      <c r="J553" s="1">
        <v>1.0</v>
      </c>
      <c r="K553" s="1">
        <v>0.387</v>
      </c>
      <c r="L553" s="6" t="str">
        <f>if(J553&gt;QUARTILE!$B$3, "TOP", 0)</f>
        <v>TOP</v>
      </c>
      <c r="M553" s="6">
        <f t="shared" si="1"/>
        <v>1</v>
      </c>
    </row>
    <row r="554">
      <c r="A554" s="1">
        <v>102290.0</v>
      </c>
      <c r="B554" s="1">
        <v>49.0</v>
      </c>
      <c r="C554" s="1">
        <v>36000.0</v>
      </c>
      <c r="D554" s="1" t="s">
        <v>23</v>
      </c>
      <c r="E554" s="1">
        <v>5209.67</v>
      </c>
      <c r="F554" s="1">
        <v>3.0</v>
      </c>
      <c r="G554" s="1">
        <v>27.0</v>
      </c>
      <c r="H554" s="1">
        <v>10.0</v>
      </c>
      <c r="I554" s="1" t="s">
        <v>22</v>
      </c>
      <c r="J554" s="1">
        <v>1.0</v>
      </c>
      <c r="K554" s="1">
        <v>0.764</v>
      </c>
      <c r="L554" s="6" t="str">
        <f>if(J554&gt;QUARTILE!$B$3, "TOP", 0)</f>
        <v>TOP</v>
      </c>
      <c r="M554" s="6">
        <f t="shared" si="1"/>
        <v>2</v>
      </c>
    </row>
    <row r="555">
      <c r="A555" s="1">
        <v>102291.0</v>
      </c>
      <c r="B555" s="1">
        <v>60.0</v>
      </c>
      <c r="C555" s="1">
        <v>39000.0</v>
      </c>
      <c r="D555" s="1" t="s">
        <v>23</v>
      </c>
      <c r="E555" s="1">
        <v>10840.61</v>
      </c>
      <c r="F555" s="1">
        <v>1.0</v>
      </c>
      <c r="G555" s="1">
        <v>14.0</v>
      </c>
      <c r="H555" s="1">
        <v>7.0</v>
      </c>
      <c r="I555" s="1" t="s">
        <v>22</v>
      </c>
      <c r="J555" s="1">
        <v>0.983</v>
      </c>
      <c r="K555" s="1">
        <v>0.902</v>
      </c>
      <c r="L555" s="6" t="str">
        <f>if(J555&gt;QUARTILE!$B$3, "TOP", 0)</f>
        <v>TOP</v>
      </c>
      <c r="M555" s="6">
        <f t="shared" si="1"/>
        <v>2</v>
      </c>
    </row>
    <row r="556">
      <c r="A556" s="1">
        <v>102297.0</v>
      </c>
      <c r="B556" s="1">
        <v>53.0</v>
      </c>
      <c r="C556" s="1">
        <v>16000.0</v>
      </c>
      <c r="D556" s="1" t="s">
        <v>25</v>
      </c>
      <c r="E556" s="1">
        <v>34714.75</v>
      </c>
      <c r="F556" s="1">
        <v>5.0</v>
      </c>
      <c r="G556" s="1">
        <v>24.0</v>
      </c>
      <c r="H556" s="1">
        <v>5.0</v>
      </c>
      <c r="I556" s="1" t="s">
        <v>18</v>
      </c>
      <c r="J556" s="1">
        <v>1.0</v>
      </c>
      <c r="K556" s="1">
        <v>0.28</v>
      </c>
      <c r="L556" s="6" t="str">
        <f>if(J556&gt;QUARTILE!$B$3, "TOP", 0)</f>
        <v>TOP</v>
      </c>
      <c r="M556" s="6">
        <f t="shared" si="1"/>
        <v>1</v>
      </c>
    </row>
    <row r="557">
      <c r="A557" s="1">
        <v>102300.0</v>
      </c>
      <c r="B557" s="1">
        <v>30.0</v>
      </c>
      <c r="C557" s="1">
        <v>17000.0</v>
      </c>
      <c r="D557" s="1" t="s">
        <v>23</v>
      </c>
      <c r="E557" s="1">
        <v>39339.47</v>
      </c>
      <c r="F557" s="1">
        <v>5.0</v>
      </c>
      <c r="G557" s="1">
        <v>26.0</v>
      </c>
      <c r="H557" s="1">
        <v>12.0</v>
      </c>
      <c r="I557" s="1" t="s">
        <v>18</v>
      </c>
      <c r="J557" s="1">
        <v>0.991</v>
      </c>
      <c r="K557" s="1">
        <v>0.203</v>
      </c>
      <c r="L557" s="6" t="str">
        <f>if(J557&gt;QUARTILE!$B$3, "TOP", 0)</f>
        <v>TOP</v>
      </c>
      <c r="M557" s="6">
        <f t="shared" si="1"/>
        <v>1</v>
      </c>
    </row>
    <row r="558">
      <c r="A558" s="1">
        <v>102306.0</v>
      </c>
      <c r="B558" s="1">
        <v>30.0</v>
      </c>
      <c r="C558" s="1">
        <v>14000.0</v>
      </c>
      <c r="D558" s="1" t="s">
        <v>25</v>
      </c>
      <c r="E558" s="1">
        <v>31377.24</v>
      </c>
      <c r="F558" s="1">
        <v>4.0</v>
      </c>
      <c r="G558" s="1">
        <v>18.0</v>
      </c>
      <c r="H558" s="1">
        <v>7.0</v>
      </c>
      <c r="I558" s="1" t="s">
        <v>18</v>
      </c>
      <c r="J558" s="1">
        <v>0.836</v>
      </c>
      <c r="K558" s="1">
        <v>0.846</v>
      </c>
      <c r="L558" s="6" t="str">
        <f>if(J558&gt;QUARTILE!$B$3, "TOP", 0)</f>
        <v>TOP</v>
      </c>
      <c r="M558" s="6">
        <f t="shared" si="1"/>
        <v>1</v>
      </c>
    </row>
    <row r="559">
      <c r="A559" s="1">
        <v>102312.0</v>
      </c>
      <c r="B559" s="1">
        <v>57.0</v>
      </c>
      <c r="C559" s="1">
        <v>26000.0</v>
      </c>
      <c r="D559" s="1" t="s">
        <v>27</v>
      </c>
      <c r="E559" s="1">
        <v>35835.46</v>
      </c>
      <c r="F559" s="1">
        <v>4.0</v>
      </c>
      <c r="G559" s="1">
        <v>19.0</v>
      </c>
      <c r="H559" s="1">
        <v>6.0</v>
      </c>
      <c r="I559" s="1" t="s">
        <v>18</v>
      </c>
      <c r="J559" s="1">
        <v>0.846</v>
      </c>
      <c r="K559" s="1">
        <v>0.832</v>
      </c>
      <c r="L559" s="6" t="str">
        <f>if(J559&gt;QUARTILE!$B$3, "TOP", 0)</f>
        <v>TOP</v>
      </c>
      <c r="M559" s="6">
        <f t="shared" si="1"/>
        <v>1</v>
      </c>
    </row>
    <row r="560">
      <c r="A560" s="1">
        <v>102313.0</v>
      </c>
      <c r="B560" s="1">
        <v>48.0</v>
      </c>
      <c r="C560" s="1">
        <v>26000.0</v>
      </c>
      <c r="D560" s="1" t="s">
        <v>27</v>
      </c>
      <c r="E560" s="1">
        <v>8548.93</v>
      </c>
      <c r="F560" s="1">
        <v>2.0</v>
      </c>
      <c r="G560" s="1">
        <v>27.0</v>
      </c>
      <c r="H560" s="1">
        <v>6.0</v>
      </c>
      <c r="I560" s="1" t="s">
        <v>22</v>
      </c>
      <c r="J560" s="1">
        <v>0.928</v>
      </c>
      <c r="K560" s="1">
        <v>0.837</v>
      </c>
      <c r="L560" s="6" t="str">
        <f>if(J560&gt;QUARTILE!$B$3, "TOP", 0)</f>
        <v>TOP</v>
      </c>
      <c r="M560" s="6">
        <f t="shared" si="1"/>
        <v>2</v>
      </c>
    </row>
    <row r="561">
      <c r="A561" s="1">
        <v>102323.0</v>
      </c>
      <c r="B561" s="1">
        <v>24.0</v>
      </c>
      <c r="C561" s="1">
        <v>31000.0</v>
      </c>
      <c r="D561" s="1" t="s">
        <v>25</v>
      </c>
      <c r="E561" s="1">
        <v>17528.92</v>
      </c>
      <c r="F561" s="1">
        <v>3.0</v>
      </c>
      <c r="G561" s="1">
        <v>16.0</v>
      </c>
      <c r="H561" s="1">
        <v>15.0</v>
      </c>
      <c r="I561" s="1" t="s">
        <v>18</v>
      </c>
      <c r="J561" s="1">
        <v>0.934</v>
      </c>
      <c r="K561" s="1">
        <v>0.386</v>
      </c>
      <c r="L561" s="6" t="str">
        <f>if(J561&gt;QUARTILE!$B$3, "TOP", 0)</f>
        <v>TOP</v>
      </c>
      <c r="M561" s="6">
        <f t="shared" si="1"/>
        <v>1</v>
      </c>
    </row>
    <row r="562">
      <c r="A562" s="1">
        <v>102325.0</v>
      </c>
      <c r="B562" s="1">
        <v>58.0</v>
      </c>
      <c r="C562" s="1">
        <v>28000.0</v>
      </c>
      <c r="D562" s="1" t="s">
        <v>17</v>
      </c>
      <c r="E562" s="1">
        <v>6257.95</v>
      </c>
      <c r="F562" s="1">
        <v>2.0</v>
      </c>
      <c r="G562" s="1">
        <v>19.0</v>
      </c>
      <c r="H562" s="1">
        <v>6.0</v>
      </c>
      <c r="I562" s="1" t="s">
        <v>22</v>
      </c>
      <c r="J562" s="1">
        <v>0.909</v>
      </c>
      <c r="K562" s="1">
        <v>0.48</v>
      </c>
      <c r="L562" s="6" t="str">
        <f>if(J562&gt;QUARTILE!$B$3, "TOP", 0)</f>
        <v>TOP</v>
      </c>
      <c r="M562" s="6">
        <f t="shared" si="1"/>
        <v>2</v>
      </c>
    </row>
    <row r="563">
      <c r="A563" s="1">
        <v>102337.0</v>
      </c>
      <c r="B563" s="1">
        <v>37.0</v>
      </c>
      <c r="C563" s="1">
        <v>13000.0</v>
      </c>
      <c r="D563" s="1" t="s">
        <v>17</v>
      </c>
      <c r="E563" s="1">
        <v>2328.02</v>
      </c>
      <c r="F563" s="1">
        <v>2.0</v>
      </c>
      <c r="G563" s="1">
        <v>17.0</v>
      </c>
      <c r="H563" s="1">
        <v>8.0</v>
      </c>
      <c r="I563" s="1" t="s">
        <v>22</v>
      </c>
      <c r="J563" s="1">
        <v>0.88</v>
      </c>
      <c r="K563" s="1">
        <v>0.464</v>
      </c>
      <c r="L563" s="6" t="str">
        <f>if(J563&gt;QUARTILE!$B$3, "TOP", 0)</f>
        <v>TOP</v>
      </c>
      <c r="M563" s="6">
        <f t="shared" si="1"/>
        <v>2</v>
      </c>
    </row>
    <row r="564">
      <c r="A564" s="1">
        <v>102338.0</v>
      </c>
      <c r="B564" s="1">
        <v>49.0</v>
      </c>
      <c r="C564" s="1">
        <v>9000.0</v>
      </c>
      <c r="D564" s="1" t="s">
        <v>23</v>
      </c>
      <c r="E564" s="1">
        <v>805.35</v>
      </c>
      <c r="F564" s="1">
        <v>2.0</v>
      </c>
      <c r="G564" s="1">
        <v>18.0</v>
      </c>
      <c r="H564" s="1">
        <v>13.0</v>
      </c>
      <c r="I564" s="1" t="s">
        <v>22</v>
      </c>
      <c r="J564" s="1">
        <v>0.913</v>
      </c>
      <c r="K564" s="1">
        <v>0.786</v>
      </c>
      <c r="L564" s="6" t="str">
        <f>if(J564&gt;QUARTILE!$B$3, "TOP", 0)</f>
        <v>TOP</v>
      </c>
      <c r="M564" s="6">
        <f t="shared" si="1"/>
        <v>2</v>
      </c>
    </row>
    <row r="565">
      <c r="A565" s="1">
        <v>102341.0</v>
      </c>
      <c r="B565" s="1">
        <v>21.0</v>
      </c>
      <c r="C565" s="1">
        <v>36000.0</v>
      </c>
      <c r="D565" s="1" t="s">
        <v>25</v>
      </c>
      <c r="E565" s="1">
        <v>14059.54</v>
      </c>
      <c r="F565" s="1">
        <v>5.0</v>
      </c>
      <c r="G565" s="1">
        <v>22.0</v>
      </c>
      <c r="H565" s="1">
        <v>16.0</v>
      </c>
      <c r="I565" s="1" t="s">
        <v>22</v>
      </c>
      <c r="J565" s="1">
        <v>1.0</v>
      </c>
      <c r="K565" s="1">
        <v>0.0</v>
      </c>
      <c r="L565" s="6" t="str">
        <f>if(J565&gt;QUARTILE!$B$3, "TOP", 0)</f>
        <v>TOP</v>
      </c>
      <c r="M565" s="6">
        <f t="shared" si="1"/>
        <v>2</v>
      </c>
    </row>
    <row r="566">
      <c r="A566" s="1">
        <v>102349.0</v>
      </c>
      <c r="B566" s="1">
        <v>18.0</v>
      </c>
      <c r="C566" s="1">
        <v>16000.0</v>
      </c>
      <c r="D566" s="1" t="s">
        <v>23</v>
      </c>
      <c r="E566" s="1">
        <v>61183.81</v>
      </c>
      <c r="F566" s="1">
        <v>5.0</v>
      </c>
      <c r="G566" s="1">
        <v>21.0</v>
      </c>
      <c r="H566" s="1">
        <v>17.0</v>
      </c>
      <c r="I566" s="1" t="s">
        <v>18</v>
      </c>
      <c r="J566" s="1">
        <v>0.836</v>
      </c>
      <c r="K566" s="1">
        <v>0.759</v>
      </c>
      <c r="L566" s="6" t="str">
        <f>if(J566&gt;QUARTILE!$B$3, "TOP", 0)</f>
        <v>TOP</v>
      </c>
      <c r="M566" s="6">
        <f t="shared" si="1"/>
        <v>1</v>
      </c>
    </row>
    <row r="567">
      <c r="A567" s="1">
        <v>102351.0</v>
      </c>
      <c r="B567" s="1">
        <v>43.0</v>
      </c>
      <c r="C567" s="1">
        <v>22000.0</v>
      </c>
      <c r="D567" s="1" t="s">
        <v>23</v>
      </c>
      <c r="E567" s="1">
        <v>12754.87</v>
      </c>
      <c r="F567" s="1">
        <v>5.0</v>
      </c>
      <c r="G567" s="1">
        <v>21.0</v>
      </c>
      <c r="H567" s="1">
        <v>13.0</v>
      </c>
      <c r="I567" s="1" t="s">
        <v>22</v>
      </c>
      <c r="J567" s="1">
        <v>1.0</v>
      </c>
      <c r="K567" s="1">
        <v>0.423</v>
      </c>
      <c r="L567" s="6" t="str">
        <f>if(J567&gt;QUARTILE!$B$3, "TOP", 0)</f>
        <v>TOP</v>
      </c>
      <c r="M567" s="6">
        <f t="shared" si="1"/>
        <v>2</v>
      </c>
    </row>
    <row r="568">
      <c r="A568" s="1">
        <v>102362.0</v>
      </c>
      <c r="B568" s="1">
        <v>52.0</v>
      </c>
      <c r="C568" s="1">
        <v>28000.0</v>
      </c>
      <c r="D568" s="1" t="s">
        <v>27</v>
      </c>
      <c r="E568" s="1">
        <v>42230.85</v>
      </c>
      <c r="F568" s="1">
        <v>3.0</v>
      </c>
      <c r="G568" s="1">
        <v>15.0</v>
      </c>
      <c r="H568" s="1">
        <v>6.0</v>
      </c>
      <c r="I568" s="1" t="s">
        <v>18</v>
      </c>
      <c r="J568" s="1">
        <v>1.0</v>
      </c>
      <c r="K568" s="1">
        <v>0.257</v>
      </c>
      <c r="L568" s="6" t="str">
        <f>if(J568&gt;QUARTILE!$B$3, "TOP", 0)</f>
        <v>TOP</v>
      </c>
      <c r="M568" s="6">
        <f t="shared" si="1"/>
        <v>1</v>
      </c>
    </row>
    <row r="569">
      <c r="A569" s="1">
        <v>102363.0</v>
      </c>
      <c r="B569" s="1">
        <v>69.0</v>
      </c>
      <c r="C569" s="1">
        <v>16000.0</v>
      </c>
      <c r="D569" s="1" t="s">
        <v>23</v>
      </c>
      <c r="E569" s="1">
        <v>65363.82</v>
      </c>
      <c r="F569" s="1">
        <v>2.0</v>
      </c>
      <c r="G569" s="1">
        <v>12.0</v>
      </c>
      <c r="H569" s="1">
        <v>2.0</v>
      </c>
      <c r="I569" s="1" t="s">
        <v>18</v>
      </c>
      <c r="J569" s="1">
        <v>0.861</v>
      </c>
      <c r="K569" s="1">
        <v>0.07</v>
      </c>
      <c r="L569" s="6" t="str">
        <f>if(J569&gt;QUARTILE!$B$3, "TOP", 0)</f>
        <v>TOP</v>
      </c>
      <c r="M569" s="6">
        <f t="shared" si="1"/>
        <v>1</v>
      </c>
    </row>
    <row r="570">
      <c r="A570" s="1">
        <v>102364.0</v>
      </c>
      <c r="B570" s="1">
        <v>78.0</v>
      </c>
      <c r="C570" s="1">
        <v>10000.0</v>
      </c>
      <c r="D570" s="1" t="s">
        <v>25</v>
      </c>
      <c r="E570" s="1">
        <v>38925.87</v>
      </c>
      <c r="F570" s="1">
        <v>5.0</v>
      </c>
      <c r="G570" s="1">
        <v>14.0</v>
      </c>
      <c r="H570" s="1">
        <v>5.0</v>
      </c>
      <c r="I570" s="1" t="s">
        <v>18</v>
      </c>
      <c r="J570" s="1">
        <v>0.905</v>
      </c>
      <c r="K570" s="1">
        <v>0.508</v>
      </c>
      <c r="L570" s="6" t="str">
        <f>if(J570&gt;QUARTILE!$B$3, "TOP", 0)</f>
        <v>TOP</v>
      </c>
      <c r="M570" s="6">
        <f t="shared" si="1"/>
        <v>1</v>
      </c>
    </row>
    <row r="571">
      <c r="A571" s="1">
        <v>102368.0</v>
      </c>
      <c r="B571" s="1">
        <v>28.0</v>
      </c>
      <c r="C571" s="1">
        <v>38000.0</v>
      </c>
      <c r="D571" s="1" t="s">
        <v>23</v>
      </c>
      <c r="E571" s="1">
        <v>80268.63</v>
      </c>
      <c r="F571" s="1">
        <v>1.0</v>
      </c>
      <c r="G571" s="1">
        <v>21.0</v>
      </c>
      <c r="H571" s="1">
        <v>18.0</v>
      </c>
      <c r="I571" s="1" t="s">
        <v>22</v>
      </c>
      <c r="J571" s="1">
        <v>1.0</v>
      </c>
      <c r="K571" s="1">
        <v>0.44</v>
      </c>
      <c r="L571" s="6" t="str">
        <f>if(J571&gt;QUARTILE!$B$3, "TOP", 0)</f>
        <v>TOP</v>
      </c>
      <c r="M571" s="6">
        <f t="shared" si="1"/>
        <v>2</v>
      </c>
    </row>
    <row r="572">
      <c r="A572" s="1">
        <v>102370.0</v>
      </c>
      <c r="B572" s="1">
        <v>23.0</v>
      </c>
      <c r="C572" s="1">
        <v>18000.0</v>
      </c>
      <c r="D572" s="1" t="s">
        <v>30</v>
      </c>
      <c r="E572" s="1">
        <v>3723.74</v>
      </c>
      <c r="F572" s="1">
        <v>1.0</v>
      </c>
      <c r="G572" s="1">
        <v>22.0</v>
      </c>
      <c r="H572" s="1">
        <v>16.0</v>
      </c>
      <c r="I572" s="1" t="s">
        <v>22</v>
      </c>
      <c r="J572" s="1">
        <v>0.897</v>
      </c>
      <c r="K572" s="1">
        <v>0.673</v>
      </c>
      <c r="L572" s="6" t="str">
        <f>if(J572&gt;QUARTILE!$B$3, "TOP", 0)</f>
        <v>TOP</v>
      </c>
      <c r="M572" s="6">
        <f t="shared" si="1"/>
        <v>2</v>
      </c>
    </row>
    <row r="573">
      <c r="A573" s="1">
        <v>102382.0</v>
      </c>
      <c r="B573" s="1">
        <v>46.0</v>
      </c>
      <c r="C573" s="1">
        <v>8000.0</v>
      </c>
      <c r="D573" s="1" t="s">
        <v>25</v>
      </c>
      <c r="E573" s="1">
        <v>27632.93</v>
      </c>
      <c r="F573" s="1">
        <v>3.0</v>
      </c>
      <c r="G573" s="1">
        <v>16.0</v>
      </c>
      <c r="H573" s="1">
        <v>13.0</v>
      </c>
      <c r="I573" s="1" t="s">
        <v>18</v>
      </c>
      <c r="J573" s="1">
        <v>0.984</v>
      </c>
      <c r="K573" s="1">
        <v>0.318</v>
      </c>
      <c r="L573" s="6" t="str">
        <f>if(J573&gt;QUARTILE!$B$3, "TOP", 0)</f>
        <v>TOP</v>
      </c>
      <c r="M573" s="6">
        <f t="shared" si="1"/>
        <v>1</v>
      </c>
    </row>
    <row r="574">
      <c r="A574" s="1">
        <v>102384.0</v>
      </c>
      <c r="B574" s="1">
        <v>34.0</v>
      </c>
      <c r="C574" s="1">
        <v>35000.0</v>
      </c>
      <c r="D574" s="1" t="s">
        <v>17</v>
      </c>
      <c r="E574" s="1">
        <v>20065.7</v>
      </c>
      <c r="F574" s="1">
        <v>4.0</v>
      </c>
      <c r="G574" s="1">
        <v>14.0</v>
      </c>
      <c r="H574" s="1">
        <v>12.0</v>
      </c>
      <c r="I574" s="1" t="s">
        <v>22</v>
      </c>
      <c r="J574" s="1">
        <v>0.928</v>
      </c>
      <c r="K574" s="1">
        <v>0.031</v>
      </c>
      <c r="L574" s="6" t="str">
        <f>if(J574&gt;QUARTILE!$B$3, "TOP", 0)</f>
        <v>TOP</v>
      </c>
      <c r="M574" s="6">
        <f t="shared" si="1"/>
        <v>2</v>
      </c>
    </row>
    <row r="575">
      <c r="A575" s="1">
        <v>102385.0</v>
      </c>
      <c r="B575" s="1">
        <v>52.0</v>
      </c>
      <c r="C575" s="1">
        <v>27000.0</v>
      </c>
      <c r="D575" s="1" t="s">
        <v>25</v>
      </c>
      <c r="E575" s="1">
        <v>23328.69</v>
      </c>
      <c r="F575" s="1">
        <v>4.0</v>
      </c>
      <c r="G575" s="1">
        <v>22.0</v>
      </c>
      <c r="H575" s="1">
        <v>5.0</v>
      </c>
      <c r="I575" s="1" t="s">
        <v>22</v>
      </c>
      <c r="J575" s="1">
        <v>0.964</v>
      </c>
      <c r="K575" s="1">
        <v>0.407</v>
      </c>
      <c r="L575" s="6" t="str">
        <f>if(J575&gt;QUARTILE!$B$3, "TOP", 0)</f>
        <v>TOP</v>
      </c>
      <c r="M575" s="6">
        <f t="shared" si="1"/>
        <v>2</v>
      </c>
    </row>
    <row r="576">
      <c r="A576" s="1">
        <v>102386.0</v>
      </c>
      <c r="B576" s="1">
        <v>30.0</v>
      </c>
      <c r="C576" s="1">
        <v>130000.0</v>
      </c>
      <c r="D576" s="1" t="s">
        <v>25</v>
      </c>
      <c r="E576" s="1">
        <v>21483.79</v>
      </c>
      <c r="F576" s="1">
        <v>1.0</v>
      </c>
      <c r="G576" s="1">
        <v>15.0</v>
      </c>
      <c r="H576" s="1">
        <v>16.0</v>
      </c>
      <c r="I576" s="1" t="s">
        <v>18</v>
      </c>
      <c r="J576" s="1">
        <v>1.0</v>
      </c>
      <c r="K576" s="1">
        <v>0.792</v>
      </c>
      <c r="L576" s="6" t="str">
        <f>if(J576&gt;QUARTILE!$B$3, "TOP", 0)</f>
        <v>TOP</v>
      </c>
      <c r="M576" s="6">
        <f t="shared" si="1"/>
        <v>1</v>
      </c>
    </row>
    <row r="577">
      <c r="A577" s="1">
        <v>102390.0</v>
      </c>
      <c r="B577" s="1">
        <v>72.0</v>
      </c>
      <c r="C577" s="1">
        <v>30000.0</v>
      </c>
      <c r="D577" s="1" t="s">
        <v>25</v>
      </c>
      <c r="E577" s="1">
        <v>16629.07</v>
      </c>
      <c r="F577" s="1">
        <v>4.0</v>
      </c>
      <c r="G577" s="1">
        <v>22.0</v>
      </c>
      <c r="H577" s="1">
        <v>4.0</v>
      </c>
      <c r="I577" s="1" t="s">
        <v>22</v>
      </c>
      <c r="J577" s="1">
        <v>0.935</v>
      </c>
      <c r="K577" s="1">
        <v>0.813</v>
      </c>
      <c r="L577" s="6" t="str">
        <f>if(J577&gt;QUARTILE!$B$3, "TOP", 0)</f>
        <v>TOP</v>
      </c>
      <c r="M577" s="6">
        <f t="shared" si="1"/>
        <v>2</v>
      </c>
    </row>
    <row r="578">
      <c r="A578" s="1">
        <v>102391.0</v>
      </c>
      <c r="B578" s="1">
        <v>46.0</v>
      </c>
      <c r="C578" s="1">
        <v>54000.0</v>
      </c>
      <c r="D578" s="1" t="s">
        <v>27</v>
      </c>
      <c r="E578" s="1">
        <v>1316.45</v>
      </c>
      <c r="F578" s="1">
        <v>2.0</v>
      </c>
      <c r="G578" s="1">
        <v>16.0</v>
      </c>
      <c r="H578" s="1">
        <v>14.0</v>
      </c>
      <c r="I578" s="1" t="s">
        <v>22</v>
      </c>
      <c r="J578" s="1">
        <v>0.907</v>
      </c>
      <c r="K578" s="1">
        <v>0.804</v>
      </c>
      <c r="L578" s="6" t="str">
        <f>if(J578&gt;QUARTILE!$B$3, "TOP", 0)</f>
        <v>TOP</v>
      </c>
      <c r="M578" s="6">
        <f t="shared" si="1"/>
        <v>2</v>
      </c>
    </row>
    <row r="579">
      <c r="A579" s="1">
        <v>102397.0</v>
      </c>
      <c r="B579" s="1">
        <v>64.0</v>
      </c>
      <c r="C579" s="1">
        <v>25000.0</v>
      </c>
      <c r="D579" s="1" t="s">
        <v>23</v>
      </c>
      <c r="E579" s="1">
        <v>6339.11</v>
      </c>
      <c r="F579" s="1">
        <v>2.0</v>
      </c>
      <c r="G579" s="1">
        <v>22.0</v>
      </c>
      <c r="H579" s="1">
        <v>4.0</v>
      </c>
      <c r="I579" s="1" t="s">
        <v>22</v>
      </c>
      <c r="J579" s="1">
        <v>0.895</v>
      </c>
      <c r="K579" s="1">
        <v>0.376</v>
      </c>
      <c r="L579" s="6" t="str">
        <f>if(J579&gt;QUARTILE!$B$3, "TOP", 0)</f>
        <v>TOP</v>
      </c>
      <c r="M579" s="6">
        <f t="shared" si="1"/>
        <v>2</v>
      </c>
    </row>
    <row r="580">
      <c r="A580" s="1">
        <v>102403.0</v>
      </c>
      <c r="B580" s="1">
        <v>20.0</v>
      </c>
      <c r="C580" s="1">
        <v>19000.0</v>
      </c>
      <c r="D580" s="1" t="s">
        <v>23</v>
      </c>
      <c r="E580" s="1">
        <v>19155.43</v>
      </c>
      <c r="F580" s="1">
        <v>1.0</v>
      </c>
      <c r="G580" s="1">
        <v>16.0</v>
      </c>
      <c r="H580" s="1">
        <v>12.0</v>
      </c>
      <c r="I580" s="1" t="s">
        <v>22</v>
      </c>
      <c r="J580" s="1">
        <v>0.902</v>
      </c>
      <c r="K580" s="1">
        <v>0.954</v>
      </c>
      <c r="L580" s="6" t="str">
        <f>if(J580&gt;QUARTILE!$B$3, "TOP", 0)</f>
        <v>TOP</v>
      </c>
      <c r="M580" s="6">
        <f t="shared" si="1"/>
        <v>2</v>
      </c>
    </row>
    <row r="581">
      <c r="A581" s="1">
        <v>102419.0</v>
      </c>
      <c r="B581" s="1">
        <v>22.0</v>
      </c>
      <c r="C581" s="1">
        <v>7000.0</v>
      </c>
      <c r="D581" s="1" t="s">
        <v>23</v>
      </c>
      <c r="E581" s="1">
        <v>2046.89</v>
      </c>
      <c r="F581" s="1">
        <v>4.0</v>
      </c>
      <c r="G581" s="1">
        <v>20.0</v>
      </c>
      <c r="H581" s="1">
        <v>12.0</v>
      </c>
      <c r="I581" s="1" t="s">
        <v>22</v>
      </c>
      <c r="J581" s="1">
        <v>0.862</v>
      </c>
      <c r="K581" s="1">
        <v>0.411</v>
      </c>
      <c r="L581" s="6" t="str">
        <f>if(J581&gt;QUARTILE!$B$3, "TOP", 0)</f>
        <v>TOP</v>
      </c>
      <c r="M581" s="6">
        <f t="shared" si="1"/>
        <v>2</v>
      </c>
    </row>
    <row r="582">
      <c r="A582" s="1">
        <v>102422.0</v>
      </c>
      <c r="B582" s="1">
        <v>18.0</v>
      </c>
      <c r="C582" s="1">
        <v>34000.0</v>
      </c>
      <c r="D582" s="1" t="s">
        <v>25</v>
      </c>
      <c r="E582" s="1">
        <v>22399.65</v>
      </c>
      <c r="F582" s="1">
        <v>1.0</v>
      </c>
      <c r="G582" s="1">
        <v>31.0</v>
      </c>
      <c r="H582" s="1">
        <v>18.0</v>
      </c>
      <c r="I582" s="1" t="s">
        <v>18</v>
      </c>
      <c r="J582" s="1">
        <v>0.882</v>
      </c>
      <c r="K582" s="1">
        <v>0.473</v>
      </c>
      <c r="L582" s="6" t="str">
        <f>if(J582&gt;QUARTILE!$B$3, "TOP", 0)</f>
        <v>TOP</v>
      </c>
      <c r="M582" s="6">
        <f t="shared" si="1"/>
        <v>1</v>
      </c>
    </row>
    <row r="583">
      <c r="A583" s="1">
        <v>102423.0</v>
      </c>
      <c r="B583" s="1">
        <v>75.0</v>
      </c>
      <c r="C583" s="1">
        <v>10000.0</v>
      </c>
      <c r="D583" s="1" t="s">
        <v>25</v>
      </c>
      <c r="E583" s="1">
        <v>7517.87</v>
      </c>
      <c r="F583" s="1">
        <v>4.0</v>
      </c>
      <c r="G583" s="1">
        <v>20.0</v>
      </c>
      <c r="H583" s="1">
        <v>8.0</v>
      </c>
      <c r="I583" s="1" t="s">
        <v>22</v>
      </c>
      <c r="J583" s="1">
        <v>0.904</v>
      </c>
      <c r="K583" s="1">
        <v>0.779</v>
      </c>
      <c r="L583" s="6" t="str">
        <f>if(J583&gt;QUARTILE!$B$3, "TOP", 0)</f>
        <v>TOP</v>
      </c>
      <c r="M583" s="6">
        <f t="shared" si="1"/>
        <v>2</v>
      </c>
    </row>
    <row r="584">
      <c r="A584" s="1">
        <v>102424.0</v>
      </c>
      <c r="B584" s="1">
        <v>77.0</v>
      </c>
      <c r="C584" s="1">
        <v>97000.0</v>
      </c>
      <c r="D584" s="1" t="s">
        <v>23</v>
      </c>
      <c r="E584" s="1">
        <v>24181.03</v>
      </c>
      <c r="F584" s="1">
        <v>4.0</v>
      </c>
      <c r="G584" s="1">
        <v>18.0</v>
      </c>
      <c r="H584" s="1">
        <v>6.0</v>
      </c>
      <c r="I584" s="1" t="s">
        <v>22</v>
      </c>
      <c r="J584" s="1">
        <v>1.0</v>
      </c>
      <c r="K584" s="1">
        <v>0.905</v>
      </c>
      <c r="L584" s="6" t="str">
        <f>if(J584&gt;QUARTILE!$B$3, "TOP", 0)</f>
        <v>TOP</v>
      </c>
      <c r="M584" s="6">
        <f t="shared" si="1"/>
        <v>2</v>
      </c>
    </row>
    <row r="585">
      <c r="A585" s="1">
        <v>102428.0</v>
      </c>
      <c r="B585" s="1">
        <v>78.0</v>
      </c>
      <c r="C585" s="1">
        <v>63000.0</v>
      </c>
      <c r="D585" s="1" t="s">
        <v>23</v>
      </c>
      <c r="E585" s="1">
        <v>42846.48</v>
      </c>
      <c r="F585" s="1">
        <v>5.0</v>
      </c>
      <c r="G585" s="1">
        <v>19.0</v>
      </c>
      <c r="H585" s="1">
        <v>4.0</v>
      </c>
      <c r="I585" s="1" t="s">
        <v>18</v>
      </c>
      <c r="J585" s="1">
        <v>1.0</v>
      </c>
      <c r="K585" s="1">
        <v>0.707</v>
      </c>
      <c r="L585" s="6" t="str">
        <f>if(J585&gt;QUARTILE!$B$3, "TOP", 0)</f>
        <v>TOP</v>
      </c>
      <c r="M585" s="6">
        <f t="shared" si="1"/>
        <v>1</v>
      </c>
    </row>
    <row r="586">
      <c r="A586" s="1">
        <v>102435.0</v>
      </c>
      <c r="B586" s="1">
        <v>32.0</v>
      </c>
      <c r="C586" s="1">
        <v>20000.0</v>
      </c>
      <c r="D586" s="1" t="s">
        <v>23</v>
      </c>
      <c r="E586" s="1">
        <v>37414.61</v>
      </c>
      <c r="F586" s="1">
        <v>4.0</v>
      </c>
      <c r="G586" s="1">
        <v>20.0</v>
      </c>
      <c r="H586" s="1">
        <v>13.0</v>
      </c>
      <c r="I586" s="1" t="s">
        <v>18</v>
      </c>
      <c r="J586" s="1">
        <v>1.0</v>
      </c>
      <c r="K586" s="1">
        <v>0.009</v>
      </c>
      <c r="L586" s="6" t="str">
        <f>if(J586&gt;QUARTILE!$B$3, "TOP", 0)</f>
        <v>TOP</v>
      </c>
      <c r="M586" s="6">
        <f t="shared" si="1"/>
        <v>1</v>
      </c>
    </row>
    <row r="587">
      <c r="A587" s="1">
        <v>102437.0</v>
      </c>
      <c r="B587" s="1">
        <v>33.0</v>
      </c>
      <c r="C587" s="1">
        <v>19000.0</v>
      </c>
      <c r="D587" s="1" t="s">
        <v>23</v>
      </c>
      <c r="E587" s="1">
        <v>14086.02</v>
      </c>
      <c r="F587" s="1">
        <v>4.0</v>
      </c>
      <c r="G587" s="1">
        <v>22.0</v>
      </c>
      <c r="H587" s="1">
        <v>8.0</v>
      </c>
      <c r="I587" s="1" t="s">
        <v>22</v>
      </c>
      <c r="J587" s="1">
        <v>0.969</v>
      </c>
      <c r="K587" s="1">
        <v>0.087</v>
      </c>
      <c r="L587" s="6" t="str">
        <f>if(J587&gt;QUARTILE!$B$3, "TOP", 0)</f>
        <v>TOP</v>
      </c>
      <c r="M587" s="6">
        <f t="shared" si="1"/>
        <v>2</v>
      </c>
    </row>
    <row r="588">
      <c r="A588" s="1">
        <v>102441.0</v>
      </c>
      <c r="B588" s="1">
        <v>63.0</v>
      </c>
      <c r="C588" s="1">
        <v>27000.0</v>
      </c>
      <c r="D588" s="1" t="s">
        <v>23</v>
      </c>
      <c r="E588" s="1">
        <v>13690.27</v>
      </c>
      <c r="F588" s="1">
        <v>4.0</v>
      </c>
      <c r="G588" s="1">
        <v>21.0</v>
      </c>
      <c r="H588" s="1">
        <v>4.0</v>
      </c>
      <c r="I588" s="1" t="s">
        <v>22</v>
      </c>
      <c r="J588" s="1">
        <v>0.862</v>
      </c>
      <c r="K588" s="1">
        <v>0.862</v>
      </c>
      <c r="L588" s="6" t="str">
        <f>if(J588&gt;QUARTILE!$B$3, "TOP", 0)</f>
        <v>TOP</v>
      </c>
      <c r="M588" s="6">
        <f t="shared" si="1"/>
        <v>2</v>
      </c>
    </row>
    <row r="589">
      <c r="A589" s="1">
        <v>102444.0</v>
      </c>
      <c r="B589" s="1">
        <v>46.0</v>
      </c>
      <c r="C589" s="1">
        <v>30000.0</v>
      </c>
      <c r="D589" s="1" t="s">
        <v>17</v>
      </c>
      <c r="E589" s="1">
        <v>31859.84</v>
      </c>
      <c r="F589" s="1">
        <v>4.0</v>
      </c>
      <c r="G589" s="1">
        <v>20.0</v>
      </c>
      <c r="H589" s="1">
        <v>8.0</v>
      </c>
      <c r="I589" s="1" t="s">
        <v>18</v>
      </c>
      <c r="J589" s="1">
        <v>0.986</v>
      </c>
      <c r="K589" s="1">
        <v>0.545</v>
      </c>
      <c r="L589" s="6" t="str">
        <f>if(J589&gt;QUARTILE!$B$3, "TOP", 0)</f>
        <v>TOP</v>
      </c>
      <c r="M589" s="6">
        <f t="shared" si="1"/>
        <v>1</v>
      </c>
    </row>
    <row r="590">
      <c r="A590" s="1">
        <v>102453.0</v>
      </c>
      <c r="B590" s="1">
        <v>20.0</v>
      </c>
      <c r="C590" s="1">
        <v>50000.0</v>
      </c>
      <c r="D590" s="1" t="s">
        <v>17</v>
      </c>
      <c r="E590" s="1">
        <v>463.53</v>
      </c>
      <c r="F590" s="1">
        <v>4.0</v>
      </c>
      <c r="G590" s="1">
        <v>26.0</v>
      </c>
      <c r="H590" s="1">
        <v>9.0</v>
      </c>
      <c r="I590" s="1" t="s">
        <v>22</v>
      </c>
      <c r="J590" s="1">
        <v>0.924</v>
      </c>
      <c r="K590" s="1">
        <v>0.726</v>
      </c>
      <c r="L590" s="6" t="str">
        <f>if(J590&gt;QUARTILE!$B$3, "TOP", 0)</f>
        <v>TOP</v>
      </c>
      <c r="M590" s="6">
        <f t="shared" si="1"/>
        <v>2</v>
      </c>
    </row>
    <row r="591">
      <c r="A591" s="1">
        <v>102455.0</v>
      </c>
      <c r="B591" s="1">
        <v>61.0</v>
      </c>
      <c r="C591" s="1">
        <v>13000.0</v>
      </c>
      <c r="D591" s="1" t="s">
        <v>27</v>
      </c>
      <c r="E591" s="1">
        <v>16328.56</v>
      </c>
      <c r="F591" s="1">
        <v>4.0</v>
      </c>
      <c r="G591" s="1">
        <v>25.0</v>
      </c>
      <c r="H591" s="1">
        <v>4.0</v>
      </c>
      <c r="I591" s="1" t="s">
        <v>22</v>
      </c>
      <c r="J591" s="1">
        <v>0.882</v>
      </c>
      <c r="K591" s="1">
        <v>0.049</v>
      </c>
      <c r="L591" s="6" t="str">
        <f>if(J591&gt;QUARTILE!$B$3, "TOP", 0)</f>
        <v>TOP</v>
      </c>
      <c r="M591" s="6">
        <f t="shared" si="1"/>
        <v>2</v>
      </c>
    </row>
    <row r="592">
      <c r="A592" s="1">
        <v>102457.0</v>
      </c>
      <c r="B592" s="1">
        <v>41.0</v>
      </c>
      <c r="C592" s="1">
        <v>11000.0</v>
      </c>
      <c r="D592" s="1" t="s">
        <v>25</v>
      </c>
      <c r="E592" s="1">
        <v>2152.37</v>
      </c>
      <c r="F592" s="1">
        <v>2.0</v>
      </c>
      <c r="G592" s="1">
        <v>25.0</v>
      </c>
      <c r="H592" s="1">
        <v>11.0</v>
      </c>
      <c r="I592" s="1" t="s">
        <v>22</v>
      </c>
      <c r="J592" s="1">
        <v>0.906</v>
      </c>
      <c r="K592" s="1">
        <v>0.164</v>
      </c>
      <c r="L592" s="6" t="str">
        <f>if(J592&gt;QUARTILE!$B$3, "TOP", 0)</f>
        <v>TOP</v>
      </c>
      <c r="M592" s="6">
        <f t="shared" si="1"/>
        <v>2</v>
      </c>
    </row>
    <row r="593">
      <c r="A593" s="1">
        <v>102458.0</v>
      </c>
      <c r="B593" s="1">
        <v>77.0</v>
      </c>
      <c r="C593" s="1">
        <v>8000.0</v>
      </c>
      <c r="D593" s="1" t="s">
        <v>25</v>
      </c>
      <c r="E593" s="1">
        <v>18384.03</v>
      </c>
      <c r="F593" s="1">
        <v>3.0</v>
      </c>
      <c r="G593" s="1">
        <v>18.0</v>
      </c>
      <c r="H593" s="1">
        <v>5.0</v>
      </c>
      <c r="I593" s="1" t="s">
        <v>22</v>
      </c>
      <c r="J593" s="1">
        <v>0.898</v>
      </c>
      <c r="K593" s="1">
        <v>0.119</v>
      </c>
      <c r="L593" s="6" t="str">
        <f>if(J593&gt;QUARTILE!$B$3, "TOP", 0)</f>
        <v>TOP</v>
      </c>
      <c r="M593" s="6">
        <f t="shared" si="1"/>
        <v>2</v>
      </c>
    </row>
    <row r="594">
      <c r="A594" s="1">
        <v>102460.0</v>
      </c>
      <c r="B594" s="1">
        <v>20.0</v>
      </c>
      <c r="C594" s="1">
        <v>42000.0</v>
      </c>
      <c r="D594" s="1" t="s">
        <v>23</v>
      </c>
      <c r="E594" s="1">
        <v>44023.65</v>
      </c>
      <c r="F594" s="1">
        <v>5.0</v>
      </c>
      <c r="G594" s="1">
        <v>23.0</v>
      </c>
      <c r="H594" s="1">
        <v>9.0</v>
      </c>
      <c r="I594" s="1" t="s">
        <v>18</v>
      </c>
      <c r="J594" s="1">
        <v>0.828</v>
      </c>
      <c r="K594" s="1">
        <v>0.137</v>
      </c>
      <c r="L594" s="6" t="str">
        <f>if(J594&gt;QUARTILE!$B$3, "TOP", 0)</f>
        <v>TOP</v>
      </c>
      <c r="M594" s="6">
        <f t="shared" si="1"/>
        <v>1</v>
      </c>
    </row>
    <row r="595">
      <c r="A595" s="1">
        <v>102461.0</v>
      </c>
      <c r="B595" s="1">
        <v>37.0</v>
      </c>
      <c r="C595" s="1">
        <v>31000.0</v>
      </c>
      <c r="D595" s="1" t="s">
        <v>27</v>
      </c>
      <c r="E595" s="1">
        <v>28977.84</v>
      </c>
      <c r="F595" s="1">
        <v>2.0</v>
      </c>
      <c r="G595" s="1">
        <v>20.0</v>
      </c>
      <c r="H595" s="1">
        <v>7.0</v>
      </c>
      <c r="I595" s="1" t="s">
        <v>22</v>
      </c>
      <c r="J595" s="1">
        <v>0.947</v>
      </c>
      <c r="K595" s="1">
        <v>0.046</v>
      </c>
      <c r="L595" s="6" t="str">
        <f>if(J595&gt;QUARTILE!$B$3, "TOP", 0)</f>
        <v>TOP</v>
      </c>
      <c r="M595" s="6">
        <f t="shared" si="1"/>
        <v>2</v>
      </c>
    </row>
    <row r="596">
      <c r="A596" s="1">
        <v>102466.0</v>
      </c>
      <c r="B596" s="1">
        <v>31.0</v>
      </c>
      <c r="C596" s="1">
        <v>21000.0</v>
      </c>
      <c r="D596" s="1" t="s">
        <v>27</v>
      </c>
      <c r="E596" s="1">
        <v>10421.69</v>
      </c>
      <c r="F596" s="1">
        <v>4.0</v>
      </c>
      <c r="G596" s="1">
        <v>20.0</v>
      </c>
      <c r="H596" s="1">
        <v>11.0</v>
      </c>
      <c r="I596" s="1" t="s">
        <v>18</v>
      </c>
      <c r="J596" s="1">
        <v>0.999</v>
      </c>
      <c r="K596" s="1">
        <v>0.34</v>
      </c>
      <c r="L596" s="6" t="str">
        <f>if(J596&gt;QUARTILE!$B$3, "TOP", 0)</f>
        <v>TOP</v>
      </c>
      <c r="M596" s="6">
        <f t="shared" si="1"/>
        <v>1</v>
      </c>
    </row>
    <row r="597">
      <c r="A597" s="1">
        <v>102471.0</v>
      </c>
      <c r="B597" s="1">
        <v>37.0</v>
      </c>
      <c r="C597" s="1">
        <v>33000.0</v>
      </c>
      <c r="D597" s="1" t="s">
        <v>17</v>
      </c>
      <c r="E597" s="1">
        <v>3906.01</v>
      </c>
      <c r="F597" s="1">
        <v>5.0</v>
      </c>
      <c r="G597" s="1">
        <v>31.0</v>
      </c>
      <c r="H597" s="1">
        <v>9.0</v>
      </c>
      <c r="I597" s="1" t="s">
        <v>22</v>
      </c>
      <c r="J597" s="1">
        <v>0.855</v>
      </c>
      <c r="K597" s="1">
        <v>0.67</v>
      </c>
      <c r="L597" s="6" t="str">
        <f>if(J597&gt;QUARTILE!$B$3, "TOP", 0)</f>
        <v>TOP</v>
      </c>
      <c r="M597" s="6">
        <f t="shared" si="1"/>
        <v>2</v>
      </c>
    </row>
    <row r="598">
      <c r="A598" s="1">
        <v>102473.0</v>
      </c>
      <c r="B598" s="1">
        <v>26.0</v>
      </c>
      <c r="C598" s="1">
        <v>24000.0</v>
      </c>
      <c r="D598" s="1" t="s">
        <v>27</v>
      </c>
      <c r="E598" s="1">
        <v>10810.67</v>
      </c>
      <c r="F598" s="1">
        <v>1.0</v>
      </c>
      <c r="G598" s="1">
        <v>17.0</v>
      </c>
      <c r="H598" s="1">
        <v>17.0</v>
      </c>
      <c r="I598" s="1" t="s">
        <v>18</v>
      </c>
      <c r="J598" s="1">
        <v>0.956</v>
      </c>
      <c r="K598" s="1">
        <v>0.44</v>
      </c>
      <c r="L598" s="6" t="str">
        <f>if(J598&gt;QUARTILE!$B$3, "TOP", 0)</f>
        <v>TOP</v>
      </c>
      <c r="M598" s="6">
        <f t="shared" si="1"/>
        <v>1</v>
      </c>
    </row>
    <row r="599">
      <c r="A599" s="1">
        <v>102483.0</v>
      </c>
      <c r="B599" s="1">
        <v>19.0</v>
      </c>
      <c r="C599" s="1">
        <v>17000.0</v>
      </c>
      <c r="D599" s="1" t="s">
        <v>23</v>
      </c>
      <c r="E599" s="1">
        <v>31530.68</v>
      </c>
      <c r="F599" s="1">
        <v>3.0</v>
      </c>
      <c r="G599" s="1">
        <v>20.0</v>
      </c>
      <c r="H599" s="1">
        <v>15.0</v>
      </c>
      <c r="I599" s="1" t="s">
        <v>22</v>
      </c>
      <c r="J599" s="1">
        <v>0.927</v>
      </c>
      <c r="K599" s="1">
        <v>0.42</v>
      </c>
      <c r="L599" s="6" t="str">
        <f>if(J599&gt;QUARTILE!$B$3, "TOP", 0)</f>
        <v>TOP</v>
      </c>
      <c r="M599" s="6">
        <f t="shared" si="1"/>
        <v>2</v>
      </c>
    </row>
    <row r="600">
      <c r="A600" s="1">
        <v>102484.0</v>
      </c>
      <c r="B600" s="1">
        <v>41.0</v>
      </c>
      <c r="C600" s="1">
        <v>37000.0</v>
      </c>
      <c r="D600" s="1" t="s">
        <v>25</v>
      </c>
      <c r="E600" s="1">
        <v>34869.84</v>
      </c>
      <c r="F600" s="1">
        <v>5.0</v>
      </c>
      <c r="G600" s="1">
        <v>26.0</v>
      </c>
      <c r="H600" s="1">
        <v>7.0</v>
      </c>
      <c r="I600" s="1" t="s">
        <v>18</v>
      </c>
      <c r="J600" s="1">
        <v>1.0</v>
      </c>
      <c r="K600" s="1">
        <v>0.765</v>
      </c>
      <c r="L600" s="6" t="str">
        <f>if(J600&gt;QUARTILE!$B$3, "TOP", 0)</f>
        <v>TOP</v>
      </c>
      <c r="M600" s="6">
        <f t="shared" si="1"/>
        <v>1</v>
      </c>
    </row>
    <row r="601">
      <c r="A601" s="1">
        <v>102488.0</v>
      </c>
      <c r="B601" s="1">
        <v>34.0</v>
      </c>
      <c r="C601" s="1">
        <v>31000.0</v>
      </c>
      <c r="D601" s="1" t="s">
        <v>24</v>
      </c>
      <c r="E601" s="1">
        <v>58517.35</v>
      </c>
      <c r="F601" s="1">
        <v>1.0</v>
      </c>
      <c r="G601" s="1">
        <v>19.0</v>
      </c>
      <c r="H601" s="1">
        <v>9.0</v>
      </c>
      <c r="I601" s="1" t="s">
        <v>18</v>
      </c>
      <c r="J601" s="1">
        <v>0.961</v>
      </c>
      <c r="K601" s="1">
        <v>0.357</v>
      </c>
      <c r="L601" s="6" t="str">
        <f>if(J601&gt;QUARTILE!$B$3, "TOP", 0)</f>
        <v>TOP</v>
      </c>
      <c r="M601" s="6">
        <f t="shared" si="1"/>
        <v>1</v>
      </c>
    </row>
    <row r="602">
      <c r="A602" s="1">
        <v>102490.0</v>
      </c>
      <c r="B602" s="1">
        <v>38.0</v>
      </c>
      <c r="C602" s="1">
        <v>30000.0</v>
      </c>
      <c r="D602" s="1" t="s">
        <v>25</v>
      </c>
      <c r="E602" s="1">
        <v>41122.85</v>
      </c>
      <c r="F602" s="1">
        <v>1.0</v>
      </c>
      <c r="G602" s="1">
        <v>20.0</v>
      </c>
      <c r="H602" s="1">
        <v>9.0</v>
      </c>
      <c r="I602" s="1" t="s">
        <v>18</v>
      </c>
      <c r="J602" s="1">
        <v>0.921</v>
      </c>
      <c r="K602" s="1">
        <v>0.55</v>
      </c>
      <c r="L602" s="6" t="str">
        <f>if(J602&gt;QUARTILE!$B$3, "TOP", 0)</f>
        <v>TOP</v>
      </c>
      <c r="M602" s="6">
        <f t="shared" si="1"/>
        <v>1</v>
      </c>
    </row>
    <row r="603">
      <c r="A603" s="1">
        <v>102500.0</v>
      </c>
      <c r="B603" s="1">
        <v>62.0</v>
      </c>
      <c r="C603" s="1">
        <v>93000.0</v>
      </c>
      <c r="D603" s="1" t="s">
        <v>21</v>
      </c>
      <c r="E603" s="1">
        <v>28839.5</v>
      </c>
      <c r="F603" s="1">
        <v>1.0</v>
      </c>
      <c r="G603" s="1">
        <v>24.0</v>
      </c>
      <c r="H603" s="1">
        <v>5.0</v>
      </c>
      <c r="I603" s="1" t="s">
        <v>22</v>
      </c>
      <c r="J603" s="1">
        <v>0.841</v>
      </c>
      <c r="K603" s="1">
        <v>0.747</v>
      </c>
      <c r="L603" s="6" t="str">
        <f>if(J603&gt;QUARTILE!$B$3, "TOP", 0)</f>
        <v>TOP</v>
      </c>
      <c r="M603" s="6">
        <f t="shared" si="1"/>
        <v>2</v>
      </c>
    </row>
    <row r="604">
      <c r="A604" s="1">
        <v>102502.0</v>
      </c>
      <c r="B604" s="1">
        <v>50.0</v>
      </c>
      <c r="C604" s="1">
        <v>20000.0</v>
      </c>
      <c r="D604" s="1" t="s">
        <v>17</v>
      </c>
      <c r="E604" s="1">
        <v>5431.47</v>
      </c>
      <c r="F604" s="1">
        <v>5.0</v>
      </c>
      <c r="G604" s="1">
        <v>23.0</v>
      </c>
      <c r="H604" s="1">
        <v>4.0</v>
      </c>
      <c r="I604" s="1" t="s">
        <v>22</v>
      </c>
      <c r="J604" s="1">
        <v>0.857</v>
      </c>
      <c r="K604" s="1">
        <v>0.763</v>
      </c>
      <c r="L604" s="6" t="str">
        <f>if(J604&gt;QUARTILE!$B$3, "TOP", 0)</f>
        <v>TOP</v>
      </c>
      <c r="M604" s="6">
        <f t="shared" si="1"/>
        <v>2</v>
      </c>
    </row>
    <row r="605">
      <c r="A605" s="1">
        <v>102504.0</v>
      </c>
      <c r="B605" s="1">
        <v>55.0</v>
      </c>
      <c r="C605" s="1">
        <v>61000.0</v>
      </c>
      <c r="D605" s="1" t="s">
        <v>23</v>
      </c>
      <c r="E605" s="1">
        <v>2604.74</v>
      </c>
      <c r="F605" s="1">
        <v>4.0</v>
      </c>
      <c r="G605" s="1">
        <v>19.0</v>
      </c>
      <c r="H605" s="1">
        <v>3.0</v>
      </c>
      <c r="I605" s="1" t="s">
        <v>22</v>
      </c>
      <c r="J605" s="1">
        <v>0.997</v>
      </c>
      <c r="K605" s="1">
        <v>0.575</v>
      </c>
      <c r="L605" s="6" t="str">
        <f>if(J605&gt;QUARTILE!$B$3, "TOP", 0)</f>
        <v>TOP</v>
      </c>
      <c r="M605" s="6">
        <f t="shared" si="1"/>
        <v>2</v>
      </c>
    </row>
    <row r="606">
      <c r="A606" s="1">
        <v>102510.0</v>
      </c>
      <c r="B606" s="1">
        <v>41.0</v>
      </c>
      <c r="C606" s="1">
        <v>10000.0</v>
      </c>
      <c r="D606" s="1" t="s">
        <v>27</v>
      </c>
      <c r="E606" s="1">
        <v>5626.57</v>
      </c>
      <c r="F606" s="1">
        <v>4.0</v>
      </c>
      <c r="G606" s="1">
        <v>23.0</v>
      </c>
      <c r="H606" s="1">
        <v>8.0</v>
      </c>
      <c r="I606" s="1" t="s">
        <v>22</v>
      </c>
      <c r="J606" s="1">
        <v>0.878</v>
      </c>
      <c r="K606" s="1">
        <v>0.077</v>
      </c>
      <c r="L606" s="6" t="str">
        <f>if(J606&gt;QUARTILE!$B$3, "TOP", 0)</f>
        <v>TOP</v>
      </c>
      <c r="M606" s="6">
        <f t="shared" si="1"/>
        <v>2</v>
      </c>
    </row>
    <row r="607">
      <c r="A607" s="1">
        <v>102511.0</v>
      </c>
      <c r="B607" s="1">
        <v>58.0</v>
      </c>
      <c r="C607" s="1">
        <v>15000.0</v>
      </c>
      <c r="D607" s="1" t="s">
        <v>25</v>
      </c>
      <c r="E607" s="1">
        <v>8732.8</v>
      </c>
      <c r="F607" s="1">
        <v>3.0</v>
      </c>
      <c r="G607" s="1">
        <v>17.0</v>
      </c>
      <c r="H607" s="1">
        <v>3.0</v>
      </c>
      <c r="I607" s="1" t="s">
        <v>22</v>
      </c>
      <c r="J607" s="1">
        <v>1.0</v>
      </c>
      <c r="K607" s="1">
        <v>0.771</v>
      </c>
      <c r="L607" s="6" t="str">
        <f>if(J607&gt;QUARTILE!$B$3, "TOP", 0)</f>
        <v>TOP</v>
      </c>
      <c r="M607" s="6">
        <f t="shared" si="1"/>
        <v>2</v>
      </c>
    </row>
    <row r="608">
      <c r="A608" s="1">
        <v>102512.0</v>
      </c>
      <c r="B608" s="1">
        <v>34.0</v>
      </c>
      <c r="C608" s="1">
        <v>19000.0</v>
      </c>
      <c r="D608" s="1" t="s">
        <v>30</v>
      </c>
      <c r="E608" s="1">
        <v>20353.89</v>
      </c>
      <c r="F608" s="1">
        <v>4.0</v>
      </c>
      <c r="G608" s="1">
        <v>15.0</v>
      </c>
      <c r="H608" s="1">
        <v>9.0</v>
      </c>
      <c r="I608" s="1" t="s">
        <v>22</v>
      </c>
      <c r="J608" s="1">
        <v>0.93</v>
      </c>
      <c r="K608" s="1">
        <v>0.245</v>
      </c>
      <c r="L608" s="6" t="str">
        <f>if(J608&gt;QUARTILE!$B$3, "TOP", 0)</f>
        <v>TOP</v>
      </c>
      <c r="M608" s="6">
        <f t="shared" si="1"/>
        <v>2</v>
      </c>
    </row>
    <row r="609">
      <c r="A609" s="1">
        <v>102515.0</v>
      </c>
      <c r="B609" s="1">
        <v>63.0</v>
      </c>
      <c r="C609" s="1">
        <v>22000.0</v>
      </c>
      <c r="D609" s="1" t="s">
        <v>23</v>
      </c>
      <c r="E609" s="1">
        <v>37280.08</v>
      </c>
      <c r="F609" s="1">
        <v>1.0</v>
      </c>
      <c r="G609" s="1">
        <v>14.0</v>
      </c>
      <c r="H609" s="1">
        <v>8.0</v>
      </c>
      <c r="I609" s="1" t="s">
        <v>18</v>
      </c>
      <c r="J609" s="1">
        <v>0.89</v>
      </c>
      <c r="K609" s="1">
        <v>0.045</v>
      </c>
      <c r="L609" s="6" t="str">
        <f>if(J609&gt;QUARTILE!$B$3, "TOP", 0)</f>
        <v>TOP</v>
      </c>
      <c r="M609" s="6">
        <f t="shared" si="1"/>
        <v>1</v>
      </c>
    </row>
    <row r="610">
      <c r="A610" s="1">
        <v>102516.0</v>
      </c>
      <c r="B610" s="1">
        <v>49.0</v>
      </c>
      <c r="C610" s="1">
        <v>7000.0</v>
      </c>
      <c r="D610" s="1" t="s">
        <v>31</v>
      </c>
      <c r="E610" s="1">
        <v>12894.34</v>
      </c>
      <c r="F610" s="1">
        <v>4.0</v>
      </c>
      <c r="G610" s="1">
        <v>15.0</v>
      </c>
      <c r="H610" s="1">
        <v>11.0</v>
      </c>
      <c r="I610" s="1" t="s">
        <v>18</v>
      </c>
      <c r="J610" s="1">
        <v>0.941</v>
      </c>
      <c r="K610" s="1">
        <v>0.163</v>
      </c>
      <c r="L610" s="6" t="str">
        <f>if(J610&gt;QUARTILE!$B$3, "TOP", 0)</f>
        <v>TOP</v>
      </c>
      <c r="M610" s="6">
        <f t="shared" si="1"/>
        <v>1</v>
      </c>
    </row>
    <row r="611">
      <c r="A611" s="1">
        <v>102519.0</v>
      </c>
      <c r="B611" s="1">
        <v>71.0</v>
      </c>
      <c r="C611" s="1">
        <v>18000.0</v>
      </c>
      <c r="D611" s="1" t="s">
        <v>23</v>
      </c>
      <c r="E611" s="1">
        <v>67365.96</v>
      </c>
      <c r="F611" s="1">
        <v>5.0</v>
      </c>
      <c r="G611" s="1">
        <v>20.0</v>
      </c>
      <c r="H611" s="1">
        <v>4.0</v>
      </c>
      <c r="I611" s="1" t="s">
        <v>18</v>
      </c>
      <c r="J611" s="1">
        <v>0.986</v>
      </c>
      <c r="K611" s="1">
        <v>0.77</v>
      </c>
      <c r="L611" s="6" t="str">
        <f>if(J611&gt;QUARTILE!$B$3, "TOP", 0)</f>
        <v>TOP</v>
      </c>
      <c r="M611" s="6">
        <f t="shared" si="1"/>
        <v>1</v>
      </c>
    </row>
    <row r="612">
      <c r="A612" s="1">
        <v>102521.0</v>
      </c>
      <c r="B612" s="1">
        <v>45.0</v>
      </c>
      <c r="C612" s="1">
        <v>18000.0</v>
      </c>
      <c r="D612" s="1" t="s">
        <v>23</v>
      </c>
      <c r="E612" s="1">
        <v>47848.79</v>
      </c>
      <c r="F612" s="1">
        <v>3.0</v>
      </c>
      <c r="G612" s="1">
        <v>16.0</v>
      </c>
      <c r="H612" s="1">
        <v>13.0</v>
      </c>
      <c r="I612" s="1" t="s">
        <v>22</v>
      </c>
      <c r="J612" s="1">
        <v>0.992</v>
      </c>
      <c r="K612" s="1">
        <v>0.214</v>
      </c>
      <c r="L612" s="6" t="str">
        <f>if(J612&gt;QUARTILE!$B$3, "TOP", 0)</f>
        <v>TOP</v>
      </c>
      <c r="M612" s="6">
        <f t="shared" si="1"/>
        <v>2</v>
      </c>
    </row>
    <row r="613">
      <c r="A613" s="1">
        <v>102530.0</v>
      </c>
      <c r="B613" s="1">
        <v>19.0</v>
      </c>
      <c r="C613" s="1">
        <v>24000.0</v>
      </c>
      <c r="D613" s="1" t="s">
        <v>25</v>
      </c>
      <c r="E613" s="1">
        <v>9069.07</v>
      </c>
      <c r="F613" s="1">
        <v>5.0</v>
      </c>
      <c r="G613" s="1">
        <v>29.0</v>
      </c>
      <c r="H613" s="1">
        <v>16.0</v>
      </c>
      <c r="I613" s="1" t="s">
        <v>22</v>
      </c>
      <c r="J613" s="1">
        <v>1.0</v>
      </c>
      <c r="K613" s="1">
        <v>0.879</v>
      </c>
      <c r="L613" s="6" t="str">
        <f>if(J613&gt;QUARTILE!$B$3, "TOP", 0)</f>
        <v>TOP</v>
      </c>
      <c r="M613" s="6">
        <f t="shared" si="1"/>
        <v>2</v>
      </c>
    </row>
    <row r="614">
      <c r="A614" s="1">
        <v>102533.0</v>
      </c>
      <c r="B614" s="1">
        <v>58.0</v>
      </c>
      <c r="C614" s="1">
        <v>13000.0</v>
      </c>
      <c r="D614" s="1" t="s">
        <v>23</v>
      </c>
      <c r="E614" s="1">
        <v>3289.79</v>
      </c>
      <c r="F614" s="1">
        <v>2.0</v>
      </c>
      <c r="G614" s="1">
        <v>29.0</v>
      </c>
      <c r="H614" s="1">
        <v>1.0</v>
      </c>
      <c r="I614" s="1" t="s">
        <v>22</v>
      </c>
      <c r="J614" s="1">
        <v>0.959</v>
      </c>
      <c r="K614" s="1">
        <v>0.089</v>
      </c>
      <c r="L614" s="6" t="str">
        <f>if(J614&gt;QUARTILE!$B$3, "TOP", 0)</f>
        <v>TOP</v>
      </c>
      <c r="M614" s="6">
        <f t="shared" si="1"/>
        <v>2</v>
      </c>
    </row>
    <row r="615">
      <c r="A615" s="1">
        <v>102534.0</v>
      </c>
      <c r="B615" s="1">
        <v>30.0</v>
      </c>
      <c r="C615" s="1">
        <v>32000.0</v>
      </c>
      <c r="D615" s="1" t="s">
        <v>17</v>
      </c>
      <c r="E615" s="1">
        <v>5652.69</v>
      </c>
      <c r="F615" s="1">
        <v>2.0</v>
      </c>
      <c r="G615" s="1">
        <v>18.0</v>
      </c>
      <c r="H615" s="1">
        <v>5.0</v>
      </c>
      <c r="I615" s="1" t="s">
        <v>22</v>
      </c>
      <c r="J615" s="1">
        <v>0.857</v>
      </c>
      <c r="K615" s="1">
        <v>0.364</v>
      </c>
      <c r="L615" s="6" t="str">
        <f>if(J615&gt;QUARTILE!$B$3, "TOP", 0)</f>
        <v>TOP</v>
      </c>
      <c r="M615" s="6">
        <f t="shared" si="1"/>
        <v>2</v>
      </c>
    </row>
    <row r="616">
      <c r="A616" s="1">
        <v>102536.0</v>
      </c>
      <c r="B616" s="1">
        <v>50.0</v>
      </c>
      <c r="C616" s="1">
        <v>42000.0</v>
      </c>
      <c r="D616" s="1" t="s">
        <v>17</v>
      </c>
      <c r="E616" s="1">
        <v>18725.22</v>
      </c>
      <c r="F616" s="1">
        <v>1.0</v>
      </c>
      <c r="G616" s="1">
        <v>15.0</v>
      </c>
      <c r="H616" s="1">
        <v>4.0</v>
      </c>
      <c r="I616" s="1" t="s">
        <v>22</v>
      </c>
      <c r="J616" s="1">
        <v>0.896</v>
      </c>
      <c r="K616" s="1">
        <v>0.104</v>
      </c>
      <c r="L616" s="6" t="str">
        <f>if(J616&gt;QUARTILE!$B$3, "TOP", 0)</f>
        <v>TOP</v>
      </c>
      <c r="M616" s="6">
        <f t="shared" si="1"/>
        <v>2</v>
      </c>
    </row>
    <row r="617">
      <c r="A617" s="1">
        <v>102539.0</v>
      </c>
      <c r="B617" s="1">
        <v>43.0</v>
      </c>
      <c r="C617" s="1">
        <v>12000.0</v>
      </c>
      <c r="D617" s="1" t="s">
        <v>27</v>
      </c>
      <c r="E617" s="1">
        <v>21021.5</v>
      </c>
      <c r="F617" s="1">
        <v>2.0</v>
      </c>
      <c r="G617" s="1">
        <v>18.0</v>
      </c>
      <c r="H617" s="1">
        <v>11.0</v>
      </c>
      <c r="I617" s="1" t="s">
        <v>22</v>
      </c>
      <c r="J617" s="1">
        <v>0.981</v>
      </c>
      <c r="K617" s="1">
        <v>0.166</v>
      </c>
      <c r="L617" s="6" t="str">
        <f>if(J617&gt;QUARTILE!$B$3, "TOP", 0)</f>
        <v>TOP</v>
      </c>
      <c r="M617" s="6">
        <f t="shared" si="1"/>
        <v>2</v>
      </c>
    </row>
    <row r="618">
      <c r="A618" s="1">
        <v>102540.0</v>
      </c>
      <c r="B618" s="1">
        <v>39.0</v>
      </c>
      <c r="C618" s="1">
        <v>41000.0</v>
      </c>
      <c r="D618" s="1" t="s">
        <v>27</v>
      </c>
      <c r="E618" s="1">
        <v>62595.15</v>
      </c>
      <c r="F618" s="1">
        <v>1.0</v>
      </c>
      <c r="G618" s="1">
        <v>16.0</v>
      </c>
      <c r="H618" s="1">
        <v>15.0</v>
      </c>
      <c r="I618" s="1" t="s">
        <v>22</v>
      </c>
      <c r="J618" s="1">
        <v>1.0</v>
      </c>
      <c r="K618" s="1">
        <v>0.52</v>
      </c>
      <c r="L618" s="6" t="str">
        <f>if(J618&gt;QUARTILE!$B$3, "TOP", 0)</f>
        <v>TOP</v>
      </c>
      <c r="M618" s="6">
        <f t="shared" si="1"/>
        <v>2</v>
      </c>
    </row>
    <row r="619">
      <c r="A619" s="1">
        <v>102544.0</v>
      </c>
      <c r="B619" s="1">
        <v>56.0</v>
      </c>
      <c r="C619" s="1">
        <v>13000.0</v>
      </c>
      <c r="D619" s="1" t="s">
        <v>27</v>
      </c>
      <c r="E619" s="1">
        <v>59792.69</v>
      </c>
      <c r="F619" s="1">
        <v>1.0</v>
      </c>
      <c r="G619" s="1">
        <v>17.0</v>
      </c>
      <c r="H619" s="1">
        <v>5.0</v>
      </c>
      <c r="I619" s="1" t="s">
        <v>18</v>
      </c>
      <c r="J619" s="1">
        <v>1.0</v>
      </c>
      <c r="K619" s="1">
        <v>0.0</v>
      </c>
      <c r="L619" s="6" t="str">
        <f>if(J619&gt;QUARTILE!$B$3, "TOP", 0)</f>
        <v>TOP</v>
      </c>
      <c r="M619" s="6">
        <f t="shared" si="1"/>
        <v>1</v>
      </c>
    </row>
    <row r="620">
      <c r="A620" s="1">
        <v>102545.0</v>
      </c>
      <c r="B620" s="1">
        <v>43.0</v>
      </c>
      <c r="C620" s="1">
        <v>21000.0</v>
      </c>
      <c r="D620" s="1" t="s">
        <v>23</v>
      </c>
      <c r="E620" s="1">
        <v>13838.18</v>
      </c>
      <c r="F620" s="1">
        <v>3.0</v>
      </c>
      <c r="G620" s="1">
        <v>22.0</v>
      </c>
      <c r="H620" s="1">
        <v>8.0</v>
      </c>
      <c r="I620" s="1" t="s">
        <v>22</v>
      </c>
      <c r="J620" s="1">
        <v>0.931</v>
      </c>
      <c r="K620" s="1">
        <v>0.974</v>
      </c>
      <c r="L620" s="6" t="str">
        <f>if(J620&gt;QUARTILE!$B$3, "TOP", 0)</f>
        <v>TOP</v>
      </c>
      <c r="M620" s="6">
        <f t="shared" si="1"/>
        <v>2</v>
      </c>
    </row>
    <row r="621">
      <c r="A621" s="1">
        <v>102547.0</v>
      </c>
      <c r="B621" s="1">
        <v>75.0</v>
      </c>
      <c r="C621" s="1">
        <v>24000.0</v>
      </c>
      <c r="D621" s="1" t="s">
        <v>27</v>
      </c>
      <c r="E621" s="1">
        <v>1624.61</v>
      </c>
      <c r="F621" s="1">
        <v>4.0</v>
      </c>
      <c r="G621" s="1">
        <v>16.0</v>
      </c>
      <c r="H621" s="1">
        <v>2.0</v>
      </c>
      <c r="I621" s="1" t="s">
        <v>22</v>
      </c>
      <c r="J621" s="1">
        <v>0.932</v>
      </c>
      <c r="K621" s="1">
        <v>0.904</v>
      </c>
      <c r="L621" s="6" t="str">
        <f>if(J621&gt;QUARTILE!$B$3, "TOP", 0)</f>
        <v>TOP</v>
      </c>
      <c r="M621" s="6">
        <f t="shared" si="1"/>
        <v>2</v>
      </c>
    </row>
    <row r="622">
      <c r="A622" s="1">
        <v>102552.0</v>
      </c>
      <c r="B622" s="1">
        <v>72.0</v>
      </c>
      <c r="C622" s="1">
        <v>32000.0</v>
      </c>
      <c r="D622" s="1" t="s">
        <v>25</v>
      </c>
      <c r="E622" s="1">
        <v>37403.02</v>
      </c>
      <c r="F622" s="1">
        <v>5.0</v>
      </c>
      <c r="G622" s="1">
        <v>16.0</v>
      </c>
      <c r="H622" s="1">
        <v>7.0</v>
      </c>
      <c r="I622" s="1" t="s">
        <v>18</v>
      </c>
      <c r="J622" s="1">
        <v>1.0</v>
      </c>
      <c r="K622" s="1">
        <v>0.699</v>
      </c>
      <c r="L622" s="6" t="str">
        <f>if(J622&gt;QUARTILE!$B$3, "TOP", 0)</f>
        <v>TOP</v>
      </c>
      <c r="M622" s="6">
        <f t="shared" si="1"/>
        <v>1</v>
      </c>
    </row>
    <row r="623">
      <c r="A623" s="1">
        <v>102556.0</v>
      </c>
      <c r="B623" s="1">
        <v>28.0</v>
      </c>
      <c r="C623" s="1">
        <v>9000.0</v>
      </c>
      <c r="D623" s="1" t="s">
        <v>23</v>
      </c>
      <c r="E623" s="1">
        <v>12117.51</v>
      </c>
      <c r="F623" s="1">
        <v>5.0</v>
      </c>
      <c r="G623" s="1">
        <v>20.0</v>
      </c>
      <c r="H623" s="1">
        <v>15.0</v>
      </c>
      <c r="I623" s="1" t="s">
        <v>18</v>
      </c>
      <c r="J623" s="1">
        <v>0.828</v>
      </c>
      <c r="K623" s="1">
        <v>0.63</v>
      </c>
      <c r="L623" s="6" t="str">
        <f>if(J623&gt;QUARTILE!$B$3, "TOP", 0)</f>
        <v>TOP</v>
      </c>
      <c r="M623" s="6">
        <f t="shared" si="1"/>
        <v>1</v>
      </c>
    </row>
    <row r="624">
      <c r="A624" s="1">
        <v>102569.0</v>
      </c>
      <c r="B624" s="1">
        <v>29.0</v>
      </c>
      <c r="C624" s="1">
        <v>33000.0</v>
      </c>
      <c r="D624" s="1" t="s">
        <v>27</v>
      </c>
      <c r="E624" s="1">
        <v>1418.03</v>
      </c>
      <c r="F624" s="1">
        <v>2.0</v>
      </c>
      <c r="G624" s="1">
        <v>27.0</v>
      </c>
      <c r="H624" s="1">
        <v>19.0</v>
      </c>
      <c r="I624" s="1" t="s">
        <v>18</v>
      </c>
      <c r="J624" s="1">
        <v>0.897</v>
      </c>
      <c r="K624" s="1">
        <v>0.205</v>
      </c>
      <c r="L624" s="6" t="str">
        <f>if(J624&gt;QUARTILE!$B$3, "TOP", 0)</f>
        <v>TOP</v>
      </c>
      <c r="M624" s="6">
        <f t="shared" si="1"/>
        <v>1</v>
      </c>
    </row>
    <row r="625">
      <c r="A625" s="1">
        <v>102573.0</v>
      </c>
      <c r="B625" s="1">
        <v>45.0</v>
      </c>
      <c r="C625" s="1">
        <v>22000.0</v>
      </c>
      <c r="D625" s="1" t="s">
        <v>17</v>
      </c>
      <c r="E625" s="1">
        <v>34293.73</v>
      </c>
      <c r="F625" s="1">
        <v>5.0</v>
      </c>
      <c r="G625" s="1">
        <v>21.0</v>
      </c>
      <c r="H625" s="1">
        <v>2.0</v>
      </c>
      <c r="I625" s="1" t="s">
        <v>18</v>
      </c>
      <c r="J625" s="1">
        <v>0.865</v>
      </c>
      <c r="K625" s="1">
        <v>0.054</v>
      </c>
      <c r="L625" s="6" t="str">
        <f>if(J625&gt;QUARTILE!$B$3, "TOP", 0)</f>
        <v>TOP</v>
      </c>
      <c r="M625" s="6">
        <f t="shared" si="1"/>
        <v>1</v>
      </c>
    </row>
    <row r="626">
      <c r="A626" s="1">
        <v>102574.0</v>
      </c>
      <c r="B626" s="1">
        <v>79.0</v>
      </c>
      <c r="C626" s="1">
        <v>24000.0</v>
      </c>
      <c r="D626" s="1" t="s">
        <v>23</v>
      </c>
      <c r="E626" s="1">
        <v>9691.7</v>
      </c>
      <c r="F626" s="1">
        <v>2.0</v>
      </c>
      <c r="G626" s="1">
        <v>25.0</v>
      </c>
      <c r="H626" s="1">
        <v>9.0</v>
      </c>
      <c r="I626" s="1" t="s">
        <v>22</v>
      </c>
      <c r="J626" s="1">
        <v>0.826</v>
      </c>
      <c r="K626" s="1">
        <v>0.192</v>
      </c>
      <c r="L626" s="6" t="str">
        <f>if(J626&gt;QUARTILE!$B$3, "TOP", 0)</f>
        <v>TOP</v>
      </c>
      <c r="M626" s="6">
        <f t="shared" si="1"/>
        <v>2</v>
      </c>
    </row>
    <row r="627">
      <c r="A627" s="1">
        <v>102576.0</v>
      </c>
      <c r="B627" s="1">
        <v>79.0</v>
      </c>
      <c r="C627" s="1">
        <v>48000.0</v>
      </c>
      <c r="D627" s="1" t="s">
        <v>25</v>
      </c>
      <c r="E627" s="1">
        <v>13949.53</v>
      </c>
      <c r="F627" s="1">
        <v>5.0</v>
      </c>
      <c r="G627" s="1">
        <v>25.0</v>
      </c>
      <c r="H627" s="1">
        <v>6.0</v>
      </c>
      <c r="I627" s="1" t="s">
        <v>22</v>
      </c>
      <c r="J627" s="1">
        <v>0.84</v>
      </c>
      <c r="K627" s="1">
        <v>0.652</v>
      </c>
      <c r="L627" s="6" t="str">
        <f>if(J627&gt;QUARTILE!$B$3, "TOP", 0)</f>
        <v>TOP</v>
      </c>
      <c r="M627" s="6">
        <f t="shared" si="1"/>
        <v>2</v>
      </c>
    </row>
    <row r="628">
      <c r="A628" s="1">
        <v>102582.0</v>
      </c>
      <c r="B628" s="1">
        <v>37.0</v>
      </c>
      <c r="C628" s="1">
        <v>23000.0</v>
      </c>
      <c r="D628" s="1" t="s">
        <v>25</v>
      </c>
      <c r="E628" s="1">
        <v>2630.75</v>
      </c>
      <c r="F628" s="1">
        <v>1.0</v>
      </c>
      <c r="G628" s="1">
        <v>17.0</v>
      </c>
      <c r="H628" s="1">
        <v>7.0</v>
      </c>
      <c r="I628" s="1" t="s">
        <v>22</v>
      </c>
      <c r="J628" s="1">
        <v>0.903</v>
      </c>
      <c r="K628" s="1">
        <v>0.624</v>
      </c>
      <c r="L628" s="6" t="str">
        <f>if(J628&gt;QUARTILE!$B$3, "TOP", 0)</f>
        <v>TOP</v>
      </c>
      <c r="M628" s="6">
        <f t="shared" si="1"/>
        <v>2</v>
      </c>
    </row>
    <row r="629">
      <c r="A629" s="1">
        <v>102584.0</v>
      </c>
      <c r="B629" s="1">
        <v>21.0</v>
      </c>
      <c r="C629" s="1">
        <v>17000.0</v>
      </c>
      <c r="D629" s="1" t="s">
        <v>25</v>
      </c>
      <c r="E629" s="1">
        <v>30526.12</v>
      </c>
      <c r="F629" s="1">
        <v>4.0</v>
      </c>
      <c r="G629" s="1">
        <v>25.0</v>
      </c>
      <c r="H629" s="1">
        <v>15.0</v>
      </c>
      <c r="I629" s="1" t="s">
        <v>18</v>
      </c>
      <c r="J629" s="1">
        <v>1.0</v>
      </c>
      <c r="K629" s="1">
        <v>0.434</v>
      </c>
      <c r="L629" s="6" t="str">
        <f>if(J629&gt;QUARTILE!$B$3, "TOP", 0)</f>
        <v>TOP</v>
      </c>
      <c r="M629" s="6">
        <f t="shared" si="1"/>
        <v>1</v>
      </c>
    </row>
    <row r="630">
      <c r="A630" s="1">
        <v>102586.0</v>
      </c>
      <c r="B630" s="1">
        <v>75.0</v>
      </c>
      <c r="C630" s="1">
        <v>37000.0</v>
      </c>
      <c r="D630" s="1" t="s">
        <v>25</v>
      </c>
      <c r="E630" s="1">
        <v>9585.19</v>
      </c>
      <c r="F630" s="1">
        <v>5.0</v>
      </c>
      <c r="G630" s="1">
        <v>22.0</v>
      </c>
      <c r="H630" s="1">
        <v>3.0</v>
      </c>
      <c r="I630" s="1" t="s">
        <v>22</v>
      </c>
      <c r="J630" s="1">
        <v>0.921</v>
      </c>
      <c r="K630" s="1">
        <v>0.736</v>
      </c>
      <c r="L630" s="6" t="str">
        <f>if(J630&gt;QUARTILE!$B$3, "TOP", 0)</f>
        <v>TOP</v>
      </c>
      <c r="M630" s="6">
        <f t="shared" si="1"/>
        <v>2</v>
      </c>
    </row>
    <row r="631">
      <c r="A631" s="1">
        <v>102587.0</v>
      </c>
      <c r="B631" s="1">
        <v>39.0</v>
      </c>
      <c r="C631" s="1">
        <v>19000.0</v>
      </c>
      <c r="D631" s="1" t="s">
        <v>23</v>
      </c>
      <c r="E631" s="1">
        <v>8096.33</v>
      </c>
      <c r="F631" s="1">
        <v>1.0</v>
      </c>
      <c r="G631" s="1">
        <v>15.0</v>
      </c>
      <c r="H631" s="1">
        <v>9.0</v>
      </c>
      <c r="I631" s="1" t="s">
        <v>22</v>
      </c>
      <c r="J631" s="1">
        <v>0.829</v>
      </c>
      <c r="K631" s="1">
        <v>0.964</v>
      </c>
      <c r="L631" s="6" t="str">
        <f>if(J631&gt;QUARTILE!$B$3, "TOP", 0)</f>
        <v>TOP</v>
      </c>
      <c r="M631" s="6">
        <f t="shared" si="1"/>
        <v>2</v>
      </c>
    </row>
    <row r="632">
      <c r="A632" s="1">
        <v>102588.0</v>
      </c>
      <c r="B632" s="1">
        <v>43.0</v>
      </c>
      <c r="C632" s="1">
        <v>31000.0</v>
      </c>
      <c r="D632" s="1" t="s">
        <v>24</v>
      </c>
      <c r="E632" s="1">
        <v>38725.26</v>
      </c>
      <c r="F632" s="1">
        <v>2.0</v>
      </c>
      <c r="G632" s="1">
        <v>19.0</v>
      </c>
      <c r="H632" s="1">
        <v>11.0</v>
      </c>
      <c r="I632" s="1" t="s">
        <v>22</v>
      </c>
      <c r="J632" s="1">
        <v>0.932</v>
      </c>
      <c r="K632" s="1">
        <v>0.0</v>
      </c>
      <c r="L632" s="6" t="str">
        <f>if(J632&gt;QUARTILE!$B$3, "TOP", 0)</f>
        <v>TOP</v>
      </c>
      <c r="M632" s="6">
        <f t="shared" si="1"/>
        <v>2</v>
      </c>
    </row>
    <row r="633">
      <c r="A633" s="1">
        <v>102594.0</v>
      </c>
      <c r="B633" s="1">
        <v>59.0</v>
      </c>
      <c r="C633" s="1">
        <v>23000.0</v>
      </c>
      <c r="D633" s="1" t="s">
        <v>17</v>
      </c>
      <c r="E633" s="1">
        <v>10227.35</v>
      </c>
      <c r="F633" s="1">
        <v>5.0</v>
      </c>
      <c r="G633" s="1">
        <v>16.0</v>
      </c>
      <c r="H633" s="1">
        <v>4.0</v>
      </c>
      <c r="I633" s="1" t="s">
        <v>22</v>
      </c>
      <c r="J633" s="1">
        <v>0.88</v>
      </c>
      <c r="K633" s="1">
        <v>0.67</v>
      </c>
      <c r="L633" s="6" t="str">
        <f>if(J633&gt;QUARTILE!$B$3, "TOP", 0)</f>
        <v>TOP</v>
      </c>
      <c r="M633" s="6">
        <f t="shared" si="1"/>
        <v>2</v>
      </c>
    </row>
    <row r="634">
      <c r="A634" s="1">
        <v>102598.0</v>
      </c>
      <c r="B634" s="1">
        <v>71.0</v>
      </c>
      <c r="C634" s="1">
        <v>12000.0</v>
      </c>
      <c r="D634" s="1" t="s">
        <v>23</v>
      </c>
      <c r="E634" s="1">
        <v>330.25</v>
      </c>
      <c r="F634" s="1">
        <v>4.0</v>
      </c>
      <c r="G634" s="1">
        <v>14.0</v>
      </c>
      <c r="H634" s="1">
        <v>7.0</v>
      </c>
      <c r="I634" s="1" t="s">
        <v>22</v>
      </c>
      <c r="J634" s="1">
        <v>0.905</v>
      </c>
      <c r="K634" s="1">
        <v>0.078</v>
      </c>
      <c r="L634" s="6" t="str">
        <f>if(J634&gt;QUARTILE!$B$3, "TOP", 0)</f>
        <v>TOP</v>
      </c>
      <c r="M634" s="6">
        <f t="shared" si="1"/>
        <v>2</v>
      </c>
    </row>
    <row r="635">
      <c r="A635" s="1">
        <v>102599.0</v>
      </c>
      <c r="B635" s="1">
        <v>29.0</v>
      </c>
      <c r="C635" s="1">
        <v>16000.0</v>
      </c>
      <c r="D635" s="1" t="s">
        <v>25</v>
      </c>
      <c r="E635" s="1">
        <v>37068.78</v>
      </c>
      <c r="F635" s="1">
        <v>3.0</v>
      </c>
      <c r="G635" s="1">
        <v>16.0</v>
      </c>
      <c r="H635" s="1">
        <v>22.0</v>
      </c>
      <c r="I635" s="1" t="s">
        <v>26</v>
      </c>
      <c r="J635" s="1">
        <v>0.998</v>
      </c>
      <c r="K635" s="1">
        <v>0.238</v>
      </c>
      <c r="L635" s="6" t="str">
        <f>if(J635&gt;QUARTILE!$B$3, "TOP", 0)</f>
        <v>TOP</v>
      </c>
      <c r="M635" s="6">
        <f t="shared" si="1"/>
        <v>3</v>
      </c>
    </row>
    <row r="636">
      <c r="A636" s="1">
        <v>102601.0</v>
      </c>
      <c r="B636" s="1">
        <v>29.0</v>
      </c>
      <c r="C636" s="1">
        <v>26000.0</v>
      </c>
      <c r="D636" s="1" t="s">
        <v>17</v>
      </c>
      <c r="E636" s="1">
        <v>44450.73</v>
      </c>
      <c r="F636" s="1">
        <v>4.0</v>
      </c>
      <c r="G636" s="1">
        <v>22.0</v>
      </c>
      <c r="H636" s="1">
        <v>12.0</v>
      </c>
      <c r="I636" s="1" t="s">
        <v>22</v>
      </c>
      <c r="J636" s="1">
        <v>1.0</v>
      </c>
      <c r="K636" s="1">
        <v>0.496</v>
      </c>
      <c r="L636" s="6" t="str">
        <f>if(J636&gt;QUARTILE!$B$3, "TOP", 0)</f>
        <v>TOP</v>
      </c>
      <c r="M636" s="6">
        <f t="shared" si="1"/>
        <v>2</v>
      </c>
    </row>
    <row r="637">
      <c r="A637" s="1">
        <v>102602.0</v>
      </c>
      <c r="B637" s="1">
        <v>30.0</v>
      </c>
      <c r="C637" s="1">
        <v>39000.0</v>
      </c>
      <c r="D637" s="1" t="s">
        <v>25</v>
      </c>
      <c r="E637" s="1">
        <v>13255.78</v>
      </c>
      <c r="F637" s="1">
        <v>2.0</v>
      </c>
      <c r="G637" s="1">
        <v>21.0</v>
      </c>
      <c r="H637" s="1">
        <v>8.0</v>
      </c>
      <c r="I637" s="1" t="s">
        <v>22</v>
      </c>
      <c r="J637" s="1">
        <v>0.912</v>
      </c>
      <c r="K637" s="1">
        <v>0.738</v>
      </c>
      <c r="L637" s="6" t="str">
        <f>if(J637&gt;QUARTILE!$B$3, "TOP", 0)</f>
        <v>TOP</v>
      </c>
      <c r="M637" s="6">
        <f t="shared" si="1"/>
        <v>2</v>
      </c>
    </row>
    <row r="638">
      <c r="A638" s="1">
        <v>102603.0</v>
      </c>
      <c r="B638" s="1">
        <v>42.0</v>
      </c>
      <c r="C638" s="1">
        <v>46000.0</v>
      </c>
      <c r="D638" s="1" t="s">
        <v>23</v>
      </c>
      <c r="E638" s="1">
        <v>52204.26</v>
      </c>
      <c r="F638" s="1">
        <v>4.0</v>
      </c>
      <c r="G638" s="1">
        <v>25.0</v>
      </c>
      <c r="H638" s="1">
        <v>4.0</v>
      </c>
      <c r="I638" s="1" t="s">
        <v>18</v>
      </c>
      <c r="J638" s="1">
        <v>0.883</v>
      </c>
      <c r="K638" s="1">
        <v>0.797</v>
      </c>
      <c r="L638" s="6" t="str">
        <f>if(J638&gt;QUARTILE!$B$3, "TOP", 0)</f>
        <v>TOP</v>
      </c>
      <c r="M638" s="6">
        <f t="shared" si="1"/>
        <v>1</v>
      </c>
    </row>
    <row r="639">
      <c r="A639" s="1">
        <v>102604.0</v>
      </c>
      <c r="B639" s="1">
        <v>62.0</v>
      </c>
      <c r="C639" s="1">
        <v>27000.0</v>
      </c>
      <c r="D639" s="1" t="s">
        <v>25</v>
      </c>
      <c r="E639" s="1">
        <v>8738.24</v>
      </c>
      <c r="F639" s="1">
        <v>4.0</v>
      </c>
      <c r="G639" s="1">
        <v>17.0</v>
      </c>
      <c r="H639" s="1">
        <v>5.0</v>
      </c>
      <c r="I639" s="1" t="s">
        <v>22</v>
      </c>
      <c r="J639" s="1">
        <v>0.882</v>
      </c>
      <c r="K639" s="1">
        <v>0.203</v>
      </c>
      <c r="L639" s="6" t="str">
        <f>if(J639&gt;QUARTILE!$B$3, "TOP", 0)</f>
        <v>TOP</v>
      </c>
      <c r="M639" s="6">
        <f t="shared" si="1"/>
        <v>2</v>
      </c>
    </row>
    <row r="640">
      <c r="A640" s="1">
        <v>102605.0</v>
      </c>
      <c r="B640" s="1">
        <v>68.0</v>
      </c>
      <c r="C640" s="1">
        <v>24000.0</v>
      </c>
      <c r="D640" s="1" t="s">
        <v>23</v>
      </c>
      <c r="E640" s="1">
        <v>25784.95</v>
      </c>
      <c r="F640" s="1">
        <v>2.0</v>
      </c>
      <c r="G640" s="1">
        <v>29.0</v>
      </c>
      <c r="H640" s="1">
        <v>5.0</v>
      </c>
      <c r="I640" s="1" t="s">
        <v>22</v>
      </c>
      <c r="J640" s="1">
        <v>1.0</v>
      </c>
      <c r="K640" s="1">
        <v>0.366</v>
      </c>
      <c r="L640" s="6" t="str">
        <f>if(J640&gt;QUARTILE!$B$3, "TOP", 0)</f>
        <v>TOP</v>
      </c>
      <c r="M640" s="6">
        <f t="shared" si="1"/>
        <v>2</v>
      </c>
    </row>
    <row r="641">
      <c r="A641" s="1">
        <v>102607.0</v>
      </c>
      <c r="B641" s="1">
        <v>36.0</v>
      </c>
      <c r="C641" s="1">
        <v>73000.0</v>
      </c>
      <c r="D641" s="1" t="s">
        <v>25</v>
      </c>
      <c r="E641" s="1">
        <v>23.29</v>
      </c>
      <c r="F641" s="1">
        <v>5.0</v>
      </c>
      <c r="G641" s="1">
        <v>30.0</v>
      </c>
      <c r="H641" s="1">
        <v>11.0</v>
      </c>
      <c r="I641" s="1" t="s">
        <v>22</v>
      </c>
      <c r="J641" s="1">
        <v>0.856</v>
      </c>
      <c r="K641" s="1">
        <v>0.047</v>
      </c>
      <c r="L641" s="6" t="str">
        <f>if(J641&gt;QUARTILE!$B$3, "TOP", 0)</f>
        <v>TOP</v>
      </c>
      <c r="M641" s="6">
        <f t="shared" si="1"/>
        <v>2</v>
      </c>
    </row>
    <row r="642">
      <c r="A642" s="1">
        <v>102610.0</v>
      </c>
      <c r="B642" s="1">
        <v>53.0</v>
      </c>
      <c r="C642" s="1">
        <v>36000.0</v>
      </c>
      <c r="D642" s="1" t="s">
        <v>23</v>
      </c>
      <c r="E642" s="1">
        <v>3250.95</v>
      </c>
      <c r="F642" s="1">
        <v>5.0</v>
      </c>
      <c r="G642" s="1">
        <v>20.0</v>
      </c>
      <c r="H642" s="1">
        <v>1.0</v>
      </c>
      <c r="I642" s="1" t="s">
        <v>22</v>
      </c>
      <c r="J642" s="1">
        <v>1.0</v>
      </c>
      <c r="K642" s="1">
        <v>0.289</v>
      </c>
      <c r="L642" s="6" t="str">
        <f>if(J642&gt;QUARTILE!$B$3, "TOP", 0)</f>
        <v>TOP</v>
      </c>
      <c r="M642" s="6">
        <f t="shared" si="1"/>
        <v>2</v>
      </c>
    </row>
    <row r="643">
      <c r="A643" s="1">
        <v>102616.0</v>
      </c>
      <c r="B643" s="1">
        <v>72.0</v>
      </c>
      <c r="C643" s="1">
        <v>24000.0</v>
      </c>
      <c r="D643" s="1" t="s">
        <v>17</v>
      </c>
      <c r="E643" s="1">
        <v>7441.7</v>
      </c>
      <c r="F643" s="1">
        <v>2.0</v>
      </c>
      <c r="G643" s="1">
        <v>19.0</v>
      </c>
      <c r="H643" s="1">
        <v>6.0</v>
      </c>
      <c r="I643" s="1" t="s">
        <v>22</v>
      </c>
      <c r="J643" s="1">
        <v>0.97</v>
      </c>
      <c r="K643" s="1">
        <v>0.079</v>
      </c>
      <c r="L643" s="6" t="str">
        <f>if(J643&gt;QUARTILE!$B$3, "TOP", 0)</f>
        <v>TOP</v>
      </c>
      <c r="M643" s="6">
        <f t="shared" si="1"/>
        <v>2</v>
      </c>
    </row>
    <row r="644">
      <c r="A644" s="1">
        <v>102620.0</v>
      </c>
      <c r="B644" s="1">
        <v>35.0</v>
      </c>
      <c r="C644" s="1">
        <v>23000.0</v>
      </c>
      <c r="D644" s="1" t="s">
        <v>25</v>
      </c>
      <c r="E644" s="1">
        <v>22362.83</v>
      </c>
      <c r="F644" s="1">
        <v>4.0</v>
      </c>
      <c r="G644" s="1">
        <v>26.0</v>
      </c>
      <c r="H644" s="1">
        <v>7.0</v>
      </c>
      <c r="I644" s="1" t="s">
        <v>22</v>
      </c>
      <c r="J644" s="1">
        <v>0.917</v>
      </c>
      <c r="K644" s="1">
        <v>0.642</v>
      </c>
      <c r="L644" s="6" t="str">
        <f>if(J644&gt;QUARTILE!$B$3, "TOP", 0)</f>
        <v>TOP</v>
      </c>
      <c r="M644" s="6">
        <f t="shared" si="1"/>
        <v>2</v>
      </c>
    </row>
    <row r="645">
      <c r="A645" s="1">
        <v>102625.0</v>
      </c>
      <c r="B645" s="1">
        <v>54.0</v>
      </c>
      <c r="C645" s="1">
        <v>69000.0</v>
      </c>
      <c r="D645" s="1" t="s">
        <v>25</v>
      </c>
      <c r="E645" s="1">
        <v>32271.59</v>
      </c>
      <c r="F645" s="1">
        <v>1.0</v>
      </c>
      <c r="G645" s="1">
        <v>22.0</v>
      </c>
      <c r="H645" s="1">
        <v>5.0</v>
      </c>
      <c r="I645" s="1" t="s">
        <v>18</v>
      </c>
      <c r="J645" s="1">
        <v>1.0</v>
      </c>
      <c r="K645" s="1">
        <v>0.092</v>
      </c>
      <c r="L645" s="6" t="str">
        <f>if(J645&gt;QUARTILE!$B$3, "TOP", 0)</f>
        <v>TOP</v>
      </c>
      <c r="M645" s="6">
        <f t="shared" si="1"/>
        <v>1</v>
      </c>
    </row>
    <row r="646">
      <c r="A646" s="1">
        <v>102626.0</v>
      </c>
      <c r="B646" s="1">
        <v>49.0</v>
      </c>
      <c r="C646" s="1">
        <v>12000.0</v>
      </c>
      <c r="D646" s="1" t="s">
        <v>25</v>
      </c>
      <c r="E646" s="1">
        <v>12349.63</v>
      </c>
      <c r="F646" s="1">
        <v>5.0</v>
      </c>
      <c r="G646" s="1">
        <v>26.0</v>
      </c>
      <c r="H646" s="1">
        <v>7.0</v>
      </c>
      <c r="I646" s="1" t="s">
        <v>22</v>
      </c>
      <c r="J646" s="1">
        <v>0.927</v>
      </c>
      <c r="K646" s="1">
        <v>0.225</v>
      </c>
      <c r="L646" s="6" t="str">
        <f>if(J646&gt;QUARTILE!$B$3, "TOP", 0)</f>
        <v>TOP</v>
      </c>
      <c r="M646" s="6">
        <f t="shared" si="1"/>
        <v>2</v>
      </c>
    </row>
    <row r="647">
      <c r="A647" s="1">
        <v>102628.0</v>
      </c>
      <c r="B647" s="1">
        <v>58.0</v>
      </c>
      <c r="C647" s="1">
        <v>34000.0</v>
      </c>
      <c r="D647" s="1" t="s">
        <v>25</v>
      </c>
      <c r="E647" s="1">
        <v>47191.93</v>
      </c>
      <c r="F647" s="1">
        <v>1.0</v>
      </c>
      <c r="G647" s="1">
        <v>15.0</v>
      </c>
      <c r="H647" s="1">
        <v>3.0</v>
      </c>
      <c r="I647" s="1" t="s">
        <v>18</v>
      </c>
      <c r="J647" s="1">
        <v>0.936</v>
      </c>
      <c r="K647" s="1">
        <v>0.741</v>
      </c>
      <c r="L647" s="6" t="str">
        <f>if(J647&gt;QUARTILE!$B$3, "TOP", 0)</f>
        <v>TOP</v>
      </c>
      <c r="M647" s="6">
        <f t="shared" si="1"/>
        <v>1</v>
      </c>
    </row>
    <row r="648">
      <c r="A648" s="1">
        <v>102634.0</v>
      </c>
      <c r="B648" s="1">
        <v>52.0</v>
      </c>
      <c r="C648" s="1">
        <v>14000.0</v>
      </c>
      <c r="D648" s="1" t="s">
        <v>23</v>
      </c>
      <c r="E648" s="1">
        <v>17148.13</v>
      </c>
      <c r="F648" s="1">
        <v>3.0</v>
      </c>
      <c r="G648" s="1">
        <v>20.0</v>
      </c>
      <c r="H648" s="1">
        <v>5.0</v>
      </c>
      <c r="I648" s="1" t="s">
        <v>22</v>
      </c>
      <c r="J648" s="1">
        <v>1.0</v>
      </c>
      <c r="K648" s="1">
        <v>0.807</v>
      </c>
      <c r="L648" s="6" t="str">
        <f>if(J648&gt;QUARTILE!$B$3, "TOP", 0)</f>
        <v>TOP</v>
      </c>
      <c r="M648" s="6">
        <f t="shared" si="1"/>
        <v>2</v>
      </c>
    </row>
    <row r="649">
      <c r="A649" s="1">
        <v>102636.0</v>
      </c>
      <c r="B649" s="1">
        <v>46.0</v>
      </c>
      <c r="C649" s="1">
        <v>20000.0</v>
      </c>
      <c r="D649" s="1" t="s">
        <v>25</v>
      </c>
      <c r="E649" s="1">
        <v>12736.44</v>
      </c>
      <c r="F649" s="1">
        <v>3.0</v>
      </c>
      <c r="G649" s="1">
        <v>19.0</v>
      </c>
      <c r="H649" s="1">
        <v>13.0</v>
      </c>
      <c r="I649" s="1" t="s">
        <v>18</v>
      </c>
      <c r="J649" s="1">
        <v>0.967</v>
      </c>
      <c r="K649" s="1">
        <v>0.078</v>
      </c>
      <c r="L649" s="6" t="str">
        <f>if(J649&gt;QUARTILE!$B$3, "TOP", 0)</f>
        <v>TOP</v>
      </c>
      <c r="M649" s="6">
        <f t="shared" si="1"/>
        <v>1</v>
      </c>
    </row>
    <row r="650">
      <c r="A650" s="1">
        <v>102637.0</v>
      </c>
      <c r="B650" s="1">
        <v>71.0</v>
      </c>
      <c r="C650" s="1">
        <v>47000.0</v>
      </c>
      <c r="D650" s="1" t="s">
        <v>25</v>
      </c>
      <c r="E650" s="1">
        <v>12303.05</v>
      </c>
      <c r="F650" s="1">
        <v>1.0</v>
      </c>
      <c r="G650" s="1">
        <v>17.0</v>
      </c>
      <c r="H650" s="1">
        <v>4.0</v>
      </c>
      <c r="I650" s="1" t="s">
        <v>22</v>
      </c>
      <c r="J650" s="1">
        <v>1.0</v>
      </c>
      <c r="K650" s="1">
        <v>0.777</v>
      </c>
      <c r="L650" s="6" t="str">
        <f>if(J650&gt;QUARTILE!$B$3, "TOP", 0)</f>
        <v>TOP</v>
      </c>
      <c r="M650" s="6">
        <f t="shared" si="1"/>
        <v>2</v>
      </c>
    </row>
    <row r="651">
      <c r="A651" s="1">
        <v>102638.0</v>
      </c>
      <c r="B651" s="1">
        <v>80.0</v>
      </c>
      <c r="C651" s="1">
        <v>34000.0</v>
      </c>
      <c r="D651" s="1" t="s">
        <v>23</v>
      </c>
      <c r="E651" s="1">
        <v>19503.63</v>
      </c>
      <c r="F651" s="1">
        <v>5.0</v>
      </c>
      <c r="G651" s="1">
        <v>14.0</v>
      </c>
      <c r="H651" s="1">
        <v>6.0</v>
      </c>
      <c r="I651" s="1" t="s">
        <v>22</v>
      </c>
      <c r="J651" s="1">
        <v>0.895</v>
      </c>
      <c r="K651" s="1">
        <v>0.0</v>
      </c>
      <c r="L651" s="6" t="str">
        <f>if(J651&gt;QUARTILE!$B$3, "TOP", 0)</f>
        <v>TOP</v>
      </c>
      <c r="M651" s="6">
        <f t="shared" si="1"/>
        <v>2</v>
      </c>
    </row>
    <row r="652">
      <c r="A652" s="1">
        <v>102647.0</v>
      </c>
      <c r="B652" s="1">
        <v>75.0</v>
      </c>
      <c r="C652" s="1">
        <v>13000.0</v>
      </c>
      <c r="D652" s="1" t="s">
        <v>27</v>
      </c>
      <c r="E652" s="1">
        <v>10449.06</v>
      </c>
      <c r="F652" s="1">
        <v>2.0</v>
      </c>
      <c r="G652" s="1">
        <v>24.0</v>
      </c>
      <c r="H652" s="1">
        <v>6.0</v>
      </c>
      <c r="I652" s="1" t="s">
        <v>22</v>
      </c>
      <c r="J652" s="1">
        <v>0.914</v>
      </c>
      <c r="K652" s="1">
        <v>0.317</v>
      </c>
      <c r="L652" s="6" t="str">
        <f>if(J652&gt;QUARTILE!$B$3, "TOP", 0)</f>
        <v>TOP</v>
      </c>
      <c r="M652" s="6">
        <f t="shared" si="1"/>
        <v>2</v>
      </c>
    </row>
    <row r="653">
      <c r="A653" s="1">
        <v>102652.0</v>
      </c>
      <c r="B653" s="1">
        <v>21.0</v>
      </c>
      <c r="C653" s="1">
        <v>18000.0</v>
      </c>
      <c r="D653" s="1" t="s">
        <v>30</v>
      </c>
      <c r="E653" s="1">
        <v>50803.43</v>
      </c>
      <c r="F653" s="1">
        <v>2.0</v>
      </c>
      <c r="G653" s="1">
        <v>20.0</v>
      </c>
      <c r="H653" s="1">
        <v>17.0</v>
      </c>
      <c r="I653" s="1" t="s">
        <v>18</v>
      </c>
      <c r="J653" s="1">
        <v>0.86</v>
      </c>
      <c r="K653" s="1">
        <v>0.161</v>
      </c>
      <c r="L653" s="6" t="str">
        <f>if(J653&gt;QUARTILE!$B$3, "TOP", 0)</f>
        <v>TOP</v>
      </c>
      <c r="M653" s="6">
        <f t="shared" si="1"/>
        <v>1</v>
      </c>
    </row>
    <row r="654">
      <c r="A654" s="1">
        <v>102654.0</v>
      </c>
      <c r="B654" s="1">
        <v>61.0</v>
      </c>
      <c r="C654" s="1">
        <v>51000.0</v>
      </c>
      <c r="D654" s="1" t="s">
        <v>23</v>
      </c>
      <c r="E654" s="1">
        <v>2062.7</v>
      </c>
      <c r="F654" s="1">
        <v>1.0</v>
      </c>
      <c r="G654" s="1">
        <v>20.0</v>
      </c>
      <c r="H654" s="1">
        <v>3.0</v>
      </c>
      <c r="I654" s="1" t="s">
        <v>22</v>
      </c>
      <c r="J654" s="1">
        <v>1.0</v>
      </c>
      <c r="K654" s="1">
        <v>0.521</v>
      </c>
      <c r="L654" s="6" t="str">
        <f>if(J654&gt;QUARTILE!$B$3, "TOP", 0)</f>
        <v>TOP</v>
      </c>
      <c r="M654" s="6">
        <f t="shared" si="1"/>
        <v>2</v>
      </c>
    </row>
    <row r="655">
      <c r="A655" s="1">
        <v>102655.0</v>
      </c>
      <c r="B655" s="1">
        <v>79.0</v>
      </c>
      <c r="C655" s="1">
        <v>37000.0</v>
      </c>
      <c r="D655" s="1" t="s">
        <v>23</v>
      </c>
      <c r="E655" s="1">
        <v>20118.7</v>
      </c>
      <c r="F655" s="1">
        <v>3.0</v>
      </c>
      <c r="G655" s="1">
        <v>19.0</v>
      </c>
      <c r="H655" s="1">
        <v>3.0</v>
      </c>
      <c r="I655" s="1" t="s">
        <v>22</v>
      </c>
      <c r="J655" s="1">
        <v>0.885</v>
      </c>
      <c r="K655" s="1">
        <v>0.422</v>
      </c>
      <c r="L655" s="6" t="str">
        <f>if(J655&gt;QUARTILE!$B$3, "TOP", 0)</f>
        <v>TOP</v>
      </c>
      <c r="M655" s="6">
        <f t="shared" si="1"/>
        <v>2</v>
      </c>
    </row>
    <row r="656">
      <c r="A656" s="1">
        <v>102661.0</v>
      </c>
      <c r="B656" s="1">
        <v>68.0</v>
      </c>
      <c r="C656" s="1">
        <v>20000.0</v>
      </c>
      <c r="D656" s="1" t="s">
        <v>25</v>
      </c>
      <c r="E656" s="1">
        <v>12780.63</v>
      </c>
      <c r="F656" s="1">
        <v>1.0</v>
      </c>
      <c r="G656" s="1">
        <v>18.0</v>
      </c>
      <c r="H656" s="1">
        <v>7.0</v>
      </c>
      <c r="I656" s="1" t="s">
        <v>22</v>
      </c>
      <c r="J656" s="1">
        <v>0.871</v>
      </c>
      <c r="K656" s="1">
        <v>0.594</v>
      </c>
      <c r="L656" s="6" t="str">
        <f>if(J656&gt;QUARTILE!$B$3, "TOP", 0)</f>
        <v>TOP</v>
      </c>
      <c r="M656" s="6">
        <f t="shared" si="1"/>
        <v>2</v>
      </c>
    </row>
    <row r="657">
      <c r="A657" s="1">
        <v>102666.0</v>
      </c>
      <c r="B657" s="1">
        <v>70.0</v>
      </c>
      <c r="C657" s="1">
        <v>24000.0</v>
      </c>
      <c r="D657" s="1" t="s">
        <v>23</v>
      </c>
      <c r="E657" s="1">
        <v>7930.12</v>
      </c>
      <c r="F657" s="1">
        <v>3.0</v>
      </c>
      <c r="G657" s="1">
        <v>17.0</v>
      </c>
      <c r="H657" s="1">
        <v>8.0</v>
      </c>
      <c r="I657" s="1" t="s">
        <v>22</v>
      </c>
      <c r="J657" s="1">
        <v>1.0</v>
      </c>
      <c r="K657" s="1">
        <v>0.176</v>
      </c>
      <c r="L657" s="6" t="str">
        <f>if(J657&gt;QUARTILE!$B$3, "TOP", 0)</f>
        <v>TOP</v>
      </c>
      <c r="M657" s="6">
        <f t="shared" si="1"/>
        <v>2</v>
      </c>
    </row>
    <row r="658">
      <c r="A658" s="1">
        <v>102667.0</v>
      </c>
      <c r="B658" s="1">
        <v>51.0</v>
      </c>
      <c r="C658" s="1">
        <v>22000.0</v>
      </c>
      <c r="D658" s="1" t="s">
        <v>25</v>
      </c>
      <c r="E658" s="1">
        <v>84476.69</v>
      </c>
      <c r="F658" s="1">
        <v>4.0</v>
      </c>
      <c r="G658" s="1">
        <v>18.0</v>
      </c>
      <c r="H658" s="1">
        <v>4.0</v>
      </c>
      <c r="I658" s="1" t="s">
        <v>18</v>
      </c>
      <c r="J658" s="1">
        <v>0.975</v>
      </c>
      <c r="K658" s="1">
        <v>0.353</v>
      </c>
      <c r="L658" s="6" t="str">
        <f>if(J658&gt;QUARTILE!$B$3, "TOP", 0)</f>
        <v>TOP</v>
      </c>
      <c r="M658" s="6">
        <f t="shared" si="1"/>
        <v>1</v>
      </c>
    </row>
    <row r="659">
      <c r="A659" s="1">
        <v>102669.0</v>
      </c>
      <c r="B659" s="1">
        <v>19.0</v>
      </c>
      <c r="C659" s="1">
        <v>28000.0</v>
      </c>
      <c r="D659" s="1" t="s">
        <v>27</v>
      </c>
      <c r="E659" s="1">
        <v>14961.57</v>
      </c>
      <c r="F659" s="1">
        <v>5.0</v>
      </c>
      <c r="G659" s="1">
        <v>23.0</v>
      </c>
      <c r="H659" s="1">
        <v>22.0</v>
      </c>
      <c r="I659" s="1" t="s">
        <v>26</v>
      </c>
      <c r="J659" s="1">
        <v>0.985</v>
      </c>
      <c r="K659" s="1">
        <v>0.784</v>
      </c>
      <c r="L659" s="6" t="str">
        <f>if(J659&gt;QUARTILE!$B$3, "TOP", 0)</f>
        <v>TOP</v>
      </c>
      <c r="M659" s="6">
        <f t="shared" si="1"/>
        <v>3</v>
      </c>
    </row>
    <row r="660">
      <c r="A660" s="1">
        <v>102683.0</v>
      </c>
      <c r="B660" s="1">
        <v>62.0</v>
      </c>
      <c r="C660" s="1">
        <v>23000.0</v>
      </c>
      <c r="D660" s="1" t="s">
        <v>25</v>
      </c>
      <c r="E660" s="1">
        <v>4293.7</v>
      </c>
      <c r="F660" s="1">
        <v>1.0</v>
      </c>
      <c r="G660" s="1">
        <v>17.0</v>
      </c>
      <c r="H660" s="1">
        <v>3.0</v>
      </c>
      <c r="I660" s="1" t="s">
        <v>22</v>
      </c>
      <c r="J660" s="1">
        <v>0.905</v>
      </c>
      <c r="K660" s="1">
        <v>0.808</v>
      </c>
      <c r="L660" s="6" t="str">
        <f>if(J660&gt;QUARTILE!$B$3, "TOP", 0)</f>
        <v>TOP</v>
      </c>
      <c r="M660" s="6">
        <f t="shared" si="1"/>
        <v>2</v>
      </c>
    </row>
    <row r="661">
      <c r="A661" s="1">
        <v>102685.0</v>
      </c>
      <c r="B661" s="1">
        <v>57.0</v>
      </c>
      <c r="C661" s="1">
        <v>22000.0</v>
      </c>
      <c r="D661" s="1" t="s">
        <v>23</v>
      </c>
      <c r="E661" s="1">
        <v>2203.78</v>
      </c>
      <c r="F661" s="1">
        <v>5.0</v>
      </c>
      <c r="G661" s="1">
        <v>23.0</v>
      </c>
      <c r="H661" s="1">
        <v>3.0</v>
      </c>
      <c r="I661" s="1" t="s">
        <v>22</v>
      </c>
      <c r="J661" s="1">
        <v>0.968</v>
      </c>
      <c r="K661" s="1">
        <v>0.296</v>
      </c>
      <c r="L661" s="6" t="str">
        <f>if(J661&gt;QUARTILE!$B$3, "TOP", 0)</f>
        <v>TOP</v>
      </c>
      <c r="M661" s="6">
        <f t="shared" si="1"/>
        <v>2</v>
      </c>
    </row>
    <row r="662">
      <c r="A662" s="1">
        <v>102690.0</v>
      </c>
      <c r="B662" s="1">
        <v>43.0</v>
      </c>
      <c r="C662" s="1">
        <v>32000.0</v>
      </c>
      <c r="D662" s="1" t="s">
        <v>27</v>
      </c>
      <c r="E662" s="1">
        <v>50498.26</v>
      </c>
      <c r="F662" s="1">
        <v>5.0</v>
      </c>
      <c r="G662" s="1">
        <v>20.0</v>
      </c>
      <c r="H662" s="1">
        <v>13.0</v>
      </c>
      <c r="I662" s="1" t="s">
        <v>22</v>
      </c>
      <c r="J662" s="1">
        <v>0.895</v>
      </c>
      <c r="K662" s="1">
        <v>0.047</v>
      </c>
      <c r="L662" s="6" t="str">
        <f>if(J662&gt;QUARTILE!$B$3, "TOP", 0)</f>
        <v>TOP</v>
      </c>
      <c r="M662" s="6">
        <f t="shared" si="1"/>
        <v>2</v>
      </c>
    </row>
    <row r="663">
      <c r="A663" s="1">
        <v>102691.0</v>
      </c>
      <c r="B663" s="1">
        <v>25.0</v>
      </c>
      <c r="C663" s="1">
        <v>16000.0</v>
      </c>
      <c r="D663" s="1" t="s">
        <v>23</v>
      </c>
      <c r="E663" s="1">
        <v>856.86</v>
      </c>
      <c r="F663" s="1">
        <v>1.0</v>
      </c>
      <c r="G663" s="1">
        <v>18.0</v>
      </c>
      <c r="H663" s="1">
        <v>13.0</v>
      </c>
      <c r="I663" s="1" t="s">
        <v>22</v>
      </c>
      <c r="J663" s="1">
        <v>1.0</v>
      </c>
      <c r="K663" s="1">
        <v>0.977</v>
      </c>
      <c r="L663" s="6" t="str">
        <f>if(J663&gt;QUARTILE!$B$3, "TOP", 0)</f>
        <v>TOP</v>
      </c>
      <c r="M663" s="6">
        <f t="shared" si="1"/>
        <v>2</v>
      </c>
    </row>
    <row r="664">
      <c r="A664" s="1">
        <v>102692.0</v>
      </c>
      <c r="B664" s="1">
        <v>53.0</v>
      </c>
      <c r="C664" s="1">
        <v>25000.0</v>
      </c>
      <c r="D664" s="1" t="s">
        <v>21</v>
      </c>
      <c r="E664" s="1">
        <v>10069.79</v>
      </c>
      <c r="F664" s="1">
        <v>5.0</v>
      </c>
      <c r="G664" s="1">
        <v>17.0</v>
      </c>
      <c r="H664" s="1">
        <v>6.0</v>
      </c>
      <c r="I664" s="1" t="s">
        <v>22</v>
      </c>
      <c r="J664" s="1">
        <v>0.837</v>
      </c>
      <c r="K664" s="1">
        <v>0.0</v>
      </c>
      <c r="L664" s="6" t="str">
        <f>if(J664&gt;QUARTILE!$B$3, "TOP", 0)</f>
        <v>TOP</v>
      </c>
      <c r="M664" s="6">
        <f t="shared" si="1"/>
        <v>2</v>
      </c>
    </row>
    <row r="665">
      <c r="A665" s="1">
        <v>102699.0</v>
      </c>
      <c r="B665" s="1">
        <v>31.0</v>
      </c>
      <c r="C665" s="1">
        <v>153000.0</v>
      </c>
      <c r="D665" s="1" t="s">
        <v>23</v>
      </c>
      <c r="E665" s="1">
        <v>7201.3</v>
      </c>
      <c r="F665" s="1">
        <v>5.0</v>
      </c>
      <c r="G665" s="1">
        <v>21.0</v>
      </c>
      <c r="H665" s="1">
        <v>8.0</v>
      </c>
      <c r="I665" s="1" t="s">
        <v>22</v>
      </c>
      <c r="J665" s="1">
        <v>0.894</v>
      </c>
      <c r="K665" s="1">
        <v>0.501</v>
      </c>
      <c r="L665" s="6" t="str">
        <f>if(J665&gt;QUARTILE!$B$3, "TOP", 0)</f>
        <v>TOP</v>
      </c>
      <c r="M665" s="6">
        <f t="shared" si="1"/>
        <v>2</v>
      </c>
    </row>
    <row r="666">
      <c r="A666" s="1">
        <v>102701.0</v>
      </c>
      <c r="B666" s="1">
        <v>72.0</v>
      </c>
      <c r="C666" s="1">
        <v>12000.0</v>
      </c>
      <c r="D666" s="1" t="s">
        <v>25</v>
      </c>
      <c r="E666" s="1">
        <v>3605.19</v>
      </c>
      <c r="F666" s="1">
        <v>1.0</v>
      </c>
      <c r="G666" s="1">
        <v>16.0</v>
      </c>
      <c r="H666" s="1">
        <v>5.0</v>
      </c>
      <c r="I666" s="1" t="s">
        <v>22</v>
      </c>
      <c r="J666" s="1">
        <v>0.924</v>
      </c>
      <c r="K666" s="1">
        <v>0.476</v>
      </c>
      <c r="L666" s="6" t="str">
        <f>if(J666&gt;QUARTILE!$B$3, "TOP", 0)</f>
        <v>TOP</v>
      </c>
      <c r="M666" s="6">
        <f t="shared" si="1"/>
        <v>2</v>
      </c>
    </row>
    <row r="667">
      <c r="A667" s="1">
        <v>102706.0</v>
      </c>
      <c r="B667" s="1">
        <v>58.0</v>
      </c>
      <c r="C667" s="1">
        <v>14000.0</v>
      </c>
      <c r="D667" s="1" t="s">
        <v>25</v>
      </c>
      <c r="E667" s="1">
        <v>5049.26</v>
      </c>
      <c r="F667" s="1">
        <v>5.0</v>
      </c>
      <c r="G667" s="1">
        <v>22.0</v>
      </c>
      <c r="H667" s="1">
        <v>4.0</v>
      </c>
      <c r="I667" s="1" t="s">
        <v>22</v>
      </c>
      <c r="J667" s="1">
        <v>1.0</v>
      </c>
      <c r="K667" s="1">
        <v>0.236</v>
      </c>
      <c r="L667" s="6" t="str">
        <f>if(J667&gt;QUARTILE!$B$3, "TOP", 0)</f>
        <v>TOP</v>
      </c>
      <c r="M667" s="6">
        <f t="shared" si="1"/>
        <v>2</v>
      </c>
    </row>
    <row r="668">
      <c r="A668" s="1">
        <v>102708.0</v>
      </c>
      <c r="B668" s="1">
        <v>71.0</v>
      </c>
      <c r="C668" s="1">
        <v>14000.0</v>
      </c>
      <c r="D668" s="1" t="s">
        <v>25</v>
      </c>
      <c r="E668" s="1">
        <v>2034.24</v>
      </c>
      <c r="F668" s="1">
        <v>4.0</v>
      </c>
      <c r="G668" s="1">
        <v>17.0</v>
      </c>
      <c r="H668" s="1">
        <v>3.0</v>
      </c>
      <c r="I668" s="1" t="s">
        <v>22</v>
      </c>
      <c r="J668" s="1">
        <v>0.91</v>
      </c>
      <c r="K668" s="1">
        <v>0.25</v>
      </c>
      <c r="L668" s="6" t="str">
        <f>if(J668&gt;QUARTILE!$B$3, "TOP", 0)</f>
        <v>TOP</v>
      </c>
      <c r="M668" s="6">
        <f t="shared" si="1"/>
        <v>2</v>
      </c>
    </row>
    <row r="669">
      <c r="A669" s="1">
        <v>102711.0</v>
      </c>
      <c r="B669" s="1">
        <v>64.0</v>
      </c>
      <c r="C669" s="1">
        <v>16000.0</v>
      </c>
      <c r="D669" s="1" t="s">
        <v>17</v>
      </c>
      <c r="E669" s="1">
        <v>38281.66</v>
      </c>
      <c r="F669" s="1">
        <v>5.0</v>
      </c>
      <c r="G669" s="1">
        <v>16.0</v>
      </c>
      <c r="H669" s="1">
        <v>7.0</v>
      </c>
      <c r="I669" s="1" t="s">
        <v>18</v>
      </c>
      <c r="J669" s="1">
        <v>0.936</v>
      </c>
      <c r="K669" s="1">
        <v>0.028</v>
      </c>
      <c r="L669" s="6" t="str">
        <f>if(J669&gt;QUARTILE!$B$3, "TOP", 0)</f>
        <v>TOP</v>
      </c>
      <c r="M669" s="6">
        <f t="shared" si="1"/>
        <v>1</v>
      </c>
    </row>
    <row r="670">
      <c r="A670" s="1">
        <v>102714.0</v>
      </c>
      <c r="B670" s="1">
        <v>56.0</v>
      </c>
      <c r="C670" s="1">
        <v>30000.0</v>
      </c>
      <c r="D670" s="1" t="s">
        <v>30</v>
      </c>
      <c r="E670" s="1">
        <v>60651.08</v>
      </c>
      <c r="F670" s="1">
        <v>5.0</v>
      </c>
      <c r="G670" s="1">
        <v>20.0</v>
      </c>
      <c r="H670" s="1">
        <v>4.0</v>
      </c>
      <c r="I670" s="1" t="s">
        <v>18</v>
      </c>
      <c r="J670" s="1">
        <v>0.876</v>
      </c>
      <c r="K670" s="1">
        <v>0.461</v>
      </c>
      <c r="L670" s="6" t="str">
        <f>if(J670&gt;QUARTILE!$B$3, "TOP", 0)</f>
        <v>TOP</v>
      </c>
      <c r="M670" s="6">
        <f t="shared" si="1"/>
        <v>1</v>
      </c>
    </row>
    <row r="671">
      <c r="A671" s="1">
        <v>102715.0</v>
      </c>
      <c r="B671" s="1">
        <v>42.0</v>
      </c>
      <c r="C671" s="1">
        <v>10000.0</v>
      </c>
      <c r="D671" s="1" t="s">
        <v>25</v>
      </c>
      <c r="E671" s="1">
        <v>80752.15</v>
      </c>
      <c r="F671" s="1">
        <v>4.0</v>
      </c>
      <c r="G671" s="1">
        <v>8.0</v>
      </c>
      <c r="H671" s="1">
        <v>11.0</v>
      </c>
      <c r="I671" s="1" t="s">
        <v>22</v>
      </c>
      <c r="J671" s="1">
        <v>1.0</v>
      </c>
      <c r="K671" s="1">
        <v>0.391</v>
      </c>
      <c r="L671" s="6" t="str">
        <f>if(J671&gt;QUARTILE!$B$3, "TOP", 0)</f>
        <v>TOP</v>
      </c>
      <c r="M671" s="6">
        <f t="shared" si="1"/>
        <v>2</v>
      </c>
    </row>
    <row r="672">
      <c r="A672" s="1">
        <v>102717.0</v>
      </c>
      <c r="B672" s="1">
        <v>19.0</v>
      </c>
      <c r="C672" s="1">
        <v>15000.0</v>
      </c>
      <c r="D672" s="1" t="s">
        <v>17</v>
      </c>
      <c r="E672" s="1">
        <v>14762.95</v>
      </c>
      <c r="F672" s="1">
        <v>3.0</v>
      </c>
      <c r="G672" s="1">
        <v>31.0</v>
      </c>
      <c r="H672" s="1">
        <v>14.0</v>
      </c>
      <c r="I672" s="1" t="s">
        <v>18</v>
      </c>
      <c r="J672" s="1">
        <v>0.952</v>
      </c>
      <c r="K672" s="1">
        <v>0.214</v>
      </c>
      <c r="L672" s="6" t="str">
        <f>if(J672&gt;QUARTILE!$B$3, "TOP", 0)</f>
        <v>TOP</v>
      </c>
      <c r="M672" s="6">
        <f t="shared" si="1"/>
        <v>1</v>
      </c>
    </row>
    <row r="673">
      <c r="A673" s="1">
        <v>102718.0</v>
      </c>
      <c r="B673" s="1">
        <v>56.0</v>
      </c>
      <c r="C673" s="1">
        <v>29000.0</v>
      </c>
      <c r="D673" s="1" t="s">
        <v>27</v>
      </c>
      <c r="E673" s="1">
        <v>18725.79</v>
      </c>
      <c r="F673" s="1">
        <v>1.0</v>
      </c>
      <c r="G673" s="1">
        <v>15.0</v>
      </c>
      <c r="H673" s="1">
        <v>6.0</v>
      </c>
      <c r="I673" s="1" t="s">
        <v>22</v>
      </c>
      <c r="J673" s="1">
        <v>0.85</v>
      </c>
      <c r="K673" s="1">
        <v>0.151</v>
      </c>
      <c r="L673" s="6" t="str">
        <f>if(J673&gt;QUARTILE!$B$3, "TOP", 0)</f>
        <v>TOP</v>
      </c>
      <c r="M673" s="6">
        <f t="shared" si="1"/>
        <v>2</v>
      </c>
    </row>
    <row r="674">
      <c r="A674" s="1">
        <v>102719.0</v>
      </c>
      <c r="B674" s="1">
        <v>23.0</v>
      </c>
      <c r="C674" s="1">
        <v>53000.0</v>
      </c>
      <c r="D674" s="1" t="s">
        <v>23</v>
      </c>
      <c r="E674" s="1">
        <v>9639.7</v>
      </c>
      <c r="F674" s="1">
        <v>3.0</v>
      </c>
      <c r="G674" s="1">
        <v>19.0</v>
      </c>
      <c r="H674" s="1">
        <v>10.0</v>
      </c>
      <c r="I674" s="1" t="s">
        <v>22</v>
      </c>
      <c r="J674" s="1">
        <v>1.0</v>
      </c>
      <c r="K674" s="1">
        <v>0.855</v>
      </c>
      <c r="L674" s="6" t="str">
        <f>if(J674&gt;QUARTILE!$B$3, "TOP", 0)</f>
        <v>TOP</v>
      </c>
      <c r="M674" s="6">
        <f t="shared" si="1"/>
        <v>2</v>
      </c>
    </row>
    <row r="675">
      <c r="A675" s="1">
        <v>102720.0</v>
      </c>
      <c r="B675" s="1">
        <v>34.0</v>
      </c>
      <c r="C675" s="1">
        <v>26000.0</v>
      </c>
      <c r="D675" s="1" t="s">
        <v>23</v>
      </c>
      <c r="E675" s="1">
        <v>87571.24</v>
      </c>
      <c r="F675" s="1">
        <v>3.0</v>
      </c>
      <c r="G675" s="1">
        <v>24.0</v>
      </c>
      <c r="H675" s="1">
        <v>13.0</v>
      </c>
      <c r="I675" s="1" t="s">
        <v>22</v>
      </c>
      <c r="J675" s="1">
        <v>1.0</v>
      </c>
      <c r="K675" s="1">
        <v>0.345</v>
      </c>
      <c r="L675" s="6" t="str">
        <f>if(J675&gt;QUARTILE!$B$3, "TOP", 0)</f>
        <v>TOP</v>
      </c>
      <c r="M675" s="6">
        <f t="shared" si="1"/>
        <v>2</v>
      </c>
    </row>
    <row r="676">
      <c r="A676" s="1">
        <v>102725.0</v>
      </c>
      <c r="B676" s="1">
        <v>19.0</v>
      </c>
      <c r="C676" s="1">
        <v>26000.0</v>
      </c>
      <c r="D676" s="1" t="s">
        <v>23</v>
      </c>
      <c r="E676" s="1">
        <v>4586.07</v>
      </c>
      <c r="F676" s="1">
        <v>4.0</v>
      </c>
      <c r="G676" s="1">
        <v>23.0</v>
      </c>
      <c r="H676" s="1">
        <v>12.0</v>
      </c>
      <c r="I676" s="1" t="s">
        <v>18</v>
      </c>
      <c r="J676" s="1">
        <v>0.929</v>
      </c>
      <c r="K676" s="1">
        <v>0.744</v>
      </c>
      <c r="L676" s="6" t="str">
        <f>if(J676&gt;QUARTILE!$B$3, "TOP", 0)</f>
        <v>TOP</v>
      </c>
      <c r="M676" s="6">
        <f t="shared" si="1"/>
        <v>1</v>
      </c>
    </row>
    <row r="677">
      <c r="A677" s="1">
        <v>102726.0</v>
      </c>
      <c r="B677" s="1">
        <v>52.0</v>
      </c>
      <c r="C677" s="1">
        <v>16000.0</v>
      </c>
      <c r="D677" s="1" t="s">
        <v>23</v>
      </c>
      <c r="E677" s="1">
        <v>5303.1</v>
      </c>
      <c r="F677" s="1">
        <v>2.0</v>
      </c>
      <c r="G677" s="1">
        <v>20.0</v>
      </c>
      <c r="H677" s="1">
        <v>4.0</v>
      </c>
      <c r="I677" s="1" t="s">
        <v>22</v>
      </c>
      <c r="J677" s="1">
        <v>1.0</v>
      </c>
      <c r="K677" s="1">
        <v>0.931</v>
      </c>
      <c r="L677" s="6" t="str">
        <f>if(J677&gt;QUARTILE!$B$3, "TOP", 0)</f>
        <v>TOP</v>
      </c>
      <c r="M677" s="6">
        <f t="shared" si="1"/>
        <v>2</v>
      </c>
    </row>
    <row r="678">
      <c r="A678" s="1">
        <v>102733.0</v>
      </c>
      <c r="B678" s="1">
        <v>73.0</v>
      </c>
      <c r="C678" s="1">
        <v>20000.0</v>
      </c>
      <c r="D678" s="1" t="s">
        <v>17</v>
      </c>
      <c r="E678" s="1">
        <v>43904.88</v>
      </c>
      <c r="F678" s="1">
        <v>4.0</v>
      </c>
      <c r="G678" s="1">
        <v>21.0</v>
      </c>
      <c r="H678" s="1">
        <v>5.0</v>
      </c>
      <c r="I678" s="1" t="s">
        <v>18</v>
      </c>
      <c r="J678" s="1">
        <v>1.0</v>
      </c>
      <c r="K678" s="1">
        <v>0.487</v>
      </c>
      <c r="L678" s="6" t="str">
        <f>if(J678&gt;QUARTILE!$B$3, "TOP", 0)</f>
        <v>TOP</v>
      </c>
      <c r="M678" s="6">
        <f t="shared" si="1"/>
        <v>1</v>
      </c>
    </row>
    <row r="679">
      <c r="A679" s="1">
        <v>102740.0</v>
      </c>
      <c r="B679" s="1">
        <v>27.0</v>
      </c>
      <c r="C679" s="1">
        <v>10000.0</v>
      </c>
      <c r="D679" s="1" t="s">
        <v>23</v>
      </c>
      <c r="E679" s="1">
        <v>16963.76</v>
      </c>
      <c r="F679" s="1">
        <v>2.0</v>
      </c>
      <c r="G679" s="1">
        <v>13.0</v>
      </c>
      <c r="H679" s="1">
        <v>17.0</v>
      </c>
      <c r="I679" s="1" t="s">
        <v>22</v>
      </c>
      <c r="J679" s="1">
        <v>1.0</v>
      </c>
      <c r="K679" s="1">
        <v>0.228</v>
      </c>
      <c r="L679" s="6" t="str">
        <f>if(J679&gt;QUARTILE!$B$3, "TOP", 0)</f>
        <v>TOP</v>
      </c>
      <c r="M679" s="6">
        <f t="shared" si="1"/>
        <v>2</v>
      </c>
    </row>
    <row r="680">
      <c r="A680" s="1">
        <v>102744.0</v>
      </c>
      <c r="B680" s="1">
        <v>33.0</v>
      </c>
      <c r="C680" s="1">
        <v>44000.0</v>
      </c>
      <c r="D680" s="1" t="s">
        <v>17</v>
      </c>
      <c r="E680" s="1">
        <v>30250.6</v>
      </c>
      <c r="F680" s="1">
        <v>4.0</v>
      </c>
      <c r="G680" s="1">
        <v>27.0</v>
      </c>
      <c r="H680" s="1">
        <v>12.0</v>
      </c>
      <c r="I680" s="1" t="s">
        <v>18</v>
      </c>
      <c r="J680" s="1">
        <v>0.852</v>
      </c>
      <c r="K680" s="1">
        <v>0.727</v>
      </c>
      <c r="L680" s="6" t="str">
        <f>if(J680&gt;QUARTILE!$B$3, "TOP", 0)</f>
        <v>TOP</v>
      </c>
      <c r="M680" s="6">
        <f t="shared" si="1"/>
        <v>1</v>
      </c>
    </row>
    <row r="681">
      <c r="A681" s="1">
        <v>102748.0</v>
      </c>
      <c r="B681" s="1">
        <v>29.0</v>
      </c>
      <c r="C681" s="1">
        <v>21000.0</v>
      </c>
      <c r="D681" s="1" t="s">
        <v>25</v>
      </c>
      <c r="E681" s="1">
        <v>18213.34</v>
      </c>
      <c r="F681" s="1">
        <v>4.0</v>
      </c>
      <c r="G681" s="1">
        <v>13.0</v>
      </c>
      <c r="H681" s="1">
        <v>15.0</v>
      </c>
      <c r="I681" s="1" t="s">
        <v>18</v>
      </c>
      <c r="J681" s="1">
        <v>0.839</v>
      </c>
      <c r="K681" s="1">
        <v>0.709</v>
      </c>
      <c r="L681" s="6" t="str">
        <f>if(J681&gt;QUARTILE!$B$3, "TOP", 0)</f>
        <v>TOP</v>
      </c>
      <c r="M681" s="6">
        <f t="shared" si="1"/>
        <v>1</v>
      </c>
    </row>
    <row r="682">
      <c r="A682" s="1">
        <v>102751.0</v>
      </c>
      <c r="B682" s="1">
        <v>18.0</v>
      </c>
      <c r="C682" s="1">
        <v>10000.0</v>
      </c>
      <c r="D682" s="1" t="s">
        <v>25</v>
      </c>
      <c r="E682" s="1">
        <v>39765.42</v>
      </c>
      <c r="F682" s="1">
        <v>4.0</v>
      </c>
      <c r="G682" s="1">
        <v>23.0</v>
      </c>
      <c r="H682" s="1">
        <v>13.0</v>
      </c>
      <c r="I682" s="1" t="s">
        <v>22</v>
      </c>
      <c r="J682" s="1">
        <v>1.0</v>
      </c>
      <c r="K682" s="1">
        <v>0.147</v>
      </c>
      <c r="L682" s="6" t="str">
        <f>if(J682&gt;QUARTILE!$B$3, "TOP", 0)</f>
        <v>TOP</v>
      </c>
      <c r="M682" s="6">
        <f t="shared" si="1"/>
        <v>2</v>
      </c>
    </row>
    <row r="683">
      <c r="A683" s="1">
        <v>102752.0</v>
      </c>
      <c r="B683" s="1">
        <v>22.0</v>
      </c>
      <c r="C683" s="1">
        <v>98000.0</v>
      </c>
      <c r="D683" s="1" t="s">
        <v>25</v>
      </c>
      <c r="E683" s="1">
        <v>6938.47</v>
      </c>
      <c r="F683" s="1">
        <v>4.0</v>
      </c>
      <c r="G683" s="1">
        <v>27.0</v>
      </c>
      <c r="H683" s="1">
        <v>20.0</v>
      </c>
      <c r="I683" s="1" t="s">
        <v>18</v>
      </c>
      <c r="J683" s="1">
        <v>0.852</v>
      </c>
      <c r="K683" s="1">
        <v>0.887</v>
      </c>
      <c r="L683" s="6" t="str">
        <f>if(J683&gt;QUARTILE!$B$3, "TOP", 0)</f>
        <v>TOP</v>
      </c>
      <c r="M683" s="6">
        <f t="shared" si="1"/>
        <v>1</v>
      </c>
    </row>
    <row r="684">
      <c r="A684" s="1">
        <v>102758.0</v>
      </c>
      <c r="B684" s="1">
        <v>74.0</v>
      </c>
      <c r="C684" s="1">
        <v>23000.0</v>
      </c>
      <c r="D684" s="1" t="s">
        <v>23</v>
      </c>
      <c r="E684" s="1">
        <v>10753.33</v>
      </c>
      <c r="F684" s="1">
        <v>3.0</v>
      </c>
      <c r="G684" s="1">
        <v>18.0</v>
      </c>
      <c r="H684" s="1">
        <v>5.0</v>
      </c>
      <c r="I684" s="1" t="s">
        <v>22</v>
      </c>
      <c r="J684" s="1">
        <v>0.822</v>
      </c>
      <c r="K684" s="1">
        <v>0.289</v>
      </c>
      <c r="L684" s="6" t="str">
        <f>if(J684&gt;QUARTILE!$B$3, "TOP", 0)</f>
        <v>TOP</v>
      </c>
      <c r="M684" s="6">
        <f t="shared" si="1"/>
        <v>2</v>
      </c>
    </row>
    <row r="685">
      <c r="A685" s="1">
        <v>102762.0</v>
      </c>
      <c r="B685" s="1">
        <v>74.0</v>
      </c>
      <c r="C685" s="1">
        <v>28000.0</v>
      </c>
      <c r="D685" s="1" t="s">
        <v>17</v>
      </c>
      <c r="E685" s="1">
        <v>39343.31</v>
      </c>
      <c r="F685" s="1">
        <v>5.0</v>
      </c>
      <c r="G685" s="1">
        <v>20.0</v>
      </c>
      <c r="H685" s="1">
        <v>5.0</v>
      </c>
      <c r="I685" s="1" t="s">
        <v>18</v>
      </c>
      <c r="J685" s="1">
        <v>0.943</v>
      </c>
      <c r="K685" s="1">
        <v>0.0</v>
      </c>
      <c r="L685" s="6" t="str">
        <f>if(J685&gt;QUARTILE!$B$3, "TOP", 0)</f>
        <v>TOP</v>
      </c>
      <c r="M685" s="6">
        <f t="shared" si="1"/>
        <v>1</v>
      </c>
    </row>
    <row r="686">
      <c r="A686" s="1">
        <v>102763.0</v>
      </c>
      <c r="B686" s="1">
        <v>60.0</v>
      </c>
      <c r="C686" s="1">
        <v>25000.0</v>
      </c>
      <c r="D686" s="1" t="s">
        <v>23</v>
      </c>
      <c r="E686" s="1">
        <v>25138.83</v>
      </c>
      <c r="F686" s="1">
        <v>2.0</v>
      </c>
      <c r="G686" s="1">
        <v>26.0</v>
      </c>
      <c r="H686" s="1">
        <v>5.0</v>
      </c>
      <c r="I686" s="1" t="s">
        <v>22</v>
      </c>
      <c r="J686" s="1">
        <v>0.869</v>
      </c>
      <c r="K686" s="1">
        <v>0.899</v>
      </c>
      <c r="L686" s="6" t="str">
        <f>if(J686&gt;QUARTILE!$B$3, "TOP", 0)</f>
        <v>TOP</v>
      </c>
      <c r="M686" s="6">
        <f t="shared" si="1"/>
        <v>2</v>
      </c>
    </row>
    <row r="687">
      <c r="A687" s="1">
        <v>102765.0</v>
      </c>
      <c r="B687" s="1">
        <v>64.0</v>
      </c>
      <c r="C687" s="1">
        <v>36000.0</v>
      </c>
      <c r="D687" s="1" t="s">
        <v>25</v>
      </c>
      <c r="E687" s="1">
        <v>3659.17</v>
      </c>
      <c r="F687" s="1">
        <v>4.0</v>
      </c>
      <c r="G687" s="1">
        <v>18.0</v>
      </c>
      <c r="H687" s="1">
        <v>6.0</v>
      </c>
      <c r="I687" s="1" t="s">
        <v>22</v>
      </c>
      <c r="J687" s="1">
        <v>0.97</v>
      </c>
      <c r="K687" s="1">
        <v>0.692</v>
      </c>
      <c r="L687" s="6" t="str">
        <f>if(J687&gt;QUARTILE!$B$3, "TOP", 0)</f>
        <v>TOP</v>
      </c>
      <c r="M687" s="6">
        <f t="shared" si="1"/>
        <v>2</v>
      </c>
    </row>
    <row r="688">
      <c r="A688" s="1">
        <v>102768.0</v>
      </c>
      <c r="B688" s="1">
        <v>54.0</v>
      </c>
      <c r="C688" s="1">
        <v>25000.0</v>
      </c>
      <c r="D688" s="1" t="s">
        <v>23</v>
      </c>
      <c r="E688" s="1">
        <v>18136.36</v>
      </c>
      <c r="F688" s="1">
        <v>5.0</v>
      </c>
      <c r="G688" s="1">
        <v>20.0</v>
      </c>
      <c r="H688" s="1">
        <v>3.0</v>
      </c>
      <c r="I688" s="1" t="s">
        <v>22</v>
      </c>
      <c r="J688" s="1">
        <v>1.0</v>
      </c>
      <c r="K688" s="1">
        <v>0.163</v>
      </c>
      <c r="L688" s="6" t="str">
        <f>if(J688&gt;QUARTILE!$B$3, "TOP", 0)</f>
        <v>TOP</v>
      </c>
      <c r="M688" s="6">
        <f t="shared" si="1"/>
        <v>2</v>
      </c>
    </row>
    <row r="689">
      <c r="A689" s="1">
        <v>102775.0</v>
      </c>
      <c r="B689" s="1">
        <v>64.0</v>
      </c>
      <c r="C689" s="1">
        <v>33000.0</v>
      </c>
      <c r="D689" s="1" t="s">
        <v>25</v>
      </c>
      <c r="E689" s="1">
        <v>16862.2</v>
      </c>
      <c r="F689" s="1">
        <v>3.0</v>
      </c>
      <c r="G689" s="1">
        <v>19.0</v>
      </c>
      <c r="H689" s="1">
        <v>5.0</v>
      </c>
      <c r="I689" s="1" t="s">
        <v>22</v>
      </c>
      <c r="J689" s="1">
        <v>0.96</v>
      </c>
      <c r="K689" s="1">
        <v>0.356</v>
      </c>
      <c r="L689" s="6" t="str">
        <f>if(J689&gt;QUARTILE!$B$3, "TOP", 0)</f>
        <v>TOP</v>
      </c>
      <c r="M689" s="6">
        <f t="shared" si="1"/>
        <v>2</v>
      </c>
    </row>
    <row r="690">
      <c r="A690" s="1">
        <v>102779.0</v>
      </c>
      <c r="B690" s="1">
        <v>76.0</v>
      </c>
      <c r="C690" s="1">
        <v>45000.0</v>
      </c>
      <c r="D690" s="1" t="s">
        <v>23</v>
      </c>
      <c r="E690" s="1">
        <v>3733.94</v>
      </c>
      <c r="F690" s="1">
        <v>3.0</v>
      </c>
      <c r="G690" s="1">
        <v>22.0</v>
      </c>
      <c r="H690" s="1">
        <v>6.0</v>
      </c>
      <c r="I690" s="1" t="s">
        <v>22</v>
      </c>
      <c r="J690" s="1">
        <v>1.0</v>
      </c>
      <c r="K690" s="1">
        <v>0.79</v>
      </c>
      <c r="L690" s="6" t="str">
        <f>if(J690&gt;QUARTILE!$B$3, "TOP", 0)</f>
        <v>TOP</v>
      </c>
      <c r="M690" s="6">
        <f t="shared" si="1"/>
        <v>2</v>
      </c>
    </row>
    <row r="691">
      <c r="A691" s="1">
        <v>102787.0</v>
      </c>
      <c r="B691" s="1">
        <v>54.0</v>
      </c>
      <c r="C691" s="1">
        <v>34000.0</v>
      </c>
      <c r="D691" s="1" t="s">
        <v>23</v>
      </c>
      <c r="E691" s="1">
        <v>27624.04</v>
      </c>
      <c r="F691" s="1">
        <v>1.0</v>
      </c>
      <c r="G691" s="1">
        <v>10.0</v>
      </c>
      <c r="H691" s="1">
        <v>2.0</v>
      </c>
      <c r="I691" s="1" t="s">
        <v>22</v>
      </c>
      <c r="J691" s="1">
        <v>0.823</v>
      </c>
      <c r="K691" s="1">
        <v>0.932</v>
      </c>
      <c r="L691" s="6" t="str">
        <f>if(J691&gt;QUARTILE!$B$3, "TOP", 0)</f>
        <v>TOP</v>
      </c>
      <c r="M691" s="6">
        <f t="shared" si="1"/>
        <v>2</v>
      </c>
    </row>
    <row r="692">
      <c r="A692" s="1">
        <v>102788.0</v>
      </c>
      <c r="B692" s="1">
        <v>37.0</v>
      </c>
      <c r="C692" s="1">
        <v>7000.0</v>
      </c>
      <c r="D692" s="1" t="s">
        <v>23</v>
      </c>
      <c r="E692" s="1">
        <v>14792.45</v>
      </c>
      <c r="F692" s="1">
        <v>2.0</v>
      </c>
      <c r="G692" s="1">
        <v>15.0</v>
      </c>
      <c r="H692" s="1">
        <v>12.0</v>
      </c>
      <c r="I692" s="1" t="s">
        <v>22</v>
      </c>
      <c r="J692" s="1">
        <v>1.0</v>
      </c>
      <c r="K692" s="1">
        <v>0.27</v>
      </c>
      <c r="L692" s="6" t="str">
        <f>if(J692&gt;QUARTILE!$B$3, "TOP", 0)</f>
        <v>TOP</v>
      </c>
      <c r="M692" s="6">
        <f t="shared" si="1"/>
        <v>2</v>
      </c>
    </row>
    <row r="693">
      <c r="A693" s="1">
        <v>102789.0</v>
      </c>
      <c r="B693" s="1">
        <v>43.0</v>
      </c>
      <c r="C693" s="1">
        <v>21000.0</v>
      </c>
      <c r="D693" s="1" t="s">
        <v>23</v>
      </c>
      <c r="E693" s="1">
        <v>19265.2</v>
      </c>
      <c r="F693" s="1">
        <v>3.0</v>
      </c>
      <c r="G693" s="1">
        <v>18.0</v>
      </c>
      <c r="H693" s="1">
        <v>11.0</v>
      </c>
      <c r="I693" s="1" t="s">
        <v>18</v>
      </c>
      <c r="J693" s="1">
        <v>0.888</v>
      </c>
      <c r="K693" s="1">
        <v>0.243</v>
      </c>
      <c r="L693" s="6" t="str">
        <f>if(J693&gt;QUARTILE!$B$3, "TOP", 0)</f>
        <v>TOP</v>
      </c>
      <c r="M693" s="6">
        <f t="shared" si="1"/>
        <v>1</v>
      </c>
    </row>
    <row r="694">
      <c r="A694" s="1">
        <v>102792.0</v>
      </c>
      <c r="B694" s="1">
        <v>72.0</v>
      </c>
      <c r="C694" s="1">
        <v>24000.0</v>
      </c>
      <c r="D694" s="1" t="s">
        <v>23</v>
      </c>
      <c r="E694" s="1">
        <v>12632.42</v>
      </c>
      <c r="F694" s="1">
        <v>4.0</v>
      </c>
      <c r="G694" s="1">
        <v>19.0</v>
      </c>
      <c r="H694" s="1">
        <v>1.0</v>
      </c>
      <c r="I694" s="1" t="s">
        <v>22</v>
      </c>
      <c r="J694" s="1">
        <v>0.818</v>
      </c>
      <c r="K694" s="1">
        <v>0.811</v>
      </c>
      <c r="L694" s="6" t="str">
        <f>if(J694&gt;QUARTILE!$B$3, "TOP", 0)</f>
        <v>TOP</v>
      </c>
      <c r="M694" s="6">
        <f t="shared" si="1"/>
        <v>2</v>
      </c>
    </row>
    <row r="695">
      <c r="A695" s="1">
        <v>102793.0</v>
      </c>
      <c r="B695" s="1">
        <v>52.0</v>
      </c>
      <c r="C695" s="1">
        <v>35000.0</v>
      </c>
      <c r="D695" s="1" t="s">
        <v>23</v>
      </c>
      <c r="E695" s="1">
        <v>22802.0</v>
      </c>
      <c r="F695" s="1">
        <v>3.0</v>
      </c>
      <c r="G695" s="1">
        <v>18.0</v>
      </c>
      <c r="H695" s="1">
        <v>4.0</v>
      </c>
      <c r="I695" s="1" t="s">
        <v>22</v>
      </c>
      <c r="J695" s="1">
        <v>0.827</v>
      </c>
      <c r="K695" s="1">
        <v>0.158</v>
      </c>
      <c r="L695" s="6" t="str">
        <f>if(J695&gt;QUARTILE!$B$3, "TOP", 0)</f>
        <v>TOP</v>
      </c>
      <c r="M695" s="6">
        <f t="shared" si="1"/>
        <v>2</v>
      </c>
    </row>
    <row r="696">
      <c r="A696" s="1">
        <v>102798.0</v>
      </c>
      <c r="B696" s="1">
        <v>22.0</v>
      </c>
      <c r="C696" s="1">
        <v>19000.0</v>
      </c>
      <c r="D696" s="1" t="s">
        <v>25</v>
      </c>
      <c r="E696" s="1">
        <v>33539.99</v>
      </c>
      <c r="F696" s="1">
        <v>5.0</v>
      </c>
      <c r="G696" s="1">
        <v>25.0</v>
      </c>
      <c r="H696" s="1">
        <v>19.0</v>
      </c>
      <c r="I696" s="1" t="s">
        <v>22</v>
      </c>
      <c r="J696" s="1">
        <v>1.0</v>
      </c>
      <c r="K696" s="1">
        <v>0.687</v>
      </c>
      <c r="L696" s="6" t="str">
        <f>if(J696&gt;QUARTILE!$B$3, "TOP", 0)</f>
        <v>TOP</v>
      </c>
      <c r="M696" s="6">
        <f t="shared" si="1"/>
        <v>2</v>
      </c>
    </row>
    <row r="697">
      <c r="A697" s="1">
        <v>102800.0</v>
      </c>
      <c r="B697" s="1">
        <v>66.0</v>
      </c>
      <c r="C697" s="1">
        <v>15000.0</v>
      </c>
      <c r="D697" s="1" t="s">
        <v>23</v>
      </c>
      <c r="E697" s="1">
        <v>62761.74</v>
      </c>
      <c r="F697" s="1">
        <v>1.0</v>
      </c>
      <c r="G697" s="1">
        <v>12.0</v>
      </c>
      <c r="H697" s="1">
        <v>5.0</v>
      </c>
      <c r="I697" s="1" t="s">
        <v>18</v>
      </c>
      <c r="J697" s="1">
        <v>0.965</v>
      </c>
      <c r="K697" s="1">
        <v>0.635</v>
      </c>
      <c r="L697" s="6" t="str">
        <f>if(J697&gt;QUARTILE!$B$3, "TOP", 0)</f>
        <v>TOP</v>
      </c>
      <c r="M697" s="6">
        <f t="shared" si="1"/>
        <v>1</v>
      </c>
    </row>
    <row r="698">
      <c r="A698" s="1">
        <v>102803.0</v>
      </c>
      <c r="B698" s="1">
        <v>29.0</v>
      </c>
      <c r="C698" s="1">
        <v>8000.0</v>
      </c>
      <c r="D698" s="1" t="s">
        <v>23</v>
      </c>
      <c r="E698" s="1">
        <v>35390.31</v>
      </c>
      <c r="F698" s="1">
        <v>3.0</v>
      </c>
      <c r="G698" s="1">
        <v>22.0</v>
      </c>
      <c r="H698" s="1">
        <v>21.0</v>
      </c>
      <c r="I698" s="1" t="s">
        <v>26</v>
      </c>
      <c r="J698" s="1">
        <v>1.0</v>
      </c>
      <c r="K698" s="1">
        <v>0.0</v>
      </c>
      <c r="L698" s="6" t="str">
        <f>if(J698&gt;QUARTILE!$B$3, "TOP", 0)</f>
        <v>TOP</v>
      </c>
      <c r="M698" s="6">
        <f t="shared" si="1"/>
        <v>3</v>
      </c>
    </row>
    <row r="699">
      <c r="A699" s="1">
        <v>102804.0</v>
      </c>
      <c r="B699" s="1">
        <v>59.0</v>
      </c>
      <c r="C699" s="1">
        <v>17000.0</v>
      </c>
      <c r="D699" s="1" t="s">
        <v>21</v>
      </c>
      <c r="E699" s="1">
        <v>16040.84</v>
      </c>
      <c r="F699" s="1">
        <v>2.0</v>
      </c>
      <c r="G699" s="1">
        <v>17.0</v>
      </c>
      <c r="H699" s="1">
        <v>7.0</v>
      </c>
      <c r="I699" s="1" t="s">
        <v>22</v>
      </c>
      <c r="J699" s="1">
        <v>0.933</v>
      </c>
      <c r="K699" s="1">
        <v>0.807</v>
      </c>
      <c r="L699" s="6" t="str">
        <f>if(J699&gt;QUARTILE!$B$3, "TOP", 0)</f>
        <v>TOP</v>
      </c>
      <c r="M699" s="6">
        <f t="shared" si="1"/>
        <v>2</v>
      </c>
    </row>
    <row r="700">
      <c r="A700" s="1">
        <v>102807.0</v>
      </c>
      <c r="B700" s="1">
        <v>67.0</v>
      </c>
      <c r="C700" s="1">
        <v>12000.0</v>
      </c>
      <c r="D700" s="1" t="s">
        <v>23</v>
      </c>
      <c r="E700" s="1">
        <v>1763.31</v>
      </c>
      <c r="F700" s="1">
        <v>1.0</v>
      </c>
      <c r="G700" s="1">
        <v>21.0</v>
      </c>
      <c r="H700" s="1">
        <v>3.0</v>
      </c>
      <c r="I700" s="1" t="s">
        <v>22</v>
      </c>
      <c r="J700" s="1">
        <v>1.0</v>
      </c>
      <c r="K700" s="1">
        <v>0.271</v>
      </c>
      <c r="L700" s="6" t="str">
        <f>if(J700&gt;QUARTILE!$B$3, "TOP", 0)</f>
        <v>TOP</v>
      </c>
      <c r="M700" s="6">
        <f t="shared" si="1"/>
        <v>2</v>
      </c>
    </row>
    <row r="701">
      <c r="A701" s="1">
        <v>102809.0</v>
      </c>
      <c r="B701" s="1">
        <v>76.0</v>
      </c>
      <c r="C701" s="1">
        <v>44000.0</v>
      </c>
      <c r="D701" s="1" t="s">
        <v>23</v>
      </c>
      <c r="E701" s="1">
        <v>14566.18</v>
      </c>
      <c r="F701" s="1">
        <v>2.0</v>
      </c>
      <c r="G701" s="1">
        <v>21.0</v>
      </c>
      <c r="H701" s="1">
        <v>7.0</v>
      </c>
      <c r="I701" s="1" t="s">
        <v>22</v>
      </c>
      <c r="J701" s="1">
        <v>0.998</v>
      </c>
      <c r="K701" s="1">
        <v>0.499</v>
      </c>
      <c r="L701" s="6" t="str">
        <f>if(J701&gt;QUARTILE!$B$3, "TOP", 0)</f>
        <v>TOP</v>
      </c>
      <c r="M701" s="6">
        <f t="shared" si="1"/>
        <v>2</v>
      </c>
    </row>
    <row r="702">
      <c r="A702" s="1">
        <v>102818.0</v>
      </c>
      <c r="B702" s="1">
        <v>48.0</v>
      </c>
      <c r="C702" s="1">
        <v>43000.0</v>
      </c>
      <c r="D702" s="1" t="s">
        <v>23</v>
      </c>
      <c r="E702" s="1">
        <v>4350.27</v>
      </c>
      <c r="F702" s="1">
        <v>1.0</v>
      </c>
      <c r="G702" s="1">
        <v>14.0</v>
      </c>
      <c r="H702" s="1">
        <v>12.0</v>
      </c>
      <c r="I702" s="1" t="s">
        <v>22</v>
      </c>
      <c r="J702" s="1">
        <v>0.85</v>
      </c>
      <c r="K702" s="1">
        <v>0.256</v>
      </c>
      <c r="L702" s="6" t="str">
        <f>if(J702&gt;QUARTILE!$B$3, "TOP", 0)</f>
        <v>TOP</v>
      </c>
      <c r="M702" s="6">
        <f t="shared" si="1"/>
        <v>2</v>
      </c>
    </row>
    <row r="703">
      <c r="A703" s="1">
        <v>102819.0</v>
      </c>
      <c r="B703" s="1">
        <v>73.0</v>
      </c>
      <c r="C703" s="1">
        <v>18000.0</v>
      </c>
      <c r="D703" s="1" t="s">
        <v>23</v>
      </c>
      <c r="E703" s="1">
        <v>3253.53</v>
      </c>
      <c r="F703" s="1">
        <v>2.0</v>
      </c>
      <c r="G703" s="1">
        <v>16.0</v>
      </c>
      <c r="H703" s="1">
        <v>3.0</v>
      </c>
      <c r="I703" s="1" t="s">
        <v>22</v>
      </c>
      <c r="J703" s="1">
        <v>0.847</v>
      </c>
      <c r="K703" s="1">
        <v>0.532</v>
      </c>
      <c r="L703" s="6" t="str">
        <f>if(J703&gt;QUARTILE!$B$3, "TOP", 0)</f>
        <v>TOP</v>
      </c>
      <c r="M703" s="6">
        <f t="shared" si="1"/>
        <v>2</v>
      </c>
    </row>
    <row r="704">
      <c r="A704" s="1">
        <v>102822.0</v>
      </c>
      <c r="B704" s="1">
        <v>67.0</v>
      </c>
      <c r="C704" s="1">
        <v>16000.0</v>
      </c>
      <c r="D704" s="1" t="s">
        <v>30</v>
      </c>
      <c r="E704" s="1">
        <v>6820.07</v>
      </c>
      <c r="F704" s="1">
        <v>1.0</v>
      </c>
      <c r="G704" s="1">
        <v>22.0</v>
      </c>
      <c r="H704" s="1">
        <v>5.0</v>
      </c>
      <c r="I704" s="1" t="s">
        <v>22</v>
      </c>
      <c r="J704" s="1">
        <v>0.834</v>
      </c>
      <c r="K704" s="1">
        <v>0.859</v>
      </c>
      <c r="L704" s="6" t="str">
        <f>if(J704&gt;QUARTILE!$B$3, "TOP", 0)</f>
        <v>TOP</v>
      </c>
      <c r="M704" s="6">
        <f t="shared" si="1"/>
        <v>2</v>
      </c>
    </row>
    <row r="705">
      <c r="A705" s="1">
        <v>102823.0</v>
      </c>
      <c r="B705" s="1">
        <v>40.0</v>
      </c>
      <c r="C705" s="1">
        <v>27000.0</v>
      </c>
      <c r="D705" s="1" t="s">
        <v>25</v>
      </c>
      <c r="E705" s="1">
        <v>6858.84</v>
      </c>
      <c r="F705" s="1">
        <v>1.0</v>
      </c>
      <c r="G705" s="1">
        <v>22.0</v>
      </c>
      <c r="H705" s="1">
        <v>11.0</v>
      </c>
      <c r="I705" s="1" t="s">
        <v>18</v>
      </c>
      <c r="J705" s="1">
        <v>0.902</v>
      </c>
      <c r="K705" s="1">
        <v>0.324</v>
      </c>
      <c r="L705" s="6" t="str">
        <f>if(J705&gt;QUARTILE!$B$3, "TOP", 0)</f>
        <v>TOP</v>
      </c>
      <c r="M705" s="6">
        <f t="shared" si="1"/>
        <v>1</v>
      </c>
    </row>
    <row r="706">
      <c r="A706" s="1">
        <v>102829.0</v>
      </c>
      <c r="B706" s="1">
        <v>62.0</v>
      </c>
      <c r="C706" s="1">
        <v>12000.0</v>
      </c>
      <c r="D706" s="1" t="s">
        <v>25</v>
      </c>
      <c r="E706" s="1">
        <v>25674.75</v>
      </c>
      <c r="F706" s="1">
        <v>4.0</v>
      </c>
      <c r="G706" s="1">
        <v>26.0</v>
      </c>
      <c r="H706" s="1">
        <v>4.0</v>
      </c>
      <c r="I706" s="1" t="s">
        <v>22</v>
      </c>
      <c r="J706" s="1">
        <v>0.877</v>
      </c>
      <c r="K706" s="1">
        <v>0.377</v>
      </c>
      <c r="L706" s="6" t="str">
        <f>if(J706&gt;QUARTILE!$B$3, "TOP", 0)</f>
        <v>TOP</v>
      </c>
      <c r="M706" s="6">
        <f t="shared" si="1"/>
        <v>2</v>
      </c>
    </row>
    <row r="707">
      <c r="A707" s="1">
        <v>102837.0</v>
      </c>
      <c r="B707" s="1">
        <v>67.0</v>
      </c>
      <c r="C707" s="1">
        <v>22000.0</v>
      </c>
      <c r="D707" s="1" t="s">
        <v>25</v>
      </c>
      <c r="E707" s="1">
        <v>7828.17</v>
      </c>
      <c r="F707" s="1">
        <v>2.0</v>
      </c>
      <c r="G707" s="1">
        <v>22.0</v>
      </c>
      <c r="H707" s="1">
        <v>7.0</v>
      </c>
      <c r="I707" s="1" t="s">
        <v>22</v>
      </c>
      <c r="J707" s="1">
        <v>0.884</v>
      </c>
      <c r="K707" s="1">
        <v>0.811</v>
      </c>
      <c r="L707" s="6" t="str">
        <f>if(J707&gt;QUARTILE!$B$3, "TOP", 0)</f>
        <v>TOP</v>
      </c>
      <c r="M707" s="6">
        <f t="shared" si="1"/>
        <v>2</v>
      </c>
    </row>
    <row r="708">
      <c r="A708" s="1">
        <v>102843.0</v>
      </c>
      <c r="B708" s="1">
        <v>49.0</v>
      </c>
      <c r="C708" s="1">
        <v>18000.0</v>
      </c>
      <c r="D708" s="1" t="s">
        <v>23</v>
      </c>
      <c r="E708" s="1">
        <v>37407.2</v>
      </c>
      <c r="F708" s="1">
        <v>4.0</v>
      </c>
      <c r="G708" s="1">
        <v>21.0</v>
      </c>
      <c r="H708" s="1">
        <v>13.0</v>
      </c>
      <c r="I708" s="1" t="s">
        <v>18</v>
      </c>
      <c r="J708" s="1">
        <v>0.894</v>
      </c>
      <c r="K708" s="1">
        <v>0.206</v>
      </c>
      <c r="L708" s="6" t="str">
        <f>if(J708&gt;QUARTILE!$B$3, "TOP", 0)</f>
        <v>TOP</v>
      </c>
      <c r="M708" s="6">
        <f t="shared" si="1"/>
        <v>1</v>
      </c>
    </row>
    <row r="709">
      <c r="A709" s="1">
        <v>102851.0</v>
      </c>
      <c r="B709" s="1">
        <v>72.0</v>
      </c>
      <c r="C709" s="1">
        <v>78000.0</v>
      </c>
      <c r="D709" s="1" t="s">
        <v>25</v>
      </c>
      <c r="E709" s="1">
        <v>32140.07</v>
      </c>
      <c r="F709" s="1">
        <v>3.0</v>
      </c>
      <c r="G709" s="1">
        <v>21.0</v>
      </c>
      <c r="H709" s="1">
        <v>8.0</v>
      </c>
      <c r="I709" s="1" t="s">
        <v>18</v>
      </c>
      <c r="J709" s="1">
        <v>0.981</v>
      </c>
      <c r="K709" s="1">
        <v>0.135</v>
      </c>
      <c r="L709" s="6" t="str">
        <f>if(J709&gt;QUARTILE!$B$3, "TOP", 0)</f>
        <v>TOP</v>
      </c>
      <c r="M709" s="6">
        <f t="shared" si="1"/>
        <v>1</v>
      </c>
    </row>
    <row r="710">
      <c r="A710" s="1">
        <v>102852.0</v>
      </c>
      <c r="B710" s="1">
        <v>72.0</v>
      </c>
      <c r="C710" s="1">
        <v>31000.0</v>
      </c>
      <c r="D710" s="1" t="s">
        <v>23</v>
      </c>
      <c r="E710" s="1">
        <v>14085.83</v>
      </c>
      <c r="F710" s="1">
        <v>5.0</v>
      </c>
      <c r="G710" s="1">
        <v>15.0</v>
      </c>
      <c r="H710" s="1">
        <v>7.0</v>
      </c>
      <c r="I710" s="1" t="s">
        <v>22</v>
      </c>
      <c r="J710" s="1">
        <v>0.913</v>
      </c>
      <c r="K710" s="1">
        <v>0.007</v>
      </c>
      <c r="L710" s="6" t="str">
        <f>if(J710&gt;QUARTILE!$B$3, "TOP", 0)</f>
        <v>TOP</v>
      </c>
      <c r="M710" s="6">
        <f t="shared" si="1"/>
        <v>2</v>
      </c>
    </row>
    <row r="711">
      <c r="A711" s="1">
        <v>102857.0</v>
      </c>
      <c r="B711" s="1">
        <v>67.0</v>
      </c>
      <c r="C711" s="1">
        <v>10000.0</v>
      </c>
      <c r="D711" s="1" t="s">
        <v>21</v>
      </c>
      <c r="E711" s="1">
        <v>12351.45</v>
      </c>
      <c r="F711" s="1">
        <v>3.0</v>
      </c>
      <c r="G711" s="1">
        <v>21.0</v>
      </c>
      <c r="H711" s="1">
        <v>3.0</v>
      </c>
      <c r="I711" s="1" t="s">
        <v>22</v>
      </c>
      <c r="J711" s="1">
        <v>0.964</v>
      </c>
      <c r="K711" s="1">
        <v>0.475</v>
      </c>
      <c r="L711" s="6" t="str">
        <f>if(J711&gt;QUARTILE!$B$3, "TOP", 0)</f>
        <v>TOP</v>
      </c>
      <c r="M711" s="6">
        <f t="shared" si="1"/>
        <v>2</v>
      </c>
    </row>
    <row r="712">
      <c r="A712" s="1">
        <v>102858.0</v>
      </c>
      <c r="B712" s="1">
        <v>35.0</v>
      </c>
      <c r="C712" s="1">
        <v>10000.0</v>
      </c>
      <c r="D712" s="1" t="s">
        <v>17</v>
      </c>
      <c r="E712" s="1">
        <v>5211.73</v>
      </c>
      <c r="F712" s="1">
        <v>4.0</v>
      </c>
      <c r="G712" s="1">
        <v>24.0</v>
      </c>
      <c r="H712" s="1">
        <v>6.0</v>
      </c>
      <c r="I712" s="1" t="s">
        <v>22</v>
      </c>
      <c r="J712" s="1">
        <v>0.897</v>
      </c>
      <c r="K712" s="1">
        <v>0.0</v>
      </c>
      <c r="L712" s="6" t="str">
        <f>if(J712&gt;QUARTILE!$B$3, "TOP", 0)</f>
        <v>TOP</v>
      </c>
      <c r="M712" s="6">
        <f t="shared" si="1"/>
        <v>2</v>
      </c>
    </row>
    <row r="713">
      <c r="A713" s="1">
        <v>102860.0</v>
      </c>
      <c r="B713" s="1">
        <v>43.0</v>
      </c>
      <c r="C713" s="1">
        <v>8000.0</v>
      </c>
      <c r="D713" s="1" t="s">
        <v>17</v>
      </c>
      <c r="E713" s="1">
        <v>30091.66</v>
      </c>
      <c r="F713" s="1">
        <v>3.0</v>
      </c>
      <c r="G713" s="1">
        <v>17.0</v>
      </c>
      <c r="H713" s="1">
        <v>10.0</v>
      </c>
      <c r="I713" s="1" t="s">
        <v>18</v>
      </c>
      <c r="J713" s="1">
        <v>0.922</v>
      </c>
      <c r="K713" s="1">
        <v>0.268</v>
      </c>
      <c r="L713" s="6" t="str">
        <f>if(J713&gt;QUARTILE!$B$3, "TOP", 0)</f>
        <v>TOP</v>
      </c>
      <c r="M713" s="6">
        <f t="shared" si="1"/>
        <v>1</v>
      </c>
    </row>
    <row r="714">
      <c r="A714" s="1">
        <v>102862.0</v>
      </c>
      <c r="B714" s="1">
        <v>64.0</v>
      </c>
      <c r="C714" s="1">
        <v>12000.0</v>
      </c>
      <c r="D714" s="1" t="s">
        <v>21</v>
      </c>
      <c r="E714" s="1">
        <v>31531.49</v>
      </c>
      <c r="F714" s="1">
        <v>5.0</v>
      </c>
      <c r="G714" s="1">
        <v>19.0</v>
      </c>
      <c r="H714" s="1">
        <v>2.0</v>
      </c>
      <c r="I714" s="1" t="s">
        <v>18</v>
      </c>
      <c r="J714" s="1">
        <v>0.929</v>
      </c>
      <c r="K714" s="1">
        <v>0.0</v>
      </c>
      <c r="L714" s="6" t="str">
        <f>if(J714&gt;QUARTILE!$B$3, "TOP", 0)</f>
        <v>TOP</v>
      </c>
      <c r="M714" s="6">
        <f t="shared" si="1"/>
        <v>1</v>
      </c>
    </row>
    <row r="715">
      <c r="A715" s="1">
        <v>102863.0</v>
      </c>
      <c r="B715" s="1">
        <v>57.0</v>
      </c>
      <c r="C715" s="1">
        <v>17000.0</v>
      </c>
      <c r="D715" s="1" t="s">
        <v>25</v>
      </c>
      <c r="E715" s="1">
        <v>11214.93</v>
      </c>
      <c r="F715" s="1">
        <v>3.0</v>
      </c>
      <c r="G715" s="1">
        <v>24.0</v>
      </c>
      <c r="H715" s="1">
        <v>2.0</v>
      </c>
      <c r="I715" s="1" t="s">
        <v>22</v>
      </c>
      <c r="J715" s="1">
        <v>0.964</v>
      </c>
      <c r="K715" s="1">
        <v>0.121</v>
      </c>
      <c r="L715" s="6" t="str">
        <f>if(J715&gt;QUARTILE!$B$3, "TOP", 0)</f>
        <v>TOP</v>
      </c>
      <c r="M715" s="6">
        <f t="shared" si="1"/>
        <v>2</v>
      </c>
    </row>
    <row r="716">
      <c r="A716" s="1">
        <v>102866.0</v>
      </c>
      <c r="B716" s="1">
        <v>44.0</v>
      </c>
      <c r="C716" s="1">
        <v>46000.0</v>
      </c>
      <c r="D716" s="1" t="s">
        <v>23</v>
      </c>
      <c r="E716" s="1">
        <v>1951.77</v>
      </c>
      <c r="F716" s="1">
        <v>2.0</v>
      </c>
      <c r="G716" s="1">
        <v>15.0</v>
      </c>
      <c r="H716" s="1">
        <v>9.0</v>
      </c>
      <c r="I716" s="1" t="s">
        <v>22</v>
      </c>
      <c r="J716" s="1">
        <v>0.977</v>
      </c>
      <c r="K716" s="1">
        <v>0.209</v>
      </c>
      <c r="L716" s="6" t="str">
        <f>if(J716&gt;QUARTILE!$B$3, "TOP", 0)</f>
        <v>TOP</v>
      </c>
      <c r="M716" s="6">
        <f t="shared" si="1"/>
        <v>2</v>
      </c>
    </row>
    <row r="717">
      <c r="A717" s="1">
        <v>102873.0</v>
      </c>
      <c r="B717" s="1">
        <v>36.0</v>
      </c>
      <c r="C717" s="1">
        <v>19000.0</v>
      </c>
      <c r="D717" s="1" t="s">
        <v>27</v>
      </c>
      <c r="E717" s="1">
        <v>32840.94</v>
      </c>
      <c r="F717" s="1">
        <v>1.0</v>
      </c>
      <c r="G717" s="1">
        <v>31.0</v>
      </c>
      <c r="H717" s="1">
        <v>6.0</v>
      </c>
      <c r="I717" s="1" t="s">
        <v>18</v>
      </c>
      <c r="J717" s="1">
        <v>0.95</v>
      </c>
      <c r="K717" s="1">
        <v>0.756</v>
      </c>
      <c r="L717" s="6" t="str">
        <f>if(J717&gt;QUARTILE!$B$3, "TOP", 0)</f>
        <v>TOP</v>
      </c>
      <c r="M717" s="6">
        <f t="shared" si="1"/>
        <v>1</v>
      </c>
    </row>
    <row r="718">
      <c r="A718" s="1">
        <v>102874.0</v>
      </c>
      <c r="B718" s="1">
        <v>48.0</v>
      </c>
      <c r="C718" s="1">
        <v>17000.0</v>
      </c>
      <c r="D718" s="1" t="s">
        <v>23</v>
      </c>
      <c r="E718" s="1">
        <v>5708.85</v>
      </c>
      <c r="F718" s="1">
        <v>4.0</v>
      </c>
      <c r="G718" s="1">
        <v>16.0</v>
      </c>
      <c r="H718" s="1">
        <v>11.0</v>
      </c>
      <c r="I718" s="1" t="s">
        <v>22</v>
      </c>
      <c r="J718" s="1">
        <v>0.993</v>
      </c>
      <c r="K718" s="1">
        <v>0.827</v>
      </c>
      <c r="L718" s="6" t="str">
        <f>if(J718&gt;QUARTILE!$B$3, "TOP", 0)</f>
        <v>TOP</v>
      </c>
      <c r="M718" s="6">
        <f t="shared" si="1"/>
        <v>2</v>
      </c>
    </row>
    <row r="719">
      <c r="A719" s="1">
        <v>102879.0</v>
      </c>
      <c r="B719" s="1">
        <v>22.0</v>
      </c>
      <c r="C719" s="1">
        <v>27000.0</v>
      </c>
      <c r="D719" s="1" t="s">
        <v>17</v>
      </c>
      <c r="E719" s="1">
        <v>5562.51</v>
      </c>
      <c r="F719" s="1">
        <v>2.0</v>
      </c>
      <c r="G719" s="1">
        <v>21.0</v>
      </c>
      <c r="H719" s="1">
        <v>24.0</v>
      </c>
      <c r="I719" s="1" t="s">
        <v>26</v>
      </c>
      <c r="J719" s="1">
        <v>0.979</v>
      </c>
      <c r="K719" s="1">
        <v>0.448</v>
      </c>
      <c r="L719" s="6" t="str">
        <f>if(J719&gt;QUARTILE!$B$3, "TOP", 0)</f>
        <v>TOP</v>
      </c>
      <c r="M719" s="6">
        <f t="shared" si="1"/>
        <v>3</v>
      </c>
    </row>
    <row r="720">
      <c r="A720" s="1">
        <v>102880.0</v>
      </c>
      <c r="B720" s="1">
        <v>58.0</v>
      </c>
      <c r="C720" s="1">
        <v>24000.0</v>
      </c>
      <c r="D720" s="1" t="s">
        <v>25</v>
      </c>
      <c r="E720" s="1">
        <v>71936.61</v>
      </c>
      <c r="F720" s="1">
        <v>3.0</v>
      </c>
      <c r="G720" s="1">
        <v>18.0</v>
      </c>
      <c r="H720" s="1">
        <v>10.0</v>
      </c>
      <c r="I720" s="1" t="s">
        <v>18</v>
      </c>
      <c r="J720" s="1">
        <v>0.839</v>
      </c>
      <c r="K720" s="1">
        <v>0.583</v>
      </c>
      <c r="L720" s="6" t="str">
        <f>if(J720&gt;QUARTILE!$B$3, "TOP", 0)</f>
        <v>TOP</v>
      </c>
      <c r="M720" s="6">
        <f t="shared" si="1"/>
        <v>1</v>
      </c>
    </row>
    <row r="721">
      <c r="A721" s="1">
        <v>102882.0</v>
      </c>
      <c r="B721" s="1">
        <v>79.0</v>
      </c>
      <c r="C721" s="1">
        <v>8000.0</v>
      </c>
      <c r="D721" s="1" t="s">
        <v>24</v>
      </c>
      <c r="E721" s="1">
        <v>25898.44</v>
      </c>
      <c r="F721" s="1">
        <v>3.0</v>
      </c>
      <c r="G721" s="1">
        <v>25.0</v>
      </c>
      <c r="H721" s="1">
        <v>6.0</v>
      </c>
      <c r="I721" s="1" t="s">
        <v>22</v>
      </c>
      <c r="J721" s="1">
        <v>0.939</v>
      </c>
      <c r="K721" s="1">
        <v>0.226</v>
      </c>
      <c r="L721" s="6" t="str">
        <f>if(J721&gt;QUARTILE!$B$3, "TOP", 0)</f>
        <v>TOP</v>
      </c>
      <c r="M721" s="6">
        <f t="shared" si="1"/>
        <v>2</v>
      </c>
    </row>
    <row r="722">
      <c r="A722" s="1">
        <v>102885.0</v>
      </c>
      <c r="B722" s="1">
        <v>67.0</v>
      </c>
      <c r="C722" s="1">
        <v>20000.0</v>
      </c>
      <c r="D722" s="1" t="s">
        <v>17</v>
      </c>
      <c r="E722" s="1">
        <v>21641.79</v>
      </c>
      <c r="F722" s="1">
        <v>2.0</v>
      </c>
      <c r="G722" s="1">
        <v>12.0</v>
      </c>
      <c r="H722" s="1">
        <v>4.0</v>
      </c>
      <c r="I722" s="1" t="s">
        <v>22</v>
      </c>
      <c r="J722" s="1">
        <v>0.982</v>
      </c>
      <c r="K722" s="1">
        <v>0.885</v>
      </c>
      <c r="L722" s="6" t="str">
        <f>if(J722&gt;QUARTILE!$B$3, "TOP", 0)</f>
        <v>TOP</v>
      </c>
      <c r="M722" s="6">
        <f t="shared" si="1"/>
        <v>2</v>
      </c>
    </row>
    <row r="723">
      <c r="A723" s="1">
        <v>102890.0</v>
      </c>
      <c r="B723" s="1">
        <v>58.0</v>
      </c>
      <c r="C723" s="1">
        <v>18000.0</v>
      </c>
      <c r="D723" s="1" t="s">
        <v>27</v>
      </c>
      <c r="E723" s="1">
        <v>31001.83</v>
      </c>
      <c r="F723" s="1">
        <v>1.0</v>
      </c>
      <c r="G723" s="1">
        <v>21.0</v>
      </c>
      <c r="H723" s="1">
        <v>6.0</v>
      </c>
      <c r="I723" s="1" t="s">
        <v>18</v>
      </c>
      <c r="J723" s="1">
        <v>0.82</v>
      </c>
      <c r="K723" s="1">
        <v>0.155</v>
      </c>
      <c r="L723" s="6" t="str">
        <f>if(J723&gt;QUARTILE!$B$3, "TOP", 0)</f>
        <v>TOP</v>
      </c>
      <c r="M723" s="6">
        <f t="shared" si="1"/>
        <v>1</v>
      </c>
    </row>
    <row r="724">
      <c r="A724" s="1">
        <v>102894.0</v>
      </c>
      <c r="B724" s="1">
        <v>26.0</v>
      </c>
      <c r="C724" s="1">
        <v>11000.0</v>
      </c>
      <c r="D724" s="1" t="s">
        <v>17</v>
      </c>
      <c r="E724" s="1">
        <v>4590.31</v>
      </c>
      <c r="F724" s="1">
        <v>5.0</v>
      </c>
      <c r="G724" s="1">
        <v>22.0</v>
      </c>
      <c r="H724" s="1">
        <v>16.0</v>
      </c>
      <c r="I724" s="1" t="s">
        <v>18</v>
      </c>
      <c r="J724" s="1">
        <v>0.89</v>
      </c>
      <c r="K724" s="1">
        <v>0.236</v>
      </c>
      <c r="L724" s="6" t="str">
        <f>if(J724&gt;QUARTILE!$B$3, "TOP", 0)</f>
        <v>TOP</v>
      </c>
      <c r="M724" s="6">
        <f t="shared" si="1"/>
        <v>1</v>
      </c>
    </row>
    <row r="725">
      <c r="A725" s="1">
        <v>102896.0</v>
      </c>
      <c r="B725" s="1">
        <v>30.0</v>
      </c>
      <c r="C725" s="1">
        <v>17000.0</v>
      </c>
      <c r="D725" s="1" t="s">
        <v>23</v>
      </c>
      <c r="E725" s="1">
        <v>1915.89</v>
      </c>
      <c r="F725" s="1">
        <v>1.0</v>
      </c>
      <c r="G725" s="1">
        <v>15.0</v>
      </c>
      <c r="H725" s="1">
        <v>11.0</v>
      </c>
      <c r="I725" s="1" t="s">
        <v>22</v>
      </c>
      <c r="J725" s="1">
        <v>0.977</v>
      </c>
      <c r="K725" s="1">
        <v>0.551</v>
      </c>
      <c r="L725" s="6" t="str">
        <f>if(J725&gt;QUARTILE!$B$3, "TOP", 0)</f>
        <v>TOP</v>
      </c>
      <c r="M725" s="6">
        <f t="shared" si="1"/>
        <v>2</v>
      </c>
    </row>
    <row r="726">
      <c r="A726" s="1">
        <v>102913.0</v>
      </c>
      <c r="B726" s="1">
        <v>40.0</v>
      </c>
      <c r="C726" s="1">
        <v>18000.0</v>
      </c>
      <c r="D726" s="1" t="s">
        <v>25</v>
      </c>
      <c r="E726" s="1">
        <v>14437.95</v>
      </c>
      <c r="F726" s="1">
        <v>3.0</v>
      </c>
      <c r="G726" s="1">
        <v>21.0</v>
      </c>
      <c r="H726" s="1">
        <v>7.0</v>
      </c>
      <c r="I726" s="1" t="s">
        <v>22</v>
      </c>
      <c r="J726" s="1">
        <v>1.0</v>
      </c>
      <c r="K726" s="1">
        <v>0.961</v>
      </c>
      <c r="L726" s="6" t="str">
        <f>if(J726&gt;QUARTILE!$B$3, "TOP", 0)</f>
        <v>TOP</v>
      </c>
      <c r="M726" s="6">
        <f t="shared" si="1"/>
        <v>2</v>
      </c>
    </row>
    <row r="727">
      <c r="A727" s="1">
        <v>102923.0</v>
      </c>
      <c r="B727" s="1">
        <v>38.0</v>
      </c>
      <c r="C727" s="1">
        <v>31000.0</v>
      </c>
      <c r="D727" s="1" t="s">
        <v>17</v>
      </c>
      <c r="E727" s="1">
        <v>14131.83</v>
      </c>
      <c r="F727" s="1">
        <v>4.0</v>
      </c>
      <c r="G727" s="1">
        <v>16.0</v>
      </c>
      <c r="H727" s="1">
        <v>13.0</v>
      </c>
      <c r="I727" s="1" t="s">
        <v>18</v>
      </c>
      <c r="J727" s="1">
        <v>0.89</v>
      </c>
      <c r="K727" s="1">
        <v>0.935</v>
      </c>
      <c r="L727" s="6" t="str">
        <f>if(J727&gt;QUARTILE!$B$3, "TOP", 0)</f>
        <v>TOP</v>
      </c>
      <c r="M727" s="6">
        <f t="shared" si="1"/>
        <v>1</v>
      </c>
    </row>
    <row r="728">
      <c r="A728" s="1">
        <v>102927.0</v>
      </c>
      <c r="B728" s="1">
        <v>75.0</v>
      </c>
      <c r="C728" s="1">
        <v>10000.0</v>
      </c>
      <c r="D728" s="1" t="s">
        <v>21</v>
      </c>
      <c r="E728" s="1">
        <v>13422.85</v>
      </c>
      <c r="F728" s="1">
        <v>1.0</v>
      </c>
      <c r="G728" s="1">
        <v>15.0</v>
      </c>
      <c r="H728" s="1">
        <v>6.0</v>
      </c>
      <c r="I728" s="1" t="s">
        <v>22</v>
      </c>
      <c r="J728" s="1">
        <v>0.865</v>
      </c>
      <c r="K728" s="1">
        <v>0.446</v>
      </c>
      <c r="L728" s="6" t="str">
        <f>if(J728&gt;QUARTILE!$B$3, "TOP", 0)</f>
        <v>TOP</v>
      </c>
      <c r="M728" s="6">
        <f t="shared" si="1"/>
        <v>2</v>
      </c>
    </row>
    <row r="729">
      <c r="A729" s="1">
        <v>102931.0</v>
      </c>
      <c r="B729" s="1">
        <v>36.0</v>
      </c>
      <c r="C729" s="1">
        <v>46000.0</v>
      </c>
      <c r="D729" s="1" t="s">
        <v>27</v>
      </c>
      <c r="E729" s="1">
        <v>3824.45</v>
      </c>
      <c r="F729" s="1">
        <v>1.0</v>
      </c>
      <c r="G729" s="1">
        <v>28.0</v>
      </c>
      <c r="H729" s="1">
        <v>11.0</v>
      </c>
      <c r="I729" s="1" t="s">
        <v>22</v>
      </c>
      <c r="J729" s="1">
        <v>0.943</v>
      </c>
      <c r="K729" s="1">
        <v>0.92</v>
      </c>
      <c r="L729" s="6" t="str">
        <f>if(J729&gt;QUARTILE!$B$3, "TOP", 0)</f>
        <v>TOP</v>
      </c>
      <c r="M729" s="6">
        <f t="shared" si="1"/>
        <v>2</v>
      </c>
    </row>
    <row r="730">
      <c r="A730" s="1">
        <v>102938.0</v>
      </c>
      <c r="B730" s="1">
        <v>66.0</v>
      </c>
      <c r="C730" s="1">
        <v>23000.0</v>
      </c>
      <c r="D730" s="1" t="s">
        <v>17</v>
      </c>
      <c r="E730" s="1">
        <v>20857.2</v>
      </c>
      <c r="F730" s="1">
        <v>5.0</v>
      </c>
      <c r="G730" s="1">
        <v>17.0</v>
      </c>
      <c r="H730" s="1">
        <v>6.0</v>
      </c>
      <c r="I730" s="1" t="s">
        <v>22</v>
      </c>
      <c r="J730" s="1">
        <v>0.85</v>
      </c>
      <c r="K730" s="1">
        <v>0.771</v>
      </c>
      <c r="L730" s="6" t="str">
        <f>if(J730&gt;QUARTILE!$B$3, "TOP", 0)</f>
        <v>TOP</v>
      </c>
      <c r="M730" s="6">
        <f t="shared" si="1"/>
        <v>2</v>
      </c>
    </row>
    <row r="731">
      <c r="A731" s="1">
        <v>102961.0</v>
      </c>
      <c r="B731" s="1">
        <v>46.0</v>
      </c>
      <c r="C731" s="1">
        <v>40000.0</v>
      </c>
      <c r="D731" s="1" t="s">
        <v>17</v>
      </c>
      <c r="E731" s="1">
        <v>4519.97</v>
      </c>
      <c r="F731" s="1">
        <v>1.0</v>
      </c>
      <c r="G731" s="1">
        <v>18.0</v>
      </c>
      <c r="H731" s="1">
        <v>15.0</v>
      </c>
      <c r="I731" s="1" t="s">
        <v>22</v>
      </c>
      <c r="J731" s="1">
        <v>0.909</v>
      </c>
      <c r="K731" s="1">
        <v>0.216</v>
      </c>
      <c r="L731" s="6" t="str">
        <f>if(J731&gt;QUARTILE!$B$3, "TOP", 0)</f>
        <v>TOP</v>
      </c>
      <c r="M731" s="6">
        <f t="shared" si="1"/>
        <v>2</v>
      </c>
    </row>
    <row r="732">
      <c r="A732" s="1">
        <v>102962.0</v>
      </c>
      <c r="B732" s="1">
        <v>43.0</v>
      </c>
      <c r="C732" s="1">
        <v>13000.0</v>
      </c>
      <c r="D732" s="1" t="s">
        <v>23</v>
      </c>
      <c r="E732" s="1">
        <v>7418.44</v>
      </c>
      <c r="F732" s="1">
        <v>5.0</v>
      </c>
      <c r="G732" s="1">
        <v>25.0</v>
      </c>
      <c r="H732" s="1">
        <v>5.0</v>
      </c>
      <c r="I732" s="1" t="s">
        <v>22</v>
      </c>
      <c r="J732" s="1">
        <v>0.88</v>
      </c>
      <c r="K732" s="1">
        <v>0.12</v>
      </c>
      <c r="L732" s="6" t="str">
        <f>if(J732&gt;QUARTILE!$B$3, "TOP", 0)</f>
        <v>TOP</v>
      </c>
      <c r="M732" s="6">
        <f t="shared" si="1"/>
        <v>2</v>
      </c>
    </row>
    <row r="733">
      <c r="A733" s="1">
        <v>102965.0</v>
      </c>
      <c r="B733" s="1">
        <v>22.0</v>
      </c>
      <c r="C733" s="1">
        <v>16000.0</v>
      </c>
      <c r="D733" s="1" t="s">
        <v>25</v>
      </c>
      <c r="E733" s="1">
        <v>46685.08</v>
      </c>
      <c r="F733" s="1">
        <v>2.0</v>
      </c>
      <c r="G733" s="1">
        <v>31.0</v>
      </c>
      <c r="H733" s="1">
        <v>15.0</v>
      </c>
      <c r="I733" s="1" t="s">
        <v>18</v>
      </c>
      <c r="J733" s="1">
        <v>0.861</v>
      </c>
      <c r="K733" s="1">
        <v>0.864</v>
      </c>
      <c r="L733" s="6" t="str">
        <f>if(J733&gt;QUARTILE!$B$3, "TOP", 0)</f>
        <v>TOP</v>
      </c>
      <c r="M733" s="6">
        <f t="shared" si="1"/>
        <v>1</v>
      </c>
    </row>
    <row r="734">
      <c r="A734" s="1">
        <v>102977.0</v>
      </c>
      <c r="B734" s="1">
        <v>63.0</v>
      </c>
      <c r="C734" s="1">
        <v>11000.0</v>
      </c>
      <c r="D734" s="1" t="s">
        <v>21</v>
      </c>
      <c r="E734" s="1">
        <v>35665.51</v>
      </c>
      <c r="F734" s="1">
        <v>5.0</v>
      </c>
      <c r="G734" s="1">
        <v>12.0</v>
      </c>
      <c r="H734" s="1">
        <v>6.0</v>
      </c>
      <c r="I734" s="1" t="s">
        <v>18</v>
      </c>
      <c r="J734" s="1">
        <v>0.824</v>
      </c>
      <c r="K734" s="1">
        <v>0.0</v>
      </c>
      <c r="L734" s="6" t="str">
        <f>if(J734&gt;QUARTILE!$B$3, "TOP", 0)</f>
        <v>TOP</v>
      </c>
      <c r="M734" s="6">
        <f t="shared" si="1"/>
        <v>1</v>
      </c>
    </row>
    <row r="735">
      <c r="A735" s="1">
        <v>102981.0</v>
      </c>
      <c r="B735" s="1">
        <v>60.0</v>
      </c>
      <c r="C735" s="1">
        <v>25000.0</v>
      </c>
      <c r="D735" s="1" t="s">
        <v>17</v>
      </c>
      <c r="E735" s="1">
        <v>24666.98</v>
      </c>
      <c r="F735" s="1">
        <v>3.0</v>
      </c>
      <c r="G735" s="1">
        <v>20.0</v>
      </c>
      <c r="H735" s="1">
        <v>6.0</v>
      </c>
      <c r="I735" s="1" t="s">
        <v>22</v>
      </c>
      <c r="J735" s="1">
        <v>0.957</v>
      </c>
      <c r="K735" s="1">
        <v>0.084</v>
      </c>
      <c r="L735" s="6" t="str">
        <f>if(J735&gt;QUARTILE!$B$3, "TOP", 0)</f>
        <v>TOP</v>
      </c>
      <c r="M735" s="6">
        <f t="shared" si="1"/>
        <v>2</v>
      </c>
    </row>
    <row r="736">
      <c r="A736" s="1">
        <v>102982.0</v>
      </c>
      <c r="B736" s="1">
        <v>62.0</v>
      </c>
      <c r="C736" s="1">
        <v>16000.0</v>
      </c>
      <c r="D736" s="1" t="s">
        <v>23</v>
      </c>
      <c r="E736" s="1">
        <v>8560.32</v>
      </c>
      <c r="F736" s="1">
        <v>1.0</v>
      </c>
      <c r="G736" s="1">
        <v>27.0</v>
      </c>
      <c r="H736" s="1">
        <v>3.0</v>
      </c>
      <c r="I736" s="1" t="s">
        <v>22</v>
      </c>
      <c r="J736" s="1">
        <v>1.0</v>
      </c>
      <c r="K736" s="1">
        <v>0.711</v>
      </c>
      <c r="L736" s="6" t="str">
        <f>if(J736&gt;QUARTILE!$B$3, "TOP", 0)</f>
        <v>TOP</v>
      </c>
      <c r="M736" s="6">
        <f t="shared" si="1"/>
        <v>2</v>
      </c>
    </row>
    <row r="737">
      <c r="A737" s="1">
        <v>102984.0</v>
      </c>
      <c r="B737" s="1">
        <v>40.0</v>
      </c>
      <c r="C737" s="1">
        <v>53000.0</v>
      </c>
      <c r="D737" s="1" t="s">
        <v>17</v>
      </c>
      <c r="E737" s="1">
        <v>9776.87</v>
      </c>
      <c r="F737" s="1">
        <v>1.0</v>
      </c>
      <c r="G737" s="1">
        <v>19.0</v>
      </c>
      <c r="H737" s="1">
        <v>11.0</v>
      </c>
      <c r="I737" s="1" t="s">
        <v>18</v>
      </c>
      <c r="J737" s="1">
        <v>0.857</v>
      </c>
      <c r="K737" s="1">
        <v>0.821</v>
      </c>
      <c r="L737" s="6" t="str">
        <f>if(J737&gt;QUARTILE!$B$3, "TOP", 0)</f>
        <v>TOP</v>
      </c>
      <c r="M737" s="6">
        <f t="shared" si="1"/>
        <v>1</v>
      </c>
    </row>
    <row r="738">
      <c r="A738" s="1">
        <v>102985.0</v>
      </c>
      <c r="B738" s="1">
        <v>60.0</v>
      </c>
      <c r="C738" s="1">
        <v>17000.0</v>
      </c>
      <c r="D738" s="1" t="s">
        <v>27</v>
      </c>
      <c r="E738" s="1">
        <v>42441.24</v>
      </c>
      <c r="F738" s="1">
        <v>5.0</v>
      </c>
      <c r="G738" s="1">
        <v>20.0</v>
      </c>
      <c r="H738" s="1">
        <v>5.0</v>
      </c>
      <c r="I738" s="1" t="s">
        <v>18</v>
      </c>
      <c r="J738" s="1">
        <v>0.848</v>
      </c>
      <c r="K738" s="1">
        <v>0.0</v>
      </c>
      <c r="L738" s="6" t="str">
        <f>if(J738&gt;QUARTILE!$B$3, "TOP", 0)</f>
        <v>TOP</v>
      </c>
      <c r="M738" s="6">
        <f t="shared" si="1"/>
        <v>1</v>
      </c>
    </row>
    <row r="739">
      <c r="A739" s="1">
        <v>102988.0</v>
      </c>
      <c r="B739" s="1">
        <v>64.0</v>
      </c>
      <c r="C739" s="1">
        <v>27000.0</v>
      </c>
      <c r="D739" s="1" t="s">
        <v>30</v>
      </c>
      <c r="E739" s="1">
        <v>43504.32</v>
      </c>
      <c r="F739" s="1">
        <v>4.0</v>
      </c>
      <c r="G739" s="1">
        <v>20.0</v>
      </c>
      <c r="H739" s="1">
        <v>9.0</v>
      </c>
      <c r="I739" s="1" t="s">
        <v>18</v>
      </c>
      <c r="J739" s="1">
        <v>0.841</v>
      </c>
      <c r="K739" s="1">
        <v>0.556</v>
      </c>
      <c r="L739" s="6" t="str">
        <f>if(J739&gt;QUARTILE!$B$3, "TOP", 0)</f>
        <v>TOP</v>
      </c>
      <c r="M739" s="6">
        <f t="shared" si="1"/>
        <v>1</v>
      </c>
    </row>
    <row r="740">
      <c r="A740" s="1">
        <v>102994.0</v>
      </c>
      <c r="B740" s="1">
        <v>28.0</v>
      </c>
      <c r="C740" s="1">
        <v>60000.0</v>
      </c>
      <c r="D740" s="1" t="s">
        <v>25</v>
      </c>
      <c r="E740" s="1">
        <v>6256.39</v>
      </c>
      <c r="F740" s="1">
        <v>5.0</v>
      </c>
      <c r="G740" s="1">
        <v>23.0</v>
      </c>
      <c r="H740" s="1">
        <v>21.0</v>
      </c>
      <c r="I740" s="1" t="s">
        <v>26</v>
      </c>
      <c r="J740" s="1">
        <v>0.852</v>
      </c>
      <c r="K740" s="1">
        <v>0.82</v>
      </c>
      <c r="L740" s="6" t="str">
        <f>if(J740&gt;QUARTILE!$B$3, "TOP", 0)</f>
        <v>TOP</v>
      </c>
      <c r="M740" s="6">
        <f t="shared" si="1"/>
        <v>3</v>
      </c>
    </row>
    <row r="741">
      <c r="A741" s="1">
        <v>102998.0</v>
      </c>
      <c r="B741" s="1">
        <v>38.0</v>
      </c>
      <c r="C741" s="1">
        <v>7000.0</v>
      </c>
      <c r="D741" s="1" t="s">
        <v>23</v>
      </c>
      <c r="E741" s="1">
        <v>55037.39</v>
      </c>
      <c r="F741" s="1">
        <v>3.0</v>
      </c>
      <c r="G741" s="1">
        <v>20.0</v>
      </c>
      <c r="H741" s="1">
        <v>3.0</v>
      </c>
      <c r="I741" s="1" t="s">
        <v>18</v>
      </c>
      <c r="J741" s="1">
        <v>0.94</v>
      </c>
      <c r="K741" s="1">
        <v>0.539</v>
      </c>
      <c r="L741" s="6" t="str">
        <f>if(J741&gt;QUARTILE!$B$3, "TOP", 0)</f>
        <v>TOP</v>
      </c>
      <c r="M741" s="6">
        <f t="shared" si="1"/>
        <v>1</v>
      </c>
    </row>
    <row r="742">
      <c r="A742" s="1">
        <v>103000.0</v>
      </c>
      <c r="B742" s="1">
        <v>39.0</v>
      </c>
      <c r="C742" s="1">
        <v>12000.0</v>
      </c>
      <c r="D742" s="1" t="s">
        <v>21</v>
      </c>
      <c r="E742" s="1">
        <v>3397.75</v>
      </c>
      <c r="F742" s="1">
        <v>3.0</v>
      </c>
      <c r="G742" s="1">
        <v>21.0</v>
      </c>
      <c r="H742" s="1">
        <v>14.0</v>
      </c>
      <c r="I742" s="1" t="s">
        <v>22</v>
      </c>
      <c r="J742" s="1">
        <v>0.838</v>
      </c>
      <c r="K742" s="1">
        <v>0.124</v>
      </c>
      <c r="L742" s="6" t="str">
        <f>if(J742&gt;QUARTILE!$B$3, "TOP", 0)</f>
        <v>TOP</v>
      </c>
      <c r="M742" s="6">
        <f t="shared" si="1"/>
        <v>2</v>
      </c>
    </row>
    <row r="743">
      <c r="A743" s="1">
        <v>103005.0</v>
      </c>
      <c r="B743" s="1">
        <v>21.0</v>
      </c>
      <c r="C743" s="1">
        <v>15000.0</v>
      </c>
      <c r="D743" s="1" t="s">
        <v>23</v>
      </c>
      <c r="E743" s="1">
        <v>28809.64</v>
      </c>
      <c r="F743" s="1">
        <v>2.0</v>
      </c>
      <c r="G743" s="1">
        <v>16.0</v>
      </c>
      <c r="H743" s="1">
        <v>14.0</v>
      </c>
      <c r="I743" s="1" t="s">
        <v>18</v>
      </c>
      <c r="J743" s="1">
        <v>0.817</v>
      </c>
      <c r="K743" s="1">
        <v>0.077</v>
      </c>
      <c r="L743" s="6" t="str">
        <f>if(J743&gt;QUARTILE!$B$3, "TOP", 0)</f>
        <v>TOP</v>
      </c>
      <c r="M743" s="6">
        <f t="shared" si="1"/>
        <v>1</v>
      </c>
    </row>
    <row r="744">
      <c r="A744" s="1">
        <v>103011.0</v>
      </c>
      <c r="B744" s="1">
        <v>46.0</v>
      </c>
      <c r="C744" s="1">
        <v>39000.0</v>
      </c>
      <c r="D744" s="1" t="s">
        <v>25</v>
      </c>
      <c r="E744" s="1">
        <v>41088.83</v>
      </c>
      <c r="F744" s="1">
        <v>2.0</v>
      </c>
      <c r="G744" s="1">
        <v>23.0</v>
      </c>
      <c r="H744" s="1">
        <v>9.0</v>
      </c>
      <c r="I744" s="1" t="s">
        <v>18</v>
      </c>
      <c r="J744" s="1">
        <v>0.839</v>
      </c>
      <c r="K744" s="1">
        <v>0.364</v>
      </c>
      <c r="L744" s="6" t="str">
        <f>if(J744&gt;QUARTILE!$B$3, "TOP", 0)</f>
        <v>TOP</v>
      </c>
      <c r="M744" s="6">
        <f t="shared" si="1"/>
        <v>1</v>
      </c>
    </row>
    <row r="745">
      <c r="A745" s="1">
        <v>103014.0</v>
      </c>
      <c r="B745" s="1">
        <v>52.0</v>
      </c>
      <c r="C745" s="1">
        <v>32000.0</v>
      </c>
      <c r="D745" s="1" t="s">
        <v>25</v>
      </c>
      <c r="E745" s="1">
        <v>31847.06</v>
      </c>
      <c r="F745" s="1">
        <v>5.0</v>
      </c>
      <c r="G745" s="1">
        <v>21.0</v>
      </c>
      <c r="H745" s="1">
        <v>2.0</v>
      </c>
      <c r="I745" s="1" t="s">
        <v>18</v>
      </c>
      <c r="J745" s="1">
        <v>0.949</v>
      </c>
      <c r="K745" s="1">
        <v>0.401</v>
      </c>
      <c r="L745" s="6" t="str">
        <f>if(J745&gt;QUARTILE!$B$3, "TOP", 0)</f>
        <v>TOP</v>
      </c>
      <c r="M745" s="6">
        <f t="shared" si="1"/>
        <v>1</v>
      </c>
    </row>
    <row r="746">
      <c r="A746" s="1">
        <v>103023.0</v>
      </c>
      <c r="B746" s="1">
        <v>30.0</v>
      </c>
      <c r="C746" s="1">
        <v>45000.0</v>
      </c>
      <c r="D746" s="1" t="s">
        <v>27</v>
      </c>
      <c r="E746" s="1">
        <v>3728.56</v>
      </c>
      <c r="F746" s="1">
        <v>4.0</v>
      </c>
      <c r="G746" s="1">
        <v>24.0</v>
      </c>
      <c r="H746" s="1">
        <v>7.0</v>
      </c>
      <c r="I746" s="1" t="s">
        <v>22</v>
      </c>
      <c r="J746" s="1">
        <v>0.941</v>
      </c>
      <c r="K746" s="1">
        <v>0.113</v>
      </c>
      <c r="L746" s="6" t="str">
        <f>if(J746&gt;QUARTILE!$B$3, "TOP", 0)</f>
        <v>TOP</v>
      </c>
      <c r="M746" s="6">
        <f t="shared" si="1"/>
        <v>2</v>
      </c>
    </row>
    <row r="747">
      <c r="A747" s="1">
        <v>103027.0</v>
      </c>
      <c r="B747" s="1">
        <v>47.0</v>
      </c>
      <c r="C747" s="1">
        <v>27000.0</v>
      </c>
      <c r="D747" s="1" t="s">
        <v>25</v>
      </c>
      <c r="E747" s="1">
        <v>76473.95</v>
      </c>
      <c r="F747" s="1">
        <v>5.0</v>
      </c>
      <c r="G747" s="1">
        <v>23.0</v>
      </c>
      <c r="H747" s="1">
        <v>6.0</v>
      </c>
      <c r="I747" s="1" t="s">
        <v>18</v>
      </c>
      <c r="J747" s="1">
        <v>1.0</v>
      </c>
      <c r="K747" s="1">
        <v>0.169</v>
      </c>
      <c r="L747" s="6" t="str">
        <f>if(J747&gt;QUARTILE!$B$3, "TOP", 0)</f>
        <v>TOP</v>
      </c>
      <c r="M747" s="6">
        <f t="shared" si="1"/>
        <v>1</v>
      </c>
    </row>
    <row r="748">
      <c r="A748" s="1">
        <v>103029.0</v>
      </c>
      <c r="B748" s="1">
        <v>24.0</v>
      </c>
      <c r="C748" s="1">
        <v>7000.0</v>
      </c>
      <c r="D748" s="1" t="s">
        <v>31</v>
      </c>
      <c r="E748" s="1">
        <v>12683.57</v>
      </c>
      <c r="F748" s="1">
        <v>4.0</v>
      </c>
      <c r="G748" s="1">
        <v>22.0</v>
      </c>
      <c r="H748" s="1">
        <v>15.0</v>
      </c>
      <c r="I748" s="1" t="s">
        <v>18</v>
      </c>
      <c r="J748" s="1">
        <v>0.817</v>
      </c>
      <c r="K748" s="1">
        <v>0.945</v>
      </c>
      <c r="L748" s="6" t="str">
        <f>if(J748&gt;QUARTILE!$B$3, "TOP", 0)</f>
        <v>TOP</v>
      </c>
      <c r="M748" s="6">
        <f t="shared" si="1"/>
        <v>1</v>
      </c>
    </row>
    <row r="749">
      <c r="A749" s="1">
        <v>103032.0</v>
      </c>
      <c r="B749" s="1">
        <v>27.0</v>
      </c>
      <c r="C749" s="1">
        <v>21000.0</v>
      </c>
      <c r="D749" s="1" t="s">
        <v>23</v>
      </c>
      <c r="E749" s="1">
        <v>34372.56</v>
      </c>
      <c r="F749" s="1">
        <v>5.0</v>
      </c>
      <c r="G749" s="1">
        <v>21.0</v>
      </c>
      <c r="H749" s="1">
        <v>16.0</v>
      </c>
      <c r="I749" s="1" t="s">
        <v>22</v>
      </c>
      <c r="J749" s="1">
        <v>1.0</v>
      </c>
      <c r="K749" s="1">
        <v>0.174</v>
      </c>
      <c r="L749" s="6" t="str">
        <f>if(J749&gt;QUARTILE!$B$3, "TOP", 0)</f>
        <v>TOP</v>
      </c>
      <c r="M749" s="6">
        <f t="shared" si="1"/>
        <v>2</v>
      </c>
    </row>
    <row r="750">
      <c r="A750" s="1">
        <v>103033.0</v>
      </c>
      <c r="B750" s="1">
        <v>56.0</v>
      </c>
      <c r="C750" s="1">
        <v>36000.0</v>
      </c>
      <c r="D750" s="1" t="s">
        <v>25</v>
      </c>
      <c r="E750" s="1">
        <v>16926.36</v>
      </c>
      <c r="F750" s="1">
        <v>5.0</v>
      </c>
      <c r="G750" s="1">
        <v>19.0</v>
      </c>
      <c r="H750" s="1">
        <v>2.0</v>
      </c>
      <c r="I750" s="1" t="s">
        <v>22</v>
      </c>
      <c r="J750" s="1">
        <v>0.867</v>
      </c>
      <c r="K750" s="1">
        <v>0.812</v>
      </c>
      <c r="L750" s="6" t="str">
        <f>if(J750&gt;QUARTILE!$B$3, "TOP", 0)</f>
        <v>TOP</v>
      </c>
      <c r="M750" s="6">
        <f t="shared" si="1"/>
        <v>2</v>
      </c>
    </row>
    <row r="751">
      <c r="A751" s="1">
        <v>103041.0</v>
      </c>
      <c r="B751" s="1">
        <v>78.0</v>
      </c>
      <c r="C751" s="1">
        <v>18000.0</v>
      </c>
      <c r="D751" s="1" t="s">
        <v>25</v>
      </c>
      <c r="E751" s="1">
        <v>29033.78</v>
      </c>
      <c r="F751" s="1">
        <v>4.0</v>
      </c>
      <c r="G751" s="1">
        <v>19.0</v>
      </c>
      <c r="H751" s="1">
        <v>6.0</v>
      </c>
      <c r="I751" s="1" t="s">
        <v>22</v>
      </c>
      <c r="J751" s="1">
        <v>1.0</v>
      </c>
      <c r="K751" s="1">
        <v>0.862</v>
      </c>
      <c r="L751" s="6" t="str">
        <f>if(J751&gt;QUARTILE!$B$3, "TOP", 0)</f>
        <v>TOP</v>
      </c>
      <c r="M751" s="6">
        <f t="shared" si="1"/>
        <v>2</v>
      </c>
    </row>
    <row r="752">
      <c r="A752" s="1">
        <v>103045.0</v>
      </c>
      <c r="B752" s="1">
        <v>37.0</v>
      </c>
      <c r="C752" s="1">
        <v>15000.0</v>
      </c>
      <c r="D752" s="1" t="s">
        <v>23</v>
      </c>
      <c r="E752" s="1">
        <v>44071.21</v>
      </c>
      <c r="F752" s="1">
        <v>4.0</v>
      </c>
      <c r="G752" s="1">
        <v>15.0</v>
      </c>
      <c r="H752" s="1">
        <v>9.0</v>
      </c>
      <c r="I752" s="1" t="s">
        <v>18</v>
      </c>
      <c r="J752" s="1">
        <v>0.823</v>
      </c>
      <c r="K752" s="1">
        <v>0.739</v>
      </c>
      <c r="L752" s="6" t="str">
        <f>if(J752&gt;QUARTILE!$B$3, "TOP", 0)</f>
        <v>TOP</v>
      </c>
      <c r="M752" s="6">
        <f t="shared" si="1"/>
        <v>1</v>
      </c>
    </row>
    <row r="753">
      <c r="A753" s="1">
        <v>103047.0</v>
      </c>
      <c r="B753" s="1">
        <v>71.0</v>
      </c>
      <c r="C753" s="1">
        <v>19000.0</v>
      </c>
      <c r="D753" s="1" t="s">
        <v>23</v>
      </c>
      <c r="E753" s="1">
        <v>45557.83</v>
      </c>
      <c r="F753" s="1">
        <v>2.0</v>
      </c>
      <c r="G753" s="1">
        <v>20.0</v>
      </c>
      <c r="H753" s="1">
        <v>7.0</v>
      </c>
      <c r="I753" s="1" t="s">
        <v>18</v>
      </c>
      <c r="J753" s="1">
        <v>0.917</v>
      </c>
      <c r="K753" s="1">
        <v>0.525</v>
      </c>
      <c r="L753" s="6" t="str">
        <f>if(J753&gt;QUARTILE!$B$3, "TOP", 0)</f>
        <v>TOP</v>
      </c>
      <c r="M753" s="6">
        <f t="shared" si="1"/>
        <v>1</v>
      </c>
    </row>
    <row r="754">
      <c r="A754" s="1">
        <v>103048.0</v>
      </c>
      <c r="B754" s="1">
        <v>24.0</v>
      </c>
      <c r="C754" s="1">
        <v>34000.0</v>
      </c>
      <c r="D754" s="1" t="s">
        <v>27</v>
      </c>
      <c r="E754" s="1">
        <v>14179.44</v>
      </c>
      <c r="F754" s="1">
        <v>2.0</v>
      </c>
      <c r="G754" s="1">
        <v>22.0</v>
      </c>
      <c r="H754" s="1">
        <v>15.0</v>
      </c>
      <c r="I754" s="1" t="s">
        <v>22</v>
      </c>
      <c r="J754" s="1">
        <v>0.868</v>
      </c>
      <c r="K754" s="1">
        <v>0.577</v>
      </c>
      <c r="L754" s="6" t="str">
        <f>if(J754&gt;QUARTILE!$B$3, "TOP", 0)</f>
        <v>TOP</v>
      </c>
      <c r="M754" s="6">
        <f t="shared" si="1"/>
        <v>2</v>
      </c>
    </row>
    <row r="755">
      <c r="A755" s="1">
        <v>103049.0</v>
      </c>
      <c r="B755" s="1">
        <v>71.0</v>
      </c>
      <c r="C755" s="1">
        <v>18000.0</v>
      </c>
      <c r="D755" s="1" t="s">
        <v>25</v>
      </c>
      <c r="E755" s="1">
        <v>23309.67</v>
      </c>
      <c r="F755" s="1">
        <v>2.0</v>
      </c>
      <c r="G755" s="1">
        <v>23.0</v>
      </c>
      <c r="H755" s="1">
        <v>6.0</v>
      </c>
      <c r="I755" s="1" t="s">
        <v>22</v>
      </c>
      <c r="J755" s="1">
        <v>1.0</v>
      </c>
      <c r="K755" s="1">
        <v>0.016</v>
      </c>
      <c r="L755" s="6" t="str">
        <f>if(J755&gt;QUARTILE!$B$3, "TOP", 0)</f>
        <v>TOP</v>
      </c>
      <c r="M755" s="6">
        <f t="shared" si="1"/>
        <v>2</v>
      </c>
    </row>
    <row r="756">
      <c r="A756" s="1">
        <v>103051.0</v>
      </c>
      <c r="B756" s="1">
        <v>61.0</v>
      </c>
      <c r="C756" s="1">
        <v>37000.0</v>
      </c>
      <c r="D756" s="1" t="s">
        <v>17</v>
      </c>
      <c r="E756" s="1">
        <v>5382.49</v>
      </c>
      <c r="F756" s="1">
        <v>4.0</v>
      </c>
      <c r="G756" s="1">
        <v>19.0</v>
      </c>
      <c r="H756" s="1">
        <v>3.0</v>
      </c>
      <c r="I756" s="1" t="s">
        <v>22</v>
      </c>
      <c r="J756" s="1">
        <v>0.979</v>
      </c>
      <c r="K756" s="1">
        <v>0.0</v>
      </c>
      <c r="L756" s="6" t="str">
        <f>if(J756&gt;QUARTILE!$B$3, "TOP", 0)</f>
        <v>TOP</v>
      </c>
      <c r="M756" s="6">
        <f t="shared" si="1"/>
        <v>2</v>
      </c>
    </row>
    <row r="757">
      <c r="A757" s="1">
        <v>103062.0</v>
      </c>
      <c r="B757" s="1">
        <v>39.0</v>
      </c>
      <c r="C757" s="1">
        <v>13000.0</v>
      </c>
      <c r="D757" s="1" t="s">
        <v>21</v>
      </c>
      <c r="E757" s="1">
        <v>19597.16</v>
      </c>
      <c r="F757" s="1">
        <v>5.0</v>
      </c>
      <c r="G757" s="1">
        <v>9.0</v>
      </c>
      <c r="H757" s="1">
        <v>8.0</v>
      </c>
      <c r="I757" s="1" t="s">
        <v>22</v>
      </c>
      <c r="J757" s="1">
        <v>0.984</v>
      </c>
      <c r="K757" s="1">
        <v>0.063</v>
      </c>
      <c r="L757" s="6" t="str">
        <f>if(J757&gt;QUARTILE!$B$3, "TOP", 0)</f>
        <v>TOP</v>
      </c>
      <c r="M757" s="6">
        <f t="shared" si="1"/>
        <v>2</v>
      </c>
    </row>
    <row r="758">
      <c r="A758" s="1">
        <v>103067.0</v>
      </c>
      <c r="B758" s="1">
        <v>32.0</v>
      </c>
      <c r="C758" s="1">
        <v>43000.0</v>
      </c>
      <c r="D758" s="1" t="s">
        <v>27</v>
      </c>
      <c r="E758" s="1">
        <v>2892.63</v>
      </c>
      <c r="F758" s="1">
        <v>4.0</v>
      </c>
      <c r="G758" s="1">
        <v>18.0</v>
      </c>
      <c r="H758" s="1">
        <v>6.0</v>
      </c>
      <c r="I758" s="1" t="s">
        <v>22</v>
      </c>
      <c r="J758" s="1">
        <v>0.888</v>
      </c>
      <c r="K758" s="1">
        <v>0.009</v>
      </c>
      <c r="L758" s="6" t="str">
        <f>if(J758&gt;QUARTILE!$B$3, "TOP", 0)</f>
        <v>TOP</v>
      </c>
      <c r="M758" s="6">
        <f t="shared" si="1"/>
        <v>2</v>
      </c>
    </row>
    <row r="759">
      <c r="A759" s="1">
        <v>103070.0</v>
      </c>
      <c r="B759" s="1">
        <v>75.0</v>
      </c>
      <c r="C759" s="1">
        <v>28000.0</v>
      </c>
      <c r="D759" s="1" t="s">
        <v>23</v>
      </c>
      <c r="E759" s="1">
        <v>34303.09</v>
      </c>
      <c r="F759" s="1">
        <v>4.0</v>
      </c>
      <c r="G759" s="1">
        <v>25.0</v>
      </c>
      <c r="H759" s="1">
        <v>6.0</v>
      </c>
      <c r="I759" s="1" t="s">
        <v>18</v>
      </c>
      <c r="J759" s="1">
        <v>1.0</v>
      </c>
      <c r="K759" s="1">
        <v>0.0</v>
      </c>
      <c r="L759" s="6" t="str">
        <f>if(J759&gt;QUARTILE!$B$3, "TOP", 0)</f>
        <v>TOP</v>
      </c>
      <c r="M759" s="6">
        <f t="shared" si="1"/>
        <v>1</v>
      </c>
    </row>
    <row r="760">
      <c r="A760" s="1">
        <v>103074.0</v>
      </c>
      <c r="B760" s="1">
        <v>25.0</v>
      </c>
      <c r="C760" s="1">
        <v>11000.0</v>
      </c>
      <c r="D760" s="1" t="s">
        <v>27</v>
      </c>
      <c r="E760" s="1">
        <v>30705.55</v>
      </c>
      <c r="F760" s="1">
        <v>4.0</v>
      </c>
      <c r="G760" s="1">
        <v>15.0</v>
      </c>
      <c r="H760" s="1">
        <v>17.0</v>
      </c>
      <c r="I760" s="1" t="s">
        <v>18</v>
      </c>
      <c r="J760" s="1">
        <v>0.999</v>
      </c>
      <c r="K760" s="1">
        <v>0.647</v>
      </c>
      <c r="L760" s="6" t="str">
        <f>if(J760&gt;QUARTILE!$B$3, "TOP", 0)</f>
        <v>TOP</v>
      </c>
      <c r="M760" s="6">
        <f t="shared" si="1"/>
        <v>1</v>
      </c>
    </row>
    <row r="761">
      <c r="A761" s="1">
        <v>103080.0</v>
      </c>
      <c r="B761" s="1">
        <v>54.0</v>
      </c>
      <c r="C761" s="1">
        <v>22000.0</v>
      </c>
      <c r="D761" s="1" t="s">
        <v>23</v>
      </c>
      <c r="E761" s="1">
        <v>13100.78</v>
      </c>
      <c r="F761" s="1">
        <v>3.0</v>
      </c>
      <c r="G761" s="1">
        <v>23.0</v>
      </c>
      <c r="H761" s="1">
        <v>8.0</v>
      </c>
      <c r="I761" s="1" t="s">
        <v>22</v>
      </c>
      <c r="J761" s="1">
        <v>1.0</v>
      </c>
      <c r="K761" s="1">
        <v>0.639</v>
      </c>
      <c r="L761" s="6" t="str">
        <f>if(J761&gt;QUARTILE!$B$3, "TOP", 0)</f>
        <v>TOP</v>
      </c>
      <c r="M761" s="6">
        <f t="shared" si="1"/>
        <v>2</v>
      </c>
    </row>
    <row r="762">
      <c r="A762" s="1">
        <v>103084.0</v>
      </c>
      <c r="B762" s="1">
        <v>36.0</v>
      </c>
      <c r="C762" s="1">
        <v>13000.0</v>
      </c>
      <c r="D762" s="1" t="s">
        <v>23</v>
      </c>
      <c r="E762" s="1">
        <v>23957.01</v>
      </c>
      <c r="F762" s="1">
        <v>3.0</v>
      </c>
      <c r="G762" s="1">
        <v>24.0</v>
      </c>
      <c r="H762" s="1">
        <v>11.0</v>
      </c>
      <c r="I762" s="1" t="s">
        <v>22</v>
      </c>
      <c r="J762" s="1">
        <v>0.845</v>
      </c>
      <c r="K762" s="1">
        <v>0.711</v>
      </c>
      <c r="L762" s="6" t="str">
        <f>if(J762&gt;QUARTILE!$B$3, "TOP", 0)</f>
        <v>TOP</v>
      </c>
      <c r="M762" s="6">
        <f t="shared" si="1"/>
        <v>2</v>
      </c>
    </row>
    <row r="763">
      <c r="A763" s="1">
        <v>103090.0</v>
      </c>
      <c r="B763" s="1">
        <v>35.0</v>
      </c>
      <c r="C763" s="1">
        <v>35000.0</v>
      </c>
      <c r="D763" s="1" t="s">
        <v>25</v>
      </c>
      <c r="E763" s="1">
        <v>5076.97</v>
      </c>
      <c r="F763" s="1">
        <v>4.0</v>
      </c>
      <c r="G763" s="1">
        <v>16.0</v>
      </c>
      <c r="H763" s="1">
        <v>7.0</v>
      </c>
      <c r="I763" s="1" t="s">
        <v>22</v>
      </c>
      <c r="J763" s="1">
        <v>1.0</v>
      </c>
      <c r="K763" s="1">
        <v>0.706</v>
      </c>
      <c r="L763" s="6" t="str">
        <f>if(J763&gt;QUARTILE!$B$3, "TOP", 0)</f>
        <v>TOP</v>
      </c>
      <c r="M763" s="6">
        <f t="shared" si="1"/>
        <v>2</v>
      </c>
    </row>
    <row r="764">
      <c r="A764" s="1">
        <v>103091.0</v>
      </c>
      <c r="B764" s="1">
        <v>36.0</v>
      </c>
      <c r="C764" s="1">
        <v>29000.0</v>
      </c>
      <c r="D764" s="1" t="s">
        <v>27</v>
      </c>
      <c r="E764" s="1">
        <v>19442.76</v>
      </c>
      <c r="F764" s="1">
        <v>3.0</v>
      </c>
      <c r="G764" s="1">
        <v>31.0</v>
      </c>
      <c r="H764" s="1">
        <v>15.0</v>
      </c>
      <c r="I764" s="1" t="s">
        <v>22</v>
      </c>
      <c r="J764" s="1">
        <v>0.879</v>
      </c>
      <c r="K764" s="1">
        <v>0.002</v>
      </c>
      <c r="L764" s="6" t="str">
        <f>if(J764&gt;QUARTILE!$B$3, "TOP", 0)</f>
        <v>TOP</v>
      </c>
      <c r="M764" s="6">
        <f t="shared" si="1"/>
        <v>2</v>
      </c>
    </row>
    <row r="765">
      <c r="A765" s="1">
        <v>103092.0</v>
      </c>
      <c r="B765" s="1">
        <v>53.0</v>
      </c>
      <c r="C765" s="1">
        <v>10000.0</v>
      </c>
      <c r="D765" s="1" t="s">
        <v>25</v>
      </c>
      <c r="E765" s="1">
        <v>17819.17</v>
      </c>
      <c r="F765" s="1">
        <v>5.0</v>
      </c>
      <c r="G765" s="1">
        <v>24.0</v>
      </c>
      <c r="H765" s="1">
        <v>2.0</v>
      </c>
      <c r="I765" s="1" t="s">
        <v>22</v>
      </c>
      <c r="J765" s="1">
        <v>0.891</v>
      </c>
      <c r="K765" s="1">
        <v>0.375</v>
      </c>
      <c r="L765" s="6" t="str">
        <f>if(J765&gt;QUARTILE!$B$3, "TOP", 0)</f>
        <v>TOP</v>
      </c>
      <c r="M765" s="6">
        <f t="shared" si="1"/>
        <v>2</v>
      </c>
    </row>
    <row r="766">
      <c r="A766" s="1">
        <v>103099.0</v>
      </c>
      <c r="B766" s="1">
        <v>66.0</v>
      </c>
      <c r="C766" s="1">
        <v>34000.0</v>
      </c>
      <c r="D766" s="1" t="s">
        <v>25</v>
      </c>
      <c r="E766" s="1">
        <v>34957.39</v>
      </c>
      <c r="F766" s="1">
        <v>1.0</v>
      </c>
      <c r="G766" s="1">
        <v>17.0</v>
      </c>
      <c r="H766" s="1">
        <v>7.0</v>
      </c>
      <c r="I766" s="1" t="s">
        <v>18</v>
      </c>
      <c r="J766" s="1">
        <v>1.0</v>
      </c>
      <c r="K766" s="1">
        <v>0.105</v>
      </c>
      <c r="L766" s="6" t="str">
        <f>if(J766&gt;QUARTILE!$B$3, "TOP", 0)</f>
        <v>TOP</v>
      </c>
      <c r="M766" s="6">
        <f t="shared" si="1"/>
        <v>1</v>
      </c>
    </row>
    <row r="767">
      <c r="A767" s="1">
        <v>103101.0</v>
      </c>
      <c r="B767" s="1">
        <v>61.0</v>
      </c>
      <c r="C767" s="1">
        <v>83000.0</v>
      </c>
      <c r="D767" s="1" t="s">
        <v>27</v>
      </c>
      <c r="E767" s="1">
        <v>8512.65</v>
      </c>
      <c r="F767" s="1">
        <v>2.0</v>
      </c>
      <c r="G767" s="1">
        <v>17.0</v>
      </c>
      <c r="H767" s="1">
        <v>3.0</v>
      </c>
      <c r="I767" s="1" t="s">
        <v>22</v>
      </c>
      <c r="J767" s="1">
        <v>1.0</v>
      </c>
      <c r="K767" s="1">
        <v>0.435</v>
      </c>
      <c r="L767" s="6" t="str">
        <f>if(J767&gt;QUARTILE!$B$3, "TOP", 0)</f>
        <v>TOP</v>
      </c>
      <c r="M767" s="6">
        <f t="shared" si="1"/>
        <v>2</v>
      </c>
    </row>
    <row r="768">
      <c r="A768" s="1">
        <v>103106.0</v>
      </c>
      <c r="B768" s="1">
        <v>34.0</v>
      </c>
      <c r="C768" s="1">
        <v>28000.0</v>
      </c>
      <c r="D768" s="1" t="s">
        <v>25</v>
      </c>
      <c r="E768" s="1">
        <v>4795.08</v>
      </c>
      <c r="F768" s="1">
        <v>3.0</v>
      </c>
      <c r="G768" s="1">
        <v>20.0</v>
      </c>
      <c r="H768" s="1">
        <v>8.0</v>
      </c>
      <c r="I768" s="1" t="s">
        <v>22</v>
      </c>
      <c r="J768" s="1">
        <v>1.0</v>
      </c>
      <c r="K768" s="1">
        <v>0.097</v>
      </c>
      <c r="L768" s="6" t="str">
        <f>if(J768&gt;QUARTILE!$B$3, "TOP", 0)</f>
        <v>TOP</v>
      </c>
      <c r="M768" s="6">
        <f t="shared" si="1"/>
        <v>2</v>
      </c>
    </row>
    <row r="769">
      <c r="A769" s="1">
        <v>103111.0</v>
      </c>
      <c r="B769" s="1">
        <v>52.0</v>
      </c>
      <c r="C769" s="1">
        <v>22000.0</v>
      </c>
      <c r="D769" s="1" t="s">
        <v>25</v>
      </c>
      <c r="E769" s="1">
        <v>4694.06</v>
      </c>
      <c r="F769" s="1">
        <v>2.0</v>
      </c>
      <c r="G769" s="1">
        <v>15.0</v>
      </c>
      <c r="H769" s="1">
        <v>3.0</v>
      </c>
      <c r="I769" s="1" t="s">
        <v>22</v>
      </c>
      <c r="J769" s="1">
        <v>0.993</v>
      </c>
      <c r="K769" s="1">
        <v>0.819</v>
      </c>
      <c r="L769" s="6" t="str">
        <f>if(J769&gt;QUARTILE!$B$3, "TOP", 0)</f>
        <v>TOP</v>
      </c>
      <c r="M769" s="6">
        <f t="shared" si="1"/>
        <v>2</v>
      </c>
    </row>
    <row r="770">
      <c r="A770" s="1">
        <v>103114.0</v>
      </c>
      <c r="B770" s="1">
        <v>49.0</v>
      </c>
      <c r="C770" s="1">
        <v>24000.0</v>
      </c>
      <c r="D770" s="1" t="s">
        <v>27</v>
      </c>
      <c r="E770" s="1">
        <v>41957.04</v>
      </c>
      <c r="F770" s="1">
        <v>4.0</v>
      </c>
      <c r="G770" s="1">
        <v>18.0</v>
      </c>
      <c r="H770" s="1">
        <v>11.0</v>
      </c>
      <c r="I770" s="1" t="s">
        <v>18</v>
      </c>
      <c r="J770" s="1">
        <v>0.949</v>
      </c>
      <c r="K770" s="1">
        <v>0.383</v>
      </c>
      <c r="L770" s="6" t="str">
        <f>if(J770&gt;QUARTILE!$B$3, "TOP", 0)</f>
        <v>TOP</v>
      </c>
      <c r="M770" s="6">
        <f t="shared" si="1"/>
        <v>1</v>
      </c>
    </row>
    <row r="771">
      <c r="A771" s="1">
        <v>103115.0</v>
      </c>
      <c r="B771" s="1">
        <v>28.0</v>
      </c>
      <c r="C771" s="1">
        <v>18000.0</v>
      </c>
      <c r="D771" s="1" t="s">
        <v>17</v>
      </c>
      <c r="E771" s="1">
        <v>2193.87</v>
      </c>
      <c r="F771" s="1">
        <v>5.0</v>
      </c>
      <c r="G771" s="1">
        <v>23.0</v>
      </c>
      <c r="H771" s="1">
        <v>19.0</v>
      </c>
      <c r="I771" s="1" t="s">
        <v>22</v>
      </c>
      <c r="J771" s="1">
        <v>0.959</v>
      </c>
      <c r="K771" s="1">
        <v>0.245</v>
      </c>
      <c r="L771" s="6" t="str">
        <f>if(J771&gt;QUARTILE!$B$3, "TOP", 0)</f>
        <v>TOP</v>
      </c>
      <c r="M771" s="6">
        <f t="shared" si="1"/>
        <v>2</v>
      </c>
    </row>
    <row r="772">
      <c r="A772" s="1">
        <v>103117.0</v>
      </c>
      <c r="B772" s="1">
        <v>26.0</v>
      </c>
      <c r="C772" s="1">
        <v>10000.0</v>
      </c>
      <c r="D772" s="1" t="s">
        <v>25</v>
      </c>
      <c r="E772" s="1">
        <v>1850.6</v>
      </c>
      <c r="F772" s="1">
        <v>1.0</v>
      </c>
      <c r="G772" s="1">
        <v>14.0</v>
      </c>
      <c r="H772" s="1">
        <v>11.0</v>
      </c>
      <c r="I772" s="1" t="s">
        <v>18</v>
      </c>
      <c r="J772" s="1">
        <v>0.986</v>
      </c>
      <c r="K772" s="1">
        <v>0.744</v>
      </c>
      <c r="L772" s="6" t="str">
        <f>if(J772&gt;QUARTILE!$B$3, "TOP", 0)</f>
        <v>TOP</v>
      </c>
      <c r="M772" s="6">
        <f t="shared" si="1"/>
        <v>1</v>
      </c>
    </row>
    <row r="773">
      <c r="A773" s="1">
        <v>103130.0</v>
      </c>
      <c r="B773" s="1">
        <v>59.0</v>
      </c>
      <c r="C773" s="1">
        <v>32000.0</v>
      </c>
      <c r="D773" s="1" t="s">
        <v>21</v>
      </c>
      <c r="E773" s="1">
        <v>14815.6</v>
      </c>
      <c r="F773" s="1">
        <v>3.0</v>
      </c>
      <c r="G773" s="1">
        <v>31.0</v>
      </c>
      <c r="H773" s="1">
        <v>5.0</v>
      </c>
      <c r="I773" s="1" t="s">
        <v>22</v>
      </c>
      <c r="J773" s="1">
        <v>0.888</v>
      </c>
      <c r="K773" s="1">
        <v>0.565</v>
      </c>
      <c r="L773" s="6" t="str">
        <f>if(J773&gt;QUARTILE!$B$3, "TOP", 0)</f>
        <v>TOP</v>
      </c>
      <c r="M773" s="6">
        <f t="shared" si="1"/>
        <v>2</v>
      </c>
    </row>
    <row r="774">
      <c r="A774" s="1">
        <v>103134.0</v>
      </c>
      <c r="B774" s="1">
        <v>58.0</v>
      </c>
      <c r="C774" s="1">
        <v>27000.0</v>
      </c>
      <c r="D774" s="1" t="s">
        <v>21</v>
      </c>
      <c r="E774" s="1">
        <v>11084.8</v>
      </c>
      <c r="F774" s="1">
        <v>1.0</v>
      </c>
      <c r="G774" s="1">
        <v>15.0</v>
      </c>
      <c r="H774" s="1">
        <v>5.0</v>
      </c>
      <c r="I774" s="1" t="s">
        <v>22</v>
      </c>
      <c r="J774" s="1">
        <v>0.861</v>
      </c>
      <c r="K774" s="1">
        <v>0.066</v>
      </c>
      <c r="L774" s="6" t="str">
        <f>if(J774&gt;QUARTILE!$B$3, "TOP", 0)</f>
        <v>TOP</v>
      </c>
      <c r="M774" s="6">
        <f t="shared" si="1"/>
        <v>2</v>
      </c>
    </row>
    <row r="775">
      <c r="A775" s="1">
        <v>103138.0</v>
      </c>
      <c r="B775" s="1">
        <v>41.0</v>
      </c>
      <c r="C775" s="1">
        <v>61000.0</v>
      </c>
      <c r="D775" s="1" t="s">
        <v>23</v>
      </c>
      <c r="E775" s="1">
        <v>19856.88</v>
      </c>
      <c r="F775" s="1">
        <v>1.0</v>
      </c>
      <c r="G775" s="1">
        <v>36.0</v>
      </c>
      <c r="H775" s="1">
        <v>12.0</v>
      </c>
      <c r="I775" s="1" t="s">
        <v>22</v>
      </c>
      <c r="J775" s="1">
        <v>0.976</v>
      </c>
      <c r="K775" s="1">
        <v>0.161</v>
      </c>
      <c r="L775" s="6" t="str">
        <f>if(J775&gt;QUARTILE!$B$3, "TOP", 0)</f>
        <v>TOP</v>
      </c>
      <c r="M775" s="6">
        <f t="shared" si="1"/>
        <v>2</v>
      </c>
    </row>
    <row r="776">
      <c r="A776" s="1">
        <v>103142.0</v>
      </c>
      <c r="B776" s="1">
        <v>21.0</v>
      </c>
      <c r="C776" s="1">
        <v>23000.0</v>
      </c>
      <c r="D776" s="1" t="s">
        <v>21</v>
      </c>
      <c r="E776" s="1">
        <v>40845.45</v>
      </c>
      <c r="F776" s="1">
        <v>5.0</v>
      </c>
      <c r="G776" s="1">
        <v>17.0</v>
      </c>
      <c r="H776" s="1">
        <v>12.0</v>
      </c>
      <c r="I776" s="1" t="s">
        <v>22</v>
      </c>
      <c r="J776" s="1">
        <v>1.0</v>
      </c>
      <c r="K776" s="1">
        <v>0.435</v>
      </c>
      <c r="L776" s="6" t="str">
        <f>if(J776&gt;QUARTILE!$B$3, "TOP", 0)</f>
        <v>TOP</v>
      </c>
      <c r="M776" s="6">
        <f t="shared" si="1"/>
        <v>2</v>
      </c>
    </row>
    <row r="777">
      <c r="A777" s="1">
        <v>103146.0</v>
      </c>
      <c r="B777" s="1">
        <v>49.0</v>
      </c>
      <c r="C777" s="1">
        <v>18000.0</v>
      </c>
      <c r="D777" s="1" t="s">
        <v>17</v>
      </c>
      <c r="E777" s="1">
        <v>4217.53</v>
      </c>
      <c r="F777" s="1">
        <v>5.0</v>
      </c>
      <c r="G777" s="1">
        <v>21.0</v>
      </c>
      <c r="H777" s="1">
        <v>11.0</v>
      </c>
      <c r="I777" s="1" t="s">
        <v>18</v>
      </c>
      <c r="J777" s="1">
        <v>0.998</v>
      </c>
      <c r="K777" s="1">
        <v>0.399</v>
      </c>
      <c r="L777" s="6" t="str">
        <f>if(J777&gt;QUARTILE!$B$3, "TOP", 0)</f>
        <v>TOP</v>
      </c>
      <c r="M777" s="6">
        <f t="shared" si="1"/>
        <v>1</v>
      </c>
    </row>
    <row r="778">
      <c r="A778" s="1">
        <v>103147.0</v>
      </c>
      <c r="B778" s="1">
        <v>56.0</v>
      </c>
      <c r="C778" s="1">
        <v>25000.0</v>
      </c>
      <c r="D778" s="1" t="s">
        <v>23</v>
      </c>
      <c r="E778" s="1">
        <v>8087.2</v>
      </c>
      <c r="F778" s="1">
        <v>3.0</v>
      </c>
      <c r="G778" s="1">
        <v>28.0</v>
      </c>
      <c r="H778" s="1">
        <v>8.0</v>
      </c>
      <c r="I778" s="1" t="s">
        <v>22</v>
      </c>
      <c r="J778" s="1">
        <v>0.9</v>
      </c>
      <c r="K778" s="1">
        <v>0.547</v>
      </c>
      <c r="L778" s="6" t="str">
        <f>if(J778&gt;QUARTILE!$B$3, "TOP", 0)</f>
        <v>TOP</v>
      </c>
      <c r="M778" s="6">
        <f t="shared" si="1"/>
        <v>2</v>
      </c>
    </row>
    <row r="779">
      <c r="A779" s="1">
        <v>103150.0</v>
      </c>
      <c r="B779" s="1">
        <v>53.0</v>
      </c>
      <c r="C779" s="1">
        <v>17000.0</v>
      </c>
      <c r="D779" s="1" t="s">
        <v>23</v>
      </c>
      <c r="E779" s="1">
        <v>32282.75</v>
      </c>
      <c r="F779" s="1">
        <v>5.0</v>
      </c>
      <c r="G779" s="1">
        <v>16.0</v>
      </c>
      <c r="H779" s="1">
        <v>8.0</v>
      </c>
      <c r="I779" s="1" t="s">
        <v>18</v>
      </c>
      <c r="J779" s="1">
        <v>0.954</v>
      </c>
      <c r="K779" s="1">
        <v>0.0</v>
      </c>
      <c r="L779" s="6" t="str">
        <f>if(J779&gt;QUARTILE!$B$3, "TOP", 0)</f>
        <v>TOP</v>
      </c>
      <c r="M779" s="6">
        <f t="shared" si="1"/>
        <v>1</v>
      </c>
    </row>
    <row r="780">
      <c r="A780" s="1">
        <v>103151.0</v>
      </c>
      <c r="B780" s="1">
        <v>57.0</v>
      </c>
      <c r="C780" s="1">
        <v>18000.0</v>
      </c>
      <c r="D780" s="1" t="s">
        <v>25</v>
      </c>
      <c r="E780" s="1">
        <v>18875.23</v>
      </c>
      <c r="F780" s="1">
        <v>4.0</v>
      </c>
      <c r="G780" s="1">
        <v>23.0</v>
      </c>
      <c r="H780" s="1">
        <v>8.0</v>
      </c>
      <c r="I780" s="1" t="s">
        <v>22</v>
      </c>
      <c r="J780" s="1">
        <v>1.0</v>
      </c>
      <c r="K780" s="1">
        <v>0.733</v>
      </c>
      <c r="L780" s="6" t="str">
        <f>if(J780&gt;QUARTILE!$B$3, "TOP", 0)</f>
        <v>TOP</v>
      </c>
      <c r="M780" s="6">
        <f t="shared" si="1"/>
        <v>2</v>
      </c>
    </row>
    <row r="781">
      <c r="A781" s="1">
        <v>103155.0</v>
      </c>
      <c r="B781" s="1">
        <v>20.0</v>
      </c>
      <c r="C781" s="1">
        <v>22000.0</v>
      </c>
      <c r="D781" s="1" t="s">
        <v>23</v>
      </c>
      <c r="E781" s="1">
        <v>7211.5</v>
      </c>
      <c r="F781" s="1">
        <v>4.0</v>
      </c>
      <c r="G781" s="1">
        <v>23.0</v>
      </c>
      <c r="H781" s="1">
        <v>14.0</v>
      </c>
      <c r="I781" s="1" t="s">
        <v>22</v>
      </c>
      <c r="J781" s="1">
        <v>0.847</v>
      </c>
      <c r="K781" s="1">
        <v>0.915</v>
      </c>
      <c r="L781" s="6" t="str">
        <f>if(J781&gt;QUARTILE!$B$3, "TOP", 0)</f>
        <v>TOP</v>
      </c>
      <c r="M781" s="6">
        <f t="shared" si="1"/>
        <v>2</v>
      </c>
    </row>
    <row r="782">
      <c r="A782" s="1">
        <v>103157.0</v>
      </c>
      <c r="B782" s="1">
        <v>25.0</v>
      </c>
      <c r="C782" s="1">
        <v>53000.0</v>
      </c>
      <c r="D782" s="1" t="s">
        <v>23</v>
      </c>
      <c r="E782" s="1">
        <v>30707.33</v>
      </c>
      <c r="F782" s="1">
        <v>3.0</v>
      </c>
      <c r="G782" s="1">
        <v>24.0</v>
      </c>
      <c r="H782" s="1">
        <v>17.0</v>
      </c>
      <c r="I782" s="1" t="s">
        <v>22</v>
      </c>
      <c r="J782" s="1">
        <v>0.884</v>
      </c>
      <c r="K782" s="1">
        <v>0.419</v>
      </c>
      <c r="L782" s="6" t="str">
        <f>if(J782&gt;QUARTILE!$B$3, "TOP", 0)</f>
        <v>TOP</v>
      </c>
      <c r="M782" s="6">
        <f t="shared" si="1"/>
        <v>2</v>
      </c>
    </row>
    <row r="783">
      <c r="A783" s="1">
        <v>103161.0</v>
      </c>
      <c r="B783" s="1">
        <v>58.0</v>
      </c>
      <c r="C783" s="1">
        <v>6000.0</v>
      </c>
      <c r="D783" s="1" t="s">
        <v>27</v>
      </c>
      <c r="E783" s="1">
        <v>25289.85</v>
      </c>
      <c r="F783" s="1">
        <v>3.0</v>
      </c>
      <c r="G783" s="1">
        <v>21.0</v>
      </c>
      <c r="H783" s="1">
        <v>3.0</v>
      </c>
      <c r="I783" s="1" t="s">
        <v>22</v>
      </c>
      <c r="J783" s="1">
        <v>0.915</v>
      </c>
      <c r="K783" s="1">
        <v>0.597</v>
      </c>
      <c r="L783" s="6" t="str">
        <f>if(J783&gt;QUARTILE!$B$3, "TOP", 0)</f>
        <v>TOP</v>
      </c>
      <c r="M783" s="6">
        <f t="shared" si="1"/>
        <v>2</v>
      </c>
    </row>
    <row r="784">
      <c r="A784" s="1">
        <v>103164.0</v>
      </c>
      <c r="B784" s="1">
        <v>30.0</v>
      </c>
      <c r="C784" s="1">
        <v>37000.0</v>
      </c>
      <c r="D784" s="1" t="s">
        <v>27</v>
      </c>
      <c r="E784" s="1">
        <v>9571.82</v>
      </c>
      <c r="F784" s="1">
        <v>4.0</v>
      </c>
      <c r="G784" s="1">
        <v>23.0</v>
      </c>
      <c r="H784" s="1">
        <v>9.0</v>
      </c>
      <c r="I784" s="1" t="s">
        <v>22</v>
      </c>
      <c r="J784" s="1">
        <v>0.884</v>
      </c>
      <c r="K784" s="1">
        <v>0.673</v>
      </c>
      <c r="L784" s="6" t="str">
        <f>if(J784&gt;QUARTILE!$B$3, "TOP", 0)</f>
        <v>TOP</v>
      </c>
      <c r="M784" s="6">
        <f t="shared" si="1"/>
        <v>2</v>
      </c>
    </row>
    <row r="785">
      <c r="A785" s="1">
        <v>103172.0</v>
      </c>
      <c r="B785" s="1">
        <v>49.0</v>
      </c>
      <c r="C785" s="1">
        <v>61000.0</v>
      </c>
      <c r="D785" s="1" t="s">
        <v>23</v>
      </c>
      <c r="E785" s="1">
        <v>6707.49</v>
      </c>
      <c r="F785" s="1">
        <v>2.0</v>
      </c>
      <c r="G785" s="1">
        <v>13.0</v>
      </c>
      <c r="H785" s="1">
        <v>10.0</v>
      </c>
      <c r="I785" s="1" t="s">
        <v>22</v>
      </c>
      <c r="J785" s="1">
        <v>0.861</v>
      </c>
      <c r="K785" s="1">
        <v>0.472</v>
      </c>
      <c r="L785" s="6" t="str">
        <f>if(J785&gt;QUARTILE!$B$3, "TOP", 0)</f>
        <v>TOP</v>
      </c>
      <c r="M785" s="6">
        <f t="shared" si="1"/>
        <v>2</v>
      </c>
    </row>
    <row r="786">
      <c r="A786" s="1">
        <v>103173.0</v>
      </c>
      <c r="B786" s="1">
        <v>38.0</v>
      </c>
      <c r="C786" s="1">
        <v>53000.0</v>
      </c>
      <c r="D786" s="1" t="s">
        <v>23</v>
      </c>
      <c r="E786" s="1">
        <v>20837.6</v>
      </c>
      <c r="F786" s="1">
        <v>5.0</v>
      </c>
      <c r="G786" s="1">
        <v>14.0</v>
      </c>
      <c r="H786" s="1">
        <v>10.0</v>
      </c>
      <c r="I786" s="1" t="s">
        <v>22</v>
      </c>
      <c r="J786" s="1">
        <v>1.0</v>
      </c>
      <c r="K786" s="1">
        <v>0.879</v>
      </c>
      <c r="L786" s="6" t="str">
        <f>if(J786&gt;QUARTILE!$B$3, "TOP", 0)</f>
        <v>TOP</v>
      </c>
      <c r="M786" s="6">
        <f t="shared" si="1"/>
        <v>2</v>
      </c>
    </row>
    <row r="787">
      <c r="A787" s="1">
        <v>103177.0</v>
      </c>
      <c r="B787" s="1">
        <v>67.0</v>
      </c>
      <c r="C787" s="1">
        <v>17000.0</v>
      </c>
      <c r="D787" s="1" t="s">
        <v>27</v>
      </c>
      <c r="E787" s="1">
        <v>13503.46</v>
      </c>
      <c r="F787" s="1">
        <v>2.0</v>
      </c>
      <c r="G787" s="1">
        <v>20.0</v>
      </c>
      <c r="H787" s="1">
        <v>3.0</v>
      </c>
      <c r="I787" s="1" t="s">
        <v>22</v>
      </c>
      <c r="J787" s="1">
        <v>0.973</v>
      </c>
      <c r="K787" s="1">
        <v>0.463</v>
      </c>
      <c r="L787" s="6" t="str">
        <f>if(J787&gt;QUARTILE!$B$3, "TOP", 0)</f>
        <v>TOP</v>
      </c>
      <c r="M787" s="6">
        <f t="shared" si="1"/>
        <v>2</v>
      </c>
    </row>
    <row r="788">
      <c r="A788" s="1">
        <v>103183.0</v>
      </c>
      <c r="B788" s="1">
        <v>20.0</v>
      </c>
      <c r="C788" s="1">
        <v>75000.0</v>
      </c>
      <c r="D788" s="1" t="s">
        <v>25</v>
      </c>
      <c r="E788" s="1">
        <v>716.59</v>
      </c>
      <c r="F788" s="1">
        <v>3.0</v>
      </c>
      <c r="G788" s="1">
        <v>20.0</v>
      </c>
      <c r="H788" s="1">
        <v>22.0</v>
      </c>
      <c r="I788" s="1" t="s">
        <v>26</v>
      </c>
      <c r="J788" s="1">
        <v>1.0</v>
      </c>
      <c r="K788" s="1">
        <v>0.471</v>
      </c>
      <c r="L788" s="6" t="str">
        <f>if(J788&gt;QUARTILE!$B$3, "TOP", 0)</f>
        <v>TOP</v>
      </c>
      <c r="M788" s="6">
        <f t="shared" si="1"/>
        <v>3</v>
      </c>
    </row>
    <row r="789">
      <c r="A789" s="1">
        <v>103185.0</v>
      </c>
      <c r="B789" s="1">
        <v>23.0</v>
      </c>
      <c r="C789" s="1">
        <v>12000.0</v>
      </c>
      <c r="D789" s="1" t="s">
        <v>23</v>
      </c>
      <c r="E789" s="1">
        <v>11492.31</v>
      </c>
      <c r="F789" s="1">
        <v>1.0</v>
      </c>
      <c r="G789" s="1">
        <v>26.0</v>
      </c>
      <c r="H789" s="1">
        <v>21.0</v>
      </c>
      <c r="I789" s="1" t="s">
        <v>26</v>
      </c>
      <c r="J789" s="1">
        <v>1.0</v>
      </c>
      <c r="K789" s="1">
        <v>0.77</v>
      </c>
      <c r="L789" s="6" t="str">
        <f>if(J789&gt;QUARTILE!$B$3, "TOP", 0)</f>
        <v>TOP</v>
      </c>
      <c r="M789" s="6">
        <f t="shared" si="1"/>
        <v>3</v>
      </c>
    </row>
    <row r="790">
      <c r="A790" s="1">
        <v>103190.0</v>
      </c>
      <c r="B790" s="1">
        <v>55.0</v>
      </c>
      <c r="C790" s="1">
        <v>32000.0</v>
      </c>
      <c r="D790" s="1" t="s">
        <v>25</v>
      </c>
      <c r="E790" s="1">
        <v>65293.55</v>
      </c>
      <c r="F790" s="1">
        <v>1.0</v>
      </c>
      <c r="G790" s="1">
        <v>19.0</v>
      </c>
      <c r="H790" s="1">
        <v>6.0</v>
      </c>
      <c r="I790" s="1" t="s">
        <v>18</v>
      </c>
      <c r="J790" s="1">
        <v>0.878</v>
      </c>
      <c r="K790" s="1">
        <v>0.144</v>
      </c>
      <c r="L790" s="6" t="str">
        <f>if(J790&gt;QUARTILE!$B$3, "TOP", 0)</f>
        <v>TOP</v>
      </c>
      <c r="M790" s="6">
        <f t="shared" si="1"/>
        <v>1</v>
      </c>
    </row>
    <row r="791">
      <c r="A791" s="1">
        <v>103195.0</v>
      </c>
      <c r="B791" s="1">
        <v>47.0</v>
      </c>
      <c r="C791" s="1">
        <v>14000.0</v>
      </c>
      <c r="D791" s="1" t="s">
        <v>25</v>
      </c>
      <c r="E791" s="1">
        <v>918.54</v>
      </c>
      <c r="F791" s="1">
        <v>5.0</v>
      </c>
      <c r="G791" s="1">
        <v>18.0</v>
      </c>
      <c r="H791" s="1">
        <v>3.0</v>
      </c>
      <c r="I791" s="1" t="s">
        <v>22</v>
      </c>
      <c r="J791" s="1">
        <v>0.878</v>
      </c>
      <c r="K791" s="1">
        <v>0.099</v>
      </c>
      <c r="L791" s="6" t="str">
        <f>if(J791&gt;QUARTILE!$B$3, "TOP", 0)</f>
        <v>TOP</v>
      </c>
      <c r="M791" s="6">
        <f t="shared" si="1"/>
        <v>2</v>
      </c>
    </row>
    <row r="792">
      <c r="A792" s="1">
        <v>103196.0</v>
      </c>
      <c r="B792" s="1">
        <v>69.0</v>
      </c>
      <c r="C792" s="1">
        <v>12000.0</v>
      </c>
      <c r="D792" s="1" t="s">
        <v>23</v>
      </c>
      <c r="E792" s="1">
        <v>34593.31</v>
      </c>
      <c r="F792" s="1">
        <v>5.0</v>
      </c>
      <c r="G792" s="1">
        <v>12.0</v>
      </c>
      <c r="H792" s="1">
        <v>7.0</v>
      </c>
      <c r="I792" s="1" t="s">
        <v>18</v>
      </c>
      <c r="J792" s="1">
        <v>0.836</v>
      </c>
      <c r="K792" s="1">
        <v>0.0</v>
      </c>
      <c r="L792" s="6" t="str">
        <f>if(J792&gt;QUARTILE!$B$3, "TOP", 0)</f>
        <v>TOP</v>
      </c>
      <c r="M792" s="6">
        <f t="shared" si="1"/>
        <v>1</v>
      </c>
    </row>
    <row r="793">
      <c r="A793" s="1">
        <v>103197.0</v>
      </c>
      <c r="B793" s="1">
        <v>25.0</v>
      </c>
      <c r="C793" s="1">
        <v>40000.0</v>
      </c>
      <c r="D793" s="1" t="s">
        <v>25</v>
      </c>
      <c r="E793" s="1">
        <v>36247.93</v>
      </c>
      <c r="F793" s="1">
        <v>2.0</v>
      </c>
      <c r="G793" s="1">
        <v>21.0</v>
      </c>
      <c r="H793" s="1">
        <v>12.0</v>
      </c>
      <c r="I793" s="1" t="s">
        <v>18</v>
      </c>
      <c r="J793" s="1">
        <v>0.871</v>
      </c>
      <c r="K793" s="1">
        <v>0.0</v>
      </c>
      <c r="L793" s="6" t="str">
        <f>if(J793&gt;QUARTILE!$B$3, "TOP", 0)</f>
        <v>TOP</v>
      </c>
      <c r="M793" s="6">
        <f t="shared" si="1"/>
        <v>1</v>
      </c>
    </row>
    <row r="794">
      <c r="A794" s="1">
        <v>103198.0</v>
      </c>
      <c r="B794" s="1">
        <v>39.0</v>
      </c>
      <c r="C794" s="1">
        <v>14000.0</v>
      </c>
      <c r="D794" s="1" t="s">
        <v>21</v>
      </c>
      <c r="E794" s="1">
        <v>25943.71</v>
      </c>
      <c r="F794" s="1">
        <v>4.0</v>
      </c>
      <c r="G794" s="1">
        <v>32.0</v>
      </c>
      <c r="H794" s="1">
        <v>9.0</v>
      </c>
      <c r="I794" s="1" t="s">
        <v>22</v>
      </c>
      <c r="J794" s="1">
        <v>0.848</v>
      </c>
      <c r="K794" s="1">
        <v>0.248</v>
      </c>
      <c r="L794" s="6" t="str">
        <f>if(J794&gt;QUARTILE!$B$3, "TOP", 0)</f>
        <v>TOP</v>
      </c>
      <c r="M794" s="6">
        <f t="shared" si="1"/>
        <v>2</v>
      </c>
    </row>
    <row r="795">
      <c r="A795" s="1">
        <v>103202.0</v>
      </c>
      <c r="B795" s="1">
        <v>22.0</v>
      </c>
      <c r="C795" s="1">
        <v>18000.0</v>
      </c>
      <c r="D795" s="1" t="s">
        <v>27</v>
      </c>
      <c r="E795" s="1">
        <v>7257.03</v>
      </c>
      <c r="F795" s="1">
        <v>2.0</v>
      </c>
      <c r="G795" s="1">
        <v>20.0</v>
      </c>
      <c r="H795" s="1">
        <v>16.0</v>
      </c>
      <c r="I795" s="1" t="s">
        <v>22</v>
      </c>
      <c r="J795" s="1">
        <v>0.979</v>
      </c>
      <c r="K795" s="1">
        <v>0.869</v>
      </c>
      <c r="L795" s="6" t="str">
        <f>if(J795&gt;QUARTILE!$B$3, "TOP", 0)</f>
        <v>TOP</v>
      </c>
      <c r="M795" s="6">
        <f t="shared" si="1"/>
        <v>2</v>
      </c>
    </row>
    <row r="796">
      <c r="A796" s="1">
        <v>103204.0</v>
      </c>
      <c r="B796" s="1">
        <v>46.0</v>
      </c>
      <c r="C796" s="1">
        <v>35000.0</v>
      </c>
      <c r="D796" s="1" t="s">
        <v>27</v>
      </c>
      <c r="E796" s="1">
        <v>1360.6</v>
      </c>
      <c r="F796" s="1">
        <v>4.0</v>
      </c>
      <c r="G796" s="1">
        <v>19.0</v>
      </c>
      <c r="H796" s="1">
        <v>9.0</v>
      </c>
      <c r="I796" s="1" t="s">
        <v>22</v>
      </c>
      <c r="J796" s="1">
        <v>0.924</v>
      </c>
      <c r="K796" s="1">
        <v>0.781</v>
      </c>
      <c r="L796" s="6" t="str">
        <f>if(J796&gt;QUARTILE!$B$3, "TOP", 0)</f>
        <v>TOP</v>
      </c>
      <c r="M796" s="6">
        <f t="shared" si="1"/>
        <v>2</v>
      </c>
    </row>
    <row r="797">
      <c r="A797" s="1">
        <v>103205.0</v>
      </c>
      <c r="B797" s="1">
        <v>48.0</v>
      </c>
      <c r="C797" s="1">
        <v>19000.0</v>
      </c>
      <c r="D797" s="1" t="s">
        <v>25</v>
      </c>
      <c r="E797" s="1">
        <v>57975.26</v>
      </c>
      <c r="F797" s="1">
        <v>2.0</v>
      </c>
      <c r="G797" s="1">
        <v>15.0</v>
      </c>
      <c r="H797" s="1">
        <v>6.0</v>
      </c>
      <c r="I797" s="1" t="s">
        <v>18</v>
      </c>
      <c r="J797" s="1">
        <v>0.853</v>
      </c>
      <c r="K797" s="1">
        <v>0.172</v>
      </c>
      <c r="L797" s="6" t="str">
        <f>if(J797&gt;QUARTILE!$B$3, "TOP", 0)</f>
        <v>TOP</v>
      </c>
      <c r="M797" s="6">
        <f t="shared" si="1"/>
        <v>1</v>
      </c>
    </row>
    <row r="798">
      <c r="A798" s="1">
        <v>103211.0</v>
      </c>
      <c r="B798" s="1">
        <v>79.0</v>
      </c>
      <c r="C798" s="1">
        <v>9000.0</v>
      </c>
      <c r="D798" s="1" t="s">
        <v>25</v>
      </c>
      <c r="E798" s="1">
        <v>14904.45</v>
      </c>
      <c r="F798" s="1">
        <v>5.0</v>
      </c>
      <c r="G798" s="1">
        <v>17.0</v>
      </c>
      <c r="H798" s="1">
        <v>3.0</v>
      </c>
      <c r="I798" s="1" t="s">
        <v>22</v>
      </c>
      <c r="J798" s="1">
        <v>0.913</v>
      </c>
      <c r="K798" s="1">
        <v>0.374</v>
      </c>
      <c r="L798" s="6" t="str">
        <f>if(J798&gt;QUARTILE!$B$3, "TOP", 0)</f>
        <v>TOP</v>
      </c>
      <c r="M798" s="6">
        <f t="shared" si="1"/>
        <v>2</v>
      </c>
    </row>
    <row r="799">
      <c r="A799" s="1">
        <v>103217.0</v>
      </c>
      <c r="B799" s="1">
        <v>34.0</v>
      </c>
      <c r="C799" s="1">
        <v>14000.0</v>
      </c>
      <c r="D799" s="1" t="s">
        <v>27</v>
      </c>
      <c r="E799" s="1">
        <v>15178.11</v>
      </c>
      <c r="F799" s="1">
        <v>2.0</v>
      </c>
      <c r="G799" s="1">
        <v>20.0</v>
      </c>
      <c r="H799" s="1">
        <v>15.0</v>
      </c>
      <c r="I799" s="1" t="s">
        <v>22</v>
      </c>
      <c r="J799" s="1">
        <v>0.98</v>
      </c>
      <c r="K799" s="1">
        <v>0.979</v>
      </c>
      <c r="L799" s="6" t="str">
        <f>if(J799&gt;QUARTILE!$B$3, "TOP", 0)</f>
        <v>TOP</v>
      </c>
      <c r="M799" s="6">
        <f t="shared" si="1"/>
        <v>2</v>
      </c>
    </row>
    <row r="800">
      <c r="A800" s="1">
        <v>103218.0</v>
      </c>
      <c r="B800" s="1">
        <v>33.0</v>
      </c>
      <c r="C800" s="1">
        <v>24000.0</v>
      </c>
      <c r="D800" s="1" t="s">
        <v>17</v>
      </c>
      <c r="E800" s="1">
        <v>32310.55</v>
      </c>
      <c r="F800" s="1">
        <v>2.0</v>
      </c>
      <c r="G800" s="1">
        <v>14.0</v>
      </c>
      <c r="H800" s="1">
        <v>13.0</v>
      </c>
      <c r="I800" s="1" t="s">
        <v>18</v>
      </c>
      <c r="J800" s="1">
        <v>1.0</v>
      </c>
      <c r="K800" s="1">
        <v>0.712</v>
      </c>
      <c r="L800" s="6" t="str">
        <f>if(J800&gt;QUARTILE!$B$3, "TOP", 0)</f>
        <v>TOP</v>
      </c>
      <c r="M800" s="6">
        <f t="shared" si="1"/>
        <v>1</v>
      </c>
    </row>
    <row r="801">
      <c r="A801" s="1">
        <v>103220.0</v>
      </c>
      <c r="B801" s="1">
        <v>25.0</v>
      </c>
      <c r="C801" s="1">
        <v>76000.0</v>
      </c>
      <c r="D801" s="1" t="s">
        <v>25</v>
      </c>
      <c r="E801" s="1">
        <v>20718.7</v>
      </c>
      <c r="F801" s="1">
        <v>4.0</v>
      </c>
      <c r="G801" s="1">
        <v>18.0</v>
      </c>
      <c r="H801" s="1">
        <v>14.0</v>
      </c>
      <c r="I801" s="1" t="s">
        <v>18</v>
      </c>
      <c r="J801" s="1">
        <v>0.915</v>
      </c>
      <c r="K801" s="1">
        <v>0.93</v>
      </c>
      <c r="L801" s="6" t="str">
        <f>if(J801&gt;QUARTILE!$B$3, "TOP", 0)</f>
        <v>TOP</v>
      </c>
      <c r="M801" s="6">
        <f t="shared" si="1"/>
        <v>1</v>
      </c>
    </row>
    <row r="802">
      <c r="A802" s="1">
        <v>103223.0</v>
      </c>
      <c r="B802" s="1">
        <v>33.0</v>
      </c>
      <c r="C802" s="1">
        <v>66000.0</v>
      </c>
      <c r="D802" s="1" t="s">
        <v>25</v>
      </c>
      <c r="E802" s="1">
        <v>2970.72</v>
      </c>
      <c r="F802" s="1">
        <v>4.0</v>
      </c>
      <c r="G802" s="1">
        <v>19.0</v>
      </c>
      <c r="H802" s="1">
        <v>12.0</v>
      </c>
      <c r="I802" s="1" t="s">
        <v>18</v>
      </c>
      <c r="J802" s="1">
        <v>0.882</v>
      </c>
      <c r="K802" s="1">
        <v>0.0</v>
      </c>
      <c r="L802" s="6" t="str">
        <f>if(J802&gt;QUARTILE!$B$3, "TOP", 0)</f>
        <v>TOP</v>
      </c>
      <c r="M802" s="6">
        <f t="shared" si="1"/>
        <v>1</v>
      </c>
    </row>
    <row r="803">
      <c r="A803" s="1">
        <v>103225.0</v>
      </c>
      <c r="B803" s="1">
        <v>62.0</v>
      </c>
      <c r="C803" s="1">
        <v>12000.0</v>
      </c>
      <c r="D803" s="1" t="s">
        <v>23</v>
      </c>
      <c r="E803" s="1">
        <v>2944.53</v>
      </c>
      <c r="F803" s="1">
        <v>1.0</v>
      </c>
      <c r="G803" s="1">
        <v>17.0</v>
      </c>
      <c r="H803" s="1">
        <v>2.0</v>
      </c>
      <c r="I803" s="1" t="s">
        <v>22</v>
      </c>
      <c r="J803" s="1">
        <v>0.864</v>
      </c>
      <c r="K803" s="1">
        <v>0.079</v>
      </c>
      <c r="L803" s="6" t="str">
        <f>if(J803&gt;QUARTILE!$B$3, "TOP", 0)</f>
        <v>TOP</v>
      </c>
      <c r="M803" s="6">
        <f t="shared" si="1"/>
        <v>2</v>
      </c>
    </row>
    <row r="804">
      <c r="A804" s="1">
        <v>103228.0</v>
      </c>
      <c r="B804" s="1">
        <v>68.0</v>
      </c>
      <c r="C804" s="1">
        <v>34000.0</v>
      </c>
      <c r="D804" s="1" t="s">
        <v>27</v>
      </c>
      <c r="E804" s="1">
        <v>19099.35</v>
      </c>
      <c r="F804" s="1">
        <v>4.0</v>
      </c>
      <c r="G804" s="1">
        <v>16.0</v>
      </c>
      <c r="H804" s="1">
        <v>3.0</v>
      </c>
      <c r="I804" s="1" t="s">
        <v>22</v>
      </c>
      <c r="J804" s="1">
        <v>0.989</v>
      </c>
      <c r="K804" s="1">
        <v>0.325</v>
      </c>
      <c r="L804" s="6" t="str">
        <f>if(J804&gt;QUARTILE!$B$3, "TOP", 0)</f>
        <v>TOP</v>
      </c>
      <c r="M804" s="6">
        <f t="shared" si="1"/>
        <v>2</v>
      </c>
    </row>
    <row r="805">
      <c r="A805" s="1">
        <v>103230.0</v>
      </c>
      <c r="B805" s="1">
        <v>71.0</v>
      </c>
      <c r="C805" s="1">
        <v>19000.0</v>
      </c>
      <c r="D805" s="1" t="s">
        <v>17</v>
      </c>
      <c r="E805" s="1">
        <v>791.7</v>
      </c>
      <c r="F805" s="1">
        <v>5.0</v>
      </c>
      <c r="G805" s="1">
        <v>13.0</v>
      </c>
      <c r="H805" s="1">
        <v>3.0</v>
      </c>
      <c r="I805" s="1" t="s">
        <v>22</v>
      </c>
      <c r="J805" s="1">
        <v>0.964</v>
      </c>
      <c r="K805" s="1">
        <v>0.567</v>
      </c>
      <c r="L805" s="6" t="str">
        <f>if(J805&gt;QUARTILE!$B$3, "TOP", 0)</f>
        <v>TOP</v>
      </c>
      <c r="M805" s="6">
        <f t="shared" si="1"/>
        <v>2</v>
      </c>
    </row>
    <row r="806">
      <c r="A806" s="1">
        <v>103232.0</v>
      </c>
      <c r="B806" s="1">
        <v>37.0</v>
      </c>
      <c r="C806" s="1">
        <v>17000.0</v>
      </c>
      <c r="D806" s="1" t="s">
        <v>30</v>
      </c>
      <c r="E806" s="1">
        <v>1899.14</v>
      </c>
      <c r="F806" s="1">
        <v>3.0</v>
      </c>
      <c r="G806" s="1">
        <v>16.0</v>
      </c>
      <c r="H806" s="1">
        <v>11.0</v>
      </c>
      <c r="I806" s="1" t="s">
        <v>18</v>
      </c>
      <c r="J806" s="1">
        <v>0.853</v>
      </c>
      <c r="K806" s="1">
        <v>0.234</v>
      </c>
      <c r="L806" s="6" t="str">
        <f>if(J806&gt;QUARTILE!$B$3, "TOP", 0)</f>
        <v>TOP</v>
      </c>
      <c r="M806" s="6">
        <f t="shared" si="1"/>
        <v>1</v>
      </c>
    </row>
    <row r="807">
      <c r="A807" s="1">
        <v>103235.0</v>
      </c>
      <c r="B807" s="1">
        <v>61.0</v>
      </c>
      <c r="C807" s="1">
        <v>48000.0</v>
      </c>
      <c r="D807" s="1" t="s">
        <v>24</v>
      </c>
      <c r="E807" s="1">
        <v>13623.87</v>
      </c>
      <c r="F807" s="1">
        <v>3.0</v>
      </c>
      <c r="G807" s="1">
        <v>23.0</v>
      </c>
      <c r="H807" s="1">
        <v>5.0</v>
      </c>
      <c r="I807" s="1" t="s">
        <v>22</v>
      </c>
      <c r="J807" s="1">
        <v>0.938</v>
      </c>
      <c r="K807" s="1">
        <v>0.162</v>
      </c>
      <c r="L807" s="6" t="str">
        <f>if(J807&gt;QUARTILE!$B$3, "TOP", 0)</f>
        <v>TOP</v>
      </c>
      <c r="M807" s="6">
        <f t="shared" si="1"/>
        <v>2</v>
      </c>
    </row>
    <row r="808">
      <c r="A808" s="1">
        <v>103237.0</v>
      </c>
      <c r="B808" s="1">
        <v>74.0</v>
      </c>
      <c r="C808" s="1">
        <v>14000.0</v>
      </c>
      <c r="D808" s="1" t="s">
        <v>21</v>
      </c>
      <c r="E808" s="1">
        <v>16213.46</v>
      </c>
      <c r="F808" s="1">
        <v>4.0</v>
      </c>
      <c r="G808" s="1">
        <v>22.0</v>
      </c>
      <c r="H808" s="1">
        <v>7.0</v>
      </c>
      <c r="I808" s="1" t="s">
        <v>22</v>
      </c>
      <c r="J808" s="1">
        <v>0.83</v>
      </c>
      <c r="K808" s="1">
        <v>0.881</v>
      </c>
      <c r="L808" s="6" t="str">
        <f>if(J808&gt;QUARTILE!$B$3, "TOP", 0)</f>
        <v>TOP</v>
      </c>
      <c r="M808" s="6">
        <f t="shared" si="1"/>
        <v>2</v>
      </c>
    </row>
    <row r="809">
      <c r="A809" s="1">
        <v>103238.0</v>
      </c>
      <c r="B809" s="1">
        <v>47.0</v>
      </c>
      <c r="C809" s="1">
        <v>9000.0</v>
      </c>
      <c r="D809" s="1" t="s">
        <v>23</v>
      </c>
      <c r="E809" s="1">
        <v>25518.35</v>
      </c>
      <c r="F809" s="1">
        <v>5.0</v>
      </c>
      <c r="G809" s="1">
        <v>21.0</v>
      </c>
      <c r="H809" s="1">
        <v>7.0</v>
      </c>
      <c r="I809" s="1" t="s">
        <v>22</v>
      </c>
      <c r="J809" s="1">
        <v>0.847</v>
      </c>
      <c r="K809" s="1">
        <v>0.415</v>
      </c>
      <c r="L809" s="6" t="str">
        <f>if(J809&gt;QUARTILE!$B$3, "TOP", 0)</f>
        <v>TOP</v>
      </c>
      <c r="M809" s="6">
        <f t="shared" si="1"/>
        <v>2</v>
      </c>
    </row>
    <row r="810">
      <c r="A810" s="1">
        <v>103242.0</v>
      </c>
      <c r="B810" s="1">
        <v>39.0</v>
      </c>
      <c r="C810" s="1">
        <v>30000.0</v>
      </c>
      <c r="D810" s="1" t="s">
        <v>17</v>
      </c>
      <c r="E810" s="1">
        <v>35.29</v>
      </c>
      <c r="F810" s="1">
        <v>5.0</v>
      </c>
      <c r="G810" s="1">
        <v>16.0</v>
      </c>
      <c r="H810" s="1">
        <v>9.0</v>
      </c>
      <c r="I810" s="1" t="s">
        <v>22</v>
      </c>
      <c r="J810" s="1">
        <v>0.933</v>
      </c>
      <c r="K810" s="1">
        <v>0.919</v>
      </c>
      <c r="L810" s="6" t="str">
        <f>if(J810&gt;QUARTILE!$B$3, "TOP", 0)</f>
        <v>TOP</v>
      </c>
      <c r="M810" s="6">
        <f t="shared" si="1"/>
        <v>2</v>
      </c>
    </row>
    <row r="811">
      <c r="A811" s="1">
        <v>103248.0</v>
      </c>
      <c r="B811" s="1">
        <v>70.0</v>
      </c>
      <c r="C811" s="1">
        <v>13000.0</v>
      </c>
      <c r="D811" s="1" t="s">
        <v>25</v>
      </c>
      <c r="E811" s="1">
        <v>31096.32</v>
      </c>
      <c r="F811" s="1">
        <v>5.0</v>
      </c>
      <c r="G811" s="1">
        <v>20.0</v>
      </c>
      <c r="H811" s="1">
        <v>3.0</v>
      </c>
      <c r="I811" s="1" t="s">
        <v>18</v>
      </c>
      <c r="J811" s="1">
        <v>1.0</v>
      </c>
      <c r="K811" s="1">
        <v>0.0</v>
      </c>
      <c r="L811" s="6" t="str">
        <f>if(J811&gt;QUARTILE!$B$3, "TOP", 0)</f>
        <v>TOP</v>
      </c>
      <c r="M811" s="6">
        <f t="shared" si="1"/>
        <v>1</v>
      </c>
    </row>
    <row r="812">
      <c r="A812" s="1">
        <v>103254.0</v>
      </c>
      <c r="B812" s="1">
        <v>78.0</v>
      </c>
      <c r="C812" s="1">
        <v>9000.0</v>
      </c>
      <c r="D812" s="1" t="s">
        <v>27</v>
      </c>
      <c r="E812" s="1">
        <v>9761.3</v>
      </c>
      <c r="F812" s="1">
        <v>1.0</v>
      </c>
      <c r="G812" s="1">
        <v>16.0</v>
      </c>
      <c r="H812" s="1">
        <v>7.0</v>
      </c>
      <c r="I812" s="1" t="s">
        <v>22</v>
      </c>
      <c r="J812" s="1">
        <v>0.921</v>
      </c>
      <c r="K812" s="1">
        <v>0.937</v>
      </c>
      <c r="L812" s="6" t="str">
        <f>if(J812&gt;QUARTILE!$B$3, "TOP", 0)</f>
        <v>TOP</v>
      </c>
      <c r="M812" s="6">
        <f t="shared" si="1"/>
        <v>2</v>
      </c>
    </row>
    <row r="813">
      <c r="A813" s="1">
        <v>103257.0</v>
      </c>
      <c r="B813" s="1">
        <v>50.0</v>
      </c>
      <c r="C813" s="1">
        <v>102000.0</v>
      </c>
      <c r="D813" s="1" t="s">
        <v>17</v>
      </c>
      <c r="E813" s="1">
        <v>4646.53</v>
      </c>
      <c r="F813" s="1">
        <v>2.0</v>
      </c>
      <c r="G813" s="1">
        <v>20.0</v>
      </c>
      <c r="H813" s="1">
        <v>8.0</v>
      </c>
      <c r="I813" s="1" t="s">
        <v>22</v>
      </c>
      <c r="J813" s="1">
        <v>0.997</v>
      </c>
      <c r="K813" s="1">
        <v>0.324</v>
      </c>
      <c r="L813" s="6" t="str">
        <f>if(J813&gt;QUARTILE!$B$3, "TOP", 0)</f>
        <v>TOP</v>
      </c>
      <c r="M813" s="6">
        <f t="shared" si="1"/>
        <v>2</v>
      </c>
    </row>
    <row r="814">
      <c r="A814" s="1">
        <v>103259.0</v>
      </c>
      <c r="B814" s="1">
        <v>67.0</v>
      </c>
      <c r="C814" s="1">
        <v>60000.0</v>
      </c>
      <c r="D814" s="1" t="s">
        <v>23</v>
      </c>
      <c r="E814" s="1">
        <v>23898.57</v>
      </c>
      <c r="F814" s="1">
        <v>3.0</v>
      </c>
      <c r="G814" s="1">
        <v>27.0</v>
      </c>
      <c r="H814" s="1">
        <v>4.0</v>
      </c>
      <c r="I814" s="1" t="s">
        <v>22</v>
      </c>
      <c r="J814" s="1">
        <v>0.968</v>
      </c>
      <c r="K814" s="1">
        <v>0.028</v>
      </c>
      <c r="L814" s="6" t="str">
        <f>if(J814&gt;QUARTILE!$B$3, "TOP", 0)</f>
        <v>TOP</v>
      </c>
      <c r="M814" s="6">
        <f t="shared" si="1"/>
        <v>2</v>
      </c>
    </row>
    <row r="815">
      <c r="A815" s="1">
        <v>103263.0</v>
      </c>
      <c r="B815" s="1">
        <v>38.0</v>
      </c>
      <c r="C815" s="1">
        <v>17000.0</v>
      </c>
      <c r="D815" s="1" t="s">
        <v>23</v>
      </c>
      <c r="E815" s="1">
        <v>35441.1</v>
      </c>
      <c r="F815" s="1">
        <v>3.0</v>
      </c>
      <c r="G815" s="1">
        <v>25.0</v>
      </c>
      <c r="H815" s="1">
        <v>8.0</v>
      </c>
      <c r="I815" s="1" t="s">
        <v>18</v>
      </c>
      <c r="J815" s="1">
        <v>0.892</v>
      </c>
      <c r="K815" s="1">
        <v>0.178</v>
      </c>
      <c r="L815" s="6" t="str">
        <f>if(J815&gt;QUARTILE!$B$3, "TOP", 0)</f>
        <v>TOP</v>
      </c>
      <c r="M815" s="6">
        <f t="shared" si="1"/>
        <v>1</v>
      </c>
    </row>
    <row r="816">
      <c r="A816" s="1">
        <v>103264.0</v>
      </c>
      <c r="B816" s="1">
        <v>19.0</v>
      </c>
      <c r="C816" s="1">
        <v>17000.0</v>
      </c>
      <c r="D816" s="1" t="s">
        <v>27</v>
      </c>
      <c r="E816" s="1">
        <v>47352.37</v>
      </c>
      <c r="F816" s="1">
        <v>4.0</v>
      </c>
      <c r="G816" s="1">
        <v>24.0</v>
      </c>
      <c r="H816" s="1">
        <v>21.0</v>
      </c>
      <c r="I816" s="1" t="s">
        <v>26</v>
      </c>
      <c r="J816" s="1">
        <v>0.963</v>
      </c>
      <c r="K816" s="1">
        <v>0.076</v>
      </c>
      <c r="L816" s="6" t="str">
        <f>if(J816&gt;QUARTILE!$B$3, "TOP", 0)</f>
        <v>TOP</v>
      </c>
      <c r="M816" s="6">
        <f t="shared" si="1"/>
        <v>3</v>
      </c>
    </row>
    <row r="817">
      <c r="A817" s="1">
        <v>103269.0</v>
      </c>
      <c r="B817" s="1">
        <v>28.0</v>
      </c>
      <c r="C817" s="1">
        <v>38000.0</v>
      </c>
      <c r="D817" s="1" t="s">
        <v>23</v>
      </c>
      <c r="E817" s="1">
        <v>6903.5</v>
      </c>
      <c r="F817" s="1">
        <v>1.0</v>
      </c>
      <c r="G817" s="1">
        <v>20.0</v>
      </c>
      <c r="H817" s="1">
        <v>12.0</v>
      </c>
      <c r="I817" s="1" t="s">
        <v>22</v>
      </c>
      <c r="J817" s="1">
        <v>0.986</v>
      </c>
      <c r="K817" s="1">
        <v>0.944</v>
      </c>
      <c r="L817" s="6" t="str">
        <f>if(J817&gt;QUARTILE!$B$3, "TOP", 0)</f>
        <v>TOP</v>
      </c>
      <c r="M817" s="6">
        <f t="shared" si="1"/>
        <v>2</v>
      </c>
    </row>
    <row r="818">
      <c r="A818" s="1">
        <v>103280.0</v>
      </c>
      <c r="B818" s="1">
        <v>39.0</v>
      </c>
      <c r="C818" s="1">
        <v>5000.0</v>
      </c>
      <c r="D818" s="1" t="s">
        <v>25</v>
      </c>
      <c r="E818" s="1">
        <v>2148.08</v>
      </c>
      <c r="F818" s="1">
        <v>3.0</v>
      </c>
      <c r="G818" s="1">
        <v>26.0</v>
      </c>
      <c r="H818" s="1">
        <v>13.0</v>
      </c>
      <c r="I818" s="1" t="s">
        <v>22</v>
      </c>
      <c r="J818" s="1">
        <v>1.0</v>
      </c>
      <c r="K818" s="1">
        <v>0.915</v>
      </c>
      <c r="L818" s="6" t="str">
        <f>if(J818&gt;QUARTILE!$B$3, "TOP", 0)</f>
        <v>TOP</v>
      </c>
      <c r="M818" s="6">
        <f t="shared" si="1"/>
        <v>2</v>
      </c>
    </row>
    <row r="819">
      <c r="A819" s="1">
        <v>103290.0</v>
      </c>
      <c r="B819" s="1">
        <v>66.0</v>
      </c>
      <c r="C819" s="1">
        <v>65000.0</v>
      </c>
      <c r="D819" s="1" t="s">
        <v>23</v>
      </c>
      <c r="E819" s="1">
        <v>16871.43</v>
      </c>
      <c r="F819" s="1">
        <v>5.0</v>
      </c>
      <c r="G819" s="1">
        <v>15.0</v>
      </c>
      <c r="H819" s="1">
        <v>8.0</v>
      </c>
      <c r="I819" s="1" t="s">
        <v>22</v>
      </c>
      <c r="J819" s="1">
        <v>1.0</v>
      </c>
      <c r="K819" s="1">
        <v>0.009</v>
      </c>
      <c r="L819" s="6" t="str">
        <f>if(J819&gt;QUARTILE!$B$3, "TOP", 0)</f>
        <v>TOP</v>
      </c>
      <c r="M819" s="6">
        <f t="shared" si="1"/>
        <v>2</v>
      </c>
    </row>
    <row r="820">
      <c r="A820" s="1">
        <v>103293.0</v>
      </c>
      <c r="B820" s="1">
        <v>35.0</v>
      </c>
      <c r="C820" s="1">
        <v>8000.0</v>
      </c>
      <c r="D820" s="1" t="s">
        <v>23</v>
      </c>
      <c r="E820" s="1">
        <v>15784.64</v>
      </c>
      <c r="F820" s="1">
        <v>5.0</v>
      </c>
      <c r="G820" s="1">
        <v>20.0</v>
      </c>
      <c r="H820" s="1">
        <v>9.0</v>
      </c>
      <c r="I820" s="1" t="s">
        <v>22</v>
      </c>
      <c r="J820" s="1">
        <v>0.999</v>
      </c>
      <c r="K820" s="1">
        <v>0.523</v>
      </c>
      <c r="L820" s="6" t="str">
        <f>if(J820&gt;QUARTILE!$B$3, "TOP", 0)</f>
        <v>TOP</v>
      </c>
      <c r="M820" s="6">
        <f t="shared" si="1"/>
        <v>2</v>
      </c>
    </row>
    <row r="821">
      <c r="A821" s="1">
        <v>103295.0</v>
      </c>
      <c r="B821" s="1">
        <v>52.0</v>
      </c>
      <c r="C821" s="1">
        <v>13000.0</v>
      </c>
      <c r="D821" s="1" t="s">
        <v>25</v>
      </c>
      <c r="E821" s="1">
        <v>65926.07</v>
      </c>
      <c r="F821" s="1">
        <v>1.0</v>
      </c>
      <c r="G821" s="1">
        <v>15.0</v>
      </c>
      <c r="H821" s="1">
        <v>8.0</v>
      </c>
      <c r="I821" s="1" t="s">
        <v>18</v>
      </c>
      <c r="J821" s="1">
        <v>1.0</v>
      </c>
      <c r="K821" s="1">
        <v>0.082</v>
      </c>
      <c r="L821" s="6" t="str">
        <f>if(J821&gt;QUARTILE!$B$3, "TOP", 0)</f>
        <v>TOP</v>
      </c>
      <c r="M821" s="6">
        <f t="shared" si="1"/>
        <v>1</v>
      </c>
    </row>
    <row r="822">
      <c r="A822" s="1">
        <v>103301.0</v>
      </c>
      <c r="B822" s="1">
        <v>23.0</v>
      </c>
      <c r="C822" s="1">
        <v>13000.0</v>
      </c>
      <c r="D822" s="1" t="s">
        <v>25</v>
      </c>
      <c r="E822" s="1">
        <v>23987.02</v>
      </c>
      <c r="F822" s="1">
        <v>3.0</v>
      </c>
      <c r="G822" s="1">
        <v>20.0</v>
      </c>
      <c r="H822" s="1">
        <v>13.0</v>
      </c>
      <c r="I822" s="1" t="s">
        <v>18</v>
      </c>
      <c r="J822" s="1">
        <v>0.997</v>
      </c>
      <c r="K822" s="1">
        <v>0.692</v>
      </c>
      <c r="L822" s="6" t="str">
        <f>if(J822&gt;QUARTILE!$B$3, "TOP", 0)</f>
        <v>TOP</v>
      </c>
      <c r="M822" s="6">
        <f t="shared" si="1"/>
        <v>1</v>
      </c>
    </row>
    <row r="823">
      <c r="A823" s="1">
        <v>103305.0</v>
      </c>
      <c r="B823" s="1">
        <v>69.0</v>
      </c>
      <c r="C823" s="1">
        <v>21000.0</v>
      </c>
      <c r="D823" s="1" t="s">
        <v>25</v>
      </c>
      <c r="E823" s="1">
        <v>22804.1</v>
      </c>
      <c r="F823" s="1">
        <v>4.0</v>
      </c>
      <c r="G823" s="1">
        <v>17.0</v>
      </c>
      <c r="H823" s="1">
        <v>6.0</v>
      </c>
      <c r="I823" s="1" t="s">
        <v>22</v>
      </c>
      <c r="J823" s="1">
        <v>0.939</v>
      </c>
      <c r="K823" s="1">
        <v>0.457</v>
      </c>
      <c r="L823" s="6" t="str">
        <f>if(J823&gt;QUARTILE!$B$3, "TOP", 0)</f>
        <v>TOP</v>
      </c>
      <c r="M823" s="6">
        <f t="shared" si="1"/>
        <v>2</v>
      </c>
    </row>
    <row r="824">
      <c r="A824" s="1">
        <v>103309.0</v>
      </c>
      <c r="B824" s="1">
        <v>38.0</v>
      </c>
      <c r="C824" s="1">
        <v>36000.0</v>
      </c>
      <c r="D824" s="1" t="s">
        <v>21</v>
      </c>
      <c r="E824" s="1">
        <v>7306.11</v>
      </c>
      <c r="F824" s="1">
        <v>1.0</v>
      </c>
      <c r="G824" s="1">
        <v>16.0</v>
      </c>
      <c r="H824" s="1">
        <v>13.0</v>
      </c>
      <c r="I824" s="1" t="s">
        <v>18</v>
      </c>
      <c r="J824" s="1">
        <v>0.987</v>
      </c>
      <c r="K824" s="1">
        <v>0.664</v>
      </c>
      <c r="L824" s="6" t="str">
        <f>if(J824&gt;QUARTILE!$B$3, "TOP", 0)</f>
        <v>TOP</v>
      </c>
      <c r="M824" s="6">
        <f t="shared" si="1"/>
        <v>1</v>
      </c>
    </row>
    <row r="825">
      <c r="A825" s="1">
        <v>103319.0</v>
      </c>
      <c r="B825" s="1">
        <v>27.0</v>
      </c>
      <c r="C825" s="1">
        <v>19000.0</v>
      </c>
      <c r="D825" s="1" t="s">
        <v>21</v>
      </c>
      <c r="E825" s="1">
        <v>10376.87</v>
      </c>
      <c r="F825" s="1">
        <v>5.0</v>
      </c>
      <c r="G825" s="1">
        <v>16.0</v>
      </c>
      <c r="H825" s="1">
        <v>15.0</v>
      </c>
      <c r="I825" s="1" t="s">
        <v>22</v>
      </c>
      <c r="J825" s="1">
        <v>0.85</v>
      </c>
      <c r="K825" s="1">
        <v>0.327</v>
      </c>
      <c r="L825" s="6" t="str">
        <f>if(J825&gt;QUARTILE!$B$3, "TOP", 0)</f>
        <v>TOP</v>
      </c>
      <c r="M825" s="6">
        <f t="shared" si="1"/>
        <v>2</v>
      </c>
    </row>
    <row r="826">
      <c r="A826" s="1">
        <v>103323.0</v>
      </c>
      <c r="B826" s="1">
        <v>78.0</v>
      </c>
      <c r="C826" s="1">
        <v>20000.0</v>
      </c>
      <c r="D826" s="1" t="s">
        <v>30</v>
      </c>
      <c r="E826" s="1">
        <v>43434.47</v>
      </c>
      <c r="F826" s="1">
        <v>5.0</v>
      </c>
      <c r="G826" s="1">
        <v>23.0</v>
      </c>
      <c r="H826" s="1">
        <v>5.0</v>
      </c>
      <c r="I826" s="1" t="s">
        <v>18</v>
      </c>
      <c r="J826" s="1">
        <v>1.0</v>
      </c>
      <c r="K826" s="1">
        <v>0.175</v>
      </c>
      <c r="L826" s="6" t="str">
        <f>if(J826&gt;QUARTILE!$B$3, "TOP", 0)</f>
        <v>TOP</v>
      </c>
      <c r="M826" s="6">
        <f t="shared" si="1"/>
        <v>1</v>
      </c>
    </row>
    <row r="827">
      <c r="A827" s="1">
        <v>103326.0</v>
      </c>
      <c r="B827" s="1">
        <v>53.0</v>
      </c>
      <c r="C827" s="1">
        <v>40000.0</v>
      </c>
      <c r="D827" s="1" t="s">
        <v>27</v>
      </c>
      <c r="E827" s="1">
        <v>15850.19</v>
      </c>
      <c r="F827" s="1">
        <v>1.0</v>
      </c>
      <c r="G827" s="1">
        <v>21.0</v>
      </c>
      <c r="H827" s="1">
        <v>3.0</v>
      </c>
      <c r="I827" s="1" t="s">
        <v>22</v>
      </c>
      <c r="J827" s="1">
        <v>0.927</v>
      </c>
      <c r="K827" s="1">
        <v>0.367</v>
      </c>
      <c r="L827" s="6" t="str">
        <f>if(J827&gt;QUARTILE!$B$3, "TOP", 0)</f>
        <v>TOP</v>
      </c>
      <c r="M827" s="6">
        <f t="shared" si="1"/>
        <v>2</v>
      </c>
    </row>
    <row r="828">
      <c r="A828" s="1">
        <v>103327.0</v>
      </c>
      <c r="B828" s="1">
        <v>48.0</v>
      </c>
      <c r="C828" s="1">
        <v>28000.0</v>
      </c>
      <c r="D828" s="1" t="s">
        <v>30</v>
      </c>
      <c r="E828" s="1">
        <v>19925.82</v>
      </c>
      <c r="F828" s="1">
        <v>2.0</v>
      </c>
      <c r="G828" s="1">
        <v>17.0</v>
      </c>
      <c r="H828" s="1">
        <v>9.0</v>
      </c>
      <c r="I828" s="1" t="s">
        <v>22</v>
      </c>
      <c r="J828" s="1">
        <v>0.972</v>
      </c>
      <c r="K828" s="1">
        <v>0.21</v>
      </c>
      <c r="L828" s="6" t="str">
        <f>if(J828&gt;QUARTILE!$B$3, "TOP", 0)</f>
        <v>TOP</v>
      </c>
      <c r="M828" s="6">
        <f t="shared" si="1"/>
        <v>2</v>
      </c>
    </row>
    <row r="829">
      <c r="A829" s="1">
        <v>103328.0</v>
      </c>
      <c r="B829" s="1">
        <v>31.0</v>
      </c>
      <c r="C829" s="1">
        <v>31000.0</v>
      </c>
      <c r="D829" s="1" t="s">
        <v>17</v>
      </c>
      <c r="E829" s="1">
        <v>63185.06</v>
      </c>
      <c r="F829" s="1">
        <v>4.0</v>
      </c>
      <c r="G829" s="1">
        <v>22.0</v>
      </c>
      <c r="H829" s="1">
        <v>8.0</v>
      </c>
      <c r="I829" s="1" t="s">
        <v>18</v>
      </c>
      <c r="J829" s="1">
        <v>0.817</v>
      </c>
      <c r="K829" s="1">
        <v>0.285</v>
      </c>
      <c r="L829" s="6" t="str">
        <f>if(J829&gt;QUARTILE!$B$3, "TOP", 0)</f>
        <v>TOP</v>
      </c>
      <c r="M829" s="6">
        <f t="shared" si="1"/>
        <v>1</v>
      </c>
    </row>
    <row r="830">
      <c r="A830" s="1">
        <v>103333.0</v>
      </c>
      <c r="B830" s="1">
        <v>63.0</v>
      </c>
      <c r="C830" s="1">
        <v>12000.0</v>
      </c>
      <c r="D830" s="1" t="s">
        <v>27</v>
      </c>
      <c r="E830" s="1">
        <v>2610.05</v>
      </c>
      <c r="F830" s="1">
        <v>1.0</v>
      </c>
      <c r="G830" s="1">
        <v>25.0</v>
      </c>
      <c r="H830" s="1">
        <v>7.0</v>
      </c>
      <c r="I830" s="1" t="s">
        <v>22</v>
      </c>
      <c r="J830" s="1">
        <v>0.983</v>
      </c>
      <c r="K830" s="1">
        <v>0.446</v>
      </c>
      <c r="L830" s="6" t="str">
        <f>if(J830&gt;QUARTILE!$B$3, "TOP", 0)</f>
        <v>TOP</v>
      </c>
      <c r="M830" s="6">
        <f t="shared" si="1"/>
        <v>2</v>
      </c>
    </row>
    <row r="831">
      <c r="A831" s="1">
        <v>103340.0</v>
      </c>
      <c r="B831" s="1">
        <v>42.0</v>
      </c>
      <c r="C831" s="1">
        <v>84000.0</v>
      </c>
      <c r="D831" s="1" t="s">
        <v>23</v>
      </c>
      <c r="E831" s="1">
        <v>41182.17</v>
      </c>
      <c r="F831" s="1">
        <v>1.0</v>
      </c>
      <c r="G831" s="1">
        <v>18.0</v>
      </c>
      <c r="H831" s="1">
        <v>12.0</v>
      </c>
      <c r="I831" s="1" t="s">
        <v>22</v>
      </c>
      <c r="J831" s="1">
        <v>0.981</v>
      </c>
      <c r="K831" s="1">
        <v>0.759</v>
      </c>
      <c r="L831" s="6" t="str">
        <f>if(J831&gt;QUARTILE!$B$3, "TOP", 0)</f>
        <v>TOP</v>
      </c>
      <c r="M831" s="6">
        <f t="shared" si="1"/>
        <v>2</v>
      </c>
    </row>
    <row r="832">
      <c r="A832" s="1">
        <v>103345.0</v>
      </c>
      <c r="B832" s="1">
        <v>38.0</v>
      </c>
      <c r="C832" s="1">
        <v>12000.0</v>
      </c>
      <c r="D832" s="1" t="s">
        <v>25</v>
      </c>
      <c r="E832" s="1">
        <v>4327.24</v>
      </c>
      <c r="F832" s="1">
        <v>4.0</v>
      </c>
      <c r="G832" s="1">
        <v>30.0</v>
      </c>
      <c r="H832" s="1">
        <v>15.0</v>
      </c>
      <c r="I832" s="1" t="s">
        <v>22</v>
      </c>
      <c r="J832" s="1">
        <v>0.953</v>
      </c>
      <c r="K832" s="1">
        <v>0.791</v>
      </c>
      <c r="L832" s="6" t="str">
        <f>if(J832&gt;QUARTILE!$B$3, "TOP", 0)</f>
        <v>TOP</v>
      </c>
      <c r="M832" s="6">
        <f t="shared" si="1"/>
        <v>2</v>
      </c>
    </row>
    <row r="833">
      <c r="A833" s="1">
        <v>103349.0</v>
      </c>
      <c r="B833" s="1">
        <v>32.0</v>
      </c>
      <c r="C833" s="1">
        <v>16000.0</v>
      </c>
      <c r="D833" s="1" t="s">
        <v>25</v>
      </c>
      <c r="E833" s="1">
        <v>1609.46</v>
      </c>
      <c r="F833" s="1">
        <v>2.0</v>
      </c>
      <c r="G833" s="1">
        <v>22.0</v>
      </c>
      <c r="H833" s="1">
        <v>12.0</v>
      </c>
      <c r="I833" s="1" t="s">
        <v>22</v>
      </c>
      <c r="J833" s="1">
        <v>0.908</v>
      </c>
      <c r="K833" s="1">
        <v>0.268</v>
      </c>
      <c r="L833" s="6" t="str">
        <f>if(J833&gt;QUARTILE!$B$3, "TOP", 0)</f>
        <v>TOP</v>
      </c>
      <c r="M833" s="6">
        <f t="shared" si="1"/>
        <v>2</v>
      </c>
    </row>
    <row r="834">
      <c r="A834" s="1">
        <v>103354.0</v>
      </c>
      <c r="B834" s="1">
        <v>49.0</v>
      </c>
      <c r="C834" s="1">
        <v>55000.0</v>
      </c>
      <c r="D834" s="1" t="s">
        <v>23</v>
      </c>
      <c r="E834" s="1">
        <v>33285.49</v>
      </c>
      <c r="F834" s="1">
        <v>4.0</v>
      </c>
      <c r="G834" s="1">
        <v>25.0</v>
      </c>
      <c r="H834" s="1">
        <v>13.0</v>
      </c>
      <c r="I834" s="1" t="s">
        <v>18</v>
      </c>
      <c r="J834" s="1">
        <v>1.0</v>
      </c>
      <c r="K834" s="1">
        <v>0.0</v>
      </c>
      <c r="L834" s="6" t="str">
        <f>if(J834&gt;QUARTILE!$B$3, "TOP", 0)</f>
        <v>TOP</v>
      </c>
      <c r="M834" s="6">
        <f t="shared" si="1"/>
        <v>1</v>
      </c>
    </row>
    <row r="835">
      <c r="A835" s="1">
        <v>103355.0</v>
      </c>
      <c r="B835" s="1">
        <v>49.0</v>
      </c>
      <c r="C835" s="1">
        <v>6000.0</v>
      </c>
      <c r="D835" s="1" t="s">
        <v>23</v>
      </c>
      <c r="E835" s="1">
        <v>38435.7</v>
      </c>
      <c r="F835" s="1">
        <v>2.0</v>
      </c>
      <c r="G835" s="1">
        <v>32.0</v>
      </c>
      <c r="H835" s="1">
        <v>10.0</v>
      </c>
      <c r="I835" s="1" t="s">
        <v>18</v>
      </c>
      <c r="J835" s="1">
        <v>0.856</v>
      </c>
      <c r="K835" s="1">
        <v>0.615</v>
      </c>
      <c r="L835" s="6" t="str">
        <f>if(J835&gt;QUARTILE!$B$3, "TOP", 0)</f>
        <v>TOP</v>
      </c>
      <c r="M835" s="6">
        <f t="shared" si="1"/>
        <v>1</v>
      </c>
    </row>
    <row r="836">
      <c r="A836" s="1">
        <v>103359.0</v>
      </c>
      <c r="B836" s="1">
        <v>31.0</v>
      </c>
      <c r="C836" s="1">
        <v>16000.0</v>
      </c>
      <c r="D836" s="1" t="s">
        <v>27</v>
      </c>
      <c r="E836" s="1">
        <v>3691.91</v>
      </c>
      <c r="F836" s="1">
        <v>4.0</v>
      </c>
      <c r="G836" s="1">
        <v>22.0</v>
      </c>
      <c r="H836" s="1">
        <v>8.0</v>
      </c>
      <c r="I836" s="1" t="s">
        <v>22</v>
      </c>
      <c r="J836" s="1">
        <v>0.946</v>
      </c>
      <c r="K836" s="1">
        <v>0.868</v>
      </c>
      <c r="L836" s="6" t="str">
        <f>if(J836&gt;QUARTILE!$B$3, "TOP", 0)</f>
        <v>TOP</v>
      </c>
      <c r="M836" s="6">
        <f t="shared" si="1"/>
        <v>2</v>
      </c>
    </row>
    <row r="837">
      <c r="A837" s="1">
        <v>103367.0</v>
      </c>
      <c r="B837" s="1">
        <v>46.0</v>
      </c>
      <c r="C837" s="1">
        <v>13000.0</v>
      </c>
      <c r="D837" s="1" t="s">
        <v>23</v>
      </c>
      <c r="E837" s="1">
        <v>10225.75</v>
      </c>
      <c r="F837" s="1">
        <v>3.0</v>
      </c>
      <c r="G837" s="1">
        <v>16.0</v>
      </c>
      <c r="H837" s="1">
        <v>8.0</v>
      </c>
      <c r="I837" s="1" t="s">
        <v>22</v>
      </c>
      <c r="J837" s="1">
        <v>0.922</v>
      </c>
      <c r="K837" s="1">
        <v>0.492</v>
      </c>
      <c r="L837" s="6" t="str">
        <f>if(J837&gt;QUARTILE!$B$3, "TOP", 0)</f>
        <v>TOP</v>
      </c>
      <c r="M837" s="6">
        <f t="shared" si="1"/>
        <v>2</v>
      </c>
    </row>
    <row r="838">
      <c r="A838" s="1">
        <v>103372.0</v>
      </c>
      <c r="B838" s="1">
        <v>40.0</v>
      </c>
      <c r="C838" s="1">
        <v>31000.0</v>
      </c>
      <c r="D838" s="1" t="s">
        <v>23</v>
      </c>
      <c r="E838" s="1">
        <v>43333.28</v>
      </c>
      <c r="F838" s="1">
        <v>2.0</v>
      </c>
      <c r="G838" s="1">
        <v>19.0</v>
      </c>
      <c r="H838" s="1">
        <v>7.0</v>
      </c>
      <c r="I838" s="1" t="s">
        <v>18</v>
      </c>
      <c r="J838" s="1">
        <v>0.831</v>
      </c>
      <c r="K838" s="1">
        <v>0.835</v>
      </c>
      <c r="L838" s="6" t="str">
        <f>if(J838&gt;QUARTILE!$B$3, "TOP", 0)</f>
        <v>TOP</v>
      </c>
      <c r="M838" s="6">
        <f t="shared" si="1"/>
        <v>1</v>
      </c>
    </row>
    <row r="839">
      <c r="A839" s="1">
        <v>103380.0</v>
      </c>
      <c r="B839" s="1">
        <v>42.0</v>
      </c>
      <c r="C839" s="1">
        <v>34000.0</v>
      </c>
      <c r="D839" s="1" t="s">
        <v>25</v>
      </c>
      <c r="E839" s="1">
        <v>4920.37</v>
      </c>
      <c r="F839" s="1">
        <v>4.0</v>
      </c>
      <c r="G839" s="1">
        <v>21.0</v>
      </c>
      <c r="H839" s="1">
        <v>5.0</v>
      </c>
      <c r="I839" s="1" t="s">
        <v>22</v>
      </c>
      <c r="J839" s="1">
        <v>1.0</v>
      </c>
      <c r="K839" s="1">
        <v>0.493</v>
      </c>
      <c r="L839" s="6" t="str">
        <f>if(J839&gt;QUARTILE!$B$3, "TOP", 0)</f>
        <v>TOP</v>
      </c>
      <c r="M839" s="6">
        <f t="shared" si="1"/>
        <v>2</v>
      </c>
    </row>
    <row r="840">
      <c r="A840" s="1">
        <v>103384.0</v>
      </c>
      <c r="B840" s="1">
        <v>67.0</v>
      </c>
      <c r="C840" s="1">
        <v>35000.0</v>
      </c>
      <c r="D840" s="1" t="s">
        <v>27</v>
      </c>
      <c r="E840" s="1">
        <v>36174.23</v>
      </c>
      <c r="F840" s="1">
        <v>1.0</v>
      </c>
      <c r="G840" s="1">
        <v>18.0</v>
      </c>
      <c r="H840" s="1">
        <v>7.0</v>
      </c>
      <c r="I840" s="1" t="s">
        <v>18</v>
      </c>
      <c r="J840" s="1">
        <v>1.0</v>
      </c>
      <c r="K840" s="1">
        <v>0.433</v>
      </c>
      <c r="L840" s="6" t="str">
        <f>if(J840&gt;QUARTILE!$B$3, "TOP", 0)</f>
        <v>TOP</v>
      </c>
      <c r="M840" s="6">
        <f t="shared" si="1"/>
        <v>1</v>
      </c>
    </row>
    <row r="841">
      <c r="A841" s="1">
        <v>103395.0</v>
      </c>
      <c r="B841" s="1">
        <v>26.0</v>
      </c>
      <c r="C841" s="1">
        <v>14000.0</v>
      </c>
      <c r="D841" s="1" t="s">
        <v>17</v>
      </c>
      <c r="E841" s="1">
        <v>37022.63</v>
      </c>
      <c r="F841" s="1">
        <v>4.0</v>
      </c>
      <c r="G841" s="1">
        <v>23.0</v>
      </c>
      <c r="H841" s="1">
        <v>15.0</v>
      </c>
      <c r="I841" s="1" t="s">
        <v>22</v>
      </c>
      <c r="J841" s="1">
        <v>0.949</v>
      </c>
      <c r="K841" s="1">
        <v>0.121</v>
      </c>
      <c r="L841" s="6" t="str">
        <f>if(J841&gt;QUARTILE!$B$3, "TOP", 0)</f>
        <v>TOP</v>
      </c>
      <c r="M841" s="6">
        <f t="shared" si="1"/>
        <v>2</v>
      </c>
    </row>
    <row r="842">
      <c r="A842" s="1">
        <v>103408.0</v>
      </c>
      <c r="B842" s="1">
        <v>57.0</v>
      </c>
      <c r="C842" s="1">
        <v>7000.0</v>
      </c>
      <c r="D842" s="1" t="s">
        <v>23</v>
      </c>
      <c r="E842" s="1">
        <v>13340.99</v>
      </c>
      <c r="F842" s="1">
        <v>1.0</v>
      </c>
      <c r="G842" s="1">
        <v>17.0</v>
      </c>
      <c r="H842" s="1">
        <v>3.0</v>
      </c>
      <c r="I842" s="1" t="s">
        <v>22</v>
      </c>
      <c r="J842" s="1">
        <v>0.902</v>
      </c>
      <c r="K842" s="1">
        <v>0.507</v>
      </c>
      <c r="L842" s="6" t="str">
        <f>if(J842&gt;QUARTILE!$B$3, "TOP", 0)</f>
        <v>TOP</v>
      </c>
      <c r="M842" s="6">
        <f t="shared" si="1"/>
        <v>2</v>
      </c>
    </row>
    <row r="843">
      <c r="A843" s="1">
        <v>103412.0</v>
      </c>
      <c r="B843" s="1">
        <v>77.0</v>
      </c>
      <c r="C843" s="1">
        <v>22000.0</v>
      </c>
      <c r="D843" s="1" t="s">
        <v>25</v>
      </c>
      <c r="E843" s="1">
        <v>86891.66</v>
      </c>
      <c r="F843" s="1">
        <v>2.0</v>
      </c>
      <c r="G843" s="1">
        <v>27.0</v>
      </c>
      <c r="H843" s="1">
        <v>4.0</v>
      </c>
      <c r="I843" s="1" t="s">
        <v>18</v>
      </c>
      <c r="J843" s="1">
        <v>1.0</v>
      </c>
      <c r="K843" s="1">
        <v>0.851</v>
      </c>
      <c r="L843" s="6" t="str">
        <f>if(J843&gt;QUARTILE!$B$3, "TOP", 0)</f>
        <v>TOP</v>
      </c>
      <c r="M843" s="6">
        <f t="shared" si="1"/>
        <v>1</v>
      </c>
    </row>
    <row r="844">
      <c r="A844" s="1">
        <v>103413.0</v>
      </c>
      <c r="B844" s="1">
        <v>69.0</v>
      </c>
      <c r="C844" s="1">
        <v>12000.0</v>
      </c>
      <c r="D844" s="1" t="s">
        <v>21</v>
      </c>
      <c r="E844" s="1">
        <v>7086.51</v>
      </c>
      <c r="F844" s="1">
        <v>2.0</v>
      </c>
      <c r="G844" s="1">
        <v>20.0</v>
      </c>
      <c r="H844" s="1">
        <v>2.0</v>
      </c>
      <c r="I844" s="1" t="s">
        <v>22</v>
      </c>
      <c r="J844" s="1">
        <v>0.839</v>
      </c>
      <c r="K844" s="1">
        <v>0.093</v>
      </c>
      <c r="L844" s="6" t="str">
        <f>if(J844&gt;QUARTILE!$B$3, "TOP", 0)</f>
        <v>TOP</v>
      </c>
      <c r="M844" s="6">
        <f t="shared" si="1"/>
        <v>2</v>
      </c>
    </row>
    <row r="845">
      <c r="A845" s="1">
        <v>103415.0</v>
      </c>
      <c r="B845" s="1">
        <v>69.0</v>
      </c>
      <c r="C845" s="1">
        <v>51000.0</v>
      </c>
      <c r="D845" s="1" t="s">
        <v>27</v>
      </c>
      <c r="E845" s="1">
        <v>5475.79</v>
      </c>
      <c r="F845" s="1">
        <v>3.0</v>
      </c>
      <c r="G845" s="1">
        <v>38.0</v>
      </c>
      <c r="H845" s="1">
        <v>7.0</v>
      </c>
      <c r="I845" s="1" t="s">
        <v>22</v>
      </c>
      <c r="J845" s="1">
        <v>0.906</v>
      </c>
      <c r="K845" s="1">
        <v>0.617</v>
      </c>
      <c r="L845" s="6" t="str">
        <f>if(J845&gt;QUARTILE!$B$3, "TOP", 0)</f>
        <v>TOP</v>
      </c>
      <c r="M845" s="6">
        <f t="shared" si="1"/>
        <v>2</v>
      </c>
    </row>
    <row r="846">
      <c r="A846" s="1">
        <v>103418.0</v>
      </c>
      <c r="B846" s="1">
        <v>55.0</v>
      </c>
      <c r="C846" s="1">
        <v>16000.0</v>
      </c>
      <c r="D846" s="1" t="s">
        <v>30</v>
      </c>
      <c r="E846" s="1">
        <v>16337.61</v>
      </c>
      <c r="F846" s="1">
        <v>3.0</v>
      </c>
      <c r="G846" s="1">
        <v>21.0</v>
      </c>
      <c r="H846" s="1">
        <v>3.0</v>
      </c>
      <c r="I846" s="1" t="s">
        <v>22</v>
      </c>
      <c r="J846" s="1">
        <v>0.958</v>
      </c>
      <c r="K846" s="1">
        <v>0.328</v>
      </c>
      <c r="L846" s="6" t="str">
        <f>if(J846&gt;QUARTILE!$B$3, "TOP", 0)</f>
        <v>TOP</v>
      </c>
      <c r="M846" s="6">
        <f t="shared" si="1"/>
        <v>2</v>
      </c>
    </row>
    <row r="847">
      <c r="A847" s="1">
        <v>103419.0</v>
      </c>
      <c r="B847" s="1">
        <v>56.0</v>
      </c>
      <c r="C847" s="1">
        <v>33000.0</v>
      </c>
      <c r="D847" s="1" t="s">
        <v>27</v>
      </c>
      <c r="E847" s="1">
        <v>6158.02</v>
      </c>
      <c r="F847" s="1">
        <v>1.0</v>
      </c>
      <c r="G847" s="1">
        <v>19.0</v>
      </c>
      <c r="H847" s="1">
        <v>9.0</v>
      </c>
      <c r="I847" s="1" t="s">
        <v>22</v>
      </c>
      <c r="J847" s="1">
        <v>0.87</v>
      </c>
      <c r="K847" s="1">
        <v>0.263</v>
      </c>
      <c r="L847" s="6" t="str">
        <f>if(J847&gt;QUARTILE!$B$3, "TOP", 0)</f>
        <v>TOP</v>
      </c>
      <c r="M847" s="6">
        <f t="shared" si="1"/>
        <v>2</v>
      </c>
    </row>
    <row r="848">
      <c r="A848" s="1">
        <v>103421.0</v>
      </c>
      <c r="B848" s="1">
        <v>80.0</v>
      </c>
      <c r="C848" s="1">
        <v>13000.0</v>
      </c>
      <c r="D848" s="1" t="s">
        <v>25</v>
      </c>
      <c r="E848" s="1">
        <v>33777.32</v>
      </c>
      <c r="F848" s="1">
        <v>1.0</v>
      </c>
      <c r="G848" s="1">
        <v>13.0</v>
      </c>
      <c r="H848" s="1">
        <v>3.0</v>
      </c>
      <c r="I848" s="1" t="s">
        <v>18</v>
      </c>
      <c r="J848" s="1">
        <v>0.849</v>
      </c>
      <c r="K848" s="1">
        <v>0.635</v>
      </c>
      <c r="L848" s="6" t="str">
        <f>if(J848&gt;QUARTILE!$B$3, "TOP", 0)</f>
        <v>TOP</v>
      </c>
      <c r="M848" s="6">
        <f t="shared" si="1"/>
        <v>1</v>
      </c>
    </row>
    <row r="849">
      <c r="A849" s="1">
        <v>103426.0</v>
      </c>
      <c r="B849" s="1">
        <v>78.0</v>
      </c>
      <c r="C849" s="1">
        <v>58000.0</v>
      </c>
      <c r="D849" s="1" t="s">
        <v>23</v>
      </c>
      <c r="E849" s="1">
        <v>25868.16</v>
      </c>
      <c r="F849" s="1">
        <v>4.0</v>
      </c>
      <c r="G849" s="1">
        <v>23.0</v>
      </c>
      <c r="H849" s="1">
        <v>2.0</v>
      </c>
      <c r="I849" s="1" t="s">
        <v>22</v>
      </c>
      <c r="J849" s="1">
        <v>0.854</v>
      </c>
      <c r="K849" s="1">
        <v>0.25</v>
      </c>
      <c r="L849" s="6" t="str">
        <f>if(J849&gt;QUARTILE!$B$3, "TOP", 0)</f>
        <v>TOP</v>
      </c>
      <c r="M849" s="6">
        <f t="shared" si="1"/>
        <v>2</v>
      </c>
    </row>
    <row r="850">
      <c r="A850" s="1">
        <v>103428.0</v>
      </c>
      <c r="B850" s="1">
        <v>24.0</v>
      </c>
      <c r="C850" s="1">
        <v>10000.0</v>
      </c>
      <c r="D850" s="1" t="s">
        <v>30</v>
      </c>
      <c r="E850" s="1">
        <v>7001.68</v>
      </c>
      <c r="F850" s="1">
        <v>1.0</v>
      </c>
      <c r="G850" s="1">
        <v>24.0</v>
      </c>
      <c r="H850" s="1">
        <v>24.0</v>
      </c>
      <c r="I850" s="1" t="s">
        <v>26</v>
      </c>
      <c r="J850" s="1">
        <v>0.833</v>
      </c>
      <c r="K850" s="1">
        <v>0.504</v>
      </c>
      <c r="L850" s="6" t="str">
        <f>if(J850&gt;QUARTILE!$B$3, "TOP", 0)</f>
        <v>TOP</v>
      </c>
      <c r="M850" s="6">
        <f t="shared" si="1"/>
        <v>3</v>
      </c>
    </row>
    <row r="851">
      <c r="A851" s="1">
        <v>103437.0</v>
      </c>
      <c r="B851" s="1">
        <v>22.0</v>
      </c>
      <c r="C851" s="1">
        <v>19000.0</v>
      </c>
      <c r="D851" s="1" t="s">
        <v>25</v>
      </c>
      <c r="E851" s="1">
        <v>10671.27</v>
      </c>
      <c r="F851" s="1">
        <v>3.0</v>
      </c>
      <c r="G851" s="1">
        <v>23.0</v>
      </c>
      <c r="H851" s="1">
        <v>15.0</v>
      </c>
      <c r="I851" s="1" t="s">
        <v>22</v>
      </c>
      <c r="J851" s="1">
        <v>0.989</v>
      </c>
      <c r="K851" s="1">
        <v>0.496</v>
      </c>
      <c r="L851" s="6" t="str">
        <f>if(J851&gt;QUARTILE!$B$3, "TOP", 0)</f>
        <v>TOP</v>
      </c>
      <c r="M851" s="6">
        <f t="shared" si="1"/>
        <v>2</v>
      </c>
    </row>
    <row r="852">
      <c r="A852" s="1">
        <v>103444.0</v>
      </c>
      <c r="B852" s="1">
        <v>71.0</v>
      </c>
      <c r="C852" s="1">
        <v>25000.0</v>
      </c>
      <c r="D852" s="1" t="s">
        <v>30</v>
      </c>
      <c r="E852" s="1">
        <v>294.5</v>
      </c>
      <c r="F852" s="1">
        <v>4.0</v>
      </c>
      <c r="G852" s="1">
        <v>18.0</v>
      </c>
      <c r="H852" s="1">
        <v>4.0</v>
      </c>
      <c r="I852" s="1" t="s">
        <v>22</v>
      </c>
      <c r="J852" s="1">
        <v>0.907</v>
      </c>
      <c r="K852" s="1">
        <v>0.155</v>
      </c>
      <c r="L852" s="6" t="str">
        <f>if(J852&gt;QUARTILE!$B$3, "TOP", 0)</f>
        <v>TOP</v>
      </c>
      <c r="M852" s="6">
        <f t="shared" si="1"/>
        <v>2</v>
      </c>
    </row>
    <row r="853">
      <c r="A853" s="1">
        <v>103446.0</v>
      </c>
      <c r="B853" s="1">
        <v>32.0</v>
      </c>
      <c r="C853" s="1">
        <v>8000.0</v>
      </c>
      <c r="D853" s="1" t="s">
        <v>23</v>
      </c>
      <c r="E853" s="1">
        <v>2486.64</v>
      </c>
      <c r="F853" s="1">
        <v>3.0</v>
      </c>
      <c r="G853" s="1">
        <v>17.0</v>
      </c>
      <c r="H853" s="1">
        <v>12.0</v>
      </c>
      <c r="I853" s="1" t="s">
        <v>22</v>
      </c>
      <c r="J853" s="1">
        <v>1.0</v>
      </c>
      <c r="K853" s="1">
        <v>0.756</v>
      </c>
      <c r="L853" s="6" t="str">
        <f>if(J853&gt;QUARTILE!$B$3, "TOP", 0)</f>
        <v>TOP</v>
      </c>
      <c r="M853" s="6">
        <f t="shared" si="1"/>
        <v>2</v>
      </c>
    </row>
    <row r="854">
      <c r="A854" s="1">
        <v>103455.0</v>
      </c>
      <c r="B854" s="1">
        <v>30.0</v>
      </c>
      <c r="C854" s="1">
        <v>15000.0</v>
      </c>
      <c r="D854" s="1" t="s">
        <v>23</v>
      </c>
      <c r="E854" s="1">
        <v>8567.18</v>
      </c>
      <c r="F854" s="1">
        <v>2.0</v>
      </c>
      <c r="G854" s="1">
        <v>26.0</v>
      </c>
      <c r="H854" s="1">
        <v>13.0</v>
      </c>
      <c r="I854" s="1" t="s">
        <v>22</v>
      </c>
      <c r="J854" s="1">
        <v>0.914</v>
      </c>
      <c r="K854" s="1">
        <v>0.846</v>
      </c>
      <c r="L854" s="6" t="str">
        <f>if(J854&gt;QUARTILE!$B$3, "TOP", 0)</f>
        <v>TOP</v>
      </c>
      <c r="M854" s="6">
        <f t="shared" si="1"/>
        <v>2</v>
      </c>
    </row>
    <row r="855">
      <c r="A855" s="1">
        <v>103458.0</v>
      </c>
      <c r="B855" s="1">
        <v>67.0</v>
      </c>
      <c r="C855" s="1">
        <v>25000.0</v>
      </c>
      <c r="D855" s="1" t="s">
        <v>27</v>
      </c>
      <c r="E855" s="1">
        <v>6132.33</v>
      </c>
      <c r="F855" s="1">
        <v>4.0</v>
      </c>
      <c r="G855" s="1">
        <v>30.0</v>
      </c>
      <c r="H855" s="1">
        <v>7.0</v>
      </c>
      <c r="I855" s="1" t="s">
        <v>22</v>
      </c>
      <c r="J855" s="1">
        <v>0.893</v>
      </c>
      <c r="K855" s="1">
        <v>0.151</v>
      </c>
      <c r="L855" s="6" t="str">
        <f>if(J855&gt;QUARTILE!$B$3, "TOP", 0)</f>
        <v>TOP</v>
      </c>
      <c r="M855" s="6">
        <f t="shared" si="1"/>
        <v>2</v>
      </c>
    </row>
    <row r="856">
      <c r="A856" s="1">
        <v>103463.0</v>
      </c>
      <c r="B856" s="1">
        <v>54.0</v>
      </c>
      <c r="C856" s="1">
        <v>74000.0</v>
      </c>
      <c r="D856" s="1" t="s">
        <v>30</v>
      </c>
      <c r="E856" s="1">
        <v>25463.0</v>
      </c>
      <c r="F856" s="1">
        <v>4.0</v>
      </c>
      <c r="G856" s="1">
        <v>21.0</v>
      </c>
      <c r="H856" s="1">
        <v>2.0</v>
      </c>
      <c r="I856" s="1" t="s">
        <v>22</v>
      </c>
      <c r="J856" s="1">
        <v>1.0</v>
      </c>
      <c r="K856" s="1">
        <v>0.008</v>
      </c>
      <c r="L856" s="6" t="str">
        <f>if(J856&gt;QUARTILE!$B$3, "TOP", 0)</f>
        <v>TOP</v>
      </c>
      <c r="M856" s="6">
        <f t="shared" si="1"/>
        <v>2</v>
      </c>
    </row>
    <row r="857">
      <c r="A857" s="1">
        <v>103465.0</v>
      </c>
      <c r="B857" s="1">
        <v>49.0</v>
      </c>
      <c r="C857" s="1">
        <v>25000.0</v>
      </c>
      <c r="D857" s="1" t="s">
        <v>17</v>
      </c>
      <c r="E857" s="1">
        <v>23708.61</v>
      </c>
      <c r="F857" s="1">
        <v>4.0</v>
      </c>
      <c r="G857" s="1">
        <v>24.0</v>
      </c>
      <c r="H857" s="1">
        <v>10.0</v>
      </c>
      <c r="I857" s="1" t="s">
        <v>22</v>
      </c>
      <c r="J857" s="1">
        <v>0.848</v>
      </c>
      <c r="K857" s="1">
        <v>0.287</v>
      </c>
      <c r="L857" s="6" t="str">
        <f>if(J857&gt;QUARTILE!$B$3, "TOP", 0)</f>
        <v>TOP</v>
      </c>
      <c r="M857" s="6">
        <f t="shared" si="1"/>
        <v>2</v>
      </c>
    </row>
    <row r="858">
      <c r="A858" s="1">
        <v>103467.0</v>
      </c>
      <c r="B858" s="1">
        <v>34.0</v>
      </c>
      <c r="C858" s="1">
        <v>32000.0</v>
      </c>
      <c r="D858" s="1" t="s">
        <v>17</v>
      </c>
      <c r="E858" s="1">
        <v>23255.11</v>
      </c>
      <c r="F858" s="1">
        <v>1.0</v>
      </c>
      <c r="G858" s="1">
        <v>15.0</v>
      </c>
      <c r="H858" s="1">
        <v>6.0</v>
      </c>
      <c r="I858" s="1" t="s">
        <v>22</v>
      </c>
      <c r="J858" s="1">
        <v>0.904</v>
      </c>
      <c r="K858" s="1">
        <v>0.011</v>
      </c>
      <c r="L858" s="6" t="str">
        <f>if(J858&gt;QUARTILE!$B$3, "TOP", 0)</f>
        <v>TOP</v>
      </c>
      <c r="M858" s="6">
        <f t="shared" si="1"/>
        <v>2</v>
      </c>
    </row>
    <row r="859">
      <c r="A859" s="1">
        <v>103469.0</v>
      </c>
      <c r="B859" s="1">
        <v>66.0</v>
      </c>
      <c r="C859" s="1">
        <v>14000.0</v>
      </c>
      <c r="D859" s="1" t="s">
        <v>27</v>
      </c>
      <c r="E859" s="1">
        <v>9118.01</v>
      </c>
      <c r="F859" s="1">
        <v>4.0</v>
      </c>
      <c r="G859" s="1">
        <v>23.0</v>
      </c>
      <c r="H859" s="1">
        <v>6.0</v>
      </c>
      <c r="I859" s="1" t="s">
        <v>22</v>
      </c>
      <c r="J859" s="1">
        <v>0.862</v>
      </c>
      <c r="K859" s="1">
        <v>0.417</v>
      </c>
      <c r="L859" s="6" t="str">
        <f>if(J859&gt;QUARTILE!$B$3, "TOP", 0)</f>
        <v>TOP</v>
      </c>
      <c r="M859" s="6">
        <f t="shared" si="1"/>
        <v>2</v>
      </c>
    </row>
    <row r="860">
      <c r="A860" s="1">
        <v>103476.0</v>
      </c>
      <c r="B860" s="1">
        <v>70.0</v>
      </c>
      <c r="C860" s="1">
        <v>7000.0</v>
      </c>
      <c r="D860" s="1" t="s">
        <v>25</v>
      </c>
      <c r="E860" s="1">
        <v>11966.91</v>
      </c>
      <c r="F860" s="1">
        <v>1.0</v>
      </c>
      <c r="G860" s="1">
        <v>14.0</v>
      </c>
      <c r="H860" s="1">
        <v>4.0</v>
      </c>
      <c r="I860" s="1" t="s">
        <v>22</v>
      </c>
      <c r="J860" s="1">
        <v>0.97</v>
      </c>
      <c r="K860" s="1">
        <v>0.46</v>
      </c>
      <c r="L860" s="6" t="str">
        <f>if(J860&gt;QUARTILE!$B$3, "TOP", 0)</f>
        <v>TOP</v>
      </c>
      <c r="M860" s="6">
        <f t="shared" si="1"/>
        <v>2</v>
      </c>
    </row>
    <row r="861">
      <c r="A861" s="1">
        <v>103484.0</v>
      </c>
      <c r="B861" s="1">
        <v>35.0</v>
      </c>
      <c r="C861" s="1">
        <v>29000.0</v>
      </c>
      <c r="D861" s="1" t="s">
        <v>25</v>
      </c>
      <c r="E861" s="1">
        <v>27250.91</v>
      </c>
      <c r="F861" s="1">
        <v>1.0</v>
      </c>
      <c r="G861" s="1">
        <v>18.0</v>
      </c>
      <c r="H861" s="1">
        <v>8.0</v>
      </c>
      <c r="I861" s="1" t="s">
        <v>22</v>
      </c>
      <c r="J861" s="1">
        <v>1.0</v>
      </c>
      <c r="K861" s="1">
        <v>0.65</v>
      </c>
      <c r="L861" s="6" t="str">
        <f>if(J861&gt;QUARTILE!$B$3, "TOP", 0)</f>
        <v>TOP</v>
      </c>
      <c r="M861" s="6">
        <f t="shared" si="1"/>
        <v>2</v>
      </c>
    </row>
    <row r="862">
      <c r="A862" s="1">
        <v>103487.0</v>
      </c>
      <c r="B862" s="1">
        <v>58.0</v>
      </c>
      <c r="C862" s="1">
        <v>20000.0</v>
      </c>
      <c r="D862" s="1" t="s">
        <v>23</v>
      </c>
      <c r="E862" s="1">
        <v>3011.27</v>
      </c>
      <c r="F862" s="1">
        <v>4.0</v>
      </c>
      <c r="G862" s="1">
        <v>15.0</v>
      </c>
      <c r="H862" s="1">
        <v>7.0</v>
      </c>
      <c r="I862" s="1" t="s">
        <v>22</v>
      </c>
      <c r="J862" s="1">
        <v>0.869</v>
      </c>
      <c r="K862" s="1">
        <v>0.349</v>
      </c>
      <c r="L862" s="6" t="str">
        <f>if(J862&gt;QUARTILE!$B$3, "TOP", 0)</f>
        <v>TOP</v>
      </c>
      <c r="M862" s="6">
        <f t="shared" si="1"/>
        <v>2</v>
      </c>
    </row>
    <row r="863">
      <c r="A863" s="1">
        <v>103490.0</v>
      </c>
      <c r="B863" s="1">
        <v>46.0</v>
      </c>
      <c r="C863" s="1">
        <v>26000.0</v>
      </c>
      <c r="D863" s="1" t="s">
        <v>17</v>
      </c>
      <c r="E863" s="1">
        <v>3529.88</v>
      </c>
      <c r="F863" s="1">
        <v>5.0</v>
      </c>
      <c r="G863" s="1">
        <v>22.0</v>
      </c>
      <c r="H863" s="1">
        <v>6.0</v>
      </c>
      <c r="I863" s="1" t="s">
        <v>22</v>
      </c>
      <c r="J863" s="1">
        <v>0.974</v>
      </c>
      <c r="K863" s="1">
        <v>0.502</v>
      </c>
      <c r="L863" s="6" t="str">
        <f>if(J863&gt;QUARTILE!$B$3, "TOP", 0)</f>
        <v>TOP</v>
      </c>
      <c r="M863" s="6">
        <f t="shared" si="1"/>
        <v>2</v>
      </c>
    </row>
    <row r="864">
      <c r="A864" s="1">
        <v>103496.0</v>
      </c>
      <c r="B864" s="1">
        <v>66.0</v>
      </c>
      <c r="C864" s="1">
        <v>63000.0</v>
      </c>
      <c r="D864" s="1" t="s">
        <v>25</v>
      </c>
      <c r="E864" s="1">
        <v>2435.61</v>
      </c>
      <c r="F864" s="1">
        <v>1.0</v>
      </c>
      <c r="G864" s="1">
        <v>15.0</v>
      </c>
      <c r="H864" s="1">
        <v>3.0</v>
      </c>
      <c r="I864" s="1" t="s">
        <v>22</v>
      </c>
      <c r="J864" s="1">
        <v>0.889</v>
      </c>
      <c r="K864" s="1">
        <v>0.492</v>
      </c>
      <c r="L864" s="6" t="str">
        <f>if(J864&gt;QUARTILE!$B$3, "TOP", 0)</f>
        <v>TOP</v>
      </c>
      <c r="M864" s="6">
        <f t="shared" si="1"/>
        <v>2</v>
      </c>
    </row>
    <row r="865">
      <c r="A865" s="1">
        <v>103497.0</v>
      </c>
      <c r="B865" s="1">
        <v>58.0</v>
      </c>
      <c r="C865" s="1">
        <v>14000.0</v>
      </c>
      <c r="D865" s="1" t="s">
        <v>23</v>
      </c>
      <c r="E865" s="1">
        <v>36108.33</v>
      </c>
      <c r="F865" s="1">
        <v>5.0</v>
      </c>
      <c r="G865" s="1">
        <v>19.0</v>
      </c>
      <c r="H865" s="1">
        <v>4.0</v>
      </c>
      <c r="I865" s="1" t="s">
        <v>18</v>
      </c>
      <c r="J865" s="1">
        <v>1.0</v>
      </c>
      <c r="K865" s="1">
        <v>0.732</v>
      </c>
      <c r="L865" s="6" t="str">
        <f>if(J865&gt;QUARTILE!$B$3, "TOP", 0)</f>
        <v>TOP</v>
      </c>
      <c r="M865" s="6">
        <f t="shared" si="1"/>
        <v>1</v>
      </c>
    </row>
    <row r="866">
      <c r="A866" s="1">
        <v>103504.0</v>
      </c>
      <c r="B866" s="1">
        <v>77.0</v>
      </c>
      <c r="C866" s="1">
        <v>13000.0</v>
      </c>
      <c r="D866" s="1" t="s">
        <v>27</v>
      </c>
      <c r="E866" s="1">
        <v>6231.58</v>
      </c>
      <c r="F866" s="1">
        <v>4.0</v>
      </c>
      <c r="G866" s="1">
        <v>18.0</v>
      </c>
      <c r="H866" s="1">
        <v>5.0</v>
      </c>
      <c r="I866" s="1" t="s">
        <v>22</v>
      </c>
      <c r="J866" s="1">
        <v>0.93</v>
      </c>
      <c r="K866" s="1">
        <v>0.81</v>
      </c>
      <c r="L866" s="6" t="str">
        <f>if(J866&gt;QUARTILE!$B$3, "TOP", 0)</f>
        <v>TOP</v>
      </c>
      <c r="M866" s="6">
        <f t="shared" si="1"/>
        <v>2</v>
      </c>
    </row>
    <row r="867">
      <c r="A867" s="1">
        <v>103507.0</v>
      </c>
      <c r="B867" s="1">
        <v>50.0</v>
      </c>
      <c r="C867" s="1">
        <v>10000.0</v>
      </c>
      <c r="D867" s="1" t="s">
        <v>25</v>
      </c>
      <c r="E867" s="1">
        <v>3139.54</v>
      </c>
      <c r="F867" s="1">
        <v>4.0</v>
      </c>
      <c r="G867" s="1">
        <v>16.0</v>
      </c>
      <c r="H867" s="1">
        <v>8.0</v>
      </c>
      <c r="I867" s="1" t="s">
        <v>22</v>
      </c>
      <c r="J867" s="1">
        <v>0.97</v>
      </c>
      <c r="K867" s="1">
        <v>0.255</v>
      </c>
      <c r="L867" s="6" t="str">
        <f>if(J867&gt;QUARTILE!$B$3, "TOP", 0)</f>
        <v>TOP</v>
      </c>
      <c r="M867" s="6">
        <f t="shared" si="1"/>
        <v>2</v>
      </c>
    </row>
    <row r="868">
      <c r="A868" s="1">
        <v>103508.0</v>
      </c>
      <c r="B868" s="1">
        <v>27.0</v>
      </c>
      <c r="C868" s="1">
        <v>28000.0</v>
      </c>
      <c r="D868" s="1" t="s">
        <v>25</v>
      </c>
      <c r="E868" s="1">
        <v>28271.86</v>
      </c>
      <c r="F868" s="1">
        <v>4.0</v>
      </c>
      <c r="G868" s="1">
        <v>20.0</v>
      </c>
      <c r="H868" s="1">
        <v>16.0</v>
      </c>
      <c r="I868" s="1" t="s">
        <v>18</v>
      </c>
      <c r="J868" s="1">
        <v>0.92</v>
      </c>
      <c r="K868" s="1">
        <v>0.468</v>
      </c>
      <c r="L868" s="6" t="str">
        <f>if(J868&gt;QUARTILE!$B$3, "TOP", 0)</f>
        <v>TOP</v>
      </c>
      <c r="M868" s="6">
        <f t="shared" si="1"/>
        <v>1</v>
      </c>
    </row>
    <row r="869">
      <c r="A869" s="1">
        <v>103509.0</v>
      </c>
      <c r="B869" s="1">
        <v>67.0</v>
      </c>
      <c r="C869" s="1">
        <v>13000.0</v>
      </c>
      <c r="D869" s="1" t="s">
        <v>23</v>
      </c>
      <c r="E869" s="1">
        <v>4922.49</v>
      </c>
      <c r="F869" s="1">
        <v>5.0</v>
      </c>
      <c r="G869" s="1">
        <v>24.0</v>
      </c>
      <c r="H869" s="1">
        <v>2.0</v>
      </c>
      <c r="I869" s="1" t="s">
        <v>22</v>
      </c>
      <c r="J869" s="1">
        <v>0.96</v>
      </c>
      <c r="K869" s="1">
        <v>0.071</v>
      </c>
      <c r="L869" s="6" t="str">
        <f>if(J869&gt;QUARTILE!$B$3, "TOP", 0)</f>
        <v>TOP</v>
      </c>
      <c r="M869" s="6">
        <f t="shared" si="1"/>
        <v>2</v>
      </c>
    </row>
    <row r="870">
      <c r="A870" s="1">
        <v>103513.0</v>
      </c>
      <c r="B870" s="1">
        <v>38.0</v>
      </c>
      <c r="C870" s="1">
        <v>11000.0</v>
      </c>
      <c r="D870" s="1" t="s">
        <v>25</v>
      </c>
      <c r="E870" s="1">
        <v>8101.54</v>
      </c>
      <c r="F870" s="1">
        <v>2.0</v>
      </c>
      <c r="G870" s="1">
        <v>20.0</v>
      </c>
      <c r="H870" s="1">
        <v>12.0</v>
      </c>
      <c r="I870" s="1" t="s">
        <v>22</v>
      </c>
      <c r="J870" s="1">
        <v>1.0</v>
      </c>
      <c r="K870" s="1">
        <v>0.846</v>
      </c>
      <c r="L870" s="6" t="str">
        <f>if(J870&gt;QUARTILE!$B$3, "TOP", 0)</f>
        <v>TOP</v>
      </c>
      <c r="M870" s="6">
        <f t="shared" si="1"/>
        <v>2</v>
      </c>
    </row>
    <row r="871">
      <c r="A871" s="1">
        <v>103516.0</v>
      </c>
      <c r="B871" s="1">
        <v>72.0</v>
      </c>
      <c r="C871" s="1">
        <v>40000.0</v>
      </c>
      <c r="D871" s="1" t="s">
        <v>27</v>
      </c>
      <c r="E871" s="1">
        <v>13673.62</v>
      </c>
      <c r="F871" s="1">
        <v>5.0</v>
      </c>
      <c r="G871" s="1">
        <v>12.0</v>
      </c>
      <c r="H871" s="1">
        <v>6.0</v>
      </c>
      <c r="I871" s="1" t="s">
        <v>22</v>
      </c>
      <c r="J871" s="1">
        <v>0.929</v>
      </c>
      <c r="K871" s="1">
        <v>0.506</v>
      </c>
      <c r="L871" s="6" t="str">
        <f>if(J871&gt;QUARTILE!$B$3, "TOP", 0)</f>
        <v>TOP</v>
      </c>
      <c r="M871" s="6">
        <f t="shared" si="1"/>
        <v>2</v>
      </c>
    </row>
    <row r="872">
      <c r="A872" s="1">
        <v>103518.0</v>
      </c>
      <c r="B872" s="1">
        <v>25.0</v>
      </c>
      <c r="C872" s="1">
        <v>16000.0</v>
      </c>
      <c r="D872" s="1" t="s">
        <v>25</v>
      </c>
      <c r="E872" s="1">
        <v>13323.1</v>
      </c>
      <c r="F872" s="1">
        <v>3.0</v>
      </c>
      <c r="G872" s="1">
        <v>17.0</v>
      </c>
      <c r="H872" s="1">
        <v>19.0</v>
      </c>
      <c r="I872" s="1" t="s">
        <v>22</v>
      </c>
      <c r="J872" s="1">
        <v>0.835</v>
      </c>
      <c r="K872" s="1">
        <v>0.275</v>
      </c>
      <c r="L872" s="6" t="str">
        <f>if(J872&gt;QUARTILE!$B$3, "TOP", 0)</f>
        <v>TOP</v>
      </c>
      <c r="M872" s="6">
        <f t="shared" si="1"/>
        <v>2</v>
      </c>
    </row>
    <row r="873">
      <c r="A873" s="1">
        <v>103525.0</v>
      </c>
      <c r="B873" s="1">
        <v>77.0</v>
      </c>
      <c r="C873" s="1">
        <v>17000.0</v>
      </c>
      <c r="D873" s="1" t="s">
        <v>27</v>
      </c>
      <c r="E873" s="1">
        <v>11927.12</v>
      </c>
      <c r="F873" s="1">
        <v>5.0</v>
      </c>
      <c r="G873" s="1">
        <v>16.0</v>
      </c>
      <c r="H873" s="1">
        <v>6.0</v>
      </c>
      <c r="I873" s="1" t="s">
        <v>22</v>
      </c>
      <c r="J873" s="1">
        <v>0.928</v>
      </c>
      <c r="K873" s="1">
        <v>0.095</v>
      </c>
      <c r="L873" s="6" t="str">
        <f>if(J873&gt;QUARTILE!$B$3, "TOP", 0)</f>
        <v>TOP</v>
      </c>
      <c r="M873" s="6">
        <f t="shared" si="1"/>
        <v>2</v>
      </c>
    </row>
    <row r="874">
      <c r="A874" s="1">
        <v>103526.0</v>
      </c>
      <c r="B874" s="1">
        <v>40.0</v>
      </c>
      <c r="C874" s="1">
        <v>16000.0</v>
      </c>
      <c r="D874" s="1" t="s">
        <v>23</v>
      </c>
      <c r="E874" s="1">
        <v>23242.14</v>
      </c>
      <c r="F874" s="1">
        <v>5.0</v>
      </c>
      <c r="G874" s="1">
        <v>23.0</v>
      </c>
      <c r="H874" s="1">
        <v>7.0</v>
      </c>
      <c r="I874" s="1" t="s">
        <v>22</v>
      </c>
      <c r="J874" s="1">
        <v>0.987</v>
      </c>
      <c r="K874" s="1">
        <v>0.136</v>
      </c>
      <c r="L874" s="6" t="str">
        <f>if(J874&gt;QUARTILE!$B$3, "TOP", 0)</f>
        <v>TOP</v>
      </c>
      <c r="M874" s="6">
        <f t="shared" si="1"/>
        <v>2</v>
      </c>
    </row>
    <row r="875">
      <c r="A875" s="1">
        <v>103536.0</v>
      </c>
      <c r="B875" s="1">
        <v>25.0</v>
      </c>
      <c r="C875" s="1">
        <v>56000.0</v>
      </c>
      <c r="D875" s="1" t="s">
        <v>25</v>
      </c>
      <c r="E875" s="1">
        <v>9814.47</v>
      </c>
      <c r="F875" s="1">
        <v>4.0</v>
      </c>
      <c r="G875" s="1">
        <v>18.0</v>
      </c>
      <c r="H875" s="1">
        <v>13.0</v>
      </c>
      <c r="I875" s="1" t="s">
        <v>18</v>
      </c>
      <c r="J875" s="1">
        <v>0.893</v>
      </c>
      <c r="K875" s="1">
        <v>0.089</v>
      </c>
      <c r="L875" s="6" t="str">
        <f>if(J875&gt;QUARTILE!$B$3, "TOP", 0)</f>
        <v>TOP</v>
      </c>
      <c r="M875" s="6">
        <f t="shared" si="1"/>
        <v>1</v>
      </c>
    </row>
    <row r="876">
      <c r="A876" s="1">
        <v>103538.0</v>
      </c>
      <c r="B876" s="1">
        <v>25.0</v>
      </c>
      <c r="C876" s="1">
        <v>19000.0</v>
      </c>
      <c r="D876" s="1" t="s">
        <v>23</v>
      </c>
      <c r="E876" s="1">
        <v>3043.03</v>
      </c>
      <c r="F876" s="1">
        <v>5.0</v>
      </c>
      <c r="G876" s="1">
        <v>28.0</v>
      </c>
      <c r="H876" s="1">
        <v>10.0</v>
      </c>
      <c r="I876" s="1" t="s">
        <v>22</v>
      </c>
      <c r="J876" s="1">
        <v>0.895</v>
      </c>
      <c r="K876" s="1">
        <v>0.296</v>
      </c>
      <c r="L876" s="6" t="str">
        <f>if(J876&gt;QUARTILE!$B$3, "TOP", 0)</f>
        <v>TOP</v>
      </c>
      <c r="M876" s="6">
        <f t="shared" si="1"/>
        <v>2</v>
      </c>
    </row>
    <row r="877">
      <c r="A877" s="1">
        <v>103545.0</v>
      </c>
      <c r="B877" s="1">
        <v>41.0</v>
      </c>
      <c r="C877" s="1">
        <v>20000.0</v>
      </c>
      <c r="D877" s="1" t="s">
        <v>24</v>
      </c>
      <c r="E877" s="1">
        <v>1354.47</v>
      </c>
      <c r="F877" s="1">
        <v>5.0</v>
      </c>
      <c r="G877" s="1">
        <v>20.0</v>
      </c>
      <c r="H877" s="1">
        <v>3.0</v>
      </c>
      <c r="I877" s="1" t="s">
        <v>22</v>
      </c>
      <c r="J877" s="1">
        <v>0.978</v>
      </c>
      <c r="K877" s="1">
        <v>0.143</v>
      </c>
      <c r="L877" s="6" t="str">
        <f>if(J877&gt;QUARTILE!$B$3, "TOP", 0)</f>
        <v>TOP</v>
      </c>
      <c r="M877" s="6">
        <f t="shared" si="1"/>
        <v>2</v>
      </c>
    </row>
    <row r="878">
      <c r="A878" s="1">
        <v>103552.0</v>
      </c>
      <c r="B878" s="1">
        <v>57.0</v>
      </c>
      <c r="C878" s="1">
        <v>17000.0</v>
      </c>
      <c r="D878" s="1" t="s">
        <v>17</v>
      </c>
      <c r="E878" s="1">
        <v>1458.52</v>
      </c>
      <c r="F878" s="1">
        <v>1.0</v>
      </c>
      <c r="G878" s="1">
        <v>27.0</v>
      </c>
      <c r="H878" s="1">
        <v>9.0</v>
      </c>
      <c r="I878" s="1" t="s">
        <v>22</v>
      </c>
      <c r="J878" s="1">
        <v>0.968</v>
      </c>
      <c r="K878" s="1">
        <v>0.686</v>
      </c>
      <c r="L878" s="6" t="str">
        <f>if(J878&gt;QUARTILE!$B$3, "TOP", 0)</f>
        <v>TOP</v>
      </c>
      <c r="M878" s="6">
        <f t="shared" si="1"/>
        <v>2</v>
      </c>
    </row>
    <row r="879">
      <c r="A879" s="1">
        <v>103557.0</v>
      </c>
      <c r="B879" s="1">
        <v>28.0</v>
      </c>
      <c r="C879" s="1">
        <v>16000.0</v>
      </c>
      <c r="D879" s="1" t="s">
        <v>23</v>
      </c>
      <c r="E879" s="1">
        <v>85476.9</v>
      </c>
      <c r="F879" s="1">
        <v>2.0</v>
      </c>
      <c r="G879" s="1">
        <v>16.0</v>
      </c>
      <c r="H879" s="1">
        <v>17.0</v>
      </c>
      <c r="I879" s="1" t="s">
        <v>22</v>
      </c>
      <c r="J879" s="1">
        <v>0.978</v>
      </c>
      <c r="K879" s="1">
        <v>0.276</v>
      </c>
      <c r="L879" s="6" t="str">
        <f>if(J879&gt;QUARTILE!$B$3, "TOP", 0)</f>
        <v>TOP</v>
      </c>
      <c r="M879" s="6">
        <f t="shared" si="1"/>
        <v>2</v>
      </c>
    </row>
    <row r="880">
      <c r="A880" s="1">
        <v>103559.0</v>
      </c>
      <c r="B880" s="1">
        <v>32.0</v>
      </c>
      <c r="C880" s="1">
        <v>32000.0</v>
      </c>
      <c r="D880" s="1" t="s">
        <v>25</v>
      </c>
      <c r="E880" s="1">
        <v>32823.33</v>
      </c>
      <c r="F880" s="1">
        <v>4.0</v>
      </c>
      <c r="G880" s="1">
        <v>12.0</v>
      </c>
      <c r="H880" s="1">
        <v>5.0</v>
      </c>
      <c r="I880" s="1" t="s">
        <v>18</v>
      </c>
      <c r="J880" s="1">
        <v>0.993</v>
      </c>
      <c r="K880" s="1">
        <v>0.385</v>
      </c>
      <c r="L880" s="6" t="str">
        <f>if(J880&gt;QUARTILE!$B$3, "TOP", 0)</f>
        <v>TOP</v>
      </c>
      <c r="M880" s="6">
        <f t="shared" si="1"/>
        <v>1</v>
      </c>
    </row>
    <row r="881">
      <c r="A881" s="1">
        <v>103560.0</v>
      </c>
      <c r="B881" s="1">
        <v>36.0</v>
      </c>
      <c r="C881" s="1">
        <v>20000.0</v>
      </c>
      <c r="D881" s="1" t="s">
        <v>25</v>
      </c>
      <c r="E881" s="1">
        <v>27739.2</v>
      </c>
      <c r="F881" s="1">
        <v>1.0</v>
      </c>
      <c r="G881" s="1">
        <v>17.0</v>
      </c>
      <c r="H881" s="1">
        <v>9.0</v>
      </c>
      <c r="I881" s="1" t="s">
        <v>22</v>
      </c>
      <c r="J881" s="1">
        <v>0.959</v>
      </c>
      <c r="K881" s="1">
        <v>0.577</v>
      </c>
      <c r="L881" s="6" t="str">
        <f>if(J881&gt;QUARTILE!$B$3, "TOP", 0)</f>
        <v>TOP</v>
      </c>
      <c r="M881" s="6">
        <f t="shared" si="1"/>
        <v>2</v>
      </c>
    </row>
    <row r="882">
      <c r="A882" s="1">
        <v>103562.0</v>
      </c>
      <c r="B882" s="1">
        <v>68.0</v>
      </c>
      <c r="C882" s="1">
        <v>16000.0</v>
      </c>
      <c r="D882" s="1" t="s">
        <v>23</v>
      </c>
      <c r="E882" s="1">
        <v>63040.99</v>
      </c>
      <c r="F882" s="1">
        <v>1.0</v>
      </c>
      <c r="G882" s="1">
        <v>15.0</v>
      </c>
      <c r="H882" s="1">
        <v>5.0</v>
      </c>
      <c r="I882" s="1" t="s">
        <v>18</v>
      </c>
      <c r="J882" s="1">
        <v>1.0</v>
      </c>
      <c r="K882" s="1">
        <v>0.221</v>
      </c>
      <c r="L882" s="6" t="str">
        <f>if(J882&gt;QUARTILE!$B$3, "TOP", 0)</f>
        <v>TOP</v>
      </c>
      <c r="M882" s="6">
        <f t="shared" si="1"/>
        <v>1</v>
      </c>
    </row>
    <row r="883">
      <c r="A883" s="1">
        <v>103567.0</v>
      </c>
      <c r="B883" s="1">
        <v>22.0</v>
      </c>
      <c r="C883" s="1">
        <v>21000.0</v>
      </c>
      <c r="D883" s="1" t="s">
        <v>27</v>
      </c>
      <c r="E883" s="1">
        <v>13133.65</v>
      </c>
      <c r="F883" s="1">
        <v>1.0</v>
      </c>
      <c r="G883" s="1">
        <v>16.0</v>
      </c>
      <c r="H883" s="1">
        <v>21.0</v>
      </c>
      <c r="I883" s="1" t="s">
        <v>26</v>
      </c>
      <c r="J883" s="1">
        <v>0.973</v>
      </c>
      <c r="K883" s="1">
        <v>0.547</v>
      </c>
      <c r="L883" s="6" t="str">
        <f>if(J883&gt;QUARTILE!$B$3, "TOP", 0)</f>
        <v>TOP</v>
      </c>
      <c r="M883" s="6">
        <f t="shared" si="1"/>
        <v>3</v>
      </c>
    </row>
    <row r="884">
      <c r="A884" s="1">
        <v>103573.0</v>
      </c>
      <c r="B884" s="1">
        <v>27.0</v>
      </c>
      <c r="C884" s="1">
        <v>12000.0</v>
      </c>
      <c r="D884" s="1" t="s">
        <v>25</v>
      </c>
      <c r="E884" s="1">
        <v>1507.18</v>
      </c>
      <c r="F884" s="1">
        <v>5.0</v>
      </c>
      <c r="G884" s="1">
        <v>24.0</v>
      </c>
      <c r="H884" s="1">
        <v>19.0</v>
      </c>
      <c r="I884" s="1" t="s">
        <v>22</v>
      </c>
      <c r="J884" s="1">
        <v>0.845</v>
      </c>
      <c r="K884" s="1">
        <v>0.546</v>
      </c>
      <c r="L884" s="6" t="str">
        <f>if(J884&gt;QUARTILE!$B$3, "TOP", 0)</f>
        <v>TOP</v>
      </c>
      <c r="M884" s="6">
        <f t="shared" si="1"/>
        <v>2</v>
      </c>
    </row>
    <row r="885">
      <c r="A885" s="1">
        <v>103579.0</v>
      </c>
      <c r="B885" s="1">
        <v>34.0</v>
      </c>
      <c r="C885" s="1">
        <v>36000.0</v>
      </c>
      <c r="D885" s="1" t="s">
        <v>25</v>
      </c>
      <c r="E885" s="1">
        <v>55199.31</v>
      </c>
      <c r="F885" s="1">
        <v>5.0</v>
      </c>
      <c r="G885" s="1">
        <v>21.0</v>
      </c>
      <c r="H885" s="1">
        <v>9.0</v>
      </c>
      <c r="I885" s="1" t="s">
        <v>18</v>
      </c>
      <c r="J885" s="1">
        <v>0.953</v>
      </c>
      <c r="K885" s="1">
        <v>0.416</v>
      </c>
      <c r="L885" s="6" t="str">
        <f>if(J885&gt;QUARTILE!$B$3, "TOP", 0)</f>
        <v>TOP</v>
      </c>
      <c r="M885" s="6">
        <f t="shared" si="1"/>
        <v>1</v>
      </c>
    </row>
    <row r="886">
      <c r="A886" s="1">
        <v>103589.0</v>
      </c>
      <c r="B886" s="1">
        <v>66.0</v>
      </c>
      <c r="C886" s="1">
        <v>25000.0</v>
      </c>
      <c r="D886" s="1" t="s">
        <v>27</v>
      </c>
      <c r="E886" s="1">
        <v>9484.78</v>
      </c>
      <c r="F886" s="1">
        <v>1.0</v>
      </c>
      <c r="G886" s="1">
        <v>22.0</v>
      </c>
      <c r="H886" s="1">
        <v>5.0</v>
      </c>
      <c r="I886" s="1" t="s">
        <v>22</v>
      </c>
      <c r="J886" s="1">
        <v>0.883</v>
      </c>
      <c r="K886" s="1">
        <v>0.787</v>
      </c>
      <c r="L886" s="6" t="str">
        <f>if(J886&gt;QUARTILE!$B$3, "TOP", 0)</f>
        <v>TOP</v>
      </c>
      <c r="M886" s="6">
        <f t="shared" si="1"/>
        <v>2</v>
      </c>
    </row>
    <row r="887">
      <c r="A887" s="1">
        <v>103596.0</v>
      </c>
      <c r="B887" s="1">
        <v>42.0</v>
      </c>
      <c r="C887" s="1">
        <v>29000.0</v>
      </c>
      <c r="D887" s="1" t="s">
        <v>17</v>
      </c>
      <c r="E887" s="1">
        <v>43358.42</v>
      </c>
      <c r="F887" s="1">
        <v>5.0</v>
      </c>
      <c r="G887" s="1">
        <v>15.0</v>
      </c>
      <c r="H887" s="1">
        <v>9.0</v>
      </c>
      <c r="I887" s="1" t="s">
        <v>18</v>
      </c>
      <c r="J887" s="1">
        <v>0.927</v>
      </c>
      <c r="K887" s="1">
        <v>0.269</v>
      </c>
      <c r="L887" s="6" t="str">
        <f>if(J887&gt;QUARTILE!$B$3, "TOP", 0)</f>
        <v>TOP</v>
      </c>
      <c r="M887" s="6">
        <f t="shared" si="1"/>
        <v>1</v>
      </c>
    </row>
    <row r="888">
      <c r="A888" s="1">
        <v>103597.0</v>
      </c>
      <c r="B888" s="1">
        <v>75.0</v>
      </c>
      <c r="C888" s="1">
        <v>40000.0</v>
      </c>
      <c r="D888" s="1" t="s">
        <v>27</v>
      </c>
      <c r="E888" s="1">
        <v>14756.7</v>
      </c>
      <c r="F888" s="1">
        <v>5.0</v>
      </c>
      <c r="G888" s="1">
        <v>16.0</v>
      </c>
      <c r="H888" s="1">
        <v>4.0</v>
      </c>
      <c r="I888" s="1" t="s">
        <v>22</v>
      </c>
      <c r="J888" s="1">
        <v>0.915</v>
      </c>
      <c r="K888" s="1">
        <v>0.045</v>
      </c>
      <c r="L888" s="6" t="str">
        <f>if(J888&gt;QUARTILE!$B$3, "TOP", 0)</f>
        <v>TOP</v>
      </c>
      <c r="M888" s="6">
        <f t="shared" si="1"/>
        <v>2</v>
      </c>
    </row>
    <row r="889">
      <c r="A889" s="1">
        <v>103603.0</v>
      </c>
      <c r="B889" s="1">
        <v>38.0</v>
      </c>
      <c r="C889" s="1">
        <v>20000.0</v>
      </c>
      <c r="D889" s="1" t="s">
        <v>17</v>
      </c>
      <c r="E889" s="1">
        <v>27491.59</v>
      </c>
      <c r="F889" s="1">
        <v>1.0</v>
      </c>
      <c r="G889" s="1">
        <v>15.0</v>
      </c>
      <c r="H889" s="1">
        <v>10.0</v>
      </c>
      <c r="I889" s="1" t="s">
        <v>22</v>
      </c>
      <c r="J889" s="1">
        <v>0.833</v>
      </c>
      <c r="K889" s="1">
        <v>0.486</v>
      </c>
      <c r="L889" s="6" t="str">
        <f>if(J889&gt;QUARTILE!$B$3, "TOP", 0)</f>
        <v>TOP</v>
      </c>
      <c r="M889" s="6">
        <f t="shared" si="1"/>
        <v>2</v>
      </c>
    </row>
    <row r="890">
      <c r="A890" s="1">
        <v>103605.0</v>
      </c>
      <c r="B890" s="1">
        <v>29.0</v>
      </c>
      <c r="C890" s="1">
        <v>29000.0</v>
      </c>
      <c r="D890" s="1" t="s">
        <v>25</v>
      </c>
      <c r="E890" s="1">
        <v>41401.51</v>
      </c>
      <c r="F890" s="1">
        <v>2.0</v>
      </c>
      <c r="G890" s="1">
        <v>19.0</v>
      </c>
      <c r="H890" s="1">
        <v>13.0</v>
      </c>
      <c r="I890" s="1" t="s">
        <v>22</v>
      </c>
      <c r="J890" s="1">
        <v>0.979</v>
      </c>
      <c r="K890" s="1">
        <v>0.762</v>
      </c>
      <c r="L890" s="6" t="str">
        <f>if(J890&gt;QUARTILE!$B$3, "TOP", 0)</f>
        <v>TOP</v>
      </c>
      <c r="M890" s="6">
        <f t="shared" si="1"/>
        <v>2</v>
      </c>
    </row>
    <row r="891">
      <c r="A891" s="1">
        <v>103606.0</v>
      </c>
      <c r="B891" s="1">
        <v>44.0</v>
      </c>
      <c r="C891" s="1">
        <v>15000.0</v>
      </c>
      <c r="D891" s="1" t="s">
        <v>23</v>
      </c>
      <c r="E891" s="1">
        <v>13901.45</v>
      </c>
      <c r="F891" s="1">
        <v>4.0</v>
      </c>
      <c r="G891" s="1">
        <v>20.0</v>
      </c>
      <c r="H891" s="1">
        <v>12.0</v>
      </c>
      <c r="I891" s="1" t="s">
        <v>22</v>
      </c>
      <c r="J891" s="1">
        <v>1.0</v>
      </c>
      <c r="K891" s="1">
        <v>0.324</v>
      </c>
      <c r="L891" s="6" t="str">
        <f>if(J891&gt;QUARTILE!$B$3, "TOP", 0)</f>
        <v>TOP</v>
      </c>
      <c r="M891" s="6">
        <f t="shared" si="1"/>
        <v>2</v>
      </c>
    </row>
    <row r="892">
      <c r="A892" s="1">
        <v>103608.0</v>
      </c>
      <c r="B892" s="1">
        <v>19.0</v>
      </c>
      <c r="C892" s="1">
        <v>15000.0</v>
      </c>
      <c r="D892" s="1" t="s">
        <v>23</v>
      </c>
      <c r="E892" s="1">
        <v>100000.0</v>
      </c>
      <c r="F892" s="1">
        <v>1.0</v>
      </c>
      <c r="G892" s="1">
        <v>18.0</v>
      </c>
      <c r="H892" s="1">
        <v>17.0</v>
      </c>
      <c r="I892" s="1" t="s">
        <v>18</v>
      </c>
      <c r="J892" s="1">
        <v>1.0</v>
      </c>
      <c r="K892" s="1">
        <v>0.559</v>
      </c>
      <c r="L892" s="6" t="str">
        <f>if(J892&gt;QUARTILE!$B$3, "TOP", 0)</f>
        <v>TOP</v>
      </c>
      <c r="M892" s="6">
        <f t="shared" si="1"/>
        <v>1</v>
      </c>
    </row>
    <row r="893">
      <c r="A893" s="1">
        <v>103613.0</v>
      </c>
      <c r="B893" s="1">
        <v>48.0</v>
      </c>
      <c r="C893" s="1">
        <v>51000.0</v>
      </c>
      <c r="D893" s="1" t="s">
        <v>25</v>
      </c>
      <c r="E893" s="1">
        <v>9771.18</v>
      </c>
      <c r="F893" s="1">
        <v>1.0</v>
      </c>
      <c r="G893" s="1">
        <v>23.0</v>
      </c>
      <c r="H893" s="1">
        <v>11.0</v>
      </c>
      <c r="I893" s="1" t="s">
        <v>22</v>
      </c>
      <c r="J893" s="1">
        <v>0.855</v>
      </c>
      <c r="K893" s="1">
        <v>0.392</v>
      </c>
      <c r="L893" s="6" t="str">
        <f>if(J893&gt;QUARTILE!$B$3, "TOP", 0)</f>
        <v>TOP</v>
      </c>
      <c r="M893" s="6">
        <f t="shared" si="1"/>
        <v>2</v>
      </c>
    </row>
    <row r="894">
      <c r="A894" s="1">
        <v>103614.0</v>
      </c>
      <c r="B894" s="1">
        <v>33.0</v>
      </c>
      <c r="C894" s="1">
        <v>24000.0</v>
      </c>
      <c r="D894" s="1" t="s">
        <v>25</v>
      </c>
      <c r="E894" s="1">
        <v>1792.15</v>
      </c>
      <c r="F894" s="1">
        <v>4.0</v>
      </c>
      <c r="G894" s="1">
        <v>15.0</v>
      </c>
      <c r="H894" s="1">
        <v>7.0</v>
      </c>
      <c r="I894" s="1" t="s">
        <v>22</v>
      </c>
      <c r="J894" s="1">
        <v>0.911</v>
      </c>
      <c r="K894" s="1">
        <v>0.605</v>
      </c>
      <c r="L894" s="6" t="str">
        <f>if(J894&gt;QUARTILE!$B$3, "TOP", 0)</f>
        <v>TOP</v>
      </c>
      <c r="M894" s="6">
        <f t="shared" si="1"/>
        <v>2</v>
      </c>
    </row>
    <row r="895">
      <c r="A895" s="1">
        <v>103628.0</v>
      </c>
      <c r="B895" s="1">
        <v>57.0</v>
      </c>
      <c r="C895" s="1">
        <v>16000.0</v>
      </c>
      <c r="D895" s="1" t="s">
        <v>24</v>
      </c>
      <c r="E895" s="1">
        <v>18021.95</v>
      </c>
      <c r="F895" s="1">
        <v>1.0</v>
      </c>
      <c r="G895" s="1">
        <v>15.0</v>
      </c>
      <c r="H895" s="1">
        <v>7.0</v>
      </c>
      <c r="I895" s="1" t="s">
        <v>22</v>
      </c>
      <c r="J895" s="1">
        <v>0.989</v>
      </c>
      <c r="K895" s="1">
        <v>0.164</v>
      </c>
      <c r="L895" s="6" t="str">
        <f>if(J895&gt;QUARTILE!$B$3, "TOP", 0)</f>
        <v>TOP</v>
      </c>
      <c r="M895" s="6">
        <f t="shared" si="1"/>
        <v>2</v>
      </c>
    </row>
    <row r="896">
      <c r="A896" s="1">
        <v>103637.0</v>
      </c>
      <c r="B896" s="1">
        <v>47.0</v>
      </c>
      <c r="C896" s="1">
        <v>34000.0</v>
      </c>
      <c r="D896" s="1" t="s">
        <v>25</v>
      </c>
      <c r="E896" s="1">
        <v>6550.66</v>
      </c>
      <c r="F896" s="1">
        <v>1.0</v>
      </c>
      <c r="G896" s="1">
        <v>16.0</v>
      </c>
      <c r="H896" s="1">
        <v>7.0</v>
      </c>
      <c r="I896" s="1" t="s">
        <v>22</v>
      </c>
      <c r="J896" s="1">
        <v>0.836</v>
      </c>
      <c r="K896" s="1">
        <v>0.92</v>
      </c>
      <c r="L896" s="6" t="str">
        <f>if(J896&gt;QUARTILE!$B$3, "TOP", 0)</f>
        <v>TOP</v>
      </c>
      <c r="M896" s="6">
        <f t="shared" si="1"/>
        <v>2</v>
      </c>
    </row>
    <row r="897">
      <c r="A897" s="1">
        <v>103642.0</v>
      </c>
      <c r="B897" s="1">
        <v>68.0</v>
      </c>
      <c r="C897" s="1">
        <v>44000.0</v>
      </c>
      <c r="D897" s="1" t="s">
        <v>27</v>
      </c>
      <c r="E897" s="1">
        <v>2987.16</v>
      </c>
      <c r="F897" s="1">
        <v>3.0</v>
      </c>
      <c r="G897" s="1">
        <v>21.0</v>
      </c>
      <c r="H897" s="1">
        <v>9.0</v>
      </c>
      <c r="I897" s="1" t="s">
        <v>22</v>
      </c>
      <c r="J897" s="1">
        <v>0.858</v>
      </c>
      <c r="K897" s="1">
        <v>0.053</v>
      </c>
      <c r="L897" s="6" t="str">
        <f>if(J897&gt;QUARTILE!$B$3, "TOP", 0)</f>
        <v>TOP</v>
      </c>
      <c r="M897" s="6">
        <f t="shared" si="1"/>
        <v>2</v>
      </c>
    </row>
    <row r="898">
      <c r="A898" s="1">
        <v>103648.0</v>
      </c>
      <c r="B898" s="1">
        <v>75.0</v>
      </c>
      <c r="C898" s="1">
        <v>56000.0</v>
      </c>
      <c r="D898" s="1" t="s">
        <v>21</v>
      </c>
      <c r="E898" s="1">
        <v>31409.23</v>
      </c>
      <c r="F898" s="1">
        <v>3.0</v>
      </c>
      <c r="G898" s="1">
        <v>12.0</v>
      </c>
      <c r="H898" s="1">
        <v>1.0</v>
      </c>
      <c r="I898" s="1" t="s">
        <v>18</v>
      </c>
      <c r="J898" s="1">
        <v>0.861</v>
      </c>
      <c r="K898" s="1">
        <v>0.64</v>
      </c>
      <c r="L898" s="6" t="str">
        <f>if(J898&gt;QUARTILE!$B$3, "TOP", 0)</f>
        <v>TOP</v>
      </c>
      <c r="M898" s="6">
        <f t="shared" si="1"/>
        <v>1</v>
      </c>
    </row>
    <row r="899">
      <c r="A899" s="1">
        <v>103658.0</v>
      </c>
      <c r="B899" s="1">
        <v>38.0</v>
      </c>
      <c r="C899" s="1">
        <v>15000.0</v>
      </c>
      <c r="D899" s="1" t="s">
        <v>25</v>
      </c>
      <c r="E899" s="1">
        <v>10445.19</v>
      </c>
      <c r="F899" s="1">
        <v>4.0</v>
      </c>
      <c r="G899" s="1">
        <v>20.0</v>
      </c>
      <c r="H899" s="1">
        <v>6.0</v>
      </c>
      <c r="I899" s="1" t="s">
        <v>22</v>
      </c>
      <c r="J899" s="1">
        <v>0.924</v>
      </c>
      <c r="K899" s="1">
        <v>0.261</v>
      </c>
      <c r="L899" s="6" t="str">
        <f>if(J899&gt;QUARTILE!$B$3, "TOP", 0)</f>
        <v>TOP</v>
      </c>
      <c r="M899" s="6">
        <f t="shared" si="1"/>
        <v>2</v>
      </c>
    </row>
    <row r="900">
      <c r="A900" s="1">
        <v>103662.0</v>
      </c>
      <c r="B900" s="1">
        <v>79.0</v>
      </c>
      <c r="C900" s="1">
        <v>20000.0</v>
      </c>
      <c r="D900" s="1" t="s">
        <v>23</v>
      </c>
      <c r="E900" s="1">
        <v>6999.84</v>
      </c>
      <c r="F900" s="1">
        <v>4.0</v>
      </c>
      <c r="G900" s="1">
        <v>17.0</v>
      </c>
      <c r="H900" s="1">
        <v>2.0</v>
      </c>
      <c r="I900" s="1" t="s">
        <v>22</v>
      </c>
      <c r="J900" s="1">
        <v>0.929</v>
      </c>
      <c r="K900" s="1">
        <v>0.183</v>
      </c>
      <c r="L900" s="6" t="str">
        <f>if(J900&gt;QUARTILE!$B$3, "TOP", 0)</f>
        <v>TOP</v>
      </c>
      <c r="M900" s="6">
        <f t="shared" si="1"/>
        <v>2</v>
      </c>
    </row>
    <row r="901">
      <c r="A901" s="1">
        <v>103666.0</v>
      </c>
      <c r="B901" s="1">
        <v>63.0</v>
      </c>
      <c r="C901" s="1">
        <v>18000.0</v>
      </c>
      <c r="D901" s="1" t="s">
        <v>27</v>
      </c>
      <c r="E901" s="1">
        <v>17470.99</v>
      </c>
      <c r="F901" s="1">
        <v>1.0</v>
      </c>
      <c r="G901" s="1">
        <v>21.0</v>
      </c>
      <c r="H901" s="1">
        <v>4.0</v>
      </c>
      <c r="I901" s="1" t="s">
        <v>22</v>
      </c>
      <c r="J901" s="1">
        <v>0.861</v>
      </c>
      <c r="K901" s="1">
        <v>0.627</v>
      </c>
      <c r="L901" s="6" t="str">
        <f>if(J901&gt;QUARTILE!$B$3, "TOP", 0)</f>
        <v>TOP</v>
      </c>
      <c r="M901" s="6">
        <f t="shared" si="1"/>
        <v>2</v>
      </c>
    </row>
    <row r="902">
      <c r="A902" s="1">
        <v>103674.0</v>
      </c>
      <c r="B902" s="1">
        <v>60.0</v>
      </c>
      <c r="C902" s="1">
        <v>18000.0</v>
      </c>
      <c r="D902" s="1" t="s">
        <v>25</v>
      </c>
      <c r="E902" s="1">
        <v>22546.7</v>
      </c>
      <c r="F902" s="1">
        <v>2.0</v>
      </c>
      <c r="G902" s="1">
        <v>19.0</v>
      </c>
      <c r="H902" s="1">
        <v>4.0</v>
      </c>
      <c r="I902" s="1" t="s">
        <v>22</v>
      </c>
      <c r="J902" s="1">
        <v>0.848</v>
      </c>
      <c r="K902" s="1">
        <v>0.681</v>
      </c>
      <c r="L902" s="6" t="str">
        <f>if(J902&gt;QUARTILE!$B$3, "TOP", 0)</f>
        <v>TOP</v>
      </c>
      <c r="M902" s="6">
        <f t="shared" si="1"/>
        <v>2</v>
      </c>
    </row>
    <row r="903">
      <c r="A903" s="1">
        <v>103677.0</v>
      </c>
      <c r="B903" s="1">
        <v>45.0</v>
      </c>
      <c r="C903" s="1">
        <v>9000.0</v>
      </c>
      <c r="D903" s="1" t="s">
        <v>31</v>
      </c>
      <c r="E903" s="1">
        <v>11981.35</v>
      </c>
      <c r="F903" s="1">
        <v>3.0</v>
      </c>
      <c r="G903" s="1">
        <v>13.0</v>
      </c>
      <c r="H903" s="1">
        <v>12.0</v>
      </c>
      <c r="I903" s="1" t="s">
        <v>22</v>
      </c>
      <c r="J903" s="1">
        <v>0.929</v>
      </c>
      <c r="K903" s="1">
        <v>0.902</v>
      </c>
      <c r="L903" s="6" t="str">
        <f>if(J903&gt;QUARTILE!$B$3, "TOP", 0)</f>
        <v>TOP</v>
      </c>
      <c r="M903" s="6">
        <f t="shared" si="1"/>
        <v>2</v>
      </c>
    </row>
    <row r="904">
      <c r="A904" s="1">
        <v>103678.0</v>
      </c>
      <c r="B904" s="1">
        <v>46.0</v>
      </c>
      <c r="C904" s="1">
        <v>38000.0</v>
      </c>
      <c r="D904" s="1" t="s">
        <v>23</v>
      </c>
      <c r="E904" s="1">
        <v>261.23</v>
      </c>
      <c r="F904" s="1">
        <v>4.0</v>
      </c>
      <c r="G904" s="1">
        <v>24.0</v>
      </c>
      <c r="H904" s="1">
        <v>15.0</v>
      </c>
      <c r="I904" s="1" t="s">
        <v>18</v>
      </c>
      <c r="J904" s="1">
        <v>0.847</v>
      </c>
      <c r="K904" s="1">
        <v>0.188</v>
      </c>
      <c r="L904" s="6" t="str">
        <f>if(J904&gt;QUARTILE!$B$3, "TOP", 0)</f>
        <v>TOP</v>
      </c>
      <c r="M904" s="6">
        <f t="shared" si="1"/>
        <v>1</v>
      </c>
    </row>
    <row r="905">
      <c r="A905" s="1">
        <v>103684.0</v>
      </c>
      <c r="B905" s="1">
        <v>32.0</v>
      </c>
      <c r="C905" s="1">
        <v>55000.0</v>
      </c>
      <c r="D905" s="1" t="s">
        <v>25</v>
      </c>
      <c r="E905" s="1">
        <v>24387.05</v>
      </c>
      <c r="F905" s="1">
        <v>1.0</v>
      </c>
      <c r="G905" s="1">
        <v>21.0</v>
      </c>
      <c r="H905" s="1">
        <v>9.0</v>
      </c>
      <c r="I905" s="1" t="s">
        <v>22</v>
      </c>
      <c r="J905" s="1">
        <v>1.0</v>
      </c>
      <c r="K905" s="1">
        <v>0.131</v>
      </c>
      <c r="L905" s="6" t="str">
        <f>if(J905&gt;QUARTILE!$B$3, "TOP", 0)</f>
        <v>TOP</v>
      </c>
      <c r="M905" s="6">
        <f t="shared" si="1"/>
        <v>2</v>
      </c>
    </row>
    <row r="906">
      <c r="A906" s="1">
        <v>103686.0</v>
      </c>
      <c r="B906" s="1">
        <v>44.0</v>
      </c>
      <c r="C906" s="1">
        <v>32000.0</v>
      </c>
      <c r="D906" s="1" t="s">
        <v>27</v>
      </c>
      <c r="E906" s="1">
        <v>57170.3</v>
      </c>
      <c r="F906" s="1">
        <v>5.0</v>
      </c>
      <c r="G906" s="1">
        <v>16.0</v>
      </c>
      <c r="H906" s="1">
        <v>10.0</v>
      </c>
      <c r="I906" s="1" t="s">
        <v>18</v>
      </c>
      <c r="J906" s="1">
        <v>0.977</v>
      </c>
      <c r="K906" s="1">
        <v>0.0</v>
      </c>
      <c r="L906" s="6" t="str">
        <f>if(J906&gt;QUARTILE!$B$3, "TOP", 0)</f>
        <v>TOP</v>
      </c>
      <c r="M906" s="6">
        <f t="shared" si="1"/>
        <v>1</v>
      </c>
    </row>
    <row r="907">
      <c r="A907" s="1">
        <v>103689.0</v>
      </c>
      <c r="B907" s="1">
        <v>32.0</v>
      </c>
      <c r="C907" s="1">
        <v>25000.0</v>
      </c>
      <c r="D907" s="1" t="s">
        <v>21</v>
      </c>
      <c r="E907" s="1">
        <v>42178.38</v>
      </c>
      <c r="F907" s="1">
        <v>5.0</v>
      </c>
      <c r="G907" s="1">
        <v>19.0</v>
      </c>
      <c r="H907" s="1">
        <v>13.0</v>
      </c>
      <c r="I907" s="1" t="s">
        <v>22</v>
      </c>
      <c r="J907" s="1">
        <v>1.0</v>
      </c>
      <c r="K907" s="1">
        <v>0.227</v>
      </c>
      <c r="L907" s="6" t="str">
        <f>if(J907&gt;QUARTILE!$B$3, "TOP", 0)</f>
        <v>TOP</v>
      </c>
      <c r="M907" s="6">
        <f t="shared" si="1"/>
        <v>2</v>
      </c>
    </row>
    <row r="908">
      <c r="A908" s="1">
        <v>103693.0</v>
      </c>
      <c r="B908" s="1">
        <v>61.0</v>
      </c>
      <c r="C908" s="1">
        <v>28000.0</v>
      </c>
      <c r="D908" s="1" t="s">
        <v>27</v>
      </c>
      <c r="E908" s="1">
        <v>47020.3</v>
      </c>
      <c r="F908" s="1">
        <v>5.0</v>
      </c>
      <c r="G908" s="1">
        <v>13.0</v>
      </c>
      <c r="H908" s="1">
        <v>5.0</v>
      </c>
      <c r="I908" s="1" t="s">
        <v>18</v>
      </c>
      <c r="J908" s="1">
        <v>1.0</v>
      </c>
      <c r="K908" s="1">
        <v>0.091</v>
      </c>
      <c r="L908" s="6" t="str">
        <f>if(J908&gt;QUARTILE!$B$3, "TOP", 0)</f>
        <v>TOP</v>
      </c>
      <c r="M908" s="6">
        <f t="shared" si="1"/>
        <v>1</v>
      </c>
    </row>
    <row r="909">
      <c r="A909" s="1">
        <v>103700.0</v>
      </c>
      <c r="B909" s="1">
        <v>73.0</v>
      </c>
      <c r="C909" s="1">
        <v>35000.0</v>
      </c>
      <c r="D909" s="1" t="s">
        <v>23</v>
      </c>
      <c r="E909" s="1">
        <v>2053.89</v>
      </c>
      <c r="F909" s="1">
        <v>4.0</v>
      </c>
      <c r="G909" s="1">
        <v>18.0</v>
      </c>
      <c r="H909" s="1">
        <v>2.0</v>
      </c>
      <c r="I909" s="1" t="s">
        <v>22</v>
      </c>
      <c r="J909" s="1">
        <v>0.974</v>
      </c>
      <c r="K909" s="1">
        <v>0.281</v>
      </c>
      <c r="L909" s="6" t="str">
        <f>if(J909&gt;QUARTILE!$B$3, "TOP", 0)</f>
        <v>TOP</v>
      </c>
      <c r="M909" s="6">
        <f t="shared" si="1"/>
        <v>2</v>
      </c>
    </row>
    <row r="910">
      <c r="A910" s="1">
        <v>103703.0</v>
      </c>
      <c r="B910" s="1">
        <v>71.0</v>
      </c>
      <c r="C910" s="1">
        <v>18000.0</v>
      </c>
      <c r="D910" s="1" t="s">
        <v>23</v>
      </c>
      <c r="E910" s="1">
        <v>16860.01</v>
      </c>
      <c r="F910" s="1">
        <v>3.0</v>
      </c>
      <c r="G910" s="1">
        <v>22.0</v>
      </c>
      <c r="H910" s="1">
        <v>5.0</v>
      </c>
      <c r="I910" s="1" t="s">
        <v>22</v>
      </c>
      <c r="J910" s="1">
        <v>0.921</v>
      </c>
      <c r="K910" s="1">
        <v>0.463</v>
      </c>
      <c r="L910" s="6" t="str">
        <f>if(J910&gt;QUARTILE!$B$3, "TOP", 0)</f>
        <v>TOP</v>
      </c>
      <c r="M910" s="6">
        <f t="shared" si="1"/>
        <v>2</v>
      </c>
    </row>
    <row r="911">
      <c r="A911" s="1">
        <v>103704.0</v>
      </c>
      <c r="B911" s="1">
        <v>36.0</v>
      </c>
      <c r="C911" s="1">
        <v>12000.0</v>
      </c>
      <c r="D911" s="1" t="s">
        <v>23</v>
      </c>
      <c r="E911" s="1">
        <v>5362.0</v>
      </c>
      <c r="F911" s="1">
        <v>3.0</v>
      </c>
      <c r="G911" s="1">
        <v>32.0</v>
      </c>
      <c r="H911" s="1">
        <v>11.0</v>
      </c>
      <c r="I911" s="1" t="s">
        <v>18</v>
      </c>
      <c r="J911" s="1">
        <v>0.868</v>
      </c>
      <c r="K911" s="1">
        <v>0.767</v>
      </c>
      <c r="L911" s="6" t="str">
        <f>if(J911&gt;QUARTILE!$B$3, "TOP", 0)</f>
        <v>TOP</v>
      </c>
      <c r="M911" s="6">
        <f t="shared" si="1"/>
        <v>1</v>
      </c>
    </row>
    <row r="912">
      <c r="A912" s="1">
        <v>103705.0</v>
      </c>
      <c r="B912" s="1">
        <v>40.0</v>
      </c>
      <c r="C912" s="1">
        <v>18000.0</v>
      </c>
      <c r="D912" s="1" t="s">
        <v>25</v>
      </c>
      <c r="E912" s="1">
        <v>37056.5</v>
      </c>
      <c r="F912" s="1">
        <v>4.0</v>
      </c>
      <c r="G912" s="1">
        <v>19.0</v>
      </c>
      <c r="H912" s="1">
        <v>9.0</v>
      </c>
      <c r="I912" s="1" t="s">
        <v>18</v>
      </c>
      <c r="J912" s="1">
        <v>1.0</v>
      </c>
      <c r="K912" s="1">
        <v>0.421</v>
      </c>
      <c r="L912" s="6" t="str">
        <f>if(J912&gt;QUARTILE!$B$3, "TOP", 0)</f>
        <v>TOP</v>
      </c>
      <c r="M912" s="6">
        <f t="shared" si="1"/>
        <v>1</v>
      </c>
    </row>
    <row r="913">
      <c r="A913" s="1">
        <v>103706.0</v>
      </c>
      <c r="B913" s="1">
        <v>46.0</v>
      </c>
      <c r="C913" s="1">
        <v>13000.0</v>
      </c>
      <c r="D913" s="1" t="s">
        <v>17</v>
      </c>
      <c r="E913" s="1">
        <v>38360.52</v>
      </c>
      <c r="F913" s="1">
        <v>2.0</v>
      </c>
      <c r="G913" s="1">
        <v>28.0</v>
      </c>
      <c r="H913" s="1">
        <v>9.0</v>
      </c>
      <c r="I913" s="1" t="s">
        <v>18</v>
      </c>
      <c r="J913" s="1">
        <v>0.82</v>
      </c>
      <c r="K913" s="1">
        <v>0.365</v>
      </c>
      <c r="L913" s="6" t="str">
        <f>if(J913&gt;QUARTILE!$B$3, "TOP", 0)</f>
        <v>TOP</v>
      </c>
      <c r="M913" s="6">
        <f t="shared" si="1"/>
        <v>1</v>
      </c>
    </row>
    <row r="914">
      <c r="A914" s="1">
        <v>103711.0</v>
      </c>
      <c r="B914" s="1">
        <v>42.0</v>
      </c>
      <c r="C914" s="1">
        <v>9000.0</v>
      </c>
      <c r="D914" s="1" t="s">
        <v>25</v>
      </c>
      <c r="E914" s="1">
        <v>53647.69</v>
      </c>
      <c r="F914" s="1">
        <v>2.0</v>
      </c>
      <c r="G914" s="1">
        <v>15.0</v>
      </c>
      <c r="H914" s="1">
        <v>10.0</v>
      </c>
      <c r="I914" s="1" t="s">
        <v>18</v>
      </c>
      <c r="J914" s="1">
        <v>1.0</v>
      </c>
      <c r="K914" s="1">
        <v>0.856</v>
      </c>
      <c r="L914" s="6" t="str">
        <f>if(J914&gt;QUARTILE!$B$3, "TOP", 0)</f>
        <v>TOP</v>
      </c>
      <c r="M914" s="6">
        <f t="shared" si="1"/>
        <v>1</v>
      </c>
    </row>
    <row r="915">
      <c r="A915" s="1">
        <v>103712.0</v>
      </c>
      <c r="B915" s="1">
        <v>54.0</v>
      </c>
      <c r="C915" s="1">
        <v>16000.0</v>
      </c>
      <c r="D915" s="1" t="s">
        <v>27</v>
      </c>
      <c r="E915" s="1">
        <v>58826.07</v>
      </c>
      <c r="F915" s="1">
        <v>1.0</v>
      </c>
      <c r="G915" s="1">
        <v>18.0</v>
      </c>
      <c r="H915" s="1">
        <v>2.0</v>
      </c>
      <c r="I915" s="1" t="s">
        <v>18</v>
      </c>
      <c r="J915" s="1">
        <v>0.907</v>
      </c>
      <c r="K915" s="1">
        <v>0.0</v>
      </c>
      <c r="L915" s="6" t="str">
        <f>if(J915&gt;QUARTILE!$B$3, "TOP", 0)</f>
        <v>TOP</v>
      </c>
      <c r="M915" s="6">
        <f t="shared" si="1"/>
        <v>1</v>
      </c>
    </row>
    <row r="916">
      <c r="A916" s="1">
        <v>103713.0</v>
      </c>
      <c r="B916" s="1">
        <v>64.0</v>
      </c>
      <c r="C916" s="1">
        <v>13000.0</v>
      </c>
      <c r="D916" s="1" t="s">
        <v>23</v>
      </c>
      <c r="E916" s="1">
        <v>41113.31</v>
      </c>
      <c r="F916" s="1">
        <v>5.0</v>
      </c>
      <c r="G916" s="1">
        <v>23.0</v>
      </c>
      <c r="H916" s="1">
        <v>9.0</v>
      </c>
      <c r="I916" s="1" t="s">
        <v>18</v>
      </c>
      <c r="J916" s="1">
        <v>0.949</v>
      </c>
      <c r="K916" s="1">
        <v>0.541</v>
      </c>
      <c r="L916" s="6" t="str">
        <f>if(J916&gt;QUARTILE!$B$3, "TOP", 0)</f>
        <v>TOP</v>
      </c>
      <c r="M916" s="6">
        <f t="shared" si="1"/>
        <v>1</v>
      </c>
    </row>
    <row r="917">
      <c r="A917" s="1">
        <v>103715.0</v>
      </c>
      <c r="B917" s="1">
        <v>59.0</v>
      </c>
      <c r="C917" s="1">
        <v>19000.0</v>
      </c>
      <c r="D917" s="1" t="s">
        <v>25</v>
      </c>
      <c r="E917" s="1">
        <v>39063.71</v>
      </c>
      <c r="F917" s="1">
        <v>5.0</v>
      </c>
      <c r="G917" s="1">
        <v>16.0</v>
      </c>
      <c r="H917" s="1">
        <v>6.0</v>
      </c>
      <c r="I917" s="1" t="s">
        <v>18</v>
      </c>
      <c r="J917" s="1">
        <v>0.905</v>
      </c>
      <c r="K917" s="1">
        <v>0.734</v>
      </c>
      <c r="L917" s="6" t="str">
        <f>if(J917&gt;QUARTILE!$B$3, "TOP", 0)</f>
        <v>TOP</v>
      </c>
      <c r="M917" s="6">
        <f t="shared" si="1"/>
        <v>1</v>
      </c>
    </row>
    <row r="918">
      <c r="A918" s="1">
        <v>103719.0</v>
      </c>
      <c r="B918" s="1">
        <v>18.0</v>
      </c>
      <c r="C918" s="1">
        <v>15000.0</v>
      </c>
      <c r="D918" s="1" t="s">
        <v>23</v>
      </c>
      <c r="E918" s="1">
        <v>600.58</v>
      </c>
      <c r="F918" s="1">
        <v>4.0</v>
      </c>
      <c r="G918" s="1">
        <v>18.0</v>
      </c>
      <c r="H918" s="1">
        <v>10.0</v>
      </c>
      <c r="I918" s="1" t="s">
        <v>22</v>
      </c>
      <c r="J918" s="1">
        <v>0.839</v>
      </c>
      <c r="K918" s="1">
        <v>0.825</v>
      </c>
      <c r="L918" s="6" t="str">
        <f>if(J918&gt;QUARTILE!$B$3, "TOP", 0)</f>
        <v>TOP</v>
      </c>
      <c r="M918" s="6">
        <f t="shared" si="1"/>
        <v>2</v>
      </c>
    </row>
    <row r="919">
      <c r="A919" s="1">
        <v>103723.0</v>
      </c>
      <c r="B919" s="1">
        <v>18.0</v>
      </c>
      <c r="C919" s="1">
        <v>13000.0</v>
      </c>
      <c r="D919" s="1" t="s">
        <v>27</v>
      </c>
      <c r="E919" s="1">
        <v>37768.22</v>
      </c>
      <c r="F919" s="1">
        <v>4.0</v>
      </c>
      <c r="G919" s="1">
        <v>17.0</v>
      </c>
      <c r="H919" s="1">
        <v>13.0</v>
      </c>
      <c r="I919" s="1" t="s">
        <v>18</v>
      </c>
      <c r="J919" s="1">
        <v>0.942</v>
      </c>
      <c r="K919" s="1">
        <v>0.603</v>
      </c>
      <c r="L919" s="6" t="str">
        <f>if(J919&gt;QUARTILE!$B$3, "TOP", 0)</f>
        <v>TOP</v>
      </c>
      <c r="M919" s="6">
        <f t="shared" si="1"/>
        <v>1</v>
      </c>
    </row>
    <row r="920">
      <c r="A920" s="1">
        <v>103727.0</v>
      </c>
      <c r="B920" s="1">
        <v>49.0</v>
      </c>
      <c r="C920" s="1">
        <v>15000.0</v>
      </c>
      <c r="D920" s="1" t="s">
        <v>23</v>
      </c>
      <c r="E920" s="1">
        <v>30751.46</v>
      </c>
      <c r="F920" s="1">
        <v>5.0</v>
      </c>
      <c r="G920" s="1">
        <v>22.0</v>
      </c>
      <c r="H920" s="1">
        <v>9.0</v>
      </c>
      <c r="I920" s="1" t="s">
        <v>18</v>
      </c>
      <c r="J920" s="1">
        <v>1.0</v>
      </c>
      <c r="K920" s="1">
        <v>0.496</v>
      </c>
      <c r="L920" s="6" t="str">
        <f>if(J920&gt;QUARTILE!$B$3, "TOP", 0)</f>
        <v>TOP</v>
      </c>
      <c r="M920" s="6">
        <f t="shared" si="1"/>
        <v>1</v>
      </c>
    </row>
    <row r="921">
      <c r="A921" s="1">
        <v>103733.0</v>
      </c>
      <c r="B921" s="1">
        <v>38.0</v>
      </c>
      <c r="C921" s="1">
        <v>17000.0</v>
      </c>
      <c r="D921" s="1" t="s">
        <v>23</v>
      </c>
      <c r="E921" s="1">
        <v>20024.96</v>
      </c>
      <c r="F921" s="1">
        <v>4.0</v>
      </c>
      <c r="G921" s="1">
        <v>19.0</v>
      </c>
      <c r="H921" s="1">
        <v>10.0</v>
      </c>
      <c r="I921" s="1" t="s">
        <v>22</v>
      </c>
      <c r="J921" s="1">
        <v>0.865</v>
      </c>
      <c r="K921" s="1">
        <v>0.302</v>
      </c>
      <c r="L921" s="6" t="str">
        <f>if(J921&gt;QUARTILE!$B$3, "TOP", 0)</f>
        <v>TOP</v>
      </c>
      <c r="M921" s="6">
        <f t="shared" si="1"/>
        <v>2</v>
      </c>
    </row>
    <row r="922">
      <c r="A922" s="1">
        <v>103739.0</v>
      </c>
      <c r="B922" s="1">
        <v>58.0</v>
      </c>
      <c r="C922" s="1">
        <v>33000.0</v>
      </c>
      <c r="D922" s="1" t="s">
        <v>25</v>
      </c>
      <c r="E922" s="1">
        <v>35493.28</v>
      </c>
      <c r="F922" s="1">
        <v>3.0</v>
      </c>
      <c r="G922" s="1">
        <v>20.0</v>
      </c>
      <c r="H922" s="1">
        <v>4.0</v>
      </c>
      <c r="I922" s="1" t="s">
        <v>18</v>
      </c>
      <c r="J922" s="1">
        <v>1.0</v>
      </c>
      <c r="K922" s="1">
        <v>0.698</v>
      </c>
      <c r="L922" s="6" t="str">
        <f>if(J922&gt;QUARTILE!$B$3, "TOP", 0)</f>
        <v>TOP</v>
      </c>
      <c r="M922" s="6">
        <f t="shared" si="1"/>
        <v>1</v>
      </c>
    </row>
    <row r="923">
      <c r="A923" s="1">
        <v>103754.0</v>
      </c>
      <c r="B923" s="1">
        <v>74.0</v>
      </c>
      <c r="C923" s="1">
        <v>20000.0</v>
      </c>
      <c r="D923" s="1" t="s">
        <v>25</v>
      </c>
      <c r="E923" s="1">
        <v>12361.16</v>
      </c>
      <c r="F923" s="1">
        <v>5.0</v>
      </c>
      <c r="G923" s="1">
        <v>28.0</v>
      </c>
      <c r="H923" s="1">
        <v>5.0</v>
      </c>
      <c r="I923" s="1" t="s">
        <v>22</v>
      </c>
      <c r="J923" s="1">
        <v>0.934</v>
      </c>
      <c r="K923" s="1">
        <v>0.0</v>
      </c>
      <c r="L923" s="6" t="str">
        <f>if(J923&gt;QUARTILE!$B$3, "TOP", 0)</f>
        <v>TOP</v>
      </c>
      <c r="M923" s="6">
        <f t="shared" si="1"/>
        <v>2</v>
      </c>
    </row>
    <row r="924">
      <c r="A924" s="1">
        <v>103758.0</v>
      </c>
      <c r="B924" s="1">
        <v>37.0</v>
      </c>
      <c r="C924" s="1">
        <v>54000.0</v>
      </c>
      <c r="D924" s="1" t="s">
        <v>23</v>
      </c>
      <c r="E924" s="1">
        <v>2790.16</v>
      </c>
      <c r="F924" s="1">
        <v>2.0</v>
      </c>
      <c r="G924" s="1">
        <v>19.0</v>
      </c>
      <c r="H924" s="1">
        <v>10.0</v>
      </c>
      <c r="I924" s="1" t="s">
        <v>22</v>
      </c>
      <c r="J924" s="1">
        <v>1.0</v>
      </c>
      <c r="K924" s="1">
        <v>0.77</v>
      </c>
      <c r="L924" s="6" t="str">
        <f>if(J924&gt;QUARTILE!$B$3, "TOP", 0)</f>
        <v>TOP</v>
      </c>
      <c r="M924" s="6">
        <f t="shared" si="1"/>
        <v>2</v>
      </c>
    </row>
    <row r="925">
      <c r="A925" s="1">
        <v>103765.0</v>
      </c>
      <c r="B925" s="1">
        <v>73.0</v>
      </c>
      <c r="C925" s="1">
        <v>10000.0</v>
      </c>
      <c r="D925" s="1" t="s">
        <v>23</v>
      </c>
      <c r="E925" s="1">
        <v>3226.46</v>
      </c>
      <c r="F925" s="1">
        <v>2.0</v>
      </c>
      <c r="G925" s="1">
        <v>27.0</v>
      </c>
      <c r="H925" s="1">
        <v>6.0</v>
      </c>
      <c r="I925" s="1" t="s">
        <v>22</v>
      </c>
      <c r="J925" s="1">
        <v>1.0</v>
      </c>
      <c r="K925" s="1">
        <v>0.331</v>
      </c>
      <c r="L925" s="6" t="str">
        <f>if(J925&gt;QUARTILE!$B$3, "TOP", 0)</f>
        <v>TOP</v>
      </c>
      <c r="M925" s="6">
        <f t="shared" si="1"/>
        <v>2</v>
      </c>
    </row>
    <row r="926">
      <c r="A926" s="1">
        <v>103768.0</v>
      </c>
      <c r="B926" s="1">
        <v>75.0</v>
      </c>
      <c r="C926" s="1">
        <v>31000.0</v>
      </c>
      <c r="D926" s="1" t="s">
        <v>23</v>
      </c>
      <c r="E926" s="1">
        <v>3102.14</v>
      </c>
      <c r="F926" s="1">
        <v>3.0</v>
      </c>
      <c r="G926" s="1">
        <v>16.0</v>
      </c>
      <c r="H926" s="1">
        <v>2.0</v>
      </c>
      <c r="I926" s="1" t="s">
        <v>22</v>
      </c>
      <c r="J926" s="1">
        <v>0.943</v>
      </c>
      <c r="K926" s="1">
        <v>0.059</v>
      </c>
      <c r="L926" s="6" t="str">
        <f>if(J926&gt;QUARTILE!$B$3, "TOP", 0)</f>
        <v>TOP</v>
      </c>
      <c r="M926" s="6">
        <f t="shared" si="1"/>
        <v>2</v>
      </c>
    </row>
    <row r="927">
      <c r="A927" s="1">
        <v>103772.0</v>
      </c>
      <c r="B927" s="1">
        <v>21.0</v>
      </c>
      <c r="C927" s="1">
        <v>24000.0</v>
      </c>
      <c r="D927" s="1" t="s">
        <v>17</v>
      </c>
      <c r="E927" s="1">
        <v>1265.63</v>
      </c>
      <c r="F927" s="1">
        <v>3.0</v>
      </c>
      <c r="G927" s="1">
        <v>25.0</v>
      </c>
      <c r="H927" s="1">
        <v>10.0</v>
      </c>
      <c r="I927" s="1" t="s">
        <v>22</v>
      </c>
      <c r="J927" s="1">
        <v>0.868</v>
      </c>
      <c r="K927" s="1">
        <v>0.377</v>
      </c>
      <c r="L927" s="6" t="str">
        <f>if(J927&gt;QUARTILE!$B$3, "TOP", 0)</f>
        <v>TOP</v>
      </c>
      <c r="M927" s="6">
        <f t="shared" si="1"/>
        <v>2</v>
      </c>
    </row>
    <row r="928">
      <c r="A928" s="1">
        <v>103773.0</v>
      </c>
      <c r="B928" s="1">
        <v>37.0</v>
      </c>
      <c r="C928" s="1">
        <v>13000.0</v>
      </c>
      <c r="D928" s="1" t="s">
        <v>27</v>
      </c>
      <c r="E928" s="1">
        <v>32702.52</v>
      </c>
      <c r="F928" s="1">
        <v>4.0</v>
      </c>
      <c r="G928" s="1">
        <v>25.0</v>
      </c>
      <c r="H928" s="1">
        <v>10.0</v>
      </c>
      <c r="I928" s="1" t="s">
        <v>18</v>
      </c>
      <c r="J928" s="1">
        <v>1.0</v>
      </c>
      <c r="K928" s="1">
        <v>0.513</v>
      </c>
      <c r="L928" s="6" t="str">
        <f>if(J928&gt;QUARTILE!$B$3, "TOP", 0)</f>
        <v>TOP</v>
      </c>
      <c r="M928" s="6">
        <f t="shared" si="1"/>
        <v>1</v>
      </c>
    </row>
    <row r="929">
      <c r="A929" s="1">
        <v>103776.0</v>
      </c>
      <c r="B929" s="1">
        <v>71.0</v>
      </c>
      <c r="C929" s="1">
        <v>48000.0</v>
      </c>
      <c r="D929" s="1" t="s">
        <v>23</v>
      </c>
      <c r="E929" s="1">
        <v>3161.77</v>
      </c>
      <c r="F929" s="1">
        <v>5.0</v>
      </c>
      <c r="G929" s="1">
        <v>18.0</v>
      </c>
      <c r="H929" s="1">
        <v>2.0</v>
      </c>
      <c r="I929" s="1" t="s">
        <v>22</v>
      </c>
      <c r="J929" s="1">
        <v>1.0</v>
      </c>
      <c r="K929" s="1">
        <v>0.13</v>
      </c>
      <c r="L929" s="6" t="str">
        <f>if(J929&gt;QUARTILE!$B$3, "TOP", 0)</f>
        <v>TOP</v>
      </c>
      <c r="M929" s="6">
        <f t="shared" si="1"/>
        <v>2</v>
      </c>
    </row>
    <row r="930">
      <c r="A930" s="1">
        <v>103777.0</v>
      </c>
      <c r="B930" s="1">
        <v>52.0</v>
      </c>
      <c r="C930" s="1">
        <v>23000.0</v>
      </c>
      <c r="D930" s="1" t="s">
        <v>24</v>
      </c>
      <c r="E930" s="1">
        <v>5417.33</v>
      </c>
      <c r="F930" s="1">
        <v>5.0</v>
      </c>
      <c r="G930" s="1">
        <v>12.0</v>
      </c>
      <c r="H930" s="1">
        <v>3.0</v>
      </c>
      <c r="I930" s="1" t="s">
        <v>22</v>
      </c>
      <c r="J930" s="1">
        <v>0.873</v>
      </c>
      <c r="K930" s="1">
        <v>0.857</v>
      </c>
      <c r="L930" s="6" t="str">
        <f>if(J930&gt;QUARTILE!$B$3, "TOP", 0)</f>
        <v>TOP</v>
      </c>
      <c r="M930" s="6">
        <f t="shared" si="1"/>
        <v>2</v>
      </c>
    </row>
    <row r="931">
      <c r="A931" s="1">
        <v>103779.0</v>
      </c>
      <c r="B931" s="1">
        <v>54.0</v>
      </c>
      <c r="C931" s="1">
        <v>7000.0</v>
      </c>
      <c r="D931" s="1" t="s">
        <v>17</v>
      </c>
      <c r="E931" s="1">
        <v>89545.81</v>
      </c>
      <c r="F931" s="1">
        <v>3.0</v>
      </c>
      <c r="G931" s="1">
        <v>16.0</v>
      </c>
      <c r="H931" s="1">
        <v>3.0</v>
      </c>
      <c r="I931" s="1" t="s">
        <v>18</v>
      </c>
      <c r="J931" s="1">
        <v>1.0</v>
      </c>
      <c r="K931" s="1">
        <v>0.327</v>
      </c>
      <c r="L931" s="6" t="str">
        <f>if(J931&gt;QUARTILE!$B$3, "TOP", 0)</f>
        <v>TOP</v>
      </c>
      <c r="M931" s="6">
        <f t="shared" si="1"/>
        <v>1</v>
      </c>
    </row>
    <row r="932">
      <c r="A932" s="1">
        <v>103785.0</v>
      </c>
      <c r="B932" s="1">
        <v>38.0</v>
      </c>
      <c r="C932" s="1">
        <v>16000.0</v>
      </c>
      <c r="D932" s="1" t="s">
        <v>17</v>
      </c>
      <c r="E932" s="1">
        <v>2028.7</v>
      </c>
      <c r="F932" s="1">
        <v>2.0</v>
      </c>
      <c r="G932" s="1">
        <v>16.0</v>
      </c>
      <c r="H932" s="1">
        <v>12.0</v>
      </c>
      <c r="I932" s="1" t="s">
        <v>18</v>
      </c>
      <c r="J932" s="1">
        <v>0.928</v>
      </c>
      <c r="K932" s="1">
        <v>0.877</v>
      </c>
      <c r="L932" s="6" t="str">
        <f>if(J932&gt;QUARTILE!$B$3, "TOP", 0)</f>
        <v>TOP</v>
      </c>
      <c r="M932" s="6">
        <f t="shared" si="1"/>
        <v>1</v>
      </c>
    </row>
    <row r="933">
      <c r="A933" s="1">
        <v>103796.0</v>
      </c>
      <c r="B933" s="1">
        <v>24.0</v>
      </c>
      <c r="C933" s="1">
        <v>23000.0</v>
      </c>
      <c r="D933" s="1" t="s">
        <v>25</v>
      </c>
      <c r="E933" s="1">
        <v>20898.17</v>
      </c>
      <c r="F933" s="1">
        <v>2.0</v>
      </c>
      <c r="G933" s="1">
        <v>19.0</v>
      </c>
      <c r="H933" s="1">
        <v>9.0</v>
      </c>
      <c r="I933" s="1" t="s">
        <v>22</v>
      </c>
      <c r="J933" s="1">
        <v>0.986</v>
      </c>
      <c r="K933" s="1">
        <v>0.941</v>
      </c>
      <c r="L933" s="6" t="str">
        <f>if(J933&gt;QUARTILE!$B$3, "TOP", 0)</f>
        <v>TOP</v>
      </c>
      <c r="M933" s="6">
        <f t="shared" si="1"/>
        <v>2</v>
      </c>
    </row>
    <row r="934">
      <c r="A934" s="1">
        <v>103797.0</v>
      </c>
      <c r="B934" s="1">
        <v>21.0</v>
      </c>
      <c r="C934" s="1">
        <v>44000.0</v>
      </c>
      <c r="D934" s="1" t="s">
        <v>17</v>
      </c>
      <c r="E934" s="1">
        <v>41919.05</v>
      </c>
      <c r="F934" s="1">
        <v>2.0</v>
      </c>
      <c r="G934" s="1">
        <v>26.0</v>
      </c>
      <c r="H934" s="1">
        <v>19.0</v>
      </c>
      <c r="I934" s="1" t="s">
        <v>22</v>
      </c>
      <c r="J934" s="1">
        <v>0.949</v>
      </c>
      <c r="K934" s="1">
        <v>0.252</v>
      </c>
      <c r="L934" s="6" t="str">
        <f>if(J934&gt;QUARTILE!$B$3, "TOP", 0)</f>
        <v>TOP</v>
      </c>
      <c r="M934" s="6">
        <f t="shared" si="1"/>
        <v>2</v>
      </c>
    </row>
    <row r="935">
      <c r="A935" s="1">
        <v>103798.0</v>
      </c>
      <c r="B935" s="1">
        <v>46.0</v>
      </c>
      <c r="C935" s="1">
        <v>27000.0</v>
      </c>
      <c r="D935" s="1" t="s">
        <v>27</v>
      </c>
      <c r="E935" s="1">
        <v>9595.01</v>
      </c>
      <c r="F935" s="1">
        <v>3.0</v>
      </c>
      <c r="G935" s="1">
        <v>18.0</v>
      </c>
      <c r="H935" s="1">
        <v>8.0</v>
      </c>
      <c r="I935" s="1" t="s">
        <v>22</v>
      </c>
      <c r="J935" s="1">
        <v>0.829</v>
      </c>
      <c r="K935" s="1">
        <v>0.034</v>
      </c>
      <c r="L935" s="6" t="str">
        <f>if(J935&gt;QUARTILE!$B$3, "TOP", 0)</f>
        <v>TOP</v>
      </c>
      <c r="M935" s="6">
        <f t="shared" si="1"/>
        <v>2</v>
      </c>
    </row>
    <row r="936">
      <c r="A936" s="1">
        <v>103812.0</v>
      </c>
      <c r="B936" s="1">
        <v>47.0</v>
      </c>
      <c r="C936" s="1">
        <v>26000.0</v>
      </c>
      <c r="D936" s="1" t="s">
        <v>23</v>
      </c>
      <c r="E936" s="1">
        <v>4034.71</v>
      </c>
      <c r="F936" s="1">
        <v>5.0</v>
      </c>
      <c r="G936" s="1">
        <v>21.0</v>
      </c>
      <c r="H936" s="1">
        <v>8.0</v>
      </c>
      <c r="I936" s="1" t="s">
        <v>22</v>
      </c>
      <c r="J936" s="1">
        <v>0.91</v>
      </c>
      <c r="K936" s="1">
        <v>0.073</v>
      </c>
      <c r="L936" s="6" t="str">
        <f>if(J936&gt;QUARTILE!$B$3, "TOP", 0)</f>
        <v>TOP</v>
      </c>
      <c r="M936" s="6">
        <f t="shared" si="1"/>
        <v>2</v>
      </c>
    </row>
    <row r="937">
      <c r="A937" s="1">
        <v>103813.0</v>
      </c>
      <c r="B937" s="1">
        <v>35.0</v>
      </c>
      <c r="C937" s="1">
        <v>44000.0</v>
      </c>
      <c r="D937" s="1" t="s">
        <v>27</v>
      </c>
      <c r="E937" s="1">
        <v>2630.01</v>
      </c>
      <c r="F937" s="1">
        <v>5.0</v>
      </c>
      <c r="G937" s="1">
        <v>18.0</v>
      </c>
      <c r="H937" s="1">
        <v>11.0</v>
      </c>
      <c r="I937" s="1" t="s">
        <v>18</v>
      </c>
      <c r="J937" s="1">
        <v>0.876</v>
      </c>
      <c r="K937" s="1">
        <v>0.231</v>
      </c>
      <c r="L937" s="6" t="str">
        <f>if(J937&gt;QUARTILE!$B$3, "TOP", 0)</f>
        <v>TOP</v>
      </c>
      <c r="M937" s="6">
        <f t="shared" si="1"/>
        <v>1</v>
      </c>
    </row>
    <row r="938">
      <c r="A938" s="1">
        <v>103814.0</v>
      </c>
      <c r="B938" s="1">
        <v>36.0</v>
      </c>
      <c r="C938" s="1">
        <v>9000.0</v>
      </c>
      <c r="D938" s="1" t="s">
        <v>23</v>
      </c>
      <c r="E938" s="1">
        <v>1232.54</v>
      </c>
      <c r="F938" s="1">
        <v>2.0</v>
      </c>
      <c r="G938" s="1">
        <v>13.0</v>
      </c>
      <c r="H938" s="1">
        <v>4.0</v>
      </c>
      <c r="I938" s="1" t="s">
        <v>22</v>
      </c>
      <c r="J938" s="1">
        <v>0.97</v>
      </c>
      <c r="K938" s="1">
        <v>0.862</v>
      </c>
      <c r="L938" s="6" t="str">
        <f>if(J938&gt;QUARTILE!$B$3, "TOP", 0)</f>
        <v>TOP</v>
      </c>
      <c r="M938" s="6">
        <f t="shared" si="1"/>
        <v>2</v>
      </c>
    </row>
    <row r="939">
      <c r="A939" s="1">
        <v>103816.0</v>
      </c>
      <c r="B939" s="1">
        <v>77.0</v>
      </c>
      <c r="C939" s="1">
        <v>48000.0</v>
      </c>
      <c r="D939" s="1" t="s">
        <v>25</v>
      </c>
      <c r="E939" s="1">
        <v>42093.83</v>
      </c>
      <c r="F939" s="1">
        <v>1.0</v>
      </c>
      <c r="G939" s="1">
        <v>27.0</v>
      </c>
      <c r="H939" s="1">
        <v>6.0</v>
      </c>
      <c r="I939" s="1" t="s">
        <v>18</v>
      </c>
      <c r="J939" s="1">
        <v>0.924</v>
      </c>
      <c r="K939" s="1">
        <v>0.324</v>
      </c>
      <c r="L939" s="6" t="str">
        <f>if(J939&gt;QUARTILE!$B$3, "TOP", 0)</f>
        <v>TOP</v>
      </c>
      <c r="M939" s="6">
        <f t="shared" si="1"/>
        <v>1</v>
      </c>
    </row>
    <row r="940">
      <c r="A940" s="1">
        <v>103819.0</v>
      </c>
      <c r="B940" s="1">
        <v>66.0</v>
      </c>
      <c r="C940" s="1">
        <v>76000.0</v>
      </c>
      <c r="D940" s="1" t="s">
        <v>23</v>
      </c>
      <c r="E940" s="1">
        <v>100000.0</v>
      </c>
      <c r="F940" s="1">
        <v>1.0</v>
      </c>
      <c r="G940" s="1">
        <v>17.0</v>
      </c>
      <c r="H940" s="1">
        <v>5.0</v>
      </c>
      <c r="I940" s="1" t="s">
        <v>18</v>
      </c>
      <c r="J940" s="1">
        <v>0.886</v>
      </c>
      <c r="K940" s="1">
        <v>0.75</v>
      </c>
      <c r="L940" s="6" t="str">
        <f>if(J940&gt;QUARTILE!$B$3, "TOP", 0)</f>
        <v>TOP</v>
      </c>
      <c r="M940" s="6">
        <f t="shared" si="1"/>
        <v>1</v>
      </c>
    </row>
    <row r="941">
      <c r="A941" s="1">
        <v>103820.0</v>
      </c>
      <c r="B941" s="1">
        <v>80.0</v>
      </c>
      <c r="C941" s="1">
        <v>35000.0</v>
      </c>
      <c r="D941" s="1" t="s">
        <v>23</v>
      </c>
      <c r="E941" s="1">
        <v>61174.32</v>
      </c>
      <c r="F941" s="1">
        <v>4.0</v>
      </c>
      <c r="G941" s="1">
        <v>15.0</v>
      </c>
      <c r="H941" s="1">
        <v>9.0</v>
      </c>
      <c r="I941" s="1" t="s">
        <v>18</v>
      </c>
      <c r="J941" s="1">
        <v>0.987</v>
      </c>
      <c r="K941" s="1">
        <v>0.0</v>
      </c>
      <c r="L941" s="6" t="str">
        <f>if(J941&gt;QUARTILE!$B$3, "TOP", 0)</f>
        <v>TOP</v>
      </c>
      <c r="M941" s="6">
        <f t="shared" si="1"/>
        <v>1</v>
      </c>
    </row>
    <row r="942">
      <c r="A942" s="1">
        <v>103825.0</v>
      </c>
      <c r="B942" s="1">
        <v>62.0</v>
      </c>
      <c r="C942" s="1">
        <v>27000.0</v>
      </c>
      <c r="D942" s="1" t="s">
        <v>27</v>
      </c>
      <c r="E942" s="1">
        <v>3433.42</v>
      </c>
      <c r="F942" s="1">
        <v>3.0</v>
      </c>
      <c r="G942" s="1">
        <v>11.0</v>
      </c>
      <c r="H942" s="1">
        <v>8.0</v>
      </c>
      <c r="I942" s="1" t="s">
        <v>22</v>
      </c>
      <c r="J942" s="1">
        <v>0.883</v>
      </c>
      <c r="K942" s="1">
        <v>0.556</v>
      </c>
      <c r="L942" s="6" t="str">
        <f>if(J942&gt;QUARTILE!$B$3, "TOP", 0)</f>
        <v>TOP</v>
      </c>
      <c r="M942" s="6">
        <f t="shared" si="1"/>
        <v>2</v>
      </c>
    </row>
    <row r="943">
      <c r="A943" s="1">
        <v>103827.0</v>
      </c>
      <c r="B943" s="1">
        <v>47.0</v>
      </c>
      <c r="C943" s="1">
        <v>5000.0</v>
      </c>
      <c r="D943" s="1" t="s">
        <v>23</v>
      </c>
      <c r="E943" s="1">
        <v>57170.99</v>
      </c>
      <c r="F943" s="1">
        <v>1.0</v>
      </c>
      <c r="G943" s="1">
        <v>24.0</v>
      </c>
      <c r="H943" s="1">
        <v>14.0</v>
      </c>
      <c r="I943" s="1" t="s">
        <v>22</v>
      </c>
      <c r="J943" s="1">
        <v>0.993</v>
      </c>
      <c r="K943" s="1">
        <v>0.803</v>
      </c>
      <c r="L943" s="6" t="str">
        <f>if(J943&gt;QUARTILE!$B$3, "TOP", 0)</f>
        <v>TOP</v>
      </c>
      <c r="M943" s="6">
        <f t="shared" si="1"/>
        <v>2</v>
      </c>
    </row>
    <row r="944">
      <c r="A944" s="1">
        <v>103829.0</v>
      </c>
      <c r="B944" s="1">
        <v>55.0</v>
      </c>
      <c r="C944" s="1">
        <v>106000.0</v>
      </c>
      <c r="D944" s="1" t="s">
        <v>27</v>
      </c>
      <c r="E944" s="1">
        <v>3316.07</v>
      </c>
      <c r="F944" s="1">
        <v>2.0</v>
      </c>
      <c r="G944" s="1">
        <v>19.0</v>
      </c>
      <c r="H944" s="1">
        <v>4.0</v>
      </c>
      <c r="I944" s="1" t="s">
        <v>22</v>
      </c>
      <c r="J944" s="1">
        <v>0.956</v>
      </c>
      <c r="K944" s="1">
        <v>0.26</v>
      </c>
      <c r="L944" s="6" t="str">
        <f>if(J944&gt;QUARTILE!$B$3, "TOP", 0)</f>
        <v>TOP</v>
      </c>
      <c r="M944" s="6">
        <f t="shared" si="1"/>
        <v>2</v>
      </c>
    </row>
    <row r="945">
      <c r="A945" s="1">
        <v>103832.0</v>
      </c>
      <c r="B945" s="1">
        <v>53.0</v>
      </c>
      <c r="C945" s="1">
        <v>7000.0</v>
      </c>
      <c r="D945" s="1" t="s">
        <v>27</v>
      </c>
      <c r="E945" s="1">
        <v>4308.57</v>
      </c>
      <c r="F945" s="1">
        <v>1.0</v>
      </c>
      <c r="G945" s="1">
        <v>27.0</v>
      </c>
      <c r="H945" s="1">
        <v>3.0</v>
      </c>
      <c r="I945" s="1" t="s">
        <v>22</v>
      </c>
      <c r="J945" s="1">
        <v>0.897</v>
      </c>
      <c r="K945" s="1">
        <v>0.242</v>
      </c>
      <c r="L945" s="6" t="str">
        <f>if(J945&gt;QUARTILE!$B$3, "TOP", 0)</f>
        <v>TOP</v>
      </c>
      <c r="M945" s="6">
        <f t="shared" si="1"/>
        <v>2</v>
      </c>
    </row>
    <row r="946">
      <c r="A946" s="1">
        <v>103833.0</v>
      </c>
      <c r="B946" s="1">
        <v>36.0</v>
      </c>
      <c r="C946" s="1">
        <v>13000.0</v>
      </c>
      <c r="D946" s="1" t="s">
        <v>25</v>
      </c>
      <c r="E946" s="1">
        <v>4377.72</v>
      </c>
      <c r="F946" s="1">
        <v>2.0</v>
      </c>
      <c r="G946" s="1">
        <v>28.0</v>
      </c>
      <c r="H946" s="1">
        <v>9.0</v>
      </c>
      <c r="I946" s="1" t="s">
        <v>22</v>
      </c>
      <c r="J946" s="1">
        <v>0.927</v>
      </c>
      <c r="K946" s="1">
        <v>0.605</v>
      </c>
      <c r="L946" s="6" t="str">
        <f>if(J946&gt;QUARTILE!$B$3, "TOP", 0)</f>
        <v>TOP</v>
      </c>
      <c r="M946" s="6">
        <f t="shared" si="1"/>
        <v>2</v>
      </c>
    </row>
    <row r="947">
      <c r="A947" s="1">
        <v>103841.0</v>
      </c>
      <c r="B947" s="1">
        <v>50.0</v>
      </c>
      <c r="C947" s="1">
        <v>13000.0</v>
      </c>
      <c r="D947" s="1" t="s">
        <v>25</v>
      </c>
      <c r="E947" s="1">
        <v>42515.72</v>
      </c>
      <c r="F947" s="1">
        <v>4.0</v>
      </c>
      <c r="G947" s="1">
        <v>20.0</v>
      </c>
      <c r="H947" s="1">
        <v>6.0</v>
      </c>
      <c r="I947" s="1" t="s">
        <v>18</v>
      </c>
      <c r="J947" s="1">
        <v>0.941</v>
      </c>
      <c r="K947" s="1">
        <v>0.52</v>
      </c>
      <c r="L947" s="6" t="str">
        <f>if(J947&gt;QUARTILE!$B$3, "TOP", 0)</f>
        <v>TOP</v>
      </c>
      <c r="M947" s="6">
        <f t="shared" si="1"/>
        <v>1</v>
      </c>
    </row>
    <row r="948">
      <c r="A948" s="1">
        <v>103842.0</v>
      </c>
      <c r="B948" s="1">
        <v>35.0</v>
      </c>
      <c r="C948" s="1">
        <v>10000.0</v>
      </c>
      <c r="D948" s="1" t="s">
        <v>23</v>
      </c>
      <c r="E948" s="1">
        <v>6052.6</v>
      </c>
      <c r="F948" s="1">
        <v>1.0</v>
      </c>
      <c r="G948" s="1">
        <v>25.0</v>
      </c>
      <c r="H948" s="1">
        <v>9.0</v>
      </c>
      <c r="I948" s="1" t="s">
        <v>22</v>
      </c>
      <c r="J948" s="1">
        <v>0.939</v>
      </c>
      <c r="K948" s="1">
        <v>0.894</v>
      </c>
      <c r="L948" s="6" t="str">
        <f>if(J948&gt;QUARTILE!$B$3, "TOP", 0)</f>
        <v>TOP</v>
      </c>
      <c r="M948" s="6">
        <f t="shared" si="1"/>
        <v>2</v>
      </c>
    </row>
    <row r="949">
      <c r="A949" s="1">
        <v>103849.0</v>
      </c>
      <c r="B949" s="1">
        <v>64.0</v>
      </c>
      <c r="C949" s="1">
        <v>32000.0</v>
      </c>
      <c r="D949" s="1" t="s">
        <v>27</v>
      </c>
      <c r="E949" s="1">
        <v>14440.63</v>
      </c>
      <c r="F949" s="1">
        <v>2.0</v>
      </c>
      <c r="G949" s="1">
        <v>21.0</v>
      </c>
      <c r="H949" s="1">
        <v>4.0</v>
      </c>
      <c r="I949" s="1" t="s">
        <v>22</v>
      </c>
      <c r="J949" s="1">
        <v>0.938</v>
      </c>
      <c r="K949" s="1">
        <v>0.197</v>
      </c>
      <c r="L949" s="6" t="str">
        <f>if(J949&gt;QUARTILE!$B$3, "TOP", 0)</f>
        <v>TOP</v>
      </c>
      <c r="M949" s="6">
        <f t="shared" si="1"/>
        <v>2</v>
      </c>
    </row>
    <row r="950">
      <c r="A950" s="1">
        <v>103850.0</v>
      </c>
      <c r="B950" s="1">
        <v>28.0</v>
      </c>
      <c r="C950" s="1">
        <v>15000.0</v>
      </c>
      <c r="D950" s="1" t="s">
        <v>23</v>
      </c>
      <c r="E950" s="1">
        <v>38217.85</v>
      </c>
      <c r="F950" s="1">
        <v>3.0</v>
      </c>
      <c r="G950" s="1">
        <v>23.0</v>
      </c>
      <c r="H950" s="1">
        <v>17.0</v>
      </c>
      <c r="I950" s="1" t="s">
        <v>18</v>
      </c>
      <c r="J950" s="1">
        <v>1.0</v>
      </c>
      <c r="K950" s="1">
        <v>0.0</v>
      </c>
      <c r="L950" s="6" t="str">
        <f>if(J950&gt;QUARTILE!$B$3, "TOP", 0)</f>
        <v>TOP</v>
      </c>
      <c r="M950" s="6">
        <f t="shared" si="1"/>
        <v>1</v>
      </c>
    </row>
    <row r="951">
      <c r="A951" s="1">
        <v>103851.0</v>
      </c>
      <c r="B951" s="1">
        <v>74.0</v>
      </c>
      <c r="C951" s="1">
        <v>16000.0</v>
      </c>
      <c r="D951" s="1" t="s">
        <v>23</v>
      </c>
      <c r="E951" s="1">
        <v>20530.11</v>
      </c>
      <c r="F951" s="1">
        <v>2.0</v>
      </c>
      <c r="G951" s="1">
        <v>19.0</v>
      </c>
      <c r="H951" s="1">
        <v>5.0</v>
      </c>
      <c r="I951" s="1" t="s">
        <v>22</v>
      </c>
      <c r="J951" s="1">
        <v>0.88</v>
      </c>
      <c r="K951" s="1">
        <v>0.553</v>
      </c>
      <c r="L951" s="6" t="str">
        <f>if(J951&gt;QUARTILE!$B$3, "TOP", 0)</f>
        <v>TOP</v>
      </c>
      <c r="M951" s="6">
        <f t="shared" si="1"/>
        <v>2</v>
      </c>
    </row>
    <row r="952">
      <c r="A952" s="1">
        <v>103854.0</v>
      </c>
      <c r="B952" s="1">
        <v>62.0</v>
      </c>
      <c r="C952" s="1">
        <v>23000.0</v>
      </c>
      <c r="D952" s="1" t="s">
        <v>25</v>
      </c>
      <c r="E952" s="1">
        <v>10631.94</v>
      </c>
      <c r="F952" s="1">
        <v>1.0</v>
      </c>
      <c r="G952" s="1">
        <v>14.0</v>
      </c>
      <c r="H952" s="1">
        <v>4.0</v>
      </c>
      <c r="I952" s="1" t="s">
        <v>22</v>
      </c>
      <c r="J952" s="1">
        <v>1.0</v>
      </c>
      <c r="K952" s="1">
        <v>0.703</v>
      </c>
      <c r="L952" s="6" t="str">
        <f>if(J952&gt;QUARTILE!$B$3, "TOP", 0)</f>
        <v>TOP</v>
      </c>
      <c r="M952" s="6">
        <f t="shared" si="1"/>
        <v>2</v>
      </c>
    </row>
    <row r="953">
      <c r="A953" s="1">
        <v>103857.0</v>
      </c>
      <c r="B953" s="1">
        <v>23.0</v>
      </c>
      <c r="C953" s="1">
        <v>54000.0</v>
      </c>
      <c r="D953" s="1" t="s">
        <v>30</v>
      </c>
      <c r="E953" s="1">
        <v>10265.03</v>
      </c>
      <c r="F953" s="1">
        <v>3.0</v>
      </c>
      <c r="G953" s="1">
        <v>30.0</v>
      </c>
      <c r="H953" s="1">
        <v>15.0</v>
      </c>
      <c r="I953" s="1" t="s">
        <v>22</v>
      </c>
      <c r="J953" s="1">
        <v>0.899</v>
      </c>
      <c r="K953" s="1">
        <v>0.323</v>
      </c>
      <c r="L953" s="6" t="str">
        <f>if(J953&gt;QUARTILE!$B$3, "TOP", 0)</f>
        <v>TOP</v>
      </c>
      <c r="M953" s="6">
        <f t="shared" si="1"/>
        <v>2</v>
      </c>
    </row>
    <row r="954">
      <c r="A954" s="1">
        <v>103863.0</v>
      </c>
      <c r="B954" s="1">
        <v>32.0</v>
      </c>
      <c r="C954" s="1">
        <v>29000.0</v>
      </c>
      <c r="D954" s="1" t="s">
        <v>23</v>
      </c>
      <c r="E954" s="1">
        <v>19850.62</v>
      </c>
      <c r="F954" s="1">
        <v>5.0</v>
      </c>
      <c r="G954" s="1">
        <v>18.0</v>
      </c>
      <c r="H954" s="1">
        <v>9.0</v>
      </c>
      <c r="I954" s="1" t="s">
        <v>22</v>
      </c>
      <c r="J954" s="1">
        <v>1.0</v>
      </c>
      <c r="K954" s="1">
        <v>0.86</v>
      </c>
      <c r="L954" s="6" t="str">
        <f>if(J954&gt;QUARTILE!$B$3, "TOP", 0)</f>
        <v>TOP</v>
      </c>
      <c r="M954" s="6">
        <f t="shared" si="1"/>
        <v>2</v>
      </c>
    </row>
    <row r="955">
      <c r="A955" s="1">
        <v>103868.0</v>
      </c>
      <c r="B955" s="1">
        <v>28.0</v>
      </c>
      <c r="C955" s="1">
        <v>19000.0</v>
      </c>
      <c r="D955" s="1" t="s">
        <v>25</v>
      </c>
      <c r="E955" s="1">
        <v>46742.87</v>
      </c>
      <c r="F955" s="1">
        <v>5.0</v>
      </c>
      <c r="G955" s="1">
        <v>22.0</v>
      </c>
      <c r="H955" s="1">
        <v>15.0</v>
      </c>
      <c r="I955" s="1" t="s">
        <v>18</v>
      </c>
      <c r="J955" s="1">
        <v>1.0</v>
      </c>
      <c r="K955" s="1">
        <v>0.748</v>
      </c>
      <c r="L955" s="6" t="str">
        <f>if(J955&gt;QUARTILE!$B$3, "TOP", 0)</f>
        <v>TOP</v>
      </c>
      <c r="M955" s="6">
        <f t="shared" si="1"/>
        <v>1</v>
      </c>
    </row>
    <row r="956">
      <c r="A956" s="1">
        <v>103869.0</v>
      </c>
      <c r="B956" s="1">
        <v>56.0</v>
      </c>
      <c r="C956" s="1">
        <v>16000.0</v>
      </c>
      <c r="D956" s="1" t="s">
        <v>25</v>
      </c>
      <c r="E956" s="1">
        <v>58248.48</v>
      </c>
      <c r="F956" s="1">
        <v>1.0</v>
      </c>
      <c r="G956" s="1">
        <v>17.0</v>
      </c>
      <c r="H956" s="1">
        <v>6.0</v>
      </c>
      <c r="I956" s="1" t="s">
        <v>18</v>
      </c>
      <c r="J956" s="1">
        <v>0.931</v>
      </c>
      <c r="K956" s="1">
        <v>0.515</v>
      </c>
      <c r="L956" s="6" t="str">
        <f>if(J956&gt;QUARTILE!$B$3, "TOP", 0)</f>
        <v>TOP</v>
      </c>
      <c r="M956" s="6">
        <f t="shared" si="1"/>
        <v>1</v>
      </c>
    </row>
    <row r="957">
      <c r="A957" s="1">
        <v>103873.0</v>
      </c>
      <c r="B957" s="1">
        <v>22.0</v>
      </c>
      <c r="C957" s="1">
        <v>24000.0</v>
      </c>
      <c r="D957" s="1" t="s">
        <v>23</v>
      </c>
      <c r="E957" s="1">
        <v>15637.02</v>
      </c>
      <c r="F957" s="1">
        <v>4.0</v>
      </c>
      <c r="G957" s="1">
        <v>19.0</v>
      </c>
      <c r="H957" s="1">
        <v>8.0</v>
      </c>
      <c r="I957" s="1" t="s">
        <v>22</v>
      </c>
      <c r="J957" s="1">
        <v>1.0</v>
      </c>
      <c r="K957" s="1">
        <v>0.195</v>
      </c>
      <c r="L957" s="6" t="str">
        <f>if(J957&gt;QUARTILE!$B$3, "TOP", 0)</f>
        <v>TOP</v>
      </c>
      <c r="M957" s="6">
        <f t="shared" si="1"/>
        <v>2</v>
      </c>
    </row>
    <row r="958">
      <c r="A958" s="1">
        <v>103876.0</v>
      </c>
      <c r="B958" s="1">
        <v>78.0</v>
      </c>
      <c r="C958" s="1">
        <v>12000.0</v>
      </c>
      <c r="D958" s="1" t="s">
        <v>17</v>
      </c>
      <c r="E958" s="1">
        <v>7259.45</v>
      </c>
      <c r="F958" s="1">
        <v>4.0</v>
      </c>
      <c r="G958" s="1">
        <v>17.0</v>
      </c>
      <c r="H958" s="1">
        <v>4.0</v>
      </c>
      <c r="I958" s="1" t="s">
        <v>22</v>
      </c>
      <c r="J958" s="1">
        <v>0.92</v>
      </c>
      <c r="K958" s="1">
        <v>0.023</v>
      </c>
      <c r="L958" s="6" t="str">
        <f>if(J958&gt;QUARTILE!$B$3, "TOP", 0)</f>
        <v>TOP</v>
      </c>
      <c r="M958" s="6">
        <f t="shared" si="1"/>
        <v>2</v>
      </c>
    </row>
    <row r="959">
      <c r="A959" s="1">
        <v>103879.0</v>
      </c>
      <c r="B959" s="1">
        <v>20.0</v>
      </c>
      <c r="C959" s="1">
        <v>12000.0</v>
      </c>
      <c r="D959" s="1" t="s">
        <v>27</v>
      </c>
      <c r="E959" s="1">
        <v>10370.39</v>
      </c>
      <c r="F959" s="1">
        <v>5.0</v>
      </c>
      <c r="G959" s="1">
        <v>18.0</v>
      </c>
      <c r="H959" s="1">
        <v>16.0</v>
      </c>
      <c r="I959" s="1" t="s">
        <v>18</v>
      </c>
      <c r="J959" s="1">
        <v>0.868</v>
      </c>
      <c r="K959" s="1">
        <v>0.056</v>
      </c>
      <c r="L959" s="6" t="str">
        <f>if(J959&gt;QUARTILE!$B$3, "TOP", 0)</f>
        <v>TOP</v>
      </c>
      <c r="M959" s="6">
        <f t="shared" si="1"/>
        <v>1</v>
      </c>
    </row>
    <row r="960">
      <c r="A960" s="1">
        <v>103885.0</v>
      </c>
      <c r="B960" s="1">
        <v>71.0</v>
      </c>
      <c r="C960" s="1">
        <v>11000.0</v>
      </c>
      <c r="D960" s="1" t="s">
        <v>23</v>
      </c>
      <c r="E960" s="1">
        <v>35477.49</v>
      </c>
      <c r="F960" s="1">
        <v>1.0</v>
      </c>
      <c r="G960" s="1">
        <v>21.0</v>
      </c>
      <c r="H960" s="1">
        <v>4.0</v>
      </c>
      <c r="I960" s="1" t="s">
        <v>18</v>
      </c>
      <c r="J960" s="1">
        <v>0.897</v>
      </c>
      <c r="K960" s="1">
        <v>0.151</v>
      </c>
      <c r="L960" s="6" t="str">
        <f>if(J960&gt;QUARTILE!$B$3, "TOP", 0)</f>
        <v>TOP</v>
      </c>
      <c r="M960" s="6">
        <f t="shared" si="1"/>
        <v>1</v>
      </c>
    </row>
    <row r="961">
      <c r="A961" s="1">
        <v>103887.0</v>
      </c>
      <c r="B961" s="1">
        <v>23.0</v>
      </c>
      <c r="C961" s="1">
        <v>21000.0</v>
      </c>
      <c r="D961" s="1" t="s">
        <v>25</v>
      </c>
      <c r="E961" s="1">
        <v>16712.64</v>
      </c>
      <c r="F961" s="1">
        <v>3.0</v>
      </c>
      <c r="G961" s="1">
        <v>14.0</v>
      </c>
      <c r="H961" s="1">
        <v>10.0</v>
      </c>
      <c r="I961" s="1" t="s">
        <v>22</v>
      </c>
      <c r="J961" s="1">
        <v>0.869</v>
      </c>
      <c r="K961" s="1">
        <v>0.933</v>
      </c>
      <c r="L961" s="6" t="str">
        <f>if(J961&gt;QUARTILE!$B$3, "TOP", 0)</f>
        <v>TOP</v>
      </c>
      <c r="M961" s="6">
        <f t="shared" si="1"/>
        <v>2</v>
      </c>
    </row>
    <row r="962">
      <c r="A962" s="1">
        <v>103899.0</v>
      </c>
      <c r="B962" s="1">
        <v>22.0</v>
      </c>
      <c r="C962" s="1">
        <v>22000.0</v>
      </c>
      <c r="D962" s="1" t="s">
        <v>23</v>
      </c>
      <c r="E962" s="1">
        <v>32994.09</v>
      </c>
      <c r="F962" s="1">
        <v>1.0</v>
      </c>
      <c r="G962" s="1">
        <v>17.0</v>
      </c>
      <c r="H962" s="1">
        <v>13.0</v>
      </c>
      <c r="I962" s="1" t="s">
        <v>18</v>
      </c>
      <c r="J962" s="1">
        <v>0.844</v>
      </c>
      <c r="K962" s="1">
        <v>0.024</v>
      </c>
      <c r="L962" s="6" t="str">
        <f>if(J962&gt;QUARTILE!$B$3, "TOP", 0)</f>
        <v>TOP</v>
      </c>
      <c r="M962" s="6">
        <f t="shared" si="1"/>
        <v>1</v>
      </c>
    </row>
    <row r="963">
      <c r="A963" s="1">
        <v>103907.0</v>
      </c>
      <c r="B963" s="1">
        <v>53.0</v>
      </c>
      <c r="C963" s="1">
        <v>12000.0</v>
      </c>
      <c r="D963" s="1" t="s">
        <v>23</v>
      </c>
      <c r="E963" s="1">
        <v>16591.95</v>
      </c>
      <c r="F963" s="1">
        <v>2.0</v>
      </c>
      <c r="G963" s="1">
        <v>20.0</v>
      </c>
      <c r="H963" s="1">
        <v>5.0</v>
      </c>
      <c r="I963" s="1" t="s">
        <v>22</v>
      </c>
      <c r="J963" s="1">
        <v>0.945</v>
      </c>
      <c r="K963" s="1">
        <v>0.595</v>
      </c>
      <c r="L963" s="6" t="str">
        <f>if(J963&gt;QUARTILE!$B$3, "TOP", 0)</f>
        <v>TOP</v>
      </c>
      <c r="M963" s="6">
        <f t="shared" si="1"/>
        <v>2</v>
      </c>
    </row>
    <row r="964">
      <c r="A964" s="1">
        <v>103908.0</v>
      </c>
      <c r="B964" s="1">
        <v>23.0</v>
      </c>
      <c r="C964" s="1">
        <v>30000.0</v>
      </c>
      <c r="D964" s="1" t="s">
        <v>25</v>
      </c>
      <c r="E964" s="1">
        <v>34797.94</v>
      </c>
      <c r="F964" s="1">
        <v>1.0</v>
      </c>
      <c r="G964" s="1">
        <v>20.0</v>
      </c>
      <c r="H964" s="1">
        <v>21.0</v>
      </c>
      <c r="I964" s="1" t="s">
        <v>26</v>
      </c>
      <c r="J964" s="1">
        <v>1.0</v>
      </c>
      <c r="K964" s="1">
        <v>0.258</v>
      </c>
      <c r="L964" s="6" t="str">
        <f>if(J964&gt;QUARTILE!$B$3, "TOP", 0)</f>
        <v>TOP</v>
      </c>
      <c r="M964" s="6">
        <f t="shared" si="1"/>
        <v>3</v>
      </c>
    </row>
    <row r="965">
      <c r="A965" s="1">
        <v>103910.0</v>
      </c>
      <c r="B965" s="1">
        <v>21.0</v>
      </c>
      <c r="C965" s="1">
        <v>10000.0</v>
      </c>
      <c r="D965" s="1" t="s">
        <v>27</v>
      </c>
      <c r="E965" s="1">
        <v>38319.98</v>
      </c>
      <c r="F965" s="1">
        <v>1.0</v>
      </c>
      <c r="G965" s="1">
        <v>17.0</v>
      </c>
      <c r="H965" s="1">
        <v>15.0</v>
      </c>
      <c r="I965" s="1" t="s">
        <v>22</v>
      </c>
      <c r="J965" s="1">
        <v>0.909</v>
      </c>
      <c r="K965" s="1">
        <v>0.0</v>
      </c>
      <c r="L965" s="6" t="str">
        <f>if(J965&gt;QUARTILE!$B$3, "TOP", 0)</f>
        <v>TOP</v>
      </c>
      <c r="M965" s="6">
        <f t="shared" si="1"/>
        <v>2</v>
      </c>
    </row>
    <row r="966">
      <c r="A966" s="1">
        <v>103911.0</v>
      </c>
      <c r="B966" s="1">
        <v>79.0</v>
      </c>
      <c r="C966" s="1">
        <v>26000.0</v>
      </c>
      <c r="D966" s="1" t="s">
        <v>25</v>
      </c>
      <c r="E966" s="1">
        <v>3818.39</v>
      </c>
      <c r="F966" s="1">
        <v>1.0</v>
      </c>
      <c r="G966" s="1">
        <v>20.0</v>
      </c>
      <c r="H966" s="1">
        <v>3.0</v>
      </c>
      <c r="I966" s="1" t="s">
        <v>22</v>
      </c>
      <c r="J966" s="1">
        <v>1.0</v>
      </c>
      <c r="K966" s="1">
        <v>0.956</v>
      </c>
      <c r="L966" s="6" t="str">
        <f>if(J966&gt;QUARTILE!$B$3, "TOP", 0)</f>
        <v>TOP</v>
      </c>
      <c r="M966" s="6">
        <f t="shared" si="1"/>
        <v>2</v>
      </c>
    </row>
    <row r="967">
      <c r="A967" s="1">
        <v>103913.0</v>
      </c>
      <c r="B967" s="1">
        <v>56.0</v>
      </c>
      <c r="C967" s="1">
        <v>9000.0</v>
      </c>
      <c r="D967" s="1" t="s">
        <v>25</v>
      </c>
      <c r="E967" s="1">
        <v>13365.63</v>
      </c>
      <c r="F967" s="1">
        <v>2.0</v>
      </c>
      <c r="G967" s="1">
        <v>27.0</v>
      </c>
      <c r="H967" s="1">
        <v>5.0</v>
      </c>
      <c r="I967" s="1" t="s">
        <v>22</v>
      </c>
      <c r="J967" s="1">
        <v>1.0</v>
      </c>
      <c r="K967" s="1">
        <v>0.416</v>
      </c>
      <c r="L967" s="6" t="str">
        <f>if(J967&gt;QUARTILE!$B$3, "TOP", 0)</f>
        <v>TOP</v>
      </c>
      <c r="M967" s="6">
        <f t="shared" si="1"/>
        <v>2</v>
      </c>
    </row>
    <row r="968">
      <c r="A968" s="1">
        <v>103914.0</v>
      </c>
      <c r="B968" s="1">
        <v>67.0</v>
      </c>
      <c r="C968" s="1">
        <v>6000.0</v>
      </c>
      <c r="D968" s="1" t="s">
        <v>30</v>
      </c>
      <c r="E968" s="1">
        <v>38255.33</v>
      </c>
      <c r="F968" s="1">
        <v>3.0</v>
      </c>
      <c r="G968" s="1">
        <v>12.0</v>
      </c>
      <c r="H968" s="1">
        <v>5.0</v>
      </c>
      <c r="I968" s="1" t="s">
        <v>18</v>
      </c>
      <c r="J968" s="1">
        <v>0.991</v>
      </c>
      <c r="K968" s="1">
        <v>0.028</v>
      </c>
      <c r="L968" s="6" t="str">
        <f>if(J968&gt;QUARTILE!$B$3, "TOP", 0)</f>
        <v>TOP</v>
      </c>
      <c r="M968" s="6">
        <f t="shared" si="1"/>
        <v>1</v>
      </c>
    </row>
    <row r="969">
      <c r="A969" s="1">
        <v>103916.0</v>
      </c>
      <c r="B969" s="1">
        <v>18.0</v>
      </c>
      <c r="C969" s="1">
        <v>58000.0</v>
      </c>
      <c r="D969" s="1" t="s">
        <v>27</v>
      </c>
      <c r="E969" s="1">
        <v>70854.64</v>
      </c>
      <c r="F969" s="1">
        <v>3.0</v>
      </c>
      <c r="G969" s="1">
        <v>19.0</v>
      </c>
      <c r="H969" s="1">
        <v>14.0</v>
      </c>
      <c r="I969" s="1" t="s">
        <v>22</v>
      </c>
      <c r="J969" s="1">
        <v>1.0</v>
      </c>
      <c r="K969" s="1">
        <v>0.879</v>
      </c>
      <c r="L969" s="6" t="str">
        <f>if(J969&gt;QUARTILE!$B$3, "TOP", 0)</f>
        <v>TOP</v>
      </c>
      <c r="M969" s="6">
        <f t="shared" si="1"/>
        <v>2</v>
      </c>
    </row>
    <row r="970">
      <c r="A970" s="1">
        <v>103917.0</v>
      </c>
      <c r="B970" s="1">
        <v>41.0</v>
      </c>
      <c r="C970" s="1">
        <v>27000.0</v>
      </c>
      <c r="D970" s="1" t="s">
        <v>25</v>
      </c>
      <c r="E970" s="1">
        <v>2730.2</v>
      </c>
      <c r="F970" s="1">
        <v>4.0</v>
      </c>
      <c r="G970" s="1">
        <v>25.0</v>
      </c>
      <c r="H970" s="1">
        <v>8.0</v>
      </c>
      <c r="I970" s="1" t="s">
        <v>22</v>
      </c>
      <c r="J970" s="1">
        <v>0.947</v>
      </c>
      <c r="K970" s="1">
        <v>0.203</v>
      </c>
      <c r="L970" s="6" t="str">
        <f>if(J970&gt;QUARTILE!$B$3, "TOP", 0)</f>
        <v>TOP</v>
      </c>
      <c r="M970" s="6">
        <f t="shared" si="1"/>
        <v>2</v>
      </c>
    </row>
    <row r="971">
      <c r="A971" s="1">
        <v>103919.0</v>
      </c>
      <c r="B971" s="1">
        <v>53.0</v>
      </c>
      <c r="C971" s="1">
        <v>42000.0</v>
      </c>
      <c r="D971" s="1" t="s">
        <v>27</v>
      </c>
      <c r="E971" s="1">
        <v>3660.05</v>
      </c>
      <c r="F971" s="1">
        <v>1.0</v>
      </c>
      <c r="G971" s="1">
        <v>30.0</v>
      </c>
      <c r="H971" s="1">
        <v>9.0</v>
      </c>
      <c r="I971" s="1" t="s">
        <v>22</v>
      </c>
      <c r="J971" s="1">
        <v>0.876</v>
      </c>
      <c r="K971" s="1">
        <v>0.236</v>
      </c>
      <c r="L971" s="6" t="str">
        <f>if(J971&gt;QUARTILE!$B$3, "TOP", 0)</f>
        <v>TOP</v>
      </c>
      <c r="M971" s="6">
        <f t="shared" si="1"/>
        <v>2</v>
      </c>
    </row>
    <row r="972">
      <c r="A972" s="1">
        <v>103921.0</v>
      </c>
      <c r="B972" s="1">
        <v>58.0</v>
      </c>
      <c r="C972" s="1">
        <v>47000.0</v>
      </c>
      <c r="D972" s="1" t="s">
        <v>25</v>
      </c>
      <c r="E972" s="1">
        <v>49909.1</v>
      </c>
      <c r="F972" s="1">
        <v>4.0</v>
      </c>
      <c r="G972" s="1">
        <v>20.0</v>
      </c>
      <c r="H972" s="1">
        <v>2.0</v>
      </c>
      <c r="I972" s="1" t="s">
        <v>18</v>
      </c>
      <c r="J972" s="1">
        <v>0.961</v>
      </c>
      <c r="K972" s="1">
        <v>0.325</v>
      </c>
      <c r="L972" s="6" t="str">
        <f>if(J972&gt;QUARTILE!$B$3, "TOP", 0)</f>
        <v>TOP</v>
      </c>
      <c r="M972" s="6">
        <f t="shared" si="1"/>
        <v>1</v>
      </c>
    </row>
    <row r="973">
      <c r="A973" s="1">
        <v>103924.0</v>
      </c>
      <c r="B973" s="1">
        <v>77.0</v>
      </c>
      <c r="C973" s="1">
        <v>34000.0</v>
      </c>
      <c r="D973" s="1" t="s">
        <v>25</v>
      </c>
      <c r="E973" s="1">
        <v>3866.17</v>
      </c>
      <c r="F973" s="1">
        <v>5.0</v>
      </c>
      <c r="G973" s="1">
        <v>26.0</v>
      </c>
      <c r="H973" s="1">
        <v>3.0</v>
      </c>
      <c r="I973" s="1" t="s">
        <v>22</v>
      </c>
      <c r="J973" s="1">
        <v>1.0</v>
      </c>
      <c r="K973" s="1">
        <v>0.699</v>
      </c>
      <c r="L973" s="6" t="str">
        <f>if(J973&gt;QUARTILE!$B$3, "TOP", 0)</f>
        <v>TOP</v>
      </c>
      <c r="M973" s="6">
        <f t="shared" si="1"/>
        <v>2</v>
      </c>
    </row>
    <row r="974">
      <c r="A974" s="1">
        <v>103928.0</v>
      </c>
      <c r="B974" s="1">
        <v>48.0</v>
      </c>
      <c r="C974" s="1">
        <v>43000.0</v>
      </c>
      <c r="D974" s="1" t="s">
        <v>23</v>
      </c>
      <c r="E974" s="1">
        <v>21294.76</v>
      </c>
      <c r="F974" s="1">
        <v>1.0</v>
      </c>
      <c r="G974" s="1">
        <v>10.0</v>
      </c>
      <c r="H974" s="1">
        <v>9.0</v>
      </c>
      <c r="I974" s="1" t="s">
        <v>22</v>
      </c>
      <c r="J974" s="1">
        <v>0.836</v>
      </c>
      <c r="K974" s="1">
        <v>0.697</v>
      </c>
      <c r="L974" s="6" t="str">
        <f>if(J974&gt;QUARTILE!$B$3, "TOP", 0)</f>
        <v>TOP</v>
      </c>
      <c r="M974" s="6">
        <f t="shared" si="1"/>
        <v>2</v>
      </c>
    </row>
    <row r="975">
      <c r="A975" s="1">
        <v>103930.0</v>
      </c>
      <c r="B975" s="1">
        <v>41.0</v>
      </c>
      <c r="C975" s="1">
        <v>20000.0</v>
      </c>
      <c r="D975" s="1" t="s">
        <v>21</v>
      </c>
      <c r="E975" s="1">
        <v>3016.47</v>
      </c>
      <c r="F975" s="1">
        <v>5.0</v>
      </c>
      <c r="G975" s="1">
        <v>19.0</v>
      </c>
      <c r="H975" s="1">
        <v>7.0</v>
      </c>
      <c r="I975" s="1" t="s">
        <v>22</v>
      </c>
      <c r="J975" s="1">
        <v>0.914</v>
      </c>
      <c r="K975" s="1">
        <v>0.716</v>
      </c>
      <c r="L975" s="6" t="str">
        <f>if(J975&gt;QUARTILE!$B$3, "TOP", 0)</f>
        <v>TOP</v>
      </c>
      <c r="M975" s="6">
        <f t="shared" si="1"/>
        <v>2</v>
      </c>
    </row>
    <row r="976">
      <c r="A976" s="1">
        <v>103933.0</v>
      </c>
      <c r="B976" s="1">
        <v>38.0</v>
      </c>
      <c r="C976" s="1">
        <v>22000.0</v>
      </c>
      <c r="D976" s="1" t="s">
        <v>27</v>
      </c>
      <c r="E976" s="1">
        <v>33100.14</v>
      </c>
      <c r="F976" s="1">
        <v>2.0</v>
      </c>
      <c r="G976" s="1">
        <v>23.0</v>
      </c>
      <c r="H976" s="1">
        <v>10.0</v>
      </c>
      <c r="I976" s="1" t="s">
        <v>18</v>
      </c>
      <c r="J976" s="1">
        <v>1.0</v>
      </c>
      <c r="K976" s="1">
        <v>0.823</v>
      </c>
      <c r="L976" s="6" t="str">
        <f>if(J976&gt;QUARTILE!$B$3, "TOP", 0)</f>
        <v>TOP</v>
      </c>
      <c r="M976" s="6">
        <f t="shared" si="1"/>
        <v>1</v>
      </c>
    </row>
    <row r="977">
      <c r="A977" s="1">
        <v>103936.0</v>
      </c>
      <c r="B977" s="1">
        <v>61.0</v>
      </c>
      <c r="C977" s="1">
        <v>16000.0</v>
      </c>
      <c r="D977" s="1" t="s">
        <v>25</v>
      </c>
      <c r="E977" s="1">
        <v>72934.71</v>
      </c>
      <c r="F977" s="1">
        <v>2.0</v>
      </c>
      <c r="G977" s="1">
        <v>21.0</v>
      </c>
      <c r="H977" s="1">
        <v>6.0</v>
      </c>
      <c r="I977" s="1" t="s">
        <v>18</v>
      </c>
      <c r="J977" s="1">
        <v>1.0</v>
      </c>
      <c r="K977" s="1">
        <v>0.0</v>
      </c>
      <c r="L977" s="6" t="str">
        <f>if(J977&gt;QUARTILE!$B$3, "TOP", 0)</f>
        <v>TOP</v>
      </c>
      <c r="M977" s="6">
        <f t="shared" si="1"/>
        <v>1</v>
      </c>
    </row>
    <row r="978">
      <c r="A978" s="1">
        <v>103937.0</v>
      </c>
      <c r="B978" s="1">
        <v>59.0</v>
      </c>
      <c r="C978" s="1">
        <v>37000.0</v>
      </c>
      <c r="D978" s="1" t="s">
        <v>25</v>
      </c>
      <c r="E978" s="1">
        <v>10493.48</v>
      </c>
      <c r="F978" s="1">
        <v>5.0</v>
      </c>
      <c r="G978" s="1">
        <v>19.0</v>
      </c>
      <c r="H978" s="1">
        <v>5.0</v>
      </c>
      <c r="I978" s="1" t="s">
        <v>22</v>
      </c>
      <c r="J978" s="1">
        <v>0.966</v>
      </c>
      <c r="K978" s="1">
        <v>0.362</v>
      </c>
      <c r="L978" s="6" t="str">
        <f>if(J978&gt;QUARTILE!$B$3, "TOP", 0)</f>
        <v>TOP</v>
      </c>
      <c r="M978" s="6">
        <f t="shared" si="1"/>
        <v>2</v>
      </c>
    </row>
    <row r="979">
      <c r="A979" s="1">
        <v>103938.0</v>
      </c>
      <c r="B979" s="1">
        <v>47.0</v>
      </c>
      <c r="C979" s="1">
        <v>27000.0</v>
      </c>
      <c r="D979" s="1" t="s">
        <v>31</v>
      </c>
      <c r="E979" s="1">
        <v>8044.38</v>
      </c>
      <c r="F979" s="1">
        <v>1.0</v>
      </c>
      <c r="G979" s="1">
        <v>17.0</v>
      </c>
      <c r="H979" s="1">
        <v>8.0</v>
      </c>
      <c r="I979" s="1" t="s">
        <v>22</v>
      </c>
      <c r="J979" s="1">
        <v>0.949</v>
      </c>
      <c r="K979" s="1">
        <v>0.063</v>
      </c>
      <c r="L979" s="6" t="str">
        <f>if(J979&gt;QUARTILE!$B$3, "TOP", 0)</f>
        <v>TOP</v>
      </c>
      <c r="M979" s="6">
        <f t="shared" si="1"/>
        <v>2</v>
      </c>
    </row>
    <row r="980">
      <c r="A980" s="1">
        <v>103940.0</v>
      </c>
      <c r="B980" s="1">
        <v>45.0</v>
      </c>
      <c r="C980" s="1">
        <v>55000.0</v>
      </c>
      <c r="D980" s="1" t="s">
        <v>30</v>
      </c>
      <c r="E980" s="1">
        <v>11952.95</v>
      </c>
      <c r="F980" s="1">
        <v>4.0</v>
      </c>
      <c r="G980" s="1">
        <v>19.0</v>
      </c>
      <c r="H980" s="1">
        <v>6.0</v>
      </c>
      <c r="I980" s="1" t="s">
        <v>22</v>
      </c>
      <c r="J980" s="1">
        <v>0.82</v>
      </c>
      <c r="K980" s="1">
        <v>0.439</v>
      </c>
      <c r="L980" s="6" t="str">
        <f>if(J980&gt;QUARTILE!$B$3, "TOP", 0)</f>
        <v>TOP</v>
      </c>
      <c r="M980" s="6">
        <f t="shared" si="1"/>
        <v>2</v>
      </c>
    </row>
    <row r="981">
      <c r="A981" s="1">
        <v>103945.0</v>
      </c>
      <c r="B981" s="1">
        <v>31.0</v>
      </c>
      <c r="C981" s="1">
        <v>25000.0</v>
      </c>
      <c r="D981" s="1" t="s">
        <v>23</v>
      </c>
      <c r="E981" s="1">
        <v>21694.75</v>
      </c>
      <c r="F981" s="1">
        <v>1.0</v>
      </c>
      <c r="G981" s="1">
        <v>26.0</v>
      </c>
      <c r="H981" s="1">
        <v>10.0</v>
      </c>
      <c r="I981" s="1" t="s">
        <v>22</v>
      </c>
      <c r="J981" s="1">
        <v>1.0</v>
      </c>
      <c r="K981" s="1">
        <v>0.046</v>
      </c>
      <c r="L981" s="6" t="str">
        <f>if(J981&gt;QUARTILE!$B$3, "TOP", 0)</f>
        <v>TOP</v>
      </c>
      <c r="M981" s="6">
        <f t="shared" si="1"/>
        <v>2</v>
      </c>
    </row>
    <row r="982">
      <c r="A982" s="1">
        <v>103946.0</v>
      </c>
      <c r="B982" s="1">
        <v>73.0</v>
      </c>
      <c r="C982" s="1">
        <v>22000.0</v>
      </c>
      <c r="D982" s="1" t="s">
        <v>23</v>
      </c>
      <c r="E982" s="1">
        <v>16041.52</v>
      </c>
      <c r="F982" s="1">
        <v>1.0</v>
      </c>
      <c r="G982" s="1">
        <v>12.0</v>
      </c>
      <c r="H982" s="1">
        <v>7.0</v>
      </c>
      <c r="I982" s="1" t="s">
        <v>22</v>
      </c>
      <c r="J982" s="1">
        <v>0.856</v>
      </c>
      <c r="K982" s="1">
        <v>0.616</v>
      </c>
      <c r="L982" s="6" t="str">
        <f>if(J982&gt;QUARTILE!$B$3, "TOP", 0)</f>
        <v>TOP</v>
      </c>
      <c r="M982" s="6">
        <f t="shared" si="1"/>
        <v>2</v>
      </c>
    </row>
    <row r="983">
      <c r="A983" s="1">
        <v>103951.0</v>
      </c>
      <c r="B983" s="1">
        <v>48.0</v>
      </c>
      <c r="C983" s="1">
        <v>11000.0</v>
      </c>
      <c r="D983" s="1" t="s">
        <v>17</v>
      </c>
      <c r="E983" s="1">
        <v>60981.29</v>
      </c>
      <c r="F983" s="1">
        <v>3.0</v>
      </c>
      <c r="G983" s="1">
        <v>25.0</v>
      </c>
      <c r="H983" s="1">
        <v>3.0</v>
      </c>
      <c r="I983" s="1" t="s">
        <v>18</v>
      </c>
      <c r="J983" s="1">
        <v>0.855</v>
      </c>
      <c r="K983" s="1">
        <v>0.601</v>
      </c>
      <c r="L983" s="6" t="str">
        <f>if(J983&gt;QUARTILE!$B$3, "TOP", 0)</f>
        <v>TOP</v>
      </c>
      <c r="M983" s="6">
        <f t="shared" si="1"/>
        <v>1</v>
      </c>
    </row>
    <row r="984">
      <c r="A984" s="1">
        <v>103952.0</v>
      </c>
      <c r="B984" s="1">
        <v>59.0</v>
      </c>
      <c r="C984" s="1">
        <v>9000.0</v>
      </c>
      <c r="D984" s="1" t="s">
        <v>27</v>
      </c>
      <c r="E984" s="1">
        <v>9100.67</v>
      </c>
      <c r="F984" s="1">
        <v>4.0</v>
      </c>
      <c r="G984" s="1">
        <v>18.0</v>
      </c>
      <c r="H984" s="1">
        <v>9.0</v>
      </c>
      <c r="I984" s="1" t="s">
        <v>22</v>
      </c>
      <c r="J984" s="1">
        <v>0.986</v>
      </c>
      <c r="K984" s="1">
        <v>0.0</v>
      </c>
      <c r="L984" s="6" t="str">
        <f>if(J984&gt;QUARTILE!$B$3, "TOP", 0)</f>
        <v>TOP</v>
      </c>
      <c r="M984" s="6">
        <f t="shared" si="1"/>
        <v>2</v>
      </c>
    </row>
    <row r="985">
      <c r="A985" s="1">
        <v>103955.0</v>
      </c>
      <c r="B985" s="1">
        <v>23.0</v>
      </c>
      <c r="C985" s="1">
        <v>26000.0</v>
      </c>
      <c r="D985" s="1" t="s">
        <v>23</v>
      </c>
      <c r="E985" s="1">
        <v>12186.73</v>
      </c>
      <c r="F985" s="1">
        <v>2.0</v>
      </c>
      <c r="G985" s="1">
        <v>14.0</v>
      </c>
      <c r="H985" s="1">
        <v>14.0</v>
      </c>
      <c r="I985" s="1" t="s">
        <v>22</v>
      </c>
      <c r="J985" s="1">
        <v>0.985</v>
      </c>
      <c r="K985" s="1">
        <v>0.483</v>
      </c>
      <c r="L985" s="6" t="str">
        <f>if(J985&gt;QUARTILE!$B$3, "TOP", 0)</f>
        <v>TOP</v>
      </c>
      <c r="M985" s="6">
        <f t="shared" si="1"/>
        <v>2</v>
      </c>
    </row>
    <row r="986">
      <c r="A986" s="1">
        <v>103962.0</v>
      </c>
      <c r="B986" s="1">
        <v>37.0</v>
      </c>
      <c r="C986" s="1">
        <v>16000.0</v>
      </c>
      <c r="D986" s="1" t="s">
        <v>25</v>
      </c>
      <c r="E986" s="1">
        <v>4613.99</v>
      </c>
      <c r="F986" s="1">
        <v>5.0</v>
      </c>
      <c r="G986" s="1">
        <v>19.0</v>
      </c>
      <c r="H986" s="1">
        <v>9.0</v>
      </c>
      <c r="I986" s="1" t="s">
        <v>22</v>
      </c>
      <c r="J986" s="1">
        <v>1.0</v>
      </c>
      <c r="K986" s="1">
        <v>0.25</v>
      </c>
      <c r="L986" s="6" t="str">
        <f>if(J986&gt;QUARTILE!$B$3, "TOP", 0)</f>
        <v>TOP</v>
      </c>
      <c r="M986" s="6">
        <f t="shared" si="1"/>
        <v>2</v>
      </c>
    </row>
    <row r="987">
      <c r="A987" s="1">
        <v>103967.0</v>
      </c>
      <c r="B987" s="1">
        <v>38.0</v>
      </c>
      <c r="C987" s="1">
        <v>30000.0</v>
      </c>
      <c r="D987" s="1" t="s">
        <v>17</v>
      </c>
      <c r="E987" s="1">
        <v>39182.48</v>
      </c>
      <c r="F987" s="1">
        <v>2.0</v>
      </c>
      <c r="G987" s="1">
        <v>25.0</v>
      </c>
      <c r="H987" s="1">
        <v>3.0</v>
      </c>
      <c r="I987" s="1" t="s">
        <v>18</v>
      </c>
      <c r="J987" s="1">
        <v>0.866</v>
      </c>
      <c r="K987" s="1">
        <v>0.238</v>
      </c>
      <c r="L987" s="6" t="str">
        <f>if(J987&gt;QUARTILE!$B$3, "TOP", 0)</f>
        <v>TOP</v>
      </c>
      <c r="M987" s="6">
        <f t="shared" si="1"/>
        <v>1</v>
      </c>
    </row>
    <row r="988">
      <c r="A988" s="1">
        <v>103974.0</v>
      </c>
      <c r="B988" s="1">
        <v>80.0</v>
      </c>
      <c r="C988" s="1">
        <v>50000.0</v>
      </c>
      <c r="D988" s="1" t="s">
        <v>17</v>
      </c>
      <c r="E988" s="1">
        <v>5168.02</v>
      </c>
      <c r="F988" s="1">
        <v>3.0</v>
      </c>
      <c r="G988" s="1">
        <v>21.0</v>
      </c>
      <c r="H988" s="1">
        <v>5.0</v>
      </c>
      <c r="I988" s="1" t="s">
        <v>22</v>
      </c>
      <c r="J988" s="1">
        <v>0.99</v>
      </c>
      <c r="K988" s="1">
        <v>0.024</v>
      </c>
      <c r="L988" s="6" t="str">
        <f>if(J988&gt;QUARTILE!$B$3, "TOP", 0)</f>
        <v>TOP</v>
      </c>
      <c r="M988" s="6">
        <f t="shared" si="1"/>
        <v>2</v>
      </c>
    </row>
    <row r="989">
      <c r="A989" s="1">
        <v>103976.0</v>
      </c>
      <c r="B989" s="1">
        <v>35.0</v>
      </c>
      <c r="C989" s="1">
        <v>52000.0</v>
      </c>
      <c r="D989" s="1" t="s">
        <v>23</v>
      </c>
      <c r="E989" s="1">
        <v>33108.11</v>
      </c>
      <c r="F989" s="1">
        <v>4.0</v>
      </c>
      <c r="G989" s="1">
        <v>12.0</v>
      </c>
      <c r="H989" s="1">
        <v>12.0</v>
      </c>
      <c r="I989" s="1" t="s">
        <v>22</v>
      </c>
      <c r="J989" s="1">
        <v>1.0</v>
      </c>
      <c r="K989" s="1">
        <v>0.0</v>
      </c>
      <c r="L989" s="6" t="str">
        <f>if(J989&gt;QUARTILE!$B$3, "TOP", 0)</f>
        <v>TOP</v>
      </c>
      <c r="M989" s="6">
        <f t="shared" si="1"/>
        <v>2</v>
      </c>
    </row>
    <row r="990">
      <c r="A990" s="1">
        <v>103979.0</v>
      </c>
      <c r="B990" s="1">
        <v>28.0</v>
      </c>
      <c r="C990" s="1">
        <v>41000.0</v>
      </c>
      <c r="D990" s="1" t="s">
        <v>25</v>
      </c>
      <c r="E990" s="1">
        <v>15513.4</v>
      </c>
      <c r="F990" s="1">
        <v>3.0</v>
      </c>
      <c r="G990" s="1">
        <v>21.0</v>
      </c>
      <c r="H990" s="1">
        <v>17.0</v>
      </c>
      <c r="I990" s="1" t="s">
        <v>22</v>
      </c>
      <c r="J990" s="1">
        <v>0.976</v>
      </c>
      <c r="K990" s="1">
        <v>0.649</v>
      </c>
      <c r="L990" s="6" t="str">
        <f>if(J990&gt;QUARTILE!$B$3, "TOP", 0)</f>
        <v>TOP</v>
      </c>
      <c r="M990" s="6">
        <f t="shared" si="1"/>
        <v>2</v>
      </c>
    </row>
    <row r="991">
      <c r="A991" s="1">
        <v>103991.0</v>
      </c>
      <c r="B991" s="1">
        <v>74.0</v>
      </c>
      <c r="C991" s="1">
        <v>42000.0</v>
      </c>
      <c r="D991" s="1" t="s">
        <v>25</v>
      </c>
      <c r="E991" s="1">
        <v>20416.16</v>
      </c>
      <c r="F991" s="1">
        <v>3.0</v>
      </c>
      <c r="G991" s="1">
        <v>26.0</v>
      </c>
      <c r="H991" s="1">
        <v>7.0</v>
      </c>
      <c r="I991" s="1" t="s">
        <v>22</v>
      </c>
      <c r="J991" s="1">
        <v>0.859</v>
      </c>
      <c r="K991" s="1">
        <v>0.346</v>
      </c>
      <c r="L991" s="6" t="str">
        <f>if(J991&gt;QUARTILE!$B$3, "TOP", 0)</f>
        <v>TOP</v>
      </c>
      <c r="M991" s="6">
        <f t="shared" si="1"/>
        <v>2</v>
      </c>
    </row>
    <row r="992">
      <c r="A992" s="1">
        <v>103994.0</v>
      </c>
      <c r="B992" s="1">
        <v>38.0</v>
      </c>
      <c r="C992" s="1">
        <v>31000.0</v>
      </c>
      <c r="D992" s="1" t="s">
        <v>23</v>
      </c>
      <c r="E992" s="1">
        <v>10069.65</v>
      </c>
      <c r="F992" s="1">
        <v>4.0</v>
      </c>
      <c r="G992" s="1">
        <v>32.0</v>
      </c>
      <c r="H992" s="1">
        <v>10.0</v>
      </c>
      <c r="I992" s="1" t="s">
        <v>22</v>
      </c>
      <c r="J992" s="1">
        <v>0.853</v>
      </c>
      <c r="K992" s="1">
        <v>0.916</v>
      </c>
      <c r="L992" s="6" t="str">
        <f>if(J992&gt;QUARTILE!$B$3, "TOP", 0)</f>
        <v>TOP</v>
      </c>
      <c r="M992" s="6">
        <f t="shared" si="1"/>
        <v>2</v>
      </c>
    </row>
    <row r="993">
      <c r="A993" s="1">
        <v>104002.0</v>
      </c>
      <c r="B993" s="1">
        <v>66.0</v>
      </c>
      <c r="C993" s="1">
        <v>32000.0</v>
      </c>
      <c r="D993" s="1" t="s">
        <v>23</v>
      </c>
      <c r="E993" s="1">
        <v>3390.55</v>
      </c>
      <c r="F993" s="1">
        <v>1.0</v>
      </c>
      <c r="G993" s="1">
        <v>23.0</v>
      </c>
      <c r="H993" s="1">
        <v>2.0</v>
      </c>
      <c r="I993" s="1" t="s">
        <v>22</v>
      </c>
      <c r="J993" s="1">
        <v>0.845</v>
      </c>
      <c r="K993" s="1">
        <v>0.423</v>
      </c>
      <c r="L993" s="6" t="str">
        <f>if(J993&gt;QUARTILE!$B$3, "TOP", 0)</f>
        <v>TOP</v>
      </c>
      <c r="M993" s="6">
        <f t="shared" si="1"/>
        <v>2</v>
      </c>
    </row>
    <row r="994">
      <c r="A994" s="1">
        <v>104003.0</v>
      </c>
      <c r="B994" s="1">
        <v>36.0</v>
      </c>
      <c r="C994" s="1">
        <v>18000.0</v>
      </c>
      <c r="D994" s="1" t="s">
        <v>23</v>
      </c>
      <c r="E994" s="1">
        <v>30414.32</v>
      </c>
      <c r="F994" s="1">
        <v>5.0</v>
      </c>
      <c r="G994" s="1">
        <v>17.0</v>
      </c>
      <c r="H994" s="1">
        <v>8.0</v>
      </c>
      <c r="I994" s="1" t="s">
        <v>18</v>
      </c>
      <c r="J994" s="1">
        <v>1.0</v>
      </c>
      <c r="K994" s="1">
        <v>0.276</v>
      </c>
      <c r="L994" s="6" t="str">
        <f>if(J994&gt;QUARTILE!$B$3, "TOP", 0)</f>
        <v>TOP</v>
      </c>
      <c r="M994" s="6">
        <f t="shared" si="1"/>
        <v>1</v>
      </c>
    </row>
    <row r="995">
      <c r="A995" s="1">
        <v>104010.0</v>
      </c>
      <c r="B995" s="1">
        <v>58.0</v>
      </c>
      <c r="C995" s="1">
        <v>13000.0</v>
      </c>
      <c r="D995" s="1" t="s">
        <v>23</v>
      </c>
      <c r="E995" s="1">
        <v>49335.33</v>
      </c>
      <c r="F995" s="1">
        <v>5.0</v>
      </c>
      <c r="G995" s="1">
        <v>20.0</v>
      </c>
      <c r="H995" s="1">
        <v>6.0</v>
      </c>
      <c r="I995" s="1" t="s">
        <v>18</v>
      </c>
      <c r="J995" s="1">
        <v>1.0</v>
      </c>
      <c r="K995" s="1">
        <v>0.297</v>
      </c>
      <c r="L995" s="6" t="str">
        <f>if(J995&gt;QUARTILE!$B$3, "TOP", 0)</f>
        <v>TOP</v>
      </c>
      <c r="M995" s="6">
        <f t="shared" si="1"/>
        <v>1</v>
      </c>
    </row>
    <row r="996">
      <c r="A996" s="1">
        <v>104012.0</v>
      </c>
      <c r="B996" s="1">
        <v>67.0</v>
      </c>
      <c r="C996" s="1">
        <v>12000.0</v>
      </c>
      <c r="D996" s="1" t="s">
        <v>23</v>
      </c>
      <c r="E996" s="1">
        <v>7834.83</v>
      </c>
      <c r="F996" s="1">
        <v>5.0</v>
      </c>
      <c r="G996" s="1">
        <v>27.0</v>
      </c>
      <c r="H996" s="1">
        <v>4.0</v>
      </c>
      <c r="I996" s="1" t="s">
        <v>22</v>
      </c>
      <c r="J996" s="1">
        <v>0.983</v>
      </c>
      <c r="K996" s="1">
        <v>0.435</v>
      </c>
      <c r="L996" s="6" t="str">
        <f>if(J996&gt;QUARTILE!$B$3, "TOP", 0)</f>
        <v>TOP</v>
      </c>
      <c r="M996" s="6">
        <f t="shared" si="1"/>
        <v>2</v>
      </c>
    </row>
    <row r="997">
      <c r="A997" s="1">
        <v>104013.0</v>
      </c>
      <c r="B997" s="1">
        <v>70.0</v>
      </c>
      <c r="C997" s="1">
        <v>53000.0</v>
      </c>
      <c r="D997" s="1" t="s">
        <v>23</v>
      </c>
      <c r="E997" s="1">
        <v>1834.32</v>
      </c>
      <c r="F997" s="1">
        <v>2.0</v>
      </c>
      <c r="G997" s="1">
        <v>20.0</v>
      </c>
      <c r="H997" s="1">
        <v>2.0</v>
      </c>
      <c r="I997" s="1" t="s">
        <v>22</v>
      </c>
      <c r="J997" s="1">
        <v>0.91</v>
      </c>
      <c r="K997" s="1">
        <v>0.104</v>
      </c>
      <c r="L997" s="6" t="str">
        <f>if(J997&gt;QUARTILE!$B$3, "TOP", 0)</f>
        <v>TOP</v>
      </c>
      <c r="M997" s="6">
        <f t="shared" si="1"/>
        <v>2</v>
      </c>
    </row>
    <row r="998">
      <c r="A998" s="1">
        <v>104018.0</v>
      </c>
      <c r="B998" s="1">
        <v>24.0</v>
      </c>
      <c r="C998" s="1">
        <v>22000.0</v>
      </c>
      <c r="D998" s="1" t="s">
        <v>25</v>
      </c>
      <c r="E998" s="1">
        <v>17001.51</v>
      </c>
      <c r="F998" s="1">
        <v>3.0</v>
      </c>
      <c r="G998" s="1">
        <v>25.0</v>
      </c>
      <c r="H998" s="1">
        <v>14.0</v>
      </c>
      <c r="I998" s="1" t="s">
        <v>18</v>
      </c>
      <c r="J998" s="1">
        <v>1.0</v>
      </c>
      <c r="K998" s="1">
        <v>0.985</v>
      </c>
      <c r="L998" s="6" t="str">
        <f>if(J998&gt;QUARTILE!$B$3, "TOP", 0)</f>
        <v>TOP</v>
      </c>
      <c r="M998" s="6">
        <f t="shared" si="1"/>
        <v>1</v>
      </c>
    </row>
    <row r="999">
      <c r="A999" s="1">
        <v>104021.0</v>
      </c>
      <c r="B999" s="1">
        <v>50.0</v>
      </c>
      <c r="C999" s="1">
        <v>24000.0</v>
      </c>
      <c r="D999" s="1" t="s">
        <v>25</v>
      </c>
      <c r="E999" s="1">
        <v>20067.02</v>
      </c>
      <c r="F999" s="1">
        <v>3.0</v>
      </c>
      <c r="G999" s="1">
        <v>15.0</v>
      </c>
      <c r="H999" s="1">
        <v>8.0</v>
      </c>
      <c r="I999" s="1" t="s">
        <v>22</v>
      </c>
      <c r="J999" s="1">
        <v>0.839</v>
      </c>
      <c r="K999" s="1">
        <v>0.471</v>
      </c>
      <c r="L999" s="6" t="str">
        <f>if(J999&gt;QUARTILE!$B$3, "TOP", 0)</f>
        <v>TOP</v>
      </c>
      <c r="M999" s="6">
        <f t="shared" si="1"/>
        <v>2</v>
      </c>
    </row>
    <row r="1000">
      <c r="A1000" s="1">
        <v>104022.0</v>
      </c>
      <c r="B1000" s="1">
        <v>34.0</v>
      </c>
      <c r="C1000" s="1">
        <v>11000.0</v>
      </c>
      <c r="D1000" s="1" t="s">
        <v>25</v>
      </c>
      <c r="E1000" s="1">
        <v>44865.57</v>
      </c>
      <c r="F1000" s="1">
        <v>3.0</v>
      </c>
      <c r="G1000" s="1">
        <v>20.0</v>
      </c>
      <c r="H1000" s="1">
        <v>13.0</v>
      </c>
      <c r="I1000" s="1" t="s">
        <v>22</v>
      </c>
      <c r="J1000" s="1">
        <v>0.94</v>
      </c>
      <c r="K1000" s="1">
        <v>0.709</v>
      </c>
      <c r="L1000" s="6" t="str">
        <f>if(J1000&gt;QUARTILE!$B$3, "TOP", 0)</f>
        <v>TOP</v>
      </c>
      <c r="M1000" s="6">
        <f t="shared" si="1"/>
        <v>2</v>
      </c>
    </row>
    <row r="1001">
      <c r="A1001" s="1">
        <v>104028.0</v>
      </c>
      <c r="B1001" s="1">
        <v>75.0</v>
      </c>
      <c r="C1001" s="1">
        <v>41000.0</v>
      </c>
      <c r="D1001" s="1" t="s">
        <v>23</v>
      </c>
      <c r="E1001" s="1">
        <v>8215.36</v>
      </c>
      <c r="F1001" s="1">
        <v>4.0</v>
      </c>
      <c r="G1001" s="1">
        <v>16.0</v>
      </c>
      <c r="H1001" s="1">
        <v>4.0</v>
      </c>
      <c r="I1001" s="1" t="s">
        <v>22</v>
      </c>
      <c r="J1001" s="1">
        <v>0.821</v>
      </c>
      <c r="K1001" s="1">
        <v>0.948</v>
      </c>
      <c r="L1001" s="6" t="str">
        <f>if(J1001&gt;QUARTILE!$B$3, "TOP", 0)</f>
        <v>TOP</v>
      </c>
      <c r="M1001" s="6">
        <f t="shared" si="1"/>
        <v>2</v>
      </c>
    </row>
    <row r="1002">
      <c r="A1002" s="1">
        <v>104029.0</v>
      </c>
      <c r="B1002" s="1">
        <v>60.0</v>
      </c>
      <c r="C1002" s="1">
        <v>34000.0</v>
      </c>
      <c r="D1002" s="1" t="s">
        <v>21</v>
      </c>
      <c r="E1002" s="1">
        <v>10139.49</v>
      </c>
      <c r="F1002" s="1">
        <v>4.0</v>
      </c>
      <c r="G1002" s="1">
        <v>21.0</v>
      </c>
      <c r="H1002" s="1">
        <v>3.0</v>
      </c>
      <c r="I1002" s="1" t="s">
        <v>22</v>
      </c>
      <c r="J1002" s="1">
        <v>0.817</v>
      </c>
      <c r="K1002" s="1">
        <v>0.671</v>
      </c>
      <c r="L1002" s="6" t="str">
        <f>if(J1002&gt;QUARTILE!$B$3, "TOP", 0)</f>
        <v>TOP</v>
      </c>
      <c r="M1002" s="6">
        <f t="shared" si="1"/>
        <v>2</v>
      </c>
    </row>
    <row r="1003">
      <c r="A1003" s="1">
        <v>104030.0</v>
      </c>
      <c r="B1003" s="1">
        <v>58.0</v>
      </c>
      <c r="C1003" s="1">
        <v>48000.0</v>
      </c>
      <c r="D1003" s="1" t="s">
        <v>17</v>
      </c>
      <c r="E1003" s="1">
        <v>48094.5</v>
      </c>
      <c r="F1003" s="1">
        <v>2.0</v>
      </c>
      <c r="G1003" s="1">
        <v>15.0</v>
      </c>
      <c r="H1003" s="1">
        <v>3.0</v>
      </c>
      <c r="I1003" s="1" t="s">
        <v>18</v>
      </c>
      <c r="J1003" s="1">
        <v>0.874</v>
      </c>
      <c r="K1003" s="1">
        <v>0.356</v>
      </c>
      <c r="L1003" s="6" t="str">
        <f>if(J1003&gt;QUARTILE!$B$3, "TOP", 0)</f>
        <v>TOP</v>
      </c>
      <c r="M1003" s="6">
        <f t="shared" si="1"/>
        <v>1</v>
      </c>
    </row>
    <row r="1004">
      <c r="A1004" s="1">
        <v>104033.0</v>
      </c>
      <c r="B1004" s="1">
        <v>66.0</v>
      </c>
      <c r="C1004" s="1">
        <v>30000.0</v>
      </c>
      <c r="D1004" s="1" t="s">
        <v>25</v>
      </c>
      <c r="E1004" s="1">
        <v>2536.4</v>
      </c>
      <c r="F1004" s="1">
        <v>1.0</v>
      </c>
      <c r="G1004" s="1">
        <v>18.0</v>
      </c>
      <c r="H1004" s="1">
        <v>4.0</v>
      </c>
      <c r="I1004" s="1" t="s">
        <v>22</v>
      </c>
      <c r="J1004" s="1">
        <v>1.0</v>
      </c>
      <c r="K1004" s="1">
        <v>0.142</v>
      </c>
      <c r="L1004" s="6" t="str">
        <f>if(J1004&gt;QUARTILE!$B$3, "TOP", 0)</f>
        <v>TOP</v>
      </c>
      <c r="M1004" s="6">
        <f t="shared" si="1"/>
        <v>2</v>
      </c>
    </row>
    <row r="1005">
      <c r="A1005" s="1">
        <v>104040.0</v>
      </c>
      <c r="B1005" s="1">
        <v>18.0</v>
      </c>
      <c r="C1005" s="1">
        <v>12000.0</v>
      </c>
      <c r="D1005" s="1" t="s">
        <v>25</v>
      </c>
      <c r="E1005" s="1">
        <v>11103.78</v>
      </c>
      <c r="F1005" s="1">
        <v>1.0</v>
      </c>
      <c r="G1005" s="1">
        <v>28.0</v>
      </c>
      <c r="H1005" s="1">
        <v>14.0</v>
      </c>
      <c r="I1005" s="1" t="s">
        <v>22</v>
      </c>
      <c r="J1005" s="1">
        <v>0.865</v>
      </c>
      <c r="K1005" s="1">
        <v>0.888</v>
      </c>
      <c r="L1005" s="6" t="str">
        <f>if(J1005&gt;QUARTILE!$B$3, "TOP", 0)</f>
        <v>TOP</v>
      </c>
      <c r="M1005" s="6">
        <f t="shared" si="1"/>
        <v>2</v>
      </c>
    </row>
    <row r="1006">
      <c r="A1006" s="1">
        <v>104042.0</v>
      </c>
      <c r="B1006" s="1">
        <v>38.0</v>
      </c>
      <c r="C1006" s="1">
        <v>21000.0</v>
      </c>
      <c r="D1006" s="1" t="s">
        <v>24</v>
      </c>
      <c r="E1006" s="1">
        <v>49849.65</v>
      </c>
      <c r="F1006" s="1">
        <v>5.0</v>
      </c>
      <c r="G1006" s="1">
        <v>16.0</v>
      </c>
      <c r="H1006" s="1">
        <v>7.0</v>
      </c>
      <c r="I1006" s="1" t="s">
        <v>18</v>
      </c>
      <c r="J1006" s="1">
        <v>1.0</v>
      </c>
      <c r="K1006" s="1">
        <v>0.824</v>
      </c>
      <c r="L1006" s="6" t="str">
        <f>if(J1006&gt;QUARTILE!$B$3, "TOP", 0)</f>
        <v>TOP</v>
      </c>
      <c r="M1006" s="6">
        <f t="shared" si="1"/>
        <v>1</v>
      </c>
    </row>
    <row r="1007">
      <c r="A1007" s="1">
        <v>104043.0</v>
      </c>
      <c r="B1007" s="1">
        <v>22.0</v>
      </c>
      <c r="C1007" s="1">
        <v>22000.0</v>
      </c>
      <c r="D1007" s="1" t="s">
        <v>27</v>
      </c>
      <c r="E1007" s="1">
        <v>2436.34</v>
      </c>
      <c r="F1007" s="1">
        <v>1.0</v>
      </c>
      <c r="G1007" s="1">
        <v>26.0</v>
      </c>
      <c r="H1007" s="1">
        <v>16.0</v>
      </c>
      <c r="I1007" s="1" t="s">
        <v>22</v>
      </c>
      <c r="J1007" s="1">
        <v>0.966</v>
      </c>
      <c r="K1007" s="1">
        <v>0.422</v>
      </c>
      <c r="L1007" s="6" t="str">
        <f>if(J1007&gt;QUARTILE!$B$3, "TOP", 0)</f>
        <v>TOP</v>
      </c>
      <c r="M1007" s="6">
        <f t="shared" si="1"/>
        <v>2</v>
      </c>
    </row>
    <row r="1008">
      <c r="A1008" s="1">
        <v>104044.0</v>
      </c>
      <c r="B1008" s="1">
        <v>19.0</v>
      </c>
      <c r="C1008" s="1">
        <v>35000.0</v>
      </c>
      <c r="D1008" s="1" t="s">
        <v>27</v>
      </c>
      <c r="E1008" s="1">
        <v>1478.11</v>
      </c>
      <c r="F1008" s="1">
        <v>3.0</v>
      </c>
      <c r="G1008" s="1">
        <v>20.0</v>
      </c>
      <c r="H1008" s="1">
        <v>10.0</v>
      </c>
      <c r="I1008" s="1" t="s">
        <v>22</v>
      </c>
      <c r="J1008" s="1">
        <v>0.966</v>
      </c>
      <c r="K1008" s="1">
        <v>0.096</v>
      </c>
      <c r="L1008" s="6" t="str">
        <f>if(J1008&gt;QUARTILE!$B$3, "TOP", 0)</f>
        <v>TOP</v>
      </c>
      <c r="M1008" s="6">
        <f t="shared" si="1"/>
        <v>2</v>
      </c>
    </row>
    <row r="1009">
      <c r="A1009" s="1">
        <v>104048.0</v>
      </c>
      <c r="B1009" s="1">
        <v>19.0</v>
      </c>
      <c r="C1009" s="1">
        <v>16000.0</v>
      </c>
      <c r="D1009" s="1" t="s">
        <v>27</v>
      </c>
      <c r="E1009" s="1">
        <v>7838.17</v>
      </c>
      <c r="F1009" s="1">
        <v>4.0</v>
      </c>
      <c r="G1009" s="1">
        <v>28.0</v>
      </c>
      <c r="H1009" s="1">
        <v>10.0</v>
      </c>
      <c r="I1009" s="1" t="s">
        <v>22</v>
      </c>
      <c r="J1009" s="1">
        <v>0.923</v>
      </c>
      <c r="K1009" s="1">
        <v>0.508</v>
      </c>
      <c r="L1009" s="6" t="str">
        <f>if(J1009&gt;QUARTILE!$B$3, "TOP", 0)</f>
        <v>TOP</v>
      </c>
      <c r="M1009" s="6">
        <f t="shared" si="1"/>
        <v>2</v>
      </c>
    </row>
    <row r="1010">
      <c r="A1010" s="1">
        <v>104052.0</v>
      </c>
      <c r="B1010" s="1">
        <v>65.0</v>
      </c>
      <c r="C1010" s="1">
        <v>7000.0</v>
      </c>
      <c r="D1010" s="1" t="s">
        <v>25</v>
      </c>
      <c r="E1010" s="1">
        <v>13443.44</v>
      </c>
      <c r="F1010" s="1">
        <v>2.0</v>
      </c>
      <c r="G1010" s="1">
        <v>15.0</v>
      </c>
      <c r="H1010" s="1">
        <v>5.0</v>
      </c>
      <c r="I1010" s="1" t="s">
        <v>22</v>
      </c>
      <c r="J1010" s="1">
        <v>1.0</v>
      </c>
      <c r="K1010" s="1">
        <v>0.637</v>
      </c>
      <c r="L1010" s="6" t="str">
        <f>if(J1010&gt;QUARTILE!$B$3, "TOP", 0)</f>
        <v>TOP</v>
      </c>
      <c r="M1010" s="6">
        <f t="shared" si="1"/>
        <v>2</v>
      </c>
    </row>
    <row r="1011">
      <c r="A1011" s="1">
        <v>104053.0</v>
      </c>
      <c r="B1011" s="1">
        <v>68.0</v>
      </c>
      <c r="C1011" s="1">
        <v>25000.0</v>
      </c>
      <c r="D1011" s="1" t="s">
        <v>25</v>
      </c>
      <c r="E1011" s="1">
        <v>2874.47</v>
      </c>
      <c r="F1011" s="1">
        <v>1.0</v>
      </c>
      <c r="G1011" s="1">
        <v>20.0</v>
      </c>
      <c r="H1011" s="1">
        <v>9.0</v>
      </c>
      <c r="I1011" s="1" t="s">
        <v>22</v>
      </c>
      <c r="J1011" s="1">
        <v>1.0</v>
      </c>
      <c r="K1011" s="1">
        <v>0.91</v>
      </c>
      <c r="L1011" s="6" t="str">
        <f>if(J1011&gt;QUARTILE!$B$3, "TOP", 0)</f>
        <v>TOP</v>
      </c>
      <c r="M1011" s="6">
        <f t="shared" si="1"/>
        <v>2</v>
      </c>
    </row>
    <row r="1012">
      <c r="A1012" s="1">
        <v>104057.0</v>
      </c>
      <c r="B1012" s="1">
        <v>29.0</v>
      </c>
      <c r="C1012" s="1">
        <v>11000.0</v>
      </c>
      <c r="D1012" s="1" t="s">
        <v>23</v>
      </c>
      <c r="E1012" s="1">
        <v>595.12</v>
      </c>
      <c r="F1012" s="1">
        <v>3.0</v>
      </c>
      <c r="G1012" s="1">
        <v>17.0</v>
      </c>
      <c r="H1012" s="1">
        <v>15.0</v>
      </c>
      <c r="I1012" s="1" t="s">
        <v>22</v>
      </c>
      <c r="J1012" s="1">
        <v>0.839</v>
      </c>
      <c r="K1012" s="1">
        <v>0.987</v>
      </c>
      <c r="L1012" s="6" t="str">
        <f>if(J1012&gt;QUARTILE!$B$3, "TOP", 0)</f>
        <v>TOP</v>
      </c>
      <c r="M1012" s="6">
        <f t="shared" si="1"/>
        <v>2</v>
      </c>
    </row>
    <row r="1013">
      <c r="A1013" s="1">
        <v>104065.0</v>
      </c>
      <c r="B1013" s="1">
        <v>52.0</v>
      </c>
      <c r="C1013" s="1">
        <v>60000.0</v>
      </c>
      <c r="D1013" s="1" t="s">
        <v>17</v>
      </c>
      <c r="E1013" s="1">
        <v>4011.69</v>
      </c>
      <c r="F1013" s="1">
        <v>2.0</v>
      </c>
      <c r="G1013" s="1">
        <v>21.0</v>
      </c>
      <c r="H1013" s="1">
        <v>3.0</v>
      </c>
      <c r="I1013" s="1" t="s">
        <v>22</v>
      </c>
      <c r="J1013" s="1">
        <v>0.84</v>
      </c>
      <c r="K1013" s="1">
        <v>0.373</v>
      </c>
      <c r="L1013" s="6" t="str">
        <f>if(J1013&gt;QUARTILE!$B$3, "TOP", 0)</f>
        <v>TOP</v>
      </c>
      <c r="M1013" s="6">
        <f t="shared" si="1"/>
        <v>2</v>
      </c>
    </row>
    <row r="1014">
      <c r="A1014" s="1">
        <v>104068.0</v>
      </c>
      <c r="B1014" s="1">
        <v>66.0</v>
      </c>
      <c r="C1014" s="1">
        <v>25000.0</v>
      </c>
      <c r="D1014" s="1" t="s">
        <v>23</v>
      </c>
      <c r="E1014" s="1">
        <v>44037.81</v>
      </c>
      <c r="F1014" s="1">
        <v>3.0</v>
      </c>
      <c r="G1014" s="1">
        <v>19.0</v>
      </c>
      <c r="H1014" s="1">
        <v>4.0</v>
      </c>
      <c r="I1014" s="1" t="s">
        <v>18</v>
      </c>
      <c r="J1014" s="1">
        <v>0.94</v>
      </c>
      <c r="K1014" s="1">
        <v>0.828</v>
      </c>
      <c r="L1014" s="6" t="str">
        <f>if(J1014&gt;QUARTILE!$B$3, "TOP", 0)</f>
        <v>TOP</v>
      </c>
      <c r="M1014" s="6">
        <f t="shared" si="1"/>
        <v>1</v>
      </c>
    </row>
    <row r="1015">
      <c r="A1015" s="1">
        <v>104069.0</v>
      </c>
      <c r="B1015" s="1">
        <v>49.0</v>
      </c>
      <c r="C1015" s="1">
        <v>39000.0</v>
      </c>
      <c r="D1015" s="1" t="s">
        <v>17</v>
      </c>
      <c r="E1015" s="1">
        <v>25225.68</v>
      </c>
      <c r="F1015" s="1">
        <v>1.0</v>
      </c>
      <c r="G1015" s="1">
        <v>25.0</v>
      </c>
      <c r="H1015" s="1">
        <v>9.0</v>
      </c>
      <c r="I1015" s="1" t="s">
        <v>22</v>
      </c>
      <c r="J1015" s="1">
        <v>0.926</v>
      </c>
      <c r="K1015" s="1">
        <v>0.993</v>
      </c>
      <c r="L1015" s="6" t="str">
        <f>if(J1015&gt;QUARTILE!$B$3, "TOP", 0)</f>
        <v>TOP</v>
      </c>
      <c r="M1015" s="6">
        <f t="shared" si="1"/>
        <v>2</v>
      </c>
    </row>
    <row r="1016">
      <c r="A1016" s="1">
        <v>104070.0</v>
      </c>
      <c r="B1016" s="1">
        <v>24.0</v>
      </c>
      <c r="C1016" s="1">
        <v>21000.0</v>
      </c>
      <c r="D1016" s="1" t="s">
        <v>27</v>
      </c>
      <c r="E1016" s="1">
        <v>32754.02</v>
      </c>
      <c r="F1016" s="1">
        <v>1.0</v>
      </c>
      <c r="G1016" s="1">
        <v>24.0</v>
      </c>
      <c r="H1016" s="1">
        <v>15.0</v>
      </c>
      <c r="I1016" s="1" t="s">
        <v>18</v>
      </c>
      <c r="J1016" s="1">
        <v>0.824</v>
      </c>
      <c r="K1016" s="1">
        <v>0.0</v>
      </c>
      <c r="L1016" s="6" t="str">
        <f>if(J1016&gt;QUARTILE!$B$3, "TOP", 0)</f>
        <v>TOP</v>
      </c>
      <c r="M1016" s="6">
        <f t="shared" si="1"/>
        <v>1</v>
      </c>
    </row>
    <row r="1017">
      <c r="A1017" s="1">
        <v>104071.0</v>
      </c>
      <c r="B1017" s="1">
        <v>38.0</v>
      </c>
      <c r="C1017" s="1">
        <v>12000.0</v>
      </c>
      <c r="D1017" s="1" t="s">
        <v>25</v>
      </c>
      <c r="E1017" s="1">
        <v>94407.48</v>
      </c>
      <c r="F1017" s="1">
        <v>2.0</v>
      </c>
      <c r="G1017" s="1">
        <v>26.0</v>
      </c>
      <c r="H1017" s="1">
        <v>14.0</v>
      </c>
      <c r="I1017" s="1" t="s">
        <v>18</v>
      </c>
      <c r="J1017" s="1">
        <v>1.0</v>
      </c>
      <c r="K1017" s="1">
        <v>0.394</v>
      </c>
      <c r="L1017" s="6" t="str">
        <f>if(J1017&gt;QUARTILE!$B$3, "TOP", 0)</f>
        <v>TOP</v>
      </c>
      <c r="M1017" s="6">
        <f t="shared" si="1"/>
        <v>1</v>
      </c>
    </row>
    <row r="1018">
      <c r="A1018" s="1">
        <v>104074.0</v>
      </c>
      <c r="B1018" s="1">
        <v>80.0</v>
      </c>
      <c r="C1018" s="1">
        <v>65000.0</v>
      </c>
      <c r="D1018" s="1" t="s">
        <v>23</v>
      </c>
      <c r="E1018" s="1">
        <v>18385.79</v>
      </c>
      <c r="F1018" s="1">
        <v>4.0</v>
      </c>
      <c r="G1018" s="1">
        <v>10.0</v>
      </c>
      <c r="H1018" s="1">
        <v>6.0</v>
      </c>
      <c r="I1018" s="1" t="s">
        <v>22</v>
      </c>
      <c r="J1018" s="1">
        <v>0.825</v>
      </c>
      <c r="K1018" s="1">
        <v>0.891</v>
      </c>
      <c r="L1018" s="6" t="str">
        <f>if(J1018&gt;QUARTILE!$B$3, "TOP", 0)</f>
        <v>TOP</v>
      </c>
      <c r="M1018" s="6">
        <f t="shared" si="1"/>
        <v>2</v>
      </c>
    </row>
    <row r="1019">
      <c r="A1019" s="1">
        <v>104086.0</v>
      </c>
      <c r="B1019" s="1">
        <v>45.0</v>
      </c>
      <c r="C1019" s="1">
        <v>16000.0</v>
      </c>
      <c r="D1019" s="1" t="s">
        <v>23</v>
      </c>
      <c r="E1019" s="1">
        <v>1018.1</v>
      </c>
      <c r="F1019" s="1">
        <v>3.0</v>
      </c>
      <c r="G1019" s="1">
        <v>23.0</v>
      </c>
      <c r="H1019" s="1">
        <v>8.0</v>
      </c>
      <c r="I1019" s="1" t="s">
        <v>22</v>
      </c>
      <c r="J1019" s="1">
        <v>0.88</v>
      </c>
      <c r="K1019" s="1">
        <v>0.12</v>
      </c>
      <c r="L1019" s="6" t="str">
        <f>if(J1019&gt;QUARTILE!$B$3, "TOP", 0)</f>
        <v>TOP</v>
      </c>
      <c r="M1019" s="6">
        <f t="shared" si="1"/>
        <v>2</v>
      </c>
    </row>
    <row r="1020">
      <c r="A1020" s="1">
        <v>104090.0</v>
      </c>
      <c r="B1020" s="1">
        <v>58.0</v>
      </c>
      <c r="C1020" s="1">
        <v>24000.0</v>
      </c>
      <c r="D1020" s="1" t="s">
        <v>25</v>
      </c>
      <c r="E1020" s="1">
        <v>6072.18</v>
      </c>
      <c r="F1020" s="1">
        <v>2.0</v>
      </c>
      <c r="G1020" s="1">
        <v>23.0</v>
      </c>
      <c r="H1020" s="1">
        <v>4.0</v>
      </c>
      <c r="I1020" s="1" t="s">
        <v>22</v>
      </c>
      <c r="J1020" s="1">
        <v>1.0</v>
      </c>
      <c r="K1020" s="1">
        <v>0.326</v>
      </c>
      <c r="L1020" s="6" t="str">
        <f>if(J1020&gt;QUARTILE!$B$3, "TOP", 0)</f>
        <v>TOP</v>
      </c>
      <c r="M1020" s="6">
        <f t="shared" si="1"/>
        <v>2</v>
      </c>
    </row>
    <row r="1021">
      <c r="A1021" s="1">
        <v>104091.0</v>
      </c>
      <c r="B1021" s="1">
        <v>57.0</v>
      </c>
      <c r="C1021" s="1">
        <v>12000.0</v>
      </c>
      <c r="D1021" s="1" t="s">
        <v>30</v>
      </c>
      <c r="E1021" s="1">
        <v>61289.72</v>
      </c>
      <c r="F1021" s="1">
        <v>1.0</v>
      </c>
      <c r="G1021" s="1">
        <v>14.0</v>
      </c>
      <c r="H1021" s="1">
        <v>5.0</v>
      </c>
      <c r="I1021" s="1" t="s">
        <v>18</v>
      </c>
      <c r="J1021" s="1">
        <v>0.982</v>
      </c>
      <c r="K1021" s="1">
        <v>0.28</v>
      </c>
      <c r="L1021" s="6" t="str">
        <f>if(J1021&gt;QUARTILE!$B$3, "TOP", 0)</f>
        <v>TOP</v>
      </c>
      <c r="M1021" s="6">
        <f t="shared" si="1"/>
        <v>1</v>
      </c>
    </row>
    <row r="1022">
      <c r="A1022" s="1">
        <v>104092.0</v>
      </c>
      <c r="B1022" s="1">
        <v>75.0</v>
      </c>
      <c r="C1022" s="1">
        <v>61000.0</v>
      </c>
      <c r="D1022" s="1" t="s">
        <v>21</v>
      </c>
      <c r="E1022" s="1">
        <v>2347.24</v>
      </c>
      <c r="F1022" s="1">
        <v>4.0</v>
      </c>
      <c r="G1022" s="1">
        <v>32.0</v>
      </c>
      <c r="H1022" s="1">
        <v>2.0</v>
      </c>
      <c r="I1022" s="1" t="s">
        <v>22</v>
      </c>
      <c r="J1022" s="1">
        <v>0.982</v>
      </c>
      <c r="K1022" s="1">
        <v>0.905</v>
      </c>
      <c r="L1022" s="6" t="str">
        <f>if(J1022&gt;QUARTILE!$B$3, "TOP", 0)</f>
        <v>TOP</v>
      </c>
      <c r="M1022" s="6">
        <f t="shared" si="1"/>
        <v>2</v>
      </c>
    </row>
    <row r="1023">
      <c r="A1023" s="1">
        <v>104097.0</v>
      </c>
      <c r="B1023" s="1">
        <v>19.0</v>
      </c>
      <c r="C1023" s="1">
        <v>11000.0</v>
      </c>
      <c r="D1023" s="1" t="s">
        <v>27</v>
      </c>
      <c r="E1023" s="1">
        <v>9136.74</v>
      </c>
      <c r="F1023" s="1">
        <v>3.0</v>
      </c>
      <c r="G1023" s="1">
        <v>17.0</v>
      </c>
      <c r="H1023" s="1">
        <v>11.0</v>
      </c>
      <c r="I1023" s="1" t="s">
        <v>22</v>
      </c>
      <c r="J1023" s="1">
        <v>0.883</v>
      </c>
      <c r="K1023" s="1">
        <v>0.625</v>
      </c>
      <c r="L1023" s="6" t="str">
        <f>if(J1023&gt;QUARTILE!$B$3, "TOP", 0)</f>
        <v>TOP</v>
      </c>
      <c r="M1023" s="6">
        <f t="shared" si="1"/>
        <v>2</v>
      </c>
    </row>
    <row r="1024">
      <c r="A1024" s="1">
        <v>104099.0</v>
      </c>
      <c r="B1024" s="1">
        <v>73.0</v>
      </c>
      <c r="C1024" s="1">
        <v>41000.0</v>
      </c>
      <c r="D1024" s="1" t="s">
        <v>23</v>
      </c>
      <c r="E1024" s="1">
        <v>3415.25</v>
      </c>
      <c r="F1024" s="1">
        <v>5.0</v>
      </c>
      <c r="G1024" s="1">
        <v>16.0</v>
      </c>
      <c r="H1024" s="1">
        <v>5.0</v>
      </c>
      <c r="I1024" s="1" t="s">
        <v>22</v>
      </c>
      <c r="J1024" s="1">
        <v>0.877</v>
      </c>
      <c r="K1024" s="1">
        <v>0.681</v>
      </c>
      <c r="L1024" s="6" t="str">
        <f>if(J1024&gt;QUARTILE!$B$3, "TOP", 0)</f>
        <v>TOP</v>
      </c>
      <c r="M1024" s="6">
        <f t="shared" si="1"/>
        <v>2</v>
      </c>
    </row>
    <row r="1025">
      <c r="A1025" s="1">
        <v>104102.0</v>
      </c>
      <c r="B1025" s="1">
        <v>25.0</v>
      </c>
      <c r="C1025" s="1">
        <v>11000.0</v>
      </c>
      <c r="D1025" s="1" t="s">
        <v>23</v>
      </c>
      <c r="E1025" s="1">
        <v>3996.16</v>
      </c>
      <c r="F1025" s="1">
        <v>5.0</v>
      </c>
      <c r="G1025" s="1">
        <v>22.0</v>
      </c>
      <c r="H1025" s="1">
        <v>6.0</v>
      </c>
      <c r="I1025" s="1" t="s">
        <v>22</v>
      </c>
      <c r="J1025" s="1">
        <v>0.822</v>
      </c>
      <c r="K1025" s="1">
        <v>0.887</v>
      </c>
      <c r="L1025" s="6" t="str">
        <f>if(J1025&gt;QUARTILE!$B$3, "TOP", 0)</f>
        <v>TOP</v>
      </c>
      <c r="M1025" s="6">
        <f t="shared" si="1"/>
        <v>2</v>
      </c>
    </row>
    <row r="1026">
      <c r="A1026" s="1">
        <v>104105.0</v>
      </c>
      <c r="B1026" s="1">
        <v>59.0</v>
      </c>
      <c r="C1026" s="1">
        <v>28000.0</v>
      </c>
      <c r="D1026" s="1" t="s">
        <v>23</v>
      </c>
      <c r="E1026" s="1">
        <v>21403.16</v>
      </c>
      <c r="F1026" s="1">
        <v>5.0</v>
      </c>
      <c r="G1026" s="1">
        <v>17.0</v>
      </c>
      <c r="H1026" s="1">
        <v>5.0</v>
      </c>
      <c r="I1026" s="1" t="s">
        <v>22</v>
      </c>
      <c r="J1026" s="1">
        <v>0.938</v>
      </c>
      <c r="K1026" s="1">
        <v>0.482</v>
      </c>
      <c r="L1026" s="6" t="str">
        <f>if(J1026&gt;QUARTILE!$B$3, "TOP", 0)</f>
        <v>TOP</v>
      </c>
      <c r="M1026" s="6">
        <f t="shared" si="1"/>
        <v>2</v>
      </c>
    </row>
    <row r="1027">
      <c r="A1027" s="1">
        <v>104107.0</v>
      </c>
      <c r="B1027" s="1">
        <v>52.0</v>
      </c>
      <c r="C1027" s="1">
        <v>6000.0</v>
      </c>
      <c r="D1027" s="1" t="s">
        <v>17</v>
      </c>
      <c r="E1027" s="1">
        <v>13621.16</v>
      </c>
      <c r="F1027" s="1">
        <v>1.0</v>
      </c>
      <c r="G1027" s="1">
        <v>23.0</v>
      </c>
      <c r="H1027" s="1">
        <v>2.0</v>
      </c>
      <c r="I1027" s="1" t="s">
        <v>22</v>
      </c>
      <c r="J1027" s="1">
        <v>0.842</v>
      </c>
      <c r="K1027" s="1">
        <v>0.337</v>
      </c>
      <c r="L1027" s="6" t="str">
        <f>if(J1027&gt;QUARTILE!$B$3, "TOP", 0)</f>
        <v>TOP</v>
      </c>
      <c r="M1027" s="6">
        <f t="shared" si="1"/>
        <v>2</v>
      </c>
    </row>
    <row r="1028">
      <c r="A1028" s="1">
        <v>104108.0</v>
      </c>
      <c r="B1028" s="1">
        <v>23.0</v>
      </c>
      <c r="C1028" s="1">
        <v>49000.0</v>
      </c>
      <c r="D1028" s="1" t="s">
        <v>23</v>
      </c>
      <c r="E1028" s="1">
        <v>3312.63</v>
      </c>
      <c r="F1028" s="1">
        <v>2.0</v>
      </c>
      <c r="G1028" s="1">
        <v>14.0</v>
      </c>
      <c r="H1028" s="1">
        <v>10.0</v>
      </c>
      <c r="I1028" s="1" t="s">
        <v>22</v>
      </c>
      <c r="J1028" s="1">
        <v>0.978</v>
      </c>
      <c r="K1028" s="1">
        <v>0.639</v>
      </c>
      <c r="L1028" s="6" t="str">
        <f>if(J1028&gt;QUARTILE!$B$3, "TOP", 0)</f>
        <v>TOP</v>
      </c>
      <c r="M1028" s="6">
        <f t="shared" si="1"/>
        <v>2</v>
      </c>
    </row>
    <row r="1029">
      <c r="A1029" s="1">
        <v>104111.0</v>
      </c>
      <c r="B1029" s="1">
        <v>40.0</v>
      </c>
      <c r="C1029" s="1">
        <v>40000.0</v>
      </c>
      <c r="D1029" s="1" t="s">
        <v>23</v>
      </c>
      <c r="E1029" s="1">
        <v>7737.51</v>
      </c>
      <c r="F1029" s="1">
        <v>3.0</v>
      </c>
      <c r="G1029" s="1">
        <v>15.0</v>
      </c>
      <c r="H1029" s="1">
        <v>10.0</v>
      </c>
      <c r="I1029" s="1" t="s">
        <v>22</v>
      </c>
      <c r="J1029" s="1">
        <v>0.911</v>
      </c>
      <c r="K1029" s="1">
        <v>0.844</v>
      </c>
      <c r="L1029" s="6" t="str">
        <f>if(J1029&gt;QUARTILE!$B$3, "TOP", 0)</f>
        <v>TOP</v>
      </c>
      <c r="M1029" s="6">
        <f t="shared" si="1"/>
        <v>2</v>
      </c>
    </row>
    <row r="1030">
      <c r="A1030" s="1">
        <v>104113.0</v>
      </c>
      <c r="B1030" s="1">
        <v>76.0</v>
      </c>
      <c r="C1030" s="1">
        <v>34000.0</v>
      </c>
      <c r="D1030" s="1" t="s">
        <v>27</v>
      </c>
      <c r="E1030" s="1">
        <v>10016.23</v>
      </c>
      <c r="F1030" s="1">
        <v>4.0</v>
      </c>
      <c r="G1030" s="1">
        <v>24.0</v>
      </c>
      <c r="H1030" s="1">
        <v>4.0</v>
      </c>
      <c r="I1030" s="1" t="s">
        <v>22</v>
      </c>
      <c r="J1030" s="1">
        <v>0.879</v>
      </c>
      <c r="K1030" s="1">
        <v>0.309</v>
      </c>
      <c r="L1030" s="6" t="str">
        <f>if(J1030&gt;QUARTILE!$B$3, "TOP", 0)</f>
        <v>TOP</v>
      </c>
      <c r="M1030" s="6">
        <f t="shared" si="1"/>
        <v>2</v>
      </c>
    </row>
    <row r="1031">
      <c r="A1031" s="1">
        <v>104116.0</v>
      </c>
      <c r="B1031" s="1">
        <v>36.0</v>
      </c>
      <c r="C1031" s="1">
        <v>18000.0</v>
      </c>
      <c r="D1031" s="1" t="s">
        <v>23</v>
      </c>
      <c r="E1031" s="1">
        <v>24421.13</v>
      </c>
      <c r="F1031" s="1">
        <v>5.0</v>
      </c>
      <c r="G1031" s="1">
        <v>19.0</v>
      </c>
      <c r="H1031" s="1">
        <v>15.0</v>
      </c>
      <c r="I1031" s="1" t="s">
        <v>18</v>
      </c>
      <c r="J1031" s="1">
        <v>1.0</v>
      </c>
      <c r="K1031" s="1">
        <v>0.094</v>
      </c>
      <c r="L1031" s="6" t="str">
        <f>if(J1031&gt;QUARTILE!$B$3, "TOP", 0)</f>
        <v>TOP</v>
      </c>
      <c r="M1031" s="6">
        <f t="shared" si="1"/>
        <v>1</v>
      </c>
    </row>
    <row r="1032">
      <c r="A1032" s="1">
        <v>104135.0</v>
      </c>
      <c r="B1032" s="1">
        <v>32.0</v>
      </c>
      <c r="C1032" s="1">
        <v>21000.0</v>
      </c>
      <c r="D1032" s="1" t="s">
        <v>17</v>
      </c>
      <c r="E1032" s="1">
        <v>14059.03</v>
      </c>
      <c r="F1032" s="1">
        <v>3.0</v>
      </c>
      <c r="G1032" s="1">
        <v>11.0</v>
      </c>
      <c r="H1032" s="1">
        <v>11.0</v>
      </c>
      <c r="I1032" s="1" t="s">
        <v>18</v>
      </c>
      <c r="J1032" s="1">
        <v>0.89</v>
      </c>
      <c r="K1032" s="1">
        <v>0.957</v>
      </c>
      <c r="L1032" s="6" t="str">
        <f>if(J1032&gt;QUARTILE!$B$3, "TOP", 0)</f>
        <v>TOP</v>
      </c>
      <c r="M1032" s="6">
        <f t="shared" si="1"/>
        <v>1</v>
      </c>
    </row>
    <row r="1033">
      <c r="A1033" s="1">
        <v>104138.0</v>
      </c>
      <c r="B1033" s="1">
        <v>57.0</v>
      </c>
      <c r="C1033" s="1">
        <v>10000.0</v>
      </c>
      <c r="D1033" s="1" t="s">
        <v>25</v>
      </c>
      <c r="E1033" s="1">
        <v>5850.41</v>
      </c>
      <c r="F1033" s="1">
        <v>1.0</v>
      </c>
      <c r="G1033" s="1">
        <v>17.0</v>
      </c>
      <c r="H1033" s="1">
        <v>6.0</v>
      </c>
      <c r="I1033" s="1" t="s">
        <v>22</v>
      </c>
      <c r="J1033" s="1">
        <v>0.903</v>
      </c>
      <c r="K1033" s="1">
        <v>0.898</v>
      </c>
      <c r="L1033" s="6" t="str">
        <f>if(J1033&gt;QUARTILE!$B$3, "TOP", 0)</f>
        <v>TOP</v>
      </c>
      <c r="M1033" s="6">
        <f t="shared" si="1"/>
        <v>2</v>
      </c>
    </row>
    <row r="1034">
      <c r="A1034" s="1">
        <v>104141.0</v>
      </c>
      <c r="B1034" s="1">
        <v>77.0</v>
      </c>
      <c r="C1034" s="1">
        <v>8000.0</v>
      </c>
      <c r="D1034" s="1" t="s">
        <v>23</v>
      </c>
      <c r="E1034" s="1">
        <v>7007.26</v>
      </c>
      <c r="F1034" s="1">
        <v>3.0</v>
      </c>
      <c r="G1034" s="1">
        <v>13.0</v>
      </c>
      <c r="H1034" s="1">
        <v>4.0</v>
      </c>
      <c r="I1034" s="1" t="s">
        <v>22</v>
      </c>
      <c r="J1034" s="1">
        <v>1.0</v>
      </c>
      <c r="K1034" s="1">
        <v>0.571</v>
      </c>
      <c r="L1034" s="6" t="str">
        <f>if(J1034&gt;QUARTILE!$B$3, "TOP", 0)</f>
        <v>TOP</v>
      </c>
      <c r="M1034" s="6">
        <f t="shared" si="1"/>
        <v>2</v>
      </c>
    </row>
    <row r="1035">
      <c r="A1035" s="1">
        <v>104142.0</v>
      </c>
      <c r="B1035" s="1">
        <v>37.0</v>
      </c>
      <c r="C1035" s="1">
        <v>22000.0</v>
      </c>
      <c r="D1035" s="1" t="s">
        <v>23</v>
      </c>
      <c r="E1035" s="1">
        <v>45378.92</v>
      </c>
      <c r="F1035" s="1">
        <v>4.0</v>
      </c>
      <c r="G1035" s="1">
        <v>21.0</v>
      </c>
      <c r="H1035" s="1">
        <v>13.0</v>
      </c>
      <c r="I1035" s="1" t="s">
        <v>18</v>
      </c>
      <c r="J1035" s="1">
        <v>1.0</v>
      </c>
      <c r="K1035" s="1">
        <v>0.26</v>
      </c>
      <c r="L1035" s="6" t="str">
        <f>if(J1035&gt;QUARTILE!$B$3, "TOP", 0)</f>
        <v>TOP</v>
      </c>
      <c r="M1035" s="6">
        <f t="shared" si="1"/>
        <v>1</v>
      </c>
    </row>
    <row r="1036">
      <c r="A1036" s="1">
        <v>104149.0</v>
      </c>
      <c r="B1036" s="1">
        <v>62.0</v>
      </c>
      <c r="C1036" s="1">
        <v>18000.0</v>
      </c>
      <c r="D1036" s="1" t="s">
        <v>25</v>
      </c>
      <c r="E1036" s="1">
        <v>53671.35</v>
      </c>
      <c r="F1036" s="1">
        <v>5.0</v>
      </c>
      <c r="G1036" s="1">
        <v>23.0</v>
      </c>
      <c r="H1036" s="1">
        <v>4.0</v>
      </c>
      <c r="I1036" s="1" t="s">
        <v>18</v>
      </c>
      <c r="J1036" s="1">
        <v>0.825</v>
      </c>
      <c r="K1036" s="1">
        <v>0.001</v>
      </c>
      <c r="L1036" s="6" t="str">
        <f>if(J1036&gt;QUARTILE!$B$3, "TOP", 0)</f>
        <v>TOP</v>
      </c>
      <c r="M1036" s="6">
        <f t="shared" si="1"/>
        <v>1</v>
      </c>
    </row>
    <row r="1037">
      <c r="A1037" s="1">
        <v>104154.0</v>
      </c>
      <c r="B1037" s="1">
        <v>57.0</v>
      </c>
      <c r="C1037" s="1">
        <v>19000.0</v>
      </c>
      <c r="D1037" s="1" t="s">
        <v>23</v>
      </c>
      <c r="E1037" s="1">
        <v>21948.04</v>
      </c>
      <c r="F1037" s="1">
        <v>3.0</v>
      </c>
      <c r="G1037" s="1">
        <v>22.0</v>
      </c>
      <c r="H1037" s="1">
        <v>6.0</v>
      </c>
      <c r="I1037" s="1" t="s">
        <v>22</v>
      </c>
      <c r="J1037" s="1">
        <v>0.864</v>
      </c>
      <c r="K1037" s="1">
        <v>0.648</v>
      </c>
      <c r="L1037" s="6" t="str">
        <f>if(J1037&gt;QUARTILE!$B$3, "TOP", 0)</f>
        <v>TOP</v>
      </c>
      <c r="M1037" s="6">
        <f t="shared" si="1"/>
        <v>2</v>
      </c>
    </row>
    <row r="1038">
      <c r="A1038" s="1">
        <v>104155.0</v>
      </c>
      <c r="B1038" s="1">
        <v>55.0</v>
      </c>
      <c r="C1038" s="1">
        <v>51000.0</v>
      </c>
      <c r="D1038" s="1" t="s">
        <v>25</v>
      </c>
      <c r="E1038" s="1">
        <v>6151.54</v>
      </c>
      <c r="F1038" s="1">
        <v>4.0</v>
      </c>
      <c r="G1038" s="1">
        <v>31.0</v>
      </c>
      <c r="H1038" s="1">
        <v>4.0</v>
      </c>
      <c r="I1038" s="1" t="s">
        <v>22</v>
      </c>
      <c r="J1038" s="1">
        <v>1.0</v>
      </c>
      <c r="K1038" s="1">
        <v>0.041</v>
      </c>
      <c r="L1038" s="6" t="str">
        <f>if(J1038&gt;QUARTILE!$B$3, "TOP", 0)</f>
        <v>TOP</v>
      </c>
      <c r="M1038" s="6">
        <f t="shared" si="1"/>
        <v>2</v>
      </c>
    </row>
    <row r="1039">
      <c r="A1039" s="1">
        <v>104156.0</v>
      </c>
      <c r="B1039" s="1">
        <v>50.0</v>
      </c>
      <c r="C1039" s="1">
        <v>11000.0</v>
      </c>
      <c r="D1039" s="1" t="s">
        <v>23</v>
      </c>
      <c r="E1039" s="1">
        <v>10489.2</v>
      </c>
      <c r="F1039" s="1">
        <v>5.0</v>
      </c>
      <c r="G1039" s="1">
        <v>20.0</v>
      </c>
      <c r="H1039" s="1">
        <v>2.0</v>
      </c>
      <c r="I1039" s="1" t="s">
        <v>22</v>
      </c>
      <c r="J1039" s="1">
        <v>0.851</v>
      </c>
      <c r="K1039" s="1">
        <v>0.089</v>
      </c>
      <c r="L1039" s="6" t="str">
        <f>if(J1039&gt;QUARTILE!$B$3, "TOP", 0)</f>
        <v>TOP</v>
      </c>
      <c r="M1039" s="6">
        <f t="shared" si="1"/>
        <v>2</v>
      </c>
    </row>
    <row r="1040">
      <c r="A1040" s="1">
        <v>104158.0</v>
      </c>
      <c r="B1040" s="1">
        <v>18.0</v>
      </c>
      <c r="C1040" s="1">
        <v>23000.0</v>
      </c>
      <c r="D1040" s="1" t="s">
        <v>23</v>
      </c>
      <c r="E1040" s="1">
        <v>731.8</v>
      </c>
      <c r="F1040" s="1">
        <v>4.0</v>
      </c>
      <c r="G1040" s="1">
        <v>26.0</v>
      </c>
      <c r="H1040" s="1">
        <v>26.0</v>
      </c>
      <c r="I1040" s="1" t="s">
        <v>26</v>
      </c>
      <c r="J1040" s="1">
        <v>0.924</v>
      </c>
      <c r="K1040" s="1">
        <v>0.308</v>
      </c>
      <c r="L1040" s="6" t="str">
        <f>if(J1040&gt;QUARTILE!$B$3, "TOP", 0)</f>
        <v>TOP</v>
      </c>
      <c r="M1040" s="6">
        <f t="shared" si="1"/>
        <v>3</v>
      </c>
    </row>
    <row r="1041">
      <c r="A1041" s="1">
        <v>104164.0</v>
      </c>
      <c r="B1041" s="1">
        <v>65.0</v>
      </c>
      <c r="C1041" s="1">
        <v>5000.0</v>
      </c>
      <c r="D1041" s="1" t="s">
        <v>25</v>
      </c>
      <c r="E1041" s="1">
        <v>31630.94</v>
      </c>
      <c r="F1041" s="1">
        <v>1.0</v>
      </c>
      <c r="G1041" s="1">
        <v>25.0</v>
      </c>
      <c r="H1041" s="1">
        <v>6.0</v>
      </c>
      <c r="I1041" s="1" t="s">
        <v>18</v>
      </c>
      <c r="J1041" s="1">
        <v>0.909</v>
      </c>
      <c r="K1041" s="1">
        <v>0.766</v>
      </c>
      <c r="L1041" s="6" t="str">
        <f>if(J1041&gt;QUARTILE!$B$3, "TOP", 0)</f>
        <v>TOP</v>
      </c>
      <c r="M1041" s="6">
        <f t="shared" si="1"/>
        <v>1</v>
      </c>
    </row>
    <row r="1042">
      <c r="A1042" s="1">
        <v>104165.0</v>
      </c>
      <c r="B1042" s="1">
        <v>60.0</v>
      </c>
      <c r="C1042" s="1">
        <v>10000.0</v>
      </c>
      <c r="D1042" s="1" t="s">
        <v>30</v>
      </c>
      <c r="E1042" s="1">
        <v>8890.72</v>
      </c>
      <c r="F1042" s="1">
        <v>1.0</v>
      </c>
      <c r="G1042" s="1">
        <v>18.0</v>
      </c>
      <c r="H1042" s="1">
        <v>5.0</v>
      </c>
      <c r="I1042" s="1" t="s">
        <v>22</v>
      </c>
      <c r="J1042" s="1">
        <v>0.858</v>
      </c>
      <c r="K1042" s="1">
        <v>0.733</v>
      </c>
      <c r="L1042" s="6" t="str">
        <f>if(J1042&gt;QUARTILE!$B$3, "TOP", 0)</f>
        <v>TOP</v>
      </c>
      <c r="M1042" s="6">
        <f t="shared" si="1"/>
        <v>2</v>
      </c>
    </row>
    <row r="1043">
      <c r="A1043" s="1">
        <v>104169.0</v>
      </c>
      <c r="B1043" s="1">
        <v>23.0</v>
      </c>
      <c r="C1043" s="1">
        <v>46000.0</v>
      </c>
      <c r="D1043" s="1" t="s">
        <v>23</v>
      </c>
      <c r="E1043" s="1">
        <v>1773.93</v>
      </c>
      <c r="F1043" s="1">
        <v>3.0</v>
      </c>
      <c r="G1043" s="1">
        <v>22.0</v>
      </c>
      <c r="H1043" s="1">
        <v>19.0</v>
      </c>
      <c r="I1043" s="1" t="s">
        <v>18</v>
      </c>
      <c r="J1043" s="1">
        <v>0.907</v>
      </c>
      <c r="K1043" s="1">
        <v>0.163</v>
      </c>
      <c r="L1043" s="6" t="str">
        <f>if(J1043&gt;QUARTILE!$B$3, "TOP", 0)</f>
        <v>TOP</v>
      </c>
      <c r="M1043" s="6">
        <f t="shared" si="1"/>
        <v>1</v>
      </c>
    </row>
    <row r="1044">
      <c r="A1044" s="1">
        <v>104170.0</v>
      </c>
      <c r="B1044" s="1">
        <v>63.0</v>
      </c>
      <c r="C1044" s="1">
        <v>25000.0</v>
      </c>
      <c r="D1044" s="1" t="s">
        <v>17</v>
      </c>
      <c r="E1044" s="1">
        <v>8104.8</v>
      </c>
      <c r="F1044" s="1">
        <v>2.0</v>
      </c>
      <c r="G1044" s="1">
        <v>20.0</v>
      </c>
      <c r="H1044" s="1">
        <v>12.0</v>
      </c>
      <c r="I1044" s="1" t="s">
        <v>18</v>
      </c>
      <c r="J1044" s="1">
        <v>0.914</v>
      </c>
      <c r="K1044" s="1">
        <v>0.009</v>
      </c>
      <c r="L1044" s="6" t="str">
        <f>if(J1044&gt;QUARTILE!$B$3, "TOP", 0)</f>
        <v>TOP</v>
      </c>
      <c r="M1044" s="6">
        <f t="shared" si="1"/>
        <v>1</v>
      </c>
    </row>
    <row r="1045">
      <c r="A1045" s="1">
        <v>104171.0</v>
      </c>
      <c r="B1045" s="1">
        <v>71.0</v>
      </c>
      <c r="C1045" s="1">
        <v>15000.0</v>
      </c>
      <c r="D1045" s="1" t="s">
        <v>23</v>
      </c>
      <c r="E1045" s="1">
        <v>58058.55</v>
      </c>
      <c r="F1045" s="1">
        <v>5.0</v>
      </c>
      <c r="G1045" s="1">
        <v>25.0</v>
      </c>
      <c r="H1045" s="1">
        <v>4.0</v>
      </c>
      <c r="I1045" s="1" t="s">
        <v>18</v>
      </c>
      <c r="J1045" s="1">
        <v>0.915</v>
      </c>
      <c r="K1045" s="1">
        <v>0.399</v>
      </c>
      <c r="L1045" s="6" t="str">
        <f>if(J1045&gt;QUARTILE!$B$3, "TOP", 0)</f>
        <v>TOP</v>
      </c>
      <c r="M1045" s="6">
        <f t="shared" si="1"/>
        <v>1</v>
      </c>
    </row>
    <row r="1046">
      <c r="A1046" s="1">
        <v>104172.0</v>
      </c>
      <c r="B1046" s="1">
        <v>36.0</v>
      </c>
      <c r="C1046" s="1">
        <v>23000.0</v>
      </c>
      <c r="D1046" s="1" t="s">
        <v>27</v>
      </c>
      <c r="E1046" s="1">
        <v>32647.3</v>
      </c>
      <c r="F1046" s="1">
        <v>5.0</v>
      </c>
      <c r="G1046" s="1">
        <v>16.0</v>
      </c>
      <c r="H1046" s="1">
        <v>5.0</v>
      </c>
      <c r="I1046" s="1" t="s">
        <v>18</v>
      </c>
      <c r="J1046" s="1">
        <v>0.896</v>
      </c>
      <c r="K1046" s="1">
        <v>0.142</v>
      </c>
      <c r="L1046" s="6" t="str">
        <f>if(J1046&gt;QUARTILE!$B$3, "TOP", 0)</f>
        <v>TOP</v>
      </c>
      <c r="M1046" s="6">
        <f t="shared" si="1"/>
        <v>1</v>
      </c>
    </row>
    <row r="1047">
      <c r="A1047" s="1">
        <v>104176.0</v>
      </c>
      <c r="B1047" s="1">
        <v>28.0</v>
      </c>
      <c r="C1047" s="1">
        <v>19000.0</v>
      </c>
      <c r="D1047" s="1" t="s">
        <v>25</v>
      </c>
      <c r="E1047" s="1">
        <v>2252.1</v>
      </c>
      <c r="F1047" s="1">
        <v>5.0</v>
      </c>
      <c r="G1047" s="1">
        <v>14.0</v>
      </c>
      <c r="H1047" s="1">
        <v>14.0</v>
      </c>
      <c r="I1047" s="1" t="s">
        <v>18</v>
      </c>
      <c r="J1047" s="1">
        <v>1.0</v>
      </c>
      <c r="K1047" s="1">
        <v>0.94</v>
      </c>
      <c r="L1047" s="6" t="str">
        <f>if(J1047&gt;QUARTILE!$B$3, "TOP", 0)</f>
        <v>TOP</v>
      </c>
      <c r="M1047" s="6">
        <f t="shared" si="1"/>
        <v>1</v>
      </c>
    </row>
    <row r="1048">
      <c r="A1048" s="1">
        <v>104177.0</v>
      </c>
      <c r="B1048" s="1">
        <v>63.0</v>
      </c>
      <c r="C1048" s="1">
        <v>10000.0</v>
      </c>
      <c r="D1048" s="1" t="s">
        <v>23</v>
      </c>
      <c r="E1048" s="1">
        <v>36585.68</v>
      </c>
      <c r="F1048" s="1">
        <v>1.0</v>
      </c>
      <c r="G1048" s="1">
        <v>17.0</v>
      </c>
      <c r="H1048" s="1">
        <v>8.0</v>
      </c>
      <c r="I1048" s="1" t="s">
        <v>18</v>
      </c>
      <c r="J1048" s="1">
        <v>0.878</v>
      </c>
      <c r="K1048" s="1">
        <v>0.562</v>
      </c>
      <c r="L1048" s="6" t="str">
        <f>if(J1048&gt;QUARTILE!$B$3, "TOP", 0)</f>
        <v>TOP</v>
      </c>
      <c r="M1048" s="6">
        <f t="shared" si="1"/>
        <v>1</v>
      </c>
    </row>
    <row r="1049">
      <c r="A1049" s="1">
        <v>104183.0</v>
      </c>
      <c r="B1049" s="1">
        <v>72.0</v>
      </c>
      <c r="C1049" s="1">
        <v>16000.0</v>
      </c>
      <c r="D1049" s="1" t="s">
        <v>25</v>
      </c>
      <c r="E1049" s="1">
        <v>2962.35</v>
      </c>
      <c r="F1049" s="1">
        <v>2.0</v>
      </c>
      <c r="G1049" s="1">
        <v>13.0</v>
      </c>
      <c r="H1049" s="1">
        <v>5.0</v>
      </c>
      <c r="I1049" s="1" t="s">
        <v>22</v>
      </c>
      <c r="J1049" s="1">
        <v>0.953</v>
      </c>
      <c r="K1049" s="1">
        <v>0.858</v>
      </c>
      <c r="L1049" s="6" t="str">
        <f>if(J1049&gt;QUARTILE!$B$3, "TOP", 0)</f>
        <v>TOP</v>
      </c>
      <c r="M1049" s="6">
        <f t="shared" si="1"/>
        <v>2</v>
      </c>
    </row>
    <row r="1050">
      <c r="A1050" s="1">
        <v>104184.0</v>
      </c>
      <c r="B1050" s="1">
        <v>70.0</v>
      </c>
      <c r="C1050" s="1">
        <v>11000.0</v>
      </c>
      <c r="D1050" s="1" t="s">
        <v>23</v>
      </c>
      <c r="E1050" s="1">
        <v>5616.11</v>
      </c>
      <c r="F1050" s="1">
        <v>3.0</v>
      </c>
      <c r="G1050" s="1">
        <v>12.0</v>
      </c>
      <c r="H1050" s="1">
        <v>10.0</v>
      </c>
      <c r="I1050" s="1" t="s">
        <v>22</v>
      </c>
      <c r="J1050" s="1">
        <v>0.919</v>
      </c>
      <c r="K1050" s="1">
        <v>0.36</v>
      </c>
      <c r="L1050" s="6" t="str">
        <f>if(J1050&gt;QUARTILE!$B$3, "TOP", 0)</f>
        <v>TOP</v>
      </c>
      <c r="M1050" s="6">
        <f t="shared" si="1"/>
        <v>2</v>
      </c>
    </row>
    <row r="1051">
      <c r="A1051" s="1">
        <v>104190.0</v>
      </c>
      <c r="B1051" s="1">
        <v>45.0</v>
      </c>
      <c r="C1051" s="1">
        <v>28000.0</v>
      </c>
      <c r="D1051" s="1" t="s">
        <v>23</v>
      </c>
      <c r="E1051" s="1">
        <v>31597.13</v>
      </c>
      <c r="F1051" s="1">
        <v>1.0</v>
      </c>
      <c r="G1051" s="1">
        <v>15.0</v>
      </c>
      <c r="H1051" s="1">
        <v>10.0</v>
      </c>
      <c r="I1051" s="1" t="s">
        <v>18</v>
      </c>
      <c r="J1051" s="1">
        <v>0.991</v>
      </c>
      <c r="K1051" s="1">
        <v>0.56</v>
      </c>
      <c r="L1051" s="6" t="str">
        <f>if(J1051&gt;QUARTILE!$B$3, "TOP", 0)</f>
        <v>TOP</v>
      </c>
      <c r="M1051" s="6">
        <f t="shared" si="1"/>
        <v>1</v>
      </c>
    </row>
    <row r="1052">
      <c r="A1052" s="1">
        <v>104192.0</v>
      </c>
      <c r="B1052" s="1">
        <v>75.0</v>
      </c>
      <c r="C1052" s="1">
        <v>17000.0</v>
      </c>
      <c r="D1052" s="1" t="s">
        <v>25</v>
      </c>
      <c r="E1052" s="1">
        <v>29150.19</v>
      </c>
      <c r="F1052" s="1">
        <v>1.0</v>
      </c>
      <c r="G1052" s="1">
        <v>22.0</v>
      </c>
      <c r="H1052" s="1">
        <v>6.0</v>
      </c>
      <c r="I1052" s="1" t="s">
        <v>22</v>
      </c>
      <c r="J1052" s="1">
        <v>0.924</v>
      </c>
      <c r="K1052" s="1">
        <v>0.365</v>
      </c>
      <c r="L1052" s="6" t="str">
        <f>if(J1052&gt;QUARTILE!$B$3, "TOP", 0)</f>
        <v>TOP</v>
      </c>
      <c r="M1052" s="6">
        <f t="shared" si="1"/>
        <v>2</v>
      </c>
    </row>
    <row r="1053">
      <c r="A1053" s="1">
        <v>104193.0</v>
      </c>
      <c r="B1053" s="1">
        <v>48.0</v>
      </c>
      <c r="C1053" s="1">
        <v>31000.0</v>
      </c>
      <c r="D1053" s="1" t="s">
        <v>23</v>
      </c>
      <c r="E1053" s="1">
        <v>76713.65</v>
      </c>
      <c r="F1053" s="1">
        <v>5.0</v>
      </c>
      <c r="G1053" s="1">
        <v>23.0</v>
      </c>
      <c r="H1053" s="1">
        <v>18.0</v>
      </c>
      <c r="I1053" s="1" t="s">
        <v>22</v>
      </c>
      <c r="J1053" s="1">
        <v>0.885</v>
      </c>
      <c r="K1053" s="1">
        <v>0.554</v>
      </c>
      <c r="L1053" s="6" t="str">
        <f>if(J1053&gt;QUARTILE!$B$3, "TOP", 0)</f>
        <v>TOP</v>
      </c>
      <c r="M1053" s="6">
        <f t="shared" si="1"/>
        <v>2</v>
      </c>
    </row>
    <row r="1054">
      <c r="A1054" s="1">
        <v>104203.0</v>
      </c>
      <c r="B1054" s="1">
        <v>37.0</v>
      </c>
      <c r="C1054" s="1">
        <v>39000.0</v>
      </c>
      <c r="D1054" s="1" t="s">
        <v>25</v>
      </c>
      <c r="E1054" s="1">
        <v>9385.71</v>
      </c>
      <c r="F1054" s="1">
        <v>4.0</v>
      </c>
      <c r="G1054" s="1">
        <v>24.0</v>
      </c>
      <c r="H1054" s="1">
        <v>10.0</v>
      </c>
      <c r="I1054" s="1" t="s">
        <v>22</v>
      </c>
      <c r="J1054" s="1">
        <v>0.889</v>
      </c>
      <c r="K1054" s="1">
        <v>0.02</v>
      </c>
      <c r="L1054" s="6" t="str">
        <f>if(J1054&gt;QUARTILE!$B$3, "TOP", 0)</f>
        <v>TOP</v>
      </c>
      <c r="M1054" s="6">
        <f t="shared" si="1"/>
        <v>2</v>
      </c>
    </row>
    <row r="1055">
      <c r="A1055" s="1">
        <v>104204.0</v>
      </c>
      <c r="B1055" s="1">
        <v>51.0</v>
      </c>
      <c r="C1055" s="1">
        <v>7000.0</v>
      </c>
      <c r="D1055" s="1" t="s">
        <v>23</v>
      </c>
      <c r="E1055" s="1">
        <v>6647.5</v>
      </c>
      <c r="F1055" s="1">
        <v>3.0</v>
      </c>
      <c r="G1055" s="1">
        <v>19.0</v>
      </c>
      <c r="H1055" s="1">
        <v>0.0</v>
      </c>
      <c r="I1055" s="1" t="s">
        <v>22</v>
      </c>
      <c r="J1055" s="1">
        <v>0.843</v>
      </c>
      <c r="K1055" s="1">
        <v>0.354</v>
      </c>
      <c r="L1055" s="6" t="str">
        <f>if(J1055&gt;QUARTILE!$B$3, "TOP", 0)</f>
        <v>TOP</v>
      </c>
      <c r="M1055" s="6">
        <f t="shared" si="1"/>
        <v>2</v>
      </c>
    </row>
    <row r="1056">
      <c r="A1056" s="1">
        <v>104206.0</v>
      </c>
      <c r="B1056" s="1">
        <v>79.0</v>
      </c>
      <c r="C1056" s="1">
        <v>11000.0</v>
      </c>
      <c r="D1056" s="1" t="s">
        <v>21</v>
      </c>
      <c r="E1056" s="1">
        <v>54523.62</v>
      </c>
      <c r="F1056" s="1">
        <v>1.0</v>
      </c>
      <c r="G1056" s="1">
        <v>24.0</v>
      </c>
      <c r="H1056" s="1">
        <v>10.0</v>
      </c>
      <c r="I1056" s="1" t="s">
        <v>18</v>
      </c>
      <c r="J1056" s="1">
        <v>1.0</v>
      </c>
      <c r="K1056" s="1">
        <v>0.085</v>
      </c>
      <c r="L1056" s="6" t="str">
        <f>if(J1056&gt;QUARTILE!$B$3, "TOP", 0)</f>
        <v>TOP</v>
      </c>
      <c r="M1056" s="6">
        <f t="shared" si="1"/>
        <v>1</v>
      </c>
    </row>
    <row r="1057">
      <c r="A1057" s="1">
        <v>104208.0</v>
      </c>
      <c r="B1057" s="1">
        <v>22.0</v>
      </c>
      <c r="C1057" s="1">
        <v>26000.0</v>
      </c>
      <c r="D1057" s="1" t="s">
        <v>17</v>
      </c>
      <c r="E1057" s="1">
        <v>10888.7</v>
      </c>
      <c r="F1057" s="1">
        <v>5.0</v>
      </c>
      <c r="G1057" s="1">
        <v>12.0</v>
      </c>
      <c r="H1057" s="1">
        <v>13.0</v>
      </c>
      <c r="I1057" s="1" t="s">
        <v>18</v>
      </c>
      <c r="J1057" s="1">
        <v>0.964</v>
      </c>
      <c r="K1057" s="1">
        <v>0.338</v>
      </c>
      <c r="L1057" s="6" t="str">
        <f>if(J1057&gt;QUARTILE!$B$3, "TOP", 0)</f>
        <v>TOP</v>
      </c>
      <c r="M1057" s="6">
        <f t="shared" si="1"/>
        <v>1</v>
      </c>
    </row>
    <row r="1058">
      <c r="A1058" s="1">
        <v>104209.0</v>
      </c>
      <c r="B1058" s="1">
        <v>52.0</v>
      </c>
      <c r="C1058" s="1">
        <v>21000.0</v>
      </c>
      <c r="D1058" s="1" t="s">
        <v>25</v>
      </c>
      <c r="E1058" s="1">
        <v>48519.44</v>
      </c>
      <c r="F1058" s="1">
        <v>1.0</v>
      </c>
      <c r="G1058" s="1">
        <v>23.0</v>
      </c>
      <c r="H1058" s="1">
        <v>3.0</v>
      </c>
      <c r="I1058" s="1" t="s">
        <v>18</v>
      </c>
      <c r="J1058" s="1">
        <v>0.869</v>
      </c>
      <c r="K1058" s="1">
        <v>0.0</v>
      </c>
      <c r="L1058" s="6" t="str">
        <f>if(J1058&gt;QUARTILE!$B$3, "TOP", 0)</f>
        <v>TOP</v>
      </c>
      <c r="M1058" s="6">
        <f t="shared" si="1"/>
        <v>1</v>
      </c>
    </row>
    <row r="1059">
      <c r="A1059" s="1">
        <v>104213.0</v>
      </c>
      <c r="B1059" s="1">
        <v>26.0</v>
      </c>
      <c r="C1059" s="1">
        <v>36000.0</v>
      </c>
      <c r="D1059" s="1" t="s">
        <v>23</v>
      </c>
      <c r="E1059" s="1">
        <v>32687.6</v>
      </c>
      <c r="F1059" s="1">
        <v>5.0</v>
      </c>
      <c r="G1059" s="1">
        <v>23.0</v>
      </c>
      <c r="H1059" s="1">
        <v>11.0</v>
      </c>
      <c r="I1059" s="1" t="s">
        <v>18</v>
      </c>
      <c r="J1059" s="1">
        <v>1.0</v>
      </c>
      <c r="K1059" s="1">
        <v>0.64</v>
      </c>
      <c r="L1059" s="6" t="str">
        <f>if(J1059&gt;QUARTILE!$B$3, "TOP", 0)</f>
        <v>TOP</v>
      </c>
      <c r="M1059" s="6">
        <f t="shared" si="1"/>
        <v>1</v>
      </c>
    </row>
    <row r="1060">
      <c r="A1060" s="1">
        <v>104217.0</v>
      </c>
      <c r="B1060" s="1">
        <v>23.0</v>
      </c>
      <c r="C1060" s="1">
        <v>18000.0</v>
      </c>
      <c r="D1060" s="1" t="s">
        <v>17</v>
      </c>
      <c r="E1060" s="1">
        <v>89164.03</v>
      </c>
      <c r="F1060" s="1">
        <v>2.0</v>
      </c>
      <c r="G1060" s="1">
        <v>16.0</v>
      </c>
      <c r="H1060" s="1">
        <v>20.0</v>
      </c>
      <c r="I1060" s="1" t="s">
        <v>22</v>
      </c>
      <c r="J1060" s="1">
        <v>0.967</v>
      </c>
      <c r="K1060" s="1">
        <v>0.584</v>
      </c>
      <c r="L1060" s="6" t="str">
        <f>if(J1060&gt;QUARTILE!$B$3, "TOP", 0)</f>
        <v>TOP</v>
      </c>
      <c r="M1060" s="6">
        <f t="shared" si="1"/>
        <v>2</v>
      </c>
    </row>
    <row r="1061">
      <c r="A1061" s="1">
        <v>104218.0</v>
      </c>
      <c r="B1061" s="1">
        <v>36.0</v>
      </c>
      <c r="C1061" s="1">
        <v>10000.0</v>
      </c>
      <c r="D1061" s="1" t="s">
        <v>23</v>
      </c>
      <c r="E1061" s="1">
        <v>82492.13</v>
      </c>
      <c r="F1061" s="1">
        <v>5.0</v>
      </c>
      <c r="G1061" s="1">
        <v>16.0</v>
      </c>
      <c r="H1061" s="1">
        <v>8.0</v>
      </c>
      <c r="I1061" s="1" t="s">
        <v>18</v>
      </c>
      <c r="J1061" s="1">
        <v>0.954</v>
      </c>
      <c r="K1061" s="1">
        <v>0.0</v>
      </c>
      <c r="L1061" s="6" t="str">
        <f>if(J1061&gt;QUARTILE!$B$3, "TOP", 0)</f>
        <v>TOP</v>
      </c>
      <c r="M1061" s="6">
        <f t="shared" si="1"/>
        <v>1</v>
      </c>
    </row>
    <row r="1062">
      <c r="A1062" s="1">
        <v>104222.0</v>
      </c>
      <c r="B1062" s="1">
        <v>28.0</v>
      </c>
      <c r="C1062" s="1">
        <v>118000.0</v>
      </c>
      <c r="D1062" s="1" t="s">
        <v>23</v>
      </c>
      <c r="E1062" s="1">
        <v>7538.1</v>
      </c>
      <c r="F1062" s="1">
        <v>4.0</v>
      </c>
      <c r="G1062" s="1">
        <v>14.0</v>
      </c>
      <c r="H1062" s="1">
        <v>14.0</v>
      </c>
      <c r="I1062" s="1" t="s">
        <v>18</v>
      </c>
      <c r="J1062" s="1">
        <v>1.0</v>
      </c>
      <c r="K1062" s="1">
        <v>0.934</v>
      </c>
      <c r="L1062" s="6" t="str">
        <f>if(J1062&gt;QUARTILE!$B$3, "TOP", 0)</f>
        <v>TOP</v>
      </c>
      <c r="M1062" s="6">
        <f t="shared" si="1"/>
        <v>1</v>
      </c>
    </row>
    <row r="1063">
      <c r="A1063" s="1">
        <v>104224.0</v>
      </c>
      <c r="B1063" s="1">
        <v>64.0</v>
      </c>
      <c r="C1063" s="1">
        <v>63000.0</v>
      </c>
      <c r="D1063" s="1" t="s">
        <v>25</v>
      </c>
      <c r="E1063" s="1">
        <v>4475.84</v>
      </c>
      <c r="F1063" s="1">
        <v>3.0</v>
      </c>
      <c r="G1063" s="1">
        <v>17.0</v>
      </c>
      <c r="H1063" s="1">
        <v>5.0</v>
      </c>
      <c r="I1063" s="1" t="s">
        <v>22</v>
      </c>
      <c r="J1063" s="1">
        <v>1.0</v>
      </c>
      <c r="K1063" s="1">
        <v>0.749</v>
      </c>
      <c r="L1063" s="6" t="str">
        <f>if(J1063&gt;QUARTILE!$B$3, "TOP", 0)</f>
        <v>TOP</v>
      </c>
      <c r="M1063" s="6">
        <f t="shared" si="1"/>
        <v>2</v>
      </c>
    </row>
    <row r="1064">
      <c r="A1064" s="1">
        <v>104227.0</v>
      </c>
      <c r="B1064" s="1">
        <v>26.0</v>
      </c>
      <c r="C1064" s="1">
        <v>20000.0</v>
      </c>
      <c r="D1064" s="1" t="s">
        <v>25</v>
      </c>
      <c r="E1064" s="1">
        <v>45668.96</v>
      </c>
      <c r="F1064" s="1">
        <v>1.0</v>
      </c>
      <c r="G1064" s="1">
        <v>18.0</v>
      </c>
      <c r="H1064" s="1">
        <v>14.0</v>
      </c>
      <c r="I1064" s="1" t="s">
        <v>18</v>
      </c>
      <c r="J1064" s="1">
        <v>0.891</v>
      </c>
      <c r="K1064" s="1">
        <v>0.32</v>
      </c>
      <c r="L1064" s="6" t="str">
        <f>if(J1064&gt;QUARTILE!$B$3, "TOP", 0)</f>
        <v>TOP</v>
      </c>
      <c r="M1064" s="6">
        <f t="shared" si="1"/>
        <v>1</v>
      </c>
    </row>
    <row r="1065">
      <c r="A1065" s="1">
        <v>104228.0</v>
      </c>
      <c r="B1065" s="1">
        <v>38.0</v>
      </c>
      <c r="C1065" s="1">
        <v>110000.0</v>
      </c>
      <c r="D1065" s="1" t="s">
        <v>25</v>
      </c>
      <c r="E1065" s="1">
        <v>33276.03</v>
      </c>
      <c r="F1065" s="1">
        <v>1.0</v>
      </c>
      <c r="G1065" s="1">
        <v>21.0</v>
      </c>
      <c r="H1065" s="1">
        <v>18.0</v>
      </c>
      <c r="I1065" s="1" t="s">
        <v>22</v>
      </c>
      <c r="J1065" s="1">
        <v>1.0</v>
      </c>
      <c r="K1065" s="1">
        <v>0.533</v>
      </c>
      <c r="L1065" s="6" t="str">
        <f>if(J1065&gt;QUARTILE!$B$3, "TOP", 0)</f>
        <v>TOP</v>
      </c>
      <c r="M1065" s="6">
        <f t="shared" si="1"/>
        <v>2</v>
      </c>
    </row>
    <row r="1066">
      <c r="A1066" s="1">
        <v>104230.0</v>
      </c>
      <c r="B1066" s="1">
        <v>51.0</v>
      </c>
      <c r="C1066" s="1">
        <v>16000.0</v>
      </c>
      <c r="D1066" s="1" t="s">
        <v>23</v>
      </c>
      <c r="E1066" s="1">
        <v>14096.49</v>
      </c>
      <c r="F1066" s="1">
        <v>4.0</v>
      </c>
      <c r="G1066" s="1">
        <v>21.0</v>
      </c>
      <c r="H1066" s="1">
        <v>7.0</v>
      </c>
      <c r="I1066" s="1" t="s">
        <v>22</v>
      </c>
      <c r="J1066" s="1">
        <v>0.828</v>
      </c>
      <c r="K1066" s="1">
        <v>0.0</v>
      </c>
      <c r="L1066" s="6" t="str">
        <f>if(J1066&gt;QUARTILE!$B$3, "TOP", 0)</f>
        <v>TOP</v>
      </c>
      <c r="M1066" s="6">
        <f t="shared" si="1"/>
        <v>2</v>
      </c>
    </row>
    <row r="1067">
      <c r="A1067" s="1">
        <v>104234.0</v>
      </c>
      <c r="B1067" s="1">
        <v>45.0</v>
      </c>
      <c r="C1067" s="1">
        <v>39000.0</v>
      </c>
      <c r="D1067" s="1" t="s">
        <v>23</v>
      </c>
      <c r="E1067" s="1">
        <v>38252.05</v>
      </c>
      <c r="F1067" s="1">
        <v>3.0</v>
      </c>
      <c r="G1067" s="1">
        <v>14.0</v>
      </c>
      <c r="H1067" s="1">
        <v>13.0</v>
      </c>
      <c r="I1067" s="1" t="s">
        <v>22</v>
      </c>
      <c r="J1067" s="1">
        <v>0.817</v>
      </c>
      <c r="K1067" s="1">
        <v>0.0</v>
      </c>
      <c r="L1067" s="6" t="str">
        <f>if(J1067&gt;QUARTILE!$B$3, "TOP", 0)</f>
        <v>TOP</v>
      </c>
      <c r="M1067" s="6">
        <f t="shared" si="1"/>
        <v>2</v>
      </c>
    </row>
    <row r="1068">
      <c r="A1068" s="1">
        <v>104235.0</v>
      </c>
      <c r="B1068" s="1">
        <v>47.0</v>
      </c>
      <c r="C1068" s="1">
        <v>21000.0</v>
      </c>
      <c r="D1068" s="1" t="s">
        <v>25</v>
      </c>
      <c r="E1068" s="1">
        <v>2959.57</v>
      </c>
      <c r="F1068" s="1">
        <v>5.0</v>
      </c>
      <c r="G1068" s="1">
        <v>29.0</v>
      </c>
      <c r="H1068" s="1">
        <v>11.0</v>
      </c>
      <c r="I1068" s="1" t="s">
        <v>22</v>
      </c>
      <c r="J1068" s="1">
        <v>0.982</v>
      </c>
      <c r="K1068" s="1">
        <v>0.721</v>
      </c>
      <c r="L1068" s="6" t="str">
        <f>if(J1068&gt;QUARTILE!$B$3, "TOP", 0)</f>
        <v>TOP</v>
      </c>
      <c r="M1068" s="6">
        <f t="shared" si="1"/>
        <v>2</v>
      </c>
    </row>
    <row r="1069">
      <c r="A1069" s="1">
        <v>104239.0</v>
      </c>
      <c r="B1069" s="1">
        <v>45.0</v>
      </c>
      <c r="C1069" s="1">
        <v>8000.0</v>
      </c>
      <c r="D1069" s="1" t="s">
        <v>25</v>
      </c>
      <c r="E1069" s="1">
        <v>32878.69</v>
      </c>
      <c r="F1069" s="1">
        <v>5.0</v>
      </c>
      <c r="G1069" s="1">
        <v>16.0</v>
      </c>
      <c r="H1069" s="1">
        <v>9.0</v>
      </c>
      <c r="I1069" s="1" t="s">
        <v>18</v>
      </c>
      <c r="J1069" s="1">
        <v>1.0</v>
      </c>
      <c r="K1069" s="1">
        <v>0.394</v>
      </c>
      <c r="L1069" s="6" t="str">
        <f>if(J1069&gt;QUARTILE!$B$3, "TOP", 0)</f>
        <v>TOP</v>
      </c>
      <c r="M1069" s="6">
        <f t="shared" si="1"/>
        <v>1</v>
      </c>
    </row>
    <row r="1070">
      <c r="A1070" s="1">
        <v>104241.0</v>
      </c>
      <c r="B1070" s="1">
        <v>43.0</v>
      </c>
      <c r="C1070" s="1">
        <v>15000.0</v>
      </c>
      <c r="D1070" s="1" t="s">
        <v>27</v>
      </c>
      <c r="E1070" s="1">
        <v>39075.86</v>
      </c>
      <c r="F1070" s="1">
        <v>1.0</v>
      </c>
      <c r="G1070" s="1">
        <v>22.0</v>
      </c>
      <c r="H1070" s="1">
        <v>14.0</v>
      </c>
      <c r="I1070" s="1" t="s">
        <v>18</v>
      </c>
      <c r="J1070" s="1">
        <v>0.942</v>
      </c>
      <c r="K1070" s="1">
        <v>0.722</v>
      </c>
      <c r="L1070" s="6" t="str">
        <f>if(J1070&gt;QUARTILE!$B$3, "TOP", 0)</f>
        <v>TOP</v>
      </c>
      <c r="M1070" s="6">
        <f t="shared" si="1"/>
        <v>1</v>
      </c>
    </row>
    <row r="1071">
      <c r="A1071" s="1">
        <v>104247.0</v>
      </c>
      <c r="B1071" s="1">
        <v>51.0</v>
      </c>
      <c r="C1071" s="1">
        <v>15000.0</v>
      </c>
      <c r="D1071" s="1" t="s">
        <v>25</v>
      </c>
      <c r="E1071" s="1">
        <v>78158.95</v>
      </c>
      <c r="F1071" s="1">
        <v>5.0</v>
      </c>
      <c r="G1071" s="1">
        <v>12.0</v>
      </c>
      <c r="H1071" s="1">
        <v>5.0</v>
      </c>
      <c r="I1071" s="1" t="s">
        <v>18</v>
      </c>
      <c r="J1071" s="1">
        <v>0.865</v>
      </c>
      <c r="K1071" s="1">
        <v>0.164</v>
      </c>
      <c r="L1071" s="6" t="str">
        <f>if(J1071&gt;QUARTILE!$B$3, "TOP", 0)</f>
        <v>TOP</v>
      </c>
      <c r="M1071" s="6">
        <f t="shared" si="1"/>
        <v>1</v>
      </c>
    </row>
    <row r="1072">
      <c r="A1072" s="1">
        <v>104250.0</v>
      </c>
      <c r="B1072" s="1">
        <v>64.0</v>
      </c>
      <c r="C1072" s="1">
        <v>66000.0</v>
      </c>
      <c r="D1072" s="1" t="s">
        <v>17</v>
      </c>
      <c r="E1072" s="1">
        <v>4333.39</v>
      </c>
      <c r="F1072" s="1">
        <v>3.0</v>
      </c>
      <c r="G1072" s="1">
        <v>26.0</v>
      </c>
      <c r="H1072" s="1">
        <v>4.0</v>
      </c>
      <c r="I1072" s="1" t="s">
        <v>22</v>
      </c>
      <c r="J1072" s="1">
        <v>0.992</v>
      </c>
      <c r="K1072" s="1">
        <v>0.925</v>
      </c>
      <c r="L1072" s="6" t="str">
        <f>if(J1072&gt;QUARTILE!$B$3, "TOP", 0)</f>
        <v>TOP</v>
      </c>
      <c r="M1072" s="6">
        <f t="shared" si="1"/>
        <v>2</v>
      </c>
    </row>
    <row r="1073">
      <c r="A1073" s="1">
        <v>104252.0</v>
      </c>
      <c r="B1073" s="1">
        <v>75.0</v>
      </c>
      <c r="C1073" s="1">
        <v>50000.0</v>
      </c>
      <c r="D1073" s="1" t="s">
        <v>21</v>
      </c>
      <c r="E1073" s="1">
        <v>33279.98</v>
      </c>
      <c r="F1073" s="1">
        <v>2.0</v>
      </c>
      <c r="G1073" s="1">
        <v>17.0</v>
      </c>
      <c r="H1073" s="1">
        <v>2.0</v>
      </c>
      <c r="I1073" s="1" t="s">
        <v>18</v>
      </c>
      <c r="J1073" s="1">
        <v>0.914</v>
      </c>
      <c r="K1073" s="1">
        <v>0.715</v>
      </c>
      <c r="L1073" s="6" t="str">
        <f>if(J1073&gt;QUARTILE!$B$3, "TOP", 0)</f>
        <v>TOP</v>
      </c>
      <c r="M1073" s="6">
        <f t="shared" si="1"/>
        <v>1</v>
      </c>
    </row>
    <row r="1074">
      <c r="A1074" s="1">
        <v>104257.0</v>
      </c>
      <c r="B1074" s="1">
        <v>39.0</v>
      </c>
      <c r="C1074" s="1">
        <v>26000.0</v>
      </c>
      <c r="D1074" s="1" t="s">
        <v>23</v>
      </c>
      <c r="E1074" s="1">
        <v>11447.38</v>
      </c>
      <c r="F1074" s="1">
        <v>4.0</v>
      </c>
      <c r="G1074" s="1">
        <v>18.0</v>
      </c>
      <c r="H1074" s="1">
        <v>13.0</v>
      </c>
      <c r="I1074" s="1" t="s">
        <v>18</v>
      </c>
      <c r="J1074" s="1">
        <v>1.0</v>
      </c>
      <c r="K1074" s="1">
        <v>0.492</v>
      </c>
      <c r="L1074" s="6" t="str">
        <f>if(J1074&gt;QUARTILE!$B$3, "TOP", 0)</f>
        <v>TOP</v>
      </c>
      <c r="M1074" s="6">
        <f t="shared" si="1"/>
        <v>1</v>
      </c>
    </row>
    <row r="1075">
      <c r="A1075" s="1">
        <v>104268.0</v>
      </c>
      <c r="B1075" s="1">
        <v>78.0</v>
      </c>
      <c r="C1075" s="1">
        <v>12000.0</v>
      </c>
      <c r="D1075" s="1" t="s">
        <v>25</v>
      </c>
      <c r="E1075" s="1">
        <v>19418.2</v>
      </c>
      <c r="F1075" s="1">
        <v>3.0</v>
      </c>
      <c r="G1075" s="1">
        <v>23.0</v>
      </c>
      <c r="H1075" s="1">
        <v>7.0</v>
      </c>
      <c r="I1075" s="1" t="s">
        <v>22</v>
      </c>
      <c r="J1075" s="1">
        <v>0.902</v>
      </c>
      <c r="K1075" s="1">
        <v>0.625</v>
      </c>
      <c r="L1075" s="6" t="str">
        <f>if(J1075&gt;QUARTILE!$B$3, "TOP", 0)</f>
        <v>TOP</v>
      </c>
      <c r="M1075" s="6">
        <f t="shared" si="1"/>
        <v>2</v>
      </c>
    </row>
    <row r="1076">
      <c r="A1076" s="1">
        <v>104273.0</v>
      </c>
      <c r="B1076" s="1">
        <v>57.0</v>
      </c>
      <c r="C1076" s="1">
        <v>18000.0</v>
      </c>
      <c r="D1076" s="1" t="s">
        <v>21</v>
      </c>
      <c r="E1076" s="1">
        <v>355.54</v>
      </c>
      <c r="F1076" s="1">
        <v>1.0</v>
      </c>
      <c r="G1076" s="1">
        <v>20.0</v>
      </c>
      <c r="H1076" s="1">
        <v>5.0</v>
      </c>
      <c r="I1076" s="1" t="s">
        <v>22</v>
      </c>
      <c r="J1076" s="1">
        <v>0.862</v>
      </c>
      <c r="K1076" s="1">
        <v>0.437</v>
      </c>
      <c r="L1076" s="6" t="str">
        <f>if(J1076&gt;QUARTILE!$B$3, "TOP", 0)</f>
        <v>TOP</v>
      </c>
      <c r="M1076" s="6">
        <f t="shared" si="1"/>
        <v>2</v>
      </c>
    </row>
    <row r="1077">
      <c r="A1077" s="1">
        <v>104280.0</v>
      </c>
      <c r="B1077" s="1">
        <v>37.0</v>
      </c>
      <c r="C1077" s="1">
        <v>9000.0</v>
      </c>
      <c r="D1077" s="1" t="s">
        <v>25</v>
      </c>
      <c r="E1077" s="1">
        <v>1063.82</v>
      </c>
      <c r="F1077" s="1">
        <v>3.0</v>
      </c>
      <c r="G1077" s="1">
        <v>18.0</v>
      </c>
      <c r="H1077" s="1">
        <v>8.0</v>
      </c>
      <c r="I1077" s="1" t="s">
        <v>22</v>
      </c>
      <c r="J1077" s="1">
        <v>0.934</v>
      </c>
      <c r="K1077" s="1">
        <v>0.033</v>
      </c>
      <c r="L1077" s="6" t="str">
        <f>if(J1077&gt;QUARTILE!$B$3, "TOP", 0)</f>
        <v>TOP</v>
      </c>
      <c r="M1077" s="6">
        <f t="shared" si="1"/>
        <v>2</v>
      </c>
    </row>
    <row r="1078">
      <c r="A1078" s="1">
        <v>104285.0</v>
      </c>
      <c r="B1078" s="1">
        <v>40.0</v>
      </c>
      <c r="C1078" s="1">
        <v>18000.0</v>
      </c>
      <c r="D1078" s="1" t="s">
        <v>27</v>
      </c>
      <c r="E1078" s="1">
        <v>27052.55</v>
      </c>
      <c r="F1078" s="1">
        <v>1.0</v>
      </c>
      <c r="G1078" s="1">
        <v>22.0</v>
      </c>
      <c r="H1078" s="1">
        <v>13.0</v>
      </c>
      <c r="I1078" s="1" t="s">
        <v>22</v>
      </c>
      <c r="J1078" s="1">
        <v>0.867</v>
      </c>
      <c r="K1078" s="1">
        <v>0.306</v>
      </c>
      <c r="L1078" s="6" t="str">
        <f>if(J1078&gt;QUARTILE!$B$3, "TOP", 0)</f>
        <v>TOP</v>
      </c>
      <c r="M1078" s="6">
        <f t="shared" si="1"/>
        <v>2</v>
      </c>
    </row>
    <row r="1079">
      <c r="A1079" s="1">
        <v>104286.0</v>
      </c>
      <c r="B1079" s="1">
        <v>80.0</v>
      </c>
      <c r="C1079" s="1">
        <v>19000.0</v>
      </c>
      <c r="D1079" s="1" t="s">
        <v>23</v>
      </c>
      <c r="E1079" s="1">
        <v>817.7</v>
      </c>
      <c r="F1079" s="1">
        <v>5.0</v>
      </c>
      <c r="G1079" s="1">
        <v>18.0</v>
      </c>
      <c r="H1079" s="1">
        <v>2.0</v>
      </c>
      <c r="I1079" s="1" t="s">
        <v>22</v>
      </c>
      <c r="J1079" s="1">
        <v>1.0</v>
      </c>
      <c r="K1079" s="1">
        <v>0.492</v>
      </c>
      <c r="L1079" s="6" t="str">
        <f>if(J1079&gt;QUARTILE!$B$3, "TOP", 0)</f>
        <v>TOP</v>
      </c>
      <c r="M1079" s="6">
        <f t="shared" si="1"/>
        <v>2</v>
      </c>
    </row>
    <row r="1080">
      <c r="A1080" s="1">
        <v>104288.0</v>
      </c>
      <c r="B1080" s="1">
        <v>21.0</v>
      </c>
      <c r="C1080" s="1">
        <v>19000.0</v>
      </c>
      <c r="D1080" s="1" t="s">
        <v>17</v>
      </c>
      <c r="E1080" s="1">
        <v>20481.55</v>
      </c>
      <c r="F1080" s="1">
        <v>5.0</v>
      </c>
      <c r="G1080" s="1">
        <v>23.0</v>
      </c>
      <c r="H1080" s="1">
        <v>21.0</v>
      </c>
      <c r="I1080" s="1" t="s">
        <v>26</v>
      </c>
      <c r="J1080" s="1">
        <v>0.838</v>
      </c>
      <c r="K1080" s="1">
        <v>0.805</v>
      </c>
      <c r="L1080" s="6" t="str">
        <f>if(J1080&gt;QUARTILE!$B$3, "TOP", 0)</f>
        <v>TOP</v>
      </c>
      <c r="M1080" s="6">
        <f t="shared" si="1"/>
        <v>3</v>
      </c>
    </row>
    <row r="1081">
      <c r="A1081" s="1">
        <v>104289.0</v>
      </c>
      <c r="B1081" s="1">
        <v>75.0</v>
      </c>
      <c r="C1081" s="1">
        <v>21000.0</v>
      </c>
      <c r="D1081" s="1" t="s">
        <v>25</v>
      </c>
      <c r="E1081" s="1">
        <v>66362.4</v>
      </c>
      <c r="F1081" s="1">
        <v>5.0</v>
      </c>
      <c r="G1081" s="1">
        <v>27.0</v>
      </c>
      <c r="H1081" s="1">
        <v>6.0</v>
      </c>
      <c r="I1081" s="1" t="s">
        <v>18</v>
      </c>
      <c r="J1081" s="1">
        <v>0.824</v>
      </c>
      <c r="K1081" s="1">
        <v>0.78</v>
      </c>
      <c r="L1081" s="6" t="str">
        <f>if(J1081&gt;QUARTILE!$B$3, "TOP", 0)</f>
        <v>TOP</v>
      </c>
      <c r="M1081" s="6">
        <f t="shared" si="1"/>
        <v>1</v>
      </c>
    </row>
    <row r="1082">
      <c r="A1082" s="1">
        <v>104293.0</v>
      </c>
      <c r="B1082" s="1">
        <v>32.0</v>
      </c>
      <c r="C1082" s="1">
        <v>32000.0</v>
      </c>
      <c r="D1082" s="1" t="s">
        <v>25</v>
      </c>
      <c r="E1082" s="1">
        <v>3048.05</v>
      </c>
      <c r="F1082" s="1">
        <v>2.0</v>
      </c>
      <c r="G1082" s="1">
        <v>21.0</v>
      </c>
      <c r="H1082" s="1">
        <v>8.0</v>
      </c>
      <c r="I1082" s="1" t="s">
        <v>22</v>
      </c>
      <c r="J1082" s="1">
        <v>1.0</v>
      </c>
      <c r="K1082" s="1">
        <v>0.142</v>
      </c>
      <c r="L1082" s="6" t="str">
        <f>if(J1082&gt;QUARTILE!$B$3, "TOP", 0)</f>
        <v>TOP</v>
      </c>
      <c r="M1082" s="6">
        <f t="shared" si="1"/>
        <v>2</v>
      </c>
    </row>
    <row r="1083">
      <c r="A1083" s="1">
        <v>104296.0</v>
      </c>
      <c r="B1083" s="1">
        <v>52.0</v>
      </c>
      <c r="C1083" s="1">
        <v>7000.0</v>
      </c>
      <c r="D1083" s="1" t="s">
        <v>27</v>
      </c>
      <c r="E1083" s="1">
        <v>23416.05</v>
      </c>
      <c r="F1083" s="1">
        <v>5.0</v>
      </c>
      <c r="G1083" s="1">
        <v>19.0</v>
      </c>
      <c r="H1083" s="1">
        <v>2.0</v>
      </c>
      <c r="I1083" s="1" t="s">
        <v>22</v>
      </c>
      <c r="J1083" s="1">
        <v>0.912</v>
      </c>
      <c r="K1083" s="1">
        <v>0.0</v>
      </c>
      <c r="L1083" s="6" t="str">
        <f>if(J1083&gt;QUARTILE!$B$3, "TOP", 0)</f>
        <v>TOP</v>
      </c>
      <c r="M1083" s="6">
        <f t="shared" si="1"/>
        <v>2</v>
      </c>
    </row>
    <row r="1084">
      <c r="A1084" s="1">
        <v>104297.0</v>
      </c>
      <c r="B1084" s="1">
        <v>74.0</v>
      </c>
      <c r="C1084" s="1">
        <v>20000.0</v>
      </c>
      <c r="D1084" s="1" t="s">
        <v>17</v>
      </c>
      <c r="E1084" s="1">
        <v>16775.54</v>
      </c>
      <c r="F1084" s="1">
        <v>3.0</v>
      </c>
      <c r="G1084" s="1">
        <v>21.0</v>
      </c>
      <c r="H1084" s="1">
        <v>4.0</v>
      </c>
      <c r="I1084" s="1" t="s">
        <v>22</v>
      </c>
      <c r="J1084" s="1">
        <v>0.97</v>
      </c>
      <c r="K1084" s="1">
        <v>0.89</v>
      </c>
      <c r="L1084" s="6" t="str">
        <f>if(J1084&gt;QUARTILE!$B$3, "TOP", 0)</f>
        <v>TOP</v>
      </c>
      <c r="M1084" s="6">
        <f t="shared" si="1"/>
        <v>2</v>
      </c>
    </row>
    <row r="1085">
      <c r="A1085" s="1">
        <v>104298.0</v>
      </c>
      <c r="B1085" s="1">
        <v>70.0</v>
      </c>
      <c r="C1085" s="1">
        <v>16000.0</v>
      </c>
      <c r="D1085" s="1" t="s">
        <v>23</v>
      </c>
      <c r="E1085" s="1">
        <v>11230.34</v>
      </c>
      <c r="F1085" s="1">
        <v>2.0</v>
      </c>
      <c r="G1085" s="1">
        <v>16.0</v>
      </c>
      <c r="H1085" s="1">
        <v>2.0</v>
      </c>
      <c r="I1085" s="1" t="s">
        <v>22</v>
      </c>
      <c r="J1085" s="1">
        <v>0.868</v>
      </c>
      <c r="K1085" s="1">
        <v>0.747</v>
      </c>
      <c r="L1085" s="6" t="str">
        <f>if(J1085&gt;QUARTILE!$B$3, "TOP", 0)</f>
        <v>TOP</v>
      </c>
      <c r="M1085" s="6">
        <f t="shared" si="1"/>
        <v>2</v>
      </c>
    </row>
    <row r="1086">
      <c r="A1086" s="1">
        <v>104299.0</v>
      </c>
      <c r="B1086" s="1">
        <v>70.0</v>
      </c>
      <c r="C1086" s="1">
        <v>36000.0</v>
      </c>
      <c r="D1086" s="1" t="s">
        <v>25</v>
      </c>
      <c r="E1086" s="1">
        <v>34087.34</v>
      </c>
      <c r="F1086" s="1">
        <v>1.0</v>
      </c>
      <c r="G1086" s="1">
        <v>27.0</v>
      </c>
      <c r="H1086" s="1">
        <v>5.0</v>
      </c>
      <c r="I1086" s="1" t="s">
        <v>18</v>
      </c>
      <c r="J1086" s="1">
        <v>0.907</v>
      </c>
      <c r="K1086" s="1">
        <v>0.43</v>
      </c>
      <c r="L1086" s="6" t="str">
        <f>if(J1086&gt;QUARTILE!$B$3, "TOP", 0)</f>
        <v>TOP</v>
      </c>
      <c r="M1086" s="6">
        <f t="shared" si="1"/>
        <v>1</v>
      </c>
    </row>
    <row r="1087">
      <c r="A1087" s="1">
        <v>104303.0</v>
      </c>
      <c r="B1087" s="1">
        <v>53.0</v>
      </c>
      <c r="C1087" s="1">
        <v>26000.0</v>
      </c>
      <c r="D1087" s="1" t="s">
        <v>23</v>
      </c>
      <c r="E1087" s="1">
        <v>31838.8</v>
      </c>
      <c r="F1087" s="1">
        <v>4.0</v>
      </c>
      <c r="G1087" s="1">
        <v>18.0</v>
      </c>
      <c r="H1087" s="1">
        <v>9.0</v>
      </c>
      <c r="I1087" s="1" t="s">
        <v>18</v>
      </c>
      <c r="J1087" s="1">
        <v>1.0</v>
      </c>
      <c r="K1087" s="1">
        <v>0.185</v>
      </c>
      <c r="L1087" s="6" t="str">
        <f>if(J1087&gt;QUARTILE!$B$3, "TOP", 0)</f>
        <v>TOP</v>
      </c>
      <c r="M1087" s="6">
        <f t="shared" si="1"/>
        <v>1</v>
      </c>
    </row>
    <row r="1088">
      <c r="A1088" s="1">
        <v>104311.0</v>
      </c>
      <c r="B1088" s="1">
        <v>32.0</v>
      </c>
      <c r="C1088" s="1">
        <v>38000.0</v>
      </c>
      <c r="D1088" s="1" t="s">
        <v>25</v>
      </c>
      <c r="E1088" s="1">
        <v>16670.56</v>
      </c>
      <c r="F1088" s="1">
        <v>3.0</v>
      </c>
      <c r="G1088" s="1">
        <v>17.0</v>
      </c>
      <c r="H1088" s="1">
        <v>13.0</v>
      </c>
      <c r="I1088" s="1" t="s">
        <v>22</v>
      </c>
      <c r="J1088" s="1">
        <v>0.846</v>
      </c>
      <c r="K1088" s="1">
        <v>0.614</v>
      </c>
      <c r="L1088" s="6" t="str">
        <f>if(J1088&gt;QUARTILE!$B$3, "TOP", 0)</f>
        <v>TOP</v>
      </c>
      <c r="M1088" s="6">
        <f t="shared" si="1"/>
        <v>2</v>
      </c>
    </row>
    <row r="1089">
      <c r="A1089" s="1">
        <v>104321.0</v>
      </c>
      <c r="B1089" s="1">
        <v>51.0</v>
      </c>
      <c r="C1089" s="1">
        <v>5000.0</v>
      </c>
      <c r="D1089" s="1" t="s">
        <v>23</v>
      </c>
      <c r="E1089" s="1">
        <v>2980.53</v>
      </c>
      <c r="F1089" s="1">
        <v>2.0</v>
      </c>
      <c r="G1089" s="1">
        <v>20.0</v>
      </c>
      <c r="H1089" s="1">
        <v>2.0</v>
      </c>
      <c r="I1089" s="1" t="s">
        <v>22</v>
      </c>
      <c r="J1089" s="1">
        <v>0.908</v>
      </c>
      <c r="K1089" s="1">
        <v>0.961</v>
      </c>
      <c r="L1089" s="6" t="str">
        <f>if(J1089&gt;QUARTILE!$B$3, "TOP", 0)</f>
        <v>TOP</v>
      </c>
      <c r="M1089" s="6">
        <f t="shared" si="1"/>
        <v>2</v>
      </c>
    </row>
    <row r="1090">
      <c r="A1090" s="1">
        <v>104329.0</v>
      </c>
      <c r="B1090" s="1">
        <v>79.0</v>
      </c>
      <c r="C1090" s="1">
        <v>11000.0</v>
      </c>
      <c r="D1090" s="1" t="s">
        <v>25</v>
      </c>
      <c r="E1090" s="1">
        <v>34181.12</v>
      </c>
      <c r="F1090" s="1">
        <v>5.0</v>
      </c>
      <c r="G1090" s="1">
        <v>20.0</v>
      </c>
      <c r="H1090" s="1">
        <v>4.0</v>
      </c>
      <c r="I1090" s="1" t="s">
        <v>18</v>
      </c>
      <c r="J1090" s="1">
        <v>0.878</v>
      </c>
      <c r="K1090" s="1">
        <v>0.359</v>
      </c>
      <c r="L1090" s="6" t="str">
        <f>if(J1090&gt;QUARTILE!$B$3, "TOP", 0)</f>
        <v>TOP</v>
      </c>
      <c r="M1090" s="6">
        <f t="shared" si="1"/>
        <v>1</v>
      </c>
    </row>
    <row r="1091">
      <c r="A1091" s="1">
        <v>104331.0</v>
      </c>
      <c r="B1091" s="1">
        <v>36.0</v>
      </c>
      <c r="C1091" s="1">
        <v>85000.0</v>
      </c>
      <c r="D1091" s="1" t="s">
        <v>27</v>
      </c>
      <c r="E1091" s="1">
        <v>4321.4</v>
      </c>
      <c r="F1091" s="1">
        <v>3.0</v>
      </c>
      <c r="G1091" s="1">
        <v>14.0</v>
      </c>
      <c r="H1091" s="1">
        <v>13.0</v>
      </c>
      <c r="I1091" s="1" t="s">
        <v>22</v>
      </c>
      <c r="J1091" s="1">
        <v>0.949</v>
      </c>
      <c r="K1091" s="1">
        <v>0.147</v>
      </c>
      <c r="L1091" s="6" t="str">
        <f>if(J1091&gt;QUARTILE!$B$3, "TOP", 0)</f>
        <v>TOP</v>
      </c>
      <c r="M1091" s="6">
        <f t="shared" si="1"/>
        <v>2</v>
      </c>
    </row>
    <row r="1092">
      <c r="A1092" s="1">
        <v>104339.0</v>
      </c>
      <c r="B1092" s="1">
        <v>57.0</v>
      </c>
      <c r="C1092" s="1">
        <v>30000.0</v>
      </c>
      <c r="D1092" s="1" t="s">
        <v>23</v>
      </c>
      <c r="E1092" s="1">
        <v>395.96</v>
      </c>
      <c r="F1092" s="1">
        <v>2.0</v>
      </c>
      <c r="G1092" s="1">
        <v>15.0</v>
      </c>
      <c r="H1092" s="1">
        <v>9.0</v>
      </c>
      <c r="I1092" s="1" t="s">
        <v>22</v>
      </c>
      <c r="J1092" s="1">
        <v>0.853</v>
      </c>
      <c r="K1092" s="1">
        <v>0.264</v>
      </c>
      <c r="L1092" s="6" t="str">
        <f>if(J1092&gt;QUARTILE!$B$3, "TOP", 0)</f>
        <v>TOP</v>
      </c>
      <c r="M1092" s="6">
        <f t="shared" si="1"/>
        <v>2</v>
      </c>
    </row>
    <row r="1093">
      <c r="A1093" s="1">
        <v>104340.0</v>
      </c>
      <c r="B1093" s="1">
        <v>41.0</v>
      </c>
      <c r="C1093" s="1">
        <v>36000.0</v>
      </c>
      <c r="D1093" s="1" t="s">
        <v>23</v>
      </c>
      <c r="E1093" s="1">
        <v>5177.69</v>
      </c>
      <c r="F1093" s="1">
        <v>5.0</v>
      </c>
      <c r="G1093" s="1">
        <v>19.0</v>
      </c>
      <c r="H1093" s="1">
        <v>8.0</v>
      </c>
      <c r="I1093" s="1" t="s">
        <v>22</v>
      </c>
      <c r="J1093" s="1">
        <v>0.941</v>
      </c>
      <c r="K1093" s="1">
        <v>0.673</v>
      </c>
      <c r="L1093" s="6" t="str">
        <f>if(J1093&gt;QUARTILE!$B$3, "TOP", 0)</f>
        <v>TOP</v>
      </c>
      <c r="M1093" s="6">
        <f t="shared" si="1"/>
        <v>2</v>
      </c>
    </row>
    <row r="1094">
      <c r="A1094" s="1">
        <v>104341.0</v>
      </c>
      <c r="B1094" s="1">
        <v>31.0</v>
      </c>
      <c r="C1094" s="1">
        <v>15000.0</v>
      </c>
      <c r="D1094" s="1" t="s">
        <v>24</v>
      </c>
      <c r="E1094" s="1">
        <v>483.91</v>
      </c>
      <c r="F1094" s="1">
        <v>1.0</v>
      </c>
      <c r="G1094" s="1">
        <v>18.0</v>
      </c>
      <c r="H1094" s="1">
        <v>8.0</v>
      </c>
      <c r="I1094" s="1" t="s">
        <v>22</v>
      </c>
      <c r="J1094" s="1">
        <v>0.996</v>
      </c>
      <c r="K1094" s="1">
        <v>0.327</v>
      </c>
      <c r="L1094" s="6" t="str">
        <f>if(J1094&gt;QUARTILE!$B$3, "TOP", 0)</f>
        <v>TOP</v>
      </c>
      <c r="M1094" s="6">
        <f t="shared" si="1"/>
        <v>2</v>
      </c>
    </row>
    <row r="1095">
      <c r="A1095" s="1">
        <v>104344.0</v>
      </c>
      <c r="B1095" s="1">
        <v>40.0</v>
      </c>
      <c r="C1095" s="1">
        <v>33000.0</v>
      </c>
      <c r="D1095" s="1" t="s">
        <v>23</v>
      </c>
      <c r="E1095" s="1">
        <v>17345.04</v>
      </c>
      <c r="F1095" s="1">
        <v>1.0</v>
      </c>
      <c r="G1095" s="1">
        <v>22.0</v>
      </c>
      <c r="H1095" s="1">
        <v>6.0</v>
      </c>
      <c r="I1095" s="1" t="s">
        <v>22</v>
      </c>
      <c r="J1095" s="1">
        <v>0.913</v>
      </c>
      <c r="K1095" s="1">
        <v>0.088</v>
      </c>
      <c r="L1095" s="6" t="str">
        <f>if(J1095&gt;QUARTILE!$B$3, "TOP", 0)</f>
        <v>TOP</v>
      </c>
      <c r="M1095" s="6">
        <f t="shared" si="1"/>
        <v>2</v>
      </c>
    </row>
    <row r="1096">
      <c r="A1096" s="1">
        <v>104358.0</v>
      </c>
      <c r="B1096" s="1">
        <v>24.0</v>
      </c>
      <c r="C1096" s="1">
        <v>30000.0</v>
      </c>
      <c r="D1096" s="1" t="s">
        <v>25</v>
      </c>
      <c r="E1096" s="1">
        <v>6129.36</v>
      </c>
      <c r="F1096" s="1">
        <v>3.0</v>
      </c>
      <c r="G1096" s="1">
        <v>18.0</v>
      </c>
      <c r="H1096" s="1">
        <v>26.0</v>
      </c>
      <c r="I1096" s="1" t="s">
        <v>26</v>
      </c>
      <c r="J1096" s="1">
        <v>1.0</v>
      </c>
      <c r="K1096" s="1">
        <v>0.0</v>
      </c>
      <c r="L1096" s="6" t="str">
        <f>if(J1096&gt;QUARTILE!$B$3, "TOP", 0)</f>
        <v>TOP</v>
      </c>
      <c r="M1096" s="6">
        <f t="shared" si="1"/>
        <v>3</v>
      </c>
    </row>
    <row r="1097">
      <c r="A1097" s="1">
        <v>104359.0</v>
      </c>
      <c r="B1097" s="1">
        <v>31.0</v>
      </c>
      <c r="C1097" s="1">
        <v>11000.0</v>
      </c>
      <c r="D1097" s="1" t="s">
        <v>27</v>
      </c>
      <c r="E1097" s="1">
        <v>1374.33</v>
      </c>
      <c r="F1097" s="1">
        <v>1.0</v>
      </c>
      <c r="G1097" s="1">
        <v>18.0</v>
      </c>
      <c r="H1097" s="1">
        <v>16.0</v>
      </c>
      <c r="I1097" s="1" t="s">
        <v>22</v>
      </c>
      <c r="J1097" s="1">
        <v>0.892</v>
      </c>
      <c r="K1097" s="1">
        <v>0.841</v>
      </c>
      <c r="L1097" s="6" t="str">
        <f>if(J1097&gt;QUARTILE!$B$3, "TOP", 0)</f>
        <v>TOP</v>
      </c>
      <c r="M1097" s="6">
        <f t="shared" si="1"/>
        <v>2</v>
      </c>
    </row>
    <row r="1098">
      <c r="A1098" s="1">
        <v>104367.0</v>
      </c>
      <c r="B1098" s="1">
        <v>36.0</v>
      </c>
      <c r="C1098" s="1">
        <v>16000.0</v>
      </c>
      <c r="D1098" s="1" t="s">
        <v>25</v>
      </c>
      <c r="E1098" s="1">
        <v>52207.28</v>
      </c>
      <c r="F1098" s="1">
        <v>5.0</v>
      </c>
      <c r="G1098" s="1">
        <v>16.0</v>
      </c>
      <c r="H1098" s="1">
        <v>6.0</v>
      </c>
      <c r="I1098" s="1" t="s">
        <v>18</v>
      </c>
      <c r="J1098" s="1">
        <v>1.0</v>
      </c>
      <c r="K1098" s="1">
        <v>0.0</v>
      </c>
      <c r="L1098" s="6" t="str">
        <f>if(J1098&gt;QUARTILE!$B$3, "TOP", 0)</f>
        <v>TOP</v>
      </c>
      <c r="M1098" s="6">
        <f t="shared" si="1"/>
        <v>1</v>
      </c>
    </row>
    <row r="1099">
      <c r="A1099" s="1">
        <v>104384.0</v>
      </c>
      <c r="B1099" s="1">
        <v>31.0</v>
      </c>
      <c r="C1099" s="1">
        <v>43000.0</v>
      </c>
      <c r="D1099" s="1" t="s">
        <v>25</v>
      </c>
      <c r="E1099" s="1">
        <v>99731.78</v>
      </c>
      <c r="F1099" s="1">
        <v>2.0</v>
      </c>
      <c r="G1099" s="1">
        <v>26.0</v>
      </c>
      <c r="H1099" s="1">
        <v>9.0</v>
      </c>
      <c r="I1099" s="1" t="s">
        <v>18</v>
      </c>
      <c r="J1099" s="1">
        <v>0.965</v>
      </c>
      <c r="K1099" s="1">
        <v>0.293</v>
      </c>
      <c r="L1099" s="6" t="str">
        <f>if(J1099&gt;QUARTILE!$B$3, "TOP", 0)</f>
        <v>TOP</v>
      </c>
      <c r="M1099" s="6">
        <f t="shared" si="1"/>
        <v>1</v>
      </c>
    </row>
    <row r="1100">
      <c r="A1100" s="1">
        <v>104392.0</v>
      </c>
      <c r="B1100" s="1">
        <v>58.0</v>
      </c>
      <c r="C1100" s="1">
        <v>31000.0</v>
      </c>
      <c r="D1100" s="1" t="s">
        <v>30</v>
      </c>
      <c r="E1100" s="1">
        <v>39296.97</v>
      </c>
      <c r="F1100" s="1">
        <v>4.0</v>
      </c>
      <c r="G1100" s="1">
        <v>15.0</v>
      </c>
      <c r="H1100" s="1">
        <v>4.0</v>
      </c>
      <c r="I1100" s="1" t="s">
        <v>18</v>
      </c>
      <c r="J1100" s="1">
        <v>0.826</v>
      </c>
      <c r="K1100" s="1">
        <v>0.457</v>
      </c>
      <c r="L1100" s="6" t="str">
        <f>if(J1100&gt;QUARTILE!$B$3, "TOP", 0)</f>
        <v>TOP</v>
      </c>
      <c r="M1100" s="6">
        <f t="shared" si="1"/>
        <v>1</v>
      </c>
    </row>
    <row r="1101">
      <c r="A1101" s="1">
        <v>104394.0</v>
      </c>
      <c r="B1101" s="1">
        <v>76.0</v>
      </c>
      <c r="C1101" s="1">
        <v>54000.0</v>
      </c>
      <c r="D1101" s="1" t="s">
        <v>27</v>
      </c>
      <c r="E1101" s="1">
        <v>3784.34</v>
      </c>
      <c r="F1101" s="1">
        <v>3.0</v>
      </c>
      <c r="G1101" s="1">
        <v>21.0</v>
      </c>
      <c r="H1101" s="1">
        <v>6.0</v>
      </c>
      <c r="I1101" s="1" t="s">
        <v>22</v>
      </c>
      <c r="J1101" s="1">
        <v>0.973</v>
      </c>
      <c r="K1101" s="1">
        <v>0.698</v>
      </c>
      <c r="L1101" s="6" t="str">
        <f>if(J1101&gt;QUARTILE!$B$3, "TOP", 0)</f>
        <v>TOP</v>
      </c>
      <c r="M1101" s="6">
        <f t="shared" si="1"/>
        <v>2</v>
      </c>
    </row>
    <row r="1102">
      <c r="A1102" s="1">
        <v>104400.0</v>
      </c>
      <c r="B1102" s="1">
        <v>78.0</v>
      </c>
      <c r="C1102" s="1">
        <v>30000.0</v>
      </c>
      <c r="D1102" s="1" t="s">
        <v>27</v>
      </c>
      <c r="E1102" s="1">
        <v>23526.97</v>
      </c>
      <c r="F1102" s="1">
        <v>2.0</v>
      </c>
      <c r="G1102" s="1">
        <v>13.0</v>
      </c>
      <c r="H1102" s="1">
        <v>11.0</v>
      </c>
      <c r="I1102" s="1" t="s">
        <v>22</v>
      </c>
      <c r="J1102" s="1">
        <v>0.942</v>
      </c>
      <c r="K1102" s="1">
        <v>0.353</v>
      </c>
      <c r="L1102" s="6" t="str">
        <f>if(J1102&gt;QUARTILE!$B$3, "TOP", 0)</f>
        <v>TOP</v>
      </c>
      <c r="M1102" s="6">
        <f t="shared" si="1"/>
        <v>2</v>
      </c>
    </row>
    <row r="1103">
      <c r="A1103" s="1">
        <v>104403.0</v>
      </c>
      <c r="B1103" s="1">
        <v>58.0</v>
      </c>
      <c r="C1103" s="1">
        <v>18000.0</v>
      </c>
      <c r="D1103" s="1" t="s">
        <v>23</v>
      </c>
      <c r="E1103" s="1">
        <v>60173.83</v>
      </c>
      <c r="F1103" s="1">
        <v>3.0</v>
      </c>
      <c r="G1103" s="1">
        <v>17.0</v>
      </c>
      <c r="H1103" s="1">
        <v>11.0</v>
      </c>
      <c r="I1103" s="1" t="s">
        <v>22</v>
      </c>
      <c r="J1103" s="1">
        <v>1.0</v>
      </c>
      <c r="K1103" s="1">
        <v>0.892</v>
      </c>
      <c r="L1103" s="6" t="str">
        <f>if(J1103&gt;QUARTILE!$B$3, "TOP", 0)</f>
        <v>TOP</v>
      </c>
      <c r="M1103" s="6">
        <f t="shared" si="1"/>
        <v>2</v>
      </c>
    </row>
    <row r="1104">
      <c r="A1104" s="1">
        <v>104408.0</v>
      </c>
      <c r="B1104" s="1">
        <v>33.0</v>
      </c>
      <c r="C1104" s="1">
        <v>22000.0</v>
      </c>
      <c r="D1104" s="1" t="s">
        <v>17</v>
      </c>
      <c r="E1104" s="1">
        <v>1882.24</v>
      </c>
      <c r="F1104" s="1">
        <v>5.0</v>
      </c>
      <c r="G1104" s="1">
        <v>14.0</v>
      </c>
      <c r="H1104" s="1">
        <v>9.0</v>
      </c>
      <c r="I1104" s="1" t="s">
        <v>22</v>
      </c>
      <c r="J1104" s="1">
        <v>0.992</v>
      </c>
      <c r="K1104" s="1">
        <v>0.189</v>
      </c>
      <c r="L1104" s="6" t="str">
        <f>if(J1104&gt;QUARTILE!$B$3, "TOP", 0)</f>
        <v>TOP</v>
      </c>
      <c r="M1104" s="6">
        <f t="shared" si="1"/>
        <v>2</v>
      </c>
    </row>
    <row r="1105">
      <c r="A1105" s="1">
        <v>104410.0</v>
      </c>
      <c r="B1105" s="1">
        <v>79.0</v>
      </c>
      <c r="C1105" s="1">
        <v>45000.0</v>
      </c>
      <c r="D1105" s="1" t="s">
        <v>23</v>
      </c>
      <c r="E1105" s="1">
        <v>34388.6</v>
      </c>
      <c r="F1105" s="1">
        <v>5.0</v>
      </c>
      <c r="G1105" s="1">
        <v>22.0</v>
      </c>
      <c r="H1105" s="1">
        <v>8.0</v>
      </c>
      <c r="I1105" s="1" t="s">
        <v>18</v>
      </c>
      <c r="J1105" s="1">
        <v>1.0</v>
      </c>
      <c r="K1105" s="1">
        <v>0.58</v>
      </c>
      <c r="L1105" s="6" t="str">
        <f>if(J1105&gt;QUARTILE!$B$3, "TOP", 0)</f>
        <v>TOP</v>
      </c>
      <c r="M1105" s="6">
        <f t="shared" si="1"/>
        <v>1</v>
      </c>
    </row>
    <row r="1106">
      <c r="A1106" s="1">
        <v>104416.0</v>
      </c>
      <c r="B1106" s="1">
        <v>28.0</v>
      </c>
      <c r="C1106" s="1">
        <v>14000.0</v>
      </c>
      <c r="D1106" s="1" t="s">
        <v>27</v>
      </c>
      <c r="E1106" s="1">
        <v>8393.33</v>
      </c>
      <c r="F1106" s="1">
        <v>2.0</v>
      </c>
      <c r="G1106" s="1">
        <v>14.0</v>
      </c>
      <c r="H1106" s="1">
        <v>16.0</v>
      </c>
      <c r="I1106" s="1" t="s">
        <v>22</v>
      </c>
      <c r="J1106" s="1">
        <v>0.899</v>
      </c>
      <c r="K1106" s="1">
        <v>0.867</v>
      </c>
      <c r="L1106" s="6" t="str">
        <f>if(J1106&gt;QUARTILE!$B$3, "TOP", 0)</f>
        <v>TOP</v>
      </c>
      <c r="M1106" s="6">
        <f t="shared" si="1"/>
        <v>2</v>
      </c>
    </row>
    <row r="1107">
      <c r="A1107" s="1">
        <v>104419.0</v>
      </c>
      <c r="B1107" s="1">
        <v>38.0</v>
      </c>
      <c r="C1107" s="1">
        <v>16000.0</v>
      </c>
      <c r="D1107" s="1" t="s">
        <v>21</v>
      </c>
      <c r="E1107" s="1">
        <v>1707.31</v>
      </c>
      <c r="F1107" s="1">
        <v>5.0</v>
      </c>
      <c r="G1107" s="1">
        <v>15.0</v>
      </c>
      <c r="H1107" s="1">
        <v>12.0</v>
      </c>
      <c r="I1107" s="1" t="s">
        <v>18</v>
      </c>
      <c r="J1107" s="1">
        <v>0.971</v>
      </c>
      <c r="K1107" s="1">
        <v>0.724</v>
      </c>
      <c r="L1107" s="6" t="str">
        <f>if(J1107&gt;QUARTILE!$B$3, "TOP", 0)</f>
        <v>TOP</v>
      </c>
      <c r="M1107" s="6">
        <f t="shared" si="1"/>
        <v>1</v>
      </c>
    </row>
    <row r="1108">
      <c r="A1108" s="1">
        <v>104423.0</v>
      </c>
      <c r="B1108" s="1">
        <v>65.0</v>
      </c>
      <c r="C1108" s="1">
        <v>70000.0</v>
      </c>
      <c r="D1108" s="1" t="s">
        <v>25</v>
      </c>
      <c r="E1108" s="1">
        <v>16038.38</v>
      </c>
      <c r="F1108" s="1">
        <v>2.0</v>
      </c>
      <c r="G1108" s="1">
        <v>31.0</v>
      </c>
      <c r="H1108" s="1">
        <v>5.0</v>
      </c>
      <c r="I1108" s="1" t="s">
        <v>22</v>
      </c>
      <c r="J1108" s="1">
        <v>1.0</v>
      </c>
      <c r="K1108" s="1">
        <v>0.841</v>
      </c>
      <c r="L1108" s="6" t="str">
        <f>if(J1108&gt;QUARTILE!$B$3, "TOP", 0)</f>
        <v>TOP</v>
      </c>
      <c r="M1108" s="6">
        <f t="shared" si="1"/>
        <v>2</v>
      </c>
    </row>
    <row r="1109">
      <c r="A1109" s="1">
        <v>104428.0</v>
      </c>
      <c r="B1109" s="1">
        <v>50.0</v>
      </c>
      <c r="C1109" s="1">
        <v>55000.0</v>
      </c>
      <c r="D1109" s="1" t="s">
        <v>23</v>
      </c>
      <c r="E1109" s="1">
        <v>1782.08</v>
      </c>
      <c r="F1109" s="1">
        <v>4.0</v>
      </c>
      <c r="G1109" s="1">
        <v>12.0</v>
      </c>
      <c r="H1109" s="1">
        <v>3.0</v>
      </c>
      <c r="I1109" s="1" t="s">
        <v>22</v>
      </c>
      <c r="J1109" s="1">
        <v>1.0</v>
      </c>
      <c r="K1109" s="1">
        <v>0.921</v>
      </c>
      <c r="L1109" s="6" t="str">
        <f>if(J1109&gt;QUARTILE!$B$3, "TOP", 0)</f>
        <v>TOP</v>
      </c>
      <c r="M1109" s="6">
        <f t="shared" si="1"/>
        <v>2</v>
      </c>
    </row>
    <row r="1110">
      <c r="A1110" s="1">
        <v>104434.0</v>
      </c>
      <c r="B1110" s="1">
        <v>21.0</v>
      </c>
      <c r="C1110" s="1">
        <v>23000.0</v>
      </c>
      <c r="D1110" s="1" t="s">
        <v>27</v>
      </c>
      <c r="E1110" s="1">
        <v>11888.89</v>
      </c>
      <c r="F1110" s="1">
        <v>4.0</v>
      </c>
      <c r="G1110" s="1">
        <v>22.0</v>
      </c>
      <c r="H1110" s="1">
        <v>13.0</v>
      </c>
      <c r="I1110" s="1" t="s">
        <v>22</v>
      </c>
      <c r="J1110" s="1">
        <v>0.843</v>
      </c>
      <c r="K1110" s="1">
        <v>0.891</v>
      </c>
      <c r="L1110" s="6" t="str">
        <f>if(J1110&gt;QUARTILE!$B$3, "TOP", 0)</f>
        <v>TOP</v>
      </c>
      <c r="M1110" s="6">
        <f t="shared" si="1"/>
        <v>2</v>
      </c>
    </row>
    <row r="1111">
      <c r="A1111" s="1">
        <v>104439.0</v>
      </c>
      <c r="B1111" s="1">
        <v>49.0</v>
      </c>
      <c r="C1111" s="1">
        <v>14000.0</v>
      </c>
      <c r="D1111" s="1" t="s">
        <v>25</v>
      </c>
      <c r="E1111" s="1">
        <v>10049.71</v>
      </c>
      <c r="F1111" s="1">
        <v>5.0</v>
      </c>
      <c r="G1111" s="1">
        <v>20.0</v>
      </c>
      <c r="H1111" s="1">
        <v>10.0</v>
      </c>
      <c r="I1111" s="1" t="s">
        <v>22</v>
      </c>
      <c r="J1111" s="1">
        <v>0.97</v>
      </c>
      <c r="K1111" s="1">
        <v>0.934</v>
      </c>
      <c r="L1111" s="6" t="str">
        <f>if(J1111&gt;QUARTILE!$B$3, "TOP", 0)</f>
        <v>TOP</v>
      </c>
      <c r="M1111" s="6">
        <f t="shared" si="1"/>
        <v>2</v>
      </c>
    </row>
    <row r="1112">
      <c r="A1112" s="1">
        <v>104464.0</v>
      </c>
      <c r="B1112" s="1">
        <v>46.0</v>
      </c>
      <c r="C1112" s="1">
        <v>15000.0</v>
      </c>
      <c r="D1112" s="1" t="s">
        <v>25</v>
      </c>
      <c r="E1112" s="1">
        <v>24234.03</v>
      </c>
      <c r="F1112" s="1">
        <v>5.0</v>
      </c>
      <c r="G1112" s="1">
        <v>21.0</v>
      </c>
      <c r="H1112" s="1">
        <v>7.0</v>
      </c>
      <c r="I1112" s="1" t="s">
        <v>22</v>
      </c>
      <c r="J1112" s="1">
        <v>0.875</v>
      </c>
      <c r="K1112" s="1">
        <v>0.489</v>
      </c>
      <c r="L1112" s="6" t="str">
        <f>if(J1112&gt;QUARTILE!$B$3, "TOP", 0)</f>
        <v>TOP</v>
      </c>
      <c r="M1112" s="6">
        <f t="shared" si="1"/>
        <v>2</v>
      </c>
    </row>
    <row r="1113">
      <c r="A1113" s="1">
        <v>104473.0</v>
      </c>
      <c r="B1113" s="1">
        <v>29.0</v>
      </c>
      <c r="C1113" s="1">
        <v>35000.0</v>
      </c>
      <c r="D1113" s="1" t="s">
        <v>27</v>
      </c>
      <c r="E1113" s="1">
        <v>11461.42</v>
      </c>
      <c r="F1113" s="1">
        <v>4.0</v>
      </c>
      <c r="G1113" s="1">
        <v>16.0</v>
      </c>
      <c r="H1113" s="1">
        <v>16.0</v>
      </c>
      <c r="I1113" s="1" t="s">
        <v>22</v>
      </c>
      <c r="J1113" s="1">
        <v>0.966</v>
      </c>
      <c r="K1113" s="1">
        <v>0.232</v>
      </c>
      <c r="L1113" s="6" t="str">
        <f>if(J1113&gt;QUARTILE!$B$3, "TOP", 0)</f>
        <v>TOP</v>
      </c>
      <c r="M1113" s="6">
        <f t="shared" si="1"/>
        <v>2</v>
      </c>
    </row>
    <row r="1114">
      <c r="A1114" s="1">
        <v>104474.0</v>
      </c>
      <c r="B1114" s="1">
        <v>62.0</v>
      </c>
      <c r="C1114" s="1">
        <v>66000.0</v>
      </c>
      <c r="D1114" s="1" t="s">
        <v>25</v>
      </c>
      <c r="E1114" s="1">
        <v>5921.1</v>
      </c>
      <c r="F1114" s="1">
        <v>2.0</v>
      </c>
      <c r="G1114" s="1">
        <v>14.0</v>
      </c>
      <c r="H1114" s="1">
        <v>5.0</v>
      </c>
      <c r="I1114" s="1" t="s">
        <v>22</v>
      </c>
      <c r="J1114" s="1">
        <v>1.0</v>
      </c>
      <c r="K1114" s="1">
        <v>0.224</v>
      </c>
      <c r="L1114" s="6" t="str">
        <f>if(J1114&gt;QUARTILE!$B$3, "TOP", 0)</f>
        <v>TOP</v>
      </c>
      <c r="M1114" s="6">
        <f t="shared" si="1"/>
        <v>2</v>
      </c>
    </row>
    <row r="1115">
      <c r="A1115" s="1">
        <v>104475.0</v>
      </c>
      <c r="B1115" s="1">
        <v>20.0</v>
      </c>
      <c r="C1115" s="1">
        <v>33000.0</v>
      </c>
      <c r="D1115" s="1" t="s">
        <v>24</v>
      </c>
      <c r="E1115" s="1">
        <v>1222.04</v>
      </c>
      <c r="F1115" s="1">
        <v>3.0</v>
      </c>
      <c r="G1115" s="1">
        <v>22.0</v>
      </c>
      <c r="H1115" s="1">
        <v>15.0</v>
      </c>
      <c r="I1115" s="1" t="s">
        <v>18</v>
      </c>
      <c r="J1115" s="1">
        <v>0.876</v>
      </c>
      <c r="K1115" s="1">
        <v>0.546</v>
      </c>
      <c r="L1115" s="6" t="str">
        <f>if(J1115&gt;QUARTILE!$B$3, "TOP", 0)</f>
        <v>TOP</v>
      </c>
      <c r="M1115" s="6">
        <f t="shared" si="1"/>
        <v>1</v>
      </c>
    </row>
    <row r="1116">
      <c r="A1116" s="1">
        <v>104478.0</v>
      </c>
      <c r="B1116" s="1">
        <v>19.0</v>
      </c>
      <c r="C1116" s="1">
        <v>18000.0</v>
      </c>
      <c r="D1116" s="1" t="s">
        <v>23</v>
      </c>
      <c r="E1116" s="1">
        <v>23232.57</v>
      </c>
      <c r="F1116" s="1">
        <v>4.0</v>
      </c>
      <c r="G1116" s="1">
        <v>17.0</v>
      </c>
      <c r="H1116" s="1">
        <v>12.0</v>
      </c>
      <c r="I1116" s="1" t="s">
        <v>18</v>
      </c>
      <c r="J1116" s="1">
        <v>0.979</v>
      </c>
      <c r="K1116" s="1">
        <v>0.557</v>
      </c>
      <c r="L1116" s="6" t="str">
        <f>if(J1116&gt;QUARTILE!$B$3, "TOP", 0)</f>
        <v>TOP</v>
      </c>
      <c r="M1116" s="6">
        <f t="shared" si="1"/>
        <v>1</v>
      </c>
    </row>
    <row r="1117">
      <c r="A1117" s="1">
        <v>104479.0</v>
      </c>
      <c r="B1117" s="1">
        <v>41.0</v>
      </c>
      <c r="C1117" s="1">
        <v>54000.0</v>
      </c>
      <c r="D1117" s="1" t="s">
        <v>27</v>
      </c>
      <c r="E1117" s="1">
        <v>20767.58</v>
      </c>
      <c r="F1117" s="1">
        <v>1.0</v>
      </c>
      <c r="G1117" s="1">
        <v>18.0</v>
      </c>
      <c r="H1117" s="1">
        <v>6.0</v>
      </c>
      <c r="I1117" s="1" t="s">
        <v>22</v>
      </c>
      <c r="J1117" s="1">
        <v>0.838</v>
      </c>
      <c r="K1117" s="1">
        <v>0.385</v>
      </c>
      <c r="L1117" s="6" t="str">
        <f>if(J1117&gt;QUARTILE!$B$3, "TOP", 0)</f>
        <v>TOP</v>
      </c>
      <c r="M1117" s="6">
        <f t="shared" si="1"/>
        <v>2</v>
      </c>
    </row>
    <row r="1118">
      <c r="A1118" s="1">
        <v>104482.0</v>
      </c>
      <c r="B1118" s="1">
        <v>72.0</v>
      </c>
      <c r="C1118" s="1">
        <v>25000.0</v>
      </c>
      <c r="D1118" s="1" t="s">
        <v>27</v>
      </c>
      <c r="E1118" s="1">
        <v>8199.71</v>
      </c>
      <c r="F1118" s="1">
        <v>4.0</v>
      </c>
      <c r="G1118" s="1">
        <v>29.0</v>
      </c>
      <c r="H1118" s="1">
        <v>5.0</v>
      </c>
      <c r="I1118" s="1" t="s">
        <v>22</v>
      </c>
      <c r="J1118" s="1">
        <v>0.958</v>
      </c>
      <c r="K1118" s="1">
        <v>0.905</v>
      </c>
      <c r="L1118" s="6" t="str">
        <f>if(J1118&gt;QUARTILE!$B$3, "TOP", 0)</f>
        <v>TOP</v>
      </c>
      <c r="M1118" s="6">
        <f t="shared" si="1"/>
        <v>2</v>
      </c>
    </row>
    <row r="1119">
      <c r="A1119" s="1">
        <v>104483.0</v>
      </c>
      <c r="B1119" s="1">
        <v>58.0</v>
      </c>
      <c r="C1119" s="1">
        <v>26000.0</v>
      </c>
      <c r="D1119" s="1" t="s">
        <v>23</v>
      </c>
      <c r="E1119" s="1">
        <v>13139.32</v>
      </c>
      <c r="F1119" s="1">
        <v>5.0</v>
      </c>
      <c r="G1119" s="1">
        <v>20.0</v>
      </c>
      <c r="H1119" s="1">
        <v>5.0</v>
      </c>
      <c r="I1119" s="1" t="s">
        <v>22</v>
      </c>
      <c r="J1119" s="1">
        <v>1.0</v>
      </c>
      <c r="K1119" s="1">
        <v>0.658</v>
      </c>
      <c r="L1119" s="6" t="str">
        <f>if(J1119&gt;QUARTILE!$B$3, "TOP", 0)</f>
        <v>TOP</v>
      </c>
      <c r="M1119" s="6">
        <f t="shared" si="1"/>
        <v>2</v>
      </c>
    </row>
    <row r="1120">
      <c r="A1120" s="1">
        <v>104486.0</v>
      </c>
      <c r="B1120" s="1">
        <v>40.0</v>
      </c>
      <c r="C1120" s="1">
        <v>14000.0</v>
      </c>
      <c r="D1120" s="1" t="s">
        <v>17</v>
      </c>
      <c r="E1120" s="1">
        <v>48781.44</v>
      </c>
      <c r="F1120" s="1">
        <v>5.0</v>
      </c>
      <c r="G1120" s="1">
        <v>31.0</v>
      </c>
      <c r="H1120" s="1">
        <v>6.0</v>
      </c>
      <c r="I1120" s="1" t="s">
        <v>18</v>
      </c>
      <c r="J1120" s="1">
        <v>0.965</v>
      </c>
      <c r="K1120" s="1">
        <v>0.354</v>
      </c>
      <c r="L1120" s="6" t="str">
        <f>if(J1120&gt;QUARTILE!$B$3, "TOP", 0)</f>
        <v>TOP</v>
      </c>
      <c r="M1120" s="6">
        <f t="shared" si="1"/>
        <v>1</v>
      </c>
    </row>
    <row r="1121">
      <c r="A1121" s="1">
        <v>104487.0</v>
      </c>
      <c r="B1121" s="1">
        <v>55.0</v>
      </c>
      <c r="C1121" s="1">
        <v>19000.0</v>
      </c>
      <c r="D1121" s="1" t="s">
        <v>23</v>
      </c>
      <c r="E1121" s="1">
        <v>18764.2</v>
      </c>
      <c r="F1121" s="1">
        <v>3.0</v>
      </c>
      <c r="G1121" s="1">
        <v>26.0</v>
      </c>
      <c r="H1121" s="1">
        <v>5.0</v>
      </c>
      <c r="I1121" s="1" t="s">
        <v>22</v>
      </c>
      <c r="J1121" s="1">
        <v>1.0</v>
      </c>
      <c r="K1121" s="1">
        <v>0.048</v>
      </c>
      <c r="L1121" s="6" t="str">
        <f>if(J1121&gt;QUARTILE!$B$3, "TOP", 0)</f>
        <v>TOP</v>
      </c>
      <c r="M1121" s="6">
        <f t="shared" si="1"/>
        <v>2</v>
      </c>
    </row>
    <row r="1122">
      <c r="A1122" s="1">
        <v>104494.0</v>
      </c>
      <c r="B1122" s="1">
        <v>29.0</v>
      </c>
      <c r="C1122" s="1">
        <v>26000.0</v>
      </c>
      <c r="D1122" s="1" t="s">
        <v>25</v>
      </c>
      <c r="E1122" s="1">
        <v>17289.05</v>
      </c>
      <c r="F1122" s="1">
        <v>2.0</v>
      </c>
      <c r="G1122" s="1">
        <v>20.0</v>
      </c>
      <c r="H1122" s="1">
        <v>13.0</v>
      </c>
      <c r="I1122" s="1" t="s">
        <v>22</v>
      </c>
      <c r="J1122" s="1">
        <v>0.935</v>
      </c>
      <c r="K1122" s="1">
        <v>0.34</v>
      </c>
      <c r="L1122" s="6" t="str">
        <f>if(J1122&gt;QUARTILE!$B$3, "TOP", 0)</f>
        <v>TOP</v>
      </c>
      <c r="M1122" s="6">
        <f t="shared" si="1"/>
        <v>2</v>
      </c>
    </row>
    <row r="1123">
      <c r="A1123" s="1">
        <v>104508.0</v>
      </c>
      <c r="B1123" s="1">
        <v>57.0</v>
      </c>
      <c r="C1123" s="1">
        <v>19000.0</v>
      </c>
      <c r="D1123" s="1" t="s">
        <v>25</v>
      </c>
      <c r="E1123" s="1">
        <v>209.64</v>
      </c>
      <c r="F1123" s="1">
        <v>2.0</v>
      </c>
      <c r="G1123" s="1">
        <v>18.0</v>
      </c>
      <c r="H1123" s="1">
        <v>3.0</v>
      </c>
      <c r="I1123" s="1" t="s">
        <v>22</v>
      </c>
      <c r="J1123" s="1">
        <v>0.991</v>
      </c>
      <c r="K1123" s="1">
        <v>0.949</v>
      </c>
      <c r="L1123" s="6" t="str">
        <f>if(J1123&gt;QUARTILE!$B$3, "TOP", 0)</f>
        <v>TOP</v>
      </c>
      <c r="M1123" s="6">
        <f t="shared" si="1"/>
        <v>2</v>
      </c>
    </row>
    <row r="1124">
      <c r="A1124" s="1">
        <v>104510.0</v>
      </c>
      <c r="B1124" s="1">
        <v>52.0</v>
      </c>
      <c r="C1124" s="1">
        <v>48000.0</v>
      </c>
      <c r="D1124" s="1" t="s">
        <v>17</v>
      </c>
      <c r="E1124" s="1">
        <v>29942.29</v>
      </c>
      <c r="F1124" s="1">
        <v>1.0</v>
      </c>
      <c r="G1124" s="1">
        <v>10.0</v>
      </c>
      <c r="H1124" s="1">
        <v>8.0</v>
      </c>
      <c r="I1124" s="1" t="s">
        <v>22</v>
      </c>
      <c r="J1124" s="1">
        <v>0.916</v>
      </c>
      <c r="K1124" s="1">
        <v>0.959</v>
      </c>
      <c r="L1124" s="6" t="str">
        <f>if(J1124&gt;QUARTILE!$B$3, "TOP", 0)</f>
        <v>TOP</v>
      </c>
      <c r="M1124" s="6">
        <f t="shared" si="1"/>
        <v>2</v>
      </c>
    </row>
    <row r="1125">
      <c r="A1125" s="1">
        <v>104519.0</v>
      </c>
      <c r="B1125" s="1">
        <v>66.0</v>
      </c>
      <c r="C1125" s="1">
        <v>15000.0</v>
      </c>
      <c r="D1125" s="1" t="s">
        <v>25</v>
      </c>
      <c r="E1125" s="1">
        <v>6001.25</v>
      </c>
      <c r="F1125" s="1">
        <v>2.0</v>
      </c>
      <c r="G1125" s="1">
        <v>18.0</v>
      </c>
      <c r="H1125" s="1">
        <v>4.0</v>
      </c>
      <c r="I1125" s="1" t="s">
        <v>22</v>
      </c>
      <c r="J1125" s="1">
        <v>0.819</v>
      </c>
      <c r="K1125" s="1">
        <v>0.687</v>
      </c>
      <c r="L1125" s="6" t="str">
        <f>if(J1125&gt;QUARTILE!$B$3, "TOP", 0)</f>
        <v>TOP</v>
      </c>
      <c r="M1125" s="6">
        <f t="shared" si="1"/>
        <v>2</v>
      </c>
    </row>
    <row r="1126">
      <c r="A1126" s="1">
        <v>104520.0</v>
      </c>
      <c r="B1126" s="1">
        <v>63.0</v>
      </c>
      <c r="C1126" s="1">
        <v>5000.0</v>
      </c>
      <c r="D1126" s="1" t="s">
        <v>27</v>
      </c>
      <c r="E1126" s="1">
        <v>7396.2</v>
      </c>
      <c r="F1126" s="1">
        <v>4.0</v>
      </c>
      <c r="G1126" s="1">
        <v>11.0</v>
      </c>
      <c r="H1126" s="1">
        <v>2.0</v>
      </c>
      <c r="I1126" s="1" t="s">
        <v>22</v>
      </c>
      <c r="J1126" s="1">
        <v>0.936</v>
      </c>
      <c r="K1126" s="1">
        <v>0.678</v>
      </c>
      <c r="L1126" s="6" t="str">
        <f>if(J1126&gt;QUARTILE!$B$3, "TOP", 0)</f>
        <v>TOP</v>
      </c>
      <c r="M1126" s="6">
        <f t="shared" si="1"/>
        <v>2</v>
      </c>
    </row>
    <row r="1127">
      <c r="A1127" s="1">
        <v>104522.0</v>
      </c>
      <c r="B1127" s="1">
        <v>79.0</v>
      </c>
      <c r="C1127" s="1">
        <v>38000.0</v>
      </c>
      <c r="D1127" s="1" t="s">
        <v>27</v>
      </c>
      <c r="E1127" s="1">
        <v>16839.0</v>
      </c>
      <c r="F1127" s="1">
        <v>4.0</v>
      </c>
      <c r="G1127" s="1">
        <v>22.0</v>
      </c>
      <c r="H1127" s="1">
        <v>9.0</v>
      </c>
      <c r="I1127" s="1" t="s">
        <v>22</v>
      </c>
      <c r="J1127" s="1">
        <v>0.948</v>
      </c>
      <c r="K1127" s="1">
        <v>0.479</v>
      </c>
      <c r="L1127" s="6" t="str">
        <f>if(J1127&gt;QUARTILE!$B$3, "TOP", 0)</f>
        <v>TOP</v>
      </c>
      <c r="M1127" s="6">
        <f t="shared" si="1"/>
        <v>2</v>
      </c>
    </row>
    <row r="1128">
      <c r="A1128" s="1">
        <v>104531.0</v>
      </c>
      <c r="B1128" s="1">
        <v>70.0</v>
      </c>
      <c r="C1128" s="1">
        <v>28000.0</v>
      </c>
      <c r="D1128" s="1" t="s">
        <v>21</v>
      </c>
      <c r="E1128" s="1">
        <v>9302.87</v>
      </c>
      <c r="F1128" s="1">
        <v>3.0</v>
      </c>
      <c r="G1128" s="1">
        <v>20.0</v>
      </c>
      <c r="H1128" s="1">
        <v>3.0</v>
      </c>
      <c r="I1128" s="1" t="s">
        <v>22</v>
      </c>
      <c r="J1128" s="1">
        <v>0.95</v>
      </c>
      <c r="K1128" s="1">
        <v>0.121</v>
      </c>
      <c r="L1128" s="6" t="str">
        <f>if(J1128&gt;QUARTILE!$B$3, "TOP", 0)</f>
        <v>TOP</v>
      </c>
      <c r="M1128" s="6">
        <f t="shared" si="1"/>
        <v>2</v>
      </c>
    </row>
    <row r="1129">
      <c r="A1129" s="1">
        <v>104538.0</v>
      </c>
      <c r="B1129" s="1">
        <v>58.0</v>
      </c>
      <c r="C1129" s="1">
        <v>20000.0</v>
      </c>
      <c r="D1129" s="1" t="s">
        <v>23</v>
      </c>
      <c r="E1129" s="1">
        <v>28972.02</v>
      </c>
      <c r="F1129" s="1">
        <v>1.0</v>
      </c>
      <c r="G1129" s="1">
        <v>21.0</v>
      </c>
      <c r="H1129" s="1">
        <v>3.0</v>
      </c>
      <c r="I1129" s="1" t="s">
        <v>22</v>
      </c>
      <c r="J1129" s="1">
        <v>0.993</v>
      </c>
      <c r="K1129" s="1">
        <v>0.845</v>
      </c>
      <c r="L1129" s="6" t="str">
        <f>if(J1129&gt;QUARTILE!$B$3, "TOP", 0)</f>
        <v>TOP</v>
      </c>
      <c r="M1129" s="6">
        <f t="shared" si="1"/>
        <v>2</v>
      </c>
    </row>
    <row r="1130">
      <c r="A1130" s="1">
        <v>104539.0</v>
      </c>
      <c r="B1130" s="1">
        <v>26.0</v>
      </c>
      <c r="C1130" s="1">
        <v>39000.0</v>
      </c>
      <c r="D1130" s="1" t="s">
        <v>27</v>
      </c>
      <c r="E1130" s="1">
        <v>254.0</v>
      </c>
      <c r="F1130" s="1">
        <v>4.0</v>
      </c>
      <c r="G1130" s="1">
        <v>27.0</v>
      </c>
      <c r="H1130" s="1">
        <v>12.0</v>
      </c>
      <c r="I1130" s="1" t="s">
        <v>22</v>
      </c>
      <c r="J1130" s="1">
        <v>0.892</v>
      </c>
      <c r="K1130" s="1">
        <v>0.859</v>
      </c>
      <c r="L1130" s="6" t="str">
        <f>if(J1130&gt;QUARTILE!$B$3, "TOP", 0)</f>
        <v>TOP</v>
      </c>
      <c r="M1130" s="6">
        <f t="shared" si="1"/>
        <v>2</v>
      </c>
    </row>
    <row r="1131">
      <c r="A1131" s="1">
        <v>104540.0</v>
      </c>
      <c r="B1131" s="1">
        <v>41.0</v>
      </c>
      <c r="C1131" s="1">
        <v>52000.0</v>
      </c>
      <c r="D1131" s="1" t="s">
        <v>25</v>
      </c>
      <c r="E1131" s="1">
        <v>583.22</v>
      </c>
      <c r="F1131" s="1">
        <v>2.0</v>
      </c>
      <c r="G1131" s="1">
        <v>21.0</v>
      </c>
      <c r="H1131" s="1">
        <v>8.0</v>
      </c>
      <c r="I1131" s="1" t="s">
        <v>22</v>
      </c>
      <c r="J1131" s="1">
        <v>0.991</v>
      </c>
      <c r="K1131" s="1">
        <v>0.748</v>
      </c>
      <c r="L1131" s="6" t="str">
        <f>if(J1131&gt;QUARTILE!$B$3, "TOP", 0)</f>
        <v>TOP</v>
      </c>
      <c r="M1131" s="6">
        <f t="shared" si="1"/>
        <v>2</v>
      </c>
    </row>
    <row r="1132">
      <c r="A1132" s="1">
        <v>104542.0</v>
      </c>
      <c r="B1132" s="1">
        <v>66.0</v>
      </c>
      <c r="C1132" s="1">
        <v>23000.0</v>
      </c>
      <c r="D1132" s="1" t="s">
        <v>25</v>
      </c>
      <c r="E1132" s="1">
        <v>4737.66</v>
      </c>
      <c r="F1132" s="1">
        <v>2.0</v>
      </c>
      <c r="G1132" s="1">
        <v>31.0</v>
      </c>
      <c r="H1132" s="1">
        <v>8.0</v>
      </c>
      <c r="I1132" s="1" t="s">
        <v>22</v>
      </c>
      <c r="J1132" s="1">
        <v>0.944</v>
      </c>
      <c r="K1132" s="1">
        <v>0.118</v>
      </c>
      <c r="L1132" s="6" t="str">
        <f>if(J1132&gt;QUARTILE!$B$3, "TOP", 0)</f>
        <v>TOP</v>
      </c>
      <c r="M1132" s="6">
        <f t="shared" si="1"/>
        <v>2</v>
      </c>
    </row>
    <row r="1133">
      <c r="A1133" s="1">
        <v>104549.0</v>
      </c>
      <c r="B1133" s="1">
        <v>56.0</v>
      </c>
      <c r="C1133" s="1">
        <v>5000.0</v>
      </c>
      <c r="D1133" s="1" t="s">
        <v>27</v>
      </c>
      <c r="E1133" s="1">
        <v>48041.72</v>
      </c>
      <c r="F1133" s="1">
        <v>3.0</v>
      </c>
      <c r="G1133" s="1">
        <v>24.0</v>
      </c>
      <c r="H1133" s="1">
        <v>1.0</v>
      </c>
      <c r="I1133" s="1" t="s">
        <v>18</v>
      </c>
      <c r="J1133" s="1">
        <v>0.907</v>
      </c>
      <c r="K1133" s="1">
        <v>0.332</v>
      </c>
      <c r="L1133" s="6" t="str">
        <f>if(J1133&gt;QUARTILE!$B$3, "TOP", 0)</f>
        <v>TOP</v>
      </c>
      <c r="M1133" s="6">
        <f t="shared" si="1"/>
        <v>1</v>
      </c>
    </row>
    <row r="1134">
      <c r="A1134" s="1">
        <v>104553.0</v>
      </c>
      <c r="B1134" s="1">
        <v>30.0</v>
      </c>
      <c r="C1134" s="1">
        <v>29000.0</v>
      </c>
      <c r="D1134" s="1" t="s">
        <v>25</v>
      </c>
      <c r="E1134" s="1">
        <v>8217.45</v>
      </c>
      <c r="F1134" s="1">
        <v>3.0</v>
      </c>
      <c r="G1134" s="1">
        <v>20.0</v>
      </c>
      <c r="H1134" s="1">
        <v>10.0</v>
      </c>
      <c r="I1134" s="1" t="s">
        <v>22</v>
      </c>
      <c r="J1134" s="1">
        <v>0.97</v>
      </c>
      <c r="K1134" s="1">
        <v>0.118</v>
      </c>
      <c r="L1134" s="6" t="str">
        <f>if(J1134&gt;QUARTILE!$B$3, "TOP", 0)</f>
        <v>TOP</v>
      </c>
      <c r="M1134" s="6">
        <f t="shared" si="1"/>
        <v>2</v>
      </c>
    </row>
    <row r="1135">
      <c r="A1135" s="1">
        <v>104554.0</v>
      </c>
      <c r="B1135" s="1">
        <v>28.0</v>
      </c>
      <c r="C1135" s="1">
        <v>30000.0</v>
      </c>
      <c r="D1135" s="1" t="s">
        <v>23</v>
      </c>
      <c r="E1135" s="1">
        <v>31688.03</v>
      </c>
      <c r="F1135" s="1">
        <v>2.0</v>
      </c>
      <c r="G1135" s="1">
        <v>19.0</v>
      </c>
      <c r="H1135" s="1">
        <v>10.0</v>
      </c>
      <c r="I1135" s="1" t="s">
        <v>18</v>
      </c>
      <c r="J1135" s="1">
        <v>0.896</v>
      </c>
      <c r="K1135" s="1">
        <v>0.514</v>
      </c>
      <c r="L1135" s="6" t="str">
        <f>if(J1135&gt;QUARTILE!$B$3, "TOP", 0)</f>
        <v>TOP</v>
      </c>
      <c r="M1135" s="6">
        <f t="shared" si="1"/>
        <v>1</v>
      </c>
    </row>
    <row r="1136">
      <c r="A1136" s="1">
        <v>104557.0</v>
      </c>
      <c r="B1136" s="1">
        <v>28.0</v>
      </c>
      <c r="C1136" s="1">
        <v>33000.0</v>
      </c>
      <c r="D1136" s="1" t="s">
        <v>25</v>
      </c>
      <c r="E1136" s="1">
        <v>14188.53</v>
      </c>
      <c r="F1136" s="1">
        <v>2.0</v>
      </c>
      <c r="G1136" s="1">
        <v>18.0</v>
      </c>
      <c r="H1136" s="1">
        <v>16.0</v>
      </c>
      <c r="I1136" s="1" t="s">
        <v>18</v>
      </c>
      <c r="J1136" s="1">
        <v>0.961</v>
      </c>
      <c r="K1136" s="1">
        <v>0.545</v>
      </c>
      <c r="L1136" s="6" t="str">
        <f>if(J1136&gt;QUARTILE!$B$3, "TOP", 0)</f>
        <v>TOP</v>
      </c>
      <c r="M1136" s="6">
        <f t="shared" si="1"/>
        <v>1</v>
      </c>
    </row>
    <row r="1137">
      <c r="A1137" s="1">
        <v>104563.0</v>
      </c>
      <c r="B1137" s="1">
        <v>57.0</v>
      </c>
      <c r="C1137" s="1">
        <v>12000.0</v>
      </c>
      <c r="D1137" s="1" t="s">
        <v>25</v>
      </c>
      <c r="E1137" s="1">
        <v>6299.83</v>
      </c>
      <c r="F1137" s="1">
        <v>4.0</v>
      </c>
      <c r="G1137" s="1">
        <v>22.0</v>
      </c>
      <c r="H1137" s="1">
        <v>6.0</v>
      </c>
      <c r="I1137" s="1" t="s">
        <v>22</v>
      </c>
      <c r="J1137" s="1">
        <v>0.926</v>
      </c>
      <c r="K1137" s="1">
        <v>0.056</v>
      </c>
      <c r="L1137" s="6" t="str">
        <f>if(J1137&gt;QUARTILE!$B$3, "TOP", 0)</f>
        <v>TOP</v>
      </c>
      <c r="M1137" s="6">
        <f t="shared" si="1"/>
        <v>2</v>
      </c>
    </row>
    <row r="1138">
      <c r="A1138" s="1">
        <v>104564.0</v>
      </c>
      <c r="B1138" s="1">
        <v>61.0</v>
      </c>
      <c r="C1138" s="1">
        <v>30000.0</v>
      </c>
      <c r="D1138" s="1" t="s">
        <v>27</v>
      </c>
      <c r="E1138" s="1">
        <v>28951.65</v>
      </c>
      <c r="F1138" s="1">
        <v>1.0</v>
      </c>
      <c r="G1138" s="1">
        <v>19.0</v>
      </c>
      <c r="H1138" s="1">
        <v>1.0</v>
      </c>
      <c r="I1138" s="1" t="s">
        <v>22</v>
      </c>
      <c r="J1138" s="1">
        <v>0.978</v>
      </c>
      <c r="K1138" s="1">
        <v>0.978</v>
      </c>
      <c r="L1138" s="6" t="str">
        <f>if(J1138&gt;QUARTILE!$B$3, "TOP", 0)</f>
        <v>TOP</v>
      </c>
      <c r="M1138" s="6">
        <f t="shared" si="1"/>
        <v>2</v>
      </c>
    </row>
    <row r="1139">
      <c r="A1139" s="1">
        <v>104567.0</v>
      </c>
      <c r="B1139" s="1">
        <v>25.0</v>
      </c>
      <c r="C1139" s="1">
        <v>10000.0</v>
      </c>
      <c r="D1139" s="1" t="s">
        <v>23</v>
      </c>
      <c r="E1139" s="1">
        <v>49428.93</v>
      </c>
      <c r="F1139" s="1">
        <v>3.0</v>
      </c>
      <c r="G1139" s="1">
        <v>19.0</v>
      </c>
      <c r="H1139" s="1">
        <v>15.0</v>
      </c>
      <c r="I1139" s="1" t="s">
        <v>18</v>
      </c>
      <c r="J1139" s="1">
        <v>1.0</v>
      </c>
      <c r="K1139" s="1">
        <v>0.0</v>
      </c>
      <c r="L1139" s="6" t="str">
        <f>if(J1139&gt;QUARTILE!$B$3, "TOP", 0)</f>
        <v>TOP</v>
      </c>
      <c r="M1139" s="6">
        <f t="shared" si="1"/>
        <v>1</v>
      </c>
    </row>
    <row r="1140">
      <c r="A1140" s="1">
        <v>104570.0</v>
      </c>
      <c r="B1140" s="1">
        <v>70.0</v>
      </c>
      <c r="C1140" s="1">
        <v>9000.0</v>
      </c>
      <c r="D1140" s="1" t="s">
        <v>17</v>
      </c>
      <c r="E1140" s="1">
        <v>14080.96</v>
      </c>
      <c r="F1140" s="1">
        <v>2.0</v>
      </c>
      <c r="G1140" s="1">
        <v>12.0</v>
      </c>
      <c r="H1140" s="1">
        <v>7.0</v>
      </c>
      <c r="I1140" s="1" t="s">
        <v>22</v>
      </c>
      <c r="J1140" s="1">
        <v>0.837</v>
      </c>
      <c r="K1140" s="1">
        <v>0.03</v>
      </c>
      <c r="L1140" s="6" t="str">
        <f>if(J1140&gt;QUARTILE!$B$3, "TOP", 0)</f>
        <v>TOP</v>
      </c>
      <c r="M1140" s="6">
        <f t="shared" si="1"/>
        <v>2</v>
      </c>
    </row>
    <row r="1141">
      <c r="A1141" s="1">
        <v>104575.0</v>
      </c>
      <c r="B1141" s="1">
        <v>50.0</v>
      </c>
      <c r="C1141" s="1">
        <v>68000.0</v>
      </c>
      <c r="D1141" s="1" t="s">
        <v>23</v>
      </c>
      <c r="E1141" s="1">
        <v>18317.3</v>
      </c>
      <c r="F1141" s="1">
        <v>1.0</v>
      </c>
      <c r="G1141" s="1">
        <v>24.0</v>
      </c>
      <c r="H1141" s="1">
        <v>6.0</v>
      </c>
      <c r="I1141" s="1" t="s">
        <v>22</v>
      </c>
      <c r="J1141" s="1">
        <v>0.994</v>
      </c>
      <c r="K1141" s="1">
        <v>0.14</v>
      </c>
      <c r="L1141" s="6" t="str">
        <f>if(J1141&gt;QUARTILE!$B$3, "TOP", 0)</f>
        <v>TOP</v>
      </c>
      <c r="M1141" s="6">
        <f t="shared" si="1"/>
        <v>2</v>
      </c>
    </row>
    <row r="1142">
      <c r="A1142" s="1">
        <v>104576.0</v>
      </c>
      <c r="B1142" s="1">
        <v>62.0</v>
      </c>
      <c r="C1142" s="1">
        <v>32000.0</v>
      </c>
      <c r="D1142" s="1" t="s">
        <v>25</v>
      </c>
      <c r="E1142" s="1">
        <v>31866.44</v>
      </c>
      <c r="F1142" s="1">
        <v>3.0</v>
      </c>
      <c r="G1142" s="1">
        <v>16.0</v>
      </c>
      <c r="H1142" s="1">
        <v>6.0</v>
      </c>
      <c r="I1142" s="1" t="s">
        <v>18</v>
      </c>
      <c r="J1142" s="1">
        <v>1.0</v>
      </c>
      <c r="K1142" s="1">
        <v>0.044</v>
      </c>
      <c r="L1142" s="6" t="str">
        <f>if(J1142&gt;QUARTILE!$B$3, "TOP", 0)</f>
        <v>TOP</v>
      </c>
      <c r="M1142" s="6">
        <f t="shared" si="1"/>
        <v>1</v>
      </c>
    </row>
    <row r="1143">
      <c r="A1143" s="1">
        <v>104579.0</v>
      </c>
      <c r="B1143" s="1">
        <v>45.0</v>
      </c>
      <c r="C1143" s="1">
        <v>13000.0</v>
      </c>
      <c r="D1143" s="1" t="s">
        <v>27</v>
      </c>
      <c r="E1143" s="1">
        <v>60015.38</v>
      </c>
      <c r="F1143" s="1">
        <v>1.0</v>
      </c>
      <c r="G1143" s="1">
        <v>15.0</v>
      </c>
      <c r="H1143" s="1">
        <v>8.0</v>
      </c>
      <c r="I1143" s="1" t="s">
        <v>18</v>
      </c>
      <c r="J1143" s="1">
        <v>1.0</v>
      </c>
      <c r="K1143" s="1">
        <v>0.369</v>
      </c>
      <c r="L1143" s="6" t="str">
        <f>if(J1143&gt;QUARTILE!$B$3, "TOP", 0)</f>
        <v>TOP</v>
      </c>
      <c r="M1143" s="6">
        <f t="shared" si="1"/>
        <v>1</v>
      </c>
    </row>
    <row r="1144">
      <c r="A1144" s="1">
        <v>104580.0</v>
      </c>
      <c r="B1144" s="1">
        <v>75.0</v>
      </c>
      <c r="C1144" s="1">
        <v>58000.0</v>
      </c>
      <c r="D1144" s="1" t="s">
        <v>25</v>
      </c>
      <c r="E1144" s="1">
        <v>24284.74</v>
      </c>
      <c r="F1144" s="1">
        <v>1.0</v>
      </c>
      <c r="G1144" s="1">
        <v>13.0</v>
      </c>
      <c r="H1144" s="1">
        <v>8.0</v>
      </c>
      <c r="I1144" s="1" t="s">
        <v>22</v>
      </c>
      <c r="J1144" s="1">
        <v>0.981</v>
      </c>
      <c r="K1144" s="1">
        <v>0.704</v>
      </c>
      <c r="L1144" s="6" t="str">
        <f>if(J1144&gt;QUARTILE!$B$3, "TOP", 0)</f>
        <v>TOP</v>
      </c>
      <c r="M1144" s="6">
        <f t="shared" si="1"/>
        <v>2</v>
      </c>
    </row>
    <row r="1145">
      <c r="A1145" s="1">
        <v>104589.0</v>
      </c>
      <c r="B1145" s="1">
        <v>64.0</v>
      </c>
      <c r="C1145" s="1">
        <v>49000.0</v>
      </c>
      <c r="D1145" s="1" t="s">
        <v>23</v>
      </c>
      <c r="E1145" s="1">
        <v>50596.89</v>
      </c>
      <c r="F1145" s="1">
        <v>5.0</v>
      </c>
      <c r="G1145" s="1">
        <v>23.0</v>
      </c>
      <c r="H1145" s="1">
        <v>4.0</v>
      </c>
      <c r="I1145" s="1" t="s">
        <v>18</v>
      </c>
      <c r="J1145" s="1">
        <v>1.0</v>
      </c>
      <c r="K1145" s="1">
        <v>0.096</v>
      </c>
      <c r="L1145" s="6" t="str">
        <f>if(J1145&gt;QUARTILE!$B$3, "TOP", 0)</f>
        <v>TOP</v>
      </c>
      <c r="M1145" s="6">
        <f t="shared" si="1"/>
        <v>1</v>
      </c>
    </row>
    <row r="1146">
      <c r="A1146" s="1">
        <v>104592.0</v>
      </c>
      <c r="B1146" s="1">
        <v>64.0</v>
      </c>
      <c r="C1146" s="1">
        <v>71000.0</v>
      </c>
      <c r="D1146" s="1" t="s">
        <v>23</v>
      </c>
      <c r="E1146" s="1">
        <v>2932.68</v>
      </c>
      <c r="F1146" s="1">
        <v>1.0</v>
      </c>
      <c r="G1146" s="1">
        <v>20.0</v>
      </c>
      <c r="H1146" s="1">
        <v>3.0</v>
      </c>
      <c r="I1146" s="1" t="s">
        <v>22</v>
      </c>
      <c r="J1146" s="1">
        <v>0.99</v>
      </c>
      <c r="K1146" s="1">
        <v>0.328</v>
      </c>
      <c r="L1146" s="6" t="str">
        <f>if(J1146&gt;QUARTILE!$B$3, "TOP", 0)</f>
        <v>TOP</v>
      </c>
      <c r="M1146" s="6">
        <f t="shared" si="1"/>
        <v>2</v>
      </c>
    </row>
    <row r="1147">
      <c r="A1147" s="1">
        <v>104594.0</v>
      </c>
      <c r="B1147" s="1">
        <v>35.0</v>
      </c>
      <c r="C1147" s="1">
        <v>36000.0</v>
      </c>
      <c r="D1147" s="1" t="s">
        <v>25</v>
      </c>
      <c r="E1147" s="1">
        <v>53089.79</v>
      </c>
      <c r="F1147" s="1">
        <v>3.0</v>
      </c>
      <c r="G1147" s="1">
        <v>23.0</v>
      </c>
      <c r="H1147" s="1">
        <v>11.0</v>
      </c>
      <c r="I1147" s="1" t="s">
        <v>22</v>
      </c>
      <c r="J1147" s="1">
        <v>0.864</v>
      </c>
      <c r="K1147" s="1">
        <v>0.0</v>
      </c>
      <c r="L1147" s="6" t="str">
        <f>if(J1147&gt;QUARTILE!$B$3, "TOP", 0)</f>
        <v>TOP</v>
      </c>
      <c r="M1147" s="6">
        <f t="shared" si="1"/>
        <v>2</v>
      </c>
    </row>
    <row r="1148">
      <c r="A1148" s="1">
        <v>104599.0</v>
      </c>
      <c r="B1148" s="1">
        <v>50.0</v>
      </c>
      <c r="C1148" s="1">
        <v>7000.0</v>
      </c>
      <c r="D1148" s="1" t="s">
        <v>23</v>
      </c>
      <c r="E1148" s="1">
        <v>72588.75</v>
      </c>
      <c r="F1148" s="1">
        <v>5.0</v>
      </c>
      <c r="G1148" s="1">
        <v>19.0</v>
      </c>
      <c r="H1148" s="1">
        <v>5.0</v>
      </c>
      <c r="I1148" s="1" t="s">
        <v>18</v>
      </c>
      <c r="J1148" s="1">
        <v>1.0</v>
      </c>
      <c r="K1148" s="1">
        <v>0.835</v>
      </c>
      <c r="L1148" s="6" t="str">
        <f>if(J1148&gt;QUARTILE!$B$3, "TOP", 0)</f>
        <v>TOP</v>
      </c>
      <c r="M1148" s="6">
        <f t="shared" si="1"/>
        <v>1</v>
      </c>
    </row>
    <row r="1149">
      <c r="A1149" s="1">
        <v>104604.0</v>
      </c>
      <c r="B1149" s="1">
        <v>36.0</v>
      </c>
      <c r="C1149" s="1">
        <v>68000.0</v>
      </c>
      <c r="D1149" s="1" t="s">
        <v>23</v>
      </c>
      <c r="E1149" s="1">
        <v>24263.26</v>
      </c>
      <c r="F1149" s="1">
        <v>5.0</v>
      </c>
      <c r="G1149" s="1">
        <v>18.0</v>
      </c>
      <c r="H1149" s="1">
        <v>16.0</v>
      </c>
      <c r="I1149" s="1" t="s">
        <v>22</v>
      </c>
      <c r="J1149" s="1">
        <v>1.0</v>
      </c>
      <c r="K1149" s="1">
        <v>0.177</v>
      </c>
      <c r="L1149" s="6" t="str">
        <f>if(J1149&gt;QUARTILE!$B$3, "TOP", 0)</f>
        <v>TOP</v>
      </c>
      <c r="M1149" s="6">
        <f t="shared" si="1"/>
        <v>2</v>
      </c>
    </row>
    <row r="1150">
      <c r="A1150" s="1">
        <v>104606.0</v>
      </c>
      <c r="B1150" s="1">
        <v>45.0</v>
      </c>
      <c r="C1150" s="1">
        <v>12000.0</v>
      </c>
      <c r="D1150" s="1" t="s">
        <v>17</v>
      </c>
      <c r="E1150" s="1">
        <v>21520.97</v>
      </c>
      <c r="F1150" s="1">
        <v>1.0</v>
      </c>
      <c r="G1150" s="1">
        <v>22.0</v>
      </c>
      <c r="H1150" s="1">
        <v>10.0</v>
      </c>
      <c r="I1150" s="1" t="s">
        <v>22</v>
      </c>
      <c r="J1150" s="1">
        <v>0.985</v>
      </c>
      <c r="K1150" s="1">
        <v>0.972</v>
      </c>
      <c r="L1150" s="6" t="str">
        <f>if(J1150&gt;QUARTILE!$B$3, "TOP", 0)</f>
        <v>TOP</v>
      </c>
      <c r="M1150" s="6">
        <f t="shared" si="1"/>
        <v>2</v>
      </c>
    </row>
    <row r="1151">
      <c r="A1151" s="1">
        <v>104608.0</v>
      </c>
      <c r="B1151" s="1">
        <v>37.0</v>
      </c>
      <c r="C1151" s="1">
        <v>32000.0</v>
      </c>
      <c r="D1151" s="1" t="s">
        <v>23</v>
      </c>
      <c r="E1151" s="1">
        <v>560.09</v>
      </c>
      <c r="F1151" s="1">
        <v>5.0</v>
      </c>
      <c r="G1151" s="1">
        <v>20.0</v>
      </c>
      <c r="H1151" s="1">
        <v>14.0</v>
      </c>
      <c r="I1151" s="1" t="s">
        <v>22</v>
      </c>
      <c r="J1151" s="1">
        <v>0.865</v>
      </c>
      <c r="K1151" s="1">
        <v>0.411</v>
      </c>
      <c r="L1151" s="6" t="str">
        <f>if(J1151&gt;QUARTILE!$B$3, "TOP", 0)</f>
        <v>TOP</v>
      </c>
      <c r="M1151" s="6">
        <f t="shared" si="1"/>
        <v>2</v>
      </c>
    </row>
    <row r="1152">
      <c r="A1152" s="1">
        <v>104611.0</v>
      </c>
      <c r="B1152" s="1">
        <v>29.0</v>
      </c>
      <c r="C1152" s="1">
        <v>31000.0</v>
      </c>
      <c r="D1152" s="1" t="s">
        <v>23</v>
      </c>
      <c r="E1152" s="1">
        <v>2709.57</v>
      </c>
      <c r="F1152" s="1">
        <v>4.0</v>
      </c>
      <c r="G1152" s="1">
        <v>15.0</v>
      </c>
      <c r="H1152" s="1">
        <v>11.0</v>
      </c>
      <c r="I1152" s="1" t="s">
        <v>18</v>
      </c>
      <c r="J1152" s="1">
        <v>1.0</v>
      </c>
      <c r="K1152" s="1">
        <v>0.772</v>
      </c>
      <c r="L1152" s="6" t="str">
        <f>if(J1152&gt;QUARTILE!$B$3, "TOP", 0)</f>
        <v>TOP</v>
      </c>
      <c r="M1152" s="6">
        <f t="shared" si="1"/>
        <v>1</v>
      </c>
    </row>
    <row r="1153">
      <c r="A1153" s="1">
        <v>104615.0</v>
      </c>
      <c r="B1153" s="1">
        <v>58.0</v>
      </c>
      <c r="C1153" s="1">
        <v>13000.0</v>
      </c>
      <c r="D1153" s="1" t="s">
        <v>27</v>
      </c>
      <c r="E1153" s="1">
        <v>21943.97</v>
      </c>
      <c r="F1153" s="1">
        <v>5.0</v>
      </c>
      <c r="G1153" s="1">
        <v>21.0</v>
      </c>
      <c r="H1153" s="1">
        <v>2.0</v>
      </c>
      <c r="I1153" s="1" t="s">
        <v>22</v>
      </c>
      <c r="J1153" s="1">
        <v>0.92</v>
      </c>
      <c r="K1153" s="1">
        <v>0.525</v>
      </c>
      <c r="L1153" s="6" t="str">
        <f>if(J1153&gt;QUARTILE!$B$3, "TOP", 0)</f>
        <v>TOP</v>
      </c>
      <c r="M1153" s="6">
        <f t="shared" si="1"/>
        <v>2</v>
      </c>
    </row>
    <row r="1154">
      <c r="A1154" s="1">
        <v>104617.0</v>
      </c>
      <c r="B1154" s="1">
        <v>19.0</v>
      </c>
      <c r="C1154" s="1">
        <v>44000.0</v>
      </c>
      <c r="D1154" s="1" t="s">
        <v>17</v>
      </c>
      <c r="E1154" s="1">
        <v>4545.69</v>
      </c>
      <c r="F1154" s="1">
        <v>4.0</v>
      </c>
      <c r="G1154" s="1">
        <v>18.0</v>
      </c>
      <c r="H1154" s="1">
        <v>18.0</v>
      </c>
      <c r="I1154" s="1" t="s">
        <v>22</v>
      </c>
      <c r="J1154" s="1">
        <v>0.993</v>
      </c>
      <c r="K1154" s="1">
        <v>0.231</v>
      </c>
      <c r="L1154" s="6" t="str">
        <f>if(J1154&gt;QUARTILE!$B$3, "TOP", 0)</f>
        <v>TOP</v>
      </c>
      <c r="M1154" s="6">
        <f t="shared" si="1"/>
        <v>2</v>
      </c>
    </row>
    <row r="1155">
      <c r="A1155" s="1">
        <v>104619.0</v>
      </c>
      <c r="B1155" s="1">
        <v>46.0</v>
      </c>
      <c r="C1155" s="1">
        <v>17000.0</v>
      </c>
      <c r="D1155" s="1" t="s">
        <v>25</v>
      </c>
      <c r="E1155" s="1">
        <v>1345.02</v>
      </c>
      <c r="F1155" s="1">
        <v>5.0</v>
      </c>
      <c r="G1155" s="1">
        <v>24.0</v>
      </c>
      <c r="H1155" s="1">
        <v>9.0</v>
      </c>
      <c r="I1155" s="1" t="s">
        <v>22</v>
      </c>
      <c r="J1155" s="1">
        <v>0.849</v>
      </c>
      <c r="K1155" s="1">
        <v>0.0</v>
      </c>
      <c r="L1155" s="6" t="str">
        <f>if(J1155&gt;QUARTILE!$B$3, "TOP", 0)</f>
        <v>TOP</v>
      </c>
      <c r="M1155" s="6">
        <f t="shared" si="1"/>
        <v>2</v>
      </c>
    </row>
    <row r="1156">
      <c r="A1156" s="1">
        <v>104622.0</v>
      </c>
      <c r="B1156" s="1">
        <v>19.0</v>
      </c>
      <c r="C1156" s="1">
        <v>26000.0</v>
      </c>
      <c r="D1156" s="1" t="s">
        <v>21</v>
      </c>
      <c r="E1156" s="1">
        <v>68630.42</v>
      </c>
      <c r="F1156" s="1">
        <v>5.0</v>
      </c>
      <c r="G1156" s="1">
        <v>22.0</v>
      </c>
      <c r="H1156" s="1">
        <v>13.0</v>
      </c>
      <c r="I1156" s="1" t="s">
        <v>22</v>
      </c>
      <c r="J1156" s="1">
        <v>1.0</v>
      </c>
      <c r="K1156" s="1">
        <v>0.568</v>
      </c>
      <c r="L1156" s="6" t="str">
        <f>if(J1156&gt;QUARTILE!$B$3, "TOP", 0)</f>
        <v>TOP</v>
      </c>
      <c r="M1156" s="6">
        <f t="shared" si="1"/>
        <v>2</v>
      </c>
    </row>
    <row r="1157">
      <c r="A1157" s="1">
        <v>104630.0</v>
      </c>
      <c r="B1157" s="1">
        <v>71.0</v>
      </c>
      <c r="C1157" s="1">
        <v>13000.0</v>
      </c>
      <c r="D1157" s="1" t="s">
        <v>24</v>
      </c>
      <c r="E1157" s="1">
        <v>79858.63</v>
      </c>
      <c r="F1157" s="1">
        <v>2.0</v>
      </c>
      <c r="G1157" s="1">
        <v>15.0</v>
      </c>
      <c r="H1157" s="1">
        <v>6.0</v>
      </c>
      <c r="I1157" s="1" t="s">
        <v>18</v>
      </c>
      <c r="J1157" s="1">
        <v>0.915</v>
      </c>
      <c r="K1157" s="1">
        <v>0.679</v>
      </c>
      <c r="L1157" s="6" t="str">
        <f>if(J1157&gt;QUARTILE!$B$3, "TOP", 0)</f>
        <v>TOP</v>
      </c>
      <c r="M1157" s="6">
        <f t="shared" si="1"/>
        <v>1</v>
      </c>
    </row>
    <row r="1158">
      <c r="A1158" s="1">
        <v>104632.0</v>
      </c>
      <c r="B1158" s="1">
        <v>74.0</v>
      </c>
      <c r="C1158" s="1">
        <v>15000.0</v>
      </c>
      <c r="D1158" s="1" t="s">
        <v>25</v>
      </c>
      <c r="E1158" s="1">
        <v>22261.37</v>
      </c>
      <c r="F1158" s="1">
        <v>4.0</v>
      </c>
      <c r="G1158" s="1">
        <v>18.0</v>
      </c>
      <c r="H1158" s="1">
        <v>3.0</v>
      </c>
      <c r="I1158" s="1" t="s">
        <v>22</v>
      </c>
      <c r="J1158" s="1">
        <v>0.843</v>
      </c>
      <c r="K1158" s="1">
        <v>0.359</v>
      </c>
      <c r="L1158" s="6" t="str">
        <f>if(J1158&gt;QUARTILE!$B$3, "TOP", 0)</f>
        <v>TOP</v>
      </c>
      <c r="M1158" s="6">
        <f t="shared" si="1"/>
        <v>2</v>
      </c>
    </row>
    <row r="1159">
      <c r="A1159" s="1">
        <v>104634.0</v>
      </c>
      <c r="B1159" s="1">
        <v>45.0</v>
      </c>
      <c r="C1159" s="1">
        <v>85000.0</v>
      </c>
      <c r="D1159" s="1" t="s">
        <v>17</v>
      </c>
      <c r="E1159" s="1">
        <v>13869.3</v>
      </c>
      <c r="F1159" s="1">
        <v>5.0</v>
      </c>
      <c r="G1159" s="1">
        <v>15.0</v>
      </c>
      <c r="H1159" s="1">
        <v>14.0</v>
      </c>
      <c r="I1159" s="1" t="s">
        <v>18</v>
      </c>
      <c r="J1159" s="1">
        <v>1.0</v>
      </c>
      <c r="K1159" s="1">
        <v>0.602</v>
      </c>
      <c r="L1159" s="6" t="str">
        <f>if(J1159&gt;QUARTILE!$B$3, "TOP", 0)</f>
        <v>TOP</v>
      </c>
      <c r="M1159" s="6">
        <f t="shared" si="1"/>
        <v>1</v>
      </c>
    </row>
    <row r="1160">
      <c r="A1160" s="1">
        <v>104635.0</v>
      </c>
      <c r="B1160" s="1">
        <v>20.0</v>
      </c>
      <c r="C1160" s="1">
        <v>17000.0</v>
      </c>
      <c r="D1160" s="1" t="s">
        <v>23</v>
      </c>
      <c r="E1160" s="1">
        <v>32239.79</v>
      </c>
      <c r="F1160" s="1">
        <v>1.0</v>
      </c>
      <c r="G1160" s="1">
        <v>17.0</v>
      </c>
      <c r="H1160" s="1">
        <v>9.0</v>
      </c>
      <c r="I1160" s="1" t="s">
        <v>18</v>
      </c>
      <c r="J1160" s="1">
        <v>0.961</v>
      </c>
      <c r="K1160" s="1">
        <v>0.729</v>
      </c>
      <c r="L1160" s="6" t="str">
        <f>if(J1160&gt;QUARTILE!$B$3, "TOP", 0)</f>
        <v>TOP</v>
      </c>
      <c r="M1160" s="6">
        <f t="shared" si="1"/>
        <v>1</v>
      </c>
    </row>
    <row r="1161">
      <c r="A1161" s="1">
        <v>104636.0</v>
      </c>
      <c r="B1161" s="1">
        <v>37.0</v>
      </c>
      <c r="C1161" s="1">
        <v>20000.0</v>
      </c>
      <c r="D1161" s="1" t="s">
        <v>23</v>
      </c>
      <c r="E1161" s="1">
        <v>13411.52</v>
      </c>
      <c r="F1161" s="1">
        <v>2.0</v>
      </c>
      <c r="G1161" s="1">
        <v>22.0</v>
      </c>
      <c r="H1161" s="1">
        <v>5.0</v>
      </c>
      <c r="I1161" s="1" t="s">
        <v>22</v>
      </c>
      <c r="J1161" s="1">
        <v>0.951</v>
      </c>
      <c r="K1161" s="1">
        <v>0.288</v>
      </c>
      <c r="L1161" s="6" t="str">
        <f>if(J1161&gt;QUARTILE!$B$3, "TOP", 0)</f>
        <v>TOP</v>
      </c>
      <c r="M1161" s="6">
        <f t="shared" si="1"/>
        <v>2</v>
      </c>
    </row>
    <row r="1162">
      <c r="A1162" s="1">
        <v>104638.0</v>
      </c>
      <c r="B1162" s="1">
        <v>44.0</v>
      </c>
      <c r="C1162" s="1">
        <v>14000.0</v>
      </c>
      <c r="D1162" s="1" t="s">
        <v>25</v>
      </c>
      <c r="E1162" s="1">
        <v>11114.19</v>
      </c>
      <c r="F1162" s="1">
        <v>3.0</v>
      </c>
      <c r="G1162" s="1">
        <v>22.0</v>
      </c>
      <c r="H1162" s="1">
        <v>11.0</v>
      </c>
      <c r="I1162" s="1" t="s">
        <v>18</v>
      </c>
      <c r="J1162" s="1">
        <v>0.963</v>
      </c>
      <c r="K1162" s="1">
        <v>0.775</v>
      </c>
      <c r="L1162" s="6" t="str">
        <f>if(J1162&gt;QUARTILE!$B$3, "TOP", 0)</f>
        <v>TOP</v>
      </c>
      <c r="M1162" s="6">
        <f t="shared" si="1"/>
        <v>1</v>
      </c>
    </row>
    <row r="1163">
      <c r="A1163" s="1">
        <v>104642.0</v>
      </c>
      <c r="B1163" s="1">
        <v>55.0</v>
      </c>
      <c r="C1163" s="1">
        <v>10000.0</v>
      </c>
      <c r="D1163" s="1" t="s">
        <v>30</v>
      </c>
      <c r="E1163" s="1">
        <v>10278.93</v>
      </c>
      <c r="F1163" s="1">
        <v>4.0</v>
      </c>
      <c r="G1163" s="1">
        <v>22.0</v>
      </c>
      <c r="H1163" s="1">
        <v>4.0</v>
      </c>
      <c r="I1163" s="1" t="s">
        <v>22</v>
      </c>
      <c r="J1163" s="1">
        <v>0.826</v>
      </c>
      <c r="K1163" s="1">
        <v>0.411</v>
      </c>
      <c r="L1163" s="6" t="str">
        <f>if(J1163&gt;QUARTILE!$B$3, "TOP", 0)</f>
        <v>TOP</v>
      </c>
      <c r="M1163" s="6">
        <f t="shared" si="1"/>
        <v>2</v>
      </c>
    </row>
    <row r="1164">
      <c r="A1164" s="1">
        <v>104644.0</v>
      </c>
      <c r="B1164" s="1">
        <v>33.0</v>
      </c>
      <c r="C1164" s="1">
        <v>46000.0</v>
      </c>
      <c r="D1164" s="1" t="s">
        <v>24</v>
      </c>
      <c r="E1164" s="1">
        <v>37669.31</v>
      </c>
      <c r="F1164" s="1">
        <v>5.0</v>
      </c>
      <c r="G1164" s="1">
        <v>15.0</v>
      </c>
      <c r="H1164" s="1">
        <v>10.0</v>
      </c>
      <c r="I1164" s="1" t="s">
        <v>18</v>
      </c>
      <c r="J1164" s="1">
        <v>1.0</v>
      </c>
      <c r="K1164" s="1">
        <v>0.0</v>
      </c>
      <c r="L1164" s="6" t="str">
        <f>if(J1164&gt;QUARTILE!$B$3, "TOP", 0)</f>
        <v>TOP</v>
      </c>
      <c r="M1164" s="6">
        <f t="shared" si="1"/>
        <v>1</v>
      </c>
    </row>
    <row r="1165">
      <c r="A1165" s="1">
        <v>104647.0</v>
      </c>
      <c r="B1165" s="1">
        <v>19.0</v>
      </c>
      <c r="C1165" s="1">
        <v>25000.0</v>
      </c>
      <c r="D1165" s="1" t="s">
        <v>27</v>
      </c>
      <c r="E1165" s="1">
        <v>37272.42</v>
      </c>
      <c r="F1165" s="1">
        <v>2.0</v>
      </c>
      <c r="G1165" s="1">
        <v>27.0</v>
      </c>
      <c r="H1165" s="1">
        <v>12.0</v>
      </c>
      <c r="I1165" s="1" t="s">
        <v>18</v>
      </c>
      <c r="J1165" s="1">
        <v>1.0</v>
      </c>
      <c r="K1165" s="1">
        <v>0.0</v>
      </c>
      <c r="L1165" s="6" t="str">
        <f>if(J1165&gt;QUARTILE!$B$3, "TOP", 0)</f>
        <v>TOP</v>
      </c>
      <c r="M1165" s="6">
        <f t="shared" si="1"/>
        <v>1</v>
      </c>
    </row>
    <row r="1166">
      <c r="A1166" s="1">
        <v>104648.0</v>
      </c>
      <c r="B1166" s="1">
        <v>34.0</v>
      </c>
      <c r="C1166" s="1">
        <v>8000.0</v>
      </c>
      <c r="D1166" s="1" t="s">
        <v>27</v>
      </c>
      <c r="E1166" s="1">
        <v>33591.43</v>
      </c>
      <c r="F1166" s="1">
        <v>3.0</v>
      </c>
      <c r="G1166" s="1">
        <v>28.0</v>
      </c>
      <c r="H1166" s="1">
        <v>5.0</v>
      </c>
      <c r="I1166" s="1" t="s">
        <v>18</v>
      </c>
      <c r="J1166" s="1">
        <v>1.0</v>
      </c>
      <c r="K1166" s="1">
        <v>0.889</v>
      </c>
      <c r="L1166" s="6" t="str">
        <f>if(J1166&gt;QUARTILE!$B$3, "TOP", 0)</f>
        <v>TOP</v>
      </c>
      <c r="M1166" s="6">
        <f t="shared" si="1"/>
        <v>1</v>
      </c>
    </row>
    <row r="1167">
      <c r="A1167" s="1">
        <v>104653.0</v>
      </c>
      <c r="B1167" s="1">
        <v>60.0</v>
      </c>
      <c r="C1167" s="1">
        <v>13000.0</v>
      </c>
      <c r="D1167" s="1" t="s">
        <v>31</v>
      </c>
      <c r="E1167" s="1">
        <v>842.85</v>
      </c>
      <c r="F1167" s="1">
        <v>4.0</v>
      </c>
      <c r="G1167" s="1">
        <v>30.0</v>
      </c>
      <c r="H1167" s="1">
        <v>7.0</v>
      </c>
      <c r="I1167" s="1" t="s">
        <v>22</v>
      </c>
      <c r="J1167" s="1">
        <v>0.986</v>
      </c>
      <c r="K1167" s="1">
        <v>0.355</v>
      </c>
      <c r="L1167" s="6" t="str">
        <f>if(J1167&gt;QUARTILE!$B$3, "TOP", 0)</f>
        <v>TOP</v>
      </c>
      <c r="M1167" s="6">
        <f t="shared" si="1"/>
        <v>2</v>
      </c>
    </row>
    <row r="1168">
      <c r="A1168" s="1">
        <v>104661.0</v>
      </c>
      <c r="B1168" s="1">
        <v>79.0</v>
      </c>
      <c r="C1168" s="1">
        <v>17000.0</v>
      </c>
      <c r="D1168" s="1" t="s">
        <v>25</v>
      </c>
      <c r="E1168" s="1">
        <v>85850.53</v>
      </c>
      <c r="F1168" s="1">
        <v>5.0</v>
      </c>
      <c r="G1168" s="1">
        <v>23.0</v>
      </c>
      <c r="H1168" s="1">
        <v>6.0</v>
      </c>
      <c r="I1168" s="1" t="s">
        <v>18</v>
      </c>
      <c r="J1168" s="1">
        <v>1.0</v>
      </c>
      <c r="K1168" s="1">
        <v>0.331</v>
      </c>
      <c r="L1168" s="6" t="str">
        <f>if(J1168&gt;QUARTILE!$B$3, "TOP", 0)</f>
        <v>TOP</v>
      </c>
      <c r="M1168" s="6">
        <f t="shared" si="1"/>
        <v>1</v>
      </c>
    </row>
    <row r="1169">
      <c r="A1169" s="1">
        <v>104668.0</v>
      </c>
      <c r="B1169" s="1">
        <v>74.0</v>
      </c>
      <c r="C1169" s="1">
        <v>38000.0</v>
      </c>
      <c r="D1169" s="1" t="s">
        <v>21</v>
      </c>
      <c r="E1169" s="1">
        <v>6345.9</v>
      </c>
      <c r="F1169" s="1">
        <v>1.0</v>
      </c>
      <c r="G1169" s="1">
        <v>25.0</v>
      </c>
      <c r="H1169" s="1">
        <v>7.0</v>
      </c>
      <c r="I1169" s="1" t="s">
        <v>22</v>
      </c>
      <c r="J1169" s="1">
        <v>0.834</v>
      </c>
      <c r="K1169" s="1">
        <v>0.537</v>
      </c>
      <c r="L1169" s="6" t="str">
        <f>if(J1169&gt;QUARTILE!$B$3, "TOP", 0)</f>
        <v>TOP</v>
      </c>
      <c r="M1169" s="6">
        <f t="shared" si="1"/>
        <v>2</v>
      </c>
    </row>
    <row r="1170">
      <c r="A1170" s="1">
        <v>104670.0</v>
      </c>
      <c r="B1170" s="1">
        <v>45.0</v>
      </c>
      <c r="C1170" s="1">
        <v>39000.0</v>
      </c>
      <c r="D1170" s="1" t="s">
        <v>23</v>
      </c>
      <c r="E1170" s="1">
        <v>21914.18</v>
      </c>
      <c r="F1170" s="1">
        <v>4.0</v>
      </c>
      <c r="G1170" s="1">
        <v>18.0</v>
      </c>
      <c r="H1170" s="1">
        <v>5.0</v>
      </c>
      <c r="I1170" s="1" t="s">
        <v>22</v>
      </c>
      <c r="J1170" s="1">
        <v>0.853</v>
      </c>
      <c r="K1170" s="1">
        <v>0.654</v>
      </c>
      <c r="L1170" s="6" t="str">
        <f>if(J1170&gt;QUARTILE!$B$3, "TOP", 0)</f>
        <v>TOP</v>
      </c>
      <c r="M1170" s="6">
        <f t="shared" si="1"/>
        <v>2</v>
      </c>
    </row>
    <row r="1171">
      <c r="A1171" s="1">
        <v>104679.0</v>
      </c>
      <c r="B1171" s="1">
        <v>26.0</v>
      </c>
      <c r="C1171" s="1">
        <v>14000.0</v>
      </c>
      <c r="D1171" s="1" t="s">
        <v>23</v>
      </c>
      <c r="E1171" s="1">
        <v>16268.71</v>
      </c>
      <c r="F1171" s="1">
        <v>1.0</v>
      </c>
      <c r="G1171" s="1">
        <v>29.0</v>
      </c>
      <c r="H1171" s="1">
        <v>22.0</v>
      </c>
      <c r="I1171" s="1" t="s">
        <v>26</v>
      </c>
      <c r="J1171" s="1">
        <v>1.0</v>
      </c>
      <c r="K1171" s="1">
        <v>0.405</v>
      </c>
      <c r="L1171" s="6" t="str">
        <f>if(J1171&gt;QUARTILE!$B$3, "TOP", 0)</f>
        <v>TOP</v>
      </c>
      <c r="M1171" s="6">
        <f t="shared" si="1"/>
        <v>3</v>
      </c>
    </row>
    <row r="1172">
      <c r="A1172" s="1">
        <v>104683.0</v>
      </c>
      <c r="B1172" s="1">
        <v>47.0</v>
      </c>
      <c r="C1172" s="1">
        <v>11000.0</v>
      </c>
      <c r="D1172" s="1" t="s">
        <v>25</v>
      </c>
      <c r="E1172" s="1">
        <v>47098.55</v>
      </c>
      <c r="F1172" s="1">
        <v>3.0</v>
      </c>
      <c r="G1172" s="1">
        <v>20.0</v>
      </c>
      <c r="H1172" s="1">
        <v>11.0</v>
      </c>
      <c r="I1172" s="1" t="s">
        <v>22</v>
      </c>
      <c r="J1172" s="1">
        <v>0.875</v>
      </c>
      <c r="K1172" s="1">
        <v>0.698</v>
      </c>
      <c r="L1172" s="6" t="str">
        <f>if(J1172&gt;QUARTILE!$B$3, "TOP", 0)</f>
        <v>TOP</v>
      </c>
      <c r="M1172" s="6">
        <f t="shared" si="1"/>
        <v>2</v>
      </c>
    </row>
    <row r="1173">
      <c r="A1173" s="1">
        <v>104684.0</v>
      </c>
      <c r="B1173" s="1">
        <v>77.0</v>
      </c>
      <c r="C1173" s="1">
        <v>11000.0</v>
      </c>
      <c r="D1173" s="1" t="s">
        <v>27</v>
      </c>
      <c r="E1173" s="1">
        <v>25875.74</v>
      </c>
      <c r="F1173" s="1">
        <v>5.0</v>
      </c>
      <c r="G1173" s="1">
        <v>20.0</v>
      </c>
      <c r="H1173" s="1">
        <v>4.0</v>
      </c>
      <c r="I1173" s="1" t="s">
        <v>22</v>
      </c>
      <c r="J1173" s="1">
        <v>0.883</v>
      </c>
      <c r="K1173" s="1">
        <v>0.108</v>
      </c>
      <c r="L1173" s="6" t="str">
        <f>if(J1173&gt;QUARTILE!$B$3, "TOP", 0)</f>
        <v>TOP</v>
      </c>
      <c r="M1173" s="6">
        <f t="shared" si="1"/>
        <v>2</v>
      </c>
    </row>
    <row r="1174">
      <c r="A1174" s="1">
        <v>104697.0</v>
      </c>
      <c r="B1174" s="1">
        <v>28.0</v>
      </c>
      <c r="C1174" s="1">
        <v>11000.0</v>
      </c>
      <c r="D1174" s="1" t="s">
        <v>27</v>
      </c>
      <c r="E1174" s="1">
        <v>629.42</v>
      </c>
      <c r="F1174" s="1">
        <v>4.0</v>
      </c>
      <c r="G1174" s="1">
        <v>16.0</v>
      </c>
      <c r="H1174" s="1">
        <v>14.0</v>
      </c>
      <c r="I1174" s="1" t="s">
        <v>22</v>
      </c>
      <c r="J1174" s="1">
        <v>0.913</v>
      </c>
      <c r="K1174" s="1">
        <v>0.197</v>
      </c>
      <c r="L1174" s="6" t="str">
        <f>if(J1174&gt;QUARTILE!$B$3, "TOP", 0)</f>
        <v>TOP</v>
      </c>
      <c r="M1174" s="6">
        <f t="shared" si="1"/>
        <v>2</v>
      </c>
    </row>
    <row r="1175">
      <c r="A1175" s="1">
        <v>104698.0</v>
      </c>
      <c r="B1175" s="1">
        <v>65.0</v>
      </c>
      <c r="C1175" s="1">
        <v>8000.0</v>
      </c>
      <c r="D1175" s="1" t="s">
        <v>27</v>
      </c>
      <c r="E1175" s="1">
        <v>6511.68</v>
      </c>
      <c r="F1175" s="1">
        <v>3.0</v>
      </c>
      <c r="G1175" s="1">
        <v>28.0</v>
      </c>
      <c r="H1175" s="1">
        <v>5.0</v>
      </c>
      <c r="I1175" s="1" t="s">
        <v>22</v>
      </c>
      <c r="J1175" s="1">
        <v>0.94</v>
      </c>
      <c r="K1175" s="1">
        <v>0.386</v>
      </c>
      <c r="L1175" s="6" t="str">
        <f>if(J1175&gt;QUARTILE!$B$3, "TOP", 0)</f>
        <v>TOP</v>
      </c>
      <c r="M1175" s="6">
        <f t="shared" si="1"/>
        <v>2</v>
      </c>
    </row>
    <row r="1176">
      <c r="A1176" s="1">
        <v>104700.0</v>
      </c>
      <c r="B1176" s="1">
        <v>75.0</v>
      </c>
      <c r="C1176" s="1">
        <v>12000.0</v>
      </c>
      <c r="D1176" s="1" t="s">
        <v>23</v>
      </c>
      <c r="E1176" s="1">
        <v>17701.52</v>
      </c>
      <c r="F1176" s="1">
        <v>3.0</v>
      </c>
      <c r="G1176" s="1">
        <v>18.0</v>
      </c>
      <c r="H1176" s="1">
        <v>6.0</v>
      </c>
      <c r="I1176" s="1" t="s">
        <v>22</v>
      </c>
      <c r="J1176" s="1">
        <v>0.898</v>
      </c>
      <c r="K1176" s="1">
        <v>0.25</v>
      </c>
      <c r="L1176" s="6" t="str">
        <f>if(J1176&gt;QUARTILE!$B$3, "TOP", 0)</f>
        <v>TOP</v>
      </c>
      <c r="M1176" s="6">
        <f t="shared" si="1"/>
        <v>2</v>
      </c>
    </row>
    <row r="1177">
      <c r="A1177" s="1">
        <v>104704.0</v>
      </c>
      <c r="B1177" s="1">
        <v>53.0</v>
      </c>
      <c r="C1177" s="1">
        <v>14000.0</v>
      </c>
      <c r="D1177" s="1" t="s">
        <v>21</v>
      </c>
      <c r="E1177" s="1">
        <v>37753.52</v>
      </c>
      <c r="F1177" s="1">
        <v>4.0</v>
      </c>
      <c r="G1177" s="1">
        <v>17.0</v>
      </c>
      <c r="H1177" s="1">
        <v>8.0</v>
      </c>
      <c r="I1177" s="1" t="s">
        <v>18</v>
      </c>
      <c r="J1177" s="1">
        <v>1.0</v>
      </c>
      <c r="K1177" s="1">
        <v>0.111</v>
      </c>
      <c r="L1177" s="6" t="str">
        <f>if(J1177&gt;QUARTILE!$B$3, "TOP", 0)</f>
        <v>TOP</v>
      </c>
      <c r="M1177" s="6">
        <f t="shared" si="1"/>
        <v>1</v>
      </c>
    </row>
    <row r="1178">
      <c r="A1178" s="1">
        <v>104709.0</v>
      </c>
      <c r="B1178" s="1">
        <v>51.0</v>
      </c>
      <c r="C1178" s="1">
        <v>33000.0</v>
      </c>
      <c r="D1178" s="1" t="s">
        <v>25</v>
      </c>
      <c r="E1178" s="1">
        <v>6240.4</v>
      </c>
      <c r="F1178" s="1">
        <v>5.0</v>
      </c>
      <c r="G1178" s="1">
        <v>16.0</v>
      </c>
      <c r="H1178" s="1">
        <v>7.0</v>
      </c>
      <c r="I1178" s="1" t="s">
        <v>22</v>
      </c>
      <c r="J1178" s="1">
        <v>0.868</v>
      </c>
      <c r="K1178" s="1">
        <v>0.019</v>
      </c>
      <c r="L1178" s="6" t="str">
        <f>if(J1178&gt;QUARTILE!$B$3, "TOP", 0)</f>
        <v>TOP</v>
      </c>
      <c r="M1178" s="6">
        <f t="shared" si="1"/>
        <v>2</v>
      </c>
    </row>
    <row r="1179">
      <c r="A1179" s="1">
        <v>104713.0</v>
      </c>
      <c r="B1179" s="1">
        <v>24.0</v>
      </c>
      <c r="C1179" s="1">
        <v>14000.0</v>
      </c>
      <c r="D1179" s="1" t="s">
        <v>21</v>
      </c>
      <c r="E1179" s="1">
        <v>12571.39</v>
      </c>
      <c r="F1179" s="1">
        <v>5.0</v>
      </c>
      <c r="G1179" s="1">
        <v>16.0</v>
      </c>
      <c r="H1179" s="1">
        <v>21.0</v>
      </c>
      <c r="I1179" s="1" t="s">
        <v>26</v>
      </c>
      <c r="J1179" s="1">
        <v>1.0</v>
      </c>
      <c r="K1179" s="1">
        <v>0.188</v>
      </c>
      <c r="L1179" s="6" t="str">
        <f>if(J1179&gt;QUARTILE!$B$3, "TOP", 0)</f>
        <v>TOP</v>
      </c>
      <c r="M1179" s="6">
        <f t="shared" si="1"/>
        <v>3</v>
      </c>
    </row>
    <row r="1180">
      <c r="A1180" s="1">
        <v>104721.0</v>
      </c>
      <c r="B1180" s="1">
        <v>36.0</v>
      </c>
      <c r="C1180" s="1">
        <v>25000.0</v>
      </c>
      <c r="D1180" s="1" t="s">
        <v>25</v>
      </c>
      <c r="E1180" s="1">
        <v>30451.77</v>
      </c>
      <c r="F1180" s="1">
        <v>3.0</v>
      </c>
      <c r="G1180" s="1">
        <v>7.0</v>
      </c>
      <c r="H1180" s="1">
        <v>9.0</v>
      </c>
      <c r="I1180" s="1" t="s">
        <v>18</v>
      </c>
      <c r="J1180" s="1">
        <v>0.954</v>
      </c>
      <c r="K1180" s="1">
        <v>0.451</v>
      </c>
      <c r="L1180" s="6" t="str">
        <f>if(J1180&gt;QUARTILE!$B$3, "TOP", 0)</f>
        <v>TOP</v>
      </c>
      <c r="M1180" s="6">
        <f t="shared" si="1"/>
        <v>1</v>
      </c>
    </row>
    <row r="1181">
      <c r="A1181" s="1">
        <v>104732.0</v>
      </c>
      <c r="B1181" s="1">
        <v>79.0</v>
      </c>
      <c r="C1181" s="1">
        <v>10000.0</v>
      </c>
      <c r="D1181" s="1" t="s">
        <v>23</v>
      </c>
      <c r="E1181" s="1">
        <v>17701.65</v>
      </c>
      <c r="F1181" s="1">
        <v>4.0</v>
      </c>
      <c r="G1181" s="1">
        <v>21.0</v>
      </c>
      <c r="H1181" s="1">
        <v>7.0</v>
      </c>
      <c r="I1181" s="1" t="s">
        <v>22</v>
      </c>
      <c r="J1181" s="1">
        <v>1.0</v>
      </c>
      <c r="K1181" s="1">
        <v>0.151</v>
      </c>
      <c r="L1181" s="6" t="str">
        <f>if(J1181&gt;QUARTILE!$B$3, "TOP", 0)</f>
        <v>TOP</v>
      </c>
      <c r="M1181" s="6">
        <f t="shared" si="1"/>
        <v>2</v>
      </c>
    </row>
    <row r="1182">
      <c r="A1182" s="1">
        <v>104733.0</v>
      </c>
      <c r="B1182" s="1">
        <v>28.0</v>
      </c>
      <c r="C1182" s="1">
        <v>13000.0</v>
      </c>
      <c r="D1182" s="1" t="s">
        <v>21</v>
      </c>
      <c r="E1182" s="1">
        <v>16876.83</v>
      </c>
      <c r="F1182" s="1">
        <v>3.0</v>
      </c>
      <c r="G1182" s="1">
        <v>20.0</v>
      </c>
      <c r="H1182" s="1">
        <v>13.0</v>
      </c>
      <c r="I1182" s="1" t="s">
        <v>18</v>
      </c>
      <c r="J1182" s="1">
        <v>0.953</v>
      </c>
      <c r="K1182" s="1">
        <v>0.586</v>
      </c>
      <c r="L1182" s="6" t="str">
        <f>if(J1182&gt;QUARTILE!$B$3, "TOP", 0)</f>
        <v>TOP</v>
      </c>
      <c r="M1182" s="6">
        <f t="shared" si="1"/>
        <v>1</v>
      </c>
    </row>
    <row r="1183">
      <c r="A1183" s="1">
        <v>104734.0</v>
      </c>
      <c r="B1183" s="1">
        <v>66.0</v>
      </c>
      <c r="C1183" s="1">
        <v>36000.0</v>
      </c>
      <c r="D1183" s="1" t="s">
        <v>23</v>
      </c>
      <c r="E1183" s="1">
        <v>27707.3</v>
      </c>
      <c r="F1183" s="1">
        <v>4.0</v>
      </c>
      <c r="G1183" s="1">
        <v>20.0</v>
      </c>
      <c r="H1183" s="1">
        <v>7.0</v>
      </c>
      <c r="I1183" s="1" t="s">
        <v>22</v>
      </c>
      <c r="J1183" s="1">
        <v>1.0</v>
      </c>
      <c r="K1183" s="1">
        <v>0.81</v>
      </c>
      <c r="L1183" s="6" t="str">
        <f>if(J1183&gt;QUARTILE!$B$3, "TOP", 0)</f>
        <v>TOP</v>
      </c>
      <c r="M1183" s="6">
        <f t="shared" si="1"/>
        <v>2</v>
      </c>
    </row>
    <row r="1184">
      <c r="A1184" s="1">
        <v>104738.0</v>
      </c>
      <c r="B1184" s="1">
        <v>25.0</v>
      </c>
      <c r="C1184" s="1">
        <v>41000.0</v>
      </c>
      <c r="D1184" s="1" t="s">
        <v>25</v>
      </c>
      <c r="E1184" s="1">
        <v>12477.71</v>
      </c>
      <c r="F1184" s="1">
        <v>4.0</v>
      </c>
      <c r="G1184" s="1">
        <v>19.0</v>
      </c>
      <c r="H1184" s="1">
        <v>15.0</v>
      </c>
      <c r="I1184" s="1" t="s">
        <v>22</v>
      </c>
      <c r="J1184" s="1">
        <v>0.865</v>
      </c>
      <c r="K1184" s="1">
        <v>0.665</v>
      </c>
      <c r="L1184" s="6" t="str">
        <f>if(J1184&gt;QUARTILE!$B$3, "TOP", 0)</f>
        <v>TOP</v>
      </c>
      <c r="M1184" s="6">
        <f t="shared" si="1"/>
        <v>2</v>
      </c>
    </row>
    <row r="1185">
      <c r="A1185" s="1">
        <v>104739.0</v>
      </c>
      <c r="B1185" s="1">
        <v>51.0</v>
      </c>
      <c r="C1185" s="1">
        <v>33000.0</v>
      </c>
      <c r="D1185" s="1" t="s">
        <v>17</v>
      </c>
      <c r="E1185" s="1">
        <v>26407.86</v>
      </c>
      <c r="F1185" s="1">
        <v>2.0</v>
      </c>
      <c r="G1185" s="1">
        <v>25.0</v>
      </c>
      <c r="H1185" s="1">
        <v>3.0</v>
      </c>
      <c r="I1185" s="1" t="s">
        <v>22</v>
      </c>
      <c r="J1185" s="1">
        <v>0.991</v>
      </c>
      <c r="K1185" s="1">
        <v>0.741</v>
      </c>
      <c r="L1185" s="6" t="str">
        <f>if(J1185&gt;QUARTILE!$B$3, "TOP", 0)</f>
        <v>TOP</v>
      </c>
      <c r="M1185" s="6">
        <f t="shared" si="1"/>
        <v>2</v>
      </c>
    </row>
    <row r="1186">
      <c r="A1186" s="1">
        <v>104741.0</v>
      </c>
      <c r="B1186" s="1">
        <v>69.0</v>
      </c>
      <c r="C1186" s="1">
        <v>19000.0</v>
      </c>
      <c r="D1186" s="1" t="s">
        <v>25</v>
      </c>
      <c r="E1186" s="1">
        <v>59256.24</v>
      </c>
      <c r="F1186" s="1">
        <v>3.0</v>
      </c>
      <c r="G1186" s="1">
        <v>25.0</v>
      </c>
      <c r="H1186" s="1">
        <v>9.0</v>
      </c>
      <c r="I1186" s="1" t="s">
        <v>18</v>
      </c>
      <c r="J1186" s="1">
        <v>0.851</v>
      </c>
      <c r="K1186" s="1">
        <v>0.102</v>
      </c>
      <c r="L1186" s="6" t="str">
        <f>if(J1186&gt;QUARTILE!$B$3, "TOP", 0)</f>
        <v>TOP</v>
      </c>
      <c r="M1186" s="6">
        <f t="shared" si="1"/>
        <v>1</v>
      </c>
    </row>
    <row r="1187">
      <c r="A1187" s="1">
        <v>104754.0</v>
      </c>
      <c r="B1187" s="1">
        <v>41.0</v>
      </c>
      <c r="C1187" s="1">
        <v>18000.0</v>
      </c>
      <c r="D1187" s="1" t="s">
        <v>25</v>
      </c>
      <c r="E1187" s="1">
        <v>37757.76</v>
      </c>
      <c r="F1187" s="1">
        <v>3.0</v>
      </c>
      <c r="G1187" s="1">
        <v>19.0</v>
      </c>
      <c r="H1187" s="1">
        <v>7.0</v>
      </c>
      <c r="I1187" s="1" t="s">
        <v>18</v>
      </c>
      <c r="J1187" s="1">
        <v>0.966</v>
      </c>
      <c r="K1187" s="1">
        <v>0.559</v>
      </c>
      <c r="L1187" s="6" t="str">
        <f>if(J1187&gt;QUARTILE!$B$3, "TOP", 0)</f>
        <v>TOP</v>
      </c>
      <c r="M1187" s="6">
        <f t="shared" si="1"/>
        <v>1</v>
      </c>
    </row>
    <row r="1188">
      <c r="A1188" s="1">
        <v>104759.0</v>
      </c>
      <c r="B1188" s="1">
        <v>21.0</v>
      </c>
      <c r="C1188" s="1">
        <v>28000.0</v>
      </c>
      <c r="D1188" s="1" t="s">
        <v>25</v>
      </c>
      <c r="E1188" s="1">
        <v>27511.22</v>
      </c>
      <c r="F1188" s="1">
        <v>5.0</v>
      </c>
      <c r="G1188" s="1">
        <v>18.0</v>
      </c>
      <c r="H1188" s="1">
        <v>10.0</v>
      </c>
      <c r="I1188" s="1" t="s">
        <v>22</v>
      </c>
      <c r="J1188" s="1">
        <v>0.9</v>
      </c>
      <c r="K1188" s="1">
        <v>0.768</v>
      </c>
      <c r="L1188" s="6" t="str">
        <f>if(J1188&gt;QUARTILE!$B$3, "TOP", 0)</f>
        <v>TOP</v>
      </c>
      <c r="M1188" s="6">
        <f t="shared" si="1"/>
        <v>2</v>
      </c>
    </row>
    <row r="1189">
      <c r="A1189" s="1">
        <v>104762.0</v>
      </c>
      <c r="B1189" s="1">
        <v>63.0</v>
      </c>
      <c r="C1189" s="1">
        <v>60000.0</v>
      </c>
      <c r="D1189" s="1" t="s">
        <v>23</v>
      </c>
      <c r="E1189" s="1">
        <v>21436.5</v>
      </c>
      <c r="F1189" s="1">
        <v>2.0</v>
      </c>
      <c r="G1189" s="1">
        <v>17.0</v>
      </c>
      <c r="H1189" s="1">
        <v>1.0</v>
      </c>
      <c r="I1189" s="1" t="s">
        <v>22</v>
      </c>
      <c r="J1189" s="1">
        <v>1.0</v>
      </c>
      <c r="K1189" s="1">
        <v>0.622</v>
      </c>
      <c r="L1189" s="6" t="str">
        <f>if(J1189&gt;QUARTILE!$B$3, "TOP", 0)</f>
        <v>TOP</v>
      </c>
      <c r="M1189" s="6">
        <f t="shared" si="1"/>
        <v>2</v>
      </c>
    </row>
    <row r="1190">
      <c r="A1190" s="1">
        <v>104763.0</v>
      </c>
      <c r="B1190" s="1">
        <v>71.0</v>
      </c>
      <c r="C1190" s="1">
        <v>42000.0</v>
      </c>
      <c r="D1190" s="1" t="s">
        <v>27</v>
      </c>
      <c r="E1190" s="1">
        <v>14335.0</v>
      </c>
      <c r="F1190" s="1">
        <v>3.0</v>
      </c>
      <c r="G1190" s="1">
        <v>26.0</v>
      </c>
      <c r="H1190" s="1">
        <v>4.0</v>
      </c>
      <c r="I1190" s="1" t="s">
        <v>22</v>
      </c>
      <c r="J1190" s="1">
        <v>0.983</v>
      </c>
      <c r="K1190" s="1">
        <v>0.368</v>
      </c>
      <c r="L1190" s="6" t="str">
        <f>if(J1190&gt;QUARTILE!$B$3, "TOP", 0)</f>
        <v>TOP</v>
      </c>
      <c r="M1190" s="6">
        <f t="shared" si="1"/>
        <v>2</v>
      </c>
    </row>
    <row r="1191">
      <c r="A1191" s="1">
        <v>104769.0</v>
      </c>
      <c r="B1191" s="1">
        <v>23.0</v>
      </c>
      <c r="C1191" s="1">
        <v>23000.0</v>
      </c>
      <c r="D1191" s="1" t="s">
        <v>25</v>
      </c>
      <c r="E1191" s="1">
        <v>603.17</v>
      </c>
      <c r="F1191" s="1">
        <v>1.0</v>
      </c>
      <c r="G1191" s="1">
        <v>16.0</v>
      </c>
      <c r="H1191" s="1">
        <v>18.0</v>
      </c>
      <c r="I1191" s="1" t="s">
        <v>18</v>
      </c>
      <c r="J1191" s="1">
        <v>0.94</v>
      </c>
      <c r="K1191" s="1">
        <v>0.506</v>
      </c>
      <c r="L1191" s="6" t="str">
        <f>if(J1191&gt;QUARTILE!$B$3, "TOP", 0)</f>
        <v>TOP</v>
      </c>
      <c r="M1191" s="6">
        <f t="shared" si="1"/>
        <v>1</v>
      </c>
    </row>
    <row r="1192">
      <c r="A1192" s="1">
        <v>104775.0</v>
      </c>
      <c r="B1192" s="1">
        <v>59.0</v>
      </c>
      <c r="C1192" s="1">
        <v>12000.0</v>
      </c>
      <c r="D1192" s="1" t="s">
        <v>17</v>
      </c>
      <c r="E1192" s="1">
        <v>24814.62</v>
      </c>
      <c r="F1192" s="1">
        <v>3.0</v>
      </c>
      <c r="G1192" s="1">
        <v>14.0</v>
      </c>
      <c r="H1192" s="1">
        <v>5.0</v>
      </c>
      <c r="I1192" s="1" t="s">
        <v>22</v>
      </c>
      <c r="J1192" s="1">
        <v>0.961</v>
      </c>
      <c r="K1192" s="1">
        <v>0.938</v>
      </c>
      <c r="L1192" s="6" t="str">
        <f>if(J1192&gt;QUARTILE!$B$3, "TOP", 0)</f>
        <v>TOP</v>
      </c>
      <c r="M1192" s="6">
        <f t="shared" si="1"/>
        <v>2</v>
      </c>
    </row>
    <row r="1193">
      <c r="A1193" s="1">
        <v>104791.0</v>
      </c>
      <c r="B1193" s="1">
        <v>46.0</v>
      </c>
      <c r="C1193" s="1">
        <v>14000.0</v>
      </c>
      <c r="D1193" s="1" t="s">
        <v>23</v>
      </c>
      <c r="E1193" s="1">
        <v>3573.85</v>
      </c>
      <c r="F1193" s="1">
        <v>4.0</v>
      </c>
      <c r="G1193" s="1">
        <v>29.0</v>
      </c>
      <c r="H1193" s="1">
        <v>8.0</v>
      </c>
      <c r="I1193" s="1" t="s">
        <v>22</v>
      </c>
      <c r="J1193" s="1">
        <v>0.986</v>
      </c>
      <c r="K1193" s="1">
        <v>0.448</v>
      </c>
      <c r="L1193" s="6" t="str">
        <f>if(J1193&gt;QUARTILE!$B$3, "TOP", 0)</f>
        <v>TOP</v>
      </c>
      <c r="M1193" s="6">
        <f t="shared" si="1"/>
        <v>2</v>
      </c>
    </row>
    <row r="1194">
      <c r="A1194" s="1">
        <v>104792.0</v>
      </c>
      <c r="B1194" s="1">
        <v>30.0</v>
      </c>
      <c r="C1194" s="1">
        <v>11000.0</v>
      </c>
      <c r="D1194" s="1" t="s">
        <v>27</v>
      </c>
      <c r="E1194" s="1">
        <v>29999.33</v>
      </c>
      <c r="F1194" s="1">
        <v>4.0</v>
      </c>
      <c r="G1194" s="1">
        <v>19.0</v>
      </c>
      <c r="H1194" s="1">
        <v>10.0</v>
      </c>
      <c r="I1194" s="1" t="s">
        <v>22</v>
      </c>
      <c r="J1194" s="1">
        <v>0.838</v>
      </c>
      <c r="K1194" s="1">
        <v>0.66</v>
      </c>
      <c r="L1194" s="6" t="str">
        <f>if(J1194&gt;QUARTILE!$B$3, "TOP", 0)</f>
        <v>TOP</v>
      </c>
      <c r="M1194" s="6">
        <f t="shared" si="1"/>
        <v>2</v>
      </c>
    </row>
    <row r="1195">
      <c r="A1195" s="1">
        <v>104798.0</v>
      </c>
      <c r="B1195" s="1">
        <v>62.0</v>
      </c>
      <c r="C1195" s="1">
        <v>25000.0</v>
      </c>
      <c r="D1195" s="1" t="s">
        <v>27</v>
      </c>
      <c r="E1195" s="1">
        <v>28773.39</v>
      </c>
      <c r="F1195" s="1">
        <v>4.0</v>
      </c>
      <c r="G1195" s="1">
        <v>17.0</v>
      </c>
      <c r="H1195" s="1">
        <v>6.0</v>
      </c>
      <c r="I1195" s="1" t="s">
        <v>22</v>
      </c>
      <c r="J1195" s="1">
        <v>0.869</v>
      </c>
      <c r="K1195" s="1">
        <v>0.589</v>
      </c>
      <c r="L1195" s="6" t="str">
        <f>if(J1195&gt;QUARTILE!$B$3, "TOP", 0)</f>
        <v>TOP</v>
      </c>
      <c r="M1195" s="6">
        <f t="shared" si="1"/>
        <v>2</v>
      </c>
    </row>
    <row r="1196">
      <c r="A1196" s="1">
        <v>104800.0</v>
      </c>
      <c r="B1196" s="1">
        <v>65.0</v>
      </c>
      <c r="C1196" s="1">
        <v>22000.0</v>
      </c>
      <c r="D1196" s="1" t="s">
        <v>27</v>
      </c>
      <c r="E1196" s="1">
        <v>28774.07</v>
      </c>
      <c r="F1196" s="1">
        <v>2.0</v>
      </c>
      <c r="G1196" s="1">
        <v>15.0</v>
      </c>
      <c r="H1196" s="1">
        <v>3.0</v>
      </c>
      <c r="I1196" s="1" t="s">
        <v>22</v>
      </c>
      <c r="J1196" s="1">
        <v>0.888</v>
      </c>
      <c r="K1196" s="1">
        <v>0.204</v>
      </c>
      <c r="L1196" s="6" t="str">
        <f>if(J1196&gt;QUARTILE!$B$3, "TOP", 0)</f>
        <v>TOP</v>
      </c>
      <c r="M1196" s="6">
        <f t="shared" si="1"/>
        <v>2</v>
      </c>
    </row>
    <row r="1197">
      <c r="A1197" s="1">
        <v>104802.0</v>
      </c>
      <c r="B1197" s="1">
        <v>21.0</v>
      </c>
      <c r="C1197" s="1">
        <v>18000.0</v>
      </c>
      <c r="D1197" s="1" t="s">
        <v>21</v>
      </c>
      <c r="E1197" s="1">
        <v>38696.37</v>
      </c>
      <c r="F1197" s="1">
        <v>5.0</v>
      </c>
      <c r="G1197" s="1">
        <v>22.0</v>
      </c>
      <c r="H1197" s="1">
        <v>14.0</v>
      </c>
      <c r="I1197" s="1" t="s">
        <v>18</v>
      </c>
      <c r="J1197" s="1">
        <v>1.0</v>
      </c>
      <c r="K1197" s="1">
        <v>0.016</v>
      </c>
      <c r="L1197" s="6" t="str">
        <f>if(J1197&gt;QUARTILE!$B$3, "TOP", 0)</f>
        <v>TOP</v>
      </c>
      <c r="M1197" s="6">
        <f t="shared" si="1"/>
        <v>1</v>
      </c>
    </row>
    <row r="1198">
      <c r="A1198" s="1">
        <v>104803.0</v>
      </c>
      <c r="B1198" s="1">
        <v>22.0</v>
      </c>
      <c r="C1198" s="1">
        <v>36000.0</v>
      </c>
      <c r="D1198" s="1" t="s">
        <v>25</v>
      </c>
      <c r="E1198" s="1">
        <v>26859.4</v>
      </c>
      <c r="F1198" s="1">
        <v>2.0</v>
      </c>
      <c r="G1198" s="1">
        <v>20.0</v>
      </c>
      <c r="H1198" s="1">
        <v>15.0</v>
      </c>
      <c r="I1198" s="1" t="s">
        <v>18</v>
      </c>
      <c r="J1198" s="1">
        <v>0.855</v>
      </c>
      <c r="K1198" s="1">
        <v>0.276</v>
      </c>
      <c r="L1198" s="6" t="str">
        <f>if(J1198&gt;QUARTILE!$B$3, "TOP", 0)</f>
        <v>TOP</v>
      </c>
      <c r="M1198" s="6">
        <f t="shared" si="1"/>
        <v>1</v>
      </c>
    </row>
    <row r="1199">
      <c r="A1199" s="1">
        <v>104804.0</v>
      </c>
      <c r="B1199" s="1">
        <v>54.0</v>
      </c>
      <c r="C1199" s="1">
        <v>10000.0</v>
      </c>
      <c r="D1199" s="1" t="s">
        <v>27</v>
      </c>
      <c r="E1199" s="1">
        <v>9448.76</v>
      </c>
      <c r="F1199" s="1">
        <v>1.0</v>
      </c>
      <c r="G1199" s="1">
        <v>25.0</v>
      </c>
      <c r="H1199" s="1">
        <v>4.0</v>
      </c>
      <c r="I1199" s="1" t="s">
        <v>22</v>
      </c>
      <c r="J1199" s="1">
        <v>0.84</v>
      </c>
      <c r="K1199" s="1">
        <v>0.036</v>
      </c>
      <c r="L1199" s="6" t="str">
        <f>if(J1199&gt;QUARTILE!$B$3, "TOP", 0)</f>
        <v>TOP</v>
      </c>
      <c r="M1199" s="6">
        <f t="shared" si="1"/>
        <v>2</v>
      </c>
    </row>
    <row r="1200">
      <c r="A1200" s="1">
        <v>104812.0</v>
      </c>
      <c r="B1200" s="1">
        <v>76.0</v>
      </c>
      <c r="C1200" s="1">
        <v>63000.0</v>
      </c>
      <c r="D1200" s="1" t="s">
        <v>25</v>
      </c>
      <c r="E1200" s="1">
        <v>27038.96</v>
      </c>
      <c r="F1200" s="1">
        <v>2.0</v>
      </c>
      <c r="G1200" s="1">
        <v>20.0</v>
      </c>
      <c r="H1200" s="1">
        <v>6.0</v>
      </c>
      <c r="I1200" s="1" t="s">
        <v>22</v>
      </c>
      <c r="J1200" s="1">
        <v>0.868</v>
      </c>
      <c r="K1200" s="1">
        <v>0.788</v>
      </c>
      <c r="L1200" s="6" t="str">
        <f>if(J1200&gt;QUARTILE!$B$3, "TOP", 0)</f>
        <v>TOP</v>
      </c>
      <c r="M1200" s="6">
        <f t="shared" si="1"/>
        <v>2</v>
      </c>
    </row>
    <row r="1201">
      <c r="A1201" s="1">
        <v>104816.0</v>
      </c>
      <c r="B1201" s="1">
        <v>59.0</v>
      </c>
      <c r="C1201" s="1">
        <v>12000.0</v>
      </c>
      <c r="D1201" s="1" t="s">
        <v>31</v>
      </c>
      <c r="E1201" s="1">
        <v>5920.81</v>
      </c>
      <c r="F1201" s="1">
        <v>5.0</v>
      </c>
      <c r="G1201" s="1">
        <v>19.0</v>
      </c>
      <c r="H1201" s="1">
        <v>1.0</v>
      </c>
      <c r="I1201" s="1" t="s">
        <v>22</v>
      </c>
      <c r="J1201" s="1">
        <v>0.94</v>
      </c>
      <c r="K1201" s="1">
        <v>0.28</v>
      </c>
      <c r="L1201" s="6" t="str">
        <f>if(J1201&gt;QUARTILE!$B$3, "TOP", 0)</f>
        <v>TOP</v>
      </c>
      <c r="M1201" s="6">
        <f t="shared" si="1"/>
        <v>2</v>
      </c>
    </row>
    <row r="1202">
      <c r="A1202" s="1">
        <v>104829.0</v>
      </c>
      <c r="B1202" s="1">
        <v>28.0</v>
      </c>
      <c r="C1202" s="1">
        <v>10000.0</v>
      </c>
      <c r="D1202" s="1" t="s">
        <v>23</v>
      </c>
      <c r="E1202" s="1">
        <v>29353.87</v>
      </c>
      <c r="F1202" s="1">
        <v>5.0</v>
      </c>
      <c r="G1202" s="1">
        <v>15.0</v>
      </c>
      <c r="H1202" s="1">
        <v>18.0</v>
      </c>
      <c r="I1202" s="1" t="s">
        <v>22</v>
      </c>
      <c r="J1202" s="1">
        <v>0.872</v>
      </c>
      <c r="K1202" s="1">
        <v>0.404</v>
      </c>
      <c r="L1202" s="6" t="str">
        <f>if(J1202&gt;QUARTILE!$B$3, "TOP", 0)</f>
        <v>TOP</v>
      </c>
      <c r="M1202" s="6">
        <f t="shared" si="1"/>
        <v>2</v>
      </c>
    </row>
    <row r="1203">
      <c r="A1203" s="1">
        <v>104831.0</v>
      </c>
      <c r="B1203" s="1">
        <v>21.0</v>
      </c>
      <c r="C1203" s="1">
        <v>26000.0</v>
      </c>
      <c r="D1203" s="1" t="s">
        <v>30</v>
      </c>
      <c r="E1203" s="1">
        <v>44423.57</v>
      </c>
      <c r="F1203" s="1">
        <v>4.0</v>
      </c>
      <c r="G1203" s="1">
        <v>17.0</v>
      </c>
      <c r="H1203" s="1">
        <v>17.0</v>
      </c>
      <c r="I1203" s="1" t="s">
        <v>18</v>
      </c>
      <c r="J1203" s="1">
        <v>1.0</v>
      </c>
      <c r="K1203" s="1">
        <v>0.521</v>
      </c>
      <c r="L1203" s="6" t="str">
        <f>if(J1203&gt;QUARTILE!$B$3, "TOP", 0)</f>
        <v>TOP</v>
      </c>
      <c r="M1203" s="6">
        <f t="shared" si="1"/>
        <v>1</v>
      </c>
    </row>
    <row r="1204">
      <c r="A1204" s="1">
        <v>104837.0</v>
      </c>
      <c r="B1204" s="1">
        <v>78.0</v>
      </c>
      <c r="C1204" s="1">
        <v>62000.0</v>
      </c>
      <c r="D1204" s="1" t="s">
        <v>23</v>
      </c>
      <c r="E1204" s="1">
        <v>62722.59</v>
      </c>
      <c r="F1204" s="1">
        <v>4.0</v>
      </c>
      <c r="G1204" s="1">
        <v>18.0</v>
      </c>
      <c r="H1204" s="1">
        <v>6.0</v>
      </c>
      <c r="I1204" s="1" t="s">
        <v>18</v>
      </c>
      <c r="J1204" s="1">
        <v>1.0</v>
      </c>
      <c r="K1204" s="1">
        <v>0.597</v>
      </c>
      <c r="L1204" s="6" t="str">
        <f>if(J1204&gt;QUARTILE!$B$3, "TOP", 0)</f>
        <v>TOP</v>
      </c>
      <c r="M1204" s="6">
        <f t="shared" si="1"/>
        <v>1</v>
      </c>
    </row>
    <row r="1205">
      <c r="A1205" s="1">
        <v>104839.0</v>
      </c>
      <c r="B1205" s="1">
        <v>30.0</v>
      </c>
      <c r="C1205" s="1">
        <v>41000.0</v>
      </c>
      <c r="D1205" s="1" t="s">
        <v>23</v>
      </c>
      <c r="E1205" s="1">
        <v>4514.7</v>
      </c>
      <c r="F1205" s="1">
        <v>3.0</v>
      </c>
      <c r="G1205" s="1">
        <v>14.0</v>
      </c>
      <c r="H1205" s="1">
        <v>8.0</v>
      </c>
      <c r="I1205" s="1" t="s">
        <v>22</v>
      </c>
      <c r="J1205" s="1">
        <v>1.0</v>
      </c>
      <c r="K1205" s="1">
        <v>0.92</v>
      </c>
      <c r="L1205" s="6" t="str">
        <f>if(J1205&gt;QUARTILE!$B$3, "TOP", 0)</f>
        <v>TOP</v>
      </c>
      <c r="M1205" s="6">
        <f t="shared" si="1"/>
        <v>2</v>
      </c>
    </row>
    <row r="1206">
      <c r="A1206" s="1">
        <v>104845.0</v>
      </c>
      <c r="B1206" s="1">
        <v>78.0</v>
      </c>
      <c r="C1206" s="1">
        <v>9000.0</v>
      </c>
      <c r="D1206" s="1" t="s">
        <v>17</v>
      </c>
      <c r="E1206" s="1">
        <v>30271.97</v>
      </c>
      <c r="F1206" s="1">
        <v>2.0</v>
      </c>
      <c r="G1206" s="1">
        <v>24.0</v>
      </c>
      <c r="H1206" s="1">
        <v>5.0</v>
      </c>
      <c r="I1206" s="1" t="s">
        <v>18</v>
      </c>
      <c r="J1206" s="1">
        <v>1.0</v>
      </c>
      <c r="K1206" s="1">
        <v>0.275</v>
      </c>
      <c r="L1206" s="6" t="str">
        <f>if(J1206&gt;QUARTILE!$B$3, "TOP", 0)</f>
        <v>TOP</v>
      </c>
      <c r="M1206" s="6">
        <f t="shared" si="1"/>
        <v>1</v>
      </c>
    </row>
    <row r="1207">
      <c r="A1207" s="1">
        <v>104847.0</v>
      </c>
      <c r="B1207" s="1">
        <v>52.0</v>
      </c>
      <c r="C1207" s="1">
        <v>45000.0</v>
      </c>
      <c r="D1207" s="1" t="s">
        <v>23</v>
      </c>
      <c r="E1207" s="1">
        <v>17269.72</v>
      </c>
      <c r="F1207" s="1">
        <v>3.0</v>
      </c>
      <c r="G1207" s="1">
        <v>13.0</v>
      </c>
      <c r="H1207" s="1">
        <v>3.0</v>
      </c>
      <c r="I1207" s="1" t="s">
        <v>22</v>
      </c>
      <c r="J1207" s="1">
        <v>0.832</v>
      </c>
      <c r="K1207" s="1">
        <v>0.581</v>
      </c>
      <c r="L1207" s="6" t="str">
        <f>if(J1207&gt;QUARTILE!$B$3, "TOP", 0)</f>
        <v>TOP</v>
      </c>
      <c r="M1207" s="6">
        <f t="shared" si="1"/>
        <v>2</v>
      </c>
    </row>
    <row r="1208">
      <c r="A1208" s="1">
        <v>104848.0</v>
      </c>
      <c r="B1208" s="1">
        <v>77.0</v>
      </c>
      <c r="C1208" s="1">
        <v>28000.0</v>
      </c>
      <c r="D1208" s="1" t="s">
        <v>25</v>
      </c>
      <c r="E1208" s="1">
        <v>35856.65</v>
      </c>
      <c r="F1208" s="1">
        <v>2.0</v>
      </c>
      <c r="G1208" s="1">
        <v>17.0</v>
      </c>
      <c r="H1208" s="1">
        <v>5.0</v>
      </c>
      <c r="I1208" s="1" t="s">
        <v>18</v>
      </c>
      <c r="J1208" s="1">
        <v>0.876</v>
      </c>
      <c r="K1208" s="1">
        <v>0.169</v>
      </c>
      <c r="L1208" s="6" t="str">
        <f>if(J1208&gt;QUARTILE!$B$3, "TOP", 0)</f>
        <v>TOP</v>
      </c>
      <c r="M1208" s="6">
        <f t="shared" si="1"/>
        <v>1</v>
      </c>
    </row>
    <row r="1209">
      <c r="A1209" s="1">
        <v>104854.0</v>
      </c>
      <c r="B1209" s="1">
        <v>75.0</v>
      </c>
      <c r="C1209" s="1">
        <v>66000.0</v>
      </c>
      <c r="D1209" s="1" t="s">
        <v>21</v>
      </c>
      <c r="E1209" s="1">
        <v>48599.32</v>
      </c>
      <c r="F1209" s="1">
        <v>3.0</v>
      </c>
      <c r="G1209" s="1">
        <v>12.0</v>
      </c>
      <c r="H1209" s="1">
        <v>3.0</v>
      </c>
      <c r="I1209" s="1" t="s">
        <v>18</v>
      </c>
      <c r="J1209" s="1">
        <v>1.0</v>
      </c>
      <c r="K1209" s="1">
        <v>0.493</v>
      </c>
      <c r="L1209" s="6" t="str">
        <f>if(J1209&gt;QUARTILE!$B$3, "TOP", 0)</f>
        <v>TOP</v>
      </c>
      <c r="M1209" s="6">
        <f t="shared" si="1"/>
        <v>1</v>
      </c>
    </row>
    <row r="1210">
      <c r="A1210" s="1">
        <v>104855.0</v>
      </c>
      <c r="B1210" s="1">
        <v>36.0</v>
      </c>
      <c r="C1210" s="1">
        <v>23000.0</v>
      </c>
      <c r="D1210" s="1" t="s">
        <v>25</v>
      </c>
      <c r="E1210" s="1">
        <v>19506.86</v>
      </c>
      <c r="F1210" s="1">
        <v>2.0</v>
      </c>
      <c r="G1210" s="1">
        <v>25.0</v>
      </c>
      <c r="H1210" s="1">
        <v>12.0</v>
      </c>
      <c r="I1210" s="1" t="s">
        <v>18</v>
      </c>
      <c r="J1210" s="1">
        <v>1.0</v>
      </c>
      <c r="K1210" s="1">
        <v>0.215</v>
      </c>
      <c r="L1210" s="6" t="str">
        <f>if(J1210&gt;QUARTILE!$B$3, "TOP", 0)</f>
        <v>TOP</v>
      </c>
      <c r="M1210" s="6">
        <f t="shared" si="1"/>
        <v>1</v>
      </c>
    </row>
    <row r="1211">
      <c r="A1211" s="1">
        <v>104861.0</v>
      </c>
      <c r="B1211" s="1">
        <v>22.0</v>
      </c>
      <c r="C1211" s="1">
        <v>23000.0</v>
      </c>
      <c r="D1211" s="1" t="s">
        <v>25</v>
      </c>
      <c r="E1211" s="1">
        <v>20485.77</v>
      </c>
      <c r="F1211" s="1">
        <v>3.0</v>
      </c>
      <c r="G1211" s="1">
        <v>27.0</v>
      </c>
      <c r="H1211" s="1">
        <v>17.0</v>
      </c>
      <c r="I1211" s="1" t="s">
        <v>18</v>
      </c>
      <c r="J1211" s="1">
        <v>0.98</v>
      </c>
      <c r="K1211" s="1">
        <v>0.892</v>
      </c>
      <c r="L1211" s="6" t="str">
        <f>if(J1211&gt;QUARTILE!$B$3, "TOP", 0)</f>
        <v>TOP</v>
      </c>
      <c r="M1211" s="6">
        <f t="shared" si="1"/>
        <v>1</v>
      </c>
    </row>
    <row r="1212">
      <c r="A1212" s="1">
        <v>104862.0</v>
      </c>
      <c r="B1212" s="1">
        <v>34.0</v>
      </c>
      <c r="C1212" s="1">
        <v>28000.0</v>
      </c>
      <c r="D1212" s="1" t="s">
        <v>23</v>
      </c>
      <c r="E1212" s="1">
        <v>30037.65</v>
      </c>
      <c r="F1212" s="1">
        <v>3.0</v>
      </c>
      <c r="G1212" s="1">
        <v>27.0</v>
      </c>
      <c r="H1212" s="1">
        <v>11.0</v>
      </c>
      <c r="I1212" s="1" t="s">
        <v>22</v>
      </c>
      <c r="J1212" s="1">
        <v>0.961</v>
      </c>
      <c r="K1212" s="1">
        <v>0.745</v>
      </c>
      <c r="L1212" s="6" t="str">
        <f>if(J1212&gt;QUARTILE!$B$3, "TOP", 0)</f>
        <v>TOP</v>
      </c>
      <c r="M1212" s="6">
        <f t="shared" si="1"/>
        <v>2</v>
      </c>
    </row>
    <row r="1213">
      <c r="A1213" s="1">
        <v>104864.0</v>
      </c>
      <c r="B1213" s="1">
        <v>53.0</v>
      </c>
      <c r="C1213" s="1">
        <v>11000.0</v>
      </c>
      <c r="D1213" s="1" t="s">
        <v>17</v>
      </c>
      <c r="E1213" s="1">
        <v>28127.36</v>
      </c>
      <c r="F1213" s="1">
        <v>5.0</v>
      </c>
      <c r="G1213" s="1">
        <v>14.0</v>
      </c>
      <c r="H1213" s="1">
        <v>1.0</v>
      </c>
      <c r="I1213" s="1" t="s">
        <v>22</v>
      </c>
      <c r="J1213" s="1">
        <v>0.941</v>
      </c>
      <c r="K1213" s="1">
        <v>0.711</v>
      </c>
      <c r="L1213" s="6" t="str">
        <f>if(J1213&gt;QUARTILE!$B$3, "TOP", 0)</f>
        <v>TOP</v>
      </c>
      <c r="M1213" s="6">
        <f t="shared" si="1"/>
        <v>2</v>
      </c>
    </row>
    <row r="1214">
      <c r="A1214" s="1">
        <v>104865.0</v>
      </c>
      <c r="B1214" s="1">
        <v>71.0</v>
      </c>
      <c r="C1214" s="1">
        <v>32000.0</v>
      </c>
      <c r="D1214" s="1" t="s">
        <v>25</v>
      </c>
      <c r="E1214" s="1">
        <v>52321.38</v>
      </c>
      <c r="F1214" s="1">
        <v>2.0</v>
      </c>
      <c r="G1214" s="1">
        <v>24.0</v>
      </c>
      <c r="H1214" s="1">
        <v>8.0</v>
      </c>
      <c r="I1214" s="1" t="s">
        <v>18</v>
      </c>
      <c r="J1214" s="1">
        <v>1.0</v>
      </c>
      <c r="K1214" s="1">
        <v>0.666</v>
      </c>
      <c r="L1214" s="6" t="str">
        <f>if(J1214&gt;QUARTILE!$B$3, "TOP", 0)</f>
        <v>TOP</v>
      </c>
      <c r="M1214" s="6">
        <f t="shared" si="1"/>
        <v>1</v>
      </c>
    </row>
    <row r="1215">
      <c r="A1215" s="1">
        <v>104873.0</v>
      </c>
      <c r="B1215" s="1">
        <v>62.0</v>
      </c>
      <c r="C1215" s="1">
        <v>7000.0</v>
      </c>
      <c r="D1215" s="1" t="s">
        <v>25</v>
      </c>
      <c r="E1215" s="1">
        <v>2587.24</v>
      </c>
      <c r="F1215" s="1">
        <v>1.0</v>
      </c>
      <c r="G1215" s="1">
        <v>27.0</v>
      </c>
      <c r="H1215" s="1">
        <v>5.0</v>
      </c>
      <c r="I1215" s="1" t="s">
        <v>22</v>
      </c>
      <c r="J1215" s="1">
        <v>0.977</v>
      </c>
      <c r="K1215" s="1">
        <v>0.861</v>
      </c>
      <c r="L1215" s="6" t="str">
        <f>if(J1215&gt;QUARTILE!$B$3, "TOP", 0)</f>
        <v>TOP</v>
      </c>
      <c r="M1215" s="6">
        <f t="shared" si="1"/>
        <v>2</v>
      </c>
    </row>
    <row r="1216">
      <c r="A1216" s="1">
        <v>104878.0</v>
      </c>
      <c r="B1216" s="1">
        <v>71.0</v>
      </c>
      <c r="C1216" s="1">
        <v>16000.0</v>
      </c>
      <c r="D1216" s="1" t="s">
        <v>23</v>
      </c>
      <c r="E1216" s="1">
        <v>38959.64</v>
      </c>
      <c r="F1216" s="1">
        <v>4.0</v>
      </c>
      <c r="G1216" s="1">
        <v>17.0</v>
      </c>
      <c r="H1216" s="1">
        <v>3.0</v>
      </c>
      <c r="I1216" s="1" t="s">
        <v>18</v>
      </c>
      <c r="J1216" s="1">
        <v>0.945</v>
      </c>
      <c r="K1216" s="1">
        <v>0.0</v>
      </c>
      <c r="L1216" s="6" t="str">
        <f>if(J1216&gt;QUARTILE!$B$3, "TOP", 0)</f>
        <v>TOP</v>
      </c>
      <c r="M1216" s="6">
        <f t="shared" si="1"/>
        <v>1</v>
      </c>
    </row>
    <row r="1217">
      <c r="A1217" s="1">
        <v>104879.0</v>
      </c>
      <c r="B1217" s="1">
        <v>28.0</v>
      </c>
      <c r="C1217" s="1">
        <v>14000.0</v>
      </c>
      <c r="D1217" s="1" t="s">
        <v>24</v>
      </c>
      <c r="E1217" s="1">
        <v>14791.91</v>
      </c>
      <c r="F1217" s="1">
        <v>4.0</v>
      </c>
      <c r="G1217" s="1">
        <v>15.0</v>
      </c>
      <c r="H1217" s="1">
        <v>21.0</v>
      </c>
      <c r="I1217" s="1" t="s">
        <v>26</v>
      </c>
      <c r="J1217" s="1">
        <v>1.0</v>
      </c>
      <c r="K1217" s="1">
        <v>0.005</v>
      </c>
      <c r="L1217" s="6" t="str">
        <f>if(J1217&gt;QUARTILE!$B$3, "TOP", 0)</f>
        <v>TOP</v>
      </c>
      <c r="M1217" s="6">
        <f t="shared" si="1"/>
        <v>3</v>
      </c>
    </row>
    <row r="1218">
      <c r="A1218" s="1">
        <v>104884.0</v>
      </c>
      <c r="B1218" s="1">
        <v>73.0</v>
      </c>
      <c r="C1218" s="1">
        <v>21000.0</v>
      </c>
      <c r="D1218" s="1" t="s">
        <v>27</v>
      </c>
      <c r="E1218" s="1">
        <v>26808.12</v>
      </c>
      <c r="F1218" s="1">
        <v>4.0</v>
      </c>
      <c r="G1218" s="1">
        <v>22.0</v>
      </c>
      <c r="H1218" s="1">
        <v>2.0</v>
      </c>
      <c r="I1218" s="1" t="s">
        <v>22</v>
      </c>
      <c r="J1218" s="1">
        <v>0.987</v>
      </c>
      <c r="K1218" s="1">
        <v>0.845</v>
      </c>
      <c r="L1218" s="6" t="str">
        <f>if(J1218&gt;QUARTILE!$B$3, "TOP", 0)</f>
        <v>TOP</v>
      </c>
      <c r="M1218" s="6">
        <f t="shared" si="1"/>
        <v>2</v>
      </c>
    </row>
    <row r="1219">
      <c r="A1219" s="1">
        <v>104888.0</v>
      </c>
      <c r="B1219" s="1">
        <v>75.0</v>
      </c>
      <c r="C1219" s="1">
        <v>14000.0</v>
      </c>
      <c r="D1219" s="1" t="s">
        <v>23</v>
      </c>
      <c r="E1219" s="1">
        <v>59753.3</v>
      </c>
      <c r="F1219" s="1">
        <v>2.0</v>
      </c>
      <c r="G1219" s="1">
        <v>22.0</v>
      </c>
      <c r="H1219" s="1">
        <v>8.0</v>
      </c>
      <c r="I1219" s="1" t="s">
        <v>18</v>
      </c>
      <c r="J1219" s="1">
        <v>0.923</v>
      </c>
      <c r="K1219" s="1">
        <v>0.813</v>
      </c>
      <c r="L1219" s="6" t="str">
        <f>if(J1219&gt;QUARTILE!$B$3, "TOP", 0)</f>
        <v>TOP</v>
      </c>
      <c r="M1219" s="6">
        <f t="shared" si="1"/>
        <v>1</v>
      </c>
    </row>
    <row r="1220">
      <c r="A1220" s="1">
        <v>104889.0</v>
      </c>
      <c r="B1220" s="1">
        <v>29.0</v>
      </c>
      <c r="C1220" s="1">
        <v>32000.0</v>
      </c>
      <c r="D1220" s="1" t="s">
        <v>17</v>
      </c>
      <c r="E1220" s="1">
        <v>4099.65</v>
      </c>
      <c r="F1220" s="1">
        <v>1.0</v>
      </c>
      <c r="G1220" s="1">
        <v>31.0</v>
      </c>
      <c r="H1220" s="1">
        <v>18.0</v>
      </c>
      <c r="I1220" s="1" t="s">
        <v>18</v>
      </c>
      <c r="J1220" s="1">
        <v>0.862</v>
      </c>
      <c r="K1220" s="1">
        <v>0.687</v>
      </c>
      <c r="L1220" s="6" t="str">
        <f>if(J1220&gt;QUARTILE!$B$3, "TOP", 0)</f>
        <v>TOP</v>
      </c>
      <c r="M1220" s="6">
        <f t="shared" si="1"/>
        <v>1</v>
      </c>
    </row>
    <row r="1221">
      <c r="A1221" s="1">
        <v>104895.0</v>
      </c>
      <c r="B1221" s="1">
        <v>65.0</v>
      </c>
      <c r="C1221" s="1">
        <v>15000.0</v>
      </c>
      <c r="D1221" s="1" t="s">
        <v>21</v>
      </c>
      <c r="E1221" s="1">
        <v>31210.72</v>
      </c>
      <c r="F1221" s="1">
        <v>1.0</v>
      </c>
      <c r="G1221" s="1">
        <v>21.0</v>
      </c>
      <c r="H1221" s="1">
        <v>3.0</v>
      </c>
      <c r="I1221" s="1" t="s">
        <v>18</v>
      </c>
      <c r="J1221" s="1">
        <v>0.864</v>
      </c>
      <c r="K1221" s="1">
        <v>0.0</v>
      </c>
      <c r="L1221" s="6" t="str">
        <f>if(J1221&gt;QUARTILE!$B$3, "TOP", 0)</f>
        <v>TOP</v>
      </c>
      <c r="M1221" s="6">
        <f t="shared" si="1"/>
        <v>1</v>
      </c>
    </row>
    <row r="1222">
      <c r="A1222" s="1">
        <v>104897.0</v>
      </c>
      <c r="B1222" s="1">
        <v>61.0</v>
      </c>
      <c r="C1222" s="1">
        <v>16000.0</v>
      </c>
      <c r="D1222" s="1" t="s">
        <v>23</v>
      </c>
      <c r="E1222" s="1">
        <v>49722.35</v>
      </c>
      <c r="F1222" s="1">
        <v>3.0</v>
      </c>
      <c r="G1222" s="1">
        <v>21.0</v>
      </c>
      <c r="H1222" s="1">
        <v>5.0</v>
      </c>
      <c r="I1222" s="1" t="s">
        <v>18</v>
      </c>
      <c r="J1222" s="1">
        <v>0.838</v>
      </c>
      <c r="K1222" s="1">
        <v>0.497</v>
      </c>
      <c r="L1222" s="6" t="str">
        <f>if(J1222&gt;QUARTILE!$B$3, "TOP", 0)</f>
        <v>TOP</v>
      </c>
      <c r="M1222" s="6">
        <f t="shared" si="1"/>
        <v>1</v>
      </c>
    </row>
    <row r="1223">
      <c r="A1223" s="1">
        <v>104916.0</v>
      </c>
      <c r="B1223" s="1">
        <v>67.0</v>
      </c>
      <c r="C1223" s="1">
        <v>16000.0</v>
      </c>
      <c r="D1223" s="1" t="s">
        <v>31</v>
      </c>
      <c r="E1223" s="1">
        <v>15657.67</v>
      </c>
      <c r="F1223" s="1">
        <v>5.0</v>
      </c>
      <c r="G1223" s="1">
        <v>19.0</v>
      </c>
      <c r="H1223" s="1">
        <v>5.0</v>
      </c>
      <c r="I1223" s="1" t="s">
        <v>22</v>
      </c>
      <c r="J1223" s="1">
        <v>0.985</v>
      </c>
      <c r="K1223" s="1">
        <v>0.183</v>
      </c>
      <c r="L1223" s="6" t="str">
        <f>if(J1223&gt;QUARTILE!$B$3, "TOP", 0)</f>
        <v>TOP</v>
      </c>
      <c r="M1223" s="6">
        <f t="shared" si="1"/>
        <v>2</v>
      </c>
    </row>
    <row r="1224">
      <c r="A1224" s="1">
        <v>104917.0</v>
      </c>
      <c r="B1224" s="1">
        <v>34.0</v>
      </c>
      <c r="C1224" s="1">
        <v>40000.0</v>
      </c>
      <c r="D1224" s="1" t="s">
        <v>23</v>
      </c>
      <c r="E1224" s="1">
        <v>1860.02</v>
      </c>
      <c r="F1224" s="1">
        <v>5.0</v>
      </c>
      <c r="G1224" s="1">
        <v>16.0</v>
      </c>
      <c r="H1224" s="1">
        <v>7.0</v>
      </c>
      <c r="I1224" s="1" t="s">
        <v>22</v>
      </c>
      <c r="J1224" s="1">
        <v>0.997</v>
      </c>
      <c r="K1224" s="1">
        <v>0.745</v>
      </c>
      <c r="L1224" s="6" t="str">
        <f>if(J1224&gt;QUARTILE!$B$3, "TOP", 0)</f>
        <v>TOP</v>
      </c>
      <c r="M1224" s="6">
        <f t="shared" si="1"/>
        <v>2</v>
      </c>
    </row>
    <row r="1225">
      <c r="A1225" s="1">
        <v>104918.0</v>
      </c>
      <c r="B1225" s="1">
        <v>68.0</v>
      </c>
      <c r="C1225" s="1">
        <v>19000.0</v>
      </c>
      <c r="D1225" s="1" t="s">
        <v>27</v>
      </c>
      <c r="E1225" s="1">
        <v>12705.57</v>
      </c>
      <c r="F1225" s="1">
        <v>1.0</v>
      </c>
      <c r="G1225" s="1">
        <v>22.0</v>
      </c>
      <c r="H1225" s="1">
        <v>7.0</v>
      </c>
      <c r="I1225" s="1" t="s">
        <v>22</v>
      </c>
      <c r="J1225" s="1">
        <v>0.982</v>
      </c>
      <c r="K1225" s="1">
        <v>0.955</v>
      </c>
      <c r="L1225" s="6" t="str">
        <f>if(J1225&gt;QUARTILE!$B$3, "TOP", 0)</f>
        <v>TOP</v>
      </c>
      <c r="M1225" s="6">
        <f t="shared" si="1"/>
        <v>2</v>
      </c>
    </row>
    <row r="1226">
      <c r="A1226" s="1">
        <v>104921.0</v>
      </c>
      <c r="B1226" s="1">
        <v>44.0</v>
      </c>
      <c r="C1226" s="1">
        <v>22000.0</v>
      </c>
      <c r="D1226" s="1" t="s">
        <v>27</v>
      </c>
      <c r="E1226" s="1">
        <v>4235.4</v>
      </c>
      <c r="F1226" s="1">
        <v>1.0</v>
      </c>
      <c r="G1226" s="1">
        <v>21.0</v>
      </c>
      <c r="H1226" s="1">
        <v>8.0</v>
      </c>
      <c r="I1226" s="1" t="s">
        <v>22</v>
      </c>
      <c r="J1226" s="1">
        <v>0.86</v>
      </c>
      <c r="K1226" s="1">
        <v>0.349</v>
      </c>
      <c r="L1226" s="6" t="str">
        <f>if(J1226&gt;QUARTILE!$B$3, "TOP", 0)</f>
        <v>TOP</v>
      </c>
      <c r="M1226" s="6">
        <f t="shared" si="1"/>
        <v>2</v>
      </c>
    </row>
    <row r="1227">
      <c r="A1227" s="1">
        <v>104924.0</v>
      </c>
      <c r="B1227" s="1">
        <v>68.0</v>
      </c>
      <c r="C1227" s="1">
        <v>18000.0</v>
      </c>
      <c r="D1227" s="1" t="s">
        <v>17</v>
      </c>
      <c r="E1227" s="1">
        <v>20727.85</v>
      </c>
      <c r="F1227" s="1">
        <v>1.0</v>
      </c>
      <c r="G1227" s="1">
        <v>20.0</v>
      </c>
      <c r="H1227" s="1">
        <v>3.0</v>
      </c>
      <c r="I1227" s="1" t="s">
        <v>22</v>
      </c>
      <c r="J1227" s="1">
        <v>0.843</v>
      </c>
      <c r="K1227" s="1">
        <v>0.289</v>
      </c>
      <c r="L1227" s="6" t="str">
        <f>if(J1227&gt;QUARTILE!$B$3, "TOP", 0)</f>
        <v>TOP</v>
      </c>
      <c r="M1227" s="6">
        <f t="shared" si="1"/>
        <v>2</v>
      </c>
    </row>
    <row r="1228">
      <c r="A1228" s="1">
        <v>104931.0</v>
      </c>
      <c r="B1228" s="1">
        <v>52.0</v>
      </c>
      <c r="C1228" s="1">
        <v>23000.0</v>
      </c>
      <c r="D1228" s="1" t="s">
        <v>25</v>
      </c>
      <c r="E1228" s="1">
        <v>9252.21</v>
      </c>
      <c r="F1228" s="1">
        <v>5.0</v>
      </c>
      <c r="G1228" s="1">
        <v>22.0</v>
      </c>
      <c r="H1228" s="1">
        <v>2.0</v>
      </c>
      <c r="I1228" s="1" t="s">
        <v>22</v>
      </c>
      <c r="J1228" s="1">
        <v>0.922</v>
      </c>
      <c r="K1228" s="1">
        <v>0.294</v>
      </c>
      <c r="L1228" s="6" t="str">
        <f>if(J1228&gt;QUARTILE!$B$3, "TOP", 0)</f>
        <v>TOP</v>
      </c>
      <c r="M1228" s="6">
        <f t="shared" si="1"/>
        <v>2</v>
      </c>
    </row>
    <row r="1229">
      <c r="A1229" s="1">
        <v>104932.0</v>
      </c>
      <c r="B1229" s="1">
        <v>65.0</v>
      </c>
      <c r="C1229" s="1">
        <v>29000.0</v>
      </c>
      <c r="D1229" s="1" t="s">
        <v>25</v>
      </c>
      <c r="E1229" s="1">
        <v>4796.14</v>
      </c>
      <c r="F1229" s="1">
        <v>5.0</v>
      </c>
      <c r="G1229" s="1">
        <v>26.0</v>
      </c>
      <c r="H1229" s="1">
        <v>5.0</v>
      </c>
      <c r="I1229" s="1" t="s">
        <v>22</v>
      </c>
      <c r="J1229" s="1">
        <v>0.871</v>
      </c>
      <c r="K1229" s="1">
        <v>0.886</v>
      </c>
      <c r="L1229" s="6" t="str">
        <f>if(J1229&gt;QUARTILE!$B$3, "TOP", 0)</f>
        <v>TOP</v>
      </c>
      <c r="M1229" s="6">
        <f t="shared" si="1"/>
        <v>2</v>
      </c>
    </row>
    <row r="1230">
      <c r="A1230" s="1">
        <v>104933.0</v>
      </c>
      <c r="B1230" s="1">
        <v>80.0</v>
      </c>
      <c r="C1230" s="1">
        <v>15000.0</v>
      </c>
      <c r="D1230" s="1" t="s">
        <v>23</v>
      </c>
      <c r="E1230" s="1">
        <v>774.01</v>
      </c>
      <c r="F1230" s="1">
        <v>1.0</v>
      </c>
      <c r="G1230" s="1">
        <v>26.0</v>
      </c>
      <c r="H1230" s="1">
        <v>4.0</v>
      </c>
      <c r="I1230" s="1" t="s">
        <v>22</v>
      </c>
      <c r="J1230" s="1">
        <v>1.0</v>
      </c>
      <c r="K1230" s="1">
        <v>0.716</v>
      </c>
      <c r="L1230" s="6" t="str">
        <f>if(J1230&gt;QUARTILE!$B$3, "TOP", 0)</f>
        <v>TOP</v>
      </c>
      <c r="M1230" s="6">
        <f t="shared" si="1"/>
        <v>2</v>
      </c>
    </row>
    <row r="1231">
      <c r="A1231" s="1">
        <v>104934.0</v>
      </c>
      <c r="B1231" s="1">
        <v>26.0</v>
      </c>
      <c r="C1231" s="1">
        <v>6000.0</v>
      </c>
      <c r="D1231" s="1" t="s">
        <v>21</v>
      </c>
      <c r="E1231" s="1">
        <v>13409.55</v>
      </c>
      <c r="F1231" s="1">
        <v>1.0</v>
      </c>
      <c r="G1231" s="1">
        <v>27.0</v>
      </c>
      <c r="H1231" s="1">
        <v>14.0</v>
      </c>
      <c r="I1231" s="1" t="s">
        <v>18</v>
      </c>
      <c r="J1231" s="1">
        <v>0.966</v>
      </c>
      <c r="K1231" s="1">
        <v>0.295</v>
      </c>
      <c r="L1231" s="6" t="str">
        <f>if(J1231&gt;QUARTILE!$B$3, "TOP", 0)</f>
        <v>TOP</v>
      </c>
      <c r="M1231" s="6">
        <f t="shared" si="1"/>
        <v>1</v>
      </c>
    </row>
    <row r="1232">
      <c r="A1232" s="1">
        <v>104935.0</v>
      </c>
      <c r="B1232" s="1">
        <v>25.0</v>
      </c>
      <c r="C1232" s="1">
        <v>21000.0</v>
      </c>
      <c r="D1232" s="1" t="s">
        <v>25</v>
      </c>
      <c r="E1232" s="1">
        <v>17079.51</v>
      </c>
      <c r="F1232" s="1">
        <v>5.0</v>
      </c>
      <c r="G1232" s="1">
        <v>19.0</v>
      </c>
      <c r="H1232" s="1">
        <v>21.0</v>
      </c>
      <c r="I1232" s="1" t="s">
        <v>26</v>
      </c>
      <c r="J1232" s="1">
        <v>0.874</v>
      </c>
      <c r="K1232" s="1">
        <v>0.532</v>
      </c>
      <c r="L1232" s="6" t="str">
        <f>if(J1232&gt;QUARTILE!$B$3, "TOP", 0)</f>
        <v>TOP</v>
      </c>
      <c r="M1232" s="6">
        <f t="shared" si="1"/>
        <v>3</v>
      </c>
    </row>
    <row r="1233">
      <c r="A1233" s="1">
        <v>104937.0</v>
      </c>
      <c r="B1233" s="1">
        <v>62.0</v>
      </c>
      <c r="C1233" s="1">
        <v>11000.0</v>
      </c>
      <c r="D1233" s="1" t="s">
        <v>17</v>
      </c>
      <c r="E1233" s="1">
        <v>42757.18</v>
      </c>
      <c r="F1233" s="1">
        <v>2.0</v>
      </c>
      <c r="G1233" s="1">
        <v>29.0</v>
      </c>
      <c r="H1233" s="1">
        <v>2.0</v>
      </c>
      <c r="I1233" s="1" t="s">
        <v>18</v>
      </c>
      <c r="J1233" s="1">
        <v>0.861</v>
      </c>
      <c r="K1233" s="1">
        <v>0.336</v>
      </c>
      <c r="L1233" s="6" t="str">
        <f>if(J1233&gt;QUARTILE!$B$3, "TOP", 0)</f>
        <v>TOP</v>
      </c>
      <c r="M1233" s="6">
        <f t="shared" si="1"/>
        <v>1</v>
      </c>
    </row>
    <row r="1234">
      <c r="A1234" s="1">
        <v>104940.0</v>
      </c>
      <c r="B1234" s="1">
        <v>66.0</v>
      </c>
      <c r="C1234" s="1">
        <v>24000.0</v>
      </c>
      <c r="D1234" s="1" t="s">
        <v>23</v>
      </c>
      <c r="E1234" s="1">
        <v>3513.82</v>
      </c>
      <c r="F1234" s="1">
        <v>1.0</v>
      </c>
      <c r="G1234" s="1">
        <v>22.0</v>
      </c>
      <c r="H1234" s="1">
        <v>6.0</v>
      </c>
      <c r="I1234" s="1" t="s">
        <v>22</v>
      </c>
      <c r="J1234" s="1">
        <v>0.817</v>
      </c>
      <c r="K1234" s="1">
        <v>0.402</v>
      </c>
      <c r="L1234" s="6" t="str">
        <f>if(J1234&gt;QUARTILE!$B$3, "TOP", 0)</f>
        <v>TOP</v>
      </c>
      <c r="M1234" s="6">
        <f t="shared" si="1"/>
        <v>2</v>
      </c>
    </row>
    <row r="1235">
      <c r="A1235" s="1">
        <v>104941.0</v>
      </c>
      <c r="B1235" s="1">
        <v>50.0</v>
      </c>
      <c r="C1235" s="1">
        <v>9000.0</v>
      </c>
      <c r="D1235" s="1" t="s">
        <v>23</v>
      </c>
      <c r="E1235" s="1">
        <v>5953.27</v>
      </c>
      <c r="F1235" s="1">
        <v>3.0</v>
      </c>
      <c r="G1235" s="1">
        <v>21.0</v>
      </c>
      <c r="H1235" s="1">
        <v>8.0</v>
      </c>
      <c r="I1235" s="1" t="s">
        <v>22</v>
      </c>
      <c r="J1235" s="1">
        <v>1.0</v>
      </c>
      <c r="K1235" s="1">
        <v>0.579</v>
      </c>
      <c r="L1235" s="6" t="str">
        <f>if(J1235&gt;QUARTILE!$B$3, "TOP", 0)</f>
        <v>TOP</v>
      </c>
      <c r="M1235" s="6">
        <f t="shared" si="1"/>
        <v>2</v>
      </c>
    </row>
    <row r="1236">
      <c r="A1236" s="1">
        <v>104942.0</v>
      </c>
      <c r="B1236" s="1">
        <v>49.0</v>
      </c>
      <c r="C1236" s="1">
        <v>29000.0</v>
      </c>
      <c r="D1236" s="1" t="s">
        <v>24</v>
      </c>
      <c r="E1236" s="1">
        <v>51983.08</v>
      </c>
      <c r="F1236" s="1">
        <v>1.0</v>
      </c>
      <c r="G1236" s="1">
        <v>23.0</v>
      </c>
      <c r="H1236" s="1">
        <v>8.0</v>
      </c>
      <c r="I1236" s="1" t="s">
        <v>18</v>
      </c>
      <c r="J1236" s="1">
        <v>0.995</v>
      </c>
      <c r="K1236" s="1">
        <v>0.515</v>
      </c>
      <c r="L1236" s="6" t="str">
        <f>if(J1236&gt;QUARTILE!$B$3, "TOP", 0)</f>
        <v>TOP</v>
      </c>
      <c r="M1236" s="6">
        <f t="shared" si="1"/>
        <v>1</v>
      </c>
    </row>
    <row r="1237">
      <c r="A1237" s="1">
        <v>104951.0</v>
      </c>
      <c r="B1237" s="1">
        <v>64.0</v>
      </c>
      <c r="C1237" s="1">
        <v>42000.0</v>
      </c>
      <c r="D1237" s="1" t="s">
        <v>23</v>
      </c>
      <c r="E1237" s="1">
        <v>6144.54</v>
      </c>
      <c r="F1237" s="1">
        <v>4.0</v>
      </c>
      <c r="G1237" s="1">
        <v>20.0</v>
      </c>
      <c r="H1237" s="1">
        <v>3.0</v>
      </c>
      <c r="I1237" s="1" t="s">
        <v>22</v>
      </c>
      <c r="J1237" s="1">
        <v>0.993</v>
      </c>
      <c r="K1237" s="1">
        <v>0.0</v>
      </c>
      <c r="L1237" s="6" t="str">
        <f>if(J1237&gt;QUARTILE!$B$3, "TOP", 0)</f>
        <v>TOP</v>
      </c>
      <c r="M1237" s="6">
        <f t="shared" si="1"/>
        <v>2</v>
      </c>
    </row>
    <row r="1238">
      <c r="A1238" s="1">
        <v>104954.0</v>
      </c>
      <c r="B1238" s="1">
        <v>48.0</v>
      </c>
      <c r="C1238" s="1">
        <v>9000.0</v>
      </c>
      <c r="D1238" s="1" t="s">
        <v>17</v>
      </c>
      <c r="E1238" s="1">
        <v>7505.75</v>
      </c>
      <c r="F1238" s="1">
        <v>5.0</v>
      </c>
      <c r="G1238" s="1">
        <v>15.0</v>
      </c>
      <c r="H1238" s="1">
        <v>18.0</v>
      </c>
      <c r="I1238" s="1" t="s">
        <v>22</v>
      </c>
      <c r="J1238" s="1">
        <v>0.843</v>
      </c>
      <c r="K1238" s="1">
        <v>0.581</v>
      </c>
      <c r="L1238" s="6" t="str">
        <f>if(J1238&gt;QUARTILE!$B$3, "TOP", 0)</f>
        <v>TOP</v>
      </c>
      <c r="M1238" s="6">
        <f t="shared" si="1"/>
        <v>2</v>
      </c>
    </row>
    <row r="1239">
      <c r="A1239" s="1">
        <v>104955.0</v>
      </c>
      <c r="B1239" s="1">
        <v>72.0</v>
      </c>
      <c r="C1239" s="1">
        <v>39000.0</v>
      </c>
      <c r="D1239" s="1" t="s">
        <v>25</v>
      </c>
      <c r="E1239" s="1">
        <v>24610.8</v>
      </c>
      <c r="F1239" s="1">
        <v>1.0</v>
      </c>
      <c r="G1239" s="1">
        <v>17.0</v>
      </c>
      <c r="H1239" s="1">
        <v>6.0</v>
      </c>
      <c r="I1239" s="1" t="s">
        <v>22</v>
      </c>
      <c r="J1239" s="1">
        <v>0.966</v>
      </c>
      <c r="K1239" s="1">
        <v>0.978</v>
      </c>
      <c r="L1239" s="6" t="str">
        <f>if(J1239&gt;QUARTILE!$B$3, "TOP", 0)</f>
        <v>TOP</v>
      </c>
      <c r="M1239" s="6">
        <f t="shared" si="1"/>
        <v>2</v>
      </c>
    </row>
    <row r="1240">
      <c r="A1240" s="1">
        <v>104956.0</v>
      </c>
      <c r="B1240" s="1">
        <v>33.0</v>
      </c>
      <c r="C1240" s="1">
        <v>19000.0</v>
      </c>
      <c r="D1240" s="1" t="s">
        <v>25</v>
      </c>
      <c r="E1240" s="1">
        <v>25712.51</v>
      </c>
      <c r="F1240" s="1">
        <v>3.0</v>
      </c>
      <c r="G1240" s="1">
        <v>21.0</v>
      </c>
      <c r="H1240" s="1">
        <v>11.0</v>
      </c>
      <c r="I1240" s="1" t="s">
        <v>22</v>
      </c>
      <c r="J1240" s="1">
        <v>0.978</v>
      </c>
      <c r="K1240" s="1">
        <v>0.923</v>
      </c>
      <c r="L1240" s="6" t="str">
        <f>if(J1240&gt;QUARTILE!$B$3, "TOP", 0)</f>
        <v>TOP</v>
      </c>
      <c r="M1240" s="6">
        <f t="shared" si="1"/>
        <v>2</v>
      </c>
    </row>
    <row r="1241">
      <c r="A1241" s="1">
        <v>104958.0</v>
      </c>
      <c r="B1241" s="1">
        <v>49.0</v>
      </c>
      <c r="C1241" s="1">
        <v>33000.0</v>
      </c>
      <c r="D1241" s="1" t="s">
        <v>25</v>
      </c>
      <c r="E1241" s="1">
        <v>22120.03</v>
      </c>
      <c r="F1241" s="1">
        <v>5.0</v>
      </c>
      <c r="G1241" s="1">
        <v>23.0</v>
      </c>
      <c r="H1241" s="1">
        <v>8.0</v>
      </c>
      <c r="I1241" s="1" t="s">
        <v>22</v>
      </c>
      <c r="J1241" s="1">
        <v>0.971</v>
      </c>
      <c r="K1241" s="1">
        <v>0.105</v>
      </c>
      <c r="L1241" s="6" t="str">
        <f>if(J1241&gt;QUARTILE!$B$3, "TOP", 0)</f>
        <v>TOP</v>
      </c>
      <c r="M1241" s="6">
        <f t="shared" si="1"/>
        <v>2</v>
      </c>
    </row>
    <row r="1242">
      <c r="A1242" s="1">
        <v>104976.0</v>
      </c>
      <c r="B1242" s="1">
        <v>47.0</v>
      </c>
      <c r="C1242" s="1">
        <v>16000.0</v>
      </c>
      <c r="D1242" s="1" t="s">
        <v>25</v>
      </c>
      <c r="E1242" s="1">
        <v>5569.36</v>
      </c>
      <c r="F1242" s="1">
        <v>5.0</v>
      </c>
      <c r="G1242" s="1">
        <v>23.0</v>
      </c>
      <c r="H1242" s="1">
        <v>15.0</v>
      </c>
      <c r="I1242" s="1" t="s">
        <v>22</v>
      </c>
      <c r="J1242" s="1">
        <v>0.989</v>
      </c>
      <c r="K1242" s="1">
        <v>0.703</v>
      </c>
      <c r="L1242" s="6" t="str">
        <f>if(J1242&gt;QUARTILE!$B$3, "TOP", 0)</f>
        <v>TOP</v>
      </c>
      <c r="M1242" s="6">
        <f t="shared" si="1"/>
        <v>2</v>
      </c>
    </row>
    <row r="1243">
      <c r="A1243" s="1">
        <v>104979.0</v>
      </c>
      <c r="B1243" s="1">
        <v>64.0</v>
      </c>
      <c r="C1243" s="1">
        <v>171000.0</v>
      </c>
      <c r="D1243" s="1" t="s">
        <v>23</v>
      </c>
      <c r="E1243" s="1">
        <v>679.01</v>
      </c>
      <c r="F1243" s="1">
        <v>4.0</v>
      </c>
      <c r="G1243" s="1">
        <v>19.0</v>
      </c>
      <c r="H1243" s="1">
        <v>4.0</v>
      </c>
      <c r="I1243" s="1" t="s">
        <v>22</v>
      </c>
      <c r="J1243" s="1">
        <v>0.888</v>
      </c>
      <c r="K1243" s="1">
        <v>0.715</v>
      </c>
      <c r="L1243" s="6" t="str">
        <f>if(J1243&gt;QUARTILE!$B$3, "TOP", 0)</f>
        <v>TOP</v>
      </c>
      <c r="M1243" s="6">
        <f t="shared" si="1"/>
        <v>2</v>
      </c>
    </row>
    <row r="1244">
      <c r="A1244" s="1">
        <v>104982.0</v>
      </c>
      <c r="B1244" s="1">
        <v>67.0</v>
      </c>
      <c r="C1244" s="1">
        <v>67000.0</v>
      </c>
      <c r="D1244" s="1" t="s">
        <v>25</v>
      </c>
      <c r="E1244" s="1">
        <v>59073.12</v>
      </c>
      <c r="F1244" s="1">
        <v>5.0</v>
      </c>
      <c r="G1244" s="1">
        <v>28.0</v>
      </c>
      <c r="H1244" s="1">
        <v>3.0</v>
      </c>
      <c r="I1244" s="1" t="s">
        <v>18</v>
      </c>
      <c r="J1244" s="1">
        <v>1.0</v>
      </c>
      <c r="K1244" s="1">
        <v>0.0</v>
      </c>
      <c r="L1244" s="6" t="str">
        <f>if(J1244&gt;QUARTILE!$B$3, "TOP", 0)</f>
        <v>TOP</v>
      </c>
      <c r="M1244" s="6">
        <f t="shared" si="1"/>
        <v>1</v>
      </c>
    </row>
    <row r="1245">
      <c r="A1245" s="1">
        <v>104994.0</v>
      </c>
      <c r="B1245" s="1">
        <v>54.0</v>
      </c>
      <c r="C1245" s="1">
        <v>40000.0</v>
      </c>
      <c r="D1245" s="1" t="s">
        <v>25</v>
      </c>
      <c r="E1245" s="1">
        <v>10308.48</v>
      </c>
      <c r="F1245" s="1">
        <v>5.0</v>
      </c>
      <c r="G1245" s="1">
        <v>22.0</v>
      </c>
      <c r="H1245" s="1">
        <v>6.0</v>
      </c>
      <c r="I1245" s="1" t="s">
        <v>22</v>
      </c>
      <c r="J1245" s="1">
        <v>1.0</v>
      </c>
      <c r="K1245" s="1">
        <v>0.163</v>
      </c>
      <c r="L1245" s="6" t="str">
        <f>if(J1245&gt;QUARTILE!$B$3, "TOP", 0)</f>
        <v>TOP</v>
      </c>
      <c r="M1245" s="6">
        <f t="shared" si="1"/>
        <v>2</v>
      </c>
    </row>
    <row r="124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</row>
    <row r="124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</row>
    <row r="1248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</row>
    <row r="1249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</row>
    <row r="1250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</row>
    <row r="125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</row>
    <row r="125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</row>
    <row r="126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</row>
    <row r="1268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</row>
    <row r="1269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</row>
    <row r="1270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</row>
    <row r="127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</row>
    <row r="127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</row>
    <row r="127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</row>
    <row r="127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</row>
    <row r="12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</row>
    <row r="127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</row>
    <row r="127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</row>
    <row r="1278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</row>
    <row r="1279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</row>
    <row r="1280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</row>
    <row r="128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</row>
    <row r="128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</row>
    <row r="128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</row>
    <row r="128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</row>
    <row r="128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</row>
    <row r="128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</row>
    <row r="128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</row>
    <row r="1288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</row>
    <row r="1289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</row>
    <row r="1290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</row>
    <row r="129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</row>
    <row r="129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</row>
    <row r="129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</row>
    <row r="129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</row>
    <row r="129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</row>
    <row r="129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</row>
    <row r="1297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</row>
    <row r="1298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</row>
    <row r="1299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</row>
    <row r="1300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</row>
    <row r="130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</row>
    <row r="130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</row>
    <row r="130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</row>
    <row r="130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</row>
    <row r="130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</row>
    <row r="130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</row>
    <row r="130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</row>
    <row r="1308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</row>
    <row r="1309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</row>
    <row r="1310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</row>
    <row r="131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</row>
    <row r="131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</row>
    <row r="131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</row>
    <row r="131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</row>
    <row r="13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</row>
    <row r="13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</row>
    <row r="1317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</row>
    <row r="1318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</row>
    <row r="1319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</row>
    <row r="1320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</row>
    <row r="132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</row>
    <row r="132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</row>
    <row r="132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</row>
    <row r="132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</row>
    <row r="13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</row>
    <row r="13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</row>
    <row r="132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</row>
    <row r="1328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</row>
    <row r="1329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</row>
    <row r="1330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</row>
    <row r="133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</row>
    <row r="133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</row>
    <row r="133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</row>
    <row r="133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</row>
    <row r="13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</row>
    <row r="133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</row>
    <row r="133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</row>
    <row r="133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</row>
    <row r="1339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</row>
    <row r="1340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</row>
    <row r="134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</row>
    <row r="134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</row>
    <row r="134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</row>
    <row r="134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</row>
    <row r="134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</row>
    <row r="134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</row>
    <row r="134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</row>
    <row r="1348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</row>
    <row r="1349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</row>
    <row r="1350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</row>
    <row r="135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</row>
    <row r="135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</row>
    <row r="135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</row>
    <row r="135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</row>
    <row r="135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</row>
    <row r="135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</row>
    <row r="1357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</row>
    <row r="1358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</row>
    <row r="1359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</row>
    <row r="1360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</row>
    <row r="136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</row>
    <row r="136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</row>
    <row r="1363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</row>
    <row r="136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</row>
    <row r="136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</row>
    <row r="136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</row>
    <row r="1367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</row>
    <row r="1368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</row>
    <row r="1369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</row>
    <row r="1370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</row>
    <row r="137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</row>
    <row r="137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</row>
    <row r="1373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</row>
    <row r="137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</row>
    <row r="13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</row>
    <row r="137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</row>
    <row r="1377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</row>
    <row r="1378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</row>
    <row r="1379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</row>
    <row r="1380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</row>
    <row r="138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</row>
    <row r="138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</row>
    <row r="138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</row>
    <row r="138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</row>
    <row r="138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</row>
    <row r="138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</row>
    <row r="138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</row>
    <row r="1388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</row>
    <row r="1389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</row>
    <row r="1390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</row>
    <row r="139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</row>
    <row r="139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</row>
    <row r="139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</row>
    <row r="139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</row>
    <row r="139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</row>
    <row r="139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</row>
    <row r="1397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</row>
    <row r="1398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</row>
    <row r="1399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</row>
    <row r="1400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</row>
    <row r="140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</row>
    <row r="140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</row>
    <row r="140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</row>
    <row r="140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</row>
    <row r="140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</row>
    <row r="140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</row>
    <row r="1407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</row>
    <row r="1408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</row>
    <row r="1409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</row>
    <row r="1410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</row>
    <row r="141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</row>
    <row r="141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</row>
    <row r="14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</row>
    <row r="141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</row>
    <row r="14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</row>
    <row r="14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</row>
    <row r="1417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</row>
    <row r="1418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</row>
    <row r="1419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</row>
    <row r="1420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</row>
    <row r="142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</row>
    <row r="142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</row>
    <row r="142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</row>
    <row r="142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</row>
    <row r="14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</row>
    <row r="14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</row>
    <row r="142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</row>
    <row r="1428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</row>
    <row r="1429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</row>
    <row r="1430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</row>
    <row r="143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</row>
    <row r="143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</row>
    <row r="143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</row>
    <row r="143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</row>
    <row r="14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</row>
    <row r="143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</row>
    <row r="1437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</row>
    <row r="1438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</row>
    <row r="1439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</row>
    <row r="1440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</row>
    <row r="144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</row>
    <row r="144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</row>
    <row r="144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</row>
    <row r="144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</row>
    <row r="144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</row>
    <row r="144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</row>
    <row r="1447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</row>
    <row r="1448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</row>
    <row r="1449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</row>
    <row r="1450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</row>
    <row r="145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</row>
    <row r="145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</row>
    <row r="145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</row>
    <row r="145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</row>
    <row r="145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</row>
    <row r="145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</row>
    <row r="145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</row>
    <row r="1458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</row>
    <row r="1459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</row>
    <row r="1460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</row>
    <row r="146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</row>
    <row r="146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</row>
    <row r="146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</row>
    <row r="146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</row>
    <row r="146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</row>
    <row r="146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</row>
    <row r="146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</row>
    <row r="1468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</row>
    <row r="1469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</row>
    <row r="1470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</row>
    <row r="147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</row>
    <row r="147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</row>
    <row r="147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</row>
    <row r="147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</row>
    <row r="147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</row>
    <row r="147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</row>
    <row r="147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</row>
    <row r="1478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</row>
    <row r="1479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</row>
    <row r="1480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</row>
    <row r="148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</row>
    <row r="148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</row>
    <row r="148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</row>
    <row r="148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</row>
    <row r="148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</row>
    <row r="148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</row>
    <row r="1487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</row>
    <row r="1488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</row>
    <row r="1489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</row>
    <row r="1490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</row>
    <row r="149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</row>
    <row r="149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</row>
    <row r="149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</row>
    <row r="149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</row>
    <row r="149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</row>
    <row r="149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</row>
    <row r="149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</row>
    <row r="1498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</row>
    <row r="1499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</row>
    <row r="1500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</row>
    <row r="150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</row>
    <row r="150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</row>
    <row r="150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</row>
    <row r="150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</row>
    <row r="150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</row>
    <row r="150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</row>
    <row r="15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</row>
    <row r="1508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</row>
    <row r="1509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</row>
    <row r="1510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</row>
    <row r="151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</row>
    <row r="151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</row>
    <row r="151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</row>
    <row r="151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</row>
    <row r="15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</row>
    <row r="15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</row>
    <row r="151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</row>
    <row r="1518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</row>
    <row r="1519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</row>
    <row r="1520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</row>
    <row r="152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</row>
    <row r="152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</row>
    <row r="152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</row>
    <row r="152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</row>
    <row r="15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</row>
    <row r="15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</row>
    <row r="152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</row>
    <row r="1528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</row>
    <row r="1529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</row>
    <row r="1530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</row>
    <row r="153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</row>
    <row r="153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</row>
    <row r="153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</row>
    <row r="153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</row>
    <row r="15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</row>
    <row r="153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</row>
    <row r="153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</row>
    <row r="1538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</row>
    <row r="1539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</row>
    <row r="1540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</row>
    <row r="154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</row>
    <row r="154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</row>
    <row r="154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</row>
    <row r="154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</row>
    <row r="154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</row>
    <row r="154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</row>
    <row r="154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</row>
    <row r="1548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</row>
    <row r="1549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</row>
    <row r="1550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</row>
    <row r="155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</row>
    <row r="155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</row>
    <row r="155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</row>
    <row r="155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</row>
    <row r="155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</row>
    <row r="155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</row>
    <row r="155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</row>
    <row r="1558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</row>
    <row r="1559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</row>
    <row r="1560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</row>
    <row r="156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</row>
    <row r="156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</row>
    <row r="156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</row>
    <row r="156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</row>
    <row r="156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</row>
    <row r="156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</row>
    <row r="156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</row>
    <row r="1568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</row>
    <row r="1569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</row>
    <row r="1570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</row>
    <row r="157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</row>
    <row r="157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</row>
    <row r="157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</row>
    <row r="157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</row>
    <row r="15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</row>
    <row r="157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</row>
    <row r="157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</row>
    <row r="1578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</row>
    <row r="1579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</row>
    <row r="1580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</row>
    <row r="158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</row>
    <row r="158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</row>
    <row r="158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</row>
    <row r="158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</row>
    <row r="158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</row>
    <row r="158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</row>
    <row r="158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</row>
    <row r="1588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</row>
    <row r="1589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</row>
    <row r="1590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</row>
    <row r="159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</row>
    <row r="159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</row>
    <row r="159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</row>
    <row r="159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</row>
    <row r="159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</row>
    <row r="159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</row>
    <row r="159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</row>
    <row r="1598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</row>
    <row r="1599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</row>
    <row r="1600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</row>
    <row r="160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</row>
    <row r="160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</row>
    <row r="160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</row>
    <row r="160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</row>
    <row r="160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</row>
    <row r="160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</row>
    <row r="16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</row>
    <row r="1608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</row>
    <row r="1609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</row>
    <row r="1610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</row>
    <row r="161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</row>
    <row r="161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</row>
    <row r="161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</row>
    <row r="161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</row>
    <row r="16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</row>
    <row r="16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</row>
    <row r="161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</row>
    <row r="1618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</row>
    <row r="1619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</row>
    <row r="1620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</row>
    <row r="16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</row>
    <row r="162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</row>
    <row r="162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</row>
    <row r="162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</row>
    <row r="16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</row>
    <row r="16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</row>
    <row r="162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</row>
    <row r="1628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</row>
    <row r="1629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</row>
    <row r="1630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</row>
    <row r="163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</row>
    <row r="163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</row>
    <row r="163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</row>
    <row r="163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</row>
    <row r="16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</row>
    <row r="163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</row>
    <row r="163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</row>
    <row r="1638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</row>
    <row r="1639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</row>
    <row r="1640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</row>
    <row r="164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</row>
    <row r="164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</row>
    <row r="164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</row>
    <row r="164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</row>
    <row r="164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</row>
    <row r="164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</row>
    <row r="164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</row>
    <row r="1648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</row>
    <row r="1649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</row>
    <row r="1650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</row>
    <row r="165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</row>
    <row r="165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</row>
    <row r="165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</row>
    <row r="165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</row>
    <row r="165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</row>
    <row r="165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</row>
    <row r="165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</row>
    <row r="1658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</row>
    <row r="1659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</row>
    <row r="1660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</row>
    <row r="166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</row>
    <row r="166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</row>
    <row r="1663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</row>
    <row r="166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</row>
    <row r="166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</row>
    <row r="166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</row>
    <row r="166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</row>
    <row r="1668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</row>
    <row r="1669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</row>
    <row r="1670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</row>
    <row r="167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</row>
    <row r="167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</row>
    <row r="167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</row>
    <row r="167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</row>
    <row r="167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</row>
    <row r="167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</row>
    <row r="167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</row>
    <row r="1678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</row>
    <row r="1679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</row>
    <row r="1680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</row>
    <row r="168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</row>
    <row r="168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</row>
    <row r="1683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</row>
    <row r="168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</row>
    <row r="168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</row>
    <row r="168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</row>
    <row r="168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</row>
    <row r="1688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</row>
    <row r="1689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</row>
    <row r="1690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</row>
    <row r="169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</row>
    <row r="169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</row>
    <row r="169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</row>
    <row r="169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</row>
    <row r="169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</row>
    <row r="169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</row>
    <row r="169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</row>
    <row r="1698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</row>
    <row r="1699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</row>
    <row r="1700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</row>
    <row r="170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</row>
    <row r="170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</row>
    <row r="1703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</row>
    <row r="170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</row>
    <row r="170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</row>
    <row r="170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</row>
    <row r="17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</row>
    <row r="1708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</row>
    <row r="1709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</row>
    <row r="1710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</row>
    <row r="171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</row>
    <row r="171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</row>
    <row r="171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</row>
    <row r="171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</row>
    <row r="17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</row>
    <row r="17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</row>
    <row r="171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</row>
    <row r="1718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</row>
    <row r="1719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</row>
    <row r="1720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</row>
    <row r="17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</row>
    <row r="172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</row>
    <row r="172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</row>
    <row r="172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</row>
    <row r="17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</row>
    <row r="17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</row>
    <row r="172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</row>
    <row r="1728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</row>
    <row r="1729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</row>
    <row r="1730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</row>
    <row r="173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</row>
    <row r="173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</row>
    <row r="173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</row>
    <row r="173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</row>
    <row r="17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</row>
    <row r="173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</row>
    <row r="173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</row>
    <row r="1738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</row>
    <row r="1739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</row>
    <row r="1740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</row>
    <row r="174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</row>
    <row r="174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</row>
    <row r="174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</row>
    <row r="174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</row>
    <row r="174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</row>
    <row r="174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40</v>
      </c>
    </row>
    <row r="2">
      <c r="A2" s="1">
        <v>100000.0</v>
      </c>
      <c r="B2" s="1">
        <v>56.0</v>
      </c>
      <c r="C2" s="1">
        <v>25000.0</v>
      </c>
      <c r="D2" s="1" t="s">
        <v>17</v>
      </c>
      <c r="E2" s="1">
        <v>47556.32</v>
      </c>
      <c r="F2" s="1">
        <v>2.0</v>
      </c>
      <c r="G2" s="1">
        <v>23.0</v>
      </c>
      <c r="H2" s="1">
        <v>2.0</v>
      </c>
      <c r="I2" s="1" t="s">
        <v>18</v>
      </c>
      <c r="J2" s="1">
        <v>0.191</v>
      </c>
      <c r="K2" s="1">
        <v>0.677</v>
      </c>
      <c r="L2" s="6" t="str">
        <f>if(J2&gt;QUARTILE!$B$3, "TOP", if(J2&lt;QUARTILE!$B$4, "BOTTOM", 0))</f>
        <v>BOTTOM</v>
      </c>
      <c r="M2" s="6">
        <f t="shared" ref="M2:M1242" si="1">if(I2="Branch", 1, if(I2="Internet", 2, 3))</f>
        <v>1</v>
      </c>
      <c r="N2" s="12" t="s">
        <v>10</v>
      </c>
      <c r="O2" s="6" t="s">
        <v>41</v>
      </c>
      <c r="P2" s="6" t="s">
        <v>42</v>
      </c>
    </row>
    <row r="3">
      <c r="A3" s="1">
        <v>100014.0</v>
      </c>
      <c r="B3" s="1">
        <v>41.0</v>
      </c>
      <c r="C3" s="1">
        <v>20000.0</v>
      </c>
      <c r="D3" s="1" t="s">
        <v>25</v>
      </c>
      <c r="E3" s="1">
        <v>5832.74</v>
      </c>
      <c r="F3" s="1">
        <v>1.0</v>
      </c>
      <c r="G3" s="1">
        <v>21.0</v>
      </c>
      <c r="H3" s="1">
        <v>11.0</v>
      </c>
      <c r="I3" s="1" t="s">
        <v>18</v>
      </c>
      <c r="J3" s="1">
        <v>0.149</v>
      </c>
      <c r="K3" s="1">
        <v>0.398</v>
      </c>
      <c r="L3" s="6" t="str">
        <f>if(J3&gt;QUARTILE!$B$3, "TOP", if(J3&lt;QUARTILE!$B$4, "BOTTOM", 0))</f>
        <v>BOTTOM</v>
      </c>
      <c r="M3" s="6">
        <f t="shared" si="1"/>
        <v>1</v>
      </c>
      <c r="N3" s="6" t="s">
        <v>18</v>
      </c>
      <c r="O3" s="10">
        <v>0.199</v>
      </c>
      <c r="P3" s="6">
        <v>297.0</v>
      </c>
    </row>
    <row r="4">
      <c r="A4" s="1">
        <v>100017.0</v>
      </c>
      <c r="B4" s="1">
        <v>57.0</v>
      </c>
      <c r="C4" s="1">
        <v>14000.0</v>
      </c>
      <c r="D4" s="1" t="s">
        <v>23</v>
      </c>
      <c r="E4" s="1">
        <v>45152.95</v>
      </c>
      <c r="F4" s="1">
        <v>1.0</v>
      </c>
      <c r="G4" s="1">
        <v>23.0</v>
      </c>
      <c r="H4" s="1">
        <v>3.0</v>
      </c>
      <c r="I4" s="1" t="s">
        <v>18</v>
      </c>
      <c r="J4" s="1">
        <v>0.216</v>
      </c>
      <c r="K4" s="1">
        <v>0.873</v>
      </c>
      <c r="L4" s="6" t="str">
        <f>if(J4&gt;QUARTILE!$B$3, "TOP", if(J4&lt;QUARTILE!$B$4, "BOTTOM", 0))</f>
        <v>BOTTOM</v>
      </c>
      <c r="M4" s="6">
        <f t="shared" si="1"/>
        <v>1</v>
      </c>
      <c r="N4" s="6" t="s">
        <v>22</v>
      </c>
      <c r="O4" s="10">
        <v>0.1795</v>
      </c>
      <c r="P4" s="6">
        <v>940.0</v>
      </c>
    </row>
    <row r="5">
      <c r="A5" s="1">
        <v>100018.0</v>
      </c>
      <c r="B5" s="1">
        <v>41.0</v>
      </c>
      <c r="C5" s="1">
        <v>11000.0</v>
      </c>
      <c r="D5" s="1" t="s">
        <v>27</v>
      </c>
      <c r="E5" s="1">
        <v>28599.28</v>
      </c>
      <c r="F5" s="1">
        <v>4.0</v>
      </c>
      <c r="G5" s="1">
        <v>25.0</v>
      </c>
      <c r="H5" s="1">
        <v>12.0</v>
      </c>
      <c r="I5" s="1" t="s">
        <v>18</v>
      </c>
      <c r="J5" s="1">
        <v>0.176</v>
      </c>
      <c r="K5" s="1">
        <v>0.059</v>
      </c>
      <c r="L5" s="6" t="str">
        <f>if(J5&gt;QUARTILE!$B$3, "TOP", if(J5&lt;QUARTILE!$B$4, "BOTTOM", 0))</f>
        <v>BOTTOM</v>
      </c>
      <c r="M5" s="6">
        <f t="shared" si="1"/>
        <v>1</v>
      </c>
      <c r="N5" s="6" t="s">
        <v>26</v>
      </c>
      <c r="O5" s="10">
        <v>0.28500000000000003</v>
      </c>
      <c r="P5" s="6">
        <v>4.0</v>
      </c>
    </row>
    <row r="6">
      <c r="A6" s="1">
        <v>100028.0</v>
      </c>
      <c r="B6" s="1">
        <v>77.0</v>
      </c>
      <c r="C6" s="1">
        <v>54000.0</v>
      </c>
      <c r="D6" s="1" t="s">
        <v>25</v>
      </c>
      <c r="E6" s="1">
        <v>11991.11</v>
      </c>
      <c r="F6" s="1">
        <v>5.0</v>
      </c>
      <c r="G6" s="1">
        <v>17.0</v>
      </c>
      <c r="H6" s="1">
        <v>5.0</v>
      </c>
      <c r="I6" s="1" t="s">
        <v>22</v>
      </c>
      <c r="J6" s="1">
        <v>0.217</v>
      </c>
      <c r="K6" s="1">
        <v>0.945</v>
      </c>
      <c r="L6" s="6" t="str">
        <f>if(J6&gt;QUARTILE!$B$3, "TOP", if(J6&lt;QUARTILE!$B$4, "BOTTOM", 0))</f>
        <v>BOTTOM</v>
      </c>
      <c r="M6" s="6">
        <f t="shared" si="1"/>
        <v>2</v>
      </c>
      <c r="N6" s="6" t="s">
        <v>43</v>
      </c>
      <c r="O6" s="10">
        <v>0.185</v>
      </c>
      <c r="P6" s="6">
        <v>1241.0</v>
      </c>
    </row>
    <row r="7">
      <c r="A7" s="1">
        <v>100041.0</v>
      </c>
      <c r="B7" s="1">
        <v>59.0</v>
      </c>
      <c r="C7" s="1">
        <v>12000.0</v>
      </c>
      <c r="D7" s="1" t="s">
        <v>27</v>
      </c>
      <c r="E7" s="1">
        <v>9532.48</v>
      </c>
      <c r="F7" s="1">
        <v>3.0</v>
      </c>
      <c r="G7" s="1">
        <v>17.0</v>
      </c>
      <c r="H7" s="1">
        <v>9.0</v>
      </c>
      <c r="I7" s="1" t="s">
        <v>22</v>
      </c>
      <c r="J7" s="1">
        <v>0.055</v>
      </c>
      <c r="K7" s="1">
        <v>0.581</v>
      </c>
      <c r="L7" s="6" t="str">
        <f>if(J7&gt;QUARTILE!$B$3, "TOP", if(J7&lt;QUARTILE!$B$4, "BOTTOM", 0))</f>
        <v>BOTTOM</v>
      </c>
      <c r="M7" s="6">
        <f t="shared" si="1"/>
        <v>2</v>
      </c>
    </row>
    <row r="8">
      <c r="A8" s="1">
        <v>100043.0</v>
      </c>
      <c r="B8" s="1">
        <v>77.0</v>
      </c>
      <c r="C8" s="1">
        <v>24000.0</v>
      </c>
      <c r="D8" s="1" t="s">
        <v>23</v>
      </c>
      <c r="E8" s="1">
        <v>4790.87</v>
      </c>
      <c r="F8" s="1">
        <v>3.0</v>
      </c>
      <c r="G8" s="1">
        <v>14.0</v>
      </c>
      <c r="H8" s="1">
        <v>6.0</v>
      </c>
      <c r="I8" s="1" t="s">
        <v>22</v>
      </c>
      <c r="J8" s="1">
        <v>0.113</v>
      </c>
      <c r="K8" s="1">
        <v>0.936</v>
      </c>
      <c r="L8" s="6" t="str">
        <f>if(J8&gt;QUARTILE!$B$3, "TOP", if(J8&lt;QUARTILE!$B$4, "BOTTOM", 0))</f>
        <v>BOTTOM</v>
      </c>
      <c r="M8" s="6">
        <f t="shared" si="1"/>
        <v>2</v>
      </c>
    </row>
    <row r="9">
      <c r="A9" s="1">
        <v>100048.0</v>
      </c>
      <c r="B9" s="1">
        <v>64.0</v>
      </c>
      <c r="C9" s="1">
        <v>12000.0</v>
      </c>
      <c r="D9" s="1" t="s">
        <v>27</v>
      </c>
      <c r="E9" s="1">
        <v>10750.08</v>
      </c>
      <c r="F9" s="1">
        <v>3.0</v>
      </c>
      <c r="G9" s="1">
        <v>16.0</v>
      </c>
      <c r="H9" s="1">
        <v>6.0</v>
      </c>
      <c r="I9" s="1" t="s">
        <v>22</v>
      </c>
      <c r="J9" s="1">
        <v>0.101</v>
      </c>
      <c r="K9" s="1">
        <v>0.951</v>
      </c>
      <c r="L9" s="6" t="str">
        <f>if(J9&gt;QUARTILE!$B$3, "TOP", if(J9&lt;QUARTILE!$B$4, "BOTTOM", 0))</f>
        <v>BOTTOM</v>
      </c>
      <c r="M9" s="6">
        <f t="shared" si="1"/>
        <v>2</v>
      </c>
    </row>
    <row r="10">
      <c r="A10" s="1">
        <v>100051.0</v>
      </c>
      <c r="B10" s="1">
        <v>61.0</v>
      </c>
      <c r="C10" s="1">
        <v>19000.0</v>
      </c>
      <c r="D10" s="1" t="s">
        <v>17</v>
      </c>
      <c r="E10" s="1">
        <v>1277.15</v>
      </c>
      <c r="F10" s="1">
        <v>3.0</v>
      </c>
      <c r="G10" s="1">
        <v>16.0</v>
      </c>
      <c r="H10" s="1">
        <v>6.0</v>
      </c>
      <c r="I10" s="1" t="s">
        <v>22</v>
      </c>
      <c r="J10" s="1">
        <v>0.091</v>
      </c>
      <c r="K10" s="1">
        <v>0.177</v>
      </c>
      <c r="L10" s="6" t="str">
        <f>if(J10&gt;QUARTILE!$B$3, "TOP", if(J10&lt;QUARTILE!$B$4, "BOTTOM", 0))</f>
        <v>BOTTOM</v>
      </c>
      <c r="M10" s="6">
        <f t="shared" si="1"/>
        <v>2</v>
      </c>
    </row>
    <row r="11">
      <c r="A11" s="1">
        <v>100057.0</v>
      </c>
      <c r="B11" s="1">
        <v>68.0</v>
      </c>
      <c r="C11" s="1">
        <v>38000.0</v>
      </c>
      <c r="D11" s="1" t="s">
        <v>23</v>
      </c>
      <c r="E11" s="1">
        <v>7414.89</v>
      </c>
      <c r="F11" s="1">
        <v>2.0</v>
      </c>
      <c r="G11" s="1">
        <v>17.0</v>
      </c>
      <c r="H11" s="1">
        <v>4.0</v>
      </c>
      <c r="I11" s="1" t="s">
        <v>22</v>
      </c>
      <c r="J11" s="1">
        <v>0.289</v>
      </c>
      <c r="K11" s="1">
        <v>0.139</v>
      </c>
      <c r="L11" s="6" t="str">
        <f>if(J11&gt;QUARTILE!$B$3, "TOP", if(J11&lt;QUARTILE!$B$4, "BOTTOM", 0))</f>
        <v>BOTTOM</v>
      </c>
      <c r="M11" s="6">
        <f t="shared" si="1"/>
        <v>2</v>
      </c>
    </row>
    <row r="12">
      <c r="A12" s="1">
        <v>100067.0</v>
      </c>
      <c r="B12" s="1">
        <v>67.0</v>
      </c>
      <c r="C12" s="1">
        <v>29000.0</v>
      </c>
      <c r="D12" s="1" t="s">
        <v>17</v>
      </c>
      <c r="E12" s="1">
        <v>21103.3</v>
      </c>
      <c r="F12" s="1">
        <v>2.0</v>
      </c>
      <c r="G12" s="1">
        <v>16.0</v>
      </c>
      <c r="H12" s="1">
        <v>5.0</v>
      </c>
      <c r="I12" s="1" t="s">
        <v>22</v>
      </c>
      <c r="J12" s="1">
        <v>0.123</v>
      </c>
      <c r="K12" s="1">
        <v>0.638</v>
      </c>
      <c r="L12" s="6" t="str">
        <f>if(J12&gt;QUARTILE!$B$3, "TOP", if(J12&lt;QUARTILE!$B$4, "BOTTOM", 0))</f>
        <v>BOTTOM</v>
      </c>
      <c r="M12" s="6">
        <f t="shared" si="1"/>
        <v>2</v>
      </c>
    </row>
    <row r="13">
      <c r="A13" s="1">
        <v>100070.0</v>
      </c>
      <c r="B13" s="1">
        <v>43.0</v>
      </c>
      <c r="C13" s="1">
        <v>29000.0</v>
      </c>
      <c r="D13" s="1" t="s">
        <v>17</v>
      </c>
      <c r="E13" s="1">
        <v>63867.74</v>
      </c>
      <c r="F13" s="1">
        <v>3.0</v>
      </c>
      <c r="G13" s="1">
        <v>18.0</v>
      </c>
      <c r="H13" s="1">
        <v>10.0</v>
      </c>
      <c r="I13" s="1" t="s">
        <v>18</v>
      </c>
      <c r="J13" s="1">
        <v>0.258</v>
      </c>
      <c r="K13" s="1">
        <v>0.305</v>
      </c>
      <c r="L13" s="6" t="str">
        <f>if(J13&gt;QUARTILE!$B$3, "TOP", if(J13&lt;QUARTILE!$B$4, "BOTTOM", 0))</f>
        <v>BOTTOM</v>
      </c>
      <c r="M13" s="6">
        <f t="shared" si="1"/>
        <v>1</v>
      </c>
    </row>
    <row r="14">
      <c r="A14" s="1">
        <v>100071.0</v>
      </c>
      <c r="B14" s="1">
        <v>70.0</v>
      </c>
      <c r="C14" s="1">
        <v>38000.0</v>
      </c>
      <c r="D14" s="1" t="s">
        <v>30</v>
      </c>
      <c r="E14" s="1">
        <v>8445.35</v>
      </c>
      <c r="F14" s="1">
        <v>2.0</v>
      </c>
      <c r="G14" s="1">
        <v>15.0</v>
      </c>
      <c r="H14" s="1">
        <v>3.0</v>
      </c>
      <c r="I14" s="1" t="s">
        <v>22</v>
      </c>
      <c r="J14" s="1">
        <v>0.23</v>
      </c>
      <c r="K14" s="1">
        <v>0.589</v>
      </c>
      <c r="L14" s="6" t="str">
        <f>if(J14&gt;QUARTILE!$B$3, "TOP", if(J14&lt;QUARTILE!$B$4, "BOTTOM", 0))</f>
        <v>BOTTOM</v>
      </c>
      <c r="M14" s="6">
        <f t="shared" si="1"/>
        <v>2</v>
      </c>
    </row>
    <row r="15">
      <c r="A15" s="1">
        <v>100072.0</v>
      </c>
      <c r="B15" s="1">
        <v>19.0</v>
      </c>
      <c r="C15" s="1">
        <v>17000.0</v>
      </c>
      <c r="D15" s="1" t="s">
        <v>25</v>
      </c>
      <c r="E15" s="1">
        <v>4208.96</v>
      </c>
      <c r="F15" s="1">
        <v>3.0</v>
      </c>
      <c r="G15" s="1">
        <v>26.0</v>
      </c>
      <c r="H15" s="1">
        <v>19.0</v>
      </c>
      <c r="I15" s="1" t="s">
        <v>18</v>
      </c>
      <c r="J15" s="1">
        <v>0.171</v>
      </c>
      <c r="K15" s="1">
        <v>0.97</v>
      </c>
      <c r="L15" s="6" t="str">
        <f>if(J15&gt;QUARTILE!$B$3, "TOP", if(J15&lt;QUARTILE!$B$4, "BOTTOM", 0))</f>
        <v>BOTTOM</v>
      </c>
      <c r="M15" s="6">
        <f t="shared" si="1"/>
        <v>1</v>
      </c>
    </row>
    <row r="16">
      <c r="A16" s="1">
        <v>100074.0</v>
      </c>
      <c r="B16" s="1">
        <v>45.0</v>
      </c>
      <c r="C16" s="1">
        <v>20000.0</v>
      </c>
      <c r="D16" s="1" t="s">
        <v>25</v>
      </c>
      <c r="E16" s="1">
        <v>24273.68</v>
      </c>
      <c r="F16" s="1">
        <v>4.0</v>
      </c>
      <c r="G16" s="1">
        <v>17.0</v>
      </c>
      <c r="H16" s="1">
        <v>17.0</v>
      </c>
      <c r="I16" s="1" t="s">
        <v>18</v>
      </c>
      <c r="J16" s="1">
        <v>0.121</v>
      </c>
      <c r="K16" s="1">
        <v>0.184</v>
      </c>
      <c r="L16" s="6" t="str">
        <f>if(J16&gt;QUARTILE!$B$3, "TOP", if(J16&lt;QUARTILE!$B$4, "BOTTOM", 0))</f>
        <v>BOTTOM</v>
      </c>
      <c r="M16" s="6">
        <f t="shared" si="1"/>
        <v>1</v>
      </c>
    </row>
    <row r="17">
      <c r="A17" s="1">
        <v>100077.0</v>
      </c>
      <c r="B17" s="1">
        <v>24.0</v>
      </c>
      <c r="C17" s="1">
        <v>17000.0</v>
      </c>
      <c r="D17" s="1" t="s">
        <v>27</v>
      </c>
      <c r="E17" s="1">
        <v>25118.79</v>
      </c>
      <c r="F17" s="1">
        <v>4.0</v>
      </c>
      <c r="G17" s="1">
        <v>22.0</v>
      </c>
      <c r="H17" s="1">
        <v>24.0</v>
      </c>
      <c r="I17" s="1" t="s">
        <v>26</v>
      </c>
      <c r="J17" s="1">
        <v>0.281</v>
      </c>
      <c r="K17" s="1">
        <v>0.843</v>
      </c>
      <c r="L17" s="6" t="str">
        <f>if(J17&gt;QUARTILE!$B$3, "TOP", if(J17&lt;QUARTILE!$B$4, "BOTTOM", 0))</f>
        <v>BOTTOM</v>
      </c>
      <c r="M17" s="6">
        <f t="shared" si="1"/>
        <v>3</v>
      </c>
    </row>
    <row r="18">
      <c r="A18" s="1">
        <v>100079.0</v>
      </c>
      <c r="B18" s="1">
        <v>78.0</v>
      </c>
      <c r="C18" s="1">
        <v>24000.0</v>
      </c>
      <c r="D18" s="1" t="s">
        <v>23</v>
      </c>
      <c r="E18" s="1">
        <v>49820.61</v>
      </c>
      <c r="F18" s="1">
        <v>1.0</v>
      </c>
      <c r="G18" s="1">
        <v>17.0</v>
      </c>
      <c r="H18" s="1">
        <v>4.0</v>
      </c>
      <c r="I18" s="1" t="s">
        <v>18</v>
      </c>
      <c r="J18" s="1">
        <v>0.15</v>
      </c>
      <c r="K18" s="1">
        <v>0.334</v>
      </c>
      <c r="L18" s="6" t="str">
        <f>if(J18&gt;QUARTILE!$B$3, "TOP", if(J18&lt;QUARTILE!$B$4, "BOTTOM", 0))</f>
        <v>BOTTOM</v>
      </c>
      <c r="M18" s="6">
        <f t="shared" si="1"/>
        <v>1</v>
      </c>
    </row>
    <row r="19">
      <c r="A19" s="1">
        <v>100090.0</v>
      </c>
      <c r="B19" s="1">
        <v>79.0</v>
      </c>
      <c r="C19" s="1">
        <v>25000.0</v>
      </c>
      <c r="D19" s="1" t="s">
        <v>25</v>
      </c>
      <c r="E19" s="1">
        <v>21193.61</v>
      </c>
      <c r="F19" s="1">
        <v>1.0</v>
      </c>
      <c r="G19" s="1">
        <v>17.0</v>
      </c>
      <c r="H19" s="1">
        <v>4.0</v>
      </c>
      <c r="I19" s="1" t="s">
        <v>22</v>
      </c>
      <c r="J19" s="1">
        <v>0.313</v>
      </c>
      <c r="K19" s="1">
        <v>0.273</v>
      </c>
      <c r="L19" s="6" t="str">
        <f>if(J19&gt;QUARTILE!$B$3, "TOP", if(J19&lt;QUARTILE!$B$4, "BOTTOM", 0))</f>
        <v>BOTTOM</v>
      </c>
      <c r="M19" s="6">
        <f t="shared" si="1"/>
        <v>2</v>
      </c>
    </row>
    <row r="20">
      <c r="A20" s="1">
        <v>100091.0</v>
      </c>
      <c r="B20" s="1">
        <v>23.0</v>
      </c>
      <c r="C20" s="1">
        <v>10000.0</v>
      </c>
      <c r="D20" s="1" t="s">
        <v>23</v>
      </c>
      <c r="E20" s="1">
        <v>23140.31</v>
      </c>
      <c r="F20" s="1">
        <v>2.0</v>
      </c>
      <c r="G20" s="1">
        <v>20.0</v>
      </c>
      <c r="H20" s="1">
        <v>17.0</v>
      </c>
      <c r="I20" s="1" t="s">
        <v>22</v>
      </c>
      <c r="J20" s="1">
        <v>0.167</v>
      </c>
      <c r="K20" s="1">
        <v>0.447</v>
      </c>
      <c r="L20" s="6" t="str">
        <f>if(J20&gt;QUARTILE!$B$3, "TOP", if(J20&lt;QUARTILE!$B$4, "BOTTOM", 0))</f>
        <v>BOTTOM</v>
      </c>
      <c r="M20" s="6">
        <f t="shared" si="1"/>
        <v>2</v>
      </c>
    </row>
    <row r="21">
      <c r="A21" s="1">
        <v>100093.0</v>
      </c>
      <c r="B21" s="1">
        <v>59.0</v>
      </c>
      <c r="C21" s="1">
        <v>15000.0</v>
      </c>
      <c r="D21" s="1" t="s">
        <v>25</v>
      </c>
      <c r="E21" s="1">
        <v>547.12</v>
      </c>
      <c r="F21" s="1">
        <v>2.0</v>
      </c>
      <c r="G21" s="1">
        <v>18.0</v>
      </c>
      <c r="H21" s="1">
        <v>3.0</v>
      </c>
      <c r="I21" s="1" t="s">
        <v>22</v>
      </c>
      <c r="J21" s="1">
        <v>0.274</v>
      </c>
      <c r="K21" s="1">
        <v>0.653</v>
      </c>
      <c r="L21" s="6" t="str">
        <f>if(J21&gt;QUARTILE!$B$3, "TOP", if(J21&lt;QUARTILE!$B$4, "BOTTOM", 0))</f>
        <v>BOTTOM</v>
      </c>
      <c r="M21" s="6">
        <f t="shared" si="1"/>
        <v>2</v>
      </c>
    </row>
    <row r="22">
      <c r="A22" s="1">
        <v>100094.0</v>
      </c>
      <c r="B22" s="1">
        <v>21.0</v>
      </c>
      <c r="C22" s="1">
        <v>39000.0</v>
      </c>
      <c r="D22" s="1" t="s">
        <v>27</v>
      </c>
      <c r="E22" s="1">
        <v>45876.89</v>
      </c>
      <c r="F22" s="1">
        <v>5.0</v>
      </c>
      <c r="G22" s="1">
        <v>23.0</v>
      </c>
      <c r="H22" s="1">
        <v>11.0</v>
      </c>
      <c r="I22" s="1" t="s">
        <v>22</v>
      </c>
      <c r="J22" s="1">
        <v>0.148</v>
      </c>
      <c r="K22" s="1">
        <v>0.0</v>
      </c>
      <c r="L22" s="6" t="str">
        <f>if(J22&gt;QUARTILE!$B$3, "TOP", if(J22&lt;QUARTILE!$B$4, "BOTTOM", 0))</f>
        <v>BOTTOM</v>
      </c>
      <c r="M22" s="6">
        <f t="shared" si="1"/>
        <v>2</v>
      </c>
    </row>
    <row r="23">
      <c r="A23" s="1">
        <v>100095.0</v>
      </c>
      <c r="B23" s="1">
        <v>71.0</v>
      </c>
      <c r="C23" s="1">
        <v>18000.0</v>
      </c>
      <c r="D23" s="1" t="s">
        <v>27</v>
      </c>
      <c r="E23" s="1">
        <v>8253.01</v>
      </c>
      <c r="F23" s="1">
        <v>3.0</v>
      </c>
      <c r="G23" s="1">
        <v>29.0</v>
      </c>
      <c r="H23" s="1">
        <v>4.0</v>
      </c>
      <c r="I23" s="1" t="s">
        <v>22</v>
      </c>
      <c r="J23" s="1">
        <v>0.254</v>
      </c>
      <c r="K23" s="1">
        <v>0.449</v>
      </c>
      <c r="L23" s="6" t="str">
        <f>if(J23&gt;QUARTILE!$B$3, "TOP", if(J23&lt;QUARTILE!$B$4, "BOTTOM", 0))</f>
        <v>BOTTOM</v>
      </c>
      <c r="M23" s="6">
        <f t="shared" si="1"/>
        <v>2</v>
      </c>
    </row>
    <row r="24">
      <c r="A24" s="1">
        <v>100101.0</v>
      </c>
      <c r="B24" s="1">
        <v>51.0</v>
      </c>
      <c r="C24" s="1">
        <v>17000.0</v>
      </c>
      <c r="D24" s="1" t="s">
        <v>27</v>
      </c>
      <c r="E24" s="1">
        <v>820.58</v>
      </c>
      <c r="F24" s="1">
        <v>4.0</v>
      </c>
      <c r="G24" s="1">
        <v>24.0</v>
      </c>
      <c r="H24" s="1">
        <v>5.0</v>
      </c>
      <c r="I24" s="1" t="s">
        <v>22</v>
      </c>
      <c r="J24" s="1">
        <v>0.26</v>
      </c>
      <c r="K24" s="1">
        <v>0.669</v>
      </c>
      <c r="L24" s="6" t="str">
        <f>if(J24&gt;QUARTILE!$B$3, "TOP", if(J24&lt;QUARTILE!$B$4, "BOTTOM", 0))</f>
        <v>BOTTOM</v>
      </c>
      <c r="M24" s="6">
        <f t="shared" si="1"/>
        <v>2</v>
      </c>
    </row>
    <row r="25">
      <c r="A25" s="1">
        <v>100113.0</v>
      </c>
      <c r="B25" s="1">
        <v>74.0</v>
      </c>
      <c r="C25" s="1">
        <v>20000.0</v>
      </c>
      <c r="D25" s="1" t="s">
        <v>25</v>
      </c>
      <c r="E25" s="1">
        <v>17119.63</v>
      </c>
      <c r="F25" s="1">
        <v>2.0</v>
      </c>
      <c r="G25" s="1">
        <v>28.0</v>
      </c>
      <c r="H25" s="1">
        <v>4.0</v>
      </c>
      <c r="I25" s="1" t="s">
        <v>22</v>
      </c>
      <c r="J25" s="1">
        <v>0.224</v>
      </c>
      <c r="K25" s="1">
        <v>0.471</v>
      </c>
      <c r="L25" s="6" t="str">
        <f>if(J25&gt;QUARTILE!$B$3, "TOP", if(J25&lt;QUARTILE!$B$4, "BOTTOM", 0))</f>
        <v>BOTTOM</v>
      </c>
      <c r="M25" s="6">
        <f t="shared" si="1"/>
        <v>2</v>
      </c>
    </row>
    <row r="26">
      <c r="A26" s="1">
        <v>100120.0</v>
      </c>
      <c r="B26" s="1">
        <v>64.0</v>
      </c>
      <c r="C26" s="1">
        <v>32000.0</v>
      </c>
      <c r="D26" s="1" t="s">
        <v>17</v>
      </c>
      <c r="E26" s="1">
        <v>16112.15</v>
      </c>
      <c r="F26" s="1">
        <v>5.0</v>
      </c>
      <c r="G26" s="1">
        <v>15.0</v>
      </c>
      <c r="H26" s="1">
        <v>5.0</v>
      </c>
      <c r="I26" s="1" t="s">
        <v>22</v>
      </c>
      <c r="J26" s="1">
        <v>0.193</v>
      </c>
      <c r="K26" s="1">
        <v>0.688</v>
      </c>
      <c r="L26" s="6" t="str">
        <f>if(J26&gt;QUARTILE!$B$3, "TOP", if(J26&lt;QUARTILE!$B$4, "BOTTOM", 0))</f>
        <v>BOTTOM</v>
      </c>
      <c r="M26" s="6">
        <f t="shared" si="1"/>
        <v>2</v>
      </c>
    </row>
    <row r="27">
      <c r="A27" s="1">
        <v>100125.0</v>
      </c>
      <c r="B27" s="1">
        <v>77.0</v>
      </c>
      <c r="C27" s="1">
        <v>56000.0</v>
      </c>
      <c r="D27" s="1" t="s">
        <v>23</v>
      </c>
      <c r="E27" s="1">
        <v>6267.22</v>
      </c>
      <c r="F27" s="1">
        <v>5.0</v>
      </c>
      <c r="G27" s="1">
        <v>18.0</v>
      </c>
      <c r="H27" s="1">
        <v>8.0</v>
      </c>
      <c r="I27" s="1" t="s">
        <v>22</v>
      </c>
      <c r="J27" s="1">
        <v>0.298</v>
      </c>
      <c r="K27" s="1">
        <v>0.31</v>
      </c>
      <c r="L27" s="6" t="str">
        <f>if(J27&gt;QUARTILE!$B$3, "TOP", if(J27&lt;QUARTILE!$B$4, "BOTTOM", 0))</f>
        <v>BOTTOM</v>
      </c>
      <c r="M27" s="6">
        <f t="shared" si="1"/>
        <v>2</v>
      </c>
    </row>
    <row r="28">
      <c r="A28" s="1">
        <v>100133.0</v>
      </c>
      <c r="B28" s="1">
        <v>18.0</v>
      </c>
      <c r="C28" s="1">
        <v>10000.0</v>
      </c>
      <c r="D28" s="1" t="s">
        <v>27</v>
      </c>
      <c r="E28" s="1">
        <v>79179.91</v>
      </c>
      <c r="F28" s="1">
        <v>5.0</v>
      </c>
      <c r="G28" s="1">
        <v>26.0</v>
      </c>
      <c r="H28" s="1">
        <v>11.0</v>
      </c>
      <c r="I28" s="1" t="s">
        <v>18</v>
      </c>
      <c r="J28" s="1">
        <v>0.278</v>
      </c>
      <c r="K28" s="1">
        <v>0.206</v>
      </c>
      <c r="L28" s="6" t="str">
        <f>if(J28&gt;QUARTILE!$B$3, "TOP", if(J28&lt;QUARTILE!$B$4, "BOTTOM", 0))</f>
        <v>BOTTOM</v>
      </c>
      <c r="M28" s="6">
        <f t="shared" si="1"/>
        <v>1</v>
      </c>
    </row>
    <row r="29">
      <c r="A29" s="1">
        <v>100136.0</v>
      </c>
      <c r="B29" s="1">
        <v>26.0</v>
      </c>
      <c r="C29" s="1">
        <v>13000.0</v>
      </c>
      <c r="D29" s="1" t="s">
        <v>27</v>
      </c>
      <c r="E29" s="1">
        <v>23682.56</v>
      </c>
      <c r="F29" s="1">
        <v>5.0</v>
      </c>
      <c r="G29" s="1">
        <v>14.0</v>
      </c>
      <c r="H29" s="1">
        <v>14.0</v>
      </c>
      <c r="I29" s="1" t="s">
        <v>22</v>
      </c>
      <c r="J29" s="1">
        <v>0.057</v>
      </c>
      <c r="K29" s="1">
        <v>0.827</v>
      </c>
      <c r="L29" s="6" t="str">
        <f>if(J29&gt;QUARTILE!$B$3, "TOP", if(J29&lt;QUARTILE!$B$4, "BOTTOM", 0))</f>
        <v>BOTTOM</v>
      </c>
      <c r="M29" s="6">
        <f t="shared" si="1"/>
        <v>2</v>
      </c>
    </row>
    <row r="30">
      <c r="A30" s="1">
        <v>100137.0</v>
      </c>
      <c r="B30" s="1">
        <v>41.0</v>
      </c>
      <c r="C30" s="1">
        <v>34000.0</v>
      </c>
      <c r="D30" s="1" t="s">
        <v>21</v>
      </c>
      <c r="E30" s="1">
        <v>8215.08</v>
      </c>
      <c r="F30" s="1">
        <v>4.0</v>
      </c>
      <c r="G30" s="1">
        <v>21.0</v>
      </c>
      <c r="H30" s="1">
        <v>10.0</v>
      </c>
      <c r="I30" s="1" t="s">
        <v>22</v>
      </c>
      <c r="J30" s="1">
        <v>0.157</v>
      </c>
      <c r="K30" s="1">
        <v>0.374</v>
      </c>
      <c r="L30" s="6" t="str">
        <f>if(J30&gt;QUARTILE!$B$3, "TOP", if(J30&lt;QUARTILE!$B$4, "BOTTOM", 0))</f>
        <v>BOTTOM</v>
      </c>
      <c r="M30" s="6">
        <f t="shared" si="1"/>
        <v>2</v>
      </c>
    </row>
    <row r="31">
      <c r="A31" s="1">
        <v>100138.0</v>
      </c>
      <c r="B31" s="1">
        <v>18.0</v>
      </c>
      <c r="C31" s="1">
        <v>39000.0</v>
      </c>
      <c r="D31" s="1" t="s">
        <v>23</v>
      </c>
      <c r="E31" s="1">
        <v>2196.68</v>
      </c>
      <c r="F31" s="1">
        <v>3.0</v>
      </c>
      <c r="G31" s="1">
        <v>17.0</v>
      </c>
      <c r="H31" s="1">
        <v>8.0</v>
      </c>
      <c r="I31" s="1" t="s">
        <v>22</v>
      </c>
      <c r="J31" s="1">
        <v>0.243</v>
      </c>
      <c r="K31" s="1">
        <v>0.359</v>
      </c>
      <c r="L31" s="6" t="str">
        <f>if(J31&gt;QUARTILE!$B$3, "TOP", if(J31&lt;QUARTILE!$B$4, "BOTTOM", 0))</f>
        <v>BOTTOM</v>
      </c>
      <c r="M31" s="6">
        <f t="shared" si="1"/>
        <v>2</v>
      </c>
    </row>
    <row r="32">
      <c r="A32" s="1">
        <v>100139.0</v>
      </c>
      <c r="B32" s="1">
        <v>61.0</v>
      </c>
      <c r="C32" s="1">
        <v>70000.0</v>
      </c>
      <c r="D32" s="1" t="s">
        <v>27</v>
      </c>
      <c r="E32" s="1">
        <v>17053.3</v>
      </c>
      <c r="F32" s="1">
        <v>1.0</v>
      </c>
      <c r="G32" s="1">
        <v>27.0</v>
      </c>
      <c r="H32" s="1">
        <v>6.0</v>
      </c>
      <c r="I32" s="1" t="s">
        <v>22</v>
      </c>
      <c r="J32" s="1">
        <v>0.171</v>
      </c>
      <c r="K32" s="1">
        <v>0.173</v>
      </c>
      <c r="L32" s="6" t="str">
        <f>if(J32&gt;QUARTILE!$B$3, "TOP", if(J32&lt;QUARTILE!$B$4, "BOTTOM", 0))</f>
        <v>BOTTOM</v>
      </c>
      <c r="M32" s="6">
        <f t="shared" si="1"/>
        <v>2</v>
      </c>
    </row>
    <row r="33">
      <c r="A33" s="1">
        <v>100142.0</v>
      </c>
      <c r="B33" s="1">
        <v>80.0</v>
      </c>
      <c r="C33" s="1">
        <v>41000.0</v>
      </c>
      <c r="D33" s="1" t="s">
        <v>23</v>
      </c>
      <c r="E33" s="1">
        <v>11688.4</v>
      </c>
      <c r="F33" s="1">
        <v>3.0</v>
      </c>
      <c r="G33" s="1">
        <v>20.0</v>
      </c>
      <c r="H33" s="1">
        <v>4.0</v>
      </c>
      <c r="I33" s="1" t="s">
        <v>22</v>
      </c>
      <c r="J33" s="1">
        <v>0.189</v>
      </c>
      <c r="K33" s="1">
        <v>0.176</v>
      </c>
      <c r="L33" s="6" t="str">
        <f>if(J33&gt;QUARTILE!$B$3, "TOP", if(J33&lt;QUARTILE!$B$4, "BOTTOM", 0))</f>
        <v>BOTTOM</v>
      </c>
      <c r="M33" s="6">
        <f t="shared" si="1"/>
        <v>2</v>
      </c>
    </row>
    <row r="34">
      <c r="A34" s="1">
        <v>100144.0</v>
      </c>
      <c r="B34" s="1">
        <v>68.0</v>
      </c>
      <c r="C34" s="1">
        <v>30000.0</v>
      </c>
      <c r="D34" s="1" t="s">
        <v>17</v>
      </c>
      <c r="E34" s="1">
        <v>17111.94</v>
      </c>
      <c r="F34" s="1">
        <v>1.0</v>
      </c>
      <c r="G34" s="1">
        <v>21.0</v>
      </c>
      <c r="H34" s="1">
        <v>7.0</v>
      </c>
      <c r="I34" s="1" t="s">
        <v>22</v>
      </c>
      <c r="J34" s="1">
        <v>0.177</v>
      </c>
      <c r="K34" s="1">
        <v>0.011</v>
      </c>
      <c r="L34" s="6" t="str">
        <f>if(J34&gt;QUARTILE!$B$3, "TOP", if(J34&lt;QUARTILE!$B$4, "BOTTOM", 0))</f>
        <v>BOTTOM</v>
      </c>
      <c r="M34" s="6">
        <f t="shared" si="1"/>
        <v>2</v>
      </c>
    </row>
    <row r="35">
      <c r="A35" s="1">
        <v>100148.0</v>
      </c>
      <c r="B35" s="1">
        <v>52.0</v>
      </c>
      <c r="C35" s="1">
        <v>13000.0</v>
      </c>
      <c r="D35" s="1" t="s">
        <v>17</v>
      </c>
      <c r="E35" s="1">
        <v>13620.66</v>
      </c>
      <c r="F35" s="1">
        <v>4.0</v>
      </c>
      <c r="G35" s="1">
        <v>21.0</v>
      </c>
      <c r="H35" s="1">
        <v>2.0</v>
      </c>
      <c r="I35" s="1" t="s">
        <v>22</v>
      </c>
      <c r="J35" s="1">
        <v>0.171</v>
      </c>
      <c r="K35" s="1">
        <v>0.634</v>
      </c>
      <c r="L35" s="6" t="str">
        <f>if(J35&gt;QUARTILE!$B$3, "TOP", if(J35&lt;QUARTILE!$B$4, "BOTTOM", 0))</f>
        <v>BOTTOM</v>
      </c>
      <c r="M35" s="6">
        <f t="shared" si="1"/>
        <v>2</v>
      </c>
    </row>
    <row r="36">
      <c r="A36" s="1">
        <v>100150.0</v>
      </c>
      <c r="B36" s="1">
        <v>76.0</v>
      </c>
      <c r="C36" s="1">
        <v>27000.0</v>
      </c>
      <c r="D36" s="1" t="s">
        <v>17</v>
      </c>
      <c r="E36" s="1">
        <v>3582.25</v>
      </c>
      <c r="F36" s="1">
        <v>5.0</v>
      </c>
      <c r="G36" s="1">
        <v>15.0</v>
      </c>
      <c r="H36" s="1">
        <v>5.0</v>
      </c>
      <c r="I36" s="1" t="s">
        <v>22</v>
      </c>
      <c r="J36" s="1">
        <v>0.082</v>
      </c>
      <c r="K36" s="1">
        <v>0.04</v>
      </c>
      <c r="L36" s="6" t="str">
        <f>if(J36&gt;QUARTILE!$B$3, "TOP", if(J36&lt;QUARTILE!$B$4, "BOTTOM", 0))</f>
        <v>BOTTOM</v>
      </c>
      <c r="M36" s="6">
        <f t="shared" si="1"/>
        <v>2</v>
      </c>
    </row>
    <row r="37">
      <c r="A37" s="1">
        <v>100151.0</v>
      </c>
      <c r="B37" s="1">
        <v>22.0</v>
      </c>
      <c r="C37" s="1">
        <v>24000.0</v>
      </c>
      <c r="D37" s="1" t="s">
        <v>25</v>
      </c>
      <c r="E37" s="1">
        <v>12452.94</v>
      </c>
      <c r="F37" s="1">
        <v>5.0</v>
      </c>
      <c r="G37" s="1">
        <v>21.0</v>
      </c>
      <c r="H37" s="1">
        <v>15.0</v>
      </c>
      <c r="I37" s="1" t="s">
        <v>18</v>
      </c>
      <c r="J37" s="1">
        <v>0.073</v>
      </c>
      <c r="K37" s="1">
        <v>0.318</v>
      </c>
      <c r="L37" s="6" t="str">
        <f>if(J37&gt;QUARTILE!$B$3, "TOP", if(J37&lt;QUARTILE!$B$4, "BOTTOM", 0))</f>
        <v>BOTTOM</v>
      </c>
      <c r="M37" s="6">
        <f t="shared" si="1"/>
        <v>1</v>
      </c>
    </row>
    <row r="38">
      <c r="A38" s="1">
        <v>100153.0</v>
      </c>
      <c r="B38" s="1">
        <v>56.0</v>
      </c>
      <c r="C38" s="1">
        <v>93000.0</v>
      </c>
      <c r="D38" s="1" t="s">
        <v>23</v>
      </c>
      <c r="E38" s="1">
        <v>13445.3</v>
      </c>
      <c r="F38" s="1">
        <v>5.0</v>
      </c>
      <c r="G38" s="1">
        <v>12.0</v>
      </c>
      <c r="H38" s="1">
        <v>2.0</v>
      </c>
      <c r="I38" s="1" t="s">
        <v>22</v>
      </c>
      <c r="J38" s="1">
        <v>0.257</v>
      </c>
      <c r="K38" s="1">
        <v>0.914</v>
      </c>
      <c r="L38" s="6" t="str">
        <f>if(J38&gt;QUARTILE!$B$3, "TOP", if(J38&lt;QUARTILE!$B$4, "BOTTOM", 0))</f>
        <v>BOTTOM</v>
      </c>
      <c r="M38" s="6">
        <f t="shared" si="1"/>
        <v>2</v>
      </c>
    </row>
    <row r="39">
      <c r="A39" s="1">
        <v>100158.0</v>
      </c>
      <c r="B39" s="1">
        <v>26.0</v>
      </c>
      <c r="C39" s="1">
        <v>25000.0</v>
      </c>
      <c r="D39" s="1" t="s">
        <v>25</v>
      </c>
      <c r="E39" s="1">
        <v>10872.04</v>
      </c>
      <c r="F39" s="1">
        <v>5.0</v>
      </c>
      <c r="G39" s="1">
        <v>22.0</v>
      </c>
      <c r="H39" s="1">
        <v>11.0</v>
      </c>
      <c r="I39" s="1" t="s">
        <v>18</v>
      </c>
      <c r="J39" s="1">
        <v>0.132</v>
      </c>
      <c r="K39" s="1">
        <v>0.234</v>
      </c>
      <c r="L39" s="6" t="str">
        <f>if(J39&gt;QUARTILE!$B$3, "TOP", if(J39&lt;QUARTILE!$B$4, "BOTTOM", 0))</f>
        <v>BOTTOM</v>
      </c>
      <c r="M39" s="6">
        <f t="shared" si="1"/>
        <v>1</v>
      </c>
    </row>
    <row r="40">
      <c r="A40" s="1">
        <v>100163.0</v>
      </c>
      <c r="B40" s="1">
        <v>65.0</v>
      </c>
      <c r="C40" s="1">
        <v>27000.0</v>
      </c>
      <c r="D40" s="1" t="s">
        <v>30</v>
      </c>
      <c r="E40" s="1">
        <v>11929.02</v>
      </c>
      <c r="F40" s="1">
        <v>3.0</v>
      </c>
      <c r="G40" s="1">
        <v>20.0</v>
      </c>
      <c r="H40" s="1">
        <v>6.0</v>
      </c>
      <c r="I40" s="1" t="s">
        <v>22</v>
      </c>
      <c r="J40" s="1">
        <v>0.119</v>
      </c>
      <c r="K40" s="1">
        <v>0.007</v>
      </c>
      <c r="L40" s="6" t="str">
        <f>if(J40&gt;QUARTILE!$B$3, "TOP", if(J40&lt;QUARTILE!$B$4, "BOTTOM", 0))</f>
        <v>BOTTOM</v>
      </c>
      <c r="M40" s="6">
        <f t="shared" si="1"/>
        <v>2</v>
      </c>
    </row>
    <row r="41">
      <c r="A41" s="1">
        <v>100168.0</v>
      </c>
      <c r="B41" s="1">
        <v>54.0</v>
      </c>
      <c r="C41" s="1">
        <v>17000.0</v>
      </c>
      <c r="D41" s="1" t="s">
        <v>27</v>
      </c>
      <c r="E41" s="1">
        <v>2108.17</v>
      </c>
      <c r="F41" s="1">
        <v>1.0</v>
      </c>
      <c r="G41" s="1">
        <v>24.0</v>
      </c>
      <c r="H41" s="1">
        <v>5.0</v>
      </c>
      <c r="I41" s="1" t="s">
        <v>22</v>
      </c>
      <c r="J41" s="1">
        <v>0.014</v>
      </c>
      <c r="K41" s="1">
        <v>0.579</v>
      </c>
      <c r="L41" s="6" t="str">
        <f>if(J41&gt;QUARTILE!$B$3, "TOP", if(J41&lt;QUARTILE!$B$4, "BOTTOM", 0))</f>
        <v>BOTTOM</v>
      </c>
      <c r="M41" s="6">
        <f t="shared" si="1"/>
        <v>2</v>
      </c>
    </row>
    <row r="42">
      <c r="A42" s="1">
        <v>100170.0</v>
      </c>
      <c r="B42" s="1">
        <v>61.0</v>
      </c>
      <c r="C42" s="1">
        <v>38000.0</v>
      </c>
      <c r="D42" s="1" t="s">
        <v>25</v>
      </c>
      <c r="E42" s="1">
        <v>2339.99</v>
      </c>
      <c r="F42" s="1">
        <v>2.0</v>
      </c>
      <c r="G42" s="1">
        <v>19.0</v>
      </c>
      <c r="H42" s="1">
        <v>4.0</v>
      </c>
      <c r="I42" s="1" t="s">
        <v>22</v>
      </c>
      <c r="J42" s="1">
        <v>0.071</v>
      </c>
      <c r="K42" s="1">
        <v>0.618</v>
      </c>
      <c r="L42" s="6" t="str">
        <f>if(J42&gt;QUARTILE!$B$3, "TOP", if(J42&lt;QUARTILE!$B$4, "BOTTOM", 0))</f>
        <v>BOTTOM</v>
      </c>
      <c r="M42" s="6">
        <f t="shared" si="1"/>
        <v>2</v>
      </c>
    </row>
    <row r="43">
      <c r="A43" s="1">
        <v>100173.0</v>
      </c>
      <c r="B43" s="1">
        <v>44.0</v>
      </c>
      <c r="C43" s="1">
        <v>12000.0</v>
      </c>
      <c r="D43" s="1" t="s">
        <v>21</v>
      </c>
      <c r="E43" s="1">
        <v>22781.03</v>
      </c>
      <c r="F43" s="1">
        <v>5.0</v>
      </c>
      <c r="G43" s="1">
        <v>22.0</v>
      </c>
      <c r="H43" s="1">
        <v>13.0</v>
      </c>
      <c r="I43" s="1" t="s">
        <v>22</v>
      </c>
      <c r="J43" s="1">
        <v>0.056</v>
      </c>
      <c r="K43" s="1">
        <v>0.0</v>
      </c>
      <c r="L43" s="6" t="str">
        <f>if(J43&gt;QUARTILE!$B$3, "TOP", if(J43&lt;QUARTILE!$B$4, "BOTTOM", 0))</f>
        <v>BOTTOM</v>
      </c>
      <c r="M43" s="6">
        <f t="shared" si="1"/>
        <v>2</v>
      </c>
    </row>
    <row r="44">
      <c r="A44" s="1">
        <v>100174.0</v>
      </c>
      <c r="B44" s="1">
        <v>52.0</v>
      </c>
      <c r="C44" s="1">
        <v>46000.0</v>
      </c>
      <c r="D44" s="1" t="s">
        <v>23</v>
      </c>
      <c r="E44" s="1">
        <v>6167.25</v>
      </c>
      <c r="F44" s="1">
        <v>4.0</v>
      </c>
      <c r="G44" s="1">
        <v>19.0</v>
      </c>
      <c r="H44" s="1">
        <v>5.0</v>
      </c>
      <c r="I44" s="1" t="s">
        <v>22</v>
      </c>
      <c r="J44" s="1">
        <v>0.226</v>
      </c>
      <c r="K44" s="1">
        <v>0.0</v>
      </c>
      <c r="L44" s="6" t="str">
        <f>if(J44&gt;QUARTILE!$B$3, "TOP", if(J44&lt;QUARTILE!$B$4, "BOTTOM", 0))</f>
        <v>BOTTOM</v>
      </c>
      <c r="M44" s="6">
        <f t="shared" si="1"/>
        <v>2</v>
      </c>
    </row>
    <row r="45">
      <c r="A45" s="1">
        <v>100176.0</v>
      </c>
      <c r="B45" s="1">
        <v>52.0</v>
      </c>
      <c r="C45" s="1">
        <v>14000.0</v>
      </c>
      <c r="D45" s="1" t="s">
        <v>17</v>
      </c>
      <c r="E45" s="1">
        <v>15911.43</v>
      </c>
      <c r="F45" s="1">
        <v>5.0</v>
      </c>
      <c r="G45" s="1">
        <v>17.0</v>
      </c>
      <c r="H45" s="1">
        <v>6.0</v>
      </c>
      <c r="I45" s="1" t="s">
        <v>22</v>
      </c>
      <c r="J45" s="1">
        <v>0.253</v>
      </c>
      <c r="K45" s="1">
        <v>0.027</v>
      </c>
      <c r="L45" s="6" t="str">
        <f>if(J45&gt;QUARTILE!$B$3, "TOP", if(J45&lt;QUARTILE!$B$4, "BOTTOM", 0))</f>
        <v>BOTTOM</v>
      </c>
      <c r="M45" s="6">
        <f t="shared" si="1"/>
        <v>2</v>
      </c>
    </row>
    <row r="46">
      <c r="A46" s="1">
        <v>100180.0</v>
      </c>
      <c r="B46" s="1">
        <v>20.0</v>
      </c>
      <c r="C46" s="1">
        <v>22000.0</v>
      </c>
      <c r="D46" s="1" t="s">
        <v>24</v>
      </c>
      <c r="E46" s="1">
        <v>12520.19</v>
      </c>
      <c r="F46" s="1">
        <v>2.0</v>
      </c>
      <c r="G46" s="1">
        <v>21.0</v>
      </c>
      <c r="H46" s="1">
        <v>11.0</v>
      </c>
      <c r="I46" s="1" t="s">
        <v>22</v>
      </c>
      <c r="J46" s="1">
        <v>0.064</v>
      </c>
      <c r="K46" s="1">
        <v>0.344</v>
      </c>
      <c r="L46" s="6" t="str">
        <f>if(J46&gt;QUARTILE!$B$3, "TOP", if(J46&lt;QUARTILE!$B$4, "BOTTOM", 0))</f>
        <v>BOTTOM</v>
      </c>
      <c r="M46" s="6">
        <f t="shared" si="1"/>
        <v>2</v>
      </c>
    </row>
    <row r="47">
      <c r="A47" s="1">
        <v>100181.0</v>
      </c>
      <c r="B47" s="1">
        <v>18.0</v>
      </c>
      <c r="C47" s="1">
        <v>35000.0</v>
      </c>
      <c r="D47" s="1" t="s">
        <v>27</v>
      </c>
      <c r="E47" s="1">
        <v>21384.83</v>
      </c>
      <c r="F47" s="1">
        <v>3.0</v>
      </c>
      <c r="G47" s="1">
        <v>21.0</v>
      </c>
      <c r="H47" s="1">
        <v>19.0</v>
      </c>
      <c r="I47" s="1" t="s">
        <v>18</v>
      </c>
      <c r="J47" s="1">
        <v>0.011</v>
      </c>
      <c r="K47" s="1">
        <v>0.666</v>
      </c>
      <c r="L47" s="6" t="str">
        <f>if(J47&gt;QUARTILE!$B$3, "TOP", if(J47&lt;QUARTILE!$B$4, "BOTTOM", 0))</f>
        <v>BOTTOM</v>
      </c>
      <c r="M47" s="6">
        <f t="shared" si="1"/>
        <v>1</v>
      </c>
    </row>
    <row r="48">
      <c r="A48" s="1">
        <v>100183.0</v>
      </c>
      <c r="B48" s="1">
        <v>43.0</v>
      </c>
      <c r="C48" s="1">
        <v>14000.0</v>
      </c>
      <c r="D48" s="1" t="s">
        <v>27</v>
      </c>
      <c r="E48" s="1">
        <v>36767.58</v>
      </c>
      <c r="F48" s="1">
        <v>4.0</v>
      </c>
      <c r="G48" s="1">
        <v>19.0</v>
      </c>
      <c r="H48" s="1">
        <v>13.0</v>
      </c>
      <c r="I48" s="1" t="s">
        <v>22</v>
      </c>
      <c r="J48" s="1">
        <v>0.171</v>
      </c>
      <c r="K48" s="1">
        <v>0.07</v>
      </c>
      <c r="L48" s="6" t="str">
        <f>if(J48&gt;QUARTILE!$B$3, "TOP", if(J48&lt;QUARTILE!$B$4, "BOTTOM", 0))</f>
        <v>BOTTOM</v>
      </c>
      <c r="M48" s="6">
        <f t="shared" si="1"/>
        <v>2</v>
      </c>
    </row>
    <row r="49">
      <c r="A49" s="1">
        <v>100191.0</v>
      </c>
      <c r="B49" s="1">
        <v>32.0</v>
      </c>
      <c r="C49" s="1">
        <v>10000.0</v>
      </c>
      <c r="D49" s="1" t="s">
        <v>24</v>
      </c>
      <c r="E49" s="1">
        <v>11802.85</v>
      </c>
      <c r="F49" s="1">
        <v>1.0</v>
      </c>
      <c r="G49" s="1">
        <v>22.0</v>
      </c>
      <c r="H49" s="1">
        <v>14.0</v>
      </c>
      <c r="I49" s="1" t="s">
        <v>22</v>
      </c>
      <c r="J49" s="1">
        <v>0.017</v>
      </c>
      <c r="K49" s="1">
        <v>0.223</v>
      </c>
      <c r="L49" s="6" t="str">
        <f>if(J49&gt;QUARTILE!$B$3, "TOP", if(J49&lt;QUARTILE!$B$4, "BOTTOM", 0))</f>
        <v>BOTTOM</v>
      </c>
      <c r="M49" s="6">
        <f t="shared" si="1"/>
        <v>2</v>
      </c>
    </row>
    <row r="50">
      <c r="A50" s="1">
        <v>100195.0</v>
      </c>
      <c r="B50" s="1">
        <v>30.0</v>
      </c>
      <c r="C50" s="1">
        <v>21000.0</v>
      </c>
      <c r="D50" s="1" t="s">
        <v>25</v>
      </c>
      <c r="E50" s="1">
        <v>39974.13</v>
      </c>
      <c r="F50" s="1">
        <v>5.0</v>
      </c>
      <c r="G50" s="1">
        <v>19.0</v>
      </c>
      <c r="H50" s="1">
        <v>10.0</v>
      </c>
      <c r="I50" s="1" t="s">
        <v>18</v>
      </c>
      <c r="J50" s="1">
        <v>0.208</v>
      </c>
      <c r="K50" s="1">
        <v>0.398</v>
      </c>
      <c r="L50" s="6" t="str">
        <f>if(J50&gt;QUARTILE!$B$3, "TOP", if(J50&lt;QUARTILE!$B$4, "BOTTOM", 0))</f>
        <v>BOTTOM</v>
      </c>
      <c r="M50" s="6">
        <f t="shared" si="1"/>
        <v>1</v>
      </c>
    </row>
    <row r="51">
      <c r="A51" s="1">
        <v>100196.0</v>
      </c>
      <c r="B51" s="1">
        <v>68.0</v>
      </c>
      <c r="C51" s="1">
        <v>13000.0</v>
      </c>
      <c r="D51" s="1" t="s">
        <v>23</v>
      </c>
      <c r="E51" s="1">
        <v>18695.44</v>
      </c>
      <c r="F51" s="1">
        <v>3.0</v>
      </c>
      <c r="G51" s="1">
        <v>11.0</v>
      </c>
      <c r="H51" s="1">
        <v>7.0</v>
      </c>
      <c r="I51" s="1" t="s">
        <v>22</v>
      </c>
      <c r="J51" s="1">
        <v>0.12</v>
      </c>
      <c r="K51" s="1">
        <v>0.83</v>
      </c>
      <c r="L51" s="6" t="str">
        <f>if(J51&gt;QUARTILE!$B$3, "TOP", if(J51&lt;QUARTILE!$B$4, "BOTTOM", 0))</f>
        <v>BOTTOM</v>
      </c>
      <c r="M51" s="6">
        <f t="shared" si="1"/>
        <v>2</v>
      </c>
    </row>
    <row r="52">
      <c r="A52" s="1">
        <v>100198.0</v>
      </c>
      <c r="B52" s="1">
        <v>49.0</v>
      </c>
      <c r="C52" s="1">
        <v>22000.0</v>
      </c>
      <c r="D52" s="1" t="s">
        <v>17</v>
      </c>
      <c r="E52" s="1">
        <v>32743.76</v>
      </c>
      <c r="F52" s="1">
        <v>4.0</v>
      </c>
      <c r="G52" s="1">
        <v>23.0</v>
      </c>
      <c r="H52" s="1">
        <v>3.0</v>
      </c>
      <c r="I52" s="1" t="s">
        <v>18</v>
      </c>
      <c r="J52" s="1">
        <v>0.157</v>
      </c>
      <c r="K52" s="1">
        <v>0.203</v>
      </c>
      <c r="L52" s="6" t="str">
        <f>if(J52&gt;QUARTILE!$B$3, "TOP", if(J52&lt;QUARTILE!$B$4, "BOTTOM", 0))</f>
        <v>BOTTOM</v>
      </c>
      <c r="M52" s="6">
        <f t="shared" si="1"/>
        <v>1</v>
      </c>
    </row>
    <row r="53">
      <c r="A53" s="1">
        <v>100201.0</v>
      </c>
      <c r="B53" s="1">
        <v>69.0</v>
      </c>
      <c r="C53" s="1">
        <v>11000.0</v>
      </c>
      <c r="D53" s="1" t="s">
        <v>23</v>
      </c>
      <c r="E53" s="1">
        <v>9659.76</v>
      </c>
      <c r="F53" s="1">
        <v>1.0</v>
      </c>
      <c r="G53" s="1">
        <v>16.0</v>
      </c>
      <c r="H53" s="1">
        <v>7.0</v>
      </c>
      <c r="I53" s="1" t="s">
        <v>22</v>
      </c>
      <c r="J53" s="1">
        <v>0.167</v>
      </c>
      <c r="K53" s="1">
        <v>0.845</v>
      </c>
      <c r="L53" s="6" t="str">
        <f>if(J53&gt;QUARTILE!$B$3, "TOP", if(J53&lt;QUARTILE!$B$4, "BOTTOM", 0))</f>
        <v>BOTTOM</v>
      </c>
      <c r="M53" s="6">
        <f t="shared" si="1"/>
        <v>2</v>
      </c>
    </row>
    <row r="54">
      <c r="A54" s="1">
        <v>100206.0</v>
      </c>
      <c r="B54" s="1">
        <v>54.0</v>
      </c>
      <c r="C54" s="1">
        <v>22000.0</v>
      </c>
      <c r="D54" s="1" t="s">
        <v>27</v>
      </c>
      <c r="E54" s="1">
        <v>70241.1</v>
      </c>
      <c r="F54" s="1">
        <v>5.0</v>
      </c>
      <c r="G54" s="1">
        <v>23.0</v>
      </c>
      <c r="H54" s="1">
        <v>5.0</v>
      </c>
      <c r="I54" s="1" t="s">
        <v>18</v>
      </c>
      <c r="J54" s="1">
        <v>0.117</v>
      </c>
      <c r="K54" s="1">
        <v>0.706</v>
      </c>
      <c r="L54" s="6" t="str">
        <f>if(J54&gt;QUARTILE!$B$3, "TOP", if(J54&lt;QUARTILE!$B$4, "BOTTOM", 0))</f>
        <v>BOTTOM</v>
      </c>
      <c r="M54" s="6">
        <f t="shared" si="1"/>
        <v>1</v>
      </c>
    </row>
    <row r="55">
      <c r="A55" s="1">
        <v>100211.0</v>
      </c>
      <c r="B55" s="1">
        <v>60.0</v>
      </c>
      <c r="C55" s="1">
        <v>49000.0</v>
      </c>
      <c r="D55" s="1" t="s">
        <v>17</v>
      </c>
      <c r="E55" s="1">
        <v>2312.46</v>
      </c>
      <c r="F55" s="1">
        <v>5.0</v>
      </c>
      <c r="G55" s="1">
        <v>19.0</v>
      </c>
      <c r="H55" s="1">
        <v>6.0</v>
      </c>
      <c r="I55" s="1" t="s">
        <v>22</v>
      </c>
      <c r="J55" s="1">
        <v>0.182</v>
      </c>
      <c r="K55" s="1">
        <v>0.681</v>
      </c>
      <c r="L55" s="6" t="str">
        <f>if(J55&gt;QUARTILE!$B$3, "TOP", if(J55&lt;QUARTILE!$B$4, "BOTTOM", 0))</f>
        <v>BOTTOM</v>
      </c>
      <c r="M55" s="6">
        <f t="shared" si="1"/>
        <v>2</v>
      </c>
    </row>
    <row r="56">
      <c r="A56" s="1">
        <v>100216.0</v>
      </c>
      <c r="B56" s="1">
        <v>24.0</v>
      </c>
      <c r="C56" s="1">
        <v>14000.0</v>
      </c>
      <c r="D56" s="1" t="s">
        <v>27</v>
      </c>
      <c r="E56" s="1">
        <v>7617.85</v>
      </c>
      <c r="F56" s="1">
        <v>3.0</v>
      </c>
      <c r="G56" s="1">
        <v>20.0</v>
      </c>
      <c r="H56" s="1">
        <v>12.0</v>
      </c>
      <c r="I56" s="1" t="s">
        <v>22</v>
      </c>
      <c r="J56" s="1">
        <v>0.144</v>
      </c>
      <c r="K56" s="1">
        <v>0.391</v>
      </c>
      <c r="L56" s="6" t="str">
        <f>if(J56&gt;QUARTILE!$B$3, "TOP", if(J56&lt;QUARTILE!$B$4, "BOTTOM", 0))</f>
        <v>BOTTOM</v>
      </c>
      <c r="M56" s="6">
        <f t="shared" si="1"/>
        <v>2</v>
      </c>
    </row>
    <row r="57">
      <c r="A57" s="1">
        <v>100222.0</v>
      </c>
      <c r="B57" s="1">
        <v>59.0</v>
      </c>
      <c r="C57" s="1">
        <v>44000.0</v>
      </c>
      <c r="D57" s="1" t="s">
        <v>25</v>
      </c>
      <c r="E57" s="1">
        <v>11416.66</v>
      </c>
      <c r="F57" s="1">
        <v>4.0</v>
      </c>
      <c r="G57" s="1">
        <v>16.0</v>
      </c>
      <c r="H57" s="1">
        <v>5.0</v>
      </c>
      <c r="I57" s="1" t="s">
        <v>22</v>
      </c>
      <c r="J57" s="1">
        <v>0.21</v>
      </c>
      <c r="K57" s="1">
        <v>0.097</v>
      </c>
      <c r="L57" s="6" t="str">
        <f>if(J57&gt;QUARTILE!$B$3, "TOP", if(J57&lt;QUARTILE!$B$4, "BOTTOM", 0))</f>
        <v>BOTTOM</v>
      </c>
      <c r="M57" s="6">
        <f t="shared" si="1"/>
        <v>2</v>
      </c>
    </row>
    <row r="58">
      <c r="A58" s="1">
        <v>100227.0</v>
      </c>
      <c r="B58" s="1">
        <v>23.0</v>
      </c>
      <c r="C58" s="1">
        <v>25000.0</v>
      </c>
      <c r="D58" s="1" t="s">
        <v>23</v>
      </c>
      <c r="E58" s="1">
        <v>8426.19</v>
      </c>
      <c r="F58" s="1">
        <v>4.0</v>
      </c>
      <c r="G58" s="1">
        <v>23.0</v>
      </c>
      <c r="H58" s="1">
        <v>13.0</v>
      </c>
      <c r="I58" s="1" t="s">
        <v>22</v>
      </c>
      <c r="J58" s="1">
        <v>0.168</v>
      </c>
      <c r="K58" s="1">
        <v>0.89</v>
      </c>
      <c r="L58" s="6" t="str">
        <f>if(J58&gt;QUARTILE!$B$3, "TOP", if(J58&lt;QUARTILE!$B$4, "BOTTOM", 0))</f>
        <v>BOTTOM</v>
      </c>
      <c r="M58" s="6">
        <f t="shared" si="1"/>
        <v>2</v>
      </c>
    </row>
    <row r="59">
      <c r="A59" s="1">
        <v>100228.0</v>
      </c>
      <c r="B59" s="1">
        <v>45.0</v>
      </c>
      <c r="C59" s="1">
        <v>23000.0</v>
      </c>
      <c r="D59" s="1" t="s">
        <v>25</v>
      </c>
      <c r="E59" s="1">
        <v>25817.56</v>
      </c>
      <c r="F59" s="1">
        <v>4.0</v>
      </c>
      <c r="G59" s="1">
        <v>19.0</v>
      </c>
      <c r="H59" s="1">
        <v>4.0</v>
      </c>
      <c r="I59" s="1" t="s">
        <v>22</v>
      </c>
      <c r="J59" s="1">
        <v>0.151</v>
      </c>
      <c r="K59" s="1">
        <v>0.05</v>
      </c>
      <c r="L59" s="6" t="str">
        <f>if(J59&gt;QUARTILE!$B$3, "TOP", if(J59&lt;QUARTILE!$B$4, "BOTTOM", 0))</f>
        <v>BOTTOM</v>
      </c>
      <c r="M59" s="6">
        <f t="shared" si="1"/>
        <v>2</v>
      </c>
    </row>
    <row r="60">
      <c r="A60" s="1">
        <v>100229.0</v>
      </c>
      <c r="B60" s="1">
        <v>45.0</v>
      </c>
      <c r="C60" s="1">
        <v>10000.0</v>
      </c>
      <c r="D60" s="1" t="s">
        <v>24</v>
      </c>
      <c r="E60" s="1">
        <v>316.39</v>
      </c>
      <c r="F60" s="1">
        <v>3.0</v>
      </c>
      <c r="G60" s="1">
        <v>22.0</v>
      </c>
      <c r="H60" s="1">
        <v>14.0</v>
      </c>
      <c r="I60" s="1" t="s">
        <v>18</v>
      </c>
      <c r="J60" s="1">
        <v>0.05</v>
      </c>
      <c r="K60" s="1">
        <v>0.963</v>
      </c>
      <c r="L60" s="6" t="str">
        <f>if(J60&gt;QUARTILE!$B$3, "TOP", if(J60&lt;QUARTILE!$B$4, "BOTTOM", 0))</f>
        <v>BOTTOM</v>
      </c>
      <c r="M60" s="6">
        <f t="shared" si="1"/>
        <v>1</v>
      </c>
    </row>
    <row r="61">
      <c r="A61" s="1">
        <v>100231.0</v>
      </c>
      <c r="B61" s="1">
        <v>61.0</v>
      </c>
      <c r="C61" s="1">
        <v>35000.0</v>
      </c>
      <c r="D61" s="1" t="s">
        <v>25</v>
      </c>
      <c r="E61" s="1">
        <v>20513.58</v>
      </c>
      <c r="F61" s="1">
        <v>3.0</v>
      </c>
      <c r="G61" s="1">
        <v>25.0</v>
      </c>
      <c r="H61" s="1">
        <v>7.0</v>
      </c>
      <c r="I61" s="1" t="s">
        <v>22</v>
      </c>
      <c r="J61" s="1">
        <v>0.293</v>
      </c>
      <c r="K61" s="1">
        <v>0.523</v>
      </c>
      <c r="L61" s="6" t="str">
        <f>if(J61&gt;QUARTILE!$B$3, "TOP", if(J61&lt;QUARTILE!$B$4, "BOTTOM", 0))</f>
        <v>BOTTOM</v>
      </c>
      <c r="M61" s="6">
        <f t="shared" si="1"/>
        <v>2</v>
      </c>
    </row>
    <row r="62">
      <c r="A62" s="1">
        <v>100232.0</v>
      </c>
      <c r="B62" s="1">
        <v>37.0</v>
      </c>
      <c r="C62" s="1">
        <v>16000.0</v>
      </c>
      <c r="D62" s="1" t="s">
        <v>25</v>
      </c>
      <c r="E62" s="1">
        <v>4114.72</v>
      </c>
      <c r="F62" s="1">
        <v>1.0</v>
      </c>
      <c r="G62" s="1">
        <v>20.0</v>
      </c>
      <c r="H62" s="1">
        <v>8.0</v>
      </c>
      <c r="I62" s="1" t="s">
        <v>22</v>
      </c>
      <c r="J62" s="1">
        <v>0.21</v>
      </c>
      <c r="K62" s="1">
        <v>0.296</v>
      </c>
      <c r="L62" s="6" t="str">
        <f>if(J62&gt;QUARTILE!$B$3, "TOP", if(J62&lt;QUARTILE!$B$4, "BOTTOM", 0))</f>
        <v>BOTTOM</v>
      </c>
      <c r="M62" s="6">
        <f t="shared" si="1"/>
        <v>2</v>
      </c>
    </row>
    <row r="63">
      <c r="A63" s="1">
        <v>100233.0</v>
      </c>
      <c r="B63" s="1">
        <v>47.0</v>
      </c>
      <c r="C63" s="1">
        <v>9000.0</v>
      </c>
      <c r="D63" s="1" t="s">
        <v>23</v>
      </c>
      <c r="E63" s="1">
        <v>7211.09</v>
      </c>
      <c r="F63" s="1">
        <v>3.0</v>
      </c>
      <c r="G63" s="1">
        <v>22.0</v>
      </c>
      <c r="H63" s="1">
        <v>9.0</v>
      </c>
      <c r="I63" s="1" t="s">
        <v>22</v>
      </c>
      <c r="J63" s="1">
        <v>0.135</v>
      </c>
      <c r="K63" s="1">
        <v>0.138</v>
      </c>
      <c r="L63" s="6" t="str">
        <f>if(J63&gt;QUARTILE!$B$3, "TOP", if(J63&lt;QUARTILE!$B$4, "BOTTOM", 0))</f>
        <v>BOTTOM</v>
      </c>
      <c r="M63" s="6">
        <f t="shared" si="1"/>
        <v>2</v>
      </c>
    </row>
    <row r="64">
      <c r="A64" s="1">
        <v>100257.0</v>
      </c>
      <c r="B64" s="1">
        <v>79.0</v>
      </c>
      <c r="C64" s="1">
        <v>16000.0</v>
      </c>
      <c r="D64" s="1" t="s">
        <v>23</v>
      </c>
      <c r="E64" s="1">
        <v>28453.72</v>
      </c>
      <c r="F64" s="1">
        <v>2.0</v>
      </c>
      <c r="G64" s="1">
        <v>24.0</v>
      </c>
      <c r="H64" s="1">
        <v>7.0</v>
      </c>
      <c r="I64" s="1" t="s">
        <v>22</v>
      </c>
      <c r="J64" s="1">
        <v>0.239</v>
      </c>
      <c r="K64" s="1">
        <v>0.468</v>
      </c>
      <c r="L64" s="6" t="str">
        <f>if(J64&gt;QUARTILE!$B$3, "TOP", if(J64&lt;QUARTILE!$B$4, "BOTTOM", 0))</f>
        <v>BOTTOM</v>
      </c>
      <c r="M64" s="6">
        <f t="shared" si="1"/>
        <v>2</v>
      </c>
    </row>
    <row r="65">
      <c r="A65" s="1">
        <v>100258.0</v>
      </c>
      <c r="B65" s="1">
        <v>54.0</v>
      </c>
      <c r="C65" s="1">
        <v>9000.0</v>
      </c>
      <c r="D65" s="1" t="s">
        <v>27</v>
      </c>
      <c r="E65" s="1">
        <v>2516.67</v>
      </c>
      <c r="F65" s="1">
        <v>1.0</v>
      </c>
      <c r="G65" s="1">
        <v>18.0</v>
      </c>
      <c r="H65" s="1">
        <v>4.0</v>
      </c>
      <c r="I65" s="1" t="s">
        <v>22</v>
      </c>
      <c r="J65" s="1">
        <v>0.131</v>
      </c>
      <c r="K65" s="1">
        <v>0.247</v>
      </c>
      <c r="L65" s="6" t="str">
        <f>if(J65&gt;QUARTILE!$B$3, "TOP", if(J65&lt;QUARTILE!$B$4, "BOTTOM", 0))</f>
        <v>BOTTOM</v>
      </c>
      <c r="M65" s="6">
        <f t="shared" si="1"/>
        <v>2</v>
      </c>
    </row>
    <row r="66">
      <c r="A66" s="1">
        <v>100259.0</v>
      </c>
      <c r="B66" s="1">
        <v>50.0</v>
      </c>
      <c r="C66" s="1">
        <v>25000.0</v>
      </c>
      <c r="D66" s="1" t="s">
        <v>17</v>
      </c>
      <c r="E66" s="1">
        <v>9239.65</v>
      </c>
      <c r="F66" s="1">
        <v>2.0</v>
      </c>
      <c r="G66" s="1">
        <v>17.0</v>
      </c>
      <c r="H66" s="1">
        <v>9.0</v>
      </c>
      <c r="I66" s="1" t="s">
        <v>22</v>
      </c>
      <c r="J66" s="1">
        <v>0.114</v>
      </c>
      <c r="K66" s="1">
        <v>0.409</v>
      </c>
      <c r="L66" s="6" t="str">
        <f>if(J66&gt;QUARTILE!$B$3, "TOP", if(J66&lt;QUARTILE!$B$4, "BOTTOM", 0))</f>
        <v>BOTTOM</v>
      </c>
      <c r="M66" s="6">
        <f t="shared" si="1"/>
        <v>2</v>
      </c>
    </row>
    <row r="67">
      <c r="A67" s="1">
        <v>100261.0</v>
      </c>
      <c r="B67" s="1">
        <v>59.0</v>
      </c>
      <c r="C67" s="1">
        <v>12000.0</v>
      </c>
      <c r="D67" s="1" t="s">
        <v>17</v>
      </c>
      <c r="E67" s="1">
        <v>5967.47</v>
      </c>
      <c r="F67" s="1">
        <v>5.0</v>
      </c>
      <c r="G67" s="1">
        <v>19.0</v>
      </c>
      <c r="H67" s="1">
        <v>6.0</v>
      </c>
      <c r="I67" s="1" t="s">
        <v>22</v>
      </c>
      <c r="J67" s="1">
        <v>0.286</v>
      </c>
      <c r="K67" s="1">
        <v>0.23</v>
      </c>
      <c r="L67" s="6" t="str">
        <f>if(J67&gt;QUARTILE!$B$3, "TOP", if(J67&lt;QUARTILE!$B$4, "BOTTOM", 0))</f>
        <v>BOTTOM</v>
      </c>
      <c r="M67" s="6">
        <f t="shared" si="1"/>
        <v>2</v>
      </c>
    </row>
    <row r="68">
      <c r="A68" s="1">
        <v>100266.0</v>
      </c>
      <c r="B68" s="1">
        <v>71.0</v>
      </c>
      <c r="C68" s="1">
        <v>33000.0</v>
      </c>
      <c r="D68" s="1" t="s">
        <v>23</v>
      </c>
      <c r="E68" s="1">
        <v>5083.02</v>
      </c>
      <c r="F68" s="1">
        <v>3.0</v>
      </c>
      <c r="G68" s="1">
        <v>20.0</v>
      </c>
      <c r="H68" s="1">
        <v>3.0</v>
      </c>
      <c r="I68" s="1" t="s">
        <v>22</v>
      </c>
      <c r="J68" s="1">
        <v>0.116</v>
      </c>
      <c r="K68" s="1">
        <v>0.546</v>
      </c>
      <c r="L68" s="6" t="str">
        <f>if(J68&gt;QUARTILE!$B$3, "TOP", if(J68&lt;QUARTILE!$B$4, "BOTTOM", 0))</f>
        <v>BOTTOM</v>
      </c>
      <c r="M68" s="6">
        <f t="shared" si="1"/>
        <v>2</v>
      </c>
    </row>
    <row r="69">
      <c r="A69" s="1">
        <v>100268.0</v>
      </c>
      <c r="B69" s="1">
        <v>49.0</v>
      </c>
      <c r="C69" s="1">
        <v>13000.0</v>
      </c>
      <c r="D69" s="1" t="s">
        <v>27</v>
      </c>
      <c r="E69" s="1">
        <v>14714.13</v>
      </c>
      <c r="F69" s="1">
        <v>4.0</v>
      </c>
      <c r="G69" s="1">
        <v>17.0</v>
      </c>
      <c r="H69" s="1">
        <v>10.0</v>
      </c>
      <c r="I69" s="1" t="s">
        <v>22</v>
      </c>
      <c r="J69" s="1">
        <v>0.283</v>
      </c>
      <c r="K69" s="1">
        <v>0.768</v>
      </c>
      <c r="L69" s="6" t="str">
        <f>if(J69&gt;QUARTILE!$B$3, "TOP", if(J69&lt;QUARTILE!$B$4, "BOTTOM", 0))</f>
        <v>BOTTOM</v>
      </c>
      <c r="M69" s="6">
        <f t="shared" si="1"/>
        <v>2</v>
      </c>
    </row>
    <row r="70">
      <c r="A70" s="1">
        <v>100269.0</v>
      </c>
      <c r="B70" s="1">
        <v>41.0</v>
      </c>
      <c r="C70" s="1">
        <v>21000.0</v>
      </c>
      <c r="D70" s="1" t="s">
        <v>25</v>
      </c>
      <c r="E70" s="1">
        <v>17851.67</v>
      </c>
      <c r="F70" s="1">
        <v>4.0</v>
      </c>
      <c r="G70" s="1">
        <v>24.0</v>
      </c>
      <c r="H70" s="1">
        <v>9.0</v>
      </c>
      <c r="I70" s="1" t="s">
        <v>22</v>
      </c>
      <c r="J70" s="1">
        <v>0.133</v>
      </c>
      <c r="K70" s="1">
        <v>0.187</v>
      </c>
      <c r="L70" s="6" t="str">
        <f>if(J70&gt;QUARTILE!$B$3, "TOP", if(J70&lt;QUARTILE!$B$4, "BOTTOM", 0))</f>
        <v>BOTTOM</v>
      </c>
      <c r="M70" s="6">
        <f t="shared" si="1"/>
        <v>2</v>
      </c>
    </row>
    <row r="71">
      <c r="A71" s="1">
        <v>100270.0</v>
      </c>
      <c r="B71" s="1">
        <v>58.0</v>
      </c>
      <c r="C71" s="1">
        <v>38000.0</v>
      </c>
      <c r="D71" s="1" t="s">
        <v>25</v>
      </c>
      <c r="E71" s="1">
        <v>1239.32</v>
      </c>
      <c r="F71" s="1">
        <v>2.0</v>
      </c>
      <c r="G71" s="1">
        <v>17.0</v>
      </c>
      <c r="H71" s="1">
        <v>10.0</v>
      </c>
      <c r="I71" s="1" t="s">
        <v>22</v>
      </c>
      <c r="J71" s="1">
        <v>0.129</v>
      </c>
      <c r="K71" s="1">
        <v>0.213</v>
      </c>
      <c r="L71" s="6" t="str">
        <f>if(J71&gt;QUARTILE!$B$3, "TOP", if(J71&lt;QUARTILE!$B$4, "BOTTOM", 0))</f>
        <v>BOTTOM</v>
      </c>
      <c r="M71" s="6">
        <f t="shared" si="1"/>
        <v>2</v>
      </c>
    </row>
    <row r="72">
      <c r="A72" s="1">
        <v>100276.0</v>
      </c>
      <c r="B72" s="1">
        <v>69.0</v>
      </c>
      <c r="C72" s="1">
        <v>20000.0</v>
      </c>
      <c r="D72" s="1" t="s">
        <v>17</v>
      </c>
      <c r="E72" s="1">
        <v>2196.2</v>
      </c>
      <c r="F72" s="1">
        <v>4.0</v>
      </c>
      <c r="G72" s="1">
        <v>23.0</v>
      </c>
      <c r="H72" s="1">
        <v>3.0</v>
      </c>
      <c r="I72" s="1" t="s">
        <v>22</v>
      </c>
      <c r="J72" s="1">
        <v>0.154</v>
      </c>
      <c r="K72" s="1">
        <v>0.709</v>
      </c>
      <c r="L72" s="6" t="str">
        <f>if(J72&gt;QUARTILE!$B$3, "TOP", if(J72&lt;QUARTILE!$B$4, "BOTTOM", 0))</f>
        <v>BOTTOM</v>
      </c>
      <c r="M72" s="6">
        <f t="shared" si="1"/>
        <v>2</v>
      </c>
    </row>
    <row r="73">
      <c r="A73" s="1">
        <v>100283.0</v>
      </c>
      <c r="B73" s="1">
        <v>54.0</v>
      </c>
      <c r="C73" s="1">
        <v>13000.0</v>
      </c>
      <c r="D73" s="1" t="s">
        <v>25</v>
      </c>
      <c r="E73" s="1">
        <v>24090.11</v>
      </c>
      <c r="F73" s="1">
        <v>5.0</v>
      </c>
      <c r="G73" s="1">
        <v>19.0</v>
      </c>
      <c r="H73" s="1">
        <v>7.0</v>
      </c>
      <c r="I73" s="1" t="s">
        <v>22</v>
      </c>
      <c r="J73" s="1">
        <v>0.146</v>
      </c>
      <c r="K73" s="1">
        <v>0.452</v>
      </c>
      <c r="L73" s="6" t="str">
        <f>if(J73&gt;QUARTILE!$B$3, "TOP", if(J73&lt;QUARTILE!$B$4, "BOTTOM", 0))</f>
        <v>BOTTOM</v>
      </c>
      <c r="M73" s="6">
        <f t="shared" si="1"/>
        <v>2</v>
      </c>
    </row>
    <row r="74">
      <c r="A74" s="1">
        <v>100284.0</v>
      </c>
      <c r="B74" s="1">
        <v>66.0</v>
      </c>
      <c r="C74" s="1">
        <v>16000.0</v>
      </c>
      <c r="D74" s="1" t="s">
        <v>23</v>
      </c>
      <c r="E74" s="1">
        <v>22402.67</v>
      </c>
      <c r="F74" s="1">
        <v>3.0</v>
      </c>
      <c r="G74" s="1">
        <v>31.0</v>
      </c>
      <c r="H74" s="1">
        <v>8.0</v>
      </c>
      <c r="I74" s="1" t="s">
        <v>22</v>
      </c>
      <c r="J74" s="1">
        <v>0.195</v>
      </c>
      <c r="K74" s="1">
        <v>0.813</v>
      </c>
      <c r="L74" s="6" t="str">
        <f>if(J74&gt;QUARTILE!$B$3, "TOP", if(J74&lt;QUARTILE!$B$4, "BOTTOM", 0))</f>
        <v>BOTTOM</v>
      </c>
      <c r="M74" s="6">
        <f t="shared" si="1"/>
        <v>2</v>
      </c>
    </row>
    <row r="75">
      <c r="A75" s="1">
        <v>100288.0</v>
      </c>
      <c r="B75" s="1">
        <v>66.0</v>
      </c>
      <c r="C75" s="1">
        <v>15000.0</v>
      </c>
      <c r="D75" s="1" t="s">
        <v>25</v>
      </c>
      <c r="E75" s="1">
        <v>8086.52</v>
      </c>
      <c r="F75" s="1">
        <v>5.0</v>
      </c>
      <c r="G75" s="1">
        <v>30.0</v>
      </c>
      <c r="H75" s="1">
        <v>8.0</v>
      </c>
      <c r="I75" s="1" t="s">
        <v>22</v>
      </c>
      <c r="J75" s="1">
        <v>0.063</v>
      </c>
      <c r="K75" s="1">
        <v>0.892</v>
      </c>
      <c r="L75" s="6" t="str">
        <f>if(J75&gt;QUARTILE!$B$3, "TOP", if(J75&lt;QUARTILE!$B$4, "BOTTOM", 0))</f>
        <v>BOTTOM</v>
      </c>
      <c r="M75" s="6">
        <f t="shared" si="1"/>
        <v>2</v>
      </c>
    </row>
    <row r="76">
      <c r="A76" s="1">
        <v>100290.0</v>
      </c>
      <c r="B76" s="1">
        <v>19.0</v>
      </c>
      <c r="C76" s="1">
        <v>36000.0</v>
      </c>
      <c r="D76" s="1" t="s">
        <v>25</v>
      </c>
      <c r="E76" s="1">
        <v>273.49</v>
      </c>
      <c r="F76" s="1">
        <v>2.0</v>
      </c>
      <c r="G76" s="1">
        <v>28.0</v>
      </c>
      <c r="H76" s="1">
        <v>16.0</v>
      </c>
      <c r="I76" s="1" t="s">
        <v>22</v>
      </c>
      <c r="J76" s="1">
        <v>0.184</v>
      </c>
      <c r="K76" s="1">
        <v>0.131</v>
      </c>
      <c r="L76" s="6" t="str">
        <f>if(J76&gt;QUARTILE!$B$3, "TOP", if(J76&lt;QUARTILE!$B$4, "BOTTOM", 0))</f>
        <v>BOTTOM</v>
      </c>
      <c r="M76" s="6">
        <f t="shared" si="1"/>
        <v>2</v>
      </c>
    </row>
    <row r="77">
      <c r="A77" s="1">
        <v>100297.0</v>
      </c>
      <c r="B77" s="1">
        <v>18.0</v>
      </c>
      <c r="C77" s="1">
        <v>34000.0</v>
      </c>
      <c r="D77" s="1" t="s">
        <v>27</v>
      </c>
      <c r="E77" s="1">
        <v>75113.82</v>
      </c>
      <c r="F77" s="1">
        <v>5.0</v>
      </c>
      <c r="G77" s="1">
        <v>27.0</v>
      </c>
      <c r="H77" s="1">
        <v>12.0</v>
      </c>
      <c r="I77" s="1" t="s">
        <v>22</v>
      </c>
      <c r="J77" s="1">
        <v>0.289</v>
      </c>
      <c r="K77" s="1">
        <v>0.0</v>
      </c>
      <c r="L77" s="6" t="str">
        <f>if(J77&gt;QUARTILE!$B$3, "TOP", if(J77&lt;QUARTILE!$B$4, "BOTTOM", 0))</f>
        <v>BOTTOM</v>
      </c>
      <c r="M77" s="6">
        <f t="shared" si="1"/>
        <v>2</v>
      </c>
    </row>
    <row r="78">
      <c r="A78" s="1">
        <v>100298.0</v>
      </c>
      <c r="B78" s="1">
        <v>36.0</v>
      </c>
      <c r="C78" s="1">
        <v>15000.0</v>
      </c>
      <c r="D78" s="1" t="s">
        <v>27</v>
      </c>
      <c r="E78" s="1">
        <v>4875.32</v>
      </c>
      <c r="F78" s="1">
        <v>1.0</v>
      </c>
      <c r="G78" s="1">
        <v>19.0</v>
      </c>
      <c r="H78" s="1">
        <v>10.0</v>
      </c>
      <c r="I78" s="1" t="s">
        <v>22</v>
      </c>
      <c r="J78" s="1">
        <v>0.221</v>
      </c>
      <c r="K78" s="1">
        <v>0.958</v>
      </c>
      <c r="L78" s="6" t="str">
        <f>if(J78&gt;QUARTILE!$B$3, "TOP", if(J78&lt;QUARTILE!$B$4, "BOTTOM", 0))</f>
        <v>BOTTOM</v>
      </c>
      <c r="M78" s="6">
        <f t="shared" si="1"/>
        <v>2</v>
      </c>
    </row>
    <row r="79">
      <c r="A79" s="1">
        <v>100304.0</v>
      </c>
      <c r="B79" s="1">
        <v>49.0</v>
      </c>
      <c r="C79" s="1">
        <v>18000.0</v>
      </c>
      <c r="D79" s="1" t="s">
        <v>23</v>
      </c>
      <c r="E79" s="1">
        <v>18438.43</v>
      </c>
      <c r="F79" s="1">
        <v>4.0</v>
      </c>
      <c r="G79" s="1">
        <v>21.0</v>
      </c>
      <c r="H79" s="1">
        <v>12.0</v>
      </c>
      <c r="I79" s="1" t="s">
        <v>18</v>
      </c>
      <c r="J79" s="1">
        <v>0.099</v>
      </c>
      <c r="K79" s="1">
        <v>0.372</v>
      </c>
      <c r="L79" s="6" t="str">
        <f>if(J79&gt;QUARTILE!$B$3, "TOP", if(J79&lt;QUARTILE!$B$4, "BOTTOM", 0))</f>
        <v>BOTTOM</v>
      </c>
      <c r="M79" s="6">
        <f t="shared" si="1"/>
        <v>1</v>
      </c>
    </row>
    <row r="80">
      <c r="A80" s="1">
        <v>100310.0</v>
      </c>
      <c r="B80" s="1">
        <v>28.0</v>
      </c>
      <c r="C80" s="1">
        <v>18000.0</v>
      </c>
      <c r="D80" s="1" t="s">
        <v>23</v>
      </c>
      <c r="E80" s="1">
        <v>5306.23</v>
      </c>
      <c r="F80" s="1">
        <v>5.0</v>
      </c>
      <c r="G80" s="1">
        <v>22.0</v>
      </c>
      <c r="H80" s="1">
        <v>10.0</v>
      </c>
      <c r="I80" s="1" t="s">
        <v>22</v>
      </c>
      <c r="J80" s="1">
        <v>0.075</v>
      </c>
      <c r="K80" s="1">
        <v>0.428</v>
      </c>
      <c r="L80" s="6" t="str">
        <f>if(J80&gt;QUARTILE!$B$3, "TOP", if(J80&lt;QUARTILE!$B$4, "BOTTOM", 0))</f>
        <v>BOTTOM</v>
      </c>
      <c r="M80" s="6">
        <f t="shared" si="1"/>
        <v>2</v>
      </c>
    </row>
    <row r="81">
      <c r="A81" s="1">
        <v>100315.0</v>
      </c>
      <c r="B81" s="1">
        <v>55.0</v>
      </c>
      <c r="C81" s="1">
        <v>27000.0</v>
      </c>
      <c r="D81" s="1" t="s">
        <v>25</v>
      </c>
      <c r="E81" s="1">
        <v>13707.43</v>
      </c>
      <c r="F81" s="1">
        <v>1.0</v>
      </c>
      <c r="G81" s="1">
        <v>19.0</v>
      </c>
      <c r="H81" s="1">
        <v>4.0</v>
      </c>
      <c r="I81" s="1" t="s">
        <v>22</v>
      </c>
      <c r="J81" s="1">
        <v>0.277</v>
      </c>
      <c r="K81" s="1">
        <v>0.531</v>
      </c>
      <c r="L81" s="6" t="str">
        <f>if(J81&gt;QUARTILE!$B$3, "TOP", if(J81&lt;QUARTILE!$B$4, "BOTTOM", 0))</f>
        <v>BOTTOM</v>
      </c>
      <c r="M81" s="6">
        <f t="shared" si="1"/>
        <v>2</v>
      </c>
    </row>
    <row r="82">
      <c r="A82" s="1">
        <v>100319.0</v>
      </c>
      <c r="B82" s="1">
        <v>51.0</v>
      </c>
      <c r="C82" s="1">
        <v>30000.0</v>
      </c>
      <c r="D82" s="1" t="s">
        <v>17</v>
      </c>
      <c r="E82" s="1">
        <v>20704.6</v>
      </c>
      <c r="F82" s="1">
        <v>5.0</v>
      </c>
      <c r="G82" s="1">
        <v>17.0</v>
      </c>
      <c r="H82" s="1">
        <v>4.0</v>
      </c>
      <c r="I82" s="1" t="s">
        <v>22</v>
      </c>
      <c r="J82" s="1">
        <v>0.172</v>
      </c>
      <c r="K82" s="1">
        <v>0.82</v>
      </c>
      <c r="L82" s="6" t="str">
        <f>if(J82&gt;QUARTILE!$B$3, "TOP", if(J82&lt;QUARTILE!$B$4, "BOTTOM", 0))</f>
        <v>BOTTOM</v>
      </c>
      <c r="M82" s="6">
        <f t="shared" si="1"/>
        <v>2</v>
      </c>
    </row>
    <row r="83">
      <c r="A83" s="1">
        <v>100322.0</v>
      </c>
      <c r="B83" s="1">
        <v>28.0</v>
      </c>
      <c r="C83" s="1">
        <v>18000.0</v>
      </c>
      <c r="D83" s="1" t="s">
        <v>25</v>
      </c>
      <c r="E83" s="1">
        <v>15634.93</v>
      </c>
      <c r="F83" s="1">
        <v>5.0</v>
      </c>
      <c r="G83" s="1">
        <v>25.0</v>
      </c>
      <c r="H83" s="1">
        <v>13.0</v>
      </c>
      <c r="I83" s="1" t="s">
        <v>22</v>
      </c>
      <c r="J83" s="1">
        <v>0.22</v>
      </c>
      <c r="K83" s="1">
        <v>0.602</v>
      </c>
      <c r="L83" s="6" t="str">
        <f>if(J83&gt;QUARTILE!$B$3, "TOP", if(J83&lt;QUARTILE!$B$4, "BOTTOM", 0))</f>
        <v>BOTTOM</v>
      </c>
      <c r="M83" s="6">
        <f t="shared" si="1"/>
        <v>2</v>
      </c>
    </row>
    <row r="84">
      <c r="A84" s="1">
        <v>100324.0</v>
      </c>
      <c r="B84" s="1">
        <v>65.0</v>
      </c>
      <c r="C84" s="1">
        <v>17000.0</v>
      </c>
      <c r="D84" s="1" t="s">
        <v>17</v>
      </c>
      <c r="E84" s="1">
        <v>3178.11</v>
      </c>
      <c r="F84" s="1">
        <v>1.0</v>
      </c>
      <c r="G84" s="1">
        <v>19.0</v>
      </c>
      <c r="H84" s="1">
        <v>2.0</v>
      </c>
      <c r="I84" s="1" t="s">
        <v>22</v>
      </c>
      <c r="J84" s="1">
        <v>0.104</v>
      </c>
      <c r="K84" s="1">
        <v>0.492</v>
      </c>
      <c r="L84" s="6" t="str">
        <f>if(J84&gt;QUARTILE!$B$3, "TOP", if(J84&lt;QUARTILE!$B$4, "BOTTOM", 0))</f>
        <v>BOTTOM</v>
      </c>
      <c r="M84" s="6">
        <f t="shared" si="1"/>
        <v>2</v>
      </c>
    </row>
    <row r="85">
      <c r="A85" s="1">
        <v>100327.0</v>
      </c>
      <c r="B85" s="1">
        <v>26.0</v>
      </c>
      <c r="C85" s="1">
        <v>17000.0</v>
      </c>
      <c r="D85" s="1" t="s">
        <v>25</v>
      </c>
      <c r="E85" s="1">
        <v>5408.2</v>
      </c>
      <c r="F85" s="1">
        <v>1.0</v>
      </c>
      <c r="G85" s="1">
        <v>19.0</v>
      </c>
      <c r="H85" s="1">
        <v>19.0</v>
      </c>
      <c r="I85" s="1" t="s">
        <v>22</v>
      </c>
      <c r="J85" s="1">
        <v>0.129</v>
      </c>
      <c r="K85" s="1">
        <v>0.589</v>
      </c>
      <c r="L85" s="6" t="str">
        <f>if(J85&gt;QUARTILE!$B$3, "TOP", if(J85&lt;QUARTILE!$B$4, "BOTTOM", 0))</f>
        <v>BOTTOM</v>
      </c>
      <c r="M85" s="6">
        <f t="shared" si="1"/>
        <v>2</v>
      </c>
    </row>
    <row r="86">
      <c r="A86" s="1">
        <v>100328.0</v>
      </c>
      <c r="B86" s="1">
        <v>77.0</v>
      </c>
      <c r="C86" s="1">
        <v>13000.0</v>
      </c>
      <c r="D86" s="1" t="s">
        <v>25</v>
      </c>
      <c r="E86" s="1">
        <v>8780.53</v>
      </c>
      <c r="F86" s="1">
        <v>4.0</v>
      </c>
      <c r="G86" s="1">
        <v>22.0</v>
      </c>
      <c r="H86" s="1">
        <v>1.0</v>
      </c>
      <c r="I86" s="1" t="s">
        <v>22</v>
      </c>
      <c r="J86" s="1">
        <v>0.308</v>
      </c>
      <c r="K86" s="1">
        <v>0.667</v>
      </c>
      <c r="L86" s="6" t="str">
        <f>if(J86&gt;QUARTILE!$B$3, "TOP", if(J86&lt;QUARTILE!$B$4, "BOTTOM", 0))</f>
        <v>BOTTOM</v>
      </c>
      <c r="M86" s="6">
        <f t="shared" si="1"/>
        <v>2</v>
      </c>
    </row>
    <row r="87">
      <c r="A87" s="1">
        <v>100338.0</v>
      </c>
      <c r="B87" s="1">
        <v>36.0</v>
      </c>
      <c r="C87" s="1">
        <v>35000.0</v>
      </c>
      <c r="D87" s="1" t="s">
        <v>27</v>
      </c>
      <c r="E87" s="1">
        <v>14867.31</v>
      </c>
      <c r="F87" s="1">
        <v>1.0</v>
      </c>
      <c r="G87" s="1">
        <v>17.0</v>
      </c>
      <c r="H87" s="1">
        <v>19.0</v>
      </c>
      <c r="I87" s="1" t="s">
        <v>18</v>
      </c>
      <c r="J87" s="1">
        <v>0.151</v>
      </c>
      <c r="K87" s="1">
        <v>0.386</v>
      </c>
      <c r="L87" s="6" t="str">
        <f>if(J87&gt;QUARTILE!$B$3, "TOP", if(J87&lt;QUARTILE!$B$4, "BOTTOM", 0))</f>
        <v>BOTTOM</v>
      </c>
      <c r="M87" s="6">
        <f t="shared" si="1"/>
        <v>1</v>
      </c>
    </row>
    <row r="88">
      <c r="A88" s="1">
        <v>100344.0</v>
      </c>
      <c r="B88" s="1">
        <v>49.0</v>
      </c>
      <c r="C88" s="1">
        <v>24000.0</v>
      </c>
      <c r="D88" s="1" t="s">
        <v>25</v>
      </c>
      <c r="E88" s="1">
        <v>10576.72</v>
      </c>
      <c r="F88" s="1">
        <v>3.0</v>
      </c>
      <c r="G88" s="1">
        <v>25.0</v>
      </c>
      <c r="H88" s="1">
        <v>7.0</v>
      </c>
      <c r="I88" s="1" t="s">
        <v>22</v>
      </c>
      <c r="J88" s="1">
        <v>0.212</v>
      </c>
      <c r="K88" s="1">
        <v>0.805</v>
      </c>
      <c r="L88" s="6" t="str">
        <f>if(J88&gt;QUARTILE!$B$3, "TOP", if(J88&lt;QUARTILE!$B$4, "BOTTOM", 0))</f>
        <v>BOTTOM</v>
      </c>
      <c r="M88" s="6">
        <f t="shared" si="1"/>
        <v>2</v>
      </c>
    </row>
    <row r="89">
      <c r="A89" s="1">
        <v>100352.0</v>
      </c>
      <c r="B89" s="1">
        <v>57.0</v>
      </c>
      <c r="C89" s="1">
        <v>12000.0</v>
      </c>
      <c r="D89" s="1" t="s">
        <v>23</v>
      </c>
      <c r="E89" s="1">
        <v>24401.16</v>
      </c>
      <c r="F89" s="1">
        <v>3.0</v>
      </c>
      <c r="G89" s="1">
        <v>14.0</v>
      </c>
      <c r="H89" s="1">
        <v>9.0</v>
      </c>
      <c r="I89" s="1" t="s">
        <v>22</v>
      </c>
      <c r="J89" s="1">
        <v>0.217</v>
      </c>
      <c r="K89" s="1">
        <v>0.402</v>
      </c>
      <c r="L89" s="6" t="str">
        <f>if(J89&gt;QUARTILE!$B$3, "TOP", if(J89&lt;QUARTILE!$B$4, "BOTTOM", 0))</f>
        <v>BOTTOM</v>
      </c>
      <c r="M89" s="6">
        <f t="shared" si="1"/>
        <v>2</v>
      </c>
    </row>
    <row r="90">
      <c r="A90" s="1">
        <v>100354.0</v>
      </c>
      <c r="B90" s="1">
        <v>28.0</v>
      </c>
      <c r="C90" s="1">
        <v>25000.0</v>
      </c>
      <c r="D90" s="1" t="s">
        <v>23</v>
      </c>
      <c r="E90" s="1">
        <v>17144.47</v>
      </c>
      <c r="F90" s="1">
        <v>4.0</v>
      </c>
      <c r="G90" s="1">
        <v>12.0</v>
      </c>
      <c r="H90" s="1">
        <v>8.0</v>
      </c>
      <c r="I90" s="1" t="s">
        <v>22</v>
      </c>
      <c r="J90" s="1">
        <v>0.236</v>
      </c>
      <c r="K90" s="1">
        <v>0.297</v>
      </c>
      <c r="L90" s="6" t="str">
        <f>if(J90&gt;QUARTILE!$B$3, "TOP", if(J90&lt;QUARTILE!$B$4, "BOTTOM", 0))</f>
        <v>BOTTOM</v>
      </c>
      <c r="M90" s="6">
        <f t="shared" si="1"/>
        <v>2</v>
      </c>
    </row>
    <row r="91">
      <c r="A91" s="1">
        <v>100362.0</v>
      </c>
      <c r="B91" s="1">
        <v>59.0</v>
      </c>
      <c r="C91" s="1">
        <v>28000.0</v>
      </c>
      <c r="D91" s="1" t="s">
        <v>23</v>
      </c>
      <c r="E91" s="1">
        <v>42931.17</v>
      </c>
      <c r="F91" s="1">
        <v>2.0</v>
      </c>
      <c r="G91" s="1">
        <v>22.0</v>
      </c>
      <c r="H91" s="1">
        <v>6.0</v>
      </c>
      <c r="I91" s="1" t="s">
        <v>18</v>
      </c>
      <c r="J91" s="1">
        <v>0.242</v>
      </c>
      <c r="K91" s="1">
        <v>0.63</v>
      </c>
      <c r="L91" s="6" t="str">
        <f>if(J91&gt;QUARTILE!$B$3, "TOP", if(J91&lt;QUARTILE!$B$4, "BOTTOM", 0))</f>
        <v>BOTTOM</v>
      </c>
      <c r="M91" s="6">
        <f t="shared" si="1"/>
        <v>1</v>
      </c>
    </row>
    <row r="92">
      <c r="A92" s="1">
        <v>100364.0</v>
      </c>
      <c r="B92" s="1">
        <v>24.0</v>
      </c>
      <c r="C92" s="1">
        <v>10000.0</v>
      </c>
      <c r="D92" s="1" t="s">
        <v>23</v>
      </c>
      <c r="E92" s="1">
        <v>4686.81</v>
      </c>
      <c r="F92" s="1">
        <v>5.0</v>
      </c>
      <c r="G92" s="1">
        <v>17.0</v>
      </c>
      <c r="H92" s="1">
        <v>16.0</v>
      </c>
      <c r="I92" s="1" t="s">
        <v>22</v>
      </c>
      <c r="J92" s="1">
        <v>0.134</v>
      </c>
      <c r="K92" s="1">
        <v>0.16</v>
      </c>
      <c r="L92" s="6" t="str">
        <f>if(J92&gt;QUARTILE!$B$3, "TOP", if(J92&lt;QUARTILE!$B$4, "BOTTOM", 0))</f>
        <v>BOTTOM</v>
      </c>
      <c r="M92" s="6">
        <f t="shared" si="1"/>
        <v>2</v>
      </c>
    </row>
    <row r="93">
      <c r="A93" s="1">
        <v>100365.0</v>
      </c>
      <c r="B93" s="1">
        <v>77.0</v>
      </c>
      <c r="C93" s="1">
        <v>33000.0</v>
      </c>
      <c r="D93" s="1" t="s">
        <v>17</v>
      </c>
      <c r="E93" s="1">
        <v>58979.45</v>
      </c>
      <c r="F93" s="1">
        <v>3.0</v>
      </c>
      <c r="G93" s="1">
        <v>21.0</v>
      </c>
      <c r="H93" s="1">
        <v>6.0</v>
      </c>
      <c r="I93" s="1" t="s">
        <v>18</v>
      </c>
      <c r="J93" s="1">
        <v>0.301</v>
      </c>
      <c r="K93" s="1">
        <v>0.77</v>
      </c>
      <c r="L93" s="6" t="str">
        <f>if(J93&gt;QUARTILE!$B$3, "TOP", if(J93&lt;QUARTILE!$B$4, "BOTTOM", 0))</f>
        <v>BOTTOM</v>
      </c>
      <c r="M93" s="6">
        <f t="shared" si="1"/>
        <v>1</v>
      </c>
    </row>
    <row r="94">
      <c r="A94" s="1">
        <v>100366.0</v>
      </c>
      <c r="B94" s="1">
        <v>33.0</v>
      </c>
      <c r="C94" s="1">
        <v>17000.0</v>
      </c>
      <c r="D94" s="1" t="s">
        <v>25</v>
      </c>
      <c r="E94" s="1">
        <v>42787.15</v>
      </c>
      <c r="F94" s="1">
        <v>5.0</v>
      </c>
      <c r="G94" s="1">
        <v>16.0</v>
      </c>
      <c r="H94" s="1">
        <v>10.0</v>
      </c>
      <c r="I94" s="1" t="s">
        <v>18</v>
      </c>
      <c r="J94" s="1">
        <v>0.314</v>
      </c>
      <c r="K94" s="1">
        <v>0.768</v>
      </c>
      <c r="L94" s="6" t="str">
        <f>if(J94&gt;QUARTILE!$B$3, "TOP", if(J94&lt;QUARTILE!$B$4, "BOTTOM", 0))</f>
        <v>BOTTOM</v>
      </c>
      <c r="M94" s="6">
        <f t="shared" si="1"/>
        <v>1</v>
      </c>
    </row>
    <row r="95">
      <c r="A95" s="1">
        <v>100367.0</v>
      </c>
      <c r="B95" s="1">
        <v>43.0</v>
      </c>
      <c r="C95" s="1">
        <v>17000.0</v>
      </c>
      <c r="D95" s="1" t="s">
        <v>23</v>
      </c>
      <c r="E95" s="1">
        <v>5604.38</v>
      </c>
      <c r="F95" s="1">
        <v>3.0</v>
      </c>
      <c r="G95" s="1">
        <v>16.0</v>
      </c>
      <c r="H95" s="1">
        <v>9.0</v>
      </c>
      <c r="I95" s="1" t="s">
        <v>22</v>
      </c>
      <c r="J95" s="1">
        <v>0.118</v>
      </c>
      <c r="K95" s="1">
        <v>0.716</v>
      </c>
      <c r="L95" s="6" t="str">
        <f>if(J95&gt;QUARTILE!$B$3, "TOP", if(J95&lt;QUARTILE!$B$4, "BOTTOM", 0))</f>
        <v>BOTTOM</v>
      </c>
      <c r="M95" s="6">
        <f t="shared" si="1"/>
        <v>2</v>
      </c>
    </row>
    <row r="96">
      <c r="A96" s="1">
        <v>100375.0</v>
      </c>
      <c r="B96" s="1">
        <v>65.0</v>
      </c>
      <c r="C96" s="1">
        <v>39000.0</v>
      </c>
      <c r="D96" s="1" t="s">
        <v>27</v>
      </c>
      <c r="E96" s="1">
        <v>11227.18</v>
      </c>
      <c r="F96" s="1">
        <v>2.0</v>
      </c>
      <c r="G96" s="1">
        <v>20.0</v>
      </c>
      <c r="H96" s="1">
        <v>6.0</v>
      </c>
      <c r="I96" s="1" t="s">
        <v>22</v>
      </c>
      <c r="J96" s="1">
        <v>0.092</v>
      </c>
      <c r="K96" s="1">
        <v>0.137</v>
      </c>
      <c r="L96" s="6" t="str">
        <f>if(J96&gt;QUARTILE!$B$3, "TOP", if(J96&lt;QUARTILE!$B$4, "BOTTOM", 0))</f>
        <v>BOTTOM</v>
      </c>
      <c r="M96" s="6">
        <f t="shared" si="1"/>
        <v>2</v>
      </c>
    </row>
    <row r="97">
      <c r="A97" s="1">
        <v>100376.0</v>
      </c>
      <c r="B97" s="1">
        <v>79.0</v>
      </c>
      <c r="C97" s="1">
        <v>14000.0</v>
      </c>
      <c r="D97" s="1" t="s">
        <v>17</v>
      </c>
      <c r="E97" s="1">
        <v>15261.8</v>
      </c>
      <c r="F97" s="1">
        <v>4.0</v>
      </c>
      <c r="G97" s="1">
        <v>12.0</v>
      </c>
      <c r="H97" s="1">
        <v>4.0</v>
      </c>
      <c r="I97" s="1" t="s">
        <v>22</v>
      </c>
      <c r="J97" s="1">
        <v>0.055</v>
      </c>
      <c r="K97" s="1">
        <v>0.012</v>
      </c>
      <c r="L97" s="6" t="str">
        <f>if(J97&gt;QUARTILE!$B$3, "TOP", if(J97&lt;QUARTILE!$B$4, "BOTTOM", 0))</f>
        <v>BOTTOM</v>
      </c>
      <c r="M97" s="6">
        <f t="shared" si="1"/>
        <v>2</v>
      </c>
    </row>
    <row r="98">
      <c r="A98" s="1">
        <v>100377.0</v>
      </c>
      <c r="B98" s="1">
        <v>29.0</v>
      </c>
      <c r="C98" s="1">
        <v>10000.0</v>
      </c>
      <c r="D98" s="1" t="s">
        <v>23</v>
      </c>
      <c r="E98" s="1">
        <v>62149.46</v>
      </c>
      <c r="F98" s="1">
        <v>5.0</v>
      </c>
      <c r="G98" s="1">
        <v>16.0</v>
      </c>
      <c r="H98" s="1">
        <v>17.0</v>
      </c>
      <c r="I98" s="1" t="s">
        <v>22</v>
      </c>
      <c r="J98" s="1">
        <v>0.204</v>
      </c>
      <c r="K98" s="1">
        <v>0.074</v>
      </c>
      <c r="L98" s="6" t="str">
        <f>if(J98&gt;QUARTILE!$B$3, "TOP", if(J98&lt;QUARTILE!$B$4, "BOTTOM", 0))</f>
        <v>BOTTOM</v>
      </c>
      <c r="M98" s="6">
        <f t="shared" si="1"/>
        <v>2</v>
      </c>
    </row>
    <row r="99">
      <c r="A99" s="1">
        <v>100384.0</v>
      </c>
      <c r="B99" s="1">
        <v>58.0</v>
      </c>
      <c r="C99" s="1">
        <v>16000.0</v>
      </c>
      <c r="D99" s="1" t="s">
        <v>27</v>
      </c>
      <c r="E99" s="1">
        <v>2359.04</v>
      </c>
      <c r="F99" s="1">
        <v>5.0</v>
      </c>
      <c r="G99" s="1">
        <v>19.0</v>
      </c>
      <c r="H99" s="1">
        <v>9.0</v>
      </c>
      <c r="I99" s="1" t="s">
        <v>22</v>
      </c>
      <c r="J99" s="1">
        <v>0.218</v>
      </c>
      <c r="K99" s="1">
        <v>0.863</v>
      </c>
      <c r="L99" s="6" t="str">
        <f>if(J99&gt;QUARTILE!$B$3, "TOP", if(J99&lt;QUARTILE!$B$4, "BOTTOM", 0))</f>
        <v>BOTTOM</v>
      </c>
      <c r="M99" s="6">
        <f t="shared" si="1"/>
        <v>2</v>
      </c>
    </row>
    <row r="100">
      <c r="A100" s="1">
        <v>100387.0</v>
      </c>
      <c r="B100" s="1">
        <v>65.0</v>
      </c>
      <c r="C100" s="1">
        <v>33000.0</v>
      </c>
      <c r="D100" s="1" t="s">
        <v>23</v>
      </c>
      <c r="E100" s="1">
        <v>25374.8</v>
      </c>
      <c r="F100" s="1">
        <v>5.0</v>
      </c>
      <c r="G100" s="1">
        <v>17.0</v>
      </c>
      <c r="H100" s="1">
        <v>10.0</v>
      </c>
      <c r="I100" s="1" t="s">
        <v>22</v>
      </c>
      <c r="J100" s="1">
        <v>0.142</v>
      </c>
      <c r="K100" s="1">
        <v>0.004</v>
      </c>
      <c r="L100" s="6" t="str">
        <f>if(J100&gt;QUARTILE!$B$3, "TOP", if(J100&lt;QUARTILE!$B$4, "BOTTOM", 0))</f>
        <v>BOTTOM</v>
      </c>
      <c r="M100" s="6">
        <f t="shared" si="1"/>
        <v>2</v>
      </c>
    </row>
    <row r="101">
      <c r="A101" s="1">
        <v>100391.0</v>
      </c>
      <c r="B101" s="1">
        <v>41.0</v>
      </c>
      <c r="C101" s="1">
        <v>21000.0</v>
      </c>
      <c r="D101" s="1" t="s">
        <v>24</v>
      </c>
      <c r="E101" s="1">
        <v>8882.77</v>
      </c>
      <c r="F101" s="1">
        <v>3.0</v>
      </c>
      <c r="G101" s="1">
        <v>27.0</v>
      </c>
      <c r="H101" s="1">
        <v>10.0</v>
      </c>
      <c r="I101" s="1" t="s">
        <v>22</v>
      </c>
      <c r="J101" s="1">
        <v>0.062</v>
      </c>
      <c r="K101" s="1">
        <v>0.079</v>
      </c>
      <c r="L101" s="6" t="str">
        <f>if(J101&gt;QUARTILE!$B$3, "TOP", if(J101&lt;QUARTILE!$B$4, "BOTTOM", 0))</f>
        <v>BOTTOM</v>
      </c>
      <c r="M101" s="6">
        <f t="shared" si="1"/>
        <v>2</v>
      </c>
    </row>
    <row r="102">
      <c r="A102" s="1">
        <v>100395.0</v>
      </c>
      <c r="B102" s="1">
        <v>41.0</v>
      </c>
      <c r="C102" s="1">
        <v>28000.0</v>
      </c>
      <c r="D102" s="1" t="s">
        <v>27</v>
      </c>
      <c r="E102" s="1">
        <v>29431.63</v>
      </c>
      <c r="F102" s="1">
        <v>3.0</v>
      </c>
      <c r="G102" s="1">
        <v>18.0</v>
      </c>
      <c r="H102" s="1">
        <v>9.0</v>
      </c>
      <c r="I102" s="1" t="s">
        <v>22</v>
      </c>
      <c r="J102" s="1">
        <v>0.036</v>
      </c>
      <c r="K102" s="1">
        <v>0.356</v>
      </c>
      <c r="L102" s="6" t="str">
        <f>if(J102&gt;QUARTILE!$B$3, "TOP", if(J102&lt;QUARTILE!$B$4, "BOTTOM", 0))</f>
        <v>BOTTOM</v>
      </c>
      <c r="M102" s="6">
        <f t="shared" si="1"/>
        <v>2</v>
      </c>
    </row>
    <row r="103">
      <c r="A103" s="1">
        <v>100400.0</v>
      </c>
      <c r="B103" s="1">
        <v>53.0</v>
      </c>
      <c r="C103" s="1">
        <v>24000.0</v>
      </c>
      <c r="D103" s="1" t="s">
        <v>27</v>
      </c>
      <c r="E103" s="1">
        <v>15458.07</v>
      </c>
      <c r="F103" s="1">
        <v>3.0</v>
      </c>
      <c r="G103" s="1">
        <v>18.0</v>
      </c>
      <c r="H103" s="1">
        <v>9.0</v>
      </c>
      <c r="I103" s="1" t="s">
        <v>22</v>
      </c>
      <c r="J103" s="1">
        <v>0.124</v>
      </c>
      <c r="K103" s="1">
        <v>0.501</v>
      </c>
      <c r="L103" s="6" t="str">
        <f>if(J103&gt;QUARTILE!$B$3, "TOP", if(J103&lt;QUARTILE!$B$4, "BOTTOM", 0))</f>
        <v>BOTTOM</v>
      </c>
      <c r="M103" s="6">
        <f t="shared" si="1"/>
        <v>2</v>
      </c>
    </row>
    <row r="104">
      <c r="A104" s="1">
        <v>100403.0</v>
      </c>
      <c r="B104" s="1">
        <v>37.0</v>
      </c>
      <c r="C104" s="1">
        <v>24000.0</v>
      </c>
      <c r="D104" s="1" t="s">
        <v>21</v>
      </c>
      <c r="E104" s="1">
        <v>5266.74</v>
      </c>
      <c r="F104" s="1">
        <v>3.0</v>
      </c>
      <c r="G104" s="1">
        <v>25.0</v>
      </c>
      <c r="H104" s="1">
        <v>10.0</v>
      </c>
      <c r="I104" s="1" t="s">
        <v>22</v>
      </c>
      <c r="J104" s="1">
        <v>0.085</v>
      </c>
      <c r="K104" s="1">
        <v>0.451</v>
      </c>
      <c r="L104" s="6" t="str">
        <f>if(J104&gt;QUARTILE!$B$3, "TOP", if(J104&lt;QUARTILE!$B$4, "BOTTOM", 0))</f>
        <v>BOTTOM</v>
      </c>
      <c r="M104" s="6">
        <f t="shared" si="1"/>
        <v>2</v>
      </c>
    </row>
    <row r="105">
      <c r="A105" s="1">
        <v>100404.0</v>
      </c>
      <c r="B105" s="1">
        <v>79.0</v>
      </c>
      <c r="C105" s="1">
        <v>36000.0</v>
      </c>
      <c r="D105" s="1" t="s">
        <v>25</v>
      </c>
      <c r="E105" s="1">
        <v>59884.6</v>
      </c>
      <c r="F105" s="1">
        <v>4.0</v>
      </c>
      <c r="G105" s="1">
        <v>19.0</v>
      </c>
      <c r="H105" s="1">
        <v>5.0</v>
      </c>
      <c r="I105" s="1" t="s">
        <v>18</v>
      </c>
      <c r="J105" s="1">
        <v>0.229</v>
      </c>
      <c r="K105" s="1">
        <v>0.253</v>
      </c>
      <c r="L105" s="6" t="str">
        <f>if(J105&gt;QUARTILE!$B$3, "TOP", if(J105&lt;QUARTILE!$B$4, "BOTTOM", 0))</f>
        <v>BOTTOM</v>
      </c>
      <c r="M105" s="6">
        <f t="shared" si="1"/>
        <v>1</v>
      </c>
    </row>
    <row r="106">
      <c r="A106" s="1">
        <v>100405.0</v>
      </c>
      <c r="B106" s="1">
        <v>52.0</v>
      </c>
      <c r="C106" s="1">
        <v>78000.0</v>
      </c>
      <c r="D106" s="1" t="s">
        <v>17</v>
      </c>
      <c r="E106" s="1">
        <v>561.61</v>
      </c>
      <c r="F106" s="1">
        <v>3.0</v>
      </c>
      <c r="G106" s="1">
        <v>23.0</v>
      </c>
      <c r="H106" s="1">
        <v>9.0</v>
      </c>
      <c r="I106" s="1" t="s">
        <v>22</v>
      </c>
      <c r="J106" s="1">
        <v>0.311</v>
      </c>
      <c r="K106" s="1">
        <v>0.048</v>
      </c>
      <c r="L106" s="6" t="str">
        <f>if(J106&gt;QUARTILE!$B$3, "TOP", if(J106&lt;QUARTILE!$B$4, "BOTTOM", 0))</f>
        <v>BOTTOM</v>
      </c>
      <c r="M106" s="6">
        <f t="shared" si="1"/>
        <v>2</v>
      </c>
    </row>
    <row r="107">
      <c r="A107" s="1">
        <v>100406.0</v>
      </c>
      <c r="B107" s="1">
        <v>65.0</v>
      </c>
      <c r="C107" s="1">
        <v>13000.0</v>
      </c>
      <c r="D107" s="1" t="s">
        <v>17</v>
      </c>
      <c r="E107" s="1">
        <v>3004.03</v>
      </c>
      <c r="F107" s="1">
        <v>5.0</v>
      </c>
      <c r="G107" s="1">
        <v>25.0</v>
      </c>
      <c r="H107" s="1">
        <v>3.0</v>
      </c>
      <c r="I107" s="1" t="s">
        <v>22</v>
      </c>
      <c r="J107" s="1">
        <v>0.24</v>
      </c>
      <c r="K107" s="1">
        <v>0.818</v>
      </c>
      <c r="L107" s="6" t="str">
        <f>if(J107&gt;QUARTILE!$B$3, "TOP", if(J107&lt;QUARTILE!$B$4, "BOTTOM", 0))</f>
        <v>BOTTOM</v>
      </c>
      <c r="M107" s="6">
        <f t="shared" si="1"/>
        <v>2</v>
      </c>
    </row>
    <row r="108">
      <c r="A108" s="1">
        <v>100409.0</v>
      </c>
      <c r="B108" s="1">
        <v>52.0</v>
      </c>
      <c r="C108" s="1">
        <v>27000.0</v>
      </c>
      <c r="D108" s="1" t="s">
        <v>27</v>
      </c>
      <c r="E108" s="1">
        <v>15439.09</v>
      </c>
      <c r="F108" s="1">
        <v>3.0</v>
      </c>
      <c r="G108" s="1">
        <v>21.0</v>
      </c>
      <c r="H108" s="1">
        <v>5.0</v>
      </c>
      <c r="I108" s="1" t="s">
        <v>22</v>
      </c>
      <c r="J108" s="1">
        <v>0.146</v>
      </c>
      <c r="K108" s="1">
        <v>0.132</v>
      </c>
      <c r="L108" s="6" t="str">
        <f>if(J108&gt;QUARTILE!$B$3, "TOP", if(J108&lt;QUARTILE!$B$4, "BOTTOM", 0))</f>
        <v>BOTTOM</v>
      </c>
      <c r="M108" s="6">
        <f t="shared" si="1"/>
        <v>2</v>
      </c>
    </row>
    <row r="109">
      <c r="A109" s="1">
        <v>100418.0</v>
      </c>
      <c r="B109" s="1">
        <v>33.0</v>
      </c>
      <c r="C109" s="1">
        <v>8000.0</v>
      </c>
      <c r="D109" s="1" t="s">
        <v>27</v>
      </c>
      <c r="E109" s="1">
        <v>1513.86</v>
      </c>
      <c r="F109" s="1">
        <v>2.0</v>
      </c>
      <c r="G109" s="1">
        <v>24.0</v>
      </c>
      <c r="H109" s="1">
        <v>14.0</v>
      </c>
      <c r="I109" s="1" t="s">
        <v>22</v>
      </c>
      <c r="J109" s="1">
        <v>0.048</v>
      </c>
      <c r="K109" s="1">
        <v>0.177</v>
      </c>
      <c r="L109" s="6" t="str">
        <f>if(J109&gt;QUARTILE!$B$3, "TOP", if(J109&lt;QUARTILE!$B$4, "BOTTOM", 0))</f>
        <v>BOTTOM</v>
      </c>
      <c r="M109" s="6">
        <f t="shared" si="1"/>
        <v>2</v>
      </c>
    </row>
    <row r="110">
      <c r="A110" s="1">
        <v>100419.0</v>
      </c>
      <c r="B110" s="1">
        <v>78.0</v>
      </c>
      <c r="C110" s="1">
        <v>79000.0</v>
      </c>
      <c r="D110" s="1" t="s">
        <v>27</v>
      </c>
      <c r="E110" s="1">
        <v>5100.21</v>
      </c>
      <c r="F110" s="1">
        <v>5.0</v>
      </c>
      <c r="G110" s="1">
        <v>19.0</v>
      </c>
      <c r="H110" s="1">
        <v>5.0</v>
      </c>
      <c r="I110" s="1" t="s">
        <v>22</v>
      </c>
      <c r="J110" s="1">
        <v>0.162</v>
      </c>
      <c r="K110" s="1">
        <v>0.004</v>
      </c>
      <c r="L110" s="6" t="str">
        <f>if(J110&gt;QUARTILE!$B$3, "TOP", if(J110&lt;QUARTILE!$B$4, "BOTTOM", 0))</f>
        <v>BOTTOM</v>
      </c>
      <c r="M110" s="6">
        <f t="shared" si="1"/>
        <v>2</v>
      </c>
    </row>
    <row r="111">
      <c r="A111" s="1">
        <v>100426.0</v>
      </c>
      <c r="B111" s="1">
        <v>38.0</v>
      </c>
      <c r="C111" s="1">
        <v>10000.0</v>
      </c>
      <c r="D111" s="1" t="s">
        <v>25</v>
      </c>
      <c r="E111" s="1">
        <v>11284.54</v>
      </c>
      <c r="F111" s="1">
        <v>3.0</v>
      </c>
      <c r="G111" s="1">
        <v>19.0</v>
      </c>
      <c r="H111" s="1">
        <v>4.0</v>
      </c>
      <c r="I111" s="1" t="s">
        <v>22</v>
      </c>
      <c r="J111" s="1">
        <v>0.266</v>
      </c>
      <c r="K111" s="1">
        <v>0.413</v>
      </c>
      <c r="L111" s="6" t="str">
        <f>if(J111&gt;QUARTILE!$B$3, "TOP", if(J111&lt;QUARTILE!$B$4, "BOTTOM", 0))</f>
        <v>BOTTOM</v>
      </c>
      <c r="M111" s="6">
        <f t="shared" si="1"/>
        <v>2</v>
      </c>
    </row>
    <row r="112">
      <c r="A112" s="1">
        <v>100438.0</v>
      </c>
      <c r="B112" s="1">
        <v>68.0</v>
      </c>
      <c r="C112" s="1">
        <v>13000.0</v>
      </c>
      <c r="D112" s="1" t="s">
        <v>27</v>
      </c>
      <c r="E112" s="1">
        <v>397.71</v>
      </c>
      <c r="F112" s="1">
        <v>5.0</v>
      </c>
      <c r="G112" s="1">
        <v>21.0</v>
      </c>
      <c r="H112" s="1">
        <v>2.0</v>
      </c>
      <c r="I112" s="1" t="s">
        <v>22</v>
      </c>
      <c r="J112" s="1">
        <v>0.171</v>
      </c>
      <c r="K112" s="1">
        <v>0.025</v>
      </c>
      <c r="L112" s="6" t="str">
        <f>if(J112&gt;QUARTILE!$B$3, "TOP", if(J112&lt;QUARTILE!$B$4, "BOTTOM", 0))</f>
        <v>BOTTOM</v>
      </c>
      <c r="M112" s="6">
        <f t="shared" si="1"/>
        <v>2</v>
      </c>
    </row>
    <row r="113">
      <c r="A113" s="1">
        <v>100439.0</v>
      </c>
      <c r="B113" s="1">
        <v>39.0</v>
      </c>
      <c r="C113" s="1">
        <v>33000.0</v>
      </c>
      <c r="D113" s="1" t="s">
        <v>25</v>
      </c>
      <c r="E113" s="1">
        <v>23448.03</v>
      </c>
      <c r="F113" s="1">
        <v>4.0</v>
      </c>
      <c r="G113" s="1">
        <v>17.0</v>
      </c>
      <c r="H113" s="1">
        <v>2.0</v>
      </c>
      <c r="I113" s="1" t="s">
        <v>22</v>
      </c>
      <c r="J113" s="1">
        <v>0.159</v>
      </c>
      <c r="K113" s="1">
        <v>0.297</v>
      </c>
      <c r="L113" s="6" t="str">
        <f>if(J113&gt;QUARTILE!$B$3, "TOP", if(J113&lt;QUARTILE!$B$4, "BOTTOM", 0))</f>
        <v>BOTTOM</v>
      </c>
      <c r="M113" s="6">
        <f t="shared" si="1"/>
        <v>2</v>
      </c>
    </row>
    <row r="114">
      <c r="A114" s="1">
        <v>100440.0</v>
      </c>
      <c r="B114" s="1">
        <v>72.0</v>
      </c>
      <c r="C114" s="1">
        <v>22000.0</v>
      </c>
      <c r="D114" s="1" t="s">
        <v>17</v>
      </c>
      <c r="E114" s="1">
        <v>54519.67</v>
      </c>
      <c r="F114" s="1">
        <v>4.0</v>
      </c>
      <c r="G114" s="1">
        <v>24.0</v>
      </c>
      <c r="H114" s="1">
        <v>5.0</v>
      </c>
      <c r="I114" s="1" t="s">
        <v>18</v>
      </c>
      <c r="J114" s="1">
        <v>0.134</v>
      </c>
      <c r="K114" s="1">
        <v>0.411</v>
      </c>
      <c r="L114" s="6" t="str">
        <f>if(J114&gt;QUARTILE!$B$3, "TOP", if(J114&lt;QUARTILE!$B$4, "BOTTOM", 0))</f>
        <v>BOTTOM</v>
      </c>
      <c r="M114" s="6">
        <f t="shared" si="1"/>
        <v>1</v>
      </c>
    </row>
    <row r="115">
      <c r="A115" s="1">
        <v>100447.0</v>
      </c>
      <c r="B115" s="1">
        <v>68.0</v>
      </c>
      <c r="C115" s="1">
        <v>49000.0</v>
      </c>
      <c r="D115" s="1" t="s">
        <v>25</v>
      </c>
      <c r="E115" s="1">
        <v>36801.45</v>
      </c>
      <c r="F115" s="1">
        <v>2.0</v>
      </c>
      <c r="G115" s="1">
        <v>14.0</v>
      </c>
      <c r="H115" s="1">
        <v>5.0</v>
      </c>
      <c r="I115" s="1" t="s">
        <v>18</v>
      </c>
      <c r="J115" s="1">
        <v>0.275</v>
      </c>
      <c r="K115" s="1">
        <v>0.31</v>
      </c>
      <c r="L115" s="6" t="str">
        <f>if(J115&gt;QUARTILE!$B$3, "TOP", if(J115&lt;QUARTILE!$B$4, "BOTTOM", 0))</f>
        <v>BOTTOM</v>
      </c>
      <c r="M115" s="6">
        <f t="shared" si="1"/>
        <v>1</v>
      </c>
    </row>
    <row r="116">
      <c r="A116" s="1">
        <v>100451.0</v>
      </c>
      <c r="B116" s="1">
        <v>44.0</v>
      </c>
      <c r="C116" s="1">
        <v>41000.0</v>
      </c>
      <c r="D116" s="1" t="s">
        <v>23</v>
      </c>
      <c r="E116" s="1">
        <v>7838.64</v>
      </c>
      <c r="F116" s="1">
        <v>4.0</v>
      </c>
      <c r="G116" s="1">
        <v>26.0</v>
      </c>
      <c r="H116" s="1">
        <v>9.0</v>
      </c>
      <c r="I116" s="1" t="s">
        <v>22</v>
      </c>
      <c r="J116" s="1">
        <v>0.254</v>
      </c>
      <c r="K116" s="1">
        <v>0.329</v>
      </c>
      <c r="L116" s="6" t="str">
        <f>if(J116&gt;QUARTILE!$B$3, "TOP", if(J116&lt;QUARTILE!$B$4, "BOTTOM", 0))</f>
        <v>BOTTOM</v>
      </c>
      <c r="M116" s="6">
        <f t="shared" si="1"/>
        <v>2</v>
      </c>
    </row>
    <row r="117">
      <c r="A117" s="1">
        <v>100455.0</v>
      </c>
      <c r="B117" s="1">
        <v>50.0</v>
      </c>
      <c r="C117" s="1">
        <v>7000.0</v>
      </c>
      <c r="D117" s="1" t="s">
        <v>21</v>
      </c>
      <c r="E117" s="1">
        <v>26977.25</v>
      </c>
      <c r="F117" s="1">
        <v>5.0</v>
      </c>
      <c r="G117" s="1">
        <v>16.0</v>
      </c>
      <c r="H117" s="1">
        <v>2.0</v>
      </c>
      <c r="I117" s="1" t="s">
        <v>22</v>
      </c>
      <c r="J117" s="1">
        <v>0.093</v>
      </c>
      <c r="K117" s="1">
        <v>0.34</v>
      </c>
      <c r="L117" s="6" t="str">
        <f>if(J117&gt;QUARTILE!$B$3, "TOP", if(J117&lt;QUARTILE!$B$4, "BOTTOM", 0))</f>
        <v>BOTTOM</v>
      </c>
      <c r="M117" s="6">
        <f t="shared" si="1"/>
        <v>2</v>
      </c>
    </row>
    <row r="118">
      <c r="A118" s="1">
        <v>100468.0</v>
      </c>
      <c r="B118" s="1">
        <v>61.0</v>
      </c>
      <c r="C118" s="1">
        <v>40000.0</v>
      </c>
      <c r="D118" s="1" t="s">
        <v>23</v>
      </c>
      <c r="E118" s="1">
        <v>22611.97</v>
      </c>
      <c r="F118" s="1">
        <v>3.0</v>
      </c>
      <c r="G118" s="1">
        <v>18.0</v>
      </c>
      <c r="H118" s="1">
        <v>6.0</v>
      </c>
      <c r="I118" s="1" t="s">
        <v>22</v>
      </c>
      <c r="J118" s="1">
        <v>0.204</v>
      </c>
      <c r="K118" s="1">
        <v>0.675</v>
      </c>
      <c r="L118" s="6" t="str">
        <f>if(J118&gt;QUARTILE!$B$3, "TOP", if(J118&lt;QUARTILE!$B$4, "BOTTOM", 0))</f>
        <v>BOTTOM</v>
      </c>
      <c r="M118" s="6">
        <f t="shared" si="1"/>
        <v>2</v>
      </c>
    </row>
    <row r="119">
      <c r="A119" s="1">
        <v>100469.0</v>
      </c>
      <c r="B119" s="1">
        <v>45.0</v>
      </c>
      <c r="C119" s="1">
        <v>14000.0</v>
      </c>
      <c r="D119" s="1" t="s">
        <v>27</v>
      </c>
      <c r="E119" s="1">
        <v>17687.41</v>
      </c>
      <c r="F119" s="1">
        <v>1.0</v>
      </c>
      <c r="G119" s="1">
        <v>26.0</v>
      </c>
      <c r="H119" s="1">
        <v>11.0</v>
      </c>
      <c r="I119" s="1" t="s">
        <v>18</v>
      </c>
      <c r="J119" s="1">
        <v>0.082</v>
      </c>
      <c r="K119" s="1">
        <v>0.293</v>
      </c>
      <c r="L119" s="6" t="str">
        <f>if(J119&gt;QUARTILE!$B$3, "TOP", if(J119&lt;QUARTILE!$B$4, "BOTTOM", 0))</f>
        <v>BOTTOM</v>
      </c>
      <c r="M119" s="6">
        <f t="shared" si="1"/>
        <v>1</v>
      </c>
    </row>
    <row r="120">
      <c r="A120" s="1">
        <v>100471.0</v>
      </c>
      <c r="B120" s="1">
        <v>46.0</v>
      </c>
      <c r="C120" s="1">
        <v>18000.0</v>
      </c>
      <c r="D120" s="1" t="s">
        <v>25</v>
      </c>
      <c r="E120" s="1">
        <v>10960.36</v>
      </c>
      <c r="F120" s="1">
        <v>1.0</v>
      </c>
      <c r="G120" s="1">
        <v>18.0</v>
      </c>
      <c r="H120" s="1">
        <v>8.0</v>
      </c>
      <c r="I120" s="1" t="s">
        <v>22</v>
      </c>
      <c r="J120" s="1">
        <v>0.308</v>
      </c>
      <c r="K120" s="1">
        <v>0.25</v>
      </c>
      <c r="L120" s="6" t="str">
        <f>if(J120&gt;QUARTILE!$B$3, "TOP", if(J120&lt;QUARTILE!$B$4, "BOTTOM", 0))</f>
        <v>BOTTOM</v>
      </c>
      <c r="M120" s="6">
        <f t="shared" si="1"/>
        <v>2</v>
      </c>
    </row>
    <row r="121">
      <c r="A121" s="1">
        <v>100473.0</v>
      </c>
      <c r="B121" s="1">
        <v>70.0</v>
      </c>
      <c r="C121" s="1">
        <v>42000.0</v>
      </c>
      <c r="D121" s="1" t="s">
        <v>25</v>
      </c>
      <c r="E121" s="1">
        <v>23837.32</v>
      </c>
      <c r="F121" s="1">
        <v>4.0</v>
      </c>
      <c r="G121" s="1">
        <v>27.0</v>
      </c>
      <c r="H121" s="1">
        <v>6.0</v>
      </c>
      <c r="I121" s="1" t="s">
        <v>22</v>
      </c>
      <c r="J121" s="1">
        <v>0.246</v>
      </c>
      <c r="K121" s="1">
        <v>0.29</v>
      </c>
      <c r="L121" s="6" t="str">
        <f>if(J121&gt;QUARTILE!$B$3, "TOP", if(J121&lt;QUARTILE!$B$4, "BOTTOM", 0))</f>
        <v>BOTTOM</v>
      </c>
      <c r="M121" s="6">
        <f t="shared" si="1"/>
        <v>2</v>
      </c>
    </row>
    <row r="122">
      <c r="A122" s="1">
        <v>100477.0</v>
      </c>
      <c r="B122" s="1">
        <v>58.0</v>
      </c>
      <c r="C122" s="1">
        <v>38000.0</v>
      </c>
      <c r="D122" s="1" t="s">
        <v>23</v>
      </c>
      <c r="E122" s="1">
        <v>1144.97</v>
      </c>
      <c r="F122" s="1">
        <v>4.0</v>
      </c>
      <c r="G122" s="1">
        <v>17.0</v>
      </c>
      <c r="H122" s="1">
        <v>5.0</v>
      </c>
      <c r="I122" s="1" t="s">
        <v>22</v>
      </c>
      <c r="J122" s="1">
        <v>0.283</v>
      </c>
      <c r="K122" s="1">
        <v>0.639</v>
      </c>
      <c r="L122" s="6" t="str">
        <f>if(J122&gt;QUARTILE!$B$3, "TOP", if(J122&lt;QUARTILE!$B$4, "BOTTOM", 0))</f>
        <v>BOTTOM</v>
      </c>
      <c r="M122" s="6">
        <f t="shared" si="1"/>
        <v>2</v>
      </c>
    </row>
    <row r="123">
      <c r="A123" s="1">
        <v>100480.0</v>
      </c>
      <c r="B123" s="1">
        <v>46.0</v>
      </c>
      <c r="C123" s="1">
        <v>11000.0</v>
      </c>
      <c r="D123" s="1" t="s">
        <v>27</v>
      </c>
      <c r="E123" s="1">
        <v>17444.03</v>
      </c>
      <c r="F123" s="1">
        <v>4.0</v>
      </c>
      <c r="G123" s="1">
        <v>21.0</v>
      </c>
      <c r="H123" s="1">
        <v>9.0</v>
      </c>
      <c r="I123" s="1" t="s">
        <v>22</v>
      </c>
      <c r="J123" s="1">
        <v>0.084</v>
      </c>
      <c r="K123" s="1">
        <v>0.168</v>
      </c>
      <c r="L123" s="6" t="str">
        <f>if(J123&gt;QUARTILE!$B$3, "TOP", if(J123&lt;QUARTILE!$B$4, "BOTTOM", 0))</f>
        <v>BOTTOM</v>
      </c>
      <c r="M123" s="6">
        <f t="shared" si="1"/>
        <v>2</v>
      </c>
    </row>
    <row r="124">
      <c r="A124" s="1">
        <v>100482.0</v>
      </c>
      <c r="B124" s="1">
        <v>63.0</v>
      </c>
      <c r="C124" s="1">
        <v>17000.0</v>
      </c>
      <c r="D124" s="1" t="s">
        <v>27</v>
      </c>
      <c r="E124" s="1">
        <v>445.71</v>
      </c>
      <c r="F124" s="1">
        <v>3.0</v>
      </c>
      <c r="G124" s="1">
        <v>27.0</v>
      </c>
      <c r="H124" s="1">
        <v>7.0</v>
      </c>
      <c r="I124" s="1" t="s">
        <v>22</v>
      </c>
      <c r="J124" s="1">
        <v>0.195</v>
      </c>
      <c r="K124" s="1">
        <v>0.687</v>
      </c>
      <c r="L124" s="6" t="str">
        <f>if(J124&gt;QUARTILE!$B$3, "TOP", if(J124&lt;QUARTILE!$B$4, "BOTTOM", 0))</f>
        <v>BOTTOM</v>
      </c>
      <c r="M124" s="6">
        <f t="shared" si="1"/>
        <v>2</v>
      </c>
    </row>
    <row r="125">
      <c r="A125" s="1">
        <v>100488.0</v>
      </c>
      <c r="B125" s="1">
        <v>69.0</v>
      </c>
      <c r="C125" s="1">
        <v>8000.0</v>
      </c>
      <c r="D125" s="1" t="s">
        <v>23</v>
      </c>
      <c r="E125" s="1">
        <v>3801.79</v>
      </c>
      <c r="F125" s="1">
        <v>5.0</v>
      </c>
      <c r="G125" s="1">
        <v>11.0</v>
      </c>
      <c r="H125" s="1">
        <v>6.0</v>
      </c>
      <c r="I125" s="1" t="s">
        <v>22</v>
      </c>
      <c r="J125" s="1">
        <v>0.092</v>
      </c>
      <c r="K125" s="1">
        <v>0.924</v>
      </c>
      <c r="L125" s="6" t="str">
        <f>if(J125&gt;QUARTILE!$B$3, "TOP", if(J125&lt;QUARTILE!$B$4, "BOTTOM", 0))</f>
        <v>BOTTOM</v>
      </c>
      <c r="M125" s="6">
        <f t="shared" si="1"/>
        <v>2</v>
      </c>
    </row>
    <row r="126">
      <c r="A126" s="1">
        <v>100490.0</v>
      </c>
      <c r="B126" s="1">
        <v>78.0</v>
      </c>
      <c r="C126" s="1">
        <v>17000.0</v>
      </c>
      <c r="D126" s="1" t="s">
        <v>17</v>
      </c>
      <c r="E126" s="1">
        <v>28272.41</v>
      </c>
      <c r="F126" s="1">
        <v>1.0</v>
      </c>
      <c r="G126" s="1">
        <v>23.0</v>
      </c>
      <c r="H126" s="1">
        <v>4.0</v>
      </c>
      <c r="I126" s="1" t="s">
        <v>22</v>
      </c>
      <c r="J126" s="1">
        <v>0.313</v>
      </c>
      <c r="K126" s="1">
        <v>0.987</v>
      </c>
      <c r="L126" s="6" t="str">
        <f>if(J126&gt;QUARTILE!$B$3, "TOP", if(J126&lt;QUARTILE!$B$4, "BOTTOM", 0))</f>
        <v>BOTTOM</v>
      </c>
      <c r="M126" s="6">
        <f t="shared" si="1"/>
        <v>2</v>
      </c>
    </row>
    <row r="127">
      <c r="A127" s="1">
        <v>100491.0</v>
      </c>
      <c r="B127" s="1">
        <v>38.0</v>
      </c>
      <c r="C127" s="1">
        <v>22000.0</v>
      </c>
      <c r="D127" s="1" t="s">
        <v>23</v>
      </c>
      <c r="E127" s="1">
        <v>29854.02</v>
      </c>
      <c r="F127" s="1">
        <v>2.0</v>
      </c>
      <c r="G127" s="1">
        <v>28.0</v>
      </c>
      <c r="H127" s="1">
        <v>8.0</v>
      </c>
      <c r="I127" s="1" t="s">
        <v>22</v>
      </c>
      <c r="J127" s="1">
        <v>0.212</v>
      </c>
      <c r="K127" s="1">
        <v>0.882</v>
      </c>
      <c r="L127" s="6" t="str">
        <f>if(J127&gt;QUARTILE!$B$3, "TOP", if(J127&lt;QUARTILE!$B$4, "BOTTOM", 0))</f>
        <v>BOTTOM</v>
      </c>
      <c r="M127" s="6">
        <f t="shared" si="1"/>
        <v>2</v>
      </c>
    </row>
    <row r="128">
      <c r="A128" s="1">
        <v>100494.0</v>
      </c>
      <c r="B128" s="1">
        <v>50.0</v>
      </c>
      <c r="C128" s="1">
        <v>34000.0</v>
      </c>
      <c r="D128" s="1" t="s">
        <v>27</v>
      </c>
      <c r="E128" s="1">
        <v>55694.71</v>
      </c>
      <c r="F128" s="1">
        <v>4.0</v>
      </c>
      <c r="G128" s="1">
        <v>18.0</v>
      </c>
      <c r="H128" s="1">
        <v>5.0</v>
      </c>
      <c r="I128" s="1" t="s">
        <v>18</v>
      </c>
      <c r="J128" s="1">
        <v>0.249</v>
      </c>
      <c r="K128" s="1">
        <v>0.155</v>
      </c>
      <c r="L128" s="6" t="str">
        <f>if(J128&gt;QUARTILE!$B$3, "TOP", if(J128&lt;QUARTILE!$B$4, "BOTTOM", 0))</f>
        <v>BOTTOM</v>
      </c>
      <c r="M128" s="6">
        <f t="shared" si="1"/>
        <v>1</v>
      </c>
    </row>
    <row r="129">
      <c r="A129" s="1">
        <v>100498.0</v>
      </c>
      <c r="B129" s="1">
        <v>59.0</v>
      </c>
      <c r="C129" s="1">
        <v>37000.0</v>
      </c>
      <c r="D129" s="1" t="s">
        <v>25</v>
      </c>
      <c r="E129" s="1">
        <v>8165.88</v>
      </c>
      <c r="F129" s="1">
        <v>1.0</v>
      </c>
      <c r="G129" s="1">
        <v>20.0</v>
      </c>
      <c r="H129" s="1">
        <v>3.0</v>
      </c>
      <c r="I129" s="1" t="s">
        <v>22</v>
      </c>
      <c r="J129" s="1">
        <v>0.249</v>
      </c>
      <c r="K129" s="1">
        <v>0.758</v>
      </c>
      <c r="L129" s="6" t="str">
        <f>if(J129&gt;QUARTILE!$B$3, "TOP", if(J129&lt;QUARTILE!$B$4, "BOTTOM", 0))</f>
        <v>BOTTOM</v>
      </c>
      <c r="M129" s="6">
        <f t="shared" si="1"/>
        <v>2</v>
      </c>
    </row>
    <row r="130">
      <c r="A130" s="1">
        <v>100499.0</v>
      </c>
      <c r="B130" s="1">
        <v>48.0</v>
      </c>
      <c r="C130" s="1">
        <v>39000.0</v>
      </c>
      <c r="D130" s="1" t="s">
        <v>25</v>
      </c>
      <c r="E130" s="1">
        <v>2006.63</v>
      </c>
      <c r="F130" s="1">
        <v>1.0</v>
      </c>
      <c r="G130" s="1">
        <v>18.0</v>
      </c>
      <c r="H130" s="1">
        <v>9.0</v>
      </c>
      <c r="I130" s="1" t="s">
        <v>22</v>
      </c>
      <c r="J130" s="1">
        <v>0.103</v>
      </c>
      <c r="K130" s="1">
        <v>0.972</v>
      </c>
      <c r="L130" s="6" t="str">
        <f>if(J130&gt;QUARTILE!$B$3, "TOP", if(J130&lt;QUARTILE!$B$4, "BOTTOM", 0))</f>
        <v>BOTTOM</v>
      </c>
      <c r="M130" s="6">
        <f t="shared" si="1"/>
        <v>2</v>
      </c>
    </row>
    <row r="131">
      <c r="A131" s="1">
        <v>100504.0</v>
      </c>
      <c r="B131" s="1">
        <v>63.0</v>
      </c>
      <c r="C131" s="1">
        <v>8000.0</v>
      </c>
      <c r="D131" s="1" t="s">
        <v>23</v>
      </c>
      <c r="E131" s="1">
        <v>21628.91</v>
      </c>
      <c r="F131" s="1">
        <v>1.0</v>
      </c>
      <c r="G131" s="1">
        <v>19.0</v>
      </c>
      <c r="H131" s="1">
        <v>7.0</v>
      </c>
      <c r="I131" s="1" t="s">
        <v>22</v>
      </c>
      <c r="J131" s="1">
        <v>0.06</v>
      </c>
      <c r="K131" s="1">
        <v>0.453</v>
      </c>
      <c r="L131" s="6" t="str">
        <f>if(J131&gt;QUARTILE!$B$3, "TOP", if(J131&lt;QUARTILE!$B$4, "BOTTOM", 0))</f>
        <v>BOTTOM</v>
      </c>
      <c r="M131" s="6">
        <f t="shared" si="1"/>
        <v>2</v>
      </c>
    </row>
    <row r="132">
      <c r="A132" s="1">
        <v>100512.0</v>
      </c>
      <c r="B132" s="1">
        <v>80.0</v>
      </c>
      <c r="C132" s="1">
        <v>31000.0</v>
      </c>
      <c r="D132" s="1" t="s">
        <v>25</v>
      </c>
      <c r="E132" s="1">
        <v>26607.43</v>
      </c>
      <c r="F132" s="1">
        <v>3.0</v>
      </c>
      <c r="G132" s="1">
        <v>22.0</v>
      </c>
      <c r="H132" s="1">
        <v>6.0</v>
      </c>
      <c r="I132" s="1" t="s">
        <v>22</v>
      </c>
      <c r="J132" s="1">
        <v>0.253</v>
      </c>
      <c r="K132" s="1">
        <v>0.955</v>
      </c>
      <c r="L132" s="6" t="str">
        <f>if(J132&gt;QUARTILE!$B$3, "TOP", if(J132&lt;QUARTILE!$B$4, "BOTTOM", 0))</f>
        <v>BOTTOM</v>
      </c>
      <c r="M132" s="6">
        <f t="shared" si="1"/>
        <v>2</v>
      </c>
    </row>
    <row r="133">
      <c r="A133" s="1">
        <v>100513.0</v>
      </c>
      <c r="B133" s="1">
        <v>44.0</v>
      </c>
      <c r="C133" s="1">
        <v>46000.0</v>
      </c>
      <c r="D133" s="1" t="s">
        <v>23</v>
      </c>
      <c r="E133" s="1">
        <v>29879.29</v>
      </c>
      <c r="F133" s="1">
        <v>2.0</v>
      </c>
      <c r="G133" s="1">
        <v>20.0</v>
      </c>
      <c r="H133" s="1">
        <v>10.0</v>
      </c>
      <c r="I133" s="1" t="s">
        <v>22</v>
      </c>
      <c r="J133" s="1">
        <v>0.115</v>
      </c>
      <c r="K133" s="1">
        <v>0.778</v>
      </c>
      <c r="L133" s="6" t="str">
        <f>if(J133&gt;QUARTILE!$B$3, "TOP", if(J133&lt;QUARTILE!$B$4, "BOTTOM", 0))</f>
        <v>BOTTOM</v>
      </c>
      <c r="M133" s="6">
        <f t="shared" si="1"/>
        <v>2</v>
      </c>
    </row>
    <row r="134">
      <c r="A134" s="1">
        <v>100515.0</v>
      </c>
      <c r="B134" s="1">
        <v>19.0</v>
      </c>
      <c r="C134" s="1">
        <v>14000.0</v>
      </c>
      <c r="D134" s="1" t="s">
        <v>27</v>
      </c>
      <c r="E134" s="1">
        <v>16914.89</v>
      </c>
      <c r="F134" s="1">
        <v>1.0</v>
      </c>
      <c r="G134" s="1">
        <v>30.0</v>
      </c>
      <c r="H134" s="1">
        <v>14.0</v>
      </c>
      <c r="I134" s="1" t="s">
        <v>18</v>
      </c>
      <c r="J134" s="1">
        <v>0.177</v>
      </c>
      <c r="K134" s="1">
        <v>0.205</v>
      </c>
      <c r="L134" s="6" t="str">
        <f>if(J134&gt;QUARTILE!$B$3, "TOP", if(J134&lt;QUARTILE!$B$4, "BOTTOM", 0))</f>
        <v>BOTTOM</v>
      </c>
      <c r="M134" s="6">
        <f t="shared" si="1"/>
        <v>1</v>
      </c>
    </row>
    <row r="135">
      <c r="A135" s="1">
        <v>100518.0</v>
      </c>
      <c r="B135" s="1">
        <v>57.0</v>
      </c>
      <c r="C135" s="1">
        <v>17000.0</v>
      </c>
      <c r="D135" s="1" t="s">
        <v>23</v>
      </c>
      <c r="E135" s="1">
        <v>2254.36</v>
      </c>
      <c r="F135" s="1">
        <v>2.0</v>
      </c>
      <c r="G135" s="1">
        <v>18.0</v>
      </c>
      <c r="H135" s="1">
        <v>3.0</v>
      </c>
      <c r="I135" s="1" t="s">
        <v>22</v>
      </c>
      <c r="J135" s="1">
        <v>0.096</v>
      </c>
      <c r="K135" s="1">
        <v>0.325</v>
      </c>
      <c r="L135" s="6" t="str">
        <f>if(J135&gt;QUARTILE!$B$3, "TOP", if(J135&lt;QUARTILE!$B$4, "BOTTOM", 0))</f>
        <v>BOTTOM</v>
      </c>
      <c r="M135" s="6">
        <f t="shared" si="1"/>
        <v>2</v>
      </c>
    </row>
    <row r="136">
      <c r="A136" s="1">
        <v>100523.0</v>
      </c>
      <c r="B136" s="1">
        <v>65.0</v>
      </c>
      <c r="C136" s="1">
        <v>36000.0</v>
      </c>
      <c r="D136" s="1" t="s">
        <v>25</v>
      </c>
      <c r="E136" s="1">
        <v>20758.49</v>
      </c>
      <c r="F136" s="1">
        <v>5.0</v>
      </c>
      <c r="G136" s="1">
        <v>26.0</v>
      </c>
      <c r="H136" s="1">
        <v>5.0</v>
      </c>
      <c r="I136" s="1" t="s">
        <v>22</v>
      </c>
      <c r="J136" s="1">
        <v>0.096</v>
      </c>
      <c r="K136" s="1">
        <v>0.359</v>
      </c>
      <c r="L136" s="6" t="str">
        <f>if(J136&gt;QUARTILE!$B$3, "TOP", if(J136&lt;QUARTILE!$B$4, "BOTTOM", 0))</f>
        <v>BOTTOM</v>
      </c>
      <c r="M136" s="6">
        <f t="shared" si="1"/>
        <v>2</v>
      </c>
    </row>
    <row r="137">
      <c r="A137" s="1">
        <v>100524.0</v>
      </c>
      <c r="B137" s="1">
        <v>56.0</v>
      </c>
      <c r="C137" s="1">
        <v>5000.0</v>
      </c>
      <c r="D137" s="1" t="s">
        <v>23</v>
      </c>
      <c r="E137" s="1">
        <v>7238.16</v>
      </c>
      <c r="F137" s="1">
        <v>3.0</v>
      </c>
      <c r="G137" s="1">
        <v>26.0</v>
      </c>
      <c r="H137" s="1">
        <v>2.0</v>
      </c>
      <c r="I137" s="1" t="s">
        <v>22</v>
      </c>
      <c r="J137" s="1">
        <v>0.148</v>
      </c>
      <c r="K137" s="1">
        <v>0.511</v>
      </c>
      <c r="L137" s="6" t="str">
        <f>if(J137&gt;QUARTILE!$B$3, "TOP", if(J137&lt;QUARTILE!$B$4, "BOTTOM", 0))</f>
        <v>BOTTOM</v>
      </c>
      <c r="M137" s="6">
        <f t="shared" si="1"/>
        <v>2</v>
      </c>
    </row>
    <row r="138">
      <c r="A138" s="1">
        <v>100529.0</v>
      </c>
      <c r="B138" s="1">
        <v>52.0</v>
      </c>
      <c r="C138" s="1">
        <v>53000.0</v>
      </c>
      <c r="D138" s="1" t="s">
        <v>23</v>
      </c>
      <c r="E138" s="1">
        <v>11329.61</v>
      </c>
      <c r="F138" s="1">
        <v>3.0</v>
      </c>
      <c r="G138" s="1">
        <v>12.0</v>
      </c>
      <c r="H138" s="1">
        <v>5.0</v>
      </c>
      <c r="I138" s="1" t="s">
        <v>22</v>
      </c>
      <c r="J138" s="1">
        <v>0.176</v>
      </c>
      <c r="K138" s="1">
        <v>0.367</v>
      </c>
      <c r="L138" s="6" t="str">
        <f>if(J138&gt;QUARTILE!$B$3, "TOP", if(J138&lt;QUARTILE!$B$4, "BOTTOM", 0))</f>
        <v>BOTTOM</v>
      </c>
      <c r="M138" s="6">
        <f t="shared" si="1"/>
        <v>2</v>
      </c>
    </row>
    <row r="139">
      <c r="A139" s="1">
        <v>100539.0</v>
      </c>
      <c r="B139" s="1">
        <v>62.0</v>
      </c>
      <c r="C139" s="1">
        <v>8000.0</v>
      </c>
      <c r="D139" s="1" t="s">
        <v>27</v>
      </c>
      <c r="E139" s="1">
        <v>15740.45</v>
      </c>
      <c r="F139" s="1">
        <v>2.0</v>
      </c>
      <c r="G139" s="1">
        <v>24.0</v>
      </c>
      <c r="H139" s="1">
        <v>4.0</v>
      </c>
      <c r="I139" s="1" t="s">
        <v>22</v>
      </c>
      <c r="J139" s="1">
        <v>0.249</v>
      </c>
      <c r="K139" s="1">
        <v>0.853</v>
      </c>
      <c r="L139" s="6" t="str">
        <f>if(J139&gt;QUARTILE!$B$3, "TOP", if(J139&lt;QUARTILE!$B$4, "BOTTOM", 0))</f>
        <v>BOTTOM</v>
      </c>
      <c r="M139" s="6">
        <f t="shared" si="1"/>
        <v>2</v>
      </c>
    </row>
    <row r="140">
      <c r="A140" s="1">
        <v>100544.0</v>
      </c>
      <c r="B140" s="1">
        <v>33.0</v>
      </c>
      <c r="C140" s="1">
        <v>12000.0</v>
      </c>
      <c r="D140" s="1" t="s">
        <v>23</v>
      </c>
      <c r="E140" s="1">
        <v>2865.15</v>
      </c>
      <c r="F140" s="1">
        <v>2.0</v>
      </c>
      <c r="G140" s="1">
        <v>25.0</v>
      </c>
      <c r="H140" s="1">
        <v>7.0</v>
      </c>
      <c r="I140" s="1" t="s">
        <v>22</v>
      </c>
      <c r="J140" s="1">
        <v>0.172</v>
      </c>
      <c r="K140" s="1">
        <v>0.376</v>
      </c>
      <c r="L140" s="6" t="str">
        <f>if(J140&gt;QUARTILE!$B$3, "TOP", if(J140&lt;QUARTILE!$B$4, "BOTTOM", 0))</f>
        <v>BOTTOM</v>
      </c>
      <c r="M140" s="6">
        <f t="shared" si="1"/>
        <v>2</v>
      </c>
    </row>
    <row r="141">
      <c r="A141" s="1">
        <v>100550.0</v>
      </c>
      <c r="B141" s="1">
        <v>45.0</v>
      </c>
      <c r="C141" s="1">
        <v>13000.0</v>
      </c>
      <c r="D141" s="1" t="s">
        <v>27</v>
      </c>
      <c r="E141" s="1">
        <v>8455.08</v>
      </c>
      <c r="F141" s="1">
        <v>5.0</v>
      </c>
      <c r="G141" s="1">
        <v>17.0</v>
      </c>
      <c r="H141" s="1">
        <v>10.0</v>
      </c>
      <c r="I141" s="1" t="s">
        <v>22</v>
      </c>
      <c r="J141" s="1">
        <v>0.261</v>
      </c>
      <c r="K141" s="1">
        <v>0.017</v>
      </c>
      <c r="L141" s="6" t="str">
        <f>if(J141&gt;QUARTILE!$B$3, "TOP", if(J141&lt;QUARTILE!$B$4, "BOTTOM", 0))</f>
        <v>BOTTOM</v>
      </c>
      <c r="M141" s="6">
        <f t="shared" si="1"/>
        <v>2</v>
      </c>
    </row>
    <row r="142">
      <c r="A142" s="1">
        <v>100551.0</v>
      </c>
      <c r="B142" s="1">
        <v>51.0</v>
      </c>
      <c r="C142" s="1">
        <v>11000.0</v>
      </c>
      <c r="D142" s="1" t="s">
        <v>25</v>
      </c>
      <c r="E142" s="1">
        <v>13189.28</v>
      </c>
      <c r="F142" s="1">
        <v>5.0</v>
      </c>
      <c r="G142" s="1">
        <v>20.0</v>
      </c>
      <c r="H142" s="1">
        <v>6.0</v>
      </c>
      <c r="I142" s="1" t="s">
        <v>22</v>
      </c>
      <c r="J142" s="1">
        <v>0.109</v>
      </c>
      <c r="K142" s="1">
        <v>0.29</v>
      </c>
      <c r="L142" s="6" t="str">
        <f>if(J142&gt;QUARTILE!$B$3, "TOP", if(J142&lt;QUARTILE!$B$4, "BOTTOM", 0))</f>
        <v>BOTTOM</v>
      </c>
      <c r="M142" s="6">
        <f t="shared" si="1"/>
        <v>2</v>
      </c>
    </row>
    <row r="143">
      <c r="A143" s="1">
        <v>100556.0</v>
      </c>
      <c r="B143" s="1">
        <v>39.0</v>
      </c>
      <c r="C143" s="1">
        <v>30000.0</v>
      </c>
      <c r="D143" s="1" t="s">
        <v>27</v>
      </c>
      <c r="E143" s="1">
        <v>8537.59</v>
      </c>
      <c r="F143" s="1">
        <v>1.0</v>
      </c>
      <c r="G143" s="1">
        <v>18.0</v>
      </c>
      <c r="H143" s="1">
        <v>16.0</v>
      </c>
      <c r="I143" s="1" t="s">
        <v>18</v>
      </c>
      <c r="J143" s="1">
        <v>0.233</v>
      </c>
      <c r="K143" s="1">
        <v>0.13</v>
      </c>
      <c r="L143" s="6" t="str">
        <f>if(J143&gt;QUARTILE!$B$3, "TOP", if(J143&lt;QUARTILE!$B$4, "BOTTOM", 0))</f>
        <v>BOTTOM</v>
      </c>
      <c r="M143" s="6">
        <f t="shared" si="1"/>
        <v>1</v>
      </c>
    </row>
    <row r="144">
      <c r="A144" s="1">
        <v>100574.0</v>
      </c>
      <c r="B144" s="1">
        <v>77.0</v>
      </c>
      <c r="C144" s="1">
        <v>35000.0</v>
      </c>
      <c r="D144" s="1" t="s">
        <v>21</v>
      </c>
      <c r="E144" s="1">
        <v>13998.52</v>
      </c>
      <c r="F144" s="1">
        <v>5.0</v>
      </c>
      <c r="G144" s="1">
        <v>24.0</v>
      </c>
      <c r="H144" s="1">
        <v>5.0</v>
      </c>
      <c r="I144" s="1" t="s">
        <v>22</v>
      </c>
      <c r="J144" s="1">
        <v>0.073</v>
      </c>
      <c r="K144" s="1">
        <v>0.12</v>
      </c>
      <c r="L144" s="6" t="str">
        <f>if(J144&gt;QUARTILE!$B$3, "TOP", if(J144&lt;QUARTILE!$B$4, "BOTTOM", 0))</f>
        <v>BOTTOM</v>
      </c>
      <c r="M144" s="6">
        <f t="shared" si="1"/>
        <v>2</v>
      </c>
    </row>
    <row r="145">
      <c r="A145" s="1">
        <v>100575.0</v>
      </c>
      <c r="B145" s="1">
        <v>54.0</v>
      </c>
      <c r="C145" s="1">
        <v>43000.0</v>
      </c>
      <c r="D145" s="1" t="s">
        <v>23</v>
      </c>
      <c r="E145" s="1">
        <v>20357.82</v>
      </c>
      <c r="F145" s="1">
        <v>1.0</v>
      </c>
      <c r="G145" s="1">
        <v>17.0</v>
      </c>
      <c r="H145" s="1">
        <v>9.0</v>
      </c>
      <c r="I145" s="1" t="s">
        <v>22</v>
      </c>
      <c r="J145" s="1">
        <v>0.106</v>
      </c>
      <c r="K145" s="1">
        <v>0.425</v>
      </c>
      <c r="L145" s="6" t="str">
        <f>if(J145&gt;QUARTILE!$B$3, "TOP", if(J145&lt;QUARTILE!$B$4, "BOTTOM", 0))</f>
        <v>BOTTOM</v>
      </c>
      <c r="M145" s="6">
        <f t="shared" si="1"/>
        <v>2</v>
      </c>
    </row>
    <row r="146">
      <c r="A146" s="1">
        <v>100576.0</v>
      </c>
      <c r="B146" s="1">
        <v>50.0</v>
      </c>
      <c r="C146" s="1">
        <v>30000.0</v>
      </c>
      <c r="D146" s="1" t="s">
        <v>25</v>
      </c>
      <c r="E146" s="1">
        <v>3752.15</v>
      </c>
      <c r="F146" s="1">
        <v>5.0</v>
      </c>
      <c r="G146" s="1">
        <v>24.0</v>
      </c>
      <c r="H146" s="1">
        <v>5.0</v>
      </c>
      <c r="I146" s="1" t="s">
        <v>22</v>
      </c>
      <c r="J146" s="1">
        <v>0.202</v>
      </c>
      <c r="K146" s="1">
        <v>0.591</v>
      </c>
      <c r="L146" s="6" t="str">
        <f>if(J146&gt;QUARTILE!$B$3, "TOP", if(J146&lt;QUARTILE!$B$4, "BOTTOM", 0))</f>
        <v>BOTTOM</v>
      </c>
      <c r="M146" s="6">
        <f t="shared" si="1"/>
        <v>2</v>
      </c>
    </row>
    <row r="147">
      <c r="A147" s="1">
        <v>100577.0</v>
      </c>
      <c r="B147" s="1">
        <v>25.0</v>
      </c>
      <c r="C147" s="1">
        <v>49000.0</v>
      </c>
      <c r="D147" s="1" t="s">
        <v>25</v>
      </c>
      <c r="E147" s="1">
        <v>39383.88</v>
      </c>
      <c r="F147" s="1">
        <v>1.0</v>
      </c>
      <c r="G147" s="1">
        <v>18.0</v>
      </c>
      <c r="H147" s="1">
        <v>15.0</v>
      </c>
      <c r="I147" s="1" t="s">
        <v>18</v>
      </c>
      <c r="J147" s="1">
        <v>0.208</v>
      </c>
      <c r="K147" s="1">
        <v>0.362</v>
      </c>
      <c r="L147" s="6" t="str">
        <f>if(J147&gt;QUARTILE!$B$3, "TOP", if(J147&lt;QUARTILE!$B$4, "BOTTOM", 0))</f>
        <v>BOTTOM</v>
      </c>
      <c r="M147" s="6">
        <f t="shared" si="1"/>
        <v>1</v>
      </c>
    </row>
    <row r="148">
      <c r="A148" s="1">
        <v>100580.0</v>
      </c>
      <c r="B148" s="1">
        <v>61.0</v>
      </c>
      <c r="C148" s="1">
        <v>39000.0</v>
      </c>
      <c r="D148" s="1" t="s">
        <v>17</v>
      </c>
      <c r="E148" s="1">
        <v>18428.76</v>
      </c>
      <c r="F148" s="1">
        <v>1.0</v>
      </c>
      <c r="G148" s="1">
        <v>21.0</v>
      </c>
      <c r="H148" s="1">
        <v>5.0</v>
      </c>
      <c r="I148" s="1" t="s">
        <v>22</v>
      </c>
      <c r="J148" s="1">
        <v>0.026</v>
      </c>
      <c r="K148" s="1">
        <v>0.067</v>
      </c>
      <c r="L148" s="6" t="str">
        <f>if(J148&gt;QUARTILE!$B$3, "TOP", if(J148&lt;QUARTILE!$B$4, "BOTTOM", 0))</f>
        <v>BOTTOM</v>
      </c>
      <c r="M148" s="6">
        <f t="shared" si="1"/>
        <v>2</v>
      </c>
    </row>
    <row r="149">
      <c r="A149" s="1">
        <v>100581.0</v>
      </c>
      <c r="B149" s="1">
        <v>61.0</v>
      </c>
      <c r="C149" s="1">
        <v>19000.0</v>
      </c>
      <c r="D149" s="1" t="s">
        <v>23</v>
      </c>
      <c r="E149" s="1">
        <v>20154.62</v>
      </c>
      <c r="F149" s="1">
        <v>4.0</v>
      </c>
      <c r="G149" s="1">
        <v>19.0</v>
      </c>
      <c r="H149" s="1">
        <v>7.0</v>
      </c>
      <c r="I149" s="1" t="s">
        <v>22</v>
      </c>
      <c r="J149" s="1">
        <v>0.072</v>
      </c>
      <c r="K149" s="1">
        <v>0.207</v>
      </c>
      <c r="L149" s="6" t="str">
        <f>if(J149&gt;QUARTILE!$B$3, "TOP", if(J149&lt;QUARTILE!$B$4, "BOTTOM", 0))</f>
        <v>BOTTOM</v>
      </c>
      <c r="M149" s="6">
        <f t="shared" si="1"/>
        <v>2</v>
      </c>
    </row>
    <row r="150">
      <c r="A150" s="1">
        <v>100584.0</v>
      </c>
      <c r="B150" s="1">
        <v>21.0</v>
      </c>
      <c r="C150" s="1">
        <v>27000.0</v>
      </c>
      <c r="D150" s="1" t="s">
        <v>27</v>
      </c>
      <c r="E150" s="1">
        <v>9048.61</v>
      </c>
      <c r="F150" s="1">
        <v>2.0</v>
      </c>
      <c r="G150" s="1">
        <v>19.0</v>
      </c>
      <c r="H150" s="1">
        <v>18.0</v>
      </c>
      <c r="I150" s="1" t="s">
        <v>18</v>
      </c>
      <c r="J150" s="1">
        <v>0.037</v>
      </c>
      <c r="K150" s="1">
        <v>0.296</v>
      </c>
      <c r="L150" s="6" t="str">
        <f>if(J150&gt;QUARTILE!$B$3, "TOP", if(J150&lt;QUARTILE!$B$4, "BOTTOM", 0))</f>
        <v>BOTTOM</v>
      </c>
      <c r="M150" s="6">
        <f t="shared" si="1"/>
        <v>1</v>
      </c>
    </row>
    <row r="151">
      <c r="A151" s="1">
        <v>100586.0</v>
      </c>
      <c r="B151" s="1">
        <v>62.0</v>
      </c>
      <c r="C151" s="1">
        <v>41000.0</v>
      </c>
      <c r="D151" s="1" t="s">
        <v>25</v>
      </c>
      <c r="E151" s="1">
        <v>38254.58</v>
      </c>
      <c r="F151" s="1">
        <v>1.0</v>
      </c>
      <c r="G151" s="1">
        <v>18.0</v>
      </c>
      <c r="H151" s="1">
        <v>4.0</v>
      </c>
      <c r="I151" s="1" t="s">
        <v>18</v>
      </c>
      <c r="J151" s="1">
        <v>0.276</v>
      </c>
      <c r="K151" s="1">
        <v>0.0</v>
      </c>
      <c r="L151" s="6" t="str">
        <f>if(J151&gt;QUARTILE!$B$3, "TOP", if(J151&lt;QUARTILE!$B$4, "BOTTOM", 0))</f>
        <v>BOTTOM</v>
      </c>
      <c r="M151" s="6">
        <f t="shared" si="1"/>
        <v>1</v>
      </c>
    </row>
    <row r="152">
      <c r="A152" s="1">
        <v>100588.0</v>
      </c>
      <c r="B152" s="1">
        <v>69.0</v>
      </c>
      <c r="C152" s="1">
        <v>42000.0</v>
      </c>
      <c r="D152" s="1" t="s">
        <v>23</v>
      </c>
      <c r="E152" s="1">
        <v>33895.4</v>
      </c>
      <c r="F152" s="1">
        <v>4.0</v>
      </c>
      <c r="G152" s="1">
        <v>16.0</v>
      </c>
      <c r="H152" s="1">
        <v>6.0</v>
      </c>
      <c r="I152" s="1" t="s">
        <v>18</v>
      </c>
      <c r="J152" s="1">
        <v>0.309</v>
      </c>
      <c r="K152" s="1">
        <v>0.0</v>
      </c>
      <c r="L152" s="6" t="str">
        <f>if(J152&gt;QUARTILE!$B$3, "TOP", if(J152&lt;QUARTILE!$B$4, "BOTTOM", 0))</f>
        <v>BOTTOM</v>
      </c>
      <c r="M152" s="6">
        <f t="shared" si="1"/>
        <v>1</v>
      </c>
    </row>
    <row r="153">
      <c r="A153" s="1">
        <v>100589.0</v>
      </c>
      <c r="B153" s="1">
        <v>47.0</v>
      </c>
      <c r="C153" s="1">
        <v>21000.0</v>
      </c>
      <c r="D153" s="1" t="s">
        <v>27</v>
      </c>
      <c r="E153" s="1">
        <v>38194.99</v>
      </c>
      <c r="F153" s="1">
        <v>2.0</v>
      </c>
      <c r="G153" s="1">
        <v>21.0</v>
      </c>
      <c r="H153" s="1">
        <v>10.0</v>
      </c>
      <c r="I153" s="1" t="s">
        <v>18</v>
      </c>
      <c r="J153" s="1">
        <v>0.139</v>
      </c>
      <c r="K153" s="1">
        <v>0.0</v>
      </c>
      <c r="L153" s="6" t="str">
        <f>if(J153&gt;QUARTILE!$B$3, "TOP", if(J153&lt;QUARTILE!$B$4, "BOTTOM", 0))</f>
        <v>BOTTOM</v>
      </c>
      <c r="M153" s="6">
        <f t="shared" si="1"/>
        <v>1</v>
      </c>
    </row>
    <row r="154">
      <c r="A154" s="1">
        <v>100590.0</v>
      </c>
      <c r="B154" s="1">
        <v>64.0</v>
      </c>
      <c r="C154" s="1">
        <v>18000.0</v>
      </c>
      <c r="D154" s="1" t="s">
        <v>27</v>
      </c>
      <c r="E154" s="1">
        <v>19666.52</v>
      </c>
      <c r="F154" s="1">
        <v>4.0</v>
      </c>
      <c r="G154" s="1">
        <v>27.0</v>
      </c>
      <c r="H154" s="1">
        <v>6.0</v>
      </c>
      <c r="I154" s="1" t="s">
        <v>22</v>
      </c>
      <c r="J154" s="1">
        <v>0.212</v>
      </c>
      <c r="K154" s="1">
        <v>0.762</v>
      </c>
      <c r="L154" s="6" t="str">
        <f>if(J154&gt;QUARTILE!$B$3, "TOP", if(J154&lt;QUARTILE!$B$4, "BOTTOM", 0))</f>
        <v>BOTTOM</v>
      </c>
      <c r="M154" s="6">
        <f t="shared" si="1"/>
        <v>2</v>
      </c>
    </row>
    <row r="155">
      <c r="A155" s="1">
        <v>100599.0</v>
      </c>
      <c r="B155" s="1">
        <v>59.0</v>
      </c>
      <c r="C155" s="1">
        <v>20000.0</v>
      </c>
      <c r="D155" s="1" t="s">
        <v>27</v>
      </c>
      <c r="E155" s="1">
        <v>1614.04</v>
      </c>
      <c r="F155" s="1">
        <v>3.0</v>
      </c>
      <c r="G155" s="1">
        <v>18.0</v>
      </c>
      <c r="H155" s="1">
        <v>7.0</v>
      </c>
      <c r="I155" s="1" t="s">
        <v>22</v>
      </c>
      <c r="J155" s="1">
        <v>0.027</v>
      </c>
      <c r="K155" s="1">
        <v>0.503</v>
      </c>
      <c r="L155" s="6" t="str">
        <f>if(J155&gt;QUARTILE!$B$3, "TOP", if(J155&lt;QUARTILE!$B$4, "BOTTOM", 0))</f>
        <v>BOTTOM</v>
      </c>
      <c r="M155" s="6">
        <f t="shared" si="1"/>
        <v>2</v>
      </c>
    </row>
    <row r="156">
      <c r="A156" s="1">
        <v>100619.0</v>
      </c>
      <c r="B156" s="1">
        <v>18.0</v>
      </c>
      <c r="C156" s="1">
        <v>10000.0</v>
      </c>
      <c r="D156" s="1" t="s">
        <v>27</v>
      </c>
      <c r="E156" s="1">
        <v>22612.15</v>
      </c>
      <c r="F156" s="1">
        <v>2.0</v>
      </c>
      <c r="G156" s="1">
        <v>20.0</v>
      </c>
      <c r="H156" s="1">
        <v>14.0</v>
      </c>
      <c r="I156" s="1" t="s">
        <v>22</v>
      </c>
      <c r="J156" s="1">
        <v>0.221</v>
      </c>
      <c r="K156" s="1">
        <v>0.068</v>
      </c>
      <c r="L156" s="6" t="str">
        <f>if(J156&gt;QUARTILE!$B$3, "TOP", if(J156&lt;QUARTILE!$B$4, "BOTTOM", 0))</f>
        <v>BOTTOM</v>
      </c>
      <c r="M156" s="6">
        <f t="shared" si="1"/>
        <v>2</v>
      </c>
    </row>
    <row r="157">
      <c r="A157" s="1">
        <v>100620.0</v>
      </c>
      <c r="B157" s="1">
        <v>75.0</v>
      </c>
      <c r="C157" s="1">
        <v>20000.0</v>
      </c>
      <c r="D157" s="1" t="s">
        <v>23</v>
      </c>
      <c r="E157" s="1">
        <v>59087.84</v>
      </c>
      <c r="F157" s="1">
        <v>5.0</v>
      </c>
      <c r="G157" s="1">
        <v>24.0</v>
      </c>
      <c r="H157" s="1">
        <v>5.0</v>
      </c>
      <c r="I157" s="1" t="s">
        <v>18</v>
      </c>
      <c r="J157" s="1">
        <v>0.253</v>
      </c>
      <c r="K157" s="1">
        <v>0.831</v>
      </c>
      <c r="L157" s="6" t="str">
        <f>if(J157&gt;QUARTILE!$B$3, "TOP", if(J157&lt;QUARTILE!$B$4, "BOTTOM", 0))</f>
        <v>BOTTOM</v>
      </c>
      <c r="M157" s="6">
        <f t="shared" si="1"/>
        <v>1</v>
      </c>
    </row>
    <row r="158">
      <c r="A158" s="1">
        <v>100623.0</v>
      </c>
      <c r="B158" s="1">
        <v>64.0</v>
      </c>
      <c r="C158" s="1">
        <v>33000.0</v>
      </c>
      <c r="D158" s="1" t="s">
        <v>27</v>
      </c>
      <c r="E158" s="1">
        <v>27852.72</v>
      </c>
      <c r="F158" s="1">
        <v>1.0</v>
      </c>
      <c r="G158" s="1">
        <v>30.0</v>
      </c>
      <c r="H158" s="1">
        <v>7.0</v>
      </c>
      <c r="I158" s="1" t="s">
        <v>22</v>
      </c>
      <c r="J158" s="1">
        <v>0.307</v>
      </c>
      <c r="K158" s="1">
        <v>0.992</v>
      </c>
      <c r="L158" s="6" t="str">
        <f>if(J158&gt;QUARTILE!$B$3, "TOP", if(J158&lt;QUARTILE!$B$4, "BOTTOM", 0))</f>
        <v>BOTTOM</v>
      </c>
      <c r="M158" s="6">
        <f t="shared" si="1"/>
        <v>2</v>
      </c>
    </row>
    <row r="159">
      <c r="A159" s="1">
        <v>100628.0</v>
      </c>
      <c r="B159" s="1">
        <v>65.0</v>
      </c>
      <c r="C159" s="1">
        <v>23000.0</v>
      </c>
      <c r="D159" s="1" t="s">
        <v>24</v>
      </c>
      <c r="E159" s="1">
        <v>23394.21</v>
      </c>
      <c r="F159" s="1">
        <v>2.0</v>
      </c>
      <c r="G159" s="1">
        <v>18.0</v>
      </c>
      <c r="H159" s="1">
        <v>4.0</v>
      </c>
      <c r="I159" s="1" t="s">
        <v>22</v>
      </c>
      <c r="J159" s="1">
        <v>0.075</v>
      </c>
      <c r="K159" s="1">
        <v>0.188</v>
      </c>
      <c r="L159" s="6" t="str">
        <f>if(J159&gt;QUARTILE!$B$3, "TOP", if(J159&lt;QUARTILE!$B$4, "BOTTOM", 0))</f>
        <v>BOTTOM</v>
      </c>
      <c r="M159" s="6">
        <f t="shared" si="1"/>
        <v>2</v>
      </c>
    </row>
    <row r="160">
      <c r="A160" s="1">
        <v>100631.0</v>
      </c>
      <c r="B160" s="1">
        <v>62.0</v>
      </c>
      <c r="C160" s="1">
        <v>6000.0</v>
      </c>
      <c r="D160" s="1" t="s">
        <v>23</v>
      </c>
      <c r="E160" s="1">
        <v>523.77</v>
      </c>
      <c r="F160" s="1">
        <v>4.0</v>
      </c>
      <c r="G160" s="1">
        <v>25.0</v>
      </c>
      <c r="H160" s="1">
        <v>5.0</v>
      </c>
      <c r="I160" s="1" t="s">
        <v>22</v>
      </c>
      <c r="J160" s="1">
        <v>0.255</v>
      </c>
      <c r="K160" s="1">
        <v>0.902</v>
      </c>
      <c r="L160" s="6" t="str">
        <f>if(J160&gt;QUARTILE!$B$3, "TOP", if(J160&lt;QUARTILE!$B$4, "BOTTOM", 0))</f>
        <v>BOTTOM</v>
      </c>
      <c r="M160" s="6">
        <f t="shared" si="1"/>
        <v>2</v>
      </c>
    </row>
    <row r="161">
      <c r="A161" s="1">
        <v>100639.0</v>
      </c>
      <c r="B161" s="1">
        <v>39.0</v>
      </c>
      <c r="C161" s="1">
        <v>48000.0</v>
      </c>
      <c r="D161" s="1" t="s">
        <v>23</v>
      </c>
      <c r="E161" s="1">
        <v>4990.39</v>
      </c>
      <c r="F161" s="1">
        <v>5.0</v>
      </c>
      <c r="G161" s="1">
        <v>23.0</v>
      </c>
      <c r="H161" s="1">
        <v>10.0</v>
      </c>
      <c r="I161" s="1" t="s">
        <v>22</v>
      </c>
      <c r="J161" s="1">
        <v>0.134</v>
      </c>
      <c r="K161" s="1">
        <v>0.91</v>
      </c>
      <c r="L161" s="6" t="str">
        <f>if(J161&gt;QUARTILE!$B$3, "TOP", if(J161&lt;QUARTILE!$B$4, "BOTTOM", 0))</f>
        <v>BOTTOM</v>
      </c>
      <c r="M161" s="6">
        <f t="shared" si="1"/>
        <v>2</v>
      </c>
    </row>
    <row r="162">
      <c r="A162" s="1">
        <v>100648.0</v>
      </c>
      <c r="B162" s="1">
        <v>39.0</v>
      </c>
      <c r="C162" s="1">
        <v>14000.0</v>
      </c>
      <c r="D162" s="1" t="s">
        <v>25</v>
      </c>
      <c r="E162" s="1">
        <v>11130.1</v>
      </c>
      <c r="F162" s="1">
        <v>2.0</v>
      </c>
      <c r="G162" s="1">
        <v>15.0</v>
      </c>
      <c r="H162" s="1">
        <v>11.0</v>
      </c>
      <c r="I162" s="1" t="s">
        <v>18</v>
      </c>
      <c r="J162" s="1">
        <v>0.297</v>
      </c>
      <c r="K162" s="1">
        <v>0.367</v>
      </c>
      <c r="L162" s="6" t="str">
        <f>if(J162&gt;QUARTILE!$B$3, "TOP", if(J162&lt;QUARTILE!$B$4, "BOTTOM", 0))</f>
        <v>BOTTOM</v>
      </c>
      <c r="M162" s="6">
        <f t="shared" si="1"/>
        <v>1</v>
      </c>
    </row>
    <row r="163">
      <c r="A163" s="1">
        <v>100649.0</v>
      </c>
      <c r="B163" s="1">
        <v>74.0</v>
      </c>
      <c r="C163" s="1">
        <v>42000.0</v>
      </c>
      <c r="D163" s="1" t="s">
        <v>25</v>
      </c>
      <c r="E163" s="1">
        <v>14471.05</v>
      </c>
      <c r="F163" s="1">
        <v>2.0</v>
      </c>
      <c r="G163" s="1">
        <v>27.0</v>
      </c>
      <c r="H163" s="1">
        <v>3.0</v>
      </c>
      <c r="I163" s="1" t="s">
        <v>22</v>
      </c>
      <c r="J163" s="1">
        <v>0.288</v>
      </c>
      <c r="K163" s="1">
        <v>0.181</v>
      </c>
      <c r="L163" s="6" t="str">
        <f>if(J163&gt;QUARTILE!$B$3, "TOP", if(J163&lt;QUARTILE!$B$4, "BOTTOM", 0))</f>
        <v>BOTTOM</v>
      </c>
      <c r="M163" s="6">
        <f t="shared" si="1"/>
        <v>2</v>
      </c>
    </row>
    <row r="164">
      <c r="A164" s="1">
        <v>100655.0</v>
      </c>
      <c r="B164" s="1">
        <v>66.0</v>
      </c>
      <c r="C164" s="1">
        <v>11000.0</v>
      </c>
      <c r="D164" s="1" t="s">
        <v>23</v>
      </c>
      <c r="E164" s="1">
        <v>3073.82</v>
      </c>
      <c r="F164" s="1">
        <v>3.0</v>
      </c>
      <c r="G164" s="1">
        <v>20.0</v>
      </c>
      <c r="H164" s="1">
        <v>4.0</v>
      </c>
      <c r="I164" s="1" t="s">
        <v>22</v>
      </c>
      <c r="J164" s="1">
        <v>0.29</v>
      </c>
      <c r="K164" s="1">
        <v>0.809</v>
      </c>
      <c r="L164" s="6" t="str">
        <f>if(J164&gt;QUARTILE!$B$3, "TOP", if(J164&lt;QUARTILE!$B$4, "BOTTOM", 0))</f>
        <v>BOTTOM</v>
      </c>
      <c r="M164" s="6">
        <f t="shared" si="1"/>
        <v>2</v>
      </c>
    </row>
    <row r="165">
      <c r="A165" s="1">
        <v>100658.0</v>
      </c>
      <c r="B165" s="1">
        <v>79.0</v>
      </c>
      <c r="C165" s="1">
        <v>77000.0</v>
      </c>
      <c r="D165" s="1" t="s">
        <v>23</v>
      </c>
      <c r="E165" s="1">
        <v>20328.27</v>
      </c>
      <c r="F165" s="1">
        <v>2.0</v>
      </c>
      <c r="G165" s="1">
        <v>21.0</v>
      </c>
      <c r="H165" s="1">
        <v>6.0</v>
      </c>
      <c r="I165" s="1" t="s">
        <v>22</v>
      </c>
      <c r="J165" s="1">
        <v>0.239</v>
      </c>
      <c r="K165" s="1">
        <v>0.158</v>
      </c>
      <c r="L165" s="6" t="str">
        <f>if(J165&gt;QUARTILE!$B$3, "TOP", if(J165&lt;QUARTILE!$B$4, "BOTTOM", 0))</f>
        <v>BOTTOM</v>
      </c>
      <c r="M165" s="6">
        <f t="shared" si="1"/>
        <v>2</v>
      </c>
    </row>
    <row r="166">
      <c r="A166" s="1">
        <v>100661.0</v>
      </c>
      <c r="B166" s="1">
        <v>29.0</v>
      </c>
      <c r="C166" s="1">
        <v>12000.0</v>
      </c>
      <c r="D166" s="1" t="s">
        <v>27</v>
      </c>
      <c r="E166" s="1">
        <v>20720.47</v>
      </c>
      <c r="F166" s="1">
        <v>5.0</v>
      </c>
      <c r="G166" s="1">
        <v>20.0</v>
      </c>
      <c r="H166" s="1">
        <v>15.0</v>
      </c>
      <c r="I166" s="1" t="s">
        <v>22</v>
      </c>
      <c r="J166" s="1">
        <v>0.079</v>
      </c>
      <c r="K166" s="1">
        <v>0.671</v>
      </c>
      <c r="L166" s="6" t="str">
        <f>if(J166&gt;QUARTILE!$B$3, "TOP", if(J166&lt;QUARTILE!$B$4, "BOTTOM", 0))</f>
        <v>BOTTOM</v>
      </c>
      <c r="M166" s="6">
        <f t="shared" si="1"/>
        <v>2</v>
      </c>
    </row>
    <row r="167">
      <c r="A167" s="1">
        <v>100668.0</v>
      </c>
      <c r="B167" s="1">
        <v>53.0</v>
      </c>
      <c r="C167" s="1">
        <v>14000.0</v>
      </c>
      <c r="D167" s="1" t="s">
        <v>23</v>
      </c>
      <c r="E167" s="1">
        <v>8173.32</v>
      </c>
      <c r="F167" s="1">
        <v>2.0</v>
      </c>
      <c r="G167" s="1">
        <v>15.0</v>
      </c>
      <c r="H167" s="1">
        <v>2.0</v>
      </c>
      <c r="I167" s="1" t="s">
        <v>22</v>
      </c>
      <c r="J167" s="1">
        <v>0.14</v>
      </c>
      <c r="K167" s="1">
        <v>0.48</v>
      </c>
      <c r="L167" s="6" t="str">
        <f>if(J167&gt;QUARTILE!$B$3, "TOP", if(J167&lt;QUARTILE!$B$4, "BOTTOM", 0))</f>
        <v>BOTTOM</v>
      </c>
      <c r="M167" s="6">
        <f t="shared" si="1"/>
        <v>2</v>
      </c>
    </row>
    <row r="168">
      <c r="A168" s="1">
        <v>100680.0</v>
      </c>
      <c r="B168" s="1">
        <v>69.0</v>
      </c>
      <c r="C168" s="1">
        <v>17000.0</v>
      </c>
      <c r="D168" s="1" t="s">
        <v>23</v>
      </c>
      <c r="E168" s="1">
        <v>16040.83</v>
      </c>
      <c r="F168" s="1">
        <v>2.0</v>
      </c>
      <c r="G168" s="1">
        <v>25.0</v>
      </c>
      <c r="H168" s="1">
        <v>10.0</v>
      </c>
      <c r="I168" s="1" t="s">
        <v>22</v>
      </c>
      <c r="J168" s="1">
        <v>0.124</v>
      </c>
      <c r="K168" s="1">
        <v>0.748</v>
      </c>
      <c r="L168" s="6" t="str">
        <f>if(J168&gt;QUARTILE!$B$3, "TOP", if(J168&lt;QUARTILE!$B$4, "BOTTOM", 0))</f>
        <v>BOTTOM</v>
      </c>
      <c r="M168" s="6">
        <f t="shared" si="1"/>
        <v>2</v>
      </c>
    </row>
    <row r="169">
      <c r="A169" s="1">
        <v>100686.0</v>
      </c>
      <c r="B169" s="1">
        <v>49.0</v>
      </c>
      <c r="C169" s="1">
        <v>29000.0</v>
      </c>
      <c r="D169" s="1" t="s">
        <v>23</v>
      </c>
      <c r="E169" s="1">
        <v>18397.27</v>
      </c>
      <c r="F169" s="1">
        <v>4.0</v>
      </c>
      <c r="G169" s="1">
        <v>15.0</v>
      </c>
      <c r="H169" s="1">
        <v>5.0</v>
      </c>
      <c r="I169" s="1" t="s">
        <v>22</v>
      </c>
      <c r="J169" s="1">
        <v>0.312</v>
      </c>
      <c r="K169" s="1">
        <v>0.562</v>
      </c>
      <c r="L169" s="6" t="str">
        <f>if(J169&gt;QUARTILE!$B$3, "TOP", if(J169&lt;QUARTILE!$B$4, "BOTTOM", 0))</f>
        <v>BOTTOM</v>
      </c>
      <c r="M169" s="6">
        <f t="shared" si="1"/>
        <v>2</v>
      </c>
    </row>
    <row r="170">
      <c r="A170" s="1">
        <v>100687.0</v>
      </c>
      <c r="B170" s="1">
        <v>18.0</v>
      </c>
      <c r="C170" s="1">
        <v>43000.0</v>
      </c>
      <c r="D170" s="1" t="s">
        <v>27</v>
      </c>
      <c r="E170" s="1">
        <v>8532.06</v>
      </c>
      <c r="F170" s="1">
        <v>2.0</v>
      </c>
      <c r="G170" s="1">
        <v>17.0</v>
      </c>
      <c r="H170" s="1">
        <v>8.0</v>
      </c>
      <c r="I170" s="1" t="s">
        <v>22</v>
      </c>
      <c r="J170" s="1">
        <v>0.121</v>
      </c>
      <c r="K170" s="1">
        <v>0.573</v>
      </c>
      <c r="L170" s="6" t="str">
        <f>if(J170&gt;QUARTILE!$B$3, "TOP", if(J170&lt;QUARTILE!$B$4, "BOTTOM", 0))</f>
        <v>BOTTOM</v>
      </c>
      <c r="M170" s="6">
        <f t="shared" si="1"/>
        <v>2</v>
      </c>
    </row>
    <row r="171">
      <c r="A171" s="1">
        <v>100688.0</v>
      </c>
      <c r="B171" s="1">
        <v>73.0</v>
      </c>
      <c r="C171" s="1">
        <v>28000.0</v>
      </c>
      <c r="D171" s="1" t="s">
        <v>27</v>
      </c>
      <c r="E171" s="1">
        <v>4141.33</v>
      </c>
      <c r="F171" s="1">
        <v>1.0</v>
      </c>
      <c r="G171" s="1">
        <v>22.0</v>
      </c>
      <c r="H171" s="1">
        <v>2.0</v>
      </c>
      <c r="I171" s="1" t="s">
        <v>22</v>
      </c>
      <c r="J171" s="1">
        <v>0.008</v>
      </c>
      <c r="K171" s="1">
        <v>0.759</v>
      </c>
      <c r="L171" s="6" t="str">
        <f>if(J171&gt;QUARTILE!$B$3, "TOP", if(J171&lt;QUARTILE!$B$4, "BOTTOM", 0))</f>
        <v>BOTTOM</v>
      </c>
      <c r="M171" s="6">
        <f t="shared" si="1"/>
        <v>2</v>
      </c>
    </row>
    <row r="172">
      <c r="A172" s="1">
        <v>100689.0</v>
      </c>
      <c r="B172" s="1">
        <v>22.0</v>
      </c>
      <c r="C172" s="1">
        <v>29000.0</v>
      </c>
      <c r="D172" s="1" t="s">
        <v>23</v>
      </c>
      <c r="E172" s="1">
        <v>8547.01</v>
      </c>
      <c r="F172" s="1">
        <v>1.0</v>
      </c>
      <c r="G172" s="1">
        <v>18.0</v>
      </c>
      <c r="H172" s="1">
        <v>15.0</v>
      </c>
      <c r="I172" s="1" t="s">
        <v>18</v>
      </c>
      <c r="J172" s="1">
        <v>0.052</v>
      </c>
      <c r="K172" s="1">
        <v>0.329</v>
      </c>
      <c r="L172" s="6" t="str">
        <f>if(J172&gt;QUARTILE!$B$3, "TOP", if(J172&lt;QUARTILE!$B$4, "BOTTOM", 0))</f>
        <v>BOTTOM</v>
      </c>
      <c r="M172" s="6">
        <f t="shared" si="1"/>
        <v>1</v>
      </c>
    </row>
    <row r="173">
      <c r="A173" s="1">
        <v>100703.0</v>
      </c>
      <c r="B173" s="1">
        <v>29.0</v>
      </c>
      <c r="C173" s="1">
        <v>20000.0</v>
      </c>
      <c r="D173" s="1" t="s">
        <v>24</v>
      </c>
      <c r="E173" s="1">
        <v>3958.81</v>
      </c>
      <c r="F173" s="1">
        <v>3.0</v>
      </c>
      <c r="G173" s="1">
        <v>25.0</v>
      </c>
      <c r="H173" s="1">
        <v>20.0</v>
      </c>
      <c r="I173" s="1" t="s">
        <v>18</v>
      </c>
      <c r="J173" s="1">
        <v>0.258</v>
      </c>
      <c r="K173" s="1">
        <v>0.04</v>
      </c>
      <c r="L173" s="6" t="str">
        <f>if(J173&gt;QUARTILE!$B$3, "TOP", if(J173&lt;QUARTILE!$B$4, "BOTTOM", 0))</f>
        <v>BOTTOM</v>
      </c>
      <c r="M173" s="6">
        <f t="shared" si="1"/>
        <v>1</v>
      </c>
    </row>
    <row r="174">
      <c r="A174" s="1">
        <v>100707.0</v>
      </c>
      <c r="B174" s="1">
        <v>50.0</v>
      </c>
      <c r="C174" s="1">
        <v>21000.0</v>
      </c>
      <c r="D174" s="1" t="s">
        <v>23</v>
      </c>
      <c r="E174" s="1">
        <v>92923.04</v>
      </c>
      <c r="F174" s="1">
        <v>1.0</v>
      </c>
      <c r="G174" s="1">
        <v>18.0</v>
      </c>
      <c r="H174" s="1">
        <v>3.0</v>
      </c>
      <c r="I174" s="1" t="s">
        <v>18</v>
      </c>
      <c r="J174" s="1">
        <v>0.223</v>
      </c>
      <c r="K174" s="1">
        <v>0.299</v>
      </c>
      <c r="L174" s="6" t="str">
        <f>if(J174&gt;QUARTILE!$B$3, "TOP", if(J174&lt;QUARTILE!$B$4, "BOTTOM", 0))</f>
        <v>BOTTOM</v>
      </c>
      <c r="M174" s="6">
        <f t="shared" si="1"/>
        <v>1</v>
      </c>
    </row>
    <row r="175">
      <c r="A175" s="1">
        <v>100712.0</v>
      </c>
      <c r="B175" s="1">
        <v>54.0</v>
      </c>
      <c r="C175" s="1">
        <v>25000.0</v>
      </c>
      <c r="D175" s="1" t="s">
        <v>27</v>
      </c>
      <c r="E175" s="1">
        <v>2893.0</v>
      </c>
      <c r="F175" s="1">
        <v>1.0</v>
      </c>
      <c r="G175" s="1">
        <v>36.0</v>
      </c>
      <c r="H175" s="1">
        <v>7.0</v>
      </c>
      <c r="I175" s="1" t="s">
        <v>22</v>
      </c>
      <c r="J175" s="1">
        <v>0.194</v>
      </c>
      <c r="K175" s="1">
        <v>0.743</v>
      </c>
      <c r="L175" s="6" t="str">
        <f>if(J175&gt;QUARTILE!$B$3, "TOP", if(J175&lt;QUARTILE!$B$4, "BOTTOM", 0))</f>
        <v>BOTTOM</v>
      </c>
      <c r="M175" s="6">
        <f t="shared" si="1"/>
        <v>2</v>
      </c>
    </row>
    <row r="176">
      <c r="A176" s="1">
        <v>100716.0</v>
      </c>
      <c r="B176" s="1">
        <v>50.0</v>
      </c>
      <c r="C176" s="1">
        <v>19000.0</v>
      </c>
      <c r="D176" s="1" t="s">
        <v>27</v>
      </c>
      <c r="E176" s="1">
        <v>41755.78</v>
      </c>
      <c r="F176" s="1">
        <v>4.0</v>
      </c>
      <c r="G176" s="1">
        <v>24.0</v>
      </c>
      <c r="H176" s="1">
        <v>3.0</v>
      </c>
      <c r="I176" s="1" t="s">
        <v>18</v>
      </c>
      <c r="J176" s="1">
        <v>0.236</v>
      </c>
      <c r="K176" s="1">
        <v>0.07</v>
      </c>
      <c r="L176" s="6" t="str">
        <f>if(J176&gt;QUARTILE!$B$3, "TOP", if(J176&lt;QUARTILE!$B$4, "BOTTOM", 0))</f>
        <v>BOTTOM</v>
      </c>
      <c r="M176" s="6">
        <f t="shared" si="1"/>
        <v>1</v>
      </c>
    </row>
    <row r="177">
      <c r="A177" s="1">
        <v>100725.0</v>
      </c>
      <c r="B177" s="1">
        <v>63.0</v>
      </c>
      <c r="C177" s="1">
        <v>44000.0</v>
      </c>
      <c r="D177" s="1" t="s">
        <v>17</v>
      </c>
      <c r="E177" s="1">
        <v>39392.37</v>
      </c>
      <c r="F177" s="1">
        <v>1.0</v>
      </c>
      <c r="G177" s="1">
        <v>23.0</v>
      </c>
      <c r="H177" s="1">
        <v>8.0</v>
      </c>
      <c r="I177" s="1" t="s">
        <v>18</v>
      </c>
      <c r="J177" s="1">
        <v>0.103</v>
      </c>
      <c r="K177" s="1">
        <v>0.016</v>
      </c>
      <c r="L177" s="6" t="str">
        <f>if(J177&gt;QUARTILE!$B$3, "TOP", if(J177&lt;QUARTILE!$B$4, "BOTTOM", 0))</f>
        <v>BOTTOM</v>
      </c>
      <c r="M177" s="6">
        <f t="shared" si="1"/>
        <v>1</v>
      </c>
    </row>
    <row r="178">
      <c r="A178" s="1">
        <v>100726.0</v>
      </c>
      <c r="B178" s="1">
        <v>19.0</v>
      </c>
      <c r="C178" s="1">
        <v>25000.0</v>
      </c>
      <c r="D178" s="1" t="s">
        <v>23</v>
      </c>
      <c r="E178" s="1">
        <v>345.94</v>
      </c>
      <c r="F178" s="1">
        <v>1.0</v>
      </c>
      <c r="G178" s="1">
        <v>19.0</v>
      </c>
      <c r="H178" s="1">
        <v>16.0</v>
      </c>
      <c r="I178" s="1" t="s">
        <v>18</v>
      </c>
      <c r="J178" s="1">
        <v>0.161</v>
      </c>
      <c r="K178" s="1">
        <v>0.983</v>
      </c>
      <c r="L178" s="6" t="str">
        <f>if(J178&gt;QUARTILE!$B$3, "TOP", if(J178&lt;QUARTILE!$B$4, "BOTTOM", 0))</f>
        <v>BOTTOM</v>
      </c>
      <c r="M178" s="6">
        <f t="shared" si="1"/>
        <v>1</v>
      </c>
    </row>
    <row r="179">
      <c r="A179" s="1">
        <v>100727.0</v>
      </c>
      <c r="B179" s="1">
        <v>78.0</v>
      </c>
      <c r="C179" s="1">
        <v>12000.0</v>
      </c>
      <c r="D179" s="1" t="s">
        <v>25</v>
      </c>
      <c r="E179" s="1">
        <v>6924.25</v>
      </c>
      <c r="F179" s="1">
        <v>5.0</v>
      </c>
      <c r="G179" s="1">
        <v>24.0</v>
      </c>
      <c r="H179" s="1">
        <v>7.0</v>
      </c>
      <c r="I179" s="1" t="s">
        <v>22</v>
      </c>
      <c r="J179" s="1">
        <v>0.075</v>
      </c>
      <c r="K179" s="1">
        <v>0.656</v>
      </c>
      <c r="L179" s="6" t="str">
        <f>if(J179&gt;QUARTILE!$B$3, "TOP", if(J179&lt;QUARTILE!$B$4, "BOTTOM", 0))</f>
        <v>BOTTOM</v>
      </c>
      <c r="M179" s="6">
        <f t="shared" si="1"/>
        <v>2</v>
      </c>
    </row>
    <row r="180">
      <c r="A180" s="1">
        <v>100728.0</v>
      </c>
      <c r="B180" s="1">
        <v>68.0</v>
      </c>
      <c r="C180" s="1">
        <v>41000.0</v>
      </c>
      <c r="D180" s="1" t="s">
        <v>25</v>
      </c>
      <c r="E180" s="1">
        <v>11034.76</v>
      </c>
      <c r="F180" s="1">
        <v>5.0</v>
      </c>
      <c r="G180" s="1">
        <v>16.0</v>
      </c>
      <c r="H180" s="1">
        <v>2.0</v>
      </c>
      <c r="I180" s="1" t="s">
        <v>22</v>
      </c>
      <c r="J180" s="1">
        <v>0.219</v>
      </c>
      <c r="K180" s="1">
        <v>0.039</v>
      </c>
      <c r="L180" s="6" t="str">
        <f>if(J180&gt;QUARTILE!$B$3, "TOP", if(J180&lt;QUARTILE!$B$4, "BOTTOM", 0))</f>
        <v>BOTTOM</v>
      </c>
      <c r="M180" s="6">
        <f t="shared" si="1"/>
        <v>2</v>
      </c>
    </row>
    <row r="181">
      <c r="A181" s="1">
        <v>100729.0</v>
      </c>
      <c r="B181" s="1">
        <v>67.0</v>
      </c>
      <c r="C181" s="1">
        <v>25000.0</v>
      </c>
      <c r="D181" s="1" t="s">
        <v>17</v>
      </c>
      <c r="E181" s="1">
        <v>14290.27</v>
      </c>
      <c r="F181" s="1">
        <v>3.0</v>
      </c>
      <c r="G181" s="1">
        <v>24.0</v>
      </c>
      <c r="H181" s="1">
        <v>5.0</v>
      </c>
      <c r="I181" s="1" t="s">
        <v>22</v>
      </c>
      <c r="J181" s="1">
        <v>0.072</v>
      </c>
      <c r="K181" s="1">
        <v>0.152</v>
      </c>
      <c r="L181" s="6" t="str">
        <f>if(J181&gt;QUARTILE!$B$3, "TOP", if(J181&lt;QUARTILE!$B$4, "BOTTOM", 0))</f>
        <v>BOTTOM</v>
      </c>
      <c r="M181" s="6">
        <f t="shared" si="1"/>
        <v>2</v>
      </c>
    </row>
    <row r="182">
      <c r="A182" s="1">
        <v>100730.0</v>
      </c>
      <c r="B182" s="1">
        <v>52.0</v>
      </c>
      <c r="C182" s="1">
        <v>9000.0</v>
      </c>
      <c r="D182" s="1" t="s">
        <v>23</v>
      </c>
      <c r="E182" s="1">
        <v>4007.53</v>
      </c>
      <c r="F182" s="1">
        <v>2.0</v>
      </c>
      <c r="G182" s="1">
        <v>22.0</v>
      </c>
      <c r="H182" s="1">
        <v>7.0</v>
      </c>
      <c r="I182" s="1" t="s">
        <v>22</v>
      </c>
      <c r="J182" s="1">
        <v>0.244</v>
      </c>
      <c r="K182" s="1">
        <v>0.327</v>
      </c>
      <c r="L182" s="6" t="str">
        <f>if(J182&gt;QUARTILE!$B$3, "TOP", if(J182&lt;QUARTILE!$B$4, "BOTTOM", 0))</f>
        <v>BOTTOM</v>
      </c>
      <c r="M182" s="6">
        <f t="shared" si="1"/>
        <v>2</v>
      </c>
    </row>
    <row r="183">
      <c r="A183" s="1">
        <v>100735.0</v>
      </c>
      <c r="B183" s="1">
        <v>46.0</v>
      </c>
      <c r="C183" s="1">
        <v>10000.0</v>
      </c>
      <c r="D183" s="1" t="s">
        <v>25</v>
      </c>
      <c r="E183" s="1">
        <v>13299.57</v>
      </c>
      <c r="F183" s="1">
        <v>2.0</v>
      </c>
      <c r="G183" s="1">
        <v>19.0</v>
      </c>
      <c r="H183" s="1">
        <v>12.0</v>
      </c>
      <c r="I183" s="1" t="s">
        <v>22</v>
      </c>
      <c r="J183" s="1">
        <v>0.081</v>
      </c>
      <c r="K183" s="1">
        <v>0.525</v>
      </c>
      <c r="L183" s="6" t="str">
        <f>if(J183&gt;QUARTILE!$B$3, "TOP", if(J183&lt;QUARTILE!$B$4, "BOTTOM", 0))</f>
        <v>BOTTOM</v>
      </c>
      <c r="M183" s="6">
        <f t="shared" si="1"/>
        <v>2</v>
      </c>
    </row>
    <row r="184">
      <c r="A184" s="1">
        <v>100741.0</v>
      </c>
      <c r="B184" s="1">
        <v>68.0</v>
      </c>
      <c r="C184" s="1">
        <v>22000.0</v>
      </c>
      <c r="D184" s="1" t="s">
        <v>23</v>
      </c>
      <c r="E184" s="1">
        <v>1379.54</v>
      </c>
      <c r="F184" s="1">
        <v>5.0</v>
      </c>
      <c r="G184" s="1">
        <v>20.0</v>
      </c>
      <c r="H184" s="1">
        <v>8.0</v>
      </c>
      <c r="I184" s="1" t="s">
        <v>22</v>
      </c>
      <c r="J184" s="1">
        <v>0.097</v>
      </c>
      <c r="K184" s="1">
        <v>0.806</v>
      </c>
      <c r="L184" s="6" t="str">
        <f>if(J184&gt;QUARTILE!$B$3, "TOP", if(J184&lt;QUARTILE!$B$4, "BOTTOM", 0))</f>
        <v>BOTTOM</v>
      </c>
      <c r="M184" s="6">
        <f t="shared" si="1"/>
        <v>2</v>
      </c>
    </row>
    <row r="185">
      <c r="A185" s="1">
        <v>100745.0</v>
      </c>
      <c r="B185" s="1">
        <v>75.0</v>
      </c>
      <c r="C185" s="1">
        <v>33000.0</v>
      </c>
      <c r="D185" s="1" t="s">
        <v>25</v>
      </c>
      <c r="E185" s="1">
        <v>22745.95</v>
      </c>
      <c r="F185" s="1">
        <v>2.0</v>
      </c>
      <c r="G185" s="1">
        <v>21.0</v>
      </c>
      <c r="H185" s="1">
        <v>5.0</v>
      </c>
      <c r="I185" s="1" t="s">
        <v>22</v>
      </c>
      <c r="J185" s="1">
        <v>0.171</v>
      </c>
      <c r="K185" s="1">
        <v>0.564</v>
      </c>
      <c r="L185" s="6" t="str">
        <f>if(J185&gt;QUARTILE!$B$3, "TOP", if(J185&lt;QUARTILE!$B$4, "BOTTOM", 0))</f>
        <v>BOTTOM</v>
      </c>
      <c r="M185" s="6">
        <f t="shared" si="1"/>
        <v>2</v>
      </c>
    </row>
    <row r="186">
      <c r="A186" s="1">
        <v>100747.0</v>
      </c>
      <c r="B186" s="1">
        <v>67.0</v>
      </c>
      <c r="C186" s="1">
        <v>16000.0</v>
      </c>
      <c r="D186" s="1" t="s">
        <v>25</v>
      </c>
      <c r="E186" s="1">
        <v>11731.09</v>
      </c>
      <c r="F186" s="1">
        <v>3.0</v>
      </c>
      <c r="G186" s="1">
        <v>12.0</v>
      </c>
      <c r="H186" s="1">
        <v>4.0</v>
      </c>
      <c r="I186" s="1" t="s">
        <v>22</v>
      </c>
      <c r="J186" s="1">
        <v>0.127</v>
      </c>
      <c r="K186" s="1">
        <v>0.317</v>
      </c>
      <c r="L186" s="6" t="str">
        <f>if(J186&gt;QUARTILE!$B$3, "TOP", if(J186&lt;QUARTILE!$B$4, "BOTTOM", 0))</f>
        <v>BOTTOM</v>
      </c>
      <c r="M186" s="6">
        <f t="shared" si="1"/>
        <v>2</v>
      </c>
    </row>
    <row r="187">
      <c r="A187" s="1">
        <v>100749.0</v>
      </c>
      <c r="B187" s="1">
        <v>28.0</v>
      </c>
      <c r="C187" s="1">
        <v>27000.0</v>
      </c>
      <c r="D187" s="1" t="s">
        <v>17</v>
      </c>
      <c r="E187" s="1">
        <v>1165.35</v>
      </c>
      <c r="F187" s="1">
        <v>3.0</v>
      </c>
      <c r="G187" s="1">
        <v>19.0</v>
      </c>
      <c r="H187" s="1">
        <v>17.0</v>
      </c>
      <c r="I187" s="1" t="s">
        <v>18</v>
      </c>
      <c r="J187" s="1">
        <v>0.216</v>
      </c>
      <c r="K187" s="1">
        <v>0.374</v>
      </c>
      <c r="L187" s="6" t="str">
        <f>if(J187&gt;QUARTILE!$B$3, "TOP", if(J187&lt;QUARTILE!$B$4, "BOTTOM", 0))</f>
        <v>BOTTOM</v>
      </c>
      <c r="M187" s="6">
        <f t="shared" si="1"/>
        <v>1</v>
      </c>
    </row>
    <row r="188">
      <c r="A188" s="1">
        <v>100750.0</v>
      </c>
      <c r="B188" s="1">
        <v>46.0</v>
      </c>
      <c r="C188" s="1">
        <v>18000.0</v>
      </c>
      <c r="D188" s="1" t="s">
        <v>25</v>
      </c>
      <c r="E188" s="1">
        <v>35818.43</v>
      </c>
      <c r="F188" s="1">
        <v>5.0</v>
      </c>
      <c r="G188" s="1">
        <v>28.0</v>
      </c>
      <c r="H188" s="1">
        <v>11.0</v>
      </c>
      <c r="I188" s="1" t="s">
        <v>22</v>
      </c>
      <c r="J188" s="1">
        <v>0.265</v>
      </c>
      <c r="K188" s="1">
        <v>0.083</v>
      </c>
      <c r="L188" s="6" t="str">
        <f>if(J188&gt;QUARTILE!$B$3, "TOP", if(J188&lt;QUARTILE!$B$4, "BOTTOM", 0))</f>
        <v>BOTTOM</v>
      </c>
      <c r="M188" s="6">
        <f t="shared" si="1"/>
        <v>2</v>
      </c>
    </row>
    <row r="189">
      <c r="A189" s="1">
        <v>100751.0</v>
      </c>
      <c r="B189" s="1">
        <v>73.0</v>
      </c>
      <c r="C189" s="1">
        <v>47000.0</v>
      </c>
      <c r="D189" s="1" t="s">
        <v>23</v>
      </c>
      <c r="E189" s="1">
        <v>924.39</v>
      </c>
      <c r="F189" s="1">
        <v>2.0</v>
      </c>
      <c r="G189" s="1">
        <v>23.0</v>
      </c>
      <c r="H189" s="1">
        <v>4.0</v>
      </c>
      <c r="I189" s="1" t="s">
        <v>22</v>
      </c>
      <c r="J189" s="1">
        <v>0.124</v>
      </c>
      <c r="K189" s="1">
        <v>0.479</v>
      </c>
      <c r="L189" s="6" t="str">
        <f>if(J189&gt;QUARTILE!$B$3, "TOP", if(J189&lt;QUARTILE!$B$4, "BOTTOM", 0))</f>
        <v>BOTTOM</v>
      </c>
      <c r="M189" s="6">
        <f t="shared" si="1"/>
        <v>2</v>
      </c>
    </row>
    <row r="190">
      <c r="A190" s="1">
        <v>100758.0</v>
      </c>
      <c r="B190" s="1">
        <v>27.0</v>
      </c>
      <c r="C190" s="1">
        <v>25000.0</v>
      </c>
      <c r="D190" s="1" t="s">
        <v>23</v>
      </c>
      <c r="E190" s="1">
        <v>14388.21</v>
      </c>
      <c r="F190" s="1">
        <v>5.0</v>
      </c>
      <c r="G190" s="1">
        <v>16.0</v>
      </c>
      <c r="H190" s="1">
        <v>11.0</v>
      </c>
      <c r="I190" s="1" t="s">
        <v>22</v>
      </c>
      <c r="J190" s="1">
        <v>0.26</v>
      </c>
      <c r="K190" s="1">
        <v>0.162</v>
      </c>
      <c r="L190" s="6" t="str">
        <f>if(J190&gt;QUARTILE!$B$3, "TOP", if(J190&lt;QUARTILE!$B$4, "BOTTOM", 0))</f>
        <v>BOTTOM</v>
      </c>
      <c r="M190" s="6">
        <f t="shared" si="1"/>
        <v>2</v>
      </c>
    </row>
    <row r="191">
      <c r="A191" s="1">
        <v>100759.0</v>
      </c>
      <c r="B191" s="1">
        <v>54.0</v>
      </c>
      <c r="C191" s="1">
        <v>34000.0</v>
      </c>
      <c r="D191" s="1" t="s">
        <v>17</v>
      </c>
      <c r="E191" s="1">
        <v>5653.55</v>
      </c>
      <c r="F191" s="1">
        <v>5.0</v>
      </c>
      <c r="G191" s="1">
        <v>15.0</v>
      </c>
      <c r="H191" s="1">
        <v>3.0</v>
      </c>
      <c r="I191" s="1" t="s">
        <v>22</v>
      </c>
      <c r="J191" s="1">
        <v>0.211</v>
      </c>
      <c r="K191" s="1">
        <v>0.201</v>
      </c>
      <c r="L191" s="6" t="str">
        <f>if(J191&gt;QUARTILE!$B$3, "TOP", if(J191&lt;QUARTILE!$B$4, "BOTTOM", 0))</f>
        <v>BOTTOM</v>
      </c>
      <c r="M191" s="6">
        <f t="shared" si="1"/>
        <v>2</v>
      </c>
    </row>
    <row r="192">
      <c r="A192" s="1">
        <v>100761.0</v>
      </c>
      <c r="B192" s="1">
        <v>41.0</v>
      </c>
      <c r="C192" s="1">
        <v>26000.0</v>
      </c>
      <c r="D192" s="1" t="s">
        <v>27</v>
      </c>
      <c r="E192" s="1">
        <v>7532.27</v>
      </c>
      <c r="F192" s="1">
        <v>4.0</v>
      </c>
      <c r="G192" s="1">
        <v>22.0</v>
      </c>
      <c r="H192" s="1">
        <v>10.0</v>
      </c>
      <c r="I192" s="1" t="s">
        <v>22</v>
      </c>
      <c r="J192" s="1">
        <v>0.314</v>
      </c>
      <c r="K192" s="1">
        <v>0.096</v>
      </c>
      <c r="L192" s="6" t="str">
        <f>if(J192&gt;QUARTILE!$B$3, "TOP", if(J192&lt;QUARTILE!$B$4, "BOTTOM", 0))</f>
        <v>BOTTOM</v>
      </c>
      <c r="M192" s="6">
        <f t="shared" si="1"/>
        <v>2</v>
      </c>
    </row>
    <row r="193">
      <c r="A193" s="1">
        <v>100762.0</v>
      </c>
      <c r="B193" s="1">
        <v>52.0</v>
      </c>
      <c r="C193" s="1">
        <v>15000.0</v>
      </c>
      <c r="D193" s="1" t="s">
        <v>17</v>
      </c>
      <c r="E193" s="1">
        <v>5624.8</v>
      </c>
      <c r="F193" s="1">
        <v>3.0</v>
      </c>
      <c r="G193" s="1">
        <v>18.0</v>
      </c>
      <c r="H193" s="1">
        <v>7.0</v>
      </c>
      <c r="I193" s="1" t="s">
        <v>22</v>
      </c>
      <c r="J193" s="1">
        <v>0.172</v>
      </c>
      <c r="K193" s="1">
        <v>0.107</v>
      </c>
      <c r="L193" s="6" t="str">
        <f>if(J193&gt;QUARTILE!$B$3, "TOP", if(J193&lt;QUARTILE!$B$4, "BOTTOM", 0))</f>
        <v>BOTTOM</v>
      </c>
      <c r="M193" s="6">
        <f t="shared" si="1"/>
        <v>2</v>
      </c>
    </row>
    <row r="194">
      <c r="A194" s="1">
        <v>100764.0</v>
      </c>
      <c r="B194" s="1">
        <v>52.0</v>
      </c>
      <c r="C194" s="1">
        <v>17000.0</v>
      </c>
      <c r="D194" s="1" t="s">
        <v>23</v>
      </c>
      <c r="E194" s="1">
        <v>354.98</v>
      </c>
      <c r="F194" s="1">
        <v>1.0</v>
      </c>
      <c r="G194" s="1">
        <v>31.0</v>
      </c>
      <c r="H194" s="1">
        <v>2.0</v>
      </c>
      <c r="I194" s="1" t="s">
        <v>22</v>
      </c>
      <c r="J194" s="1">
        <v>0.276</v>
      </c>
      <c r="K194" s="1">
        <v>0.023</v>
      </c>
      <c r="L194" s="6" t="str">
        <f>if(J194&gt;QUARTILE!$B$3, "TOP", if(J194&lt;QUARTILE!$B$4, "BOTTOM", 0))</f>
        <v>BOTTOM</v>
      </c>
      <c r="M194" s="6">
        <f t="shared" si="1"/>
        <v>2</v>
      </c>
    </row>
    <row r="195">
      <c r="A195" s="1">
        <v>100771.0</v>
      </c>
      <c r="B195" s="1">
        <v>41.0</v>
      </c>
      <c r="C195" s="1">
        <v>12000.0</v>
      </c>
      <c r="D195" s="1" t="s">
        <v>30</v>
      </c>
      <c r="E195" s="1">
        <v>20467.59</v>
      </c>
      <c r="F195" s="1">
        <v>2.0</v>
      </c>
      <c r="G195" s="1">
        <v>24.0</v>
      </c>
      <c r="H195" s="1">
        <v>11.0</v>
      </c>
      <c r="I195" s="1" t="s">
        <v>18</v>
      </c>
      <c r="J195" s="1">
        <v>0.123</v>
      </c>
      <c r="K195" s="1">
        <v>0.566</v>
      </c>
      <c r="L195" s="6" t="str">
        <f>if(J195&gt;QUARTILE!$B$3, "TOP", if(J195&lt;QUARTILE!$B$4, "BOTTOM", 0))</f>
        <v>BOTTOM</v>
      </c>
      <c r="M195" s="6">
        <f t="shared" si="1"/>
        <v>1</v>
      </c>
    </row>
    <row r="196">
      <c r="A196" s="1">
        <v>100772.0</v>
      </c>
      <c r="B196" s="1">
        <v>40.0</v>
      </c>
      <c r="C196" s="1">
        <v>23000.0</v>
      </c>
      <c r="D196" s="1" t="s">
        <v>23</v>
      </c>
      <c r="E196" s="1">
        <v>10688.75</v>
      </c>
      <c r="F196" s="1">
        <v>2.0</v>
      </c>
      <c r="G196" s="1">
        <v>18.0</v>
      </c>
      <c r="H196" s="1">
        <v>12.0</v>
      </c>
      <c r="I196" s="1" t="s">
        <v>18</v>
      </c>
      <c r="J196" s="1">
        <v>0.118</v>
      </c>
      <c r="K196" s="1">
        <v>0.358</v>
      </c>
      <c r="L196" s="6" t="str">
        <f>if(J196&gt;QUARTILE!$B$3, "TOP", if(J196&lt;QUARTILE!$B$4, "BOTTOM", 0))</f>
        <v>BOTTOM</v>
      </c>
      <c r="M196" s="6">
        <f t="shared" si="1"/>
        <v>1</v>
      </c>
    </row>
    <row r="197">
      <c r="A197" s="1">
        <v>100779.0</v>
      </c>
      <c r="B197" s="1">
        <v>30.0</v>
      </c>
      <c r="C197" s="1">
        <v>58000.0</v>
      </c>
      <c r="D197" s="1" t="s">
        <v>25</v>
      </c>
      <c r="E197" s="1">
        <v>590.67</v>
      </c>
      <c r="F197" s="1">
        <v>4.0</v>
      </c>
      <c r="G197" s="1">
        <v>25.0</v>
      </c>
      <c r="H197" s="1">
        <v>9.0</v>
      </c>
      <c r="I197" s="1" t="s">
        <v>22</v>
      </c>
      <c r="J197" s="1">
        <v>0.224</v>
      </c>
      <c r="K197" s="1">
        <v>0.669</v>
      </c>
      <c r="L197" s="6" t="str">
        <f>if(J197&gt;QUARTILE!$B$3, "TOP", if(J197&lt;QUARTILE!$B$4, "BOTTOM", 0))</f>
        <v>BOTTOM</v>
      </c>
      <c r="M197" s="6">
        <f t="shared" si="1"/>
        <v>2</v>
      </c>
    </row>
    <row r="198">
      <c r="A198" s="1">
        <v>100781.0</v>
      </c>
      <c r="B198" s="1">
        <v>42.0</v>
      </c>
      <c r="C198" s="1">
        <v>24000.0</v>
      </c>
      <c r="D198" s="1" t="s">
        <v>21</v>
      </c>
      <c r="E198" s="1">
        <v>14534.59</v>
      </c>
      <c r="F198" s="1">
        <v>1.0</v>
      </c>
      <c r="G198" s="1">
        <v>21.0</v>
      </c>
      <c r="H198" s="1">
        <v>11.0</v>
      </c>
      <c r="I198" s="1" t="s">
        <v>22</v>
      </c>
      <c r="J198" s="1">
        <v>0.275</v>
      </c>
      <c r="K198" s="1">
        <v>0.955</v>
      </c>
      <c r="L198" s="6" t="str">
        <f>if(J198&gt;QUARTILE!$B$3, "TOP", if(J198&lt;QUARTILE!$B$4, "BOTTOM", 0))</f>
        <v>BOTTOM</v>
      </c>
      <c r="M198" s="6">
        <f t="shared" si="1"/>
        <v>2</v>
      </c>
    </row>
    <row r="199">
      <c r="A199" s="1">
        <v>100783.0</v>
      </c>
      <c r="B199" s="1">
        <v>58.0</v>
      </c>
      <c r="C199" s="1">
        <v>27000.0</v>
      </c>
      <c r="D199" s="1" t="s">
        <v>23</v>
      </c>
      <c r="E199" s="1">
        <v>11703.5</v>
      </c>
      <c r="F199" s="1">
        <v>5.0</v>
      </c>
      <c r="G199" s="1">
        <v>19.0</v>
      </c>
      <c r="H199" s="1">
        <v>3.0</v>
      </c>
      <c r="I199" s="1" t="s">
        <v>22</v>
      </c>
      <c r="J199" s="1">
        <v>0.109</v>
      </c>
      <c r="K199" s="1">
        <v>0.748</v>
      </c>
      <c r="L199" s="6" t="str">
        <f>if(J199&gt;QUARTILE!$B$3, "TOP", if(J199&lt;QUARTILE!$B$4, "BOTTOM", 0))</f>
        <v>BOTTOM</v>
      </c>
      <c r="M199" s="6">
        <f t="shared" si="1"/>
        <v>2</v>
      </c>
    </row>
    <row r="200">
      <c r="A200" s="1">
        <v>100794.0</v>
      </c>
      <c r="B200" s="1">
        <v>36.0</v>
      </c>
      <c r="C200" s="1">
        <v>15000.0</v>
      </c>
      <c r="D200" s="1" t="s">
        <v>25</v>
      </c>
      <c r="E200" s="1">
        <v>41695.13</v>
      </c>
      <c r="F200" s="1">
        <v>1.0</v>
      </c>
      <c r="G200" s="1">
        <v>16.0</v>
      </c>
      <c r="H200" s="1">
        <v>9.0</v>
      </c>
      <c r="I200" s="1" t="s">
        <v>18</v>
      </c>
      <c r="J200" s="1">
        <v>0.275</v>
      </c>
      <c r="K200" s="1">
        <v>0.306</v>
      </c>
      <c r="L200" s="6" t="str">
        <f>if(J200&gt;QUARTILE!$B$3, "TOP", if(J200&lt;QUARTILE!$B$4, "BOTTOM", 0))</f>
        <v>BOTTOM</v>
      </c>
      <c r="M200" s="6">
        <f t="shared" si="1"/>
        <v>1</v>
      </c>
    </row>
    <row r="201">
      <c r="A201" s="1">
        <v>100798.0</v>
      </c>
      <c r="B201" s="1">
        <v>78.0</v>
      </c>
      <c r="C201" s="1">
        <v>17000.0</v>
      </c>
      <c r="D201" s="1" t="s">
        <v>25</v>
      </c>
      <c r="E201" s="1">
        <v>42466.97</v>
      </c>
      <c r="F201" s="1">
        <v>2.0</v>
      </c>
      <c r="G201" s="1">
        <v>17.0</v>
      </c>
      <c r="H201" s="1">
        <v>5.0</v>
      </c>
      <c r="I201" s="1" t="s">
        <v>18</v>
      </c>
      <c r="J201" s="1">
        <v>0.219</v>
      </c>
      <c r="K201" s="1">
        <v>0.263</v>
      </c>
      <c r="L201" s="6" t="str">
        <f>if(J201&gt;QUARTILE!$B$3, "TOP", if(J201&lt;QUARTILE!$B$4, "BOTTOM", 0))</f>
        <v>BOTTOM</v>
      </c>
      <c r="M201" s="6">
        <f t="shared" si="1"/>
        <v>1</v>
      </c>
    </row>
    <row r="202">
      <c r="A202" s="1">
        <v>100813.0</v>
      </c>
      <c r="B202" s="1">
        <v>22.0</v>
      </c>
      <c r="C202" s="1">
        <v>22000.0</v>
      </c>
      <c r="D202" s="1" t="s">
        <v>23</v>
      </c>
      <c r="E202" s="1">
        <v>63339.22</v>
      </c>
      <c r="F202" s="1">
        <v>4.0</v>
      </c>
      <c r="G202" s="1">
        <v>12.0</v>
      </c>
      <c r="H202" s="1">
        <v>19.0</v>
      </c>
      <c r="I202" s="1" t="s">
        <v>22</v>
      </c>
      <c r="J202" s="1">
        <v>0.295</v>
      </c>
      <c r="K202" s="1">
        <v>0.504</v>
      </c>
      <c r="L202" s="6" t="str">
        <f>if(J202&gt;QUARTILE!$B$3, "TOP", if(J202&lt;QUARTILE!$B$4, "BOTTOM", 0))</f>
        <v>BOTTOM</v>
      </c>
      <c r="M202" s="6">
        <f t="shared" si="1"/>
        <v>2</v>
      </c>
    </row>
    <row r="203">
      <c r="A203" s="1">
        <v>100815.0</v>
      </c>
      <c r="B203" s="1">
        <v>29.0</v>
      </c>
      <c r="C203" s="1">
        <v>14000.0</v>
      </c>
      <c r="D203" s="1" t="s">
        <v>27</v>
      </c>
      <c r="E203" s="1">
        <v>9956.21</v>
      </c>
      <c r="F203" s="1">
        <v>2.0</v>
      </c>
      <c r="G203" s="1">
        <v>21.0</v>
      </c>
      <c r="H203" s="1">
        <v>7.0</v>
      </c>
      <c r="I203" s="1" t="s">
        <v>22</v>
      </c>
      <c r="J203" s="1">
        <v>0.19</v>
      </c>
      <c r="K203" s="1">
        <v>0.701</v>
      </c>
      <c r="L203" s="6" t="str">
        <f>if(J203&gt;QUARTILE!$B$3, "TOP", if(J203&lt;QUARTILE!$B$4, "BOTTOM", 0))</f>
        <v>BOTTOM</v>
      </c>
      <c r="M203" s="6">
        <f t="shared" si="1"/>
        <v>2</v>
      </c>
    </row>
    <row r="204">
      <c r="A204" s="1">
        <v>100824.0</v>
      </c>
      <c r="B204" s="1">
        <v>74.0</v>
      </c>
      <c r="C204" s="1">
        <v>55000.0</v>
      </c>
      <c r="D204" s="1" t="s">
        <v>23</v>
      </c>
      <c r="E204" s="1">
        <v>17014.11</v>
      </c>
      <c r="F204" s="1">
        <v>4.0</v>
      </c>
      <c r="G204" s="1">
        <v>21.0</v>
      </c>
      <c r="H204" s="1">
        <v>4.0</v>
      </c>
      <c r="I204" s="1" t="s">
        <v>22</v>
      </c>
      <c r="J204" s="1">
        <v>0.305</v>
      </c>
      <c r="K204" s="1">
        <v>0.607</v>
      </c>
      <c r="L204" s="6" t="str">
        <f>if(J204&gt;QUARTILE!$B$3, "TOP", if(J204&lt;QUARTILE!$B$4, "BOTTOM", 0))</f>
        <v>BOTTOM</v>
      </c>
      <c r="M204" s="6">
        <f t="shared" si="1"/>
        <v>2</v>
      </c>
    </row>
    <row r="205">
      <c r="A205" s="1">
        <v>100825.0</v>
      </c>
      <c r="B205" s="1">
        <v>56.0</v>
      </c>
      <c r="C205" s="1">
        <v>27000.0</v>
      </c>
      <c r="D205" s="1" t="s">
        <v>25</v>
      </c>
      <c r="E205" s="1">
        <v>17558.3</v>
      </c>
      <c r="F205" s="1">
        <v>4.0</v>
      </c>
      <c r="G205" s="1">
        <v>15.0</v>
      </c>
      <c r="H205" s="1">
        <v>3.0</v>
      </c>
      <c r="I205" s="1" t="s">
        <v>22</v>
      </c>
      <c r="J205" s="1">
        <v>0.225</v>
      </c>
      <c r="K205" s="1">
        <v>0.607</v>
      </c>
      <c r="L205" s="6" t="str">
        <f>if(J205&gt;QUARTILE!$B$3, "TOP", if(J205&lt;QUARTILE!$B$4, "BOTTOM", 0))</f>
        <v>BOTTOM</v>
      </c>
      <c r="M205" s="6">
        <f t="shared" si="1"/>
        <v>2</v>
      </c>
    </row>
    <row r="206">
      <c r="A206" s="1">
        <v>100826.0</v>
      </c>
      <c r="B206" s="1">
        <v>62.0</v>
      </c>
      <c r="C206" s="1">
        <v>5000.0</v>
      </c>
      <c r="D206" s="1" t="s">
        <v>27</v>
      </c>
      <c r="E206" s="1">
        <v>9228.19</v>
      </c>
      <c r="F206" s="1">
        <v>3.0</v>
      </c>
      <c r="G206" s="1">
        <v>27.0</v>
      </c>
      <c r="H206" s="1">
        <v>6.0</v>
      </c>
      <c r="I206" s="1" t="s">
        <v>22</v>
      </c>
      <c r="J206" s="1">
        <v>0.111</v>
      </c>
      <c r="K206" s="1">
        <v>0.58</v>
      </c>
      <c r="L206" s="6" t="str">
        <f>if(J206&gt;QUARTILE!$B$3, "TOP", if(J206&lt;QUARTILE!$B$4, "BOTTOM", 0))</f>
        <v>BOTTOM</v>
      </c>
      <c r="M206" s="6">
        <f t="shared" si="1"/>
        <v>2</v>
      </c>
    </row>
    <row r="207">
      <c r="A207" s="1">
        <v>100828.0</v>
      </c>
      <c r="B207" s="1">
        <v>59.0</v>
      </c>
      <c r="C207" s="1">
        <v>34000.0</v>
      </c>
      <c r="D207" s="1" t="s">
        <v>25</v>
      </c>
      <c r="E207" s="1">
        <v>22087.88</v>
      </c>
      <c r="F207" s="1">
        <v>3.0</v>
      </c>
      <c r="G207" s="1">
        <v>19.0</v>
      </c>
      <c r="H207" s="1">
        <v>14.0</v>
      </c>
      <c r="I207" s="1" t="s">
        <v>22</v>
      </c>
      <c r="J207" s="1">
        <v>0.211</v>
      </c>
      <c r="K207" s="1">
        <v>0.937</v>
      </c>
      <c r="L207" s="6" t="str">
        <f>if(J207&gt;QUARTILE!$B$3, "TOP", if(J207&lt;QUARTILE!$B$4, "BOTTOM", 0))</f>
        <v>BOTTOM</v>
      </c>
      <c r="M207" s="6">
        <f t="shared" si="1"/>
        <v>2</v>
      </c>
    </row>
    <row r="208">
      <c r="A208" s="1">
        <v>100831.0</v>
      </c>
      <c r="B208" s="1">
        <v>31.0</v>
      </c>
      <c r="C208" s="1">
        <v>48000.0</v>
      </c>
      <c r="D208" s="1" t="s">
        <v>17</v>
      </c>
      <c r="E208" s="1">
        <v>10187.59</v>
      </c>
      <c r="F208" s="1">
        <v>5.0</v>
      </c>
      <c r="G208" s="1">
        <v>22.0</v>
      </c>
      <c r="H208" s="1">
        <v>9.0</v>
      </c>
      <c r="I208" s="1" t="s">
        <v>22</v>
      </c>
      <c r="J208" s="1">
        <v>0.116</v>
      </c>
      <c r="K208" s="1">
        <v>0.76</v>
      </c>
      <c r="L208" s="6" t="str">
        <f>if(J208&gt;QUARTILE!$B$3, "TOP", if(J208&lt;QUARTILE!$B$4, "BOTTOM", 0))</f>
        <v>BOTTOM</v>
      </c>
      <c r="M208" s="6">
        <f t="shared" si="1"/>
        <v>2</v>
      </c>
    </row>
    <row r="209">
      <c r="A209" s="1">
        <v>100842.0</v>
      </c>
      <c r="B209" s="1">
        <v>29.0</v>
      </c>
      <c r="C209" s="1">
        <v>19000.0</v>
      </c>
      <c r="D209" s="1" t="s">
        <v>27</v>
      </c>
      <c r="E209" s="1">
        <v>31506.69</v>
      </c>
      <c r="F209" s="1">
        <v>5.0</v>
      </c>
      <c r="G209" s="1">
        <v>17.0</v>
      </c>
      <c r="H209" s="1">
        <v>4.0</v>
      </c>
      <c r="I209" s="1" t="s">
        <v>18</v>
      </c>
      <c r="J209" s="1">
        <v>0.302</v>
      </c>
      <c r="K209" s="1">
        <v>0.583</v>
      </c>
      <c r="L209" s="6" t="str">
        <f>if(J209&gt;QUARTILE!$B$3, "TOP", if(J209&lt;QUARTILE!$B$4, "BOTTOM", 0))</f>
        <v>BOTTOM</v>
      </c>
      <c r="M209" s="6">
        <f t="shared" si="1"/>
        <v>1</v>
      </c>
    </row>
    <row r="210">
      <c r="A210" s="1">
        <v>100846.0</v>
      </c>
      <c r="B210" s="1">
        <v>61.0</v>
      </c>
      <c r="C210" s="1">
        <v>25000.0</v>
      </c>
      <c r="D210" s="1" t="s">
        <v>27</v>
      </c>
      <c r="E210" s="1">
        <v>9308.13</v>
      </c>
      <c r="F210" s="1">
        <v>3.0</v>
      </c>
      <c r="G210" s="1">
        <v>24.0</v>
      </c>
      <c r="H210" s="1">
        <v>4.0</v>
      </c>
      <c r="I210" s="1" t="s">
        <v>22</v>
      </c>
      <c r="J210" s="1">
        <v>0.288</v>
      </c>
      <c r="K210" s="1">
        <v>0.914</v>
      </c>
      <c r="L210" s="6" t="str">
        <f>if(J210&gt;QUARTILE!$B$3, "TOP", if(J210&lt;QUARTILE!$B$4, "BOTTOM", 0))</f>
        <v>BOTTOM</v>
      </c>
      <c r="M210" s="6">
        <f t="shared" si="1"/>
        <v>2</v>
      </c>
    </row>
    <row r="211">
      <c r="A211" s="1">
        <v>100852.0</v>
      </c>
      <c r="B211" s="1">
        <v>30.0</v>
      </c>
      <c r="C211" s="1">
        <v>56000.0</v>
      </c>
      <c r="D211" s="1" t="s">
        <v>23</v>
      </c>
      <c r="E211" s="1">
        <v>15309.11</v>
      </c>
      <c r="F211" s="1">
        <v>2.0</v>
      </c>
      <c r="G211" s="1">
        <v>23.0</v>
      </c>
      <c r="H211" s="1">
        <v>8.0</v>
      </c>
      <c r="I211" s="1" t="s">
        <v>22</v>
      </c>
      <c r="J211" s="1">
        <v>0.216</v>
      </c>
      <c r="K211" s="1">
        <v>0.614</v>
      </c>
      <c r="L211" s="6" t="str">
        <f>if(J211&gt;QUARTILE!$B$3, "TOP", if(J211&lt;QUARTILE!$B$4, "BOTTOM", 0))</f>
        <v>BOTTOM</v>
      </c>
      <c r="M211" s="6">
        <f t="shared" si="1"/>
        <v>2</v>
      </c>
    </row>
    <row r="212">
      <c r="A212" s="1">
        <v>100853.0</v>
      </c>
      <c r="B212" s="1">
        <v>57.0</v>
      </c>
      <c r="C212" s="1">
        <v>75000.0</v>
      </c>
      <c r="D212" s="1" t="s">
        <v>25</v>
      </c>
      <c r="E212" s="1">
        <v>16215.82</v>
      </c>
      <c r="F212" s="1">
        <v>5.0</v>
      </c>
      <c r="G212" s="1">
        <v>13.0</v>
      </c>
      <c r="H212" s="1">
        <v>7.0</v>
      </c>
      <c r="I212" s="1" t="s">
        <v>22</v>
      </c>
      <c r="J212" s="1">
        <v>0.293</v>
      </c>
      <c r="K212" s="1">
        <v>0.377</v>
      </c>
      <c r="L212" s="6" t="str">
        <f>if(J212&gt;QUARTILE!$B$3, "TOP", if(J212&lt;QUARTILE!$B$4, "BOTTOM", 0))</f>
        <v>BOTTOM</v>
      </c>
      <c r="M212" s="6">
        <f t="shared" si="1"/>
        <v>2</v>
      </c>
    </row>
    <row r="213">
      <c r="A213" s="1">
        <v>100862.0</v>
      </c>
      <c r="B213" s="1">
        <v>54.0</v>
      </c>
      <c r="C213" s="1">
        <v>54000.0</v>
      </c>
      <c r="D213" s="1" t="s">
        <v>25</v>
      </c>
      <c r="E213" s="1">
        <v>2170.62</v>
      </c>
      <c r="F213" s="1">
        <v>5.0</v>
      </c>
      <c r="G213" s="1">
        <v>25.0</v>
      </c>
      <c r="H213" s="1">
        <v>6.0</v>
      </c>
      <c r="I213" s="1" t="s">
        <v>22</v>
      </c>
      <c r="J213" s="1">
        <v>0.28</v>
      </c>
      <c r="K213" s="1">
        <v>0.618</v>
      </c>
      <c r="L213" s="6" t="str">
        <f>if(J213&gt;QUARTILE!$B$3, "TOP", if(J213&lt;QUARTILE!$B$4, "BOTTOM", 0))</f>
        <v>BOTTOM</v>
      </c>
      <c r="M213" s="6">
        <f t="shared" si="1"/>
        <v>2</v>
      </c>
    </row>
    <row r="214">
      <c r="A214" s="1">
        <v>100867.0</v>
      </c>
      <c r="B214" s="1">
        <v>62.0</v>
      </c>
      <c r="C214" s="1">
        <v>16000.0</v>
      </c>
      <c r="D214" s="1" t="s">
        <v>17</v>
      </c>
      <c r="E214" s="1">
        <v>5693.21</v>
      </c>
      <c r="F214" s="1">
        <v>2.0</v>
      </c>
      <c r="G214" s="1">
        <v>29.0</v>
      </c>
      <c r="H214" s="1">
        <v>3.0</v>
      </c>
      <c r="I214" s="1" t="s">
        <v>22</v>
      </c>
      <c r="J214" s="1">
        <v>0.001</v>
      </c>
      <c r="K214" s="1">
        <v>0.974</v>
      </c>
      <c r="L214" s="6" t="str">
        <f>if(J214&gt;QUARTILE!$B$3, "TOP", if(J214&lt;QUARTILE!$B$4, "BOTTOM", 0))</f>
        <v>BOTTOM</v>
      </c>
      <c r="M214" s="6">
        <f t="shared" si="1"/>
        <v>2</v>
      </c>
    </row>
    <row r="215">
      <c r="A215" s="1">
        <v>100870.0</v>
      </c>
      <c r="B215" s="1">
        <v>69.0</v>
      </c>
      <c r="C215" s="1">
        <v>10000.0</v>
      </c>
      <c r="D215" s="1" t="s">
        <v>27</v>
      </c>
      <c r="E215" s="1">
        <v>46456.29</v>
      </c>
      <c r="F215" s="1">
        <v>4.0</v>
      </c>
      <c r="G215" s="1">
        <v>21.0</v>
      </c>
      <c r="H215" s="1">
        <v>6.0</v>
      </c>
      <c r="I215" s="1" t="s">
        <v>18</v>
      </c>
      <c r="J215" s="1">
        <v>0.288</v>
      </c>
      <c r="K215" s="1">
        <v>0.53</v>
      </c>
      <c r="L215" s="6" t="str">
        <f>if(J215&gt;QUARTILE!$B$3, "TOP", if(J215&lt;QUARTILE!$B$4, "BOTTOM", 0))</f>
        <v>BOTTOM</v>
      </c>
      <c r="M215" s="6">
        <f t="shared" si="1"/>
        <v>1</v>
      </c>
    </row>
    <row r="216">
      <c r="A216" s="1">
        <v>100872.0</v>
      </c>
      <c r="B216" s="1">
        <v>80.0</v>
      </c>
      <c r="C216" s="1">
        <v>12000.0</v>
      </c>
      <c r="D216" s="1" t="s">
        <v>24</v>
      </c>
      <c r="E216" s="1">
        <v>36916.96</v>
      </c>
      <c r="F216" s="1">
        <v>2.0</v>
      </c>
      <c r="G216" s="1">
        <v>16.0</v>
      </c>
      <c r="H216" s="1">
        <v>3.0</v>
      </c>
      <c r="I216" s="1" t="s">
        <v>18</v>
      </c>
      <c r="J216" s="1">
        <v>0.223</v>
      </c>
      <c r="K216" s="1">
        <v>0.493</v>
      </c>
      <c r="L216" s="6" t="str">
        <f>if(J216&gt;QUARTILE!$B$3, "TOP", if(J216&lt;QUARTILE!$B$4, "BOTTOM", 0))</f>
        <v>BOTTOM</v>
      </c>
      <c r="M216" s="6">
        <f t="shared" si="1"/>
        <v>1</v>
      </c>
    </row>
    <row r="217">
      <c r="A217" s="1">
        <v>100873.0</v>
      </c>
      <c r="B217" s="1">
        <v>24.0</v>
      </c>
      <c r="C217" s="1">
        <v>14000.0</v>
      </c>
      <c r="D217" s="1" t="s">
        <v>17</v>
      </c>
      <c r="E217" s="1">
        <v>18002.74</v>
      </c>
      <c r="F217" s="1">
        <v>2.0</v>
      </c>
      <c r="G217" s="1">
        <v>18.0</v>
      </c>
      <c r="H217" s="1">
        <v>16.0</v>
      </c>
      <c r="I217" s="1" t="s">
        <v>18</v>
      </c>
      <c r="J217" s="1">
        <v>0.046</v>
      </c>
      <c r="K217" s="1">
        <v>0.567</v>
      </c>
      <c r="L217" s="6" t="str">
        <f>if(J217&gt;QUARTILE!$B$3, "TOP", if(J217&lt;QUARTILE!$B$4, "BOTTOM", 0))</f>
        <v>BOTTOM</v>
      </c>
      <c r="M217" s="6">
        <f t="shared" si="1"/>
        <v>1</v>
      </c>
    </row>
    <row r="218">
      <c r="A218" s="1">
        <v>100875.0</v>
      </c>
      <c r="B218" s="1">
        <v>62.0</v>
      </c>
      <c r="C218" s="1">
        <v>25000.0</v>
      </c>
      <c r="D218" s="1" t="s">
        <v>25</v>
      </c>
      <c r="E218" s="1">
        <v>13533.19</v>
      </c>
      <c r="F218" s="1">
        <v>1.0</v>
      </c>
      <c r="G218" s="1">
        <v>15.0</v>
      </c>
      <c r="H218" s="1">
        <v>5.0</v>
      </c>
      <c r="I218" s="1" t="s">
        <v>22</v>
      </c>
      <c r="J218" s="1">
        <v>0.313</v>
      </c>
      <c r="K218" s="1">
        <v>0.015</v>
      </c>
      <c r="L218" s="6" t="str">
        <f>if(J218&gt;QUARTILE!$B$3, "TOP", if(J218&lt;QUARTILE!$B$4, "BOTTOM", 0))</f>
        <v>BOTTOM</v>
      </c>
      <c r="M218" s="6">
        <f t="shared" si="1"/>
        <v>2</v>
      </c>
    </row>
    <row r="219">
      <c r="A219" s="1">
        <v>100877.0</v>
      </c>
      <c r="B219" s="1">
        <v>53.0</v>
      </c>
      <c r="C219" s="1">
        <v>50000.0</v>
      </c>
      <c r="D219" s="1" t="s">
        <v>25</v>
      </c>
      <c r="E219" s="1">
        <v>7173.49</v>
      </c>
      <c r="F219" s="1">
        <v>2.0</v>
      </c>
      <c r="G219" s="1">
        <v>14.0</v>
      </c>
      <c r="H219" s="1">
        <v>3.0</v>
      </c>
      <c r="I219" s="1" t="s">
        <v>22</v>
      </c>
      <c r="J219" s="1">
        <v>0.272</v>
      </c>
      <c r="K219" s="1">
        <v>0.87</v>
      </c>
      <c r="L219" s="6" t="str">
        <f>if(J219&gt;QUARTILE!$B$3, "TOP", if(J219&lt;QUARTILE!$B$4, "BOTTOM", 0))</f>
        <v>BOTTOM</v>
      </c>
      <c r="M219" s="6">
        <f t="shared" si="1"/>
        <v>2</v>
      </c>
    </row>
    <row r="220">
      <c r="A220" s="1">
        <v>100885.0</v>
      </c>
      <c r="B220" s="1">
        <v>56.0</v>
      </c>
      <c r="C220" s="1">
        <v>13000.0</v>
      </c>
      <c r="D220" s="1" t="s">
        <v>27</v>
      </c>
      <c r="E220" s="1">
        <v>783.82</v>
      </c>
      <c r="F220" s="1">
        <v>2.0</v>
      </c>
      <c r="G220" s="1">
        <v>18.0</v>
      </c>
      <c r="H220" s="1">
        <v>7.0</v>
      </c>
      <c r="I220" s="1" t="s">
        <v>22</v>
      </c>
      <c r="J220" s="1">
        <v>0.184</v>
      </c>
      <c r="K220" s="1">
        <v>0.839</v>
      </c>
      <c r="L220" s="6" t="str">
        <f>if(J220&gt;QUARTILE!$B$3, "TOP", if(J220&lt;QUARTILE!$B$4, "BOTTOM", 0))</f>
        <v>BOTTOM</v>
      </c>
      <c r="M220" s="6">
        <f t="shared" si="1"/>
        <v>2</v>
      </c>
    </row>
    <row r="221">
      <c r="A221" s="1">
        <v>100886.0</v>
      </c>
      <c r="B221" s="1">
        <v>44.0</v>
      </c>
      <c r="C221" s="1">
        <v>74000.0</v>
      </c>
      <c r="D221" s="1" t="s">
        <v>27</v>
      </c>
      <c r="E221" s="1">
        <v>16797.14</v>
      </c>
      <c r="F221" s="1">
        <v>3.0</v>
      </c>
      <c r="G221" s="1">
        <v>20.0</v>
      </c>
      <c r="H221" s="1">
        <v>5.0</v>
      </c>
      <c r="I221" s="1" t="s">
        <v>22</v>
      </c>
      <c r="J221" s="1">
        <v>0.312</v>
      </c>
      <c r="K221" s="1">
        <v>0.139</v>
      </c>
      <c r="L221" s="6" t="str">
        <f>if(J221&gt;QUARTILE!$B$3, "TOP", if(J221&lt;QUARTILE!$B$4, "BOTTOM", 0))</f>
        <v>BOTTOM</v>
      </c>
      <c r="M221" s="6">
        <f t="shared" si="1"/>
        <v>2</v>
      </c>
    </row>
    <row r="222">
      <c r="A222" s="1">
        <v>100892.0</v>
      </c>
      <c r="B222" s="1">
        <v>20.0</v>
      </c>
      <c r="C222" s="1">
        <v>17000.0</v>
      </c>
      <c r="D222" s="1" t="s">
        <v>23</v>
      </c>
      <c r="E222" s="1">
        <v>13253.85</v>
      </c>
      <c r="F222" s="1">
        <v>5.0</v>
      </c>
      <c r="G222" s="1">
        <v>24.0</v>
      </c>
      <c r="H222" s="1">
        <v>12.0</v>
      </c>
      <c r="I222" s="1" t="s">
        <v>18</v>
      </c>
      <c r="J222" s="1">
        <v>0.204</v>
      </c>
      <c r="K222" s="1">
        <v>0.917</v>
      </c>
      <c r="L222" s="6" t="str">
        <f>if(J222&gt;QUARTILE!$B$3, "TOP", if(J222&lt;QUARTILE!$B$4, "BOTTOM", 0))</f>
        <v>BOTTOM</v>
      </c>
      <c r="M222" s="6">
        <f t="shared" si="1"/>
        <v>1</v>
      </c>
    </row>
    <row r="223">
      <c r="A223" s="1">
        <v>100894.0</v>
      </c>
      <c r="B223" s="1">
        <v>30.0</v>
      </c>
      <c r="C223" s="1">
        <v>9000.0</v>
      </c>
      <c r="D223" s="1" t="s">
        <v>17</v>
      </c>
      <c r="E223" s="1">
        <v>15412.57</v>
      </c>
      <c r="F223" s="1">
        <v>3.0</v>
      </c>
      <c r="G223" s="1">
        <v>14.0</v>
      </c>
      <c r="H223" s="1">
        <v>8.0</v>
      </c>
      <c r="I223" s="1" t="s">
        <v>22</v>
      </c>
      <c r="J223" s="1">
        <v>0.056</v>
      </c>
      <c r="K223" s="1">
        <v>0.139</v>
      </c>
      <c r="L223" s="6" t="str">
        <f>if(J223&gt;QUARTILE!$B$3, "TOP", if(J223&lt;QUARTILE!$B$4, "BOTTOM", 0))</f>
        <v>BOTTOM</v>
      </c>
      <c r="M223" s="6">
        <f t="shared" si="1"/>
        <v>2</v>
      </c>
    </row>
    <row r="224">
      <c r="A224" s="1">
        <v>100908.0</v>
      </c>
      <c r="B224" s="1">
        <v>30.0</v>
      </c>
      <c r="C224" s="1">
        <v>25000.0</v>
      </c>
      <c r="D224" s="1" t="s">
        <v>23</v>
      </c>
      <c r="E224" s="1">
        <v>9740.49</v>
      </c>
      <c r="F224" s="1">
        <v>5.0</v>
      </c>
      <c r="G224" s="1">
        <v>18.0</v>
      </c>
      <c r="H224" s="1">
        <v>9.0</v>
      </c>
      <c r="I224" s="1" t="s">
        <v>22</v>
      </c>
      <c r="J224" s="1">
        <v>0.288</v>
      </c>
      <c r="K224" s="1">
        <v>0.0</v>
      </c>
      <c r="L224" s="6" t="str">
        <f>if(J224&gt;QUARTILE!$B$3, "TOP", if(J224&lt;QUARTILE!$B$4, "BOTTOM", 0))</f>
        <v>BOTTOM</v>
      </c>
      <c r="M224" s="6">
        <f t="shared" si="1"/>
        <v>2</v>
      </c>
    </row>
    <row r="225">
      <c r="A225" s="1">
        <v>100910.0</v>
      </c>
      <c r="B225" s="1">
        <v>79.0</v>
      </c>
      <c r="C225" s="1">
        <v>20000.0</v>
      </c>
      <c r="D225" s="1" t="s">
        <v>27</v>
      </c>
      <c r="E225" s="1">
        <v>44108.64</v>
      </c>
      <c r="F225" s="1">
        <v>2.0</v>
      </c>
      <c r="G225" s="1">
        <v>28.0</v>
      </c>
      <c r="H225" s="1">
        <v>0.0</v>
      </c>
      <c r="I225" s="1" t="s">
        <v>18</v>
      </c>
      <c r="J225" s="1">
        <v>0.114</v>
      </c>
      <c r="K225" s="1">
        <v>0.376</v>
      </c>
      <c r="L225" s="6" t="str">
        <f>if(J225&gt;QUARTILE!$B$3, "TOP", if(J225&lt;QUARTILE!$B$4, "BOTTOM", 0))</f>
        <v>BOTTOM</v>
      </c>
      <c r="M225" s="6">
        <f t="shared" si="1"/>
        <v>1</v>
      </c>
    </row>
    <row r="226">
      <c r="A226" s="1">
        <v>100911.0</v>
      </c>
      <c r="B226" s="1">
        <v>74.0</v>
      </c>
      <c r="C226" s="1">
        <v>32000.0</v>
      </c>
      <c r="D226" s="1" t="s">
        <v>23</v>
      </c>
      <c r="E226" s="1">
        <v>14832.45</v>
      </c>
      <c r="F226" s="1">
        <v>1.0</v>
      </c>
      <c r="G226" s="1">
        <v>16.0</v>
      </c>
      <c r="H226" s="1">
        <v>3.0</v>
      </c>
      <c r="I226" s="1" t="s">
        <v>22</v>
      </c>
      <c r="J226" s="1">
        <v>0.115</v>
      </c>
      <c r="K226" s="1">
        <v>0.335</v>
      </c>
      <c r="L226" s="6" t="str">
        <f>if(J226&gt;QUARTILE!$B$3, "TOP", if(J226&lt;QUARTILE!$B$4, "BOTTOM", 0))</f>
        <v>BOTTOM</v>
      </c>
      <c r="M226" s="6">
        <f t="shared" si="1"/>
        <v>2</v>
      </c>
    </row>
    <row r="227">
      <c r="A227" s="1">
        <v>100923.0</v>
      </c>
      <c r="B227" s="1">
        <v>62.0</v>
      </c>
      <c r="C227" s="1">
        <v>31000.0</v>
      </c>
      <c r="D227" s="1" t="s">
        <v>23</v>
      </c>
      <c r="E227" s="1">
        <v>5112.15</v>
      </c>
      <c r="F227" s="1">
        <v>3.0</v>
      </c>
      <c r="G227" s="1">
        <v>21.0</v>
      </c>
      <c r="H227" s="1">
        <v>1.0</v>
      </c>
      <c r="I227" s="1" t="s">
        <v>22</v>
      </c>
      <c r="J227" s="1">
        <v>0.053</v>
      </c>
      <c r="K227" s="1">
        <v>0.948</v>
      </c>
      <c r="L227" s="6" t="str">
        <f>if(J227&gt;QUARTILE!$B$3, "TOP", if(J227&lt;QUARTILE!$B$4, "BOTTOM", 0))</f>
        <v>BOTTOM</v>
      </c>
      <c r="M227" s="6">
        <f t="shared" si="1"/>
        <v>2</v>
      </c>
    </row>
    <row r="228">
      <c r="A228" s="1">
        <v>100924.0</v>
      </c>
      <c r="B228" s="1">
        <v>49.0</v>
      </c>
      <c r="C228" s="1">
        <v>37000.0</v>
      </c>
      <c r="D228" s="1" t="s">
        <v>27</v>
      </c>
      <c r="E228" s="1">
        <v>4194.9</v>
      </c>
      <c r="F228" s="1">
        <v>4.0</v>
      </c>
      <c r="G228" s="1">
        <v>17.0</v>
      </c>
      <c r="H228" s="1">
        <v>4.0</v>
      </c>
      <c r="I228" s="1" t="s">
        <v>22</v>
      </c>
      <c r="J228" s="1">
        <v>0.314</v>
      </c>
      <c r="K228" s="1">
        <v>0.086</v>
      </c>
      <c r="L228" s="6" t="str">
        <f>if(J228&gt;QUARTILE!$B$3, "TOP", if(J228&lt;QUARTILE!$B$4, "BOTTOM", 0))</f>
        <v>BOTTOM</v>
      </c>
      <c r="M228" s="6">
        <f t="shared" si="1"/>
        <v>2</v>
      </c>
    </row>
    <row r="229">
      <c r="A229" s="1">
        <v>100930.0</v>
      </c>
      <c r="B229" s="1">
        <v>71.0</v>
      </c>
      <c r="C229" s="1">
        <v>16000.0</v>
      </c>
      <c r="D229" s="1" t="s">
        <v>23</v>
      </c>
      <c r="E229" s="1">
        <v>19261.82</v>
      </c>
      <c r="F229" s="1">
        <v>4.0</v>
      </c>
      <c r="G229" s="1">
        <v>15.0</v>
      </c>
      <c r="H229" s="1">
        <v>4.0</v>
      </c>
      <c r="I229" s="1" t="s">
        <v>22</v>
      </c>
      <c r="J229" s="1">
        <v>0.189</v>
      </c>
      <c r="K229" s="1">
        <v>0.392</v>
      </c>
      <c r="L229" s="6" t="str">
        <f>if(J229&gt;QUARTILE!$B$3, "TOP", if(J229&lt;QUARTILE!$B$4, "BOTTOM", 0))</f>
        <v>BOTTOM</v>
      </c>
      <c r="M229" s="6">
        <f t="shared" si="1"/>
        <v>2</v>
      </c>
    </row>
    <row r="230">
      <c r="A230" s="1">
        <v>100931.0</v>
      </c>
      <c r="B230" s="1">
        <v>38.0</v>
      </c>
      <c r="C230" s="1">
        <v>7000.0</v>
      </c>
      <c r="D230" s="1" t="s">
        <v>27</v>
      </c>
      <c r="E230" s="1">
        <v>2809.1</v>
      </c>
      <c r="F230" s="1">
        <v>1.0</v>
      </c>
      <c r="G230" s="1">
        <v>25.0</v>
      </c>
      <c r="H230" s="1">
        <v>12.0</v>
      </c>
      <c r="I230" s="1" t="s">
        <v>18</v>
      </c>
      <c r="J230" s="1">
        <v>0.194</v>
      </c>
      <c r="K230" s="1">
        <v>0.067</v>
      </c>
      <c r="L230" s="6" t="str">
        <f>if(J230&gt;QUARTILE!$B$3, "TOP", if(J230&lt;QUARTILE!$B$4, "BOTTOM", 0))</f>
        <v>BOTTOM</v>
      </c>
      <c r="M230" s="6">
        <f t="shared" si="1"/>
        <v>1</v>
      </c>
    </row>
    <row r="231">
      <c r="A231" s="1">
        <v>100932.0</v>
      </c>
      <c r="B231" s="1">
        <v>28.0</v>
      </c>
      <c r="C231" s="1">
        <v>29000.0</v>
      </c>
      <c r="D231" s="1" t="s">
        <v>23</v>
      </c>
      <c r="E231" s="1">
        <v>8406.8</v>
      </c>
      <c r="F231" s="1">
        <v>3.0</v>
      </c>
      <c r="G231" s="1">
        <v>17.0</v>
      </c>
      <c r="H231" s="1">
        <v>12.0</v>
      </c>
      <c r="I231" s="1" t="s">
        <v>22</v>
      </c>
      <c r="J231" s="1">
        <v>0.145</v>
      </c>
      <c r="K231" s="1">
        <v>0.852</v>
      </c>
      <c r="L231" s="6" t="str">
        <f>if(J231&gt;QUARTILE!$B$3, "TOP", if(J231&lt;QUARTILE!$B$4, "BOTTOM", 0))</f>
        <v>BOTTOM</v>
      </c>
      <c r="M231" s="6">
        <f t="shared" si="1"/>
        <v>2</v>
      </c>
    </row>
    <row r="232">
      <c r="A232" s="1">
        <v>100934.0</v>
      </c>
      <c r="B232" s="1">
        <v>54.0</v>
      </c>
      <c r="C232" s="1">
        <v>14000.0</v>
      </c>
      <c r="D232" s="1" t="s">
        <v>27</v>
      </c>
      <c r="E232" s="1">
        <v>2063.33</v>
      </c>
      <c r="F232" s="1">
        <v>3.0</v>
      </c>
      <c r="G232" s="1">
        <v>17.0</v>
      </c>
      <c r="H232" s="1">
        <v>2.0</v>
      </c>
      <c r="I232" s="1" t="s">
        <v>22</v>
      </c>
      <c r="J232" s="1">
        <v>0.305</v>
      </c>
      <c r="K232" s="1">
        <v>0.471</v>
      </c>
      <c r="L232" s="6" t="str">
        <f>if(J232&gt;QUARTILE!$B$3, "TOP", if(J232&lt;QUARTILE!$B$4, "BOTTOM", 0))</f>
        <v>BOTTOM</v>
      </c>
      <c r="M232" s="6">
        <f t="shared" si="1"/>
        <v>2</v>
      </c>
    </row>
    <row r="233">
      <c r="A233" s="1">
        <v>100941.0</v>
      </c>
      <c r="B233" s="1">
        <v>64.0</v>
      </c>
      <c r="C233" s="1">
        <v>25000.0</v>
      </c>
      <c r="D233" s="1" t="s">
        <v>25</v>
      </c>
      <c r="E233" s="1">
        <v>27983.75</v>
      </c>
      <c r="F233" s="1">
        <v>2.0</v>
      </c>
      <c r="G233" s="1">
        <v>29.0</v>
      </c>
      <c r="H233" s="1">
        <v>5.0</v>
      </c>
      <c r="I233" s="1" t="s">
        <v>22</v>
      </c>
      <c r="J233" s="1">
        <v>0.064</v>
      </c>
      <c r="K233" s="1">
        <v>0.612</v>
      </c>
      <c r="L233" s="6" t="str">
        <f>if(J233&gt;QUARTILE!$B$3, "TOP", if(J233&lt;QUARTILE!$B$4, "BOTTOM", 0))</f>
        <v>BOTTOM</v>
      </c>
      <c r="M233" s="6">
        <f t="shared" si="1"/>
        <v>2</v>
      </c>
    </row>
    <row r="234">
      <c r="A234" s="1">
        <v>100943.0</v>
      </c>
      <c r="B234" s="1">
        <v>66.0</v>
      </c>
      <c r="C234" s="1">
        <v>19000.0</v>
      </c>
      <c r="D234" s="1" t="s">
        <v>27</v>
      </c>
      <c r="E234" s="1">
        <v>13796.04</v>
      </c>
      <c r="F234" s="1">
        <v>3.0</v>
      </c>
      <c r="G234" s="1">
        <v>24.0</v>
      </c>
      <c r="H234" s="1">
        <v>4.0</v>
      </c>
      <c r="I234" s="1" t="s">
        <v>22</v>
      </c>
      <c r="J234" s="1">
        <v>0.291</v>
      </c>
      <c r="K234" s="1">
        <v>0.832</v>
      </c>
      <c r="L234" s="6" t="str">
        <f>if(J234&gt;QUARTILE!$B$3, "TOP", if(J234&lt;QUARTILE!$B$4, "BOTTOM", 0))</f>
        <v>BOTTOM</v>
      </c>
      <c r="M234" s="6">
        <f t="shared" si="1"/>
        <v>2</v>
      </c>
    </row>
    <row r="235">
      <c r="A235" s="1">
        <v>100946.0</v>
      </c>
      <c r="B235" s="1">
        <v>48.0</v>
      </c>
      <c r="C235" s="1">
        <v>12000.0</v>
      </c>
      <c r="D235" s="1" t="s">
        <v>25</v>
      </c>
      <c r="E235" s="1">
        <v>31624.85</v>
      </c>
      <c r="F235" s="1">
        <v>5.0</v>
      </c>
      <c r="G235" s="1">
        <v>15.0</v>
      </c>
      <c r="H235" s="1">
        <v>16.0</v>
      </c>
      <c r="I235" s="1" t="s">
        <v>22</v>
      </c>
      <c r="J235" s="1">
        <v>0.264</v>
      </c>
      <c r="K235" s="1">
        <v>0.578</v>
      </c>
      <c r="L235" s="6" t="str">
        <f>if(J235&gt;QUARTILE!$B$3, "TOP", if(J235&lt;QUARTILE!$B$4, "BOTTOM", 0))</f>
        <v>BOTTOM</v>
      </c>
      <c r="M235" s="6">
        <f t="shared" si="1"/>
        <v>2</v>
      </c>
    </row>
    <row r="236">
      <c r="A236" s="1">
        <v>100949.0</v>
      </c>
      <c r="B236" s="1">
        <v>71.0</v>
      </c>
      <c r="C236" s="1">
        <v>7000.0</v>
      </c>
      <c r="D236" s="1" t="s">
        <v>21</v>
      </c>
      <c r="E236" s="1">
        <v>13163.95</v>
      </c>
      <c r="F236" s="1">
        <v>1.0</v>
      </c>
      <c r="G236" s="1">
        <v>16.0</v>
      </c>
      <c r="H236" s="1">
        <v>4.0</v>
      </c>
      <c r="I236" s="1" t="s">
        <v>22</v>
      </c>
      <c r="J236" s="1">
        <v>0.262</v>
      </c>
      <c r="K236" s="1">
        <v>0.047</v>
      </c>
      <c r="L236" s="6" t="str">
        <f>if(J236&gt;QUARTILE!$B$3, "TOP", if(J236&lt;QUARTILE!$B$4, "BOTTOM", 0))</f>
        <v>BOTTOM</v>
      </c>
      <c r="M236" s="6">
        <f t="shared" si="1"/>
        <v>2</v>
      </c>
    </row>
    <row r="237">
      <c r="A237" s="1">
        <v>100955.0</v>
      </c>
      <c r="B237" s="1">
        <v>28.0</v>
      </c>
      <c r="C237" s="1">
        <v>18000.0</v>
      </c>
      <c r="D237" s="1" t="s">
        <v>27</v>
      </c>
      <c r="E237" s="1">
        <v>22160.35</v>
      </c>
      <c r="F237" s="1">
        <v>1.0</v>
      </c>
      <c r="G237" s="1">
        <v>12.0</v>
      </c>
      <c r="H237" s="1">
        <v>19.0</v>
      </c>
      <c r="I237" s="1" t="s">
        <v>18</v>
      </c>
      <c r="J237" s="1">
        <v>0.272</v>
      </c>
      <c r="K237" s="1">
        <v>0.509</v>
      </c>
      <c r="L237" s="6" t="str">
        <f>if(J237&gt;QUARTILE!$B$3, "TOP", if(J237&lt;QUARTILE!$B$4, "BOTTOM", 0))</f>
        <v>BOTTOM</v>
      </c>
      <c r="M237" s="6">
        <f t="shared" si="1"/>
        <v>1</v>
      </c>
    </row>
    <row r="238">
      <c r="A238" s="1">
        <v>100962.0</v>
      </c>
      <c r="B238" s="1">
        <v>29.0</v>
      </c>
      <c r="C238" s="1">
        <v>14000.0</v>
      </c>
      <c r="D238" s="1" t="s">
        <v>23</v>
      </c>
      <c r="E238" s="1">
        <v>16620.75</v>
      </c>
      <c r="F238" s="1">
        <v>3.0</v>
      </c>
      <c r="G238" s="1">
        <v>23.0</v>
      </c>
      <c r="H238" s="1">
        <v>15.0</v>
      </c>
      <c r="I238" s="1" t="s">
        <v>22</v>
      </c>
      <c r="J238" s="1">
        <v>0.226</v>
      </c>
      <c r="K238" s="1">
        <v>0.671</v>
      </c>
      <c r="L238" s="6" t="str">
        <f>if(J238&gt;QUARTILE!$B$3, "TOP", if(J238&lt;QUARTILE!$B$4, "BOTTOM", 0))</f>
        <v>BOTTOM</v>
      </c>
      <c r="M238" s="6">
        <f t="shared" si="1"/>
        <v>2</v>
      </c>
    </row>
    <row r="239">
      <c r="A239" s="1">
        <v>100965.0</v>
      </c>
      <c r="B239" s="1">
        <v>70.0</v>
      </c>
      <c r="C239" s="1">
        <v>18000.0</v>
      </c>
      <c r="D239" s="1" t="s">
        <v>25</v>
      </c>
      <c r="E239" s="1">
        <v>20843.91</v>
      </c>
      <c r="F239" s="1">
        <v>4.0</v>
      </c>
      <c r="G239" s="1">
        <v>20.0</v>
      </c>
      <c r="H239" s="1">
        <v>10.0</v>
      </c>
      <c r="I239" s="1" t="s">
        <v>22</v>
      </c>
      <c r="J239" s="1">
        <v>0.142</v>
      </c>
      <c r="K239" s="1">
        <v>0.052</v>
      </c>
      <c r="L239" s="6" t="str">
        <f>if(J239&gt;QUARTILE!$B$3, "TOP", if(J239&lt;QUARTILE!$B$4, "BOTTOM", 0))</f>
        <v>BOTTOM</v>
      </c>
      <c r="M239" s="6">
        <f t="shared" si="1"/>
        <v>2</v>
      </c>
    </row>
    <row r="240">
      <c r="A240" s="1">
        <v>100971.0</v>
      </c>
      <c r="B240" s="1">
        <v>25.0</v>
      </c>
      <c r="C240" s="1">
        <v>26000.0</v>
      </c>
      <c r="D240" s="1" t="s">
        <v>27</v>
      </c>
      <c r="E240" s="1">
        <v>4853.81</v>
      </c>
      <c r="F240" s="1">
        <v>1.0</v>
      </c>
      <c r="G240" s="1">
        <v>16.0</v>
      </c>
      <c r="H240" s="1">
        <v>13.0</v>
      </c>
      <c r="I240" s="1" t="s">
        <v>18</v>
      </c>
      <c r="J240" s="1">
        <v>0.273</v>
      </c>
      <c r="K240" s="1">
        <v>0.064</v>
      </c>
      <c r="L240" s="6" t="str">
        <f>if(J240&gt;QUARTILE!$B$3, "TOP", if(J240&lt;QUARTILE!$B$4, "BOTTOM", 0))</f>
        <v>BOTTOM</v>
      </c>
      <c r="M240" s="6">
        <f t="shared" si="1"/>
        <v>1</v>
      </c>
    </row>
    <row r="241">
      <c r="A241" s="1">
        <v>100974.0</v>
      </c>
      <c r="B241" s="1">
        <v>67.0</v>
      </c>
      <c r="C241" s="1">
        <v>27000.0</v>
      </c>
      <c r="D241" s="1" t="s">
        <v>21</v>
      </c>
      <c r="E241" s="1">
        <v>25073.19</v>
      </c>
      <c r="F241" s="1">
        <v>2.0</v>
      </c>
      <c r="G241" s="1">
        <v>25.0</v>
      </c>
      <c r="H241" s="1">
        <v>2.0</v>
      </c>
      <c r="I241" s="1" t="s">
        <v>22</v>
      </c>
      <c r="J241" s="1">
        <v>0.216</v>
      </c>
      <c r="K241" s="1">
        <v>0.915</v>
      </c>
      <c r="L241" s="6" t="str">
        <f>if(J241&gt;QUARTILE!$B$3, "TOP", if(J241&lt;QUARTILE!$B$4, "BOTTOM", 0))</f>
        <v>BOTTOM</v>
      </c>
      <c r="M241" s="6">
        <f t="shared" si="1"/>
        <v>2</v>
      </c>
    </row>
    <row r="242">
      <c r="A242" s="1">
        <v>100975.0</v>
      </c>
      <c r="B242" s="1">
        <v>45.0</v>
      </c>
      <c r="C242" s="1">
        <v>14000.0</v>
      </c>
      <c r="D242" s="1" t="s">
        <v>25</v>
      </c>
      <c r="E242" s="1">
        <v>24289.79</v>
      </c>
      <c r="F242" s="1">
        <v>3.0</v>
      </c>
      <c r="G242" s="1">
        <v>23.0</v>
      </c>
      <c r="H242" s="1">
        <v>10.0</v>
      </c>
      <c r="I242" s="1" t="s">
        <v>22</v>
      </c>
      <c r="J242" s="1">
        <v>0.202</v>
      </c>
      <c r="K242" s="1">
        <v>0.079</v>
      </c>
      <c r="L242" s="6" t="str">
        <f>if(J242&gt;QUARTILE!$B$3, "TOP", if(J242&lt;QUARTILE!$B$4, "BOTTOM", 0))</f>
        <v>BOTTOM</v>
      </c>
      <c r="M242" s="6">
        <f t="shared" si="1"/>
        <v>2</v>
      </c>
    </row>
    <row r="243">
      <c r="A243" s="1">
        <v>100976.0</v>
      </c>
      <c r="B243" s="1">
        <v>45.0</v>
      </c>
      <c r="C243" s="1">
        <v>35000.0</v>
      </c>
      <c r="D243" s="1" t="s">
        <v>27</v>
      </c>
      <c r="E243" s="1">
        <v>8769.05</v>
      </c>
      <c r="F243" s="1">
        <v>2.0</v>
      </c>
      <c r="G243" s="1">
        <v>24.0</v>
      </c>
      <c r="H243" s="1">
        <v>7.0</v>
      </c>
      <c r="I243" s="1" t="s">
        <v>22</v>
      </c>
      <c r="J243" s="1">
        <v>0.076</v>
      </c>
      <c r="K243" s="1">
        <v>0.33</v>
      </c>
      <c r="L243" s="6" t="str">
        <f>if(J243&gt;QUARTILE!$B$3, "TOP", if(J243&lt;QUARTILE!$B$4, "BOTTOM", 0))</f>
        <v>BOTTOM</v>
      </c>
      <c r="M243" s="6">
        <f t="shared" si="1"/>
        <v>2</v>
      </c>
    </row>
    <row r="244">
      <c r="A244" s="1">
        <v>100979.0</v>
      </c>
      <c r="B244" s="1">
        <v>53.0</v>
      </c>
      <c r="C244" s="1">
        <v>50000.0</v>
      </c>
      <c r="D244" s="1" t="s">
        <v>17</v>
      </c>
      <c r="E244" s="1">
        <v>20755.89</v>
      </c>
      <c r="F244" s="1">
        <v>1.0</v>
      </c>
      <c r="G244" s="1">
        <v>26.0</v>
      </c>
      <c r="H244" s="1">
        <v>5.0</v>
      </c>
      <c r="I244" s="1" t="s">
        <v>22</v>
      </c>
      <c r="J244" s="1">
        <v>0.117</v>
      </c>
      <c r="K244" s="1">
        <v>0.842</v>
      </c>
      <c r="L244" s="6" t="str">
        <f>if(J244&gt;QUARTILE!$B$3, "TOP", if(J244&lt;QUARTILE!$B$4, "BOTTOM", 0))</f>
        <v>BOTTOM</v>
      </c>
      <c r="M244" s="6">
        <f t="shared" si="1"/>
        <v>2</v>
      </c>
    </row>
    <row r="245">
      <c r="A245" s="1">
        <v>100985.0</v>
      </c>
      <c r="B245" s="1">
        <v>50.0</v>
      </c>
      <c r="C245" s="1">
        <v>42000.0</v>
      </c>
      <c r="D245" s="1" t="s">
        <v>25</v>
      </c>
      <c r="E245" s="1">
        <v>7656.76</v>
      </c>
      <c r="F245" s="1">
        <v>1.0</v>
      </c>
      <c r="G245" s="1">
        <v>15.0</v>
      </c>
      <c r="H245" s="1">
        <v>6.0</v>
      </c>
      <c r="I245" s="1" t="s">
        <v>22</v>
      </c>
      <c r="J245" s="1">
        <v>0.299</v>
      </c>
      <c r="K245" s="1">
        <v>0.556</v>
      </c>
      <c r="L245" s="6" t="str">
        <f>if(J245&gt;QUARTILE!$B$3, "TOP", if(J245&lt;QUARTILE!$B$4, "BOTTOM", 0))</f>
        <v>BOTTOM</v>
      </c>
      <c r="M245" s="6">
        <f t="shared" si="1"/>
        <v>2</v>
      </c>
    </row>
    <row r="246">
      <c r="A246" s="1">
        <v>100986.0</v>
      </c>
      <c r="B246" s="1">
        <v>70.0</v>
      </c>
      <c r="C246" s="1">
        <v>14000.0</v>
      </c>
      <c r="D246" s="1" t="s">
        <v>27</v>
      </c>
      <c r="E246" s="1">
        <v>3276.52</v>
      </c>
      <c r="F246" s="1">
        <v>1.0</v>
      </c>
      <c r="G246" s="1">
        <v>19.0</v>
      </c>
      <c r="H246" s="1">
        <v>7.0</v>
      </c>
      <c r="I246" s="1" t="s">
        <v>22</v>
      </c>
      <c r="J246" s="1">
        <v>0.191</v>
      </c>
      <c r="K246" s="1">
        <v>0.769</v>
      </c>
      <c r="L246" s="6" t="str">
        <f>if(J246&gt;QUARTILE!$B$3, "TOP", if(J246&lt;QUARTILE!$B$4, "BOTTOM", 0))</f>
        <v>BOTTOM</v>
      </c>
      <c r="M246" s="6">
        <f t="shared" si="1"/>
        <v>2</v>
      </c>
    </row>
    <row r="247">
      <c r="A247" s="1">
        <v>100993.0</v>
      </c>
      <c r="B247" s="1">
        <v>63.0</v>
      </c>
      <c r="C247" s="1">
        <v>24000.0</v>
      </c>
      <c r="D247" s="1" t="s">
        <v>27</v>
      </c>
      <c r="E247" s="1">
        <v>447.77</v>
      </c>
      <c r="F247" s="1">
        <v>4.0</v>
      </c>
      <c r="G247" s="1">
        <v>17.0</v>
      </c>
      <c r="H247" s="1">
        <v>4.0</v>
      </c>
      <c r="I247" s="1" t="s">
        <v>22</v>
      </c>
      <c r="J247" s="1">
        <v>0.096</v>
      </c>
      <c r="K247" s="1">
        <v>0.139</v>
      </c>
      <c r="L247" s="6" t="str">
        <f>if(J247&gt;QUARTILE!$B$3, "TOP", if(J247&lt;QUARTILE!$B$4, "BOTTOM", 0))</f>
        <v>BOTTOM</v>
      </c>
      <c r="M247" s="6">
        <f t="shared" si="1"/>
        <v>2</v>
      </c>
    </row>
    <row r="248">
      <c r="A248" s="1">
        <v>100994.0</v>
      </c>
      <c r="B248" s="1">
        <v>52.0</v>
      </c>
      <c r="C248" s="1">
        <v>19000.0</v>
      </c>
      <c r="D248" s="1" t="s">
        <v>23</v>
      </c>
      <c r="E248" s="1">
        <v>14953.11</v>
      </c>
      <c r="F248" s="1">
        <v>5.0</v>
      </c>
      <c r="G248" s="1">
        <v>22.0</v>
      </c>
      <c r="H248" s="1">
        <v>6.0</v>
      </c>
      <c r="I248" s="1" t="s">
        <v>22</v>
      </c>
      <c r="J248" s="1">
        <v>0.072</v>
      </c>
      <c r="K248" s="1">
        <v>0.652</v>
      </c>
      <c r="L248" s="6" t="str">
        <f>if(J248&gt;QUARTILE!$B$3, "TOP", if(J248&lt;QUARTILE!$B$4, "BOTTOM", 0))</f>
        <v>BOTTOM</v>
      </c>
      <c r="M248" s="6">
        <f t="shared" si="1"/>
        <v>2</v>
      </c>
    </row>
    <row r="249">
      <c r="A249" s="1">
        <v>100995.0</v>
      </c>
      <c r="B249" s="1">
        <v>78.0</v>
      </c>
      <c r="C249" s="1">
        <v>15000.0</v>
      </c>
      <c r="D249" s="1" t="s">
        <v>27</v>
      </c>
      <c r="E249" s="1">
        <v>5762.57</v>
      </c>
      <c r="F249" s="1">
        <v>4.0</v>
      </c>
      <c r="G249" s="1">
        <v>23.0</v>
      </c>
      <c r="H249" s="1">
        <v>10.0</v>
      </c>
      <c r="I249" s="1" t="s">
        <v>22</v>
      </c>
      <c r="J249" s="1">
        <v>0.292</v>
      </c>
      <c r="K249" s="1">
        <v>0.849</v>
      </c>
      <c r="L249" s="6" t="str">
        <f>if(J249&gt;QUARTILE!$B$3, "TOP", if(J249&lt;QUARTILE!$B$4, "BOTTOM", 0))</f>
        <v>BOTTOM</v>
      </c>
      <c r="M249" s="6">
        <f t="shared" si="1"/>
        <v>2</v>
      </c>
    </row>
    <row r="250">
      <c r="A250" s="1">
        <v>101002.0</v>
      </c>
      <c r="B250" s="1">
        <v>19.0</v>
      </c>
      <c r="C250" s="1">
        <v>40000.0</v>
      </c>
      <c r="D250" s="1" t="s">
        <v>27</v>
      </c>
      <c r="E250" s="1">
        <v>26375.17</v>
      </c>
      <c r="F250" s="1">
        <v>5.0</v>
      </c>
      <c r="G250" s="1">
        <v>20.0</v>
      </c>
      <c r="H250" s="1">
        <v>15.0</v>
      </c>
      <c r="I250" s="1" t="s">
        <v>22</v>
      </c>
      <c r="J250" s="1">
        <v>0.23</v>
      </c>
      <c r="K250" s="1">
        <v>0.771</v>
      </c>
      <c r="L250" s="6" t="str">
        <f>if(J250&gt;QUARTILE!$B$3, "TOP", if(J250&lt;QUARTILE!$B$4, "BOTTOM", 0))</f>
        <v>BOTTOM</v>
      </c>
      <c r="M250" s="6">
        <f t="shared" si="1"/>
        <v>2</v>
      </c>
    </row>
    <row r="251">
      <c r="A251" s="1">
        <v>101004.0</v>
      </c>
      <c r="B251" s="1">
        <v>73.0</v>
      </c>
      <c r="C251" s="1">
        <v>29000.0</v>
      </c>
      <c r="D251" s="1" t="s">
        <v>17</v>
      </c>
      <c r="E251" s="1">
        <v>8437.13</v>
      </c>
      <c r="F251" s="1">
        <v>3.0</v>
      </c>
      <c r="G251" s="1">
        <v>15.0</v>
      </c>
      <c r="H251" s="1">
        <v>3.0</v>
      </c>
      <c r="I251" s="1" t="s">
        <v>22</v>
      </c>
      <c r="J251" s="1">
        <v>0.12</v>
      </c>
      <c r="K251" s="1">
        <v>0.546</v>
      </c>
      <c r="L251" s="6" t="str">
        <f>if(J251&gt;QUARTILE!$B$3, "TOP", if(J251&lt;QUARTILE!$B$4, "BOTTOM", 0))</f>
        <v>BOTTOM</v>
      </c>
      <c r="M251" s="6">
        <f t="shared" si="1"/>
        <v>2</v>
      </c>
    </row>
    <row r="252">
      <c r="A252" s="1">
        <v>101005.0</v>
      </c>
      <c r="B252" s="1">
        <v>47.0</v>
      </c>
      <c r="C252" s="1">
        <v>18000.0</v>
      </c>
      <c r="D252" s="1" t="s">
        <v>25</v>
      </c>
      <c r="E252" s="1">
        <v>6613.07</v>
      </c>
      <c r="F252" s="1">
        <v>2.0</v>
      </c>
      <c r="G252" s="1">
        <v>27.0</v>
      </c>
      <c r="H252" s="1">
        <v>13.0</v>
      </c>
      <c r="I252" s="1" t="s">
        <v>18</v>
      </c>
      <c r="J252" s="1">
        <v>0.152</v>
      </c>
      <c r="K252" s="1">
        <v>0.316</v>
      </c>
      <c r="L252" s="6" t="str">
        <f>if(J252&gt;QUARTILE!$B$3, "TOP", if(J252&lt;QUARTILE!$B$4, "BOTTOM", 0))</f>
        <v>BOTTOM</v>
      </c>
      <c r="M252" s="6">
        <f t="shared" si="1"/>
        <v>1</v>
      </c>
    </row>
    <row r="253">
      <c r="A253" s="1">
        <v>101006.0</v>
      </c>
      <c r="B253" s="1">
        <v>67.0</v>
      </c>
      <c r="C253" s="1">
        <v>33000.0</v>
      </c>
      <c r="D253" s="1" t="s">
        <v>30</v>
      </c>
      <c r="E253" s="1">
        <v>1530.95</v>
      </c>
      <c r="F253" s="1">
        <v>4.0</v>
      </c>
      <c r="G253" s="1">
        <v>20.0</v>
      </c>
      <c r="H253" s="1">
        <v>9.0</v>
      </c>
      <c r="I253" s="1" t="s">
        <v>22</v>
      </c>
      <c r="J253" s="1">
        <v>0.055</v>
      </c>
      <c r="K253" s="1">
        <v>0.315</v>
      </c>
      <c r="L253" s="6" t="str">
        <f>if(J253&gt;QUARTILE!$B$3, "TOP", if(J253&lt;QUARTILE!$B$4, "BOTTOM", 0))</f>
        <v>BOTTOM</v>
      </c>
      <c r="M253" s="6">
        <f t="shared" si="1"/>
        <v>2</v>
      </c>
    </row>
    <row r="254">
      <c r="A254" s="1">
        <v>101008.0</v>
      </c>
      <c r="B254" s="1">
        <v>62.0</v>
      </c>
      <c r="C254" s="1">
        <v>9000.0</v>
      </c>
      <c r="D254" s="1" t="s">
        <v>27</v>
      </c>
      <c r="E254" s="1">
        <v>13623.77</v>
      </c>
      <c r="F254" s="1">
        <v>4.0</v>
      </c>
      <c r="G254" s="1">
        <v>19.0</v>
      </c>
      <c r="H254" s="1">
        <v>4.0</v>
      </c>
      <c r="I254" s="1" t="s">
        <v>22</v>
      </c>
      <c r="J254" s="1">
        <v>0.271</v>
      </c>
      <c r="K254" s="1">
        <v>0.704</v>
      </c>
      <c r="L254" s="6" t="str">
        <f>if(J254&gt;QUARTILE!$B$3, "TOP", if(J254&lt;QUARTILE!$B$4, "BOTTOM", 0))</f>
        <v>BOTTOM</v>
      </c>
      <c r="M254" s="6">
        <f t="shared" si="1"/>
        <v>2</v>
      </c>
    </row>
    <row r="255">
      <c r="A255" s="1">
        <v>101010.0</v>
      </c>
      <c r="B255" s="1">
        <v>72.0</v>
      </c>
      <c r="C255" s="1">
        <v>50000.0</v>
      </c>
      <c r="D255" s="1" t="s">
        <v>23</v>
      </c>
      <c r="E255" s="1">
        <v>40602.32</v>
      </c>
      <c r="F255" s="1">
        <v>1.0</v>
      </c>
      <c r="G255" s="1">
        <v>21.0</v>
      </c>
      <c r="H255" s="1">
        <v>3.0</v>
      </c>
      <c r="I255" s="1" t="s">
        <v>18</v>
      </c>
      <c r="J255" s="1">
        <v>0.294</v>
      </c>
      <c r="K255" s="1">
        <v>0.876</v>
      </c>
      <c r="L255" s="6" t="str">
        <f>if(J255&gt;QUARTILE!$B$3, "TOP", if(J255&lt;QUARTILE!$B$4, "BOTTOM", 0))</f>
        <v>BOTTOM</v>
      </c>
      <c r="M255" s="6">
        <f t="shared" si="1"/>
        <v>1</v>
      </c>
    </row>
    <row r="256">
      <c r="A256" s="1">
        <v>101012.0</v>
      </c>
      <c r="B256" s="1">
        <v>50.0</v>
      </c>
      <c r="C256" s="1">
        <v>16000.0</v>
      </c>
      <c r="D256" s="1" t="s">
        <v>25</v>
      </c>
      <c r="E256" s="1">
        <v>4553.14</v>
      </c>
      <c r="F256" s="1">
        <v>5.0</v>
      </c>
      <c r="G256" s="1">
        <v>17.0</v>
      </c>
      <c r="H256" s="1">
        <v>6.0</v>
      </c>
      <c r="I256" s="1" t="s">
        <v>22</v>
      </c>
      <c r="J256" s="1">
        <v>0.078</v>
      </c>
      <c r="K256" s="1">
        <v>0.616</v>
      </c>
      <c r="L256" s="6" t="str">
        <f>if(J256&gt;QUARTILE!$B$3, "TOP", if(J256&lt;QUARTILE!$B$4, "BOTTOM", 0))</f>
        <v>BOTTOM</v>
      </c>
      <c r="M256" s="6">
        <f t="shared" si="1"/>
        <v>2</v>
      </c>
    </row>
    <row r="257">
      <c r="A257" s="1">
        <v>101019.0</v>
      </c>
      <c r="B257" s="1">
        <v>28.0</v>
      </c>
      <c r="C257" s="1">
        <v>14000.0</v>
      </c>
      <c r="D257" s="1" t="s">
        <v>30</v>
      </c>
      <c r="E257" s="1">
        <v>8045.07</v>
      </c>
      <c r="F257" s="1">
        <v>4.0</v>
      </c>
      <c r="G257" s="1">
        <v>14.0</v>
      </c>
      <c r="H257" s="1">
        <v>12.0</v>
      </c>
      <c r="I257" s="1" t="s">
        <v>22</v>
      </c>
      <c r="J257" s="1">
        <v>0.244</v>
      </c>
      <c r="K257" s="1">
        <v>0.503</v>
      </c>
      <c r="L257" s="6" t="str">
        <f>if(J257&gt;QUARTILE!$B$3, "TOP", if(J257&lt;QUARTILE!$B$4, "BOTTOM", 0))</f>
        <v>BOTTOM</v>
      </c>
      <c r="M257" s="6">
        <f t="shared" si="1"/>
        <v>2</v>
      </c>
    </row>
    <row r="258">
      <c r="A258" s="1">
        <v>101024.0</v>
      </c>
      <c r="B258" s="1">
        <v>39.0</v>
      </c>
      <c r="C258" s="1">
        <v>23000.0</v>
      </c>
      <c r="D258" s="1" t="s">
        <v>25</v>
      </c>
      <c r="E258" s="1">
        <v>1433.2</v>
      </c>
      <c r="F258" s="1">
        <v>2.0</v>
      </c>
      <c r="G258" s="1">
        <v>15.0</v>
      </c>
      <c r="H258" s="1">
        <v>10.0</v>
      </c>
      <c r="I258" s="1" t="s">
        <v>22</v>
      </c>
      <c r="J258" s="1">
        <v>0.173</v>
      </c>
      <c r="K258" s="1">
        <v>0.365</v>
      </c>
      <c r="L258" s="6" t="str">
        <f>if(J258&gt;QUARTILE!$B$3, "TOP", if(J258&lt;QUARTILE!$B$4, "BOTTOM", 0))</f>
        <v>BOTTOM</v>
      </c>
      <c r="M258" s="6">
        <f t="shared" si="1"/>
        <v>2</v>
      </c>
    </row>
    <row r="259">
      <c r="A259" s="1">
        <v>101025.0</v>
      </c>
      <c r="B259" s="1">
        <v>76.0</v>
      </c>
      <c r="C259" s="1">
        <v>15000.0</v>
      </c>
      <c r="D259" s="1" t="s">
        <v>25</v>
      </c>
      <c r="E259" s="1">
        <v>8552.71</v>
      </c>
      <c r="F259" s="1">
        <v>5.0</v>
      </c>
      <c r="G259" s="1">
        <v>17.0</v>
      </c>
      <c r="H259" s="1">
        <v>5.0</v>
      </c>
      <c r="I259" s="1" t="s">
        <v>22</v>
      </c>
      <c r="J259" s="1">
        <v>0.269</v>
      </c>
      <c r="K259" s="1">
        <v>0.403</v>
      </c>
      <c r="L259" s="6" t="str">
        <f>if(J259&gt;QUARTILE!$B$3, "TOP", if(J259&lt;QUARTILE!$B$4, "BOTTOM", 0))</f>
        <v>BOTTOM</v>
      </c>
      <c r="M259" s="6">
        <f t="shared" si="1"/>
        <v>2</v>
      </c>
    </row>
    <row r="260">
      <c r="A260" s="1">
        <v>101027.0</v>
      </c>
      <c r="B260" s="1">
        <v>66.0</v>
      </c>
      <c r="C260" s="1">
        <v>19000.0</v>
      </c>
      <c r="D260" s="1" t="s">
        <v>21</v>
      </c>
      <c r="E260" s="1">
        <v>21098.1</v>
      </c>
      <c r="F260" s="1">
        <v>2.0</v>
      </c>
      <c r="G260" s="1">
        <v>23.0</v>
      </c>
      <c r="H260" s="1">
        <v>7.0</v>
      </c>
      <c r="I260" s="1" t="s">
        <v>22</v>
      </c>
      <c r="J260" s="1">
        <v>0.183</v>
      </c>
      <c r="K260" s="1">
        <v>0.82</v>
      </c>
      <c r="L260" s="6" t="str">
        <f>if(J260&gt;QUARTILE!$B$3, "TOP", if(J260&lt;QUARTILE!$B$4, "BOTTOM", 0))</f>
        <v>BOTTOM</v>
      </c>
      <c r="M260" s="6">
        <f t="shared" si="1"/>
        <v>2</v>
      </c>
    </row>
    <row r="261">
      <c r="A261" s="1">
        <v>101028.0</v>
      </c>
      <c r="B261" s="1">
        <v>30.0</v>
      </c>
      <c r="C261" s="1">
        <v>33000.0</v>
      </c>
      <c r="D261" s="1" t="s">
        <v>25</v>
      </c>
      <c r="E261" s="1">
        <v>593.98</v>
      </c>
      <c r="F261" s="1">
        <v>5.0</v>
      </c>
      <c r="G261" s="1">
        <v>22.0</v>
      </c>
      <c r="H261" s="1">
        <v>7.0</v>
      </c>
      <c r="I261" s="1" t="s">
        <v>22</v>
      </c>
      <c r="J261" s="1">
        <v>0.307</v>
      </c>
      <c r="K261" s="1">
        <v>0.879</v>
      </c>
      <c r="L261" s="6" t="str">
        <f>if(J261&gt;QUARTILE!$B$3, "TOP", if(J261&lt;QUARTILE!$B$4, "BOTTOM", 0))</f>
        <v>BOTTOM</v>
      </c>
      <c r="M261" s="6">
        <f t="shared" si="1"/>
        <v>2</v>
      </c>
    </row>
    <row r="262">
      <c r="A262" s="1">
        <v>101030.0</v>
      </c>
      <c r="B262" s="1">
        <v>51.0</v>
      </c>
      <c r="C262" s="1">
        <v>10000.0</v>
      </c>
      <c r="D262" s="1" t="s">
        <v>21</v>
      </c>
      <c r="E262" s="1">
        <v>15756.79</v>
      </c>
      <c r="F262" s="1">
        <v>3.0</v>
      </c>
      <c r="G262" s="1">
        <v>19.0</v>
      </c>
      <c r="H262" s="1">
        <v>9.0</v>
      </c>
      <c r="I262" s="1" t="s">
        <v>22</v>
      </c>
      <c r="J262" s="1">
        <v>0.28</v>
      </c>
      <c r="K262" s="1">
        <v>0.929</v>
      </c>
      <c r="L262" s="6" t="str">
        <f>if(J262&gt;QUARTILE!$B$3, "TOP", if(J262&lt;QUARTILE!$B$4, "BOTTOM", 0))</f>
        <v>BOTTOM</v>
      </c>
      <c r="M262" s="6">
        <f t="shared" si="1"/>
        <v>2</v>
      </c>
    </row>
    <row r="263">
      <c r="A263" s="1">
        <v>101035.0</v>
      </c>
      <c r="B263" s="1">
        <v>38.0</v>
      </c>
      <c r="C263" s="1">
        <v>33000.0</v>
      </c>
      <c r="D263" s="1" t="s">
        <v>23</v>
      </c>
      <c r="E263" s="1">
        <v>6875.37</v>
      </c>
      <c r="F263" s="1">
        <v>3.0</v>
      </c>
      <c r="G263" s="1">
        <v>17.0</v>
      </c>
      <c r="H263" s="1">
        <v>3.0</v>
      </c>
      <c r="I263" s="1" t="s">
        <v>22</v>
      </c>
      <c r="J263" s="1">
        <v>0.248</v>
      </c>
      <c r="K263" s="1">
        <v>0.086</v>
      </c>
      <c r="L263" s="6" t="str">
        <f>if(J263&gt;QUARTILE!$B$3, "TOP", if(J263&lt;QUARTILE!$B$4, "BOTTOM", 0))</f>
        <v>BOTTOM</v>
      </c>
      <c r="M263" s="6">
        <f t="shared" si="1"/>
        <v>2</v>
      </c>
    </row>
    <row r="264">
      <c r="A264" s="1">
        <v>101044.0</v>
      </c>
      <c r="B264" s="1">
        <v>55.0</v>
      </c>
      <c r="C264" s="1">
        <v>45000.0</v>
      </c>
      <c r="D264" s="1" t="s">
        <v>25</v>
      </c>
      <c r="E264" s="1">
        <v>17777.52</v>
      </c>
      <c r="F264" s="1">
        <v>1.0</v>
      </c>
      <c r="G264" s="1">
        <v>26.0</v>
      </c>
      <c r="H264" s="1">
        <v>5.0</v>
      </c>
      <c r="I264" s="1" t="s">
        <v>22</v>
      </c>
      <c r="J264" s="1">
        <v>0.138</v>
      </c>
      <c r="K264" s="1">
        <v>0.711</v>
      </c>
      <c r="L264" s="6" t="str">
        <f>if(J264&gt;QUARTILE!$B$3, "TOP", if(J264&lt;QUARTILE!$B$4, "BOTTOM", 0))</f>
        <v>BOTTOM</v>
      </c>
      <c r="M264" s="6">
        <f t="shared" si="1"/>
        <v>2</v>
      </c>
    </row>
    <row r="265">
      <c r="A265" s="1">
        <v>101046.0</v>
      </c>
      <c r="B265" s="1">
        <v>70.0</v>
      </c>
      <c r="C265" s="1">
        <v>30000.0</v>
      </c>
      <c r="D265" s="1" t="s">
        <v>25</v>
      </c>
      <c r="E265" s="1">
        <v>1358.74</v>
      </c>
      <c r="F265" s="1">
        <v>1.0</v>
      </c>
      <c r="G265" s="1">
        <v>18.0</v>
      </c>
      <c r="H265" s="1">
        <v>4.0</v>
      </c>
      <c r="I265" s="1" t="s">
        <v>22</v>
      </c>
      <c r="J265" s="1">
        <v>0.274</v>
      </c>
      <c r="K265" s="1">
        <v>0.884</v>
      </c>
      <c r="L265" s="6" t="str">
        <f>if(J265&gt;QUARTILE!$B$3, "TOP", if(J265&lt;QUARTILE!$B$4, "BOTTOM", 0))</f>
        <v>BOTTOM</v>
      </c>
      <c r="M265" s="6">
        <f t="shared" si="1"/>
        <v>2</v>
      </c>
    </row>
    <row r="266">
      <c r="A266" s="1">
        <v>101047.0</v>
      </c>
      <c r="B266" s="1">
        <v>40.0</v>
      </c>
      <c r="C266" s="1">
        <v>19000.0</v>
      </c>
      <c r="D266" s="1" t="s">
        <v>27</v>
      </c>
      <c r="E266" s="1">
        <v>5729.04</v>
      </c>
      <c r="F266" s="1">
        <v>5.0</v>
      </c>
      <c r="G266" s="1">
        <v>18.0</v>
      </c>
      <c r="H266" s="1">
        <v>9.0</v>
      </c>
      <c r="I266" s="1" t="s">
        <v>22</v>
      </c>
      <c r="J266" s="1">
        <v>0.117</v>
      </c>
      <c r="K266" s="1">
        <v>0.904</v>
      </c>
      <c r="L266" s="6" t="str">
        <f>if(J266&gt;QUARTILE!$B$3, "TOP", if(J266&lt;QUARTILE!$B$4, "BOTTOM", 0))</f>
        <v>BOTTOM</v>
      </c>
      <c r="M266" s="6">
        <f t="shared" si="1"/>
        <v>2</v>
      </c>
    </row>
    <row r="267">
      <c r="A267" s="1">
        <v>101051.0</v>
      </c>
      <c r="B267" s="1">
        <v>27.0</v>
      </c>
      <c r="C267" s="1">
        <v>8000.0</v>
      </c>
      <c r="D267" s="1" t="s">
        <v>27</v>
      </c>
      <c r="E267" s="1">
        <v>5206.14</v>
      </c>
      <c r="F267" s="1">
        <v>5.0</v>
      </c>
      <c r="G267" s="1">
        <v>22.0</v>
      </c>
      <c r="H267" s="1">
        <v>13.0</v>
      </c>
      <c r="I267" s="1" t="s">
        <v>22</v>
      </c>
      <c r="J267" s="1">
        <v>0.293</v>
      </c>
      <c r="K267" s="1">
        <v>0.348</v>
      </c>
      <c r="L267" s="6" t="str">
        <f>if(J267&gt;QUARTILE!$B$3, "TOP", if(J267&lt;QUARTILE!$B$4, "BOTTOM", 0))</f>
        <v>BOTTOM</v>
      </c>
      <c r="M267" s="6">
        <f t="shared" si="1"/>
        <v>2</v>
      </c>
    </row>
    <row r="268">
      <c r="A268" s="1">
        <v>101052.0</v>
      </c>
      <c r="B268" s="1">
        <v>27.0</v>
      </c>
      <c r="C268" s="1">
        <v>41000.0</v>
      </c>
      <c r="D268" s="1" t="s">
        <v>27</v>
      </c>
      <c r="E268" s="1">
        <v>5749.8</v>
      </c>
      <c r="F268" s="1">
        <v>4.0</v>
      </c>
      <c r="G268" s="1">
        <v>25.0</v>
      </c>
      <c r="H268" s="1">
        <v>13.0</v>
      </c>
      <c r="I268" s="1" t="s">
        <v>22</v>
      </c>
      <c r="J268" s="1">
        <v>0.031</v>
      </c>
      <c r="K268" s="1">
        <v>0.415</v>
      </c>
      <c r="L268" s="6" t="str">
        <f>if(J268&gt;QUARTILE!$B$3, "TOP", if(J268&lt;QUARTILE!$B$4, "BOTTOM", 0))</f>
        <v>BOTTOM</v>
      </c>
      <c r="M268" s="6">
        <f t="shared" si="1"/>
        <v>2</v>
      </c>
    </row>
    <row r="269">
      <c r="A269" s="1">
        <v>101060.0</v>
      </c>
      <c r="B269" s="1">
        <v>68.0</v>
      </c>
      <c r="C269" s="1">
        <v>89000.0</v>
      </c>
      <c r="D269" s="1" t="s">
        <v>27</v>
      </c>
      <c r="E269" s="1">
        <v>35851.85</v>
      </c>
      <c r="F269" s="1">
        <v>1.0</v>
      </c>
      <c r="G269" s="1">
        <v>15.0</v>
      </c>
      <c r="H269" s="1">
        <v>5.0</v>
      </c>
      <c r="I269" s="1" t="s">
        <v>18</v>
      </c>
      <c r="J269" s="1">
        <v>0.251</v>
      </c>
      <c r="K269" s="1">
        <v>0.094</v>
      </c>
      <c r="L269" s="6" t="str">
        <f>if(J269&gt;QUARTILE!$B$3, "TOP", if(J269&lt;QUARTILE!$B$4, "BOTTOM", 0))</f>
        <v>BOTTOM</v>
      </c>
      <c r="M269" s="6">
        <f t="shared" si="1"/>
        <v>1</v>
      </c>
    </row>
    <row r="270">
      <c r="A270" s="1">
        <v>101064.0</v>
      </c>
      <c r="B270" s="1">
        <v>79.0</v>
      </c>
      <c r="C270" s="1">
        <v>29000.0</v>
      </c>
      <c r="D270" s="1" t="s">
        <v>23</v>
      </c>
      <c r="E270" s="1">
        <v>5030.64</v>
      </c>
      <c r="F270" s="1">
        <v>2.0</v>
      </c>
      <c r="G270" s="1">
        <v>13.0</v>
      </c>
      <c r="H270" s="1">
        <v>4.0</v>
      </c>
      <c r="I270" s="1" t="s">
        <v>22</v>
      </c>
      <c r="J270" s="1">
        <v>0.164</v>
      </c>
      <c r="K270" s="1">
        <v>0.486</v>
      </c>
      <c r="L270" s="6" t="str">
        <f>if(J270&gt;QUARTILE!$B$3, "TOP", if(J270&lt;QUARTILE!$B$4, "BOTTOM", 0))</f>
        <v>BOTTOM</v>
      </c>
      <c r="M270" s="6">
        <f t="shared" si="1"/>
        <v>2</v>
      </c>
    </row>
    <row r="271">
      <c r="A271" s="1">
        <v>101065.0</v>
      </c>
      <c r="B271" s="1">
        <v>18.0</v>
      </c>
      <c r="C271" s="1">
        <v>8000.0</v>
      </c>
      <c r="D271" s="1" t="s">
        <v>23</v>
      </c>
      <c r="E271" s="1">
        <v>60803.65</v>
      </c>
      <c r="F271" s="1">
        <v>5.0</v>
      </c>
      <c r="G271" s="1">
        <v>23.0</v>
      </c>
      <c r="H271" s="1">
        <v>17.0</v>
      </c>
      <c r="I271" s="1" t="s">
        <v>18</v>
      </c>
      <c r="J271" s="1">
        <v>0.175</v>
      </c>
      <c r="K271" s="1">
        <v>0.45</v>
      </c>
      <c r="L271" s="6" t="str">
        <f>if(J271&gt;QUARTILE!$B$3, "TOP", if(J271&lt;QUARTILE!$B$4, "BOTTOM", 0))</f>
        <v>BOTTOM</v>
      </c>
      <c r="M271" s="6">
        <f t="shared" si="1"/>
        <v>1</v>
      </c>
    </row>
    <row r="272">
      <c r="A272" s="1">
        <v>101068.0</v>
      </c>
      <c r="B272" s="1">
        <v>49.0</v>
      </c>
      <c r="C272" s="1">
        <v>67000.0</v>
      </c>
      <c r="D272" s="1" t="s">
        <v>23</v>
      </c>
      <c r="E272" s="1">
        <v>43048.16</v>
      </c>
      <c r="F272" s="1">
        <v>4.0</v>
      </c>
      <c r="G272" s="1">
        <v>16.0</v>
      </c>
      <c r="H272" s="1">
        <v>16.0</v>
      </c>
      <c r="I272" s="1" t="s">
        <v>18</v>
      </c>
      <c r="J272" s="1">
        <v>0.266</v>
      </c>
      <c r="K272" s="1">
        <v>0.03</v>
      </c>
      <c r="L272" s="6" t="str">
        <f>if(J272&gt;QUARTILE!$B$3, "TOP", if(J272&lt;QUARTILE!$B$4, "BOTTOM", 0))</f>
        <v>BOTTOM</v>
      </c>
      <c r="M272" s="6">
        <f t="shared" si="1"/>
        <v>1</v>
      </c>
    </row>
    <row r="273">
      <c r="A273" s="1">
        <v>101075.0</v>
      </c>
      <c r="B273" s="1">
        <v>75.0</v>
      </c>
      <c r="C273" s="1">
        <v>15000.0</v>
      </c>
      <c r="D273" s="1" t="s">
        <v>25</v>
      </c>
      <c r="E273" s="1">
        <v>11376.92</v>
      </c>
      <c r="F273" s="1">
        <v>2.0</v>
      </c>
      <c r="G273" s="1">
        <v>20.0</v>
      </c>
      <c r="H273" s="1">
        <v>6.0</v>
      </c>
      <c r="I273" s="1" t="s">
        <v>22</v>
      </c>
      <c r="J273" s="1">
        <v>0.054</v>
      </c>
      <c r="K273" s="1">
        <v>0.714</v>
      </c>
      <c r="L273" s="6" t="str">
        <f>if(J273&gt;QUARTILE!$B$3, "TOP", if(J273&lt;QUARTILE!$B$4, "BOTTOM", 0))</f>
        <v>BOTTOM</v>
      </c>
      <c r="M273" s="6">
        <f t="shared" si="1"/>
        <v>2</v>
      </c>
    </row>
    <row r="274">
      <c r="A274" s="1">
        <v>101080.0</v>
      </c>
      <c r="B274" s="1">
        <v>76.0</v>
      </c>
      <c r="C274" s="1">
        <v>19000.0</v>
      </c>
      <c r="D274" s="1" t="s">
        <v>27</v>
      </c>
      <c r="E274" s="1">
        <v>2846.99</v>
      </c>
      <c r="F274" s="1">
        <v>2.0</v>
      </c>
      <c r="G274" s="1">
        <v>22.0</v>
      </c>
      <c r="H274" s="1">
        <v>4.0</v>
      </c>
      <c r="I274" s="1" t="s">
        <v>22</v>
      </c>
      <c r="J274" s="1">
        <v>0.198</v>
      </c>
      <c r="K274" s="1">
        <v>0.332</v>
      </c>
      <c r="L274" s="6" t="str">
        <f>if(J274&gt;QUARTILE!$B$3, "TOP", if(J274&lt;QUARTILE!$B$4, "BOTTOM", 0))</f>
        <v>BOTTOM</v>
      </c>
      <c r="M274" s="6">
        <f t="shared" si="1"/>
        <v>2</v>
      </c>
    </row>
    <row r="275">
      <c r="A275" s="1">
        <v>101088.0</v>
      </c>
      <c r="B275" s="1">
        <v>47.0</v>
      </c>
      <c r="C275" s="1">
        <v>5000.0</v>
      </c>
      <c r="D275" s="1" t="s">
        <v>25</v>
      </c>
      <c r="E275" s="1">
        <v>3448.75</v>
      </c>
      <c r="F275" s="1">
        <v>2.0</v>
      </c>
      <c r="G275" s="1">
        <v>29.0</v>
      </c>
      <c r="H275" s="1">
        <v>12.0</v>
      </c>
      <c r="I275" s="1" t="s">
        <v>22</v>
      </c>
      <c r="J275" s="1">
        <v>0.109</v>
      </c>
      <c r="K275" s="1">
        <v>0.379</v>
      </c>
      <c r="L275" s="6" t="str">
        <f>if(J275&gt;QUARTILE!$B$3, "TOP", if(J275&lt;QUARTILE!$B$4, "BOTTOM", 0))</f>
        <v>BOTTOM</v>
      </c>
      <c r="M275" s="6">
        <f t="shared" si="1"/>
        <v>2</v>
      </c>
    </row>
    <row r="276">
      <c r="A276" s="1">
        <v>101089.0</v>
      </c>
      <c r="B276" s="1">
        <v>76.0</v>
      </c>
      <c r="C276" s="1">
        <v>22000.0</v>
      </c>
      <c r="D276" s="1" t="s">
        <v>27</v>
      </c>
      <c r="E276" s="1">
        <v>13949.07</v>
      </c>
      <c r="F276" s="1">
        <v>2.0</v>
      </c>
      <c r="G276" s="1">
        <v>17.0</v>
      </c>
      <c r="H276" s="1">
        <v>5.0</v>
      </c>
      <c r="I276" s="1" t="s">
        <v>22</v>
      </c>
      <c r="J276" s="1">
        <v>0.286</v>
      </c>
      <c r="K276" s="1">
        <v>0.921</v>
      </c>
      <c r="L276" s="6" t="str">
        <f>if(J276&gt;QUARTILE!$B$3, "TOP", if(J276&lt;QUARTILE!$B$4, "BOTTOM", 0))</f>
        <v>BOTTOM</v>
      </c>
      <c r="M276" s="6">
        <f t="shared" si="1"/>
        <v>2</v>
      </c>
    </row>
    <row r="277">
      <c r="A277" s="1">
        <v>101090.0</v>
      </c>
      <c r="B277" s="1">
        <v>74.0</v>
      </c>
      <c r="C277" s="1">
        <v>26000.0</v>
      </c>
      <c r="D277" s="1" t="s">
        <v>27</v>
      </c>
      <c r="E277" s="1">
        <v>39690.9</v>
      </c>
      <c r="F277" s="1">
        <v>2.0</v>
      </c>
      <c r="G277" s="1">
        <v>19.0</v>
      </c>
      <c r="H277" s="1">
        <v>2.0</v>
      </c>
      <c r="I277" s="1" t="s">
        <v>18</v>
      </c>
      <c r="J277" s="1">
        <v>0.313</v>
      </c>
      <c r="K277" s="1">
        <v>0.276</v>
      </c>
      <c r="L277" s="6" t="str">
        <f>if(J277&gt;QUARTILE!$B$3, "TOP", if(J277&lt;QUARTILE!$B$4, "BOTTOM", 0))</f>
        <v>BOTTOM</v>
      </c>
      <c r="M277" s="6">
        <f t="shared" si="1"/>
        <v>1</v>
      </c>
    </row>
    <row r="278">
      <c r="A278" s="1">
        <v>101091.0</v>
      </c>
      <c r="B278" s="1">
        <v>34.0</v>
      </c>
      <c r="C278" s="1">
        <v>8000.0</v>
      </c>
      <c r="D278" s="1" t="s">
        <v>23</v>
      </c>
      <c r="E278" s="1">
        <v>22264.17</v>
      </c>
      <c r="F278" s="1">
        <v>3.0</v>
      </c>
      <c r="G278" s="1">
        <v>25.0</v>
      </c>
      <c r="H278" s="1">
        <v>8.0</v>
      </c>
      <c r="I278" s="1" t="s">
        <v>22</v>
      </c>
      <c r="J278" s="1">
        <v>0.171</v>
      </c>
      <c r="K278" s="1">
        <v>0.04</v>
      </c>
      <c r="L278" s="6" t="str">
        <f>if(J278&gt;QUARTILE!$B$3, "TOP", if(J278&lt;QUARTILE!$B$4, "BOTTOM", 0))</f>
        <v>BOTTOM</v>
      </c>
      <c r="M278" s="6">
        <f t="shared" si="1"/>
        <v>2</v>
      </c>
    </row>
    <row r="279">
      <c r="A279" s="1">
        <v>101092.0</v>
      </c>
      <c r="B279" s="1">
        <v>65.0</v>
      </c>
      <c r="C279" s="1">
        <v>30000.0</v>
      </c>
      <c r="D279" s="1" t="s">
        <v>23</v>
      </c>
      <c r="E279" s="1">
        <v>36960.51</v>
      </c>
      <c r="F279" s="1">
        <v>5.0</v>
      </c>
      <c r="G279" s="1">
        <v>25.0</v>
      </c>
      <c r="H279" s="1">
        <v>4.0</v>
      </c>
      <c r="I279" s="1" t="s">
        <v>18</v>
      </c>
      <c r="J279" s="1">
        <v>0.156</v>
      </c>
      <c r="K279" s="1">
        <v>0.614</v>
      </c>
      <c r="L279" s="6" t="str">
        <f>if(J279&gt;QUARTILE!$B$3, "TOP", if(J279&lt;QUARTILE!$B$4, "BOTTOM", 0))</f>
        <v>BOTTOM</v>
      </c>
      <c r="M279" s="6">
        <f t="shared" si="1"/>
        <v>1</v>
      </c>
    </row>
    <row r="280">
      <c r="A280" s="1">
        <v>101100.0</v>
      </c>
      <c r="B280" s="1">
        <v>19.0</v>
      </c>
      <c r="C280" s="1">
        <v>11000.0</v>
      </c>
      <c r="D280" s="1" t="s">
        <v>25</v>
      </c>
      <c r="E280" s="1">
        <v>38189.18</v>
      </c>
      <c r="F280" s="1">
        <v>1.0</v>
      </c>
      <c r="G280" s="1">
        <v>18.0</v>
      </c>
      <c r="H280" s="1">
        <v>15.0</v>
      </c>
      <c r="I280" s="1" t="s">
        <v>18</v>
      </c>
      <c r="J280" s="1">
        <v>0.235</v>
      </c>
      <c r="K280" s="1">
        <v>0.741</v>
      </c>
      <c r="L280" s="6" t="str">
        <f>if(J280&gt;QUARTILE!$B$3, "TOP", if(J280&lt;QUARTILE!$B$4, "BOTTOM", 0))</f>
        <v>BOTTOM</v>
      </c>
      <c r="M280" s="6">
        <f t="shared" si="1"/>
        <v>1</v>
      </c>
    </row>
    <row r="281">
      <c r="A281" s="1">
        <v>101103.0</v>
      </c>
      <c r="B281" s="1">
        <v>56.0</v>
      </c>
      <c r="C281" s="1">
        <v>18000.0</v>
      </c>
      <c r="D281" s="1" t="s">
        <v>23</v>
      </c>
      <c r="E281" s="1">
        <v>8079.44</v>
      </c>
      <c r="F281" s="1">
        <v>4.0</v>
      </c>
      <c r="G281" s="1">
        <v>22.0</v>
      </c>
      <c r="H281" s="1">
        <v>5.0</v>
      </c>
      <c r="I281" s="1" t="s">
        <v>22</v>
      </c>
      <c r="J281" s="1">
        <v>0.114</v>
      </c>
      <c r="K281" s="1">
        <v>0.849</v>
      </c>
      <c r="L281" s="6" t="str">
        <f>if(J281&gt;QUARTILE!$B$3, "TOP", if(J281&lt;QUARTILE!$B$4, "BOTTOM", 0))</f>
        <v>BOTTOM</v>
      </c>
      <c r="M281" s="6">
        <f t="shared" si="1"/>
        <v>2</v>
      </c>
    </row>
    <row r="282">
      <c r="A282" s="1">
        <v>101104.0</v>
      </c>
      <c r="B282" s="1">
        <v>55.0</v>
      </c>
      <c r="C282" s="1">
        <v>19000.0</v>
      </c>
      <c r="D282" s="1" t="s">
        <v>25</v>
      </c>
      <c r="E282" s="1">
        <v>12149.09</v>
      </c>
      <c r="F282" s="1">
        <v>1.0</v>
      </c>
      <c r="G282" s="1">
        <v>9.0</v>
      </c>
      <c r="H282" s="1">
        <v>2.0</v>
      </c>
      <c r="I282" s="1" t="s">
        <v>22</v>
      </c>
      <c r="J282" s="1">
        <v>0.307</v>
      </c>
      <c r="K282" s="1">
        <v>0.667</v>
      </c>
      <c r="L282" s="6" t="str">
        <f>if(J282&gt;QUARTILE!$B$3, "TOP", if(J282&lt;QUARTILE!$B$4, "BOTTOM", 0))</f>
        <v>BOTTOM</v>
      </c>
      <c r="M282" s="6">
        <f t="shared" si="1"/>
        <v>2</v>
      </c>
    </row>
    <row r="283">
      <c r="A283" s="1">
        <v>101105.0</v>
      </c>
      <c r="B283" s="1">
        <v>77.0</v>
      </c>
      <c r="C283" s="1">
        <v>48000.0</v>
      </c>
      <c r="D283" s="1" t="s">
        <v>27</v>
      </c>
      <c r="E283" s="1">
        <v>15245.97</v>
      </c>
      <c r="F283" s="1">
        <v>2.0</v>
      </c>
      <c r="G283" s="1">
        <v>28.0</v>
      </c>
      <c r="H283" s="1">
        <v>4.0</v>
      </c>
      <c r="I283" s="1" t="s">
        <v>22</v>
      </c>
      <c r="J283" s="1">
        <v>0.238</v>
      </c>
      <c r="K283" s="1">
        <v>0.947</v>
      </c>
      <c r="L283" s="6" t="str">
        <f>if(J283&gt;QUARTILE!$B$3, "TOP", if(J283&lt;QUARTILE!$B$4, "BOTTOM", 0))</f>
        <v>BOTTOM</v>
      </c>
      <c r="M283" s="6">
        <f t="shared" si="1"/>
        <v>2</v>
      </c>
    </row>
    <row r="284">
      <c r="A284" s="1">
        <v>101113.0</v>
      </c>
      <c r="B284" s="1">
        <v>44.0</v>
      </c>
      <c r="C284" s="1">
        <v>15000.0</v>
      </c>
      <c r="D284" s="1" t="s">
        <v>23</v>
      </c>
      <c r="E284" s="1">
        <v>17512.09</v>
      </c>
      <c r="F284" s="1">
        <v>5.0</v>
      </c>
      <c r="G284" s="1">
        <v>8.0</v>
      </c>
      <c r="H284" s="1">
        <v>11.0</v>
      </c>
      <c r="I284" s="1" t="s">
        <v>22</v>
      </c>
      <c r="J284" s="1">
        <v>0.146</v>
      </c>
      <c r="K284" s="1">
        <v>0.171</v>
      </c>
      <c r="L284" s="6" t="str">
        <f>if(J284&gt;QUARTILE!$B$3, "TOP", if(J284&lt;QUARTILE!$B$4, "BOTTOM", 0))</f>
        <v>BOTTOM</v>
      </c>
      <c r="M284" s="6">
        <f t="shared" si="1"/>
        <v>2</v>
      </c>
    </row>
    <row r="285">
      <c r="A285" s="1">
        <v>101116.0</v>
      </c>
      <c r="B285" s="1">
        <v>51.0</v>
      </c>
      <c r="C285" s="1">
        <v>37000.0</v>
      </c>
      <c r="D285" s="1" t="s">
        <v>25</v>
      </c>
      <c r="E285" s="1">
        <v>4414.92</v>
      </c>
      <c r="F285" s="1">
        <v>3.0</v>
      </c>
      <c r="G285" s="1">
        <v>24.0</v>
      </c>
      <c r="H285" s="1">
        <v>7.0</v>
      </c>
      <c r="I285" s="1" t="s">
        <v>22</v>
      </c>
      <c r="J285" s="1">
        <v>0.239</v>
      </c>
      <c r="K285" s="1">
        <v>0.129</v>
      </c>
      <c r="L285" s="6" t="str">
        <f>if(J285&gt;QUARTILE!$B$3, "TOP", if(J285&lt;QUARTILE!$B$4, "BOTTOM", 0))</f>
        <v>BOTTOM</v>
      </c>
      <c r="M285" s="6">
        <f t="shared" si="1"/>
        <v>2</v>
      </c>
    </row>
    <row r="286">
      <c r="A286" s="1">
        <v>101117.0</v>
      </c>
      <c r="B286" s="1">
        <v>69.0</v>
      </c>
      <c r="C286" s="1">
        <v>22000.0</v>
      </c>
      <c r="D286" s="1" t="s">
        <v>21</v>
      </c>
      <c r="E286" s="1">
        <v>15831.39</v>
      </c>
      <c r="F286" s="1">
        <v>5.0</v>
      </c>
      <c r="G286" s="1">
        <v>21.0</v>
      </c>
      <c r="H286" s="1">
        <v>6.0</v>
      </c>
      <c r="I286" s="1" t="s">
        <v>22</v>
      </c>
      <c r="J286" s="1">
        <v>0.111</v>
      </c>
      <c r="K286" s="1">
        <v>0.326</v>
      </c>
      <c r="L286" s="6" t="str">
        <f>if(J286&gt;QUARTILE!$B$3, "TOP", if(J286&lt;QUARTILE!$B$4, "BOTTOM", 0))</f>
        <v>BOTTOM</v>
      </c>
      <c r="M286" s="6">
        <f t="shared" si="1"/>
        <v>2</v>
      </c>
    </row>
    <row r="287">
      <c r="A287" s="1">
        <v>101119.0</v>
      </c>
      <c r="B287" s="1">
        <v>55.0</v>
      </c>
      <c r="C287" s="1">
        <v>27000.0</v>
      </c>
      <c r="D287" s="1" t="s">
        <v>23</v>
      </c>
      <c r="E287" s="1">
        <v>16696.41</v>
      </c>
      <c r="F287" s="1">
        <v>4.0</v>
      </c>
      <c r="G287" s="1">
        <v>23.0</v>
      </c>
      <c r="H287" s="1">
        <v>3.0</v>
      </c>
      <c r="I287" s="1" t="s">
        <v>22</v>
      </c>
      <c r="J287" s="1">
        <v>0.165</v>
      </c>
      <c r="K287" s="1">
        <v>0.363</v>
      </c>
      <c r="L287" s="6" t="str">
        <f>if(J287&gt;QUARTILE!$B$3, "TOP", if(J287&lt;QUARTILE!$B$4, "BOTTOM", 0))</f>
        <v>BOTTOM</v>
      </c>
      <c r="M287" s="6">
        <f t="shared" si="1"/>
        <v>2</v>
      </c>
    </row>
    <row r="288">
      <c r="A288" s="1">
        <v>101124.0</v>
      </c>
      <c r="B288" s="1">
        <v>47.0</v>
      </c>
      <c r="C288" s="1">
        <v>12000.0</v>
      </c>
      <c r="D288" s="1" t="s">
        <v>27</v>
      </c>
      <c r="E288" s="1">
        <v>39685.51</v>
      </c>
      <c r="F288" s="1">
        <v>1.0</v>
      </c>
      <c r="G288" s="1">
        <v>26.0</v>
      </c>
      <c r="H288" s="1">
        <v>14.0</v>
      </c>
      <c r="I288" s="1" t="s">
        <v>22</v>
      </c>
      <c r="J288" s="1">
        <v>0.288</v>
      </c>
      <c r="K288" s="1">
        <v>0.198</v>
      </c>
      <c r="L288" s="6" t="str">
        <f>if(J288&gt;QUARTILE!$B$3, "TOP", if(J288&lt;QUARTILE!$B$4, "BOTTOM", 0))</f>
        <v>BOTTOM</v>
      </c>
      <c r="M288" s="6">
        <f t="shared" si="1"/>
        <v>2</v>
      </c>
    </row>
    <row r="289">
      <c r="A289" s="1">
        <v>101130.0</v>
      </c>
      <c r="B289" s="1">
        <v>46.0</v>
      </c>
      <c r="C289" s="1">
        <v>12000.0</v>
      </c>
      <c r="D289" s="1" t="s">
        <v>24</v>
      </c>
      <c r="E289" s="1">
        <v>5931.14</v>
      </c>
      <c r="F289" s="1">
        <v>1.0</v>
      </c>
      <c r="G289" s="1">
        <v>19.0</v>
      </c>
      <c r="H289" s="1">
        <v>9.0</v>
      </c>
      <c r="I289" s="1" t="s">
        <v>22</v>
      </c>
      <c r="J289" s="1">
        <v>0.185</v>
      </c>
      <c r="K289" s="1">
        <v>0.394</v>
      </c>
      <c r="L289" s="6" t="str">
        <f>if(J289&gt;QUARTILE!$B$3, "TOP", if(J289&lt;QUARTILE!$B$4, "BOTTOM", 0))</f>
        <v>BOTTOM</v>
      </c>
      <c r="M289" s="6">
        <f t="shared" si="1"/>
        <v>2</v>
      </c>
    </row>
    <row r="290">
      <c r="A290" s="1">
        <v>101131.0</v>
      </c>
      <c r="B290" s="1">
        <v>21.0</v>
      </c>
      <c r="C290" s="1">
        <v>13000.0</v>
      </c>
      <c r="D290" s="1" t="s">
        <v>25</v>
      </c>
      <c r="E290" s="1">
        <v>22239.43</v>
      </c>
      <c r="F290" s="1">
        <v>5.0</v>
      </c>
      <c r="G290" s="1">
        <v>24.0</v>
      </c>
      <c r="H290" s="1">
        <v>18.0</v>
      </c>
      <c r="I290" s="1" t="s">
        <v>22</v>
      </c>
      <c r="J290" s="1">
        <v>0.264</v>
      </c>
      <c r="K290" s="1">
        <v>0.745</v>
      </c>
      <c r="L290" s="6" t="str">
        <f>if(J290&gt;QUARTILE!$B$3, "TOP", if(J290&lt;QUARTILE!$B$4, "BOTTOM", 0))</f>
        <v>BOTTOM</v>
      </c>
      <c r="M290" s="6">
        <f t="shared" si="1"/>
        <v>2</v>
      </c>
    </row>
    <row r="291">
      <c r="A291" s="1">
        <v>101135.0</v>
      </c>
      <c r="B291" s="1">
        <v>27.0</v>
      </c>
      <c r="C291" s="1">
        <v>10000.0</v>
      </c>
      <c r="D291" s="1" t="s">
        <v>27</v>
      </c>
      <c r="E291" s="1">
        <v>93400.81</v>
      </c>
      <c r="F291" s="1">
        <v>2.0</v>
      </c>
      <c r="G291" s="1">
        <v>21.0</v>
      </c>
      <c r="H291" s="1">
        <v>16.0</v>
      </c>
      <c r="I291" s="1" t="s">
        <v>22</v>
      </c>
      <c r="J291" s="1">
        <v>0.276</v>
      </c>
      <c r="K291" s="1">
        <v>0.536</v>
      </c>
      <c r="L291" s="6" t="str">
        <f>if(J291&gt;QUARTILE!$B$3, "TOP", if(J291&lt;QUARTILE!$B$4, "BOTTOM", 0))</f>
        <v>BOTTOM</v>
      </c>
      <c r="M291" s="6">
        <f t="shared" si="1"/>
        <v>2</v>
      </c>
    </row>
    <row r="292">
      <c r="A292" s="1">
        <v>101155.0</v>
      </c>
      <c r="B292" s="1">
        <v>72.0</v>
      </c>
      <c r="C292" s="1">
        <v>37000.0</v>
      </c>
      <c r="D292" s="1" t="s">
        <v>30</v>
      </c>
      <c r="E292" s="1">
        <v>22625.31</v>
      </c>
      <c r="F292" s="1">
        <v>3.0</v>
      </c>
      <c r="G292" s="1">
        <v>25.0</v>
      </c>
      <c r="H292" s="1">
        <v>8.0</v>
      </c>
      <c r="I292" s="1" t="s">
        <v>22</v>
      </c>
      <c r="J292" s="1">
        <v>0.007</v>
      </c>
      <c r="K292" s="1">
        <v>0.742</v>
      </c>
      <c r="L292" s="6" t="str">
        <f>if(J292&gt;QUARTILE!$B$3, "TOP", if(J292&lt;QUARTILE!$B$4, "BOTTOM", 0))</f>
        <v>BOTTOM</v>
      </c>
      <c r="M292" s="6">
        <f t="shared" si="1"/>
        <v>2</v>
      </c>
    </row>
    <row r="293">
      <c r="A293" s="1">
        <v>101156.0</v>
      </c>
      <c r="B293" s="1">
        <v>33.0</v>
      </c>
      <c r="C293" s="1">
        <v>13000.0</v>
      </c>
      <c r="D293" s="1" t="s">
        <v>27</v>
      </c>
      <c r="E293" s="1">
        <v>26021.11</v>
      </c>
      <c r="F293" s="1">
        <v>1.0</v>
      </c>
      <c r="G293" s="1">
        <v>30.0</v>
      </c>
      <c r="H293" s="1">
        <v>11.0</v>
      </c>
      <c r="I293" s="1" t="s">
        <v>18</v>
      </c>
      <c r="J293" s="1">
        <v>0.089</v>
      </c>
      <c r="K293" s="1">
        <v>0.061</v>
      </c>
      <c r="L293" s="6" t="str">
        <f>if(J293&gt;QUARTILE!$B$3, "TOP", if(J293&lt;QUARTILE!$B$4, "BOTTOM", 0))</f>
        <v>BOTTOM</v>
      </c>
      <c r="M293" s="6">
        <f t="shared" si="1"/>
        <v>1</v>
      </c>
    </row>
    <row r="294">
      <c r="A294" s="1">
        <v>101157.0</v>
      </c>
      <c r="B294" s="1">
        <v>48.0</v>
      </c>
      <c r="C294" s="1">
        <v>11000.0</v>
      </c>
      <c r="D294" s="1" t="s">
        <v>24</v>
      </c>
      <c r="E294" s="1">
        <v>22973.39</v>
      </c>
      <c r="F294" s="1">
        <v>4.0</v>
      </c>
      <c r="G294" s="1">
        <v>16.0</v>
      </c>
      <c r="H294" s="1">
        <v>8.0</v>
      </c>
      <c r="I294" s="1" t="s">
        <v>22</v>
      </c>
      <c r="J294" s="1">
        <v>0.286</v>
      </c>
      <c r="K294" s="1">
        <v>0.002</v>
      </c>
      <c r="L294" s="6" t="str">
        <f>if(J294&gt;QUARTILE!$B$3, "TOP", if(J294&lt;QUARTILE!$B$4, "BOTTOM", 0))</f>
        <v>BOTTOM</v>
      </c>
      <c r="M294" s="6">
        <f t="shared" si="1"/>
        <v>2</v>
      </c>
    </row>
    <row r="295">
      <c r="A295" s="1">
        <v>101165.0</v>
      </c>
      <c r="B295" s="1">
        <v>73.0</v>
      </c>
      <c r="C295" s="1">
        <v>26000.0</v>
      </c>
      <c r="D295" s="1" t="s">
        <v>23</v>
      </c>
      <c r="E295" s="1">
        <v>23651.66</v>
      </c>
      <c r="F295" s="1">
        <v>3.0</v>
      </c>
      <c r="G295" s="1">
        <v>26.0</v>
      </c>
      <c r="H295" s="1">
        <v>10.0</v>
      </c>
      <c r="I295" s="1" t="s">
        <v>22</v>
      </c>
      <c r="J295" s="1">
        <v>0.147</v>
      </c>
      <c r="K295" s="1">
        <v>0.812</v>
      </c>
      <c r="L295" s="6" t="str">
        <f>if(J295&gt;QUARTILE!$B$3, "TOP", if(J295&lt;QUARTILE!$B$4, "BOTTOM", 0))</f>
        <v>BOTTOM</v>
      </c>
      <c r="M295" s="6">
        <f t="shared" si="1"/>
        <v>2</v>
      </c>
    </row>
    <row r="296">
      <c r="A296" s="1">
        <v>101171.0</v>
      </c>
      <c r="B296" s="1">
        <v>46.0</v>
      </c>
      <c r="C296" s="1">
        <v>47000.0</v>
      </c>
      <c r="D296" s="1" t="s">
        <v>23</v>
      </c>
      <c r="E296" s="1">
        <v>21728.73</v>
      </c>
      <c r="F296" s="1">
        <v>4.0</v>
      </c>
      <c r="G296" s="1">
        <v>23.0</v>
      </c>
      <c r="H296" s="1">
        <v>9.0</v>
      </c>
      <c r="I296" s="1" t="s">
        <v>22</v>
      </c>
      <c r="J296" s="1">
        <v>0.172</v>
      </c>
      <c r="K296" s="1">
        <v>0.568</v>
      </c>
      <c r="L296" s="6" t="str">
        <f>if(J296&gt;QUARTILE!$B$3, "TOP", if(J296&lt;QUARTILE!$B$4, "BOTTOM", 0))</f>
        <v>BOTTOM</v>
      </c>
      <c r="M296" s="6">
        <f t="shared" si="1"/>
        <v>2</v>
      </c>
    </row>
    <row r="297">
      <c r="A297" s="1">
        <v>101182.0</v>
      </c>
      <c r="B297" s="1">
        <v>59.0</v>
      </c>
      <c r="C297" s="1">
        <v>37000.0</v>
      </c>
      <c r="D297" s="1" t="s">
        <v>21</v>
      </c>
      <c r="E297" s="1">
        <v>3269.9</v>
      </c>
      <c r="F297" s="1">
        <v>3.0</v>
      </c>
      <c r="G297" s="1">
        <v>32.0</v>
      </c>
      <c r="H297" s="1">
        <v>5.0</v>
      </c>
      <c r="I297" s="1" t="s">
        <v>22</v>
      </c>
      <c r="J297" s="1">
        <v>0.155</v>
      </c>
      <c r="K297" s="1">
        <v>0.209</v>
      </c>
      <c r="L297" s="6" t="str">
        <f>if(J297&gt;QUARTILE!$B$3, "TOP", if(J297&lt;QUARTILE!$B$4, "BOTTOM", 0))</f>
        <v>BOTTOM</v>
      </c>
      <c r="M297" s="6">
        <f t="shared" si="1"/>
        <v>2</v>
      </c>
    </row>
    <row r="298">
      <c r="A298" s="1">
        <v>101183.0</v>
      </c>
      <c r="B298" s="1">
        <v>78.0</v>
      </c>
      <c r="C298" s="1">
        <v>27000.0</v>
      </c>
      <c r="D298" s="1" t="s">
        <v>25</v>
      </c>
      <c r="E298" s="1">
        <v>258.82</v>
      </c>
      <c r="F298" s="1">
        <v>3.0</v>
      </c>
      <c r="G298" s="1">
        <v>17.0</v>
      </c>
      <c r="H298" s="1">
        <v>3.0</v>
      </c>
      <c r="I298" s="1" t="s">
        <v>22</v>
      </c>
      <c r="J298" s="1">
        <v>0.244</v>
      </c>
      <c r="K298" s="1">
        <v>0.504</v>
      </c>
      <c r="L298" s="6" t="str">
        <f>if(J298&gt;QUARTILE!$B$3, "TOP", if(J298&lt;QUARTILE!$B$4, "BOTTOM", 0))</f>
        <v>BOTTOM</v>
      </c>
      <c r="M298" s="6">
        <f t="shared" si="1"/>
        <v>2</v>
      </c>
    </row>
    <row r="299">
      <c r="A299" s="1">
        <v>101184.0</v>
      </c>
      <c r="B299" s="1">
        <v>39.0</v>
      </c>
      <c r="C299" s="1">
        <v>17000.0</v>
      </c>
      <c r="D299" s="1" t="s">
        <v>27</v>
      </c>
      <c r="E299" s="1">
        <v>2330.21</v>
      </c>
      <c r="F299" s="1">
        <v>3.0</v>
      </c>
      <c r="G299" s="1">
        <v>12.0</v>
      </c>
      <c r="H299" s="1">
        <v>13.0</v>
      </c>
      <c r="I299" s="1" t="s">
        <v>22</v>
      </c>
      <c r="J299" s="1">
        <v>0.068</v>
      </c>
      <c r="K299" s="1">
        <v>0.091</v>
      </c>
      <c r="L299" s="6" t="str">
        <f>if(J299&gt;QUARTILE!$B$3, "TOP", if(J299&lt;QUARTILE!$B$4, "BOTTOM", 0))</f>
        <v>BOTTOM</v>
      </c>
      <c r="M299" s="6">
        <f t="shared" si="1"/>
        <v>2</v>
      </c>
    </row>
    <row r="300">
      <c r="A300" s="1">
        <v>101190.0</v>
      </c>
      <c r="B300" s="1">
        <v>29.0</v>
      </c>
      <c r="C300" s="1">
        <v>13000.0</v>
      </c>
      <c r="D300" s="1" t="s">
        <v>17</v>
      </c>
      <c r="E300" s="1">
        <v>23805.58</v>
      </c>
      <c r="F300" s="1">
        <v>4.0</v>
      </c>
      <c r="G300" s="1">
        <v>17.0</v>
      </c>
      <c r="H300" s="1">
        <v>13.0</v>
      </c>
      <c r="I300" s="1" t="s">
        <v>22</v>
      </c>
      <c r="J300" s="1">
        <v>0.047</v>
      </c>
      <c r="K300" s="1">
        <v>0.386</v>
      </c>
      <c r="L300" s="6" t="str">
        <f>if(J300&gt;QUARTILE!$B$3, "TOP", if(J300&lt;QUARTILE!$B$4, "BOTTOM", 0))</f>
        <v>BOTTOM</v>
      </c>
      <c r="M300" s="6">
        <f t="shared" si="1"/>
        <v>2</v>
      </c>
    </row>
    <row r="301">
      <c r="A301" s="1">
        <v>101192.0</v>
      </c>
      <c r="B301" s="1">
        <v>63.0</v>
      </c>
      <c r="C301" s="1">
        <v>21000.0</v>
      </c>
      <c r="D301" s="1" t="s">
        <v>21</v>
      </c>
      <c r="E301" s="1">
        <v>9089.44</v>
      </c>
      <c r="F301" s="1">
        <v>2.0</v>
      </c>
      <c r="G301" s="1">
        <v>19.0</v>
      </c>
      <c r="H301" s="1">
        <v>3.0</v>
      </c>
      <c r="I301" s="1" t="s">
        <v>22</v>
      </c>
      <c r="J301" s="1">
        <v>0.103</v>
      </c>
      <c r="K301" s="1">
        <v>0.206</v>
      </c>
      <c r="L301" s="6" t="str">
        <f>if(J301&gt;QUARTILE!$B$3, "TOP", if(J301&lt;QUARTILE!$B$4, "BOTTOM", 0))</f>
        <v>BOTTOM</v>
      </c>
      <c r="M301" s="6">
        <f t="shared" si="1"/>
        <v>2</v>
      </c>
    </row>
    <row r="302">
      <c r="A302" s="1">
        <v>101194.0</v>
      </c>
      <c r="B302" s="1">
        <v>66.0</v>
      </c>
      <c r="C302" s="1">
        <v>12000.0</v>
      </c>
      <c r="D302" s="1" t="s">
        <v>31</v>
      </c>
      <c r="E302" s="1">
        <v>13986.14</v>
      </c>
      <c r="F302" s="1">
        <v>3.0</v>
      </c>
      <c r="G302" s="1">
        <v>28.0</v>
      </c>
      <c r="H302" s="1">
        <v>4.0</v>
      </c>
      <c r="I302" s="1" t="s">
        <v>22</v>
      </c>
      <c r="J302" s="1">
        <v>0.297</v>
      </c>
      <c r="K302" s="1">
        <v>0.888</v>
      </c>
      <c r="L302" s="6" t="str">
        <f>if(J302&gt;QUARTILE!$B$3, "TOP", if(J302&lt;QUARTILE!$B$4, "BOTTOM", 0))</f>
        <v>BOTTOM</v>
      </c>
      <c r="M302" s="6">
        <f t="shared" si="1"/>
        <v>2</v>
      </c>
    </row>
    <row r="303">
      <c r="A303" s="1">
        <v>101195.0</v>
      </c>
      <c r="B303" s="1">
        <v>31.0</v>
      </c>
      <c r="C303" s="1">
        <v>22000.0</v>
      </c>
      <c r="D303" s="1" t="s">
        <v>23</v>
      </c>
      <c r="E303" s="1">
        <v>1609.34</v>
      </c>
      <c r="F303" s="1">
        <v>2.0</v>
      </c>
      <c r="G303" s="1">
        <v>14.0</v>
      </c>
      <c r="H303" s="1">
        <v>13.0</v>
      </c>
      <c r="I303" s="1" t="s">
        <v>18</v>
      </c>
      <c r="J303" s="1">
        <v>0.206</v>
      </c>
      <c r="K303" s="1">
        <v>0.486</v>
      </c>
      <c r="L303" s="6" t="str">
        <f>if(J303&gt;QUARTILE!$B$3, "TOP", if(J303&lt;QUARTILE!$B$4, "BOTTOM", 0))</f>
        <v>BOTTOM</v>
      </c>
      <c r="M303" s="6">
        <f t="shared" si="1"/>
        <v>1</v>
      </c>
    </row>
    <row r="304">
      <c r="A304" s="1">
        <v>101196.0</v>
      </c>
      <c r="B304" s="1">
        <v>43.0</v>
      </c>
      <c r="C304" s="1">
        <v>17000.0</v>
      </c>
      <c r="D304" s="1" t="s">
        <v>23</v>
      </c>
      <c r="E304" s="1">
        <v>22933.3</v>
      </c>
      <c r="F304" s="1">
        <v>4.0</v>
      </c>
      <c r="G304" s="1">
        <v>21.0</v>
      </c>
      <c r="H304" s="1">
        <v>14.0</v>
      </c>
      <c r="I304" s="1" t="s">
        <v>22</v>
      </c>
      <c r="J304" s="1">
        <v>0.221</v>
      </c>
      <c r="K304" s="1">
        <v>0.111</v>
      </c>
      <c r="L304" s="6" t="str">
        <f>if(J304&gt;QUARTILE!$B$3, "TOP", if(J304&lt;QUARTILE!$B$4, "BOTTOM", 0))</f>
        <v>BOTTOM</v>
      </c>
      <c r="M304" s="6">
        <f t="shared" si="1"/>
        <v>2</v>
      </c>
    </row>
    <row r="305">
      <c r="A305" s="1">
        <v>101198.0</v>
      </c>
      <c r="B305" s="1">
        <v>44.0</v>
      </c>
      <c r="C305" s="1">
        <v>23000.0</v>
      </c>
      <c r="D305" s="1" t="s">
        <v>23</v>
      </c>
      <c r="E305" s="1">
        <v>5091.62</v>
      </c>
      <c r="F305" s="1">
        <v>5.0</v>
      </c>
      <c r="G305" s="1">
        <v>18.0</v>
      </c>
      <c r="H305" s="1">
        <v>9.0</v>
      </c>
      <c r="I305" s="1" t="s">
        <v>22</v>
      </c>
      <c r="J305" s="1">
        <v>0.075</v>
      </c>
      <c r="K305" s="1">
        <v>0.486</v>
      </c>
      <c r="L305" s="6" t="str">
        <f>if(J305&gt;QUARTILE!$B$3, "TOP", if(J305&lt;QUARTILE!$B$4, "BOTTOM", 0))</f>
        <v>BOTTOM</v>
      </c>
      <c r="M305" s="6">
        <f t="shared" si="1"/>
        <v>2</v>
      </c>
    </row>
    <row r="306">
      <c r="A306" s="1">
        <v>101199.0</v>
      </c>
      <c r="B306" s="1">
        <v>26.0</v>
      </c>
      <c r="C306" s="1">
        <v>58000.0</v>
      </c>
      <c r="D306" s="1" t="s">
        <v>25</v>
      </c>
      <c r="E306" s="1">
        <v>6523.66</v>
      </c>
      <c r="F306" s="1">
        <v>5.0</v>
      </c>
      <c r="G306" s="1">
        <v>16.0</v>
      </c>
      <c r="H306" s="1">
        <v>16.0</v>
      </c>
      <c r="I306" s="1" t="s">
        <v>18</v>
      </c>
      <c r="J306" s="1">
        <v>0.215</v>
      </c>
      <c r="K306" s="1">
        <v>0.448</v>
      </c>
      <c r="L306" s="6" t="str">
        <f>if(J306&gt;QUARTILE!$B$3, "TOP", if(J306&lt;QUARTILE!$B$4, "BOTTOM", 0))</f>
        <v>BOTTOM</v>
      </c>
      <c r="M306" s="6">
        <f t="shared" si="1"/>
        <v>1</v>
      </c>
    </row>
    <row r="307">
      <c r="A307" s="1">
        <v>101202.0</v>
      </c>
      <c r="B307" s="1">
        <v>64.0</v>
      </c>
      <c r="C307" s="1">
        <v>78000.0</v>
      </c>
      <c r="D307" s="1" t="s">
        <v>23</v>
      </c>
      <c r="E307" s="1">
        <v>3703.41</v>
      </c>
      <c r="F307" s="1">
        <v>2.0</v>
      </c>
      <c r="G307" s="1">
        <v>18.0</v>
      </c>
      <c r="H307" s="1">
        <v>5.0</v>
      </c>
      <c r="I307" s="1" t="s">
        <v>22</v>
      </c>
      <c r="J307" s="1">
        <v>0.249</v>
      </c>
      <c r="K307" s="1">
        <v>0.149</v>
      </c>
      <c r="L307" s="6" t="str">
        <f>if(J307&gt;QUARTILE!$B$3, "TOP", if(J307&lt;QUARTILE!$B$4, "BOTTOM", 0))</f>
        <v>BOTTOM</v>
      </c>
      <c r="M307" s="6">
        <f t="shared" si="1"/>
        <v>2</v>
      </c>
    </row>
    <row r="308">
      <c r="A308" s="1">
        <v>101208.0</v>
      </c>
      <c r="B308" s="1">
        <v>60.0</v>
      </c>
      <c r="C308" s="1">
        <v>8000.0</v>
      </c>
      <c r="D308" s="1" t="s">
        <v>25</v>
      </c>
      <c r="E308" s="1">
        <v>4752.22</v>
      </c>
      <c r="F308" s="1">
        <v>2.0</v>
      </c>
      <c r="G308" s="1">
        <v>16.0</v>
      </c>
      <c r="H308" s="1">
        <v>4.0</v>
      </c>
      <c r="I308" s="1" t="s">
        <v>22</v>
      </c>
      <c r="J308" s="1">
        <v>0.277</v>
      </c>
      <c r="K308" s="1">
        <v>0.041</v>
      </c>
      <c r="L308" s="6" t="str">
        <f>if(J308&gt;QUARTILE!$B$3, "TOP", if(J308&lt;QUARTILE!$B$4, "BOTTOM", 0))</f>
        <v>BOTTOM</v>
      </c>
      <c r="M308" s="6">
        <f t="shared" si="1"/>
        <v>2</v>
      </c>
    </row>
    <row r="309">
      <c r="A309" s="1">
        <v>101215.0</v>
      </c>
      <c r="B309" s="1">
        <v>18.0</v>
      </c>
      <c r="C309" s="1">
        <v>22000.0</v>
      </c>
      <c r="D309" s="1" t="s">
        <v>25</v>
      </c>
      <c r="E309" s="1">
        <v>1588.13</v>
      </c>
      <c r="F309" s="1">
        <v>3.0</v>
      </c>
      <c r="G309" s="1">
        <v>18.0</v>
      </c>
      <c r="H309" s="1">
        <v>7.0</v>
      </c>
      <c r="I309" s="1" t="s">
        <v>22</v>
      </c>
      <c r="J309" s="1">
        <v>0.055</v>
      </c>
      <c r="K309" s="1">
        <v>0.653</v>
      </c>
      <c r="L309" s="6" t="str">
        <f>if(J309&gt;QUARTILE!$B$3, "TOP", if(J309&lt;QUARTILE!$B$4, "BOTTOM", 0))</f>
        <v>BOTTOM</v>
      </c>
      <c r="M309" s="6">
        <f t="shared" si="1"/>
        <v>2</v>
      </c>
    </row>
    <row r="310">
      <c r="A310" s="1">
        <v>101220.0</v>
      </c>
      <c r="B310" s="1">
        <v>69.0</v>
      </c>
      <c r="C310" s="1">
        <v>14000.0</v>
      </c>
      <c r="D310" s="1" t="s">
        <v>23</v>
      </c>
      <c r="E310" s="1">
        <v>62321.27</v>
      </c>
      <c r="F310" s="1">
        <v>3.0</v>
      </c>
      <c r="G310" s="1">
        <v>20.0</v>
      </c>
      <c r="H310" s="1">
        <v>5.0</v>
      </c>
      <c r="I310" s="1" t="s">
        <v>18</v>
      </c>
      <c r="J310" s="1">
        <v>0.306</v>
      </c>
      <c r="K310" s="1">
        <v>0.815</v>
      </c>
      <c r="L310" s="6" t="str">
        <f>if(J310&gt;QUARTILE!$B$3, "TOP", if(J310&lt;QUARTILE!$B$4, "BOTTOM", 0))</f>
        <v>BOTTOM</v>
      </c>
      <c r="M310" s="6">
        <f t="shared" si="1"/>
        <v>1</v>
      </c>
    </row>
    <row r="311">
      <c r="A311" s="1">
        <v>101224.0</v>
      </c>
      <c r="B311" s="1">
        <v>73.0</v>
      </c>
      <c r="C311" s="1">
        <v>12000.0</v>
      </c>
      <c r="D311" s="1" t="s">
        <v>27</v>
      </c>
      <c r="E311" s="1">
        <v>100000.0</v>
      </c>
      <c r="F311" s="1">
        <v>2.0</v>
      </c>
      <c r="G311" s="1">
        <v>16.0</v>
      </c>
      <c r="H311" s="1">
        <v>3.0</v>
      </c>
      <c r="I311" s="1" t="s">
        <v>18</v>
      </c>
      <c r="J311" s="1">
        <v>0.166</v>
      </c>
      <c r="K311" s="1">
        <v>0.419</v>
      </c>
      <c r="L311" s="6" t="str">
        <f>if(J311&gt;QUARTILE!$B$3, "TOP", if(J311&lt;QUARTILE!$B$4, "BOTTOM", 0))</f>
        <v>BOTTOM</v>
      </c>
      <c r="M311" s="6">
        <f t="shared" si="1"/>
        <v>1</v>
      </c>
    </row>
    <row r="312">
      <c r="A312" s="1">
        <v>101233.0</v>
      </c>
      <c r="B312" s="1">
        <v>62.0</v>
      </c>
      <c r="C312" s="1">
        <v>10000.0</v>
      </c>
      <c r="D312" s="1" t="s">
        <v>25</v>
      </c>
      <c r="E312" s="1">
        <v>11809.07</v>
      </c>
      <c r="F312" s="1">
        <v>3.0</v>
      </c>
      <c r="G312" s="1">
        <v>24.0</v>
      </c>
      <c r="H312" s="1">
        <v>4.0</v>
      </c>
      <c r="I312" s="1" t="s">
        <v>22</v>
      </c>
      <c r="J312" s="1">
        <v>0.296</v>
      </c>
      <c r="K312" s="1">
        <v>0.997</v>
      </c>
      <c r="L312" s="6" t="str">
        <f>if(J312&gt;QUARTILE!$B$3, "TOP", if(J312&lt;QUARTILE!$B$4, "BOTTOM", 0))</f>
        <v>BOTTOM</v>
      </c>
      <c r="M312" s="6">
        <f t="shared" si="1"/>
        <v>2</v>
      </c>
    </row>
    <row r="313">
      <c r="A313" s="1">
        <v>101236.0</v>
      </c>
      <c r="B313" s="1">
        <v>76.0</v>
      </c>
      <c r="C313" s="1">
        <v>15000.0</v>
      </c>
      <c r="D313" s="1" t="s">
        <v>23</v>
      </c>
      <c r="E313" s="1">
        <v>12657.71</v>
      </c>
      <c r="F313" s="1">
        <v>5.0</v>
      </c>
      <c r="G313" s="1">
        <v>9.0</v>
      </c>
      <c r="H313" s="1">
        <v>6.0</v>
      </c>
      <c r="I313" s="1" t="s">
        <v>22</v>
      </c>
      <c r="J313" s="1">
        <v>0.114</v>
      </c>
      <c r="K313" s="1">
        <v>0.562</v>
      </c>
      <c r="L313" s="6" t="str">
        <f>if(J313&gt;QUARTILE!$B$3, "TOP", if(J313&lt;QUARTILE!$B$4, "BOTTOM", 0))</f>
        <v>BOTTOM</v>
      </c>
      <c r="M313" s="6">
        <f t="shared" si="1"/>
        <v>2</v>
      </c>
    </row>
    <row r="314">
      <c r="A314" s="1">
        <v>101239.0</v>
      </c>
      <c r="B314" s="1">
        <v>24.0</v>
      </c>
      <c r="C314" s="1">
        <v>61000.0</v>
      </c>
      <c r="D314" s="1" t="s">
        <v>27</v>
      </c>
      <c r="E314" s="1">
        <v>10818.56</v>
      </c>
      <c r="F314" s="1">
        <v>1.0</v>
      </c>
      <c r="G314" s="1">
        <v>11.0</v>
      </c>
      <c r="H314" s="1">
        <v>13.0</v>
      </c>
      <c r="I314" s="1" t="s">
        <v>18</v>
      </c>
      <c r="J314" s="1">
        <v>0.105</v>
      </c>
      <c r="K314" s="1">
        <v>0.128</v>
      </c>
      <c r="L314" s="6" t="str">
        <f>if(J314&gt;QUARTILE!$B$3, "TOP", if(J314&lt;QUARTILE!$B$4, "BOTTOM", 0))</f>
        <v>BOTTOM</v>
      </c>
      <c r="M314" s="6">
        <f t="shared" si="1"/>
        <v>1</v>
      </c>
    </row>
    <row r="315">
      <c r="A315" s="1">
        <v>101243.0</v>
      </c>
      <c r="B315" s="1">
        <v>63.0</v>
      </c>
      <c r="C315" s="1">
        <v>46000.0</v>
      </c>
      <c r="D315" s="1" t="s">
        <v>23</v>
      </c>
      <c r="E315" s="1">
        <v>3879.73</v>
      </c>
      <c r="F315" s="1">
        <v>5.0</v>
      </c>
      <c r="G315" s="1">
        <v>18.0</v>
      </c>
      <c r="H315" s="1">
        <v>4.0</v>
      </c>
      <c r="I315" s="1" t="s">
        <v>22</v>
      </c>
      <c r="J315" s="1">
        <v>0.068</v>
      </c>
      <c r="K315" s="1">
        <v>0.533</v>
      </c>
      <c r="L315" s="6" t="str">
        <f>if(J315&gt;QUARTILE!$B$3, "TOP", if(J315&lt;QUARTILE!$B$4, "BOTTOM", 0))</f>
        <v>BOTTOM</v>
      </c>
      <c r="M315" s="6">
        <f t="shared" si="1"/>
        <v>2</v>
      </c>
    </row>
    <row r="316">
      <c r="A316" s="1">
        <v>101245.0</v>
      </c>
      <c r="B316" s="1">
        <v>64.0</v>
      </c>
      <c r="C316" s="1">
        <v>43000.0</v>
      </c>
      <c r="D316" s="1" t="s">
        <v>27</v>
      </c>
      <c r="E316" s="1">
        <v>2367.49</v>
      </c>
      <c r="F316" s="1">
        <v>3.0</v>
      </c>
      <c r="G316" s="1">
        <v>13.0</v>
      </c>
      <c r="H316" s="1">
        <v>6.0</v>
      </c>
      <c r="I316" s="1" t="s">
        <v>22</v>
      </c>
      <c r="J316" s="1">
        <v>0.247</v>
      </c>
      <c r="K316" s="1">
        <v>0.504</v>
      </c>
      <c r="L316" s="6" t="str">
        <f>if(J316&gt;QUARTILE!$B$3, "TOP", if(J316&lt;QUARTILE!$B$4, "BOTTOM", 0))</f>
        <v>BOTTOM</v>
      </c>
      <c r="M316" s="6">
        <f t="shared" si="1"/>
        <v>2</v>
      </c>
    </row>
    <row r="317">
      <c r="A317" s="1">
        <v>101248.0</v>
      </c>
      <c r="B317" s="1">
        <v>35.0</v>
      </c>
      <c r="C317" s="1">
        <v>44000.0</v>
      </c>
      <c r="D317" s="1" t="s">
        <v>17</v>
      </c>
      <c r="E317" s="1">
        <v>5054.41</v>
      </c>
      <c r="F317" s="1">
        <v>3.0</v>
      </c>
      <c r="G317" s="1">
        <v>14.0</v>
      </c>
      <c r="H317" s="1">
        <v>6.0</v>
      </c>
      <c r="I317" s="1" t="s">
        <v>22</v>
      </c>
      <c r="J317" s="1">
        <v>0.173</v>
      </c>
      <c r="K317" s="1">
        <v>0.571</v>
      </c>
      <c r="L317" s="6" t="str">
        <f>if(J317&gt;QUARTILE!$B$3, "TOP", if(J317&lt;QUARTILE!$B$4, "BOTTOM", 0))</f>
        <v>BOTTOM</v>
      </c>
      <c r="M317" s="6">
        <f t="shared" si="1"/>
        <v>2</v>
      </c>
    </row>
    <row r="318">
      <c r="A318" s="1">
        <v>101260.0</v>
      </c>
      <c r="B318" s="1">
        <v>74.0</v>
      </c>
      <c r="C318" s="1">
        <v>37000.0</v>
      </c>
      <c r="D318" s="1" t="s">
        <v>17</v>
      </c>
      <c r="E318" s="1">
        <v>10338.07</v>
      </c>
      <c r="F318" s="1">
        <v>3.0</v>
      </c>
      <c r="G318" s="1">
        <v>29.0</v>
      </c>
      <c r="H318" s="1">
        <v>5.0</v>
      </c>
      <c r="I318" s="1" t="s">
        <v>22</v>
      </c>
      <c r="J318" s="1">
        <v>0.303</v>
      </c>
      <c r="K318" s="1">
        <v>0.511</v>
      </c>
      <c r="L318" s="6" t="str">
        <f>if(J318&gt;QUARTILE!$B$3, "TOP", if(J318&lt;QUARTILE!$B$4, "BOTTOM", 0))</f>
        <v>BOTTOM</v>
      </c>
      <c r="M318" s="6">
        <f t="shared" si="1"/>
        <v>2</v>
      </c>
    </row>
    <row r="319">
      <c r="A319" s="1">
        <v>101275.0</v>
      </c>
      <c r="B319" s="1">
        <v>58.0</v>
      </c>
      <c r="C319" s="1">
        <v>19000.0</v>
      </c>
      <c r="D319" s="1" t="s">
        <v>25</v>
      </c>
      <c r="E319" s="1">
        <v>20840.17</v>
      </c>
      <c r="F319" s="1">
        <v>1.0</v>
      </c>
      <c r="G319" s="1">
        <v>21.0</v>
      </c>
      <c r="H319" s="1">
        <v>3.0</v>
      </c>
      <c r="I319" s="1" t="s">
        <v>22</v>
      </c>
      <c r="J319" s="1">
        <v>0.244</v>
      </c>
      <c r="K319" s="1">
        <v>0.781</v>
      </c>
      <c r="L319" s="6" t="str">
        <f>if(J319&gt;QUARTILE!$B$3, "TOP", if(J319&lt;QUARTILE!$B$4, "BOTTOM", 0))</f>
        <v>BOTTOM</v>
      </c>
      <c r="M319" s="6">
        <f t="shared" si="1"/>
        <v>2</v>
      </c>
    </row>
    <row r="320">
      <c r="A320" s="1">
        <v>101277.0</v>
      </c>
      <c r="B320" s="1">
        <v>35.0</v>
      </c>
      <c r="C320" s="1">
        <v>36000.0</v>
      </c>
      <c r="D320" s="1" t="s">
        <v>25</v>
      </c>
      <c r="E320" s="1">
        <v>27164.1</v>
      </c>
      <c r="F320" s="1">
        <v>3.0</v>
      </c>
      <c r="G320" s="1">
        <v>22.0</v>
      </c>
      <c r="H320" s="1">
        <v>12.0</v>
      </c>
      <c r="I320" s="1" t="s">
        <v>22</v>
      </c>
      <c r="J320" s="1">
        <v>0.257</v>
      </c>
      <c r="K320" s="1">
        <v>0.168</v>
      </c>
      <c r="L320" s="6" t="str">
        <f>if(J320&gt;QUARTILE!$B$3, "TOP", if(J320&lt;QUARTILE!$B$4, "BOTTOM", 0))</f>
        <v>BOTTOM</v>
      </c>
      <c r="M320" s="6">
        <f t="shared" si="1"/>
        <v>2</v>
      </c>
    </row>
    <row r="321">
      <c r="A321" s="1">
        <v>101289.0</v>
      </c>
      <c r="B321" s="1">
        <v>59.0</v>
      </c>
      <c r="C321" s="1">
        <v>11000.0</v>
      </c>
      <c r="D321" s="1" t="s">
        <v>27</v>
      </c>
      <c r="E321" s="1">
        <v>27807.96</v>
      </c>
      <c r="F321" s="1">
        <v>3.0</v>
      </c>
      <c r="G321" s="1">
        <v>23.0</v>
      </c>
      <c r="H321" s="1">
        <v>6.0</v>
      </c>
      <c r="I321" s="1" t="s">
        <v>22</v>
      </c>
      <c r="J321" s="1">
        <v>0.265</v>
      </c>
      <c r="K321" s="1">
        <v>0.756</v>
      </c>
      <c r="L321" s="6" t="str">
        <f>if(J321&gt;QUARTILE!$B$3, "TOP", if(J321&lt;QUARTILE!$B$4, "BOTTOM", 0))</f>
        <v>BOTTOM</v>
      </c>
      <c r="M321" s="6">
        <f t="shared" si="1"/>
        <v>2</v>
      </c>
    </row>
    <row r="322">
      <c r="A322" s="1">
        <v>101305.0</v>
      </c>
      <c r="B322" s="1">
        <v>39.0</v>
      </c>
      <c r="C322" s="1">
        <v>27000.0</v>
      </c>
      <c r="D322" s="1" t="s">
        <v>25</v>
      </c>
      <c r="E322" s="1">
        <v>6602.14</v>
      </c>
      <c r="F322" s="1">
        <v>4.0</v>
      </c>
      <c r="G322" s="1">
        <v>18.0</v>
      </c>
      <c r="H322" s="1">
        <v>12.0</v>
      </c>
      <c r="I322" s="1" t="s">
        <v>18</v>
      </c>
      <c r="J322" s="1">
        <v>0.231</v>
      </c>
      <c r="K322" s="1">
        <v>0.935</v>
      </c>
      <c r="L322" s="6" t="str">
        <f>if(J322&gt;QUARTILE!$B$3, "TOP", if(J322&lt;QUARTILE!$B$4, "BOTTOM", 0))</f>
        <v>BOTTOM</v>
      </c>
      <c r="M322" s="6">
        <f t="shared" si="1"/>
        <v>1</v>
      </c>
    </row>
    <row r="323">
      <c r="A323" s="1">
        <v>101307.0</v>
      </c>
      <c r="B323" s="1">
        <v>23.0</v>
      </c>
      <c r="C323" s="1">
        <v>29000.0</v>
      </c>
      <c r="D323" s="1" t="s">
        <v>21</v>
      </c>
      <c r="E323" s="1">
        <v>6491.94</v>
      </c>
      <c r="F323" s="1">
        <v>4.0</v>
      </c>
      <c r="G323" s="1">
        <v>21.0</v>
      </c>
      <c r="H323" s="1">
        <v>14.0</v>
      </c>
      <c r="I323" s="1" t="s">
        <v>22</v>
      </c>
      <c r="J323" s="1">
        <v>0.232</v>
      </c>
      <c r="K323" s="1">
        <v>0.036</v>
      </c>
      <c r="L323" s="6" t="str">
        <f>if(J323&gt;QUARTILE!$B$3, "TOP", if(J323&lt;QUARTILE!$B$4, "BOTTOM", 0))</f>
        <v>BOTTOM</v>
      </c>
      <c r="M323" s="6">
        <f t="shared" si="1"/>
        <v>2</v>
      </c>
    </row>
    <row r="324">
      <c r="A324" s="1">
        <v>101308.0</v>
      </c>
      <c r="B324" s="1">
        <v>23.0</v>
      </c>
      <c r="C324" s="1">
        <v>18000.0</v>
      </c>
      <c r="D324" s="1" t="s">
        <v>25</v>
      </c>
      <c r="E324" s="1">
        <v>4721.61</v>
      </c>
      <c r="F324" s="1">
        <v>5.0</v>
      </c>
      <c r="G324" s="1">
        <v>20.0</v>
      </c>
      <c r="H324" s="1">
        <v>19.0</v>
      </c>
      <c r="I324" s="1" t="s">
        <v>22</v>
      </c>
      <c r="J324" s="1">
        <v>0.103</v>
      </c>
      <c r="K324" s="1">
        <v>0.446</v>
      </c>
      <c r="L324" s="6" t="str">
        <f>if(J324&gt;QUARTILE!$B$3, "TOP", if(J324&lt;QUARTILE!$B$4, "BOTTOM", 0))</f>
        <v>BOTTOM</v>
      </c>
      <c r="M324" s="6">
        <f t="shared" si="1"/>
        <v>2</v>
      </c>
    </row>
    <row r="325">
      <c r="A325" s="1">
        <v>101309.0</v>
      </c>
      <c r="B325" s="1">
        <v>72.0</v>
      </c>
      <c r="C325" s="1">
        <v>49000.0</v>
      </c>
      <c r="D325" s="1" t="s">
        <v>23</v>
      </c>
      <c r="E325" s="1">
        <v>1836.96</v>
      </c>
      <c r="F325" s="1">
        <v>4.0</v>
      </c>
      <c r="G325" s="1">
        <v>22.0</v>
      </c>
      <c r="H325" s="1">
        <v>3.0</v>
      </c>
      <c r="I325" s="1" t="s">
        <v>22</v>
      </c>
      <c r="J325" s="1">
        <v>0.072</v>
      </c>
      <c r="K325" s="1">
        <v>0.756</v>
      </c>
      <c r="L325" s="6" t="str">
        <f>if(J325&gt;QUARTILE!$B$3, "TOP", if(J325&lt;QUARTILE!$B$4, "BOTTOM", 0))</f>
        <v>BOTTOM</v>
      </c>
      <c r="M325" s="6">
        <f t="shared" si="1"/>
        <v>2</v>
      </c>
    </row>
    <row r="326">
      <c r="A326" s="1">
        <v>101315.0</v>
      </c>
      <c r="B326" s="1">
        <v>79.0</v>
      </c>
      <c r="C326" s="1">
        <v>22000.0</v>
      </c>
      <c r="D326" s="1" t="s">
        <v>25</v>
      </c>
      <c r="E326" s="1">
        <v>16440.32</v>
      </c>
      <c r="F326" s="1">
        <v>3.0</v>
      </c>
      <c r="G326" s="1">
        <v>9.0</v>
      </c>
      <c r="H326" s="1">
        <v>3.0</v>
      </c>
      <c r="I326" s="1" t="s">
        <v>22</v>
      </c>
      <c r="J326" s="1">
        <v>0.153</v>
      </c>
      <c r="K326" s="1">
        <v>0.666</v>
      </c>
      <c r="L326" s="6" t="str">
        <f>if(J326&gt;QUARTILE!$B$3, "TOP", if(J326&lt;QUARTILE!$B$4, "BOTTOM", 0))</f>
        <v>BOTTOM</v>
      </c>
      <c r="M326" s="6">
        <f t="shared" si="1"/>
        <v>2</v>
      </c>
    </row>
    <row r="327">
      <c r="A327" s="1">
        <v>101322.0</v>
      </c>
      <c r="B327" s="1">
        <v>20.0</v>
      </c>
      <c r="C327" s="1">
        <v>38000.0</v>
      </c>
      <c r="D327" s="1" t="s">
        <v>23</v>
      </c>
      <c r="E327" s="1">
        <v>18631.37</v>
      </c>
      <c r="F327" s="1">
        <v>1.0</v>
      </c>
      <c r="G327" s="1">
        <v>20.0</v>
      </c>
      <c r="H327" s="1">
        <v>19.0</v>
      </c>
      <c r="I327" s="1" t="s">
        <v>18</v>
      </c>
      <c r="J327" s="1">
        <v>0.079</v>
      </c>
      <c r="K327" s="1">
        <v>0.988</v>
      </c>
      <c r="L327" s="6" t="str">
        <f>if(J327&gt;QUARTILE!$B$3, "TOP", if(J327&lt;QUARTILE!$B$4, "BOTTOM", 0))</f>
        <v>BOTTOM</v>
      </c>
      <c r="M327" s="6">
        <f t="shared" si="1"/>
        <v>1</v>
      </c>
    </row>
    <row r="328">
      <c r="A328" s="1">
        <v>101324.0</v>
      </c>
      <c r="B328" s="1">
        <v>48.0</v>
      </c>
      <c r="C328" s="1">
        <v>41000.0</v>
      </c>
      <c r="D328" s="1" t="s">
        <v>27</v>
      </c>
      <c r="E328" s="1">
        <v>192.65</v>
      </c>
      <c r="F328" s="1">
        <v>4.0</v>
      </c>
      <c r="G328" s="1">
        <v>23.0</v>
      </c>
      <c r="H328" s="1">
        <v>6.0</v>
      </c>
      <c r="I328" s="1" t="s">
        <v>22</v>
      </c>
      <c r="J328" s="1">
        <v>0.013</v>
      </c>
      <c r="K328" s="1">
        <v>0.295</v>
      </c>
      <c r="L328" s="6" t="str">
        <f>if(J328&gt;QUARTILE!$B$3, "TOP", if(J328&lt;QUARTILE!$B$4, "BOTTOM", 0))</f>
        <v>BOTTOM</v>
      </c>
      <c r="M328" s="6">
        <f t="shared" si="1"/>
        <v>2</v>
      </c>
    </row>
    <row r="329">
      <c r="A329" s="1">
        <v>101328.0</v>
      </c>
      <c r="B329" s="1">
        <v>41.0</v>
      </c>
      <c r="C329" s="1">
        <v>28000.0</v>
      </c>
      <c r="D329" s="1" t="s">
        <v>30</v>
      </c>
      <c r="E329" s="1">
        <v>3423.78</v>
      </c>
      <c r="F329" s="1">
        <v>5.0</v>
      </c>
      <c r="G329" s="1">
        <v>19.0</v>
      </c>
      <c r="H329" s="1">
        <v>15.0</v>
      </c>
      <c r="I329" s="1" t="s">
        <v>22</v>
      </c>
      <c r="J329" s="1">
        <v>0.166</v>
      </c>
      <c r="K329" s="1">
        <v>0.754</v>
      </c>
      <c r="L329" s="6" t="str">
        <f>if(J329&gt;QUARTILE!$B$3, "TOP", if(J329&lt;QUARTILE!$B$4, "BOTTOM", 0))</f>
        <v>BOTTOM</v>
      </c>
      <c r="M329" s="6">
        <f t="shared" si="1"/>
        <v>2</v>
      </c>
    </row>
    <row r="330">
      <c r="A330" s="1">
        <v>101329.0</v>
      </c>
      <c r="B330" s="1">
        <v>48.0</v>
      </c>
      <c r="C330" s="1">
        <v>20000.0</v>
      </c>
      <c r="D330" s="1" t="s">
        <v>27</v>
      </c>
      <c r="E330" s="1">
        <v>19107.18</v>
      </c>
      <c r="F330" s="1">
        <v>5.0</v>
      </c>
      <c r="G330" s="1">
        <v>22.0</v>
      </c>
      <c r="H330" s="1">
        <v>11.0</v>
      </c>
      <c r="I330" s="1" t="s">
        <v>18</v>
      </c>
      <c r="J330" s="1">
        <v>0.077</v>
      </c>
      <c r="K330" s="1">
        <v>0.264</v>
      </c>
      <c r="L330" s="6" t="str">
        <f>if(J330&gt;QUARTILE!$B$3, "TOP", if(J330&lt;QUARTILE!$B$4, "BOTTOM", 0))</f>
        <v>BOTTOM</v>
      </c>
      <c r="M330" s="6">
        <f t="shared" si="1"/>
        <v>1</v>
      </c>
    </row>
    <row r="331">
      <c r="A331" s="1">
        <v>101336.0</v>
      </c>
      <c r="B331" s="1">
        <v>32.0</v>
      </c>
      <c r="C331" s="1">
        <v>23000.0</v>
      </c>
      <c r="D331" s="1" t="s">
        <v>21</v>
      </c>
      <c r="E331" s="1">
        <v>42130.47</v>
      </c>
      <c r="F331" s="1">
        <v>2.0</v>
      </c>
      <c r="G331" s="1">
        <v>23.0</v>
      </c>
      <c r="H331" s="1">
        <v>11.0</v>
      </c>
      <c r="I331" s="1" t="s">
        <v>22</v>
      </c>
      <c r="J331" s="1">
        <v>0.198</v>
      </c>
      <c r="K331" s="1">
        <v>0.396</v>
      </c>
      <c r="L331" s="6" t="str">
        <f>if(J331&gt;QUARTILE!$B$3, "TOP", if(J331&lt;QUARTILE!$B$4, "BOTTOM", 0))</f>
        <v>BOTTOM</v>
      </c>
      <c r="M331" s="6">
        <f t="shared" si="1"/>
        <v>2</v>
      </c>
    </row>
    <row r="332">
      <c r="A332" s="1">
        <v>101343.0</v>
      </c>
      <c r="B332" s="1">
        <v>68.0</v>
      </c>
      <c r="C332" s="1">
        <v>24000.0</v>
      </c>
      <c r="D332" s="1" t="s">
        <v>23</v>
      </c>
      <c r="E332" s="1">
        <v>36019.93</v>
      </c>
      <c r="F332" s="1">
        <v>2.0</v>
      </c>
      <c r="G332" s="1">
        <v>19.0</v>
      </c>
      <c r="H332" s="1">
        <v>4.0</v>
      </c>
      <c r="I332" s="1" t="s">
        <v>18</v>
      </c>
      <c r="J332" s="1">
        <v>0.287</v>
      </c>
      <c r="K332" s="1">
        <v>0.583</v>
      </c>
      <c r="L332" s="6" t="str">
        <f>if(J332&gt;QUARTILE!$B$3, "TOP", if(J332&lt;QUARTILE!$B$4, "BOTTOM", 0))</f>
        <v>BOTTOM</v>
      </c>
      <c r="M332" s="6">
        <f t="shared" si="1"/>
        <v>1</v>
      </c>
    </row>
    <row r="333">
      <c r="A333" s="1">
        <v>101345.0</v>
      </c>
      <c r="B333" s="1">
        <v>74.0</v>
      </c>
      <c r="C333" s="1">
        <v>25000.0</v>
      </c>
      <c r="D333" s="1" t="s">
        <v>23</v>
      </c>
      <c r="E333" s="1">
        <v>10413.47</v>
      </c>
      <c r="F333" s="1">
        <v>5.0</v>
      </c>
      <c r="G333" s="1">
        <v>19.0</v>
      </c>
      <c r="H333" s="1">
        <v>9.0</v>
      </c>
      <c r="I333" s="1" t="s">
        <v>22</v>
      </c>
      <c r="J333" s="1">
        <v>0.219</v>
      </c>
      <c r="K333" s="1">
        <v>0.288</v>
      </c>
      <c r="L333" s="6" t="str">
        <f>if(J333&gt;QUARTILE!$B$3, "TOP", if(J333&lt;QUARTILE!$B$4, "BOTTOM", 0))</f>
        <v>BOTTOM</v>
      </c>
      <c r="M333" s="6">
        <f t="shared" si="1"/>
        <v>2</v>
      </c>
    </row>
    <row r="334">
      <c r="A334" s="1">
        <v>101349.0</v>
      </c>
      <c r="B334" s="1">
        <v>25.0</v>
      </c>
      <c r="C334" s="1">
        <v>6000.0</v>
      </c>
      <c r="D334" s="1" t="s">
        <v>25</v>
      </c>
      <c r="E334" s="1">
        <v>4377.73</v>
      </c>
      <c r="F334" s="1">
        <v>4.0</v>
      </c>
      <c r="G334" s="1">
        <v>18.0</v>
      </c>
      <c r="H334" s="1">
        <v>15.0</v>
      </c>
      <c r="I334" s="1" t="s">
        <v>22</v>
      </c>
      <c r="J334" s="1">
        <v>0.2</v>
      </c>
      <c r="K334" s="1">
        <v>0.937</v>
      </c>
      <c r="L334" s="6" t="str">
        <f>if(J334&gt;QUARTILE!$B$3, "TOP", if(J334&lt;QUARTILE!$B$4, "BOTTOM", 0))</f>
        <v>BOTTOM</v>
      </c>
      <c r="M334" s="6">
        <f t="shared" si="1"/>
        <v>2</v>
      </c>
    </row>
    <row r="335">
      <c r="A335" s="1">
        <v>101356.0</v>
      </c>
      <c r="B335" s="1">
        <v>43.0</v>
      </c>
      <c r="C335" s="1">
        <v>22000.0</v>
      </c>
      <c r="D335" s="1" t="s">
        <v>27</v>
      </c>
      <c r="E335" s="1">
        <v>9854.19</v>
      </c>
      <c r="F335" s="1">
        <v>1.0</v>
      </c>
      <c r="G335" s="1">
        <v>22.0</v>
      </c>
      <c r="H335" s="1">
        <v>12.0</v>
      </c>
      <c r="I335" s="1" t="s">
        <v>18</v>
      </c>
      <c r="J335" s="1">
        <v>0.225</v>
      </c>
      <c r="K335" s="1">
        <v>0.723</v>
      </c>
      <c r="L335" s="6" t="str">
        <f>if(J335&gt;QUARTILE!$B$3, "TOP", if(J335&lt;QUARTILE!$B$4, "BOTTOM", 0))</f>
        <v>BOTTOM</v>
      </c>
      <c r="M335" s="6">
        <f t="shared" si="1"/>
        <v>1</v>
      </c>
    </row>
    <row r="336">
      <c r="A336" s="1">
        <v>101369.0</v>
      </c>
      <c r="B336" s="1">
        <v>55.0</v>
      </c>
      <c r="C336" s="1">
        <v>14000.0</v>
      </c>
      <c r="D336" s="1" t="s">
        <v>23</v>
      </c>
      <c r="E336" s="1">
        <v>1361.09</v>
      </c>
      <c r="F336" s="1">
        <v>4.0</v>
      </c>
      <c r="G336" s="1">
        <v>23.0</v>
      </c>
      <c r="H336" s="1">
        <v>4.0</v>
      </c>
      <c r="I336" s="1" t="s">
        <v>22</v>
      </c>
      <c r="J336" s="1">
        <v>0.247</v>
      </c>
      <c r="K336" s="1">
        <v>0.768</v>
      </c>
      <c r="L336" s="6" t="str">
        <f>if(J336&gt;QUARTILE!$B$3, "TOP", if(J336&lt;QUARTILE!$B$4, "BOTTOM", 0))</f>
        <v>BOTTOM</v>
      </c>
      <c r="M336" s="6">
        <f t="shared" si="1"/>
        <v>2</v>
      </c>
    </row>
    <row r="337">
      <c r="A337" s="1">
        <v>101373.0</v>
      </c>
      <c r="B337" s="1">
        <v>80.0</v>
      </c>
      <c r="C337" s="1">
        <v>34000.0</v>
      </c>
      <c r="D337" s="1" t="s">
        <v>24</v>
      </c>
      <c r="E337" s="1">
        <v>3295.28</v>
      </c>
      <c r="F337" s="1">
        <v>1.0</v>
      </c>
      <c r="G337" s="1">
        <v>13.0</v>
      </c>
      <c r="H337" s="1">
        <v>3.0</v>
      </c>
      <c r="I337" s="1" t="s">
        <v>22</v>
      </c>
      <c r="J337" s="1">
        <v>0.037</v>
      </c>
      <c r="K337" s="1">
        <v>0.59</v>
      </c>
      <c r="L337" s="6" t="str">
        <f>if(J337&gt;QUARTILE!$B$3, "TOP", if(J337&lt;QUARTILE!$B$4, "BOTTOM", 0))</f>
        <v>BOTTOM</v>
      </c>
      <c r="M337" s="6">
        <f t="shared" si="1"/>
        <v>2</v>
      </c>
    </row>
    <row r="338">
      <c r="A338" s="1">
        <v>101374.0</v>
      </c>
      <c r="B338" s="1">
        <v>53.0</v>
      </c>
      <c r="C338" s="1">
        <v>29000.0</v>
      </c>
      <c r="D338" s="1" t="s">
        <v>25</v>
      </c>
      <c r="E338" s="1">
        <v>7905.46</v>
      </c>
      <c r="F338" s="1">
        <v>3.0</v>
      </c>
      <c r="G338" s="1">
        <v>16.0</v>
      </c>
      <c r="H338" s="1">
        <v>5.0</v>
      </c>
      <c r="I338" s="1" t="s">
        <v>22</v>
      </c>
      <c r="J338" s="1">
        <v>0.275</v>
      </c>
      <c r="K338" s="1">
        <v>0.422</v>
      </c>
      <c r="L338" s="6" t="str">
        <f>if(J338&gt;QUARTILE!$B$3, "TOP", if(J338&lt;QUARTILE!$B$4, "BOTTOM", 0))</f>
        <v>BOTTOM</v>
      </c>
      <c r="M338" s="6">
        <f t="shared" si="1"/>
        <v>2</v>
      </c>
    </row>
    <row r="339">
      <c r="A339" s="1">
        <v>101375.0</v>
      </c>
      <c r="B339" s="1">
        <v>30.0</v>
      </c>
      <c r="C339" s="1">
        <v>13000.0</v>
      </c>
      <c r="D339" s="1" t="s">
        <v>21</v>
      </c>
      <c r="E339" s="1">
        <v>17475.28</v>
      </c>
      <c r="F339" s="1">
        <v>3.0</v>
      </c>
      <c r="G339" s="1">
        <v>21.0</v>
      </c>
      <c r="H339" s="1">
        <v>12.0</v>
      </c>
      <c r="I339" s="1" t="s">
        <v>18</v>
      </c>
      <c r="J339" s="1">
        <v>0.018</v>
      </c>
      <c r="K339" s="1">
        <v>0.528</v>
      </c>
      <c r="L339" s="6" t="str">
        <f>if(J339&gt;QUARTILE!$B$3, "TOP", if(J339&lt;QUARTILE!$B$4, "BOTTOM", 0))</f>
        <v>BOTTOM</v>
      </c>
      <c r="M339" s="6">
        <f t="shared" si="1"/>
        <v>1</v>
      </c>
    </row>
    <row r="340">
      <c r="A340" s="1">
        <v>101376.0</v>
      </c>
      <c r="B340" s="1">
        <v>60.0</v>
      </c>
      <c r="C340" s="1">
        <v>24000.0</v>
      </c>
      <c r="D340" s="1" t="s">
        <v>17</v>
      </c>
      <c r="E340" s="1">
        <v>7623.13</v>
      </c>
      <c r="F340" s="1">
        <v>1.0</v>
      </c>
      <c r="G340" s="1">
        <v>12.0</v>
      </c>
      <c r="H340" s="1">
        <v>2.0</v>
      </c>
      <c r="I340" s="1" t="s">
        <v>22</v>
      </c>
      <c r="J340" s="1">
        <v>0.227</v>
      </c>
      <c r="K340" s="1">
        <v>0.168</v>
      </c>
      <c r="L340" s="6" t="str">
        <f>if(J340&gt;QUARTILE!$B$3, "TOP", if(J340&lt;QUARTILE!$B$4, "BOTTOM", 0))</f>
        <v>BOTTOM</v>
      </c>
      <c r="M340" s="6">
        <f t="shared" si="1"/>
        <v>2</v>
      </c>
    </row>
    <row r="341">
      <c r="A341" s="1">
        <v>101377.0</v>
      </c>
      <c r="B341" s="1">
        <v>20.0</v>
      </c>
      <c r="C341" s="1">
        <v>17000.0</v>
      </c>
      <c r="D341" s="1" t="s">
        <v>21</v>
      </c>
      <c r="E341" s="1">
        <v>18863.93</v>
      </c>
      <c r="F341" s="1">
        <v>5.0</v>
      </c>
      <c r="G341" s="1">
        <v>23.0</v>
      </c>
      <c r="H341" s="1">
        <v>20.0</v>
      </c>
      <c r="I341" s="1" t="s">
        <v>22</v>
      </c>
      <c r="J341" s="1">
        <v>0.052</v>
      </c>
      <c r="K341" s="1">
        <v>0.549</v>
      </c>
      <c r="L341" s="6" t="str">
        <f>if(J341&gt;QUARTILE!$B$3, "TOP", if(J341&lt;QUARTILE!$B$4, "BOTTOM", 0))</f>
        <v>BOTTOM</v>
      </c>
      <c r="M341" s="6">
        <f t="shared" si="1"/>
        <v>2</v>
      </c>
    </row>
    <row r="342">
      <c r="A342" s="1">
        <v>101380.0</v>
      </c>
      <c r="B342" s="1">
        <v>67.0</v>
      </c>
      <c r="C342" s="1">
        <v>20000.0</v>
      </c>
      <c r="D342" s="1" t="s">
        <v>21</v>
      </c>
      <c r="E342" s="1">
        <v>9009.02</v>
      </c>
      <c r="F342" s="1">
        <v>3.0</v>
      </c>
      <c r="G342" s="1">
        <v>18.0</v>
      </c>
      <c r="H342" s="1">
        <v>4.0</v>
      </c>
      <c r="I342" s="1" t="s">
        <v>22</v>
      </c>
      <c r="J342" s="1">
        <v>0.214</v>
      </c>
      <c r="K342" s="1">
        <v>0.32</v>
      </c>
      <c r="L342" s="6" t="str">
        <f>if(J342&gt;QUARTILE!$B$3, "TOP", if(J342&lt;QUARTILE!$B$4, "BOTTOM", 0))</f>
        <v>BOTTOM</v>
      </c>
      <c r="M342" s="6">
        <f t="shared" si="1"/>
        <v>2</v>
      </c>
    </row>
    <row r="343">
      <c r="A343" s="1">
        <v>101384.0</v>
      </c>
      <c r="B343" s="1">
        <v>40.0</v>
      </c>
      <c r="C343" s="1">
        <v>73000.0</v>
      </c>
      <c r="D343" s="1" t="s">
        <v>23</v>
      </c>
      <c r="E343" s="1">
        <v>13822.23</v>
      </c>
      <c r="F343" s="1">
        <v>4.0</v>
      </c>
      <c r="G343" s="1">
        <v>23.0</v>
      </c>
      <c r="H343" s="1">
        <v>12.0</v>
      </c>
      <c r="I343" s="1" t="s">
        <v>22</v>
      </c>
      <c r="J343" s="1">
        <v>0.301</v>
      </c>
      <c r="K343" s="1">
        <v>0.003</v>
      </c>
      <c r="L343" s="6" t="str">
        <f>if(J343&gt;QUARTILE!$B$3, "TOP", if(J343&lt;QUARTILE!$B$4, "BOTTOM", 0))</f>
        <v>BOTTOM</v>
      </c>
      <c r="M343" s="6">
        <f t="shared" si="1"/>
        <v>2</v>
      </c>
    </row>
    <row r="344">
      <c r="A344" s="1">
        <v>101385.0</v>
      </c>
      <c r="B344" s="1">
        <v>27.0</v>
      </c>
      <c r="C344" s="1">
        <v>27000.0</v>
      </c>
      <c r="D344" s="1" t="s">
        <v>25</v>
      </c>
      <c r="E344" s="1">
        <v>21205.33</v>
      </c>
      <c r="F344" s="1">
        <v>2.0</v>
      </c>
      <c r="G344" s="1">
        <v>26.0</v>
      </c>
      <c r="H344" s="1">
        <v>17.0</v>
      </c>
      <c r="I344" s="1" t="s">
        <v>22</v>
      </c>
      <c r="J344" s="1">
        <v>0.172</v>
      </c>
      <c r="K344" s="1">
        <v>0.572</v>
      </c>
      <c r="L344" s="6" t="str">
        <f>if(J344&gt;QUARTILE!$B$3, "TOP", if(J344&lt;QUARTILE!$B$4, "BOTTOM", 0))</f>
        <v>BOTTOM</v>
      </c>
      <c r="M344" s="6">
        <f t="shared" si="1"/>
        <v>2</v>
      </c>
    </row>
    <row r="345">
      <c r="A345" s="1">
        <v>101388.0</v>
      </c>
      <c r="B345" s="1">
        <v>30.0</v>
      </c>
      <c r="C345" s="1">
        <v>42000.0</v>
      </c>
      <c r="D345" s="1" t="s">
        <v>23</v>
      </c>
      <c r="E345" s="1">
        <v>7637.4</v>
      </c>
      <c r="F345" s="1">
        <v>5.0</v>
      </c>
      <c r="G345" s="1">
        <v>18.0</v>
      </c>
      <c r="H345" s="1">
        <v>4.0</v>
      </c>
      <c r="I345" s="1" t="s">
        <v>22</v>
      </c>
      <c r="J345" s="1">
        <v>0.274</v>
      </c>
      <c r="K345" s="1">
        <v>0.243</v>
      </c>
      <c r="L345" s="6" t="str">
        <f>if(J345&gt;QUARTILE!$B$3, "TOP", if(J345&lt;QUARTILE!$B$4, "BOTTOM", 0))</f>
        <v>BOTTOM</v>
      </c>
      <c r="M345" s="6">
        <f t="shared" si="1"/>
        <v>2</v>
      </c>
    </row>
    <row r="346">
      <c r="A346" s="1">
        <v>101389.0</v>
      </c>
      <c r="B346" s="1">
        <v>57.0</v>
      </c>
      <c r="C346" s="1">
        <v>24000.0</v>
      </c>
      <c r="D346" s="1" t="s">
        <v>24</v>
      </c>
      <c r="E346" s="1">
        <v>3380.5</v>
      </c>
      <c r="F346" s="1">
        <v>3.0</v>
      </c>
      <c r="G346" s="1">
        <v>17.0</v>
      </c>
      <c r="H346" s="1">
        <v>3.0</v>
      </c>
      <c r="I346" s="1" t="s">
        <v>22</v>
      </c>
      <c r="J346" s="1">
        <v>0.106</v>
      </c>
      <c r="K346" s="1">
        <v>0.38</v>
      </c>
      <c r="L346" s="6" t="str">
        <f>if(J346&gt;QUARTILE!$B$3, "TOP", if(J346&lt;QUARTILE!$B$4, "BOTTOM", 0))</f>
        <v>BOTTOM</v>
      </c>
      <c r="M346" s="6">
        <f t="shared" si="1"/>
        <v>2</v>
      </c>
    </row>
    <row r="347">
      <c r="A347" s="1">
        <v>101394.0</v>
      </c>
      <c r="B347" s="1">
        <v>54.0</v>
      </c>
      <c r="C347" s="1">
        <v>26000.0</v>
      </c>
      <c r="D347" s="1" t="s">
        <v>27</v>
      </c>
      <c r="E347" s="1">
        <v>10081.15</v>
      </c>
      <c r="F347" s="1">
        <v>3.0</v>
      </c>
      <c r="G347" s="1">
        <v>11.0</v>
      </c>
      <c r="H347" s="1">
        <v>6.0</v>
      </c>
      <c r="I347" s="1" t="s">
        <v>22</v>
      </c>
      <c r="J347" s="1">
        <v>0.04</v>
      </c>
      <c r="K347" s="1">
        <v>0.473</v>
      </c>
      <c r="L347" s="6" t="str">
        <f>if(J347&gt;QUARTILE!$B$3, "TOP", if(J347&lt;QUARTILE!$B$4, "BOTTOM", 0))</f>
        <v>BOTTOM</v>
      </c>
      <c r="M347" s="6">
        <f t="shared" si="1"/>
        <v>2</v>
      </c>
    </row>
    <row r="348">
      <c r="A348" s="1">
        <v>101397.0</v>
      </c>
      <c r="B348" s="1">
        <v>26.0</v>
      </c>
      <c r="C348" s="1">
        <v>12000.0</v>
      </c>
      <c r="D348" s="1" t="s">
        <v>25</v>
      </c>
      <c r="E348" s="1">
        <v>5312.3</v>
      </c>
      <c r="F348" s="1">
        <v>2.0</v>
      </c>
      <c r="G348" s="1">
        <v>15.0</v>
      </c>
      <c r="H348" s="1">
        <v>13.0</v>
      </c>
      <c r="I348" s="1" t="s">
        <v>18</v>
      </c>
      <c r="J348" s="1">
        <v>0.273</v>
      </c>
      <c r="K348" s="1">
        <v>0.392</v>
      </c>
      <c r="L348" s="6" t="str">
        <f>if(J348&gt;QUARTILE!$B$3, "TOP", if(J348&lt;QUARTILE!$B$4, "BOTTOM", 0))</f>
        <v>BOTTOM</v>
      </c>
      <c r="M348" s="6">
        <f t="shared" si="1"/>
        <v>1</v>
      </c>
    </row>
    <row r="349">
      <c r="A349" s="1">
        <v>101402.0</v>
      </c>
      <c r="B349" s="1">
        <v>72.0</v>
      </c>
      <c r="C349" s="1">
        <v>12000.0</v>
      </c>
      <c r="D349" s="1" t="s">
        <v>17</v>
      </c>
      <c r="E349" s="1">
        <v>3907.48</v>
      </c>
      <c r="F349" s="1">
        <v>1.0</v>
      </c>
      <c r="G349" s="1">
        <v>17.0</v>
      </c>
      <c r="H349" s="1">
        <v>3.0</v>
      </c>
      <c r="I349" s="1" t="s">
        <v>22</v>
      </c>
      <c r="J349" s="1">
        <v>0.141</v>
      </c>
      <c r="K349" s="1">
        <v>0.184</v>
      </c>
      <c r="L349" s="6" t="str">
        <f>if(J349&gt;QUARTILE!$B$3, "TOP", if(J349&lt;QUARTILE!$B$4, "BOTTOM", 0))</f>
        <v>BOTTOM</v>
      </c>
      <c r="M349" s="6">
        <f t="shared" si="1"/>
        <v>2</v>
      </c>
    </row>
    <row r="350">
      <c r="A350" s="1">
        <v>101404.0</v>
      </c>
      <c r="B350" s="1">
        <v>47.0</v>
      </c>
      <c r="C350" s="1">
        <v>47000.0</v>
      </c>
      <c r="D350" s="1" t="s">
        <v>31</v>
      </c>
      <c r="E350" s="1">
        <v>19105.89</v>
      </c>
      <c r="F350" s="1">
        <v>2.0</v>
      </c>
      <c r="G350" s="1">
        <v>13.0</v>
      </c>
      <c r="H350" s="1">
        <v>8.0</v>
      </c>
      <c r="I350" s="1" t="s">
        <v>22</v>
      </c>
      <c r="J350" s="1">
        <v>0.177</v>
      </c>
      <c r="K350" s="1">
        <v>0.875</v>
      </c>
      <c r="L350" s="6" t="str">
        <f>if(J350&gt;QUARTILE!$B$3, "TOP", if(J350&lt;QUARTILE!$B$4, "BOTTOM", 0))</f>
        <v>BOTTOM</v>
      </c>
      <c r="M350" s="6">
        <f t="shared" si="1"/>
        <v>2</v>
      </c>
    </row>
    <row r="351">
      <c r="A351" s="1">
        <v>101406.0</v>
      </c>
      <c r="B351" s="1">
        <v>66.0</v>
      </c>
      <c r="C351" s="1">
        <v>5000.0</v>
      </c>
      <c r="D351" s="1" t="s">
        <v>27</v>
      </c>
      <c r="E351" s="1">
        <v>10019.47</v>
      </c>
      <c r="F351" s="1">
        <v>3.0</v>
      </c>
      <c r="G351" s="1">
        <v>32.0</v>
      </c>
      <c r="H351" s="1">
        <v>8.0</v>
      </c>
      <c r="I351" s="1" t="s">
        <v>22</v>
      </c>
      <c r="J351" s="1">
        <v>0.171</v>
      </c>
      <c r="K351" s="1">
        <v>0.627</v>
      </c>
      <c r="L351" s="6" t="str">
        <f>if(J351&gt;QUARTILE!$B$3, "TOP", if(J351&lt;QUARTILE!$B$4, "BOTTOM", 0))</f>
        <v>BOTTOM</v>
      </c>
      <c r="M351" s="6">
        <f t="shared" si="1"/>
        <v>2</v>
      </c>
    </row>
    <row r="352">
      <c r="A352" s="1">
        <v>101410.0</v>
      </c>
      <c r="B352" s="1">
        <v>61.0</v>
      </c>
      <c r="C352" s="1">
        <v>36000.0</v>
      </c>
      <c r="D352" s="1" t="s">
        <v>23</v>
      </c>
      <c r="E352" s="1">
        <v>10273.58</v>
      </c>
      <c r="F352" s="1">
        <v>1.0</v>
      </c>
      <c r="G352" s="1">
        <v>17.0</v>
      </c>
      <c r="H352" s="1">
        <v>1.0</v>
      </c>
      <c r="I352" s="1" t="s">
        <v>22</v>
      </c>
      <c r="J352" s="1">
        <v>0.06</v>
      </c>
      <c r="K352" s="1">
        <v>0.284</v>
      </c>
      <c r="L352" s="6" t="str">
        <f>if(J352&gt;QUARTILE!$B$3, "TOP", if(J352&lt;QUARTILE!$B$4, "BOTTOM", 0))</f>
        <v>BOTTOM</v>
      </c>
      <c r="M352" s="6">
        <f t="shared" si="1"/>
        <v>2</v>
      </c>
    </row>
    <row r="353">
      <c r="A353" s="1">
        <v>101420.0</v>
      </c>
      <c r="B353" s="1">
        <v>52.0</v>
      </c>
      <c r="C353" s="1">
        <v>17000.0</v>
      </c>
      <c r="D353" s="1" t="s">
        <v>25</v>
      </c>
      <c r="E353" s="1">
        <v>1347.85</v>
      </c>
      <c r="F353" s="1">
        <v>5.0</v>
      </c>
      <c r="G353" s="1">
        <v>20.0</v>
      </c>
      <c r="H353" s="1">
        <v>6.0</v>
      </c>
      <c r="I353" s="1" t="s">
        <v>22</v>
      </c>
      <c r="J353" s="1">
        <v>0.228</v>
      </c>
      <c r="K353" s="1">
        <v>0.897</v>
      </c>
      <c r="L353" s="6" t="str">
        <f>if(J353&gt;QUARTILE!$B$3, "TOP", if(J353&lt;QUARTILE!$B$4, "BOTTOM", 0))</f>
        <v>BOTTOM</v>
      </c>
      <c r="M353" s="6">
        <f t="shared" si="1"/>
        <v>2</v>
      </c>
    </row>
    <row r="354">
      <c r="A354" s="1">
        <v>101425.0</v>
      </c>
      <c r="B354" s="1">
        <v>46.0</v>
      </c>
      <c r="C354" s="1">
        <v>8000.0</v>
      </c>
      <c r="D354" s="1" t="s">
        <v>23</v>
      </c>
      <c r="E354" s="1">
        <v>20035.38</v>
      </c>
      <c r="F354" s="1">
        <v>2.0</v>
      </c>
      <c r="G354" s="1">
        <v>21.0</v>
      </c>
      <c r="H354" s="1">
        <v>16.0</v>
      </c>
      <c r="I354" s="1" t="s">
        <v>18</v>
      </c>
      <c r="J354" s="1">
        <v>0.222</v>
      </c>
      <c r="K354" s="1">
        <v>0.39</v>
      </c>
      <c r="L354" s="6" t="str">
        <f>if(J354&gt;QUARTILE!$B$3, "TOP", if(J354&lt;QUARTILE!$B$4, "BOTTOM", 0))</f>
        <v>BOTTOM</v>
      </c>
      <c r="M354" s="6">
        <f t="shared" si="1"/>
        <v>1</v>
      </c>
    </row>
    <row r="355">
      <c r="A355" s="1">
        <v>101438.0</v>
      </c>
      <c r="B355" s="1">
        <v>76.0</v>
      </c>
      <c r="C355" s="1">
        <v>35000.0</v>
      </c>
      <c r="D355" s="1" t="s">
        <v>24</v>
      </c>
      <c r="E355" s="1">
        <v>6821.18</v>
      </c>
      <c r="F355" s="1">
        <v>4.0</v>
      </c>
      <c r="G355" s="1">
        <v>20.0</v>
      </c>
      <c r="H355" s="1">
        <v>5.0</v>
      </c>
      <c r="I355" s="1" t="s">
        <v>22</v>
      </c>
      <c r="J355" s="1">
        <v>0.199</v>
      </c>
      <c r="K355" s="1">
        <v>0.069</v>
      </c>
      <c r="L355" s="6" t="str">
        <f>if(J355&gt;QUARTILE!$B$3, "TOP", if(J355&lt;QUARTILE!$B$4, "BOTTOM", 0))</f>
        <v>BOTTOM</v>
      </c>
      <c r="M355" s="6">
        <f t="shared" si="1"/>
        <v>2</v>
      </c>
    </row>
    <row r="356">
      <c r="A356" s="1">
        <v>101452.0</v>
      </c>
      <c r="B356" s="1">
        <v>31.0</v>
      </c>
      <c r="C356" s="1">
        <v>23000.0</v>
      </c>
      <c r="D356" s="1" t="s">
        <v>25</v>
      </c>
      <c r="E356" s="1">
        <v>6486.63</v>
      </c>
      <c r="F356" s="1">
        <v>4.0</v>
      </c>
      <c r="G356" s="1">
        <v>18.0</v>
      </c>
      <c r="H356" s="1">
        <v>17.0</v>
      </c>
      <c r="I356" s="1" t="s">
        <v>18</v>
      </c>
      <c r="J356" s="1">
        <v>0.146</v>
      </c>
      <c r="K356" s="1">
        <v>0.495</v>
      </c>
      <c r="L356" s="6" t="str">
        <f>if(J356&gt;QUARTILE!$B$3, "TOP", if(J356&lt;QUARTILE!$B$4, "BOTTOM", 0))</f>
        <v>BOTTOM</v>
      </c>
      <c r="M356" s="6">
        <f t="shared" si="1"/>
        <v>1</v>
      </c>
    </row>
    <row r="357">
      <c r="A357" s="1">
        <v>101453.0</v>
      </c>
      <c r="B357" s="1">
        <v>49.0</v>
      </c>
      <c r="C357" s="1">
        <v>17000.0</v>
      </c>
      <c r="D357" s="1" t="s">
        <v>23</v>
      </c>
      <c r="E357" s="1">
        <v>8180.62</v>
      </c>
      <c r="F357" s="1">
        <v>5.0</v>
      </c>
      <c r="G357" s="1">
        <v>18.0</v>
      </c>
      <c r="H357" s="1">
        <v>10.0</v>
      </c>
      <c r="I357" s="1" t="s">
        <v>22</v>
      </c>
      <c r="J357" s="1">
        <v>0.29</v>
      </c>
      <c r="K357" s="1">
        <v>0.806</v>
      </c>
      <c r="L357" s="6" t="str">
        <f>if(J357&gt;QUARTILE!$B$3, "TOP", if(J357&lt;QUARTILE!$B$4, "BOTTOM", 0))</f>
        <v>BOTTOM</v>
      </c>
      <c r="M357" s="6">
        <f t="shared" si="1"/>
        <v>2</v>
      </c>
    </row>
    <row r="358">
      <c r="A358" s="1">
        <v>101456.0</v>
      </c>
      <c r="B358" s="1">
        <v>55.0</v>
      </c>
      <c r="C358" s="1">
        <v>15000.0</v>
      </c>
      <c r="D358" s="1" t="s">
        <v>25</v>
      </c>
      <c r="E358" s="1">
        <v>48804.95</v>
      </c>
      <c r="F358" s="1">
        <v>4.0</v>
      </c>
      <c r="G358" s="1">
        <v>12.0</v>
      </c>
      <c r="H358" s="1">
        <v>3.0</v>
      </c>
      <c r="I358" s="1" t="s">
        <v>18</v>
      </c>
      <c r="J358" s="1">
        <v>0.267</v>
      </c>
      <c r="K358" s="1">
        <v>0.47</v>
      </c>
      <c r="L358" s="6" t="str">
        <f>if(J358&gt;QUARTILE!$B$3, "TOP", if(J358&lt;QUARTILE!$B$4, "BOTTOM", 0))</f>
        <v>BOTTOM</v>
      </c>
      <c r="M358" s="6">
        <f t="shared" si="1"/>
        <v>1</v>
      </c>
    </row>
    <row r="359">
      <c r="A359" s="1">
        <v>101457.0</v>
      </c>
      <c r="B359" s="1">
        <v>50.0</v>
      </c>
      <c r="C359" s="1">
        <v>14000.0</v>
      </c>
      <c r="D359" s="1" t="s">
        <v>23</v>
      </c>
      <c r="E359" s="1">
        <v>12551.48</v>
      </c>
      <c r="F359" s="1">
        <v>2.0</v>
      </c>
      <c r="G359" s="1">
        <v>20.0</v>
      </c>
      <c r="H359" s="1">
        <v>3.0</v>
      </c>
      <c r="I359" s="1" t="s">
        <v>22</v>
      </c>
      <c r="J359" s="1">
        <v>0.12</v>
      </c>
      <c r="K359" s="1">
        <v>0.789</v>
      </c>
      <c r="L359" s="6" t="str">
        <f>if(J359&gt;QUARTILE!$B$3, "TOP", if(J359&lt;QUARTILE!$B$4, "BOTTOM", 0))</f>
        <v>BOTTOM</v>
      </c>
      <c r="M359" s="6">
        <f t="shared" si="1"/>
        <v>2</v>
      </c>
    </row>
    <row r="360">
      <c r="A360" s="1">
        <v>101460.0</v>
      </c>
      <c r="B360" s="1">
        <v>32.0</v>
      </c>
      <c r="C360" s="1">
        <v>23000.0</v>
      </c>
      <c r="D360" s="1" t="s">
        <v>31</v>
      </c>
      <c r="E360" s="1">
        <v>329.63</v>
      </c>
      <c r="F360" s="1">
        <v>1.0</v>
      </c>
      <c r="G360" s="1">
        <v>20.0</v>
      </c>
      <c r="H360" s="1">
        <v>11.0</v>
      </c>
      <c r="I360" s="1" t="s">
        <v>18</v>
      </c>
      <c r="J360" s="1">
        <v>0.175</v>
      </c>
      <c r="K360" s="1">
        <v>0.751</v>
      </c>
      <c r="L360" s="6" t="str">
        <f>if(J360&gt;QUARTILE!$B$3, "TOP", if(J360&lt;QUARTILE!$B$4, "BOTTOM", 0))</f>
        <v>BOTTOM</v>
      </c>
      <c r="M360" s="6">
        <f t="shared" si="1"/>
        <v>1</v>
      </c>
    </row>
    <row r="361">
      <c r="A361" s="1">
        <v>101469.0</v>
      </c>
      <c r="B361" s="1">
        <v>70.0</v>
      </c>
      <c r="C361" s="1">
        <v>43000.0</v>
      </c>
      <c r="D361" s="1" t="s">
        <v>17</v>
      </c>
      <c r="E361" s="1">
        <v>448.3</v>
      </c>
      <c r="F361" s="1">
        <v>4.0</v>
      </c>
      <c r="G361" s="1">
        <v>18.0</v>
      </c>
      <c r="H361" s="1">
        <v>8.0</v>
      </c>
      <c r="I361" s="1" t="s">
        <v>22</v>
      </c>
      <c r="J361" s="1">
        <v>0.151</v>
      </c>
      <c r="K361" s="1">
        <v>0.924</v>
      </c>
      <c r="L361" s="6" t="str">
        <f>if(J361&gt;QUARTILE!$B$3, "TOP", if(J361&lt;QUARTILE!$B$4, "BOTTOM", 0))</f>
        <v>BOTTOM</v>
      </c>
      <c r="M361" s="6">
        <f t="shared" si="1"/>
        <v>2</v>
      </c>
    </row>
    <row r="362">
      <c r="A362" s="1">
        <v>101477.0</v>
      </c>
      <c r="B362" s="1">
        <v>20.0</v>
      </c>
      <c r="C362" s="1">
        <v>17000.0</v>
      </c>
      <c r="D362" s="1" t="s">
        <v>25</v>
      </c>
      <c r="E362" s="1">
        <v>22245.27</v>
      </c>
      <c r="F362" s="1">
        <v>5.0</v>
      </c>
      <c r="G362" s="1">
        <v>21.0</v>
      </c>
      <c r="H362" s="1">
        <v>13.0</v>
      </c>
      <c r="I362" s="1" t="s">
        <v>22</v>
      </c>
      <c r="J362" s="1">
        <v>0.155</v>
      </c>
      <c r="K362" s="1">
        <v>0.345</v>
      </c>
      <c r="L362" s="6" t="str">
        <f>if(J362&gt;QUARTILE!$B$3, "TOP", if(J362&lt;QUARTILE!$B$4, "BOTTOM", 0))</f>
        <v>BOTTOM</v>
      </c>
      <c r="M362" s="6">
        <f t="shared" si="1"/>
        <v>2</v>
      </c>
    </row>
    <row r="363">
      <c r="A363" s="1">
        <v>101482.0</v>
      </c>
      <c r="B363" s="1">
        <v>69.0</v>
      </c>
      <c r="C363" s="1">
        <v>30000.0</v>
      </c>
      <c r="D363" s="1" t="s">
        <v>23</v>
      </c>
      <c r="E363" s="1">
        <v>14386.94</v>
      </c>
      <c r="F363" s="1">
        <v>2.0</v>
      </c>
      <c r="G363" s="1">
        <v>13.0</v>
      </c>
      <c r="H363" s="1">
        <v>5.0</v>
      </c>
      <c r="I363" s="1" t="s">
        <v>22</v>
      </c>
      <c r="J363" s="1">
        <v>0.174</v>
      </c>
      <c r="K363" s="1">
        <v>0.491</v>
      </c>
      <c r="L363" s="6" t="str">
        <f>if(J363&gt;QUARTILE!$B$3, "TOP", if(J363&lt;QUARTILE!$B$4, "BOTTOM", 0))</f>
        <v>BOTTOM</v>
      </c>
      <c r="M363" s="6">
        <f t="shared" si="1"/>
        <v>2</v>
      </c>
    </row>
    <row r="364">
      <c r="A364" s="1">
        <v>101486.0</v>
      </c>
      <c r="B364" s="1">
        <v>50.0</v>
      </c>
      <c r="C364" s="1">
        <v>10000.0</v>
      </c>
      <c r="D364" s="1" t="s">
        <v>27</v>
      </c>
      <c r="E364" s="1">
        <v>16970.09</v>
      </c>
      <c r="F364" s="1">
        <v>2.0</v>
      </c>
      <c r="G364" s="1">
        <v>24.0</v>
      </c>
      <c r="H364" s="1">
        <v>6.0</v>
      </c>
      <c r="I364" s="1" t="s">
        <v>22</v>
      </c>
      <c r="J364" s="1">
        <v>0.02</v>
      </c>
      <c r="K364" s="1">
        <v>0.036</v>
      </c>
      <c r="L364" s="6" t="str">
        <f>if(J364&gt;QUARTILE!$B$3, "TOP", if(J364&lt;QUARTILE!$B$4, "BOTTOM", 0))</f>
        <v>BOTTOM</v>
      </c>
      <c r="M364" s="6">
        <f t="shared" si="1"/>
        <v>2</v>
      </c>
    </row>
    <row r="365">
      <c r="A365" s="1">
        <v>101496.0</v>
      </c>
      <c r="B365" s="1">
        <v>78.0</v>
      </c>
      <c r="C365" s="1">
        <v>45000.0</v>
      </c>
      <c r="D365" s="1" t="s">
        <v>23</v>
      </c>
      <c r="E365" s="1">
        <v>6573.21</v>
      </c>
      <c r="F365" s="1">
        <v>1.0</v>
      </c>
      <c r="G365" s="1">
        <v>17.0</v>
      </c>
      <c r="H365" s="1">
        <v>9.0</v>
      </c>
      <c r="I365" s="1" t="s">
        <v>22</v>
      </c>
      <c r="J365" s="1">
        <v>0.221</v>
      </c>
      <c r="K365" s="1">
        <v>0.536</v>
      </c>
      <c r="L365" s="6" t="str">
        <f>if(J365&gt;QUARTILE!$B$3, "TOP", if(J365&lt;QUARTILE!$B$4, "BOTTOM", 0))</f>
        <v>BOTTOM</v>
      </c>
      <c r="M365" s="6">
        <f t="shared" si="1"/>
        <v>2</v>
      </c>
    </row>
    <row r="366">
      <c r="A366" s="1">
        <v>101497.0</v>
      </c>
      <c r="B366" s="1">
        <v>54.0</v>
      </c>
      <c r="C366" s="1">
        <v>11000.0</v>
      </c>
      <c r="D366" s="1" t="s">
        <v>23</v>
      </c>
      <c r="E366" s="1">
        <v>36294.72</v>
      </c>
      <c r="F366" s="1">
        <v>5.0</v>
      </c>
      <c r="G366" s="1">
        <v>8.0</v>
      </c>
      <c r="H366" s="1">
        <v>4.0</v>
      </c>
      <c r="I366" s="1" t="s">
        <v>18</v>
      </c>
      <c r="J366" s="1">
        <v>0.295</v>
      </c>
      <c r="K366" s="1">
        <v>0.391</v>
      </c>
      <c r="L366" s="6" t="str">
        <f>if(J366&gt;QUARTILE!$B$3, "TOP", if(J366&lt;QUARTILE!$B$4, "BOTTOM", 0))</f>
        <v>BOTTOM</v>
      </c>
      <c r="M366" s="6">
        <f t="shared" si="1"/>
        <v>1</v>
      </c>
    </row>
    <row r="367">
      <c r="A367" s="1">
        <v>101498.0</v>
      </c>
      <c r="B367" s="1">
        <v>44.0</v>
      </c>
      <c r="C367" s="1">
        <v>88000.0</v>
      </c>
      <c r="D367" s="1" t="s">
        <v>27</v>
      </c>
      <c r="E367" s="1">
        <v>20664.96</v>
      </c>
      <c r="F367" s="1">
        <v>2.0</v>
      </c>
      <c r="G367" s="1">
        <v>19.0</v>
      </c>
      <c r="H367" s="1">
        <v>7.0</v>
      </c>
      <c r="I367" s="1" t="s">
        <v>22</v>
      </c>
      <c r="J367" s="1">
        <v>0.201</v>
      </c>
      <c r="K367" s="1">
        <v>0.865</v>
      </c>
      <c r="L367" s="6" t="str">
        <f>if(J367&gt;QUARTILE!$B$3, "TOP", if(J367&lt;QUARTILE!$B$4, "BOTTOM", 0))</f>
        <v>BOTTOM</v>
      </c>
      <c r="M367" s="6">
        <f t="shared" si="1"/>
        <v>2</v>
      </c>
    </row>
    <row r="368">
      <c r="A368" s="1">
        <v>101500.0</v>
      </c>
      <c r="B368" s="1">
        <v>50.0</v>
      </c>
      <c r="C368" s="1">
        <v>33000.0</v>
      </c>
      <c r="D368" s="1" t="s">
        <v>23</v>
      </c>
      <c r="E368" s="1">
        <v>11012.71</v>
      </c>
      <c r="F368" s="1">
        <v>2.0</v>
      </c>
      <c r="G368" s="1">
        <v>14.0</v>
      </c>
      <c r="H368" s="1">
        <v>6.0</v>
      </c>
      <c r="I368" s="1" t="s">
        <v>22</v>
      </c>
      <c r="J368" s="1">
        <v>0.173</v>
      </c>
      <c r="K368" s="1">
        <v>0.157</v>
      </c>
      <c r="L368" s="6" t="str">
        <f>if(J368&gt;QUARTILE!$B$3, "TOP", if(J368&lt;QUARTILE!$B$4, "BOTTOM", 0))</f>
        <v>BOTTOM</v>
      </c>
      <c r="M368" s="6">
        <f t="shared" si="1"/>
        <v>2</v>
      </c>
    </row>
    <row r="369">
      <c r="A369" s="1">
        <v>101501.0</v>
      </c>
      <c r="B369" s="1">
        <v>79.0</v>
      </c>
      <c r="C369" s="1">
        <v>52000.0</v>
      </c>
      <c r="D369" s="1" t="s">
        <v>23</v>
      </c>
      <c r="E369" s="1">
        <v>52071.52</v>
      </c>
      <c r="F369" s="1">
        <v>4.0</v>
      </c>
      <c r="G369" s="1">
        <v>19.0</v>
      </c>
      <c r="H369" s="1">
        <v>10.0</v>
      </c>
      <c r="I369" s="1" t="s">
        <v>18</v>
      </c>
      <c r="J369" s="1">
        <v>0.292</v>
      </c>
      <c r="K369" s="1">
        <v>0.663</v>
      </c>
      <c r="L369" s="6" t="str">
        <f>if(J369&gt;QUARTILE!$B$3, "TOP", if(J369&lt;QUARTILE!$B$4, "BOTTOM", 0))</f>
        <v>BOTTOM</v>
      </c>
      <c r="M369" s="6">
        <f t="shared" si="1"/>
        <v>1</v>
      </c>
    </row>
    <row r="370">
      <c r="A370" s="1">
        <v>101504.0</v>
      </c>
      <c r="B370" s="1">
        <v>19.0</v>
      </c>
      <c r="C370" s="1">
        <v>14000.0</v>
      </c>
      <c r="D370" s="1" t="s">
        <v>17</v>
      </c>
      <c r="E370" s="1">
        <v>24571.75</v>
      </c>
      <c r="F370" s="1">
        <v>4.0</v>
      </c>
      <c r="G370" s="1">
        <v>24.0</v>
      </c>
      <c r="H370" s="1">
        <v>19.0</v>
      </c>
      <c r="I370" s="1" t="s">
        <v>22</v>
      </c>
      <c r="J370" s="1">
        <v>0.156</v>
      </c>
      <c r="K370" s="1">
        <v>0.303</v>
      </c>
      <c r="L370" s="6" t="str">
        <f>if(J370&gt;QUARTILE!$B$3, "TOP", if(J370&lt;QUARTILE!$B$4, "BOTTOM", 0))</f>
        <v>BOTTOM</v>
      </c>
      <c r="M370" s="6">
        <f t="shared" si="1"/>
        <v>2</v>
      </c>
    </row>
    <row r="371">
      <c r="A371" s="1">
        <v>101512.0</v>
      </c>
      <c r="B371" s="1">
        <v>30.0</v>
      </c>
      <c r="C371" s="1">
        <v>44000.0</v>
      </c>
      <c r="D371" s="1" t="s">
        <v>25</v>
      </c>
      <c r="E371" s="1">
        <v>9352.78</v>
      </c>
      <c r="F371" s="1">
        <v>3.0</v>
      </c>
      <c r="G371" s="1">
        <v>21.0</v>
      </c>
      <c r="H371" s="1">
        <v>11.0</v>
      </c>
      <c r="I371" s="1" t="s">
        <v>22</v>
      </c>
      <c r="J371" s="1">
        <v>0.076</v>
      </c>
      <c r="K371" s="1">
        <v>0.016</v>
      </c>
      <c r="L371" s="6" t="str">
        <f>if(J371&gt;QUARTILE!$B$3, "TOP", if(J371&lt;QUARTILE!$B$4, "BOTTOM", 0))</f>
        <v>BOTTOM</v>
      </c>
      <c r="M371" s="6">
        <f t="shared" si="1"/>
        <v>2</v>
      </c>
    </row>
    <row r="372">
      <c r="A372" s="1">
        <v>101515.0</v>
      </c>
      <c r="B372" s="1">
        <v>53.0</v>
      </c>
      <c r="C372" s="1">
        <v>16000.0</v>
      </c>
      <c r="D372" s="1" t="s">
        <v>17</v>
      </c>
      <c r="E372" s="1">
        <v>7693.21</v>
      </c>
      <c r="F372" s="1">
        <v>4.0</v>
      </c>
      <c r="G372" s="1">
        <v>23.0</v>
      </c>
      <c r="H372" s="1">
        <v>2.0</v>
      </c>
      <c r="I372" s="1" t="s">
        <v>22</v>
      </c>
      <c r="J372" s="1">
        <v>0.062</v>
      </c>
      <c r="K372" s="1">
        <v>0.279</v>
      </c>
      <c r="L372" s="6" t="str">
        <f>if(J372&gt;QUARTILE!$B$3, "TOP", if(J372&lt;QUARTILE!$B$4, "BOTTOM", 0))</f>
        <v>BOTTOM</v>
      </c>
      <c r="M372" s="6">
        <f t="shared" si="1"/>
        <v>2</v>
      </c>
    </row>
    <row r="373">
      <c r="A373" s="1">
        <v>101518.0</v>
      </c>
      <c r="B373" s="1">
        <v>69.0</v>
      </c>
      <c r="C373" s="1">
        <v>19000.0</v>
      </c>
      <c r="D373" s="1" t="s">
        <v>17</v>
      </c>
      <c r="E373" s="1">
        <v>6735.14</v>
      </c>
      <c r="F373" s="1">
        <v>3.0</v>
      </c>
      <c r="G373" s="1">
        <v>16.0</v>
      </c>
      <c r="H373" s="1">
        <v>4.0</v>
      </c>
      <c r="I373" s="1" t="s">
        <v>22</v>
      </c>
      <c r="J373" s="1">
        <v>0.241</v>
      </c>
      <c r="K373" s="1">
        <v>0.256</v>
      </c>
      <c r="L373" s="6" t="str">
        <f>if(J373&gt;QUARTILE!$B$3, "TOP", if(J373&lt;QUARTILE!$B$4, "BOTTOM", 0))</f>
        <v>BOTTOM</v>
      </c>
      <c r="M373" s="6">
        <f t="shared" si="1"/>
        <v>2</v>
      </c>
    </row>
    <row r="374">
      <c r="A374" s="1">
        <v>101519.0</v>
      </c>
      <c r="B374" s="1">
        <v>73.0</v>
      </c>
      <c r="C374" s="1">
        <v>12000.0</v>
      </c>
      <c r="D374" s="1" t="s">
        <v>25</v>
      </c>
      <c r="E374" s="1">
        <v>5305.38</v>
      </c>
      <c r="F374" s="1">
        <v>3.0</v>
      </c>
      <c r="G374" s="1">
        <v>26.0</v>
      </c>
      <c r="H374" s="1">
        <v>6.0</v>
      </c>
      <c r="I374" s="1" t="s">
        <v>22</v>
      </c>
      <c r="J374" s="1">
        <v>0.259</v>
      </c>
      <c r="K374" s="1">
        <v>0.26</v>
      </c>
      <c r="L374" s="6" t="str">
        <f>if(J374&gt;QUARTILE!$B$3, "TOP", if(J374&lt;QUARTILE!$B$4, "BOTTOM", 0))</f>
        <v>BOTTOM</v>
      </c>
      <c r="M374" s="6">
        <f t="shared" si="1"/>
        <v>2</v>
      </c>
    </row>
    <row r="375">
      <c r="A375" s="1">
        <v>101521.0</v>
      </c>
      <c r="B375" s="1">
        <v>46.0</v>
      </c>
      <c r="C375" s="1">
        <v>12000.0</v>
      </c>
      <c r="D375" s="1" t="s">
        <v>25</v>
      </c>
      <c r="E375" s="1">
        <v>30788.11</v>
      </c>
      <c r="F375" s="1">
        <v>4.0</v>
      </c>
      <c r="G375" s="1">
        <v>21.0</v>
      </c>
      <c r="H375" s="1">
        <v>9.0</v>
      </c>
      <c r="I375" s="1" t="s">
        <v>18</v>
      </c>
      <c r="J375" s="1">
        <v>0.28</v>
      </c>
      <c r="K375" s="1">
        <v>0.132</v>
      </c>
      <c r="L375" s="6" t="str">
        <f>if(J375&gt;QUARTILE!$B$3, "TOP", if(J375&lt;QUARTILE!$B$4, "BOTTOM", 0))</f>
        <v>BOTTOM</v>
      </c>
      <c r="M375" s="6">
        <f t="shared" si="1"/>
        <v>1</v>
      </c>
    </row>
    <row r="376">
      <c r="A376" s="1">
        <v>101535.0</v>
      </c>
      <c r="B376" s="1">
        <v>53.0</v>
      </c>
      <c r="C376" s="1">
        <v>21000.0</v>
      </c>
      <c r="D376" s="1" t="s">
        <v>24</v>
      </c>
      <c r="E376" s="1">
        <v>1023.84</v>
      </c>
      <c r="F376" s="1">
        <v>1.0</v>
      </c>
      <c r="G376" s="1">
        <v>21.0</v>
      </c>
      <c r="H376" s="1">
        <v>6.0</v>
      </c>
      <c r="I376" s="1" t="s">
        <v>22</v>
      </c>
      <c r="J376" s="1">
        <v>0.069</v>
      </c>
      <c r="K376" s="1">
        <v>0.936</v>
      </c>
      <c r="L376" s="6" t="str">
        <f>if(J376&gt;QUARTILE!$B$3, "TOP", if(J376&lt;QUARTILE!$B$4, "BOTTOM", 0))</f>
        <v>BOTTOM</v>
      </c>
      <c r="M376" s="6">
        <f t="shared" si="1"/>
        <v>2</v>
      </c>
    </row>
    <row r="377">
      <c r="A377" s="1">
        <v>101536.0</v>
      </c>
      <c r="B377" s="1">
        <v>43.0</v>
      </c>
      <c r="C377" s="1">
        <v>45000.0</v>
      </c>
      <c r="D377" s="1" t="s">
        <v>23</v>
      </c>
      <c r="E377" s="1">
        <v>16232.82</v>
      </c>
      <c r="F377" s="1">
        <v>2.0</v>
      </c>
      <c r="G377" s="1">
        <v>17.0</v>
      </c>
      <c r="H377" s="1">
        <v>6.0</v>
      </c>
      <c r="I377" s="1" t="s">
        <v>22</v>
      </c>
      <c r="J377" s="1">
        <v>0.19</v>
      </c>
      <c r="K377" s="1">
        <v>0.95</v>
      </c>
      <c r="L377" s="6" t="str">
        <f>if(J377&gt;QUARTILE!$B$3, "TOP", if(J377&lt;QUARTILE!$B$4, "BOTTOM", 0))</f>
        <v>BOTTOM</v>
      </c>
      <c r="M377" s="6">
        <f t="shared" si="1"/>
        <v>2</v>
      </c>
    </row>
    <row r="378">
      <c r="A378" s="1">
        <v>101537.0</v>
      </c>
      <c r="B378" s="1">
        <v>60.0</v>
      </c>
      <c r="C378" s="1">
        <v>13000.0</v>
      </c>
      <c r="D378" s="1" t="s">
        <v>23</v>
      </c>
      <c r="E378" s="1">
        <v>419.34</v>
      </c>
      <c r="F378" s="1">
        <v>5.0</v>
      </c>
      <c r="G378" s="1">
        <v>15.0</v>
      </c>
      <c r="H378" s="1">
        <v>6.0</v>
      </c>
      <c r="I378" s="1" t="s">
        <v>22</v>
      </c>
      <c r="J378" s="1">
        <v>0.246</v>
      </c>
      <c r="K378" s="1">
        <v>0.71</v>
      </c>
      <c r="L378" s="6" t="str">
        <f>if(J378&gt;QUARTILE!$B$3, "TOP", if(J378&lt;QUARTILE!$B$4, "BOTTOM", 0))</f>
        <v>BOTTOM</v>
      </c>
      <c r="M378" s="6">
        <f t="shared" si="1"/>
        <v>2</v>
      </c>
    </row>
    <row r="379">
      <c r="A379" s="1">
        <v>101546.0</v>
      </c>
      <c r="B379" s="1">
        <v>23.0</v>
      </c>
      <c r="C379" s="1">
        <v>14000.0</v>
      </c>
      <c r="D379" s="1" t="s">
        <v>27</v>
      </c>
      <c r="E379" s="1">
        <v>11790.2</v>
      </c>
      <c r="F379" s="1">
        <v>4.0</v>
      </c>
      <c r="G379" s="1">
        <v>18.0</v>
      </c>
      <c r="H379" s="1">
        <v>13.0</v>
      </c>
      <c r="I379" s="1" t="s">
        <v>22</v>
      </c>
      <c r="J379" s="1">
        <v>0.208</v>
      </c>
      <c r="K379" s="1">
        <v>0.171</v>
      </c>
      <c r="L379" s="6" t="str">
        <f>if(J379&gt;QUARTILE!$B$3, "TOP", if(J379&lt;QUARTILE!$B$4, "BOTTOM", 0))</f>
        <v>BOTTOM</v>
      </c>
      <c r="M379" s="6">
        <f t="shared" si="1"/>
        <v>2</v>
      </c>
    </row>
    <row r="380">
      <c r="A380" s="1">
        <v>101549.0</v>
      </c>
      <c r="B380" s="1">
        <v>64.0</v>
      </c>
      <c r="C380" s="1">
        <v>27000.0</v>
      </c>
      <c r="D380" s="1" t="s">
        <v>25</v>
      </c>
      <c r="E380" s="1">
        <v>3575.59</v>
      </c>
      <c r="F380" s="1">
        <v>2.0</v>
      </c>
      <c r="G380" s="1">
        <v>17.0</v>
      </c>
      <c r="H380" s="1">
        <v>6.0</v>
      </c>
      <c r="I380" s="1" t="s">
        <v>22</v>
      </c>
      <c r="J380" s="1">
        <v>0.308</v>
      </c>
      <c r="K380" s="1">
        <v>0.997</v>
      </c>
      <c r="L380" s="6" t="str">
        <f>if(J380&gt;QUARTILE!$B$3, "TOP", if(J380&lt;QUARTILE!$B$4, "BOTTOM", 0))</f>
        <v>BOTTOM</v>
      </c>
      <c r="M380" s="6">
        <f t="shared" si="1"/>
        <v>2</v>
      </c>
    </row>
    <row r="381">
      <c r="A381" s="1">
        <v>101551.0</v>
      </c>
      <c r="B381" s="1">
        <v>63.0</v>
      </c>
      <c r="C381" s="1">
        <v>15000.0</v>
      </c>
      <c r="D381" s="1" t="s">
        <v>17</v>
      </c>
      <c r="E381" s="1">
        <v>21812.65</v>
      </c>
      <c r="F381" s="1">
        <v>3.0</v>
      </c>
      <c r="G381" s="1">
        <v>20.0</v>
      </c>
      <c r="H381" s="1">
        <v>4.0</v>
      </c>
      <c r="I381" s="1" t="s">
        <v>22</v>
      </c>
      <c r="J381" s="1">
        <v>0.077</v>
      </c>
      <c r="K381" s="1">
        <v>0.147</v>
      </c>
      <c r="L381" s="6" t="str">
        <f>if(J381&gt;QUARTILE!$B$3, "TOP", if(J381&lt;QUARTILE!$B$4, "BOTTOM", 0))</f>
        <v>BOTTOM</v>
      </c>
      <c r="M381" s="6">
        <f t="shared" si="1"/>
        <v>2</v>
      </c>
    </row>
    <row r="382">
      <c r="A382" s="1">
        <v>101553.0</v>
      </c>
      <c r="B382" s="1">
        <v>29.0</v>
      </c>
      <c r="C382" s="1">
        <v>24000.0</v>
      </c>
      <c r="D382" s="1" t="s">
        <v>23</v>
      </c>
      <c r="E382" s="1">
        <v>12345.71</v>
      </c>
      <c r="F382" s="1">
        <v>2.0</v>
      </c>
      <c r="G382" s="1">
        <v>22.0</v>
      </c>
      <c r="H382" s="1">
        <v>24.0</v>
      </c>
      <c r="I382" s="1" t="s">
        <v>26</v>
      </c>
      <c r="J382" s="1">
        <v>0.312</v>
      </c>
      <c r="K382" s="1">
        <v>0.154</v>
      </c>
      <c r="L382" s="6" t="str">
        <f>if(J382&gt;QUARTILE!$B$3, "TOP", if(J382&lt;QUARTILE!$B$4, "BOTTOM", 0))</f>
        <v>BOTTOM</v>
      </c>
      <c r="M382" s="6">
        <f t="shared" si="1"/>
        <v>3</v>
      </c>
    </row>
    <row r="383">
      <c r="A383" s="1">
        <v>101558.0</v>
      </c>
      <c r="B383" s="1">
        <v>35.0</v>
      </c>
      <c r="C383" s="1">
        <v>21000.0</v>
      </c>
      <c r="D383" s="1" t="s">
        <v>27</v>
      </c>
      <c r="E383" s="1">
        <v>9945.67</v>
      </c>
      <c r="F383" s="1">
        <v>2.0</v>
      </c>
      <c r="G383" s="1">
        <v>23.0</v>
      </c>
      <c r="H383" s="1">
        <v>5.0</v>
      </c>
      <c r="I383" s="1" t="s">
        <v>22</v>
      </c>
      <c r="J383" s="1">
        <v>0.165</v>
      </c>
      <c r="K383" s="1">
        <v>0.897</v>
      </c>
      <c r="L383" s="6" t="str">
        <f>if(J383&gt;QUARTILE!$B$3, "TOP", if(J383&lt;QUARTILE!$B$4, "BOTTOM", 0))</f>
        <v>BOTTOM</v>
      </c>
      <c r="M383" s="6">
        <f t="shared" si="1"/>
        <v>2</v>
      </c>
    </row>
    <row r="384">
      <c r="A384" s="1">
        <v>101565.0</v>
      </c>
      <c r="B384" s="1">
        <v>29.0</v>
      </c>
      <c r="C384" s="1">
        <v>46000.0</v>
      </c>
      <c r="D384" s="1" t="s">
        <v>27</v>
      </c>
      <c r="E384" s="1">
        <v>17370.46</v>
      </c>
      <c r="F384" s="1">
        <v>5.0</v>
      </c>
      <c r="G384" s="1">
        <v>25.0</v>
      </c>
      <c r="H384" s="1">
        <v>17.0</v>
      </c>
      <c r="I384" s="1" t="s">
        <v>18</v>
      </c>
      <c r="J384" s="1">
        <v>0.176</v>
      </c>
      <c r="K384" s="1">
        <v>0.949</v>
      </c>
      <c r="L384" s="6" t="str">
        <f>if(J384&gt;QUARTILE!$B$3, "TOP", if(J384&lt;QUARTILE!$B$4, "BOTTOM", 0))</f>
        <v>BOTTOM</v>
      </c>
      <c r="M384" s="6">
        <f t="shared" si="1"/>
        <v>1</v>
      </c>
    </row>
    <row r="385">
      <c r="A385" s="1">
        <v>101569.0</v>
      </c>
      <c r="B385" s="1">
        <v>21.0</v>
      </c>
      <c r="C385" s="1">
        <v>16000.0</v>
      </c>
      <c r="D385" s="1" t="s">
        <v>23</v>
      </c>
      <c r="E385" s="1">
        <v>7883.38</v>
      </c>
      <c r="F385" s="1">
        <v>3.0</v>
      </c>
      <c r="G385" s="1">
        <v>26.0</v>
      </c>
      <c r="H385" s="1">
        <v>10.0</v>
      </c>
      <c r="I385" s="1" t="s">
        <v>22</v>
      </c>
      <c r="J385" s="1">
        <v>0.197</v>
      </c>
      <c r="K385" s="1">
        <v>0.099</v>
      </c>
      <c r="L385" s="6" t="str">
        <f>if(J385&gt;QUARTILE!$B$3, "TOP", if(J385&lt;QUARTILE!$B$4, "BOTTOM", 0))</f>
        <v>BOTTOM</v>
      </c>
      <c r="M385" s="6">
        <f t="shared" si="1"/>
        <v>2</v>
      </c>
    </row>
    <row r="386">
      <c r="A386" s="1">
        <v>101577.0</v>
      </c>
      <c r="B386" s="1">
        <v>45.0</v>
      </c>
      <c r="C386" s="1">
        <v>14000.0</v>
      </c>
      <c r="D386" s="1" t="s">
        <v>25</v>
      </c>
      <c r="E386" s="1">
        <v>3640.52</v>
      </c>
      <c r="F386" s="1">
        <v>1.0</v>
      </c>
      <c r="G386" s="1">
        <v>23.0</v>
      </c>
      <c r="H386" s="1">
        <v>8.0</v>
      </c>
      <c r="I386" s="1" t="s">
        <v>22</v>
      </c>
      <c r="J386" s="1">
        <v>0.21</v>
      </c>
      <c r="K386" s="1">
        <v>0.91</v>
      </c>
      <c r="L386" s="6" t="str">
        <f>if(J386&gt;QUARTILE!$B$3, "TOP", if(J386&lt;QUARTILE!$B$4, "BOTTOM", 0))</f>
        <v>BOTTOM</v>
      </c>
      <c r="M386" s="6">
        <f t="shared" si="1"/>
        <v>2</v>
      </c>
    </row>
    <row r="387">
      <c r="A387" s="1">
        <v>101581.0</v>
      </c>
      <c r="B387" s="1">
        <v>71.0</v>
      </c>
      <c r="C387" s="1">
        <v>23000.0</v>
      </c>
      <c r="D387" s="1" t="s">
        <v>27</v>
      </c>
      <c r="E387" s="1">
        <v>5178.59</v>
      </c>
      <c r="F387" s="1">
        <v>2.0</v>
      </c>
      <c r="G387" s="1">
        <v>21.0</v>
      </c>
      <c r="H387" s="1">
        <v>3.0</v>
      </c>
      <c r="I387" s="1" t="s">
        <v>22</v>
      </c>
      <c r="J387" s="1">
        <v>0.085</v>
      </c>
      <c r="K387" s="1">
        <v>0.325</v>
      </c>
      <c r="L387" s="6" t="str">
        <f>if(J387&gt;QUARTILE!$B$3, "TOP", if(J387&lt;QUARTILE!$B$4, "BOTTOM", 0))</f>
        <v>BOTTOM</v>
      </c>
      <c r="M387" s="6">
        <f t="shared" si="1"/>
        <v>2</v>
      </c>
    </row>
    <row r="388">
      <c r="A388" s="1">
        <v>101584.0</v>
      </c>
      <c r="B388" s="1">
        <v>31.0</v>
      </c>
      <c r="C388" s="1">
        <v>40000.0</v>
      </c>
      <c r="D388" s="1" t="s">
        <v>25</v>
      </c>
      <c r="E388" s="1">
        <v>29271.84</v>
      </c>
      <c r="F388" s="1">
        <v>1.0</v>
      </c>
      <c r="G388" s="1">
        <v>20.0</v>
      </c>
      <c r="H388" s="1">
        <v>15.0</v>
      </c>
      <c r="I388" s="1" t="s">
        <v>18</v>
      </c>
      <c r="J388" s="1">
        <v>0.297</v>
      </c>
      <c r="K388" s="1">
        <v>0.413</v>
      </c>
      <c r="L388" s="6" t="str">
        <f>if(J388&gt;QUARTILE!$B$3, "TOP", if(J388&lt;QUARTILE!$B$4, "BOTTOM", 0))</f>
        <v>BOTTOM</v>
      </c>
      <c r="M388" s="6">
        <f t="shared" si="1"/>
        <v>1</v>
      </c>
    </row>
    <row r="389">
      <c r="A389" s="1">
        <v>101591.0</v>
      </c>
      <c r="B389" s="1">
        <v>63.0</v>
      </c>
      <c r="C389" s="1">
        <v>30000.0</v>
      </c>
      <c r="D389" s="1" t="s">
        <v>23</v>
      </c>
      <c r="E389" s="1">
        <v>18882.16</v>
      </c>
      <c r="F389" s="1">
        <v>2.0</v>
      </c>
      <c r="G389" s="1">
        <v>26.0</v>
      </c>
      <c r="H389" s="1">
        <v>6.0</v>
      </c>
      <c r="I389" s="1" t="s">
        <v>22</v>
      </c>
      <c r="J389" s="1">
        <v>0.272</v>
      </c>
      <c r="K389" s="1">
        <v>0.873</v>
      </c>
      <c r="L389" s="6" t="str">
        <f>if(J389&gt;QUARTILE!$B$3, "TOP", if(J389&lt;QUARTILE!$B$4, "BOTTOM", 0))</f>
        <v>BOTTOM</v>
      </c>
      <c r="M389" s="6">
        <f t="shared" si="1"/>
        <v>2</v>
      </c>
    </row>
    <row r="390">
      <c r="A390" s="1">
        <v>101603.0</v>
      </c>
      <c r="B390" s="1">
        <v>72.0</v>
      </c>
      <c r="C390" s="1">
        <v>24000.0</v>
      </c>
      <c r="D390" s="1" t="s">
        <v>27</v>
      </c>
      <c r="E390" s="1">
        <v>13419.84</v>
      </c>
      <c r="F390" s="1">
        <v>2.0</v>
      </c>
      <c r="G390" s="1">
        <v>16.0</v>
      </c>
      <c r="H390" s="1">
        <v>3.0</v>
      </c>
      <c r="I390" s="1" t="s">
        <v>22</v>
      </c>
      <c r="J390" s="1">
        <v>0.226</v>
      </c>
      <c r="K390" s="1">
        <v>0.04</v>
      </c>
      <c r="L390" s="6" t="str">
        <f>if(J390&gt;QUARTILE!$B$3, "TOP", if(J390&lt;QUARTILE!$B$4, "BOTTOM", 0))</f>
        <v>BOTTOM</v>
      </c>
      <c r="M390" s="6">
        <f t="shared" si="1"/>
        <v>2</v>
      </c>
    </row>
    <row r="391">
      <c r="A391" s="1">
        <v>101608.0</v>
      </c>
      <c r="B391" s="1">
        <v>64.0</v>
      </c>
      <c r="C391" s="1">
        <v>17000.0</v>
      </c>
      <c r="D391" s="1" t="s">
        <v>27</v>
      </c>
      <c r="E391" s="1">
        <v>144.01</v>
      </c>
      <c r="F391" s="1">
        <v>1.0</v>
      </c>
      <c r="G391" s="1">
        <v>24.0</v>
      </c>
      <c r="H391" s="1">
        <v>8.0</v>
      </c>
      <c r="I391" s="1" t="s">
        <v>22</v>
      </c>
      <c r="J391" s="1">
        <v>0.107</v>
      </c>
      <c r="K391" s="1">
        <v>0.831</v>
      </c>
      <c r="L391" s="6" t="str">
        <f>if(J391&gt;QUARTILE!$B$3, "TOP", if(J391&lt;QUARTILE!$B$4, "BOTTOM", 0))</f>
        <v>BOTTOM</v>
      </c>
      <c r="M391" s="6">
        <f t="shared" si="1"/>
        <v>2</v>
      </c>
    </row>
    <row r="392">
      <c r="A392" s="1">
        <v>101610.0</v>
      </c>
      <c r="B392" s="1">
        <v>70.0</v>
      </c>
      <c r="C392" s="1">
        <v>21000.0</v>
      </c>
      <c r="D392" s="1" t="s">
        <v>17</v>
      </c>
      <c r="E392" s="1">
        <v>8022.91</v>
      </c>
      <c r="F392" s="1">
        <v>5.0</v>
      </c>
      <c r="G392" s="1">
        <v>19.0</v>
      </c>
      <c r="H392" s="1">
        <v>4.0</v>
      </c>
      <c r="I392" s="1" t="s">
        <v>22</v>
      </c>
      <c r="J392" s="1">
        <v>0.098</v>
      </c>
      <c r="K392" s="1">
        <v>0.695</v>
      </c>
      <c r="L392" s="6" t="str">
        <f>if(J392&gt;QUARTILE!$B$3, "TOP", if(J392&lt;QUARTILE!$B$4, "BOTTOM", 0))</f>
        <v>BOTTOM</v>
      </c>
      <c r="M392" s="6">
        <f t="shared" si="1"/>
        <v>2</v>
      </c>
    </row>
    <row r="393">
      <c r="A393" s="1">
        <v>101620.0</v>
      </c>
      <c r="B393" s="1">
        <v>69.0</v>
      </c>
      <c r="C393" s="1">
        <v>22000.0</v>
      </c>
      <c r="D393" s="1" t="s">
        <v>27</v>
      </c>
      <c r="E393" s="1">
        <v>7234.92</v>
      </c>
      <c r="F393" s="1">
        <v>3.0</v>
      </c>
      <c r="G393" s="1">
        <v>15.0</v>
      </c>
      <c r="H393" s="1">
        <v>5.0</v>
      </c>
      <c r="I393" s="1" t="s">
        <v>22</v>
      </c>
      <c r="J393" s="1">
        <v>0.274</v>
      </c>
      <c r="K393" s="1">
        <v>0.671</v>
      </c>
      <c r="L393" s="6" t="str">
        <f>if(J393&gt;QUARTILE!$B$3, "TOP", if(J393&lt;QUARTILE!$B$4, "BOTTOM", 0))</f>
        <v>BOTTOM</v>
      </c>
      <c r="M393" s="6">
        <f t="shared" si="1"/>
        <v>2</v>
      </c>
    </row>
    <row r="394">
      <c r="A394" s="1">
        <v>101621.0</v>
      </c>
      <c r="B394" s="1">
        <v>42.0</v>
      </c>
      <c r="C394" s="1">
        <v>19000.0</v>
      </c>
      <c r="D394" s="1" t="s">
        <v>25</v>
      </c>
      <c r="E394" s="1">
        <v>19401.54</v>
      </c>
      <c r="F394" s="1">
        <v>3.0</v>
      </c>
      <c r="G394" s="1">
        <v>21.0</v>
      </c>
      <c r="H394" s="1">
        <v>7.0</v>
      </c>
      <c r="I394" s="1" t="s">
        <v>22</v>
      </c>
      <c r="J394" s="1">
        <v>0.115</v>
      </c>
      <c r="K394" s="1">
        <v>0.99</v>
      </c>
      <c r="L394" s="6" t="str">
        <f>if(J394&gt;QUARTILE!$B$3, "TOP", if(J394&lt;QUARTILE!$B$4, "BOTTOM", 0))</f>
        <v>BOTTOM</v>
      </c>
      <c r="M394" s="6">
        <f t="shared" si="1"/>
        <v>2</v>
      </c>
    </row>
    <row r="395">
      <c r="A395" s="1">
        <v>101625.0</v>
      </c>
      <c r="B395" s="1">
        <v>19.0</v>
      </c>
      <c r="C395" s="1">
        <v>14000.0</v>
      </c>
      <c r="D395" s="1" t="s">
        <v>23</v>
      </c>
      <c r="E395" s="1">
        <v>1517.6</v>
      </c>
      <c r="F395" s="1">
        <v>4.0</v>
      </c>
      <c r="G395" s="1">
        <v>16.0</v>
      </c>
      <c r="H395" s="1">
        <v>10.0</v>
      </c>
      <c r="I395" s="1" t="s">
        <v>22</v>
      </c>
      <c r="J395" s="1">
        <v>0.259</v>
      </c>
      <c r="K395" s="1">
        <v>0.383</v>
      </c>
      <c r="L395" s="6" t="str">
        <f>if(J395&gt;QUARTILE!$B$3, "TOP", if(J395&lt;QUARTILE!$B$4, "BOTTOM", 0))</f>
        <v>BOTTOM</v>
      </c>
      <c r="M395" s="6">
        <f t="shared" si="1"/>
        <v>2</v>
      </c>
    </row>
    <row r="396">
      <c r="A396" s="1">
        <v>101629.0</v>
      </c>
      <c r="B396" s="1">
        <v>51.0</v>
      </c>
      <c r="C396" s="1">
        <v>23000.0</v>
      </c>
      <c r="D396" s="1" t="s">
        <v>27</v>
      </c>
      <c r="E396" s="1">
        <v>20866.09</v>
      </c>
      <c r="F396" s="1">
        <v>1.0</v>
      </c>
      <c r="G396" s="1">
        <v>21.0</v>
      </c>
      <c r="H396" s="1">
        <v>2.0</v>
      </c>
      <c r="I396" s="1" t="s">
        <v>22</v>
      </c>
      <c r="J396" s="1">
        <v>0.006</v>
      </c>
      <c r="K396" s="1">
        <v>0.995</v>
      </c>
      <c r="L396" s="6" t="str">
        <f>if(J396&gt;QUARTILE!$B$3, "TOP", if(J396&lt;QUARTILE!$B$4, "BOTTOM", 0))</f>
        <v>BOTTOM</v>
      </c>
      <c r="M396" s="6">
        <f t="shared" si="1"/>
        <v>2</v>
      </c>
    </row>
    <row r="397">
      <c r="A397" s="1">
        <v>101637.0</v>
      </c>
      <c r="B397" s="1">
        <v>71.0</v>
      </c>
      <c r="C397" s="1">
        <v>13000.0</v>
      </c>
      <c r="D397" s="1" t="s">
        <v>17</v>
      </c>
      <c r="E397" s="1">
        <v>706.8</v>
      </c>
      <c r="F397" s="1">
        <v>2.0</v>
      </c>
      <c r="G397" s="1">
        <v>13.0</v>
      </c>
      <c r="H397" s="1">
        <v>5.0</v>
      </c>
      <c r="I397" s="1" t="s">
        <v>22</v>
      </c>
      <c r="J397" s="1">
        <v>0.012</v>
      </c>
      <c r="K397" s="1">
        <v>0.088</v>
      </c>
      <c r="L397" s="6" t="str">
        <f>if(J397&gt;QUARTILE!$B$3, "TOP", if(J397&lt;QUARTILE!$B$4, "BOTTOM", 0))</f>
        <v>BOTTOM</v>
      </c>
      <c r="M397" s="6">
        <f t="shared" si="1"/>
        <v>2</v>
      </c>
    </row>
    <row r="398">
      <c r="A398" s="1">
        <v>101638.0</v>
      </c>
      <c r="B398" s="1">
        <v>41.0</v>
      </c>
      <c r="C398" s="1">
        <v>14000.0</v>
      </c>
      <c r="D398" s="1" t="s">
        <v>25</v>
      </c>
      <c r="E398" s="1">
        <v>23463.39</v>
      </c>
      <c r="F398" s="1">
        <v>3.0</v>
      </c>
      <c r="G398" s="1">
        <v>22.0</v>
      </c>
      <c r="H398" s="1">
        <v>8.0</v>
      </c>
      <c r="I398" s="1" t="s">
        <v>22</v>
      </c>
      <c r="J398" s="1">
        <v>0.171</v>
      </c>
      <c r="K398" s="1">
        <v>0.5</v>
      </c>
      <c r="L398" s="6" t="str">
        <f>if(J398&gt;QUARTILE!$B$3, "TOP", if(J398&lt;QUARTILE!$B$4, "BOTTOM", 0))</f>
        <v>BOTTOM</v>
      </c>
      <c r="M398" s="6">
        <f t="shared" si="1"/>
        <v>2</v>
      </c>
    </row>
    <row r="399">
      <c r="A399" s="1">
        <v>101640.0</v>
      </c>
      <c r="B399" s="1">
        <v>24.0</v>
      </c>
      <c r="C399" s="1">
        <v>17000.0</v>
      </c>
      <c r="D399" s="1" t="s">
        <v>25</v>
      </c>
      <c r="E399" s="1">
        <v>6809.46</v>
      </c>
      <c r="F399" s="1">
        <v>4.0</v>
      </c>
      <c r="G399" s="1">
        <v>19.0</v>
      </c>
      <c r="H399" s="1">
        <v>11.0</v>
      </c>
      <c r="I399" s="1" t="s">
        <v>22</v>
      </c>
      <c r="J399" s="1">
        <v>0.165</v>
      </c>
      <c r="K399" s="1">
        <v>0.312</v>
      </c>
      <c r="L399" s="6" t="str">
        <f>if(J399&gt;QUARTILE!$B$3, "TOP", if(J399&lt;QUARTILE!$B$4, "BOTTOM", 0))</f>
        <v>BOTTOM</v>
      </c>
      <c r="M399" s="6">
        <f t="shared" si="1"/>
        <v>2</v>
      </c>
    </row>
    <row r="400">
      <c r="A400" s="1">
        <v>101645.0</v>
      </c>
      <c r="B400" s="1">
        <v>50.0</v>
      </c>
      <c r="C400" s="1">
        <v>14000.0</v>
      </c>
      <c r="D400" s="1" t="s">
        <v>31</v>
      </c>
      <c r="E400" s="1">
        <v>24618.69</v>
      </c>
      <c r="F400" s="1">
        <v>3.0</v>
      </c>
      <c r="G400" s="1">
        <v>22.0</v>
      </c>
      <c r="H400" s="1">
        <v>6.0</v>
      </c>
      <c r="I400" s="1" t="s">
        <v>22</v>
      </c>
      <c r="J400" s="1">
        <v>0.174</v>
      </c>
      <c r="K400" s="1">
        <v>0.85</v>
      </c>
      <c r="L400" s="6" t="str">
        <f>if(J400&gt;QUARTILE!$B$3, "TOP", if(J400&lt;QUARTILE!$B$4, "BOTTOM", 0))</f>
        <v>BOTTOM</v>
      </c>
      <c r="M400" s="6">
        <f t="shared" si="1"/>
        <v>2</v>
      </c>
    </row>
    <row r="401">
      <c r="A401" s="1">
        <v>101647.0</v>
      </c>
      <c r="B401" s="1">
        <v>46.0</v>
      </c>
      <c r="C401" s="1">
        <v>20000.0</v>
      </c>
      <c r="D401" s="1" t="s">
        <v>23</v>
      </c>
      <c r="E401" s="1">
        <v>46932.91</v>
      </c>
      <c r="F401" s="1">
        <v>4.0</v>
      </c>
      <c r="G401" s="1">
        <v>18.0</v>
      </c>
      <c r="H401" s="1">
        <v>14.0</v>
      </c>
      <c r="I401" s="1" t="s">
        <v>18</v>
      </c>
      <c r="J401" s="1">
        <v>0.27</v>
      </c>
      <c r="K401" s="1">
        <v>0.551</v>
      </c>
      <c r="L401" s="6" t="str">
        <f>if(J401&gt;QUARTILE!$B$3, "TOP", if(J401&lt;QUARTILE!$B$4, "BOTTOM", 0))</f>
        <v>BOTTOM</v>
      </c>
      <c r="M401" s="6">
        <f t="shared" si="1"/>
        <v>1</v>
      </c>
    </row>
    <row r="402">
      <c r="A402" s="1">
        <v>101658.0</v>
      </c>
      <c r="B402" s="1">
        <v>37.0</v>
      </c>
      <c r="C402" s="1">
        <v>9000.0</v>
      </c>
      <c r="D402" s="1" t="s">
        <v>17</v>
      </c>
      <c r="E402" s="1">
        <v>4665.9</v>
      </c>
      <c r="F402" s="1">
        <v>4.0</v>
      </c>
      <c r="G402" s="1">
        <v>19.0</v>
      </c>
      <c r="H402" s="1">
        <v>7.0</v>
      </c>
      <c r="I402" s="1" t="s">
        <v>22</v>
      </c>
      <c r="J402" s="1">
        <v>0.056</v>
      </c>
      <c r="K402" s="1">
        <v>0.069</v>
      </c>
      <c r="L402" s="6" t="str">
        <f>if(J402&gt;QUARTILE!$B$3, "TOP", if(J402&lt;QUARTILE!$B$4, "BOTTOM", 0))</f>
        <v>BOTTOM</v>
      </c>
      <c r="M402" s="6">
        <f t="shared" si="1"/>
        <v>2</v>
      </c>
    </row>
    <row r="403">
      <c r="A403" s="1">
        <v>101659.0</v>
      </c>
      <c r="B403" s="1">
        <v>58.0</v>
      </c>
      <c r="C403" s="1">
        <v>40000.0</v>
      </c>
      <c r="D403" s="1" t="s">
        <v>25</v>
      </c>
      <c r="E403" s="1">
        <v>3290.01</v>
      </c>
      <c r="F403" s="1">
        <v>5.0</v>
      </c>
      <c r="G403" s="1">
        <v>23.0</v>
      </c>
      <c r="H403" s="1">
        <v>6.0</v>
      </c>
      <c r="I403" s="1" t="s">
        <v>22</v>
      </c>
      <c r="J403" s="1">
        <v>0.151</v>
      </c>
      <c r="K403" s="1">
        <v>0.792</v>
      </c>
      <c r="L403" s="6" t="str">
        <f>if(J403&gt;QUARTILE!$B$3, "TOP", if(J403&lt;QUARTILE!$B$4, "BOTTOM", 0))</f>
        <v>BOTTOM</v>
      </c>
      <c r="M403" s="6">
        <f t="shared" si="1"/>
        <v>2</v>
      </c>
    </row>
    <row r="404">
      <c r="A404" s="1">
        <v>101660.0</v>
      </c>
      <c r="B404" s="1">
        <v>66.0</v>
      </c>
      <c r="C404" s="1">
        <v>21000.0</v>
      </c>
      <c r="D404" s="1" t="s">
        <v>23</v>
      </c>
      <c r="E404" s="1">
        <v>15821.8</v>
      </c>
      <c r="F404" s="1">
        <v>1.0</v>
      </c>
      <c r="G404" s="1">
        <v>25.0</v>
      </c>
      <c r="H404" s="1">
        <v>5.0</v>
      </c>
      <c r="I404" s="1" t="s">
        <v>22</v>
      </c>
      <c r="J404" s="1">
        <v>0.14</v>
      </c>
      <c r="K404" s="1">
        <v>0.789</v>
      </c>
      <c r="L404" s="6" t="str">
        <f>if(J404&gt;QUARTILE!$B$3, "TOP", if(J404&lt;QUARTILE!$B$4, "BOTTOM", 0))</f>
        <v>BOTTOM</v>
      </c>
      <c r="M404" s="6">
        <f t="shared" si="1"/>
        <v>2</v>
      </c>
    </row>
    <row r="405">
      <c r="A405" s="1">
        <v>101663.0</v>
      </c>
      <c r="B405" s="1">
        <v>39.0</v>
      </c>
      <c r="C405" s="1">
        <v>17000.0</v>
      </c>
      <c r="D405" s="1" t="s">
        <v>17</v>
      </c>
      <c r="E405" s="1">
        <v>6773.89</v>
      </c>
      <c r="F405" s="1">
        <v>2.0</v>
      </c>
      <c r="G405" s="1">
        <v>28.0</v>
      </c>
      <c r="H405" s="1">
        <v>16.0</v>
      </c>
      <c r="I405" s="1" t="s">
        <v>18</v>
      </c>
      <c r="J405" s="1">
        <v>0.148</v>
      </c>
      <c r="K405" s="1">
        <v>0.094</v>
      </c>
      <c r="L405" s="6" t="str">
        <f>if(J405&gt;QUARTILE!$B$3, "TOP", if(J405&lt;QUARTILE!$B$4, "BOTTOM", 0))</f>
        <v>BOTTOM</v>
      </c>
      <c r="M405" s="6">
        <f t="shared" si="1"/>
        <v>1</v>
      </c>
    </row>
    <row r="406">
      <c r="A406" s="1">
        <v>101665.0</v>
      </c>
      <c r="B406" s="1">
        <v>80.0</v>
      </c>
      <c r="C406" s="1">
        <v>52000.0</v>
      </c>
      <c r="D406" s="1" t="s">
        <v>23</v>
      </c>
      <c r="E406" s="1">
        <v>18181.24</v>
      </c>
      <c r="F406" s="1">
        <v>3.0</v>
      </c>
      <c r="G406" s="1">
        <v>24.0</v>
      </c>
      <c r="H406" s="1">
        <v>8.0</v>
      </c>
      <c r="I406" s="1" t="s">
        <v>22</v>
      </c>
      <c r="J406" s="1">
        <v>0.216</v>
      </c>
      <c r="K406" s="1">
        <v>0.958</v>
      </c>
      <c r="L406" s="6" t="str">
        <f>if(J406&gt;QUARTILE!$B$3, "TOP", if(J406&lt;QUARTILE!$B$4, "BOTTOM", 0))</f>
        <v>BOTTOM</v>
      </c>
      <c r="M406" s="6">
        <f t="shared" si="1"/>
        <v>2</v>
      </c>
    </row>
    <row r="407">
      <c r="A407" s="1">
        <v>101667.0</v>
      </c>
      <c r="B407" s="1">
        <v>57.0</v>
      </c>
      <c r="C407" s="1">
        <v>7000.0</v>
      </c>
      <c r="D407" s="1" t="s">
        <v>23</v>
      </c>
      <c r="E407" s="1">
        <v>21918.44</v>
      </c>
      <c r="F407" s="1">
        <v>5.0</v>
      </c>
      <c r="G407" s="1">
        <v>12.0</v>
      </c>
      <c r="H407" s="1">
        <v>5.0</v>
      </c>
      <c r="I407" s="1" t="s">
        <v>22</v>
      </c>
      <c r="J407" s="1">
        <v>0.124</v>
      </c>
      <c r="K407" s="1">
        <v>0.007</v>
      </c>
      <c r="L407" s="6" t="str">
        <f>if(J407&gt;QUARTILE!$B$3, "TOP", if(J407&lt;QUARTILE!$B$4, "BOTTOM", 0))</f>
        <v>BOTTOM</v>
      </c>
      <c r="M407" s="6">
        <f t="shared" si="1"/>
        <v>2</v>
      </c>
    </row>
    <row r="408">
      <c r="A408" s="1">
        <v>101672.0</v>
      </c>
      <c r="B408" s="1">
        <v>30.0</v>
      </c>
      <c r="C408" s="1">
        <v>29000.0</v>
      </c>
      <c r="D408" s="1" t="s">
        <v>23</v>
      </c>
      <c r="E408" s="1">
        <v>5552.58</v>
      </c>
      <c r="F408" s="1">
        <v>2.0</v>
      </c>
      <c r="G408" s="1">
        <v>22.0</v>
      </c>
      <c r="H408" s="1">
        <v>11.0</v>
      </c>
      <c r="I408" s="1" t="s">
        <v>22</v>
      </c>
      <c r="J408" s="1">
        <v>0.068</v>
      </c>
      <c r="K408" s="1">
        <v>0.096</v>
      </c>
      <c r="L408" s="6" t="str">
        <f>if(J408&gt;QUARTILE!$B$3, "TOP", if(J408&lt;QUARTILE!$B$4, "BOTTOM", 0))</f>
        <v>BOTTOM</v>
      </c>
      <c r="M408" s="6">
        <f t="shared" si="1"/>
        <v>2</v>
      </c>
    </row>
    <row r="409">
      <c r="A409" s="1">
        <v>101677.0</v>
      </c>
      <c r="B409" s="1">
        <v>73.0</v>
      </c>
      <c r="C409" s="1">
        <v>12000.0</v>
      </c>
      <c r="D409" s="1" t="s">
        <v>27</v>
      </c>
      <c r="E409" s="1">
        <v>11148.91</v>
      </c>
      <c r="F409" s="1">
        <v>3.0</v>
      </c>
      <c r="G409" s="1">
        <v>23.0</v>
      </c>
      <c r="H409" s="1">
        <v>1.0</v>
      </c>
      <c r="I409" s="1" t="s">
        <v>22</v>
      </c>
      <c r="J409" s="1">
        <v>0.044</v>
      </c>
      <c r="K409" s="1">
        <v>0.062</v>
      </c>
      <c r="L409" s="6" t="str">
        <f>if(J409&gt;QUARTILE!$B$3, "TOP", if(J409&lt;QUARTILE!$B$4, "BOTTOM", 0))</f>
        <v>BOTTOM</v>
      </c>
      <c r="M409" s="6">
        <f t="shared" si="1"/>
        <v>2</v>
      </c>
    </row>
    <row r="410">
      <c r="A410" s="1">
        <v>101678.0</v>
      </c>
      <c r="B410" s="1">
        <v>36.0</v>
      </c>
      <c r="C410" s="1">
        <v>12000.0</v>
      </c>
      <c r="D410" s="1" t="s">
        <v>23</v>
      </c>
      <c r="E410" s="1">
        <v>29758.29</v>
      </c>
      <c r="F410" s="1">
        <v>5.0</v>
      </c>
      <c r="G410" s="1">
        <v>14.0</v>
      </c>
      <c r="H410" s="1">
        <v>15.0</v>
      </c>
      <c r="I410" s="1" t="s">
        <v>18</v>
      </c>
      <c r="J410" s="1">
        <v>0.303</v>
      </c>
      <c r="K410" s="1">
        <v>0.703</v>
      </c>
      <c r="L410" s="6" t="str">
        <f>if(J410&gt;QUARTILE!$B$3, "TOP", if(J410&lt;QUARTILE!$B$4, "BOTTOM", 0))</f>
        <v>BOTTOM</v>
      </c>
      <c r="M410" s="6">
        <f t="shared" si="1"/>
        <v>1</v>
      </c>
    </row>
    <row r="411">
      <c r="A411" s="1">
        <v>101679.0</v>
      </c>
      <c r="B411" s="1">
        <v>79.0</v>
      </c>
      <c r="C411" s="1">
        <v>11000.0</v>
      </c>
      <c r="D411" s="1" t="s">
        <v>25</v>
      </c>
      <c r="E411" s="1">
        <v>12712.95</v>
      </c>
      <c r="F411" s="1">
        <v>1.0</v>
      </c>
      <c r="G411" s="1">
        <v>22.0</v>
      </c>
      <c r="H411" s="1">
        <v>1.0</v>
      </c>
      <c r="I411" s="1" t="s">
        <v>22</v>
      </c>
      <c r="J411" s="1">
        <v>0.309</v>
      </c>
      <c r="K411" s="1">
        <v>0.051</v>
      </c>
      <c r="L411" s="6" t="str">
        <f>if(J411&gt;QUARTILE!$B$3, "TOP", if(J411&lt;QUARTILE!$B$4, "BOTTOM", 0))</f>
        <v>BOTTOM</v>
      </c>
      <c r="M411" s="6">
        <f t="shared" si="1"/>
        <v>2</v>
      </c>
    </row>
    <row r="412">
      <c r="A412" s="1">
        <v>101682.0</v>
      </c>
      <c r="B412" s="1">
        <v>46.0</v>
      </c>
      <c r="C412" s="1">
        <v>17000.0</v>
      </c>
      <c r="D412" s="1" t="s">
        <v>25</v>
      </c>
      <c r="E412" s="1">
        <v>32009.77</v>
      </c>
      <c r="F412" s="1">
        <v>4.0</v>
      </c>
      <c r="G412" s="1">
        <v>22.0</v>
      </c>
      <c r="H412" s="1">
        <v>5.0</v>
      </c>
      <c r="I412" s="1" t="s">
        <v>18</v>
      </c>
      <c r="J412" s="1">
        <v>0.311</v>
      </c>
      <c r="K412" s="1">
        <v>0.747</v>
      </c>
      <c r="L412" s="6" t="str">
        <f>if(J412&gt;QUARTILE!$B$3, "TOP", if(J412&lt;QUARTILE!$B$4, "BOTTOM", 0))</f>
        <v>BOTTOM</v>
      </c>
      <c r="M412" s="6">
        <f t="shared" si="1"/>
        <v>1</v>
      </c>
    </row>
    <row r="413">
      <c r="A413" s="1">
        <v>101686.0</v>
      </c>
      <c r="B413" s="1">
        <v>47.0</v>
      </c>
      <c r="C413" s="1">
        <v>23000.0</v>
      </c>
      <c r="D413" s="1" t="s">
        <v>24</v>
      </c>
      <c r="E413" s="1">
        <v>4128.72</v>
      </c>
      <c r="F413" s="1">
        <v>4.0</v>
      </c>
      <c r="G413" s="1">
        <v>22.0</v>
      </c>
      <c r="H413" s="1">
        <v>6.0</v>
      </c>
      <c r="I413" s="1" t="s">
        <v>22</v>
      </c>
      <c r="J413" s="1">
        <v>0.224</v>
      </c>
      <c r="K413" s="1">
        <v>0.921</v>
      </c>
      <c r="L413" s="6" t="str">
        <f>if(J413&gt;QUARTILE!$B$3, "TOP", if(J413&lt;QUARTILE!$B$4, "BOTTOM", 0))</f>
        <v>BOTTOM</v>
      </c>
      <c r="M413" s="6">
        <f t="shared" si="1"/>
        <v>2</v>
      </c>
    </row>
    <row r="414">
      <c r="A414" s="1">
        <v>101690.0</v>
      </c>
      <c r="B414" s="1">
        <v>35.0</v>
      </c>
      <c r="C414" s="1">
        <v>18000.0</v>
      </c>
      <c r="D414" s="1" t="s">
        <v>25</v>
      </c>
      <c r="E414" s="1">
        <v>4067.55</v>
      </c>
      <c r="F414" s="1">
        <v>3.0</v>
      </c>
      <c r="G414" s="1">
        <v>17.0</v>
      </c>
      <c r="H414" s="1">
        <v>10.0</v>
      </c>
      <c r="I414" s="1" t="s">
        <v>22</v>
      </c>
      <c r="J414" s="1">
        <v>0.276</v>
      </c>
      <c r="K414" s="1">
        <v>0.317</v>
      </c>
      <c r="L414" s="6" t="str">
        <f>if(J414&gt;QUARTILE!$B$3, "TOP", if(J414&lt;QUARTILE!$B$4, "BOTTOM", 0))</f>
        <v>BOTTOM</v>
      </c>
      <c r="M414" s="6">
        <f t="shared" si="1"/>
        <v>2</v>
      </c>
    </row>
    <row r="415">
      <c r="A415" s="1">
        <v>101692.0</v>
      </c>
      <c r="B415" s="1">
        <v>31.0</v>
      </c>
      <c r="C415" s="1">
        <v>16000.0</v>
      </c>
      <c r="D415" s="1" t="s">
        <v>23</v>
      </c>
      <c r="E415" s="1">
        <v>26801.09</v>
      </c>
      <c r="F415" s="1">
        <v>5.0</v>
      </c>
      <c r="G415" s="1">
        <v>24.0</v>
      </c>
      <c r="H415" s="1">
        <v>5.0</v>
      </c>
      <c r="I415" s="1" t="s">
        <v>22</v>
      </c>
      <c r="J415" s="1">
        <v>0.103</v>
      </c>
      <c r="K415" s="1">
        <v>0.787</v>
      </c>
      <c r="L415" s="6" t="str">
        <f>if(J415&gt;QUARTILE!$B$3, "TOP", if(J415&lt;QUARTILE!$B$4, "BOTTOM", 0))</f>
        <v>BOTTOM</v>
      </c>
      <c r="M415" s="6">
        <f t="shared" si="1"/>
        <v>2</v>
      </c>
    </row>
    <row r="416">
      <c r="A416" s="1">
        <v>101694.0</v>
      </c>
      <c r="B416" s="1">
        <v>64.0</v>
      </c>
      <c r="C416" s="1">
        <v>19000.0</v>
      </c>
      <c r="D416" s="1" t="s">
        <v>25</v>
      </c>
      <c r="E416" s="1">
        <v>1505.22</v>
      </c>
      <c r="F416" s="1">
        <v>2.0</v>
      </c>
      <c r="G416" s="1">
        <v>24.0</v>
      </c>
      <c r="H416" s="1">
        <v>2.0</v>
      </c>
      <c r="I416" s="1" t="s">
        <v>22</v>
      </c>
      <c r="J416" s="1">
        <v>0.254</v>
      </c>
      <c r="K416" s="1">
        <v>0.399</v>
      </c>
      <c r="L416" s="6" t="str">
        <f>if(J416&gt;QUARTILE!$B$3, "TOP", if(J416&lt;QUARTILE!$B$4, "BOTTOM", 0))</f>
        <v>BOTTOM</v>
      </c>
      <c r="M416" s="6">
        <f t="shared" si="1"/>
        <v>2</v>
      </c>
    </row>
    <row r="417">
      <c r="A417" s="1">
        <v>101699.0</v>
      </c>
      <c r="B417" s="1">
        <v>66.0</v>
      </c>
      <c r="C417" s="1">
        <v>10000.0</v>
      </c>
      <c r="D417" s="1" t="s">
        <v>25</v>
      </c>
      <c r="E417" s="1">
        <v>2107.49</v>
      </c>
      <c r="F417" s="1">
        <v>3.0</v>
      </c>
      <c r="G417" s="1">
        <v>23.0</v>
      </c>
      <c r="H417" s="1">
        <v>6.0</v>
      </c>
      <c r="I417" s="1" t="s">
        <v>22</v>
      </c>
      <c r="J417" s="1">
        <v>0.173</v>
      </c>
      <c r="K417" s="1">
        <v>0.398</v>
      </c>
      <c r="L417" s="6" t="str">
        <f>if(J417&gt;QUARTILE!$B$3, "TOP", if(J417&lt;QUARTILE!$B$4, "BOTTOM", 0))</f>
        <v>BOTTOM</v>
      </c>
      <c r="M417" s="6">
        <f t="shared" si="1"/>
        <v>2</v>
      </c>
    </row>
    <row r="418">
      <c r="A418" s="1">
        <v>101706.0</v>
      </c>
      <c r="B418" s="1">
        <v>18.0</v>
      </c>
      <c r="C418" s="1">
        <v>17000.0</v>
      </c>
      <c r="D418" s="1" t="s">
        <v>23</v>
      </c>
      <c r="E418" s="1">
        <v>20095.47</v>
      </c>
      <c r="F418" s="1">
        <v>5.0</v>
      </c>
      <c r="G418" s="1">
        <v>19.0</v>
      </c>
      <c r="H418" s="1">
        <v>18.0</v>
      </c>
      <c r="I418" s="1" t="s">
        <v>18</v>
      </c>
      <c r="J418" s="1">
        <v>0.246</v>
      </c>
      <c r="K418" s="1">
        <v>0.504</v>
      </c>
      <c r="L418" s="6" t="str">
        <f>if(J418&gt;QUARTILE!$B$3, "TOP", if(J418&lt;QUARTILE!$B$4, "BOTTOM", 0))</f>
        <v>BOTTOM</v>
      </c>
      <c r="M418" s="6">
        <f t="shared" si="1"/>
        <v>1</v>
      </c>
    </row>
    <row r="419">
      <c r="A419" s="1">
        <v>101709.0</v>
      </c>
      <c r="B419" s="1">
        <v>72.0</v>
      </c>
      <c r="C419" s="1">
        <v>36000.0</v>
      </c>
      <c r="D419" s="1" t="s">
        <v>23</v>
      </c>
      <c r="E419" s="1">
        <v>14016.3</v>
      </c>
      <c r="F419" s="1">
        <v>4.0</v>
      </c>
      <c r="G419" s="1">
        <v>23.0</v>
      </c>
      <c r="H419" s="1">
        <v>1.0</v>
      </c>
      <c r="I419" s="1" t="s">
        <v>22</v>
      </c>
      <c r="J419" s="1">
        <v>0.129</v>
      </c>
      <c r="K419" s="1">
        <v>0.768</v>
      </c>
      <c r="L419" s="6" t="str">
        <f>if(J419&gt;QUARTILE!$B$3, "TOP", if(J419&lt;QUARTILE!$B$4, "BOTTOM", 0))</f>
        <v>BOTTOM</v>
      </c>
      <c r="M419" s="6">
        <f t="shared" si="1"/>
        <v>2</v>
      </c>
    </row>
    <row r="420">
      <c r="A420" s="1">
        <v>101710.0</v>
      </c>
      <c r="B420" s="1">
        <v>56.0</v>
      </c>
      <c r="C420" s="1">
        <v>37000.0</v>
      </c>
      <c r="D420" s="1" t="s">
        <v>25</v>
      </c>
      <c r="E420" s="1">
        <v>12167.21</v>
      </c>
      <c r="F420" s="1">
        <v>5.0</v>
      </c>
      <c r="G420" s="1">
        <v>16.0</v>
      </c>
      <c r="H420" s="1">
        <v>7.0</v>
      </c>
      <c r="I420" s="1" t="s">
        <v>22</v>
      </c>
      <c r="J420" s="1">
        <v>0.291</v>
      </c>
      <c r="K420" s="1">
        <v>0.769</v>
      </c>
      <c r="L420" s="6" t="str">
        <f>if(J420&gt;QUARTILE!$B$3, "TOP", if(J420&lt;QUARTILE!$B$4, "BOTTOM", 0))</f>
        <v>BOTTOM</v>
      </c>
      <c r="M420" s="6">
        <f t="shared" si="1"/>
        <v>2</v>
      </c>
    </row>
    <row r="421">
      <c r="A421" s="1">
        <v>101712.0</v>
      </c>
      <c r="B421" s="1">
        <v>49.0</v>
      </c>
      <c r="C421" s="1">
        <v>43000.0</v>
      </c>
      <c r="D421" s="1" t="s">
        <v>17</v>
      </c>
      <c r="E421" s="1">
        <v>256.42</v>
      </c>
      <c r="F421" s="1">
        <v>3.0</v>
      </c>
      <c r="G421" s="1">
        <v>15.0</v>
      </c>
      <c r="H421" s="1">
        <v>11.0</v>
      </c>
      <c r="I421" s="1" t="s">
        <v>22</v>
      </c>
      <c r="J421" s="1">
        <v>0.204</v>
      </c>
      <c r="K421" s="1">
        <v>0.792</v>
      </c>
      <c r="L421" s="6" t="str">
        <f>if(J421&gt;QUARTILE!$B$3, "TOP", if(J421&lt;QUARTILE!$B$4, "BOTTOM", 0))</f>
        <v>BOTTOM</v>
      </c>
      <c r="M421" s="6">
        <f t="shared" si="1"/>
        <v>2</v>
      </c>
    </row>
    <row r="422">
      <c r="A422" s="1">
        <v>101715.0</v>
      </c>
      <c r="B422" s="1">
        <v>36.0</v>
      </c>
      <c r="C422" s="1">
        <v>21000.0</v>
      </c>
      <c r="D422" s="1" t="s">
        <v>27</v>
      </c>
      <c r="E422" s="1">
        <v>9572.94</v>
      </c>
      <c r="F422" s="1">
        <v>5.0</v>
      </c>
      <c r="G422" s="1">
        <v>12.0</v>
      </c>
      <c r="H422" s="1">
        <v>11.0</v>
      </c>
      <c r="I422" s="1" t="s">
        <v>22</v>
      </c>
      <c r="J422" s="1">
        <v>0.048</v>
      </c>
      <c r="K422" s="1">
        <v>0.77</v>
      </c>
      <c r="L422" s="6" t="str">
        <f>if(J422&gt;QUARTILE!$B$3, "TOP", if(J422&lt;QUARTILE!$B$4, "BOTTOM", 0))</f>
        <v>BOTTOM</v>
      </c>
      <c r="M422" s="6">
        <f t="shared" si="1"/>
        <v>2</v>
      </c>
    </row>
    <row r="423">
      <c r="A423" s="1">
        <v>101720.0</v>
      </c>
      <c r="B423" s="1">
        <v>40.0</v>
      </c>
      <c r="C423" s="1">
        <v>31000.0</v>
      </c>
      <c r="D423" s="1" t="s">
        <v>23</v>
      </c>
      <c r="E423" s="1">
        <v>7029.98</v>
      </c>
      <c r="F423" s="1">
        <v>3.0</v>
      </c>
      <c r="G423" s="1">
        <v>26.0</v>
      </c>
      <c r="H423" s="1">
        <v>11.0</v>
      </c>
      <c r="I423" s="1" t="s">
        <v>18</v>
      </c>
      <c r="J423" s="1">
        <v>0.191</v>
      </c>
      <c r="K423" s="1">
        <v>0.202</v>
      </c>
      <c r="L423" s="6" t="str">
        <f>if(J423&gt;QUARTILE!$B$3, "TOP", if(J423&lt;QUARTILE!$B$4, "BOTTOM", 0))</f>
        <v>BOTTOM</v>
      </c>
      <c r="M423" s="6">
        <f t="shared" si="1"/>
        <v>1</v>
      </c>
    </row>
    <row r="424">
      <c r="A424" s="1">
        <v>101723.0</v>
      </c>
      <c r="B424" s="1">
        <v>49.0</v>
      </c>
      <c r="C424" s="1">
        <v>27000.0</v>
      </c>
      <c r="D424" s="1" t="s">
        <v>25</v>
      </c>
      <c r="E424" s="1">
        <v>12410.42</v>
      </c>
      <c r="F424" s="1">
        <v>3.0</v>
      </c>
      <c r="G424" s="1">
        <v>26.0</v>
      </c>
      <c r="H424" s="1">
        <v>18.0</v>
      </c>
      <c r="I424" s="1" t="s">
        <v>22</v>
      </c>
      <c r="J424" s="1">
        <v>0.17</v>
      </c>
      <c r="K424" s="1">
        <v>0.407</v>
      </c>
      <c r="L424" s="6" t="str">
        <f>if(J424&gt;QUARTILE!$B$3, "TOP", if(J424&lt;QUARTILE!$B$4, "BOTTOM", 0))</f>
        <v>BOTTOM</v>
      </c>
      <c r="M424" s="6">
        <f t="shared" si="1"/>
        <v>2</v>
      </c>
    </row>
    <row r="425">
      <c r="A425" s="1">
        <v>101729.0</v>
      </c>
      <c r="B425" s="1">
        <v>74.0</v>
      </c>
      <c r="C425" s="1">
        <v>21000.0</v>
      </c>
      <c r="D425" s="1" t="s">
        <v>25</v>
      </c>
      <c r="E425" s="1">
        <v>24499.28</v>
      </c>
      <c r="F425" s="1">
        <v>4.0</v>
      </c>
      <c r="G425" s="1">
        <v>24.0</v>
      </c>
      <c r="H425" s="1">
        <v>5.0</v>
      </c>
      <c r="I425" s="1" t="s">
        <v>22</v>
      </c>
      <c r="J425" s="1">
        <v>0.081</v>
      </c>
      <c r="K425" s="1">
        <v>0.794</v>
      </c>
      <c r="L425" s="6" t="str">
        <f>if(J425&gt;QUARTILE!$B$3, "TOP", if(J425&lt;QUARTILE!$B$4, "BOTTOM", 0))</f>
        <v>BOTTOM</v>
      </c>
      <c r="M425" s="6">
        <f t="shared" si="1"/>
        <v>2</v>
      </c>
    </row>
    <row r="426">
      <c r="A426" s="1">
        <v>101732.0</v>
      </c>
      <c r="B426" s="1">
        <v>41.0</v>
      </c>
      <c r="C426" s="1">
        <v>35000.0</v>
      </c>
      <c r="D426" s="1" t="s">
        <v>23</v>
      </c>
      <c r="E426" s="1">
        <v>12961.48</v>
      </c>
      <c r="F426" s="1">
        <v>4.0</v>
      </c>
      <c r="G426" s="1">
        <v>20.0</v>
      </c>
      <c r="H426" s="1">
        <v>8.0</v>
      </c>
      <c r="I426" s="1" t="s">
        <v>22</v>
      </c>
      <c r="J426" s="1">
        <v>0.097</v>
      </c>
      <c r="K426" s="1">
        <v>0.939</v>
      </c>
      <c r="L426" s="6" t="str">
        <f>if(J426&gt;QUARTILE!$B$3, "TOP", if(J426&lt;QUARTILE!$B$4, "BOTTOM", 0))</f>
        <v>BOTTOM</v>
      </c>
      <c r="M426" s="6">
        <f t="shared" si="1"/>
        <v>2</v>
      </c>
    </row>
    <row r="427">
      <c r="A427" s="1">
        <v>101739.0</v>
      </c>
      <c r="B427" s="1">
        <v>74.0</v>
      </c>
      <c r="C427" s="1">
        <v>13000.0</v>
      </c>
      <c r="D427" s="1" t="s">
        <v>25</v>
      </c>
      <c r="E427" s="1">
        <v>15448.79</v>
      </c>
      <c r="F427" s="1">
        <v>3.0</v>
      </c>
      <c r="G427" s="1">
        <v>20.0</v>
      </c>
      <c r="H427" s="1">
        <v>7.0</v>
      </c>
      <c r="I427" s="1" t="s">
        <v>22</v>
      </c>
      <c r="J427" s="1">
        <v>0.287</v>
      </c>
      <c r="K427" s="1">
        <v>0.238</v>
      </c>
      <c r="L427" s="6" t="str">
        <f>if(J427&gt;QUARTILE!$B$3, "TOP", if(J427&lt;QUARTILE!$B$4, "BOTTOM", 0))</f>
        <v>BOTTOM</v>
      </c>
      <c r="M427" s="6">
        <f t="shared" si="1"/>
        <v>2</v>
      </c>
    </row>
    <row r="428">
      <c r="A428" s="1">
        <v>101742.0</v>
      </c>
      <c r="B428" s="1">
        <v>20.0</v>
      </c>
      <c r="C428" s="1">
        <v>25000.0</v>
      </c>
      <c r="D428" s="1" t="s">
        <v>24</v>
      </c>
      <c r="E428" s="1">
        <v>11184.3</v>
      </c>
      <c r="F428" s="1">
        <v>5.0</v>
      </c>
      <c r="G428" s="1">
        <v>12.0</v>
      </c>
      <c r="H428" s="1">
        <v>16.0</v>
      </c>
      <c r="I428" s="1" t="s">
        <v>22</v>
      </c>
      <c r="J428" s="1">
        <v>0.285</v>
      </c>
      <c r="K428" s="1">
        <v>0.194</v>
      </c>
      <c r="L428" s="6" t="str">
        <f>if(J428&gt;QUARTILE!$B$3, "TOP", if(J428&lt;QUARTILE!$B$4, "BOTTOM", 0))</f>
        <v>BOTTOM</v>
      </c>
      <c r="M428" s="6">
        <f t="shared" si="1"/>
        <v>2</v>
      </c>
    </row>
    <row r="429">
      <c r="A429" s="1">
        <v>101743.0</v>
      </c>
      <c r="B429" s="1">
        <v>68.0</v>
      </c>
      <c r="C429" s="1">
        <v>24000.0</v>
      </c>
      <c r="D429" s="1" t="s">
        <v>25</v>
      </c>
      <c r="E429" s="1">
        <v>15160.04</v>
      </c>
      <c r="F429" s="1">
        <v>1.0</v>
      </c>
      <c r="G429" s="1">
        <v>14.0</v>
      </c>
      <c r="H429" s="1">
        <v>6.0</v>
      </c>
      <c r="I429" s="1" t="s">
        <v>22</v>
      </c>
      <c r="J429" s="1">
        <v>0.298</v>
      </c>
      <c r="K429" s="1">
        <v>0.187</v>
      </c>
      <c r="L429" s="6" t="str">
        <f>if(J429&gt;QUARTILE!$B$3, "TOP", if(J429&lt;QUARTILE!$B$4, "BOTTOM", 0))</f>
        <v>BOTTOM</v>
      </c>
      <c r="M429" s="6">
        <f t="shared" si="1"/>
        <v>2</v>
      </c>
    </row>
    <row r="430">
      <c r="A430" s="1">
        <v>101744.0</v>
      </c>
      <c r="B430" s="1">
        <v>50.0</v>
      </c>
      <c r="C430" s="1">
        <v>34000.0</v>
      </c>
      <c r="D430" s="1" t="s">
        <v>23</v>
      </c>
      <c r="E430" s="1">
        <v>6392.66</v>
      </c>
      <c r="F430" s="1">
        <v>4.0</v>
      </c>
      <c r="G430" s="1">
        <v>19.0</v>
      </c>
      <c r="H430" s="1">
        <v>3.0</v>
      </c>
      <c r="I430" s="1" t="s">
        <v>22</v>
      </c>
      <c r="J430" s="1">
        <v>0.129</v>
      </c>
      <c r="K430" s="1">
        <v>0.413</v>
      </c>
      <c r="L430" s="6" t="str">
        <f>if(J430&gt;QUARTILE!$B$3, "TOP", if(J430&lt;QUARTILE!$B$4, "BOTTOM", 0))</f>
        <v>BOTTOM</v>
      </c>
      <c r="M430" s="6">
        <f t="shared" si="1"/>
        <v>2</v>
      </c>
    </row>
    <row r="431">
      <c r="A431" s="1">
        <v>101749.0</v>
      </c>
      <c r="B431" s="1">
        <v>52.0</v>
      </c>
      <c r="C431" s="1">
        <v>7000.0</v>
      </c>
      <c r="D431" s="1" t="s">
        <v>23</v>
      </c>
      <c r="E431" s="1">
        <v>25337.56</v>
      </c>
      <c r="F431" s="1">
        <v>4.0</v>
      </c>
      <c r="G431" s="1">
        <v>22.0</v>
      </c>
      <c r="H431" s="1">
        <v>3.0</v>
      </c>
      <c r="I431" s="1" t="s">
        <v>22</v>
      </c>
      <c r="J431" s="1">
        <v>0.08</v>
      </c>
      <c r="K431" s="1">
        <v>0.494</v>
      </c>
      <c r="L431" s="6" t="str">
        <f>if(J431&gt;QUARTILE!$B$3, "TOP", if(J431&lt;QUARTILE!$B$4, "BOTTOM", 0))</f>
        <v>BOTTOM</v>
      </c>
      <c r="M431" s="6">
        <f t="shared" si="1"/>
        <v>2</v>
      </c>
    </row>
    <row r="432">
      <c r="A432" s="1">
        <v>101750.0</v>
      </c>
      <c r="B432" s="1">
        <v>49.0</v>
      </c>
      <c r="C432" s="1">
        <v>38000.0</v>
      </c>
      <c r="D432" s="1" t="s">
        <v>27</v>
      </c>
      <c r="E432" s="1">
        <v>8216.05</v>
      </c>
      <c r="F432" s="1">
        <v>1.0</v>
      </c>
      <c r="G432" s="1">
        <v>19.0</v>
      </c>
      <c r="H432" s="1">
        <v>12.0</v>
      </c>
      <c r="I432" s="1" t="s">
        <v>18</v>
      </c>
      <c r="J432" s="1">
        <v>0.247</v>
      </c>
      <c r="K432" s="1">
        <v>0.316</v>
      </c>
      <c r="L432" s="6" t="str">
        <f>if(J432&gt;QUARTILE!$B$3, "TOP", if(J432&lt;QUARTILE!$B$4, "BOTTOM", 0))</f>
        <v>BOTTOM</v>
      </c>
      <c r="M432" s="6">
        <f t="shared" si="1"/>
        <v>1</v>
      </c>
    </row>
    <row r="433">
      <c r="A433" s="1">
        <v>101757.0</v>
      </c>
      <c r="B433" s="1">
        <v>33.0</v>
      </c>
      <c r="C433" s="1">
        <v>24000.0</v>
      </c>
      <c r="D433" s="1" t="s">
        <v>27</v>
      </c>
      <c r="E433" s="1">
        <v>4322.59</v>
      </c>
      <c r="F433" s="1">
        <v>4.0</v>
      </c>
      <c r="G433" s="1">
        <v>22.0</v>
      </c>
      <c r="H433" s="1">
        <v>12.0</v>
      </c>
      <c r="I433" s="1" t="s">
        <v>18</v>
      </c>
      <c r="J433" s="1">
        <v>0.186</v>
      </c>
      <c r="K433" s="1">
        <v>0.726</v>
      </c>
      <c r="L433" s="6" t="str">
        <f>if(J433&gt;QUARTILE!$B$3, "TOP", if(J433&lt;QUARTILE!$B$4, "BOTTOM", 0))</f>
        <v>BOTTOM</v>
      </c>
      <c r="M433" s="6">
        <f t="shared" si="1"/>
        <v>1</v>
      </c>
    </row>
    <row r="434">
      <c r="A434" s="1">
        <v>101762.0</v>
      </c>
      <c r="B434" s="1">
        <v>38.0</v>
      </c>
      <c r="C434" s="1">
        <v>18000.0</v>
      </c>
      <c r="D434" s="1" t="s">
        <v>27</v>
      </c>
      <c r="E434" s="1">
        <v>10380.98</v>
      </c>
      <c r="F434" s="1">
        <v>3.0</v>
      </c>
      <c r="G434" s="1">
        <v>21.0</v>
      </c>
      <c r="H434" s="1">
        <v>11.0</v>
      </c>
      <c r="I434" s="1" t="s">
        <v>18</v>
      </c>
      <c r="J434" s="1">
        <v>0.209</v>
      </c>
      <c r="K434" s="1">
        <v>0.812</v>
      </c>
      <c r="L434" s="6" t="str">
        <f>if(J434&gt;QUARTILE!$B$3, "TOP", if(J434&lt;QUARTILE!$B$4, "BOTTOM", 0))</f>
        <v>BOTTOM</v>
      </c>
      <c r="M434" s="6">
        <f t="shared" si="1"/>
        <v>1</v>
      </c>
    </row>
    <row r="435">
      <c r="A435" s="1">
        <v>101769.0</v>
      </c>
      <c r="B435" s="1">
        <v>27.0</v>
      </c>
      <c r="C435" s="1">
        <v>39000.0</v>
      </c>
      <c r="D435" s="1" t="s">
        <v>27</v>
      </c>
      <c r="E435" s="1">
        <v>17222.16</v>
      </c>
      <c r="F435" s="1">
        <v>5.0</v>
      </c>
      <c r="G435" s="1">
        <v>17.0</v>
      </c>
      <c r="H435" s="1">
        <v>12.0</v>
      </c>
      <c r="I435" s="1" t="s">
        <v>22</v>
      </c>
      <c r="J435" s="1">
        <v>0.014</v>
      </c>
      <c r="K435" s="1">
        <v>0.535</v>
      </c>
      <c r="L435" s="6" t="str">
        <f>if(J435&gt;QUARTILE!$B$3, "TOP", if(J435&lt;QUARTILE!$B$4, "BOTTOM", 0))</f>
        <v>BOTTOM</v>
      </c>
      <c r="M435" s="6">
        <f t="shared" si="1"/>
        <v>2</v>
      </c>
    </row>
    <row r="436">
      <c r="A436" s="1">
        <v>101770.0</v>
      </c>
      <c r="B436" s="1">
        <v>24.0</v>
      </c>
      <c r="C436" s="1">
        <v>43000.0</v>
      </c>
      <c r="D436" s="1" t="s">
        <v>25</v>
      </c>
      <c r="E436" s="1">
        <v>18451.78</v>
      </c>
      <c r="F436" s="1">
        <v>3.0</v>
      </c>
      <c r="G436" s="1">
        <v>25.0</v>
      </c>
      <c r="H436" s="1">
        <v>10.0</v>
      </c>
      <c r="I436" s="1" t="s">
        <v>22</v>
      </c>
      <c r="J436" s="1">
        <v>0.052</v>
      </c>
      <c r="K436" s="1">
        <v>0.54</v>
      </c>
      <c r="L436" s="6" t="str">
        <f>if(J436&gt;QUARTILE!$B$3, "TOP", if(J436&lt;QUARTILE!$B$4, "BOTTOM", 0))</f>
        <v>BOTTOM</v>
      </c>
      <c r="M436" s="6">
        <f t="shared" si="1"/>
        <v>2</v>
      </c>
    </row>
    <row r="437">
      <c r="A437" s="1">
        <v>101772.0</v>
      </c>
      <c r="B437" s="1">
        <v>40.0</v>
      </c>
      <c r="C437" s="1">
        <v>12000.0</v>
      </c>
      <c r="D437" s="1" t="s">
        <v>30</v>
      </c>
      <c r="E437" s="1">
        <v>6342.73</v>
      </c>
      <c r="F437" s="1">
        <v>1.0</v>
      </c>
      <c r="G437" s="1">
        <v>18.0</v>
      </c>
      <c r="H437" s="1">
        <v>9.0</v>
      </c>
      <c r="I437" s="1" t="s">
        <v>22</v>
      </c>
      <c r="J437" s="1">
        <v>0.014</v>
      </c>
      <c r="K437" s="1">
        <v>0.28</v>
      </c>
      <c r="L437" s="6" t="str">
        <f>if(J437&gt;QUARTILE!$B$3, "TOP", if(J437&lt;QUARTILE!$B$4, "BOTTOM", 0))</f>
        <v>BOTTOM</v>
      </c>
      <c r="M437" s="6">
        <f t="shared" si="1"/>
        <v>2</v>
      </c>
    </row>
    <row r="438">
      <c r="A438" s="1">
        <v>101773.0</v>
      </c>
      <c r="B438" s="1">
        <v>38.0</v>
      </c>
      <c r="C438" s="1">
        <v>40000.0</v>
      </c>
      <c r="D438" s="1" t="s">
        <v>25</v>
      </c>
      <c r="E438" s="1">
        <v>10262.15</v>
      </c>
      <c r="F438" s="1">
        <v>1.0</v>
      </c>
      <c r="G438" s="1">
        <v>23.0</v>
      </c>
      <c r="H438" s="1">
        <v>7.0</v>
      </c>
      <c r="I438" s="1" t="s">
        <v>22</v>
      </c>
      <c r="J438" s="1">
        <v>0.083</v>
      </c>
      <c r="K438" s="1">
        <v>0.062</v>
      </c>
      <c r="L438" s="6" t="str">
        <f>if(J438&gt;QUARTILE!$B$3, "TOP", if(J438&lt;QUARTILE!$B$4, "BOTTOM", 0))</f>
        <v>BOTTOM</v>
      </c>
      <c r="M438" s="6">
        <f t="shared" si="1"/>
        <v>2</v>
      </c>
    </row>
    <row r="439">
      <c r="A439" s="1">
        <v>101774.0</v>
      </c>
      <c r="B439" s="1">
        <v>36.0</v>
      </c>
      <c r="C439" s="1">
        <v>21000.0</v>
      </c>
      <c r="D439" s="1" t="s">
        <v>25</v>
      </c>
      <c r="E439" s="1">
        <v>760.66</v>
      </c>
      <c r="F439" s="1">
        <v>5.0</v>
      </c>
      <c r="G439" s="1">
        <v>18.0</v>
      </c>
      <c r="H439" s="1">
        <v>9.0</v>
      </c>
      <c r="I439" s="1" t="s">
        <v>22</v>
      </c>
      <c r="J439" s="1">
        <v>0.256</v>
      </c>
      <c r="K439" s="1">
        <v>0.378</v>
      </c>
      <c r="L439" s="6" t="str">
        <f>if(J439&gt;QUARTILE!$B$3, "TOP", if(J439&lt;QUARTILE!$B$4, "BOTTOM", 0))</f>
        <v>BOTTOM</v>
      </c>
      <c r="M439" s="6">
        <f t="shared" si="1"/>
        <v>2</v>
      </c>
    </row>
    <row r="440">
      <c r="A440" s="1">
        <v>101779.0</v>
      </c>
      <c r="B440" s="1">
        <v>46.0</v>
      </c>
      <c r="C440" s="1">
        <v>5000.0</v>
      </c>
      <c r="D440" s="1" t="s">
        <v>23</v>
      </c>
      <c r="E440" s="1">
        <v>858.91</v>
      </c>
      <c r="F440" s="1">
        <v>3.0</v>
      </c>
      <c r="G440" s="1">
        <v>13.0</v>
      </c>
      <c r="H440" s="1">
        <v>13.0</v>
      </c>
      <c r="I440" s="1" t="s">
        <v>18</v>
      </c>
      <c r="J440" s="1">
        <v>0.252</v>
      </c>
      <c r="K440" s="1">
        <v>0.738</v>
      </c>
      <c r="L440" s="6" t="str">
        <f>if(J440&gt;QUARTILE!$B$3, "TOP", if(J440&lt;QUARTILE!$B$4, "BOTTOM", 0))</f>
        <v>BOTTOM</v>
      </c>
      <c r="M440" s="6">
        <f t="shared" si="1"/>
        <v>1</v>
      </c>
    </row>
    <row r="441">
      <c r="A441" s="1">
        <v>101783.0</v>
      </c>
      <c r="B441" s="1">
        <v>18.0</v>
      </c>
      <c r="C441" s="1">
        <v>47000.0</v>
      </c>
      <c r="D441" s="1" t="s">
        <v>17</v>
      </c>
      <c r="E441" s="1">
        <v>13152.06</v>
      </c>
      <c r="F441" s="1">
        <v>5.0</v>
      </c>
      <c r="G441" s="1">
        <v>22.0</v>
      </c>
      <c r="H441" s="1">
        <v>16.0</v>
      </c>
      <c r="I441" s="1" t="s">
        <v>18</v>
      </c>
      <c r="J441" s="1">
        <v>0.198</v>
      </c>
      <c r="K441" s="1">
        <v>0.371</v>
      </c>
      <c r="L441" s="6" t="str">
        <f>if(J441&gt;QUARTILE!$B$3, "TOP", if(J441&lt;QUARTILE!$B$4, "BOTTOM", 0))</f>
        <v>BOTTOM</v>
      </c>
      <c r="M441" s="6">
        <f t="shared" si="1"/>
        <v>1</v>
      </c>
    </row>
    <row r="442">
      <c r="A442" s="1">
        <v>101796.0</v>
      </c>
      <c r="B442" s="1">
        <v>22.0</v>
      </c>
      <c r="C442" s="1">
        <v>14000.0</v>
      </c>
      <c r="D442" s="1" t="s">
        <v>23</v>
      </c>
      <c r="E442" s="1">
        <v>21040.69</v>
      </c>
      <c r="F442" s="1">
        <v>2.0</v>
      </c>
      <c r="G442" s="1">
        <v>24.0</v>
      </c>
      <c r="H442" s="1">
        <v>18.0</v>
      </c>
      <c r="I442" s="1" t="s">
        <v>22</v>
      </c>
      <c r="J442" s="1">
        <v>0.283</v>
      </c>
      <c r="K442" s="1">
        <v>0.331</v>
      </c>
      <c r="L442" s="6" t="str">
        <f>if(J442&gt;QUARTILE!$B$3, "TOP", if(J442&lt;QUARTILE!$B$4, "BOTTOM", 0))</f>
        <v>BOTTOM</v>
      </c>
      <c r="M442" s="6">
        <f t="shared" si="1"/>
        <v>2</v>
      </c>
    </row>
    <row r="443">
      <c r="A443" s="1">
        <v>101802.0</v>
      </c>
      <c r="B443" s="1">
        <v>70.0</v>
      </c>
      <c r="C443" s="1">
        <v>38000.0</v>
      </c>
      <c r="D443" s="1" t="s">
        <v>24</v>
      </c>
      <c r="E443" s="1">
        <v>39964.99</v>
      </c>
      <c r="F443" s="1">
        <v>1.0</v>
      </c>
      <c r="G443" s="1">
        <v>20.0</v>
      </c>
      <c r="H443" s="1">
        <v>2.0</v>
      </c>
      <c r="I443" s="1" t="s">
        <v>18</v>
      </c>
      <c r="J443" s="1">
        <v>0.282</v>
      </c>
      <c r="K443" s="1">
        <v>0.0</v>
      </c>
      <c r="L443" s="6" t="str">
        <f>if(J443&gt;QUARTILE!$B$3, "TOP", if(J443&lt;QUARTILE!$B$4, "BOTTOM", 0))</f>
        <v>BOTTOM</v>
      </c>
      <c r="M443" s="6">
        <f t="shared" si="1"/>
        <v>1</v>
      </c>
    </row>
    <row r="444">
      <c r="A444" s="1">
        <v>101804.0</v>
      </c>
      <c r="B444" s="1">
        <v>52.0</v>
      </c>
      <c r="C444" s="1">
        <v>22000.0</v>
      </c>
      <c r="D444" s="1" t="s">
        <v>23</v>
      </c>
      <c r="E444" s="1">
        <v>4494.22</v>
      </c>
      <c r="F444" s="1">
        <v>2.0</v>
      </c>
      <c r="G444" s="1">
        <v>25.0</v>
      </c>
      <c r="H444" s="1">
        <v>2.0</v>
      </c>
      <c r="I444" s="1" t="s">
        <v>22</v>
      </c>
      <c r="J444" s="1">
        <v>0.169</v>
      </c>
      <c r="K444" s="1">
        <v>0.367</v>
      </c>
      <c r="L444" s="6" t="str">
        <f>if(J444&gt;QUARTILE!$B$3, "TOP", if(J444&lt;QUARTILE!$B$4, "BOTTOM", 0))</f>
        <v>BOTTOM</v>
      </c>
      <c r="M444" s="6">
        <f t="shared" si="1"/>
        <v>2</v>
      </c>
    </row>
    <row r="445">
      <c r="A445" s="1">
        <v>101807.0</v>
      </c>
      <c r="B445" s="1">
        <v>39.0</v>
      </c>
      <c r="C445" s="1">
        <v>48000.0</v>
      </c>
      <c r="D445" s="1" t="s">
        <v>21</v>
      </c>
      <c r="E445" s="1">
        <v>85095.79</v>
      </c>
      <c r="F445" s="1">
        <v>3.0</v>
      </c>
      <c r="G445" s="1">
        <v>17.0</v>
      </c>
      <c r="H445" s="1">
        <v>15.0</v>
      </c>
      <c r="I445" s="1" t="s">
        <v>22</v>
      </c>
      <c r="J445" s="1">
        <v>0.288</v>
      </c>
      <c r="K445" s="1">
        <v>0.369</v>
      </c>
      <c r="L445" s="6" t="str">
        <f>if(J445&gt;QUARTILE!$B$3, "TOP", if(J445&lt;QUARTILE!$B$4, "BOTTOM", 0))</f>
        <v>BOTTOM</v>
      </c>
      <c r="M445" s="6">
        <f t="shared" si="1"/>
        <v>2</v>
      </c>
    </row>
    <row r="446">
      <c r="A446" s="1">
        <v>101808.0</v>
      </c>
      <c r="B446" s="1">
        <v>61.0</v>
      </c>
      <c r="C446" s="1">
        <v>17000.0</v>
      </c>
      <c r="D446" s="1" t="s">
        <v>23</v>
      </c>
      <c r="E446" s="1">
        <v>12479.72</v>
      </c>
      <c r="F446" s="1">
        <v>4.0</v>
      </c>
      <c r="G446" s="1">
        <v>16.0</v>
      </c>
      <c r="H446" s="1">
        <v>4.0</v>
      </c>
      <c r="I446" s="1" t="s">
        <v>22</v>
      </c>
      <c r="J446" s="1">
        <v>0.234</v>
      </c>
      <c r="K446" s="1">
        <v>0.698</v>
      </c>
      <c r="L446" s="6" t="str">
        <f>if(J446&gt;QUARTILE!$B$3, "TOP", if(J446&lt;QUARTILE!$B$4, "BOTTOM", 0))</f>
        <v>BOTTOM</v>
      </c>
      <c r="M446" s="6">
        <f t="shared" si="1"/>
        <v>2</v>
      </c>
    </row>
    <row r="447">
      <c r="A447" s="1">
        <v>101811.0</v>
      </c>
      <c r="B447" s="1">
        <v>27.0</v>
      </c>
      <c r="C447" s="1">
        <v>20000.0</v>
      </c>
      <c r="D447" s="1" t="s">
        <v>17</v>
      </c>
      <c r="E447" s="1">
        <v>6832.3</v>
      </c>
      <c r="F447" s="1">
        <v>3.0</v>
      </c>
      <c r="G447" s="1">
        <v>17.0</v>
      </c>
      <c r="H447" s="1">
        <v>11.0</v>
      </c>
      <c r="I447" s="1" t="s">
        <v>22</v>
      </c>
      <c r="J447" s="1">
        <v>0.272</v>
      </c>
      <c r="K447" s="1">
        <v>0.87</v>
      </c>
      <c r="L447" s="6" t="str">
        <f>if(J447&gt;QUARTILE!$B$3, "TOP", if(J447&lt;QUARTILE!$B$4, "BOTTOM", 0))</f>
        <v>BOTTOM</v>
      </c>
      <c r="M447" s="6">
        <f t="shared" si="1"/>
        <v>2</v>
      </c>
    </row>
    <row r="448">
      <c r="A448" s="1">
        <v>101812.0</v>
      </c>
      <c r="B448" s="1">
        <v>47.0</v>
      </c>
      <c r="C448" s="1">
        <v>52000.0</v>
      </c>
      <c r="D448" s="1" t="s">
        <v>23</v>
      </c>
      <c r="E448" s="1">
        <v>19070.76</v>
      </c>
      <c r="F448" s="1">
        <v>5.0</v>
      </c>
      <c r="G448" s="1">
        <v>15.0</v>
      </c>
      <c r="H448" s="1">
        <v>10.0</v>
      </c>
      <c r="I448" s="1" t="s">
        <v>22</v>
      </c>
      <c r="J448" s="1">
        <v>0.184</v>
      </c>
      <c r="K448" s="1">
        <v>0.166</v>
      </c>
      <c r="L448" s="6" t="str">
        <f>if(J448&gt;QUARTILE!$B$3, "TOP", if(J448&lt;QUARTILE!$B$4, "BOTTOM", 0))</f>
        <v>BOTTOM</v>
      </c>
      <c r="M448" s="6">
        <f t="shared" si="1"/>
        <v>2</v>
      </c>
    </row>
    <row r="449">
      <c r="A449" s="1">
        <v>101814.0</v>
      </c>
      <c r="B449" s="1">
        <v>76.0</v>
      </c>
      <c r="C449" s="1">
        <v>56000.0</v>
      </c>
      <c r="D449" s="1" t="s">
        <v>23</v>
      </c>
      <c r="E449" s="1">
        <v>30683.26</v>
      </c>
      <c r="F449" s="1">
        <v>1.0</v>
      </c>
      <c r="G449" s="1">
        <v>19.0</v>
      </c>
      <c r="H449" s="1">
        <v>5.0</v>
      </c>
      <c r="I449" s="1" t="s">
        <v>18</v>
      </c>
      <c r="J449" s="1">
        <v>0.307</v>
      </c>
      <c r="K449" s="1">
        <v>0.692</v>
      </c>
      <c r="L449" s="6" t="str">
        <f>if(J449&gt;QUARTILE!$B$3, "TOP", if(J449&lt;QUARTILE!$B$4, "BOTTOM", 0))</f>
        <v>BOTTOM</v>
      </c>
      <c r="M449" s="6">
        <f t="shared" si="1"/>
        <v>1</v>
      </c>
    </row>
    <row r="450">
      <c r="A450" s="1">
        <v>101815.0</v>
      </c>
      <c r="B450" s="1">
        <v>63.0</v>
      </c>
      <c r="C450" s="1">
        <v>5000.0</v>
      </c>
      <c r="D450" s="1" t="s">
        <v>23</v>
      </c>
      <c r="E450" s="1">
        <v>6273.22</v>
      </c>
      <c r="F450" s="1">
        <v>3.0</v>
      </c>
      <c r="G450" s="1">
        <v>22.0</v>
      </c>
      <c r="H450" s="1">
        <v>6.0</v>
      </c>
      <c r="I450" s="1" t="s">
        <v>22</v>
      </c>
      <c r="J450" s="1">
        <v>0.135</v>
      </c>
      <c r="K450" s="1">
        <v>0.688</v>
      </c>
      <c r="L450" s="6" t="str">
        <f>if(J450&gt;QUARTILE!$B$3, "TOP", if(J450&lt;QUARTILE!$B$4, "BOTTOM", 0))</f>
        <v>BOTTOM</v>
      </c>
      <c r="M450" s="6">
        <f t="shared" si="1"/>
        <v>2</v>
      </c>
    </row>
    <row r="451">
      <c r="A451" s="1">
        <v>101818.0</v>
      </c>
      <c r="B451" s="1">
        <v>34.0</v>
      </c>
      <c r="C451" s="1">
        <v>29000.0</v>
      </c>
      <c r="D451" s="1" t="s">
        <v>17</v>
      </c>
      <c r="E451" s="1">
        <v>17674.18</v>
      </c>
      <c r="F451" s="1">
        <v>3.0</v>
      </c>
      <c r="G451" s="1">
        <v>18.0</v>
      </c>
      <c r="H451" s="1">
        <v>3.0</v>
      </c>
      <c r="I451" s="1" t="s">
        <v>22</v>
      </c>
      <c r="J451" s="1">
        <v>0.202</v>
      </c>
      <c r="K451" s="1">
        <v>0.328</v>
      </c>
      <c r="L451" s="6" t="str">
        <f>if(J451&gt;QUARTILE!$B$3, "TOP", if(J451&lt;QUARTILE!$B$4, "BOTTOM", 0))</f>
        <v>BOTTOM</v>
      </c>
      <c r="M451" s="6">
        <f t="shared" si="1"/>
        <v>2</v>
      </c>
    </row>
    <row r="452">
      <c r="A452" s="1">
        <v>101819.0</v>
      </c>
      <c r="B452" s="1">
        <v>67.0</v>
      </c>
      <c r="C452" s="1">
        <v>25000.0</v>
      </c>
      <c r="D452" s="1" t="s">
        <v>23</v>
      </c>
      <c r="E452" s="1">
        <v>18578.96</v>
      </c>
      <c r="F452" s="1">
        <v>2.0</v>
      </c>
      <c r="G452" s="1">
        <v>19.0</v>
      </c>
      <c r="H452" s="1">
        <v>5.0</v>
      </c>
      <c r="I452" s="1" t="s">
        <v>22</v>
      </c>
      <c r="J452" s="1">
        <v>0.088</v>
      </c>
      <c r="K452" s="1">
        <v>0.687</v>
      </c>
      <c r="L452" s="6" t="str">
        <f>if(J452&gt;QUARTILE!$B$3, "TOP", if(J452&lt;QUARTILE!$B$4, "BOTTOM", 0))</f>
        <v>BOTTOM</v>
      </c>
      <c r="M452" s="6">
        <f t="shared" si="1"/>
        <v>2</v>
      </c>
    </row>
    <row r="453">
      <c r="A453" s="1">
        <v>101820.0</v>
      </c>
      <c r="B453" s="1">
        <v>68.0</v>
      </c>
      <c r="C453" s="1">
        <v>26000.0</v>
      </c>
      <c r="D453" s="1" t="s">
        <v>23</v>
      </c>
      <c r="E453" s="1">
        <v>2598.51</v>
      </c>
      <c r="F453" s="1">
        <v>2.0</v>
      </c>
      <c r="G453" s="1">
        <v>29.0</v>
      </c>
      <c r="H453" s="1">
        <v>5.0</v>
      </c>
      <c r="I453" s="1" t="s">
        <v>22</v>
      </c>
      <c r="J453" s="1">
        <v>0.113</v>
      </c>
      <c r="K453" s="1">
        <v>0.878</v>
      </c>
      <c r="L453" s="6" t="str">
        <f>if(J453&gt;QUARTILE!$B$3, "TOP", if(J453&lt;QUARTILE!$B$4, "BOTTOM", 0))</f>
        <v>BOTTOM</v>
      </c>
      <c r="M453" s="6">
        <f t="shared" si="1"/>
        <v>2</v>
      </c>
    </row>
    <row r="454">
      <c r="A454" s="1">
        <v>101823.0</v>
      </c>
      <c r="B454" s="1">
        <v>26.0</v>
      </c>
      <c r="C454" s="1">
        <v>25000.0</v>
      </c>
      <c r="D454" s="1" t="s">
        <v>23</v>
      </c>
      <c r="E454" s="1">
        <v>13911.43</v>
      </c>
      <c r="F454" s="1">
        <v>3.0</v>
      </c>
      <c r="G454" s="1">
        <v>21.0</v>
      </c>
      <c r="H454" s="1">
        <v>13.0</v>
      </c>
      <c r="I454" s="1" t="s">
        <v>18</v>
      </c>
      <c r="J454" s="1">
        <v>0.232</v>
      </c>
      <c r="K454" s="1">
        <v>0.901</v>
      </c>
      <c r="L454" s="6" t="str">
        <f>if(J454&gt;QUARTILE!$B$3, "TOP", if(J454&lt;QUARTILE!$B$4, "BOTTOM", 0))</f>
        <v>BOTTOM</v>
      </c>
      <c r="M454" s="6">
        <f t="shared" si="1"/>
        <v>1</v>
      </c>
    </row>
    <row r="455">
      <c r="A455" s="1">
        <v>101827.0</v>
      </c>
      <c r="B455" s="1">
        <v>42.0</v>
      </c>
      <c r="C455" s="1">
        <v>68000.0</v>
      </c>
      <c r="D455" s="1" t="s">
        <v>23</v>
      </c>
      <c r="E455" s="1">
        <v>12277.68</v>
      </c>
      <c r="F455" s="1">
        <v>5.0</v>
      </c>
      <c r="G455" s="1">
        <v>21.0</v>
      </c>
      <c r="H455" s="1">
        <v>7.0</v>
      </c>
      <c r="I455" s="1" t="s">
        <v>22</v>
      </c>
      <c r="J455" s="1">
        <v>0.254</v>
      </c>
      <c r="K455" s="1">
        <v>0.944</v>
      </c>
      <c r="L455" s="6" t="str">
        <f>if(J455&gt;QUARTILE!$B$3, "TOP", if(J455&lt;QUARTILE!$B$4, "BOTTOM", 0))</f>
        <v>BOTTOM</v>
      </c>
      <c r="M455" s="6">
        <f t="shared" si="1"/>
        <v>2</v>
      </c>
    </row>
    <row r="456">
      <c r="A456" s="1">
        <v>101831.0</v>
      </c>
      <c r="B456" s="1">
        <v>39.0</v>
      </c>
      <c r="C456" s="1">
        <v>25000.0</v>
      </c>
      <c r="D456" s="1" t="s">
        <v>27</v>
      </c>
      <c r="E456" s="1">
        <v>2312.64</v>
      </c>
      <c r="F456" s="1">
        <v>4.0</v>
      </c>
      <c r="G456" s="1">
        <v>19.0</v>
      </c>
      <c r="H456" s="1">
        <v>9.0</v>
      </c>
      <c r="I456" s="1" t="s">
        <v>22</v>
      </c>
      <c r="J456" s="1">
        <v>0.021</v>
      </c>
      <c r="K456" s="1">
        <v>0.081</v>
      </c>
      <c r="L456" s="6" t="str">
        <f>if(J456&gt;QUARTILE!$B$3, "TOP", if(J456&lt;QUARTILE!$B$4, "BOTTOM", 0))</f>
        <v>BOTTOM</v>
      </c>
      <c r="M456" s="6">
        <f t="shared" si="1"/>
        <v>2</v>
      </c>
    </row>
    <row r="457">
      <c r="A457" s="1">
        <v>101832.0</v>
      </c>
      <c r="B457" s="1">
        <v>60.0</v>
      </c>
      <c r="C457" s="1">
        <v>34000.0</v>
      </c>
      <c r="D457" s="1" t="s">
        <v>23</v>
      </c>
      <c r="E457" s="1">
        <v>12379.2</v>
      </c>
      <c r="F457" s="1">
        <v>1.0</v>
      </c>
      <c r="G457" s="1">
        <v>15.0</v>
      </c>
      <c r="H457" s="1">
        <v>4.0</v>
      </c>
      <c r="I457" s="1" t="s">
        <v>22</v>
      </c>
      <c r="J457" s="1">
        <v>0.215</v>
      </c>
      <c r="K457" s="1">
        <v>0.996</v>
      </c>
      <c r="L457" s="6" t="str">
        <f>if(J457&gt;QUARTILE!$B$3, "TOP", if(J457&lt;QUARTILE!$B$4, "BOTTOM", 0))</f>
        <v>BOTTOM</v>
      </c>
      <c r="M457" s="6">
        <f t="shared" si="1"/>
        <v>2</v>
      </c>
    </row>
    <row r="458">
      <c r="A458" s="1">
        <v>101834.0</v>
      </c>
      <c r="B458" s="1">
        <v>21.0</v>
      </c>
      <c r="C458" s="1">
        <v>35000.0</v>
      </c>
      <c r="D458" s="1" t="s">
        <v>23</v>
      </c>
      <c r="E458" s="1">
        <v>5297.76</v>
      </c>
      <c r="F458" s="1">
        <v>2.0</v>
      </c>
      <c r="G458" s="1">
        <v>22.0</v>
      </c>
      <c r="H458" s="1">
        <v>10.0</v>
      </c>
      <c r="I458" s="1" t="s">
        <v>22</v>
      </c>
      <c r="J458" s="1">
        <v>0.053</v>
      </c>
      <c r="K458" s="1">
        <v>0.959</v>
      </c>
      <c r="L458" s="6" t="str">
        <f>if(J458&gt;QUARTILE!$B$3, "TOP", if(J458&lt;QUARTILE!$B$4, "BOTTOM", 0))</f>
        <v>BOTTOM</v>
      </c>
      <c r="M458" s="6">
        <f t="shared" si="1"/>
        <v>2</v>
      </c>
    </row>
    <row r="459">
      <c r="A459" s="1">
        <v>101835.0</v>
      </c>
      <c r="B459" s="1">
        <v>43.0</v>
      </c>
      <c r="C459" s="1">
        <v>99000.0</v>
      </c>
      <c r="D459" s="1" t="s">
        <v>27</v>
      </c>
      <c r="E459" s="1">
        <v>708.09</v>
      </c>
      <c r="F459" s="1">
        <v>4.0</v>
      </c>
      <c r="G459" s="1">
        <v>21.0</v>
      </c>
      <c r="H459" s="1">
        <v>10.0</v>
      </c>
      <c r="I459" s="1" t="s">
        <v>22</v>
      </c>
      <c r="J459" s="1">
        <v>0.141</v>
      </c>
      <c r="K459" s="1">
        <v>0.094</v>
      </c>
      <c r="L459" s="6" t="str">
        <f>if(J459&gt;QUARTILE!$B$3, "TOP", if(J459&lt;QUARTILE!$B$4, "BOTTOM", 0))</f>
        <v>BOTTOM</v>
      </c>
      <c r="M459" s="6">
        <f t="shared" si="1"/>
        <v>2</v>
      </c>
    </row>
    <row r="460">
      <c r="A460" s="1">
        <v>101836.0</v>
      </c>
      <c r="B460" s="1">
        <v>75.0</v>
      </c>
      <c r="C460" s="1">
        <v>36000.0</v>
      </c>
      <c r="D460" s="1" t="s">
        <v>23</v>
      </c>
      <c r="E460" s="1">
        <v>31511.43</v>
      </c>
      <c r="F460" s="1">
        <v>4.0</v>
      </c>
      <c r="G460" s="1">
        <v>16.0</v>
      </c>
      <c r="H460" s="1">
        <v>1.0</v>
      </c>
      <c r="I460" s="1" t="s">
        <v>18</v>
      </c>
      <c r="J460" s="1">
        <v>0.249</v>
      </c>
      <c r="K460" s="1">
        <v>0.082</v>
      </c>
      <c r="L460" s="6" t="str">
        <f>if(J460&gt;QUARTILE!$B$3, "TOP", if(J460&lt;QUARTILE!$B$4, "BOTTOM", 0))</f>
        <v>BOTTOM</v>
      </c>
      <c r="M460" s="6">
        <f t="shared" si="1"/>
        <v>1</v>
      </c>
    </row>
    <row r="461">
      <c r="A461" s="1">
        <v>101839.0</v>
      </c>
      <c r="B461" s="1">
        <v>51.0</v>
      </c>
      <c r="C461" s="1">
        <v>10000.0</v>
      </c>
      <c r="D461" s="1" t="s">
        <v>25</v>
      </c>
      <c r="E461" s="1">
        <v>698.94</v>
      </c>
      <c r="F461" s="1">
        <v>4.0</v>
      </c>
      <c r="G461" s="1">
        <v>21.0</v>
      </c>
      <c r="H461" s="1">
        <v>2.0</v>
      </c>
      <c r="I461" s="1" t="s">
        <v>22</v>
      </c>
      <c r="J461" s="1">
        <v>0.241</v>
      </c>
      <c r="K461" s="1">
        <v>0.011</v>
      </c>
      <c r="L461" s="6" t="str">
        <f>if(J461&gt;QUARTILE!$B$3, "TOP", if(J461&lt;QUARTILE!$B$4, "BOTTOM", 0))</f>
        <v>BOTTOM</v>
      </c>
      <c r="M461" s="6">
        <f t="shared" si="1"/>
        <v>2</v>
      </c>
    </row>
    <row r="462">
      <c r="A462" s="1">
        <v>101840.0</v>
      </c>
      <c r="B462" s="1">
        <v>40.0</v>
      </c>
      <c r="C462" s="1">
        <v>6000.0</v>
      </c>
      <c r="D462" s="1" t="s">
        <v>24</v>
      </c>
      <c r="E462" s="1">
        <v>21181.94</v>
      </c>
      <c r="F462" s="1">
        <v>2.0</v>
      </c>
      <c r="G462" s="1">
        <v>21.0</v>
      </c>
      <c r="H462" s="1">
        <v>15.0</v>
      </c>
      <c r="I462" s="1" t="s">
        <v>22</v>
      </c>
      <c r="J462" s="1">
        <v>0.264</v>
      </c>
      <c r="K462" s="1">
        <v>0.904</v>
      </c>
      <c r="L462" s="6" t="str">
        <f>if(J462&gt;QUARTILE!$B$3, "TOP", if(J462&lt;QUARTILE!$B$4, "BOTTOM", 0))</f>
        <v>BOTTOM</v>
      </c>
      <c r="M462" s="6">
        <f t="shared" si="1"/>
        <v>2</v>
      </c>
    </row>
    <row r="463">
      <c r="A463" s="1">
        <v>101847.0</v>
      </c>
      <c r="B463" s="1">
        <v>53.0</v>
      </c>
      <c r="C463" s="1">
        <v>14000.0</v>
      </c>
      <c r="D463" s="1" t="s">
        <v>23</v>
      </c>
      <c r="E463" s="1">
        <v>15432.23</v>
      </c>
      <c r="F463" s="1">
        <v>5.0</v>
      </c>
      <c r="G463" s="1">
        <v>16.0</v>
      </c>
      <c r="H463" s="1">
        <v>1.0</v>
      </c>
      <c r="I463" s="1" t="s">
        <v>22</v>
      </c>
      <c r="J463" s="1">
        <v>0.1</v>
      </c>
      <c r="K463" s="1">
        <v>0.592</v>
      </c>
      <c r="L463" s="6" t="str">
        <f>if(J463&gt;QUARTILE!$B$3, "TOP", if(J463&lt;QUARTILE!$B$4, "BOTTOM", 0))</f>
        <v>BOTTOM</v>
      </c>
      <c r="M463" s="6">
        <f t="shared" si="1"/>
        <v>2</v>
      </c>
    </row>
    <row r="464">
      <c r="A464" s="1">
        <v>101851.0</v>
      </c>
      <c r="B464" s="1">
        <v>34.0</v>
      </c>
      <c r="C464" s="1">
        <v>19000.0</v>
      </c>
      <c r="D464" s="1" t="s">
        <v>25</v>
      </c>
      <c r="E464" s="1">
        <v>17092.95</v>
      </c>
      <c r="F464" s="1">
        <v>4.0</v>
      </c>
      <c r="G464" s="1">
        <v>16.0</v>
      </c>
      <c r="H464" s="1">
        <v>11.0</v>
      </c>
      <c r="I464" s="1" t="s">
        <v>18</v>
      </c>
      <c r="J464" s="1">
        <v>0.239</v>
      </c>
      <c r="K464" s="1">
        <v>0.14</v>
      </c>
      <c r="L464" s="6" t="str">
        <f>if(J464&gt;QUARTILE!$B$3, "TOP", if(J464&lt;QUARTILE!$B$4, "BOTTOM", 0))</f>
        <v>BOTTOM</v>
      </c>
      <c r="M464" s="6">
        <f t="shared" si="1"/>
        <v>1</v>
      </c>
    </row>
    <row r="465">
      <c r="A465" s="1">
        <v>101854.0</v>
      </c>
      <c r="B465" s="1">
        <v>55.0</v>
      </c>
      <c r="C465" s="1">
        <v>25000.0</v>
      </c>
      <c r="D465" s="1" t="s">
        <v>23</v>
      </c>
      <c r="E465" s="1">
        <v>4064.62</v>
      </c>
      <c r="F465" s="1">
        <v>4.0</v>
      </c>
      <c r="G465" s="1">
        <v>20.0</v>
      </c>
      <c r="H465" s="1">
        <v>3.0</v>
      </c>
      <c r="I465" s="1" t="s">
        <v>22</v>
      </c>
      <c r="J465" s="1">
        <v>0.247</v>
      </c>
      <c r="K465" s="1">
        <v>0.183</v>
      </c>
      <c r="L465" s="6" t="str">
        <f>if(J465&gt;QUARTILE!$B$3, "TOP", if(J465&lt;QUARTILE!$B$4, "BOTTOM", 0))</f>
        <v>BOTTOM</v>
      </c>
      <c r="M465" s="6">
        <f t="shared" si="1"/>
        <v>2</v>
      </c>
    </row>
    <row r="466">
      <c r="A466" s="1">
        <v>101857.0</v>
      </c>
      <c r="B466" s="1">
        <v>40.0</v>
      </c>
      <c r="C466" s="1">
        <v>17000.0</v>
      </c>
      <c r="D466" s="1" t="s">
        <v>17</v>
      </c>
      <c r="E466" s="1">
        <v>12884.41</v>
      </c>
      <c r="F466" s="1">
        <v>4.0</v>
      </c>
      <c r="G466" s="1">
        <v>31.0</v>
      </c>
      <c r="H466" s="1">
        <v>10.0</v>
      </c>
      <c r="I466" s="1" t="s">
        <v>22</v>
      </c>
      <c r="J466" s="1">
        <v>0.017</v>
      </c>
      <c r="K466" s="1">
        <v>0.95</v>
      </c>
      <c r="L466" s="6" t="str">
        <f>if(J466&gt;QUARTILE!$B$3, "TOP", if(J466&lt;QUARTILE!$B$4, "BOTTOM", 0))</f>
        <v>BOTTOM</v>
      </c>
      <c r="M466" s="6">
        <f t="shared" si="1"/>
        <v>2</v>
      </c>
    </row>
    <row r="467">
      <c r="A467" s="1">
        <v>101860.0</v>
      </c>
      <c r="B467" s="1">
        <v>39.0</v>
      </c>
      <c r="C467" s="1">
        <v>16000.0</v>
      </c>
      <c r="D467" s="1" t="s">
        <v>17</v>
      </c>
      <c r="E467" s="1">
        <v>795.44</v>
      </c>
      <c r="F467" s="1">
        <v>2.0</v>
      </c>
      <c r="G467" s="1">
        <v>20.0</v>
      </c>
      <c r="H467" s="1">
        <v>11.0</v>
      </c>
      <c r="I467" s="1" t="s">
        <v>22</v>
      </c>
      <c r="J467" s="1">
        <v>0.081</v>
      </c>
      <c r="K467" s="1">
        <v>0.783</v>
      </c>
      <c r="L467" s="6" t="str">
        <f>if(J467&gt;QUARTILE!$B$3, "TOP", if(J467&lt;QUARTILE!$B$4, "BOTTOM", 0))</f>
        <v>BOTTOM</v>
      </c>
      <c r="M467" s="6">
        <f t="shared" si="1"/>
        <v>2</v>
      </c>
    </row>
    <row r="468">
      <c r="A468" s="1">
        <v>101868.0</v>
      </c>
      <c r="B468" s="1">
        <v>51.0</v>
      </c>
      <c r="C468" s="1">
        <v>17000.0</v>
      </c>
      <c r="D468" s="1" t="s">
        <v>27</v>
      </c>
      <c r="E468" s="1">
        <v>18940.65</v>
      </c>
      <c r="F468" s="1">
        <v>3.0</v>
      </c>
      <c r="G468" s="1">
        <v>29.0</v>
      </c>
      <c r="H468" s="1">
        <v>4.0</v>
      </c>
      <c r="I468" s="1" t="s">
        <v>22</v>
      </c>
      <c r="J468" s="1">
        <v>0.138</v>
      </c>
      <c r="K468" s="1">
        <v>0.279</v>
      </c>
      <c r="L468" s="6" t="str">
        <f>if(J468&gt;QUARTILE!$B$3, "TOP", if(J468&lt;QUARTILE!$B$4, "BOTTOM", 0))</f>
        <v>BOTTOM</v>
      </c>
      <c r="M468" s="6">
        <f t="shared" si="1"/>
        <v>2</v>
      </c>
    </row>
    <row r="469">
      <c r="A469" s="1">
        <v>101874.0</v>
      </c>
      <c r="B469" s="1">
        <v>27.0</v>
      </c>
      <c r="C469" s="1">
        <v>25000.0</v>
      </c>
      <c r="D469" s="1" t="s">
        <v>27</v>
      </c>
      <c r="E469" s="1">
        <v>10781.73</v>
      </c>
      <c r="F469" s="1">
        <v>3.0</v>
      </c>
      <c r="G469" s="1">
        <v>16.0</v>
      </c>
      <c r="H469" s="1">
        <v>19.0</v>
      </c>
      <c r="I469" s="1" t="s">
        <v>18</v>
      </c>
      <c r="J469" s="1">
        <v>0.096</v>
      </c>
      <c r="K469" s="1">
        <v>0.116</v>
      </c>
      <c r="L469" s="6" t="str">
        <f>if(J469&gt;QUARTILE!$B$3, "TOP", if(J469&lt;QUARTILE!$B$4, "BOTTOM", 0))</f>
        <v>BOTTOM</v>
      </c>
      <c r="M469" s="6">
        <f t="shared" si="1"/>
        <v>1</v>
      </c>
    </row>
    <row r="470">
      <c r="A470" s="1">
        <v>101878.0</v>
      </c>
      <c r="B470" s="1">
        <v>38.0</v>
      </c>
      <c r="C470" s="1">
        <v>15000.0</v>
      </c>
      <c r="D470" s="1" t="s">
        <v>27</v>
      </c>
      <c r="E470" s="1">
        <v>3324.59</v>
      </c>
      <c r="F470" s="1">
        <v>4.0</v>
      </c>
      <c r="G470" s="1">
        <v>15.0</v>
      </c>
      <c r="H470" s="1">
        <v>6.0</v>
      </c>
      <c r="I470" s="1" t="s">
        <v>22</v>
      </c>
      <c r="J470" s="1">
        <v>0.253</v>
      </c>
      <c r="K470" s="1">
        <v>0.658</v>
      </c>
      <c r="L470" s="6" t="str">
        <f>if(J470&gt;QUARTILE!$B$3, "TOP", if(J470&lt;QUARTILE!$B$4, "BOTTOM", 0))</f>
        <v>BOTTOM</v>
      </c>
      <c r="M470" s="6">
        <f t="shared" si="1"/>
        <v>2</v>
      </c>
    </row>
    <row r="471">
      <c r="A471" s="1">
        <v>101883.0</v>
      </c>
      <c r="B471" s="1">
        <v>19.0</v>
      </c>
      <c r="C471" s="1">
        <v>18000.0</v>
      </c>
      <c r="D471" s="1" t="s">
        <v>23</v>
      </c>
      <c r="E471" s="1">
        <v>23714.78</v>
      </c>
      <c r="F471" s="1">
        <v>4.0</v>
      </c>
      <c r="G471" s="1">
        <v>19.0</v>
      </c>
      <c r="H471" s="1">
        <v>9.0</v>
      </c>
      <c r="I471" s="1" t="s">
        <v>22</v>
      </c>
      <c r="J471" s="1">
        <v>0.307</v>
      </c>
      <c r="K471" s="1">
        <v>0.104</v>
      </c>
      <c r="L471" s="6" t="str">
        <f>if(J471&gt;QUARTILE!$B$3, "TOP", if(J471&lt;QUARTILE!$B$4, "BOTTOM", 0))</f>
        <v>BOTTOM</v>
      </c>
      <c r="M471" s="6">
        <f t="shared" si="1"/>
        <v>2</v>
      </c>
    </row>
    <row r="472">
      <c r="A472" s="1">
        <v>101884.0</v>
      </c>
      <c r="B472" s="1">
        <v>77.0</v>
      </c>
      <c r="C472" s="1">
        <v>22000.0</v>
      </c>
      <c r="D472" s="1" t="s">
        <v>24</v>
      </c>
      <c r="E472" s="1">
        <v>8576.23</v>
      </c>
      <c r="F472" s="1">
        <v>3.0</v>
      </c>
      <c r="G472" s="1">
        <v>27.0</v>
      </c>
      <c r="H472" s="1">
        <v>7.0</v>
      </c>
      <c r="I472" s="1" t="s">
        <v>22</v>
      </c>
      <c r="J472" s="1">
        <v>0.216</v>
      </c>
      <c r="K472" s="1">
        <v>0.871</v>
      </c>
      <c r="L472" s="6" t="str">
        <f>if(J472&gt;QUARTILE!$B$3, "TOP", if(J472&lt;QUARTILE!$B$4, "BOTTOM", 0))</f>
        <v>BOTTOM</v>
      </c>
      <c r="M472" s="6">
        <f t="shared" si="1"/>
        <v>2</v>
      </c>
    </row>
    <row r="473">
      <c r="A473" s="1">
        <v>101885.0</v>
      </c>
      <c r="B473" s="1">
        <v>71.0</v>
      </c>
      <c r="C473" s="1">
        <v>13000.0</v>
      </c>
      <c r="D473" s="1" t="s">
        <v>30</v>
      </c>
      <c r="E473" s="1">
        <v>43098.08</v>
      </c>
      <c r="F473" s="1">
        <v>3.0</v>
      </c>
      <c r="G473" s="1">
        <v>12.0</v>
      </c>
      <c r="H473" s="1">
        <v>5.0</v>
      </c>
      <c r="I473" s="1" t="s">
        <v>18</v>
      </c>
      <c r="J473" s="1">
        <v>0.144</v>
      </c>
      <c r="K473" s="1">
        <v>0.863</v>
      </c>
      <c r="L473" s="6" t="str">
        <f>if(J473&gt;QUARTILE!$B$3, "TOP", if(J473&lt;QUARTILE!$B$4, "BOTTOM", 0))</f>
        <v>BOTTOM</v>
      </c>
      <c r="M473" s="6">
        <f t="shared" si="1"/>
        <v>1</v>
      </c>
    </row>
    <row r="474">
      <c r="A474" s="1">
        <v>101887.0</v>
      </c>
      <c r="B474" s="1">
        <v>18.0</v>
      </c>
      <c r="C474" s="1">
        <v>37000.0</v>
      </c>
      <c r="D474" s="1" t="s">
        <v>23</v>
      </c>
      <c r="E474" s="1">
        <v>24002.1</v>
      </c>
      <c r="F474" s="1">
        <v>5.0</v>
      </c>
      <c r="G474" s="1">
        <v>23.0</v>
      </c>
      <c r="H474" s="1">
        <v>12.0</v>
      </c>
      <c r="I474" s="1" t="s">
        <v>22</v>
      </c>
      <c r="J474" s="1">
        <v>0.141</v>
      </c>
      <c r="K474" s="1">
        <v>0.851</v>
      </c>
      <c r="L474" s="6" t="str">
        <f>if(J474&gt;QUARTILE!$B$3, "TOP", if(J474&lt;QUARTILE!$B$4, "BOTTOM", 0))</f>
        <v>BOTTOM</v>
      </c>
      <c r="M474" s="6">
        <f t="shared" si="1"/>
        <v>2</v>
      </c>
    </row>
    <row r="475">
      <c r="A475" s="1">
        <v>101889.0</v>
      </c>
      <c r="B475" s="1">
        <v>70.0</v>
      </c>
      <c r="C475" s="1">
        <v>28000.0</v>
      </c>
      <c r="D475" s="1" t="s">
        <v>27</v>
      </c>
      <c r="E475" s="1">
        <v>11899.23</v>
      </c>
      <c r="F475" s="1">
        <v>4.0</v>
      </c>
      <c r="G475" s="1">
        <v>22.0</v>
      </c>
      <c r="H475" s="1">
        <v>6.0</v>
      </c>
      <c r="I475" s="1" t="s">
        <v>22</v>
      </c>
      <c r="J475" s="1">
        <v>0.05</v>
      </c>
      <c r="K475" s="1">
        <v>0.104</v>
      </c>
      <c r="L475" s="6" t="str">
        <f>if(J475&gt;QUARTILE!$B$3, "TOP", if(J475&lt;QUARTILE!$B$4, "BOTTOM", 0))</f>
        <v>BOTTOM</v>
      </c>
      <c r="M475" s="6">
        <f t="shared" si="1"/>
        <v>2</v>
      </c>
    </row>
    <row r="476">
      <c r="A476" s="1">
        <v>101893.0</v>
      </c>
      <c r="B476" s="1">
        <v>46.0</v>
      </c>
      <c r="C476" s="1">
        <v>15000.0</v>
      </c>
      <c r="D476" s="1" t="s">
        <v>31</v>
      </c>
      <c r="E476" s="1">
        <v>1742.82</v>
      </c>
      <c r="F476" s="1">
        <v>5.0</v>
      </c>
      <c r="G476" s="1">
        <v>24.0</v>
      </c>
      <c r="H476" s="1">
        <v>14.0</v>
      </c>
      <c r="I476" s="1" t="s">
        <v>18</v>
      </c>
      <c r="J476" s="1">
        <v>0.186</v>
      </c>
      <c r="K476" s="1">
        <v>0.274</v>
      </c>
      <c r="L476" s="6" t="str">
        <f>if(J476&gt;QUARTILE!$B$3, "TOP", if(J476&lt;QUARTILE!$B$4, "BOTTOM", 0))</f>
        <v>BOTTOM</v>
      </c>
      <c r="M476" s="6">
        <f t="shared" si="1"/>
        <v>1</v>
      </c>
    </row>
    <row r="477">
      <c r="A477" s="1">
        <v>101897.0</v>
      </c>
      <c r="B477" s="1">
        <v>28.0</v>
      </c>
      <c r="C477" s="1">
        <v>48000.0</v>
      </c>
      <c r="D477" s="1" t="s">
        <v>21</v>
      </c>
      <c r="E477" s="1">
        <v>48354.35</v>
      </c>
      <c r="F477" s="1">
        <v>2.0</v>
      </c>
      <c r="G477" s="1">
        <v>9.0</v>
      </c>
      <c r="H477" s="1">
        <v>12.0</v>
      </c>
      <c r="I477" s="1" t="s">
        <v>18</v>
      </c>
      <c r="J477" s="1">
        <v>0.256</v>
      </c>
      <c r="K477" s="1">
        <v>0.101</v>
      </c>
      <c r="L477" s="6" t="str">
        <f>if(J477&gt;QUARTILE!$B$3, "TOP", if(J477&lt;QUARTILE!$B$4, "BOTTOM", 0))</f>
        <v>BOTTOM</v>
      </c>
      <c r="M477" s="6">
        <f t="shared" si="1"/>
        <v>1</v>
      </c>
    </row>
    <row r="478">
      <c r="A478" s="1">
        <v>101903.0</v>
      </c>
      <c r="B478" s="1">
        <v>52.0</v>
      </c>
      <c r="C478" s="1">
        <v>15000.0</v>
      </c>
      <c r="D478" s="1" t="s">
        <v>25</v>
      </c>
      <c r="E478" s="1">
        <v>14360.39</v>
      </c>
      <c r="F478" s="1">
        <v>2.0</v>
      </c>
      <c r="G478" s="1">
        <v>22.0</v>
      </c>
      <c r="H478" s="1">
        <v>5.0</v>
      </c>
      <c r="I478" s="1" t="s">
        <v>22</v>
      </c>
      <c r="J478" s="1">
        <v>0.295</v>
      </c>
      <c r="K478" s="1">
        <v>0.893</v>
      </c>
      <c r="L478" s="6" t="str">
        <f>if(J478&gt;QUARTILE!$B$3, "TOP", if(J478&lt;QUARTILE!$B$4, "BOTTOM", 0))</f>
        <v>BOTTOM</v>
      </c>
      <c r="M478" s="6">
        <f t="shared" si="1"/>
        <v>2</v>
      </c>
    </row>
    <row r="479">
      <c r="A479" s="1">
        <v>101904.0</v>
      </c>
      <c r="B479" s="1">
        <v>71.0</v>
      </c>
      <c r="C479" s="1">
        <v>12000.0</v>
      </c>
      <c r="D479" s="1" t="s">
        <v>23</v>
      </c>
      <c r="E479" s="1">
        <v>2392.28</v>
      </c>
      <c r="F479" s="1">
        <v>3.0</v>
      </c>
      <c r="G479" s="1">
        <v>30.0</v>
      </c>
      <c r="H479" s="1">
        <v>8.0</v>
      </c>
      <c r="I479" s="1" t="s">
        <v>22</v>
      </c>
      <c r="J479" s="1">
        <v>0.161</v>
      </c>
      <c r="K479" s="1">
        <v>0.025</v>
      </c>
      <c r="L479" s="6" t="str">
        <f>if(J479&gt;QUARTILE!$B$3, "TOP", if(J479&lt;QUARTILE!$B$4, "BOTTOM", 0))</f>
        <v>BOTTOM</v>
      </c>
      <c r="M479" s="6">
        <f t="shared" si="1"/>
        <v>2</v>
      </c>
    </row>
    <row r="480">
      <c r="A480" s="1">
        <v>101909.0</v>
      </c>
      <c r="B480" s="1">
        <v>71.0</v>
      </c>
      <c r="C480" s="1">
        <v>33000.0</v>
      </c>
      <c r="D480" s="1" t="s">
        <v>27</v>
      </c>
      <c r="E480" s="1">
        <v>7855.6</v>
      </c>
      <c r="F480" s="1">
        <v>3.0</v>
      </c>
      <c r="G480" s="1">
        <v>24.0</v>
      </c>
      <c r="H480" s="1">
        <v>5.0</v>
      </c>
      <c r="I480" s="1" t="s">
        <v>22</v>
      </c>
      <c r="J480" s="1">
        <v>0.221</v>
      </c>
      <c r="K480" s="1">
        <v>0.483</v>
      </c>
      <c r="L480" s="6" t="str">
        <f>if(J480&gt;QUARTILE!$B$3, "TOP", if(J480&lt;QUARTILE!$B$4, "BOTTOM", 0))</f>
        <v>BOTTOM</v>
      </c>
      <c r="M480" s="6">
        <f t="shared" si="1"/>
        <v>2</v>
      </c>
    </row>
    <row r="481">
      <c r="A481" s="1">
        <v>101911.0</v>
      </c>
      <c r="B481" s="1">
        <v>22.0</v>
      </c>
      <c r="C481" s="1">
        <v>13000.0</v>
      </c>
      <c r="D481" s="1" t="s">
        <v>21</v>
      </c>
      <c r="E481" s="1">
        <v>8342.82</v>
      </c>
      <c r="F481" s="1">
        <v>4.0</v>
      </c>
      <c r="G481" s="1">
        <v>18.0</v>
      </c>
      <c r="H481" s="1">
        <v>16.0</v>
      </c>
      <c r="I481" s="1" t="s">
        <v>18</v>
      </c>
      <c r="J481" s="1">
        <v>0.239</v>
      </c>
      <c r="K481" s="1">
        <v>0.903</v>
      </c>
      <c r="L481" s="6" t="str">
        <f>if(J481&gt;QUARTILE!$B$3, "TOP", if(J481&lt;QUARTILE!$B$4, "BOTTOM", 0))</f>
        <v>BOTTOM</v>
      </c>
      <c r="M481" s="6">
        <f t="shared" si="1"/>
        <v>1</v>
      </c>
    </row>
    <row r="482">
      <c r="A482" s="1">
        <v>101922.0</v>
      </c>
      <c r="B482" s="1">
        <v>34.0</v>
      </c>
      <c r="C482" s="1">
        <v>44000.0</v>
      </c>
      <c r="D482" s="1" t="s">
        <v>27</v>
      </c>
      <c r="E482" s="1">
        <v>5614.37</v>
      </c>
      <c r="F482" s="1">
        <v>3.0</v>
      </c>
      <c r="G482" s="1">
        <v>12.0</v>
      </c>
      <c r="H482" s="1">
        <v>10.0</v>
      </c>
      <c r="I482" s="1" t="s">
        <v>22</v>
      </c>
      <c r="J482" s="1">
        <v>0.022</v>
      </c>
      <c r="K482" s="1">
        <v>0.608</v>
      </c>
      <c r="L482" s="6" t="str">
        <f>if(J482&gt;QUARTILE!$B$3, "TOP", if(J482&lt;QUARTILE!$B$4, "BOTTOM", 0))</f>
        <v>BOTTOM</v>
      </c>
      <c r="M482" s="6">
        <f t="shared" si="1"/>
        <v>2</v>
      </c>
    </row>
    <row r="483">
      <c r="A483" s="1">
        <v>101936.0</v>
      </c>
      <c r="B483" s="1">
        <v>18.0</v>
      </c>
      <c r="C483" s="1">
        <v>8000.0</v>
      </c>
      <c r="D483" s="1" t="s">
        <v>23</v>
      </c>
      <c r="E483" s="1">
        <v>21828.3</v>
      </c>
      <c r="F483" s="1">
        <v>5.0</v>
      </c>
      <c r="G483" s="1">
        <v>24.0</v>
      </c>
      <c r="H483" s="1">
        <v>16.0</v>
      </c>
      <c r="I483" s="1" t="s">
        <v>22</v>
      </c>
      <c r="J483" s="1">
        <v>0.238</v>
      </c>
      <c r="K483" s="1">
        <v>0.332</v>
      </c>
      <c r="L483" s="6" t="str">
        <f>if(J483&gt;QUARTILE!$B$3, "TOP", if(J483&lt;QUARTILE!$B$4, "BOTTOM", 0))</f>
        <v>BOTTOM</v>
      </c>
      <c r="M483" s="6">
        <f t="shared" si="1"/>
        <v>2</v>
      </c>
    </row>
    <row r="484">
      <c r="A484" s="1">
        <v>101938.0</v>
      </c>
      <c r="B484" s="1">
        <v>78.0</v>
      </c>
      <c r="C484" s="1">
        <v>22000.0</v>
      </c>
      <c r="D484" s="1" t="s">
        <v>24</v>
      </c>
      <c r="E484" s="1">
        <v>25933.37</v>
      </c>
      <c r="F484" s="1">
        <v>4.0</v>
      </c>
      <c r="G484" s="1">
        <v>14.0</v>
      </c>
      <c r="H484" s="1">
        <v>11.0</v>
      </c>
      <c r="I484" s="1" t="s">
        <v>22</v>
      </c>
      <c r="J484" s="1">
        <v>0.18</v>
      </c>
      <c r="K484" s="1">
        <v>0.297</v>
      </c>
      <c r="L484" s="6" t="str">
        <f>if(J484&gt;QUARTILE!$B$3, "TOP", if(J484&lt;QUARTILE!$B$4, "BOTTOM", 0))</f>
        <v>BOTTOM</v>
      </c>
      <c r="M484" s="6">
        <f t="shared" si="1"/>
        <v>2</v>
      </c>
    </row>
    <row r="485">
      <c r="A485" s="1">
        <v>101940.0</v>
      </c>
      <c r="B485" s="1">
        <v>57.0</v>
      </c>
      <c r="C485" s="1">
        <v>10000.0</v>
      </c>
      <c r="D485" s="1" t="s">
        <v>23</v>
      </c>
      <c r="E485" s="1">
        <v>9624.39</v>
      </c>
      <c r="F485" s="1">
        <v>5.0</v>
      </c>
      <c r="G485" s="1">
        <v>17.0</v>
      </c>
      <c r="H485" s="1">
        <v>6.0</v>
      </c>
      <c r="I485" s="1" t="s">
        <v>22</v>
      </c>
      <c r="J485" s="1">
        <v>0.182</v>
      </c>
      <c r="K485" s="1">
        <v>0.673</v>
      </c>
      <c r="L485" s="6" t="str">
        <f>if(J485&gt;QUARTILE!$B$3, "TOP", if(J485&lt;QUARTILE!$B$4, "BOTTOM", 0))</f>
        <v>BOTTOM</v>
      </c>
      <c r="M485" s="6">
        <f t="shared" si="1"/>
        <v>2</v>
      </c>
    </row>
    <row r="486">
      <c r="A486" s="1">
        <v>101947.0</v>
      </c>
      <c r="B486" s="1">
        <v>54.0</v>
      </c>
      <c r="C486" s="1">
        <v>28000.0</v>
      </c>
      <c r="D486" s="1" t="s">
        <v>17</v>
      </c>
      <c r="E486" s="1">
        <v>2833.09</v>
      </c>
      <c r="F486" s="1">
        <v>1.0</v>
      </c>
      <c r="G486" s="1">
        <v>19.0</v>
      </c>
      <c r="H486" s="1">
        <v>7.0</v>
      </c>
      <c r="I486" s="1" t="s">
        <v>22</v>
      </c>
      <c r="J486" s="1">
        <v>0.044</v>
      </c>
      <c r="K486" s="1">
        <v>0.54</v>
      </c>
      <c r="L486" s="6" t="str">
        <f>if(J486&gt;QUARTILE!$B$3, "TOP", if(J486&lt;QUARTILE!$B$4, "BOTTOM", 0))</f>
        <v>BOTTOM</v>
      </c>
      <c r="M486" s="6">
        <f t="shared" si="1"/>
        <v>2</v>
      </c>
    </row>
    <row r="487">
      <c r="A487" s="1">
        <v>101950.0</v>
      </c>
      <c r="B487" s="1">
        <v>68.0</v>
      </c>
      <c r="C487" s="1">
        <v>35000.0</v>
      </c>
      <c r="D487" s="1" t="s">
        <v>25</v>
      </c>
      <c r="E487" s="1">
        <v>17682.25</v>
      </c>
      <c r="F487" s="1">
        <v>2.0</v>
      </c>
      <c r="G487" s="1">
        <v>20.0</v>
      </c>
      <c r="H487" s="1">
        <v>7.0</v>
      </c>
      <c r="I487" s="1" t="s">
        <v>22</v>
      </c>
      <c r="J487" s="1">
        <v>0.061</v>
      </c>
      <c r="K487" s="1">
        <v>0.91</v>
      </c>
      <c r="L487" s="6" t="str">
        <f>if(J487&gt;QUARTILE!$B$3, "TOP", if(J487&lt;QUARTILE!$B$4, "BOTTOM", 0))</f>
        <v>BOTTOM</v>
      </c>
      <c r="M487" s="6">
        <f t="shared" si="1"/>
        <v>2</v>
      </c>
    </row>
    <row r="488">
      <c r="A488" s="1">
        <v>101964.0</v>
      </c>
      <c r="B488" s="1">
        <v>74.0</v>
      </c>
      <c r="C488" s="1">
        <v>48000.0</v>
      </c>
      <c r="D488" s="1" t="s">
        <v>25</v>
      </c>
      <c r="E488" s="1">
        <v>4896.65</v>
      </c>
      <c r="F488" s="1">
        <v>4.0</v>
      </c>
      <c r="G488" s="1">
        <v>21.0</v>
      </c>
      <c r="H488" s="1">
        <v>6.0</v>
      </c>
      <c r="I488" s="1" t="s">
        <v>22</v>
      </c>
      <c r="J488" s="1">
        <v>0.182</v>
      </c>
      <c r="K488" s="1">
        <v>0.66</v>
      </c>
      <c r="L488" s="6" t="str">
        <f>if(J488&gt;QUARTILE!$B$3, "TOP", if(J488&lt;QUARTILE!$B$4, "BOTTOM", 0))</f>
        <v>BOTTOM</v>
      </c>
      <c r="M488" s="6">
        <f t="shared" si="1"/>
        <v>2</v>
      </c>
    </row>
    <row r="489">
      <c r="A489" s="1">
        <v>101971.0</v>
      </c>
      <c r="B489" s="1">
        <v>41.0</v>
      </c>
      <c r="C489" s="1">
        <v>40000.0</v>
      </c>
      <c r="D489" s="1" t="s">
        <v>27</v>
      </c>
      <c r="E489" s="1">
        <v>6533.86</v>
      </c>
      <c r="F489" s="1">
        <v>2.0</v>
      </c>
      <c r="G489" s="1">
        <v>19.0</v>
      </c>
      <c r="H489" s="1">
        <v>12.0</v>
      </c>
      <c r="I489" s="1" t="s">
        <v>18</v>
      </c>
      <c r="J489" s="1">
        <v>0.017</v>
      </c>
      <c r="K489" s="1">
        <v>0.975</v>
      </c>
      <c r="L489" s="6" t="str">
        <f>if(J489&gt;QUARTILE!$B$3, "TOP", if(J489&lt;QUARTILE!$B$4, "BOTTOM", 0))</f>
        <v>BOTTOM</v>
      </c>
      <c r="M489" s="6">
        <f t="shared" si="1"/>
        <v>1</v>
      </c>
    </row>
    <row r="490">
      <c r="A490" s="1">
        <v>101972.0</v>
      </c>
      <c r="B490" s="1">
        <v>36.0</v>
      </c>
      <c r="C490" s="1">
        <v>25000.0</v>
      </c>
      <c r="D490" s="1" t="s">
        <v>30</v>
      </c>
      <c r="E490" s="1">
        <v>15122.0</v>
      </c>
      <c r="F490" s="1">
        <v>5.0</v>
      </c>
      <c r="G490" s="1">
        <v>27.0</v>
      </c>
      <c r="H490" s="1">
        <v>16.0</v>
      </c>
      <c r="I490" s="1" t="s">
        <v>22</v>
      </c>
      <c r="J490" s="1">
        <v>0.239</v>
      </c>
      <c r="K490" s="1">
        <v>0.832</v>
      </c>
      <c r="L490" s="6" t="str">
        <f>if(J490&gt;QUARTILE!$B$3, "TOP", if(J490&lt;QUARTILE!$B$4, "BOTTOM", 0))</f>
        <v>BOTTOM</v>
      </c>
      <c r="M490" s="6">
        <f t="shared" si="1"/>
        <v>2</v>
      </c>
    </row>
    <row r="491">
      <c r="A491" s="1">
        <v>101979.0</v>
      </c>
      <c r="B491" s="1">
        <v>71.0</v>
      </c>
      <c r="C491" s="1">
        <v>15000.0</v>
      </c>
      <c r="D491" s="1" t="s">
        <v>23</v>
      </c>
      <c r="E491" s="1">
        <v>2449.21</v>
      </c>
      <c r="F491" s="1">
        <v>1.0</v>
      </c>
      <c r="G491" s="1">
        <v>12.0</v>
      </c>
      <c r="H491" s="1">
        <v>3.0</v>
      </c>
      <c r="I491" s="1" t="s">
        <v>22</v>
      </c>
      <c r="J491" s="1">
        <v>0.097</v>
      </c>
      <c r="K491" s="1">
        <v>0.72</v>
      </c>
      <c r="L491" s="6" t="str">
        <f>if(J491&gt;QUARTILE!$B$3, "TOP", if(J491&lt;QUARTILE!$B$4, "BOTTOM", 0))</f>
        <v>BOTTOM</v>
      </c>
      <c r="M491" s="6">
        <f t="shared" si="1"/>
        <v>2</v>
      </c>
    </row>
    <row r="492">
      <c r="A492" s="1">
        <v>101982.0</v>
      </c>
      <c r="B492" s="1">
        <v>25.0</v>
      </c>
      <c r="C492" s="1">
        <v>15000.0</v>
      </c>
      <c r="D492" s="1" t="s">
        <v>25</v>
      </c>
      <c r="E492" s="1">
        <v>7905.26</v>
      </c>
      <c r="F492" s="1">
        <v>2.0</v>
      </c>
      <c r="G492" s="1">
        <v>21.0</v>
      </c>
      <c r="H492" s="1">
        <v>20.0</v>
      </c>
      <c r="I492" s="1" t="s">
        <v>18</v>
      </c>
      <c r="J492" s="1">
        <v>0.076</v>
      </c>
      <c r="K492" s="1">
        <v>0.454</v>
      </c>
      <c r="L492" s="6" t="str">
        <f>if(J492&gt;QUARTILE!$B$3, "TOP", if(J492&lt;QUARTILE!$B$4, "BOTTOM", 0))</f>
        <v>BOTTOM</v>
      </c>
      <c r="M492" s="6">
        <f t="shared" si="1"/>
        <v>1</v>
      </c>
    </row>
    <row r="493">
      <c r="A493" s="1">
        <v>101987.0</v>
      </c>
      <c r="B493" s="1">
        <v>32.0</v>
      </c>
      <c r="C493" s="1">
        <v>22000.0</v>
      </c>
      <c r="D493" s="1" t="s">
        <v>25</v>
      </c>
      <c r="E493" s="1">
        <v>1966.34</v>
      </c>
      <c r="F493" s="1">
        <v>3.0</v>
      </c>
      <c r="G493" s="1">
        <v>20.0</v>
      </c>
      <c r="H493" s="1">
        <v>10.0</v>
      </c>
      <c r="I493" s="1" t="s">
        <v>22</v>
      </c>
      <c r="J493" s="1">
        <v>0.297</v>
      </c>
      <c r="K493" s="1">
        <v>0.888</v>
      </c>
      <c r="L493" s="6" t="str">
        <f>if(J493&gt;QUARTILE!$B$3, "TOP", if(J493&lt;QUARTILE!$B$4, "BOTTOM", 0))</f>
        <v>BOTTOM</v>
      </c>
      <c r="M493" s="6">
        <f t="shared" si="1"/>
        <v>2</v>
      </c>
    </row>
    <row r="494">
      <c r="A494" s="1">
        <v>101989.0</v>
      </c>
      <c r="B494" s="1">
        <v>43.0</v>
      </c>
      <c r="C494" s="1">
        <v>32000.0</v>
      </c>
      <c r="D494" s="1" t="s">
        <v>23</v>
      </c>
      <c r="E494" s="1">
        <v>72870.68</v>
      </c>
      <c r="F494" s="1">
        <v>2.0</v>
      </c>
      <c r="G494" s="1">
        <v>16.0</v>
      </c>
      <c r="H494" s="1">
        <v>15.0</v>
      </c>
      <c r="I494" s="1" t="s">
        <v>22</v>
      </c>
      <c r="J494" s="1">
        <v>0.206</v>
      </c>
      <c r="K494" s="1">
        <v>0.078</v>
      </c>
      <c r="L494" s="6" t="str">
        <f>if(J494&gt;QUARTILE!$B$3, "TOP", if(J494&lt;QUARTILE!$B$4, "BOTTOM", 0))</f>
        <v>BOTTOM</v>
      </c>
      <c r="M494" s="6">
        <f t="shared" si="1"/>
        <v>2</v>
      </c>
    </row>
    <row r="495">
      <c r="A495" s="1">
        <v>101995.0</v>
      </c>
      <c r="B495" s="1">
        <v>27.0</v>
      </c>
      <c r="C495" s="1">
        <v>24000.0</v>
      </c>
      <c r="D495" s="1" t="s">
        <v>31</v>
      </c>
      <c r="E495" s="1">
        <v>12264.52</v>
      </c>
      <c r="F495" s="1">
        <v>5.0</v>
      </c>
      <c r="G495" s="1">
        <v>25.0</v>
      </c>
      <c r="H495" s="1">
        <v>19.0</v>
      </c>
      <c r="I495" s="1" t="s">
        <v>18</v>
      </c>
      <c r="J495" s="1">
        <v>0.171</v>
      </c>
      <c r="K495" s="1">
        <v>0.0</v>
      </c>
      <c r="L495" s="6" t="str">
        <f>if(J495&gt;QUARTILE!$B$3, "TOP", if(J495&lt;QUARTILE!$B$4, "BOTTOM", 0))</f>
        <v>BOTTOM</v>
      </c>
      <c r="M495" s="6">
        <f t="shared" si="1"/>
        <v>1</v>
      </c>
    </row>
    <row r="496">
      <c r="A496" s="1">
        <v>101996.0</v>
      </c>
      <c r="B496" s="1">
        <v>33.0</v>
      </c>
      <c r="C496" s="1">
        <v>37000.0</v>
      </c>
      <c r="D496" s="1" t="s">
        <v>31</v>
      </c>
      <c r="E496" s="1">
        <v>3563.93</v>
      </c>
      <c r="F496" s="1">
        <v>1.0</v>
      </c>
      <c r="G496" s="1">
        <v>14.0</v>
      </c>
      <c r="H496" s="1">
        <v>14.0</v>
      </c>
      <c r="I496" s="1" t="s">
        <v>18</v>
      </c>
      <c r="J496" s="1">
        <v>0.287</v>
      </c>
      <c r="K496" s="1">
        <v>0.053</v>
      </c>
      <c r="L496" s="6" t="str">
        <f>if(J496&gt;QUARTILE!$B$3, "TOP", if(J496&lt;QUARTILE!$B$4, "BOTTOM", 0))</f>
        <v>BOTTOM</v>
      </c>
      <c r="M496" s="6">
        <f t="shared" si="1"/>
        <v>1</v>
      </c>
    </row>
    <row r="497">
      <c r="A497" s="1">
        <v>102002.0</v>
      </c>
      <c r="B497" s="1">
        <v>39.0</v>
      </c>
      <c r="C497" s="1">
        <v>12000.0</v>
      </c>
      <c r="D497" s="1" t="s">
        <v>30</v>
      </c>
      <c r="E497" s="1">
        <v>19813.28</v>
      </c>
      <c r="F497" s="1">
        <v>4.0</v>
      </c>
      <c r="G497" s="1">
        <v>20.0</v>
      </c>
      <c r="H497" s="1">
        <v>11.0</v>
      </c>
      <c r="I497" s="1" t="s">
        <v>22</v>
      </c>
      <c r="J497" s="1">
        <v>0.056</v>
      </c>
      <c r="K497" s="1">
        <v>0.136</v>
      </c>
      <c r="L497" s="6" t="str">
        <f>if(J497&gt;QUARTILE!$B$3, "TOP", if(J497&lt;QUARTILE!$B$4, "BOTTOM", 0))</f>
        <v>BOTTOM</v>
      </c>
      <c r="M497" s="6">
        <f t="shared" si="1"/>
        <v>2</v>
      </c>
    </row>
    <row r="498">
      <c r="A498" s="1">
        <v>102006.0</v>
      </c>
      <c r="B498" s="1">
        <v>32.0</v>
      </c>
      <c r="C498" s="1">
        <v>54000.0</v>
      </c>
      <c r="D498" s="1" t="s">
        <v>25</v>
      </c>
      <c r="E498" s="1">
        <v>6791.77</v>
      </c>
      <c r="F498" s="1">
        <v>3.0</v>
      </c>
      <c r="G498" s="1">
        <v>22.0</v>
      </c>
      <c r="H498" s="1">
        <v>10.0</v>
      </c>
      <c r="I498" s="1" t="s">
        <v>22</v>
      </c>
      <c r="J498" s="1">
        <v>0.283</v>
      </c>
      <c r="K498" s="1">
        <v>0.757</v>
      </c>
      <c r="L498" s="6" t="str">
        <f>if(J498&gt;QUARTILE!$B$3, "TOP", if(J498&lt;QUARTILE!$B$4, "BOTTOM", 0))</f>
        <v>BOTTOM</v>
      </c>
      <c r="M498" s="6">
        <f t="shared" si="1"/>
        <v>2</v>
      </c>
    </row>
    <row r="499">
      <c r="A499" s="1">
        <v>102007.0</v>
      </c>
      <c r="B499" s="1">
        <v>70.0</v>
      </c>
      <c r="C499" s="1">
        <v>20000.0</v>
      </c>
      <c r="D499" s="1" t="s">
        <v>23</v>
      </c>
      <c r="E499" s="1">
        <v>6723.74</v>
      </c>
      <c r="F499" s="1">
        <v>4.0</v>
      </c>
      <c r="G499" s="1">
        <v>19.0</v>
      </c>
      <c r="H499" s="1">
        <v>3.0</v>
      </c>
      <c r="I499" s="1" t="s">
        <v>22</v>
      </c>
      <c r="J499" s="1">
        <v>0.081</v>
      </c>
      <c r="K499" s="1">
        <v>0.626</v>
      </c>
      <c r="L499" s="6" t="str">
        <f>if(J499&gt;QUARTILE!$B$3, "TOP", if(J499&lt;QUARTILE!$B$4, "BOTTOM", 0))</f>
        <v>BOTTOM</v>
      </c>
      <c r="M499" s="6">
        <f t="shared" si="1"/>
        <v>2</v>
      </c>
    </row>
    <row r="500">
      <c r="A500" s="1">
        <v>102008.0</v>
      </c>
      <c r="B500" s="1">
        <v>24.0</v>
      </c>
      <c r="C500" s="1">
        <v>19000.0</v>
      </c>
      <c r="D500" s="1" t="s">
        <v>27</v>
      </c>
      <c r="E500" s="1">
        <v>8572.36</v>
      </c>
      <c r="F500" s="1">
        <v>3.0</v>
      </c>
      <c r="G500" s="1">
        <v>22.0</v>
      </c>
      <c r="H500" s="1">
        <v>18.0</v>
      </c>
      <c r="I500" s="1" t="s">
        <v>18</v>
      </c>
      <c r="J500" s="1">
        <v>0.133</v>
      </c>
      <c r="K500" s="1">
        <v>0.13</v>
      </c>
      <c r="L500" s="6" t="str">
        <f>if(J500&gt;QUARTILE!$B$3, "TOP", if(J500&lt;QUARTILE!$B$4, "BOTTOM", 0))</f>
        <v>BOTTOM</v>
      </c>
      <c r="M500" s="6">
        <f t="shared" si="1"/>
        <v>1</v>
      </c>
    </row>
    <row r="501">
      <c r="A501" s="1">
        <v>102010.0</v>
      </c>
      <c r="B501" s="1">
        <v>68.0</v>
      </c>
      <c r="C501" s="1">
        <v>34000.0</v>
      </c>
      <c r="D501" s="1" t="s">
        <v>27</v>
      </c>
      <c r="E501" s="1">
        <v>10777.56</v>
      </c>
      <c r="F501" s="1">
        <v>3.0</v>
      </c>
      <c r="G501" s="1">
        <v>16.0</v>
      </c>
      <c r="H501" s="1">
        <v>4.0</v>
      </c>
      <c r="I501" s="1" t="s">
        <v>22</v>
      </c>
      <c r="J501" s="1">
        <v>0.214</v>
      </c>
      <c r="K501" s="1">
        <v>0.015</v>
      </c>
      <c r="L501" s="6" t="str">
        <f>if(J501&gt;QUARTILE!$B$3, "TOP", if(J501&lt;QUARTILE!$B$4, "BOTTOM", 0))</f>
        <v>BOTTOM</v>
      </c>
      <c r="M501" s="6">
        <f t="shared" si="1"/>
        <v>2</v>
      </c>
    </row>
    <row r="502">
      <c r="A502" s="1">
        <v>102011.0</v>
      </c>
      <c r="B502" s="1">
        <v>65.0</v>
      </c>
      <c r="C502" s="1">
        <v>16000.0</v>
      </c>
      <c r="D502" s="1" t="s">
        <v>23</v>
      </c>
      <c r="E502" s="1">
        <v>2854.42</v>
      </c>
      <c r="F502" s="1">
        <v>1.0</v>
      </c>
      <c r="G502" s="1">
        <v>16.0</v>
      </c>
      <c r="H502" s="1">
        <v>4.0</v>
      </c>
      <c r="I502" s="1" t="s">
        <v>22</v>
      </c>
      <c r="J502" s="1">
        <v>0.266</v>
      </c>
      <c r="K502" s="1">
        <v>0.581</v>
      </c>
      <c r="L502" s="6" t="str">
        <f>if(J502&gt;QUARTILE!$B$3, "TOP", if(J502&lt;QUARTILE!$B$4, "BOTTOM", 0))</f>
        <v>BOTTOM</v>
      </c>
      <c r="M502" s="6">
        <f t="shared" si="1"/>
        <v>2</v>
      </c>
    </row>
    <row r="503">
      <c r="A503" s="1">
        <v>102019.0</v>
      </c>
      <c r="B503" s="1">
        <v>47.0</v>
      </c>
      <c r="C503" s="1">
        <v>14000.0</v>
      </c>
      <c r="D503" s="1" t="s">
        <v>23</v>
      </c>
      <c r="E503" s="1">
        <v>11159.3</v>
      </c>
      <c r="F503" s="1">
        <v>4.0</v>
      </c>
      <c r="G503" s="1">
        <v>20.0</v>
      </c>
      <c r="H503" s="1">
        <v>9.0</v>
      </c>
      <c r="I503" s="1" t="s">
        <v>22</v>
      </c>
      <c r="J503" s="1">
        <v>0.312</v>
      </c>
      <c r="K503" s="1">
        <v>0.798</v>
      </c>
      <c r="L503" s="6" t="str">
        <f>if(J503&gt;QUARTILE!$B$3, "TOP", if(J503&lt;QUARTILE!$B$4, "BOTTOM", 0))</f>
        <v>BOTTOM</v>
      </c>
      <c r="M503" s="6">
        <f t="shared" si="1"/>
        <v>2</v>
      </c>
    </row>
    <row r="504">
      <c r="A504" s="1">
        <v>102026.0</v>
      </c>
      <c r="B504" s="1">
        <v>56.0</v>
      </c>
      <c r="C504" s="1">
        <v>17000.0</v>
      </c>
      <c r="D504" s="1" t="s">
        <v>17</v>
      </c>
      <c r="E504" s="1">
        <v>19659.18</v>
      </c>
      <c r="F504" s="1">
        <v>5.0</v>
      </c>
      <c r="G504" s="1">
        <v>22.0</v>
      </c>
      <c r="H504" s="1">
        <v>2.0</v>
      </c>
      <c r="I504" s="1" t="s">
        <v>22</v>
      </c>
      <c r="J504" s="1">
        <v>0.267</v>
      </c>
      <c r="K504" s="1">
        <v>0.765</v>
      </c>
      <c r="L504" s="6" t="str">
        <f>if(J504&gt;QUARTILE!$B$3, "TOP", if(J504&lt;QUARTILE!$B$4, "BOTTOM", 0))</f>
        <v>BOTTOM</v>
      </c>
      <c r="M504" s="6">
        <f t="shared" si="1"/>
        <v>2</v>
      </c>
    </row>
    <row r="505">
      <c r="A505" s="1">
        <v>102027.0</v>
      </c>
      <c r="B505" s="1">
        <v>34.0</v>
      </c>
      <c r="C505" s="1">
        <v>38000.0</v>
      </c>
      <c r="D505" s="1" t="s">
        <v>25</v>
      </c>
      <c r="E505" s="1">
        <v>13471.95</v>
      </c>
      <c r="F505" s="1">
        <v>3.0</v>
      </c>
      <c r="G505" s="1">
        <v>20.0</v>
      </c>
      <c r="H505" s="1">
        <v>10.0</v>
      </c>
      <c r="I505" s="1" t="s">
        <v>22</v>
      </c>
      <c r="J505" s="1">
        <v>0.174</v>
      </c>
      <c r="K505" s="1">
        <v>0.939</v>
      </c>
      <c r="L505" s="6" t="str">
        <f>if(J505&gt;QUARTILE!$B$3, "TOP", if(J505&lt;QUARTILE!$B$4, "BOTTOM", 0))</f>
        <v>BOTTOM</v>
      </c>
      <c r="M505" s="6">
        <f t="shared" si="1"/>
        <v>2</v>
      </c>
    </row>
    <row r="506">
      <c r="A506" s="1">
        <v>102030.0</v>
      </c>
      <c r="B506" s="1">
        <v>41.0</v>
      </c>
      <c r="C506" s="1">
        <v>38000.0</v>
      </c>
      <c r="D506" s="1" t="s">
        <v>27</v>
      </c>
      <c r="E506" s="1">
        <v>19657.66</v>
      </c>
      <c r="F506" s="1">
        <v>1.0</v>
      </c>
      <c r="G506" s="1">
        <v>26.0</v>
      </c>
      <c r="H506" s="1">
        <v>10.0</v>
      </c>
      <c r="I506" s="1" t="s">
        <v>22</v>
      </c>
      <c r="J506" s="1">
        <v>0.311</v>
      </c>
      <c r="K506" s="1">
        <v>0.686</v>
      </c>
      <c r="L506" s="6" t="str">
        <f>if(J506&gt;QUARTILE!$B$3, "TOP", if(J506&lt;QUARTILE!$B$4, "BOTTOM", 0))</f>
        <v>BOTTOM</v>
      </c>
      <c r="M506" s="6">
        <f t="shared" si="1"/>
        <v>2</v>
      </c>
    </row>
    <row r="507">
      <c r="A507" s="1">
        <v>102031.0</v>
      </c>
      <c r="B507" s="1">
        <v>52.0</v>
      </c>
      <c r="C507" s="1">
        <v>26000.0</v>
      </c>
      <c r="D507" s="1" t="s">
        <v>21</v>
      </c>
      <c r="E507" s="1">
        <v>5674.38</v>
      </c>
      <c r="F507" s="1">
        <v>1.0</v>
      </c>
      <c r="G507" s="1">
        <v>26.0</v>
      </c>
      <c r="H507" s="1">
        <v>5.0</v>
      </c>
      <c r="I507" s="1" t="s">
        <v>22</v>
      </c>
      <c r="J507" s="1">
        <v>0.305</v>
      </c>
      <c r="K507" s="1">
        <v>0.571</v>
      </c>
      <c r="L507" s="6" t="str">
        <f>if(J507&gt;QUARTILE!$B$3, "TOP", if(J507&lt;QUARTILE!$B$4, "BOTTOM", 0))</f>
        <v>BOTTOM</v>
      </c>
      <c r="M507" s="6">
        <f t="shared" si="1"/>
        <v>2</v>
      </c>
    </row>
    <row r="508">
      <c r="A508" s="1">
        <v>102034.0</v>
      </c>
      <c r="B508" s="1">
        <v>62.0</v>
      </c>
      <c r="C508" s="1">
        <v>34000.0</v>
      </c>
      <c r="D508" s="1" t="s">
        <v>25</v>
      </c>
      <c r="E508" s="1">
        <v>12389.51</v>
      </c>
      <c r="F508" s="1">
        <v>3.0</v>
      </c>
      <c r="G508" s="1">
        <v>25.0</v>
      </c>
      <c r="H508" s="1">
        <v>4.0</v>
      </c>
      <c r="I508" s="1" t="s">
        <v>22</v>
      </c>
      <c r="J508" s="1">
        <v>0.29</v>
      </c>
      <c r="K508" s="1">
        <v>0.456</v>
      </c>
      <c r="L508" s="6" t="str">
        <f>if(J508&gt;QUARTILE!$B$3, "TOP", if(J508&lt;QUARTILE!$B$4, "BOTTOM", 0))</f>
        <v>BOTTOM</v>
      </c>
      <c r="M508" s="6">
        <f t="shared" si="1"/>
        <v>2</v>
      </c>
    </row>
    <row r="509">
      <c r="A509" s="1">
        <v>102038.0</v>
      </c>
      <c r="B509" s="1">
        <v>60.0</v>
      </c>
      <c r="C509" s="1">
        <v>29000.0</v>
      </c>
      <c r="D509" s="1" t="s">
        <v>27</v>
      </c>
      <c r="E509" s="1">
        <v>7966.83</v>
      </c>
      <c r="F509" s="1">
        <v>1.0</v>
      </c>
      <c r="G509" s="1">
        <v>16.0</v>
      </c>
      <c r="H509" s="1">
        <v>4.0</v>
      </c>
      <c r="I509" s="1" t="s">
        <v>22</v>
      </c>
      <c r="J509" s="1">
        <v>0.061</v>
      </c>
      <c r="K509" s="1">
        <v>0.141</v>
      </c>
      <c r="L509" s="6" t="str">
        <f>if(J509&gt;QUARTILE!$B$3, "TOP", if(J509&lt;QUARTILE!$B$4, "BOTTOM", 0))</f>
        <v>BOTTOM</v>
      </c>
      <c r="M509" s="6">
        <f t="shared" si="1"/>
        <v>2</v>
      </c>
    </row>
    <row r="510">
      <c r="A510" s="1">
        <v>102040.0</v>
      </c>
      <c r="B510" s="1">
        <v>43.0</v>
      </c>
      <c r="C510" s="1">
        <v>13000.0</v>
      </c>
      <c r="D510" s="1" t="s">
        <v>23</v>
      </c>
      <c r="E510" s="1">
        <v>11750.94</v>
      </c>
      <c r="F510" s="1">
        <v>2.0</v>
      </c>
      <c r="G510" s="1">
        <v>21.0</v>
      </c>
      <c r="H510" s="1">
        <v>3.0</v>
      </c>
      <c r="I510" s="1" t="s">
        <v>22</v>
      </c>
      <c r="J510" s="1">
        <v>0.07</v>
      </c>
      <c r="K510" s="1">
        <v>0.802</v>
      </c>
      <c r="L510" s="6" t="str">
        <f>if(J510&gt;QUARTILE!$B$3, "TOP", if(J510&lt;QUARTILE!$B$4, "BOTTOM", 0))</f>
        <v>BOTTOM</v>
      </c>
      <c r="M510" s="6">
        <f t="shared" si="1"/>
        <v>2</v>
      </c>
    </row>
    <row r="511">
      <c r="A511" s="1">
        <v>102048.0</v>
      </c>
      <c r="B511" s="1">
        <v>21.0</v>
      </c>
      <c r="C511" s="1">
        <v>20000.0</v>
      </c>
      <c r="D511" s="1" t="s">
        <v>25</v>
      </c>
      <c r="E511" s="1">
        <v>7021.34</v>
      </c>
      <c r="F511" s="1">
        <v>4.0</v>
      </c>
      <c r="G511" s="1">
        <v>27.0</v>
      </c>
      <c r="H511" s="1">
        <v>17.0</v>
      </c>
      <c r="I511" s="1" t="s">
        <v>18</v>
      </c>
      <c r="J511" s="1">
        <v>0.131</v>
      </c>
      <c r="K511" s="1">
        <v>0.66</v>
      </c>
      <c r="L511" s="6" t="str">
        <f>if(J511&gt;QUARTILE!$B$3, "TOP", if(J511&lt;QUARTILE!$B$4, "BOTTOM", 0))</f>
        <v>BOTTOM</v>
      </c>
      <c r="M511" s="6">
        <f t="shared" si="1"/>
        <v>1</v>
      </c>
    </row>
    <row r="512">
      <c r="A512" s="1">
        <v>102051.0</v>
      </c>
      <c r="B512" s="1">
        <v>42.0</v>
      </c>
      <c r="C512" s="1">
        <v>9000.0</v>
      </c>
      <c r="D512" s="1" t="s">
        <v>17</v>
      </c>
      <c r="E512" s="1">
        <v>855.29</v>
      </c>
      <c r="F512" s="1">
        <v>2.0</v>
      </c>
      <c r="G512" s="1">
        <v>27.0</v>
      </c>
      <c r="H512" s="1">
        <v>14.0</v>
      </c>
      <c r="I512" s="1" t="s">
        <v>22</v>
      </c>
      <c r="J512" s="1">
        <v>0.149</v>
      </c>
      <c r="K512" s="1">
        <v>0.546</v>
      </c>
      <c r="L512" s="6" t="str">
        <f>if(J512&gt;QUARTILE!$B$3, "TOP", if(J512&lt;QUARTILE!$B$4, "BOTTOM", 0))</f>
        <v>BOTTOM</v>
      </c>
      <c r="M512" s="6">
        <f t="shared" si="1"/>
        <v>2</v>
      </c>
    </row>
    <row r="513">
      <c r="A513" s="1">
        <v>102056.0</v>
      </c>
      <c r="B513" s="1">
        <v>62.0</v>
      </c>
      <c r="C513" s="1">
        <v>43000.0</v>
      </c>
      <c r="D513" s="1" t="s">
        <v>27</v>
      </c>
      <c r="E513" s="1">
        <v>3093.31</v>
      </c>
      <c r="F513" s="1">
        <v>3.0</v>
      </c>
      <c r="G513" s="1">
        <v>23.0</v>
      </c>
      <c r="H513" s="1">
        <v>7.0</v>
      </c>
      <c r="I513" s="1" t="s">
        <v>22</v>
      </c>
      <c r="J513" s="1">
        <v>0.197</v>
      </c>
      <c r="K513" s="1">
        <v>0.312</v>
      </c>
      <c r="L513" s="6" t="str">
        <f>if(J513&gt;QUARTILE!$B$3, "TOP", if(J513&lt;QUARTILE!$B$4, "BOTTOM", 0))</f>
        <v>BOTTOM</v>
      </c>
      <c r="M513" s="6">
        <f t="shared" si="1"/>
        <v>2</v>
      </c>
    </row>
    <row r="514">
      <c r="A514" s="1">
        <v>102058.0</v>
      </c>
      <c r="B514" s="1">
        <v>61.0</v>
      </c>
      <c r="C514" s="1">
        <v>42000.0</v>
      </c>
      <c r="D514" s="1" t="s">
        <v>30</v>
      </c>
      <c r="E514" s="1">
        <v>5922.69</v>
      </c>
      <c r="F514" s="1">
        <v>4.0</v>
      </c>
      <c r="G514" s="1">
        <v>27.0</v>
      </c>
      <c r="H514" s="1">
        <v>2.0</v>
      </c>
      <c r="I514" s="1" t="s">
        <v>22</v>
      </c>
      <c r="J514" s="1">
        <v>0.106</v>
      </c>
      <c r="K514" s="1">
        <v>0.115</v>
      </c>
      <c r="L514" s="6" t="str">
        <f>if(J514&gt;QUARTILE!$B$3, "TOP", if(J514&lt;QUARTILE!$B$4, "BOTTOM", 0))</f>
        <v>BOTTOM</v>
      </c>
      <c r="M514" s="6">
        <f t="shared" si="1"/>
        <v>2</v>
      </c>
    </row>
    <row r="515">
      <c r="A515" s="1">
        <v>102060.0</v>
      </c>
      <c r="B515" s="1">
        <v>19.0</v>
      </c>
      <c r="C515" s="1">
        <v>19000.0</v>
      </c>
      <c r="D515" s="1" t="s">
        <v>27</v>
      </c>
      <c r="E515" s="1">
        <v>9564.49</v>
      </c>
      <c r="F515" s="1">
        <v>3.0</v>
      </c>
      <c r="G515" s="1">
        <v>21.0</v>
      </c>
      <c r="H515" s="1">
        <v>11.0</v>
      </c>
      <c r="I515" s="1" t="s">
        <v>18</v>
      </c>
      <c r="J515" s="1">
        <v>0.146</v>
      </c>
      <c r="K515" s="1">
        <v>0.32</v>
      </c>
      <c r="L515" s="6" t="str">
        <f>if(J515&gt;QUARTILE!$B$3, "TOP", if(J515&lt;QUARTILE!$B$4, "BOTTOM", 0))</f>
        <v>BOTTOM</v>
      </c>
      <c r="M515" s="6">
        <f t="shared" si="1"/>
        <v>1</v>
      </c>
    </row>
    <row r="516">
      <c r="A516" s="1">
        <v>102062.0</v>
      </c>
      <c r="B516" s="1">
        <v>52.0</v>
      </c>
      <c r="C516" s="1">
        <v>35000.0</v>
      </c>
      <c r="D516" s="1" t="s">
        <v>25</v>
      </c>
      <c r="E516" s="1">
        <v>24367.62</v>
      </c>
      <c r="F516" s="1">
        <v>1.0</v>
      </c>
      <c r="G516" s="1">
        <v>15.0</v>
      </c>
      <c r="H516" s="1">
        <v>4.0</v>
      </c>
      <c r="I516" s="1" t="s">
        <v>22</v>
      </c>
      <c r="J516" s="1">
        <v>0.223</v>
      </c>
      <c r="K516" s="1">
        <v>0.518</v>
      </c>
      <c r="L516" s="6" t="str">
        <f>if(J516&gt;QUARTILE!$B$3, "TOP", if(J516&lt;QUARTILE!$B$4, "BOTTOM", 0))</f>
        <v>BOTTOM</v>
      </c>
      <c r="M516" s="6">
        <f t="shared" si="1"/>
        <v>2</v>
      </c>
    </row>
    <row r="517">
      <c r="A517" s="1">
        <v>102064.0</v>
      </c>
      <c r="B517" s="1">
        <v>51.0</v>
      </c>
      <c r="C517" s="1">
        <v>24000.0</v>
      </c>
      <c r="D517" s="1" t="s">
        <v>23</v>
      </c>
      <c r="E517" s="1">
        <v>23297.67</v>
      </c>
      <c r="F517" s="1">
        <v>3.0</v>
      </c>
      <c r="G517" s="1">
        <v>20.0</v>
      </c>
      <c r="H517" s="1">
        <v>9.0</v>
      </c>
      <c r="I517" s="1" t="s">
        <v>22</v>
      </c>
      <c r="J517" s="1">
        <v>0.137</v>
      </c>
      <c r="K517" s="1">
        <v>0.172</v>
      </c>
      <c r="L517" s="6" t="str">
        <f>if(J517&gt;QUARTILE!$B$3, "TOP", if(J517&lt;QUARTILE!$B$4, "BOTTOM", 0))</f>
        <v>BOTTOM</v>
      </c>
      <c r="M517" s="6">
        <f t="shared" si="1"/>
        <v>2</v>
      </c>
    </row>
    <row r="518">
      <c r="A518" s="1">
        <v>102066.0</v>
      </c>
      <c r="B518" s="1">
        <v>76.0</v>
      </c>
      <c r="C518" s="1">
        <v>32000.0</v>
      </c>
      <c r="D518" s="1" t="s">
        <v>30</v>
      </c>
      <c r="E518" s="1">
        <v>2369.54</v>
      </c>
      <c r="F518" s="1">
        <v>4.0</v>
      </c>
      <c r="G518" s="1">
        <v>18.0</v>
      </c>
      <c r="H518" s="1">
        <v>7.0</v>
      </c>
      <c r="I518" s="1" t="s">
        <v>22</v>
      </c>
      <c r="J518" s="1">
        <v>0.004</v>
      </c>
      <c r="K518" s="1">
        <v>0.458</v>
      </c>
      <c r="L518" s="6" t="str">
        <f>if(J518&gt;QUARTILE!$B$3, "TOP", if(J518&lt;QUARTILE!$B$4, "BOTTOM", 0))</f>
        <v>BOTTOM</v>
      </c>
      <c r="M518" s="6">
        <f t="shared" si="1"/>
        <v>2</v>
      </c>
    </row>
    <row r="519">
      <c r="A519" s="1">
        <v>102069.0</v>
      </c>
      <c r="B519" s="1">
        <v>30.0</v>
      </c>
      <c r="C519" s="1">
        <v>11000.0</v>
      </c>
      <c r="D519" s="1" t="s">
        <v>17</v>
      </c>
      <c r="E519" s="1">
        <v>2930.07</v>
      </c>
      <c r="F519" s="1">
        <v>5.0</v>
      </c>
      <c r="G519" s="1">
        <v>21.0</v>
      </c>
      <c r="H519" s="1">
        <v>7.0</v>
      </c>
      <c r="I519" s="1" t="s">
        <v>22</v>
      </c>
      <c r="J519" s="1">
        <v>0.183</v>
      </c>
      <c r="K519" s="1">
        <v>0.333</v>
      </c>
      <c r="L519" s="6" t="str">
        <f>if(J519&gt;QUARTILE!$B$3, "TOP", if(J519&lt;QUARTILE!$B$4, "BOTTOM", 0))</f>
        <v>BOTTOM</v>
      </c>
      <c r="M519" s="6">
        <f t="shared" si="1"/>
        <v>2</v>
      </c>
    </row>
    <row r="520">
      <c r="A520" s="1">
        <v>102077.0</v>
      </c>
      <c r="B520" s="1">
        <v>69.0</v>
      </c>
      <c r="C520" s="1">
        <v>12000.0</v>
      </c>
      <c r="D520" s="1" t="s">
        <v>23</v>
      </c>
      <c r="E520" s="1">
        <v>4564.85</v>
      </c>
      <c r="F520" s="1">
        <v>1.0</v>
      </c>
      <c r="G520" s="1">
        <v>17.0</v>
      </c>
      <c r="H520" s="1">
        <v>6.0</v>
      </c>
      <c r="I520" s="1" t="s">
        <v>22</v>
      </c>
      <c r="J520" s="1">
        <v>0.07</v>
      </c>
      <c r="K520" s="1">
        <v>0.078</v>
      </c>
      <c r="L520" s="6" t="str">
        <f>if(J520&gt;QUARTILE!$B$3, "TOP", if(J520&lt;QUARTILE!$B$4, "BOTTOM", 0))</f>
        <v>BOTTOM</v>
      </c>
      <c r="M520" s="6">
        <f t="shared" si="1"/>
        <v>2</v>
      </c>
    </row>
    <row r="521">
      <c r="A521" s="1">
        <v>102080.0</v>
      </c>
      <c r="B521" s="1">
        <v>66.0</v>
      </c>
      <c r="C521" s="1">
        <v>8000.0</v>
      </c>
      <c r="D521" s="1" t="s">
        <v>23</v>
      </c>
      <c r="E521" s="1">
        <v>4756.79</v>
      </c>
      <c r="F521" s="1">
        <v>5.0</v>
      </c>
      <c r="G521" s="1">
        <v>28.0</v>
      </c>
      <c r="H521" s="1">
        <v>4.0</v>
      </c>
      <c r="I521" s="1" t="s">
        <v>22</v>
      </c>
      <c r="J521" s="1">
        <v>0.098</v>
      </c>
      <c r="K521" s="1">
        <v>0.754</v>
      </c>
      <c r="L521" s="6" t="str">
        <f>if(J521&gt;QUARTILE!$B$3, "TOP", if(J521&lt;QUARTILE!$B$4, "BOTTOM", 0))</f>
        <v>BOTTOM</v>
      </c>
      <c r="M521" s="6">
        <f t="shared" si="1"/>
        <v>2</v>
      </c>
    </row>
    <row r="522">
      <c r="A522" s="1">
        <v>102089.0</v>
      </c>
      <c r="B522" s="1">
        <v>64.0</v>
      </c>
      <c r="C522" s="1">
        <v>16000.0</v>
      </c>
      <c r="D522" s="1" t="s">
        <v>23</v>
      </c>
      <c r="E522" s="1">
        <v>29239.56</v>
      </c>
      <c r="F522" s="1">
        <v>5.0</v>
      </c>
      <c r="G522" s="1">
        <v>24.0</v>
      </c>
      <c r="H522" s="1">
        <v>5.0</v>
      </c>
      <c r="I522" s="1" t="s">
        <v>22</v>
      </c>
      <c r="J522" s="1">
        <v>0.304</v>
      </c>
      <c r="K522" s="1">
        <v>0.059</v>
      </c>
      <c r="L522" s="6" t="str">
        <f>if(J522&gt;QUARTILE!$B$3, "TOP", if(J522&lt;QUARTILE!$B$4, "BOTTOM", 0))</f>
        <v>BOTTOM</v>
      </c>
      <c r="M522" s="6">
        <f t="shared" si="1"/>
        <v>2</v>
      </c>
    </row>
    <row r="523">
      <c r="A523" s="1">
        <v>102100.0</v>
      </c>
      <c r="B523" s="1">
        <v>66.0</v>
      </c>
      <c r="C523" s="1">
        <v>13000.0</v>
      </c>
      <c r="D523" s="1" t="s">
        <v>21</v>
      </c>
      <c r="E523" s="1">
        <v>7796.73</v>
      </c>
      <c r="F523" s="1">
        <v>5.0</v>
      </c>
      <c r="G523" s="1">
        <v>10.0</v>
      </c>
      <c r="H523" s="1">
        <v>4.0</v>
      </c>
      <c r="I523" s="1" t="s">
        <v>22</v>
      </c>
      <c r="J523" s="1">
        <v>0.057</v>
      </c>
      <c r="K523" s="1">
        <v>0.0</v>
      </c>
      <c r="L523" s="6" t="str">
        <f>if(J523&gt;QUARTILE!$B$3, "TOP", if(J523&lt;QUARTILE!$B$4, "BOTTOM", 0))</f>
        <v>BOTTOM</v>
      </c>
      <c r="M523" s="6">
        <f t="shared" si="1"/>
        <v>2</v>
      </c>
    </row>
    <row r="524">
      <c r="A524" s="1">
        <v>102102.0</v>
      </c>
      <c r="B524" s="1">
        <v>62.0</v>
      </c>
      <c r="C524" s="1">
        <v>14000.0</v>
      </c>
      <c r="D524" s="1" t="s">
        <v>27</v>
      </c>
      <c r="E524" s="1">
        <v>19092.7</v>
      </c>
      <c r="F524" s="1">
        <v>3.0</v>
      </c>
      <c r="G524" s="1">
        <v>21.0</v>
      </c>
      <c r="H524" s="1">
        <v>4.0</v>
      </c>
      <c r="I524" s="1" t="s">
        <v>22</v>
      </c>
      <c r="J524" s="1">
        <v>0.122</v>
      </c>
      <c r="K524" s="1">
        <v>0.593</v>
      </c>
      <c r="L524" s="6" t="str">
        <f>if(J524&gt;QUARTILE!$B$3, "TOP", if(J524&lt;QUARTILE!$B$4, "BOTTOM", 0))</f>
        <v>BOTTOM</v>
      </c>
      <c r="M524" s="6">
        <f t="shared" si="1"/>
        <v>2</v>
      </c>
    </row>
    <row r="525">
      <c r="A525" s="1">
        <v>102104.0</v>
      </c>
      <c r="B525" s="1">
        <v>73.0</v>
      </c>
      <c r="C525" s="1">
        <v>20000.0</v>
      </c>
      <c r="D525" s="1" t="s">
        <v>27</v>
      </c>
      <c r="E525" s="1">
        <v>8705.8</v>
      </c>
      <c r="F525" s="1">
        <v>5.0</v>
      </c>
      <c r="G525" s="1">
        <v>31.0</v>
      </c>
      <c r="H525" s="1">
        <v>2.0</v>
      </c>
      <c r="I525" s="1" t="s">
        <v>22</v>
      </c>
      <c r="J525" s="1">
        <v>0.3</v>
      </c>
      <c r="K525" s="1">
        <v>0.197</v>
      </c>
      <c r="L525" s="6" t="str">
        <f>if(J525&gt;QUARTILE!$B$3, "TOP", if(J525&lt;QUARTILE!$B$4, "BOTTOM", 0))</f>
        <v>BOTTOM</v>
      </c>
      <c r="M525" s="6">
        <f t="shared" si="1"/>
        <v>2</v>
      </c>
    </row>
    <row r="526">
      <c r="A526" s="1">
        <v>102110.0</v>
      </c>
      <c r="B526" s="1">
        <v>54.0</v>
      </c>
      <c r="C526" s="1">
        <v>29000.0</v>
      </c>
      <c r="D526" s="1" t="s">
        <v>23</v>
      </c>
      <c r="E526" s="1">
        <v>4989.7</v>
      </c>
      <c r="F526" s="1">
        <v>1.0</v>
      </c>
      <c r="G526" s="1">
        <v>20.0</v>
      </c>
      <c r="H526" s="1">
        <v>4.0</v>
      </c>
      <c r="I526" s="1" t="s">
        <v>22</v>
      </c>
      <c r="J526" s="1">
        <v>0.268</v>
      </c>
      <c r="K526" s="1">
        <v>0.831</v>
      </c>
      <c r="L526" s="6" t="str">
        <f>if(J526&gt;QUARTILE!$B$3, "TOP", if(J526&lt;QUARTILE!$B$4, "BOTTOM", 0))</f>
        <v>BOTTOM</v>
      </c>
      <c r="M526" s="6">
        <f t="shared" si="1"/>
        <v>2</v>
      </c>
    </row>
    <row r="527">
      <c r="A527" s="1">
        <v>102115.0</v>
      </c>
      <c r="B527" s="1">
        <v>63.0</v>
      </c>
      <c r="C527" s="1">
        <v>9000.0</v>
      </c>
      <c r="D527" s="1" t="s">
        <v>27</v>
      </c>
      <c r="E527" s="1">
        <v>14356.77</v>
      </c>
      <c r="F527" s="1">
        <v>3.0</v>
      </c>
      <c r="G527" s="1">
        <v>18.0</v>
      </c>
      <c r="H527" s="1">
        <v>3.0</v>
      </c>
      <c r="I527" s="1" t="s">
        <v>22</v>
      </c>
      <c r="J527" s="1">
        <v>0.022</v>
      </c>
      <c r="K527" s="1">
        <v>0.869</v>
      </c>
      <c r="L527" s="6" t="str">
        <f>if(J527&gt;QUARTILE!$B$3, "TOP", if(J527&lt;QUARTILE!$B$4, "BOTTOM", 0))</f>
        <v>BOTTOM</v>
      </c>
      <c r="M527" s="6">
        <f t="shared" si="1"/>
        <v>2</v>
      </c>
    </row>
    <row r="528">
      <c r="A528" s="1">
        <v>102118.0</v>
      </c>
      <c r="B528" s="1">
        <v>32.0</v>
      </c>
      <c r="C528" s="1">
        <v>14000.0</v>
      </c>
      <c r="D528" s="1" t="s">
        <v>17</v>
      </c>
      <c r="E528" s="1">
        <v>2256.26</v>
      </c>
      <c r="F528" s="1">
        <v>2.0</v>
      </c>
      <c r="G528" s="1">
        <v>19.0</v>
      </c>
      <c r="H528" s="1">
        <v>15.0</v>
      </c>
      <c r="I528" s="1" t="s">
        <v>22</v>
      </c>
      <c r="J528" s="1">
        <v>0.232</v>
      </c>
      <c r="K528" s="1">
        <v>0.444</v>
      </c>
      <c r="L528" s="6" t="str">
        <f>if(J528&gt;QUARTILE!$B$3, "TOP", if(J528&lt;QUARTILE!$B$4, "BOTTOM", 0))</f>
        <v>BOTTOM</v>
      </c>
      <c r="M528" s="6">
        <f t="shared" si="1"/>
        <v>2</v>
      </c>
    </row>
    <row r="529">
      <c r="A529" s="1">
        <v>102122.0</v>
      </c>
      <c r="B529" s="1">
        <v>21.0</v>
      </c>
      <c r="C529" s="1">
        <v>14000.0</v>
      </c>
      <c r="D529" s="1" t="s">
        <v>21</v>
      </c>
      <c r="E529" s="1">
        <v>27825.66</v>
      </c>
      <c r="F529" s="1">
        <v>1.0</v>
      </c>
      <c r="G529" s="1">
        <v>22.0</v>
      </c>
      <c r="H529" s="1">
        <v>13.0</v>
      </c>
      <c r="I529" s="1" t="s">
        <v>18</v>
      </c>
      <c r="J529" s="1">
        <v>0.131</v>
      </c>
      <c r="K529" s="1">
        <v>0.712</v>
      </c>
      <c r="L529" s="6" t="str">
        <f>if(J529&gt;QUARTILE!$B$3, "TOP", if(J529&lt;QUARTILE!$B$4, "BOTTOM", 0))</f>
        <v>BOTTOM</v>
      </c>
      <c r="M529" s="6">
        <f t="shared" si="1"/>
        <v>1</v>
      </c>
    </row>
    <row r="530">
      <c r="A530" s="1">
        <v>102129.0</v>
      </c>
      <c r="B530" s="1">
        <v>60.0</v>
      </c>
      <c r="C530" s="1">
        <v>21000.0</v>
      </c>
      <c r="D530" s="1" t="s">
        <v>23</v>
      </c>
      <c r="E530" s="1">
        <v>4335.01</v>
      </c>
      <c r="F530" s="1">
        <v>2.0</v>
      </c>
      <c r="G530" s="1">
        <v>21.0</v>
      </c>
      <c r="H530" s="1">
        <v>4.0</v>
      </c>
      <c r="I530" s="1" t="s">
        <v>22</v>
      </c>
      <c r="J530" s="1">
        <v>0.279</v>
      </c>
      <c r="K530" s="1">
        <v>0.217</v>
      </c>
      <c r="L530" s="6" t="str">
        <f>if(J530&gt;QUARTILE!$B$3, "TOP", if(J530&lt;QUARTILE!$B$4, "BOTTOM", 0))</f>
        <v>BOTTOM</v>
      </c>
      <c r="M530" s="6">
        <f t="shared" si="1"/>
        <v>2</v>
      </c>
    </row>
    <row r="531">
      <c r="A531" s="1">
        <v>102130.0</v>
      </c>
      <c r="B531" s="1">
        <v>77.0</v>
      </c>
      <c r="C531" s="1">
        <v>26000.0</v>
      </c>
      <c r="D531" s="1" t="s">
        <v>17</v>
      </c>
      <c r="E531" s="1">
        <v>1691.22</v>
      </c>
      <c r="F531" s="1">
        <v>2.0</v>
      </c>
      <c r="G531" s="1">
        <v>16.0</v>
      </c>
      <c r="H531" s="1">
        <v>2.0</v>
      </c>
      <c r="I531" s="1" t="s">
        <v>22</v>
      </c>
      <c r="J531" s="1">
        <v>0.046</v>
      </c>
      <c r="K531" s="1">
        <v>0.206</v>
      </c>
      <c r="L531" s="6" t="str">
        <f>if(J531&gt;QUARTILE!$B$3, "TOP", if(J531&lt;QUARTILE!$B$4, "BOTTOM", 0))</f>
        <v>BOTTOM</v>
      </c>
      <c r="M531" s="6">
        <f t="shared" si="1"/>
        <v>2</v>
      </c>
    </row>
    <row r="532">
      <c r="A532" s="1">
        <v>102135.0</v>
      </c>
      <c r="B532" s="1">
        <v>63.0</v>
      </c>
      <c r="C532" s="1">
        <v>7000.0</v>
      </c>
      <c r="D532" s="1" t="s">
        <v>17</v>
      </c>
      <c r="E532" s="1">
        <v>22394.68</v>
      </c>
      <c r="F532" s="1">
        <v>4.0</v>
      </c>
      <c r="G532" s="1">
        <v>18.0</v>
      </c>
      <c r="H532" s="1">
        <v>7.0</v>
      </c>
      <c r="I532" s="1" t="s">
        <v>22</v>
      </c>
      <c r="J532" s="1">
        <v>0.079</v>
      </c>
      <c r="K532" s="1">
        <v>0.404</v>
      </c>
      <c r="L532" s="6" t="str">
        <f>if(J532&gt;QUARTILE!$B$3, "TOP", if(J532&lt;QUARTILE!$B$4, "BOTTOM", 0))</f>
        <v>BOTTOM</v>
      </c>
      <c r="M532" s="6">
        <f t="shared" si="1"/>
        <v>2</v>
      </c>
    </row>
    <row r="533">
      <c r="A533" s="1">
        <v>102137.0</v>
      </c>
      <c r="B533" s="1">
        <v>28.0</v>
      </c>
      <c r="C533" s="1">
        <v>44000.0</v>
      </c>
      <c r="D533" s="1" t="s">
        <v>25</v>
      </c>
      <c r="E533" s="1">
        <v>12223.76</v>
      </c>
      <c r="F533" s="1">
        <v>2.0</v>
      </c>
      <c r="G533" s="1">
        <v>24.0</v>
      </c>
      <c r="H533" s="1">
        <v>9.0</v>
      </c>
      <c r="I533" s="1" t="s">
        <v>22</v>
      </c>
      <c r="J533" s="1">
        <v>0.172</v>
      </c>
      <c r="K533" s="1">
        <v>0.416</v>
      </c>
      <c r="L533" s="6" t="str">
        <f>if(J533&gt;QUARTILE!$B$3, "TOP", if(J533&lt;QUARTILE!$B$4, "BOTTOM", 0))</f>
        <v>BOTTOM</v>
      </c>
      <c r="M533" s="6">
        <f t="shared" si="1"/>
        <v>2</v>
      </c>
    </row>
    <row r="534">
      <c r="A534" s="1">
        <v>102138.0</v>
      </c>
      <c r="B534" s="1">
        <v>79.0</v>
      </c>
      <c r="C534" s="1">
        <v>31000.0</v>
      </c>
      <c r="D534" s="1" t="s">
        <v>17</v>
      </c>
      <c r="E534" s="1">
        <v>10631.37</v>
      </c>
      <c r="F534" s="1">
        <v>2.0</v>
      </c>
      <c r="G534" s="1">
        <v>18.0</v>
      </c>
      <c r="H534" s="1">
        <v>1.0</v>
      </c>
      <c r="I534" s="1" t="s">
        <v>22</v>
      </c>
      <c r="J534" s="1">
        <v>0.072</v>
      </c>
      <c r="K534" s="1">
        <v>1.0</v>
      </c>
      <c r="L534" s="6" t="str">
        <f>if(J534&gt;QUARTILE!$B$3, "TOP", if(J534&lt;QUARTILE!$B$4, "BOTTOM", 0))</f>
        <v>BOTTOM</v>
      </c>
      <c r="M534" s="6">
        <f t="shared" si="1"/>
        <v>2</v>
      </c>
    </row>
    <row r="535">
      <c r="A535" s="1">
        <v>102145.0</v>
      </c>
      <c r="B535" s="1">
        <v>76.0</v>
      </c>
      <c r="C535" s="1">
        <v>20000.0</v>
      </c>
      <c r="D535" s="1" t="s">
        <v>27</v>
      </c>
      <c r="E535" s="1">
        <v>10340.11</v>
      </c>
      <c r="F535" s="1">
        <v>4.0</v>
      </c>
      <c r="G535" s="1">
        <v>24.0</v>
      </c>
      <c r="H535" s="1">
        <v>9.0</v>
      </c>
      <c r="I535" s="1" t="s">
        <v>22</v>
      </c>
      <c r="J535" s="1">
        <v>0.243</v>
      </c>
      <c r="K535" s="1">
        <v>0.253</v>
      </c>
      <c r="L535" s="6" t="str">
        <f>if(J535&gt;QUARTILE!$B$3, "TOP", if(J535&lt;QUARTILE!$B$4, "BOTTOM", 0))</f>
        <v>BOTTOM</v>
      </c>
      <c r="M535" s="6">
        <f t="shared" si="1"/>
        <v>2</v>
      </c>
    </row>
    <row r="536">
      <c r="A536" s="1">
        <v>102148.0</v>
      </c>
      <c r="B536" s="1">
        <v>46.0</v>
      </c>
      <c r="C536" s="1">
        <v>32000.0</v>
      </c>
      <c r="D536" s="1" t="s">
        <v>23</v>
      </c>
      <c r="E536" s="1">
        <v>21163.31</v>
      </c>
      <c r="F536" s="1">
        <v>5.0</v>
      </c>
      <c r="G536" s="1">
        <v>21.0</v>
      </c>
      <c r="H536" s="1">
        <v>13.0</v>
      </c>
      <c r="I536" s="1" t="s">
        <v>22</v>
      </c>
      <c r="J536" s="1">
        <v>0.086</v>
      </c>
      <c r="K536" s="1">
        <v>0.218</v>
      </c>
      <c r="L536" s="6" t="str">
        <f>if(J536&gt;QUARTILE!$B$3, "TOP", if(J536&lt;QUARTILE!$B$4, "BOTTOM", 0))</f>
        <v>BOTTOM</v>
      </c>
      <c r="M536" s="6">
        <f t="shared" si="1"/>
        <v>2</v>
      </c>
    </row>
    <row r="537">
      <c r="A537" s="1">
        <v>102153.0</v>
      </c>
      <c r="B537" s="1">
        <v>62.0</v>
      </c>
      <c r="C537" s="1">
        <v>8000.0</v>
      </c>
      <c r="D537" s="1" t="s">
        <v>25</v>
      </c>
      <c r="E537" s="1">
        <v>5683.79</v>
      </c>
      <c r="F537" s="1">
        <v>3.0</v>
      </c>
      <c r="G537" s="1">
        <v>24.0</v>
      </c>
      <c r="H537" s="1">
        <v>6.0</v>
      </c>
      <c r="I537" s="1" t="s">
        <v>22</v>
      </c>
      <c r="J537" s="1">
        <v>0.308</v>
      </c>
      <c r="K537" s="1">
        <v>0.792</v>
      </c>
      <c r="L537" s="6" t="str">
        <f>if(J537&gt;QUARTILE!$B$3, "TOP", if(J537&lt;QUARTILE!$B$4, "BOTTOM", 0))</f>
        <v>BOTTOM</v>
      </c>
      <c r="M537" s="6">
        <f t="shared" si="1"/>
        <v>2</v>
      </c>
    </row>
    <row r="538">
      <c r="A538" s="1">
        <v>102163.0</v>
      </c>
      <c r="B538" s="1">
        <v>20.0</v>
      </c>
      <c r="C538" s="1">
        <v>16000.0</v>
      </c>
      <c r="D538" s="1" t="s">
        <v>30</v>
      </c>
      <c r="E538" s="1">
        <v>622.79</v>
      </c>
      <c r="F538" s="1">
        <v>5.0</v>
      </c>
      <c r="G538" s="1">
        <v>22.0</v>
      </c>
      <c r="H538" s="1">
        <v>16.0</v>
      </c>
      <c r="I538" s="1" t="s">
        <v>18</v>
      </c>
      <c r="J538" s="1">
        <v>0.313</v>
      </c>
      <c r="K538" s="1">
        <v>0.756</v>
      </c>
      <c r="L538" s="6" t="str">
        <f>if(J538&gt;QUARTILE!$B$3, "TOP", if(J538&lt;QUARTILE!$B$4, "BOTTOM", 0))</f>
        <v>BOTTOM</v>
      </c>
      <c r="M538" s="6">
        <f t="shared" si="1"/>
        <v>1</v>
      </c>
    </row>
    <row r="539">
      <c r="A539" s="1">
        <v>102167.0</v>
      </c>
      <c r="B539" s="1">
        <v>22.0</v>
      </c>
      <c r="C539" s="1">
        <v>10000.0</v>
      </c>
      <c r="D539" s="1" t="s">
        <v>24</v>
      </c>
      <c r="E539" s="1">
        <v>26659.24</v>
      </c>
      <c r="F539" s="1">
        <v>3.0</v>
      </c>
      <c r="G539" s="1">
        <v>26.0</v>
      </c>
      <c r="H539" s="1">
        <v>14.0</v>
      </c>
      <c r="I539" s="1" t="s">
        <v>22</v>
      </c>
      <c r="J539" s="1">
        <v>0.116</v>
      </c>
      <c r="K539" s="1">
        <v>0.484</v>
      </c>
      <c r="L539" s="6" t="str">
        <f>if(J539&gt;QUARTILE!$B$3, "TOP", if(J539&lt;QUARTILE!$B$4, "BOTTOM", 0))</f>
        <v>BOTTOM</v>
      </c>
      <c r="M539" s="6">
        <f t="shared" si="1"/>
        <v>2</v>
      </c>
    </row>
    <row r="540">
      <c r="A540" s="1">
        <v>102171.0</v>
      </c>
      <c r="B540" s="1">
        <v>66.0</v>
      </c>
      <c r="C540" s="1">
        <v>33000.0</v>
      </c>
      <c r="D540" s="1" t="s">
        <v>27</v>
      </c>
      <c r="E540" s="1">
        <v>5900.92</v>
      </c>
      <c r="F540" s="1">
        <v>1.0</v>
      </c>
      <c r="G540" s="1">
        <v>25.0</v>
      </c>
      <c r="H540" s="1">
        <v>4.0</v>
      </c>
      <c r="I540" s="1" t="s">
        <v>22</v>
      </c>
      <c r="J540" s="1">
        <v>0.288</v>
      </c>
      <c r="K540" s="1">
        <v>0.828</v>
      </c>
      <c r="L540" s="6" t="str">
        <f>if(J540&gt;QUARTILE!$B$3, "TOP", if(J540&lt;QUARTILE!$B$4, "BOTTOM", 0))</f>
        <v>BOTTOM</v>
      </c>
      <c r="M540" s="6">
        <f t="shared" si="1"/>
        <v>2</v>
      </c>
    </row>
    <row r="541">
      <c r="A541" s="1">
        <v>102180.0</v>
      </c>
      <c r="B541" s="1">
        <v>52.0</v>
      </c>
      <c r="C541" s="1">
        <v>23000.0</v>
      </c>
      <c r="D541" s="1" t="s">
        <v>25</v>
      </c>
      <c r="E541" s="1">
        <v>3836.66</v>
      </c>
      <c r="F541" s="1">
        <v>2.0</v>
      </c>
      <c r="G541" s="1">
        <v>15.0</v>
      </c>
      <c r="H541" s="1">
        <v>7.0</v>
      </c>
      <c r="I541" s="1" t="s">
        <v>22</v>
      </c>
      <c r="J541" s="1">
        <v>0.236</v>
      </c>
      <c r="K541" s="1">
        <v>0.897</v>
      </c>
      <c r="L541" s="6" t="str">
        <f>if(J541&gt;QUARTILE!$B$3, "TOP", if(J541&lt;QUARTILE!$B$4, "BOTTOM", 0))</f>
        <v>BOTTOM</v>
      </c>
      <c r="M541" s="6">
        <f t="shared" si="1"/>
        <v>2</v>
      </c>
    </row>
    <row r="542">
      <c r="A542" s="1">
        <v>102182.0</v>
      </c>
      <c r="B542" s="1">
        <v>35.0</v>
      </c>
      <c r="C542" s="1">
        <v>23000.0</v>
      </c>
      <c r="D542" s="1" t="s">
        <v>25</v>
      </c>
      <c r="E542" s="1">
        <v>8953.41</v>
      </c>
      <c r="F542" s="1">
        <v>3.0</v>
      </c>
      <c r="G542" s="1">
        <v>29.0</v>
      </c>
      <c r="H542" s="1">
        <v>9.0</v>
      </c>
      <c r="I542" s="1" t="s">
        <v>22</v>
      </c>
      <c r="J542" s="1">
        <v>0.185</v>
      </c>
      <c r="K542" s="1">
        <v>0.706</v>
      </c>
      <c r="L542" s="6" t="str">
        <f>if(J542&gt;QUARTILE!$B$3, "TOP", if(J542&lt;QUARTILE!$B$4, "BOTTOM", 0))</f>
        <v>BOTTOM</v>
      </c>
      <c r="M542" s="6">
        <f t="shared" si="1"/>
        <v>2</v>
      </c>
    </row>
    <row r="543">
      <c r="A543" s="1">
        <v>102191.0</v>
      </c>
      <c r="B543" s="1">
        <v>73.0</v>
      </c>
      <c r="C543" s="1">
        <v>18000.0</v>
      </c>
      <c r="D543" s="1" t="s">
        <v>23</v>
      </c>
      <c r="E543" s="1">
        <v>5934.3</v>
      </c>
      <c r="F543" s="1">
        <v>4.0</v>
      </c>
      <c r="G543" s="1">
        <v>19.0</v>
      </c>
      <c r="H543" s="1">
        <v>3.0</v>
      </c>
      <c r="I543" s="1" t="s">
        <v>22</v>
      </c>
      <c r="J543" s="1">
        <v>0.234</v>
      </c>
      <c r="K543" s="1">
        <v>0.518</v>
      </c>
      <c r="L543" s="6" t="str">
        <f>if(J543&gt;QUARTILE!$B$3, "TOP", if(J543&lt;QUARTILE!$B$4, "BOTTOM", 0))</f>
        <v>BOTTOM</v>
      </c>
      <c r="M543" s="6">
        <f t="shared" si="1"/>
        <v>2</v>
      </c>
    </row>
    <row r="544">
      <c r="A544" s="1">
        <v>102195.0</v>
      </c>
      <c r="B544" s="1">
        <v>26.0</v>
      </c>
      <c r="C544" s="1">
        <v>45000.0</v>
      </c>
      <c r="D544" s="1" t="s">
        <v>30</v>
      </c>
      <c r="E544" s="1">
        <v>1774.88</v>
      </c>
      <c r="F544" s="1">
        <v>5.0</v>
      </c>
      <c r="G544" s="1">
        <v>25.0</v>
      </c>
      <c r="H544" s="1">
        <v>18.0</v>
      </c>
      <c r="I544" s="1" t="s">
        <v>18</v>
      </c>
      <c r="J544" s="1">
        <v>0.233</v>
      </c>
      <c r="K544" s="1">
        <v>0.421</v>
      </c>
      <c r="L544" s="6" t="str">
        <f>if(J544&gt;QUARTILE!$B$3, "TOP", if(J544&lt;QUARTILE!$B$4, "BOTTOM", 0))</f>
        <v>BOTTOM</v>
      </c>
      <c r="M544" s="6">
        <f t="shared" si="1"/>
        <v>1</v>
      </c>
    </row>
    <row r="545">
      <c r="A545" s="1">
        <v>102199.0</v>
      </c>
      <c r="B545" s="1">
        <v>51.0</v>
      </c>
      <c r="C545" s="1">
        <v>20000.0</v>
      </c>
      <c r="D545" s="1" t="s">
        <v>23</v>
      </c>
      <c r="E545" s="1">
        <v>16089.11</v>
      </c>
      <c r="F545" s="1">
        <v>4.0</v>
      </c>
      <c r="G545" s="1">
        <v>17.0</v>
      </c>
      <c r="H545" s="1">
        <v>8.0</v>
      </c>
      <c r="I545" s="1" t="s">
        <v>22</v>
      </c>
      <c r="J545" s="1">
        <v>0.179</v>
      </c>
      <c r="K545" s="1">
        <v>0.381</v>
      </c>
      <c r="L545" s="6" t="str">
        <f>if(J545&gt;QUARTILE!$B$3, "TOP", if(J545&lt;QUARTILE!$B$4, "BOTTOM", 0))</f>
        <v>BOTTOM</v>
      </c>
      <c r="M545" s="6">
        <f t="shared" si="1"/>
        <v>2</v>
      </c>
    </row>
    <row r="546">
      <c r="A546" s="1">
        <v>102200.0</v>
      </c>
      <c r="B546" s="1">
        <v>28.0</v>
      </c>
      <c r="C546" s="1">
        <v>21000.0</v>
      </c>
      <c r="D546" s="1" t="s">
        <v>25</v>
      </c>
      <c r="E546" s="1">
        <v>20551.92</v>
      </c>
      <c r="F546" s="1">
        <v>2.0</v>
      </c>
      <c r="G546" s="1">
        <v>14.0</v>
      </c>
      <c r="H546" s="1">
        <v>17.0</v>
      </c>
      <c r="I546" s="1" t="s">
        <v>22</v>
      </c>
      <c r="J546" s="1">
        <v>0.214</v>
      </c>
      <c r="K546" s="1">
        <v>0.66</v>
      </c>
      <c r="L546" s="6" t="str">
        <f>if(J546&gt;QUARTILE!$B$3, "TOP", if(J546&lt;QUARTILE!$B$4, "BOTTOM", 0))</f>
        <v>BOTTOM</v>
      </c>
      <c r="M546" s="6">
        <f t="shared" si="1"/>
        <v>2</v>
      </c>
    </row>
    <row r="547">
      <c r="A547" s="1">
        <v>102205.0</v>
      </c>
      <c r="B547" s="1">
        <v>45.0</v>
      </c>
      <c r="C547" s="1">
        <v>10000.0</v>
      </c>
      <c r="D547" s="1" t="s">
        <v>25</v>
      </c>
      <c r="E547" s="1">
        <v>3110.17</v>
      </c>
      <c r="F547" s="1">
        <v>2.0</v>
      </c>
      <c r="G547" s="1">
        <v>25.0</v>
      </c>
      <c r="H547" s="1">
        <v>8.0</v>
      </c>
      <c r="I547" s="1" t="s">
        <v>22</v>
      </c>
      <c r="J547" s="1">
        <v>0.271</v>
      </c>
      <c r="K547" s="1">
        <v>0.797</v>
      </c>
      <c r="L547" s="6" t="str">
        <f>if(J547&gt;QUARTILE!$B$3, "TOP", if(J547&lt;QUARTILE!$B$4, "BOTTOM", 0))</f>
        <v>BOTTOM</v>
      </c>
      <c r="M547" s="6">
        <f t="shared" si="1"/>
        <v>2</v>
      </c>
    </row>
    <row r="548">
      <c r="A548" s="1">
        <v>102216.0</v>
      </c>
      <c r="B548" s="1">
        <v>42.0</v>
      </c>
      <c r="C548" s="1">
        <v>28000.0</v>
      </c>
      <c r="D548" s="1" t="s">
        <v>25</v>
      </c>
      <c r="E548" s="1">
        <v>15603.19</v>
      </c>
      <c r="F548" s="1">
        <v>2.0</v>
      </c>
      <c r="G548" s="1">
        <v>23.0</v>
      </c>
      <c r="H548" s="1">
        <v>15.0</v>
      </c>
      <c r="I548" s="1" t="s">
        <v>18</v>
      </c>
      <c r="J548" s="1">
        <v>0.231</v>
      </c>
      <c r="K548" s="1">
        <v>0.836</v>
      </c>
      <c r="L548" s="6" t="str">
        <f>if(J548&gt;QUARTILE!$B$3, "TOP", if(J548&lt;QUARTILE!$B$4, "BOTTOM", 0))</f>
        <v>BOTTOM</v>
      </c>
      <c r="M548" s="6">
        <f t="shared" si="1"/>
        <v>1</v>
      </c>
    </row>
    <row r="549">
      <c r="A549" s="1">
        <v>102224.0</v>
      </c>
      <c r="B549" s="1">
        <v>55.0</v>
      </c>
      <c r="C549" s="1">
        <v>24000.0</v>
      </c>
      <c r="D549" s="1" t="s">
        <v>23</v>
      </c>
      <c r="E549" s="1">
        <v>16823.0</v>
      </c>
      <c r="F549" s="1">
        <v>3.0</v>
      </c>
      <c r="G549" s="1">
        <v>22.0</v>
      </c>
      <c r="H549" s="1">
        <v>7.0</v>
      </c>
      <c r="I549" s="1" t="s">
        <v>22</v>
      </c>
      <c r="J549" s="1">
        <v>0.196</v>
      </c>
      <c r="K549" s="1">
        <v>0.531</v>
      </c>
      <c r="L549" s="6" t="str">
        <f>if(J549&gt;QUARTILE!$B$3, "TOP", if(J549&lt;QUARTILE!$B$4, "BOTTOM", 0))</f>
        <v>BOTTOM</v>
      </c>
      <c r="M549" s="6">
        <f t="shared" si="1"/>
        <v>2</v>
      </c>
    </row>
    <row r="550">
      <c r="A550" s="1">
        <v>102230.0</v>
      </c>
      <c r="B550" s="1">
        <v>35.0</v>
      </c>
      <c r="C550" s="1">
        <v>13000.0</v>
      </c>
      <c r="D550" s="1" t="s">
        <v>27</v>
      </c>
      <c r="E550" s="1">
        <v>37781.53</v>
      </c>
      <c r="F550" s="1">
        <v>4.0</v>
      </c>
      <c r="G550" s="1">
        <v>11.0</v>
      </c>
      <c r="H550" s="1">
        <v>8.0</v>
      </c>
      <c r="I550" s="1" t="s">
        <v>18</v>
      </c>
      <c r="J550" s="1">
        <v>0.156</v>
      </c>
      <c r="K550" s="1">
        <v>0.672</v>
      </c>
      <c r="L550" s="6" t="str">
        <f>if(J550&gt;QUARTILE!$B$3, "TOP", if(J550&lt;QUARTILE!$B$4, "BOTTOM", 0))</f>
        <v>BOTTOM</v>
      </c>
      <c r="M550" s="6">
        <f t="shared" si="1"/>
        <v>1</v>
      </c>
    </row>
    <row r="551">
      <c r="A551" s="1">
        <v>102232.0</v>
      </c>
      <c r="B551" s="1">
        <v>54.0</v>
      </c>
      <c r="C551" s="1">
        <v>18000.0</v>
      </c>
      <c r="D551" s="1" t="s">
        <v>21</v>
      </c>
      <c r="E551" s="1">
        <v>25774.79</v>
      </c>
      <c r="F551" s="1">
        <v>1.0</v>
      </c>
      <c r="G551" s="1">
        <v>26.0</v>
      </c>
      <c r="H551" s="1">
        <v>7.0</v>
      </c>
      <c r="I551" s="1" t="s">
        <v>22</v>
      </c>
      <c r="J551" s="1">
        <v>0.303</v>
      </c>
      <c r="K551" s="1">
        <v>0.166</v>
      </c>
      <c r="L551" s="6" t="str">
        <f>if(J551&gt;QUARTILE!$B$3, "TOP", if(J551&lt;QUARTILE!$B$4, "BOTTOM", 0))</f>
        <v>BOTTOM</v>
      </c>
      <c r="M551" s="6">
        <f t="shared" si="1"/>
        <v>2</v>
      </c>
    </row>
    <row r="552">
      <c r="A552" s="1">
        <v>102233.0</v>
      </c>
      <c r="B552" s="1">
        <v>77.0</v>
      </c>
      <c r="C552" s="1">
        <v>18000.0</v>
      </c>
      <c r="D552" s="1" t="s">
        <v>25</v>
      </c>
      <c r="E552" s="1">
        <v>24128.66</v>
      </c>
      <c r="F552" s="1">
        <v>4.0</v>
      </c>
      <c r="G552" s="1">
        <v>28.0</v>
      </c>
      <c r="H552" s="1">
        <v>2.0</v>
      </c>
      <c r="I552" s="1" t="s">
        <v>22</v>
      </c>
      <c r="J552" s="1">
        <v>0.188</v>
      </c>
      <c r="K552" s="1">
        <v>0.05</v>
      </c>
      <c r="L552" s="6" t="str">
        <f>if(J552&gt;QUARTILE!$B$3, "TOP", if(J552&lt;QUARTILE!$B$4, "BOTTOM", 0))</f>
        <v>BOTTOM</v>
      </c>
      <c r="M552" s="6">
        <f t="shared" si="1"/>
        <v>2</v>
      </c>
    </row>
    <row r="553">
      <c r="A553" s="1">
        <v>102239.0</v>
      </c>
      <c r="B553" s="1">
        <v>34.0</v>
      </c>
      <c r="C553" s="1">
        <v>30000.0</v>
      </c>
      <c r="D553" s="1" t="s">
        <v>17</v>
      </c>
      <c r="E553" s="1">
        <v>9529.2</v>
      </c>
      <c r="F553" s="1">
        <v>4.0</v>
      </c>
      <c r="G553" s="1">
        <v>22.0</v>
      </c>
      <c r="H553" s="1">
        <v>8.0</v>
      </c>
      <c r="I553" s="1" t="s">
        <v>22</v>
      </c>
      <c r="J553" s="1">
        <v>0.137</v>
      </c>
      <c r="K553" s="1">
        <v>0.052</v>
      </c>
      <c r="L553" s="6" t="str">
        <f>if(J553&gt;QUARTILE!$B$3, "TOP", if(J553&lt;QUARTILE!$B$4, "BOTTOM", 0))</f>
        <v>BOTTOM</v>
      </c>
      <c r="M553" s="6">
        <f t="shared" si="1"/>
        <v>2</v>
      </c>
    </row>
    <row r="554">
      <c r="A554" s="1">
        <v>102241.0</v>
      </c>
      <c r="B554" s="1">
        <v>57.0</v>
      </c>
      <c r="C554" s="1">
        <v>21000.0</v>
      </c>
      <c r="D554" s="1" t="s">
        <v>24</v>
      </c>
      <c r="E554" s="1">
        <v>5739.01</v>
      </c>
      <c r="F554" s="1">
        <v>4.0</v>
      </c>
      <c r="G554" s="1">
        <v>13.0</v>
      </c>
      <c r="H554" s="1">
        <v>5.0</v>
      </c>
      <c r="I554" s="1" t="s">
        <v>22</v>
      </c>
      <c r="J554" s="1">
        <v>0.054</v>
      </c>
      <c r="K554" s="1">
        <v>0.0</v>
      </c>
      <c r="L554" s="6" t="str">
        <f>if(J554&gt;QUARTILE!$B$3, "TOP", if(J554&lt;QUARTILE!$B$4, "BOTTOM", 0))</f>
        <v>BOTTOM</v>
      </c>
      <c r="M554" s="6">
        <f t="shared" si="1"/>
        <v>2</v>
      </c>
    </row>
    <row r="555">
      <c r="A555" s="1">
        <v>102245.0</v>
      </c>
      <c r="B555" s="1">
        <v>46.0</v>
      </c>
      <c r="C555" s="1">
        <v>15000.0</v>
      </c>
      <c r="D555" s="1" t="s">
        <v>25</v>
      </c>
      <c r="E555" s="1">
        <v>283.73</v>
      </c>
      <c r="F555" s="1">
        <v>3.0</v>
      </c>
      <c r="G555" s="1">
        <v>13.0</v>
      </c>
      <c r="H555" s="1">
        <v>19.0</v>
      </c>
      <c r="I555" s="1" t="s">
        <v>18</v>
      </c>
      <c r="J555" s="1">
        <v>0.225</v>
      </c>
      <c r="K555" s="1">
        <v>0.644</v>
      </c>
      <c r="L555" s="6" t="str">
        <f>if(J555&gt;QUARTILE!$B$3, "TOP", if(J555&lt;QUARTILE!$B$4, "BOTTOM", 0))</f>
        <v>BOTTOM</v>
      </c>
      <c r="M555" s="6">
        <f t="shared" si="1"/>
        <v>1</v>
      </c>
    </row>
    <row r="556">
      <c r="A556" s="1">
        <v>102248.0</v>
      </c>
      <c r="B556" s="1">
        <v>20.0</v>
      </c>
      <c r="C556" s="1">
        <v>26000.0</v>
      </c>
      <c r="D556" s="1" t="s">
        <v>21</v>
      </c>
      <c r="E556" s="1">
        <v>24478.92</v>
      </c>
      <c r="F556" s="1">
        <v>2.0</v>
      </c>
      <c r="G556" s="1">
        <v>16.0</v>
      </c>
      <c r="H556" s="1">
        <v>14.0</v>
      </c>
      <c r="I556" s="1" t="s">
        <v>18</v>
      </c>
      <c r="J556" s="1">
        <v>0.17</v>
      </c>
      <c r="K556" s="1">
        <v>0.86</v>
      </c>
      <c r="L556" s="6" t="str">
        <f>if(J556&gt;QUARTILE!$B$3, "TOP", if(J556&lt;QUARTILE!$B$4, "BOTTOM", 0))</f>
        <v>BOTTOM</v>
      </c>
      <c r="M556" s="6">
        <f t="shared" si="1"/>
        <v>1</v>
      </c>
    </row>
    <row r="557">
      <c r="A557" s="1">
        <v>102250.0</v>
      </c>
      <c r="B557" s="1">
        <v>57.0</v>
      </c>
      <c r="C557" s="1">
        <v>36000.0</v>
      </c>
      <c r="D557" s="1" t="s">
        <v>27</v>
      </c>
      <c r="E557" s="1">
        <v>15392.44</v>
      </c>
      <c r="F557" s="1">
        <v>5.0</v>
      </c>
      <c r="G557" s="1">
        <v>21.0</v>
      </c>
      <c r="H557" s="1">
        <v>4.0</v>
      </c>
      <c r="I557" s="1" t="s">
        <v>22</v>
      </c>
      <c r="J557" s="1">
        <v>0.146</v>
      </c>
      <c r="K557" s="1">
        <v>0.096</v>
      </c>
      <c r="L557" s="6" t="str">
        <f>if(J557&gt;QUARTILE!$B$3, "TOP", if(J557&lt;QUARTILE!$B$4, "BOTTOM", 0))</f>
        <v>BOTTOM</v>
      </c>
      <c r="M557" s="6">
        <f t="shared" si="1"/>
        <v>2</v>
      </c>
    </row>
    <row r="558">
      <c r="A558" s="1">
        <v>102254.0</v>
      </c>
      <c r="B558" s="1">
        <v>30.0</v>
      </c>
      <c r="C558" s="1">
        <v>34000.0</v>
      </c>
      <c r="D558" s="1" t="s">
        <v>17</v>
      </c>
      <c r="E558" s="1">
        <v>21106.03</v>
      </c>
      <c r="F558" s="1">
        <v>3.0</v>
      </c>
      <c r="G558" s="1">
        <v>18.0</v>
      </c>
      <c r="H558" s="1">
        <v>6.0</v>
      </c>
      <c r="I558" s="1" t="s">
        <v>22</v>
      </c>
      <c r="J558" s="1">
        <v>0.057</v>
      </c>
      <c r="K558" s="1">
        <v>0.781</v>
      </c>
      <c r="L558" s="6" t="str">
        <f>if(J558&gt;QUARTILE!$B$3, "TOP", if(J558&lt;QUARTILE!$B$4, "BOTTOM", 0))</f>
        <v>BOTTOM</v>
      </c>
      <c r="M558" s="6">
        <f t="shared" si="1"/>
        <v>2</v>
      </c>
    </row>
    <row r="559">
      <c r="A559" s="1">
        <v>102262.0</v>
      </c>
      <c r="B559" s="1">
        <v>45.0</v>
      </c>
      <c r="C559" s="1">
        <v>19000.0</v>
      </c>
      <c r="D559" s="1" t="s">
        <v>25</v>
      </c>
      <c r="E559" s="1">
        <v>10992.14</v>
      </c>
      <c r="F559" s="1">
        <v>5.0</v>
      </c>
      <c r="G559" s="1">
        <v>16.0</v>
      </c>
      <c r="H559" s="1">
        <v>11.0</v>
      </c>
      <c r="I559" s="1" t="s">
        <v>18</v>
      </c>
      <c r="J559" s="1">
        <v>0.199</v>
      </c>
      <c r="K559" s="1">
        <v>0.888</v>
      </c>
      <c r="L559" s="6" t="str">
        <f>if(J559&gt;QUARTILE!$B$3, "TOP", if(J559&lt;QUARTILE!$B$4, "BOTTOM", 0))</f>
        <v>BOTTOM</v>
      </c>
      <c r="M559" s="6">
        <f t="shared" si="1"/>
        <v>1</v>
      </c>
    </row>
    <row r="560">
      <c r="A560" s="1">
        <v>102271.0</v>
      </c>
      <c r="B560" s="1">
        <v>42.0</v>
      </c>
      <c r="C560" s="1">
        <v>50000.0</v>
      </c>
      <c r="D560" s="1" t="s">
        <v>23</v>
      </c>
      <c r="E560" s="1">
        <v>3438.12</v>
      </c>
      <c r="F560" s="1">
        <v>4.0</v>
      </c>
      <c r="G560" s="1">
        <v>32.0</v>
      </c>
      <c r="H560" s="1">
        <v>7.0</v>
      </c>
      <c r="I560" s="1" t="s">
        <v>22</v>
      </c>
      <c r="J560" s="1">
        <v>0.224</v>
      </c>
      <c r="K560" s="1">
        <v>0.666</v>
      </c>
      <c r="L560" s="6" t="str">
        <f>if(J560&gt;QUARTILE!$B$3, "TOP", if(J560&lt;QUARTILE!$B$4, "BOTTOM", 0))</f>
        <v>BOTTOM</v>
      </c>
      <c r="M560" s="6">
        <f t="shared" si="1"/>
        <v>2</v>
      </c>
    </row>
    <row r="561">
      <c r="A561" s="1">
        <v>102272.0</v>
      </c>
      <c r="B561" s="1">
        <v>70.0</v>
      </c>
      <c r="C561" s="1">
        <v>21000.0</v>
      </c>
      <c r="D561" s="1" t="s">
        <v>17</v>
      </c>
      <c r="E561" s="1">
        <v>15336.64</v>
      </c>
      <c r="F561" s="1">
        <v>2.0</v>
      </c>
      <c r="G561" s="1">
        <v>20.0</v>
      </c>
      <c r="H561" s="1">
        <v>7.0</v>
      </c>
      <c r="I561" s="1" t="s">
        <v>22</v>
      </c>
      <c r="J561" s="1">
        <v>0.075</v>
      </c>
      <c r="K561" s="1">
        <v>0.173</v>
      </c>
      <c r="L561" s="6" t="str">
        <f>if(J561&gt;QUARTILE!$B$3, "TOP", if(J561&lt;QUARTILE!$B$4, "BOTTOM", 0))</f>
        <v>BOTTOM</v>
      </c>
      <c r="M561" s="6">
        <f t="shared" si="1"/>
        <v>2</v>
      </c>
    </row>
    <row r="562">
      <c r="A562" s="1">
        <v>102275.0</v>
      </c>
      <c r="B562" s="1">
        <v>80.0</v>
      </c>
      <c r="C562" s="1">
        <v>19000.0</v>
      </c>
      <c r="D562" s="1" t="s">
        <v>27</v>
      </c>
      <c r="E562" s="1">
        <v>4123.51</v>
      </c>
      <c r="F562" s="1">
        <v>2.0</v>
      </c>
      <c r="G562" s="1">
        <v>25.0</v>
      </c>
      <c r="H562" s="1">
        <v>6.0</v>
      </c>
      <c r="I562" s="1" t="s">
        <v>22</v>
      </c>
      <c r="J562" s="1">
        <v>0.221</v>
      </c>
      <c r="K562" s="1">
        <v>0.441</v>
      </c>
      <c r="L562" s="6" t="str">
        <f>if(J562&gt;QUARTILE!$B$3, "TOP", if(J562&lt;QUARTILE!$B$4, "BOTTOM", 0))</f>
        <v>BOTTOM</v>
      </c>
      <c r="M562" s="6">
        <f t="shared" si="1"/>
        <v>2</v>
      </c>
    </row>
    <row r="563">
      <c r="A563" s="1">
        <v>102280.0</v>
      </c>
      <c r="B563" s="1">
        <v>22.0</v>
      </c>
      <c r="C563" s="1">
        <v>28000.0</v>
      </c>
      <c r="D563" s="1" t="s">
        <v>27</v>
      </c>
      <c r="E563" s="1">
        <v>1158.3</v>
      </c>
      <c r="F563" s="1">
        <v>4.0</v>
      </c>
      <c r="G563" s="1">
        <v>22.0</v>
      </c>
      <c r="H563" s="1">
        <v>16.0</v>
      </c>
      <c r="I563" s="1" t="s">
        <v>18</v>
      </c>
      <c r="J563" s="1">
        <v>0.152</v>
      </c>
      <c r="K563" s="1">
        <v>0.411</v>
      </c>
      <c r="L563" s="6" t="str">
        <f>if(J563&gt;QUARTILE!$B$3, "TOP", if(J563&lt;QUARTILE!$B$4, "BOTTOM", 0))</f>
        <v>BOTTOM</v>
      </c>
      <c r="M563" s="6">
        <f t="shared" si="1"/>
        <v>1</v>
      </c>
    </row>
    <row r="564">
      <c r="A564" s="1">
        <v>102283.0</v>
      </c>
      <c r="B564" s="1">
        <v>75.0</v>
      </c>
      <c r="C564" s="1">
        <v>27000.0</v>
      </c>
      <c r="D564" s="1" t="s">
        <v>23</v>
      </c>
      <c r="E564" s="1">
        <v>16147.47</v>
      </c>
      <c r="F564" s="1">
        <v>4.0</v>
      </c>
      <c r="G564" s="1">
        <v>18.0</v>
      </c>
      <c r="H564" s="1">
        <v>4.0</v>
      </c>
      <c r="I564" s="1" t="s">
        <v>22</v>
      </c>
      <c r="J564" s="1">
        <v>0.064</v>
      </c>
      <c r="K564" s="1">
        <v>0.0</v>
      </c>
      <c r="L564" s="6" t="str">
        <f>if(J564&gt;QUARTILE!$B$3, "TOP", if(J564&lt;QUARTILE!$B$4, "BOTTOM", 0))</f>
        <v>BOTTOM</v>
      </c>
      <c r="M564" s="6">
        <f t="shared" si="1"/>
        <v>2</v>
      </c>
    </row>
    <row r="565">
      <c r="A565" s="1">
        <v>102284.0</v>
      </c>
      <c r="B565" s="1">
        <v>74.0</v>
      </c>
      <c r="C565" s="1">
        <v>22000.0</v>
      </c>
      <c r="D565" s="1" t="s">
        <v>25</v>
      </c>
      <c r="E565" s="1">
        <v>20850.81</v>
      </c>
      <c r="F565" s="1">
        <v>1.0</v>
      </c>
      <c r="G565" s="1">
        <v>20.0</v>
      </c>
      <c r="H565" s="1">
        <v>3.0</v>
      </c>
      <c r="I565" s="1" t="s">
        <v>22</v>
      </c>
      <c r="J565" s="1">
        <v>0.141</v>
      </c>
      <c r="K565" s="1">
        <v>0.502</v>
      </c>
      <c r="L565" s="6" t="str">
        <f>if(J565&gt;QUARTILE!$B$3, "TOP", if(J565&lt;QUARTILE!$B$4, "BOTTOM", 0))</f>
        <v>BOTTOM</v>
      </c>
      <c r="M565" s="6">
        <f t="shared" si="1"/>
        <v>2</v>
      </c>
    </row>
    <row r="566">
      <c r="A566" s="1">
        <v>102286.0</v>
      </c>
      <c r="B566" s="1">
        <v>48.0</v>
      </c>
      <c r="C566" s="1">
        <v>14000.0</v>
      </c>
      <c r="D566" s="1" t="s">
        <v>23</v>
      </c>
      <c r="E566" s="1">
        <v>3520.33</v>
      </c>
      <c r="F566" s="1">
        <v>5.0</v>
      </c>
      <c r="G566" s="1">
        <v>20.0</v>
      </c>
      <c r="H566" s="1">
        <v>5.0</v>
      </c>
      <c r="I566" s="1" t="s">
        <v>22</v>
      </c>
      <c r="J566" s="1">
        <v>0.084</v>
      </c>
      <c r="K566" s="1">
        <v>0.242</v>
      </c>
      <c r="L566" s="6" t="str">
        <f>if(J566&gt;QUARTILE!$B$3, "TOP", if(J566&lt;QUARTILE!$B$4, "BOTTOM", 0))</f>
        <v>BOTTOM</v>
      </c>
      <c r="M566" s="6">
        <f t="shared" si="1"/>
        <v>2</v>
      </c>
    </row>
    <row r="567">
      <c r="A567" s="1">
        <v>102303.0</v>
      </c>
      <c r="B567" s="1">
        <v>56.0</v>
      </c>
      <c r="C567" s="1">
        <v>18000.0</v>
      </c>
      <c r="D567" s="1" t="s">
        <v>25</v>
      </c>
      <c r="E567" s="1">
        <v>3991.04</v>
      </c>
      <c r="F567" s="1">
        <v>1.0</v>
      </c>
      <c r="G567" s="1">
        <v>20.0</v>
      </c>
      <c r="H567" s="1">
        <v>5.0</v>
      </c>
      <c r="I567" s="1" t="s">
        <v>22</v>
      </c>
      <c r="J567" s="1">
        <v>0.308</v>
      </c>
      <c r="K567" s="1">
        <v>0.175</v>
      </c>
      <c r="L567" s="6" t="str">
        <f>if(J567&gt;QUARTILE!$B$3, "TOP", if(J567&lt;QUARTILE!$B$4, "BOTTOM", 0))</f>
        <v>BOTTOM</v>
      </c>
      <c r="M567" s="6">
        <f t="shared" si="1"/>
        <v>2</v>
      </c>
    </row>
    <row r="568">
      <c r="A568" s="1">
        <v>102304.0</v>
      </c>
      <c r="B568" s="1">
        <v>19.0</v>
      </c>
      <c r="C568" s="1">
        <v>16000.0</v>
      </c>
      <c r="D568" s="1" t="s">
        <v>23</v>
      </c>
      <c r="E568" s="1">
        <v>12397.87</v>
      </c>
      <c r="F568" s="1">
        <v>5.0</v>
      </c>
      <c r="G568" s="1">
        <v>15.0</v>
      </c>
      <c r="H568" s="1">
        <v>7.0</v>
      </c>
      <c r="I568" s="1" t="s">
        <v>22</v>
      </c>
      <c r="J568" s="1">
        <v>0.122</v>
      </c>
      <c r="K568" s="1">
        <v>0.055</v>
      </c>
      <c r="L568" s="6" t="str">
        <f>if(J568&gt;QUARTILE!$B$3, "TOP", if(J568&lt;QUARTILE!$B$4, "BOTTOM", 0))</f>
        <v>BOTTOM</v>
      </c>
      <c r="M568" s="6">
        <f t="shared" si="1"/>
        <v>2</v>
      </c>
    </row>
    <row r="569">
      <c r="A569" s="1">
        <v>102307.0</v>
      </c>
      <c r="B569" s="1">
        <v>63.0</v>
      </c>
      <c r="C569" s="1">
        <v>34000.0</v>
      </c>
      <c r="D569" s="1" t="s">
        <v>25</v>
      </c>
      <c r="E569" s="1">
        <v>43041.96</v>
      </c>
      <c r="F569" s="1">
        <v>1.0</v>
      </c>
      <c r="G569" s="1">
        <v>24.0</v>
      </c>
      <c r="H569" s="1">
        <v>3.0</v>
      </c>
      <c r="I569" s="1" t="s">
        <v>18</v>
      </c>
      <c r="J569" s="1">
        <v>0.209</v>
      </c>
      <c r="K569" s="1">
        <v>0.345</v>
      </c>
      <c r="L569" s="6" t="str">
        <f>if(J569&gt;QUARTILE!$B$3, "TOP", if(J569&lt;QUARTILE!$B$4, "BOTTOM", 0))</f>
        <v>BOTTOM</v>
      </c>
      <c r="M569" s="6">
        <f t="shared" si="1"/>
        <v>1</v>
      </c>
    </row>
    <row r="570">
      <c r="A570" s="1">
        <v>102309.0</v>
      </c>
      <c r="B570" s="1">
        <v>66.0</v>
      </c>
      <c r="C570" s="1">
        <v>20000.0</v>
      </c>
      <c r="D570" s="1" t="s">
        <v>23</v>
      </c>
      <c r="E570" s="1">
        <v>6239.36</v>
      </c>
      <c r="F570" s="1">
        <v>4.0</v>
      </c>
      <c r="G570" s="1">
        <v>17.0</v>
      </c>
      <c r="H570" s="1">
        <v>6.0</v>
      </c>
      <c r="I570" s="1" t="s">
        <v>22</v>
      </c>
      <c r="J570" s="1">
        <v>0.162</v>
      </c>
      <c r="K570" s="1">
        <v>0.115</v>
      </c>
      <c r="L570" s="6" t="str">
        <f>if(J570&gt;QUARTILE!$B$3, "TOP", if(J570&lt;QUARTILE!$B$4, "BOTTOM", 0))</f>
        <v>BOTTOM</v>
      </c>
      <c r="M570" s="6">
        <f t="shared" si="1"/>
        <v>2</v>
      </c>
    </row>
    <row r="571">
      <c r="A571" s="1">
        <v>102311.0</v>
      </c>
      <c r="B571" s="1">
        <v>34.0</v>
      </c>
      <c r="C571" s="1">
        <v>20000.0</v>
      </c>
      <c r="D571" s="1" t="s">
        <v>21</v>
      </c>
      <c r="E571" s="1">
        <v>9630.0</v>
      </c>
      <c r="F571" s="1">
        <v>1.0</v>
      </c>
      <c r="G571" s="1">
        <v>32.0</v>
      </c>
      <c r="H571" s="1">
        <v>7.0</v>
      </c>
      <c r="I571" s="1" t="s">
        <v>22</v>
      </c>
      <c r="J571" s="1">
        <v>0.093</v>
      </c>
      <c r="K571" s="1">
        <v>0.267</v>
      </c>
      <c r="L571" s="6" t="str">
        <f>if(J571&gt;QUARTILE!$B$3, "TOP", if(J571&lt;QUARTILE!$B$4, "BOTTOM", 0))</f>
        <v>BOTTOM</v>
      </c>
      <c r="M571" s="6">
        <f t="shared" si="1"/>
        <v>2</v>
      </c>
    </row>
    <row r="572">
      <c r="A572" s="1">
        <v>102314.0</v>
      </c>
      <c r="B572" s="1">
        <v>51.0</v>
      </c>
      <c r="C572" s="1">
        <v>24000.0</v>
      </c>
      <c r="D572" s="1" t="s">
        <v>17</v>
      </c>
      <c r="E572" s="1">
        <v>697.1</v>
      </c>
      <c r="F572" s="1">
        <v>4.0</v>
      </c>
      <c r="G572" s="1">
        <v>26.0</v>
      </c>
      <c r="H572" s="1">
        <v>4.0</v>
      </c>
      <c r="I572" s="1" t="s">
        <v>22</v>
      </c>
      <c r="J572" s="1">
        <v>0.192</v>
      </c>
      <c r="K572" s="1">
        <v>0.901</v>
      </c>
      <c r="L572" s="6" t="str">
        <f>if(J572&gt;QUARTILE!$B$3, "TOP", if(J572&lt;QUARTILE!$B$4, "BOTTOM", 0))</f>
        <v>BOTTOM</v>
      </c>
      <c r="M572" s="6">
        <f t="shared" si="1"/>
        <v>2</v>
      </c>
    </row>
    <row r="573">
      <c r="A573" s="1">
        <v>102315.0</v>
      </c>
      <c r="B573" s="1">
        <v>77.0</v>
      </c>
      <c r="C573" s="1">
        <v>13000.0</v>
      </c>
      <c r="D573" s="1" t="s">
        <v>25</v>
      </c>
      <c r="E573" s="1">
        <v>6411.83</v>
      </c>
      <c r="F573" s="1">
        <v>2.0</v>
      </c>
      <c r="G573" s="1">
        <v>26.0</v>
      </c>
      <c r="H573" s="1">
        <v>4.0</v>
      </c>
      <c r="I573" s="1" t="s">
        <v>22</v>
      </c>
      <c r="J573" s="1">
        <v>0.301</v>
      </c>
      <c r="K573" s="1">
        <v>0.668</v>
      </c>
      <c r="L573" s="6" t="str">
        <f>if(J573&gt;QUARTILE!$B$3, "TOP", if(J573&lt;QUARTILE!$B$4, "BOTTOM", 0))</f>
        <v>BOTTOM</v>
      </c>
      <c r="M573" s="6">
        <f t="shared" si="1"/>
        <v>2</v>
      </c>
    </row>
    <row r="574">
      <c r="A574" s="1">
        <v>102316.0</v>
      </c>
      <c r="B574" s="1">
        <v>41.0</v>
      </c>
      <c r="C574" s="1">
        <v>5000.0</v>
      </c>
      <c r="D574" s="1" t="s">
        <v>23</v>
      </c>
      <c r="E574" s="1">
        <v>91994.92</v>
      </c>
      <c r="F574" s="1">
        <v>3.0</v>
      </c>
      <c r="G574" s="1">
        <v>21.0</v>
      </c>
      <c r="H574" s="1">
        <v>6.0</v>
      </c>
      <c r="I574" s="1" t="s">
        <v>18</v>
      </c>
      <c r="J574" s="1">
        <v>0.31</v>
      </c>
      <c r="K574" s="1">
        <v>0.558</v>
      </c>
      <c r="L574" s="6" t="str">
        <f>if(J574&gt;QUARTILE!$B$3, "TOP", if(J574&lt;QUARTILE!$B$4, "BOTTOM", 0))</f>
        <v>BOTTOM</v>
      </c>
      <c r="M574" s="6">
        <f t="shared" si="1"/>
        <v>1</v>
      </c>
    </row>
    <row r="575">
      <c r="A575" s="1">
        <v>102317.0</v>
      </c>
      <c r="B575" s="1">
        <v>62.0</v>
      </c>
      <c r="C575" s="1">
        <v>65000.0</v>
      </c>
      <c r="D575" s="1" t="s">
        <v>27</v>
      </c>
      <c r="E575" s="1">
        <v>22581.56</v>
      </c>
      <c r="F575" s="1">
        <v>2.0</v>
      </c>
      <c r="G575" s="1">
        <v>19.0</v>
      </c>
      <c r="H575" s="1">
        <v>3.0</v>
      </c>
      <c r="I575" s="1" t="s">
        <v>22</v>
      </c>
      <c r="J575" s="1">
        <v>0.287</v>
      </c>
      <c r="K575" s="1">
        <v>0.841</v>
      </c>
      <c r="L575" s="6" t="str">
        <f>if(J575&gt;QUARTILE!$B$3, "TOP", if(J575&lt;QUARTILE!$B$4, "BOTTOM", 0))</f>
        <v>BOTTOM</v>
      </c>
      <c r="M575" s="6">
        <f t="shared" si="1"/>
        <v>2</v>
      </c>
    </row>
    <row r="576">
      <c r="A576" s="1">
        <v>102335.0</v>
      </c>
      <c r="B576" s="1">
        <v>39.0</v>
      </c>
      <c r="C576" s="1">
        <v>7000.0</v>
      </c>
      <c r="D576" s="1" t="s">
        <v>23</v>
      </c>
      <c r="E576" s="1">
        <v>5613.72</v>
      </c>
      <c r="F576" s="1">
        <v>1.0</v>
      </c>
      <c r="G576" s="1">
        <v>19.0</v>
      </c>
      <c r="H576" s="1">
        <v>9.0</v>
      </c>
      <c r="I576" s="1" t="s">
        <v>22</v>
      </c>
      <c r="J576" s="1">
        <v>0.257</v>
      </c>
      <c r="K576" s="1">
        <v>0.921</v>
      </c>
      <c r="L576" s="6" t="str">
        <f>if(J576&gt;QUARTILE!$B$3, "TOP", if(J576&lt;QUARTILE!$B$4, "BOTTOM", 0))</f>
        <v>BOTTOM</v>
      </c>
      <c r="M576" s="6">
        <f t="shared" si="1"/>
        <v>2</v>
      </c>
    </row>
    <row r="577">
      <c r="A577" s="1">
        <v>102336.0</v>
      </c>
      <c r="B577" s="1">
        <v>21.0</v>
      </c>
      <c r="C577" s="1">
        <v>16000.0</v>
      </c>
      <c r="D577" s="1" t="s">
        <v>23</v>
      </c>
      <c r="E577" s="1">
        <v>44349.57</v>
      </c>
      <c r="F577" s="1">
        <v>4.0</v>
      </c>
      <c r="G577" s="1">
        <v>27.0</v>
      </c>
      <c r="H577" s="1">
        <v>10.0</v>
      </c>
      <c r="I577" s="1" t="s">
        <v>18</v>
      </c>
      <c r="J577" s="1">
        <v>0.286</v>
      </c>
      <c r="K577" s="1">
        <v>0.055</v>
      </c>
      <c r="L577" s="6" t="str">
        <f>if(J577&gt;QUARTILE!$B$3, "TOP", if(J577&lt;QUARTILE!$B$4, "BOTTOM", 0))</f>
        <v>BOTTOM</v>
      </c>
      <c r="M577" s="6">
        <f t="shared" si="1"/>
        <v>1</v>
      </c>
    </row>
    <row r="578">
      <c r="A578" s="1">
        <v>102339.0</v>
      </c>
      <c r="B578" s="1">
        <v>53.0</v>
      </c>
      <c r="C578" s="1">
        <v>38000.0</v>
      </c>
      <c r="D578" s="1" t="s">
        <v>23</v>
      </c>
      <c r="E578" s="1">
        <v>18461.59</v>
      </c>
      <c r="F578" s="1">
        <v>5.0</v>
      </c>
      <c r="G578" s="1">
        <v>16.0</v>
      </c>
      <c r="H578" s="1">
        <v>5.0</v>
      </c>
      <c r="I578" s="1" t="s">
        <v>22</v>
      </c>
      <c r="J578" s="1">
        <v>0.294</v>
      </c>
      <c r="K578" s="1">
        <v>0.155</v>
      </c>
      <c r="L578" s="6" t="str">
        <f>if(J578&gt;QUARTILE!$B$3, "TOP", if(J578&lt;QUARTILE!$B$4, "BOTTOM", 0))</f>
        <v>BOTTOM</v>
      </c>
      <c r="M578" s="6">
        <f t="shared" si="1"/>
        <v>2</v>
      </c>
    </row>
    <row r="579">
      <c r="A579" s="1">
        <v>102340.0</v>
      </c>
      <c r="B579" s="1">
        <v>67.0</v>
      </c>
      <c r="C579" s="1">
        <v>26000.0</v>
      </c>
      <c r="D579" s="1" t="s">
        <v>23</v>
      </c>
      <c r="E579" s="1">
        <v>2634.25</v>
      </c>
      <c r="F579" s="1">
        <v>1.0</v>
      </c>
      <c r="G579" s="1">
        <v>28.0</v>
      </c>
      <c r="H579" s="1">
        <v>4.0</v>
      </c>
      <c r="I579" s="1" t="s">
        <v>22</v>
      </c>
      <c r="J579" s="1">
        <v>0.168</v>
      </c>
      <c r="K579" s="1">
        <v>0.082</v>
      </c>
      <c r="L579" s="6" t="str">
        <f>if(J579&gt;QUARTILE!$B$3, "TOP", if(J579&lt;QUARTILE!$B$4, "BOTTOM", 0))</f>
        <v>BOTTOM</v>
      </c>
      <c r="M579" s="6">
        <f t="shared" si="1"/>
        <v>2</v>
      </c>
    </row>
    <row r="580">
      <c r="A580" s="1">
        <v>102343.0</v>
      </c>
      <c r="B580" s="1">
        <v>34.0</v>
      </c>
      <c r="C580" s="1">
        <v>21000.0</v>
      </c>
      <c r="D580" s="1" t="s">
        <v>23</v>
      </c>
      <c r="E580" s="1">
        <v>23985.03</v>
      </c>
      <c r="F580" s="1">
        <v>1.0</v>
      </c>
      <c r="G580" s="1">
        <v>14.0</v>
      </c>
      <c r="H580" s="1">
        <v>8.0</v>
      </c>
      <c r="I580" s="1" t="s">
        <v>22</v>
      </c>
      <c r="J580" s="1">
        <v>0.143</v>
      </c>
      <c r="K580" s="1">
        <v>0.275</v>
      </c>
      <c r="L580" s="6" t="str">
        <f>if(J580&gt;QUARTILE!$B$3, "TOP", if(J580&lt;QUARTILE!$B$4, "BOTTOM", 0))</f>
        <v>BOTTOM</v>
      </c>
      <c r="M580" s="6">
        <f t="shared" si="1"/>
        <v>2</v>
      </c>
    </row>
    <row r="581">
      <c r="A581" s="1">
        <v>102346.0</v>
      </c>
      <c r="B581" s="1">
        <v>34.0</v>
      </c>
      <c r="C581" s="1">
        <v>36000.0</v>
      </c>
      <c r="D581" s="1" t="s">
        <v>25</v>
      </c>
      <c r="E581" s="1">
        <v>3957.78</v>
      </c>
      <c r="F581" s="1">
        <v>4.0</v>
      </c>
      <c r="G581" s="1">
        <v>19.0</v>
      </c>
      <c r="H581" s="1">
        <v>7.0</v>
      </c>
      <c r="I581" s="1" t="s">
        <v>22</v>
      </c>
      <c r="J581" s="1">
        <v>0.131</v>
      </c>
      <c r="K581" s="1">
        <v>0.15</v>
      </c>
      <c r="L581" s="6" t="str">
        <f>if(J581&gt;QUARTILE!$B$3, "TOP", if(J581&lt;QUARTILE!$B$4, "BOTTOM", 0))</f>
        <v>BOTTOM</v>
      </c>
      <c r="M581" s="6">
        <f t="shared" si="1"/>
        <v>2</v>
      </c>
    </row>
    <row r="582">
      <c r="A582" s="1">
        <v>102350.0</v>
      </c>
      <c r="B582" s="1">
        <v>39.0</v>
      </c>
      <c r="C582" s="1">
        <v>7000.0</v>
      </c>
      <c r="D582" s="1" t="s">
        <v>17</v>
      </c>
      <c r="E582" s="1">
        <v>5549.89</v>
      </c>
      <c r="F582" s="1">
        <v>4.0</v>
      </c>
      <c r="G582" s="1">
        <v>20.0</v>
      </c>
      <c r="H582" s="1">
        <v>4.0</v>
      </c>
      <c r="I582" s="1" t="s">
        <v>22</v>
      </c>
      <c r="J582" s="1">
        <v>0.199</v>
      </c>
      <c r="K582" s="1">
        <v>0.086</v>
      </c>
      <c r="L582" s="6" t="str">
        <f>if(J582&gt;QUARTILE!$B$3, "TOP", if(J582&lt;QUARTILE!$B$4, "BOTTOM", 0))</f>
        <v>BOTTOM</v>
      </c>
      <c r="M582" s="6">
        <f t="shared" si="1"/>
        <v>2</v>
      </c>
    </row>
    <row r="583">
      <c r="A583" s="1">
        <v>102352.0</v>
      </c>
      <c r="B583" s="1">
        <v>73.0</v>
      </c>
      <c r="C583" s="1">
        <v>17000.0</v>
      </c>
      <c r="D583" s="1" t="s">
        <v>27</v>
      </c>
      <c r="E583" s="1">
        <v>55638.04</v>
      </c>
      <c r="F583" s="1">
        <v>1.0</v>
      </c>
      <c r="G583" s="1">
        <v>16.0</v>
      </c>
      <c r="H583" s="1">
        <v>6.0</v>
      </c>
      <c r="I583" s="1" t="s">
        <v>18</v>
      </c>
      <c r="J583" s="1">
        <v>0.255</v>
      </c>
      <c r="K583" s="1">
        <v>0.195</v>
      </c>
      <c r="L583" s="6" t="str">
        <f>if(J583&gt;QUARTILE!$B$3, "TOP", if(J583&lt;QUARTILE!$B$4, "BOTTOM", 0))</f>
        <v>BOTTOM</v>
      </c>
      <c r="M583" s="6">
        <f t="shared" si="1"/>
        <v>1</v>
      </c>
    </row>
    <row r="584">
      <c r="A584" s="1">
        <v>102355.0</v>
      </c>
      <c r="B584" s="1">
        <v>67.0</v>
      </c>
      <c r="C584" s="1">
        <v>13000.0</v>
      </c>
      <c r="D584" s="1" t="s">
        <v>27</v>
      </c>
      <c r="E584" s="1">
        <v>18746.73</v>
      </c>
      <c r="F584" s="1">
        <v>4.0</v>
      </c>
      <c r="G584" s="1">
        <v>25.0</v>
      </c>
      <c r="H584" s="1">
        <v>6.0</v>
      </c>
      <c r="I584" s="1" t="s">
        <v>22</v>
      </c>
      <c r="J584" s="1">
        <v>0.133</v>
      </c>
      <c r="K584" s="1">
        <v>0.221</v>
      </c>
      <c r="L584" s="6" t="str">
        <f>if(J584&gt;QUARTILE!$B$3, "TOP", if(J584&lt;QUARTILE!$B$4, "BOTTOM", 0))</f>
        <v>BOTTOM</v>
      </c>
      <c r="M584" s="6">
        <f t="shared" si="1"/>
        <v>2</v>
      </c>
    </row>
    <row r="585">
      <c r="A585" s="1">
        <v>102359.0</v>
      </c>
      <c r="B585" s="1">
        <v>29.0</v>
      </c>
      <c r="C585" s="1">
        <v>37000.0</v>
      </c>
      <c r="D585" s="1" t="s">
        <v>25</v>
      </c>
      <c r="E585" s="1">
        <v>3601.03</v>
      </c>
      <c r="F585" s="1">
        <v>3.0</v>
      </c>
      <c r="G585" s="1">
        <v>21.0</v>
      </c>
      <c r="H585" s="1">
        <v>20.0</v>
      </c>
      <c r="I585" s="1" t="s">
        <v>22</v>
      </c>
      <c r="J585" s="1">
        <v>0.082</v>
      </c>
      <c r="K585" s="1">
        <v>0.944</v>
      </c>
      <c r="L585" s="6" t="str">
        <f>if(J585&gt;QUARTILE!$B$3, "TOP", if(J585&lt;QUARTILE!$B$4, "BOTTOM", 0))</f>
        <v>BOTTOM</v>
      </c>
      <c r="M585" s="6">
        <f t="shared" si="1"/>
        <v>2</v>
      </c>
    </row>
    <row r="586">
      <c r="A586" s="1">
        <v>102361.0</v>
      </c>
      <c r="B586" s="1">
        <v>76.0</v>
      </c>
      <c r="C586" s="1">
        <v>37000.0</v>
      </c>
      <c r="D586" s="1" t="s">
        <v>25</v>
      </c>
      <c r="E586" s="1">
        <v>20375.09</v>
      </c>
      <c r="F586" s="1">
        <v>2.0</v>
      </c>
      <c r="G586" s="1">
        <v>24.0</v>
      </c>
      <c r="H586" s="1">
        <v>5.0</v>
      </c>
      <c r="I586" s="1" t="s">
        <v>22</v>
      </c>
      <c r="J586" s="1">
        <v>0.269</v>
      </c>
      <c r="K586" s="1">
        <v>0.747</v>
      </c>
      <c r="L586" s="6" t="str">
        <f>if(J586&gt;QUARTILE!$B$3, "TOP", if(J586&lt;QUARTILE!$B$4, "BOTTOM", 0))</f>
        <v>BOTTOM</v>
      </c>
      <c r="M586" s="6">
        <f t="shared" si="1"/>
        <v>2</v>
      </c>
    </row>
    <row r="587">
      <c r="A587" s="1">
        <v>102367.0</v>
      </c>
      <c r="B587" s="1">
        <v>46.0</v>
      </c>
      <c r="C587" s="1">
        <v>31000.0</v>
      </c>
      <c r="D587" s="1" t="s">
        <v>27</v>
      </c>
      <c r="E587" s="1">
        <v>30717.47</v>
      </c>
      <c r="F587" s="1">
        <v>4.0</v>
      </c>
      <c r="G587" s="1">
        <v>16.0</v>
      </c>
      <c r="H587" s="1">
        <v>8.0</v>
      </c>
      <c r="I587" s="1" t="s">
        <v>18</v>
      </c>
      <c r="J587" s="1">
        <v>0.238</v>
      </c>
      <c r="K587" s="1">
        <v>0.3</v>
      </c>
      <c r="L587" s="6" t="str">
        <f>if(J587&gt;QUARTILE!$B$3, "TOP", if(J587&lt;QUARTILE!$B$4, "BOTTOM", 0))</f>
        <v>BOTTOM</v>
      </c>
      <c r="M587" s="6">
        <f t="shared" si="1"/>
        <v>1</v>
      </c>
    </row>
    <row r="588">
      <c r="A588" s="1">
        <v>102375.0</v>
      </c>
      <c r="B588" s="1">
        <v>28.0</v>
      </c>
      <c r="C588" s="1">
        <v>24000.0</v>
      </c>
      <c r="D588" s="1" t="s">
        <v>30</v>
      </c>
      <c r="E588" s="1">
        <v>10294.21</v>
      </c>
      <c r="F588" s="1">
        <v>2.0</v>
      </c>
      <c r="G588" s="1">
        <v>26.0</v>
      </c>
      <c r="H588" s="1">
        <v>13.0</v>
      </c>
      <c r="I588" s="1" t="s">
        <v>22</v>
      </c>
      <c r="J588" s="1">
        <v>0.016</v>
      </c>
      <c r="K588" s="1">
        <v>0.58</v>
      </c>
      <c r="L588" s="6" t="str">
        <f>if(J588&gt;QUARTILE!$B$3, "TOP", if(J588&lt;QUARTILE!$B$4, "BOTTOM", 0))</f>
        <v>BOTTOM</v>
      </c>
      <c r="M588" s="6">
        <f t="shared" si="1"/>
        <v>2</v>
      </c>
    </row>
    <row r="589">
      <c r="A589" s="1">
        <v>102378.0</v>
      </c>
      <c r="B589" s="1">
        <v>43.0</v>
      </c>
      <c r="C589" s="1">
        <v>10000.0</v>
      </c>
      <c r="D589" s="1" t="s">
        <v>21</v>
      </c>
      <c r="E589" s="1">
        <v>23623.04</v>
      </c>
      <c r="F589" s="1">
        <v>2.0</v>
      </c>
      <c r="G589" s="1">
        <v>17.0</v>
      </c>
      <c r="H589" s="1">
        <v>11.0</v>
      </c>
      <c r="I589" s="1" t="s">
        <v>18</v>
      </c>
      <c r="J589" s="1">
        <v>0.041</v>
      </c>
      <c r="K589" s="1">
        <v>0.952</v>
      </c>
      <c r="L589" s="6" t="str">
        <f>if(J589&gt;QUARTILE!$B$3, "TOP", if(J589&lt;QUARTILE!$B$4, "BOTTOM", 0))</f>
        <v>BOTTOM</v>
      </c>
      <c r="M589" s="6">
        <f t="shared" si="1"/>
        <v>1</v>
      </c>
    </row>
    <row r="590">
      <c r="A590" s="1">
        <v>102379.0</v>
      </c>
      <c r="B590" s="1">
        <v>51.0</v>
      </c>
      <c r="C590" s="1">
        <v>5000.0</v>
      </c>
      <c r="D590" s="1" t="s">
        <v>25</v>
      </c>
      <c r="E590" s="1">
        <v>288.64</v>
      </c>
      <c r="F590" s="1">
        <v>4.0</v>
      </c>
      <c r="G590" s="1">
        <v>15.0</v>
      </c>
      <c r="H590" s="1">
        <v>6.0</v>
      </c>
      <c r="I590" s="1" t="s">
        <v>22</v>
      </c>
      <c r="J590" s="1">
        <v>0.296</v>
      </c>
      <c r="K590" s="1">
        <v>0.878</v>
      </c>
      <c r="L590" s="6" t="str">
        <f>if(J590&gt;QUARTILE!$B$3, "TOP", if(J590&lt;QUARTILE!$B$4, "BOTTOM", 0))</f>
        <v>BOTTOM</v>
      </c>
      <c r="M590" s="6">
        <f t="shared" si="1"/>
        <v>2</v>
      </c>
    </row>
    <row r="591">
      <c r="A591" s="1">
        <v>102387.0</v>
      </c>
      <c r="B591" s="1">
        <v>58.0</v>
      </c>
      <c r="C591" s="1">
        <v>42000.0</v>
      </c>
      <c r="D591" s="1" t="s">
        <v>23</v>
      </c>
      <c r="E591" s="1">
        <v>18491.18</v>
      </c>
      <c r="F591" s="1">
        <v>3.0</v>
      </c>
      <c r="G591" s="1">
        <v>21.0</v>
      </c>
      <c r="H591" s="1">
        <v>4.0</v>
      </c>
      <c r="I591" s="1" t="s">
        <v>22</v>
      </c>
      <c r="J591" s="1">
        <v>0.127</v>
      </c>
      <c r="K591" s="1">
        <v>0.726</v>
      </c>
      <c r="L591" s="6" t="str">
        <f>if(J591&gt;QUARTILE!$B$3, "TOP", if(J591&lt;QUARTILE!$B$4, "BOTTOM", 0))</f>
        <v>BOTTOM</v>
      </c>
      <c r="M591" s="6">
        <f t="shared" si="1"/>
        <v>2</v>
      </c>
    </row>
    <row r="592">
      <c r="A592" s="1">
        <v>102388.0</v>
      </c>
      <c r="B592" s="1">
        <v>56.0</v>
      </c>
      <c r="C592" s="1">
        <v>36000.0</v>
      </c>
      <c r="D592" s="1" t="s">
        <v>27</v>
      </c>
      <c r="E592" s="1">
        <v>10675.64</v>
      </c>
      <c r="F592" s="1">
        <v>5.0</v>
      </c>
      <c r="G592" s="1">
        <v>26.0</v>
      </c>
      <c r="H592" s="1">
        <v>5.0</v>
      </c>
      <c r="I592" s="1" t="s">
        <v>22</v>
      </c>
      <c r="J592" s="1">
        <v>0.272</v>
      </c>
      <c r="K592" s="1">
        <v>0.706</v>
      </c>
      <c r="L592" s="6" t="str">
        <f>if(J592&gt;QUARTILE!$B$3, "TOP", if(J592&lt;QUARTILE!$B$4, "BOTTOM", 0))</f>
        <v>BOTTOM</v>
      </c>
      <c r="M592" s="6">
        <f t="shared" si="1"/>
        <v>2</v>
      </c>
    </row>
    <row r="593">
      <c r="A593" s="1">
        <v>102389.0</v>
      </c>
      <c r="B593" s="1">
        <v>32.0</v>
      </c>
      <c r="C593" s="1">
        <v>14000.0</v>
      </c>
      <c r="D593" s="1" t="s">
        <v>23</v>
      </c>
      <c r="E593" s="1">
        <v>9345.91</v>
      </c>
      <c r="F593" s="1">
        <v>2.0</v>
      </c>
      <c r="G593" s="1">
        <v>25.0</v>
      </c>
      <c r="H593" s="1">
        <v>5.0</v>
      </c>
      <c r="I593" s="1" t="s">
        <v>22</v>
      </c>
      <c r="J593" s="1">
        <v>0.301</v>
      </c>
      <c r="K593" s="1">
        <v>0.119</v>
      </c>
      <c r="L593" s="6" t="str">
        <f>if(J593&gt;QUARTILE!$B$3, "TOP", if(J593&lt;QUARTILE!$B$4, "BOTTOM", 0))</f>
        <v>BOTTOM</v>
      </c>
      <c r="M593" s="6">
        <f t="shared" si="1"/>
        <v>2</v>
      </c>
    </row>
    <row r="594">
      <c r="A594" s="1">
        <v>102392.0</v>
      </c>
      <c r="B594" s="1">
        <v>46.0</v>
      </c>
      <c r="C594" s="1">
        <v>20000.0</v>
      </c>
      <c r="D594" s="1" t="s">
        <v>21</v>
      </c>
      <c r="E594" s="1">
        <v>41720.44</v>
      </c>
      <c r="F594" s="1">
        <v>5.0</v>
      </c>
      <c r="G594" s="1">
        <v>24.0</v>
      </c>
      <c r="H594" s="1">
        <v>5.0</v>
      </c>
      <c r="I594" s="1" t="s">
        <v>18</v>
      </c>
      <c r="J594" s="1">
        <v>0.259</v>
      </c>
      <c r="K594" s="1">
        <v>0.0</v>
      </c>
      <c r="L594" s="6" t="str">
        <f>if(J594&gt;QUARTILE!$B$3, "TOP", if(J594&lt;QUARTILE!$B$4, "BOTTOM", 0))</f>
        <v>BOTTOM</v>
      </c>
      <c r="M594" s="6">
        <f t="shared" si="1"/>
        <v>1</v>
      </c>
    </row>
    <row r="595">
      <c r="A595" s="1">
        <v>102395.0</v>
      </c>
      <c r="B595" s="1">
        <v>49.0</v>
      </c>
      <c r="C595" s="1">
        <v>15000.0</v>
      </c>
      <c r="D595" s="1" t="s">
        <v>27</v>
      </c>
      <c r="E595" s="1">
        <v>16732.0</v>
      </c>
      <c r="F595" s="1">
        <v>3.0</v>
      </c>
      <c r="G595" s="1">
        <v>22.0</v>
      </c>
      <c r="H595" s="1">
        <v>14.0</v>
      </c>
      <c r="I595" s="1" t="s">
        <v>18</v>
      </c>
      <c r="J595" s="1">
        <v>0.173</v>
      </c>
      <c r="K595" s="1">
        <v>0.735</v>
      </c>
      <c r="L595" s="6" t="str">
        <f>if(J595&gt;QUARTILE!$B$3, "TOP", if(J595&lt;QUARTILE!$B$4, "BOTTOM", 0))</f>
        <v>BOTTOM</v>
      </c>
      <c r="M595" s="6">
        <f t="shared" si="1"/>
        <v>1</v>
      </c>
    </row>
    <row r="596">
      <c r="A596" s="1">
        <v>102400.0</v>
      </c>
      <c r="B596" s="1">
        <v>39.0</v>
      </c>
      <c r="C596" s="1">
        <v>33000.0</v>
      </c>
      <c r="D596" s="1" t="s">
        <v>23</v>
      </c>
      <c r="E596" s="1">
        <v>14820.39</v>
      </c>
      <c r="F596" s="1">
        <v>3.0</v>
      </c>
      <c r="G596" s="1">
        <v>20.0</v>
      </c>
      <c r="H596" s="1">
        <v>11.0</v>
      </c>
      <c r="I596" s="1" t="s">
        <v>18</v>
      </c>
      <c r="J596" s="1">
        <v>0.3</v>
      </c>
      <c r="K596" s="1">
        <v>0.639</v>
      </c>
      <c r="L596" s="6" t="str">
        <f>if(J596&gt;QUARTILE!$B$3, "TOP", if(J596&lt;QUARTILE!$B$4, "BOTTOM", 0))</f>
        <v>BOTTOM</v>
      </c>
      <c r="M596" s="6">
        <f t="shared" si="1"/>
        <v>1</v>
      </c>
    </row>
    <row r="597">
      <c r="A597" s="1">
        <v>102405.0</v>
      </c>
      <c r="B597" s="1">
        <v>79.0</v>
      </c>
      <c r="C597" s="1">
        <v>34000.0</v>
      </c>
      <c r="D597" s="1" t="s">
        <v>27</v>
      </c>
      <c r="E597" s="1">
        <v>25130.65</v>
      </c>
      <c r="F597" s="1">
        <v>2.0</v>
      </c>
      <c r="G597" s="1">
        <v>18.0</v>
      </c>
      <c r="H597" s="1">
        <v>5.0</v>
      </c>
      <c r="I597" s="1" t="s">
        <v>22</v>
      </c>
      <c r="J597" s="1">
        <v>0.198</v>
      </c>
      <c r="K597" s="1">
        <v>0.076</v>
      </c>
      <c r="L597" s="6" t="str">
        <f>if(J597&gt;QUARTILE!$B$3, "TOP", if(J597&lt;QUARTILE!$B$4, "BOTTOM", 0))</f>
        <v>BOTTOM</v>
      </c>
      <c r="M597" s="6">
        <f t="shared" si="1"/>
        <v>2</v>
      </c>
    </row>
    <row r="598">
      <c r="A598" s="1">
        <v>102406.0</v>
      </c>
      <c r="B598" s="1">
        <v>61.0</v>
      </c>
      <c r="C598" s="1">
        <v>12000.0</v>
      </c>
      <c r="D598" s="1" t="s">
        <v>21</v>
      </c>
      <c r="E598" s="1">
        <v>23805.98</v>
      </c>
      <c r="F598" s="1">
        <v>5.0</v>
      </c>
      <c r="G598" s="1">
        <v>13.0</v>
      </c>
      <c r="H598" s="1">
        <v>6.0</v>
      </c>
      <c r="I598" s="1" t="s">
        <v>22</v>
      </c>
      <c r="J598" s="1">
        <v>0.218</v>
      </c>
      <c r="K598" s="1">
        <v>0.234</v>
      </c>
      <c r="L598" s="6" t="str">
        <f>if(J598&gt;QUARTILE!$B$3, "TOP", if(J598&lt;QUARTILE!$B$4, "BOTTOM", 0))</f>
        <v>BOTTOM</v>
      </c>
      <c r="M598" s="6">
        <f t="shared" si="1"/>
        <v>2</v>
      </c>
    </row>
    <row r="599">
      <c r="A599" s="1">
        <v>102408.0</v>
      </c>
      <c r="B599" s="1">
        <v>45.0</v>
      </c>
      <c r="C599" s="1">
        <v>20000.0</v>
      </c>
      <c r="D599" s="1" t="s">
        <v>23</v>
      </c>
      <c r="E599" s="1">
        <v>20047.25</v>
      </c>
      <c r="F599" s="1">
        <v>2.0</v>
      </c>
      <c r="G599" s="1">
        <v>21.0</v>
      </c>
      <c r="H599" s="1">
        <v>9.0</v>
      </c>
      <c r="I599" s="1" t="s">
        <v>22</v>
      </c>
      <c r="J599" s="1">
        <v>0.153</v>
      </c>
      <c r="K599" s="1">
        <v>0.069</v>
      </c>
      <c r="L599" s="6" t="str">
        <f>if(J599&gt;QUARTILE!$B$3, "TOP", if(J599&lt;QUARTILE!$B$4, "BOTTOM", 0))</f>
        <v>BOTTOM</v>
      </c>
      <c r="M599" s="6">
        <f t="shared" si="1"/>
        <v>2</v>
      </c>
    </row>
    <row r="600">
      <c r="A600" s="1">
        <v>102409.0</v>
      </c>
      <c r="B600" s="1">
        <v>46.0</v>
      </c>
      <c r="C600" s="1">
        <v>17000.0</v>
      </c>
      <c r="D600" s="1" t="s">
        <v>23</v>
      </c>
      <c r="E600" s="1">
        <v>32562.78</v>
      </c>
      <c r="F600" s="1">
        <v>1.0</v>
      </c>
      <c r="G600" s="1">
        <v>26.0</v>
      </c>
      <c r="H600" s="1">
        <v>13.0</v>
      </c>
      <c r="I600" s="1" t="s">
        <v>22</v>
      </c>
      <c r="J600" s="1">
        <v>0.215</v>
      </c>
      <c r="K600" s="1">
        <v>0.818</v>
      </c>
      <c r="L600" s="6" t="str">
        <f>if(J600&gt;QUARTILE!$B$3, "TOP", if(J600&lt;QUARTILE!$B$4, "BOTTOM", 0))</f>
        <v>BOTTOM</v>
      </c>
      <c r="M600" s="6">
        <f t="shared" si="1"/>
        <v>2</v>
      </c>
    </row>
    <row r="601">
      <c r="A601" s="1">
        <v>102410.0</v>
      </c>
      <c r="B601" s="1">
        <v>38.0</v>
      </c>
      <c r="C601" s="1">
        <v>14000.0</v>
      </c>
      <c r="D601" s="1" t="s">
        <v>27</v>
      </c>
      <c r="E601" s="1">
        <v>77487.88</v>
      </c>
      <c r="F601" s="1">
        <v>2.0</v>
      </c>
      <c r="G601" s="1">
        <v>35.0</v>
      </c>
      <c r="H601" s="1">
        <v>6.0</v>
      </c>
      <c r="I601" s="1" t="s">
        <v>18</v>
      </c>
      <c r="J601" s="1">
        <v>0.203</v>
      </c>
      <c r="K601" s="1">
        <v>0.795</v>
      </c>
      <c r="L601" s="6" t="str">
        <f>if(J601&gt;QUARTILE!$B$3, "TOP", if(J601&lt;QUARTILE!$B$4, "BOTTOM", 0))</f>
        <v>BOTTOM</v>
      </c>
      <c r="M601" s="6">
        <f t="shared" si="1"/>
        <v>1</v>
      </c>
    </row>
    <row r="602">
      <c r="A602" s="1">
        <v>102413.0</v>
      </c>
      <c r="B602" s="1">
        <v>54.0</v>
      </c>
      <c r="C602" s="1">
        <v>28000.0</v>
      </c>
      <c r="D602" s="1" t="s">
        <v>23</v>
      </c>
      <c r="E602" s="1">
        <v>2913.12</v>
      </c>
      <c r="F602" s="1">
        <v>5.0</v>
      </c>
      <c r="G602" s="1">
        <v>18.0</v>
      </c>
      <c r="H602" s="1">
        <v>3.0</v>
      </c>
      <c r="I602" s="1" t="s">
        <v>22</v>
      </c>
      <c r="J602" s="1">
        <v>0.052</v>
      </c>
      <c r="K602" s="1">
        <v>0.513</v>
      </c>
      <c r="L602" s="6" t="str">
        <f>if(J602&gt;QUARTILE!$B$3, "TOP", if(J602&lt;QUARTILE!$B$4, "BOTTOM", 0))</f>
        <v>BOTTOM</v>
      </c>
      <c r="M602" s="6">
        <f t="shared" si="1"/>
        <v>2</v>
      </c>
    </row>
    <row r="603">
      <c r="A603" s="1">
        <v>102414.0</v>
      </c>
      <c r="B603" s="1">
        <v>76.0</v>
      </c>
      <c r="C603" s="1">
        <v>28000.0</v>
      </c>
      <c r="D603" s="1" t="s">
        <v>21</v>
      </c>
      <c r="E603" s="1">
        <v>33974.17</v>
      </c>
      <c r="F603" s="1">
        <v>1.0</v>
      </c>
      <c r="G603" s="1">
        <v>22.0</v>
      </c>
      <c r="H603" s="1">
        <v>3.0</v>
      </c>
      <c r="I603" s="1" t="s">
        <v>18</v>
      </c>
      <c r="J603" s="1">
        <v>0.262</v>
      </c>
      <c r="K603" s="1">
        <v>0.334</v>
      </c>
      <c r="L603" s="6" t="str">
        <f>if(J603&gt;QUARTILE!$B$3, "TOP", if(J603&lt;QUARTILE!$B$4, "BOTTOM", 0))</f>
        <v>BOTTOM</v>
      </c>
      <c r="M603" s="6">
        <f t="shared" si="1"/>
        <v>1</v>
      </c>
    </row>
    <row r="604">
      <c r="A604" s="1">
        <v>102429.0</v>
      </c>
      <c r="B604" s="1">
        <v>52.0</v>
      </c>
      <c r="C604" s="1">
        <v>35000.0</v>
      </c>
      <c r="D604" s="1" t="s">
        <v>23</v>
      </c>
      <c r="E604" s="1">
        <v>5038.42</v>
      </c>
      <c r="F604" s="1">
        <v>2.0</v>
      </c>
      <c r="G604" s="1">
        <v>24.0</v>
      </c>
      <c r="H604" s="1">
        <v>6.0</v>
      </c>
      <c r="I604" s="1" t="s">
        <v>22</v>
      </c>
      <c r="J604" s="1">
        <v>0.263</v>
      </c>
      <c r="K604" s="1">
        <v>0.492</v>
      </c>
      <c r="L604" s="6" t="str">
        <f>if(J604&gt;QUARTILE!$B$3, "TOP", if(J604&lt;QUARTILE!$B$4, "BOTTOM", 0))</f>
        <v>BOTTOM</v>
      </c>
      <c r="M604" s="6">
        <f t="shared" si="1"/>
        <v>2</v>
      </c>
    </row>
    <row r="605">
      <c r="A605" s="1">
        <v>102436.0</v>
      </c>
      <c r="B605" s="1">
        <v>61.0</v>
      </c>
      <c r="C605" s="1">
        <v>12000.0</v>
      </c>
      <c r="D605" s="1" t="s">
        <v>23</v>
      </c>
      <c r="E605" s="1">
        <v>7508.69</v>
      </c>
      <c r="F605" s="1">
        <v>2.0</v>
      </c>
      <c r="G605" s="1">
        <v>14.0</v>
      </c>
      <c r="H605" s="1">
        <v>4.0</v>
      </c>
      <c r="I605" s="1" t="s">
        <v>22</v>
      </c>
      <c r="J605" s="1">
        <v>0.148</v>
      </c>
      <c r="K605" s="1">
        <v>0.423</v>
      </c>
      <c r="L605" s="6" t="str">
        <f>if(J605&gt;QUARTILE!$B$3, "TOP", if(J605&lt;QUARTILE!$B$4, "BOTTOM", 0))</f>
        <v>BOTTOM</v>
      </c>
      <c r="M605" s="6">
        <f t="shared" si="1"/>
        <v>2</v>
      </c>
    </row>
    <row r="606">
      <c r="A606" s="1">
        <v>102440.0</v>
      </c>
      <c r="B606" s="1">
        <v>77.0</v>
      </c>
      <c r="C606" s="1">
        <v>8000.0</v>
      </c>
      <c r="D606" s="1" t="s">
        <v>27</v>
      </c>
      <c r="E606" s="1">
        <v>839.36</v>
      </c>
      <c r="F606" s="1">
        <v>4.0</v>
      </c>
      <c r="G606" s="1">
        <v>26.0</v>
      </c>
      <c r="H606" s="1">
        <v>5.0</v>
      </c>
      <c r="I606" s="1" t="s">
        <v>22</v>
      </c>
      <c r="J606" s="1">
        <v>0.13</v>
      </c>
      <c r="K606" s="1">
        <v>0.48</v>
      </c>
      <c r="L606" s="6" t="str">
        <f>if(J606&gt;QUARTILE!$B$3, "TOP", if(J606&lt;QUARTILE!$B$4, "BOTTOM", 0))</f>
        <v>BOTTOM</v>
      </c>
      <c r="M606" s="6">
        <f t="shared" si="1"/>
        <v>2</v>
      </c>
    </row>
    <row r="607">
      <c r="A607" s="1">
        <v>102447.0</v>
      </c>
      <c r="B607" s="1">
        <v>32.0</v>
      </c>
      <c r="C607" s="1">
        <v>27000.0</v>
      </c>
      <c r="D607" s="1" t="s">
        <v>23</v>
      </c>
      <c r="E607" s="1">
        <v>81301.79</v>
      </c>
      <c r="F607" s="1">
        <v>1.0</v>
      </c>
      <c r="G607" s="1">
        <v>16.0</v>
      </c>
      <c r="H607" s="1">
        <v>16.0</v>
      </c>
      <c r="I607" s="1" t="s">
        <v>22</v>
      </c>
      <c r="J607" s="1">
        <v>0.194</v>
      </c>
      <c r="K607" s="1">
        <v>0.202</v>
      </c>
      <c r="L607" s="6" t="str">
        <f>if(J607&gt;QUARTILE!$B$3, "TOP", if(J607&lt;QUARTILE!$B$4, "BOTTOM", 0))</f>
        <v>BOTTOM</v>
      </c>
      <c r="M607" s="6">
        <f t="shared" si="1"/>
        <v>2</v>
      </c>
    </row>
    <row r="608">
      <c r="A608" s="1">
        <v>102454.0</v>
      </c>
      <c r="B608" s="1">
        <v>46.0</v>
      </c>
      <c r="C608" s="1">
        <v>22000.0</v>
      </c>
      <c r="D608" s="1" t="s">
        <v>23</v>
      </c>
      <c r="E608" s="1">
        <v>6973.85</v>
      </c>
      <c r="F608" s="1">
        <v>2.0</v>
      </c>
      <c r="G608" s="1">
        <v>19.0</v>
      </c>
      <c r="H608" s="1">
        <v>13.0</v>
      </c>
      <c r="I608" s="1" t="s">
        <v>22</v>
      </c>
      <c r="J608" s="1">
        <v>0.266</v>
      </c>
      <c r="K608" s="1">
        <v>0.056</v>
      </c>
      <c r="L608" s="6" t="str">
        <f>if(J608&gt;QUARTILE!$B$3, "TOP", if(J608&lt;QUARTILE!$B$4, "BOTTOM", 0))</f>
        <v>BOTTOM</v>
      </c>
      <c r="M608" s="6">
        <f t="shared" si="1"/>
        <v>2</v>
      </c>
    </row>
    <row r="609">
      <c r="A609" s="1">
        <v>102465.0</v>
      </c>
      <c r="B609" s="1">
        <v>47.0</v>
      </c>
      <c r="C609" s="1">
        <v>25000.0</v>
      </c>
      <c r="D609" s="1" t="s">
        <v>25</v>
      </c>
      <c r="E609" s="1">
        <v>19411.48</v>
      </c>
      <c r="F609" s="1">
        <v>5.0</v>
      </c>
      <c r="G609" s="1">
        <v>12.0</v>
      </c>
      <c r="H609" s="1">
        <v>10.0</v>
      </c>
      <c r="I609" s="1" t="s">
        <v>22</v>
      </c>
      <c r="J609" s="1">
        <v>0.193</v>
      </c>
      <c r="K609" s="1">
        <v>0.21</v>
      </c>
      <c r="L609" s="6" t="str">
        <f>if(J609&gt;QUARTILE!$B$3, "TOP", if(J609&lt;QUARTILE!$B$4, "BOTTOM", 0))</f>
        <v>BOTTOM</v>
      </c>
      <c r="M609" s="6">
        <f t="shared" si="1"/>
        <v>2</v>
      </c>
    </row>
    <row r="610">
      <c r="A610" s="1">
        <v>102469.0</v>
      </c>
      <c r="B610" s="1">
        <v>79.0</v>
      </c>
      <c r="C610" s="1">
        <v>15000.0</v>
      </c>
      <c r="D610" s="1" t="s">
        <v>23</v>
      </c>
      <c r="E610" s="1">
        <v>12552.51</v>
      </c>
      <c r="F610" s="1">
        <v>4.0</v>
      </c>
      <c r="G610" s="1">
        <v>27.0</v>
      </c>
      <c r="H610" s="1">
        <v>4.0</v>
      </c>
      <c r="I610" s="1" t="s">
        <v>22</v>
      </c>
      <c r="J610" s="1">
        <v>0.124</v>
      </c>
      <c r="K610" s="1">
        <v>0.043</v>
      </c>
      <c r="L610" s="6" t="str">
        <f>if(J610&gt;QUARTILE!$B$3, "TOP", if(J610&lt;QUARTILE!$B$4, "BOTTOM", 0))</f>
        <v>BOTTOM</v>
      </c>
      <c r="M610" s="6">
        <f t="shared" si="1"/>
        <v>2</v>
      </c>
    </row>
    <row r="611">
      <c r="A611" s="1">
        <v>102479.0</v>
      </c>
      <c r="B611" s="1">
        <v>39.0</v>
      </c>
      <c r="C611" s="1">
        <v>37000.0</v>
      </c>
      <c r="D611" s="1" t="s">
        <v>23</v>
      </c>
      <c r="E611" s="1">
        <v>49550.36</v>
      </c>
      <c r="F611" s="1">
        <v>1.0</v>
      </c>
      <c r="G611" s="1">
        <v>15.0</v>
      </c>
      <c r="H611" s="1">
        <v>7.0</v>
      </c>
      <c r="I611" s="1" t="s">
        <v>18</v>
      </c>
      <c r="J611" s="1">
        <v>0.187</v>
      </c>
      <c r="K611" s="1">
        <v>0.45</v>
      </c>
      <c r="L611" s="6" t="str">
        <f>if(J611&gt;QUARTILE!$B$3, "TOP", if(J611&lt;QUARTILE!$B$4, "BOTTOM", 0))</f>
        <v>BOTTOM</v>
      </c>
      <c r="M611" s="6">
        <f t="shared" si="1"/>
        <v>1</v>
      </c>
    </row>
    <row r="612">
      <c r="A612" s="1">
        <v>102480.0</v>
      </c>
      <c r="B612" s="1">
        <v>71.0</v>
      </c>
      <c r="C612" s="1">
        <v>24000.0</v>
      </c>
      <c r="D612" s="1" t="s">
        <v>17</v>
      </c>
      <c r="E612" s="1">
        <v>10444.55</v>
      </c>
      <c r="F612" s="1">
        <v>4.0</v>
      </c>
      <c r="G612" s="1">
        <v>20.0</v>
      </c>
      <c r="H612" s="1">
        <v>6.0</v>
      </c>
      <c r="I612" s="1" t="s">
        <v>22</v>
      </c>
      <c r="J612" s="1">
        <v>0.211</v>
      </c>
      <c r="K612" s="1">
        <v>0.174</v>
      </c>
      <c r="L612" s="6" t="str">
        <f>if(J612&gt;QUARTILE!$B$3, "TOP", if(J612&lt;QUARTILE!$B$4, "BOTTOM", 0))</f>
        <v>BOTTOM</v>
      </c>
      <c r="M612" s="6">
        <f t="shared" si="1"/>
        <v>2</v>
      </c>
    </row>
    <row r="613">
      <c r="A613" s="1">
        <v>102481.0</v>
      </c>
      <c r="B613" s="1">
        <v>70.0</v>
      </c>
      <c r="C613" s="1">
        <v>38000.0</v>
      </c>
      <c r="D613" s="1" t="s">
        <v>30</v>
      </c>
      <c r="E613" s="1">
        <v>6284.57</v>
      </c>
      <c r="F613" s="1">
        <v>4.0</v>
      </c>
      <c r="G613" s="1">
        <v>24.0</v>
      </c>
      <c r="H613" s="1">
        <v>9.0</v>
      </c>
      <c r="I613" s="1" t="s">
        <v>22</v>
      </c>
      <c r="J613" s="1">
        <v>0.176</v>
      </c>
      <c r="K613" s="1">
        <v>0.0</v>
      </c>
      <c r="L613" s="6" t="str">
        <f>if(J613&gt;QUARTILE!$B$3, "TOP", if(J613&lt;QUARTILE!$B$4, "BOTTOM", 0))</f>
        <v>BOTTOM</v>
      </c>
      <c r="M613" s="6">
        <f t="shared" si="1"/>
        <v>2</v>
      </c>
    </row>
    <row r="614">
      <c r="A614" s="1">
        <v>102485.0</v>
      </c>
      <c r="B614" s="1">
        <v>25.0</v>
      </c>
      <c r="C614" s="1">
        <v>22000.0</v>
      </c>
      <c r="D614" s="1" t="s">
        <v>23</v>
      </c>
      <c r="E614" s="1">
        <v>677.3</v>
      </c>
      <c r="F614" s="1">
        <v>5.0</v>
      </c>
      <c r="G614" s="1">
        <v>16.0</v>
      </c>
      <c r="H614" s="1">
        <v>12.0</v>
      </c>
      <c r="I614" s="1" t="s">
        <v>22</v>
      </c>
      <c r="J614" s="1">
        <v>0.063</v>
      </c>
      <c r="K614" s="1">
        <v>0.068</v>
      </c>
      <c r="L614" s="6" t="str">
        <f>if(J614&gt;QUARTILE!$B$3, "TOP", if(J614&lt;QUARTILE!$B$4, "BOTTOM", 0))</f>
        <v>BOTTOM</v>
      </c>
      <c r="M614" s="6">
        <f t="shared" si="1"/>
        <v>2</v>
      </c>
    </row>
    <row r="615">
      <c r="A615" s="1">
        <v>102486.0</v>
      </c>
      <c r="B615" s="1">
        <v>28.0</v>
      </c>
      <c r="C615" s="1">
        <v>20000.0</v>
      </c>
      <c r="D615" s="1" t="s">
        <v>23</v>
      </c>
      <c r="E615" s="1">
        <v>8883.46</v>
      </c>
      <c r="F615" s="1">
        <v>5.0</v>
      </c>
      <c r="G615" s="1">
        <v>17.0</v>
      </c>
      <c r="H615" s="1">
        <v>12.0</v>
      </c>
      <c r="I615" s="1" t="s">
        <v>22</v>
      </c>
      <c r="J615" s="1">
        <v>0.307</v>
      </c>
      <c r="K615" s="1">
        <v>0.101</v>
      </c>
      <c r="L615" s="6" t="str">
        <f>if(J615&gt;QUARTILE!$B$3, "TOP", if(J615&lt;QUARTILE!$B$4, "BOTTOM", 0))</f>
        <v>BOTTOM</v>
      </c>
      <c r="M615" s="6">
        <f t="shared" si="1"/>
        <v>2</v>
      </c>
    </row>
    <row r="616">
      <c r="A616" s="1">
        <v>102487.0</v>
      </c>
      <c r="B616" s="1">
        <v>30.0</v>
      </c>
      <c r="C616" s="1">
        <v>47000.0</v>
      </c>
      <c r="D616" s="1" t="s">
        <v>27</v>
      </c>
      <c r="E616" s="1">
        <v>27716.01</v>
      </c>
      <c r="F616" s="1">
        <v>1.0</v>
      </c>
      <c r="G616" s="1">
        <v>25.0</v>
      </c>
      <c r="H616" s="1">
        <v>12.0</v>
      </c>
      <c r="I616" s="1" t="s">
        <v>18</v>
      </c>
      <c r="J616" s="1">
        <v>0.025</v>
      </c>
      <c r="K616" s="1">
        <v>0.226</v>
      </c>
      <c r="L616" s="6" t="str">
        <f>if(J616&gt;QUARTILE!$B$3, "TOP", if(J616&lt;QUARTILE!$B$4, "BOTTOM", 0))</f>
        <v>BOTTOM</v>
      </c>
      <c r="M616" s="6">
        <f t="shared" si="1"/>
        <v>1</v>
      </c>
    </row>
    <row r="617">
      <c r="A617" s="1">
        <v>102489.0</v>
      </c>
      <c r="B617" s="1">
        <v>25.0</v>
      </c>
      <c r="C617" s="1">
        <v>18000.0</v>
      </c>
      <c r="D617" s="1" t="s">
        <v>23</v>
      </c>
      <c r="E617" s="1">
        <v>9490.46</v>
      </c>
      <c r="F617" s="1">
        <v>2.0</v>
      </c>
      <c r="G617" s="1">
        <v>19.0</v>
      </c>
      <c r="H617" s="1">
        <v>12.0</v>
      </c>
      <c r="I617" s="1" t="s">
        <v>18</v>
      </c>
      <c r="J617" s="1">
        <v>0.249</v>
      </c>
      <c r="K617" s="1">
        <v>0.88</v>
      </c>
      <c r="L617" s="6" t="str">
        <f>if(J617&gt;QUARTILE!$B$3, "TOP", if(J617&lt;QUARTILE!$B$4, "BOTTOM", 0))</f>
        <v>BOTTOM</v>
      </c>
      <c r="M617" s="6">
        <f t="shared" si="1"/>
        <v>1</v>
      </c>
    </row>
    <row r="618">
      <c r="A618" s="1">
        <v>102491.0</v>
      </c>
      <c r="B618" s="1">
        <v>35.0</v>
      </c>
      <c r="C618" s="1">
        <v>10000.0</v>
      </c>
      <c r="D618" s="1" t="s">
        <v>23</v>
      </c>
      <c r="E618" s="1">
        <v>10008.28</v>
      </c>
      <c r="F618" s="1">
        <v>4.0</v>
      </c>
      <c r="G618" s="1">
        <v>22.0</v>
      </c>
      <c r="H618" s="1">
        <v>9.0</v>
      </c>
      <c r="I618" s="1" t="s">
        <v>22</v>
      </c>
      <c r="J618" s="1">
        <v>0.083</v>
      </c>
      <c r="K618" s="1">
        <v>0.005</v>
      </c>
      <c r="L618" s="6" t="str">
        <f>if(J618&gt;QUARTILE!$B$3, "TOP", if(J618&lt;QUARTILE!$B$4, "BOTTOM", 0))</f>
        <v>BOTTOM</v>
      </c>
      <c r="M618" s="6">
        <f t="shared" si="1"/>
        <v>2</v>
      </c>
    </row>
    <row r="619">
      <c r="A619" s="1">
        <v>102498.0</v>
      </c>
      <c r="B619" s="1">
        <v>49.0</v>
      </c>
      <c r="C619" s="1">
        <v>36000.0</v>
      </c>
      <c r="D619" s="1" t="s">
        <v>23</v>
      </c>
      <c r="E619" s="1">
        <v>9632.8</v>
      </c>
      <c r="F619" s="1">
        <v>4.0</v>
      </c>
      <c r="G619" s="1">
        <v>16.0</v>
      </c>
      <c r="H619" s="1">
        <v>7.0</v>
      </c>
      <c r="I619" s="1" t="s">
        <v>22</v>
      </c>
      <c r="J619" s="1">
        <v>0.239</v>
      </c>
      <c r="K619" s="1">
        <v>0.283</v>
      </c>
      <c r="L619" s="6" t="str">
        <f>if(J619&gt;QUARTILE!$B$3, "TOP", if(J619&lt;QUARTILE!$B$4, "BOTTOM", 0))</f>
        <v>BOTTOM</v>
      </c>
      <c r="M619" s="6">
        <f t="shared" si="1"/>
        <v>2</v>
      </c>
    </row>
    <row r="620">
      <c r="A620" s="1">
        <v>102503.0</v>
      </c>
      <c r="B620" s="1">
        <v>77.0</v>
      </c>
      <c r="C620" s="1">
        <v>13000.0</v>
      </c>
      <c r="D620" s="1" t="s">
        <v>25</v>
      </c>
      <c r="E620" s="1">
        <v>11207.15</v>
      </c>
      <c r="F620" s="1">
        <v>3.0</v>
      </c>
      <c r="G620" s="1">
        <v>16.0</v>
      </c>
      <c r="H620" s="1">
        <v>7.0</v>
      </c>
      <c r="I620" s="1" t="s">
        <v>22</v>
      </c>
      <c r="J620" s="1">
        <v>0.216</v>
      </c>
      <c r="K620" s="1">
        <v>0.536</v>
      </c>
      <c r="L620" s="6" t="str">
        <f>if(J620&gt;QUARTILE!$B$3, "TOP", if(J620&lt;QUARTILE!$B$4, "BOTTOM", 0))</f>
        <v>BOTTOM</v>
      </c>
      <c r="M620" s="6">
        <f t="shared" si="1"/>
        <v>2</v>
      </c>
    </row>
    <row r="621">
      <c r="A621" s="1">
        <v>102507.0</v>
      </c>
      <c r="B621" s="1">
        <v>28.0</v>
      </c>
      <c r="C621" s="1">
        <v>46000.0</v>
      </c>
      <c r="D621" s="1" t="s">
        <v>27</v>
      </c>
      <c r="E621" s="1">
        <v>14819.39</v>
      </c>
      <c r="F621" s="1">
        <v>4.0</v>
      </c>
      <c r="G621" s="1">
        <v>10.0</v>
      </c>
      <c r="H621" s="1">
        <v>19.0</v>
      </c>
      <c r="I621" s="1" t="s">
        <v>18</v>
      </c>
      <c r="J621" s="1">
        <v>0.035</v>
      </c>
      <c r="K621" s="1">
        <v>0.428</v>
      </c>
      <c r="L621" s="6" t="str">
        <f>if(J621&gt;QUARTILE!$B$3, "TOP", if(J621&lt;QUARTILE!$B$4, "BOTTOM", 0))</f>
        <v>BOTTOM</v>
      </c>
      <c r="M621" s="6">
        <f t="shared" si="1"/>
        <v>1</v>
      </c>
    </row>
    <row r="622">
      <c r="A622" s="1">
        <v>102508.0</v>
      </c>
      <c r="B622" s="1">
        <v>39.0</v>
      </c>
      <c r="C622" s="1">
        <v>20000.0</v>
      </c>
      <c r="D622" s="1" t="s">
        <v>25</v>
      </c>
      <c r="E622" s="1">
        <v>26532.0</v>
      </c>
      <c r="F622" s="1">
        <v>4.0</v>
      </c>
      <c r="G622" s="1">
        <v>18.0</v>
      </c>
      <c r="H622" s="1">
        <v>8.0</v>
      </c>
      <c r="I622" s="1" t="s">
        <v>22</v>
      </c>
      <c r="J622" s="1">
        <v>0.177</v>
      </c>
      <c r="K622" s="1">
        <v>0.541</v>
      </c>
      <c r="L622" s="6" t="str">
        <f>if(J622&gt;QUARTILE!$B$3, "TOP", if(J622&lt;QUARTILE!$B$4, "BOTTOM", 0))</f>
        <v>BOTTOM</v>
      </c>
      <c r="M622" s="6">
        <f t="shared" si="1"/>
        <v>2</v>
      </c>
    </row>
    <row r="623">
      <c r="A623" s="1">
        <v>102514.0</v>
      </c>
      <c r="B623" s="1">
        <v>74.0</v>
      </c>
      <c r="C623" s="1">
        <v>11000.0</v>
      </c>
      <c r="D623" s="1" t="s">
        <v>27</v>
      </c>
      <c r="E623" s="1">
        <v>2941.59</v>
      </c>
      <c r="F623" s="1">
        <v>4.0</v>
      </c>
      <c r="G623" s="1">
        <v>18.0</v>
      </c>
      <c r="H623" s="1">
        <v>6.0</v>
      </c>
      <c r="I623" s="1" t="s">
        <v>22</v>
      </c>
      <c r="J623" s="1">
        <v>0.257</v>
      </c>
      <c r="K623" s="1">
        <v>0.742</v>
      </c>
      <c r="L623" s="6" t="str">
        <f>if(J623&gt;QUARTILE!$B$3, "TOP", if(J623&lt;QUARTILE!$B$4, "BOTTOM", 0))</f>
        <v>BOTTOM</v>
      </c>
      <c r="M623" s="6">
        <f t="shared" si="1"/>
        <v>2</v>
      </c>
    </row>
    <row r="624">
      <c r="A624" s="1">
        <v>102517.0</v>
      </c>
      <c r="B624" s="1">
        <v>32.0</v>
      </c>
      <c r="C624" s="1">
        <v>13000.0</v>
      </c>
      <c r="D624" s="1" t="s">
        <v>25</v>
      </c>
      <c r="E624" s="1">
        <v>3543.56</v>
      </c>
      <c r="F624" s="1">
        <v>5.0</v>
      </c>
      <c r="G624" s="1">
        <v>19.0</v>
      </c>
      <c r="H624" s="1">
        <v>12.0</v>
      </c>
      <c r="I624" s="1" t="s">
        <v>18</v>
      </c>
      <c r="J624" s="1">
        <v>0.183</v>
      </c>
      <c r="K624" s="1">
        <v>0.656</v>
      </c>
      <c r="L624" s="6" t="str">
        <f>if(J624&gt;QUARTILE!$B$3, "TOP", if(J624&lt;QUARTILE!$B$4, "BOTTOM", 0))</f>
        <v>BOTTOM</v>
      </c>
      <c r="M624" s="6">
        <f t="shared" si="1"/>
        <v>1</v>
      </c>
    </row>
    <row r="625">
      <c r="A625" s="1">
        <v>102522.0</v>
      </c>
      <c r="B625" s="1">
        <v>37.0</v>
      </c>
      <c r="C625" s="1">
        <v>18000.0</v>
      </c>
      <c r="D625" s="1" t="s">
        <v>25</v>
      </c>
      <c r="E625" s="1">
        <v>10572.51</v>
      </c>
      <c r="F625" s="1">
        <v>2.0</v>
      </c>
      <c r="G625" s="1">
        <v>17.0</v>
      </c>
      <c r="H625" s="1">
        <v>5.0</v>
      </c>
      <c r="I625" s="1" t="s">
        <v>22</v>
      </c>
      <c r="J625" s="1">
        <v>0.167</v>
      </c>
      <c r="K625" s="1">
        <v>0.324</v>
      </c>
      <c r="L625" s="6" t="str">
        <f>if(J625&gt;QUARTILE!$B$3, "TOP", if(J625&lt;QUARTILE!$B$4, "BOTTOM", 0))</f>
        <v>BOTTOM</v>
      </c>
      <c r="M625" s="6">
        <f t="shared" si="1"/>
        <v>2</v>
      </c>
    </row>
    <row r="626">
      <c r="A626" s="1">
        <v>102526.0</v>
      </c>
      <c r="B626" s="1">
        <v>49.0</v>
      </c>
      <c r="C626" s="1">
        <v>19000.0</v>
      </c>
      <c r="D626" s="1" t="s">
        <v>17</v>
      </c>
      <c r="E626" s="1">
        <v>8252.5</v>
      </c>
      <c r="F626" s="1">
        <v>1.0</v>
      </c>
      <c r="G626" s="1">
        <v>20.0</v>
      </c>
      <c r="H626" s="1">
        <v>9.0</v>
      </c>
      <c r="I626" s="1" t="s">
        <v>22</v>
      </c>
      <c r="J626" s="1">
        <v>0.293</v>
      </c>
      <c r="K626" s="1">
        <v>0.015</v>
      </c>
      <c r="L626" s="6" t="str">
        <f>if(J626&gt;QUARTILE!$B$3, "TOP", if(J626&lt;QUARTILE!$B$4, "BOTTOM", 0))</f>
        <v>BOTTOM</v>
      </c>
      <c r="M626" s="6">
        <f t="shared" si="1"/>
        <v>2</v>
      </c>
    </row>
    <row r="627">
      <c r="A627" s="1">
        <v>102531.0</v>
      </c>
      <c r="B627" s="1">
        <v>50.0</v>
      </c>
      <c r="C627" s="1">
        <v>14000.0</v>
      </c>
      <c r="D627" s="1" t="s">
        <v>21</v>
      </c>
      <c r="E627" s="1">
        <v>6187.09</v>
      </c>
      <c r="F627" s="1">
        <v>5.0</v>
      </c>
      <c r="G627" s="1">
        <v>21.0</v>
      </c>
      <c r="H627" s="1">
        <v>4.0</v>
      </c>
      <c r="I627" s="1" t="s">
        <v>22</v>
      </c>
      <c r="J627" s="1">
        <v>0.0</v>
      </c>
      <c r="K627" s="1">
        <v>0.246</v>
      </c>
      <c r="L627" s="6" t="str">
        <f>if(J627&gt;QUARTILE!$B$3, "TOP", if(J627&lt;QUARTILE!$B$4, "BOTTOM", 0))</f>
        <v>BOTTOM</v>
      </c>
      <c r="M627" s="6">
        <f t="shared" si="1"/>
        <v>2</v>
      </c>
    </row>
    <row r="628">
      <c r="A628" s="1">
        <v>102537.0</v>
      </c>
      <c r="B628" s="1">
        <v>30.0</v>
      </c>
      <c r="C628" s="1">
        <v>21000.0</v>
      </c>
      <c r="D628" s="1" t="s">
        <v>27</v>
      </c>
      <c r="E628" s="1">
        <v>9344.31</v>
      </c>
      <c r="F628" s="1">
        <v>3.0</v>
      </c>
      <c r="G628" s="1">
        <v>20.0</v>
      </c>
      <c r="H628" s="1">
        <v>10.0</v>
      </c>
      <c r="I628" s="1" t="s">
        <v>22</v>
      </c>
      <c r="J628" s="1">
        <v>0.108</v>
      </c>
      <c r="K628" s="1">
        <v>0.377</v>
      </c>
      <c r="L628" s="6" t="str">
        <f>if(J628&gt;QUARTILE!$B$3, "TOP", if(J628&lt;QUARTILE!$B$4, "BOTTOM", 0))</f>
        <v>BOTTOM</v>
      </c>
      <c r="M628" s="6">
        <f t="shared" si="1"/>
        <v>2</v>
      </c>
    </row>
    <row r="629">
      <c r="A629" s="1">
        <v>102542.0</v>
      </c>
      <c r="B629" s="1">
        <v>19.0</v>
      </c>
      <c r="C629" s="1">
        <v>11000.0</v>
      </c>
      <c r="D629" s="1" t="s">
        <v>23</v>
      </c>
      <c r="E629" s="1">
        <v>10392.51</v>
      </c>
      <c r="F629" s="1">
        <v>4.0</v>
      </c>
      <c r="G629" s="1">
        <v>23.0</v>
      </c>
      <c r="H629" s="1">
        <v>16.0</v>
      </c>
      <c r="I629" s="1" t="s">
        <v>22</v>
      </c>
      <c r="J629" s="1">
        <v>0.218</v>
      </c>
      <c r="K629" s="1">
        <v>0.721</v>
      </c>
      <c r="L629" s="6" t="str">
        <f>if(J629&gt;QUARTILE!$B$3, "TOP", if(J629&lt;QUARTILE!$B$4, "BOTTOM", 0))</f>
        <v>BOTTOM</v>
      </c>
      <c r="M629" s="6">
        <f t="shared" si="1"/>
        <v>2</v>
      </c>
    </row>
    <row r="630">
      <c r="A630" s="1">
        <v>102543.0</v>
      </c>
      <c r="B630" s="1">
        <v>55.0</v>
      </c>
      <c r="C630" s="1">
        <v>41000.0</v>
      </c>
      <c r="D630" s="1" t="s">
        <v>23</v>
      </c>
      <c r="E630" s="1">
        <v>27588.39</v>
      </c>
      <c r="F630" s="1">
        <v>2.0</v>
      </c>
      <c r="G630" s="1">
        <v>18.0</v>
      </c>
      <c r="H630" s="1">
        <v>9.0</v>
      </c>
      <c r="I630" s="1" t="s">
        <v>22</v>
      </c>
      <c r="J630" s="1">
        <v>0.163</v>
      </c>
      <c r="K630" s="1">
        <v>0.771</v>
      </c>
      <c r="L630" s="6" t="str">
        <f>if(J630&gt;QUARTILE!$B$3, "TOP", if(J630&lt;QUARTILE!$B$4, "BOTTOM", 0))</f>
        <v>BOTTOM</v>
      </c>
      <c r="M630" s="6">
        <f t="shared" si="1"/>
        <v>2</v>
      </c>
    </row>
    <row r="631">
      <c r="A631" s="1">
        <v>102549.0</v>
      </c>
      <c r="B631" s="1">
        <v>32.0</v>
      </c>
      <c r="C631" s="1">
        <v>13000.0</v>
      </c>
      <c r="D631" s="1" t="s">
        <v>27</v>
      </c>
      <c r="E631" s="1">
        <v>5658.78</v>
      </c>
      <c r="F631" s="1">
        <v>1.0</v>
      </c>
      <c r="G631" s="1">
        <v>19.0</v>
      </c>
      <c r="H631" s="1">
        <v>9.0</v>
      </c>
      <c r="I631" s="1" t="s">
        <v>22</v>
      </c>
      <c r="J631" s="1">
        <v>0.294</v>
      </c>
      <c r="K631" s="1">
        <v>0.357</v>
      </c>
      <c r="L631" s="6" t="str">
        <f>if(J631&gt;QUARTILE!$B$3, "TOP", if(J631&lt;QUARTILE!$B$4, "BOTTOM", 0))</f>
        <v>BOTTOM</v>
      </c>
      <c r="M631" s="6">
        <f t="shared" si="1"/>
        <v>2</v>
      </c>
    </row>
    <row r="632">
      <c r="A632" s="1">
        <v>102551.0</v>
      </c>
      <c r="B632" s="1">
        <v>59.0</v>
      </c>
      <c r="C632" s="1">
        <v>20000.0</v>
      </c>
      <c r="D632" s="1" t="s">
        <v>27</v>
      </c>
      <c r="E632" s="1">
        <v>15409.36</v>
      </c>
      <c r="F632" s="1">
        <v>1.0</v>
      </c>
      <c r="G632" s="1">
        <v>19.0</v>
      </c>
      <c r="H632" s="1">
        <v>2.0</v>
      </c>
      <c r="I632" s="1" t="s">
        <v>22</v>
      </c>
      <c r="J632" s="1">
        <v>0.171</v>
      </c>
      <c r="K632" s="1">
        <v>0.729</v>
      </c>
      <c r="L632" s="6" t="str">
        <f>if(J632&gt;QUARTILE!$B$3, "TOP", if(J632&lt;QUARTILE!$B$4, "BOTTOM", 0))</f>
        <v>BOTTOM</v>
      </c>
      <c r="M632" s="6">
        <f t="shared" si="1"/>
        <v>2</v>
      </c>
    </row>
    <row r="633">
      <c r="A633" s="1">
        <v>102553.0</v>
      </c>
      <c r="B633" s="1">
        <v>61.0</v>
      </c>
      <c r="C633" s="1">
        <v>48000.0</v>
      </c>
      <c r="D633" s="1" t="s">
        <v>25</v>
      </c>
      <c r="E633" s="1">
        <v>10438.91</v>
      </c>
      <c r="F633" s="1">
        <v>1.0</v>
      </c>
      <c r="G633" s="1">
        <v>12.0</v>
      </c>
      <c r="H633" s="1">
        <v>5.0</v>
      </c>
      <c r="I633" s="1" t="s">
        <v>22</v>
      </c>
      <c r="J633" s="1">
        <v>0.273</v>
      </c>
      <c r="K633" s="1">
        <v>0.971</v>
      </c>
      <c r="L633" s="6" t="str">
        <f>if(J633&gt;QUARTILE!$B$3, "TOP", if(J633&lt;QUARTILE!$B$4, "BOTTOM", 0))</f>
        <v>BOTTOM</v>
      </c>
      <c r="M633" s="6">
        <f t="shared" si="1"/>
        <v>2</v>
      </c>
    </row>
    <row r="634">
      <c r="A634" s="1">
        <v>102557.0</v>
      </c>
      <c r="B634" s="1">
        <v>78.0</v>
      </c>
      <c r="C634" s="1">
        <v>24000.0</v>
      </c>
      <c r="D634" s="1" t="s">
        <v>30</v>
      </c>
      <c r="E634" s="1">
        <v>17878.61</v>
      </c>
      <c r="F634" s="1">
        <v>4.0</v>
      </c>
      <c r="G634" s="1">
        <v>19.0</v>
      </c>
      <c r="H634" s="1">
        <v>4.0</v>
      </c>
      <c r="I634" s="1" t="s">
        <v>22</v>
      </c>
      <c r="J634" s="1">
        <v>0.12</v>
      </c>
      <c r="K634" s="1">
        <v>0.097</v>
      </c>
      <c r="L634" s="6" t="str">
        <f>if(J634&gt;QUARTILE!$B$3, "TOP", if(J634&lt;QUARTILE!$B$4, "BOTTOM", 0))</f>
        <v>BOTTOM</v>
      </c>
      <c r="M634" s="6">
        <f t="shared" si="1"/>
        <v>2</v>
      </c>
    </row>
    <row r="635">
      <c r="A635" s="1">
        <v>102559.0</v>
      </c>
      <c r="B635" s="1">
        <v>76.0</v>
      </c>
      <c r="C635" s="1">
        <v>32000.0</v>
      </c>
      <c r="D635" s="1" t="s">
        <v>21</v>
      </c>
      <c r="E635" s="1">
        <v>56001.95</v>
      </c>
      <c r="F635" s="1">
        <v>2.0</v>
      </c>
      <c r="G635" s="1">
        <v>18.0</v>
      </c>
      <c r="H635" s="1">
        <v>6.0</v>
      </c>
      <c r="I635" s="1" t="s">
        <v>18</v>
      </c>
      <c r="J635" s="1">
        <v>0.199</v>
      </c>
      <c r="K635" s="1">
        <v>0.06</v>
      </c>
      <c r="L635" s="6" t="str">
        <f>if(J635&gt;QUARTILE!$B$3, "TOP", if(J635&lt;QUARTILE!$B$4, "BOTTOM", 0))</f>
        <v>BOTTOM</v>
      </c>
      <c r="M635" s="6">
        <f t="shared" si="1"/>
        <v>1</v>
      </c>
    </row>
    <row r="636">
      <c r="A636" s="1">
        <v>102560.0</v>
      </c>
      <c r="B636" s="1">
        <v>23.0</v>
      </c>
      <c r="C636" s="1">
        <v>17000.0</v>
      </c>
      <c r="D636" s="1" t="s">
        <v>25</v>
      </c>
      <c r="E636" s="1">
        <v>25856.49</v>
      </c>
      <c r="F636" s="1">
        <v>1.0</v>
      </c>
      <c r="G636" s="1">
        <v>21.0</v>
      </c>
      <c r="H636" s="1">
        <v>17.0</v>
      </c>
      <c r="I636" s="1" t="s">
        <v>22</v>
      </c>
      <c r="J636" s="1">
        <v>0.145</v>
      </c>
      <c r="K636" s="1">
        <v>0.891</v>
      </c>
      <c r="L636" s="6" t="str">
        <f>if(J636&gt;QUARTILE!$B$3, "TOP", if(J636&lt;QUARTILE!$B$4, "BOTTOM", 0))</f>
        <v>BOTTOM</v>
      </c>
      <c r="M636" s="6">
        <f t="shared" si="1"/>
        <v>2</v>
      </c>
    </row>
    <row r="637">
      <c r="A637" s="1">
        <v>102561.0</v>
      </c>
      <c r="B637" s="1">
        <v>26.0</v>
      </c>
      <c r="C637" s="1">
        <v>19000.0</v>
      </c>
      <c r="D637" s="1" t="s">
        <v>25</v>
      </c>
      <c r="E637" s="1">
        <v>51896.97</v>
      </c>
      <c r="F637" s="1">
        <v>2.0</v>
      </c>
      <c r="G637" s="1">
        <v>20.0</v>
      </c>
      <c r="H637" s="1">
        <v>12.0</v>
      </c>
      <c r="I637" s="1" t="s">
        <v>22</v>
      </c>
      <c r="J637" s="1">
        <v>0.191</v>
      </c>
      <c r="K637" s="1">
        <v>0.879</v>
      </c>
      <c r="L637" s="6" t="str">
        <f>if(J637&gt;QUARTILE!$B$3, "TOP", if(J637&lt;QUARTILE!$B$4, "BOTTOM", 0))</f>
        <v>BOTTOM</v>
      </c>
      <c r="M637" s="6">
        <f t="shared" si="1"/>
        <v>2</v>
      </c>
    </row>
    <row r="638">
      <c r="A638" s="1">
        <v>102568.0</v>
      </c>
      <c r="B638" s="1">
        <v>67.0</v>
      </c>
      <c r="C638" s="1">
        <v>37000.0</v>
      </c>
      <c r="D638" s="1" t="s">
        <v>25</v>
      </c>
      <c r="E638" s="1">
        <v>2745.79</v>
      </c>
      <c r="F638" s="1">
        <v>5.0</v>
      </c>
      <c r="G638" s="1">
        <v>25.0</v>
      </c>
      <c r="H638" s="1">
        <v>1.0</v>
      </c>
      <c r="I638" s="1" t="s">
        <v>22</v>
      </c>
      <c r="J638" s="1">
        <v>0.222</v>
      </c>
      <c r="K638" s="1">
        <v>0.344</v>
      </c>
      <c r="L638" s="6" t="str">
        <f>if(J638&gt;QUARTILE!$B$3, "TOP", if(J638&lt;QUARTILE!$B$4, "BOTTOM", 0))</f>
        <v>BOTTOM</v>
      </c>
      <c r="M638" s="6">
        <f t="shared" si="1"/>
        <v>2</v>
      </c>
    </row>
    <row r="639">
      <c r="A639" s="1">
        <v>102571.0</v>
      </c>
      <c r="B639" s="1">
        <v>25.0</v>
      </c>
      <c r="C639" s="1">
        <v>12000.0</v>
      </c>
      <c r="D639" s="1" t="s">
        <v>27</v>
      </c>
      <c r="E639" s="1">
        <v>3583.05</v>
      </c>
      <c r="F639" s="1">
        <v>4.0</v>
      </c>
      <c r="G639" s="1">
        <v>19.0</v>
      </c>
      <c r="H639" s="1">
        <v>18.0</v>
      </c>
      <c r="I639" s="1" t="s">
        <v>18</v>
      </c>
      <c r="J639" s="1">
        <v>0.127</v>
      </c>
      <c r="K639" s="1">
        <v>0.631</v>
      </c>
      <c r="L639" s="6" t="str">
        <f>if(J639&gt;QUARTILE!$B$3, "TOP", if(J639&lt;QUARTILE!$B$4, "BOTTOM", 0))</f>
        <v>BOTTOM</v>
      </c>
      <c r="M639" s="6">
        <f t="shared" si="1"/>
        <v>1</v>
      </c>
    </row>
    <row r="640">
      <c r="A640" s="1">
        <v>102572.0</v>
      </c>
      <c r="B640" s="1">
        <v>67.0</v>
      </c>
      <c r="C640" s="1">
        <v>14000.0</v>
      </c>
      <c r="D640" s="1" t="s">
        <v>25</v>
      </c>
      <c r="E640" s="1">
        <v>8496.14</v>
      </c>
      <c r="F640" s="1">
        <v>3.0</v>
      </c>
      <c r="G640" s="1">
        <v>17.0</v>
      </c>
      <c r="H640" s="1">
        <v>7.0</v>
      </c>
      <c r="I640" s="1" t="s">
        <v>22</v>
      </c>
      <c r="J640" s="1">
        <v>0.305</v>
      </c>
      <c r="K640" s="1">
        <v>0.405</v>
      </c>
      <c r="L640" s="6" t="str">
        <f>if(J640&gt;QUARTILE!$B$3, "TOP", if(J640&lt;QUARTILE!$B$4, "BOTTOM", 0))</f>
        <v>BOTTOM</v>
      </c>
      <c r="M640" s="6">
        <f t="shared" si="1"/>
        <v>2</v>
      </c>
    </row>
    <row r="641">
      <c r="A641" s="1">
        <v>102578.0</v>
      </c>
      <c r="B641" s="1">
        <v>76.0</v>
      </c>
      <c r="C641" s="1">
        <v>11000.0</v>
      </c>
      <c r="D641" s="1" t="s">
        <v>27</v>
      </c>
      <c r="E641" s="1">
        <v>3395.97</v>
      </c>
      <c r="F641" s="1">
        <v>1.0</v>
      </c>
      <c r="G641" s="1">
        <v>24.0</v>
      </c>
      <c r="H641" s="1">
        <v>3.0</v>
      </c>
      <c r="I641" s="1" t="s">
        <v>22</v>
      </c>
      <c r="J641" s="1">
        <v>0.289</v>
      </c>
      <c r="K641" s="1">
        <v>0.971</v>
      </c>
      <c r="L641" s="6" t="str">
        <f>if(J641&gt;QUARTILE!$B$3, "TOP", if(J641&lt;QUARTILE!$B$4, "BOTTOM", 0))</f>
        <v>BOTTOM</v>
      </c>
      <c r="M641" s="6">
        <f t="shared" si="1"/>
        <v>2</v>
      </c>
    </row>
    <row r="642">
      <c r="A642" s="1">
        <v>102581.0</v>
      </c>
      <c r="B642" s="1">
        <v>28.0</v>
      </c>
      <c r="C642" s="1">
        <v>33000.0</v>
      </c>
      <c r="D642" s="1" t="s">
        <v>25</v>
      </c>
      <c r="E642" s="1">
        <v>6320.36</v>
      </c>
      <c r="F642" s="1">
        <v>1.0</v>
      </c>
      <c r="G642" s="1">
        <v>14.0</v>
      </c>
      <c r="H642" s="1">
        <v>15.0</v>
      </c>
      <c r="I642" s="1" t="s">
        <v>22</v>
      </c>
      <c r="J642" s="1">
        <v>0.296</v>
      </c>
      <c r="K642" s="1">
        <v>0.159</v>
      </c>
      <c r="L642" s="6" t="str">
        <f>if(J642&gt;QUARTILE!$B$3, "TOP", if(J642&lt;QUARTILE!$B$4, "BOTTOM", 0))</f>
        <v>BOTTOM</v>
      </c>
      <c r="M642" s="6">
        <f t="shared" si="1"/>
        <v>2</v>
      </c>
    </row>
    <row r="643">
      <c r="A643" s="1">
        <v>102591.0</v>
      </c>
      <c r="B643" s="1">
        <v>80.0</v>
      </c>
      <c r="C643" s="1">
        <v>19000.0</v>
      </c>
      <c r="D643" s="1" t="s">
        <v>27</v>
      </c>
      <c r="E643" s="1">
        <v>14869.62</v>
      </c>
      <c r="F643" s="1">
        <v>2.0</v>
      </c>
      <c r="G643" s="1">
        <v>24.0</v>
      </c>
      <c r="H643" s="1">
        <v>1.0</v>
      </c>
      <c r="I643" s="1" t="s">
        <v>22</v>
      </c>
      <c r="J643" s="1">
        <v>0.244</v>
      </c>
      <c r="K643" s="1">
        <v>0.397</v>
      </c>
      <c r="L643" s="6" t="str">
        <f>if(J643&gt;QUARTILE!$B$3, "TOP", if(J643&lt;QUARTILE!$B$4, "BOTTOM", 0))</f>
        <v>BOTTOM</v>
      </c>
      <c r="M643" s="6">
        <f t="shared" si="1"/>
        <v>2</v>
      </c>
    </row>
    <row r="644">
      <c r="A644" s="1">
        <v>102614.0</v>
      </c>
      <c r="B644" s="1">
        <v>72.0</v>
      </c>
      <c r="C644" s="1">
        <v>14000.0</v>
      </c>
      <c r="D644" s="1" t="s">
        <v>27</v>
      </c>
      <c r="E644" s="1">
        <v>19218.02</v>
      </c>
      <c r="F644" s="1">
        <v>4.0</v>
      </c>
      <c r="G644" s="1">
        <v>18.0</v>
      </c>
      <c r="H644" s="1">
        <v>9.0</v>
      </c>
      <c r="I644" s="1" t="s">
        <v>22</v>
      </c>
      <c r="J644" s="1">
        <v>0.081</v>
      </c>
      <c r="K644" s="1">
        <v>0.696</v>
      </c>
      <c r="L644" s="6" t="str">
        <f>if(J644&gt;QUARTILE!$B$3, "TOP", if(J644&lt;QUARTILE!$B$4, "BOTTOM", 0))</f>
        <v>BOTTOM</v>
      </c>
      <c r="M644" s="6">
        <f t="shared" si="1"/>
        <v>2</v>
      </c>
    </row>
    <row r="645">
      <c r="A645" s="1">
        <v>102615.0</v>
      </c>
      <c r="B645" s="1">
        <v>70.0</v>
      </c>
      <c r="C645" s="1">
        <v>7000.0</v>
      </c>
      <c r="D645" s="1" t="s">
        <v>30</v>
      </c>
      <c r="E645" s="1">
        <v>60717.6</v>
      </c>
      <c r="F645" s="1">
        <v>3.0</v>
      </c>
      <c r="G645" s="1">
        <v>19.0</v>
      </c>
      <c r="H645" s="1">
        <v>6.0</v>
      </c>
      <c r="I645" s="1" t="s">
        <v>18</v>
      </c>
      <c r="J645" s="1">
        <v>0.227</v>
      </c>
      <c r="K645" s="1">
        <v>0.675</v>
      </c>
      <c r="L645" s="6" t="str">
        <f>if(J645&gt;QUARTILE!$B$3, "TOP", if(J645&lt;QUARTILE!$B$4, "BOTTOM", 0))</f>
        <v>BOTTOM</v>
      </c>
      <c r="M645" s="6">
        <f t="shared" si="1"/>
        <v>1</v>
      </c>
    </row>
    <row r="646">
      <c r="A646" s="1">
        <v>102618.0</v>
      </c>
      <c r="B646" s="1">
        <v>68.0</v>
      </c>
      <c r="C646" s="1">
        <v>54000.0</v>
      </c>
      <c r="D646" s="1" t="s">
        <v>25</v>
      </c>
      <c r="E646" s="1">
        <v>61410.57</v>
      </c>
      <c r="F646" s="1">
        <v>2.0</v>
      </c>
      <c r="G646" s="1">
        <v>17.0</v>
      </c>
      <c r="H646" s="1">
        <v>8.0</v>
      </c>
      <c r="I646" s="1" t="s">
        <v>18</v>
      </c>
      <c r="J646" s="1">
        <v>0.283</v>
      </c>
      <c r="K646" s="1">
        <v>0.0</v>
      </c>
      <c r="L646" s="6" t="str">
        <f>if(J646&gt;QUARTILE!$B$3, "TOP", if(J646&lt;QUARTILE!$B$4, "BOTTOM", 0))</f>
        <v>BOTTOM</v>
      </c>
      <c r="M646" s="6">
        <f t="shared" si="1"/>
        <v>1</v>
      </c>
    </row>
    <row r="647">
      <c r="A647" s="1">
        <v>102623.0</v>
      </c>
      <c r="B647" s="1">
        <v>36.0</v>
      </c>
      <c r="C647" s="1">
        <v>19000.0</v>
      </c>
      <c r="D647" s="1" t="s">
        <v>27</v>
      </c>
      <c r="E647" s="1">
        <v>9148.31</v>
      </c>
      <c r="F647" s="1">
        <v>5.0</v>
      </c>
      <c r="G647" s="1">
        <v>20.0</v>
      </c>
      <c r="H647" s="1">
        <v>9.0</v>
      </c>
      <c r="I647" s="1" t="s">
        <v>22</v>
      </c>
      <c r="J647" s="1">
        <v>0.157</v>
      </c>
      <c r="K647" s="1">
        <v>0.831</v>
      </c>
      <c r="L647" s="6" t="str">
        <f>if(J647&gt;QUARTILE!$B$3, "TOP", if(J647&lt;QUARTILE!$B$4, "BOTTOM", 0))</f>
        <v>BOTTOM</v>
      </c>
      <c r="M647" s="6">
        <f t="shared" si="1"/>
        <v>2</v>
      </c>
    </row>
    <row r="648">
      <c r="A648" s="1">
        <v>102631.0</v>
      </c>
      <c r="B648" s="1">
        <v>45.0</v>
      </c>
      <c r="C648" s="1">
        <v>33000.0</v>
      </c>
      <c r="D648" s="1" t="s">
        <v>25</v>
      </c>
      <c r="E648" s="1">
        <v>16989.21</v>
      </c>
      <c r="F648" s="1">
        <v>4.0</v>
      </c>
      <c r="G648" s="1">
        <v>18.0</v>
      </c>
      <c r="H648" s="1">
        <v>12.0</v>
      </c>
      <c r="I648" s="1" t="s">
        <v>22</v>
      </c>
      <c r="J648" s="1">
        <v>0.167</v>
      </c>
      <c r="K648" s="1">
        <v>0.525</v>
      </c>
      <c r="L648" s="6" t="str">
        <f>if(J648&gt;QUARTILE!$B$3, "TOP", if(J648&lt;QUARTILE!$B$4, "BOTTOM", 0))</f>
        <v>BOTTOM</v>
      </c>
      <c r="M648" s="6">
        <f t="shared" si="1"/>
        <v>2</v>
      </c>
    </row>
    <row r="649">
      <c r="A649" s="1">
        <v>102642.0</v>
      </c>
      <c r="B649" s="1">
        <v>29.0</v>
      </c>
      <c r="C649" s="1">
        <v>11000.0</v>
      </c>
      <c r="D649" s="1" t="s">
        <v>24</v>
      </c>
      <c r="E649" s="1">
        <v>11827.89</v>
      </c>
      <c r="F649" s="1">
        <v>5.0</v>
      </c>
      <c r="G649" s="1">
        <v>17.0</v>
      </c>
      <c r="H649" s="1">
        <v>13.0</v>
      </c>
      <c r="I649" s="1" t="s">
        <v>18</v>
      </c>
      <c r="J649" s="1">
        <v>0.199</v>
      </c>
      <c r="K649" s="1">
        <v>0.888</v>
      </c>
      <c r="L649" s="6" t="str">
        <f>if(J649&gt;QUARTILE!$B$3, "TOP", if(J649&lt;QUARTILE!$B$4, "BOTTOM", 0))</f>
        <v>BOTTOM</v>
      </c>
      <c r="M649" s="6">
        <f t="shared" si="1"/>
        <v>1</v>
      </c>
    </row>
    <row r="650">
      <c r="A650" s="1">
        <v>102643.0</v>
      </c>
      <c r="B650" s="1">
        <v>66.0</v>
      </c>
      <c r="C650" s="1">
        <v>20000.0</v>
      </c>
      <c r="D650" s="1" t="s">
        <v>25</v>
      </c>
      <c r="E650" s="1">
        <v>2618.26</v>
      </c>
      <c r="F650" s="1">
        <v>3.0</v>
      </c>
      <c r="G650" s="1">
        <v>19.0</v>
      </c>
      <c r="H650" s="1">
        <v>7.0</v>
      </c>
      <c r="I650" s="1" t="s">
        <v>22</v>
      </c>
      <c r="J650" s="1">
        <v>0.18</v>
      </c>
      <c r="K650" s="1">
        <v>0.867</v>
      </c>
      <c r="L650" s="6" t="str">
        <f>if(J650&gt;QUARTILE!$B$3, "TOP", if(J650&lt;QUARTILE!$B$4, "BOTTOM", 0))</f>
        <v>BOTTOM</v>
      </c>
      <c r="M650" s="6">
        <f t="shared" si="1"/>
        <v>2</v>
      </c>
    </row>
    <row r="651">
      <c r="A651" s="1">
        <v>102644.0</v>
      </c>
      <c r="B651" s="1">
        <v>47.0</v>
      </c>
      <c r="C651" s="1">
        <v>21000.0</v>
      </c>
      <c r="D651" s="1" t="s">
        <v>27</v>
      </c>
      <c r="E651" s="1">
        <v>760.28</v>
      </c>
      <c r="F651" s="1">
        <v>4.0</v>
      </c>
      <c r="G651" s="1">
        <v>29.0</v>
      </c>
      <c r="H651" s="1">
        <v>11.0</v>
      </c>
      <c r="I651" s="1" t="s">
        <v>22</v>
      </c>
      <c r="J651" s="1">
        <v>0.07</v>
      </c>
      <c r="K651" s="1">
        <v>0.026</v>
      </c>
      <c r="L651" s="6" t="str">
        <f>if(J651&gt;QUARTILE!$B$3, "TOP", if(J651&lt;QUARTILE!$B$4, "BOTTOM", 0))</f>
        <v>BOTTOM</v>
      </c>
      <c r="M651" s="6">
        <f t="shared" si="1"/>
        <v>2</v>
      </c>
    </row>
    <row r="652">
      <c r="A652" s="1">
        <v>102651.0</v>
      </c>
      <c r="B652" s="1">
        <v>54.0</v>
      </c>
      <c r="C652" s="1">
        <v>21000.0</v>
      </c>
      <c r="D652" s="1" t="s">
        <v>25</v>
      </c>
      <c r="E652" s="1">
        <v>56809.14</v>
      </c>
      <c r="F652" s="1">
        <v>1.0</v>
      </c>
      <c r="G652" s="1">
        <v>21.0</v>
      </c>
      <c r="H652" s="1">
        <v>8.0</v>
      </c>
      <c r="I652" s="1" t="s">
        <v>18</v>
      </c>
      <c r="J652" s="1">
        <v>0.259</v>
      </c>
      <c r="K652" s="1">
        <v>0.52</v>
      </c>
      <c r="L652" s="6" t="str">
        <f>if(J652&gt;QUARTILE!$B$3, "TOP", if(J652&lt;QUARTILE!$B$4, "BOTTOM", 0))</f>
        <v>BOTTOM</v>
      </c>
      <c r="M652" s="6">
        <f t="shared" si="1"/>
        <v>1</v>
      </c>
    </row>
    <row r="653">
      <c r="A653" s="1">
        <v>102659.0</v>
      </c>
      <c r="B653" s="1">
        <v>67.0</v>
      </c>
      <c r="C653" s="1">
        <v>7000.0</v>
      </c>
      <c r="D653" s="1" t="s">
        <v>25</v>
      </c>
      <c r="E653" s="1">
        <v>353.01</v>
      </c>
      <c r="F653" s="1">
        <v>1.0</v>
      </c>
      <c r="G653" s="1">
        <v>23.0</v>
      </c>
      <c r="H653" s="1">
        <v>3.0</v>
      </c>
      <c r="I653" s="1" t="s">
        <v>22</v>
      </c>
      <c r="J653" s="1">
        <v>0.175</v>
      </c>
      <c r="K653" s="1">
        <v>0.151</v>
      </c>
      <c r="L653" s="6" t="str">
        <f>if(J653&gt;QUARTILE!$B$3, "TOP", if(J653&lt;QUARTILE!$B$4, "BOTTOM", 0))</f>
        <v>BOTTOM</v>
      </c>
      <c r="M653" s="6">
        <f t="shared" si="1"/>
        <v>2</v>
      </c>
    </row>
    <row r="654">
      <c r="A654" s="1">
        <v>102662.0</v>
      </c>
      <c r="B654" s="1">
        <v>49.0</v>
      </c>
      <c r="C654" s="1">
        <v>17000.0</v>
      </c>
      <c r="D654" s="1" t="s">
        <v>27</v>
      </c>
      <c r="E654" s="1">
        <v>10004.17</v>
      </c>
      <c r="F654" s="1">
        <v>2.0</v>
      </c>
      <c r="G654" s="1">
        <v>22.0</v>
      </c>
      <c r="H654" s="1">
        <v>9.0</v>
      </c>
      <c r="I654" s="1" t="s">
        <v>22</v>
      </c>
      <c r="J654" s="1">
        <v>0.153</v>
      </c>
      <c r="K654" s="1">
        <v>0.023</v>
      </c>
      <c r="L654" s="6" t="str">
        <f>if(J654&gt;QUARTILE!$B$3, "TOP", if(J654&lt;QUARTILE!$B$4, "BOTTOM", 0))</f>
        <v>BOTTOM</v>
      </c>
      <c r="M654" s="6">
        <f t="shared" si="1"/>
        <v>2</v>
      </c>
    </row>
    <row r="655">
      <c r="A655" s="1">
        <v>102665.0</v>
      </c>
      <c r="B655" s="1">
        <v>75.0</v>
      </c>
      <c r="C655" s="1">
        <v>17000.0</v>
      </c>
      <c r="D655" s="1" t="s">
        <v>23</v>
      </c>
      <c r="E655" s="1">
        <v>5546.21</v>
      </c>
      <c r="F655" s="1">
        <v>4.0</v>
      </c>
      <c r="G655" s="1">
        <v>19.0</v>
      </c>
      <c r="H655" s="1">
        <v>9.0</v>
      </c>
      <c r="I655" s="1" t="s">
        <v>22</v>
      </c>
      <c r="J655" s="1">
        <v>0.251</v>
      </c>
      <c r="K655" s="1">
        <v>0.724</v>
      </c>
      <c r="L655" s="6" t="str">
        <f>if(J655&gt;QUARTILE!$B$3, "TOP", if(J655&lt;QUARTILE!$B$4, "BOTTOM", 0))</f>
        <v>BOTTOM</v>
      </c>
      <c r="M655" s="6">
        <f t="shared" si="1"/>
        <v>2</v>
      </c>
    </row>
    <row r="656">
      <c r="A656" s="1">
        <v>102670.0</v>
      </c>
      <c r="B656" s="1">
        <v>32.0</v>
      </c>
      <c r="C656" s="1">
        <v>17000.0</v>
      </c>
      <c r="D656" s="1" t="s">
        <v>23</v>
      </c>
      <c r="E656" s="1">
        <v>37716.25</v>
      </c>
      <c r="F656" s="1">
        <v>1.0</v>
      </c>
      <c r="G656" s="1">
        <v>24.0</v>
      </c>
      <c r="H656" s="1">
        <v>14.0</v>
      </c>
      <c r="I656" s="1" t="s">
        <v>22</v>
      </c>
      <c r="J656" s="1">
        <v>0.156</v>
      </c>
      <c r="K656" s="1">
        <v>0.826</v>
      </c>
      <c r="L656" s="6" t="str">
        <f>if(J656&gt;QUARTILE!$B$3, "TOP", if(J656&lt;QUARTILE!$B$4, "BOTTOM", 0))</f>
        <v>BOTTOM</v>
      </c>
      <c r="M656" s="6">
        <f t="shared" si="1"/>
        <v>2</v>
      </c>
    </row>
    <row r="657">
      <c r="A657" s="1">
        <v>102672.0</v>
      </c>
      <c r="B657" s="1">
        <v>53.0</v>
      </c>
      <c r="C657" s="1">
        <v>14000.0</v>
      </c>
      <c r="D657" s="1" t="s">
        <v>17</v>
      </c>
      <c r="E657" s="1">
        <v>7844.66</v>
      </c>
      <c r="F657" s="1">
        <v>5.0</v>
      </c>
      <c r="G657" s="1">
        <v>16.0</v>
      </c>
      <c r="H657" s="1">
        <v>6.0</v>
      </c>
      <c r="I657" s="1" t="s">
        <v>22</v>
      </c>
      <c r="J657" s="1">
        <v>0.108</v>
      </c>
      <c r="K657" s="1">
        <v>0.949</v>
      </c>
      <c r="L657" s="6" t="str">
        <f>if(J657&gt;QUARTILE!$B$3, "TOP", if(J657&lt;QUARTILE!$B$4, "BOTTOM", 0))</f>
        <v>BOTTOM</v>
      </c>
      <c r="M657" s="6">
        <f t="shared" si="1"/>
        <v>2</v>
      </c>
    </row>
    <row r="658">
      <c r="A658" s="1">
        <v>102675.0</v>
      </c>
      <c r="B658" s="1">
        <v>59.0</v>
      </c>
      <c r="C658" s="1">
        <v>42000.0</v>
      </c>
      <c r="D658" s="1" t="s">
        <v>17</v>
      </c>
      <c r="E658" s="1">
        <v>2785.4</v>
      </c>
      <c r="F658" s="1">
        <v>4.0</v>
      </c>
      <c r="G658" s="1">
        <v>20.0</v>
      </c>
      <c r="H658" s="1">
        <v>4.0</v>
      </c>
      <c r="I658" s="1" t="s">
        <v>22</v>
      </c>
      <c r="J658" s="1">
        <v>0.171</v>
      </c>
      <c r="K658" s="1">
        <v>0.693</v>
      </c>
      <c r="L658" s="6" t="str">
        <f>if(J658&gt;QUARTILE!$B$3, "TOP", if(J658&lt;QUARTILE!$B$4, "BOTTOM", 0))</f>
        <v>BOTTOM</v>
      </c>
      <c r="M658" s="6">
        <f t="shared" si="1"/>
        <v>2</v>
      </c>
    </row>
    <row r="659">
      <c r="A659" s="1">
        <v>102676.0</v>
      </c>
      <c r="B659" s="1">
        <v>68.0</v>
      </c>
      <c r="C659" s="1">
        <v>19000.0</v>
      </c>
      <c r="D659" s="1" t="s">
        <v>25</v>
      </c>
      <c r="E659" s="1">
        <v>23690.43</v>
      </c>
      <c r="F659" s="1">
        <v>2.0</v>
      </c>
      <c r="G659" s="1">
        <v>21.0</v>
      </c>
      <c r="H659" s="1">
        <v>4.0</v>
      </c>
      <c r="I659" s="1" t="s">
        <v>22</v>
      </c>
      <c r="J659" s="1">
        <v>0.289</v>
      </c>
      <c r="K659" s="1">
        <v>0.377</v>
      </c>
      <c r="L659" s="6" t="str">
        <f>if(J659&gt;QUARTILE!$B$3, "TOP", if(J659&lt;QUARTILE!$B$4, "BOTTOM", 0))</f>
        <v>BOTTOM</v>
      </c>
      <c r="M659" s="6">
        <f t="shared" si="1"/>
        <v>2</v>
      </c>
    </row>
    <row r="660">
      <c r="A660" s="1">
        <v>102682.0</v>
      </c>
      <c r="B660" s="1">
        <v>20.0</v>
      </c>
      <c r="C660" s="1">
        <v>21000.0</v>
      </c>
      <c r="D660" s="1" t="s">
        <v>23</v>
      </c>
      <c r="E660" s="1">
        <v>14316.31</v>
      </c>
      <c r="F660" s="1">
        <v>3.0</v>
      </c>
      <c r="G660" s="1">
        <v>22.0</v>
      </c>
      <c r="H660" s="1">
        <v>13.0</v>
      </c>
      <c r="I660" s="1" t="s">
        <v>22</v>
      </c>
      <c r="J660" s="1">
        <v>0.308</v>
      </c>
      <c r="K660" s="1">
        <v>0.62</v>
      </c>
      <c r="L660" s="6" t="str">
        <f>if(J660&gt;QUARTILE!$B$3, "TOP", if(J660&lt;QUARTILE!$B$4, "BOTTOM", 0))</f>
        <v>BOTTOM</v>
      </c>
      <c r="M660" s="6">
        <f t="shared" si="1"/>
        <v>2</v>
      </c>
    </row>
    <row r="661">
      <c r="A661" s="1">
        <v>102688.0</v>
      </c>
      <c r="B661" s="1">
        <v>50.0</v>
      </c>
      <c r="C661" s="1">
        <v>12000.0</v>
      </c>
      <c r="D661" s="1" t="s">
        <v>23</v>
      </c>
      <c r="E661" s="1">
        <v>3378.63</v>
      </c>
      <c r="F661" s="1">
        <v>4.0</v>
      </c>
      <c r="G661" s="1">
        <v>19.0</v>
      </c>
      <c r="H661" s="1">
        <v>9.0</v>
      </c>
      <c r="I661" s="1" t="s">
        <v>22</v>
      </c>
      <c r="J661" s="1">
        <v>0.104</v>
      </c>
      <c r="K661" s="1">
        <v>0.464</v>
      </c>
      <c r="L661" s="6" t="str">
        <f>if(J661&gt;QUARTILE!$B$3, "TOP", if(J661&lt;QUARTILE!$B$4, "BOTTOM", 0))</f>
        <v>BOTTOM</v>
      </c>
      <c r="M661" s="6">
        <f t="shared" si="1"/>
        <v>2</v>
      </c>
    </row>
    <row r="662">
      <c r="A662" s="1">
        <v>102696.0</v>
      </c>
      <c r="B662" s="1">
        <v>59.0</v>
      </c>
      <c r="C662" s="1">
        <v>25000.0</v>
      </c>
      <c r="D662" s="1" t="s">
        <v>25</v>
      </c>
      <c r="E662" s="1">
        <v>3584.53</v>
      </c>
      <c r="F662" s="1">
        <v>1.0</v>
      </c>
      <c r="G662" s="1">
        <v>24.0</v>
      </c>
      <c r="H662" s="1">
        <v>5.0</v>
      </c>
      <c r="I662" s="1" t="s">
        <v>22</v>
      </c>
      <c r="J662" s="1">
        <v>0.107</v>
      </c>
      <c r="K662" s="1">
        <v>0.322</v>
      </c>
      <c r="L662" s="6" t="str">
        <f>if(J662&gt;QUARTILE!$B$3, "TOP", if(J662&lt;QUARTILE!$B$4, "BOTTOM", 0))</f>
        <v>BOTTOM</v>
      </c>
      <c r="M662" s="6">
        <f t="shared" si="1"/>
        <v>2</v>
      </c>
    </row>
    <row r="663">
      <c r="A663" s="1">
        <v>102697.0</v>
      </c>
      <c r="B663" s="1">
        <v>61.0</v>
      </c>
      <c r="C663" s="1">
        <v>21000.0</v>
      </c>
      <c r="D663" s="1" t="s">
        <v>23</v>
      </c>
      <c r="E663" s="1">
        <v>5004.35</v>
      </c>
      <c r="F663" s="1">
        <v>3.0</v>
      </c>
      <c r="G663" s="1">
        <v>15.0</v>
      </c>
      <c r="H663" s="1">
        <v>5.0</v>
      </c>
      <c r="I663" s="1" t="s">
        <v>22</v>
      </c>
      <c r="J663" s="1">
        <v>0.123</v>
      </c>
      <c r="K663" s="1">
        <v>0.165</v>
      </c>
      <c r="L663" s="6" t="str">
        <f>if(J663&gt;QUARTILE!$B$3, "TOP", if(J663&lt;QUARTILE!$B$4, "BOTTOM", 0))</f>
        <v>BOTTOM</v>
      </c>
      <c r="M663" s="6">
        <f t="shared" si="1"/>
        <v>2</v>
      </c>
    </row>
    <row r="664">
      <c r="A664" s="1">
        <v>102700.0</v>
      </c>
      <c r="B664" s="1">
        <v>19.0</v>
      </c>
      <c r="C664" s="1">
        <v>37000.0</v>
      </c>
      <c r="D664" s="1" t="s">
        <v>24</v>
      </c>
      <c r="E664" s="1">
        <v>25774.94</v>
      </c>
      <c r="F664" s="1">
        <v>3.0</v>
      </c>
      <c r="G664" s="1">
        <v>16.0</v>
      </c>
      <c r="H664" s="1">
        <v>17.0</v>
      </c>
      <c r="I664" s="1" t="s">
        <v>18</v>
      </c>
      <c r="J664" s="1">
        <v>0.286</v>
      </c>
      <c r="K664" s="1">
        <v>0.105</v>
      </c>
      <c r="L664" s="6" t="str">
        <f>if(J664&gt;QUARTILE!$B$3, "TOP", if(J664&lt;QUARTILE!$B$4, "BOTTOM", 0))</f>
        <v>BOTTOM</v>
      </c>
      <c r="M664" s="6">
        <f t="shared" si="1"/>
        <v>1</v>
      </c>
    </row>
    <row r="665">
      <c r="A665" s="1">
        <v>102707.0</v>
      </c>
      <c r="B665" s="1">
        <v>79.0</v>
      </c>
      <c r="C665" s="1">
        <v>27000.0</v>
      </c>
      <c r="D665" s="1" t="s">
        <v>27</v>
      </c>
      <c r="E665" s="1">
        <v>18589.58</v>
      </c>
      <c r="F665" s="1">
        <v>1.0</v>
      </c>
      <c r="G665" s="1">
        <v>24.0</v>
      </c>
      <c r="H665" s="1">
        <v>8.0</v>
      </c>
      <c r="I665" s="1" t="s">
        <v>22</v>
      </c>
      <c r="J665" s="1">
        <v>0.176</v>
      </c>
      <c r="K665" s="1">
        <v>0.706</v>
      </c>
      <c r="L665" s="6" t="str">
        <f>if(J665&gt;QUARTILE!$B$3, "TOP", if(J665&lt;QUARTILE!$B$4, "BOTTOM", 0))</f>
        <v>BOTTOM</v>
      </c>
      <c r="M665" s="6">
        <f t="shared" si="1"/>
        <v>2</v>
      </c>
    </row>
    <row r="666">
      <c r="A666" s="1">
        <v>102712.0</v>
      </c>
      <c r="B666" s="1">
        <v>31.0</v>
      </c>
      <c r="C666" s="1">
        <v>43000.0</v>
      </c>
      <c r="D666" s="1" t="s">
        <v>25</v>
      </c>
      <c r="E666" s="1">
        <v>19637.78</v>
      </c>
      <c r="F666" s="1">
        <v>2.0</v>
      </c>
      <c r="G666" s="1">
        <v>17.0</v>
      </c>
      <c r="H666" s="1">
        <v>12.0</v>
      </c>
      <c r="I666" s="1" t="s">
        <v>18</v>
      </c>
      <c r="J666" s="1">
        <v>0.186</v>
      </c>
      <c r="K666" s="1">
        <v>0.653</v>
      </c>
      <c r="L666" s="6" t="str">
        <f>if(J666&gt;QUARTILE!$B$3, "TOP", if(J666&lt;QUARTILE!$B$4, "BOTTOM", 0))</f>
        <v>BOTTOM</v>
      </c>
      <c r="M666" s="6">
        <f t="shared" si="1"/>
        <v>1</v>
      </c>
    </row>
    <row r="667">
      <c r="A667" s="1">
        <v>102723.0</v>
      </c>
      <c r="B667" s="1">
        <v>74.0</v>
      </c>
      <c r="C667" s="1">
        <v>28000.0</v>
      </c>
      <c r="D667" s="1" t="s">
        <v>21</v>
      </c>
      <c r="E667" s="1">
        <v>1190.04</v>
      </c>
      <c r="F667" s="1">
        <v>4.0</v>
      </c>
      <c r="G667" s="1">
        <v>22.0</v>
      </c>
      <c r="H667" s="1">
        <v>7.0</v>
      </c>
      <c r="I667" s="1" t="s">
        <v>22</v>
      </c>
      <c r="J667" s="1">
        <v>0.124</v>
      </c>
      <c r="K667" s="1">
        <v>0.494</v>
      </c>
      <c r="L667" s="6" t="str">
        <f>if(J667&gt;QUARTILE!$B$3, "TOP", if(J667&lt;QUARTILE!$B$4, "BOTTOM", 0))</f>
        <v>BOTTOM</v>
      </c>
      <c r="M667" s="6">
        <f t="shared" si="1"/>
        <v>2</v>
      </c>
    </row>
    <row r="668">
      <c r="A668" s="1">
        <v>102727.0</v>
      </c>
      <c r="B668" s="1">
        <v>54.0</v>
      </c>
      <c r="C668" s="1">
        <v>35000.0</v>
      </c>
      <c r="D668" s="1" t="s">
        <v>27</v>
      </c>
      <c r="E668" s="1">
        <v>10724.42</v>
      </c>
      <c r="F668" s="1">
        <v>4.0</v>
      </c>
      <c r="G668" s="1">
        <v>18.0</v>
      </c>
      <c r="H668" s="1">
        <v>6.0</v>
      </c>
      <c r="I668" s="1" t="s">
        <v>22</v>
      </c>
      <c r="J668" s="1">
        <v>0.112</v>
      </c>
      <c r="K668" s="1">
        <v>0.195</v>
      </c>
      <c r="L668" s="6" t="str">
        <f>if(J668&gt;QUARTILE!$B$3, "TOP", if(J668&lt;QUARTILE!$B$4, "BOTTOM", 0))</f>
        <v>BOTTOM</v>
      </c>
      <c r="M668" s="6">
        <f t="shared" si="1"/>
        <v>2</v>
      </c>
    </row>
    <row r="669">
      <c r="A669" s="1">
        <v>102731.0</v>
      </c>
      <c r="B669" s="1">
        <v>57.0</v>
      </c>
      <c r="C669" s="1">
        <v>20000.0</v>
      </c>
      <c r="D669" s="1" t="s">
        <v>23</v>
      </c>
      <c r="E669" s="1">
        <v>4162.06</v>
      </c>
      <c r="F669" s="1">
        <v>3.0</v>
      </c>
      <c r="G669" s="1">
        <v>24.0</v>
      </c>
      <c r="H669" s="1">
        <v>4.0</v>
      </c>
      <c r="I669" s="1" t="s">
        <v>22</v>
      </c>
      <c r="J669" s="1">
        <v>0.283</v>
      </c>
      <c r="K669" s="1">
        <v>0.592</v>
      </c>
      <c r="L669" s="6" t="str">
        <f>if(J669&gt;QUARTILE!$B$3, "TOP", if(J669&lt;QUARTILE!$B$4, "BOTTOM", 0))</f>
        <v>BOTTOM</v>
      </c>
      <c r="M669" s="6">
        <f t="shared" si="1"/>
        <v>2</v>
      </c>
    </row>
    <row r="670">
      <c r="A670" s="1">
        <v>102732.0</v>
      </c>
      <c r="B670" s="1">
        <v>29.0</v>
      </c>
      <c r="C670" s="1">
        <v>22000.0</v>
      </c>
      <c r="D670" s="1" t="s">
        <v>23</v>
      </c>
      <c r="E670" s="1">
        <v>12744.3</v>
      </c>
      <c r="F670" s="1">
        <v>2.0</v>
      </c>
      <c r="G670" s="1">
        <v>28.0</v>
      </c>
      <c r="H670" s="1">
        <v>20.0</v>
      </c>
      <c r="I670" s="1" t="s">
        <v>22</v>
      </c>
      <c r="J670" s="1">
        <v>0.092</v>
      </c>
      <c r="K670" s="1">
        <v>0.633</v>
      </c>
      <c r="L670" s="6" t="str">
        <f>if(J670&gt;QUARTILE!$B$3, "TOP", if(J670&lt;QUARTILE!$B$4, "BOTTOM", 0))</f>
        <v>BOTTOM</v>
      </c>
      <c r="M670" s="6">
        <f t="shared" si="1"/>
        <v>2</v>
      </c>
    </row>
    <row r="671">
      <c r="A671" s="1">
        <v>102734.0</v>
      </c>
      <c r="B671" s="1">
        <v>53.0</v>
      </c>
      <c r="C671" s="1">
        <v>15000.0</v>
      </c>
      <c r="D671" s="1" t="s">
        <v>17</v>
      </c>
      <c r="E671" s="1">
        <v>12633.72</v>
      </c>
      <c r="F671" s="1">
        <v>5.0</v>
      </c>
      <c r="G671" s="1">
        <v>26.0</v>
      </c>
      <c r="H671" s="1">
        <v>8.0</v>
      </c>
      <c r="I671" s="1" t="s">
        <v>22</v>
      </c>
      <c r="J671" s="1">
        <v>0.237</v>
      </c>
      <c r="K671" s="1">
        <v>0.034</v>
      </c>
      <c r="L671" s="6" t="str">
        <f>if(J671&gt;QUARTILE!$B$3, "TOP", if(J671&lt;QUARTILE!$B$4, "BOTTOM", 0))</f>
        <v>BOTTOM</v>
      </c>
      <c r="M671" s="6">
        <f t="shared" si="1"/>
        <v>2</v>
      </c>
    </row>
    <row r="672">
      <c r="A672" s="1">
        <v>102735.0</v>
      </c>
      <c r="B672" s="1">
        <v>62.0</v>
      </c>
      <c r="C672" s="1">
        <v>26000.0</v>
      </c>
      <c r="D672" s="1" t="s">
        <v>17</v>
      </c>
      <c r="E672" s="1">
        <v>10683.55</v>
      </c>
      <c r="F672" s="1">
        <v>5.0</v>
      </c>
      <c r="G672" s="1">
        <v>14.0</v>
      </c>
      <c r="H672" s="1">
        <v>5.0</v>
      </c>
      <c r="I672" s="1" t="s">
        <v>22</v>
      </c>
      <c r="J672" s="1">
        <v>0.299</v>
      </c>
      <c r="K672" s="1">
        <v>0.0</v>
      </c>
      <c r="L672" s="6" t="str">
        <f>if(J672&gt;QUARTILE!$B$3, "TOP", if(J672&lt;QUARTILE!$B$4, "BOTTOM", 0))</f>
        <v>BOTTOM</v>
      </c>
      <c r="M672" s="6">
        <f t="shared" si="1"/>
        <v>2</v>
      </c>
    </row>
    <row r="673">
      <c r="A673" s="1">
        <v>102739.0</v>
      </c>
      <c r="B673" s="1">
        <v>28.0</v>
      </c>
      <c r="C673" s="1">
        <v>32000.0</v>
      </c>
      <c r="D673" s="1" t="s">
        <v>21</v>
      </c>
      <c r="E673" s="1">
        <v>4811.78</v>
      </c>
      <c r="F673" s="1">
        <v>1.0</v>
      </c>
      <c r="G673" s="1">
        <v>16.0</v>
      </c>
      <c r="H673" s="1">
        <v>15.0</v>
      </c>
      <c r="I673" s="1" t="s">
        <v>22</v>
      </c>
      <c r="J673" s="1">
        <v>0.083</v>
      </c>
      <c r="K673" s="1">
        <v>0.51</v>
      </c>
      <c r="L673" s="6" t="str">
        <f>if(J673&gt;QUARTILE!$B$3, "TOP", if(J673&lt;QUARTILE!$B$4, "BOTTOM", 0))</f>
        <v>BOTTOM</v>
      </c>
      <c r="M673" s="6">
        <f t="shared" si="1"/>
        <v>2</v>
      </c>
    </row>
    <row r="674">
      <c r="A674" s="1">
        <v>102742.0</v>
      </c>
      <c r="B674" s="1">
        <v>71.0</v>
      </c>
      <c r="C674" s="1">
        <v>12000.0</v>
      </c>
      <c r="D674" s="1" t="s">
        <v>27</v>
      </c>
      <c r="E674" s="1">
        <v>22398.68</v>
      </c>
      <c r="F674" s="1">
        <v>5.0</v>
      </c>
      <c r="G674" s="1">
        <v>19.0</v>
      </c>
      <c r="H674" s="1">
        <v>5.0</v>
      </c>
      <c r="I674" s="1" t="s">
        <v>22</v>
      </c>
      <c r="J674" s="1">
        <v>0.11</v>
      </c>
      <c r="K674" s="1">
        <v>0.243</v>
      </c>
      <c r="L674" s="6" t="str">
        <f>if(J674&gt;QUARTILE!$B$3, "TOP", if(J674&lt;QUARTILE!$B$4, "BOTTOM", 0))</f>
        <v>BOTTOM</v>
      </c>
      <c r="M674" s="6">
        <f t="shared" si="1"/>
        <v>2</v>
      </c>
    </row>
    <row r="675">
      <c r="A675" s="1">
        <v>102745.0</v>
      </c>
      <c r="B675" s="1">
        <v>27.0</v>
      </c>
      <c r="C675" s="1">
        <v>20000.0</v>
      </c>
      <c r="D675" s="1" t="s">
        <v>23</v>
      </c>
      <c r="E675" s="1">
        <v>5913.04</v>
      </c>
      <c r="F675" s="1">
        <v>2.0</v>
      </c>
      <c r="G675" s="1">
        <v>15.0</v>
      </c>
      <c r="H675" s="1">
        <v>13.0</v>
      </c>
      <c r="I675" s="1" t="s">
        <v>22</v>
      </c>
      <c r="J675" s="1">
        <v>0.075</v>
      </c>
      <c r="K675" s="1">
        <v>0.298</v>
      </c>
      <c r="L675" s="6" t="str">
        <f>if(J675&gt;QUARTILE!$B$3, "TOP", if(J675&lt;QUARTILE!$B$4, "BOTTOM", 0))</f>
        <v>BOTTOM</v>
      </c>
      <c r="M675" s="6">
        <f t="shared" si="1"/>
        <v>2</v>
      </c>
    </row>
    <row r="676">
      <c r="A676" s="1">
        <v>102746.0</v>
      </c>
      <c r="B676" s="1">
        <v>46.0</v>
      </c>
      <c r="C676" s="1">
        <v>14000.0</v>
      </c>
      <c r="D676" s="1" t="s">
        <v>17</v>
      </c>
      <c r="E676" s="1">
        <v>3257.71</v>
      </c>
      <c r="F676" s="1">
        <v>5.0</v>
      </c>
      <c r="G676" s="1">
        <v>21.0</v>
      </c>
      <c r="H676" s="1">
        <v>13.0</v>
      </c>
      <c r="I676" s="1" t="s">
        <v>22</v>
      </c>
      <c r="J676" s="1">
        <v>0.269</v>
      </c>
      <c r="K676" s="1">
        <v>0.327</v>
      </c>
      <c r="L676" s="6" t="str">
        <f>if(J676&gt;QUARTILE!$B$3, "TOP", if(J676&lt;QUARTILE!$B$4, "BOTTOM", 0))</f>
        <v>BOTTOM</v>
      </c>
      <c r="M676" s="6">
        <f t="shared" si="1"/>
        <v>2</v>
      </c>
    </row>
    <row r="677">
      <c r="A677" s="1">
        <v>102747.0</v>
      </c>
      <c r="B677" s="1">
        <v>27.0</v>
      </c>
      <c r="C677" s="1">
        <v>24000.0</v>
      </c>
      <c r="D677" s="1" t="s">
        <v>27</v>
      </c>
      <c r="E677" s="1">
        <v>8609.77</v>
      </c>
      <c r="F677" s="1">
        <v>1.0</v>
      </c>
      <c r="G677" s="1">
        <v>16.0</v>
      </c>
      <c r="H677" s="1">
        <v>17.0</v>
      </c>
      <c r="I677" s="1" t="s">
        <v>22</v>
      </c>
      <c r="J677" s="1">
        <v>0.194</v>
      </c>
      <c r="K677" s="1">
        <v>0.815</v>
      </c>
      <c r="L677" s="6" t="str">
        <f>if(J677&gt;QUARTILE!$B$3, "TOP", if(J677&lt;QUARTILE!$B$4, "BOTTOM", 0))</f>
        <v>BOTTOM</v>
      </c>
      <c r="M677" s="6">
        <f t="shared" si="1"/>
        <v>2</v>
      </c>
    </row>
    <row r="678">
      <c r="A678" s="1">
        <v>102749.0</v>
      </c>
      <c r="B678" s="1">
        <v>47.0</v>
      </c>
      <c r="C678" s="1">
        <v>10000.0</v>
      </c>
      <c r="D678" s="1" t="s">
        <v>25</v>
      </c>
      <c r="E678" s="1">
        <v>3063.07</v>
      </c>
      <c r="F678" s="1">
        <v>5.0</v>
      </c>
      <c r="G678" s="1">
        <v>18.0</v>
      </c>
      <c r="H678" s="1">
        <v>9.0</v>
      </c>
      <c r="I678" s="1" t="s">
        <v>22</v>
      </c>
      <c r="J678" s="1">
        <v>0.234</v>
      </c>
      <c r="K678" s="1">
        <v>0.659</v>
      </c>
      <c r="L678" s="6" t="str">
        <f>if(J678&gt;QUARTILE!$B$3, "TOP", if(J678&lt;QUARTILE!$B$4, "BOTTOM", 0))</f>
        <v>BOTTOM</v>
      </c>
      <c r="M678" s="6">
        <f t="shared" si="1"/>
        <v>2</v>
      </c>
    </row>
    <row r="679">
      <c r="A679" s="1">
        <v>102750.0</v>
      </c>
      <c r="B679" s="1">
        <v>58.0</v>
      </c>
      <c r="C679" s="1">
        <v>10000.0</v>
      </c>
      <c r="D679" s="1" t="s">
        <v>23</v>
      </c>
      <c r="E679" s="1">
        <v>20887.43</v>
      </c>
      <c r="F679" s="1">
        <v>5.0</v>
      </c>
      <c r="G679" s="1">
        <v>23.0</v>
      </c>
      <c r="H679" s="1">
        <v>6.0</v>
      </c>
      <c r="I679" s="1" t="s">
        <v>22</v>
      </c>
      <c r="J679" s="1">
        <v>0.285</v>
      </c>
      <c r="K679" s="1">
        <v>0.658</v>
      </c>
      <c r="L679" s="6" t="str">
        <f>if(J679&gt;QUARTILE!$B$3, "TOP", if(J679&lt;QUARTILE!$B$4, "BOTTOM", 0))</f>
        <v>BOTTOM</v>
      </c>
      <c r="M679" s="6">
        <f t="shared" si="1"/>
        <v>2</v>
      </c>
    </row>
    <row r="680">
      <c r="A680" s="1">
        <v>102756.0</v>
      </c>
      <c r="B680" s="1">
        <v>29.0</v>
      </c>
      <c r="C680" s="1">
        <v>16000.0</v>
      </c>
      <c r="D680" s="1" t="s">
        <v>23</v>
      </c>
      <c r="E680" s="1">
        <v>444.31</v>
      </c>
      <c r="F680" s="1">
        <v>1.0</v>
      </c>
      <c r="G680" s="1">
        <v>23.0</v>
      </c>
      <c r="H680" s="1">
        <v>14.0</v>
      </c>
      <c r="I680" s="1" t="s">
        <v>18</v>
      </c>
      <c r="J680" s="1">
        <v>0.263</v>
      </c>
      <c r="K680" s="1">
        <v>0.155</v>
      </c>
      <c r="L680" s="6" t="str">
        <f>if(J680&gt;QUARTILE!$B$3, "TOP", if(J680&lt;QUARTILE!$B$4, "BOTTOM", 0))</f>
        <v>BOTTOM</v>
      </c>
      <c r="M680" s="6">
        <f t="shared" si="1"/>
        <v>1</v>
      </c>
    </row>
    <row r="681">
      <c r="A681" s="1">
        <v>102759.0</v>
      </c>
      <c r="B681" s="1">
        <v>71.0</v>
      </c>
      <c r="C681" s="1">
        <v>15000.0</v>
      </c>
      <c r="D681" s="1" t="s">
        <v>17</v>
      </c>
      <c r="E681" s="1">
        <v>31105.63</v>
      </c>
      <c r="F681" s="1">
        <v>4.0</v>
      </c>
      <c r="G681" s="1">
        <v>18.0</v>
      </c>
      <c r="H681" s="1">
        <v>8.0</v>
      </c>
      <c r="I681" s="1" t="s">
        <v>18</v>
      </c>
      <c r="J681" s="1">
        <v>0.278</v>
      </c>
      <c r="K681" s="1">
        <v>0.0</v>
      </c>
      <c r="L681" s="6" t="str">
        <f>if(J681&gt;QUARTILE!$B$3, "TOP", if(J681&lt;QUARTILE!$B$4, "BOTTOM", 0))</f>
        <v>BOTTOM</v>
      </c>
      <c r="M681" s="6">
        <f t="shared" si="1"/>
        <v>1</v>
      </c>
    </row>
    <row r="682">
      <c r="A682" s="1">
        <v>102761.0</v>
      </c>
      <c r="B682" s="1">
        <v>45.0</v>
      </c>
      <c r="C682" s="1">
        <v>24000.0</v>
      </c>
      <c r="D682" s="1" t="s">
        <v>27</v>
      </c>
      <c r="E682" s="1">
        <v>33464.07</v>
      </c>
      <c r="F682" s="1">
        <v>3.0</v>
      </c>
      <c r="G682" s="1">
        <v>22.0</v>
      </c>
      <c r="H682" s="1">
        <v>12.0</v>
      </c>
      <c r="I682" s="1" t="s">
        <v>18</v>
      </c>
      <c r="J682" s="1">
        <v>0.219</v>
      </c>
      <c r="K682" s="1">
        <v>0.784</v>
      </c>
      <c r="L682" s="6" t="str">
        <f>if(J682&gt;QUARTILE!$B$3, "TOP", if(J682&lt;QUARTILE!$B$4, "BOTTOM", 0))</f>
        <v>BOTTOM</v>
      </c>
      <c r="M682" s="6">
        <f t="shared" si="1"/>
        <v>1</v>
      </c>
    </row>
    <row r="683">
      <c r="A683" s="1">
        <v>102767.0</v>
      </c>
      <c r="B683" s="1">
        <v>29.0</v>
      </c>
      <c r="C683" s="1">
        <v>47000.0</v>
      </c>
      <c r="D683" s="1" t="s">
        <v>21</v>
      </c>
      <c r="E683" s="1">
        <v>19357.45</v>
      </c>
      <c r="F683" s="1">
        <v>3.0</v>
      </c>
      <c r="G683" s="1">
        <v>20.0</v>
      </c>
      <c r="H683" s="1">
        <v>16.0</v>
      </c>
      <c r="I683" s="1" t="s">
        <v>18</v>
      </c>
      <c r="J683" s="1">
        <v>0.132</v>
      </c>
      <c r="K683" s="1">
        <v>0.094</v>
      </c>
      <c r="L683" s="6" t="str">
        <f>if(J683&gt;QUARTILE!$B$3, "TOP", if(J683&lt;QUARTILE!$B$4, "BOTTOM", 0))</f>
        <v>BOTTOM</v>
      </c>
      <c r="M683" s="6">
        <f t="shared" si="1"/>
        <v>1</v>
      </c>
    </row>
    <row r="684">
      <c r="A684" s="1">
        <v>102771.0</v>
      </c>
      <c r="B684" s="1">
        <v>73.0</v>
      </c>
      <c r="C684" s="1">
        <v>10000.0</v>
      </c>
      <c r="D684" s="1" t="s">
        <v>27</v>
      </c>
      <c r="E684" s="1">
        <v>3863.05</v>
      </c>
      <c r="F684" s="1">
        <v>3.0</v>
      </c>
      <c r="G684" s="1">
        <v>13.0</v>
      </c>
      <c r="H684" s="1">
        <v>3.0</v>
      </c>
      <c r="I684" s="1" t="s">
        <v>22</v>
      </c>
      <c r="J684" s="1">
        <v>0.064</v>
      </c>
      <c r="K684" s="1">
        <v>0.898</v>
      </c>
      <c r="L684" s="6" t="str">
        <f>if(J684&gt;QUARTILE!$B$3, "TOP", if(J684&lt;QUARTILE!$B$4, "BOTTOM", 0))</f>
        <v>BOTTOM</v>
      </c>
      <c r="M684" s="6">
        <f t="shared" si="1"/>
        <v>2</v>
      </c>
    </row>
    <row r="685">
      <c r="A685" s="1">
        <v>102777.0</v>
      </c>
      <c r="B685" s="1">
        <v>23.0</v>
      </c>
      <c r="C685" s="1">
        <v>16000.0</v>
      </c>
      <c r="D685" s="1" t="s">
        <v>27</v>
      </c>
      <c r="E685" s="1">
        <v>18596.92</v>
      </c>
      <c r="F685" s="1">
        <v>4.0</v>
      </c>
      <c r="G685" s="1">
        <v>14.0</v>
      </c>
      <c r="H685" s="1">
        <v>15.0</v>
      </c>
      <c r="I685" s="1" t="s">
        <v>18</v>
      </c>
      <c r="J685" s="1">
        <v>0.039</v>
      </c>
      <c r="K685" s="1">
        <v>0.6</v>
      </c>
      <c r="L685" s="6" t="str">
        <f>if(J685&gt;QUARTILE!$B$3, "TOP", if(J685&lt;QUARTILE!$B$4, "BOTTOM", 0))</f>
        <v>BOTTOM</v>
      </c>
      <c r="M685" s="6">
        <f t="shared" si="1"/>
        <v>1</v>
      </c>
    </row>
    <row r="686">
      <c r="A686" s="1">
        <v>102780.0</v>
      </c>
      <c r="B686" s="1">
        <v>78.0</v>
      </c>
      <c r="C686" s="1">
        <v>13000.0</v>
      </c>
      <c r="D686" s="1" t="s">
        <v>23</v>
      </c>
      <c r="E686" s="1">
        <v>23193.43</v>
      </c>
      <c r="F686" s="1">
        <v>2.0</v>
      </c>
      <c r="G686" s="1">
        <v>21.0</v>
      </c>
      <c r="H686" s="1">
        <v>1.0</v>
      </c>
      <c r="I686" s="1" t="s">
        <v>22</v>
      </c>
      <c r="J686" s="1">
        <v>0.25</v>
      </c>
      <c r="K686" s="1">
        <v>0.157</v>
      </c>
      <c r="L686" s="6" t="str">
        <f>if(J686&gt;QUARTILE!$B$3, "TOP", if(J686&lt;QUARTILE!$B$4, "BOTTOM", 0))</f>
        <v>BOTTOM</v>
      </c>
      <c r="M686" s="6">
        <f t="shared" si="1"/>
        <v>2</v>
      </c>
    </row>
    <row r="687">
      <c r="A687" s="1">
        <v>102782.0</v>
      </c>
      <c r="B687" s="1">
        <v>67.0</v>
      </c>
      <c r="C687" s="1">
        <v>8000.0</v>
      </c>
      <c r="D687" s="1" t="s">
        <v>17</v>
      </c>
      <c r="E687" s="1">
        <v>14570.59</v>
      </c>
      <c r="F687" s="1">
        <v>2.0</v>
      </c>
      <c r="G687" s="1">
        <v>22.0</v>
      </c>
      <c r="H687" s="1">
        <v>5.0</v>
      </c>
      <c r="I687" s="1" t="s">
        <v>22</v>
      </c>
      <c r="J687" s="1">
        <v>0.273</v>
      </c>
      <c r="K687" s="1">
        <v>0.067</v>
      </c>
      <c r="L687" s="6" t="str">
        <f>if(J687&gt;QUARTILE!$B$3, "TOP", if(J687&lt;QUARTILE!$B$4, "BOTTOM", 0))</f>
        <v>BOTTOM</v>
      </c>
      <c r="M687" s="6">
        <f t="shared" si="1"/>
        <v>2</v>
      </c>
    </row>
    <row r="688">
      <c r="A688" s="1">
        <v>102784.0</v>
      </c>
      <c r="B688" s="1">
        <v>19.0</v>
      </c>
      <c r="C688" s="1">
        <v>18000.0</v>
      </c>
      <c r="D688" s="1" t="s">
        <v>25</v>
      </c>
      <c r="E688" s="1">
        <v>28925.7</v>
      </c>
      <c r="F688" s="1">
        <v>2.0</v>
      </c>
      <c r="G688" s="1">
        <v>24.0</v>
      </c>
      <c r="H688" s="1">
        <v>20.0</v>
      </c>
      <c r="I688" s="1" t="s">
        <v>22</v>
      </c>
      <c r="J688" s="1">
        <v>0.084</v>
      </c>
      <c r="K688" s="1">
        <v>0.757</v>
      </c>
      <c r="L688" s="6" t="str">
        <f>if(J688&gt;QUARTILE!$B$3, "TOP", if(J688&lt;QUARTILE!$B$4, "BOTTOM", 0))</f>
        <v>BOTTOM</v>
      </c>
      <c r="M688" s="6">
        <f t="shared" si="1"/>
        <v>2</v>
      </c>
    </row>
    <row r="689">
      <c r="A689" s="1">
        <v>102790.0</v>
      </c>
      <c r="B689" s="1">
        <v>46.0</v>
      </c>
      <c r="C689" s="1">
        <v>24000.0</v>
      </c>
      <c r="D689" s="1" t="s">
        <v>27</v>
      </c>
      <c r="E689" s="1">
        <v>10036.38</v>
      </c>
      <c r="F689" s="1">
        <v>5.0</v>
      </c>
      <c r="G689" s="1">
        <v>28.0</v>
      </c>
      <c r="H689" s="1">
        <v>10.0</v>
      </c>
      <c r="I689" s="1" t="s">
        <v>22</v>
      </c>
      <c r="J689" s="1">
        <v>0.208</v>
      </c>
      <c r="K689" s="1">
        <v>0.0</v>
      </c>
      <c r="L689" s="6" t="str">
        <f>if(J689&gt;QUARTILE!$B$3, "TOP", if(J689&lt;QUARTILE!$B$4, "BOTTOM", 0))</f>
        <v>BOTTOM</v>
      </c>
      <c r="M689" s="6">
        <f t="shared" si="1"/>
        <v>2</v>
      </c>
    </row>
    <row r="690">
      <c r="A690" s="1">
        <v>102794.0</v>
      </c>
      <c r="B690" s="1">
        <v>23.0</v>
      </c>
      <c r="C690" s="1">
        <v>49000.0</v>
      </c>
      <c r="D690" s="1" t="s">
        <v>21</v>
      </c>
      <c r="E690" s="1">
        <v>19427.05</v>
      </c>
      <c r="F690" s="1">
        <v>3.0</v>
      </c>
      <c r="G690" s="1">
        <v>15.0</v>
      </c>
      <c r="H690" s="1">
        <v>15.0</v>
      </c>
      <c r="I690" s="1" t="s">
        <v>18</v>
      </c>
      <c r="J690" s="1">
        <v>0.123</v>
      </c>
      <c r="K690" s="1">
        <v>0.593</v>
      </c>
      <c r="L690" s="6" t="str">
        <f>if(J690&gt;QUARTILE!$B$3, "TOP", if(J690&lt;QUARTILE!$B$4, "BOTTOM", 0))</f>
        <v>BOTTOM</v>
      </c>
      <c r="M690" s="6">
        <f t="shared" si="1"/>
        <v>1</v>
      </c>
    </row>
    <row r="691">
      <c r="A691" s="1">
        <v>102795.0</v>
      </c>
      <c r="B691" s="1">
        <v>54.0</v>
      </c>
      <c r="C691" s="1">
        <v>20000.0</v>
      </c>
      <c r="D691" s="1" t="s">
        <v>27</v>
      </c>
      <c r="E691" s="1">
        <v>24234.36</v>
      </c>
      <c r="F691" s="1">
        <v>1.0</v>
      </c>
      <c r="G691" s="1">
        <v>20.0</v>
      </c>
      <c r="H691" s="1">
        <v>5.0</v>
      </c>
      <c r="I691" s="1" t="s">
        <v>22</v>
      </c>
      <c r="J691" s="1">
        <v>0.007</v>
      </c>
      <c r="K691" s="1">
        <v>0.72</v>
      </c>
      <c r="L691" s="6" t="str">
        <f>if(J691&gt;QUARTILE!$B$3, "TOP", if(J691&lt;QUARTILE!$B$4, "BOTTOM", 0))</f>
        <v>BOTTOM</v>
      </c>
      <c r="M691" s="6">
        <f t="shared" si="1"/>
        <v>2</v>
      </c>
    </row>
    <row r="692">
      <c r="A692" s="1">
        <v>102799.0</v>
      </c>
      <c r="B692" s="1">
        <v>50.0</v>
      </c>
      <c r="C692" s="1">
        <v>47000.0</v>
      </c>
      <c r="D692" s="1" t="s">
        <v>23</v>
      </c>
      <c r="E692" s="1">
        <v>13753.53</v>
      </c>
      <c r="F692" s="1">
        <v>4.0</v>
      </c>
      <c r="G692" s="1">
        <v>24.0</v>
      </c>
      <c r="H692" s="1">
        <v>7.0</v>
      </c>
      <c r="I692" s="1" t="s">
        <v>22</v>
      </c>
      <c r="J692" s="1">
        <v>0.215</v>
      </c>
      <c r="K692" s="1">
        <v>0.0</v>
      </c>
      <c r="L692" s="6" t="str">
        <f>if(J692&gt;QUARTILE!$B$3, "TOP", if(J692&lt;QUARTILE!$B$4, "BOTTOM", 0))</f>
        <v>BOTTOM</v>
      </c>
      <c r="M692" s="6">
        <f t="shared" si="1"/>
        <v>2</v>
      </c>
    </row>
    <row r="693">
      <c r="A693" s="1">
        <v>102802.0</v>
      </c>
      <c r="B693" s="1">
        <v>31.0</v>
      </c>
      <c r="C693" s="1">
        <v>24000.0</v>
      </c>
      <c r="D693" s="1" t="s">
        <v>25</v>
      </c>
      <c r="E693" s="1">
        <v>3754.12</v>
      </c>
      <c r="F693" s="1">
        <v>4.0</v>
      </c>
      <c r="G693" s="1">
        <v>17.0</v>
      </c>
      <c r="H693" s="1">
        <v>13.0</v>
      </c>
      <c r="I693" s="1" t="s">
        <v>22</v>
      </c>
      <c r="J693" s="1">
        <v>0.216</v>
      </c>
      <c r="K693" s="1">
        <v>0.795</v>
      </c>
      <c r="L693" s="6" t="str">
        <f>if(J693&gt;QUARTILE!$B$3, "TOP", if(J693&lt;QUARTILE!$B$4, "BOTTOM", 0))</f>
        <v>BOTTOM</v>
      </c>
      <c r="M693" s="6">
        <f t="shared" si="1"/>
        <v>2</v>
      </c>
    </row>
    <row r="694">
      <c r="A694" s="1">
        <v>102806.0</v>
      </c>
      <c r="B694" s="1">
        <v>70.0</v>
      </c>
      <c r="C694" s="1">
        <v>25000.0</v>
      </c>
      <c r="D694" s="1" t="s">
        <v>27</v>
      </c>
      <c r="E694" s="1">
        <v>25375.14</v>
      </c>
      <c r="F694" s="1">
        <v>1.0</v>
      </c>
      <c r="G694" s="1">
        <v>18.0</v>
      </c>
      <c r="H694" s="1">
        <v>4.0</v>
      </c>
      <c r="I694" s="1" t="s">
        <v>22</v>
      </c>
      <c r="J694" s="1">
        <v>0.149</v>
      </c>
      <c r="K694" s="1">
        <v>0.585</v>
      </c>
      <c r="L694" s="6" t="str">
        <f>if(J694&gt;QUARTILE!$B$3, "TOP", if(J694&lt;QUARTILE!$B$4, "BOTTOM", 0))</f>
        <v>BOTTOM</v>
      </c>
      <c r="M694" s="6">
        <f t="shared" si="1"/>
        <v>2</v>
      </c>
    </row>
    <row r="695">
      <c r="A695" s="1">
        <v>102808.0</v>
      </c>
      <c r="B695" s="1">
        <v>41.0</v>
      </c>
      <c r="C695" s="1">
        <v>13000.0</v>
      </c>
      <c r="D695" s="1" t="s">
        <v>17</v>
      </c>
      <c r="E695" s="1">
        <v>10049.23</v>
      </c>
      <c r="F695" s="1">
        <v>1.0</v>
      </c>
      <c r="G695" s="1">
        <v>19.0</v>
      </c>
      <c r="H695" s="1">
        <v>7.0</v>
      </c>
      <c r="I695" s="1" t="s">
        <v>22</v>
      </c>
      <c r="J695" s="1">
        <v>0.023</v>
      </c>
      <c r="K695" s="1">
        <v>0.24</v>
      </c>
      <c r="L695" s="6" t="str">
        <f>if(J695&gt;QUARTILE!$B$3, "TOP", if(J695&lt;QUARTILE!$B$4, "BOTTOM", 0))</f>
        <v>BOTTOM</v>
      </c>
      <c r="M695" s="6">
        <f t="shared" si="1"/>
        <v>2</v>
      </c>
    </row>
    <row r="696">
      <c r="A696" s="1">
        <v>102813.0</v>
      </c>
      <c r="B696" s="1">
        <v>42.0</v>
      </c>
      <c r="C696" s="1">
        <v>21000.0</v>
      </c>
      <c r="D696" s="1" t="s">
        <v>27</v>
      </c>
      <c r="E696" s="1">
        <v>21193.56</v>
      </c>
      <c r="F696" s="1">
        <v>5.0</v>
      </c>
      <c r="G696" s="1">
        <v>22.0</v>
      </c>
      <c r="H696" s="1">
        <v>13.0</v>
      </c>
      <c r="I696" s="1" t="s">
        <v>22</v>
      </c>
      <c r="J696" s="1">
        <v>0.154</v>
      </c>
      <c r="K696" s="1">
        <v>0.069</v>
      </c>
      <c r="L696" s="6" t="str">
        <f>if(J696&gt;QUARTILE!$B$3, "TOP", if(J696&lt;QUARTILE!$B$4, "BOTTOM", 0))</f>
        <v>BOTTOM</v>
      </c>
      <c r="M696" s="6">
        <f t="shared" si="1"/>
        <v>2</v>
      </c>
    </row>
    <row r="697">
      <c r="A697" s="1">
        <v>102816.0</v>
      </c>
      <c r="B697" s="1">
        <v>74.0</v>
      </c>
      <c r="C697" s="1">
        <v>19000.0</v>
      </c>
      <c r="D697" s="1" t="s">
        <v>17</v>
      </c>
      <c r="E697" s="1">
        <v>5353.89</v>
      </c>
      <c r="F697" s="1">
        <v>4.0</v>
      </c>
      <c r="G697" s="1">
        <v>24.0</v>
      </c>
      <c r="H697" s="1">
        <v>5.0</v>
      </c>
      <c r="I697" s="1" t="s">
        <v>22</v>
      </c>
      <c r="J697" s="1">
        <v>0.094</v>
      </c>
      <c r="K697" s="1">
        <v>0.307</v>
      </c>
      <c r="L697" s="6" t="str">
        <f>if(J697&gt;QUARTILE!$B$3, "TOP", if(J697&lt;QUARTILE!$B$4, "BOTTOM", 0))</f>
        <v>BOTTOM</v>
      </c>
      <c r="M697" s="6">
        <f t="shared" si="1"/>
        <v>2</v>
      </c>
    </row>
    <row r="698">
      <c r="A698" s="1">
        <v>102826.0</v>
      </c>
      <c r="B698" s="1">
        <v>37.0</v>
      </c>
      <c r="C698" s="1">
        <v>26000.0</v>
      </c>
      <c r="D698" s="1" t="s">
        <v>25</v>
      </c>
      <c r="E698" s="1">
        <v>14440.89</v>
      </c>
      <c r="F698" s="1">
        <v>5.0</v>
      </c>
      <c r="G698" s="1">
        <v>17.0</v>
      </c>
      <c r="H698" s="1">
        <v>10.0</v>
      </c>
      <c r="I698" s="1" t="s">
        <v>22</v>
      </c>
      <c r="J698" s="1">
        <v>0.253</v>
      </c>
      <c r="K698" s="1">
        <v>0.853</v>
      </c>
      <c r="L698" s="6" t="str">
        <f>if(J698&gt;QUARTILE!$B$3, "TOP", if(J698&lt;QUARTILE!$B$4, "BOTTOM", 0))</f>
        <v>BOTTOM</v>
      </c>
      <c r="M698" s="6">
        <f t="shared" si="1"/>
        <v>2</v>
      </c>
    </row>
    <row r="699">
      <c r="A699" s="1">
        <v>102827.0</v>
      </c>
      <c r="B699" s="1">
        <v>40.0</v>
      </c>
      <c r="C699" s="1">
        <v>19000.0</v>
      </c>
      <c r="D699" s="1" t="s">
        <v>27</v>
      </c>
      <c r="E699" s="1">
        <v>4670.98</v>
      </c>
      <c r="F699" s="1">
        <v>4.0</v>
      </c>
      <c r="G699" s="1">
        <v>16.0</v>
      </c>
      <c r="H699" s="1">
        <v>13.0</v>
      </c>
      <c r="I699" s="1" t="s">
        <v>18</v>
      </c>
      <c r="J699" s="1">
        <v>0.256</v>
      </c>
      <c r="K699" s="1">
        <v>0.381</v>
      </c>
      <c r="L699" s="6" t="str">
        <f>if(J699&gt;QUARTILE!$B$3, "TOP", if(J699&lt;QUARTILE!$B$4, "BOTTOM", 0))</f>
        <v>BOTTOM</v>
      </c>
      <c r="M699" s="6">
        <f t="shared" si="1"/>
        <v>1</v>
      </c>
    </row>
    <row r="700">
      <c r="A700" s="1">
        <v>102828.0</v>
      </c>
      <c r="B700" s="1">
        <v>79.0</v>
      </c>
      <c r="C700" s="1">
        <v>15000.0</v>
      </c>
      <c r="D700" s="1" t="s">
        <v>25</v>
      </c>
      <c r="E700" s="1">
        <v>18758.99</v>
      </c>
      <c r="F700" s="1">
        <v>5.0</v>
      </c>
      <c r="G700" s="1">
        <v>14.0</v>
      </c>
      <c r="H700" s="1">
        <v>6.0</v>
      </c>
      <c r="I700" s="1" t="s">
        <v>22</v>
      </c>
      <c r="J700" s="1">
        <v>0.289</v>
      </c>
      <c r="K700" s="1">
        <v>0.858</v>
      </c>
      <c r="L700" s="6" t="str">
        <f>if(J700&gt;QUARTILE!$B$3, "TOP", if(J700&lt;QUARTILE!$B$4, "BOTTOM", 0))</f>
        <v>BOTTOM</v>
      </c>
      <c r="M700" s="6">
        <f t="shared" si="1"/>
        <v>2</v>
      </c>
    </row>
    <row r="701">
      <c r="A701" s="1">
        <v>102834.0</v>
      </c>
      <c r="B701" s="1">
        <v>77.0</v>
      </c>
      <c r="C701" s="1">
        <v>24000.0</v>
      </c>
      <c r="D701" s="1" t="s">
        <v>23</v>
      </c>
      <c r="E701" s="1">
        <v>26187.48</v>
      </c>
      <c r="F701" s="1">
        <v>4.0</v>
      </c>
      <c r="G701" s="1">
        <v>22.0</v>
      </c>
      <c r="H701" s="1">
        <v>6.0</v>
      </c>
      <c r="I701" s="1" t="s">
        <v>22</v>
      </c>
      <c r="J701" s="1">
        <v>0.079</v>
      </c>
      <c r="K701" s="1">
        <v>0.549</v>
      </c>
      <c r="L701" s="6" t="str">
        <f>if(J701&gt;QUARTILE!$B$3, "TOP", if(J701&lt;QUARTILE!$B$4, "BOTTOM", 0))</f>
        <v>BOTTOM</v>
      </c>
      <c r="M701" s="6">
        <f t="shared" si="1"/>
        <v>2</v>
      </c>
    </row>
    <row r="702">
      <c r="A702" s="1">
        <v>102838.0</v>
      </c>
      <c r="B702" s="1">
        <v>38.0</v>
      </c>
      <c r="C702" s="1">
        <v>16000.0</v>
      </c>
      <c r="D702" s="1" t="s">
        <v>23</v>
      </c>
      <c r="E702" s="1">
        <v>52289.15</v>
      </c>
      <c r="F702" s="1">
        <v>3.0</v>
      </c>
      <c r="G702" s="1">
        <v>26.0</v>
      </c>
      <c r="H702" s="1">
        <v>8.0</v>
      </c>
      <c r="I702" s="1" t="s">
        <v>18</v>
      </c>
      <c r="J702" s="1">
        <v>0.187</v>
      </c>
      <c r="K702" s="1">
        <v>0.0</v>
      </c>
      <c r="L702" s="6" t="str">
        <f>if(J702&gt;QUARTILE!$B$3, "TOP", if(J702&lt;QUARTILE!$B$4, "BOTTOM", 0))</f>
        <v>BOTTOM</v>
      </c>
      <c r="M702" s="6">
        <f t="shared" si="1"/>
        <v>1</v>
      </c>
    </row>
    <row r="703">
      <c r="A703" s="1">
        <v>102839.0</v>
      </c>
      <c r="B703" s="1">
        <v>18.0</v>
      </c>
      <c r="C703" s="1">
        <v>27000.0</v>
      </c>
      <c r="D703" s="1" t="s">
        <v>27</v>
      </c>
      <c r="E703" s="1">
        <v>12152.55</v>
      </c>
      <c r="F703" s="1">
        <v>1.0</v>
      </c>
      <c r="G703" s="1">
        <v>15.0</v>
      </c>
      <c r="H703" s="1">
        <v>19.0</v>
      </c>
      <c r="I703" s="1" t="s">
        <v>22</v>
      </c>
      <c r="J703" s="1">
        <v>0.207</v>
      </c>
      <c r="K703" s="1">
        <v>0.198</v>
      </c>
      <c r="L703" s="6" t="str">
        <f>if(J703&gt;QUARTILE!$B$3, "TOP", if(J703&lt;QUARTILE!$B$4, "BOTTOM", 0))</f>
        <v>BOTTOM</v>
      </c>
      <c r="M703" s="6">
        <f t="shared" si="1"/>
        <v>2</v>
      </c>
    </row>
    <row r="704">
      <c r="A704" s="1">
        <v>102841.0</v>
      </c>
      <c r="B704" s="1">
        <v>25.0</v>
      </c>
      <c r="C704" s="1">
        <v>25000.0</v>
      </c>
      <c r="D704" s="1" t="s">
        <v>25</v>
      </c>
      <c r="E704" s="1">
        <v>10492.9</v>
      </c>
      <c r="F704" s="1">
        <v>2.0</v>
      </c>
      <c r="G704" s="1">
        <v>17.0</v>
      </c>
      <c r="H704" s="1">
        <v>16.0</v>
      </c>
      <c r="I704" s="1" t="s">
        <v>22</v>
      </c>
      <c r="J704" s="1">
        <v>0.128</v>
      </c>
      <c r="K704" s="1">
        <v>0.3</v>
      </c>
      <c r="L704" s="6" t="str">
        <f>if(J704&gt;QUARTILE!$B$3, "TOP", if(J704&lt;QUARTILE!$B$4, "BOTTOM", 0))</f>
        <v>BOTTOM</v>
      </c>
      <c r="M704" s="6">
        <f t="shared" si="1"/>
        <v>2</v>
      </c>
    </row>
    <row r="705">
      <c r="A705" s="1">
        <v>102844.0</v>
      </c>
      <c r="B705" s="1">
        <v>55.0</v>
      </c>
      <c r="C705" s="1">
        <v>12000.0</v>
      </c>
      <c r="D705" s="1" t="s">
        <v>27</v>
      </c>
      <c r="E705" s="1">
        <v>8819.01</v>
      </c>
      <c r="F705" s="1">
        <v>3.0</v>
      </c>
      <c r="G705" s="1">
        <v>21.0</v>
      </c>
      <c r="H705" s="1">
        <v>6.0</v>
      </c>
      <c r="I705" s="1" t="s">
        <v>22</v>
      </c>
      <c r="J705" s="1">
        <v>0.212</v>
      </c>
      <c r="K705" s="1">
        <v>0.106</v>
      </c>
      <c r="L705" s="6" t="str">
        <f>if(J705&gt;QUARTILE!$B$3, "TOP", if(J705&lt;QUARTILE!$B$4, "BOTTOM", 0))</f>
        <v>BOTTOM</v>
      </c>
      <c r="M705" s="6">
        <f t="shared" si="1"/>
        <v>2</v>
      </c>
    </row>
    <row r="706">
      <c r="A706" s="1">
        <v>102849.0</v>
      </c>
      <c r="B706" s="1">
        <v>51.0</v>
      </c>
      <c r="C706" s="1">
        <v>32000.0</v>
      </c>
      <c r="D706" s="1" t="s">
        <v>23</v>
      </c>
      <c r="E706" s="1">
        <v>32493.0</v>
      </c>
      <c r="F706" s="1">
        <v>5.0</v>
      </c>
      <c r="G706" s="1">
        <v>22.0</v>
      </c>
      <c r="H706" s="1">
        <v>2.0</v>
      </c>
      <c r="I706" s="1" t="s">
        <v>18</v>
      </c>
      <c r="J706" s="1">
        <v>0.266</v>
      </c>
      <c r="K706" s="1">
        <v>0.201</v>
      </c>
      <c r="L706" s="6" t="str">
        <f>if(J706&gt;QUARTILE!$B$3, "TOP", if(J706&lt;QUARTILE!$B$4, "BOTTOM", 0))</f>
        <v>BOTTOM</v>
      </c>
      <c r="M706" s="6">
        <f t="shared" si="1"/>
        <v>1</v>
      </c>
    </row>
    <row r="707">
      <c r="A707" s="1">
        <v>102850.0</v>
      </c>
      <c r="B707" s="1">
        <v>18.0</v>
      </c>
      <c r="C707" s="1">
        <v>21000.0</v>
      </c>
      <c r="D707" s="1" t="s">
        <v>17</v>
      </c>
      <c r="E707" s="1">
        <v>12948.46</v>
      </c>
      <c r="F707" s="1">
        <v>1.0</v>
      </c>
      <c r="G707" s="1">
        <v>21.0</v>
      </c>
      <c r="H707" s="1">
        <v>19.0</v>
      </c>
      <c r="I707" s="1" t="s">
        <v>22</v>
      </c>
      <c r="J707" s="1">
        <v>0.25</v>
      </c>
      <c r="K707" s="1">
        <v>0.55</v>
      </c>
      <c r="L707" s="6" t="str">
        <f>if(J707&gt;QUARTILE!$B$3, "TOP", if(J707&lt;QUARTILE!$B$4, "BOTTOM", 0))</f>
        <v>BOTTOM</v>
      </c>
      <c r="M707" s="6">
        <f t="shared" si="1"/>
        <v>2</v>
      </c>
    </row>
    <row r="708">
      <c r="A708" s="1">
        <v>102855.0</v>
      </c>
      <c r="B708" s="1">
        <v>27.0</v>
      </c>
      <c r="C708" s="1">
        <v>14000.0</v>
      </c>
      <c r="D708" s="1" t="s">
        <v>25</v>
      </c>
      <c r="E708" s="1">
        <v>46177.56</v>
      </c>
      <c r="F708" s="1">
        <v>1.0</v>
      </c>
      <c r="G708" s="1">
        <v>34.0</v>
      </c>
      <c r="H708" s="1">
        <v>18.0</v>
      </c>
      <c r="I708" s="1" t="s">
        <v>18</v>
      </c>
      <c r="J708" s="1">
        <v>0.185</v>
      </c>
      <c r="K708" s="1">
        <v>0.172</v>
      </c>
      <c r="L708" s="6" t="str">
        <f>if(J708&gt;QUARTILE!$B$3, "TOP", if(J708&lt;QUARTILE!$B$4, "BOTTOM", 0))</f>
        <v>BOTTOM</v>
      </c>
      <c r="M708" s="6">
        <f t="shared" si="1"/>
        <v>1</v>
      </c>
    </row>
    <row r="709">
      <c r="A709" s="1">
        <v>102856.0</v>
      </c>
      <c r="B709" s="1">
        <v>47.0</v>
      </c>
      <c r="C709" s="1">
        <v>27000.0</v>
      </c>
      <c r="D709" s="1" t="s">
        <v>27</v>
      </c>
      <c r="E709" s="1">
        <v>7720.65</v>
      </c>
      <c r="F709" s="1">
        <v>4.0</v>
      </c>
      <c r="G709" s="1">
        <v>26.0</v>
      </c>
      <c r="H709" s="1">
        <v>14.0</v>
      </c>
      <c r="I709" s="1" t="s">
        <v>18</v>
      </c>
      <c r="J709" s="1">
        <v>0.077</v>
      </c>
      <c r="K709" s="1">
        <v>0.656</v>
      </c>
      <c r="L709" s="6" t="str">
        <f>if(J709&gt;QUARTILE!$B$3, "TOP", if(J709&lt;QUARTILE!$B$4, "BOTTOM", 0))</f>
        <v>BOTTOM</v>
      </c>
      <c r="M709" s="6">
        <f t="shared" si="1"/>
        <v>1</v>
      </c>
    </row>
    <row r="710">
      <c r="A710" s="1">
        <v>102859.0</v>
      </c>
      <c r="B710" s="1">
        <v>34.0</v>
      </c>
      <c r="C710" s="1">
        <v>40000.0</v>
      </c>
      <c r="D710" s="1" t="s">
        <v>23</v>
      </c>
      <c r="E710" s="1">
        <v>4052.35</v>
      </c>
      <c r="F710" s="1">
        <v>3.0</v>
      </c>
      <c r="G710" s="1">
        <v>15.0</v>
      </c>
      <c r="H710" s="1">
        <v>13.0</v>
      </c>
      <c r="I710" s="1" t="s">
        <v>18</v>
      </c>
      <c r="J710" s="1">
        <v>0.131</v>
      </c>
      <c r="K710" s="1">
        <v>0.155</v>
      </c>
      <c r="L710" s="6" t="str">
        <f>if(J710&gt;QUARTILE!$B$3, "TOP", if(J710&lt;QUARTILE!$B$4, "BOTTOM", 0))</f>
        <v>BOTTOM</v>
      </c>
      <c r="M710" s="6">
        <f t="shared" si="1"/>
        <v>1</v>
      </c>
    </row>
    <row r="711">
      <c r="A711" s="1">
        <v>102861.0</v>
      </c>
      <c r="B711" s="1">
        <v>25.0</v>
      </c>
      <c r="C711" s="1">
        <v>18000.0</v>
      </c>
      <c r="D711" s="1" t="s">
        <v>17</v>
      </c>
      <c r="E711" s="1">
        <v>4479.48</v>
      </c>
      <c r="F711" s="1">
        <v>2.0</v>
      </c>
      <c r="G711" s="1">
        <v>20.0</v>
      </c>
      <c r="H711" s="1">
        <v>14.0</v>
      </c>
      <c r="I711" s="1" t="s">
        <v>18</v>
      </c>
      <c r="J711" s="1">
        <v>0.103</v>
      </c>
      <c r="K711" s="1">
        <v>0.42</v>
      </c>
      <c r="L711" s="6" t="str">
        <f>if(J711&gt;QUARTILE!$B$3, "TOP", if(J711&lt;QUARTILE!$B$4, "BOTTOM", 0))</f>
        <v>BOTTOM</v>
      </c>
      <c r="M711" s="6">
        <f t="shared" si="1"/>
        <v>1</v>
      </c>
    </row>
    <row r="712">
      <c r="A712" s="1">
        <v>102864.0</v>
      </c>
      <c r="B712" s="1">
        <v>66.0</v>
      </c>
      <c r="C712" s="1">
        <v>25000.0</v>
      </c>
      <c r="D712" s="1" t="s">
        <v>27</v>
      </c>
      <c r="E712" s="1">
        <v>100000.0</v>
      </c>
      <c r="F712" s="1">
        <v>1.0</v>
      </c>
      <c r="G712" s="1">
        <v>21.0</v>
      </c>
      <c r="H712" s="1">
        <v>7.0</v>
      </c>
      <c r="I712" s="1" t="s">
        <v>18</v>
      </c>
      <c r="J712" s="1">
        <v>0.253</v>
      </c>
      <c r="K712" s="1">
        <v>0.162</v>
      </c>
      <c r="L712" s="6" t="str">
        <f>if(J712&gt;QUARTILE!$B$3, "TOP", if(J712&lt;QUARTILE!$B$4, "BOTTOM", 0))</f>
        <v>BOTTOM</v>
      </c>
      <c r="M712" s="6">
        <f t="shared" si="1"/>
        <v>1</v>
      </c>
    </row>
    <row r="713">
      <c r="A713" s="1">
        <v>102865.0</v>
      </c>
      <c r="B713" s="1">
        <v>29.0</v>
      </c>
      <c r="C713" s="1">
        <v>40000.0</v>
      </c>
      <c r="D713" s="1" t="s">
        <v>27</v>
      </c>
      <c r="E713" s="1">
        <v>4396.52</v>
      </c>
      <c r="F713" s="1">
        <v>5.0</v>
      </c>
      <c r="G713" s="1">
        <v>12.0</v>
      </c>
      <c r="H713" s="1">
        <v>5.0</v>
      </c>
      <c r="I713" s="1" t="s">
        <v>22</v>
      </c>
      <c r="J713" s="1">
        <v>0.147</v>
      </c>
      <c r="K713" s="1">
        <v>0.787</v>
      </c>
      <c r="L713" s="6" t="str">
        <f>if(J713&gt;QUARTILE!$B$3, "TOP", if(J713&lt;QUARTILE!$B$4, "BOTTOM", 0))</f>
        <v>BOTTOM</v>
      </c>
      <c r="M713" s="6">
        <f t="shared" si="1"/>
        <v>2</v>
      </c>
    </row>
    <row r="714">
      <c r="A714" s="1">
        <v>102867.0</v>
      </c>
      <c r="B714" s="1">
        <v>25.0</v>
      </c>
      <c r="C714" s="1">
        <v>13000.0</v>
      </c>
      <c r="D714" s="1" t="s">
        <v>31</v>
      </c>
      <c r="E714" s="1">
        <v>1568.6</v>
      </c>
      <c r="F714" s="1">
        <v>5.0</v>
      </c>
      <c r="G714" s="1">
        <v>15.0</v>
      </c>
      <c r="H714" s="1">
        <v>18.0</v>
      </c>
      <c r="I714" s="1" t="s">
        <v>22</v>
      </c>
      <c r="J714" s="1">
        <v>0.301</v>
      </c>
      <c r="K714" s="1">
        <v>0.177</v>
      </c>
      <c r="L714" s="6" t="str">
        <f>if(J714&gt;QUARTILE!$B$3, "TOP", if(J714&lt;QUARTILE!$B$4, "BOTTOM", 0))</f>
        <v>BOTTOM</v>
      </c>
      <c r="M714" s="6">
        <f t="shared" si="1"/>
        <v>2</v>
      </c>
    </row>
    <row r="715">
      <c r="A715" s="1">
        <v>102876.0</v>
      </c>
      <c r="B715" s="1">
        <v>31.0</v>
      </c>
      <c r="C715" s="1">
        <v>22000.0</v>
      </c>
      <c r="D715" s="1" t="s">
        <v>27</v>
      </c>
      <c r="E715" s="1">
        <v>27324.05</v>
      </c>
      <c r="F715" s="1">
        <v>2.0</v>
      </c>
      <c r="G715" s="1">
        <v>19.0</v>
      </c>
      <c r="H715" s="1">
        <v>10.0</v>
      </c>
      <c r="I715" s="1" t="s">
        <v>22</v>
      </c>
      <c r="J715" s="1">
        <v>0.114</v>
      </c>
      <c r="K715" s="1">
        <v>0.542</v>
      </c>
      <c r="L715" s="6" t="str">
        <f>if(J715&gt;QUARTILE!$B$3, "TOP", if(J715&lt;QUARTILE!$B$4, "BOTTOM", 0))</f>
        <v>BOTTOM</v>
      </c>
      <c r="M715" s="6">
        <f t="shared" si="1"/>
        <v>2</v>
      </c>
    </row>
    <row r="716">
      <c r="A716" s="1">
        <v>102878.0</v>
      </c>
      <c r="B716" s="1">
        <v>65.0</v>
      </c>
      <c r="C716" s="1">
        <v>12000.0</v>
      </c>
      <c r="D716" s="1" t="s">
        <v>24</v>
      </c>
      <c r="E716" s="1">
        <v>3340.62</v>
      </c>
      <c r="F716" s="1">
        <v>4.0</v>
      </c>
      <c r="G716" s="1">
        <v>21.0</v>
      </c>
      <c r="H716" s="1">
        <v>5.0</v>
      </c>
      <c r="I716" s="1" t="s">
        <v>22</v>
      </c>
      <c r="J716" s="1">
        <v>0.111</v>
      </c>
      <c r="K716" s="1">
        <v>0.218</v>
      </c>
      <c r="L716" s="6" t="str">
        <f>if(J716&gt;QUARTILE!$B$3, "TOP", if(J716&lt;QUARTILE!$B$4, "BOTTOM", 0))</f>
        <v>BOTTOM</v>
      </c>
      <c r="M716" s="6">
        <f t="shared" si="1"/>
        <v>2</v>
      </c>
    </row>
    <row r="717">
      <c r="A717" s="1">
        <v>102884.0</v>
      </c>
      <c r="B717" s="1">
        <v>19.0</v>
      </c>
      <c r="C717" s="1">
        <v>7000.0</v>
      </c>
      <c r="D717" s="1" t="s">
        <v>23</v>
      </c>
      <c r="E717" s="1">
        <v>27614.33</v>
      </c>
      <c r="F717" s="1">
        <v>4.0</v>
      </c>
      <c r="G717" s="1">
        <v>18.0</v>
      </c>
      <c r="H717" s="1">
        <v>18.0</v>
      </c>
      <c r="I717" s="1" t="s">
        <v>18</v>
      </c>
      <c r="J717" s="1">
        <v>0.143</v>
      </c>
      <c r="K717" s="1">
        <v>0.34</v>
      </c>
      <c r="L717" s="6" t="str">
        <f>if(J717&gt;QUARTILE!$B$3, "TOP", if(J717&lt;QUARTILE!$B$4, "BOTTOM", 0))</f>
        <v>BOTTOM</v>
      </c>
      <c r="M717" s="6">
        <f t="shared" si="1"/>
        <v>1</v>
      </c>
    </row>
    <row r="718">
      <c r="A718" s="1">
        <v>102888.0</v>
      </c>
      <c r="B718" s="1">
        <v>26.0</v>
      </c>
      <c r="C718" s="1">
        <v>27000.0</v>
      </c>
      <c r="D718" s="1" t="s">
        <v>25</v>
      </c>
      <c r="E718" s="1">
        <v>28077.7</v>
      </c>
      <c r="F718" s="1">
        <v>4.0</v>
      </c>
      <c r="G718" s="1">
        <v>24.0</v>
      </c>
      <c r="H718" s="1">
        <v>19.0</v>
      </c>
      <c r="I718" s="1" t="s">
        <v>22</v>
      </c>
      <c r="J718" s="1">
        <v>0.14</v>
      </c>
      <c r="K718" s="1">
        <v>0.688</v>
      </c>
      <c r="L718" s="6" t="str">
        <f>if(J718&gt;QUARTILE!$B$3, "TOP", if(J718&lt;QUARTILE!$B$4, "BOTTOM", 0))</f>
        <v>BOTTOM</v>
      </c>
      <c r="M718" s="6">
        <f t="shared" si="1"/>
        <v>2</v>
      </c>
    </row>
    <row r="719">
      <c r="A719" s="1">
        <v>102891.0</v>
      </c>
      <c r="B719" s="1">
        <v>42.0</v>
      </c>
      <c r="C719" s="1">
        <v>16000.0</v>
      </c>
      <c r="D719" s="1" t="s">
        <v>21</v>
      </c>
      <c r="E719" s="1">
        <v>22778.88</v>
      </c>
      <c r="F719" s="1">
        <v>1.0</v>
      </c>
      <c r="G719" s="1">
        <v>18.0</v>
      </c>
      <c r="H719" s="1">
        <v>13.0</v>
      </c>
      <c r="I719" s="1" t="s">
        <v>18</v>
      </c>
      <c r="J719" s="1">
        <v>0.145</v>
      </c>
      <c r="K719" s="1">
        <v>0.542</v>
      </c>
      <c r="L719" s="6" t="str">
        <f>if(J719&gt;QUARTILE!$B$3, "TOP", if(J719&lt;QUARTILE!$B$4, "BOTTOM", 0))</f>
        <v>BOTTOM</v>
      </c>
      <c r="M719" s="6">
        <f t="shared" si="1"/>
        <v>1</v>
      </c>
    </row>
    <row r="720">
      <c r="A720" s="1">
        <v>102893.0</v>
      </c>
      <c r="B720" s="1">
        <v>30.0</v>
      </c>
      <c r="C720" s="1">
        <v>36000.0</v>
      </c>
      <c r="D720" s="1" t="s">
        <v>25</v>
      </c>
      <c r="E720" s="1">
        <v>9202.68</v>
      </c>
      <c r="F720" s="1">
        <v>5.0</v>
      </c>
      <c r="G720" s="1">
        <v>16.0</v>
      </c>
      <c r="H720" s="1">
        <v>10.0</v>
      </c>
      <c r="I720" s="1" t="s">
        <v>22</v>
      </c>
      <c r="J720" s="1">
        <v>0.066</v>
      </c>
      <c r="K720" s="1">
        <v>0.271</v>
      </c>
      <c r="L720" s="6" t="str">
        <f>if(J720&gt;QUARTILE!$B$3, "TOP", if(J720&lt;QUARTILE!$B$4, "BOTTOM", 0))</f>
        <v>BOTTOM</v>
      </c>
      <c r="M720" s="6">
        <f t="shared" si="1"/>
        <v>2</v>
      </c>
    </row>
    <row r="721">
      <c r="A721" s="1">
        <v>102895.0</v>
      </c>
      <c r="B721" s="1">
        <v>70.0</v>
      </c>
      <c r="C721" s="1">
        <v>8000.0</v>
      </c>
      <c r="D721" s="1" t="s">
        <v>30</v>
      </c>
      <c r="E721" s="1">
        <v>24786.46</v>
      </c>
      <c r="F721" s="1">
        <v>1.0</v>
      </c>
      <c r="G721" s="1">
        <v>11.0</v>
      </c>
      <c r="H721" s="1">
        <v>9.0</v>
      </c>
      <c r="I721" s="1" t="s">
        <v>22</v>
      </c>
      <c r="J721" s="1">
        <v>0.245</v>
      </c>
      <c r="K721" s="1">
        <v>0.411</v>
      </c>
      <c r="L721" s="6" t="str">
        <f>if(J721&gt;QUARTILE!$B$3, "TOP", if(J721&lt;QUARTILE!$B$4, "BOTTOM", 0))</f>
        <v>BOTTOM</v>
      </c>
      <c r="M721" s="6">
        <f t="shared" si="1"/>
        <v>2</v>
      </c>
    </row>
    <row r="722">
      <c r="A722" s="1">
        <v>102899.0</v>
      </c>
      <c r="B722" s="1">
        <v>28.0</v>
      </c>
      <c r="C722" s="1">
        <v>6000.0</v>
      </c>
      <c r="D722" s="1" t="s">
        <v>23</v>
      </c>
      <c r="E722" s="1">
        <v>2790.36</v>
      </c>
      <c r="F722" s="1">
        <v>3.0</v>
      </c>
      <c r="G722" s="1">
        <v>22.0</v>
      </c>
      <c r="H722" s="1">
        <v>16.0</v>
      </c>
      <c r="I722" s="1" t="s">
        <v>22</v>
      </c>
      <c r="J722" s="1">
        <v>0.058</v>
      </c>
      <c r="K722" s="1">
        <v>0.82</v>
      </c>
      <c r="L722" s="6" t="str">
        <f>if(J722&gt;QUARTILE!$B$3, "TOP", if(J722&lt;QUARTILE!$B$4, "BOTTOM", 0))</f>
        <v>BOTTOM</v>
      </c>
      <c r="M722" s="6">
        <f t="shared" si="1"/>
        <v>2</v>
      </c>
    </row>
    <row r="723">
      <c r="A723" s="1">
        <v>102900.0</v>
      </c>
      <c r="B723" s="1">
        <v>21.0</v>
      </c>
      <c r="C723" s="1">
        <v>20000.0</v>
      </c>
      <c r="D723" s="1" t="s">
        <v>23</v>
      </c>
      <c r="E723" s="1">
        <v>2194.85</v>
      </c>
      <c r="F723" s="1">
        <v>4.0</v>
      </c>
      <c r="G723" s="1">
        <v>25.0</v>
      </c>
      <c r="H723" s="1">
        <v>11.0</v>
      </c>
      <c r="I723" s="1" t="s">
        <v>18</v>
      </c>
      <c r="J723" s="1">
        <v>0.142</v>
      </c>
      <c r="K723" s="1">
        <v>0.103</v>
      </c>
      <c r="L723" s="6" t="str">
        <f>if(J723&gt;QUARTILE!$B$3, "TOP", if(J723&lt;QUARTILE!$B$4, "BOTTOM", 0))</f>
        <v>BOTTOM</v>
      </c>
      <c r="M723" s="6">
        <f t="shared" si="1"/>
        <v>1</v>
      </c>
    </row>
    <row r="724">
      <c r="A724" s="1">
        <v>102901.0</v>
      </c>
      <c r="B724" s="1">
        <v>51.0</v>
      </c>
      <c r="C724" s="1">
        <v>22000.0</v>
      </c>
      <c r="D724" s="1" t="s">
        <v>23</v>
      </c>
      <c r="E724" s="1">
        <v>10644.96</v>
      </c>
      <c r="F724" s="1">
        <v>2.0</v>
      </c>
      <c r="G724" s="1">
        <v>19.0</v>
      </c>
      <c r="H724" s="1">
        <v>8.0</v>
      </c>
      <c r="I724" s="1" t="s">
        <v>22</v>
      </c>
      <c r="J724" s="1">
        <v>0.209</v>
      </c>
      <c r="K724" s="1">
        <v>0.085</v>
      </c>
      <c r="L724" s="6" t="str">
        <f>if(J724&gt;QUARTILE!$B$3, "TOP", if(J724&lt;QUARTILE!$B$4, "BOTTOM", 0))</f>
        <v>BOTTOM</v>
      </c>
      <c r="M724" s="6">
        <f t="shared" si="1"/>
        <v>2</v>
      </c>
    </row>
    <row r="725">
      <c r="A725" s="1">
        <v>102902.0</v>
      </c>
      <c r="B725" s="1">
        <v>78.0</v>
      </c>
      <c r="C725" s="1">
        <v>5000.0</v>
      </c>
      <c r="D725" s="1" t="s">
        <v>25</v>
      </c>
      <c r="E725" s="1">
        <v>66309.54</v>
      </c>
      <c r="F725" s="1">
        <v>2.0</v>
      </c>
      <c r="G725" s="1">
        <v>18.0</v>
      </c>
      <c r="H725" s="1">
        <v>6.0</v>
      </c>
      <c r="I725" s="1" t="s">
        <v>18</v>
      </c>
      <c r="J725" s="1">
        <v>0.256</v>
      </c>
      <c r="K725" s="1">
        <v>0.069</v>
      </c>
      <c r="L725" s="6" t="str">
        <f>if(J725&gt;QUARTILE!$B$3, "TOP", if(J725&lt;QUARTILE!$B$4, "BOTTOM", 0))</f>
        <v>BOTTOM</v>
      </c>
      <c r="M725" s="6">
        <f t="shared" si="1"/>
        <v>1</v>
      </c>
    </row>
    <row r="726">
      <c r="A726" s="1">
        <v>102903.0</v>
      </c>
      <c r="B726" s="1">
        <v>55.0</v>
      </c>
      <c r="C726" s="1">
        <v>22000.0</v>
      </c>
      <c r="D726" s="1" t="s">
        <v>23</v>
      </c>
      <c r="E726" s="1">
        <v>10226.88</v>
      </c>
      <c r="F726" s="1">
        <v>2.0</v>
      </c>
      <c r="G726" s="1">
        <v>21.0</v>
      </c>
      <c r="H726" s="1">
        <v>4.0</v>
      </c>
      <c r="I726" s="1" t="s">
        <v>22</v>
      </c>
      <c r="J726" s="1">
        <v>0.306</v>
      </c>
      <c r="K726" s="1">
        <v>0.704</v>
      </c>
      <c r="L726" s="6" t="str">
        <f>if(J726&gt;QUARTILE!$B$3, "TOP", if(J726&lt;QUARTILE!$B$4, "BOTTOM", 0))</f>
        <v>BOTTOM</v>
      </c>
      <c r="M726" s="6">
        <f t="shared" si="1"/>
        <v>2</v>
      </c>
    </row>
    <row r="727">
      <c r="A727" s="1">
        <v>102904.0</v>
      </c>
      <c r="B727" s="1">
        <v>63.0</v>
      </c>
      <c r="C727" s="1">
        <v>12000.0</v>
      </c>
      <c r="D727" s="1" t="s">
        <v>23</v>
      </c>
      <c r="E727" s="1">
        <v>9044.91</v>
      </c>
      <c r="F727" s="1">
        <v>2.0</v>
      </c>
      <c r="G727" s="1">
        <v>16.0</v>
      </c>
      <c r="H727" s="1">
        <v>1.0</v>
      </c>
      <c r="I727" s="1" t="s">
        <v>22</v>
      </c>
      <c r="J727" s="1">
        <v>0.205</v>
      </c>
      <c r="K727" s="1">
        <v>0.145</v>
      </c>
      <c r="L727" s="6" t="str">
        <f>if(J727&gt;QUARTILE!$B$3, "TOP", if(J727&lt;QUARTILE!$B$4, "BOTTOM", 0))</f>
        <v>BOTTOM</v>
      </c>
      <c r="M727" s="6">
        <f t="shared" si="1"/>
        <v>2</v>
      </c>
    </row>
    <row r="728">
      <c r="A728" s="1">
        <v>102908.0</v>
      </c>
      <c r="B728" s="1">
        <v>23.0</v>
      </c>
      <c r="C728" s="1">
        <v>15000.0</v>
      </c>
      <c r="D728" s="1" t="s">
        <v>23</v>
      </c>
      <c r="E728" s="1">
        <v>6886.67</v>
      </c>
      <c r="F728" s="1">
        <v>4.0</v>
      </c>
      <c r="G728" s="1">
        <v>11.0</v>
      </c>
      <c r="H728" s="1">
        <v>19.0</v>
      </c>
      <c r="I728" s="1" t="s">
        <v>22</v>
      </c>
      <c r="J728" s="1">
        <v>0.185</v>
      </c>
      <c r="K728" s="1">
        <v>0.478</v>
      </c>
      <c r="L728" s="6" t="str">
        <f>if(J728&gt;QUARTILE!$B$3, "TOP", if(J728&lt;QUARTILE!$B$4, "BOTTOM", 0))</f>
        <v>BOTTOM</v>
      </c>
      <c r="M728" s="6">
        <f t="shared" si="1"/>
        <v>2</v>
      </c>
    </row>
    <row r="729">
      <c r="A729" s="1">
        <v>102909.0</v>
      </c>
      <c r="B729" s="1">
        <v>51.0</v>
      </c>
      <c r="C729" s="1">
        <v>15000.0</v>
      </c>
      <c r="D729" s="1" t="s">
        <v>27</v>
      </c>
      <c r="E729" s="1">
        <v>18402.69</v>
      </c>
      <c r="F729" s="1">
        <v>2.0</v>
      </c>
      <c r="G729" s="1">
        <v>20.0</v>
      </c>
      <c r="H729" s="1">
        <v>3.0</v>
      </c>
      <c r="I729" s="1" t="s">
        <v>22</v>
      </c>
      <c r="J729" s="1">
        <v>0.209</v>
      </c>
      <c r="K729" s="1">
        <v>0.506</v>
      </c>
      <c r="L729" s="6" t="str">
        <f>if(J729&gt;QUARTILE!$B$3, "TOP", if(J729&lt;QUARTILE!$B$4, "BOTTOM", 0))</f>
        <v>BOTTOM</v>
      </c>
      <c r="M729" s="6">
        <f t="shared" si="1"/>
        <v>2</v>
      </c>
    </row>
    <row r="730">
      <c r="A730" s="1">
        <v>102912.0</v>
      </c>
      <c r="B730" s="1">
        <v>58.0</v>
      </c>
      <c r="C730" s="1">
        <v>11000.0</v>
      </c>
      <c r="D730" s="1" t="s">
        <v>23</v>
      </c>
      <c r="E730" s="1">
        <v>38974.81</v>
      </c>
      <c r="F730" s="1">
        <v>1.0</v>
      </c>
      <c r="G730" s="1">
        <v>20.0</v>
      </c>
      <c r="H730" s="1">
        <v>5.0</v>
      </c>
      <c r="I730" s="1" t="s">
        <v>18</v>
      </c>
      <c r="J730" s="1">
        <v>0.246</v>
      </c>
      <c r="K730" s="1">
        <v>0.85</v>
      </c>
      <c r="L730" s="6" t="str">
        <f>if(J730&gt;QUARTILE!$B$3, "TOP", if(J730&lt;QUARTILE!$B$4, "BOTTOM", 0))</f>
        <v>BOTTOM</v>
      </c>
      <c r="M730" s="6">
        <f t="shared" si="1"/>
        <v>1</v>
      </c>
    </row>
    <row r="731">
      <c r="A731" s="1">
        <v>102917.0</v>
      </c>
      <c r="B731" s="1">
        <v>18.0</v>
      </c>
      <c r="C731" s="1">
        <v>31000.0</v>
      </c>
      <c r="D731" s="1" t="s">
        <v>27</v>
      </c>
      <c r="E731" s="1">
        <v>1994.05</v>
      </c>
      <c r="F731" s="1">
        <v>3.0</v>
      </c>
      <c r="G731" s="1">
        <v>22.0</v>
      </c>
      <c r="H731" s="1">
        <v>20.0</v>
      </c>
      <c r="I731" s="1" t="s">
        <v>22</v>
      </c>
      <c r="J731" s="1">
        <v>0.094</v>
      </c>
      <c r="K731" s="1">
        <v>0.824</v>
      </c>
      <c r="L731" s="6" t="str">
        <f>if(J731&gt;QUARTILE!$B$3, "TOP", if(J731&lt;QUARTILE!$B$4, "BOTTOM", 0))</f>
        <v>BOTTOM</v>
      </c>
      <c r="M731" s="6">
        <f t="shared" si="1"/>
        <v>2</v>
      </c>
    </row>
    <row r="732">
      <c r="A732" s="1">
        <v>102920.0</v>
      </c>
      <c r="B732" s="1">
        <v>71.0</v>
      </c>
      <c r="C732" s="1">
        <v>17000.0</v>
      </c>
      <c r="D732" s="1" t="s">
        <v>23</v>
      </c>
      <c r="E732" s="1">
        <v>6772.94</v>
      </c>
      <c r="F732" s="1">
        <v>4.0</v>
      </c>
      <c r="G732" s="1">
        <v>19.0</v>
      </c>
      <c r="H732" s="1">
        <v>1.0</v>
      </c>
      <c r="I732" s="1" t="s">
        <v>22</v>
      </c>
      <c r="J732" s="1">
        <v>0.128</v>
      </c>
      <c r="K732" s="1">
        <v>0.266</v>
      </c>
      <c r="L732" s="6" t="str">
        <f>if(J732&gt;QUARTILE!$B$3, "TOP", if(J732&lt;QUARTILE!$B$4, "BOTTOM", 0))</f>
        <v>BOTTOM</v>
      </c>
      <c r="M732" s="6">
        <f t="shared" si="1"/>
        <v>2</v>
      </c>
    </row>
    <row r="733">
      <c r="A733" s="1">
        <v>102924.0</v>
      </c>
      <c r="B733" s="1">
        <v>32.0</v>
      </c>
      <c r="C733" s="1">
        <v>70000.0</v>
      </c>
      <c r="D733" s="1" t="s">
        <v>23</v>
      </c>
      <c r="E733" s="1">
        <v>17573.16</v>
      </c>
      <c r="F733" s="1">
        <v>3.0</v>
      </c>
      <c r="G733" s="1">
        <v>23.0</v>
      </c>
      <c r="H733" s="1">
        <v>9.0</v>
      </c>
      <c r="I733" s="1" t="s">
        <v>22</v>
      </c>
      <c r="J733" s="1">
        <v>0.308</v>
      </c>
      <c r="K733" s="1">
        <v>0.878</v>
      </c>
      <c r="L733" s="6" t="str">
        <f>if(J733&gt;QUARTILE!$B$3, "TOP", if(J733&lt;QUARTILE!$B$4, "BOTTOM", 0))</f>
        <v>BOTTOM</v>
      </c>
      <c r="M733" s="6">
        <f t="shared" si="1"/>
        <v>2</v>
      </c>
    </row>
    <row r="734">
      <c r="A734" s="1">
        <v>102926.0</v>
      </c>
      <c r="B734" s="1">
        <v>29.0</v>
      </c>
      <c r="C734" s="1">
        <v>20000.0</v>
      </c>
      <c r="D734" s="1" t="s">
        <v>27</v>
      </c>
      <c r="E734" s="1">
        <v>21080.0</v>
      </c>
      <c r="F734" s="1">
        <v>1.0</v>
      </c>
      <c r="G734" s="1">
        <v>15.0</v>
      </c>
      <c r="H734" s="1">
        <v>18.0</v>
      </c>
      <c r="I734" s="1" t="s">
        <v>22</v>
      </c>
      <c r="J734" s="1">
        <v>0.279</v>
      </c>
      <c r="K734" s="1">
        <v>0.059</v>
      </c>
      <c r="L734" s="6" t="str">
        <f>if(J734&gt;QUARTILE!$B$3, "TOP", if(J734&lt;QUARTILE!$B$4, "BOTTOM", 0))</f>
        <v>BOTTOM</v>
      </c>
      <c r="M734" s="6">
        <f t="shared" si="1"/>
        <v>2</v>
      </c>
    </row>
    <row r="735">
      <c r="A735" s="1">
        <v>102929.0</v>
      </c>
      <c r="B735" s="1">
        <v>32.0</v>
      </c>
      <c r="C735" s="1">
        <v>37000.0</v>
      </c>
      <c r="D735" s="1" t="s">
        <v>25</v>
      </c>
      <c r="E735" s="1">
        <v>35770.89</v>
      </c>
      <c r="F735" s="1">
        <v>1.0</v>
      </c>
      <c r="G735" s="1">
        <v>18.0</v>
      </c>
      <c r="H735" s="1">
        <v>10.0</v>
      </c>
      <c r="I735" s="1" t="s">
        <v>18</v>
      </c>
      <c r="J735" s="1">
        <v>0.292</v>
      </c>
      <c r="K735" s="1">
        <v>0.69</v>
      </c>
      <c r="L735" s="6" t="str">
        <f>if(J735&gt;QUARTILE!$B$3, "TOP", if(J735&lt;QUARTILE!$B$4, "BOTTOM", 0))</f>
        <v>BOTTOM</v>
      </c>
      <c r="M735" s="6">
        <f t="shared" si="1"/>
        <v>1</v>
      </c>
    </row>
    <row r="736">
      <c r="A736" s="1">
        <v>102933.0</v>
      </c>
      <c r="B736" s="1">
        <v>46.0</v>
      </c>
      <c r="C736" s="1">
        <v>20000.0</v>
      </c>
      <c r="D736" s="1" t="s">
        <v>30</v>
      </c>
      <c r="E736" s="1">
        <v>58016.41</v>
      </c>
      <c r="F736" s="1">
        <v>1.0</v>
      </c>
      <c r="G736" s="1">
        <v>25.0</v>
      </c>
      <c r="H736" s="1">
        <v>5.0</v>
      </c>
      <c r="I736" s="1" t="s">
        <v>18</v>
      </c>
      <c r="J736" s="1">
        <v>0.137</v>
      </c>
      <c r="K736" s="1">
        <v>0.743</v>
      </c>
      <c r="L736" s="6" t="str">
        <f>if(J736&gt;QUARTILE!$B$3, "TOP", if(J736&lt;QUARTILE!$B$4, "BOTTOM", 0))</f>
        <v>BOTTOM</v>
      </c>
      <c r="M736" s="6">
        <f t="shared" si="1"/>
        <v>1</v>
      </c>
    </row>
    <row r="737">
      <c r="A737" s="1">
        <v>102934.0</v>
      </c>
      <c r="B737" s="1">
        <v>42.0</v>
      </c>
      <c r="C737" s="1">
        <v>51000.0</v>
      </c>
      <c r="D737" s="1" t="s">
        <v>23</v>
      </c>
      <c r="E737" s="1">
        <v>14590.81</v>
      </c>
      <c r="F737" s="1">
        <v>5.0</v>
      </c>
      <c r="G737" s="1">
        <v>12.0</v>
      </c>
      <c r="H737" s="1">
        <v>14.0</v>
      </c>
      <c r="I737" s="1" t="s">
        <v>18</v>
      </c>
      <c r="J737" s="1">
        <v>0.208</v>
      </c>
      <c r="K737" s="1">
        <v>0.786</v>
      </c>
      <c r="L737" s="6" t="str">
        <f>if(J737&gt;QUARTILE!$B$3, "TOP", if(J737&lt;QUARTILE!$B$4, "BOTTOM", 0))</f>
        <v>BOTTOM</v>
      </c>
      <c r="M737" s="6">
        <f t="shared" si="1"/>
        <v>1</v>
      </c>
    </row>
    <row r="738">
      <c r="A738" s="1">
        <v>102937.0</v>
      </c>
      <c r="B738" s="1">
        <v>49.0</v>
      </c>
      <c r="C738" s="1">
        <v>45000.0</v>
      </c>
      <c r="D738" s="1" t="s">
        <v>25</v>
      </c>
      <c r="E738" s="1">
        <v>14609.95</v>
      </c>
      <c r="F738" s="1">
        <v>4.0</v>
      </c>
      <c r="G738" s="1">
        <v>30.0</v>
      </c>
      <c r="H738" s="1">
        <v>8.0</v>
      </c>
      <c r="I738" s="1" t="s">
        <v>22</v>
      </c>
      <c r="J738" s="1">
        <v>0.295</v>
      </c>
      <c r="K738" s="1">
        <v>0.734</v>
      </c>
      <c r="L738" s="6" t="str">
        <f>if(J738&gt;QUARTILE!$B$3, "TOP", if(J738&lt;QUARTILE!$B$4, "BOTTOM", 0))</f>
        <v>BOTTOM</v>
      </c>
      <c r="M738" s="6">
        <f t="shared" si="1"/>
        <v>2</v>
      </c>
    </row>
    <row r="739">
      <c r="A739" s="1">
        <v>102945.0</v>
      </c>
      <c r="B739" s="1">
        <v>25.0</v>
      </c>
      <c r="C739" s="1">
        <v>12000.0</v>
      </c>
      <c r="D739" s="1" t="s">
        <v>27</v>
      </c>
      <c r="E739" s="1">
        <v>31090.43</v>
      </c>
      <c r="F739" s="1">
        <v>1.0</v>
      </c>
      <c r="G739" s="1">
        <v>22.0</v>
      </c>
      <c r="H739" s="1">
        <v>13.0</v>
      </c>
      <c r="I739" s="1" t="s">
        <v>22</v>
      </c>
      <c r="J739" s="1">
        <v>0.302</v>
      </c>
      <c r="K739" s="1">
        <v>0.195</v>
      </c>
      <c r="L739" s="6" t="str">
        <f>if(J739&gt;QUARTILE!$B$3, "TOP", if(J739&lt;QUARTILE!$B$4, "BOTTOM", 0))</f>
        <v>BOTTOM</v>
      </c>
      <c r="M739" s="6">
        <f t="shared" si="1"/>
        <v>2</v>
      </c>
    </row>
    <row r="740">
      <c r="A740" s="1">
        <v>102946.0</v>
      </c>
      <c r="B740" s="1">
        <v>63.0</v>
      </c>
      <c r="C740" s="1">
        <v>19000.0</v>
      </c>
      <c r="D740" s="1" t="s">
        <v>21</v>
      </c>
      <c r="E740" s="1">
        <v>23094.32</v>
      </c>
      <c r="F740" s="1">
        <v>3.0</v>
      </c>
      <c r="G740" s="1">
        <v>25.0</v>
      </c>
      <c r="H740" s="1">
        <v>7.0</v>
      </c>
      <c r="I740" s="1" t="s">
        <v>22</v>
      </c>
      <c r="J740" s="1">
        <v>0.292</v>
      </c>
      <c r="K740" s="1">
        <v>0.557</v>
      </c>
      <c r="L740" s="6" t="str">
        <f>if(J740&gt;QUARTILE!$B$3, "TOP", if(J740&lt;QUARTILE!$B$4, "BOTTOM", 0))</f>
        <v>BOTTOM</v>
      </c>
      <c r="M740" s="6">
        <f t="shared" si="1"/>
        <v>2</v>
      </c>
    </row>
    <row r="741">
      <c r="A741" s="1">
        <v>102947.0</v>
      </c>
      <c r="B741" s="1">
        <v>31.0</v>
      </c>
      <c r="C741" s="1">
        <v>16000.0</v>
      </c>
      <c r="D741" s="1" t="s">
        <v>23</v>
      </c>
      <c r="E741" s="1">
        <v>59964.09</v>
      </c>
      <c r="F741" s="1">
        <v>4.0</v>
      </c>
      <c r="G741" s="1">
        <v>16.0</v>
      </c>
      <c r="H741" s="1">
        <v>11.0</v>
      </c>
      <c r="I741" s="1" t="s">
        <v>22</v>
      </c>
      <c r="J741" s="1">
        <v>0.235</v>
      </c>
      <c r="K741" s="1">
        <v>0.488</v>
      </c>
      <c r="L741" s="6" t="str">
        <f>if(J741&gt;QUARTILE!$B$3, "TOP", if(J741&lt;QUARTILE!$B$4, "BOTTOM", 0))</f>
        <v>BOTTOM</v>
      </c>
      <c r="M741" s="6">
        <f t="shared" si="1"/>
        <v>2</v>
      </c>
    </row>
    <row r="742">
      <c r="A742" s="1">
        <v>102949.0</v>
      </c>
      <c r="B742" s="1">
        <v>19.0</v>
      </c>
      <c r="C742" s="1">
        <v>41000.0</v>
      </c>
      <c r="D742" s="1" t="s">
        <v>23</v>
      </c>
      <c r="E742" s="1">
        <v>1628.66</v>
      </c>
      <c r="F742" s="1">
        <v>3.0</v>
      </c>
      <c r="G742" s="1">
        <v>17.0</v>
      </c>
      <c r="H742" s="1">
        <v>14.0</v>
      </c>
      <c r="I742" s="1" t="s">
        <v>18</v>
      </c>
      <c r="J742" s="1">
        <v>0.114</v>
      </c>
      <c r="K742" s="1">
        <v>0.67</v>
      </c>
      <c r="L742" s="6" t="str">
        <f>if(J742&gt;QUARTILE!$B$3, "TOP", if(J742&lt;QUARTILE!$B$4, "BOTTOM", 0))</f>
        <v>BOTTOM</v>
      </c>
      <c r="M742" s="6">
        <f t="shared" si="1"/>
        <v>1</v>
      </c>
    </row>
    <row r="743">
      <c r="A743" s="1">
        <v>102950.0</v>
      </c>
      <c r="B743" s="1">
        <v>63.0</v>
      </c>
      <c r="C743" s="1">
        <v>46000.0</v>
      </c>
      <c r="D743" s="1" t="s">
        <v>23</v>
      </c>
      <c r="E743" s="1">
        <v>2593.5</v>
      </c>
      <c r="F743" s="1">
        <v>3.0</v>
      </c>
      <c r="G743" s="1">
        <v>20.0</v>
      </c>
      <c r="H743" s="1">
        <v>5.0</v>
      </c>
      <c r="I743" s="1" t="s">
        <v>22</v>
      </c>
      <c r="J743" s="1">
        <v>0.068</v>
      </c>
      <c r="K743" s="1">
        <v>0.903</v>
      </c>
      <c r="L743" s="6" t="str">
        <f>if(J743&gt;QUARTILE!$B$3, "TOP", if(J743&lt;QUARTILE!$B$4, "BOTTOM", 0))</f>
        <v>BOTTOM</v>
      </c>
      <c r="M743" s="6">
        <f t="shared" si="1"/>
        <v>2</v>
      </c>
    </row>
    <row r="744">
      <c r="A744" s="1">
        <v>102952.0</v>
      </c>
      <c r="B744" s="1">
        <v>20.0</v>
      </c>
      <c r="C744" s="1">
        <v>21000.0</v>
      </c>
      <c r="D744" s="1" t="s">
        <v>17</v>
      </c>
      <c r="E744" s="1">
        <v>1403.24</v>
      </c>
      <c r="F744" s="1">
        <v>4.0</v>
      </c>
      <c r="G744" s="1">
        <v>23.0</v>
      </c>
      <c r="H744" s="1">
        <v>12.0</v>
      </c>
      <c r="I744" s="1" t="s">
        <v>22</v>
      </c>
      <c r="J744" s="1">
        <v>0.162</v>
      </c>
      <c r="K744" s="1">
        <v>0.55</v>
      </c>
      <c r="L744" s="6" t="str">
        <f>if(J744&gt;QUARTILE!$B$3, "TOP", if(J744&lt;QUARTILE!$B$4, "BOTTOM", 0))</f>
        <v>BOTTOM</v>
      </c>
      <c r="M744" s="6">
        <f t="shared" si="1"/>
        <v>2</v>
      </c>
    </row>
    <row r="745">
      <c r="A745" s="1">
        <v>102953.0</v>
      </c>
      <c r="B745" s="1">
        <v>38.0</v>
      </c>
      <c r="C745" s="1">
        <v>22000.0</v>
      </c>
      <c r="D745" s="1" t="s">
        <v>23</v>
      </c>
      <c r="E745" s="1">
        <v>47681.58</v>
      </c>
      <c r="F745" s="1">
        <v>4.0</v>
      </c>
      <c r="G745" s="1">
        <v>20.0</v>
      </c>
      <c r="H745" s="1">
        <v>17.0</v>
      </c>
      <c r="I745" s="1" t="s">
        <v>18</v>
      </c>
      <c r="J745" s="1">
        <v>0.185</v>
      </c>
      <c r="K745" s="1">
        <v>0.177</v>
      </c>
      <c r="L745" s="6" t="str">
        <f>if(J745&gt;QUARTILE!$B$3, "TOP", if(J745&lt;QUARTILE!$B$4, "BOTTOM", 0))</f>
        <v>BOTTOM</v>
      </c>
      <c r="M745" s="6">
        <f t="shared" si="1"/>
        <v>1</v>
      </c>
    </row>
    <row r="746">
      <c r="A746" s="1">
        <v>102954.0</v>
      </c>
      <c r="B746" s="1">
        <v>43.0</v>
      </c>
      <c r="C746" s="1">
        <v>12000.0</v>
      </c>
      <c r="D746" s="1" t="s">
        <v>17</v>
      </c>
      <c r="E746" s="1">
        <v>6615.97</v>
      </c>
      <c r="F746" s="1">
        <v>3.0</v>
      </c>
      <c r="G746" s="1">
        <v>20.0</v>
      </c>
      <c r="H746" s="1">
        <v>11.0</v>
      </c>
      <c r="I746" s="1" t="s">
        <v>22</v>
      </c>
      <c r="J746" s="1">
        <v>0.068</v>
      </c>
      <c r="K746" s="1">
        <v>0.563</v>
      </c>
      <c r="L746" s="6" t="str">
        <f>if(J746&gt;QUARTILE!$B$3, "TOP", if(J746&lt;QUARTILE!$B$4, "BOTTOM", 0))</f>
        <v>BOTTOM</v>
      </c>
      <c r="M746" s="6">
        <f t="shared" si="1"/>
        <v>2</v>
      </c>
    </row>
    <row r="747">
      <c r="A747" s="1">
        <v>102964.0</v>
      </c>
      <c r="B747" s="1">
        <v>29.0</v>
      </c>
      <c r="C747" s="1">
        <v>11000.0</v>
      </c>
      <c r="D747" s="1" t="s">
        <v>27</v>
      </c>
      <c r="E747" s="1">
        <v>500.5</v>
      </c>
      <c r="F747" s="1">
        <v>2.0</v>
      </c>
      <c r="G747" s="1">
        <v>20.0</v>
      </c>
      <c r="H747" s="1">
        <v>10.0</v>
      </c>
      <c r="I747" s="1" t="s">
        <v>22</v>
      </c>
      <c r="J747" s="1">
        <v>0.007</v>
      </c>
      <c r="K747" s="1">
        <v>0.552</v>
      </c>
      <c r="L747" s="6" t="str">
        <f>if(J747&gt;QUARTILE!$B$3, "TOP", if(J747&lt;QUARTILE!$B$4, "BOTTOM", 0))</f>
        <v>BOTTOM</v>
      </c>
      <c r="M747" s="6">
        <f t="shared" si="1"/>
        <v>2</v>
      </c>
    </row>
    <row r="748">
      <c r="A748" s="1">
        <v>102966.0</v>
      </c>
      <c r="B748" s="1">
        <v>51.0</v>
      </c>
      <c r="C748" s="1">
        <v>7000.0</v>
      </c>
      <c r="D748" s="1" t="s">
        <v>25</v>
      </c>
      <c r="E748" s="1">
        <v>1468.7</v>
      </c>
      <c r="F748" s="1">
        <v>3.0</v>
      </c>
      <c r="G748" s="1">
        <v>17.0</v>
      </c>
      <c r="H748" s="1">
        <v>6.0</v>
      </c>
      <c r="I748" s="1" t="s">
        <v>22</v>
      </c>
      <c r="J748" s="1">
        <v>0.098</v>
      </c>
      <c r="K748" s="1">
        <v>0.13</v>
      </c>
      <c r="L748" s="6" t="str">
        <f>if(J748&gt;QUARTILE!$B$3, "TOP", if(J748&lt;QUARTILE!$B$4, "BOTTOM", 0))</f>
        <v>BOTTOM</v>
      </c>
      <c r="M748" s="6">
        <f t="shared" si="1"/>
        <v>2</v>
      </c>
    </row>
    <row r="749">
      <c r="A749" s="1">
        <v>102969.0</v>
      </c>
      <c r="B749" s="1">
        <v>32.0</v>
      </c>
      <c r="C749" s="1">
        <v>16000.0</v>
      </c>
      <c r="D749" s="1" t="s">
        <v>27</v>
      </c>
      <c r="E749" s="1">
        <v>29303.97</v>
      </c>
      <c r="F749" s="1">
        <v>5.0</v>
      </c>
      <c r="G749" s="1">
        <v>22.0</v>
      </c>
      <c r="H749" s="1">
        <v>7.0</v>
      </c>
      <c r="I749" s="1" t="s">
        <v>22</v>
      </c>
      <c r="J749" s="1">
        <v>0.099</v>
      </c>
      <c r="K749" s="1">
        <v>0.033</v>
      </c>
      <c r="L749" s="6" t="str">
        <f>if(J749&gt;QUARTILE!$B$3, "TOP", if(J749&lt;QUARTILE!$B$4, "BOTTOM", 0))</f>
        <v>BOTTOM</v>
      </c>
      <c r="M749" s="6">
        <f t="shared" si="1"/>
        <v>2</v>
      </c>
    </row>
    <row r="750">
      <c r="A750" s="1">
        <v>102975.0</v>
      </c>
      <c r="B750" s="1">
        <v>40.0</v>
      </c>
      <c r="C750" s="1">
        <v>15000.0</v>
      </c>
      <c r="D750" s="1" t="s">
        <v>25</v>
      </c>
      <c r="E750" s="1">
        <v>12114.31</v>
      </c>
      <c r="F750" s="1">
        <v>3.0</v>
      </c>
      <c r="G750" s="1">
        <v>18.0</v>
      </c>
      <c r="H750" s="1">
        <v>20.0</v>
      </c>
      <c r="I750" s="1" t="s">
        <v>22</v>
      </c>
      <c r="J750" s="1">
        <v>0.275</v>
      </c>
      <c r="K750" s="1">
        <v>0.773</v>
      </c>
      <c r="L750" s="6" t="str">
        <f>if(J750&gt;QUARTILE!$B$3, "TOP", if(J750&lt;QUARTILE!$B$4, "BOTTOM", 0))</f>
        <v>BOTTOM</v>
      </c>
      <c r="M750" s="6">
        <f t="shared" si="1"/>
        <v>2</v>
      </c>
    </row>
    <row r="751">
      <c r="A751" s="1">
        <v>102976.0</v>
      </c>
      <c r="B751" s="1">
        <v>23.0</v>
      </c>
      <c r="C751" s="1">
        <v>44000.0</v>
      </c>
      <c r="D751" s="1" t="s">
        <v>24</v>
      </c>
      <c r="E751" s="1">
        <v>23699.55</v>
      </c>
      <c r="F751" s="1">
        <v>5.0</v>
      </c>
      <c r="G751" s="1">
        <v>20.0</v>
      </c>
      <c r="H751" s="1">
        <v>20.0</v>
      </c>
      <c r="I751" s="1" t="s">
        <v>22</v>
      </c>
      <c r="J751" s="1">
        <v>0.177</v>
      </c>
      <c r="K751" s="1">
        <v>0.0</v>
      </c>
      <c r="L751" s="6" t="str">
        <f>if(J751&gt;QUARTILE!$B$3, "TOP", if(J751&lt;QUARTILE!$B$4, "BOTTOM", 0))</f>
        <v>BOTTOM</v>
      </c>
      <c r="M751" s="6">
        <f t="shared" si="1"/>
        <v>2</v>
      </c>
    </row>
    <row r="752">
      <c r="A752" s="1">
        <v>102987.0</v>
      </c>
      <c r="B752" s="1">
        <v>33.0</v>
      </c>
      <c r="C752" s="1">
        <v>34000.0</v>
      </c>
      <c r="D752" s="1" t="s">
        <v>27</v>
      </c>
      <c r="E752" s="1">
        <v>9977.94</v>
      </c>
      <c r="F752" s="1">
        <v>1.0</v>
      </c>
      <c r="G752" s="1">
        <v>18.0</v>
      </c>
      <c r="H752" s="1">
        <v>12.0</v>
      </c>
      <c r="I752" s="1" t="s">
        <v>18</v>
      </c>
      <c r="J752" s="1">
        <v>0.048</v>
      </c>
      <c r="K752" s="1">
        <v>0.958</v>
      </c>
      <c r="L752" s="6" t="str">
        <f>if(J752&gt;QUARTILE!$B$3, "TOP", if(J752&lt;QUARTILE!$B$4, "BOTTOM", 0))</f>
        <v>BOTTOM</v>
      </c>
      <c r="M752" s="6">
        <f t="shared" si="1"/>
        <v>1</v>
      </c>
    </row>
    <row r="753">
      <c r="A753" s="1">
        <v>102989.0</v>
      </c>
      <c r="B753" s="1">
        <v>70.0</v>
      </c>
      <c r="C753" s="1">
        <v>14000.0</v>
      </c>
      <c r="D753" s="1" t="s">
        <v>27</v>
      </c>
      <c r="E753" s="1">
        <v>14252.9</v>
      </c>
      <c r="F753" s="1">
        <v>5.0</v>
      </c>
      <c r="G753" s="1">
        <v>21.0</v>
      </c>
      <c r="H753" s="1">
        <v>4.0</v>
      </c>
      <c r="I753" s="1" t="s">
        <v>22</v>
      </c>
      <c r="J753" s="1">
        <v>0.136</v>
      </c>
      <c r="K753" s="1">
        <v>0.566</v>
      </c>
      <c r="L753" s="6" t="str">
        <f>if(J753&gt;QUARTILE!$B$3, "TOP", if(J753&lt;QUARTILE!$B$4, "BOTTOM", 0))</f>
        <v>BOTTOM</v>
      </c>
      <c r="M753" s="6">
        <f t="shared" si="1"/>
        <v>2</v>
      </c>
    </row>
    <row r="754">
      <c r="A754" s="1">
        <v>102990.0</v>
      </c>
      <c r="B754" s="1">
        <v>77.0</v>
      </c>
      <c r="C754" s="1">
        <v>44000.0</v>
      </c>
      <c r="D754" s="1" t="s">
        <v>17</v>
      </c>
      <c r="E754" s="1">
        <v>25247.23</v>
      </c>
      <c r="F754" s="1">
        <v>3.0</v>
      </c>
      <c r="G754" s="1">
        <v>11.0</v>
      </c>
      <c r="H754" s="1">
        <v>5.0</v>
      </c>
      <c r="I754" s="1" t="s">
        <v>22</v>
      </c>
      <c r="J754" s="1">
        <v>0.29</v>
      </c>
      <c r="K754" s="1">
        <v>0.602</v>
      </c>
      <c r="L754" s="6" t="str">
        <f>if(J754&gt;QUARTILE!$B$3, "TOP", if(J754&lt;QUARTILE!$B$4, "BOTTOM", 0))</f>
        <v>BOTTOM</v>
      </c>
      <c r="M754" s="6">
        <f t="shared" si="1"/>
        <v>2</v>
      </c>
    </row>
    <row r="755">
      <c r="A755" s="1">
        <v>102996.0</v>
      </c>
      <c r="B755" s="1">
        <v>32.0</v>
      </c>
      <c r="C755" s="1">
        <v>28000.0</v>
      </c>
      <c r="D755" s="1" t="s">
        <v>25</v>
      </c>
      <c r="E755" s="1">
        <v>32918.28</v>
      </c>
      <c r="F755" s="1">
        <v>1.0</v>
      </c>
      <c r="G755" s="1">
        <v>20.0</v>
      </c>
      <c r="H755" s="1">
        <v>15.0</v>
      </c>
      <c r="I755" s="1" t="s">
        <v>22</v>
      </c>
      <c r="J755" s="1">
        <v>0.313</v>
      </c>
      <c r="K755" s="1">
        <v>0.565</v>
      </c>
      <c r="L755" s="6" t="str">
        <f>if(J755&gt;QUARTILE!$B$3, "TOP", if(J755&lt;QUARTILE!$B$4, "BOTTOM", 0))</f>
        <v>BOTTOM</v>
      </c>
      <c r="M755" s="6">
        <f t="shared" si="1"/>
        <v>2</v>
      </c>
    </row>
    <row r="756">
      <c r="A756" s="1">
        <v>103003.0</v>
      </c>
      <c r="B756" s="1">
        <v>31.0</v>
      </c>
      <c r="C756" s="1">
        <v>33000.0</v>
      </c>
      <c r="D756" s="1" t="s">
        <v>23</v>
      </c>
      <c r="E756" s="1">
        <v>55743.83</v>
      </c>
      <c r="F756" s="1">
        <v>4.0</v>
      </c>
      <c r="G756" s="1">
        <v>19.0</v>
      </c>
      <c r="H756" s="1">
        <v>17.0</v>
      </c>
      <c r="I756" s="1" t="s">
        <v>22</v>
      </c>
      <c r="J756" s="1">
        <v>0.22</v>
      </c>
      <c r="K756" s="1">
        <v>0.788</v>
      </c>
      <c r="L756" s="6" t="str">
        <f>if(J756&gt;QUARTILE!$B$3, "TOP", if(J756&lt;QUARTILE!$B$4, "BOTTOM", 0))</f>
        <v>BOTTOM</v>
      </c>
      <c r="M756" s="6">
        <f t="shared" si="1"/>
        <v>2</v>
      </c>
    </row>
    <row r="757">
      <c r="A757" s="1">
        <v>103004.0</v>
      </c>
      <c r="B757" s="1">
        <v>78.0</v>
      </c>
      <c r="C757" s="1">
        <v>35000.0</v>
      </c>
      <c r="D757" s="1" t="s">
        <v>27</v>
      </c>
      <c r="E757" s="1">
        <v>87988.94</v>
      </c>
      <c r="F757" s="1">
        <v>5.0</v>
      </c>
      <c r="G757" s="1">
        <v>29.0</v>
      </c>
      <c r="H757" s="1">
        <v>7.0</v>
      </c>
      <c r="I757" s="1" t="s">
        <v>18</v>
      </c>
      <c r="J757" s="1">
        <v>0.247</v>
      </c>
      <c r="K757" s="1">
        <v>0.46</v>
      </c>
      <c r="L757" s="6" t="str">
        <f>if(J757&gt;QUARTILE!$B$3, "TOP", if(J757&lt;QUARTILE!$B$4, "BOTTOM", 0))</f>
        <v>BOTTOM</v>
      </c>
      <c r="M757" s="6">
        <f t="shared" si="1"/>
        <v>1</v>
      </c>
    </row>
    <row r="758">
      <c r="A758" s="1">
        <v>103006.0</v>
      </c>
      <c r="B758" s="1">
        <v>65.0</v>
      </c>
      <c r="C758" s="1">
        <v>23000.0</v>
      </c>
      <c r="D758" s="1" t="s">
        <v>25</v>
      </c>
      <c r="E758" s="1">
        <v>17055.49</v>
      </c>
      <c r="F758" s="1">
        <v>5.0</v>
      </c>
      <c r="G758" s="1">
        <v>25.0</v>
      </c>
      <c r="H758" s="1">
        <v>6.0</v>
      </c>
      <c r="I758" s="1" t="s">
        <v>22</v>
      </c>
      <c r="J758" s="1">
        <v>0.299</v>
      </c>
      <c r="K758" s="1">
        <v>0.384</v>
      </c>
      <c r="L758" s="6" t="str">
        <f>if(J758&gt;QUARTILE!$B$3, "TOP", if(J758&lt;QUARTILE!$B$4, "BOTTOM", 0))</f>
        <v>BOTTOM</v>
      </c>
      <c r="M758" s="6">
        <f t="shared" si="1"/>
        <v>2</v>
      </c>
    </row>
    <row r="759">
      <c r="A759" s="1">
        <v>103007.0</v>
      </c>
      <c r="B759" s="1">
        <v>70.0</v>
      </c>
      <c r="C759" s="1">
        <v>88000.0</v>
      </c>
      <c r="D759" s="1" t="s">
        <v>23</v>
      </c>
      <c r="E759" s="1">
        <v>28261.78</v>
      </c>
      <c r="F759" s="1">
        <v>4.0</v>
      </c>
      <c r="G759" s="1">
        <v>24.0</v>
      </c>
      <c r="H759" s="1">
        <v>3.0</v>
      </c>
      <c r="I759" s="1" t="s">
        <v>22</v>
      </c>
      <c r="J759" s="1">
        <v>0.244</v>
      </c>
      <c r="K759" s="1">
        <v>0.309</v>
      </c>
      <c r="L759" s="6" t="str">
        <f>if(J759&gt;QUARTILE!$B$3, "TOP", if(J759&lt;QUARTILE!$B$4, "BOTTOM", 0))</f>
        <v>BOTTOM</v>
      </c>
      <c r="M759" s="6">
        <f t="shared" si="1"/>
        <v>2</v>
      </c>
    </row>
    <row r="760">
      <c r="A760" s="1">
        <v>103009.0</v>
      </c>
      <c r="B760" s="1">
        <v>63.0</v>
      </c>
      <c r="C760" s="1">
        <v>29000.0</v>
      </c>
      <c r="D760" s="1" t="s">
        <v>24</v>
      </c>
      <c r="E760" s="1">
        <v>6670.42</v>
      </c>
      <c r="F760" s="1">
        <v>2.0</v>
      </c>
      <c r="G760" s="1">
        <v>17.0</v>
      </c>
      <c r="H760" s="1">
        <v>5.0</v>
      </c>
      <c r="I760" s="1" t="s">
        <v>22</v>
      </c>
      <c r="J760" s="1">
        <v>0.094</v>
      </c>
      <c r="K760" s="1">
        <v>0.822</v>
      </c>
      <c r="L760" s="6" t="str">
        <f>if(J760&gt;QUARTILE!$B$3, "TOP", if(J760&lt;QUARTILE!$B$4, "BOTTOM", 0))</f>
        <v>BOTTOM</v>
      </c>
      <c r="M760" s="6">
        <f t="shared" si="1"/>
        <v>2</v>
      </c>
    </row>
    <row r="761">
      <c r="A761" s="1">
        <v>103018.0</v>
      </c>
      <c r="B761" s="1">
        <v>53.0</v>
      </c>
      <c r="C761" s="1">
        <v>35000.0</v>
      </c>
      <c r="D761" s="1" t="s">
        <v>23</v>
      </c>
      <c r="E761" s="1">
        <v>19303.77</v>
      </c>
      <c r="F761" s="1">
        <v>1.0</v>
      </c>
      <c r="G761" s="1">
        <v>26.0</v>
      </c>
      <c r="H761" s="1">
        <v>3.0</v>
      </c>
      <c r="I761" s="1" t="s">
        <v>22</v>
      </c>
      <c r="J761" s="1">
        <v>0.244</v>
      </c>
      <c r="K761" s="1">
        <v>0.126</v>
      </c>
      <c r="L761" s="6" t="str">
        <f>if(J761&gt;QUARTILE!$B$3, "TOP", if(J761&lt;QUARTILE!$B$4, "BOTTOM", 0))</f>
        <v>BOTTOM</v>
      </c>
      <c r="M761" s="6">
        <f t="shared" si="1"/>
        <v>2</v>
      </c>
    </row>
    <row r="762">
      <c r="A762" s="1">
        <v>103021.0</v>
      </c>
      <c r="B762" s="1">
        <v>19.0</v>
      </c>
      <c r="C762" s="1">
        <v>63000.0</v>
      </c>
      <c r="D762" s="1" t="s">
        <v>25</v>
      </c>
      <c r="E762" s="1">
        <v>19312.78</v>
      </c>
      <c r="F762" s="1">
        <v>5.0</v>
      </c>
      <c r="G762" s="1">
        <v>21.0</v>
      </c>
      <c r="H762" s="1">
        <v>14.0</v>
      </c>
      <c r="I762" s="1" t="s">
        <v>22</v>
      </c>
      <c r="J762" s="1">
        <v>0.307</v>
      </c>
      <c r="K762" s="1">
        <v>0.58</v>
      </c>
      <c r="L762" s="6" t="str">
        <f>if(J762&gt;QUARTILE!$B$3, "TOP", if(J762&lt;QUARTILE!$B$4, "BOTTOM", 0))</f>
        <v>BOTTOM</v>
      </c>
      <c r="M762" s="6">
        <f t="shared" si="1"/>
        <v>2</v>
      </c>
    </row>
    <row r="763">
      <c r="A763" s="1">
        <v>103024.0</v>
      </c>
      <c r="B763" s="1">
        <v>21.0</v>
      </c>
      <c r="C763" s="1">
        <v>48000.0</v>
      </c>
      <c r="D763" s="1" t="s">
        <v>27</v>
      </c>
      <c r="E763" s="1">
        <v>9154.99</v>
      </c>
      <c r="F763" s="1">
        <v>5.0</v>
      </c>
      <c r="G763" s="1">
        <v>22.0</v>
      </c>
      <c r="H763" s="1">
        <v>13.0</v>
      </c>
      <c r="I763" s="1" t="s">
        <v>22</v>
      </c>
      <c r="J763" s="1">
        <v>0.071</v>
      </c>
      <c r="K763" s="1">
        <v>0.003</v>
      </c>
      <c r="L763" s="6" t="str">
        <f>if(J763&gt;QUARTILE!$B$3, "TOP", if(J763&lt;QUARTILE!$B$4, "BOTTOM", 0))</f>
        <v>BOTTOM</v>
      </c>
      <c r="M763" s="6">
        <f t="shared" si="1"/>
        <v>2</v>
      </c>
    </row>
    <row r="764">
      <c r="A764" s="1">
        <v>103025.0</v>
      </c>
      <c r="B764" s="1">
        <v>43.0</v>
      </c>
      <c r="C764" s="1">
        <v>37000.0</v>
      </c>
      <c r="D764" s="1" t="s">
        <v>25</v>
      </c>
      <c r="E764" s="1">
        <v>17637.87</v>
      </c>
      <c r="F764" s="1">
        <v>5.0</v>
      </c>
      <c r="G764" s="1">
        <v>22.0</v>
      </c>
      <c r="H764" s="1">
        <v>11.0</v>
      </c>
      <c r="I764" s="1" t="s">
        <v>22</v>
      </c>
      <c r="J764" s="1">
        <v>0.279</v>
      </c>
      <c r="K764" s="1">
        <v>0.264</v>
      </c>
      <c r="L764" s="6" t="str">
        <f>if(J764&gt;QUARTILE!$B$3, "TOP", if(J764&lt;QUARTILE!$B$4, "BOTTOM", 0))</f>
        <v>BOTTOM</v>
      </c>
      <c r="M764" s="6">
        <f t="shared" si="1"/>
        <v>2</v>
      </c>
    </row>
    <row r="765">
      <c r="A765" s="1">
        <v>103035.0</v>
      </c>
      <c r="B765" s="1">
        <v>48.0</v>
      </c>
      <c r="C765" s="1">
        <v>25000.0</v>
      </c>
      <c r="D765" s="1" t="s">
        <v>27</v>
      </c>
      <c r="E765" s="1">
        <v>46642.93</v>
      </c>
      <c r="F765" s="1">
        <v>1.0</v>
      </c>
      <c r="G765" s="1">
        <v>21.0</v>
      </c>
      <c r="H765" s="1">
        <v>8.0</v>
      </c>
      <c r="I765" s="1" t="s">
        <v>18</v>
      </c>
      <c r="J765" s="1">
        <v>0.286</v>
      </c>
      <c r="K765" s="1">
        <v>0.516</v>
      </c>
      <c r="L765" s="6" t="str">
        <f>if(J765&gt;QUARTILE!$B$3, "TOP", if(J765&lt;QUARTILE!$B$4, "BOTTOM", 0))</f>
        <v>BOTTOM</v>
      </c>
      <c r="M765" s="6">
        <f t="shared" si="1"/>
        <v>1</v>
      </c>
    </row>
    <row r="766">
      <c r="A766" s="1">
        <v>103036.0</v>
      </c>
      <c r="B766" s="1">
        <v>24.0</v>
      </c>
      <c r="C766" s="1">
        <v>30000.0</v>
      </c>
      <c r="D766" s="1" t="s">
        <v>21</v>
      </c>
      <c r="E766" s="1">
        <v>799.71</v>
      </c>
      <c r="F766" s="1">
        <v>5.0</v>
      </c>
      <c r="G766" s="1">
        <v>19.0</v>
      </c>
      <c r="H766" s="1">
        <v>13.0</v>
      </c>
      <c r="I766" s="1" t="s">
        <v>18</v>
      </c>
      <c r="J766" s="1">
        <v>0.084</v>
      </c>
      <c r="K766" s="1">
        <v>0.858</v>
      </c>
      <c r="L766" s="6" t="str">
        <f>if(J766&gt;QUARTILE!$B$3, "TOP", if(J766&lt;QUARTILE!$B$4, "BOTTOM", 0))</f>
        <v>BOTTOM</v>
      </c>
      <c r="M766" s="6">
        <f t="shared" si="1"/>
        <v>1</v>
      </c>
    </row>
    <row r="767">
      <c r="A767" s="1">
        <v>103042.0</v>
      </c>
      <c r="B767" s="1">
        <v>59.0</v>
      </c>
      <c r="C767" s="1">
        <v>41000.0</v>
      </c>
      <c r="D767" s="1" t="s">
        <v>23</v>
      </c>
      <c r="E767" s="1">
        <v>4386.55</v>
      </c>
      <c r="F767" s="1">
        <v>4.0</v>
      </c>
      <c r="G767" s="1">
        <v>20.0</v>
      </c>
      <c r="H767" s="1">
        <v>6.0</v>
      </c>
      <c r="I767" s="1" t="s">
        <v>22</v>
      </c>
      <c r="J767" s="1">
        <v>0.053</v>
      </c>
      <c r="K767" s="1">
        <v>0.868</v>
      </c>
      <c r="L767" s="6" t="str">
        <f>if(J767&gt;QUARTILE!$B$3, "TOP", if(J767&lt;QUARTILE!$B$4, "BOTTOM", 0))</f>
        <v>BOTTOM</v>
      </c>
      <c r="M767" s="6">
        <f t="shared" si="1"/>
        <v>2</v>
      </c>
    </row>
    <row r="768">
      <c r="A768" s="1">
        <v>103044.0</v>
      </c>
      <c r="B768" s="1">
        <v>53.0</v>
      </c>
      <c r="C768" s="1">
        <v>15000.0</v>
      </c>
      <c r="D768" s="1" t="s">
        <v>27</v>
      </c>
      <c r="E768" s="1">
        <v>31663.67</v>
      </c>
      <c r="F768" s="1">
        <v>1.0</v>
      </c>
      <c r="G768" s="1">
        <v>20.0</v>
      </c>
      <c r="H768" s="1">
        <v>6.0</v>
      </c>
      <c r="I768" s="1" t="s">
        <v>18</v>
      </c>
      <c r="J768" s="1">
        <v>0.165</v>
      </c>
      <c r="K768" s="1">
        <v>0.761</v>
      </c>
      <c r="L768" s="6" t="str">
        <f>if(J768&gt;QUARTILE!$B$3, "TOP", if(J768&lt;QUARTILE!$B$4, "BOTTOM", 0))</f>
        <v>BOTTOM</v>
      </c>
      <c r="M768" s="6">
        <f t="shared" si="1"/>
        <v>1</v>
      </c>
    </row>
    <row r="769">
      <c r="A769" s="1">
        <v>103046.0</v>
      </c>
      <c r="B769" s="1">
        <v>21.0</v>
      </c>
      <c r="C769" s="1">
        <v>19000.0</v>
      </c>
      <c r="D769" s="1" t="s">
        <v>23</v>
      </c>
      <c r="E769" s="1">
        <v>12633.78</v>
      </c>
      <c r="F769" s="1">
        <v>4.0</v>
      </c>
      <c r="G769" s="1">
        <v>26.0</v>
      </c>
      <c r="H769" s="1">
        <v>16.0</v>
      </c>
      <c r="I769" s="1" t="s">
        <v>18</v>
      </c>
      <c r="J769" s="1">
        <v>0.1</v>
      </c>
      <c r="K769" s="1">
        <v>0.498</v>
      </c>
      <c r="L769" s="6" t="str">
        <f>if(J769&gt;QUARTILE!$B$3, "TOP", if(J769&lt;QUARTILE!$B$4, "BOTTOM", 0))</f>
        <v>BOTTOM</v>
      </c>
      <c r="M769" s="6">
        <f t="shared" si="1"/>
        <v>1</v>
      </c>
    </row>
    <row r="770">
      <c r="A770" s="1">
        <v>103050.0</v>
      </c>
      <c r="B770" s="1">
        <v>18.0</v>
      </c>
      <c r="C770" s="1">
        <v>34000.0</v>
      </c>
      <c r="D770" s="1" t="s">
        <v>25</v>
      </c>
      <c r="E770" s="1">
        <v>77292.64</v>
      </c>
      <c r="F770" s="1">
        <v>4.0</v>
      </c>
      <c r="G770" s="1">
        <v>24.0</v>
      </c>
      <c r="H770" s="1">
        <v>13.0</v>
      </c>
      <c r="I770" s="1" t="s">
        <v>18</v>
      </c>
      <c r="J770" s="1">
        <v>0.271</v>
      </c>
      <c r="K770" s="1">
        <v>0.386</v>
      </c>
      <c r="L770" s="6" t="str">
        <f>if(J770&gt;QUARTILE!$B$3, "TOP", if(J770&lt;QUARTILE!$B$4, "BOTTOM", 0))</f>
        <v>BOTTOM</v>
      </c>
      <c r="M770" s="6">
        <f t="shared" si="1"/>
        <v>1</v>
      </c>
    </row>
    <row r="771">
      <c r="A771" s="1">
        <v>103054.0</v>
      </c>
      <c r="B771" s="1">
        <v>59.0</v>
      </c>
      <c r="C771" s="1">
        <v>39000.0</v>
      </c>
      <c r="D771" s="1" t="s">
        <v>27</v>
      </c>
      <c r="E771" s="1">
        <v>3592.08</v>
      </c>
      <c r="F771" s="1">
        <v>1.0</v>
      </c>
      <c r="G771" s="1">
        <v>18.0</v>
      </c>
      <c r="H771" s="1">
        <v>5.0</v>
      </c>
      <c r="I771" s="1" t="s">
        <v>22</v>
      </c>
      <c r="J771" s="1">
        <v>0.0</v>
      </c>
      <c r="K771" s="1">
        <v>0.455</v>
      </c>
      <c r="L771" s="6" t="str">
        <f>if(J771&gt;QUARTILE!$B$3, "TOP", if(J771&lt;QUARTILE!$B$4, "BOTTOM", 0))</f>
        <v>BOTTOM</v>
      </c>
      <c r="M771" s="6">
        <f t="shared" si="1"/>
        <v>2</v>
      </c>
    </row>
    <row r="772">
      <c r="A772" s="1">
        <v>103058.0</v>
      </c>
      <c r="B772" s="1">
        <v>72.0</v>
      </c>
      <c r="C772" s="1">
        <v>48000.0</v>
      </c>
      <c r="D772" s="1" t="s">
        <v>25</v>
      </c>
      <c r="E772" s="1">
        <v>9401.39</v>
      </c>
      <c r="F772" s="1">
        <v>2.0</v>
      </c>
      <c r="G772" s="1">
        <v>17.0</v>
      </c>
      <c r="H772" s="1">
        <v>4.0</v>
      </c>
      <c r="I772" s="1" t="s">
        <v>22</v>
      </c>
      <c r="J772" s="1">
        <v>0.183</v>
      </c>
      <c r="K772" s="1">
        <v>0.512</v>
      </c>
      <c r="L772" s="6" t="str">
        <f>if(J772&gt;QUARTILE!$B$3, "TOP", if(J772&lt;QUARTILE!$B$4, "BOTTOM", 0))</f>
        <v>BOTTOM</v>
      </c>
      <c r="M772" s="6">
        <f t="shared" si="1"/>
        <v>2</v>
      </c>
    </row>
    <row r="773">
      <c r="A773" s="1">
        <v>103061.0</v>
      </c>
      <c r="B773" s="1">
        <v>38.0</v>
      </c>
      <c r="C773" s="1">
        <v>22000.0</v>
      </c>
      <c r="D773" s="1" t="s">
        <v>27</v>
      </c>
      <c r="E773" s="1">
        <v>11862.83</v>
      </c>
      <c r="F773" s="1">
        <v>3.0</v>
      </c>
      <c r="G773" s="1">
        <v>22.0</v>
      </c>
      <c r="H773" s="1">
        <v>13.0</v>
      </c>
      <c r="I773" s="1" t="s">
        <v>22</v>
      </c>
      <c r="J773" s="1">
        <v>0.212</v>
      </c>
      <c r="K773" s="1">
        <v>0.156</v>
      </c>
      <c r="L773" s="6" t="str">
        <f>if(J773&gt;QUARTILE!$B$3, "TOP", if(J773&lt;QUARTILE!$B$4, "BOTTOM", 0))</f>
        <v>BOTTOM</v>
      </c>
      <c r="M773" s="6">
        <f t="shared" si="1"/>
        <v>2</v>
      </c>
    </row>
    <row r="774">
      <c r="A774" s="1">
        <v>103063.0</v>
      </c>
      <c r="B774" s="1">
        <v>45.0</v>
      </c>
      <c r="C774" s="1">
        <v>37000.0</v>
      </c>
      <c r="D774" s="1" t="s">
        <v>21</v>
      </c>
      <c r="E774" s="1">
        <v>2996.81</v>
      </c>
      <c r="F774" s="1">
        <v>2.0</v>
      </c>
      <c r="G774" s="1">
        <v>21.0</v>
      </c>
      <c r="H774" s="1">
        <v>7.0</v>
      </c>
      <c r="I774" s="1" t="s">
        <v>22</v>
      </c>
      <c r="J774" s="1">
        <v>0.006</v>
      </c>
      <c r="K774" s="1">
        <v>0.306</v>
      </c>
      <c r="L774" s="6" t="str">
        <f>if(J774&gt;QUARTILE!$B$3, "TOP", if(J774&lt;QUARTILE!$B$4, "BOTTOM", 0))</f>
        <v>BOTTOM</v>
      </c>
      <c r="M774" s="6">
        <f t="shared" si="1"/>
        <v>2</v>
      </c>
    </row>
    <row r="775">
      <c r="A775" s="1">
        <v>103065.0</v>
      </c>
      <c r="B775" s="1">
        <v>43.0</v>
      </c>
      <c r="C775" s="1">
        <v>22000.0</v>
      </c>
      <c r="D775" s="1" t="s">
        <v>23</v>
      </c>
      <c r="E775" s="1">
        <v>11713.9</v>
      </c>
      <c r="F775" s="1">
        <v>4.0</v>
      </c>
      <c r="G775" s="1">
        <v>12.0</v>
      </c>
      <c r="H775" s="1">
        <v>16.0</v>
      </c>
      <c r="I775" s="1" t="s">
        <v>18</v>
      </c>
      <c r="J775" s="1">
        <v>0.312</v>
      </c>
      <c r="K775" s="1">
        <v>0.768</v>
      </c>
      <c r="L775" s="6" t="str">
        <f>if(J775&gt;QUARTILE!$B$3, "TOP", if(J775&lt;QUARTILE!$B$4, "BOTTOM", 0))</f>
        <v>BOTTOM</v>
      </c>
      <c r="M775" s="6">
        <f t="shared" si="1"/>
        <v>1</v>
      </c>
    </row>
    <row r="776">
      <c r="A776" s="1">
        <v>103069.0</v>
      </c>
      <c r="B776" s="1">
        <v>41.0</v>
      </c>
      <c r="C776" s="1">
        <v>20000.0</v>
      </c>
      <c r="D776" s="1" t="s">
        <v>23</v>
      </c>
      <c r="E776" s="1">
        <v>19227.75</v>
      </c>
      <c r="F776" s="1">
        <v>2.0</v>
      </c>
      <c r="G776" s="1">
        <v>15.0</v>
      </c>
      <c r="H776" s="1">
        <v>11.0</v>
      </c>
      <c r="I776" s="1" t="s">
        <v>22</v>
      </c>
      <c r="J776" s="1">
        <v>0.098</v>
      </c>
      <c r="K776" s="1">
        <v>0.449</v>
      </c>
      <c r="L776" s="6" t="str">
        <f>if(J776&gt;QUARTILE!$B$3, "TOP", if(J776&lt;QUARTILE!$B$4, "BOTTOM", 0))</f>
        <v>BOTTOM</v>
      </c>
      <c r="M776" s="6">
        <f t="shared" si="1"/>
        <v>2</v>
      </c>
    </row>
    <row r="777">
      <c r="A777" s="1">
        <v>103072.0</v>
      </c>
      <c r="B777" s="1">
        <v>78.0</v>
      </c>
      <c r="C777" s="1">
        <v>12000.0</v>
      </c>
      <c r="D777" s="1" t="s">
        <v>23</v>
      </c>
      <c r="E777" s="1">
        <v>65848.64</v>
      </c>
      <c r="F777" s="1">
        <v>1.0</v>
      </c>
      <c r="G777" s="1">
        <v>20.0</v>
      </c>
      <c r="H777" s="1">
        <v>5.0</v>
      </c>
      <c r="I777" s="1" t="s">
        <v>18</v>
      </c>
      <c r="J777" s="1">
        <v>0.26</v>
      </c>
      <c r="K777" s="1">
        <v>0.808</v>
      </c>
      <c r="L777" s="6" t="str">
        <f>if(J777&gt;QUARTILE!$B$3, "TOP", if(J777&lt;QUARTILE!$B$4, "BOTTOM", 0))</f>
        <v>BOTTOM</v>
      </c>
      <c r="M777" s="6">
        <f t="shared" si="1"/>
        <v>1</v>
      </c>
    </row>
    <row r="778">
      <c r="A778" s="1">
        <v>103075.0</v>
      </c>
      <c r="B778" s="1">
        <v>41.0</v>
      </c>
      <c r="C778" s="1">
        <v>31000.0</v>
      </c>
      <c r="D778" s="1" t="s">
        <v>23</v>
      </c>
      <c r="E778" s="1">
        <v>42006.24</v>
      </c>
      <c r="F778" s="1">
        <v>1.0</v>
      </c>
      <c r="G778" s="1">
        <v>22.0</v>
      </c>
      <c r="H778" s="1">
        <v>4.0</v>
      </c>
      <c r="I778" s="1" t="s">
        <v>18</v>
      </c>
      <c r="J778" s="1">
        <v>0.185</v>
      </c>
      <c r="K778" s="1">
        <v>0.231</v>
      </c>
      <c r="L778" s="6" t="str">
        <f>if(J778&gt;QUARTILE!$B$3, "TOP", if(J778&lt;QUARTILE!$B$4, "BOTTOM", 0))</f>
        <v>BOTTOM</v>
      </c>
      <c r="M778" s="6">
        <f t="shared" si="1"/>
        <v>1</v>
      </c>
    </row>
    <row r="779">
      <c r="A779" s="1">
        <v>103081.0</v>
      </c>
      <c r="B779" s="1">
        <v>21.0</v>
      </c>
      <c r="C779" s="1">
        <v>16000.0</v>
      </c>
      <c r="D779" s="1" t="s">
        <v>27</v>
      </c>
      <c r="E779" s="1">
        <v>19388.99</v>
      </c>
      <c r="F779" s="1">
        <v>1.0</v>
      </c>
      <c r="G779" s="1">
        <v>25.0</v>
      </c>
      <c r="H779" s="1">
        <v>20.0</v>
      </c>
      <c r="I779" s="1" t="s">
        <v>18</v>
      </c>
      <c r="J779" s="1">
        <v>0.114</v>
      </c>
      <c r="K779" s="1">
        <v>0.541</v>
      </c>
      <c r="L779" s="6" t="str">
        <f>if(J779&gt;QUARTILE!$B$3, "TOP", if(J779&lt;QUARTILE!$B$4, "BOTTOM", 0))</f>
        <v>BOTTOM</v>
      </c>
      <c r="M779" s="6">
        <f t="shared" si="1"/>
        <v>1</v>
      </c>
    </row>
    <row r="780">
      <c r="A780" s="1">
        <v>103082.0</v>
      </c>
      <c r="B780" s="1">
        <v>67.0</v>
      </c>
      <c r="C780" s="1">
        <v>15000.0</v>
      </c>
      <c r="D780" s="1" t="s">
        <v>25</v>
      </c>
      <c r="E780" s="1">
        <v>1650.82</v>
      </c>
      <c r="F780" s="1">
        <v>3.0</v>
      </c>
      <c r="G780" s="1">
        <v>26.0</v>
      </c>
      <c r="H780" s="1">
        <v>1.0</v>
      </c>
      <c r="I780" s="1" t="s">
        <v>22</v>
      </c>
      <c r="J780" s="1">
        <v>0.208</v>
      </c>
      <c r="K780" s="1">
        <v>0.991</v>
      </c>
      <c r="L780" s="6" t="str">
        <f>if(J780&gt;QUARTILE!$B$3, "TOP", if(J780&lt;QUARTILE!$B$4, "BOTTOM", 0))</f>
        <v>BOTTOM</v>
      </c>
      <c r="M780" s="6">
        <f t="shared" si="1"/>
        <v>2</v>
      </c>
    </row>
    <row r="781">
      <c r="A781" s="1">
        <v>103083.0</v>
      </c>
      <c r="B781" s="1">
        <v>41.0</v>
      </c>
      <c r="C781" s="1">
        <v>24000.0</v>
      </c>
      <c r="D781" s="1" t="s">
        <v>23</v>
      </c>
      <c r="E781" s="1">
        <v>13757.28</v>
      </c>
      <c r="F781" s="1">
        <v>2.0</v>
      </c>
      <c r="G781" s="1">
        <v>14.0</v>
      </c>
      <c r="H781" s="1">
        <v>8.0</v>
      </c>
      <c r="I781" s="1" t="s">
        <v>22</v>
      </c>
      <c r="J781" s="1">
        <v>0.096</v>
      </c>
      <c r="K781" s="1">
        <v>0.894</v>
      </c>
      <c r="L781" s="6" t="str">
        <f>if(J781&gt;QUARTILE!$B$3, "TOP", if(J781&lt;QUARTILE!$B$4, "BOTTOM", 0))</f>
        <v>BOTTOM</v>
      </c>
      <c r="M781" s="6">
        <f t="shared" si="1"/>
        <v>2</v>
      </c>
    </row>
    <row r="782">
      <c r="A782" s="1">
        <v>103085.0</v>
      </c>
      <c r="B782" s="1">
        <v>53.0</v>
      </c>
      <c r="C782" s="1">
        <v>35000.0</v>
      </c>
      <c r="D782" s="1" t="s">
        <v>23</v>
      </c>
      <c r="E782" s="1">
        <v>17544.86</v>
      </c>
      <c r="F782" s="1">
        <v>5.0</v>
      </c>
      <c r="G782" s="1">
        <v>20.0</v>
      </c>
      <c r="H782" s="1">
        <v>1.0</v>
      </c>
      <c r="I782" s="1" t="s">
        <v>22</v>
      </c>
      <c r="J782" s="1">
        <v>0.144</v>
      </c>
      <c r="K782" s="1">
        <v>0.628</v>
      </c>
      <c r="L782" s="6" t="str">
        <f>if(J782&gt;QUARTILE!$B$3, "TOP", if(J782&lt;QUARTILE!$B$4, "BOTTOM", 0))</f>
        <v>BOTTOM</v>
      </c>
      <c r="M782" s="6">
        <f t="shared" si="1"/>
        <v>2</v>
      </c>
    </row>
    <row r="783">
      <c r="A783" s="1">
        <v>103086.0</v>
      </c>
      <c r="B783" s="1">
        <v>77.0</v>
      </c>
      <c r="C783" s="1">
        <v>34000.0</v>
      </c>
      <c r="D783" s="1" t="s">
        <v>27</v>
      </c>
      <c r="E783" s="1">
        <v>11904.26</v>
      </c>
      <c r="F783" s="1">
        <v>1.0</v>
      </c>
      <c r="G783" s="1">
        <v>24.0</v>
      </c>
      <c r="H783" s="1">
        <v>3.0</v>
      </c>
      <c r="I783" s="1" t="s">
        <v>22</v>
      </c>
      <c r="J783" s="1">
        <v>0.277</v>
      </c>
      <c r="K783" s="1">
        <v>0.084</v>
      </c>
      <c r="L783" s="6" t="str">
        <f>if(J783&gt;QUARTILE!$B$3, "TOP", if(J783&lt;QUARTILE!$B$4, "BOTTOM", 0))</f>
        <v>BOTTOM</v>
      </c>
      <c r="M783" s="6">
        <f t="shared" si="1"/>
        <v>2</v>
      </c>
    </row>
    <row r="784">
      <c r="A784" s="1">
        <v>103087.0</v>
      </c>
      <c r="B784" s="1">
        <v>56.0</v>
      </c>
      <c r="C784" s="1">
        <v>27000.0</v>
      </c>
      <c r="D784" s="1" t="s">
        <v>21</v>
      </c>
      <c r="E784" s="1">
        <v>5057.3</v>
      </c>
      <c r="F784" s="1">
        <v>1.0</v>
      </c>
      <c r="G784" s="1">
        <v>24.0</v>
      </c>
      <c r="H784" s="1">
        <v>2.0</v>
      </c>
      <c r="I784" s="1" t="s">
        <v>22</v>
      </c>
      <c r="J784" s="1">
        <v>0.206</v>
      </c>
      <c r="K784" s="1">
        <v>0.485</v>
      </c>
      <c r="L784" s="6" t="str">
        <f>if(J784&gt;QUARTILE!$B$3, "TOP", if(J784&lt;QUARTILE!$B$4, "BOTTOM", 0))</f>
        <v>BOTTOM</v>
      </c>
      <c r="M784" s="6">
        <f t="shared" si="1"/>
        <v>2</v>
      </c>
    </row>
    <row r="785">
      <c r="A785" s="1">
        <v>103096.0</v>
      </c>
      <c r="B785" s="1">
        <v>67.0</v>
      </c>
      <c r="C785" s="1">
        <v>25000.0</v>
      </c>
      <c r="D785" s="1" t="s">
        <v>25</v>
      </c>
      <c r="E785" s="1">
        <v>14107.77</v>
      </c>
      <c r="F785" s="1">
        <v>2.0</v>
      </c>
      <c r="G785" s="1">
        <v>16.0</v>
      </c>
      <c r="H785" s="1">
        <v>7.0</v>
      </c>
      <c r="I785" s="1" t="s">
        <v>22</v>
      </c>
      <c r="J785" s="1">
        <v>0.298</v>
      </c>
      <c r="K785" s="1">
        <v>0.308</v>
      </c>
      <c r="L785" s="6" t="str">
        <f>if(J785&gt;QUARTILE!$B$3, "TOP", if(J785&lt;QUARTILE!$B$4, "BOTTOM", 0))</f>
        <v>BOTTOM</v>
      </c>
      <c r="M785" s="6">
        <f t="shared" si="1"/>
        <v>2</v>
      </c>
    </row>
    <row r="786">
      <c r="A786" s="1">
        <v>103100.0</v>
      </c>
      <c r="B786" s="1">
        <v>52.0</v>
      </c>
      <c r="C786" s="1">
        <v>34000.0</v>
      </c>
      <c r="D786" s="1" t="s">
        <v>23</v>
      </c>
      <c r="E786" s="1">
        <v>13652.99</v>
      </c>
      <c r="F786" s="1">
        <v>3.0</v>
      </c>
      <c r="G786" s="1">
        <v>15.0</v>
      </c>
      <c r="H786" s="1">
        <v>0.0</v>
      </c>
      <c r="I786" s="1" t="s">
        <v>22</v>
      </c>
      <c r="J786" s="1">
        <v>0.158</v>
      </c>
      <c r="K786" s="1">
        <v>0.072</v>
      </c>
      <c r="L786" s="6" t="str">
        <f>if(J786&gt;QUARTILE!$B$3, "TOP", if(J786&lt;QUARTILE!$B$4, "BOTTOM", 0))</f>
        <v>BOTTOM</v>
      </c>
      <c r="M786" s="6">
        <f t="shared" si="1"/>
        <v>2</v>
      </c>
    </row>
    <row r="787">
      <c r="A787" s="1">
        <v>103102.0</v>
      </c>
      <c r="B787" s="1">
        <v>51.0</v>
      </c>
      <c r="C787" s="1">
        <v>37000.0</v>
      </c>
      <c r="D787" s="1" t="s">
        <v>17</v>
      </c>
      <c r="E787" s="1">
        <v>7679.57</v>
      </c>
      <c r="F787" s="1">
        <v>5.0</v>
      </c>
      <c r="G787" s="1">
        <v>24.0</v>
      </c>
      <c r="H787" s="1">
        <v>5.0</v>
      </c>
      <c r="I787" s="1" t="s">
        <v>22</v>
      </c>
      <c r="J787" s="1">
        <v>0.159</v>
      </c>
      <c r="K787" s="1">
        <v>0.659</v>
      </c>
      <c r="L787" s="6" t="str">
        <f>if(J787&gt;QUARTILE!$B$3, "TOP", if(J787&lt;QUARTILE!$B$4, "BOTTOM", 0))</f>
        <v>BOTTOM</v>
      </c>
      <c r="M787" s="6">
        <f t="shared" si="1"/>
        <v>2</v>
      </c>
    </row>
    <row r="788">
      <c r="A788" s="1">
        <v>103120.0</v>
      </c>
      <c r="B788" s="1">
        <v>78.0</v>
      </c>
      <c r="C788" s="1">
        <v>11000.0</v>
      </c>
      <c r="D788" s="1" t="s">
        <v>30</v>
      </c>
      <c r="E788" s="1">
        <v>63280.48</v>
      </c>
      <c r="F788" s="1">
        <v>5.0</v>
      </c>
      <c r="G788" s="1">
        <v>21.0</v>
      </c>
      <c r="H788" s="1">
        <v>6.0</v>
      </c>
      <c r="I788" s="1" t="s">
        <v>18</v>
      </c>
      <c r="J788" s="1">
        <v>0.195</v>
      </c>
      <c r="K788" s="1">
        <v>0.044</v>
      </c>
      <c r="L788" s="6" t="str">
        <f>if(J788&gt;QUARTILE!$B$3, "TOP", if(J788&lt;QUARTILE!$B$4, "BOTTOM", 0))</f>
        <v>BOTTOM</v>
      </c>
      <c r="M788" s="6">
        <f t="shared" si="1"/>
        <v>1</v>
      </c>
    </row>
    <row r="789">
      <c r="A789" s="1">
        <v>103122.0</v>
      </c>
      <c r="B789" s="1">
        <v>79.0</v>
      </c>
      <c r="C789" s="1">
        <v>31000.0</v>
      </c>
      <c r="D789" s="1" t="s">
        <v>23</v>
      </c>
      <c r="E789" s="1">
        <v>4782.36</v>
      </c>
      <c r="F789" s="1">
        <v>5.0</v>
      </c>
      <c r="G789" s="1">
        <v>12.0</v>
      </c>
      <c r="H789" s="1">
        <v>2.0</v>
      </c>
      <c r="I789" s="1" t="s">
        <v>22</v>
      </c>
      <c r="J789" s="1">
        <v>0.064</v>
      </c>
      <c r="K789" s="1">
        <v>0.284</v>
      </c>
      <c r="L789" s="6" t="str">
        <f>if(J789&gt;QUARTILE!$B$3, "TOP", if(J789&lt;QUARTILE!$B$4, "BOTTOM", 0))</f>
        <v>BOTTOM</v>
      </c>
      <c r="M789" s="6">
        <f t="shared" si="1"/>
        <v>2</v>
      </c>
    </row>
    <row r="790">
      <c r="A790" s="1">
        <v>103123.0</v>
      </c>
      <c r="B790" s="1">
        <v>42.0</v>
      </c>
      <c r="C790" s="1">
        <v>22000.0</v>
      </c>
      <c r="D790" s="1" t="s">
        <v>25</v>
      </c>
      <c r="E790" s="1">
        <v>16509.6</v>
      </c>
      <c r="F790" s="1">
        <v>5.0</v>
      </c>
      <c r="G790" s="1">
        <v>30.0</v>
      </c>
      <c r="H790" s="1">
        <v>11.0</v>
      </c>
      <c r="I790" s="1" t="s">
        <v>22</v>
      </c>
      <c r="J790" s="1">
        <v>0.31</v>
      </c>
      <c r="K790" s="1">
        <v>0.154</v>
      </c>
      <c r="L790" s="6" t="str">
        <f>if(J790&gt;QUARTILE!$B$3, "TOP", if(J790&lt;QUARTILE!$B$4, "BOTTOM", 0))</f>
        <v>BOTTOM</v>
      </c>
      <c r="M790" s="6">
        <f t="shared" si="1"/>
        <v>2</v>
      </c>
    </row>
    <row r="791">
      <c r="A791" s="1">
        <v>103125.0</v>
      </c>
      <c r="B791" s="1">
        <v>52.0</v>
      </c>
      <c r="C791" s="1">
        <v>23000.0</v>
      </c>
      <c r="D791" s="1" t="s">
        <v>27</v>
      </c>
      <c r="E791" s="1">
        <v>17881.98</v>
      </c>
      <c r="F791" s="1">
        <v>3.0</v>
      </c>
      <c r="G791" s="1">
        <v>18.0</v>
      </c>
      <c r="H791" s="1">
        <v>7.0</v>
      </c>
      <c r="I791" s="1" t="s">
        <v>22</v>
      </c>
      <c r="J791" s="1">
        <v>0.172</v>
      </c>
      <c r="K791" s="1">
        <v>0.782</v>
      </c>
      <c r="L791" s="6" t="str">
        <f>if(J791&gt;QUARTILE!$B$3, "TOP", if(J791&lt;QUARTILE!$B$4, "BOTTOM", 0))</f>
        <v>BOTTOM</v>
      </c>
      <c r="M791" s="6">
        <f t="shared" si="1"/>
        <v>2</v>
      </c>
    </row>
    <row r="792">
      <c r="A792" s="1">
        <v>103126.0</v>
      </c>
      <c r="B792" s="1">
        <v>24.0</v>
      </c>
      <c r="C792" s="1">
        <v>10000.0</v>
      </c>
      <c r="D792" s="1" t="s">
        <v>27</v>
      </c>
      <c r="E792" s="1">
        <v>8539.92</v>
      </c>
      <c r="F792" s="1">
        <v>2.0</v>
      </c>
      <c r="G792" s="1">
        <v>22.0</v>
      </c>
      <c r="H792" s="1">
        <v>12.0</v>
      </c>
      <c r="I792" s="1" t="s">
        <v>22</v>
      </c>
      <c r="J792" s="1">
        <v>0.2</v>
      </c>
      <c r="K792" s="1">
        <v>0.602</v>
      </c>
      <c r="L792" s="6" t="str">
        <f>if(J792&gt;QUARTILE!$B$3, "TOP", if(J792&lt;QUARTILE!$B$4, "BOTTOM", 0))</f>
        <v>BOTTOM</v>
      </c>
      <c r="M792" s="6">
        <f t="shared" si="1"/>
        <v>2</v>
      </c>
    </row>
    <row r="793">
      <c r="A793" s="1">
        <v>103127.0</v>
      </c>
      <c r="B793" s="1">
        <v>38.0</v>
      </c>
      <c r="C793" s="1">
        <v>39000.0</v>
      </c>
      <c r="D793" s="1" t="s">
        <v>23</v>
      </c>
      <c r="E793" s="1">
        <v>118.29</v>
      </c>
      <c r="F793" s="1">
        <v>4.0</v>
      </c>
      <c r="G793" s="1">
        <v>18.0</v>
      </c>
      <c r="H793" s="1">
        <v>7.0</v>
      </c>
      <c r="I793" s="1" t="s">
        <v>22</v>
      </c>
      <c r="J793" s="1">
        <v>0.112</v>
      </c>
      <c r="K793" s="1">
        <v>0.91</v>
      </c>
      <c r="L793" s="6" t="str">
        <f>if(J793&gt;QUARTILE!$B$3, "TOP", if(J793&lt;QUARTILE!$B$4, "BOTTOM", 0))</f>
        <v>BOTTOM</v>
      </c>
      <c r="M793" s="6">
        <f t="shared" si="1"/>
        <v>2</v>
      </c>
    </row>
    <row r="794">
      <c r="A794" s="1">
        <v>103135.0</v>
      </c>
      <c r="B794" s="1">
        <v>66.0</v>
      </c>
      <c r="C794" s="1">
        <v>40000.0</v>
      </c>
      <c r="D794" s="1" t="s">
        <v>17</v>
      </c>
      <c r="E794" s="1">
        <v>2033.98</v>
      </c>
      <c r="F794" s="1">
        <v>4.0</v>
      </c>
      <c r="G794" s="1">
        <v>21.0</v>
      </c>
      <c r="H794" s="1">
        <v>2.0</v>
      </c>
      <c r="I794" s="1" t="s">
        <v>22</v>
      </c>
      <c r="J794" s="1">
        <v>0.292</v>
      </c>
      <c r="K794" s="1">
        <v>0.213</v>
      </c>
      <c r="L794" s="6" t="str">
        <f>if(J794&gt;QUARTILE!$B$3, "TOP", if(J794&lt;QUARTILE!$B$4, "BOTTOM", 0))</f>
        <v>BOTTOM</v>
      </c>
      <c r="M794" s="6">
        <f t="shared" si="1"/>
        <v>2</v>
      </c>
    </row>
    <row r="795">
      <c r="A795" s="1">
        <v>103136.0</v>
      </c>
      <c r="B795" s="1">
        <v>28.0</v>
      </c>
      <c r="C795" s="1">
        <v>14000.0</v>
      </c>
      <c r="D795" s="1" t="s">
        <v>23</v>
      </c>
      <c r="E795" s="1">
        <v>76254.02</v>
      </c>
      <c r="F795" s="1">
        <v>1.0</v>
      </c>
      <c r="G795" s="1">
        <v>24.0</v>
      </c>
      <c r="H795" s="1">
        <v>17.0</v>
      </c>
      <c r="I795" s="1" t="s">
        <v>18</v>
      </c>
      <c r="J795" s="1">
        <v>0.202</v>
      </c>
      <c r="K795" s="1">
        <v>0.225</v>
      </c>
      <c r="L795" s="6" t="str">
        <f>if(J795&gt;QUARTILE!$B$3, "TOP", if(J795&lt;QUARTILE!$B$4, "BOTTOM", 0))</f>
        <v>BOTTOM</v>
      </c>
      <c r="M795" s="6">
        <f t="shared" si="1"/>
        <v>1</v>
      </c>
    </row>
    <row r="796">
      <c r="A796" s="1">
        <v>103145.0</v>
      </c>
      <c r="B796" s="1">
        <v>59.0</v>
      </c>
      <c r="C796" s="1">
        <v>29000.0</v>
      </c>
      <c r="D796" s="1" t="s">
        <v>27</v>
      </c>
      <c r="E796" s="1">
        <v>28304.07</v>
      </c>
      <c r="F796" s="1">
        <v>1.0</v>
      </c>
      <c r="G796" s="1">
        <v>23.0</v>
      </c>
      <c r="H796" s="1">
        <v>5.0</v>
      </c>
      <c r="I796" s="1" t="s">
        <v>22</v>
      </c>
      <c r="J796" s="1">
        <v>0.244</v>
      </c>
      <c r="K796" s="1">
        <v>0.413</v>
      </c>
      <c r="L796" s="6" t="str">
        <f>if(J796&gt;QUARTILE!$B$3, "TOP", if(J796&lt;QUARTILE!$B$4, "BOTTOM", 0))</f>
        <v>BOTTOM</v>
      </c>
      <c r="M796" s="6">
        <f t="shared" si="1"/>
        <v>2</v>
      </c>
    </row>
    <row r="797">
      <c r="A797" s="1">
        <v>103149.0</v>
      </c>
      <c r="B797" s="1">
        <v>63.0</v>
      </c>
      <c r="C797" s="1">
        <v>18000.0</v>
      </c>
      <c r="D797" s="1" t="s">
        <v>27</v>
      </c>
      <c r="E797" s="1">
        <v>18436.54</v>
      </c>
      <c r="F797" s="1">
        <v>2.0</v>
      </c>
      <c r="G797" s="1">
        <v>19.0</v>
      </c>
      <c r="H797" s="1">
        <v>7.0</v>
      </c>
      <c r="I797" s="1" t="s">
        <v>22</v>
      </c>
      <c r="J797" s="1">
        <v>0.262</v>
      </c>
      <c r="K797" s="1">
        <v>0.385</v>
      </c>
      <c r="L797" s="6" t="str">
        <f>if(J797&gt;QUARTILE!$B$3, "TOP", if(J797&lt;QUARTILE!$B$4, "BOTTOM", 0))</f>
        <v>BOTTOM</v>
      </c>
      <c r="M797" s="6">
        <f t="shared" si="1"/>
        <v>2</v>
      </c>
    </row>
    <row r="798">
      <c r="A798" s="1">
        <v>103153.0</v>
      </c>
      <c r="B798" s="1">
        <v>50.0</v>
      </c>
      <c r="C798" s="1">
        <v>15000.0</v>
      </c>
      <c r="D798" s="1" t="s">
        <v>23</v>
      </c>
      <c r="E798" s="1">
        <v>15809.4</v>
      </c>
      <c r="F798" s="1">
        <v>5.0</v>
      </c>
      <c r="G798" s="1">
        <v>18.0</v>
      </c>
      <c r="H798" s="1">
        <v>6.0</v>
      </c>
      <c r="I798" s="1" t="s">
        <v>22</v>
      </c>
      <c r="J798" s="1">
        <v>0.277</v>
      </c>
      <c r="K798" s="1">
        <v>0.393</v>
      </c>
      <c r="L798" s="6" t="str">
        <f>if(J798&gt;QUARTILE!$B$3, "TOP", if(J798&lt;QUARTILE!$B$4, "BOTTOM", 0))</f>
        <v>BOTTOM</v>
      </c>
      <c r="M798" s="6">
        <f t="shared" si="1"/>
        <v>2</v>
      </c>
    </row>
    <row r="799">
      <c r="A799" s="1">
        <v>103158.0</v>
      </c>
      <c r="B799" s="1">
        <v>50.0</v>
      </c>
      <c r="C799" s="1">
        <v>23000.0</v>
      </c>
      <c r="D799" s="1" t="s">
        <v>23</v>
      </c>
      <c r="E799" s="1">
        <v>439.61</v>
      </c>
      <c r="F799" s="1">
        <v>2.0</v>
      </c>
      <c r="G799" s="1">
        <v>17.0</v>
      </c>
      <c r="H799" s="1">
        <v>1.0</v>
      </c>
      <c r="I799" s="1" t="s">
        <v>22</v>
      </c>
      <c r="J799" s="1">
        <v>0.244</v>
      </c>
      <c r="K799" s="1">
        <v>0.936</v>
      </c>
      <c r="L799" s="6" t="str">
        <f>if(J799&gt;QUARTILE!$B$3, "TOP", if(J799&lt;QUARTILE!$B$4, "BOTTOM", 0))</f>
        <v>BOTTOM</v>
      </c>
      <c r="M799" s="6">
        <f t="shared" si="1"/>
        <v>2</v>
      </c>
    </row>
    <row r="800">
      <c r="A800" s="1">
        <v>103159.0</v>
      </c>
      <c r="B800" s="1">
        <v>76.0</v>
      </c>
      <c r="C800" s="1">
        <v>29000.0</v>
      </c>
      <c r="D800" s="1" t="s">
        <v>23</v>
      </c>
      <c r="E800" s="1">
        <v>5474.4</v>
      </c>
      <c r="F800" s="1">
        <v>3.0</v>
      </c>
      <c r="G800" s="1">
        <v>17.0</v>
      </c>
      <c r="H800" s="1">
        <v>8.0</v>
      </c>
      <c r="I800" s="1" t="s">
        <v>22</v>
      </c>
      <c r="J800" s="1">
        <v>0.18</v>
      </c>
      <c r="K800" s="1">
        <v>0.255</v>
      </c>
      <c r="L800" s="6" t="str">
        <f>if(J800&gt;QUARTILE!$B$3, "TOP", if(J800&lt;QUARTILE!$B$4, "BOTTOM", 0))</f>
        <v>BOTTOM</v>
      </c>
      <c r="M800" s="6">
        <f t="shared" si="1"/>
        <v>2</v>
      </c>
    </row>
    <row r="801">
      <c r="A801" s="1">
        <v>103160.0</v>
      </c>
      <c r="B801" s="1">
        <v>23.0</v>
      </c>
      <c r="C801" s="1">
        <v>25000.0</v>
      </c>
      <c r="D801" s="1" t="s">
        <v>17</v>
      </c>
      <c r="E801" s="1">
        <v>15658.92</v>
      </c>
      <c r="F801" s="1">
        <v>3.0</v>
      </c>
      <c r="G801" s="1">
        <v>18.0</v>
      </c>
      <c r="H801" s="1">
        <v>13.0</v>
      </c>
      <c r="I801" s="1" t="s">
        <v>18</v>
      </c>
      <c r="J801" s="1">
        <v>0.011</v>
      </c>
      <c r="K801" s="1">
        <v>0.112</v>
      </c>
      <c r="L801" s="6" t="str">
        <f>if(J801&gt;QUARTILE!$B$3, "TOP", if(J801&lt;QUARTILE!$B$4, "BOTTOM", 0))</f>
        <v>BOTTOM</v>
      </c>
      <c r="M801" s="6">
        <f t="shared" si="1"/>
        <v>1</v>
      </c>
    </row>
    <row r="802">
      <c r="A802" s="1">
        <v>103167.0</v>
      </c>
      <c r="B802" s="1">
        <v>19.0</v>
      </c>
      <c r="C802" s="1">
        <v>7000.0</v>
      </c>
      <c r="D802" s="1" t="s">
        <v>23</v>
      </c>
      <c r="E802" s="1">
        <v>4633.13</v>
      </c>
      <c r="F802" s="1">
        <v>5.0</v>
      </c>
      <c r="G802" s="1">
        <v>19.0</v>
      </c>
      <c r="H802" s="1">
        <v>21.0</v>
      </c>
      <c r="I802" s="1" t="s">
        <v>26</v>
      </c>
      <c r="J802" s="1">
        <v>0.289</v>
      </c>
      <c r="K802" s="1">
        <v>0.0</v>
      </c>
      <c r="L802" s="6" t="str">
        <f>if(J802&gt;QUARTILE!$B$3, "TOP", if(J802&lt;QUARTILE!$B$4, "BOTTOM", 0))</f>
        <v>BOTTOM</v>
      </c>
      <c r="M802" s="6">
        <f t="shared" si="1"/>
        <v>3</v>
      </c>
    </row>
    <row r="803">
      <c r="A803" s="1">
        <v>103174.0</v>
      </c>
      <c r="B803" s="1">
        <v>25.0</v>
      </c>
      <c r="C803" s="1">
        <v>60000.0</v>
      </c>
      <c r="D803" s="1" t="s">
        <v>27</v>
      </c>
      <c r="E803" s="1">
        <v>3508.11</v>
      </c>
      <c r="F803" s="1">
        <v>2.0</v>
      </c>
      <c r="G803" s="1">
        <v>21.0</v>
      </c>
      <c r="H803" s="1">
        <v>12.0</v>
      </c>
      <c r="I803" s="1" t="s">
        <v>22</v>
      </c>
      <c r="J803" s="1">
        <v>0.147</v>
      </c>
      <c r="K803" s="1">
        <v>0.074</v>
      </c>
      <c r="L803" s="6" t="str">
        <f>if(J803&gt;QUARTILE!$B$3, "TOP", if(J803&lt;QUARTILE!$B$4, "BOTTOM", 0))</f>
        <v>BOTTOM</v>
      </c>
      <c r="M803" s="6">
        <f t="shared" si="1"/>
        <v>2</v>
      </c>
    </row>
    <row r="804">
      <c r="A804" s="1">
        <v>103184.0</v>
      </c>
      <c r="B804" s="1">
        <v>39.0</v>
      </c>
      <c r="C804" s="1">
        <v>29000.0</v>
      </c>
      <c r="D804" s="1" t="s">
        <v>23</v>
      </c>
      <c r="E804" s="1">
        <v>17830.87</v>
      </c>
      <c r="F804" s="1">
        <v>3.0</v>
      </c>
      <c r="G804" s="1">
        <v>18.0</v>
      </c>
      <c r="H804" s="1">
        <v>9.0</v>
      </c>
      <c r="I804" s="1" t="s">
        <v>22</v>
      </c>
      <c r="J804" s="1">
        <v>0.109</v>
      </c>
      <c r="K804" s="1">
        <v>0.123</v>
      </c>
      <c r="L804" s="6" t="str">
        <f>if(J804&gt;QUARTILE!$B$3, "TOP", if(J804&lt;QUARTILE!$B$4, "BOTTOM", 0))</f>
        <v>BOTTOM</v>
      </c>
      <c r="M804" s="6">
        <f t="shared" si="1"/>
        <v>2</v>
      </c>
    </row>
    <row r="805">
      <c r="A805" s="1">
        <v>103187.0</v>
      </c>
      <c r="B805" s="1">
        <v>40.0</v>
      </c>
      <c r="C805" s="1">
        <v>16000.0</v>
      </c>
      <c r="D805" s="1" t="s">
        <v>23</v>
      </c>
      <c r="E805" s="1">
        <v>51653.59</v>
      </c>
      <c r="F805" s="1">
        <v>5.0</v>
      </c>
      <c r="G805" s="1">
        <v>15.0</v>
      </c>
      <c r="H805" s="1">
        <v>12.0</v>
      </c>
      <c r="I805" s="1" t="s">
        <v>18</v>
      </c>
      <c r="J805" s="1">
        <v>0.271</v>
      </c>
      <c r="K805" s="1">
        <v>0.035</v>
      </c>
      <c r="L805" s="6" t="str">
        <f>if(J805&gt;QUARTILE!$B$3, "TOP", if(J805&lt;QUARTILE!$B$4, "BOTTOM", 0))</f>
        <v>BOTTOM</v>
      </c>
      <c r="M805" s="6">
        <f t="shared" si="1"/>
        <v>1</v>
      </c>
    </row>
    <row r="806">
      <c r="A806" s="1">
        <v>103189.0</v>
      </c>
      <c r="B806" s="1">
        <v>19.0</v>
      </c>
      <c r="C806" s="1">
        <v>36000.0</v>
      </c>
      <c r="D806" s="1" t="s">
        <v>27</v>
      </c>
      <c r="E806" s="1">
        <v>17248.92</v>
      </c>
      <c r="F806" s="1">
        <v>2.0</v>
      </c>
      <c r="G806" s="1">
        <v>16.0</v>
      </c>
      <c r="H806" s="1">
        <v>15.0</v>
      </c>
      <c r="I806" s="1" t="s">
        <v>22</v>
      </c>
      <c r="J806" s="1">
        <v>0.082</v>
      </c>
      <c r="K806" s="1">
        <v>0.282</v>
      </c>
      <c r="L806" s="6" t="str">
        <f>if(J806&gt;QUARTILE!$B$3, "TOP", if(J806&lt;QUARTILE!$B$4, "BOTTOM", 0))</f>
        <v>BOTTOM</v>
      </c>
      <c r="M806" s="6">
        <f t="shared" si="1"/>
        <v>2</v>
      </c>
    </row>
    <row r="807">
      <c r="A807" s="1">
        <v>103192.0</v>
      </c>
      <c r="B807" s="1">
        <v>52.0</v>
      </c>
      <c r="C807" s="1">
        <v>22000.0</v>
      </c>
      <c r="D807" s="1" t="s">
        <v>27</v>
      </c>
      <c r="E807" s="1">
        <v>5865.4</v>
      </c>
      <c r="F807" s="1">
        <v>5.0</v>
      </c>
      <c r="G807" s="1">
        <v>22.0</v>
      </c>
      <c r="H807" s="1">
        <v>8.0</v>
      </c>
      <c r="I807" s="1" t="s">
        <v>22</v>
      </c>
      <c r="J807" s="1">
        <v>0.165</v>
      </c>
      <c r="K807" s="1">
        <v>0.674</v>
      </c>
      <c r="L807" s="6" t="str">
        <f>if(J807&gt;QUARTILE!$B$3, "TOP", if(J807&lt;QUARTILE!$B$4, "BOTTOM", 0))</f>
        <v>BOTTOM</v>
      </c>
      <c r="M807" s="6">
        <f t="shared" si="1"/>
        <v>2</v>
      </c>
    </row>
    <row r="808">
      <c r="A808" s="1">
        <v>103193.0</v>
      </c>
      <c r="B808" s="1">
        <v>51.0</v>
      </c>
      <c r="C808" s="1">
        <v>42000.0</v>
      </c>
      <c r="D808" s="1" t="s">
        <v>30</v>
      </c>
      <c r="E808" s="1">
        <v>8.46</v>
      </c>
      <c r="F808" s="1">
        <v>2.0</v>
      </c>
      <c r="G808" s="1">
        <v>27.0</v>
      </c>
      <c r="H808" s="1">
        <v>5.0</v>
      </c>
      <c r="I808" s="1" t="s">
        <v>22</v>
      </c>
      <c r="J808" s="1">
        <v>0.157</v>
      </c>
      <c r="K808" s="1">
        <v>0.366</v>
      </c>
      <c r="L808" s="6" t="str">
        <f>if(J808&gt;QUARTILE!$B$3, "TOP", if(J808&lt;QUARTILE!$B$4, "BOTTOM", 0))</f>
        <v>BOTTOM</v>
      </c>
      <c r="M808" s="6">
        <f t="shared" si="1"/>
        <v>2</v>
      </c>
    </row>
    <row r="809">
      <c r="A809" s="1">
        <v>103200.0</v>
      </c>
      <c r="B809" s="1">
        <v>75.0</v>
      </c>
      <c r="C809" s="1">
        <v>31000.0</v>
      </c>
      <c r="D809" s="1" t="s">
        <v>27</v>
      </c>
      <c r="E809" s="1">
        <v>34435.84</v>
      </c>
      <c r="F809" s="1">
        <v>5.0</v>
      </c>
      <c r="G809" s="1">
        <v>24.0</v>
      </c>
      <c r="H809" s="1">
        <v>5.0</v>
      </c>
      <c r="I809" s="1" t="s">
        <v>18</v>
      </c>
      <c r="J809" s="1">
        <v>0.268</v>
      </c>
      <c r="K809" s="1">
        <v>0.311</v>
      </c>
      <c r="L809" s="6" t="str">
        <f>if(J809&gt;QUARTILE!$B$3, "TOP", if(J809&lt;QUARTILE!$B$4, "BOTTOM", 0))</f>
        <v>BOTTOM</v>
      </c>
      <c r="M809" s="6">
        <f t="shared" si="1"/>
        <v>1</v>
      </c>
    </row>
    <row r="810">
      <c r="A810" s="1">
        <v>103207.0</v>
      </c>
      <c r="B810" s="1">
        <v>74.0</v>
      </c>
      <c r="C810" s="1">
        <v>38000.0</v>
      </c>
      <c r="D810" s="1" t="s">
        <v>23</v>
      </c>
      <c r="E810" s="1">
        <v>26278.29</v>
      </c>
      <c r="F810" s="1">
        <v>5.0</v>
      </c>
      <c r="G810" s="1">
        <v>27.0</v>
      </c>
      <c r="H810" s="1">
        <v>5.0</v>
      </c>
      <c r="I810" s="1" t="s">
        <v>22</v>
      </c>
      <c r="J810" s="1">
        <v>0.24</v>
      </c>
      <c r="K810" s="1">
        <v>0.682</v>
      </c>
      <c r="L810" s="6" t="str">
        <f>if(J810&gt;QUARTILE!$B$3, "TOP", if(J810&lt;QUARTILE!$B$4, "BOTTOM", 0))</f>
        <v>BOTTOM</v>
      </c>
      <c r="M810" s="6">
        <f t="shared" si="1"/>
        <v>2</v>
      </c>
    </row>
    <row r="811">
      <c r="A811" s="1">
        <v>103214.0</v>
      </c>
      <c r="B811" s="1">
        <v>72.0</v>
      </c>
      <c r="C811" s="1">
        <v>15000.0</v>
      </c>
      <c r="D811" s="1" t="s">
        <v>27</v>
      </c>
      <c r="E811" s="1">
        <v>62546.77</v>
      </c>
      <c r="F811" s="1">
        <v>5.0</v>
      </c>
      <c r="G811" s="1">
        <v>21.0</v>
      </c>
      <c r="H811" s="1">
        <v>5.0</v>
      </c>
      <c r="I811" s="1" t="s">
        <v>18</v>
      </c>
      <c r="J811" s="1">
        <v>0.139</v>
      </c>
      <c r="K811" s="1">
        <v>0.0</v>
      </c>
      <c r="L811" s="6" t="str">
        <f>if(J811&gt;QUARTILE!$B$3, "TOP", if(J811&lt;QUARTILE!$B$4, "BOTTOM", 0))</f>
        <v>BOTTOM</v>
      </c>
      <c r="M811" s="6">
        <f t="shared" si="1"/>
        <v>1</v>
      </c>
    </row>
    <row r="812">
      <c r="A812" s="1">
        <v>103215.0</v>
      </c>
      <c r="B812" s="1">
        <v>33.0</v>
      </c>
      <c r="C812" s="1">
        <v>31000.0</v>
      </c>
      <c r="D812" s="1" t="s">
        <v>27</v>
      </c>
      <c r="E812" s="1">
        <v>11038.5</v>
      </c>
      <c r="F812" s="1">
        <v>3.0</v>
      </c>
      <c r="G812" s="1">
        <v>15.0</v>
      </c>
      <c r="H812" s="1">
        <v>8.0</v>
      </c>
      <c r="I812" s="1" t="s">
        <v>22</v>
      </c>
      <c r="J812" s="1">
        <v>0.3</v>
      </c>
      <c r="K812" s="1">
        <v>0.456</v>
      </c>
      <c r="L812" s="6" t="str">
        <f>if(J812&gt;QUARTILE!$B$3, "TOP", if(J812&lt;QUARTILE!$B$4, "BOTTOM", 0))</f>
        <v>BOTTOM</v>
      </c>
      <c r="M812" s="6">
        <f t="shared" si="1"/>
        <v>2</v>
      </c>
    </row>
    <row r="813">
      <c r="A813" s="1">
        <v>103227.0</v>
      </c>
      <c r="B813" s="1">
        <v>45.0</v>
      </c>
      <c r="C813" s="1">
        <v>27000.0</v>
      </c>
      <c r="D813" s="1" t="s">
        <v>25</v>
      </c>
      <c r="E813" s="1">
        <v>5843.34</v>
      </c>
      <c r="F813" s="1">
        <v>5.0</v>
      </c>
      <c r="G813" s="1">
        <v>27.0</v>
      </c>
      <c r="H813" s="1">
        <v>9.0</v>
      </c>
      <c r="I813" s="1" t="s">
        <v>22</v>
      </c>
      <c r="J813" s="1">
        <v>0.151</v>
      </c>
      <c r="K813" s="1">
        <v>0.331</v>
      </c>
      <c r="L813" s="6" t="str">
        <f>if(J813&gt;QUARTILE!$B$3, "TOP", if(J813&lt;QUARTILE!$B$4, "BOTTOM", 0))</f>
        <v>BOTTOM</v>
      </c>
      <c r="M813" s="6">
        <f t="shared" si="1"/>
        <v>2</v>
      </c>
    </row>
    <row r="814">
      <c r="A814" s="1">
        <v>103239.0</v>
      </c>
      <c r="B814" s="1">
        <v>38.0</v>
      </c>
      <c r="C814" s="1">
        <v>32000.0</v>
      </c>
      <c r="D814" s="1" t="s">
        <v>25</v>
      </c>
      <c r="E814" s="1">
        <v>5779.6</v>
      </c>
      <c r="F814" s="1">
        <v>1.0</v>
      </c>
      <c r="G814" s="1">
        <v>14.0</v>
      </c>
      <c r="H814" s="1">
        <v>11.0</v>
      </c>
      <c r="I814" s="1" t="s">
        <v>18</v>
      </c>
      <c r="J814" s="1">
        <v>0.096</v>
      </c>
      <c r="K814" s="1">
        <v>0.614</v>
      </c>
      <c r="L814" s="6" t="str">
        <f>if(J814&gt;QUARTILE!$B$3, "TOP", if(J814&lt;QUARTILE!$B$4, "BOTTOM", 0))</f>
        <v>BOTTOM</v>
      </c>
      <c r="M814" s="6">
        <f t="shared" si="1"/>
        <v>1</v>
      </c>
    </row>
    <row r="815">
      <c r="A815" s="1">
        <v>103243.0</v>
      </c>
      <c r="B815" s="1">
        <v>35.0</v>
      </c>
      <c r="C815" s="1">
        <v>10000.0</v>
      </c>
      <c r="D815" s="1" t="s">
        <v>17</v>
      </c>
      <c r="E815" s="1">
        <v>2556.96</v>
      </c>
      <c r="F815" s="1">
        <v>2.0</v>
      </c>
      <c r="G815" s="1">
        <v>18.0</v>
      </c>
      <c r="H815" s="1">
        <v>14.0</v>
      </c>
      <c r="I815" s="1" t="s">
        <v>18</v>
      </c>
      <c r="J815" s="1">
        <v>0.062</v>
      </c>
      <c r="K815" s="1">
        <v>0.923</v>
      </c>
      <c r="L815" s="6" t="str">
        <f>if(J815&gt;QUARTILE!$B$3, "TOP", if(J815&lt;QUARTILE!$B$4, "BOTTOM", 0))</f>
        <v>BOTTOM</v>
      </c>
      <c r="M815" s="6">
        <f t="shared" si="1"/>
        <v>1</v>
      </c>
    </row>
    <row r="816">
      <c r="A816" s="1">
        <v>103244.0</v>
      </c>
      <c r="B816" s="1">
        <v>25.0</v>
      </c>
      <c r="C816" s="1">
        <v>16000.0</v>
      </c>
      <c r="D816" s="1" t="s">
        <v>23</v>
      </c>
      <c r="E816" s="1">
        <v>27792.43</v>
      </c>
      <c r="F816" s="1">
        <v>5.0</v>
      </c>
      <c r="G816" s="1">
        <v>22.0</v>
      </c>
      <c r="H816" s="1">
        <v>19.0</v>
      </c>
      <c r="I816" s="1" t="s">
        <v>18</v>
      </c>
      <c r="J816" s="1">
        <v>0.236</v>
      </c>
      <c r="K816" s="1">
        <v>0.766</v>
      </c>
      <c r="L816" s="6" t="str">
        <f>if(J816&gt;QUARTILE!$B$3, "TOP", if(J816&lt;QUARTILE!$B$4, "BOTTOM", 0))</f>
        <v>BOTTOM</v>
      </c>
      <c r="M816" s="6">
        <f t="shared" si="1"/>
        <v>1</v>
      </c>
    </row>
    <row r="817">
      <c r="A817" s="1">
        <v>103247.0</v>
      </c>
      <c r="B817" s="1">
        <v>50.0</v>
      </c>
      <c r="C817" s="1">
        <v>22000.0</v>
      </c>
      <c r="D817" s="1" t="s">
        <v>25</v>
      </c>
      <c r="E817" s="1">
        <v>3674.41</v>
      </c>
      <c r="F817" s="1">
        <v>1.0</v>
      </c>
      <c r="G817" s="1">
        <v>18.0</v>
      </c>
      <c r="H817" s="1">
        <v>5.0</v>
      </c>
      <c r="I817" s="1" t="s">
        <v>22</v>
      </c>
      <c r="J817" s="1">
        <v>0.214</v>
      </c>
      <c r="K817" s="1">
        <v>0.763</v>
      </c>
      <c r="L817" s="6" t="str">
        <f>if(J817&gt;QUARTILE!$B$3, "TOP", if(J817&lt;QUARTILE!$B$4, "BOTTOM", 0))</f>
        <v>BOTTOM</v>
      </c>
      <c r="M817" s="6">
        <f t="shared" si="1"/>
        <v>2</v>
      </c>
    </row>
    <row r="818">
      <c r="A818" s="1">
        <v>103249.0</v>
      </c>
      <c r="B818" s="1">
        <v>33.0</v>
      </c>
      <c r="C818" s="1">
        <v>32000.0</v>
      </c>
      <c r="D818" s="1" t="s">
        <v>23</v>
      </c>
      <c r="E818" s="1">
        <v>24418.61</v>
      </c>
      <c r="F818" s="1">
        <v>5.0</v>
      </c>
      <c r="G818" s="1">
        <v>17.0</v>
      </c>
      <c r="H818" s="1">
        <v>10.0</v>
      </c>
      <c r="I818" s="1" t="s">
        <v>22</v>
      </c>
      <c r="J818" s="1">
        <v>0.227</v>
      </c>
      <c r="K818" s="1">
        <v>0.066</v>
      </c>
      <c r="L818" s="6" t="str">
        <f>if(J818&gt;QUARTILE!$B$3, "TOP", if(J818&lt;QUARTILE!$B$4, "BOTTOM", 0))</f>
        <v>BOTTOM</v>
      </c>
      <c r="M818" s="6">
        <f t="shared" si="1"/>
        <v>2</v>
      </c>
    </row>
    <row r="819">
      <c r="A819" s="1">
        <v>103250.0</v>
      </c>
      <c r="B819" s="1">
        <v>29.0</v>
      </c>
      <c r="C819" s="1">
        <v>20000.0</v>
      </c>
      <c r="D819" s="1" t="s">
        <v>25</v>
      </c>
      <c r="E819" s="1">
        <v>7776.06</v>
      </c>
      <c r="F819" s="1">
        <v>1.0</v>
      </c>
      <c r="G819" s="1">
        <v>11.0</v>
      </c>
      <c r="H819" s="1">
        <v>16.0</v>
      </c>
      <c r="I819" s="1" t="s">
        <v>18</v>
      </c>
      <c r="J819" s="1">
        <v>0.232</v>
      </c>
      <c r="K819" s="1">
        <v>0.705</v>
      </c>
      <c r="L819" s="6" t="str">
        <f>if(J819&gt;QUARTILE!$B$3, "TOP", if(J819&lt;QUARTILE!$B$4, "BOTTOM", 0))</f>
        <v>BOTTOM</v>
      </c>
      <c r="M819" s="6">
        <f t="shared" si="1"/>
        <v>1</v>
      </c>
    </row>
    <row r="820">
      <c r="A820" s="1">
        <v>103253.0</v>
      </c>
      <c r="B820" s="1">
        <v>51.0</v>
      </c>
      <c r="C820" s="1">
        <v>10000.0</v>
      </c>
      <c r="D820" s="1" t="s">
        <v>17</v>
      </c>
      <c r="E820" s="1">
        <v>38261.48</v>
      </c>
      <c r="F820" s="1">
        <v>2.0</v>
      </c>
      <c r="G820" s="1">
        <v>25.0</v>
      </c>
      <c r="H820" s="1">
        <v>6.0</v>
      </c>
      <c r="I820" s="1" t="s">
        <v>18</v>
      </c>
      <c r="J820" s="1">
        <v>0.126</v>
      </c>
      <c r="K820" s="1">
        <v>0.085</v>
      </c>
      <c r="L820" s="6" t="str">
        <f>if(J820&gt;QUARTILE!$B$3, "TOP", if(J820&lt;QUARTILE!$B$4, "BOTTOM", 0))</f>
        <v>BOTTOM</v>
      </c>
      <c r="M820" s="6">
        <f t="shared" si="1"/>
        <v>1</v>
      </c>
    </row>
    <row r="821">
      <c r="A821" s="1">
        <v>103255.0</v>
      </c>
      <c r="B821" s="1">
        <v>31.0</v>
      </c>
      <c r="C821" s="1">
        <v>7000.0</v>
      </c>
      <c r="D821" s="1" t="s">
        <v>23</v>
      </c>
      <c r="E821" s="1">
        <v>1262.63</v>
      </c>
      <c r="F821" s="1">
        <v>4.0</v>
      </c>
      <c r="G821" s="1">
        <v>22.0</v>
      </c>
      <c r="H821" s="1">
        <v>12.0</v>
      </c>
      <c r="I821" s="1" t="s">
        <v>18</v>
      </c>
      <c r="J821" s="1">
        <v>0.125</v>
      </c>
      <c r="K821" s="1">
        <v>0.188</v>
      </c>
      <c r="L821" s="6" t="str">
        <f>if(J821&gt;QUARTILE!$B$3, "TOP", if(J821&lt;QUARTILE!$B$4, "BOTTOM", 0))</f>
        <v>BOTTOM</v>
      </c>
      <c r="M821" s="6">
        <f t="shared" si="1"/>
        <v>1</v>
      </c>
    </row>
    <row r="822">
      <c r="A822" s="1">
        <v>103256.0</v>
      </c>
      <c r="B822" s="1">
        <v>53.0</v>
      </c>
      <c r="C822" s="1">
        <v>32000.0</v>
      </c>
      <c r="D822" s="1" t="s">
        <v>23</v>
      </c>
      <c r="E822" s="1">
        <v>9381.49</v>
      </c>
      <c r="F822" s="1">
        <v>1.0</v>
      </c>
      <c r="G822" s="1">
        <v>19.0</v>
      </c>
      <c r="H822" s="1">
        <v>4.0</v>
      </c>
      <c r="I822" s="1" t="s">
        <v>22</v>
      </c>
      <c r="J822" s="1">
        <v>0.206</v>
      </c>
      <c r="K822" s="1">
        <v>0.135</v>
      </c>
      <c r="L822" s="6" t="str">
        <f>if(J822&gt;QUARTILE!$B$3, "TOP", if(J822&lt;QUARTILE!$B$4, "BOTTOM", 0))</f>
        <v>BOTTOM</v>
      </c>
      <c r="M822" s="6">
        <f t="shared" si="1"/>
        <v>2</v>
      </c>
    </row>
    <row r="823">
      <c r="A823" s="1">
        <v>103260.0</v>
      </c>
      <c r="B823" s="1">
        <v>62.0</v>
      </c>
      <c r="C823" s="1">
        <v>43000.0</v>
      </c>
      <c r="D823" s="1" t="s">
        <v>23</v>
      </c>
      <c r="E823" s="1">
        <v>1043.4</v>
      </c>
      <c r="F823" s="1">
        <v>5.0</v>
      </c>
      <c r="G823" s="1">
        <v>18.0</v>
      </c>
      <c r="H823" s="1">
        <v>4.0</v>
      </c>
      <c r="I823" s="1" t="s">
        <v>22</v>
      </c>
      <c r="J823" s="1">
        <v>0.221</v>
      </c>
      <c r="K823" s="1">
        <v>0.177</v>
      </c>
      <c r="L823" s="6" t="str">
        <f>if(J823&gt;QUARTILE!$B$3, "TOP", if(J823&lt;QUARTILE!$B$4, "BOTTOM", 0))</f>
        <v>BOTTOM</v>
      </c>
      <c r="M823" s="6">
        <f t="shared" si="1"/>
        <v>2</v>
      </c>
    </row>
    <row r="824">
      <c r="A824" s="1">
        <v>103261.0</v>
      </c>
      <c r="B824" s="1">
        <v>19.0</v>
      </c>
      <c r="C824" s="1">
        <v>16000.0</v>
      </c>
      <c r="D824" s="1" t="s">
        <v>17</v>
      </c>
      <c r="E824" s="1">
        <v>6934.17</v>
      </c>
      <c r="F824" s="1">
        <v>3.0</v>
      </c>
      <c r="G824" s="1">
        <v>22.0</v>
      </c>
      <c r="H824" s="1">
        <v>17.0</v>
      </c>
      <c r="I824" s="1" t="s">
        <v>22</v>
      </c>
      <c r="J824" s="1">
        <v>0.048</v>
      </c>
      <c r="K824" s="1">
        <v>0.956</v>
      </c>
      <c r="L824" s="6" t="str">
        <f>if(J824&gt;QUARTILE!$B$3, "TOP", if(J824&lt;QUARTILE!$B$4, "BOTTOM", 0))</f>
        <v>BOTTOM</v>
      </c>
      <c r="M824" s="6">
        <f t="shared" si="1"/>
        <v>2</v>
      </c>
    </row>
    <row r="825">
      <c r="A825" s="1">
        <v>103262.0</v>
      </c>
      <c r="B825" s="1">
        <v>58.0</v>
      </c>
      <c r="C825" s="1">
        <v>47000.0</v>
      </c>
      <c r="D825" s="1" t="s">
        <v>27</v>
      </c>
      <c r="E825" s="1">
        <v>1030.41</v>
      </c>
      <c r="F825" s="1">
        <v>2.0</v>
      </c>
      <c r="G825" s="1">
        <v>26.0</v>
      </c>
      <c r="H825" s="1">
        <v>6.0</v>
      </c>
      <c r="I825" s="1" t="s">
        <v>22</v>
      </c>
      <c r="J825" s="1">
        <v>0.235</v>
      </c>
      <c r="K825" s="1">
        <v>0.017</v>
      </c>
      <c r="L825" s="6" t="str">
        <f>if(J825&gt;QUARTILE!$B$3, "TOP", if(J825&lt;QUARTILE!$B$4, "BOTTOM", 0))</f>
        <v>BOTTOM</v>
      </c>
      <c r="M825" s="6">
        <f t="shared" si="1"/>
        <v>2</v>
      </c>
    </row>
    <row r="826">
      <c r="A826" s="1">
        <v>103274.0</v>
      </c>
      <c r="B826" s="1">
        <v>43.0</v>
      </c>
      <c r="C826" s="1">
        <v>42000.0</v>
      </c>
      <c r="D826" s="1" t="s">
        <v>25</v>
      </c>
      <c r="E826" s="1">
        <v>16930.29</v>
      </c>
      <c r="F826" s="1">
        <v>5.0</v>
      </c>
      <c r="G826" s="1">
        <v>19.0</v>
      </c>
      <c r="H826" s="1">
        <v>16.0</v>
      </c>
      <c r="I826" s="1" t="s">
        <v>22</v>
      </c>
      <c r="J826" s="1">
        <v>0.233</v>
      </c>
      <c r="K826" s="1">
        <v>0.706</v>
      </c>
      <c r="L826" s="6" t="str">
        <f>if(J826&gt;QUARTILE!$B$3, "TOP", if(J826&lt;QUARTILE!$B$4, "BOTTOM", 0))</f>
        <v>BOTTOM</v>
      </c>
      <c r="M826" s="6">
        <f t="shared" si="1"/>
        <v>2</v>
      </c>
    </row>
    <row r="827">
      <c r="A827" s="1">
        <v>103275.0</v>
      </c>
      <c r="B827" s="1">
        <v>21.0</v>
      </c>
      <c r="C827" s="1">
        <v>23000.0</v>
      </c>
      <c r="D827" s="1" t="s">
        <v>21</v>
      </c>
      <c r="E827" s="1">
        <v>7324.36</v>
      </c>
      <c r="F827" s="1">
        <v>1.0</v>
      </c>
      <c r="G827" s="1">
        <v>30.0</v>
      </c>
      <c r="H827" s="1">
        <v>18.0</v>
      </c>
      <c r="I827" s="1" t="s">
        <v>22</v>
      </c>
      <c r="J827" s="1">
        <v>0.296</v>
      </c>
      <c r="K827" s="1">
        <v>0.463</v>
      </c>
      <c r="L827" s="6" t="str">
        <f>if(J827&gt;QUARTILE!$B$3, "TOP", if(J827&lt;QUARTILE!$B$4, "BOTTOM", 0))</f>
        <v>BOTTOM</v>
      </c>
      <c r="M827" s="6">
        <f t="shared" si="1"/>
        <v>2</v>
      </c>
    </row>
    <row r="828">
      <c r="A828" s="1">
        <v>103281.0</v>
      </c>
      <c r="B828" s="1">
        <v>60.0</v>
      </c>
      <c r="C828" s="1">
        <v>34000.0</v>
      </c>
      <c r="D828" s="1" t="s">
        <v>17</v>
      </c>
      <c r="E828" s="1">
        <v>26107.79</v>
      </c>
      <c r="F828" s="1">
        <v>2.0</v>
      </c>
      <c r="G828" s="1">
        <v>23.0</v>
      </c>
      <c r="H828" s="1">
        <v>6.0</v>
      </c>
      <c r="I828" s="1" t="s">
        <v>22</v>
      </c>
      <c r="J828" s="1">
        <v>0.284</v>
      </c>
      <c r="K828" s="1">
        <v>0.38</v>
      </c>
      <c r="L828" s="6" t="str">
        <f>if(J828&gt;QUARTILE!$B$3, "TOP", if(J828&lt;QUARTILE!$B$4, "BOTTOM", 0))</f>
        <v>BOTTOM</v>
      </c>
      <c r="M828" s="6">
        <f t="shared" si="1"/>
        <v>2</v>
      </c>
    </row>
    <row r="829">
      <c r="A829" s="1">
        <v>103283.0</v>
      </c>
      <c r="B829" s="1">
        <v>39.0</v>
      </c>
      <c r="C829" s="1">
        <v>11000.0</v>
      </c>
      <c r="D829" s="1" t="s">
        <v>27</v>
      </c>
      <c r="E829" s="1">
        <v>1443.85</v>
      </c>
      <c r="F829" s="1">
        <v>3.0</v>
      </c>
      <c r="G829" s="1">
        <v>23.0</v>
      </c>
      <c r="H829" s="1">
        <v>20.0</v>
      </c>
      <c r="I829" s="1" t="s">
        <v>22</v>
      </c>
      <c r="J829" s="1">
        <v>0.101</v>
      </c>
      <c r="K829" s="1">
        <v>0.016</v>
      </c>
      <c r="L829" s="6" t="str">
        <f>if(J829&gt;QUARTILE!$B$3, "TOP", if(J829&lt;QUARTILE!$B$4, "BOTTOM", 0))</f>
        <v>BOTTOM</v>
      </c>
      <c r="M829" s="6">
        <f t="shared" si="1"/>
        <v>2</v>
      </c>
    </row>
    <row r="830">
      <c r="A830" s="1">
        <v>103286.0</v>
      </c>
      <c r="B830" s="1">
        <v>69.0</v>
      </c>
      <c r="C830" s="1">
        <v>18000.0</v>
      </c>
      <c r="D830" s="1" t="s">
        <v>23</v>
      </c>
      <c r="E830" s="1">
        <v>67047.03</v>
      </c>
      <c r="F830" s="1">
        <v>5.0</v>
      </c>
      <c r="G830" s="1">
        <v>18.0</v>
      </c>
      <c r="H830" s="1">
        <v>8.0</v>
      </c>
      <c r="I830" s="1" t="s">
        <v>18</v>
      </c>
      <c r="J830" s="1">
        <v>0.163</v>
      </c>
      <c r="K830" s="1">
        <v>0.374</v>
      </c>
      <c r="L830" s="6" t="str">
        <f>if(J830&gt;QUARTILE!$B$3, "TOP", if(J830&lt;QUARTILE!$B$4, "BOTTOM", 0))</f>
        <v>BOTTOM</v>
      </c>
      <c r="M830" s="6">
        <f t="shared" si="1"/>
        <v>1</v>
      </c>
    </row>
    <row r="831">
      <c r="A831" s="1">
        <v>103289.0</v>
      </c>
      <c r="B831" s="1">
        <v>64.0</v>
      </c>
      <c r="C831" s="1">
        <v>12000.0</v>
      </c>
      <c r="D831" s="1" t="s">
        <v>25</v>
      </c>
      <c r="E831" s="1">
        <v>3785.81</v>
      </c>
      <c r="F831" s="1">
        <v>2.0</v>
      </c>
      <c r="G831" s="1">
        <v>13.0</v>
      </c>
      <c r="H831" s="1">
        <v>1.0</v>
      </c>
      <c r="I831" s="1" t="s">
        <v>22</v>
      </c>
      <c r="J831" s="1">
        <v>0.302</v>
      </c>
      <c r="K831" s="1">
        <v>0.792</v>
      </c>
      <c r="L831" s="6" t="str">
        <f>if(J831&gt;QUARTILE!$B$3, "TOP", if(J831&lt;QUARTILE!$B$4, "BOTTOM", 0))</f>
        <v>BOTTOM</v>
      </c>
      <c r="M831" s="6">
        <f t="shared" si="1"/>
        <v>2</v>
      </c>
    </row>
    <row r="832">
      <c r="A832" s="1">
        <v>103291.0</v>
      </c>
      <c r="B832" s="1">
        <v>59.0</v>
      </c>
      <c r="C832" s="1">
        <v>20000.0</v>
      </c>
      <c r="D832" s="1" t="s">
        <v>25</v>
      </c>
      <c r="E832" s="1">
        <v>8818.71</v>
      </c>
      <c r="F832" s="1">
        <v>3.0</v>
      </c>
      <c r="G832" s="1">
        <v>23.0</v>
      </c>
      <c r="H832" s="1">
        <v>6.0</v>
      </c>
      <c r="I832" s="1" t="s">
        <v>22</v>
      </c>
      <c r="J832" s="1">
        <v>0.28</v>
      </c>
      <c r="K832" s="1">
        <v>0.537</v>
      </c>
      <c r="L832" s="6" t="str">
        <f>if(J832&gt;QUARTILE!$B$3, "TOP", if(J832&lt;QUARTILE!$B$4, "BOTTOM", 0))</f>
        <v>BOTTOM</v>
      </c>
      <c r="M832" s="6">
        <f t="shared" si="1"/>
        <v>2</v>
      </c>
    </row>
    <row r="833">
      <c r="A833" s="1">
        <v>103294.0</v>
      </c>
      <c r="B833" s="1">
        <v>62.0</v>
      </c>
      <c r="C833" s="1">
        <v>9000.0</v>
      </c>
      <c r="D833" s="1" t="s">
        <v>23</v>
      </c>
      <c r="E833" s="1">
        <v>11359.7</v>
      </c>
      <c r="F833" s="1">
        <v>5.0</v>
      </c>
      <c r="G833" s="1">
        <v>22.0</v>
      </c>
      <c r="H833" s="1">
        <v>6.0</v>
      </c>
      <c r="I833" s="1" t="s">
        <v>22</v>
      </c>
      <c r="J833" s="1">
        <v>0.13</v>
      </c>
      <c r="K833" s="1">
        <v>0.584</v>
      </c>
      <c r="L833" s="6" t="str">
        <f>if(J833&gt;QUARTILE!$B$3, "TOP", if(J833&lt;QUARTILE!$B$4, "BOTTOM", 0))</f>
        <v>BOTTOM</v>
      </c>
      <c r="M833" s="6">
        <f t="shared" si="1"/>
        <v>2</v>
      </c>
    </row>
    <row r="834">
      <c r="A834" s="1">
        <v>103303.0</v>
      </c>
      <c r="B834" s="1">
        <v>33.0</v>
      </c>
      <c r="C834" s="1">
        <v>11000.0</v>
      </c>
      <c r="D834" s="1" t="s">
        <v>25</v>
      </c>
      <c r="E834" s="1">
        <v>13059.19</v>
      </c>
      <c r="F834" s="1">
        <v>2.0</v>
      </c>
      <c r="G834" s="1">
        <v>18.0</v>
      </c>
      <c r="H834" s="1">
        <v>9.0</v>
      </c>
      <c r="I834" s="1" t="s">
        <v>22</v>
      </c>
      <c r="J834" s="1">
        <v>0.267</v>
      </c>
      <c r="K834" s="1">
        <v>0.637</v>
      </c>
      <c r="L834" s="6" t="str">
        <f>if(J834&gt;QUARTILE!$B$3, "TOP", if(J834&lt;QUARTILE!$B$4, "BOTTOM", 0))</f>
        <v>BOTTOM</v>
      </c>
      <c r="M834" s="6">
        <f t="shared" si="1"/>
        <v>2</v>
      </c>
    </row>
    <row r="835">
      <c r="A835" s="1">
        <v>103306.0</v>
      </c>
      <c r="B835" s="1">
        <v>31.0</v>
      </c>
      <c r="C835" s="1">
        <v>17000.0</v>
      </c>
      <c r="D835" s="1" t="s">
        <v>27</v>
      </c>
      <c r="E835" s="1">
        <v>5006.49</v>
      </c>
      <c r="F835" s="1">
        <v>1.0</v>
      </c>
      <c r="G835" s="1">
        <v>20.0</v>
      </c>
      <c r="H835" s="1">
        <v>10.0</v>
      </c>
      <c r="I835" s="1" t="s">
        <v>22</v>
      </c>
      <c r="J835" s="1">
        <v>0.214</v>
      </c>
      <c r="K835" s="1">
        <v>0.638</v>
      </c>
      <c r="L835" s="6" t="str">
        <f>if(J835&gt;QUARTILE!$B$3, "TOP", if(J835&lt;QUARTILE!$B$4, "BOTTOM", 0))</f>
        <v>BOTTOM</v>
      </c>
      <c r="M835" s="6">
        <f t="shared" si="1"/>
        <v>2</v>
      </c>
    </row>
    <row r="836">
      <c r="A836" s="1">
        <v>103312.0</v>
      </c>
      <c r="B836" s="1">
        <v>44.0</v>
      </c>
      <c r="C836" s="1">
        <v>51000.0</v>
      </c>
      <c r="D836" s="1" t="s">
        <v>23</v>
      </c>
      <c r="E836" s="1">
        <v>8022.92</v>
      </c>
      <c r="F836" s="1">
        <v>1.0</v>
      </c>
      <c r="G836" s="1">
        <v>24.0</v>
      </c>
      <c r="H836" s="1">
        <v>11.0</v>
      </c>
      <c r="I836" s="1" t="s">
        <v>22</v>
      </c>
      <c r="J836" s="1">
        <v>0.285</v>
      </c>
      <c r="K836" s="1">
        <v>0.057</v>
      </c>
      <c r="L836" s="6" t="str">
        <f>if(J836&gt;QUARTILE!$B$3, "TOP", if(J836&lt;QUARTILE!$B$4, "BOTTOM", 0))</f>
        <v>BOTTOM</v>
      </c>
      <c r="M836" s="6">
        <f t="shared" si="1"/>
        <v>2</v>
      </c>
    </row>
    <row r="837">
      <c r="A837" s="1">
        <v>103314.0</v>
      </c>
      <c r="B837" s="1">
        <v>52.0</v>
      </c>
      <c r="C837" s="1">
        <v>22000.0</v>
      </c>
      <c r="D837" s="1" t="s">
        <v>23</v>
      </c>
      <c r="E837" s="1">
        <v>1437.48</v>
      </c>
      <c r="F837" s="1">
        <v>1.0</v>
      </c>
      <c r="G837" s="1">
        <v>12.0</v>
      </c>
      <c r="H837" s="1">
        <v>5.0</v>
      </c>
      <c r="I837" s="1" t="s">
        <v>22</v>
      </c>
      <c r="J837" s="1">
        <v>0.27</v>
      </c>
      <c r="K837" s="1">
        <v>0.847</v>
      </c>
      <c r="L837" s="6" t="str">
        <f>if(J837&gt;QUARTILE!$B$3, "TOP", if(J837&lt;QUARTILE!$B$4, "BOTTOM", 0))</f>
        <v>BOTTOM</v>
      </c>
      <c r="M837" s="6">
        <f t="shared" si="1"/>
        <v>2</v>
      </c>
    </row>
    <row r="838">
      <c r="A838" s="1">
        <v>103322.0</v>
      </c>
      <c r="B838" s="1">
        <v>42.0</v>
      </c>
      <c r="C838" s="1">
        <v>11000.0</v>
      </c>
      <c r="D838" s="1" t="s">
        <v>21</v>
      </c>
      <c r="E838" s="1">
        <v>43382.21</v>
      </c>
      <c r="F838" s="1">
        <v>5.0</v>
      </c>
      <c r="G838" s="1">
        <v>18.0</v>
      </c>
      <c r="H838" s="1">
        <v>9.0</v>
      </c>
      <c r="I838" s="1" t="s">
        <v>18</v>
      </c>
      <c r="J838" s="1">
        <v>0.279</v>
      </c>
      <c r="K838" s="1">
        <v>0.548</v>
      </c>
      <c r="L838" s="6" t="str">
        <f>if(J838&gt;QUARTILE!$B$3, "TOP", if(J838&lt;QUARTILE!$B$4, "BOTTOM", 0))</f>
        <v>BOTTOM</v>
      </c>
      <c r="M838" s="6">
        <f t="shared" si="1"/>
        <v>1</v>
      </c>
    </row>
    <row r="839">
      <c r="A839" s="1">
        <v>103336.0</v>
      </c>
      <c r="B839" s="1">
        <v>20.0</v>
      </c>
      <c r="C839" s="1">
        <v>14000.0</v>
      </c>
      <c r="D839" s="1" t="s">
        <v>25</v>
      </c>
      <c r="E839" s="1">
        <v>335.59</v>
      </c>
      <c r="F839" s="1">
        <v>5.0</v>
      </c>
      <c r="G839" s="1">
        <v>25.0</v>
      </c>
      <c r="H839" s="1">
        <v>13.0</v>
      </c>
      <c r="I839" s="1" t="s">
        <v>22</v>
      </c>
      <c r="J839" s="1">
        <v>0.308</v>
      </c>
      <c r="K839" s="1">
        <v>0.265</v>
      </c>
      <c r="L839" s="6" t="str">
        <f>if(J839&gt;QUARTILE!$B$3, "TOP", if(J839&lt;QUARTILE!$B$4, "BOTTOM", 0))</f>
        <v>BOTTOM</v>
      </c>
      <c r="M839" s="6">
        <f t="shared" si="1"/>
        <v>2</v>
      </c>
    </row>
    <row r="840">
      <c r="A840" s="1">
        <v>103341.0</v>
      </c>
      <c r="B840" s="1">
        <v>30.0</v>
      </c>
      <c r="C840" s="1">
        <v>59000.0</v>
      </c>
      <c r="D840" s="1" t="s">
        <v>27</v>
      </c>
      <c r="E840" s="1">
        <v>11732.15</v>
      </c>
      <c r="F840" s="1">
        <v>3.0</v>
      </c>
      <c r="G840" s="1">
        <v>20.0</v>
      </c>
      <c r="H840" s="1">
        <v>9.0</v>
      </c>
      <c r="I840" s="1" t="s">
        <v>22</v>
      </c>
      <c r="J840" s="1">
        <v>0.2</v>
      </c>
      <c r="K840" s="1">
        <v>0.624</v>
      </c>
      <c r="L840" s="6" t="str">
        <f>if(J840&gt;QUARTILE!$B$3, "TOP", if(J840&lt;QUARTILE!$B$4, "BOTTOM", 0))</f>
        <v>BOTTOM</v>
      </c>
      <c r="M840" s="6">
        <f t="shared" si="1"/>
        <v>2</v>
      </c>
    </row>
    <row r="841">
      <c r="A841" s="1">
        <v>103347.0</v>
      </c>
      <c r="B841" s="1">
        <v>21.0</v>
      </c>
      <c r="C841" s="1">
        <v>23000.0</v>
      </c>
      <c r="D841" s="1" t="s">
        <v>25</v>
      </c>
      <c r="E841" s="1">
        <v>3734.58</v>
      </c>
      <c r="F841" s="1">
        <v>1.0</v>
      </c>
      <c r="G841" s="1">
        <v>28.0</v>
      </c>
      <c r="H841" s="1">
        <v>18.0</v>
      </c>
      <c r="I841" s="1" t="s">
        <v>22</v>
      </c>
      <c r="J841" s="1">
        <v>0.299</v>
      </c>
      <c r="K841" s="1">
        <v>0.97</v>
      </c>
      <c r="L841" s="6" t="str">
        <f>if(J841&gt;QUARTILE!$B$3, "TOP", if(J841&lt;QUARTILE!$B$4, "BOTTOM", 0))</f>
        <v>BOTTOM</v>
      </c>
      <c r="M841" s="6">
        <f t="shared" si="1"/>
        <v>2</v>
      </c>
    </row>
    <row r="842">
      <c r="A842" s="1">
        <v>103348.0</v>
      </c>
      <c r="B842" s="1">
        <v>42.0</v>
      </c>
      <c r="C842" s="1">
        <v>24000.0</v>
      </c>
      <c r="D842" s="1" t="s">
        <v>25</v>
      </c>
      <c r="E842" s="1">
        <v>16504.09</v>
      </c>
      <c r="F842" s="1">
        <v>1.0</v>
      </c>
      <c r="G842" s="1">
        <v>28.0</v>
      </c>
      <c r="H842" s="1">
        <v>9.0</v>
      </c>
      <c r="I842" s="1" t="s">
        <v>22</v>
      </c>
      <c r="J842" s="1">
        <v>0.228</v>
      </c>
      <c r="K842" s="1">
        <v>0.832</v>
      </c>
      <c r="L842" s="6" t="str">
        <f>if(J842&gt;QUARTILE!$B$3, "TOP", if(J842&lt;QUARTILE!$B$4, "BOTTOM", 0))</f>
        <v>BOTTOM</v>
      </c>
      <c r="M842" s="6">
        <f t="shared" si="1"/>
        <v>2</v>
      </c>
    </row>
    <row r="843">
      <c r="A843" s="1">
        <v>103353.0</v>
      </c>
      <c r="B843" s="1">
        <v>29.0</v>
      </c>
      <c r="C843" s="1">
        <v>26000.0</v>
      </c>
      <c r="D843" s="1" t="s">
        <v>25</v>
      </c>
      <c r="E843" s="1">
        <v>10145.9</v>
      </c>
      <c r="F843" s="1">
        <v>3.0</v>
      </c>
      <c r="G843" s="1">
        <v>20.0</v>
      </c>
      <c r="H843" s="1">
        <v>15.0</v>
      </c>
      <c r="I843" s="1" t="s">
        <v>18</v>
      </c>
      <c r="J843" s="1">
        <v>0.128</v>
      </c>
      <c r="K843" s="1">
        <v>0.238</v>
      </c>
      <c r="L843" s="6" t="str">
        <f>if(J843&gt;QUARTILE!$B$3, "TOP", if(J843&lt;QUARTILE!$B$4, "BOTTOM", 0))</f>
        <v>BOTTOM</v>
      </c>
      <c r="M843" s="6">
        <f t="shared" si="1"/>
        <v>1</v>
      </c>
    </row>
    <row r="844">
      <c r="A844" s="1">
        <v>103356.0</v>
      </c>
      <c r="B844" s="1">
        <v>45.0</v>
      </c>
      <c r="C844" s="1">
        <v>9000.0</v>
      </c>
      <c r="D844" s="1" t="s">
        <v>25</v>
      </c>
      <c r="E844" s="1">
        <v>24277.05</v>
      </c>
      <c r="F844" s="1">
        <v>5.0</v>
      </c>
      <c r="G844" s="1">
        <v>18.0</v>
      </c>
      <c r="H844" s="1">
        <v>7.0</v>
      </c>
      <c r="I844" s="1" t="s">
        <v>22</v>
      </c>
      <c r="J844" s="1">
        <v>0.311</v>
      </c>
      <c r="K844" s="1">
        <v>0.927</v>
      </c>
      <c r="L844" s="6" t="str">
        <f>if(J844&gt;QUARTILE!$B$3, "TOP", if(J844&lt;QUARTILE!$B$4, "BOTTOM", 0))</f>
        <v>BOTTOM</v>
      </c>
      <c r="M844" s="6">
        <f t="shared" si="1"/>
        <v>2</v>
      </c>
    </row>
    <row r="845">
      <c r="A845" s="1">
        <v>103370.0</v>
      </c>
      <c r="B845" s="1">
        <v>19.0</v>
      </c>
      <c r="C845" s="1">
        <v>31000.0</v>
      </c>
      <c r="D845" s="1" t="s">
        <v>23</v>
      </c>
      <c r="E845" s="1">
        <v>23987.2</v>
      </c>
      <c r="F845" s="1">
        <v>3.0</v>
      </c>
      <c r="G845" s="1">
        <v>20.0</v>
      </c>
      <c r="H845" s="1">
        <v>15.0</v>
      </c>
      <c r="I845" s="1" t="s">
        <v>22</v>
      </c>
      <c r="J845" s="1">
        <v>0.311</v>
      </c>
      <c r="K845" s="1">
        <v>0.125</v>
      </c>
      <c r="L845" s="6" t="str">
        <f>if(J845&gt;QUARTILE!$B$3, "TOP", if(J845&lt;QUARTILE!$B$4, "BOTTOM", 0))</f>
        <v>BOTTOM</v>
      </c>
      <c r="M845" s="6">
        <f t="shared" si="1"/>
        <v>2</v>
      </c>
    </row>
    <row r="846">
      <c r="A846" s="1">
        <v>103377.0</v>
      </c>
      <c r="B846" s="1">
        <v>36.0</v>
      </c>
      <c r="C846" s="1">
        <v>31000.0</v>
      </c>
      <c r="D846" s="1" t="s">
        <v>23</v>
      </c>
      <c r="E846" s="1">
        <v>14140.07</v>
      </c>
      <c r="F846" s="1">
        <v>2.0</v>
      </c>
      <c r="G846" s="1">
        <v>19.0</v>
      </c>
      <c r="H846" s="1">
        <v>14.0</v>
      </c>
      <c r="I846" s="1" t="s">
        <v>22</v>
      </c>
      <c r="J846" s="1">
        <v>0.087</v>
      </c>
      <c r="K846" s="1">
        <v>0.296</v>
      </c>
      <c r="L846" s="6" t="str">
        <f>if(J846&gt;QUARTILE!$B$3, "TOP", if(J846&lt;QUARTILE!$B$4, "BOTTOM", 0))</f>
        <v>BOTTOM</v>
      </c>
      <c r="M846" s="6">
        <f t="shared" si="1"/>
        <v>2</v>
      </c>
    </row>
    <row r="847">
      <c r="A847" s="1">
        <v>103379.0</v>
      </c>
      <c r="B847" s="1">
        <v>27.0</v>
      </c>
      <c r="C847" s="1">
        <v>22000.0</v>
      </c>
      <c r="D847" s="1" t="s">
        <v>25</v>
      </c>
      <c r="E847" s="1">
        <v>4414.86</v>
      </c>
      <c r="F847" s="1">
        <v>2.0</v>
      </c>
      <c r="G847" s="1">
        <v>23.0</v>
      </c>
      <c r="H847" s="1">
        <v>18.0</v>
      </c>
      <c r="I847" s="1" t="s">
        <v>22</v>
      </c>
      <c r="J847" s="1">
        <v>0.105</v>
      </c>
      <c r="K847" s="1">
        <v>0.085</v>
      </c>
      <c r="L847" s="6" t="str">
        <f>if(J847&gt;QUARTILE!$B$3, "TOP", if(J847&lt;QUARTILE!$B$4, "BOTTOM", 0))</f>
        <v>BOTTOM</v>
      </c>
      <c r="M847" s="6">
        <f t="shared" si="1"/>
        <v>2</v>
      </c>
    </row>
    <row r="848">
      <c r="A848" s="1">
        <v>103387.0</v>
      </c>
      <c r="B848" s="1">
        <v>73.0</v>
      </c>
      <c r="C848" s="1">
        <v>23000.0</v>
      </c>
      <c r="D848" s="1" t="s">
        <v>27</v>
      </c>
      <c r="E848" s="1">
        <v>21387.38</v>
      </c>
      <c r="F848" s="1">
        <v>1.0</v>
      </c>
      <c r="G848" s="1">
        <v>22.0</v>
      </c>
      <c r="H848" s="1">
        <v>5.0</v>
      </c>
      <c r="I848" s="1" t="s">
        <v>22</v>
      </c>
      <c r="J848" s="1">
        <v>0.193</v>
      </c>
      <c r="K848" s="1">
        <v>0.075</v>
      </c>
      <c r="L848" s="6" t="str">
        <f>if(J848&gt;QUARTILE!$B$3, "TOP", if(J848&lt;QUARTILE!$B$4, "BOTTOM", 0))</f>
        <v>BOTTOM</v>
      </c>
      <c r="M848" s="6">
        <f t="shared" si="1"/>
        <v>2</v>
      </c>
    </row>
    <row r="849">
      <c r="A849" s="1">
        <v>103391.0</v>
      </c>
      <c r="B849" s="1">
        <v>36.0</v>
      </c>
      <c r="C849" s="1">
        <v>20000.0</v>
      </c>
      <c r="D849" s="1" t="s">
        <v>17</v>
      </c>
      <c r="E849" s="1">
        <v>8376.27</v>
      </c>
      <c r="F849" s="1">
        <v>1.0</v>
      </c>
      <c r="G849" s="1">
        <v>27.0</v>
      </c>
      <c r="H849" s="1">
        <v>17.0</v>
      </c>
      <c r="I849" s="1" t="s">
        <v>22</v>
      </c>
      <c r="J849" s="1">
        <v>0.01</v>
      </c>
      <c r="K849" s="1">
        <v>0.642</v>
      </c>
      <c r="L849" s="6" t="str">
        <f>if(J849&gt;QUARTILE!$B$3, "TOP", if(J849&lt;QUARTILE!$B$4, "BOTTOM", 0))</f>
        <v>BOTTOM</v>
      </c>
      <c r="M849" s="6">
        <f t="shared" si="1"/>
        <v>2</v>
      </c>
    </row>
    <row r="850">
      <c r="A850" s="1">
        <v>103392.0</v>
      </c>
      <c r="B850" s="1">
        <v>26.0</v>
      </c>
      <c r="C850" s="1">
        <v>10000.0</v>
      </c>
      <c r="D850" s="1" t="s">
        <v>27</v>
      </c>
      <c r="E850" s="1">
        <v>90780.5</v>
      </c>
      <c r="F850" s="1">
        <v>5.0</v>
      </c>
      <c r="G850" s="1">
        <v>28.0</v>
      </c>
      <c r="H850" s="1">
        <v>15.0</v>
      </c>
      <c r="I850" s="1" t="s">
        <v>18</v>
      </c>
      <c r="J850" s="1">
        <v>0.136</v>
      </c>
      <c r="K850" s="1">
        <v>0.0</v>
      </c>
      <c r="L850" s="6" t="str">
        <f>if(J850&gt;QUARTILE!$B$3, "TOP", if(J850&lt;QUARTILE!$B$4, "BOTTOM", 0))</f>
        <v>BOTTOM</v>
      </c>
      <c r="M850" s="6">
        <f t="shared" si="1"/>
        <v>1</v>
      </c>
    </row>
    <row r="851">
      <c r="A851" s="1">
        <v>103402.0</v>
      </c>
      <c r="B851" s="1">
        <v>33.0</v>
      </c>
      <c r="C851" s="1">
        <v>39000.0</v>
      </c>
      <c r="D851" s="1" t="s">
        <v>24</v>
      </c>
      <c r="E851" s="1">
        <v>25107.56</v>
      </c>
      <c r="F851" s="1">
        <v>1.0</v>
      </c>
      <c r="G851" s="1">
        <v>16.0</v>
      </c>
      <c r="H851" s="1">
        <v>14.0</v>
      </c>
      <c r="I851" s="1" t="s">
        <v>18</v>
      </c>
      <c r="J851" s="1">
        <v>0.105</v>
      </c>
      <c r="K851" s="1">
        <v>0.248</v>
      </c>
      <c r="L851" s="6" t="str">
        <f>if(J851&gt;QUARTILE!$B$3, "TOP", if(J851&lt;QUARTILE!$B$4, "BOTTOM", 0))</f>
        <v>BOTTOM</v>
      </c>
      <c r="M851" s="6">
        <f t="shared" si="1"/>
        <v>1</v>
      </c>
    </row>
    <row r="852">
      <c r="A852" s="1">
        <v>103404.0</v>
      </c>
      <c r="B852" s="1">
        <v>50.0</v>
      </c>
      <c r="C852" s="1">
        <v>23000.0</v>
      </c>
      <c r="D852" s="1" t="s">
        <v>23</v>
      </c>
      <c r="E852" s="1">
        <v>11452.93</v>
      </c>
      <c r="F852" s="1">
        <v>4.0</v>
      </c>
      <c r="G852" s="1">
        <v>17.0</v>
      </c>
      <c r="H852" s="1">
        <v>5.0</v>
      </c>
      <c r="I852" s="1" t="s">
        <v>22</v>
      </c>
      <c r="J852" s="1">
        <v>0.273</v>
      </c>
      <c r="K852" s="1">
        <v>0.907</v>
      </c>
      <c r="L852" s="6" t="str">
        <f>if(J852&gt;QUARTILE!$B$3, "TOP", if(J852&lt;QUARTILE!$B$4, "BOTTOM", 0))</f>
        <v>BOTTOM</v>
      </c>
      <c r="M852" s="6">
        <f t="shared" si="1"/>
        <v>2</v>
      </c>
    </row>
    <row r="853">
      <c r="A853" s="1">
        <v>103414.0</v>
      </c>
      <c r="B853" s="1">
        <v>46.0</v>
      </c>
      <c r="C853" s="1">
        <v>9000.0</v>
      </c>
      <c r="D853" s="1" t="s">
        <v>25</v>
      </c>
      <c r="E853" s="1">
        <v>19104.23</v>
      </c>
      <c r="F853" s="1">
        <v>2.0</v>
      </c>
      <c r="G853" s="1">
        <v>19.0</v>
      </c>
      <c r="H853" s="1">
        <v>11.0</v>
      </c>
      <c r="I853" s="1" t="s">
        <v>22</v>
      </c>
      <c r="J853" s="1">
        <v>0.187</v>
      </c>
      <c r="K853" s="1">
        <v>0.536</v>
      </c>
      <c r="L853" s="6" t="str">
        <f>if(J853&gt;QUARTILE!$B$3, "TOP", if(J853&lt;QUARTILE!$B$4, "BOTTOM", 0))</f>
        <v>BOTTOM</v>
      </c>
      <c r="M853" s="6">
        <f t="shared" si="1"/>
        <v>2</v>
      </c>
    </row>
    <row r="854">
      <c r="A854" s="1">
        <v>103416.0</v>
      </c>
      <c r="B854" s="1">
        <v>53.0</v>
      </c>
      <c r="C854" s="1">
        <v>29000.0</v>
      </c>
      <c r="D854" s="1" t="s">
        <v>21</v>
      </c>
      <c r="E854" s="1">
        <v>12569.91</v>
      </c>
      <c r="F854" s="1">
        <v>5.0</v>
      </c>
      <c r="G854" s="1">
        <v>21.0</v>
      </c>
      <c r="H854" s="1">
        <v>7.0</v>
      </c>
      <c r="I854" s="1" t="s">
        <v>22</v>
      </c>
      <c r="J854" s="1">
        <v>0.12</v>
      </c>
      <c r="K854" s="1">
        <v>0.57</v>
      </c>
      <c r="L854" s="6" t="str">
        <f>if(J854&gt;QUARTILE!$B$3, "TOP", if(J854&lt;QUARTILE!$B$4, "BOTTOM", 0))</f>
        <v>BOTTOM</v>
      </c>
      <c r="M854" s="6">
        <f t="shared" si="1"/>
        <v>2</v>
      </c>
    </row>
    <row r="855">
      <c r="A855" s="1">
        <v>103417.0</v>
      </c>
      <c r="B855" s="1">
        <v>77.0</v>
      </c>
      <c r="C855" s="1">
        <v>18000.0</v>
      </c>
      <c r="D855" s="1" t="s">
        <v>23</v>
      </c>
      <c r="E855" s="1">
        <v>4464.1</v>
      </c>
      <c r="F855" s="1">
        <v>5.0</v>
      </c>
      <c r="G855" s="1">
        <v>18.0</v>
      </c>
      <c r="H855" s="1">
        <v>10.0</v>
      </c>
      <c r="I855" s="1" t="s">
        <v>22</v>
      </c>
      <c r="J855" s="1">
        <v>0.298</v>
      </c>
      <c r="K855" s="1">
        <v>0.01</v>
      </c>
      <c r="L855" s="6" t="str">
        <f>if(J855&gt;QUARTILE!$B$3, "TOP", if(J855&lt;QUARTILE!$B$4, "BOTTOM", 0))</f>
        <v>BOTTOM</v>
      </c>
      <c r="M855" s="6">
        <f t="shared" si="1"/>
        <v>2</v>
      </c>
    </row>
    <row r="856">
      <c r="A856" s="1">
        <v>103422.0</v>
      </c>
      <c r="B856" s="1">
        <v>54.0</v>
      </c>
      <c r="C856" s="1">
        <v>11000.0</v>
      </c>
      <c r="D856" s="1" t="s">
        <v>24</v>
      </c>
      <c r="E856" s="1">
        <v>2745.17</v>
      </c>
      <c r="F856" s="1">
        <v>2.0</v>
      </c>
      <c r="G856" s="1">
        <v>22.0</v>
      </c>
      <c r="H856" s="1">
        <v>4.0</v>
      </c>
      <c r="I856" s="1" t="s">
        <v>22</v>
      </c>
      <c r="J856" s="1">
        <v>0.09</v>
      </c>
      <c r="K856" s="1">
        <v>0.209</v>
      </c>
      <c r="L856" s="6" t="str">
        <f>if(J856&gt;QUARTILE!$B$3, "TOP", if(J856&lt;QUARTILE!$B$4, "BOTTOM", 0))</f>
        <v>BOTTOM</v>
      </c>
      <c r="M856" s="6">
        <f t="shared" si="1"/>
        <v>2</v>
      </c>
    </row>
    <row r="857">
      <c r="A857" s="1">
        <v>103425.0</v>
      </c>
      <c r="B857" s="1">
        <v>79.0</v>
      </c>
      <c r="C857" s="1">
        <v>15000.0</v>
      </c>
      <c r="D857" s="1" t="s">
        <v>23</v>
      </c>
      <c r="E857" s="1">
        <v>11329.59</v>
      </c>
      <c r="F857" s="1">
        <v>2.0</v>
      </c>
      <c r="G857" s="1">
        <v>21.0</v>
      </c>
      <c r="H857" s="1">
        <v>2.0</v>
      </c>
      <c r="I857" s="1" t="s">
        <v>22</v>
      </c>
      <c r="J857" s="1">
        <v>0.083</v>
      </c>
      <c r="K857" s="1">
        <v>0.263</v>
      </c>
      <c r="L857" s="6" t="str">
        <f>if(J857&gt;QUARTILE!$B$3, "TOP", if(J857&lt;QUARTILE!$B$4, "BOTTOM", 0))</f>
        <v>BOTTOM</v>
      </c>
      <c r="M857" s="6">
        <f t="shared" si="1"/>
        <v>2</v>
      </c>
    </row>
    <row r="858">
      <c r="A858" s="1">
        <v>103429.0</v>
      </c>
      <c r="B858" s="1">
        <v>44.0</v>
      </c>
      <c r="C858" s="1">
        <v>11000.0</v>
      </c>
      <c r="D858" s="1" t="s">
        <v>21</v>
      </c>
      <c r="E858" s="1">
        <v>1061.75</v>
      </c>
      <c r="F858" s="1">
        <v>5.0</v>
      </c>
      <c r="G858" s="1">
        <v>18.0</v>
      </c>
      <c r="H858" s="1">
        <v>15.0</v>
      </c>
      <c r="I858" s="1" t="s">
        <v>18</v>
      </c>
      <c r="J858" s="1">
        <v>0.027</v>
      </c>
      <c r="K858" s="1">
        <v>0.477</v>
      </c>
      <c r="L858" s="6" t="str">
        <f>if(J858&gt;QUARTILE!$B$3, "TOP", if(J858&lt;QUARTILE!$B$4, "BOTTOM", 0))</f>
        <v>BOTTOM</v>
      </c>
      <c r="M858" s="6">
        <f t="shared" si="1"/>
        <v>1</v>
      </c>
    </row>
    <row r="859">
      <c r="A859" s="1">
        <v>103430.0</v>
      </c>
      <c r="B859" s="1">
        <v>45.0</v>
      </c>
      <c r="C859" s="1">
        <v>20000.0</v>
      </c>
      <c r="D859" s="1" t="s">
        <v>25</v>
      </c>
      <c r="E859" s="1">
        <v>29185.48</v>
      </c>
      <c r="F859" s="1">
        <v>5.0</v>
      </c>
      <c r="G859" s="1">
        <v>9.0</v>
      </c>
      <c r="H859" s="1">
        <v>10.0</v>
      </c>
      <c r="I859" s="1" t="s">
        <v>22</v>
      </c>
      <c r="J859" s="1">
        <v>0.052</v>
      </c>
      <c r="K859" s="1">
        <v>0.889</v>
      </c>
      <c r="L859" s="6" t="str">
        <f>if(J859&gt;QUARTILE!$B$3, "TOP", if(J859&lt;QUARTILE!$B$4, "BOTTOM", 0))</f>
        <v>BOTTOM</v>
      </c>
      <c r="M859" s="6">
        <f t="shared" si="1"/>
        <v>2</v>
      </c>
    </row>
    <row r="860">
      <c r="A860" s="1">
        <v>103431.0</v>
      </c>
      <c r="B860" s="1">
        <v>39.0</v>
      </c>
      <c r="C860" s="1">
        <v>7000.0</v>
      </c>
      <c r="D860" s="1" t="s">
        <v>25</v>
      </c>
      <c r="E860" s="1">
        <v>8693.57</v>
      </c>
      <c r="F860" s="1">
        <v>5.0</v>
      </c>
      <c r="G860" s="1">
        <v>14.0</v>
      </c>
      <c r="H860" s="1">
        <v>15.0</v>
      </c>
      <c r="I860" s="1" t="s">
        <v>22</v>
      </c>
      <c r="J860" s="1">
        <v>0.22</v>
      </c>
      <c r="K860" s="1">
        <v>0.224</v>
      </c>
      <c r="L860" s="6" t="str">
        <f>if(J860&gt;QUARTILE!$B$3, "TOP", if(J860&lt;QUARTILE!$B$4, "BOTTOM", 0))</f>
        <v>BOTTOM</v>
      </c>
      <c r="M860" s="6">
        <f t="shared" si="1"/>
        <v>2</v>
      </c>
    </row>
    <row r="861">
      <c r="A861" s="1">
        <v>103434.0</v>
      </c>
      <c r="B861" s="1">
        <v>54.0</v>
      </c>
      <c r="C861" s="1">
        <v>44000.0</v>
      </c>
      <c r="D861" s="1" t="s">
        <v>17</v>
      </c>
      <c r="E861" s="1">
        <v>25292.77</v>
      </c>
      <c r="F861" s="1">
        <v>3.0</v>
      </c>
      <c r="G861" s="1">
        <v>17.0</v>
      </c>
      <c r="H861" s="1">
        <v>5.0</v>
      </c>
      <c r="I861" s="1" t="s">
        <v>22</v>
      </c>
      <c r="J861" s="1">
        <v>0.201</v>
      </c>
      <c r="K861" s="1">
        <v>0.298</v>
      </c>
      <c r="L861" s="6" t="str">
        <f>if(J861&gt;QUARTILE!$B$3, "TOP", if(J861&lt;QUARTILE!$B$4, "BOTTOM", 0))</f>
        <v>BOTTOM</v>
      </c>
      <c r="M861" s="6">
        <f t="shared" si="1"/>
        <v>2</v>
      </c>
    </row>
    <row r="862">
      <c r="A862" s="1">
        <v>103439.0</v>
      </c>
      <c r="B862" s="1">
        <v>72.0</v>
      </c>
      <c r="C862" s="1">
        <v>53000.0</v>
      </c>
      <c r="D862" s="1" t="s">
        <v>23</v>
      </c>
      <c r="E862" s="1">
        <v>15680.93</v>
      </c>
      <c r="F862" s="1">
        <v>2.0</v>
      </c>
      <c r="G862" s="1">
        <v>22.0</v>
      </c>
      <c r="H862" s="1">
        <v>8.0</v>
      </c>
      <c r="I862" s="1" t="s">
        <v>22</v>
      </c>
      <c r="J862" s="1">
        <v>0.286</v>
      </c>
      <c r="K862" s="1">
        <v>0.192</v>
      </c>
      <c r="L862" s="6" t="str">
        <f>if(J862&gt;QUARTILE!$B$3, "TOP", if(J862&lt;QUARTILE!$B$4, "BOTTOM", 0))</f>
        <v>BOTTOM</v>
      </c>
      <c r="M862" s="6">
        <f t="shared" si="1"/>
        <v>2</v>
      </c>
    </row>
    <row r="863">
      <c r="A863" s="1">
        <v>103442.0</v>
      </c>
      <c r="B863" s="1">
        <v>44.0</v>
      </c>
      <c r="C863" s="1">
        <v>12000.0</v>
      </c>
      <c r="D863" s="1" t="s">
        <v>21</v>
      </c>
      <c r="E863" s="1">
        <v>23980.36</v>
      </c>
      <c r="F863" s="1">
        <v>4.0</v>
      </c>
      <c r="G863" s="1">
        <v>13.0</v>
      </c>
      <c r="H863" s="1">
        <v>10.0</v>
      </c>
      <c r="I863" s="1" t="s">
        <v>22</v>
      </c>
      <c r="J863" s="1">
        <v>0.105</v>
      </c>
      <c r="K863" s="1">
        <v>0.191</v>
      </c>
      <c r="L863" s="6" t="str">
        <f>if(J863&gt;QUARTILE!$B$3, "TOP", if(J863&lt;QUARTILE!$B$4, "BOTTOM", 0))</f>
        <v>BOTTOM</v>
      </c>
      <c r="M863" s="6">
        <f t="shared" si="1"/>
        <v>2</v>
      </c>
    </row>
    <row r="864">
      <c r="A864" s="1">
        <v>103445.0</v>
      </c>
      <c r="B864" s="1">
        <v>55.0</v>
      </c>
      <c r="C864" s="1">
        <v>19000.0</v>
      </c>
      <c r="D864" s="1" t="s">
        <v>21</v>
      </c>
      <c r="E864" s="1">
        <v>19604.86</v>
      </c>
      <c r="F864" s="1">
        <v>2.0</v>
      </c>
      <c r="G864" s="1">
        <v>20.0</v>
      </c>
      <c r="H864" s="1">
        <v>3.0</v>
      </c>
      <c r="I864" s="1" t="s">
        <v>22</v>
      </c>
      <c r="J864" s="1">
        <v>0.306</v>
      </c>
      <c r="K864" s="1">
        <v>0.111</v>
      </c>
      <c r="L864" s="6" t="str">
        <f>if(J864&gt;QUARTILE!$B$3, "TOP", if(J864&lt;QUARTILE!$B$4, "BOTTOM", 0))</f>
        <v>BOTTOM</v>
      </c>
      <c r="M864" s="6">
        <f t="shared" si="1"/>
        <v>2</v>
      </c>
    </row>
    <row r="865">
      <c r="A865" s="1">
        <v>103452.0</v>
      </c>
      <c r="B865" s="1">
        <v>56.0</v>
      </c>
      <c r="C865" s="1">
        <v>15000.0</v>
      </c>
      <c r="D865" s="1" t="s">
        <v>27</v>
      </c>
      <c r="E865" s="1">
        <v>8685.97</v>
      </c>
      <c r="F865" s="1">
        <v>1.0</v>
      </c>
      <c r="G865" s="1">
        <v>22.0</v>
      </c>
      <c r="H865" s="1">
        <v>3.0</v>
      </c>
      <c r="I865" s="1" t="s">
        <v>22</v>
      </c>
      <c r="J865" s="1">
        <v>0.032</v>
      </c>
      <c r="K865" s="1">
        <v>0.643</v>
      </c>
      <c r="L865" s="6" t="str">
        <f>if(J865&gt;QUARTILE!$B$3, "TOP", if(J865&lt;QUARTILE!$B$4, "BOTTOM", 0))</f>
        <v>BOTTOM</v>
      </c>
      <c r="M865" s="6">
        <f t="shared" si="1"/>
        <v>2</v>
      </c>
    </row>
    <row r="866">
      <c r="A866" s="1">
        <v>103461.0</v>
      </c>
      <c r="B866" s="1">
        <v>70.0</v>
      </c>
      <c r="C866" s="1">
        <v>15000.0</v>
      </c>
      <c r="D866" s="1" t="s">
        <v>27</v>
      </c>
      <c r="E866" s="1">
        <v>5644.28</v>
      </c>
      <c r="F866" s="1">
        <v>1.0</v>
      </c>
      <c r="G866" s="1">
        <v>29.0</v>
      </c>
      <c r="H866" s="1">
        <v>1.0</v>
      </c>
      <c r="I866" s="1" t="s">
        <v>22</v>
      </c>
      <c r="J866" s="1">
        <v>0.165</v>
      </c>
      <c r="K866" s="1">
        <v>0.842</v>
      </c>
      <c r="L866" s="6" t="str">
        <f>if(J866&gt;QUARTILE!$B$3, "TOP", if(J866&lt;QUARTILE!$B$4, "BOTTOM", 0))</f>
        <v>BOTTOM</v>
      </c>
      <c r="M866" s="6">
        <f t="shared" si="1"/>
        <v>2</v>
      </c>
    </row>
    <row r="867">
      <c r="A867" s="1">
        <v>103466.0</v>
      </c>
      <c r="B867" s="1">
        <v>53.0</v>
      </c>
      <c r="C867" s="1">
        <v>74000.0</v>
      </c>
      <c r="D867" s="1" t="s">
        <v>24</v>
      </c>
      <c r="E867" s="1">
        <v>4824.31</v>
      </c>
      <c r="F867" s="1">
        <v>4.0</v>
      </c>
      <c r="G867" s="1">
        <v>26.0</v>
      </c>
      <c r="H867" s="1">
        <v>7.0</v>
      </c>
      <c r="I867" s="1" t="s">
        <v>22</v>
      </c>
      <c r="J867" s="1">
        <v>0.289</v>
      </c>
      <c r="K867" s="1">
        <v>0.373</v>
      </c>
      <c r="L867" s="6" t="str">
        <f>if(J867&gt;QUARTILE!$B$3, "TOP", if(J867&lt;QUARTILE!$B$4, "BOTTOM", 0))</f>
        <v>BOTTOM</v>
      </c>
      <c r="M867" s="6">
        <f t="shared" si="1"/>
        <v>2</v>
      </c>
    </row>
    <row r="868">
      <c r="A868" s="1">
        <v>103468.0</v>
      </c>
      <c r="B868" s="1">
        <v>52.0</v>
      </c>
      <c r="C868" s="1">
        <v>9000.0</v>
      </c>
      <c r="D868" s="1" t="s">
        <v>23</v>
      </c>
      <c r="E868" s="1">
        <v>18145.46</v>
      </c>
      <c r="F868" s="1">
        <v>1.0</v>
      </c>
      <c r="G868" s="1">
        <v>17.0</v>
      </c>
      <c r="H868" s="1">
        <v>12.0</v>
      </c>
      <c r="I868" s="1" t="s">
        <v>22</v>
      </c>
      <c r="J868" s="1">
        <v>0.064</v>
      </c>
      <c r="K868" s="1">
        <v>0.759</v>
      </c>
      <c r="L868" s="6" t="str">
        <f>if(J868&gt;QUARTILE!$B$3, "TOP", if(J868&lt;QUARTILE!$B$4, "BOTTOM", 0))</f>
        <v>BOTTOM</v>
      </c>
      <c r="M868" s="6">
        <f t="shared" si="1"/>
        <v>2</v>
      </c>
    </row>
    <row r="869">
      <c r="A869" s="1">
        <v>103470.0</v>
      </c>
      <c r="B869" s="1">
        <v>77.0</v>
      </c>
      <c r="C869" s="1">
        <v>33000.0</v>
      </c>
      <c r="D869" s="1" t="s">
        <v>23</v>
      </c>
      <c r="E869" s="1">
        <v>11518.87</v>
      </c>
      <c r="F869" s="1">
        <v>5.0</v>
      </c>
      <c r="G869" s="1">
        <v>14.0</v>
      </c>
      <c r="H869" s="1">
        <v>5.0</v>
      </c>
      <c r="I869" s="1" t="s">
        <v>22</v>
      </c>
      <c r="J869" s="1">
        <v>0.289</v>
      </c>
      <c r="K869" s="1">
        <v>0.89</v>
      </c>
      <c r="L869" s="6" t="str">
        <f>if(J869&gt;QUARTILE!$B$3, "TOP", if(J869&lt;QUARTILE!$B$4, "BOTTOM", 0))</f>
        <v>BOTTOM</v>
      </c>
      <c r="M869" s="6">
        <f t="shared" si="1"/>
        <v>2</v>
      </c>
    </row>
    <row r="870">
      <c r="A870" s="1">
        <v>103473.0</v>
      </c>
      <c r="B870" s="1">
        <v>38.0</v>
      </c>
      <c r="C870" s="1">
        <v>81000.0</v>
      </c>
      <c r="D870" s="1" t="s">
        <v>21</v>
      </c>
      <c r="E870" s="1">
        <v>20534.84</v>
      </c>
      <c r="F870" s="1">
        <v>5.0</v>
      </c>
      <c r="G870" s="1">
        <v>17.0</v>
      </c>
      <c r="H870" s="1">
        <v>9.0</v>
      </c>
      <c r="I870" s="1" t="s">
        <v>22</v>
      </c>
      <c r="J870" s="1">
        <v>0.235</v>
      </c>
      <c r="K870" s="1">
        <v>0.361</v>
      </c>
      <c r="L870" s="6" t="str">
        <f>if(J870&gt;QUARTILE!$B$3, "TOP", if(J870&lt;QUARTILE!$B$4, "BOTTOM", 0))</f>
        <v>BOTTOM</v>
      </c>
      <c r="M870" s="6">
        <f t="shared" si="1"/>
        <v>2</v>
      </c>
    </row>
    <row r="871">
      <c r="A871" s="1">
        <v>103474.0</v>
      </c>
      <c r="B871" s="1">
        <v>69.0</v>
      </c>
      <c r="C871" s="1">
        <v>15000.0</v>
      </c>
      <c r="D871" s="1" t="s">
        <v>21</v>
      </c>
      <c r="E871" s="1">
        <v>3992.93</v>
      </c>
      <c r="F871" s="1">
        <v>4.0</v>
      </c>
      <c r="G871" s="1">
        <v>15.0</v>
      </c>
      <c r="H871" s="1">
        <v>2.0</v>
      </c>
      <c r="I871" s="1" t="s">
        <v>22</v>
      </c>
      <c r="J871" s="1">
        <v>0.247</v>
      </c>
      <c r="K871" s="1">
        <v>0.742</v>
      </c>
      <c r="L871" s="6" t="str">
        <f>if(J871&gt;QUARTILE!$B$3, "TOP", if(J871&lt;QUARTILE!$B$4, "BOTTOM", 0))</f>
        <v>BOTTOM</v>
      </c>
      <c r="M871" s="6">
        <f t="shared" si="1"/>
        <v>2</v>
      </c>
    </row>
    <row r="872">
      <c r="A872" s="1">
        <v>103478.0</v>
      </c>
      <c r="B872" s="1">
        <v>79.0</v>
      </c>
      <c r="C872" s="1">
        <v>14000.0</v>
      </c>
      <c r="D872" s="1" t="s">
        <v>25</v>
      </c>
      <c r="E872" s="1">
        <v>12674.26</v>
      </c>
      <c r="F872" s="1">
        <v>2.0</v>
      </c>
      <c r="G872" s="1">
        <v>13.0</v>
      </c>
      <c r="H872" s="1">
        <v>3.0</v>
      </c>
      <c r="I872" s="1" t="s">
        <v>22</v>
      </c>
      <c r="J872" s="1">
        <v>0.106</v>
      </c>
      <c r="K872" s="1">
        <v>0.378</v>
      </c>
      <c r="L872" s="6" t="str">
        <f>if(J872&gt;QUARTILE!$B$3, "TOP", if(J872&lt;QUARTILE!$B$4, "BOTTOM", 0))</f>
        <v>BOTTOM</v>
      </c>
      <c r="M872" s="6">
        <f t="shared" si="1"/>
        <v>2</v>
      </c>
    </row>
    <row r="873">
      <c r="A873" s="1">
        <v>103479.0</v>
      </c>
      <c r="B873" s="1">
        <v>21.0</v>
      </c>
      <c r="C873" s="1">
        <v>42000.0</v>
      </c>
      <c r="D873" s="1" t="s">
        <v>25</v>
      </c>
      <c r="E873" s="1">
        <v>42652.12</v>
      </c>
      <c r="F873" s="1">
        <v>1.0</v>
      </c>
      <c r="G873" s="1">
        <v>13.0</v>
      </c>
      <c r="H873" s="1">
        <v>11.0</v>
      </c>
      <c r="I873" s="1" t="s">
        <v>22</v>
      </c>
      <c r="J873" s="1">
        <v>0.174</v>
      </c>
      <c r="K873" s="1">
        <v>0.39</v>
      </c>
      <c r="L873" s="6" t="str">
        <f>if(J873&gt;QUARTILE!$B$3, "TOP", if(J873&lt;QUARTILE!$B$4, "BOTTOM", 0))</f>
        <v>BOTTOM</v>
      </c>
      <c r="M873" s="6">
        <f t="shared" si="1"/>
        <v>2</v>
      </c>
    </row>
    <row r="874">
      <c r="A874" s="1">
        <v>103481.0</v>
      </c>
      <c r="B874" s="1">
        <v>69.0</v>
      </c>
      <c r="C874" s="1">
        <v>90000.0</v>
      </c>
      <c r="D874" s="1" t="s">
        <v>17</v>
      </c>
      <c r="E874" s="1">
        <v>19861.81</v>
      </c>
      <c r="F874" s="1">
        <v>4.0</v>
      </c>
      <c r="G874" s="1">
        <v>24.0</v>
      </c>
      <c r="H874" s="1">
        <v>3.0</v>
      </c>
      <c r="I874" s="1" t="s">
        <v>22</v>
      </c>
      <c r="J874" s="1">
        <v>0.152</v>
      </c>
      <c r="K874" s="1">
        <v>0.004</v>
      </c>
      <c r="L874" s="6" t="str">
        <f>if(J874&gt;QUARTILE!$B$3, "TOP", if(J874&lt;QUARTILE!$B$4, "BOTTOM", 0))</f>
        <v>BOTTOM</v>
      </c>
      <c r="M874" s="6">
        <f t="shared" si="1"/>
        <v>2</v>
      </c>
    </row>
    <row r="875">
      <c r="A875" s="1">
        <v>103492.0</v>
      </c>
      <c r="B875" s="1">
        <v>59.0</v>
      </c>
      <c r="C875" s="1">
        <v>8000.0</v>
      </c>
      <c r="D875" s="1" t="s">
        <v>27</v>
      </c>
      <c r="E875" s="1">
        <v>26383.35</v>
      </c>
      <c r="F875" s="1">
        <v>5.0</v>
      </c>
      <c r="G875" s="1">
        <v>19.0</v>
      </c>
      <c r="H875" s="1">
        <v>1.0</v>
      </c>
      <c r="I875" s="1" t="s">
        <v>22</v>
      </c>
      <c r="J875" s="1">
        <v>0.074</v>
      </c>
      <c r="K875" s="1">
        <v>0.497</v>
      </c>
      <c r="L875" s="6" t="str">
        <f>if(J875&gt;QUARTILE!$B$3, "TOP", if(J875&lt;QUARTILE!$B$4, "BOTTOM", 0))</f>
        <v>BOTTOM</v>
      </c>
      <c r="M875" s="6">
        <f t="shared" si="1"/>
        <v>2</v>
      </c>
    </row>
    <row r="876">
      <c r="A876" s="1">
        <v>103499.0</v>
      </c>
      <c r="B876" s="1">
        <v>73.0</v>
      </c>
      <c r="C876" s="1">
        <v>19000.0</v>
      </c>
      <c r="D876" s="1" t="s">
        <v>17</v>
      </c>
      <c r="E876" s="1">
        <v>8371.9</v>
      </c>
      <c r="F876" s="1">
        <v>3.0</v>
      </c>
      <c r="G876" s="1">
        <v>21.0</v>
      </c>
      <c r="H876" s="1">
        <v>5.0</v>
      </c>
      <c r="I876" s="1" t="s">
        <v>22</v>
      </c>
      <c r="J876" s="1">
        <v>0.143</v>
      </c>
      <c r="K876" s="1">
        <v>0.616</v>
      </c>
      <c r="L876" s="6" t="str">
        <f>if(J876&gt;QUARTILE!$B$3, "TOP", if(J876&lt;QUARTILE!$B$4, "BOTTOM", 0))</f>
        <v>BOTTOM</v>
      </c>
      <c r="M876" s="6">
        <f t="shared" si="1"/>
        <v>2</v>
      </c>
    </row>
    <row r="877">
      <c r="A877" s="1">
        <v>103501.0</v>
      </c>
      <c r="B877" s="1">
        <v>58.0</v>
      </c>
      <c r="C877" s="1">
        <v>14000.0</v>
      </c>
      <c r="D877" s="1" t="s">
        <v>27</v>
      </c>
      <c r="E877" s="1">
        <v>1919.05</v>
      </c>
      <c r="F877" s="1">
        <v>5.0</v>
      </c>
      <c r="G877" s="1">
        <v>22.0</v>
      </c>
      <c r="H877" s="1">
        <v>6.0</v>
      </c>
      <c r="I877" s="1" t="s">
        <v>22</v>
      </c>
      <c r="J877" s="1">
        <v>0.155</v>
      </c>
      <c r="K877" s="1">
        <v>0.845</v>
      </c>
      <c r="L877" s="6" t="str">
        <f>if(J877&gt;QUARTILE!$B$3, "TOP", if(J877&lt;QUARTILE!$B$4, "BOTTOM", 0))</f>
        <v>BOTTOM</v>
      </c>
      <c r="M877" s="6">
        <f t="shared" si="1"/>
        <v>2</v>
      </c>
    </row>
    <row r="878">
      <c r="A878" s="1">
        <v>103502.0</v>
      </c>
      <c r="B878" s="1">
        <v>18.0</v>
      </c>
      <c r="C878" s="1">
        <v>40000.0</v>
      </c>
      <c r="D878" s="1" t="s">
        <v>27</v>
      </c>
      <c r="E878" s="1">
        <v>8174.84</v>
      </c>
      <c r="F878" s="1">
        <v>4.0</v>
      </c>
      <c r="G878" s="1">
        <v>24.0</v>
      </c>
      <c r="H878" s="1">
        <v>18.0</v>
      </c>
      <c r="I878" s="1" t="s">
        <v>18</v>
      </c>
      <c r="J878" s="1">
        <v>0.182</v>
      </c>
      <c r="K878" s="1">
        <v>0.43</v>
      </c>
      <c r="L878" s="6" t="str">
        <f>if(J878&gt;QUARTILE!$B$3, "TOP", if(J878&lt;QUARTILE!$B$4, "BOTTOM", 0))</f>
        <v>BOTTOM</v>
      </c>
      <c r="M878" s="6">
        <f t="shared" si="1"/>
        <v>1</v>
      </c>
    </row>
    <row r="879">
      <c r="A879" s="1">
        <v>103503.0</v>
      </c>
      <c r="B879" s="1">
        <v>19.0</v>
      </c>
      <c r="C879" s="1">
        <v>28000.0</v>
      </c>
      <c r="D879" s="1" t="s">
        <v>23</v>
      </c>
      <c r="E879" s="1">
        <v>3024.41</v>
      </c>
      <c r="F879" s="1">
        <v>1.0</v>
      </c>
      <c r="G879" s="1">
        <v>24.0</v>
      </c>
      <c r="H879" s="1">
        <v>24.0</v>
      </c>
      <c r="I879" s="1" t="s">
        <v>26</v>
      </c>
      <c r="J879" s="1">
        <v>0.252</v>
      </c>
      <c r="K879" s="1">
        <v>0.439</v>
      </c>
      <c r="L879" s="6" t="str">
        <f>if(J879&gt;QUARTILE!$B$3, "TOP", if(J879&lt;QUARTILE!$B$4, "BOTTOM", 0))</f>
        <v>BOTTOM</v>
      </c>
      <c r="M879" s="6">
        <f t="shared" si="1"/>
        <v>3</v>
      </c>
    </row>
    <row r="880">
      <c r="A880" s="1">
        <v>103506.0</v>
      </c>
      <c r="B880" s="1">
        <v>46.0</v>
      </c>
      <c r="C880" s="1">
        <v>9000.0</v>
      </c>
      <c r="D880" s="1" t="s">
        <v>23</v>
      </c>
      <c r="E880" s="1">
        <v>18077.78</v>
      </c>
      <c r="F880" s="1">
        <v>5.0</v>
      </c>
      <c r="G880" s="1">
        <v>20.0</v>
      </c>
      <c r="H880" s="1">
        <v>13.0</v>
      </c>
      <c r="I880" s="1" t="s">
        <v>22</v>
      </c>
      <c r="J880" s="1">
        <v>0.15</v>
      </c>
      <c r="K880" s="1">
        <v>0.383</v>
      </c>
      <c r="L880" s="6" t="str">
        <f>if(J880&gt;QUARTILE!$B$3, "TOP", if(J880&lt;QUARTILE!$B$4, "BOTTOM", 0))</f>
        <v>BOTTOM</v>
      </c>
      <c r="M880" s="6">
        <f t="shared" si="1"/>
        <v>2</v>
      </c>
    </row>
    <row r="881">
      <c r="A881" s="1">
        <v>103510.0</v>
      </c>
      <c r="B881" s="1">
        <v>75.0</v>
      </c>
      <c r="C881" s="1">
        <v>65000.0</v>
      </c>
      <c r="D881" s="1" t="s">
        <v>17</v>
      </c>
      <c r="E881" s="1">
        <v>31987.43</v>
      </c>
      <c r="F881" s="1">
        <v>5.0</v>
      </c>
      <c r="G881" s="1">
        <v>13.0</v>
      </c>
      <c r="H881" s="1">
        <v>2.0</v>
      </c>
      <c r="I881" s="1" t="s">
        <v>18</v>
      </c>
      <c r="J881" s="1">
        <v>0.297</v>
      </c>
      <c r="K881" s="1">
        <v>0.53</v>
      </c>
      <c r="L881" s="6" t="str">
        <f>if(J881&gt;QUARTILE!$B$3, "TOP", if(J881&lt;QUARTILE!$B$4, "BOTTOM", 0))</f>
        <v>BOTTOM</v>
      </c>
      <c r="M881" s="6">
        <f t="shared" si="1"/>
        <v>1</v>
      </c>
    </row>
    <row r="882">
      <c r="A882" s="1">
        <v>103511.0</v>
      </c>
      <c r="B882" s="1">
        <v>77.0</v>
      </c>
      <c r="C882" s="1">
        <v>23000.0</v>
      </c>
      <c r="D882" s="1" t="s">
        <v>17</v>
      </c>
      <c r="E882" s="1">
        <v>4211.51</v>
      </c>
      <c r="F882" s="1">
        <v>3.0</v>
      </c>
      <c r="G882" s="1">
        <v>17.0</v>
      </c>
      <c r="H882" s="1">
        <v>3.0</v>
      </c>
      <c r="I882" s="1" t="s">
        <v>22</v>
      </c>
      <c r="J882" s="1">
        <v>0.08</v>
      </c>
      <c r="K882" s="1">
        <v>0.464</v>
      </c>
      <c r="L882" s="6" t="str">
        <f>if(J882&gt;QUARTILE!$B$3, "TOP", if(J882&lt;QUARTILE!$B$4, "BOTTOM", 0))</f>
        <v>BOTTOM</v>
      </c>
      <c r="M882" s="6">
        <f t="shared" si="1"/>
        <v>2</v>
      </c>
    </row>
    <row r="883">
      <c r="A883" s="1">
        <v>103512.0</v>
      </c>
      <c r="B883" s="1">
        <v>57.0</v>
      </c>
      <c r="C883" s="1">
        <v>10000.0</v>
      </c>
      <c r="D883" s="1" t="s">
        <v>27</v>
      </c>
      <c r="E883" s="1">
        <v>25557.16</v>
      </c>
      <c r="F883" s="1">
        <v>4.0</v>
      </c>
      <c r="G883" s="1">
        <v>23.0</v>
      </c>
      <c r="H883" s="1">
        <v>7.0</v>
      </c>
      <c r="I883" s="1" t="s">
        <v>22</v>
      </c>
      <c r="J883" s="1">
        <v>0.068</v>
      </c>
      <c r="K883" s="1">
        <v>0.545</v>
      </c>
      <c r="L883" s="6" t="str">
        <f>if(J883&gt;QUARTILE!$B$3, "TOP", if(J883&lt;QUARTILE!$B$4, "BOTTOM", 0))</f>
        <v>BOTTOM</v>
      </c>
      <c r="M883" s="6">
        <f t="shared" si="1"/>
        <v>2</v>
      </c>
    </row>
    <row r="884">
      <c r="A884" s="1">
        <v>103515.0</v>
      </c>
      <c r="B884" s="1">
        <v>28.0</v>
      </c>
      <c r="C884" s="1">
        <v>21000.0</v>
      </c>
      <c r="D884" s="1" t="s">
        <v>23</v>
      </c>
      <c r="E884" s="1">
        <v>788.58</v>
      </c>
      <c r="F884" s="1">
        <v>1.0</v>
      </c>
      <c r="G884" s="1">
        <v>25.0</v>
      </c>
      <c r="H884" s="1">
        <v>18.0</v>
      </c>
      <c r="I884" s="1" t="s">
        <v>22</v>
      </c>
      <c r="J884" s="1">
        <v>0.228</v>
      </c>
      <c r="K884" s="1">
        <v>0.497</v>
      </c>
      <c r="L884" s="6" t="str">
        <f>if(J884&gt;QUARTILE!$B$3, "TOP", if(J884&lt;QUARTILE!$B$4, "BOTTOM", 0))</f>
        <v>BOTTOM</v>
      </c>
      <c r="M884" s="6">
        <f t="shared" si="1"/>
        <v>2</v>
      </c>
    </row>
    <row r="885">
      <c r="A885" s="1">
        <v>103523.0</v>
      </c>
      <c r="B885" s="1">
        <v>32.0</v>
      </c>
      <c r="C885" s="1">
        <v>37000.0</v>
      </c>
      <c r="D885" s="1" t="s">
        <v>25</v>
      </c>
      <c r="E885" s="1">
        <v>18081.26</v>
      </c>
      <c r="F885" s="1">
        <v>4.0</v>
      </c>
      <c r="G885" s="1">
        <v>19.0</v>
      </c>
      <c r="H885" s="1">
        <v>8.0</v>
      </c>
      <c r="I885" s="1" t="s">
        <v>22</v>
      </c>
      <c r="J885" s="1">
        <v>0.212</v>
      </c>
      <c r="K885" s="1">
        <v>0.161</v>
      </c>
      <c r="L885" s="6" t="str">
        <f>if(J885&gt;QUARTILE!$B$3, "TOP", if(J885&lt;QUARTILE!$B$4, "BOTTOM", 0))</f>
        <v>BOTTOM</v>
      </c>
      <c r="M885" s="6">
        <f t="shared" si="1"/>
        <v>2</v>
      </c>
    </row>
    <row r="886">
      <c r="A886" s="1">
        <v>103529.0</v>
      </c>
      <c r="B886" s="1">
        <v>36.0</v>
      </c>
      <c r="C886" s="1">
        <v>58000.0</v>
      </c>
      <c r="D886" s="1" t="s">
        <v>23</v>
      </c>
      <c r="E886" s="1">
        <v>1337.85</v>
      </c>
      <c r="F886" s="1">
        <v>5.0</v>
      </c>
      <c r="G886" s="1">
        <v>23.0</v>
      </c>
      <c r="H886" s="1">
        <v>10.0</v>
      </c>
      <c r="I886" s="1" t="s">
        <v>22</v>
      </c>
      <c r="J886" s="1">
        <v>0.175</v>
      </c>
      <c r="K886" s="1">
        <v>0.699</v>
      </c>
      <c r="L886" s="6" t="str">
        <f>if(J886&gt;QUARTILE!$B$3, "TOP", if(J886&lt;QUARTILE!$B$4, "BOTTOM", 0))</f>
        <v>BOTTOM</v>
      </c>
      <c r="M886" s="6">
        <f t="shared" si="1"/>
        <v>2</v>
      </c>
    </row>
    <row r="887">
      <c r="A887" s="1">
        <v>103540.0</v>
      </c>
      <c r="B887" s="1">
        <v>40.0</v>
      </c>
      <c r="C887" s="1">
        <v>13000.0</v>
      </c>
      <c r="D887" s="1" t="s">
        <v>17</v>
      </c>
      <c r="E887" s="1">
        <v>11847.06</v>
      </c>
      <c r="F887" s="1">
        <v>4.0</v>
      </c>
      <c r="G887" s="1">
        <v>26.0</v>
      </c>
      <c r="H887" s="1">
        <v>7.0</v>
      </c>
      <c r="I887" s="1" t="s">
        <v>22</v>
      </c>
      <c r="J887" s="1">
        <v>0.032</v>
      </c>
      <c r="K887" s="1">
        <v>0.291</v>
      </c>
      <c r="L887" s="6" t="str">
        <f>if(J887&gt;QUARTILE!$B$3, "TOP", if(J887&lt;QUARTILE!$B$4, "BOTTOM", 0))</f>
        <v>BOTTOM</v>
      </c>
      <c r="M887" s="6">
        <f t="shared" si="1"/>
        <v>2</v>
      </c>
    </row>
    <row r="888">
      <c r="A888" s="1">
        <v>103541.0</v>
      </c>
      <c r="B888" s="1">
        <v>60.0</v>
      </c>
      <c r="C888" s="1">
        <v>43000.0</v>
      </c>
      <c r="D888" s="1" t="s">
        <v>27</v>
      </c>
      <c r="E888" s="1">
        <v>84163.11</v>
      </c>
      <c r="F888" s="1">
        <v>1.0</v>
      </c>
      <c r="G888" s="1">
        <v>15.0</v>
      </c>
      <c r="H888" s="1">
        <v>7.0</v>
      </c>
      <c r="I888" s="1" t="s">
        <v>18</v>
      </c>
      <c r="J888" s="1">
        <v>0.241</v>
      </c>
      <c r="K888" s="1">
        <v>0.523</v>
      </c>
      <c r="L888" s="6" t="str">
        <f>if(J888&gt;QUARTILE!$B$3, "TOP", if(J888&lt;QUARTILE!$B$4, "BOTTOM", 0))</f>
        <v>BOTTOM</v>
      </c>
      <c r="M888" s="6">
        <f t="shared" si="1"/>
        <v>1</v>
      </c>
    </row>
    <row r="889">
      <c r="A889" s="1">
        <v>103547.0</v>
      </c>
      <c r="B889" s="1">
        <v>41.0</v>
      </c>
      <c r="C889" s="1">
        <v>52000.0</v>
      </c>
      <c r="D889" s="1" t="s">
        <v>23</v>
      </c>
      <c r="E889" s="1">
        <v>26241.18</v>
      </c>
      <c r="F889" s="1">
        <v>4.0</v>
      </c>
      <c r="G889" s="1">
        <v>23.0</v>
      </c>
      <c r="H889" s="1">
        <v>13.0</v>
      </c>
      <c r="I889" s="1" t="s">
        <v>18</v>
      </c>
      <c r="J889" s="1">
        <v>0.267</v>
      </c>
      <c r="K889" s="1">
        <v>0.421</v>
      </c>
      <c r="L889" s="6" t="str">
        <f>if(J889&gt;QUARTILE!$B$3, "TOP", if(J889&lt;QUARTILE!$B$4, "BOTTOM", 0))</f>
        <v>BOTTOM</v>
      </c>
      <c r="M889" s="6">
        <f t="shared" si="1"/>
        <v>1</v>
      </c>
    </row>
    <row r="890">
      <c r="A890" s="1">
        <v>103550.0</v>
      </c>
      <c r="B890" s="1">
        <v>37.0</v>
      </c>
      <c r="C890" s="1">
        <v>14000.0</v>
      </c>
      <c r="D890" s="1" t="s">
        <v>25</v>
      </c>
      <c r="E890" s="1">
        <v>2917.73</v>
      </c>
      <c r="F890" s="1">
        <v>5.0</v>
      </c>
      <c r="G890" s="1">
        <v>25.0</v>
      </c>
      <c r="H890" s="1">
        <v>8.0</v>
      </c>
      <c r="I890" s="1" t="s">
        <v>22</v>
      </c>
      <c r="J890" s="1">
        <v>0.087</v>
      </c>
      <c r="K890" s="1">
        <v>0.437</v>
      </c>
      <c r="L890" s="6" t="str">
        <f>if(J890&gt;QUARTILE!$B$3, "TOP", if(J890&lt;QUARTILE!$B$4, "BOTTOM", 0))</f>
        <v>BOTTOM</v>
      </c>
      <c r="M890" s="6">
        <f t="shared" si="1"/>
        <v>2</v>
      </c>
    </row>
    <row r="891">
      <c r="A891" s="1">
        <v>103564.0</v>
      </c>
      <c r="B891" s="1">
        <v>68.0</v>
      </c>
      <c r="C891" s="1">
        <v>8000.0</v>
      </c>
      <c r="D891" s="1" t="s">
        <v>23</v>
      </c>
      <c r="E891" s="1">
        <v>22427.47</v>
      </c>
      <c r="F891" s="1">
        <v>5.0</v>
      </c>
      <c r="G891" s="1">
        <v>21.0</v>
      </c>
      <c r="H891" s="1">
        <v>5.0</v>
      </c>
      <c r="I891" s="1" t="s">
        <v>22</v>
      </c>
      <c r="J891" s="1">
        <v>0.31</v>
      </c>
      <c r="K891" s="1">
        <v>0.26</v>
      </c>
      <c r="L891" s="6" t="str">
        <f>if(J891&gt;QUARTILE!$B$3, "TOP", if(J891&lt;QUARTILE!$B$4, "BOTTOM", 0))</f>
        <v>BOTTOM</v>
      </c>
      <c r="M891" s="6">
        <f t="shared" si="1"/>
        <v>2</v>
      </c>
    </row>
    <row r="892">
      <c r="A892" s="1">
        <v>103565.0</v>
      </c>
      <c r="B892" s="1">
        <v>60.0</v>
      </c>
      <c r="C892" s="1">
        <v>19000.0</v>
      </c>
      <c r="D892" s="1" t="s">
        <v>25</v>
      </c>
      <c r="E892" s="1">
        <v>34731.49</v>
      </c>
      <c r="F892" s="1">
        <v>1.0</v>
      </c>
      <c r="G892" s="1">
        <v>19.0</v>
      </c>
      <c r="H892" s="1">
        <v>8.0</v>
      </c>
      <c r="I892" s="1" t="s">
        <v>18</v>
      </c>
      <c r="J892" s="1">
        <v>0.257</v>
      </c>
      <c r="K892" s="1">
        <v>0.572</v>
      </c>
      <c r="L892" s="6" t="str">
        <f>if(J892&gt;QUARTILE!$B$3, "TOP", if(J892&lt;QUARTILE!$B$4, "BOTTOM", 0))</f>
        <v>BOTTOM</v>
      </c>
      <c r="M892" s="6">
        <f t="shared" si="1"/>
        <v>1</v>
      </c>
    </row>
    <row r="893">
      <c r="A893" s="1">
        <v>103566.0</v>
      </c>
      <c r="B893" s="1">
        <v>75.0</v>
      </c>
      <c r="C893" s="1">
        <v>40000.0</v>
      </c>
      <c r="D893" s="1" t="s">
        <v>23</v>
      </c>
      <c r="E893" s="1">
        <v>13060.71</v>
      </c>
      <c r="F893" s="1">
        <v>2.0</v>
      </c>
      <c r="G893" s="1">
        <v>17.0</v>
      </c>
      <c r="H893" s="1">
        <v>3.0</v>
      </c>
      <c r="I893" s="1" t="s">
        <v>22</v>
      </c>
      <c r="J893" s="1">
        <v>0.296</v>
      </c>
      <c r="K893" s="1">
        <v>0.905</v>
      </c>
      <c r="L893" s="6" t="str">
        <f>if(J893&gt;QUARTILE!$B$3, "TOP", if(J893&lt;QUARTILE!$B$4, "BOTTOM", 0))</f>
        <v>BOTTOM</v>
      </c>
      <c r="M893" s="6">
        <f t="shared" si="1"/>
        <v>2</v>
      </c>
    </row>
    <row r="894">
      <c r="A894" s="1">
        <v>103569.0</v>
      </c>
      <c r="B894" s="1">
        <v>47.0</v>
      </c>
      <c r="C894" s="1">
        <v>8000.0</v>
      </c>
      <c r="D894" s="1" t="s">
        <v>25</v>
      </c>
      <c r="E894" s="1">
        <v>30357.76</v>
      </c>
      <c r="F894" s="1">
        <v>1.0</v>
      </c>
      <c r="G894" s="1">
        <v>22.0</v>
      </c>
      <c r="H894" s="1">
        <v>8.0</v>
      </c>
      <c r="I894" s="1" t="s">
        <v>18</v>
      </c>
      <c r="J894" s="1">
        <v>0.298</v>
      </c>
      <c r="K894" s="1">
        <v>0.197</v>
      </c>
      <c r="L894" s="6" t="str">
        <f>if(J894&gt;QUARTILE!$B$3, "TOP", if(J894&lt;QUARTILE!$B$4, "BOTTOM", 0))</f>
        <v>BOTTOM</v>
      </c>
      <c r="M894" s="6">
        <f t="shared" si="1"/>
        <v>1</v>
      </c>
    </row>
    <row r="895">
      <c r="A895" s="1">
        <v>103570.0</v>
      </c>
      <c r="B895" s="1">
        <v>71.0</v>
      </c>
      <c r="C895" s="1">
        <v>12000.0</v>
      </c>
      <c r="D895" s="1" t="s">
        <v>17</v>
      </c>
      <c r="E895" s="1">
        <v>23179.72</v>
      </c>
      <c r="F895" s="1">
        <v>5.0</v>
      </c>
      <c r="G895" s="1">
        <v>27.0</v>
      </c>
      <c r="H895" s="1">
        <v>7.0</v>
      </c>
      <c r="I895" s="1" t="s">
        <v>22</v>
      </c>
      <c r="J895" s="1">
        <v>0.107</v>
      </c>
      <c r="K895" s="1">
        <v>0.803</v>
      </c>
      <c r="L895" s="6" t="str">
        <f>if(J895&gt;QUARTILE!$B$3, "TOP", if(J895&lt;QUARTILE!$B$4, "BOTTOM", 0))</f>
        <v>BOTTOM</v>
      </c>
      <c r="M895" s="6">
        <f t="shared" si="1"/>
        <v>2</v>
      </c>
    </row>
    <row r="896">
      <c r="A896" s="1">
        <v>103575.0</v>
      </c>
      <c r="B896" s="1">
        <v>64.0</v>
      </c>
      <c r="C896" s="1">
        <v>15000.0</v>
      </c>
      <c r="D896" s="1" t="s">
        <v>25</v>
      </c>
      <c r="E896" s="1">
        <v>15053.44</v>
      </c>
      <c r="F896" s="1">
        <v>2.0</v>
      </c>
      <c r="G896" s="1">
        <v>18.0</v>
      </c>
      <c r="H896" s="1">
        <v>5.0</v>
      </c>
      <c r="I896" s="1" t="s">
        <v>22</v>
      </c>
      <c r="J896" s="1">
        <v>0.217</v>
      </c>
      <c r="K896" s="1">
        <v>0.931</v>
      </c>
      <c r="L896" s="6" t="str">
        <f>if(J896&gt;QUARTILE!$B$3, "TOP", if(J896&lt;QUARTILE!$B$4, "BOTTOM", 0))</f>
        <v>BOTTOM</v>
      </c>
      <c r="M896" s="6">
        <f t="shared" si="1"/>
        <v>2</v>
      </c>
    </row>
    <row r="897">
      <c r="A897" s="1">
        <v>103578.0</v>
      </c>
      <c r="B897" s="1">
        <v>45.0</v>
      </c>
      <c r="C897" s="1">
        <v>23000.0</v>
      </c>
      <c r="D897" s="1" t="s">
        <v>25</v>
      </c>
      <c r="E897" s="1">
        <v>15646.3</v>
      </c>
      <c r="F897" s="1">
        <v>1.0</v>
      </c>
      <c r="G897" s="1">
        <v>16.0</v>
      </c>
      <c r="H897" s="1">
        <v>11.0</v>
      </c>
      <c r="I897" s="1" t="s">
        <v>18</v>
      </c>
      <c r="J897" s="1">
        <v>0.231</v>
      </c>
      <c r="K897" s="1">
        <v>0.506</v>
      </c>
      <c r="L897" s="6" t="str">
        <f>if(J897&gt;QUARTILE!$B$3, "TOP", if(J897&lt;QUARTILE!$B$4, "BOTTOM", 0))</f>
        <v>BOTTOM</v>
      </c>
      <c r="M897" s="6">
        <f t="shared" si="1"/>
        <v>1</v>
      </c>
    </row>
    <row r="898">
      <c r="A898" s="1">
        <v>103583.0</v>
      </c>
      <c r="B898" s="1">
        <v>42.0</v>
      </c>
      <c r="C898" s="1">
        <v>9000.0</v>
      </c>
      <c r="D898" s="1" t="s">
        <v>30</v>
      </c>
      <c r="E898" s="1">
        <v>20568.15</v>
      </c>
      <c r="F898" s="1">
        <v>4.0</v>
      </c>
      <c r="G898" s="1">
        <v>19.0</v>
      </c>
      <c r="H898" s="1">
        <v>15.0</v>
      </c>
      <c r="I898" s="1" t="s">
        <v>22</v>
      </c>
      <c r="J898" s="1">
        <v>0.1</v>
      </c>
      <c r="K898" s="1">
        <v>0.592</v>
      </c>
      <c r="L898" s="6" t="str">
        <f>if(J898&gt;QUARTILE!$B$3, "TOP", if(J898&lt;QUARTILE!$B$4, "BOTTOM", 0))</f>
        <v>BOTTOM</v>
      </c>
      <c r="M898" s="6">
        <f t="shared" si="1"/>
        <v>2</v>
      </c>
    </row>
    <row r="899">
      <c r="A899" s="1">
        <v>103591.0</v>
      </c>
      <c r="B899" s="1">
        <v>79.0</v>
      </c>
      <c r="C899" s="1">
        <v>21000.0</v>
      </c>
      <c r="D899" s="1" t="s">
        <v>25</v>
      </c>
      <c r="E899" s="1">
        <v>7880.08</v>
      </c>
      <c r="F899" s="1">
        <v>5.0</v>
      </c>
      <c r="G899" s="1">
        <v>15.0</v>
      </c>
      <c r="H899" s="1">
        <v>4.0</v>
      </c>
      <c r="I899" s="1" t="s">
        <v>22</v>
      </c>
      <c r="J899" s="1">
        <v>0.095</v>
      </c>
      <c r="K899" s="1">
        <v>0.494</v>
      </c>
      <c r="L899" s="6" t="str">
        <f>if(J899&gt;QUARTILE!$B$3, "TOP", if(J899&lt;QUARTILE!$B$4, "BOTTOM", 0))</f>
        <v>BOTTOM</v>
      </c>
      <c r="M899" s="6">
        <f t="shared" si="1"/>
        <v>2</v>
      </c>
    </row>
    <row r="900">
      <c r="A900" s="1">
        <v>103599.0</v>
      </c>
      <c r="B900" s="1">
        <v>79.0</v>
      </c>
      <c r="C900" s="1">
        <v>7000.0</v>
      </c>
      <c r="D900" s="1" t="s">
        <v>25</v>
      </c>
      <c r="E900" s="1">
        <v>4525.45</v>
      </c>
      <c r="F900" s="1">
        <v>2.0</v>
      </c>
      <c r="G900" s="1">
        <v>19.0</v>
      </c>
      <c r="H900" s="1">
        <v>8.0</v>
      </c>
      <c r="I900" s="1" t="s">
        <v>22</v>
      </c>
      <c r="J900" s="1">
        <v>0.126</v>
      </c>
      <c r="K900" s="1">
        <v>0.195</v>
      </c>
      <c r="L900" s="6" t="str">
        <f>if(J900&gt;QUARTILE!$B$3, "TOP", if(J900&lt;QUARTILE!$B$4, "BOTTOM", 0))</f>
        <v>BOTTOM</v>
      </c>
      <c r="M900" s="6">
        <f t="shared" si="1"/>
        <v>2</v>
      </c>
    </row>
    <row r="901">
      <c r="A901" s="1">
        <v>103610.0</v>
      </c>
      <c r="B901" s="1">
        <v>30.0</v>
      </c>
      <c r="C901" s="1">
        <v>21000.0</v>
      </c>
      <c r="D901" s="1" t="s">
        <v>25</v>
      </c>
      <c r="E901" s="1">
        <v>11193.41</v>
      </c>
      <c r="F901" s="1">
        <v>4.0</v>
      </c>
      <c r="G901" s="1">
        <v>23.0</v>
      </c>
      <c r="H901" s="1">
        <v>6.0</v>
      </c>
      <c r="I901" s="1" t="s">
        <v>22</v>
      </c>
      <c r="J901" s="1">
        <v>0.152</v>
      </c>
      <c r="K901" s="1">
        <v>0.533</v>
      </c>
      <c r="L901" s="6" t="str">
        <f>if(J901&gt;QUARTILE!$B$3, "TOP", if(J901&lt;QUARTILE!$B$4, "BOTTOM", 0))</f>
        <v>BOTTOM</v>
      </c>
      <c r="M901" s="6">
        <f t="shared" si="1"/>
        <v>2</v>
      </c>
    </row>
    <row r="902">
      <c r="A902" s="1">
        <v>103616.0</v>
      </c>
      <c r="B902" s="1">
        <v>49.0</v>
      </c>
      <c r="C902" s="1">
        <v>22000.0</v>
      </c>
      <c r="D902" s="1" t="s">
        <v>23</v>
      </c>
      <c r="E902" s="1">
        <v>93.03</v>
      </c>
      <c r="F902" s="1">
        <v>2.0</v>
      </c>
      <c r="G902" s="1">
        <v>27.0</v>
      </c>
      <c r="H902" s="1">
        <v>5.0</v>
      </c>
      <c r="I902" s="1" t="s">
        <v>22</v>
      </c>
      <c r="J902" s="1">
        <v>0.14</v>
      </c>
      <c r="K902" s="1">
        <v>0.756</v>
      </c>
      <c r="L902" s="6" t="str">
        <f>if(J902&gt;QUARTILE!$B$3, "TOP", if(J902&lt;QUARTILE!$B$4, "BOTTOM", 0))</f>
        <v>BOTTOM</v>
      </c>
      <c r="M902" s="6">
        <f t="shared" si="1"/>
        <v>2</v>
      </c>
    </row>
    <row r="903">
      <c r="A903" s="1">
        <v>103617.0</v>
      </c>
      <c r="B903" s="1">
        <v>77.0</v>
      </c>
      <c r="C903" s="1">
        <v>14000.0</v>
      </c>
      <c r="D903" s="1" t="s">
        <v>27</v>
      </c>
      <c r="E903" s="1">
        <v>191.8</v>
      </c>
      <c r="F903" s="1">
        <v>1.0</v>
      </c>
      <c r="G903" s="1">
        <v>25.0</v>
      </c>
      <c r="H903" s="1">
        <v>2.0</v>
      </c>
      <c r="I903" s="1" t="s">
        <v>22</v>
      </c>
      <c r="J903" s="1">
        <v>0.142</v>
      </c>
      <c r="K903" s="1">
        <v>0.88</v>
      </c>
      <c r="L903" s="6" t="str">
        <f>if(J903&gt;QUARTILE!$B$3, "TOP", if(J903&lt;QUARTILE!$B$4, "BOTTOM", 0))</f>
        <v>BOTTOM</v>
      </c>
      <c r="M903" s="6">
        <f t="shared" si="1"/>
        <v>2</v>
      </c>
    </row>
    <row r="904">
      <c r="A904" s="1">
        <v>103620.0</v>
      </c>
      <c r="B904" s="1">
        <v>27.0</v>
      </c>
      <c r="C904" s="1">
        <v>24000.0</v>
      </c>
      <c r="D904" s="1" t="s">
        <v>27</v>
      </c>
      <c r="E904" s="1">
        <v>17686.36</v>
      </c>
      <c r="F904" s="1">
        <v>3.0</v>
      </c>
      <c r="G904" s="1">
        <v>25.0</v>
      </c>
      <c r="H904" s="1">
        <v>6.0</v>
      </c>
      <c r="I904" s="1" t="s">
        <v>22</v>
      </c>
      <c r="J904" s="1">
        <v>0.222</v>
      </c>
      <c r="K904" s="1">
        <v>0.133</v>
      </c>
      <c r="L904" s="6" t="str">
        <f>if(J904&gt;QUARTILE!$B$3, "TOP", if(J904&lt;QUARTILE!$B$4, "BOTTOM", 0))</f>
        <v>BOTTOM</v>
      </c>
      <c r="M904" s="6">
        <f t="shared" si="1"/>
        <v>2</v>
      </c>
    </row>
    <row r="905">
      <c r="A905" s="1">
        <v>103627.0</v>
      </c>
      <c r="B905" s="1">
        <v>42.0</v>
      </c>
      <c r="C905" s="1">
        <v>78000.0</v>
      </c>
      <c r="D905" s="1" t="s">
        <v>27</v>
      </c>
      <c r="E905" s="1">
        <v>4035.3</v>
      </c>
      <c r="F905" s="1">
        <v>5.0</v>
      </c>
      <c r="G905" s="1">
        <v>18.0</v>
      </c>
      <c r="H905" s="1">
        <v>13.0</v>
      </c>
      <c r="I905" s="1" t="s">
        <v>18</v>
      </c>
      <c r="J905" s="1">
        <v>0.197</v>
      </c>
      <c r="K905" s="1">
        <v>0.787</v>
      </c>
      <c r="L905" s="6" t="str">
        <f>if(J905&gt;QUARTILE!$B$3, "TOP", if(J905&lt;QUARTILE!$B$4, "BOTTOM", 0))</f>
        <v>BOTTOM</v>
      </c>
      <c r="M905" s="6">
        <f t="shared" si="1"/>
        <v>1</v>
      </c>
    </row>
    <row r="906">
      <c r="A906" s="1">
        <v>103630.0</v>
      </c>
      <c r="B906" s="1">
        <v>31.0</v>
      </c>
      <c r="C906" s="1">
        <v>53000.0</v>
      </c>
      <c r="D906" s="1" t="s">
        <v>25</v>
      </c>
      <c r="E906" s="1">
        <v>15013.15</v>
      </c>
      <c r="F906" s="1">
        <v>3.0</v>
      </c>
      <c r="G906" s="1">
        <v>19.0</v>
      </c>
      <c r="H906" s="1">
        <v>10.0</v>
      </c>
      <c r="I906" s="1" t="s">
        <v>22</v>
      </c>
      <c r="J906" s="1">
        <v>0.272</v>
      </c>
      <c r="K906" s="1">
        <v>0.17</v>
      </c>
      <c r="L906" s="6" t="str">
        <f>if(J906&gt;QUARTILE!$B$3, "TOP", if(J906&lt;QUARTILE!$B$4, "BOTTOM", 0))</f>
        <v>BOTTOM</v>
      </c>
      <c r="M906" s="6">
        <f t="shared" si="1"/>
        <v>2</v>
      </c>
    </row>
    <row r="907">
      <c r="A907" s="1">
        <v>103632.0</v>
      </c>
      <c r="B907" s="1">
        <v>75.0</v>
      </c>
      <c r="C907" s="1">
        <v>22000.0</v>
      </c>
      <c r="D907" s="1" t="s">
        <v>23</v>
      </c>
      <c r="E907" s="1">
        <v>1867.99</v>
      </c>
      <c r="F907" s="1">
        <v>5.0</v>
      </c>
      <c r="G907" s="1">
        <v>14.0</v>
      </c>
      <c r="H907" s="1">
        <v>2.0</v>
      </c>
      <c r="I907" s="1" t="s">
        <v>22</v>
      </c>
      <c r="J907" s="1">
        <v>0.124</v>
      </c>
      <c r="K907" s="1">
        <v>0.451</v>
      </c>
      <c r="L907" s="6" t="str">
        <f>if(J907&gt;QUARTILE!$B$3, "TOP", if(J907&lt;QUARTILE!$B$4, "BOTTOM", 0))</f>
        <v>BOTTOM</v>
      </c>
      <c r="M907" s="6">
        <f t="shared" si="1"/>
        <v>2</v>
      </c>
    </row>
    <row r="908">
      <c r="A908" s="1">
        <v>103638.0</v>
      </c>
      <c r="B908" s="1">
        <v>37.0</v>
      </c>
      <c r="C908" s="1">
        <v>36000.0</v>
      </c>
      <c r="D908" s="1" t="s">
        <v>30</v>
      </c>
      <c r="E908" s="1">
        <v>18842.16</v>
      </c>
      <c r="F908" s="1">
        <v>5.0</v>
      </c>
      <c r="G908" s="1">
        <v>22.0</v>
      </c>
      <c r="H908" s="1">
        <v>11.0</v>
      </c>
      <c r="I908" s="1" t="s">
        <v>22</v>
      </c>
      <c r="J908" s="1">
        <v>0.23</v>
      </c>
      <c r="K908" s="1">
        <v>0.189</v>
      </c>
      <c r="L908" s="6" t="str">
        <f>if(J908&gt;QUARTILE!$B$3, "TOP", if(J908&lt;QUARTILE!$B$4, "BOTTOM", 0))</f>
        <v>BOTTOM</v>
      </c>
      <c r="M908" s="6">
        <f t="shared" si="1"/>
        <v>2</v>
      </c>
    </row>
    <row r="909">
      <c r="A909" s="1">
        <v>103643.0</v>
      </c>
      <c r="B909" s="1">
        <v>63.0</v>
      </c>
      <c r="C909" s="1">
        <v>13000.0</v>
      </c>
      <c r="D909" s="1" t="s">
        <v>21</v>
      </c>
      <c r="E909" s="1">
        <v>9996.08</v>
      </c>
      <c r="F909" s="1">
        <v>1.0</v>
      </c>
      <c r="G909" s="1">
        <v>25.0</v>
      </c>
      <c r="H909" s="1">
        <v>6.0</v>
      </c>
      <c r="I909" s="1" t="s">
        <v>22</v>
      </c>
      <c r="J909" s="1">
        <v>0.147</v>
      </c>
      <c r="K909" s="1">
        <v>0.53</v>
      </c>
      <c r="L909" s="6" t="str">
        <f>if(J909&gt;QUARTILE!$B$3, "TOP", if(J909&lt;QUARTILE!$B$4, "BOTTOM", 0))</f>
        <v>BOTTOM</v>
      </c>
      <c r="M909" s="6">
        <f t="shared" si="1"/>
        <v>2</v>
      </c>
    </row>
    <row r="910">
      <c r="A910" s="1">
        <v>103645.0</v>
      </c>
      <c r="B910" s="1">
        <v>73.0</v>
      </c>
      <c r="C910" s="1">
        <v>13000.0</v>
      </c>
      <c r="D910" s="1" t="s">
        <v>25</v>
      </c>
      <c r="E910" s="1">
        <v>984.34</v>
      </c>
      <c r="F910" s="1">
        <v>4.0</v>
      </c>
      <c r="G910" s="1">
        <v>17.0</v>
      </c>
      <c r="H910" s="1">
        <v>1.0</v>
      </c>
      <c r="I910" s="1" t="s">
        <v>22</v>
      </c>
      <c r="J910" s="1">
        <v>0.182</v>
      </c>
      <c r="K910" s="1">
        <v>0.787</v>
      </c>
      <c r="L910" s="6" t="str">
        <f>if(J910&gt;QUARTILE!$B$3, "TOP", if(J910&lt;QUARTILE!$B$4, "BOTTOM", 0))</f>
        <v>BOTTOM</v>
      </c>
      <c r="M910" s="6">
        <f t="shared" si="1"/>
        <v>2</v>
      </c>
    </row>
    <row r="911">
      <c r="A911" s="1">
        <v>103646.0</v>
      </c>
      <c r="B911" s="1">
        <v>38.0</v>
      </c>
      <c r="C911" s="1">
        <v>5000.0</v>
      </c>
      <c r="D911" s="1" t="s">
        <v>21</v>
      </c>
      <c r="E911" s="1">
        <v>8146.07</v>
      </c>
      <c r="F911" s="1">
        <v>4.0</v>
      </c>
      <c r="G911" s="1">
        <v>24.0</v>
      </c>
      <c r="H911" s="1">
        <v>14.0</v>
      </c>
      <c r="I911" s="1" t="s">
        <v>22</v>
      </c>
      <c r="J911" s="1">
        <v>0.157</v>
      </c>
      <c r="K911" s="1">
        <v>0.252</v>
      </c>
      <c r="L911" s="6" t="str">
        <f>if(J911&gt;QUARTILE!$B$3, "TOP", if(J911&lt;QUARTILE!$B$4, "BOTTOM", 0))</f>
        <v>BOTTOM</v>
      </c>
      <c r="M911" s="6">
        <f t="shared" si="1"/>
        <v>2</v>
      </c>
    </row>
    <row r="912">
      <c r="A912" s="1">
        <v>103647.0</v>
      </c>
      <c r="B912" s="1">
        <v>52.0</v>
      </c>
      <c r="C912" s="1">
        <v>22000.0</v>
      </c>
      <c r="D912" s="1" t="s">
        <v>23</v>
      </c>
      <c r="E912" s="1">
        <v>23753.59</v>
      </c>
      <c r="F912" s="1">
        <v>4.0</v>
      </c>
      <c r="G912" s="1">
        <v>24.0</v>
      </c>
      <c r="H912" s="1">
        <v>4.0</v>
      </c>
      <c r="I912" s="1" t="s">
        <v>22</v>
      </c>
      <c r="J912" s="1">
        <v>0.251</v>
      </c>
      <c r="K912" s="1">
        <v>0.172</v>
      </c>
      <c r="L912" s="6" t="str">
        <f>if(J912&gt;QUARTILE!$B$3, "TOP", if(J912&lt;QUARTILE!$B$4, "BOTTOM", 0))</f>
        <v>BOTTOM</v>
      </c>
      <c r="M912" s="6">
        <f t="shared" si="1"/>
        <v>2</v>
      </c>
    </row>
    <row r="913">
      <c r="A913" s="1">
        <v>103653.0</v>
      </c>
      <c r="B913" s="1">
        <v>66.0</v>
      </c>
      <c r="C913" s="1">
        <v>19000.0</v>
      </c>
      <c r="D913" s="1" t="s">
        <v>25</v>
      </c>
      <c r="E913" s="1">
        <v>31153.62</v>
      </c>
      <c r="F913" s="1">
        <v>4.0</v>
      </c>
      <c r="G913" s="1">
        <v>13.0</v>
      </c>
      <c r="H913" s="1">
        <v>4.0</v>
      </c>
      <c r="I913" s="1" t="s">
        <v>18</v>
      </c>
      <c r="J913" s="1">
        <v>0.294</v>
      </c>
      <c r="K913" s="1">
        <v>0.44</v>
      </c>
      <c r="L913" s="6" t="str">
        <f>if(J913&gt;QUARTILE!$B$3, "TOP", if(J913&lt;QUARTILE!$B$4, "BOTTOM", 0))</f>
        <v>BOTTOM</v>
      </c>
      <c r="M913" s="6">
        <f t="shared" si="1"/>
        <v>1</v>
      </c>
    </row>
    <row r="914">
      <c r="A914" s="1">
        <v>103655.0</v>
      </c>
      <c r="B914" s="1">
        <v>58.0</v>
      </c>
      <c r="C914" s="1">
        <v>42000.0</v>
      </c>
      <c r="D914" s="1" t="s">
        <v>25</v>
      </c>
      <c r="E914" s="1">
        <v>5361.21</v>
      </c>
      <c r="F914" s="1">
        <v>4.0</v>
      </c>
      <c r="G914" s="1">
        <v>13.0</v>
      </c>
      <c r="H914" s="1">
        <v>3.0</v>
      </c>
      <c r="I914" s="1" t="s">
        <v>22</v>
      </c>
      <c r="J914" s="1">
        <v>0.062</v>
      </c>
      <c r="K914" s="1">
        <v>0.325</v>
      </c>
      <c r="L914" s="6" t="str">
        <f>if(J914&gt;QUARTILE!$B$3, "TOP", if(J914&lt;QUARTILE!$B$4, "BOTTOM", 0))</f>
        <v>BOTTOM</v>
      </c>
      <c r="M914" s="6">
        <f t="shared" si="1"/>
        <v>2</v>
      </c>
    </row>
    <row r="915">
      <c r="A915" s="1">
        <v>103656.0</v>
      </c>
      <c r="B915" s="1">
        <v>64.0</v>
      </c>
      <c r="C915" s="1">
        <v>16000.0</v>
      </c>
      <c r="D915" s="1" t="s">
        <v>25</v>
      </c>
      <c r="E915" s="1">
        <v>20097.15</v>
      </c>
      <c r="F915" s="1">
        <v>2.0</v>
      </c>
      <c r="G915" s="1">
        <v>19.0</v>
      </c>
      <c r="H915" s="1">
        <v>5.0</v>
      </c>
      <c r="I915" s="1" t="s">
        <v>22</v>
      </c>
      <c r="J915" s="1">
        <v>0.194</v>
      </c>
      <c r="K915" s="1">
        <v>0.898</v>
      </c>
      <c r="L915" s="6" t="str">
        <f>if(J915&gt;QUARTILE!$B$3, "TOP", if(J915&lt;QUARTILE!$B$4, "BOTTOM", 0))</f>
        <v>BOTTOM</v>
      </c>
      <c r="M915" s="6">
        <f t="shared" si="1"/>
        <v>2</v>
      </c>
    </row>
    <row r="916">
      <c r="A916" s="1">
        <v>103659.0</v>
      </c>
      <c r="B916" s="1">
        <v>30.0</v>
      </c>
      <c r="C916" s="1">
        <v>76000.0</v>
      </c>
      <c r="D916" s="1" t="s">
        <v>23</v>
      </c>
      <c r="E916" s="1">
        <v>13585.5</v>
      </c>
      <c r="F916" s="1">
        <v>2.0</v>
      </c>
      <c r="G916" s="1">
        <v>22.0</v>
      </c>
      <c r="H916" s="1">
        <v>11.0</v>
      </c>
      <c r="I916" s="1" t="s">
        <v>22</v>
      </c>
      <c r="J916" s="1">
        <v>0.226</v>
      </c>
      <c r="K916" s="1">
        <v>0.227</v>
      </c>
      <c r="L916" s="6" t="str">
        <f>if(J916&gt;QUARTILE!$B$3, "TOP", if(J916&lt;QUARTILE!$B$4, "BOTTOM", 0))</f>
        <v>BOTTOM</v>
      </c>
      <c r="M916" s="6">
        <f t="shared" si="1"/>
        <v>2</v>
      </c>
    </row>
    <row r="917">
      <c r="A917" s="1">
        <v>103661.0</v>
      </c>
      <c r="B917" s="1">
        <v>38.0</v>
      </c>
      <c r="C917" s="1">
        <v>12000.0</v>
      </c>
      <c r="D917" s="1" t="s">
        <v>17</v>
      </c>
      <c r="E917" s="1">
        <v>60773.44</v>
      </c>
      <c r="F917" s="1">
        <v>5.0</v>
      </c>
      <c r="G917" s="1">
        <v>16.0</v>
      </c>
      <c r="H917" s="1">
        <v>11.0</v>
      </c>
      <c r="I917" s="1" t="s">
        <v>18</v>
      </c>
      <c r="J917" s="1">
        <v>0.162</v>
      </c>
      <c r="K917" s="1">
        <v>0.0</v>
      </c>
      <c r="L917" s="6" t="str">
        <f>if(J917&gt;QUARTILE!$B$3, "TOP", if(J917&lt;QUARTILE!$B$4, "BOTTOM", 0))</f>
        <v>BOTTOM</v>
      </c>
      <c r="M917" s="6">
        <f t="shared" si="1"/>
        <v>1</v>
      </c>
    </row>
    <row r="918">
      <c r="A918" s="1">
        <v>103665.0</v>
      </c>
      <c r="B918" s="1">
        <v>57.0</v>
      </c>
      <c r="C918" s="1">
        <v>7000.0</v>
      </c>
      <c r="D918" s="1" t="s">
        <v>27</v>
      </c>
      <c r="E918" s="1">
        <v>2803.62</v>
      </c>
      <c r="F918" s="1">
        <v>3.0</v>
      </c>
      <c r="G918" s="1">
        <v>19.0</v>
      </c>
      <c r="H918" s="1">
        <v>7.0</v>
      </c>
      <c r="I918" s="1" t="s">
        <v>22</v>
      </c>
      <c r="J918" s="1">
        <v>0.173</v>
      </c>
      <c r="K918" s="1">
        <v>0.215</v>
      </c>
      <c r="L918" s="6" t="str">
        <f>if(J918&gt;QUARTILE!$B$3, "TOP", if(J918&lt;QUARTILE!$B$4, "BOTTOM", 0))</f>
        <v>BOTTOM</v>
      </c>
      <c r="M918" s="6">
        <f t="shared" si="1"/>
        <v>2</v>
      </c>
    </row>
    <row r="919">
      <c r="A919" s="1">
        <v>103668.0</v>
      </c>
      <c r="B919" s="1">
        <v>40.0</v>
      </c>
      <c r="C919" s="1">
        <v>27000.0</v>
      </c>
      <c r="D919" s="1" t="s">
        <v>25</v>
      </c>
      <c r="E919" s="1">
        <v>13489.8</v>
      </c>
      <c r="F919" s="1">
        <v>1.0</v>
      </c>
      <c r="G919" s="1">
        <v>20.0</v>
      </c>
      <c r="H919" s="1">
        <v>13.0</v>
      </c>
      <c r="I919" s="1" t="s">
        <v>18</v>
      </c>
      <c r="J919" s="1">
        <v>0.259</v>
      </c>
      <c r="K919" s="1">
        <v>0.862</v>
      </c>
      <c r="L919" s="6" t="str">
        <f>if(J919&gt;QUARTILE!$B$3, "TOP", if(J919&lt;QUARTILE!$B$4, "BOTTOM", 0))</f>
        <v>BOTTOM</v>
      </c>
      <c r="M919" s="6">
        <f t="shared" si="1"/>
        <v>1</v>
      </c>
    </row>
    <row r="920">
      <c r="A920" s="1">
        <v>103672.0</v>
      </c>
      <c r="B920" s="1">
        <v>39.0</v>
      </c>
      <c r="C920" s="1">
        <v>34000.0</v>
      </c>
      <c r="D920" s="1" t="s">
        <v>23</v>
      </c>
      <c r="E920" s="1">
        <v>8170.62</v>
      </c>
      <c r="F920" s="1">
        <v>1.0</v>
      </c>
      <c r="G920" s="1">
        <v>14.0</v>
      </c>
      <c r="H920" s="1">
        <v>11.0</v>
      </c>
      <c r="I920" s="1" t="s">
        <v>18</v>
      </c>
      <c r="J920" s="1">
        <v>0.165</v>
      </c>
      <c r="K920" s="1">
        <v>0.832</v>
      </c>
      <c r="L920" s="6" t="str">
        <f>if(J920&gt;QUARTILE!$B$3, "TOP", if(J920&lt;QUARTILE!$B$4, "BOTTOM", 0))</f>
        <v>BOTTOM</v>
      </c>
      <c r="M920" s="6">
        <f t="shared" si="1"/>
        <v>1</v>
      </c>
    </row>
    <row r="921">
      <c r="A921" s="1">
        <v>103673.0</v>
      </c>
      <c r="B921" s="1">
        <v>39.0</v>
      </c>
      <c r="C921" s="1">
        <v>31000.0</v>
      </c>
      <c r="D921" s="1" t="s">
        <v>27</v>
      </c>
      <c r="E921" s="1">
        <v>9196.27</v>
      </c>
      <c r="F921" s="1">
        <v>3.0</v>
      </c>
      <c r="G921" s="1">
        <v>15.0</v>
      </c>
      <c r="H921" s="1">
        <v>14.0</v>
      </c>
      <c r="I921" s="1" t="s">
        <v>22</v>
      </c>
      <c r="J921" s="1">
        <v>0.214</v>
      </c>
      <c r="K921" s="1">
        <v>0.08</v>
      </c>
      <c r="L921" s="6" t="str">
        <f>if(J921&gt;QUARTILE!$B$3, "TOP", if(J921&lt;QUARTILE!$B$4, "BOTTOM", 0))</f>
        <v>BOTTOM</v>
      </c>
      <c r="M921" s="6">
        <f t="shared" si="1"/>
        <v>2</v>
      </c>
    </row>
    <row r="922">
      <c r="A922" s="1">
        <v>103679.0</v>
      </c>
      <c r="B922" s="1">
        <v>30.0</v>
      </c>
      <c r="C922" s="1">
        <v>13000.0</v>
      </c>
      <c r="D922" s="1" t="s">
        <v>27</v>
      </c>
      <c r="E922" s="1">
        <v>29439.25</v>
      </c>
      <c r="F922" s="1">
        <v>4.0</v>
      </c>
      <c r="G922" s="1">
        <v>13.0</v>
      </c>
      <c r="H922" s="1">
        <v>12.0</v>
      </c>
      <c r="I922" s="1" t="s">
        <v>18</v>
      </c>
      <c r="J922" s="1">
        <v>0.31</v>
      </c>
      <c r="K922" s="1">
        <v>0.029</v>
      </c>
      <c r="L922" s="6" t="str">
        <f>if(J922&gt;QUARTILE!$B$3, "TOP", if(J922&lt;QUARTILE!$B$4, "BOTTOM", 0))</f>
        <v>BOTTOM</v>
      </c>
      <c r="M922" s="6">
        <f t="shared" si="1"/>
        <v>1</v>
      </c>
    </row>
    <row r="923">
      <c r="A923" s="1">
        <v>103680.0</v>
      </c>
      <c r="B923" s="1">
        <v>35.0</v>
      </c>
      <c r="C923" s="1">
        <v>38000.0</v>
      </c>
      <c r="D923" s="1" t="s">
        <v>27</v>
      </c>
      <c r="E923" s="1">
        <v>837.38</v>
      </c>
      <c r="F923" s="1">
        <v>2.0</v>
      </c>
      <c r="G923" s="1">
        <v>28.0</v>
      </c>
      <c r="H923" s="1">
        <v>10.0</v>
      </c>
      <c r="I923" s="1" t="s">
        <v>22</v>
      </c>
      <c r="J923" s="1">
        <v>0.111</v>
      </c>
      <c r="K923" s="1">
        <v>0.339</v>
      </c>
      <c r="L923" s="6" t="str">
        <f>if(J923&gt;QUARTILE!$B$3, "TOP", if(J923&lt;QUARTILE!$B$4, "BOTTOM", 0))</f>
        <v>BOTTOM</v>
      </c>
      <c r="M923" s="6">
        <f t="shared" si="1"/>
        <v>2</v>
      </c>
    </row>
    <row r="924">
      <c r="A924" s="1">
        <v>103681.0</v>
      </c>
      <c r="B924" s="1">
        <v>19.0</v>
      </c>
      <c r="C924" s="1">
        <v>27000.0</v>
      </c>
      <c r="D924" s="1" t="s">
        <v>17</v>
      </c>
      <c r="E924" s="1">
        <v>35359.0</v>
      </c>
      <c r="F924" s="1">
        <v>4.0</v>
      </c>
      <c r="G924" s="1">
        <v>22.0</v>
      </c>
      <c r="H924" s="1">
        <v>11.0</v>
      </c>
      <c r="I924" s="1" t="s">
        <v>18</v>
      </c>
      <c r="J924" s="1">
        <v>0.284</v>
      </c>
      <c r="K924" s="1">
        <v>0.328</v>
      </c>
      <c r="L924" s="6" t="str">
        <f>if(J924&gt;QUARTILE!$B$3, "TOP", if(J924&lt;QUARTILE!$B$4, "BOTTOM", 0))</f>
        <v>BOTTOM</v>
      </c>
      <c r="M924" s="6">
        <f t="shared" si="1"/>
        <v>1</v>
      </c>
    </row>
    <row r="925">
      <c r="A925" s="1">
        <v>103685.0</v>
      </c>
      <c r="B925" s="1">
        <v>69.0</v>
      </c>
      <c r="C925" s="1">
        <v>18000.0</v>
      </c>
      <c r="D925" s="1" t="s">
        <v>25</v>
      </c>
      <c r="E925" s="1">
        <v>39259.43</v>
      </c>
      <c r="F925" s="1">
        <v>5.0</v>
      </c>
      <c r="G925" s="1">
        <v>14.0</v>
      </c>
      <c r="H925" s="1">
        <v>3.0</v>
      </c>
      <c r="I925" s="1" t="s">
        <v>18</v>
      </c>
      <c r="J925" s="1">
        <v>0.163</v>
      </c>
      <c r="K925" s="1">
        <v>0.261</v>
      </c>
      <c r="L925" s="6" t="str">
        <f>if(J925&gt;QUARTILE!$B$3, "TOP", if(J925&lt;QUARTILE!$B$4, "BOTTOM", 0))</f>
        <v>BOTTOM</v>
      </c>
      <c r="M925" s="6">
        <f t="shared" si="1"/>
        <v>1</v>
      </c>
    </row>
    <row r="926">
      <c r="A926" s="1">
        <v>103687.0</v>
      </c>
      <c r="B926" s="1">
        <v>67.0</v>
      </c>
      <c r="C926" s="1">
        <v>21000.0</v>
      </c>
      <c r="D926" s="1" t="s">
        <v>17</v>
      </c>
      <c r="E926" s="1">
        <v>15677.63</v>
      </c>
      <c r="F926" s="1">
        <v>4.0</v>
      </c>
      <c r="G926" s="1">
        <v>17.0</v>
      </c>
      <c r="H926" s="1">
        <v>5.0</v>
      </c>
      <c r="I926" s="1" t="s">
        <v>22</v>
      </c>
      <c r="J926" s="1">
        <v>0.014</v>
      </c>
      <c r="K926" s="1">
        <v>0.906</v>
      </c>
      <c r="L926" s="6" t="str">
        <f>if(J926&gt;QUARTILE!$B$3, "TOP", if(J926&lt;QUARTILE!$B$4, "BOTTOM", 0))</f>
        <v>BOTTOM</v>
      </c>
      <c r="M926" s="6">
        <f t="shared" si="1"/>
        <v>2</v>
      </c>
    </row>
    <row r="927">
      <c r="A927" s="1">
        <v>103697.0</v>
      </c>
      <c r="B927" s="1">
        <v>54.0</v>
      </c>
      <c r="C927" s="1">
        <v>17000.0</v>
      </c>
      <c r="D927" s="1" t="s">
        <v>25</v>
      </c>
      <c r="E927" s="1">
        <v>2663.12</v>
      </c>
      <c r="F927" s="1">
        <v>4.0</v>
      </c>
      <c r="G927" s="1">
        <v>19.0</v>
      </c>
      <c r="H927" s="1">
        <v>5.0</v>
      </c>
      <c r="I927" s="1" t="s">
        <v>22</v>
      </c>
      <c r="J927" s="1">
        <v>0.176</v>
      </c>
      <c r="K927" s="1">
        <v>0.766</v>
      </c>
      <c r="L927" s="6" t="str">
        <f>if(J927&gt;QUARTILE!$B$3, "TOP", if(J927&lt;QUARTILE!$B$4, "BOTTOM", 0))</f>
        <v>BOTTOM</v>
      </c>
      <c r="M927" s="6">
        <f t="shared" si="1"/>
        <v>2</v>
      </c>
    </row>
    <row r="928">
      <c r="A928" s="1">
        <v>103699.0</v>
      </c>
      <c r="B928" s="1">
        <v>50.0</v>
      </c>
      <c r="C928" s="1">
        <v>54000.0</v>
      </c>
      <c r="D928" s="1" t="s">
        <v>25</v>
      </c>
      <c r="E928" s="1">
        <v>11894.19</v>
      </c>
      <c r="F928" s="1">
        <v>3.0</v>
      </c>
      <c r="G928" s="1">
        <v>18.0</v>
      </c>
      <c r="H928" s="1">
        <v>4.0</v>
      </c>
      <c r="I928" s="1" t="s">
        <v>22</v>
      </c>
      <c r="J928" s="1">
        <v>0.189</v>
      </c>
      <c r="K928" s="1">
        <v>0.817</v>
      </c>
      <c r="L928" s="6" t="str">
        <f>if(J928&gt;QUARTILE!$B$3, "TOP", if(J928&lt;QUARTILE!$B$4, "BOTTOM", 0))</f>
        <v>BOTTOM</v>
      </c>
      <c r="M928" s="6">
        <f t="shared" si="1"/>
        <v>2</v>
      </c>
    </row>
    <row r="929">
      <c r="A929" s="1">
        <v>103707.0</v>
      </c>
      <c r="B929" s="1">
        <v>47.0</v>
      </c>
      <c r="C929" s="1">
        <v>30000.0</v>
      </c>
      <c r="D929" s="1" t="s">
        <v>21</v>
      </c>
      <c r="E929" s="1">
        <v>26394.11</v>
      </c>
      <c r="F929" s="1">
        <v>5.0</v>
      </c>
      <c r="G929" s="1">
        <v>19.0</v>
      </c>
      <c r="H929" s="1">
        <v>7.0</v>
      </c>
      <c r="I929" s="1" t="s">
        <v>22</v>
      </c>
      <c r="J929" s="1">
        <v>0.194</v>
      </c>
      <c r="K929" s="1">
        <v>0.0</v>
      </c>
      <c r="L929" s="6" t="str">
        <f>if(J929&gt;QUARTILE!$B$3, "TOP", if(J929&lt;QUARTILE!$B$4, "BOTTOM", 0))</f>
        <v>BOTTOM</v>
      </c>
      <c r="M929" s="6">
        <f t="shared" si="1"/>
        <v>2</v>
      </c>
    </row>
    <row r="930">
      <c r="A930" s="1">
        <v>103721.0</v>
      </c>
      <c r="B930" s="1">
        <v>22.0</v>
      </c>
      <c r="C930" s="1">
        <v>16000.0</v>
      </c>
      <c r="D930" s="1" t="s">
        <v>27</v>
      </c>
      <c r="E930" s="1">
        <v>33823.09</v>
      </c>
      <c r="F930" s="1">
        <v>2.0</v>
      </c>
      <c r="G930" s="1">
        <v>20.0</v>
      </c>
      <c r="H930" s="1">
        <v>10.0</v>
      </c>
      <c r="I930" s="1" t="s">
        <v>18</v>
      </c>
      <c r="J930" s="1">
        <v>0.137</v>
      </c>
      <c r="K930" s="1">
        <v>0.18</v>
      </c>
      <c r="L930" s="6" t="str">
        <f>if(J930&gt;QUARTILE!$B$3, "TOP", if(J930&lt;QUARTILE!$B$4, "BOTTOM", 0))</f>
        <v>BOTTOM</v>
      </c>
      <c r="M930" s="6">
        <f t="shared" si="1"/>
        <v>1</v>
      </c>
    </row>
    <row r="931">
      <c r="A931" s="1">
        <v>103722.0</v>
      </c>
      <c r="B931" s="1">
        <v>20.0</v>
      </c>
      <c r="C931" s="1">
        <v>8000.0</v>
      </c>
      <c r="D931" s="1" t="s">
        <v>17</v>
      </c>
      <c r="E931" s="1">
        <v>33635.31</v>
      </c>
      <c r="F931" s="1">
        <v>5.0</v>
      </c>
      <c r="G931" s="1">
        <v>21.0</v>
      </c>
      <c r="H931" s="1">
        <v>14.0</v>
      </c>
      <c r="I931" s="1" t="s">
        <v>18</v>
      </c>
      <c r="J931" s="1">
        <v>0.122</v>
      </c>
      <c r="K931" s="1">
        <v>0.805</v>
      </c>
      <c r="L931" s="6" t="str">
        <f>if(J931&gt;QUARTILE!$B$3, "TOP", if(J931&lt;QUARTILE!$B$4, "BOTTOM", 0))</f>
        <v>BOTTOM</v>
      </c>
      <c r="M931" s="6">
        <f t="shared" si="1"/>
        <v>1</v>
      </c>
    </row>
    <row r="932">
      <c r="A932" s="1">
        <v>103724.0</v>
      </c>
      <c r="B932" s="1">
        <v>21.0</v>
      </c>
      <c r="C932" s="1">
        <v>19000.0</v>
      </c>
      <c r="D932" s="1" t="s">
        <v>25</v>
      </c>
      <c r="E932" s="1">
        <v>3707.71</v>
      </c>
      <c r="F932" s="1">
        <v>4.0</v>
      </c>
      <c r="G932" s="1">
        <v>23.0</v>
      </c>
      <c r="H932" s="1">
        <v>8.0</v>
      </c>
      <c r="I932" s="1" t="s">
        <v>22</v>
      </c>
      <c r="J932" s="1">
        <v>0.14</v>
      </c>
      <c r="K932" s="1">
        <v>0.0</v>
      </c>
      <c r="L932" s="6" t="str">
        <f>if(J932&gt;QUARTILE!$B$3, "TOP", if(J932&lt;QUARTILE!$B$4, "BOTTOM", 0))</f>
        <v>BOTTOM</v>
      </c>
      <c r="M932" s="6">
        <f t="shared" si="1"/>
        <v>2</v>
      </c>
    </row>
    <row r="933">
      <c r="A933" s="1">
        <v>103729.0</v>
      </c>
      <c r="B933" s="1">
        <v>51.0</v>
      </c>
      <c r="C933" s="1">
        <v>20000.0</v>
      </c>
      <c r="D933" s="1" t="s">
        <v>25</v>
      </c>
      <c r="E933" s="1">
        <v>26774.31</v>
      </c>
      <c r="F933" s="1">
        <v>5.0</v>
      </c>
      <c r="G933" s="1">
        <v>22.0</v>
      </c>
      <c r="H933" s="1">
        <v>5.0</v>
      </c>
      <c r="I933" s="1" t="s">
        <v>22</v>
      </c>
      <c r="J933" s="1">
        <v>0.244</v>
      </c>
      <c r="K933" s="1">
        <v>0.121</v>
      </c>
      <c r="L933" s="6" t="str">
        <f>if(J933&gt;QUARTILE!$B$3, "TOP", if(J933&lt;QUARTILE!$B$4, "BOTTOM", 0))</f>
        <v>BOTTOM</v>
      </c>
      <c r="M933" s="6">
        <f t="shared" si="1"/>
        <v>2</v>
      </c>
    </row>
    <row r="934">
      <c r="A934" s="1">
        <v>103730.0</v>
      </c>
      <c r="B934" s="1">
        <v>60.0</v>
      </c>
      <c r="C934" s="1">
        <v>25000.0</v>
      </c>
      <c r="D934" s="1" t="s">
        <v>27</v>
      </c>
      <c r="E934" s="1">
        <v>12139.45</v>
      </c>
      <c r="F934" s="1">
        <v>4.0</v>
      </c>
      <c r="G934" s="1">
        <v>27.0</v>
      </c>
      <c r="H934" s="1">
        <v>2.0</v>
      </c>
      <c r="I934" s="1" t="s">
        <v>22</v>
      </c>
      <c r="J934" s="1">
        <v>0.261</v>
      </c>
      <c r="K934" s="1">
        <v>0.097</v>
      </c>
      <c r="L934" s="6" t="str">
        <f>if(J934&gt;QUARTILE!$B$3, "TOP", if(J934&lt;QUARTILE!$B$4, "BOTTOM", 0))</f>
        <v>BOTTOM</v>
      </c>
      <c r="M934" s="6">
        <f t="shared" si="1"/>
        <v>2</v>
      </c>
    </row>
    <row r="935">
      <c r="A935" s="1">
        <v>103731.0</v>
      </c>
      <c r="B935" s="1">
        <v>42.0</v>
      </c>
      <c r="C935" s="1">
        <v>16000.0</v>
      </c>
      <c r="D935" s="1" t="s">
        <v>24</v>
      </c>
      <c r="E935" s="1">
        <v>85753.92</v>
      </c>
      <c r="F935" s="1">
        <v>1.0</v>
      </c>
      <c r="G935" s="1">
        <v>17.0</v>
      </c>
      <c r="H935" s="1">
        <v>8.0</v>
      </c>
      <c r="I935" s="1" t="s">
        <v>18</v>
      </c>
      <c r="J935" s="1">
        <v>0.149</v>
      </c>
      <c r="K935" s="1">
        <v>0.218</v>
      </c>
      <c r="L935" s="6" t="str">
        <f>if(J935&gt;QUARTILE!$B$3, "TOP", if(J935&lt;QUARTILE!$B$4, "BOTTOM", 0))</f>
        <v>BOTTOM</v>
      </c>
      <c r="M935" s="6">
        <f t="shared" si="1"/>
        <v>1</v>
      </c>
    </row>
    <row r="936">
      <c r="A936" s="1">
        <v>103735.0</v>
      </c>
      <c r="B936" s="1">
        <v>56.0</v>
      </c>
      <c r="C936" s="1">
        <v>41000.0</v>
      </c>
      <c r="D936" s="1" t="s">
        <v>23</v>
      </c>
      <c r="E936" s="1">
        <v>26524.33</v>
      </c>
      <c r="F936" s="1">
        <v>3.0</v>
      </c>
      <c r="G936" s="1">
        <v>15.0</v>
      </c>
      <c r="H936" s="1">
        <v>7.0</v>
      </c>
      <c r="I936" s="1" t="s">
        <v>22</v>
      </c>
      <c r="J936" s="1">
        <v>0.132</v>
      </c>
      <c r="K936" s="1">
        <v>0.112</v>
      </c>
      <c r="L936" s="6" t="str">
        <f>if(J936&gt;QUARTILE!$B$3, "TOP", if(J936&lt;QUARTILE!$B$4, "BOTTOM", 0))</f>
        <v>BOTTOM</v>
      </c>
      <c r="M936" s="6">
        <f t="shared" si="1"/>
        <v>2</v>
      </c>
    </row>
    <row r="937">
      <c r="A937" s="1">
        <v>103737.0</v>
      </c>
      <c r="B937" s="1">
        <v>44.0</v>
      </c>
      <c r="C937" s="1">
        <v>26000.0</v>
      </c>
      <c r="D937" s="1" t="s">
        <v>27</v>
      </c>
      <c r="E937" s="1">
        <v>364.64</v>
      </c>
      <c r="F937" s="1">
        <v>3.0</v>
      </c>
      <c r="G937" s="1">
        <v>14.0</v>
      </c>
      <c r="H937" s="1">
        <v>12.0</v>
      </c>
      <c r="I937" s="1" t="s">
        <v>22</v>
      </c>
      <c r="J937" s="1">
        <v>0.302</v>
      </c>
      <c r="K937" s="1">
        <v>0.343</v>
      </c>
      <c r="L937" s="6" t="str">
        <f>if(J937&gt;QUARTILE!$B$3, "TOP", if(J937&lt;QUARTILE!$B$4, "BOTTOM", 0))</f>
        <v>BOTTOM</v>
      </c>
      <c r="M937" s="6">
        <f t="shared" si="1"/>
        <v>2</v>
      </c>
    </row>
    <row r="938">
      <c r="A938" s="1">
        <v>103743.0</v>
      </c>
      <c r="B938" s="1">
        <v>69.0</v>
      </c>
      <c r="C938" s="1">
        <v>16000.0</v>
      </c>
      <c r="D938" s="1" t="s">
        <v>27</v>
      </c>
      <c r="E938" s="1">
        <v>34072.69</v>
      </c>
      <c r="F938" s="1">
        <v>5.0</v>
      </c>
      <c r="G938" s="1">
        <v>16.0</v>
      </c>
      <c r="H938" s="1">
        <v>8.0</v>
      </c>
      <c r="I938" s="1" t="s">
        <v>18</v>
      </c>
      <c r="J938" s="1">
        <v>0.133</v>
      </c>
      <c r="K938" s="1">
        <v>0.244</v>
      </c>
      <c r="L938" s="6" t="str">
        <f>if(J938&gt;QUARTILE!$B$3, "TOP", if(J938&lt;QUARTILE!$B$4, "BOTTOM", 0))</f>
        <v>BOTTOM</v>
      </c>
      <c r="M938" s="6">
        <f t="shared" si="1"/>
        <v>1</v>
      </c>
    </row>
    <row r="939">
      <c r="A939" s="1">
        <v>103747.0</v>
      </c>
      <c r="B939" s="1">
        <v>43.0</v>
      </c>
      <c r="C939" s="1">
        <v>48000.0</v>
      </c>
      <c r="D939" s="1" t="s">
        <v>25</v>
      </c>
      <c r="E939" s="1">
        <v>4476.29</v>
      </c>
      <c r="F939" s="1">
        <v>5.0</v>
      </c>
      <c r="G939" s="1">
        <v>23.0</v>
      </c>
      <c r="H939" s="1">
        <v>11.0</v>
      </c>
      <c r="I939" s="1" t="s">
        <v>18</v>
      </c>
      <c r="J939" s="1">
        <v>0.284</v>
      </c>
      <c r="K939" s="1">
        <v>0.249</v>
      </c>
      <c r="L939" s="6" t="str">
        <f>if(J939&gt;QUARTILE!$B$3, "TOP", if(J939&lt;QUARTILE!$B$4, "BOTTOM", 0))</f>
        <v>BOTTOM</v>
      </c>
      <c r="M939" s="6">
        <f t="shared" si="1"/>
        <v>1</v>
      </c>
    </row>
    <row r="940">
      <c r="A940" s="1">
        <v>103752.0</v>
      </c>
      <c r="B940" s="1">
        <v>31.0</v>
      </c>
      <c r="C940" s="1">
        <v>20000.0</v>
      </c>
      <c r="D940" s="1" t="s">
        <v>23</v>
      </c>
      <c r="E940" s="1">
        <v>11772.14</v>
      </c>
      <c r="F940" s="1">
        <v>1.0</v>
      </c>
      <c r="G940" s="1">
        <v>27.0</v>
      </c>
      <c r="H940" s="1">
        <v>7.0</v>
      </c>
      <c r="I940" s="1" t="s">
        <v>22</v>
      </c>
      <c r="J940" s="1">
        <v>0.203</v>
      </c>
      <c r="K940" s="1">
        <v>0.341</v>
      </c>
      <c r="L940" s="6" t="str">
        <f>if(J940&gt;QUARTILE!$B$3, "TOP", if(J940&lt;QUARTILE!$B$4, "BOTTOM", 0))</f>
        <v>BOTTOM</v>
      </c>
      <c r="M940" s="6">
        <f t="shared" si="1"/>
        <v>2</v>
      </c>
    </row>
    <row r="941">
      <c r="A941" s="1">
        <v>103756.0</v>
      </c>
      <c r="B941" s="1">
        <v>70.0</v>
      </c>
      <c r="C941" s="1">
        <v>11000.0</v>
      </c>
      <c r="D941" s="1" t="s">
        <v>23</v>
      </c>
      <c r="E941" s="1">
        <v>8037.99</v>
      </c>
      <c r="F941" s="1">
        <v>2.0</v>
      </c>
      <c r="G941" s="1">
        <v>21.0</v>
      </c>
      <c r="H941" s="1">
        <v>7.0</v>
      </c>
      <c r="I941" s="1" t="s">
        <v>22</v>
      </c>
      <c r="J941" s="1">
        <v>0.136</v>
      </c>
      <c r="K941" s="1">
        <v>0.156</v>
      </c>
      <c r="L941" s="6" t="str">
        <f>if(J941&gt;QUARTILE!$B$3, "TOP", if(J941&lt;QUARTILE!$B$4, "BOTTOM", 0))</f>
        <v>BOTTOM</v>
      </c>
      <c r="M941" s="6">
        <f t="shared" si="1"/>
        <v>2</v>
      </c>
    </row>
    <row r="942">
      <c r="A942" s="1">
        <v>103763.0</v>
      </c>
      <c r="B942" s="1">
        <v>72.0</v>
      </c>
      <c r="C942" s="1">
        <v>17000.0</v>
      </c>
      <c r="D942" s="1" t="s">
        <v>25</v>
      </c>
      <c r="E942" s="1">
        <v>4590.32</v>
      </c>
      <c r="F942" s="1">
        <v>4.0</v>
      </c>
      <c r="G942" s="1">
        <v>22.0</v>
      </c>
      <c r="H942" s="1">
        <v>0.0</v>
      </c>
      <c r="I942" s="1" t="s">
        <v>22</v>
      </c>
      <c r="J942" s="1">
        <v>0.084</v>
      </c>
      <c r="K942" s="1">
        <v>0.512</v>
      </c>
      <c r="L942" s="6" t="str">
        <f>if(J942&gt;QUARTILE!$B$3, "TOP", if(J942&lt;QUARTILE!$B$4, "BOTTOM", 0))</f>
        <v>BOTTOM</v>
      </c>
      <c r="M942" s="6">
        <f t="shared" si="1"/>
        <v>2</v>
      </c>
    </row>
    <row r="943">
      <c r="A943" s="1">
        <v>103764.0</v>
      </c>
      <c r="B943" s="1">
        <v>23.0</v>
      </c>
      <c r="C943" s="1">
        <v>31000.0</v>
      </c>
      <c r="D943" s="1" t="s">
        <v>30</v>
      </c>
      <c r="E943" s="1">
        <v>17120.63</v>
      </c>
      <c r="F943" s="1">
        <v>5.0</v>
      </c>
      <c r="G943" s="1">
        <v>18.0</v>
      </c>
      <c r="H943" s="1">
        <v>12.0</v>
      </c>
      <c r="I943" s="1" t="s">
        <v>22</v>
      </c>
      <c r="J943" s="1">
        <v>0.284</v>
      </c>
      <c r="K943" s="1">
        <v>0.817</v>
      </c>
      <c r="L943" s="6" t="str">
        <f>if(J943&gt;QUARTILE!$B$3, "TOP", if(J943&lt;QUARTILE!$B$4, "BOTTOM", 0))</f>
        <v>BOTTOM</v>
      </c>
      <c r="M943" s="6">
        <f t="shared" si="1"/>
        <v>2</v>
      </c>
    </row>
    <row r="944">
      <c r="A944" s="1">
        <v>103766.0</v>
      </c>
      <c r="B944" s="1">
        <v>36.0</v>
      </c>
      <c r="C944" s="1">
        <v>10000.0</v>
      </c>
      <c r="D944" s="1" t="s">
        <v>23</v>
      </c>
      <c r="E944" s="1">
        <v>6090.53</v>
      </c>
      <c r="F944" s="1">
        <v>3.0</v>
      </c>
      <c r="G944" s="1">
        <v>22.0</v>
      </c>
      <c r="H944" s="1">
        <v>7.0</v>
      </c>
      <c r="I944" s="1" t="s">
        <v>22</v>
      </c>
      <c r="J944" s="1">
        <v>0.069</v>
      </c>
      <c r="K944" s="1">
        <v>0.198</v>
      </c>
      <c r="L944" s="6" t="str">
        <f>if(J944&gt;QUARTILE!$B$3, "TOP", if(J944&lt;QUARTILE!$B$4, "BOTTOM", 0))</f>
        <v>BOTTOM</v>
      </c>
      <c r="M944" s="6">
        <f t="shared" si="1"/>
        <v>2</v>
      </c>
    </row>
    <row r="945">
      <c r="A945" s="1">
        <v>103774.0</v>
      </c>
      <c r="B945" s="1">
        <v>27.0</v>
      </c>
      <c r="C945" s="1">
        <v>10000.0</v>
      </c>
      <c r="D945" s="1" t="s">
        <v>23</v>
      </c>
      <c r="E945" s="1">
        <v>6625.95</v>
      </c>
      <c r="F945" s="1">
        <v>1.0</v>
      </c>
      <c r="G945" s="1">
        <v>18.0</v>
      </c>
      <c r="H945" s="1">
        <v>14.0</v>
      </c>
      <c r="I945" s="1" t="s">
        <v>22</v>
      </c>
      <c r="J945" s="1">
        <v>0.147</v>
      </c>
      <c r="K945" s="1">
        <v>0.268</v>
      </c>
      <c r="L945" s="6" t="str">
        <f>if(J945&gt;QUARTILE!$B$3, "TOP", if(J945&lt;QUARTILE!$B$4, "BOTTOM", 0))</f>
        <v>BOTTOM</v>
      </c>
      <c r="M945" s="6">
        <f t="shared" si="1"/>
        <v>2</v>
      </c>
    </row>
    <row r="946">
      <c r="A946" s="1">
        <v>103775.0</v>
      </c>
      <c r="B946" s="1">
        <v>41.0</v>
      </c>
      <c r="C946" s="1">
        <v>25000.0</v>
      </c>
      <c r="D946" s="1" t="s">
        <v>23</v>
      </c>
      <c r="E946" s="1">
        <v>25661.79</v>
      </c>
      <c r="F946" s="1">
        <v>1.0</v>
      </c>
      <c r="G946" s="1">
        <v>24.0</v>
      </c>
      <c r="H946" s="1">
        <v>11.0</v>
      </c>
      <c r="I946" s="1" t="s">
        <v>18</v>
      </c>
      <c r="J946" s="1">
        <v>0.174</v>
      </c>
      <c r="K946" s="1">
        <v>0.983</v>
      </c>
      <c r="L946" s="6" t="str">
        <f>if(J946&gt;QUARTILE!$B$3, "TOP", if(J946&lt;QUARTILE!$B$4, "BOTTOM", 0))</f>
        <v>BOTTOM</v>
      </c>
      <c r="M946" s="6">
        <f t="shared" si="1"/>
        <v>1</v>
      </c>
    </row>
    <row r="947">
      <c r="A947" s="1">
        <v>103778.0</v>
      </c>
      <c r="B947" s="1">
        <v>43.0</v>
      </c>
      <c r="C947" s="1">
        <v>13000.0</v>
      </c>
      <c r="D947" s="1" t="s">
        <v>17</v>
      </c>
      <c r="E947" s="1">
        <v>17008.96</v>
      </c>
      <c r="F947" s="1">
        <v>5.0</v>
      </c>
      <c r="G947" s="1">
        <v>18.0</v>
      </c>
      <c r="H947" s="1">
        <v>9.0</v>
      </c>
      <c r="I947" s="1" t="s">
        <v>22</v>
      </c>
      <c r="J947" s="1">
        <v>0.211</v>
      </c>
      <c r="K947" s="1">
        <v>0.395</v>
      </c>
      <c r="L947" s="6" t="str">
        <f>if(J947&gt;QUARTILE!$B$3, "TOP", if(J947&lt;QUARTILE!$B$4, "BOTTOM", 0))</f>
        <v>BOTTOM</v>
      </c>
      <c r="M947" s="6">
        <f t="shared" si="1"/>
        <v>2</v>
      </c>
    </row>
    <row r="948">
      <c r="A948" s="1">
        <v>103780.0</v>
      </c>
      <c r="B948" s="1">
        <v>55.0</v>
      </c>
      <c r="C948" s="1">
        <v>55000.0</v>
      </c>
      <c r="D948" s="1" t="s">
        <v>21</v>
      </c>
      <c r="E948" s="1">
        <v>1525.63</v>
      </c>
      <c r="F948" s="1">
        <v>3.0</v>
      </c>
      <c r="G948" s="1">
        <v>27.0</v>
      </c>
      <c r="H948" s="1">
        <v>4.0</v>
      </c>
      <c r="I948" s="1" t="s">
        <v>22</v>
      </c>
      <c r="J948" s="1">
        <v>0.309</v>
      </c>
      <c r="K948" s="1">
        <v>0.701</v>
      </c>
      <c r="L948" s="6" t="str">
        <f>if(J948&gt;QUARTILE!$B$3, "TOP", if(J948&lt;QUARTILE!$B$4, "BOTTOM", 0))</f>
        <v>BOTTOM</v>
      </c>
      <c r="M948" s="6">
        <f t="shared" si="1"/>
        <v>2</v>
      </c>
    </row>
    <row r="949">
      <c r="A949" s="1">
        <v>103781.0</v>
      </c>
      <c r="B949" s="1">
        <v>38.0</v>
      </c>
      <c r="C949" s="1">
        <v>41000.0</v>
      </c>
      <c r="D949" s="1" t="s">
        <v>25</v>
      </c>
      <c r="E949" s="1">
        <v>10235.01</v>
      </c>
      <c r="F949" s="1">
        <v>1.0</v>
      </c>
      <c r="G949" s="1">
        <v>23.0</v>
      </c>
      <c r="H949" s="1">
        <v>10.0</v>
      </c>
      <c r="I949" s="1" t="s">
        <v>22</v>
      </c>
      <c r="J949" s="1">
        <v>0.139</v>
      </c>
      <c r="K949" s="1">
        <v>0.093</v>
      </c>
      <c r="L949" s="6" t="str">
        <f>if(J949&gt;QUARTILE!$B$3, "TOP", if(J949&lt;QUARTILE!$B$4, "BOTTOM", 0))</f>
        <v>BOTTOM</v>
      </c>
      <c r="M949" s="6">
        <f t="shared" si="1"/>
        <v>2</v>
      </c>
    </row>
    <row r="950">
      <c r="A950" s="1">
        <v>103789.0</v>
      </c>
      <c r="B950" s="1">
        <v>21.0</v>
      </c>
      <c r="C950" s="1">
        <v>35000.0</v>
      </c>
      <c r="D950" s="1" t="s">
        <v>23</v>
      </c>
      <c r="E950" s="1">
        <v>15444.76</v>
      </c>
      <c r="F950" s="1">
        <v>5.0</v>
      </c>
      <c r="G950" s="1">
        <v>12.0</v>
      </c>
      <c r="H950" s="1">
        <v>17.0</v>
      </c>
      <c r="I950" s="1" t="s">
        <v>18</v>
      </c>
      <c r="J950" s="1">
        <v>0.281</v>
      </c>
      <c r="K950" s="1">
        <v>0.87</v>
      </c>
      <c r="L950" s="6" t="str">
        <f>if(J950&gt;QUARTILE!$B$3, "TOP", if(J950&lt;QUARTILE!$B$4, "BOTTOM", 0))</f>
        <v>BOTTOM</v>
      </c>
      <c r="M950" s="6">
        <f t="shared" si="1"/>
        <v>1</v>
      </c>
    </row>
    <row r="951">
      <c r="A951" s="1">
        <v>103793.0</v>
      </c>
      <c r="B951" s="1">
        <v>37.0</v>
      </c>
      <c r="C951" s="1">
        <v>17000.0</v>
      </c>
      <c r="D951" s="1" t="s">
        <v>23</v>
      </c>
      <c r="E951" s="1">
        <v>22832.4</v>
      </c>
      <c r="F951" s="1">
        <v>1.0</v>
      </c>
      <c r="G951" s="1">
        <v>18.0</v>
      </c>
      <c r="H951" s="1">
        <v>8.0</v>
      </c>
      <c r="I951" s="1" t="s">
        <v>22</v>
      </c>
      <c r="J951" s="1">
        <v>0.298</v>
      </c>
      <c r="K951" s="1">
        <v>0.127</v>
      </c>
      <c r="L951" s="6" t="str">
        <f>if(J951&gt;QUARTILE!$B$3, "TOP", if(J951&lt;QUARTILE!$B$4, "BOTTOM", 0))</f>
        <v>BOTTOM</v>
      </c>
      <c r="M951" s="6">
        <f t="shared" si="1"/>
        <v>2</v>
      </c>
    </row>
    <row r="952">
      <c r="A952" s="1">
        <v>103794.0</v>
      </c>
      <c r="B952" s="1">
        <v>34.0</v>
      </c>
      <c r="C952" s="1">
        <v>14000.0</v>
      </c>
      <c r="D952" s="1" t="s">
        <v>27</v>
      </c>
      <c r="E952" s="1">
        <v>15658.52</v>
      </c>
      <c r="F952" s="1">
        <v>3.0</v>
      </c>
      <c r="G952" s="1">
        <v>19.0</v>
      </c>
      <c r="H952" s="1">
        <v>13.0</v>
      </c>
      <c r="I952" s="1" t="s">
        <v>18</v>
      </c>
      <c r="J952" s="1">
        <v>0.185</v>
      </c>
      <c r="K952" s="1">
        <v>0.163</v>
      </c>
      <c r="L952" s="6" t="str">
        <f>if(J952&gt;QUARTILE!$B$3, "TOP", if(J952&lt;QUARTILE!$B$4, "BOTTOM", 0))</f>
        <v>BOTTOM</v>
      </c>
      <c r="M952" s="6">
        <f t="shared" si="1"/>
        <v>1</v>
      </c>
    </row>
    <row r="953">
      <c r="A953" s="1">
        <v>103801.0</v>
      </c>
      <c r="B953" s="1">
        <v>41.0</v>
      </c>
      <c r="C953" s="1">
        <v>25000.0</v>
      </c>
      <c r="D953" s="1" t="s">
        <v>21</v>
      </c>
      <c r="E953" s="1">
        <v>4836.69</v>
      </c>
      <c r="F953" s="1">
        <v>3.0</v>
      </c>
      <c r="G953" s="1">
        <v>19.0</v>
      </c>
      <c r="H953" s="1">
        <v>10.0</v>
      </c>
      <c r="I953" s="1" t="s">
        <v>22</v>
      </c>
      <c r="J953" s="1">
        <v>0.098</v>
      </c>
      <c r="K953" s="1">
        <v>0.943</v>
      </c>
      <c r="L953" s="6" t="str">
        <f>if(J953&gt;QUARTILE!$B$3, "TOP", if(J953&lt;QUARTILE!$B$4, "BOTTOM", 0))</f>
        <v>BOTTOM</v>
      </c>
      <c r="M953" s="6">
        <f t="shared" si="1"/>
        <v>2</v>
      </c>
    </row>
    <row r="954">
      <c r="A954" s="1">
        <v>103804.0</v>
      </c>
      <c r="B954" s="1">
        <v>75.0</v>
      </c>
      <c r="C954" s="1">
        <v>14000.0</v>
      </c>
      <c r="D954" s="1" t="s">
        <v>23</v>
      </c>
      <c r="E954" s="1">
        <v>12833.95</v>
      </c>
      <c r="F954" s="1">
        <v>5.0</v>
      </c>
      <c r="G954" s="1">
        <v>21.0</v>
      </c>
      <c r="H954" s="1">
        <v>9.0</v>
      </c>
      <c r="I954" s="1" t="s">
        <v>22</v>
      </c>
      <c r="J954" s="1">
        <v>0.156</v>
      </c>
      <c r="K954" s="1">
        <v>0.603</v>
      </c>
      <c r="L954" s="6" t="str">
        <f>if(J954&gt;QUARTILE!$B$3, "TOP", if(J954&lt;QUARTILE!$B$4, "BOTTOM", 0))</f>
        <v>BOTTOM</v>
      </c>
      <c r="M954" s="6">
        <f t="shared" si="1"/>
        <v>2</v>
      </c>
    </row>
    <row r="955">
      <c r="A955" s="1">
        <v>103805.0</v>
      </c>
      <c r="B955" s="1">
        <v>72.0</v>
      </c>
      <c r="C955" s="1">
        <v>16000.0</v>
      </c>
      <c r="D955" s="1" t="s">
        <v>25</v>
      </c>
      <c r="E955" s="1">
        <v>5829.24</v>
      </c>
      <c r="F955" s="1">
        <v>3.0</v>
      </c>
      <c r="G955" s="1">
        <v>23.0</v>
      </c>
      <c r="H955" s="1">
        <v>2.0</v>
      </c>
      <c r="I955" s="1" t="s">
        <v>22</v>
      </c>
      <c r="J955" s="1">
        <v>0.08</v>
      </c>
      <c r="K955" s="1">
        <v>0.211</v>
      </c>
      <c r="L955" s="6" t="str">
        <f>if(J955&gt;QUARTILE!$B$3, "TOP", if(J955&lt;QUARTILE!$B$4, "BOTTOM", 0))</f>
        <v>BOTTOM</v>
      </c>
      <c r="M955" s="6">
        <f t="shared" si="1"/>
        <v>2</v>
      </c>
    </row>
    <row r="956">
      <c r="A956" s="1">
        <v>103806.0</v>
      </c>
      <c r="B956" s="1">
        <v>69.0</v>
      </c>
      <c r="C956" s="1">
        <v>10000.0</v>
      </c>
      <c r="D956" s="1" t="s">
        <v>21</v>
      </c>
      <c r="E956" s="1">
        <v>8648.8</v>
      </c>
      <c r="F956" s="1">
        <v>5.0</v>
      </c>
      <c r="G956" s="1">
        <v>21.0</v>
      </c>
      <c r="H956" s="1">
        <v>5.0</v>
      </c>
      <c r="I956" s="1" t="s">
        <v>22</v>
      </c>
      <c r="J956" s="1">
        <v>0.093</v>
      </c>
      <c r="K956" s="1">
        <v>0.716</v>
      </c>
      <c r="L956" s="6" t="str">
        <f>if(J956&gt;QUARTILE!$B$3, "TOP", if(J956&lt;QUARTILE!$B$4, "BOTTOM", 0))</f>
        <v>BOTTOM</v>
      </c>
      <c r="M956" s="6">
        <f t="shared" si="1"/>
        <v>2</v>
      </c>
    </row>
    <row r="957">
      <c r="A957" s="1">
        <v>103807.0</v>
      </c>
      <c r="B957" s="1">
        <v>21.0</v>
      </c>
      <c r="C957" s="1">
        <v>14000.0</v>
      </c>
      <c r="D957" s="1" t="s">
        <v>23</v>
      </c>
      <c r="E957" s="1">
        <v>43271.1</v>
      </c>
      <c r="F957" s="1">
        <v>1.0</v>
      </c>
      <c r="G957" s="1">
        <v>17.0</v>
      </c>
      <c r="H957" s="1">
        <v>15.0</v>
      </c>
      <c r="I957" s="1" t="s">
        <v>22</v>
      </c>
      <c r="J957" s="1">
        <v>0.258</v>
      </c>
      <c r="K957" s="1">
        <v>0.314</v>
      </c>
      <c r="L957" s="6" t="str">
        <f>if(J957&gt;QUARTILE!$B$3, "TOP", if(J957&lt;QUARTILE!$B$4, "BOTTOM", 0))</f>
        <v>BOTTOM</v>
      </c>
      <c r="M957" s="6">
        <f t="shared" si="1"/>
        <v>2</v>
      </c>
    </row>
    <row r="958">
      <c r="A958" s="1">
        <v>103808.0</v>
      </c>
      <c r="B958" s="1">
        <v>73.0</v>
      </c>
      <c r="C958" s="1">
        <v>44000.0</v>
      </c>
      <c r="D958" s="1" t="s">
        <v>25</v>
      </c>
      <c r="E958" s="1">
        <v>61969.94</v>
      </c>
      <c r="F958" s="1">
        <v>5.0</v>
      </c>
      <c r="G958" s="1">
        <v>17.0</v>
      </c>
      <c r="H958" s="1">
        <v>6.0</v>
      </c>
      <c r="I958" s="1" t="s">
        <v>18</v>
      </c>
      <c r="J958" s="1">
        <v>0.26</v>
      </c>
      <c r="K958" s="1">
        <v>0.827</v>
      </c>
      <c r="L958" s="6" t="str">
        <f>if(J958&gt;QUARTILE!$B$3, "TOP", if(J958&lt;QUARTILE!$B$4, "BOTTOM", 0))</f>
        <v>BOTTOM</v>
      </c>
      <c r="M958" s="6">
        <f t="shared" si="1"/>
        <v>1</v>
      </c>
    </row>
    <row r="959">
      <c r="A959" s="1">
        <v>103809.0</v>
      </c>
      <c r="B959" s="1">
        <v>79.0</v>
      </c>
      <c r="C959" s="1">
        <v>44000.0</v>
      </c>
      <c r="D959" s="1" t="s">
        <v>17</v>
      </c>
      <c r="E959" s="1">
        <v>59957.75</v>
      </c>
      <c r="F959" s="1">
        <v>3.0</v>
      </c>
      <c r="G959" s="1">
        <v>16.0</v>
      </c>
      <c r="H959" s="1">
        <v>4.0</v>
      </c>
      <c r="I959" s="1" t="s">
        <v>18</v>
      </c>
      <c r="J959" s="1">
        <v>0.29</v>
      </c>
      <c r="K959" s="1">
        <v>0.834</v>
      </c>
      <c r="L959" s="6" t="str">
        <f>if(J959&gt;QUARTILE!$B$3, "TOP", if(J959&lt;QUARTILE!$B$4, "BOTTOM", 0))</f>
        <v>BOTTOM</v>
      </c>
      <c r="M959" s="6">
        <f t="shared" si="1"/>
        <v>1</v>
      </c>
    </row>
    <row r="960">
      <c r="A960" s="1">
        <v>103811.0</v>
      </c>
      <c r="B960" s="1">
        <v>51.0</v>
      </c>
      <c r="C960" s="1">
        <v>22000.0</v>
      </c>
      <c r="D960" s="1" t="s">
        <v>27</v>
      </c>
      <c r="E960" s="1">
        <v>14250.75</v>
      </c>
      <c r="F960" s="1">
        <v>4.0</v>
      </c>
      <c r="G960" s="1">
        <v>17.0</v>
      </c>
      <c r="H960" s="1">
        <v>5.0</v>
      </c>
      <c r="I960" s="1" t="s">
        <v>22</v>
      </c>
      <c r="J960" s="1">
        <v>0.285</v>
      </c>
      <c r="K960" s="1">
        <v>0.598</v>
      </c>
      <c r="L960" s="6" t="str">
        <f>if(J960&gt;QUARTILE!$B$3, "TOP", if(J960&lt;QUARTILE!$B$4, "BOTTOM", 0))</f>
        <v>BOTTOM</v>
      </c>
      <c r="M960" s="6">
        <f t="shared" si="1"/>
        <v>2</v>
      </c>
    </row>
    <row r="961">
      <c r="A961" s="1">
        <v>103818.0</v>
      </c>
      <c r="B961" s="1">
        <v>36.0</v>
      </c>
      <c r="C961" s="1">
        <v>50000.0</v>
      </c>
      <c r="D961" s="1" t="s">
        <v>23</v>
      </c>
      <c r="E961" s="1">
        <v>16778.33</v>
      </c>
      <c r="F961" s="1">
        <v>4.0</v>
      </c>
      <c r="G961" s="1">
        <v>11.0</v>
      </c>
      <c r="H961" s="1">
        <v>9.0</v>
      </c>
      <c r="I961" s="1" t="s">
        <v>22</v>
      </c>
      <c r="J961" s="1">
        <v>0.194</v>
      </c>
      <c r="K961" s="1">
        <v>0.377</v>
      </c>
      <c r="L961" s="6" t="str">
        <f>if(J961&gt;QUARTILE!$B$3, "TOP", if(J961&lt;QUARTILE!$B$4, "BOTTOM", 0))</f>
        <v>BOTTOM</v>
      </c>
      <c r="M961" s="6">
        <f t="shared" si="1"/>
        <v>2</v>
      </c>
    </row>
    <row r="962">
      <c r="A962" s="1">
        <v>103826.0</v>
      </c>
      <c r="B962" s="1">
        <v>29.0</v>
      </c>
      <c r="C962" s="1">
        <v>29000.0</v>
      </c>
      <c r="D962" s="1" t="s">
        <v>23</v>
      </c>
      <c r="E962" s="1">
        <v>10164.96</v>
      </c>
      <c r="F962" s="1">
        <v>1.0</v>
      </c>
      <c r="G962" s="1">
        <v>27.0</v>
      </c>
      <c r="H962" s="1">
        <v>13.0</v>
      </c>
      <c r="I962" s="1" t="s">
        <v>18</v>
      </c>
      <c r="J962" s="1">
        <v>0.195</v>
      </c>
      <c r="K962" s="1">
        <v>0.377</v>
      </c>
      <c r="L962" s="6" t="str">
        <f>if(J962&gt;QUARTILE!$B$3, "TOP", if(J962&lt;QUARTILE!$B$4, "BOTTOM", 0))</f>
        <v>BOTTOM</v>
      </c>
      <c r="M962" s="6">
        <f t="shared" si="1"/>
        <v>1</v>
      </c>
    </row>
    <row r="963">
      <c r="A963" s="1">
        <v>103836.0</v>
      </c>
      <c r="B963" s="1">
        <v>53.0</v>
      </c>
      <c r="C963" s="1">
        <v>35000.0</v>
      </c>
      <c r="D963" s="1" t="s">
        <v>25</v>
      </c>
      <c r="E963" s="1">
        <v>36426.9</v>
      </c>
      <c r="F963" s="1">
        <v>4.0</v>
      </c>
      <c r="G963" s="1">
        <v>27.0</v>
      </c>
      <c r="H963" s="1">
        <v>6.0</v>
      </c>
      <c r="I963" s="1" t="s">
        <v>18</v>
      </c>
      <c r="J963" s="1">
        <v>0.241</v>
      </c>
      <c r="K963" s="1">
        <v>0.414</v>
      </c>
      <c r="L963" s="6" t="str">
        <f>if(J963&gt;QUARTILE!$B$3, "TOP", if(J963&lt;QUARTILE!$B$4, "BOTTOM", 0))</f>
        <v>BOTTOM</v>
      </c>
      <c r="M963" s="6">
        <f t="shared" si="1"/>
        <v>1</v>
      </c>
    </row>
    <row r="964">
      <c r="A964" s="1">
        <v>103837.0</v>
      </c>
      <c r="B964" s="1">
        <v>47.0</v>
      </c>
      <c r="C964" s="1">
        <v>28000.0</v>
      </c>
      <c r="D964" s="1" t="s">
        <v>23</v>
      </c>
      <c r="E964" s="1">
        <v>12709.79</v>
      </c>
      <c r="F964" s="1">
        <v>2.0</v>
      </c>
      <c r="G964" s="1">
        <v>16.0</v>
      </c>
      <c r="H964" s="1">
        <v>4.0</v>
      </c>
      <c r="I964" s="1" t="s">
        <v>22</v>
      </c>
      <c r="J964" s="1">
        <v>0.136</v>
      </c>
      <c r="K964" s="1">
        <v>0.1</v>
      </c>
      <c r="L964" s="6" t="str">
        <f>if(J964&gt;QUARTILE!$B$3, "TOP", if(J964&lt;QUARTILE!$B$4, "BOTTOM", 0))</f>
        <v>BOTTOM</v>
      </c>
      <c r="M964" s="6">
        <f t="shared" si="1"/>
        <v>2</v>
      </c>
    </row>
    <row r="965">
      <c r="A965" s="1">
        <v>103839.0</v>
      </c>
      <c r="B965" s="1">
        <v>66.0</v>
      </c>
      <c r="C965" s="1">
        <v>15000.0</v>
      </c>
      <c r="D965" s="1" t="s">
        <v>27</v>
      </c>
      <c r="E965" s="1">
        <v>6990.08</v>
      </c>
      <c r="F965" s="1">
        <v>3.0</v>
      </c>
      <c r="G965" s="1">
        <v>22.0</v>
      </c>
      <c r="H965" s="1">
        <v>5.0</v>
      </c>
      <c r="I965" s="1" t="s">
        <v>22</v>
      </c>
      <c r="J965" s="1">
        <v>0.036</v>
      </c>
      <c r="K965" s="1">
        <v>0.986</v>
      </c>
      <c r="L965" s="6" t="str">
        <f>if(J965&gt;QUARTILE!$B$3, "TOP", if(J965&lt;QUARTILE!$B$4, "BOTTOM", 0))</f>
        <v>BOTTOM</v>
      </c>
      <c r="M965" s="6">
        <f t="shared" si="1"/>
        <v>2</v>
      </c>
    </row>
    <row r="966">
      <c r="A966" s="1">
        <v>103843.0</v>
      </c>
      <c r="B966" s="1">
        <v>80.0</v>
      </c>
      <c r="C966" s="1">
        <v>19000.0</v>
      </c>
      <c r="D966" s="1" t="s">
        <v>17</v>
      </c>
      <c r="E966" s="1">
        <v>1998.54</v>
      </c>
      <c r="F966" s="1">
        <v>1.0</v>
      </c>
      <c r="G966" s="1">
        <v>22.0</v>
      </c>
      <c r="H966" s="1">
        <v>6.0</v>
      </c>
      <c r="I966" s="1" t="s">
        <v>22</v>
      </c>
      <c r="J966" s="1">
        <v>0.255</v>
      </c>
      <c r="K966" s="1">
        <v>0.201</v>
      </c>
      <c r="L966" s="6" t="str">
        <f>if(J966&gt;QUARTILE!$B$3, "TOP", if(J966&lt;QUARTILE!$B$4, "BOTTOM", 0))</f>
        <v>BOTTOM</v>
      </c>
      <c r="M966" s="6">
        <f t="shared" si="1"/>
        <v>2</v>
      </c>
    </row>
    <row r="967">
      <c r="A967" s="1">
        <v>103844.0</v>
      </c>
      <c r="B967" s="1">
        <v>69.0</v>
      </c>
      <c r="C967" s="1">
        <v>12000.0</v>
      </c>
      <c r="D967" s="1" t="s">
        <v>27</v>
      </c>
      <c r="E967" s="1">
        <v>2944.95</v>
      </c>
      <c r="F967" s="1">
        <v>2.0</v>
      </c>
      <c r="G967" s="1">
        <v>18.0</v>
      </c>
      <c r="H967" s="1">
        <v>4.0</v>
      </c>
      <c r="I967" s="1" t="s">
        <v>22</v>
      </c>
      <c r="J967" s="1">
        <v>0.077</v>
      </c>
      <c r="K967" s="1">
        <v>0.802</v>
      </c>
      <c r="L967" s="6" t="str">
        <f>if(J967&gt;QUARTILE!$B$3, "TOP", if(J967&lt;QUARTILE!$B$4, "BOTTOM", 0))</f>
        <v>BOTTOM</v>
      </c>
      <c r="M967" s="6">
        <f t="shared" si="1"/>
        <v>2</v>
      </c>
    </row>
    <row r="968">
      <c r="A968" s="1">
        <v>103847.0</v>
      </c>
      <c r="B968" s="1">
        <v>45.0</v>
      </c>
      <c r="C968" s="1">
        <v>105000.0</v>
      </c>
      <c r="D968" s="1" t="s">
        <v>23</v>
      </c>
      <c r="E968" s="1">
        <v>2829.3</v>
      </c>
      <c r="F968" s="1">
        <v>3.0</v>
      </c>
      <c r="G968" s="1">
        <v>15.0</v>
      </c>
      <c r="H968" s="1">
        <v>10.0</v>
      </c>
      <c r="I968" s="1" t="s">
        <v>22</v>
      </c>
      <c r="J968" s="1">
        <v>0.173</v>
      </c>
      <c r="K968" s="1">
        <v>0.521</v>
      </c>
      <c r="L968" s="6" t="str">
        <f>if(J968&gt;QUARTILE!$B$3, "TOP", if(J968&lt;QUARTILE!$B$4, "BOTTOM", 0))</f>
        <v>BOTTOM</v>
      </c>
      <c r="M968" s="6">
        <f t="shared" si="1"/>
        <v>2</v>
      </c>
    </row>
    <row r="969">
      <c r="A969" s="1">
        <v>103848.0</v>
      </c>
      <c r="B969" s="1">
        <v>76.0</v>
      </c>
      <c r="C969" s="1">
        <v>27000.0</v>
      </c>
      <c r="D969" s="1" t="s">
        <v>25</v>
      </c>
      <c r="E969" s="1">
        <v>8319.04</v>
      </c>
      <c r="F969" s="1">
        <v>5.0</v>
      </c>
      <c r="G969" s="1">
        <v>32.0</v>
      </c>
      <c r="H969" s="1">
        <v>6.0</v>
      </c>
      <c r="I969" s="1" t="s">
        <v>22</v>
      </c>
      <c r="J969" s="1">
        <v>0.181</v>
      </c>
      <c r="K969" s="1">
        <v>0.661</v>
      </c>
      <c r="L969" s="6" t="str">
        <f>if(J969&gt;QUARTILE!$B$3, "TOP", if(J969&lt;QUARTILE!$B$4, "BOTTOM", 0))</f>
        <v>BOTTOM</v>
      </c>
      <c r="M969" s="6">
        <f t="shared" si="1"/>
        <v>2</v>
      </c>
    </row>
    <row r="970">
      <c r="A970" s="1">
        <v>103861.0</v>
      </c>
      <c r="B970" s="1">
        <v>64.0</v>
      </c>
      <c r="C970" s="1">
        <v>30000.0</v>
      </c>
      <c r="D970" s="1" t="s">
        <v>24</v>
      </c>
      <c r="E970" s="1">
        <v>16849.05</v>
      </c>
      <c r="F970" s="1">
        <v>1.0</v>
      </c>
      <c r="G970" s="1">
        <v>20.0</v>
      </c>
      <c r="H970" s="1">
        <v>7.0</v>
      </c>
      <c r="I970" s="1" t="s">
        <v>22</v>
      </c>
      <c r="J970" s="1">
        <v>0.217</v>
      </c>
      <c r="K970" s="1">
        <v>0.553</v>
      </c>
      <c r="L970" s="6" t="str">
        <f>if(J970&gt;QUARTILE!$B$3, "TOP", if(J970&lt;QUARTILE!$B$4, "BOTTOM", 0))</f>
        <v>BOTTOM</v>
      </c>
      <c r="M970" s="6">
        <f t="shared" si="1"/>
        <v>2</v>
      </c>
    </row>
    <row r="971">
      <c r="A971" s="1">
        <v>103862.0</v>
      </c>
      <c r="B971" s="1">
        <v>44.0</v>
      </c>
      <c r="C971" s="1">
        <v>17000.0</v>
      </c>
      <c r="D971" s="1" t="s">
        <v>23</v>
      </c>
      <c r="E971" s="1">
        <v>32430.49</v>
      </c>
      <c r="F971" s="1">
        <v>3.0</v>
      </c>
      <c r="G971" s="1">
        <v>17.0</v>
      </c>
      <c r="H971" s="1">
        <v>4.0</v>
      </c>
      <c r="I971" s="1" t="s">
        <v>18</v>
      </c>
      <c r="J971" s="1">
        <v>0.151</v>
      </c>
      <c r="K971" s="1">
        <v>0.194</v>
      </c>
      <c r="L971" s="6" t="str">
        <f>if(J971&gt;QUARTILE!$B$3, "TOP", if(J971&lt;QUARTILE!$B$4, "BOTTOM", 0))</f>
        <v>BOTTOM</v>
      </c>
      <c r="M971" s="6">
        <f t="shared" si="1"/>
        <v>1</v>
      </c>
    </row>
    <row r="972">
      <c r="A972" s="1">
        <v>103880.0</v>
      </c>
      <c r="B972" s="1">
        <v>30.0</v>
      </c>
      <c r="C972" s="1">
        <v>23000.0</v>
      </c>
      <c r="D972" s="1" t="s">
        <v>27</v>
      </c>
      <c r="E972" s="1">
        <v>9277.35</v>
      </c>
      <c r="F972" s="1">
        <v>4.0</v>
      </c>
      <c r="G972" s="1">
        <v>25.0</v>
      </c>
      <c r="H972" s="1">
        <v>13.0</v>
      </c>
      <c r="I972" s="1" t="s">
        <v>22</v>
      </c>
      <c r="J972" s="1">
        <v>0.296</v>
      </c>
      <c r="K972" s="1">
        <v>0.414</v>
      </c>
      <c r="L972" s="6" t="str">
        <f>if(J972&gt;QUARTILE!$B$3, "TOP", if(J972&lt;QUARTILE!$B$4, "BOTTOM", 0))</f>
        <v>BOTTOM</v>
      </c>
      <c r="M972" s="6">
        <f t="shared" si="1"/>
        <v>2</v>
      </c>
    </row>
    <row r="973">
      <c r="A973" s="1">
        <v>103889.0</v>
      </c>
      <c r="B973" s="1">
        <v>76.0</v>
      </c>
      <c r="C973" s="1">
        <v>17000.0</v>
      </c>
      <c r="D973" s="1" t="s">
        <v>30</v>
      </c>
      <c r="E973" s="1">
        <v>13561.04</v>
      </c>
      <c r="F973" s="1">
        <v>5.0</v>
      </c>
      <c r="G973" s="1">
        <v>19.0</v>
      </c>
      <c r="H973" s="1">
        <v>4.0</v>
      </c>
      <c r="I973" s="1" t="s">
        <v>22</v>
      </c>
      <c r="J973" s="1">
        <v>0.018</v>
      </c>
      <c r="K973" s="1">
        <v>0.729</v>
      </c>
      <c r="L973" s="6" t="str">
        <f>if(J973&gt;QUARTILE!$B$3, "TOP", if(J973&lt;QUARTILE!$B$4, "BOTTOM", 0))</f>
        <v>BOTTOM</v>
      </c>
      <c r="M973" s="6">
        <f t="shared" si="1"/>
        <v>2</v>
      </c>
    </row>
    <row r="974">
      <c r="A974" s="1">
        <v>103891.0</v>
      </c>
      <c r="B974" s="1">
        <v>68.0</v>
      </c>
      <c r="C974" s="1">
        <v>18000.0</v>
      </c>
      <c r="D974" s="1" t="s">
        <v>23</v>
      </c>
      <c r="E974" s="1">
        <v>4231.68</v>
      </c>
      <c r="F974" s="1">
        <v>4.0</v>
      </c>
      <c r="G974" s="1">
        <v>21.0</v>
      </c>
      <c r="H974" s="1">
        <v>3.0</v>
      </c>
      <c r="I974" s="1" t="s">
        <v>22</v>
      </c>
      <c r="J974" s="1">
        <v>0.244</v>
      </c>
      <c r="K974" s="1">
        <v>0.773</v>
      </c>
      <c r="L974" s="6" t="str">
        <f>if(J974&gt;QUARTILE!$B$3, "TOP", if(J974&lt;QUARTILE!$B$4, "BOTTOM", 0))</f>
        <v>BOTTOM</v>
      </c>
      <c r="M974" s="6">
        <f t="shared" si="1"/>
        <v>2</v>
      </c>
    </row>
    <row r="975">
      <c r="A975" s="1">
        <v>103894.0</v>
      </c>
      <c r="B975" s="1">
        <v>59.0</v>
      </c>
      <c r="C975" s="1">
        <v>16000.0</v>
      </c>
      <c r="D975" s="1" t="s">
        <v>27</v>
      </c>
      <c r="E975" s="1">
        <v>2167.82</v>
      </c>
      <c r="F975" s="1">
        <v>4.0</v>
      </c>
      <c r="G975" s="1">
        <v>19.0</v>
      </c>
      <c r="H975" s="1">
        <v>11.0</v>
      </c>
      <c r="I975" s="1" t="s">
        <v>22</v>
      </c>
      <c r="J975" s="1">
        <v>0.19</v>
      </c>
      <c r="K975" s="1">
        <v>0.3</v>
      </c>
      <c r="L975" s="6" t="str">
        <f>if(J975&gt;QUARTILE!$B$3, "TOP", if(J975&lt;QUARTILE!$B$4, "BOTTOM", 0))</f>
        <v>BOTTOM</v>
      </c>
      <c r="M975" s="6">
        <f t="shared" si="1"/>
        <v>2</v>
      </c>
    </row>
    <row r="976">
      <c r="A976" s="1">
        <v>103895.0</v>
      </c>
      <c r="B976" s="1">
        <v>52.0</v>
      </c>
      <c r="C976" s="1">
        <v>14000.0</v>
      </c>
      <c r="D976" s="1" t="s">
        <v>27</v>
      </c>
      <c r="E976" s="1">
        <v>11564.41</v>
      </c>
      <c r="F976" s="1">
        <v>4.0</v>
      </c>
      <c r="G976" s="1">
        <v>26.0</v>
      </c>
      <c r="H976" s="1">
        <v>3.0</v>
      </c>
      <c r="I976" s="1" t="s">
        <v>22</v>
      </c>
      <c r="J976" s="1">
        <v>0.208</v>
      </c>
      <c r="K976" s="1">
        <v>0.476</v>
      </c>
      <c r="L976" s="6" t="str">
        <f>if(J976&gt;QUARTILE!$B$3, "TOP", if(J976&lt;QUARTILE!$B$4, "BOTTOM", 0))</f>
        <v>BOTTOM</v>
      </c>
      <c r="M976" s="6">
        <f t="shared" si="1"/>
        <v>2</v>
      </c>
    </row>
    <row r="977">
      <c r="A977" s="1">
        <v>103900.0</v>
      </c>
      <c r="B977" s="1">
        <v>46.0</v>
      </c>
      <c r="C977" s="1">
        <v>21000.0</v>
      </c>
      <c r="D977" s="1" t="s">
        <v>27</v>
      </c>
      <c r="E977" s="1">
        <v>5943.47</v>
      </c>
      <c r="F977" s="1">
        <v>3.0</v>
      </c>
      <c r="G977" s="1">
        <v>16.0</v>
      </c>
      <c r="H977" s="1">
        <v>10.0</v>
      </c>
      <c r="I977" s="1" t="s">
        <v>22</v>
      </c>
      <c r="J977" s="1">
        <v>0.269</v>
      </c>
      <c r="K977" s="1">
        <v>0.612</v>
      </c>
      <c r="L977" s="6" t="str">
        <f>if(J977&gt;QUARTILE!$B$3, "TOP", if(J977&lt;QUARTILE!$B$4, "BOTTOM", 0))</f>
        <v>BOTTOM</v>
      </c>
      <c r="M977" s="6">
        <f t="shared" si="1"/>
        <v>2</v>
      </c>
    </row>
    <row r="978">
      <c r="A978" s="1">
        <v>103901.0</v>
      </c>
      <c r="B978" s="1">
        <v>54.0</v>
      </c>
      <c r="C978" s="1">
        <v>31000.0</v>
      </c>
      <c r="D978" s="1" t="s">
        <v>27</v>
      </c>
      <c r="E978" s="1">
        <v>17365.36</v>
      </c>
      <c r="F978" s="1">
        <v>5.0</v>
      </c>
      <c r="G978" s="1">
        <v>21.0</v>
      </c>
      <c r="H978" s="1">
        <v>3.0</v>
      </c>
      <c r="I978" s="1" t="s">
        <v>22</v>
      </c>
      <c r="J978" s="1">
        <v>0.261</v>
      </c>
      <c r="K978" s="1">
        <v>0.048</v>
      </c>
      <c r="L978" s="6" t="str">
        <f>if(J978&gt;QUARTILE!$B$3, "TOP", if(J978&lt;QUARTILE!$B$4, "BOTTOM", 0))</f>
        <v>BOTTOM</v>
      </c>
      <c r="M978" s="6">
        <f t="shared" si="1"/>
        <v>2</v>
      </c>
    </row>
    <row r="979">
      <c r="A979" s="1">
        <v>103902.0</v>
      </c>
      <c r="B979" s="1">
        <v>37.0</v>
      </c>
      <c r="C979" s="1">
        <v>29000.0</v>
      </c>
      <c r="D979" s="1" t="s">
        <v>23</v>
      </c>
      <c r="E979" s="1">
        <v>8289.49</v>
      </c>
      <c r="F979" s="1">
        <v>4.0</v>
      </c>
      <c r="G979" s="1">
        <v>18.0</v>
      </c>
      <c r="H979" s="1">
        <v>8.0</v>
      </c>
      <c r="I979" s="1" t="s">
        <v>22</v>
      </c>
      <c r="J979" s="1">
        <v>0.072</v>
      </c>
      <c r="K979" s="1">
        <v>0.453</v>
      </c>
      <c r="L979" s="6" t="str">
        <f>if(J979&gt;QUARTILE!$B$3, "TOP", if(J979&lt;QUARTILE!$B$4, "BOTTOM", 0))</f>
        <v>BOTTOM</v>
      </c>
      <c r="M979" s="6">
        <f t="shared" si="1"/>
        <v>2</v>
      </c>
    </row>
    <row r="980">
      <c r="A980" s="1">
        <v>103904.0</v>
      </c>
      <c r="B980" s="1">
        <v>38.0</v>
      </c>
      <c r="C980" s="1">
        <v>37000.0</v>
      </c>
      <c r="D980" s="1" t="s">
        <v>23</v>
      </c>
      <c r="E980" s="1">
        <v>21987.39</v>
      </c>
      <c r="F980" s="1">
        <v>5.0</v>
      </c>
      <c r="G980" s="1">
        <v>23.0</v>
      </c>
      <c r="H980" s="1">
        <v>15.0</v>
      </c>
      <c r="I980" s="1" t="s">
        <v>18</v>
      </c>
      <c r="J980" s="1">
        <v>0.246</v>
      </c>
      <c r="K980" s="1">
        <v>0.062</v>
      </c>
      <c r="L980" s="6" t="str">
        <f>if(J980&gt;QUARTILE!$B$3, "TOP", if(J980&lt;QUARTILE!$B$4, "BOTTOM", 0))</f>
        <v>BOTTOM</v>
      </c>
      <c r="M980" s="6">
        <f t="shared" si="1"/>
        <v>1</v>
      </c>
    </row>
    <row r="981">
      <c r="A981" s="1">
        <v>103918.0</v>
      </c>
      <c r="B981" s="1">
        <v>74.0</v>
      </c>
      <c r="C981" s="1">
        <v>15000.0</v>
      </c>
      <c r="D981" s="1" t="s">
        <v>23</v>
      </c>
      <c r="E981" s="1">
        <v>3849.33</v>
      </c>
      <c r="F981" s="1">
        <v>1.0</v>
      </c>
      <c r="G981" s="1">
        <v>19.0</v>
      </c>
      <c r="H981" s="1">
        <v>5.0</v>
      </c>
      <c r="I981" s="1" t="s">
        <v>22</v>
      </c>
      <c r="J981" s="1">
        <v>0.086</v>
      </c>
      <c r="K981" s="1">
        <v>0.313</v>
      </c>
      <c r="L981" s="6" t="str">
        <f>if(J981&gt;QUARTILE!$B$3, "TOP", if(J981&lt;QUARTILE!$B$4, "BOTTOM", 0))</f>
        <v>BOTTOM</v>
      </c>
      <c r="M981" s="6">
        <f t="shared" si="1"/>
        <v>2</v>
      </c>
    </row>
    <row r="982">
      <c r="A982" s="1">
        <v>103922.0</v>
      </c>
      <c r="B982" s="1">
        <v>71.0</v>
      </c>
      <c r="C982" s="1">
        <v>33000.0</v>
      </c>
      <c r="D982" s="1" t="s">
        <v>25</v>
      </c>
      <c r="E982" s="1">
        <v>5890.41</v>
      </c>
      <c r="F982" s="1">
        <v>4.0</v>
      </c>
      <c r="G982" s="1">
        <v>24.0</v>
      </c>
      <c r="H982" s="1">
        <v>1.0</v>
      </c>
      <c r="I982" s="1" t="s">
        <v>22</v>
      </c>
      <c r="J982" s="1">
        <v>0.161</v>
      </c>
      <c r="K982" s="1">
        <v>0.774</v>
      </c>
      <c r="L982" s="6" t="str">
        <f>if(J982&gt;QUARTILE!$B$3, "TOP", if(J982&lt;QUARTILE!$B$4, "BOTTOM", 0))</f>
        <v>BOTTOM</v>
      </c>
      <c r="M982" s="6">
        <f t="shared" si="1"/>
        <v>2</v>
      </c>
    </row>
    <row r="983">
      <c r="A983" s="1">
        <v>103923.0</v>
      </c>
      <c r="B983" s="1">
        <v>63.0</v>
      </c>
      <c r="C983" s="1">
        <v>37000.0</v>
      </c>
      <c r="D983" s="1" t="s">
        <v>23</v>
      </c>
      <c r="E983" s="1">
        <v>16105.58</v>
      </c>
      <c r="F983" s="1">
        <v>2.0</v>
      </c>
      <c r="G983" s="1">
        <v>14.0</v>
      </c>
      <c r="H983" s="1">
        <v>7.0</v>
      </c>
      <c r="I983" s="1" t="s">
        <v>22</v>
      </c>
      <c r="J983" s="1">
        <v>0.222</v>
      </c>
      <c r="K983" s="1">
        <v>0.85</v>
      </c>
      <c r="L983" s="6" t="str">
        <f>if(J983&gt;QUARTILE!$B$3, "TOP", if(J983&lt;QUARTILE!$B$4, "BOTTOM", 0))</f>
        <v>BOTTOM</v>
      </c>
      <c r="M983" s="6">
        <f t="shared" si="1"/>
        <v>2</v>
      </c>
    </row>
    <row r="984">
      <c r="A984" s="1">
        <v>103943.0</v>
      </c>
      <c r="B984" s="1">
        <v>72.0</v>
      </c>
      <c r="C984" s="1">
        <v>31000.0</v>
      </c>
      <c r="D984" s="1" t="s">
        <v>25</v>
      </c>
      <c r="E984" s="1">
        <v>6224.62</v>
      </c>
      <c r="F984" s="1">
        <v>3.0</v>
      </c>
      <c r="G984" s="1">
        <v>22.0</v>
      </c>
      <c r="H984" s="1">
        <v>4.0</v>
      </c>
      <c r="I984" s="1" t="s">
        <v>22</v>
      </c>
      <c r="J984" s="1">
        <v>0.066</v>
      </c>
      <c r="K984" s="1">
        <v>0.74</v>
      </c>
      <c r="L984" s="6" t="str">
        <f>if(J984&gt;QUARTILE!$B$3, "TOP", if(J984&lt;QUARTILE!$B$4, "BOTTOM", 0))</f>
        <v>BOTTOM</v>
      </c>
      <c r="M984" s="6">
        <f t="shared" si="1"/>
        <v>2</v>
      </c>
    </row>
    <row r="985">
      <c r="A985" s="1">
        <v>103944.0</v>
      </c>
      <c r="B985" s="1">
        <v>45.0</v>
      </c>
      <c r="C985" s="1">
        <v>13000.0</v>
      </c>
      <c r="D985" s="1" t="s">
        <v>27</v>
      </c>
      <c r="E985" s="1">
        <v>14414.12</v>
      </c>
      <c r="F985" s="1">
        <v>2.0</v>
      </c>
      <c r="G985" s="1">
        <v>17.0</v>
      </c>
      <c r="H985" s="1">
        <v>7.0</v>
      </c>
      <c r="I985" s="1" t="s">
        <v>22</v>
      </c>
      <c r="J985" s="1">
        <v>0.222</v>
      </c>
      <c r="K985" s="1">
        <v>0.964</v>
      </c>
      <c r="L985" s="6" t="str">
        <f>if(J985&gt;QUARTILE!$B$3, "TOP", if(J985&lt;QUARTILE!$B$4, "BOTTOM", 0))</f>
        <v>BOTTOM</v>
      </c>
      <c r="M985" s="6">
        <f t="shared" si="1"/>
        <v>2</v>
      </c>
    </row>
    <row r="986">
      <c r="A986" s="1">
        <v>103949.0</v>
      </c>
      <c r="B986" s="1">
        <v>33.0</v>
      </c>
      <c r="C986" s="1">
        <v>44000.0</v>
      </c>
      <c r="D986" s="1" t="s">
        <v>23</v>
      </c>
      <c r="E986" s="1">
        <v>3807.74</v>
      </c>
      <c r="F986" s="1">
        <v>4.0</v>
      </c>
      <c r="G986" s="1">
        <v>11.0</v>
      </c>
      <c r="H986" s="1">
        <v>15.0</v>
      </c>
      <c r="I986" s="1" t="s">
        <v>18</v>
      </c>
      <c r="J986" s="1">
        <v>0.114</v>
      </c>
      <c r="K986" s="1">
        <v>0.737</v>
      </c>
      <c r="L986" s="6" t="str">
        <f>if(J986&gt;QUARTILE!$B$3, "TOP", if(J986&lt;QUARTILE!$B$4, "BOTTOM", 0))</f>
        <v>BOTTOM</v>
      </c>
      <c r="M986" s="6">
        <f t="shared" si="1"/>
        <v>1</v>
      </c>
    </row>
    <row r="987">
      <c r="A987" s="1">
        <v>103950.0</v>
      </c>
      <c r="B987" s="1">
        <v>71.0</v>
      </c>
      <c r="C987" s="1">
        <v>36000.0</v>
      </c>
      <c r="D987" s="1" t="s">
        <v>23</v>
      </c>
      <c r="E987" s="1">
        <v>47073.32</v>
      </c>
      <c r="F987" s="1">
        <v>1.0</v>
      </c>
      <c r="G987" s="1">
        <v>17.0</v>
      </c>
      <c r="H987" s="1">
        <v>1.0</v>
      </c>
      <c r="I987" s="1" t="s">
        <v>18</v>
      </c>
      <c r="J987" s="1">
        <v>0.16</v>
      </c>
      <c r="K987" s="1">
        <v>0.054</v>
      </c>
      <c r="L987" s="6" t="str">
        <f>if(J987&gt;QUARTILE!$B$3, "TOP", if(J987&lt;QUARTILE!$B$4, "BOTTOM", 0))</f>
        <v>BOTTOM</v>
      </c>
      <c r="M987" s="6">
        <f t="shared" si="1"/>
        <v>1</v>
      </c>
    </row>
    <row r="988">
      <c r="A988" s="1">
        <v>103953.0</v>
      </c>
      <c r="B988" s="1">
        <v>42.0</v>
      </c>
      <c r="C988" s="1">
        <v>26000.0</v>
      </c>
      <c r="D988" s="1" t="s">
        <v>23</v>
      </c>
      <c r="E988" s="1">
        <v>9437.93</v>
      </c>
      <c r="F988" s="1">
        <v>3.0</v>
      </c>
      <c r="G988" s="1">
        <v>22.0</v>
      </c>
      <c r="H988" s="1">
        <v>9.0</v>
      </c>
      <c r="I988" s="1" t="s">
        <v>22</v>
      </c>
      <c r="J988" s="1">
        <v>0.304</v>
      </c>
      <c r="K988" s="1">
        <v>0.614</v>
      </c>
      <c r="L988" s="6" t="str">
        <f>if(J988&gt;QUARTILE!$B$3, "TOP", if(J988&lt;QUARTILE!$B$4, "BOTTOM", 0))</f>
        <v>BOTTOM</v>
      </c>
      <c r="M988" s="6">
        <f t="shared" si="1"/>
        <v>2</v>
      </c>
    </row>
    <row r="989">
      <c r="A989" s="1">
        <v>103954.0</v>
      </c>
      <c r="B989" s="1">
        <v>30.0</v>
      </c>
      <c r="C989" s="1">
        <v>47000.0</v>
      </c>
      <c r="D989" s="1" t="s">
        <v>24</v>
      </c>
      <c r="E989" s="1">
        <v>27195.25</v>
      </c>
      <c r="F989" s="1">
        <v>4.0</v>
      </c>
      <c r="G989" s="1">
        <v>13.0</v>
      </c>
      <c r="H989" s="1">
        <v>11.0</v>
      </c>
      <c r="I989" s="1" t="s">
        <v>18</v>
      </c>
      <c r="J989" s="1">
        <v>0.275</v>
      </c>
      <c r="K989" s="1">
        <v>0.471</v>
      </c>
      <c r="L989" s="6" t="str">
        <f>if(J989&gt;QUARTILE!$B$3, "TOP", if(J989&lt;QUARTILE!$B$4, "BOTTOM", 0))</f>
        <v>BOTTOM</v>
      </c>
      <c r="M989" s="6">
        <f t="shared" si="1"/>
        <v>1</v>
      </c>
    </row>
    <row r="990">
      <c r="A990" s="1">
        <v>103958.0</v>
      </c>
      <c r="B990" s="1">
        <v>62.0</v>
      </c>
      <c r="C990" s="1">
        <v>10000.0</v>
      </c>
      <c r="D990" s="1" t="s">
        <v>25</v>
      </c>
      <c r="E990" s="1">
        <v>11268.72</v>
      </c>
      <c r="F990" s="1">
        <v>2.0</v>
      </c>
      <c r="G990" s="1">
        <v>22.0</v>
      </c>
      <c r="H990" s="1">
        <v>1.0</v>
      </c>
      <c r="I990" s="1" t="s">
        <v>22</v>
      </c>
      <c r="J990" s="1">
        <v>0.096</v>
      </c>
      <c r="K990" s="1">
        <v>0.477</v>
      </c>
      <c r="L990" s="6" t="str">
        <f>if(J990&gt;QUARTILE!$B$3, "TOP", if(J990&lt;QUARTILE!$B$4, "BOTTOM", 0))</f>
        <v>BOTTOM</v>
      </c>
      <c r="M990" s="6">
        <f t="shared" si="1"/>
        <v>2</v>
      </c>
    </row>
    <row r="991">
      <c r="A991" s="1">
        <v>103963.0</v>
      </c>
      <c r="B991" s="1">
        <v>35.0</v>
      </c>
      <c r="C991" s="1">
        <v>35000.0</v>
      </c>
      <c r="D991" s="1" t="s">
        <v>25</v>
      </c>
      <c r="E991" s="1">
        <v>15781.33</v>
      </c>
      <c r="F991" s="1">
        <v>4.0</v>
      </c>
      <c r="G991" s="1">
        <v>17.0</v>
      </c>
      <c r="H991" s="1">
        <v>11.0</v>
      </c>
      <c r="I991" s="1" t="s">
        <v>18</v>
      </c>
      <c r="J991" s="1">
        <v>0.313</v>
      </c>
      <c r="K991" s="1">
        <v>0.729</v>
      </c>
      <c r="L991" s="6" t="str">
        <f>if(J991&gt;QUARTILE!$B$3, "TOP", if(J991&lt;QUARTILE!$B$4, "BOTTOM", 0))</f>
        <v>BOTTOM</v>
      </c>
      <c r="M991" s="6">
        <f t="shared" si="1"/>
        <v>1</v>
      </c>
    </row>
    <row r="992">
      <c r="A992" s="1">
        <v>103965.0</v>
      </c>
      <c r="B992" s="1">
        <v>60.0</v>
      </c>
      <c r="C992" s="1">
        <v>26000.0</v>
      </c>
      <c r="D992" s="1" t="s">
        <v>21</v>
      </c>
      <c r="E992" s="1">
        <v>17019.11</v>
      </c>
      <c r="F992" s="1">
        <v>4.0</v>
      </c>
      <c r="G992" s="1">
        <v>26.0</v>
      </c>
      <c r="H992" s="1">
        <v>4.0</v>
      </c>
      <c r="I992" s="1" t="s">
        <v>22</v>
      </c>
      <c r="J992" s="1">
        <v>0.213</v>
      </c>
      <c r="K992" s="1">
        <v>0.826</v>
      </c>
      <c r="L992" s="6" t="str">
        <f>if(J992&gt;QUARTILE!$B$3, "TOP", if(J992&lt;QUARTILE!$B$4, "BOTTOM", 0))</f>
        <v>BOTTOM</v>
      </c>
      <c r="M992" s="6">
        <f t="shared" si="1"/>
        <v>2</v>
      </c>
    </row>
    <row r="993">
      <c r="A993" s="1">
        <v>103968.0</v>
      </c>
      <c r="B993" s="1">
        <v>21.0</v>
      </c>
      <c r="C993" s="1">
        <v>12000.0</v>
      </c>
      <c r="D993" s="1" t="s">
        <v>25</v>
      </c>
      <c r="E993" s="1">
        <v>154.01</v>
      </c>
      <c r="F993" s="1">
        <v>2.0</v>
      </c>
      <c r="G993" s="1">
        <v>19.0</v>
      </c>
      <c r="H993" s="1">
        <v>14.0</v>
      </c>
      <c r="I993" s="1" t="s">
        <v>18</v>
      </c>
      <c r="J993" s="1">
        <v>0.247</v>
      </c>
      <c r="K993" s="1">
        <v>0.145</v>
      </c>
      <c r="L993" s="6" t="str">
        <f>if(J993&gt;QUARTILE!$B$3, "TOP", if(J993&lt;QUARTILE!$B$4, "BOTTOM", 0))</f>
        <v>BOTTOM</v>
      </c>
      <c r="M993" s="6">
        <f t="shared" si="1"/>
        <v>1</v>
      </c>
    </row>
    <row r="994">
      <c r="A994" s="1">
        <v>103970.0</v>
      </c>
      <c r="B994" s="1">
        <v>50.0</v>
      </c>
      <c r="C994" s="1">
        <v>9000.0</v>
      </c>
      <c r="D994" s="1" t="s">
        <v>23</v>
      </c>
      <c r="E994" s="1">
        <v>18836.25</v>
      </c>
      <c r="F994" s="1">
        <v>5.0</v>
      </c>
      <c r="G994" s="1">
        <v>15.0</v>
      </c>
      <c r="H994" s="1">
        <v>6.0</v>
      </c>
      <c r="I994" s="1" t="s">
        <v>22</v>
      </c>
      <c r="J994" s="1">
        <v>0.18</v>
      </c>
      <c r="K994" s="1">
        <v>0.526</v>
      </c>
      <c r="L994" s="6" t="str">
        <f>if(J994&gt;QUARTILE!$B$3, "TOP", if(J994&lt;QUARTILE!$B$4, "BOTTOM", 0))</f>
        <v>BOTTOM</v>
      </c>
      <c r="M994" s="6">
        <f t="shared" si="1"/>
        <v>2</v>
      </c>
    </row>
    <row r="995">
      <c r="A995" s="1">
        <v>103971.0</v>
      </c>
      <c r="B995" s="1">
        <v>44.0</v>
      </c>
      <c r="C995" s="1">
        <v>17000.0</v>
      </c>
      <c r="D995" s="1" t="s">
        <v>25</v>
      </c>
      <c r="E995" s="1">
        <v>19683.69</v>
      </c>
      <c r="F995" s="1">
        <v>5.0</v>
      </c>
      <c r="G995" s="1">
        <v>22.0</v>
      </c>
      <c r="H995" s="1">
        <v>9.0</v>
      </c>
      <c r="I995" s="1" t="s">
        <v>22</v>
      </c>
      <c r="J995" s="1">
        <v>0.241</v>
      </c>
      <c r="K995" s="1">
        <v>0.859</v>
      </c>
      <c r="L995" s="6" t="str">
        <f>if(J995&gt;QUARTILE!$B$3, "TOP", if(J995&lt;QUARTILE!$B$4, "BOTTOM", 0))</f>
        <v>BOTTOM</v>
      </c>
      <c r="M995" s="6">
        <f t="shared" si="1"/>
        <v>2</v>
      </c>
    </row>
    <row r="996">
      <c r="A996" s="1">
        <v>103972.0</v>
      </c>
      <c r="B996" s="1">
        <v>24.0</v>
      </c>
      <c r="C996" s="1">
        <v>22000.0</v>
      </c>
      <c r="D996" s="1" t="s">
        <v>25</v>
      </c>
      <c r="E996" s="1">
        <v>42106.0</v>
      </c>
      <c r="F996" s="1">
        <v>4.0</v>
      </c>
      <c r="G996" s="1">
        <v>19.0</v>
      </c>
      <c r="H996" s="1">
        <v>13.0</v>
      </c>
      <c r="I996" s="1" t="s">
        <v>22</v>
      </c>
      <c r="J996" s="1">
        <v>0.173</v>
      </c>
      <c r="K996" s="1">
        <v>0.69</v>
      </c>
      <c r="L996" s="6" t="str">
        <f>if(J996&gt;QUARTILE!$B$3, "TOP", if(J996&lt;QUARTILE!$B$4, "BOTTOM", 0))</f>
        <v>BOTTOM</v>
      </c>
      <c r="M996" s="6">
        <f t="shared" si="1"/>
        <v>2</v>
      </c>
    </row>
    <row r="997">
      <c r="A997" s="1">
        <v>103980.0</v>
      </c>
      <c r="B997" s="1">
        <v>37.0</v>
      </c>
      <c r="C997" s="1">
        <v>5000.0</v>
      </c>
      <c r="D997" s="1" t="s">
        <v>23</v>
      </c>
      <c r="E997" s="1">
        <v>3461.55</v>
      </c>
      <c r="F997" s="1">
        <v>2.0</v>
      </c>
      <c r="G997" s="1">
        <v>13.0</v>
      </c>
      <c r="H997" s="1">
        <v>12.0</v>
      </c>
      <c r="I997" s="1" t="s">
        <v>22</v>
      </c>
      <c r="J997" s="1">
        <v>0.136</v>
      </c>
      <c r="K997" s="1">
        <v>0.275</v>
      </c>
      <c r="L997" s="6" t="str">
        <f>if(J997&gt;QUARTILE!$B$3, "TOP", if(J997&lt;QUARTILE!$B$4, "BOTTOM", 0))</f>
        <v>BOTTOM</v>
      </c>
      <c r="M997" s="6">
        <f t="shared" si="1"/>
        <v>2</v>
      </c>
    </row>
    <row r="998">
      <c r="A998" s="1">
        <v>103983.0</v>
      </c>
      <c r="B998" s="1">
        <v>65.0</v>
      </c>
      <c r="C998" s="1">
        <v>16000.0</v>
      </c>
      <c r="D998" s="1" t="s">
        <v>17</v>
      </c>
      <c r="E998" s="1">
        <v>56852.7</v>
      </c>
      <c r="F998" s="1">
        <v>3.0</v>
      </c>
      <c r="G998" s="1">
        <v>13.0</v>
      </c>
      <c r="H998" s="1">
        <v>4.0</v>
      </c>
      <c r="I998" s="1" t="s">
        <v>18</v>
      </c>
      <c r="J998" s="1">
        <v>0.133</v>
      </c>
      <c r="K998" s="1">
        <v>0.497</v>
      </c>
      <c r="L998" s="6" t="str">
        <f>if(J998&gt;QUARTILE!$B$3, "TOP", if(J998&lt;QUARTILE!$B$4, "BOTTOM", 0))</f>
        <v>BOTTOM</v>
      </c>
      <c r="M998" s="6">
        <f t="shared" si="1"/>
        <v>1</v>
      </c>
    </row>
    <row r="999">
      <c r="A999" s="1">
        <v>103984.0</v>
      </c>
      <c r="B999" s="1">
        <v>24.0</v>
      </c>
      <c r="C999" s="1">
        <v>11000.0</v>
      </c>
      <c r="D999" s="1" t="s">
        <v>24</v>
      </c>
      <c r="E999" s="1">
        <v>20325.34</v>
      </c>
      <c r="F999" s="1">
        <v>5.0</v>
      </c>
      <c r="G999" s="1">
        <v>18.0</v>
      </c>
      <c r="H999" s="1">
        <v>12.0</v>
      </c>
      <c r="I999" s="1" t="s">
        <v>18</v>
      </c>
      <c r="J999" s="1">
        <v>0.156</v>
      </c>
      <c r="K999" s="1">
        <v>0.766</v>
      </c>
      <c r="L999" s="6" t="str">
        <f>if(J999&gt;QUARTILE!$B$3, "TOP", if(J999&lt;QUARTILE!$B$4, "BOTTOM", 0))</f>
        <v>BOTTOM</v>
      </c>
      <c r="M999" s="6">
        <f t="shared" si="1"/>
        <v>1</v>
      </c>
    </row>
    <row r="1000">
      <c r="A1000" s="1">
        <v>103995.0</v>
      </c>
      <c r="B1000" s="1">
        <v>35.0</v>
      </c>
      <c r="C1000" s="1">
        <v>19000.0</v>
      </c>
      <c r="D1000" s="1" t="s">
        <v>25</v>
      </c>
      <c r="E1000" s="1">
        <v>12948.94</v>
      </c>
      <c r="F1000" s="1">
        <v>1.0</v>
      </c>
      <c r="G1000" s="1">
        <v>18.0</v>
      </c>
      <c r="H1000" s="1">
        <v>8.0</v>
      </c>
      <c r="I1000" s="1" t="s">
        <v>22</v>
      </c>
      <c r="J1000" s="1">
        <v>0.302</v>
      </c>
      <c r="K1000" s="1">
        <v>0.779</v>
      </c>
      <c r="L1000" s="6" t="str">
        <f>if(J1000&gt;QUARTILE!$B$3, "TOP", if(J1000&lt;QUARTILE!$B$4, "BOTTOM", 0))</f>
        <v>BOTTOM</v>
      </c>
      <c r="M1000" s="6">
        <f t="shared" si="1"/>
        <v>2</v>
      </c>
    </row>
    <row r="1001">
      <c r="A1001" s="1">
        <v>104001.0</v>
      </c>
      <c r="B1001" s="1">
        <v>41.0</v>
      </c>
      <c r="C1001" s="1">
        <v>47000.0</v>
      </c>
      <c r="D1001" s="1" t="s">
        <v>27</v>
      </c>
      <c r="E1001" s="1">
        <v>424.35</v>
      </c>
      <c r="F1001" s="1">
        <v>1.0</v>
      </c>
      <c r="G1001" s="1">
        <v>23.0</v>
      </c>
      <c r="H1001" s="1">
        <v>9.0</v>
      </c>
      <c r="I1001" s="1" t="s">
        <v>22</v>
      </c>
      <c r="J1001" s="1">
        <v>0.248</v>
      </c>
      <c r="K1001" s="1">
        <v>0.508</v>
      </c>
      <c r="L1001" s="6" t="str">
        <f>if(J1001&gt;QUARTILE!$B$3, "TOP", if(J1001&lt;QUARTILE!$B$4, "BOTTOM", 0))</f>
        <v>BOTTOM</v>
      </c>
      <c r="M1001" s="6">
        <f t="shared" si="1"/>
        <v>2</v>
      </c>
    </row>
    <row r="1002">
      <c r="A1002" s="1">
        <v>104007.0</v>
      </c>
      <c r="B1002" s="1">
        <v>29.0</v>
      </c>
      <c r="C1002" s="1">
        <v>18000.0</v>
      </c>
      <c r="D1002" s="1" t="s">
        <v>30</v>
      </c>
      <c r="E1002" s="1">
        <v>2535.56</v>
      </c>
      <c r="F1002" s="1">
        <v>4.0</v>
      </c>
      <c r="G1002" s="1">
        <v>15.0</v>
      </c>
      <c r="H1002" s="1">
        <v>14.0</v>
      </c>
      <c r="I1002" s="1" t="s">
        <v>18</v>
      </c>
      <c r="J1002" s="1">
        <v>0.031</v>
      </c>
      <c r="K1002" s="1">
        <v>0.918</v>
      </c>
      <c r="L1002" s="6" t="str">
        <f>if(J1002&gt;QUARTILE!$B$3, "TOP", if(J1002&lt;QUARTILE!$B$4, "BOTTOM", 0))</f>
        <v>BOTTOM</v>
      </c>
      <c r="M1002" s="6">
        <f t="shared" si="1"/>
        <v>1</v>
      </c>
    </row>
    <row r="1003">
      <c r="A1003" s="1">
        <v>104015.0</v>
      </c>
      <c r="B1003" s="1">
        <v>80.0</v>
      </c>
      <c r="C1003" s="1">
        <v>12000.0</v>
      </c>
      <c r="D1003" s="1" t="s">
        <v>25</v>
      </c>
      <c r="E1003" s="1">
        <v>5936.32</v>
      </c>
      <c r="F1003" s="1">
        <v>4.0</v>
      </c>
      <c r="G1003" s="1">
        <v>24.0</v>
      </c>
      <c r="H1003" s="1">
        <v>6.0</v>
      </c>
      <c r="I1003" s="1" t="s">
        <v>22</v>
      </c>
      <c r="J1003" s="1">
        <v>0.066</v>
      </c>
      <c r="K1003" s="1">
        <v>0.495</v>
      </c>
      <c r="L1003" s="6" t="str">
        <f>if(J1003&gt;QUARTILE!$B$3, "TOP", if(J1003&lt;QUARTILE!$B$4, "BOTTOM", 0))</f>
        <v>BOTTOM</v>
      </c>
      <c r="M1003" s="6">
        <f t="shared" si="1"/>
        <v>2</v>
      </c>
    </row>
    <row r="1004">
      <c r="A1004" s="1">
        <v>104019.0</v>
      </c>
      <c r="B1004" s="1">
        <v>39.0</v>
      </c>
      <c r="C1004" s="1">
        <v>16000.0</v>
      </c>
      <c r="D1004" s="1" t="s">
        <v>25</v>
      </c>
      <c r="E1004" s="1">
        <v>51496.92</v>
      </c>
      <c r="F1004" s="1">
        <v>3.0</v>
      </c>
      <c r="G1004" s="1">
        <v>20.0</v>
      </c>
      <c r="H1004" s="1">
        <v>7.0</v>
      </c>
      <c r="I1004" s="1" t="s">
        <v>18</v>
      </c>
      <c r="J1004" s="1">
        <v>0.172</v>
      </c>
      <c r="K1004" s="1">
        <v>0.146</v>
      </c>
      <c r="L1004" s="6" t="str">
        <f>if(J1004&gt;QUARTILE!$B$3, "TOP", if(J1004&lt;QUARTILE!$B$4, "BOTTOM", 0))</f>
        <v>BOTTOM</v>
      </c>
      <c r="M1004" s="6">
        <f t="shared" si="1"/>
        <v>1</v>
      </c>
    </row>
    <row r="1005">
      <c r="A1005" s="1">
        <v>104025.0</v>
      </c>
      <c r="B1005" s="1">
        <v>78.0</v>
      </c>
      <c r="C1005" s="1">
        <v>48000.0</v>
      </c>
      <c r="D1005" s="1" t="s">
        <v>17</v>
      </c>
      <c r="E1005" s="1">
        <v>25197.32</v>
      </c>
      <c r="F1005" s="1">
        <v>5.0</v>
      </c>
      <c r="G1005" s="1">
        <v>32.0</v>
      </c>
      <c r="H1005" s="1">
        <v>6.0</v>
      </c>
      <c r="I1005" s="1" t="s">
        <v>22</v>
      </c>
      <c r="J1005" s="1">
        <v>0.067</v>
      </c>
      <c r="K1005" s="1">
        <v>0.643</v>
      </c>
      <c r="L1005" s="6" t="str">
        <f>if(J1005&gt;QUARTILE!$B$3, "TOP", if(J1005&lt;QUARTILE!$B$4, "BOTTOM", 0))</f>
        <v>BOTTOM</v>
      </c>
      <c r="M1005" s="6">
        <f t="shared" si="1"/>
        <v>2</v>
      </c>
    </row>
    <row r="1006">
      <c r="A1006" s="1">
        <v>104034.0</v>
      </c>
      <c r="B1006" s="1">
        <v>34.0</v>
      </c>
      <c r="C1006" s="1">
        <v>27000.0</v>
      </c>
      <c r="D1006" s="1" t="s">
        <v>25</v>
      </c>
      <c r="E1006" s="1">
        <v>54624.88</v>
      </c>
      <c r="F1006" s="1">
        <v>2.0</v>
      </c>
      <c r="G1006" s="1">
        <v>25.0</v>
      </c>
      <c r="H1006" s="1">
        <v>7.0</v>
      </c>
      <c r="I1006" s="1" t="s">
        <v>18</v>
      </c>
      <c r="J1006" s="1">
        <v>0.287</v>
      </c>
      <c r="K1006" s="1">
        <v>0.847</v>
      </c>
      <c r="L1006" s="6" t="str">
        <f>if(J1006&gt;QUARTILE!$B$3, "TOP", if(J1006&lt;QUARTILE!$B$4, "BOTTOM", 0))</f>
        <v>BOTTOM</v>
      </c>
      <c r="M1006" s="6">
        <f t="shared" si="1"/>
        <v>1</v>
      </c>
    </row>
    <row r="1007">
      <c r="A1007" s="1">
        <v>104037.0</v>
      </c>
      <c r="B1007" s="1">
        <v>63.0</v>
      </c>
      <c r="C1007" s="1">
        <v>20000.0</v>
      </c>
      <c r="D1007" s="1" t="s">
        <v>27</v>
      </c>
      <c r="E1007" s="1">
        <v>725.46</v>
      </c>
      <c r="F1007" s="1">
        <v>1.0</v>
      </c>
      <c r="G1007" s="1">
        <v>20.0</v>
      </c>
      <c r="H1007" s="1">
        <v>4.0</v>
      </c>
      <c r="I1007" s="1" t="s">
        <v>22</v>
      </c>
      <c r="J1007" s="1">
        <v>0.225</v>
      </c>
      <c r="K1007" s="1">
        <v>0.345</v>
      </c>
      <c r="L1007" s="6" t="str">
        <f>if(J1007&gt;QUARTILE!$B$3, "TOP", if(J1007&lt;QUARTILE!$B$4, "BOTTOM", 0))</f>
        <v>BOTTOM</v>
      </c>
      <c r="M1007" s="6">
        <f t="shared" si="1"/>
        <v>2</v>
      </c>
    </row>
    <row r="1008">
      <c r="A1008" s="1">
        <v>104039.0</v>
      </c>
      <c r="B1008" s="1">
        <v>51.0</v>
      </c>
      <c r="C1008" s="1">
        <v>30000.0</v>
      </c>
      <c r="D1008" s="1" t="s">
        <v>17</v>
      </c>
      <c r="E1008" s="1">
        <v>23652.47</v>
      </c>
      <c r="F1008" s="1">
        <v>2.0</v>
      </c>
      <c r="G1008" s="1">
        <v>19.0</v>
      </c>
      <c r="H1008" s="1">
        <v>6.0</v>
      </c>
      <c r="I1008" s="1" t="s">
        <v>22</v>
      </c>
      <c r="J1008" s="1">
        <v>0.166</v>
      </c>
      <c r="K1008" s="1">
        <v>0.809</v>
      </c>
      <c r="L1008" s="6" t="str">
        <f>if(J1008&gt;QUARTILE!$B$3, "TOP", if(J1008&lt;QUARTILE!$B$4, "BOTTOM", 0))</f>
        <v>BOTTOM</v>
      </c>
      <c r="M1008" s="6">
        <f t="shared" si="1"/>
        <v>2</v>
      </c>
    </row>
    <row r="1009">
      <c r="A1009" s="1">
        <v>104045.0</v>
      </c>
      <c r="B1009" s="1">
        <v>39.0</v>
      </c>
      <c r="C1009" s="1">
        <v>30000.0</v>
      </c>
      <c r="D1009" s="1" t="s">
        <v>27</v>
      </c>
      <c r="E1009" s="1">
        <v>38201.5</v>
      </c>
      <c r="F1009" s="1">
        <v>1.0</v>
      </c>
      <c r="G1009" s="1">
        <v>17.0</v>
      </c>
      <c r="H1009" s="1">
        <v>11.0</v>
      </c>
      <c r="I1009" s="1" t="s">
        <v>18</v>
      </c>
      <c r="J1009" s="1">
        <v>0.256</v>
      </c>
      <c r="K1009" s="1">
        <v>0.353</v>
      </c>
      <c r="L1009" s="6" t="str">
        <f>if(J1009&gt;QUARTILE!$B$3, "TOP", if(J1009&lt;QUARTILE!$B$4, "BOTTOM", 0))</f>
        <v>BOTTOM</v>
      </c>
      <c r="M1009" s="6">
        <f t="shared" si="1"/>
        <v>1</v>
      </c>
    </row>
    <row r="1010">
      <c r="A1010" s="1">
        <v>104049.0</v>
      </c>
      <c r="B1010" s="1">
        <v>27.0</v>
      </c>
      <c r="C1010" s="1">
        <v>12000.0</v>
      </c>
      <c r="D1010" s="1" t="s">
        <v>25</v>
      </c>
      <c r="E1010" s="1">
        <v>7429.33</v>
      </c>
      <c r="F1010" s="1">
        <v>4.0</v>
      </c>
      <c r="G1010" s="1">
        <v>20.0</v>
      </c>
      <c r="H1010" s="1">
        <v>17.0</v>
      </c>
      <c r="I1010" s="1" t="s">
        <v>22</v>
      </c>
      <c r="J1010" s="1">
        <v>0.136</v>
      </c>
      <c r="K1010" s="1">
        <v>0.309</v>
      </c>
      <c r="L1010" s="6" t="str">
        <f>if(J1010&gt;QUARTILE!$B$3, "TOP", if(J1010&lt;QUARTILE!$B$4, "BOTTOM", 0))</f>
        <v>BOTTOM</v>
      </c>
      <c r="M1010" s="6">
        <f t="shared" si="1"/>
        <v>2</v>
      </c>
    </row>
    <row r="1011">
      <c r="A1011" s="1">
        <v>104058.0</v>
      </c>
      <c r="B1011" s="1">
        <v>41.0</v>
      </c>
      <c r="C1011" s="1">
        <v>59000.0</v>
      </c>
      <c r="D1011" s="1" t="s">
        <v>23</v>
      </c>
      <c r="E1011" s="1">
        <v>1200.61</v>
      </c>
      <c r="F1011" s="1">
        <v>2.0</v>
      </c>
      <c r="G1011" s="1">
        <v>13.0</v>
      </c>
      <c r="H1011" s="1">
        <v>8.0</v>
      </c>
      <c r="I1011" s="1" t="s">
        <v>22</v>
      </c>
      <c r="J1011" s="1">
        <v>0.25</v>
      </c>
      <c r="K1011" s="1">
        <v>0.681</v>
      </c>
      <c r="L1011" s="6" t="str">
        <f>if(J1011&gt;QUARTILE!$B$3, "TOP", if(J1011&lt;QUARTILE!$B$4, "BOTTOM", 0))</f>
        <v>BOTTOM</v>
      </c>
      <c r="M1011" s="6">
        <f t="shared" si="1"/>
        <v>2</v>
      </c>
    </row>
    <row r="1012">
      <c r="A1012" s="1">
        <v>104059.0</v>
      </c>
      <c r="B1012" s="1">
        <v>64.0</v>
      </c>
      <c r="C1012" s="1">
        <v>28000.0</v>
      </c>
      <c r="D1012" s="1" t="s">
        <v>25</v>
      </c>
      <c r="E1012" s="1">
        <v>22481.98</v>
      </c>
      <c r="F1012" s="1">
        <v>2.0</v>
      </c>
      <c r="G1012" s="1">
        <v>20.0</v>
      </c>
      <c r="H1012" s="1">
        <v>4.0</v>
      </c>
      <c r="I1012" s="1" t="s">
        <v>22</v>
      </c>
      <c r="J1012" s="1">
        <v>0.166</v>
      </c>
      <c r="K1012" s="1">
        <v>0.053</v>
      </c>
      <c r="L1012" s="6" t="str">
        <f>if(J1012&gt;QUARTILE!$B$3, "TOP", if(J1012&lt;QUARTILE!$B$4, "BOTTOM", 0))</f>
        <v>BOTTOM</v>
      </c>
      <c r="M1012" s="6">
        <f t="shared" si="1"/>
        <v>2</v>
      </c>
    </row>
    <row r="1013">
      <c r="A1013" s="1">
        <v>104061.0</v>
      </c>
      <c r="B1013" s="1">
        <v>55.0</v>
      </c>
      <c r="C1013" s="1">
        <v>22000.0</v>
      </c>
      <c r="D1013" s="1" t="s">
        <v>23</v>
      </c>
      <c r="E1013" s="1">
        <v>24759.94</v>
      </c>
      <c r="F1013" s="1">
        <v>3.0</v>
      </c>
      <c r="G1013" s="1">
        <v>16.0</v>
      </c>
      <c r="H1013" s="1">
        <v>4.0</v>
      </c>
      <c r="I1013" s="1" t="s">
        <v>22</v>
      </c>
      <c r="J1013" s="1">
        <v>0.067</v>
      </c>
      <c r="K1013" s="1">
        <v>0.348</v>
      </c>
      <c r="L1013" s="6" t="str">
        <f>if(J1013&gt;QUARTILE!$B$3, "TOP", if(J1013&lt;QUARTILE!$B$4, "BOTTOM", 0))</f>
        <v>BOTTOM</v>
      </c>
      <c r="M1013" s="6">
        <f t="shared" si="1"/>
        <v>2</v>
      </c>
    </row>
    <row r="1014">
      <c r="A1014" s="1">
        <v>104063.0</v>
      </c>
      <c r="B1014" s="1">
        <v>76.0</v>
      </c>
      <c r="C1014" s="1">
        <v>11000.0</v>
      </c>
      <c r="D1014" s="1" t="s">
        <v>21</v>
      </c>
      <c r="E1014" s="1">
        <v>2210.14</v>
      </c>
      <c r="F1014" s="1">
        <v>3.0</v>
      </c>
      <c r="G1014" s="1">
        <v>13.0</v>
      </c>
      <c r="H1014" s="1">
        <v>3.0</v>
      </c>
      <c r="I1014" s="1" t="s">
        <v>22</v>
      </c>
      <c r="J1014" s="1">
        <v>0.129</v>
      </c>
      <c r="K1014" s="1">
        <v>0.182</v>
      </c>
      <c r="L1014" s="6" t="str">
        <f>if(J1014&gt;QUARTILE!$B$3, "TOP", if(J1014&lt;QUARTILE!$B$4, "BOTTOM", 0))</f>
        <v>BOTTOM</v>
      </c>
      <c r="M1014" s="6">
        <f t="shared" si="1"/>
        <v>2</v>
      </c>
    </row>
    <row r="1015">
      <c r="A1015" s="1">
        <v>104066.0</v>
      </c>
      <c r="B1015" s="1">
        <v>68.0</v>
      </c>
      <c r="C1015" s="1">
        <v>15000.0</v>
      </c>
      <c r="D1015" s="1" t="s">
        <v>27</v>
      </c>
      <c r="E1015" s="1">
        <v>2063.16</v>
      </c>
      <c r="F1015" s="1">
        <v>3.0</v>
      </c>
      <c r="G1015" s="1">
        <v>20.0</v>
      </c>
      <c r="H1015" s="1">
        <v>2.0</v>
      </c>
      <c r="I1015" s="1" t="s">
        <v>22</v>
      </c>
      <c r="J1015" s="1">
        <v>0.182</v>
      </c>
      <c r="K1015" s="1">
        <v>0.392</v>
      </c>
      <c r="L1015" s="6" t="str">
        <f>if(J1015&gt;QUARTILE!$B$3, "TOP", if(J1015&lt;QUARTILE!$B$4, "BOTTOM", 0))</f>
        <v>BOTTOM</v>
      </c>
      <c r="M1015" s="6">
        <f t="shared" si="1"/>
        <v>2</v>
      </c>
    </row>
    <row r="1016">
      <c r="A1016" s="1">
        <v>104076.0</v>
      </c>
      <c r="B1016" s="1">
        <v>63.0</v>
      </c>
      <c r="C1016" s="1">
        <v>15000.0</v>
      </c>
      <c r="D1016" s="1" t="s">
        <v>23</v>
      </c>
      <c r="E1016" s="1">
        <v>21006.11</v>
      </c>
      <c r="F1016" s="1">
        <v>5.0</v>
      </c>
      <c r="G1016" s="1">
        <v>15.0</v>
      </c>
      <c r="H1016" s="1">
        <v>7.0</v>
      </c>
      <c r="I1016" s="1" t="s">
        <v>22</v>
      </c>
      <c r="J1016" s="1">
        <v>0.279</v>
      </c>
      <c r="K1016" s="1">
        <v>0.158</v>
      </c>
      <c r="L1016" s="6" t="str">
        <f>if(J1016&gt;QUARTILE!$B$3, "TOP", if(J1016&lt;QUARTILE!$B$4, "BOTTOM", 0))</f>
        <v>BOTTOM</v>
      </c>
      <c r="M1016" s="6">
        <f t="shared" si="1"/>
        <v>2</v>
      </c>
    </row>
    <row r="1017">
      <c r="A1017" s="1">
        <v>104082.0</v>
      </c>
      <c r="B1017" s="1">
        <v>38.0</v>
      </c>
      <c r="C1017" s="1">
        <v>32000.0</v>
      </c>
      <c r="D1017" s="1" t="s">
        <v>25</v>
      </c>
      <c r="E1017" s="1">
        <v>7655.43</v>
      </c>
      <c r="F1017" s="1">
        <v>5.0</v>
      </c>
      <c r="G1017" s="1">
        <v>22.0</v>
      </c>
      <c r="H1017" s="1">
        <v>15.0</v>
      </c>
      <c r="I1017" s="1" t="s">
        <v>22</v>
      </c>
      <c r="J1017" s="1">
        <v>0.297</v>
      </c>
      <c r="K1017" s="1">
        <v>0.83</v>
      </c>
      <c r="L1017" s="6" t="str">
        <f>if(J1017&gt;QUARTILE!$B$3, "TOP", if(J1017&lt;QUARTILE!$B$4, "BOTTOM", 0))</f>
        <v>BOTTOM</v>
      </c>
      <c r="M1017" s="6">
        <f t="shared" si="1"/>
        <v>2</v>
      </c>
    </row>
    <row r="1018">
      <c r="A1018" s="1">
        <v>104083.0</v>
      </c>
      <c r="B1018" s="1">
        <v>32.0</v>
      </c>
      <c r="C1018" s="1">
        <v>8000.0</v>
      </c>
      <c r="D1018" s="1" t="s">
        <v>25</v>
      </c>
      <c r="E1018" s="1">
        <v>633.16</v>
      </c>
      <c r="F1018" s="1">
        <v>3.0</v>
      </c>
      <c r="G1018" s="1">
        <v>21.0</v>
      </c>
      <c r="H1018" s="1">
        <v>10.0</v>
      </c>
      <c r="I1018" s="1" t="s">
        <v>22</v>
      </c>
      <c r="J1018" s="1">
        <v>0.233</v>
      </c>
      <c r="K1018" s="1">
        <v>0.898</v>
      </c>
      <c r="L1018" s="6" t="str">
        <f>if(J1018&gt;QUARTILE!$B$3, "TOP", if(J1018&lt;QUARTILE!$B$4, "BOTTOM", 0))</f>
        <v>BOTTOM</v>
      </c>
      <c r="M1018" s="6">
        <f t="shared" si="1"/>
        <v>2</v>
      </c>
    </row>
    <row r="1019">
      <c r="A1019" s="1">
        <v>104096.0</v>
      </c>
      <c r="B1019" s="1">
        <v>80.0</v>
      </c>
      <c r="C1019" s="1">
        <v>9000.0</v>
      </c>
      <c r="D1019" s="1" t="s">
        <v>23</v>
      </c>
      <c r="E1019" s="1">
        <v>24039.3</v>
      </c>
      <c r="F1019" s="1">
        <v>2.0</v>
      </c>
      <c r="G1019" s="1">
        <v>17.0</v>
      </c>
      <c r="H1019" s="1">
        <v>5.0</v>
      </c>
      <c r="I1019" s="1" t="s">
        <v>22</v>
      </c>
      <c r="J1019" s="1">
        <v>0.21</v>
      </c>
      <c r="K1019" s="1">
        <v>0.159</v>
      </c>
      <c r="L1019" s="6" t="str">
        <f>if(J1019&gt;QUARTILE!$B$3, "TOP", if(J1019&lt;QUARTILE!$B$4, "BOTTOM", 0))</f>
        <v>BOTTOM</v>
      </c>
      <c r="M1019" s="6">
        <f t="shared" si="1"/>
        <v>2</v>
      </c>
    </row>
    <row r="1020">
      <c r="A1020" s="1">
        <v>104098.0</v>
      </c>
      <c r="B1020" s="1">
        <v>42.0</v>
      </c>
      <c r="C1020" s="1">
        <v>24000.0</v>
      </c>
      <c r="D1020" s="1" t="s">
        <v>27</v>
      </c>
      <c r="E1020" s="1">
        <v>12032.39</v>
      </c>
      <c r="F1020" s="1">
        <v>3.0</v>
      </c>
      <c r="G1020" s="1">
        <v>12.0</v>
      </c>
      <c r="H1020" s="1">
        <v>9.0</v>
      </c>
      <c r="I1020" s="1" t="s">
        <v>22</v>
      </c>
      <c r="J1020" s="1">
        <v>0.271</v>
      </c>
      <c r="K1020" s="1">
        <v>0.459</v>
      </c>
      <c r="L1020" s="6" t="str">
        <f>if(J1020&gt;QUARTILE!$B$3, "TOP", if(J1020&lt;QUARTILE!$B$4, "BOTTOM", 0))</f>
        <v>BOTTOM</v>
      </c>
      <c r="M1020" s="6">
        <f t="shared" si="1"/>
        <v>2</v>
      </c>
    </row>
    <row r="1021">
      <c r="A1021" s="1">
        <v>104106.0</v>
      </c>
      <c r="B1021" s="1">
        <v>69.0</v>
      </c>
      <c r="C1021" s="1">
        <v>13000.0</v>
      </c>
      <c r="D1021" s="1" t="s">
        <v>25</v>
      </c>
      <c r="E1021" s="1">
        <v>2912.32</v>
      </c>
      <c r="F1021" s="1">
        <v>3.0</v>
      </c>
      <c r="G1021" s="1">
        <v>13.0</v>
      </c>
      <c r="H1021" s="1">
        <v>11.0</v>
      </c>
      <c r="I1021" s="1" t="s">
        <v>18</v>
      </c>
      <c r="J1021" s="1">
        <v>0.119</v>
      </c>
      <c r="K1021" s="1">
        <v>0.865</v>
      </c>
      <c r="L1021" s="6" t="str">
        <f>if(J1021&gt;QUARTILE!$B$3, "TOP", if(J1021&lt;QUARTILE!$B$4, "BOTTOM", 0))</f>
        <v>BOTTOM</v>
      </c>
      <c r="M1021" s="6">
        <f t="shared" si="1"/>
        <v>1</v>
      </c>
    </row>
    <row r="1022">
      <c r="A1022" s="1">
        <v>104115.0</v>
      </c>
      <c r="B1022" s="1">
        <v>60.0</v>
      </c>
      <c r="C1022" s="1">
        <v>29000.0</v>
      </c>
      <c r="D1022" s="1" t="s">
        <v>17</v>
      </c>
      <c r="E1022" s="1">
        <v>9162.51</v>
      </c>
      <c r="F1022" s="1">
        <v>2.0</v>
      </c>
      <c r="G1022" s="1">
        <v>17.0</v>
      </c>
      <c r="H1022" s="1">
        <v>4.0</v>
      </c>
      <c r="I1022" s="1" t="s">
        <v>22</v>
      </c>
      <c r="J1022" s="1">
        <v>0.306</v>
      </c>
      <c r="K1022" s="1">
        <v>0.829</v>
      </c>
      <c r="L1022" s="6" t="str">
        <f>if(J1022&gt;QUARTILE!$B$3, "TOP", if(J1022&lt;QUARTILE!$B$4, "BOTTOM", 0))</f>
        <v>BOTTOM</v>
      </c>
      <c r="M1022" s="6">
        <f t="shared" si="1"/>
        <v>2</v>
      </c>
    </row>
    <row r="1023">
      <c r="A1023" s="1">
        <v>104117.0</v>
      </c>
      <c r="B1023" s="1">
        <v>22.0</v>
      </c>
      <c r="C1023" s="1">
        <v>23000.0</v>
      </c>
      <c r="D1023" s="1" t="s">
        <v>21</v>
      </c>
      <c r="E1023" s="1">
        <v>27053.46</v>
      </c>
      <c r="F1023" s="1">
        <v>1.0</v>
      </c>
      <c r="G1023" s="1">
        <v>13.0</v>
      </c>
      <c r="H1023" s="1">
        <v>18.0</v>
      </c>
      <c r="I1023" s="1" t="s">
        <v>22</v>
      </c>
      <c r="J1023" s="1">
        <v>0.031</v>
      </c>
      <c r="K1023" s="1">
        <v>0.985</v>
      </c>
      <c r="L1023" s="6" t="str">
        <f>if(J1023&gt;QUARTILE!$B$3, "TOP", if(J1023&lt;QUARTILE!$B$4, "BOTTOM", 0))</f>
        <v>BOTTOM</v>
      </c>
      <c r="M1023" s="6">
        <f t="shared" si="1"/>
        <v>2</v>
      </c>
    </row>
    <row r="1024">
      <c r="A1024" s="1">
        <v>104121.0</v>
      </c>
      <c r="B1024" s="1">
        <v>29.0</v>
      </c>
      <c r="C1024" s="1">
        <v>27000.0</v>
      </c>
      <c r="D1024" s="1" t="s">
        <v>30</v>
      </c>
      <c r="E1024" s="1">
        <v>4201.0</v>
      </c>
      <c r="F1024" s="1">
        <v>2.0</v>
      </c>
      <c r="G1024" s="1">
        <v>13.0</v>
      </c>
      <c r="H1024" s="1">
        <v>13.0</v>
      </c>
      <c r="I1024" s="1" t="s">
        <v>18</v>
      </c>
      <c r="J1024" s="1">
        <v>0.282</v>
      </c>
      <c r="K1024" s="1">
        <v>0.895</v>
      </c>
      <c r="L1024" s="6" t="str">
        <f>if(J1024&gt;QUARTILE!$B$3, "TOP", if(J1024&lt;QUARTILE!$B$4, "BOTTOM", 0))</f>
        <v>BOTTOM</v>
      </c>
      <c r="M1024" s="6">
        <f t="shared" si="1"/>
        <v>1</v>
      </c>
    </row>
    <row r="1025">
      <c r="A1025" s="1">
        <v>104124.0</v>
      </c>
      <c r="B1025" s="1">
        <v>41.0</v>
      </c>
      <c r="C1025" s="1">
        <v>10000.0</v>
      </c>
      <c r="D1025" s="1" t="s">
        <v>27</v>
      </c>
      <c r="E1025" s="1">
        <v>14271.01</v>
      </c>
      <c r="F1025" s="1">
        <v>3.0</v>
      </c>
      <c r="G1025" s="1">
        <v>30.0</v>
      </c>
      <c r="H1025" s="1">
        <v>19.0</v>
      </c>
      <c r="I1025" s="1" t="s">
        <v>22</v>
      </c>
      <c r="J1025" s="1">
        <v>0.072</v>
      </c>
      <c r="K1025" s="1">
        <v>0.892</v>
      </c>
      <c r="L1025" s="6" t="str">
        <f>if(J1025&gt;QUARTILE!$B$3, "TOP", if(J1025&lt;QUARTILE!$B$4, "BOTTOM", 0))</f>
        <v>BOTTOM</v>
      </c>
      <c r="M1025" s="6">
        <f t="shared" si="1"/>
        <v>2</v>
      </c>
    </row>
    <row r="1026">
      <c r="A1026" s="1">
        <v>104126.0</v>
      </c>
      <c r="B1026" s="1">
        <v>45.0</v>
      </c>
      <c r="C1026" s="1">
        <v>44000.0</v>
      </c>
      <c r="D1026" s="1" t="s">
        <v>17</v>
      </c>
      <c r="E1026" s="1">
        <v>16204.33</v>
      </c>
      <c r="F1026" s="1">
        <v>5.0</v>
      </c>
      <c r="G1026" s="1">
        <v>22.0</v>
      </c>
      <c r="H1026" s="1">
        <v>11.0</v>
      </c>
      <c r="I1026" s="1" t="s">
        <v>18</v>
      </c>
      <c r="J1026" s="1">
        <v>0.168</v>
      </c>
      <c r="K1026" s="1">
        <v>0.194</v>
      </c>
      <c r="L1026" s="6" t="str">
        <f>if(J1026&gt;QUARTILE!$B$3, "TOP", if(J1026&lt;QUARTILE!$B$4, "BOTTOM", 0))</f>
        <v>BOTTOM</v>
      </c>
      <c r="M1026" s="6">
        <f t="shared" si="1"/>
        <v>1</v>
      </c>
    </row>
    <row r="1027">
      <c r="A1027" s="1">
        <v>104127.0</v>
      </c>
      <c r="B1027" s="1">
        <v>58.0</v>
      </c>
      <c r="C1027" s="1">
        <v>21000.0</v>
      </c>
      <c r="D1027" s="1" t="s">
        <v>23</v>
      </c>
      <c r="E1027" s="1">
        <v>54001.06</v>
      </c>
      <c r="F1027" s="1">
        <v>1.0</v>
      </c>
      <c r="G1027" s="1">
        <v>21.0</v>
      </c>
      <c r="H1027" s="1">
        <v>4.0</v>
      </c>
      <c r="I1027" s="1" t="s">
        <v>18</v>
      </c>
      <c r="J1027" s="1">
        <v>0.191</v>
      </c>
      <c r="K1027" s="1">
        <v>0.83</v>
      </c>
      <c r="L1027" s="6" t="str">
        <f>if(J1027&gt;QUARTILE!$B$3, "TOP", if(J1027&lt;QUARTILE!$B$4, "BOTTOM", 0))</f>
        <v>BOTTOM</v>
      </c>
      <c r="M1027" s="6">
        <f t="shared" si="1"/>
        <v>1</v>
      </c>
    </row>
    <row r="1028">
      <c r="A1028" s="1">
        <v>104131.0</v>
      </c>
      <c r="B1028" s="1">
        <v>25.0</v>
      </c>
      <c r="C1028" s="1">
        <v>14000.0</v>
      </c>
      <c r="D1028" s="1" t="s">
        <v>27</v>
      </c>
      <c r="E1028" s="1">
        <v>3013.07</v>
      </c>
      <c r="F1028" s="1">
        <v>1.0</v>
      </c>
      <c r="G1028" s="1">
        <v>19.0</v>
      </c>
      <c r="H1028" s="1">
        <v>16.0</v>
      </c>
      <c r="I1028" s="1" t="s">
        <v>22</v>
      </c>
      <c r="J1028" s="1">
        <v>0.088</v>
      </c>
      <c r="K1028" s="1">
        <v>0.414</v>
      </c>
      <c r="L1028" s="6" t="str">
        <f>if(J1028&gt;QUARTILE!$B$3, "TOP", if(J1028&lt;QUARTILE!$B$4, "BOTTOM", 0))</f>
        <v>BOTTOM</v>
      </c>
      <c r="M1028" s="6">
        <f t="shared" si="1"/>
        <v>2</v>
      </c>
    </row>
    <row r="1029">
      <c r="A1029" s="1">
        <v>104132.0</v>
      </c>
      <c r="B1029" s="1">
        <v>72.0</v>
      </c>
      <c r="C1029" s="1">
        <v>49000.0</v>
      </c>
      <c r="D1029" s="1" t="s">
        <v>31</v>
      </c>
      <c r="E1029" s="1">
        <v>10163.36</v>
      </c>
      <c r="F1029" s="1">
        <v>4.0</v>
      </c>
      <c r="G1029" s="1">
        <v>19.0</v>
      </c>
      <c r="H1029" s="1">
        <v>7.0</v>
      </c>
      <c r="I1029" s="1" t="s">
        <v>22</v>
      </c>
      <c r="J1029" s="1">
        <v>0.172</v>
      </c>
      <c r="K1029" s="1">
        <v>0.866</v>
      </c>
      <c r="L1029" s="6" t="str">
        <f>if(J1029&gt;QUARTILE!$B$3, "TOP", if(J1029&lt;QUARTILE!$B$4, "BOTTOM", 0))</f>
        <v>BOTTOM</v>
      </c>
      <c r="M1029" s="6">
        <f t="shared" si="1"/>
        <v>2</v>
      </c>
    </row>
    <row r="1030">
      <c r="A1030" s="1">
        <v>104133.0</v>
      </c>
      <c r="B1030" s="1">
        <v>26.0</v>
      </c>
      <c r="C1030" s="1">
        <v>34000.0</v>
      </c>
      <c r="D1030" s="1" t="s">
        <v>27</v>
      </c>
      <c r="E1030" s="1">
        <v>13648.55</v>
      </c>
      <c r="F1030" s="1">
        <v>5.0</v>
      </c>
      <c r="G1030" s="1">
        <v>17.0</v>
      </c>
      <c r="H1030" s="1">
        <v>19.0</v>
      </c>
      <c r="I1030" s="1" t="s">
        <v>18</v>
      </c>
      <c r="J1030" s="1">
        <v>0.182</v>
      </c>
      <c r="K1030" s="1">
        <v>0.251</v>
      </c>
      <c r="L1030" s="6" t="str">
        <f>if(J1030&gt;QUARTILE!$B$3, "TOP", if(J1030&lt;QUARTILE!$B$4, "BOTTOM", 0))</f>
        <v>BOTTOM</v>
      </c>
      <c r="M1030" s="6">
        <f t="shared" si="1"/>
        <v>1</v>
      </c>
    </row>
    <row r="1031">
      <c r="A1031" s="1">
        <v>104145.0</v>
      </c>
      <c r="B1031" s="1">
        <v>19.0</v>
      </c>
      <c r="C1031" s="1">
        <v>57000.0</v>
      </c>
      <c r="D1031" s="1" t="s">
        <v>27</v>
      </c>
      <c r="E1031" s="1">
        <v>5690.21</v>
      </c>
      <c r="F1031" s="1">
        <v>1.0</v>
      </c>
      <c r="G1031" s="1">
        <v>14.0</v>
      </c>
      <c r="H1031" s="1">
        <v>12.0</v>
      </c>
      <c r="I1031" s="1" t="s">
        <v>22</v>
      </c>
      <c r="J1031" s="1">
        <v>0.302</v>
      </c>
      <c r="K1031" s="1">
        <v>0.725</v>
      </c>
      <c r="L1031" s="6" t="str">
        <f>if(J1031&gt;QUARTILE!$B$3, "TOP", if(J1031&lt;QUARTILE!$B$4, "BOTTOM", 0))</f>
        <v>BOTTOM</v>
      </c>
      <c r="M1031" s="6">
        <f t="shared" si="1"/>
        <v>2</v>
      </c>
    </row>
    <row r="1032">
      <c r="A1032" s="1">
        <v>104151.0</v>
      </c>
      <c r="B1032" s="1">
        <v>44.0</v>
      </c>
      <c r="C1032" s="1">
        <v>37000.0</v>
      </c>
      <c r="D1032" s="1" t="s">
        <v>21</v>
      </c>
      <c r="E1032" s="1">
        <v>17283.38</v>
      </c>
      <c r="F1032" s="1">
        <v>2.0</v>
      </c>
      <c r="G1032" s="1">
        <v>21.0</v>
      </c>
      <c r="H1032" s="1">
        <v>11.0</v>
      </c>
      <c r="I1032" s="1" t="s">
        <v>22</v>
      </c>
      <c r="J1032" s="1">
        <v>0.18</v>
      </c>
      <c r="K1032" s="1">
        <v>0.741</v>
      </c>
      <c r="L1032" s="6" t="str">
        <f>if(J1032&gt;QUARTILE!$B$3, "TOP", if(J1032&lt;QUARTILE!$B$4, "BOTTOM", 0))</f>
        <v>BOTTOM</v>
      </c>
      <c r="M1032" s="6">
        <f t="shared" si="1"/>
        <v>2</v>
      </c>
    </row>
    <row r="1033">
      <c r="A1033" s="1">
        <v>104153.0</v>
      </c>
      <c r="B1033" s="1">
        <v>60.0</v>
      </c>
      <c r="C1033" s="1">
        <v>14000.0</v>
      </c>
      <c r="D1033" s="1" t="s">
        <v>27</v>
      </c>
      <c r="E1033" s="1">
        <v>19607.9</v>
      </c>
      <c r="F1033" s="1">
        <v>5.0</v>
      </c>
      <c r="G1033" s="1">
        <v>17.0</v>
      </c>
      <c r="H1033" s="1">
        <v>6.0</v>
      </c>
      <c r="I1033" s="1" t="s">
        <v>22</v>
      </c>
      <c r="J1033" s="1">
        <v>0.098</v>
      </c>
      <c r="K1033" s="1">
        <v>0.386</v>
      </c>
      <c r="L1033" s="6" t="str">
        <f>if(J1033&gt;QUARTILE!$B$3, "TOP", if(J1033&lt;QUARTILE!$B$4, "BOTTOM", 0))</f>
        <v>BOTTOM</v>
      </c>
      <c r="M1033" s="6">
        <f t="shared" si="1"/>
        <v>2</v>
      </c>
    </row>
    <row r="1034">
      <c r="A1034" s="1">
        <v>104160.0</v>
      </c>
      <c r="B1034" s="1">
        <v>25.0</v>
      </c>
      <c r="C1034" s="1">
        <v>17000.0</v>
      </c>
      <c r="D1034" s="1" t="s">
        <v>25</v>
      </c>
      <c r="E1034" s="1">
        <v>39283.29</v>
      </c>
      <c r="F1034" s="1">
        <v>5.0</v>
      </c>
      <c r="G1034" s="1">
        <v>20.0</v>
      </c>
      <c r="H1034" s="1">
        <v>13.0</v>
      </c>
      <c r="I1034" s="1" t="s">
        <v>22</v>
      </c>
      <c r="J1034" s="1">
        <v>0.218</v>
      </c>
      <c r="K1034" s="1">
        <v>0.415</v>
      </c>
      <c r="L1034" s="6" t="str">
        <f>if(J1034&gt;QUARTILE!$B$3, "TOP", if(J1034&lt;QUARTILE!$B$4, "BOTTOM", 0))</f>
        <v>BOTTOM</v>
      </c>
      <c r="M1034" s="6">
        <f t="shared" si="1"/>
        <v>2</v>
      </c>
    </row>
    <row r="1035">
      <c r="A1035" s="1">
        <v>104162.0</v>
      </c>
      <c r="B1035" s="1">
        <v>49.0</v>
      </c>
      <c r="C1035" s="1">
        <v>65000.0</v>
      </c>
      <c r="D1035" s="1" t="s">
        <v>25</v>
      </c>
      <c r="E1035" s="1">
        <v>16073.68</v>
      </c>
      <c r="F1035" s="1">
        <v>3.0</v>
      </c>
      <c r="G1035" s="1">
        <v>18.0</v>
      </c>
      <c r="H1035" s="1">
        <v>13.0</v>
      </c>
      <c r="I1035" s="1" t="s">
        <v>18</v>
      </c>
      <c r="J1035" s="1">
        <v>0.294</v>
      </c>
      <c r="K1035" s="1">
        <v>0.775</v>
      </c>
      <c r="L1035" s="6" t="str">
        <f>if(J1035&gt;QUARTILE!$B$3, "TOP", if(J1035&lt;QUARTILE!$B$4, "BOTTOM", 0))</f>
        <v>BOTTOM</v>
      </c>
      <c r="M1035" s="6">
        <f t="shared" si="1"/>
        <v>1</v>
      </c>
    </row>
    <row r="1036">
      <c r="A1036" s="1">
        <v>104163.0</v>
      </c>
      <c r="B1036" s="1">
        <v>77.0</v>
      </c>
      <c r="C1036" s="1">
        <v>10000.0</v>
      </c>
      <c r="D1036" s="1" t="s">
        <v>25</v>
      </c>
      <c r="E1036" s="1">
        <v>4510.56</v>
      </c>
      <c r="F1036" s="1">
        <v>4.0</v>
      </c>
      <c r="G1036" s="1">
        <v>19.0</v>
      </c>
      <c r="H1036" s="1">
        <v>8.0</v>
      </c>
      <c r="I1036" s="1" t="s">
        <v>22</v>
      </c>
      <c r="J1036" s="1">
        <v>0.141</v>
      </c>
      <c r="K1036" s="1">
        <v>0.0</v>
      </c>
      <c r="L1036" s="6" t="str">
        <f>if(J1036&gt;QUARTILE!$B$3, "TOP", if(J1036&lt;QUARTILE!$B$4, "BOTTOM", 0))</f>
        <v>BOTTOM</v>
      </c>
      <c r="M1036" s="6">
        <f t="shared" si="1"/>
        <v>2</v>
      </c>
    </row>
    <row r="1037">
      <c r="A1037" s="1">
        <v>104166.0</v>
      </c>
      <c r="B1037" s="1">
        <v>54.0</v>
      </c>
      <c r="C1037" s="1">
        <v>43000.0</v>
      </c>
      <c r="D1037" s="1" t="s">
        <v>25</v>
      </c>
      <c r="E1037" s="1">
        <v>62740.18</v>
      </c>
      <c r="F1037" s="1">
        <v>1.0</v>
      </c>
      <c r="G1037" s="1">
        <v>19.0</v>
      </c>
      <c r="H1037" s="1">
        <v>9.0</v>
      </c>
      <c r="I1037" s="1" t="s">
        <v>18</v>
      </c>
      <c r="J1037" s="1">
        <v>0.234</v>
      </c>
      <c r="K1037" s="1">
        <v>0.446</v>
      </c>
      <c r="L1037" s="6" t="str">
        <f>if(J1037&gt;QUARTILE!$B$3, "TOP", if(J1037&lt;QUARTILE!$B$4, "BOTTOM", 0))</f>
        <v>BOTTOM</v>
      </c>
      <c r="M1037" s="6">
        <f t="shared" si="1"/>
        <v>1</v>
      </c>
    </row>
    <row r="1038">
      <c r="A1038" s="1">
        <v>104179.0</v>
      </c>
      <c r="B1038" s="1">
        <v>33.0</v>
      </c>
      <c r="C1038" s="1">
        <v>8000.0</v>
      </c>
      <c r="D1038" s="1" t="s">
        <v>27</v>
      </c>
      <c r="E1038" s="1">
        <v>1213.62</v>
      </c>
      <c r="F1038" s="1">
        <v>5.0</v>
      </c>
      <c r="G1038" s="1">
        <v>23.0</v>
      </c>
      <c r="H1038" s="1">
        <v>4.0</v>
      </c>
      <c r="I1038" s="1" t="s">
        <v>22</v>
      </c>
      <c r="J1038" s="1">
        <v>0.136</v>
      </c>
      <c r="K1038" s="1">
        <v>0.068</v>
      </c>
      <c r="L1038" s="6" t="str">
        <f>if(J1038&gt;QUARTILE!$B$3, "TOP", if(J1038&lt;QUARTILE!$B$4, "BOTTOM", 0))</f>
        <v>BOTTOM</v>
      </c>
      <c r="M1038" s="6">
        <f t="shared" si="1"/>
        <v>2</v>
      </c>
    </row>
    <row r="1039">
      <c r="A1039" s="1">
        <v>104180.0</v>
      </c>
      <c r="B1039" s="1">
        <v>18.0</v>
      </c>
      <c r="C1039" s="1">
        <v>25000.0</v>
      </c>
      <c r="D1039" s="1" t="s">
        <v>25</v>
      </c>
      <c r="E1039" s="1">
        <v>4699.63</v>
      </c>
      <c r="F1039" s="1">
        <v>4.0</v>
      </c>
      <c r="G1039" s="1">
        <v>12.0</v>
      </c>
      <c r="H1039" s="1">
        <v>20.0</v>
      </c>
      <c r="I1039" s="1" t="s">
        <v>18</v>
      </c>
      <c r="J1039" s="1">
        <v>0.245</v>
      </c>
      <c r="K1039" s="1">
        <v>0.673</v>
      </c>
      <c r="L1039" s="6" t="str">
        <f>if(J1039&gt;QUARTILE!$B$3, "TOP", if(J1039&lt;QUARTILE!$B$4, "BOTTOM", 0))</f>
        <v>BOTTOM</v>
      </c>
      <c r="M1039" s="6">
        <f t="shared" si="1"/>
        <v>1</v>
      </c>
    </row>
    <row r="1040">
      <c r="A1040" s="1">
        <v>104181.0</v>
      </c>
      <c r="B1040" s="1">
        <v>80.0</v>
      </c>
      <c r="C1040" s="1">
        <v>19000.0</v>
      </c>
      <c r="D1040" s="1" t="s">
        <v>23</v>
      </c>
      <c r="E1040" s="1">
        <v>16296.25</v>
      </c>
      <c r="F1040" s="1">
        <v>4.0</v>
      </c>
      <c r="G1040" s="1">
        <v>29.0</v>
      </c>
      <c r="H1040" s="1">
        <v>4.0</v>
      </c>
      <c r="I1040" s="1" t="s">
        <v>22</v>
      </c>
      <c r="J1040" s="1">
        <v>0.254</v>
      </c>
      <c r="K1040" s="1">
        <v>0.036</v>
      </c>
      <c r="L1040" s="6" t="str">
        <f>if(J1040&gt;QUARTILE!$B$3, "TOP", if(J1040&lt;QUARTILE!$B$4, "BOTTOM", 0))</f>
        <v>BOTTOM</v>
      </c>
      <c r="M1040" s="6">
        <f t="shared" si="1"/>
        <v>2</v>
      </c>
    </row>
    <row r="1041">
      <c r="A1041" s="1">
        <v>104185.0</v>
      </c>
      <c r="B1041" s="1">
        <v>38.0</v>
      </c>
      <c r="C1041" s="1">
        <v>32000.0</v>
      </c>
      <c r="D1041" s="1" t="s">
        <v>23</v>
      </c>
      <c r="E1041" s="1">
        <v>4291.36</v>
      </c>
      <c r="F1041" s="1">
        <v>5.0</v>
      </c>
      <c r="G1041" s="1">
        <v>14.0</v>
      </c>
      <c r="H1041" s="1">
        <v>16.0</v>
      </c>
      <c r="I1041" s="1" t="s">
        <v>18</v>
      </c>
      <c r="J1041" s="1">
        <v>0.12</v>
      </c>
      <c r="K1041" s="1">
        <v>0.266</v>
      </c>
      <c r="L1041" s="6" t="str">
        <f>if(J1041&gt;QUARTILE!$B$3, "TOP", if(J1041&lt;QUARTILE!$B$4, "BOTTOM", 0))</f>
        <v>BOTTOM</v>
      </c>
      <c r="M1041" s="6">
        <f t="shared" si="1"/>
        <v>1</v>
      </c>
    </row>
    <row r="1042">
      <c r="A1042" s="1">
        <v>104187.0</v>
      </c>
      <c r="B1042" s="1">
        <v>30.0</v>
      </c>
      <c r="C1042" s="1">
        <v>14000.0</v>
      </c>
      <c r="D1042" s="1" t="s">
        <v>30</v>
      </c>
      <c r="E1042" s="1">
        <v>50693.65</v>
      </c>
      <c r="F1042" s="1">
        <v>4.0</v>
      </c>
      <c r="G1042" s="1">
        <v>12.0</v>
      </c>
      <c r="H1042" s="1">
        <v>12.0</v>
      </c>
      <c r="I1042" s="1" t="s">
        <v>22</v>
      </c>
      <c r="J1042" s="1">
        <v>0.268</v>
      </c>
      <c r="K1042" s="1">
        <v>0.335</v>
      </c>
      <c r="L1042" s="6" t="str">
        <f>if(J1042&gt;QUARTILE!$B$3, "TOP", if(J1042&lt;QUARTILE!$B$4, "BOTTOM", 0))</f>
        <v>BOTTOM</v>
      </c>
      <c r="M1042" s="6">
        <f t="shared" si="1"/>
        <v>2</v>
      </c>
    </row>
    <row r="1043">
      <c r="A1043" s="1">
        <v>104191.0</v>
      </c>
      <c r="B1043" s="1">
        <v>55.0</v>
      </c>
      <c r="C1043" s="1">
        <v>14000.0</v>
      </c>
      <c r="D1043" s="1" t="s">
        <v>25</v>
      </c>
      <c r="E1043" s="1">
        <v>8818.94</v>
      </c>
      <c r="F1043" s="1">
        <v>4.0</v>
      </c>
      <c r="G1043" s="1">
        <v>21.0</v>
      </c>
      <c r="H1043" s="1">
        <v>3.0</v>
      </c>
      <c r="I1043" s="1" t="s">
        <v>22</v>
      </c>
      <c r="J1043" s="1">
        <v>0.287</v>
      </c>
      <c r="K1043" s="1">
        <v>0.605</v>
      </c>
      <c r="L1043" s="6" t="str">
        <f>if(J1043&gt;QUARTILE!$B$3, "TOP", if(J1043&lt;QUARTILE!$B$4, "BOTTOM", 0))</f>
        <v>BOTTOM</v>
      </c>
      <c r="M1043" s="6">
        <f t="shared" si="1"/>
        <v>2</v>
      </c>
    </row>
    <row r="1044">
      <c r="A1044" s="1">
        <v>104195.0</v>
      </c>
      <c r="B1044" s="1">
        <v>72.0</v>
      </c>
      <c r="C1044" s="1">
        <v>34000.0</v>
      </c>
      <c r="D1044" s="1" t="s">
        <v>21</v>
      </c>
      <c r="E1044" s="1">
        <v>10782.89</v>
      </c>
      <c r="F1044" s="1">
        <v>2.0</v>
      </c>
      <c r="G1044" s="1">
        <v>13.0</v>
      </c>
      <c r="H1044" s="1">
        <v>7.0</v>
      </c>
      <c r="I1044" s="1" t="s">
        <v>22</v>
      </c>
      <c r="J1044" s="1">
        <v>0.133</v>
      </c>
      <c r="K1044" s="1">
        <v>0.808</v>
      </c>
      <c r="L1044" s="6" t="str">
        <f>if(J1044&gt;QUARTILE!$B$3, "TOP", if(J1044&lt;QUARTILE!$B$4, "BOTTOM", 0))</f>
        <v>BOTTOM</v>
      </c>
      <c r="M1044" s="6">
        <f t="shared" si="1"/>
        <v>2</v>
      </c>
    </row>
    <row r="1045">
      <c r="A1045" s="1">
        <v>104211.0</v>
      </c>
      <c r="B1045" s="1">
        <v>45.0</v>
      </c>
      <c r="C1045" s="1">
        <v>8000.0</v>
      </c>
      <c r="D1045" s="1" t="s">
        <v>27</v>
      </c>
      <c r="E1045" s="1">
        <v>29227.38</v>
      </c>
      <c r="F1045" s="1">
        <v>5.0</v>
      </c>
      <c r="G1045" s="1">
        <v>23.0</v>
      </c>
      <c r="H1045" s="1">
        <v>9.0</v>
      </c>
      <c r="I1045" s="1" t="s">
        <v>22</v>
      </c>
      <c r="J1045" s="1">
        <v>0.234</v>
      </c>
      <c r="K1045" s="1">
        <v>0.732</v>
      </c>
      <c r="L1045" s="6" t="str">
        <f>if(J1045&gt;QUARTILE!$B$3, "TOP", if(J1045&lt;QUARTILE!$B$4, "BOTTOM", 0))</f>
        <v>BOTTOM</v>
      </c>
      <c r="M1045" s="6">
        <f t="shared" si="1"/>
        <v>2</v>
      </c>
    </row>
    <row r="1046">
      <c r="A1046" s="1">
        <v>104214.0</v>
      </c>
      <c r="B1046" s="1">
        <v>69.0</v>
      </c>
      <c r="C1046" s="1">
        <v>41000.0</v>
      </c>
      <c r="D1046" s="1" t="s">
        <v>23</v>
      </c>
      <c r="E1046" s="1">
        <v>79268.8</v>
      </c>
      <c r="F1046" s="1">
        <v>5.0</v>
      </c>
      <c r="G1046" s="1">
        <v>20.0</v>
      </c>
      <c r="H1046" s="1">
        <v>3.0</v>
      </c>
      <c r="I1046" s="1" t="s">
        <v>18</v>
      </c>
      <c r="J1046" s="1">
        <v>0.28</v>
      </c>
      <c r="K1046" s="1">
        <v>0.267</v>
      </c>
      <c r="L1046" s="6" t="str">
        <f>if(J1046&gt;QUARTILE!$B$3, "TOP", if(J1046&lt;QUARTILE!$B$4, "BOTTOM", 0))</f>
        <v>BOTTOM</v>
      </c>
      <c r="M1046" s="6">
        <f t="shared" si="1"/>
        <v>1</v>
      </c>
    </row>
    <row r="1047">
      <c r="A1047" s="1">
        <v>104223.0</v>
      </c>
      <c r="B1047" s="1">
        <v>19.0</v>
      </c>
      <c r="C1047" s="1">
        <v>31000.0</v>
      </c>
      <c r="D1047" s="1" t="s">
        <v>25</v>
      </c>
      <c r="E1047" s="1">
        <v>13564.01</v>
      </c>
      <c r="F1047" s="1">
        <v>5.0</v>
      </c>
      <c r="G1047" s="1">
        <v>15.0</v>
      </c>
      <c r="H1047" s="1">
        <v>19.0</v>
      </c>
      <c r="I1047" s="1" t="s">
        <v>18</v>
      </c>
      <c r="J1047" s="1">
        <v>0.151</v>
      </c>
      <c r="K1047" s="1">
        <v>0.0</v>
      </c>
      <c r="L1047" s="6" t="str">
        <f>if(J1047&gt;QUARTILE!$B$3, "TOP", if(J1047&lt;QUARTILE!$B$4, "BOTTOM", 0))</f>
        <v>BOTTOM</v>
      </c>
      <c r="M1047" s="6">
        <f t="shared" si="1"/>
        <v>1</v>
      </c>
    </row>
    <row r="1048">
      <c r="A1048" s="1">
        <v>104225.0</v>
      </c>
      <c r="B1048" s="1">
        <v>61.0</v>
      </c>
      <c r="C1048" s="1">
        <v>21000.0</v>
      </c>
      <c r="D1048" s="1" t="s">
        <v>17</v>
      </c>
      <c r="E1048" s="1">
        <v>24835.11</v>
      </c>
      <c r="F1048" s="1">
        <v>2.0</v>
      </c>
      <c r="G1048" s="1">
        <v>20.0</v>
      </c>
      <c r="H1048" s="1">
        <v>7.0</v>
      </c>
      <c r="I1048" s="1" t="s">
        <v>22</v>
      </c>
      <c r="J1048" s="1">
        <v>0.294</v>
      </c>
      <c r="K1048" s="1">
        <v>0.042</v>
      </c>
      <c r="L1048" s="6" t="str">
        <f>if(J1048&gt;QUARTILE!$B$3, "TOP", if(J1048&lt;QUARTILE!$B$4, "BOTTOM", 0))</f>
        <v>BOTTOM</v>
      </c>
      <c r="M1048" s="6">
        <f t="shared" si="1"/>
        <v>2</v>
      </c>
    </row>
    <row r="1049">
      <c r="A1049" s="1">
        <v>104226.0</v>
      </c>
      <c r="B1049" s="1">
        <v>61.0</v>
      </c>
      <c r="C1049" s="1">
        <v>31000.0</v>
      </c>
      <c r="D1049" s="1" t="s">
        <v>27</v>
      </c>
      <c r="E1049" s="1">
        <v>15370.72</v>
      </c>
      <c r="F1049" s="1">
        <v>1.0</v>
      </c>
      <c r="G1049" s="1">
        <v>15.0</v>
      </c>
      <c r="H1049" s="1">
        <v>4.0</v>
      </c>
      <c r="I1049" s="1" t="s">
        <v>22</v>
      </c>
      <c r="J1049" s="1">
        <v>0.004</v>
      </c>
      <c r="K1049" s="1">
        <v>0.611</v>
      </c>
      <c r="L1049" s="6" t="str">
        <f>if(J1049&gt;QUARTILE!$B$3, "TOP", if(J1049&lt;QUARTILE!$B$4, "BOTTOM", 0))</f>
        <v>BOTTOM</v>
      </c>
      <c r="M1049" s="6">
        <f t="shared" si="1"/>
        <v>2</v>
      </c>
    </row>
    <row r="1050">
      <c r="A1050" s="1">
        <v>104229.0</v>
      </c>
      <c r="B1050" s="1">
        <v>41.0</v>
      </c>
      <c r="C1050" s="1">
        <v>15000.0</v>
      </c>
      <c r="D1050" s="1" t="s">
        <v>17</v>
      </c>
      <c r="E1050" s="1">
        <v>7786.06</v>
      </c>
      <c r="F1050" s="1">
        <v>1.0</v>
      </c>
      <c r="G1050" s="1">
        <v>14.0</v>
      </c>
      <c r="H1050" s="1">
        <v>10.0</v>
      </c>
      <c r="I1050" s="1" t="s">
        <v>22</v>
      </c>
      <c r="J1050" s="1">
        <v>0.305</v>
      </c>
      <c r="K1050" s="1">
        <v>0.762</v>
      </c>
      <c r="L1050" s="6" t="str">
        <f>if(J1050&gt;QUARTILE!$B$3, "TOP", if(J1050&lt;QUARTILE!$B$4, "BOTTOM", 0))</f>
        <v>BOTTOM</v>
      </c>
      <c r="M1050" s="6">
        <f t="shared" si="1"/>
        <v>2</v>
      </c>
    </row>
    <row r="1051">
      <c r="A1051" s="1">
        <v>104233.0</v>
      </c>
      <c r="B1051" s="1">
        <v>29.0</v>
      </c>
      <c r="C1051" s="1">
        <v>17000.0</v>
      </c>
      <c r="D1051" s="1" t="s">
        <v>23</v>
      </c>
      <c r="E1051" s="1">
        <v>642.15</v>
      </c>
      <c r="F1051" s="1">
        <v>5.0</v>
      </c>
      <c r="G1051" s="1">
        <v>16.0</v>
      </c>
      <c r="H1051" s="1">
        <v>11.0</v>
      </c>
      <c r="I1051" s="1" t="s">
        <v>22</v>
      </c>
      <c r="J1051" s="1">
        <v>0.089</v>
      </c>
      <c r="K1051" s="1">
        <v>0.168</v>
      </c>
      <c r="L1051" s="6" t="str">
        <f>if(J1051&gt;QUARTILE!$B$3, "TOP", if(J1051&lt;QUARTILE!$B$4, "BOTTOM", 0))</f>
        <v>BOTTOM</v>
      </c>
      <c r="M1051" s="6">
        <f t="shared" si="1"/>
        <v>2</v>
      </c>
    </row>
    <row r="1052">
      <c r="A1052" s="1">
        <v>104242.0</v>
      </c>
      <c r="B1052" s="1">
        <v>79.0</v>
      </c>
      <c r="C1052" s="1">
        <v>20000.0</v>
      </c>
      <c r="D1052" s="1" t="s">
        <v>27</v>
      </c>
      <c r="E1052" s="1">
        <v>34823.06</v>
      </c>
      <c r="F1052" s="1">
        <v>1.0</v>
      </c>
      <c r="G1052" s="1">
        <v>21.0</v>
      </c>
      <c r="H1052" s="1">
        <v>6.0</v>
      </c>
      <c r="I1052" s="1" t="s">
        <v>18</v>
      </c>
      <c r="J1052" s="1">
        <v>0.239</v>
      </c>
      <c r="K1052" s="1">
        <v>0.0</v>
      </c>
      <c r="L1052" s="6" t="str">
        <f>if(J1052&gt;QUARTILE!$B$3, "TOP", if(J1052&lt;QUARTILE!$B$4, "BOTTOM", 0))</f>
        <v>BOTTOM</v>
      </c>
      <c r="M1052" s="6">
        <f t="shared" si="1"/>
        <v>1</v>
      </c>
    </row>
    <row r="1053">
      <c r="A1053" s="1">
        <v>104243.0</v>
      </c>
      <c r="B1053" s="1">
        <v>50.0</v>
      </c>
      <c r="C1053" s="1">
        <v>58000.0</v>
      </c>
      <c r="D1053" s="1" t="s">
        <v>24</v>
      </c>
      <c r="E1053" s="1">
        <v>1635.45</v>
      </c>
      <c r="F1053" s="1">
        <v>1.0</v>
      </c>
      <c r="G1053" s="1">
        <v>13.0</v>
      </c>
      <c r="H1053" s="1">
        <v>4.0</v>
      </c>
      <c r="I1053" s="1" t="s">
        <v>22</v>
      </c>
      <c r="J1053" s="1">
        <v>0.156</v>
      </c>
      <c r="K1053" s="1">
        <v>0.224</v>
      </c>
      <c r="L1053" s="6" t="str">
        <f>if(J1053&gt;QUARTILE!$B$3, "TOP", if(J1053&lt;QUARTILE!$B$4, "BOTTOM", 0))</f>
        <v>BOTTOM</v>
      </c>
      <c r="M1053" s="6">
        <f t="shared" si="1"/>
        <v>2</v>
      </c>
    </row>
    <row r="1054">
      <c r="A1054" s="1">
        <v>104245.0</v>
      </c>
      <c r="B1054" s="1">
        <v>52.0</v>
      </c>
      <c r="C1054" s="1">
        <v>19000.0</v>
      </c>
      <c r="D1054" s="1" t="s">
        <v>27</v>
      </c>
      <c r="E1054" s="1">
        <v>20432.96</v>
      </c>
      <c r="F1054" s="1">
        <v>4.0</v>
      </c>
      <c r="G1054" s="1">
        <v>14.0</v>
      </c>
      <c r="H1054" s="1">
        <v>4.0</v>
      </c>
      <c r="I1054" s="1" t="s">
        <v>22</v>
      </c>
      <c r="J1054" s="1">
        <v>0.138</v>
      </c>
      <c r="K1054" s="1">
        <v>0.035</v>
      </c>
      <c r="L1054" s="6" t="str">
        <f>if(J1054&gt;QUARTILE!$B$3, "TOP", if(J1054&lt;QUARTILE!$B$4, "BOTTOM", 0))</f>
        <v>BOTTOM</v>
      </c>
      <c r="M1054" s="6">
        <f t="shared" si="1"/>
        <v>2</v>
      </c>
    </row>
    <row r="1055">
      <c r="A1055" s="1">
        <v>104251.0</v>
      </c>
      <c r="B1055" s="1">
        <v>35.0</v>
      </c>
      <c r="C1055" s="1">
        <v>15000.0</v>
      </c>
      <c r="D1055" s="1" t="s">
        <v>25</v>
      </c>
      <c r="E1055" s="1">
        <v>18879.33</v>
      </c>
      <c r="F1055" s="1">
        <v>1.0</v>
      </c>
      <c r="G1055" s="1">
        <v>18.0</v>
      </c>
      <c r="H1055" s="1">
        <v>9.0</v>
      </c>
      <c r="I1055" s="1" t="s">
        <v>22</v>
      </c>
      <c r="J1055" s="1">
        <v>0.059</v>
      </c>
      <c r="K1055" s="1">
        <v>0.44</v>
      </c>
      <c r="L1055" s="6" t="str">
        <f>if(J1055&gt;QUARTILE!$B$3, "TOP", if(J1055&lt;QUARTILE!$B$4, "BOTTOM", 0))</f>
        <v>BOTTOM</v>
      </c>
      <c r="M1055" s="6">
        <f t="shared" si="1"/>
        <v>2</v>
      </c>
    </row>
    <row r="1056">
      <c r="A1056" s="1">
        <v>104254.0</v>
      </c>
      <c r="B1056" s="1">
        <v>74.0</v>
      </c>
      <c r="C1056" s="1">
        <v>10000.0</v>
      </c>
      <c r="D1056" s="1" t="s">
        <v>25</v>
      </c>
      <c r="E1056" s="1">
        <v>31026.69</v>
      </c>
      <c r="F1056" s="1">
        <v>3.0</v>
      </c>
      <c r="G1056" s="1">
        <v>20.0</v>
      </c>
      <c r="H1056" s="1">
        <v>3.0</v>
      </c>
      <c r="I1056" s="1" t="s">
        <v>18</v>
      </c>
      <c r="J1056" s="1">
        <v>0.196</v>
      </c>
      <c r="K1056" s="1">
        <v>0.847</v>
      </c>
      <c r="L1056" s="6" t="str">
        <f>if(J1056&gt;QUARTILE!$B$3, "TOP", if(J1056&lt;QUARTILE!$B$4, "BOTTOM", 0))</f>
        <v>BOTTOM</v>
      </c>
      <c r="M1056" s="6">
        <f t="shared" si="1"/>
        <v>1</v>
      </c>
    </row>
    <row r="1057">
      <c r="A1057" s="1">
        <v>104255.0</v>
      </c>
      <c r="B1057" s="1">
        <v>40.0</v>
      </c>
      <c r="C1057" s="1">
        <v>5000.0</v>
      </c>
      <c r="D1057" s="1" t="s">
        <v>25</v>
      </c>
      <c r="E1057" s="1">
        <v>26268.91</v>
      </c>
      <c r="F1057" s="1">
        <v>4.0</v>
      </c>
      <c r="G1057" s="1">
        <v>16.0</v>
      </c>
      <c r="H1057" s="1">
        <v>7.0</v>
      </c>
      <c r="I1057" s="1" t="s">
        <v>22</v>
      </c>
      <c r="J1057" s="1">
        <v>0.084</v>
      </c>
      <c r="K1057" s="1">
        <v>0.587</v>
      </c>
      <c r="L1057" s="6" t="str">
        <f>if(J1057&gt;QUARTILE!$B$3, "TOP", if(J1057&lt;QUARTILE!$B$4, "BOTTOM", 0))</f>
        <v>BOTTOM</v>
      </c>
      <c r="M1057" s="6">
        <f t="shared" si="1"/>
        <v>2</v>
      </c>
    </row>
    <row r="1058">
      <c r="A1058" s="1">
        <v>104256.0</v>
      </c>
      <c r="B1058" s="1">
        <v>65.0</v>
      </c>
      <c r="C1058" s="1">
        <v>14000.0</v>
      </c>
      <c r="D1058" s="1" t="s">
        <v>23</v>
      </c>
      <c r="E1058" s="1">
        <v>5427.2</v>
      </c>
      <c r="F1058" s="1">
        <v>2.0</v>
      </c>
      <c r="G1058" s="1">
        <v>30.0</v>
      </c>
      <c r="H1058" s="1">
        <v>6.0</v>
      </c>
      <c r="I1058" s="1" t="s">
        <v>22</v>
      </c>
      <c r="J1058" s="1">
        <v>0.222</v>
      </c>
      <c r="K1058" s="1">
        <v>0.227</v>
      </c>
      <c r="L1058" s="6" t="str">
        <f>if(J1058&gt;QUARTILE!$B$3, "TOP", if(J1058&lt;QUARTILE!$B$4, "BOTTOM", 0))</f>
        <v>BOTTOM</v>
      </c>
      <c r="M1058" s="6">
        <f t="shared" si="1"/>
        <v>2</v>
      </c>
    </row>
    <row r="1059">
      <c r="A1059" s="1">
        <v>104258.0</v>
      </c>
      <c r="B1059" s="1">
        <v>34.0</v>
      </c>
      <c r="C1059" s="1">
        <v>29000.0</v>
      </c>
      <c r="D1059" s="1" t="s">
        <v>27</v>
      </c>
      <c r="E1059" s="1">
        <v>3218.1</v>
      </c>
      <c r="F1059" s="1">
        <v>2.0</v>
      </c>
      <c r="G1059" s="1">
        <v>24.0</v>
      </c>
      <c r="H1059" s="1">
        <v>12.0</v>
      </c>
      <c r="I1059" s="1" t="s">
        <v>18</v>
      </c>
      <c r="J1059" s="1">
        <v>0.086</v>
      </c>
      <c r="K1059" s="1">
        <v>0.146</v>
      </c>
      <c r="L1059" s="6" t="str">
        <f>if(J1059&gt;QUARTILE!$B$3, "TOP", if(J1059&lt;QUARTILE!$B$4, "BOTTOM", 0))</f>
        <v>BOTTOM</v>
      </c>
      <c r="M1059" s="6">
        <f t="shared" si="1"/>
        <v>1</v>
      </c>
    </row>
    <row r="1060">
      <c r="A1060" s="1">
        <v>104265.0</v>
      </c>
      <c r="B1060" s="1">
        <v>52.0</v>
      </c>
      <c r="C1060" s="1">
        <v>13000.0</v>
      </c>
      <c r="D1060" s="1" t="s">
        <v>25</v>
      </c>
      <c r="E1060" s="1">
        <v>2430.26</v>
      </c>
      <c r="F1060" s="1">
        <v>1.0</v>
      </c>
      <c r="G1060" s="1">
        <v>23.0</v>
      </c>
      <c r="H1060" s="1">
        <v>10.0</v>
      </c>
      <c r="I1060" s="1" t="s">
        <v>22</v>
      </c>
      <c r="J1060" s="1">
        <v>0.29</v>
      </c>
      <c r="K1060" s="1">
        <v>0.756</v>
      </c>
      <c r="L1060" s="6" t="str">
        <f>if(J1060&gt;QUARTILE!$B$3, "TOP", if(J1060&lt;QUARTILE!$B$4, "BOTTOM", 0))</f>
        <v>BOTTOM</v>
      </c>
      <c r="M1060" s="6">
        <f t="shared" si="1"/>
        <v>2</v>
      </c>
    </row>
    <row r="1061">
      <c r="A1061" s="1">
        <v>104267.0</v>
      </c>
      <c r="B1061" s="1">
        <v>37.0</v>
      </c>
      <c r="C1061" s="1">
        <v>45000.0</v>
      </c>
      <c r="D1061" s="1" t="s">
        <v>27</v>
      </c>
      <c r="E1061" s="1">
        <v>13715.37</v>
      </c>
      <c r="F1061" s="1">
        <v>2.0</v>
      </c>
      <c r="G1061" s="1">
        <v>22.0</v>
      </c>
      <c r="H1061" s="1">
        <v>5.0</v>
      </c>
      <c r="I1061" s="1" t="s">
        <v>22</v>
      </c>
      <c r="J1061" s="1">
        <v>0.17</v>
      </c>
      <c r="K1061" s="1">
        <v>0.766</v>
      </c>
      <c r="L1061" s="6" t="str">
        <f>if(J1061&gt;QUARTILE!$B$3, "TOP", if(J1061&lt;QUARTILE!$B$4, "BOTTOM", 0))</f>
        <v>BOTTOM</v>
      </c>
      <c r="M1061" s="6">
        <f t="shared" si="1"/>
        <v>2</v>
      </c>
    </row>
    <row r="1062">
      <c r="A1062" s="1">
        <v>104270.0</v>
      </c>
      <c r="B1062" s="1">
        <v>51.0</v>
      </c>
      <c r="C1062" s="1">
        <v>71000.0</v>
      </c>
      <c r="D1062" s="1" t="s">
        <v>23</v>
      </c>
      <c r="E1062" s="1">
        <v>24774.98</v>
      </c>
      <c r="F1062" s="1">
        <v>4.0</v>
      </c>
      <c r="G1062" s="1">
        <v>24.0</v>
      </c>
      <c r="H1062" s="1">
        <v>4.0</v>
      </c>
      <c r="I1062" s="1" t="s">
        <v>22</v>
      </c>
      <c r="J1062" s="1">
        <v>0.213</v>
      </c>
      <c r="K1062" s="1">
        <v>0.024</v>
      </c>
      <c r="L1062" s="6" t="str">
        <f>if(J1062&gt;QUARTILE!$B$3, "TOP", if(J1062&lt;QUARTILE!$B$4, "BOTTOM", 0))</f>
        <v>BOTTOM</v>
      </c>
      <c r="M1062" s="6">
        <f t="shared" si="1"/>
        <v>2</v>
      </c>
    </row>
    <row r="1063">
      <c r="A1063" s="1">
        <v>104274.0</v>
      </c>
      <c r="B1063" s="1">
        <v>73.0</v>
      </c>
      <c r="C1063" s="1">
        <v>11000.0</v>
      </c>
      <c r="D1063" s="1" t="s">
        <v>17</v>
      </c>
      <c r="E1063" s="1">
        <v>11800.73</v>
      </c>
      <c r="F1063" s="1">
        <v>5.0</v>
      </c>
      <c r="G1063" s="1">
        <v>19.0</v>
      </c>
      <c r="H1063" s="1">
        <v>2.0</v>
      </c>
      <c r="I1063" s="1" t="s">
        <v>22</v>
      </c>
      <c r="J1063" s="1">
        <v>0.023</v>
      </c>
      <c r="K1063" s="1">
        <v>0.654</v>
      </c>
      <c r="L1063" s="6" t="str">
        <f>if(J1063&gt;QUARTILE!$B$3, "TOP", if(J1063&lt;QUARTILE!$B$4, "BOTTOM", 0))</f>
        <v>BOTTOM</v>
      </c>
      <c r="M1063" s="6">
        <f t="shared" si="1"/>
        <v>2</v>
      </c>
    </row>
    <row r="1064">
      <c r="A1064" s="1">
        <v>104277.0</v>
      </c>
      <c r="B1064" s="1">
        <v>56.0</v>
      </c>
      <c r="C1064" s="1">
        <v>33000.0</v>
      </c>
      <c r="D1064" s="1" t="s">
        <v>23</v>
      </c>
      <c r="E1064" s="1">
        <v>4362.05</v>
      </c>
      <c r="F1064" s="1">
        <v>4.0</v>
      </c>
      <c r="G1064" s="1">
        <v>18.0</v>
      </c>
      <c r="H1064" s="1">
        <v>9.0</v>
      </c>
      <c r="I1064" s="1" t="s">
        <v>22</v>
      </c>
      <c r="J1064" s="1">
        <v>0.246</v>
      </c>
      <c r="K1064" s="1">
        <v>0.038</v>
      </c>
      <c r="L1064" s="6" t="str">
        <f>if(J1064&gt;QUARTILE!$B$3, "TOP", if(J1064&lt;QUARTILE!$B$4, "BOTTOM", 0))</f>
        <v>BOTTOM</v>
      </c>
      <c r="M1064" s="6">
        <f t="shared" si="1"/>
        <v>2</v>
      </c>
    </row>
    <row r="1065">
      <c r="A1065" s="1">
        <v>104290.0</v>
      </c>
      <c r="B1065" s="1">
        <v>42.0</v>
      </c>
      <c r="C1065" s="1">
        <v>36000.0</v>
      </c>
      <c r="D1065" s="1" t="s">
        <v>21</v>
      </c>
      <c r="E1065" s="1">
        <v>67997.53</v>
      </c>
      <c r="F1065" s="1">
        <v>1.0</v>
      </c>
      <c r="G1065" s="1">
        <v>21.0</v>
      </c>
      <c r="H1065" s="1">
        <v>5.0</v>
      </c>
      <c r="I1065" s="1" t="s">
        <v>18</v>
      </c>
      <c r="J1065" s="1">
        <v>0.294</v>
      </c>
      <c r="K1065" s="1">
        <v>0.175</v>
      </c>
      <c r="L1065" s="6" t="str">
        <f>if(J1065&gt;QUARTILE!$B$3, "TOP", if(J1065&lt;QUARTILE!$B$4, "BOTTOM", 0))</f>
        <v>BOTTOM</v>
      </c>
      <c r="M1065" s="6">
        <f t="shared" si="1"/>
        <v>1</v>
      </c>
    </row>
    <row r="1066">
      <c r="A1066" s="1">
        <v>104300.0</v>
      </c>
      <c r="B1066" s="1">
        <v>63.0</v>
      </c>
      <c r="C1066" s="1">
        <v>13000.0</v>
      </c>
      <c r="D1066" s="1" t="s">
        <v>27</v>
      </c>
      <c r="E1066" s="1">
        <v>31639.13</v>
      </c>
      <c r="F1066" s="1">
        <v>4.0</v>
      </c>
      <c r="G1066" s="1">
        <v>14.0</v>
      </c>
      <c r="H1066" s="1">
        <v>5.0</v>
      </c>
      <c r="I1066" s="1" t="s">
        <v>18</v>
      </c>
      <c r="J1066" s="1">
        <v>0.161</v>
      </c>
      <c r="K1066" s="1">
        <v>0.84</v>
      </c>
      <c r="L1066" s="6" t="str">
        <f>if(J1066&gt;QUARTILE!$B$3, "TOP", if(J1066&lt;QUARTILE!$B$4, "BOTTOM", 0))</f>
        <v>BOTTOM</v>
      </c>
      <c r="M1066" s="6">
        <f t="shared" si="1"/>
        <v>1</v>
      </c>
    </row>
    <row r="1067">
      <c r="A1067" s="1">
        <v>104310.0</v>
      </c>
      <c r="B1067" s="1">
        <v>30.0</v>
      </c>
      <c r="C1067" s="1">
        <v>41000.0</v>
      </c>
      <c r="D1067" s="1" t="s">
        <v>25</v>
      </c>
      <c r="E1067" s="1">
        <v>3906.83</v>
      </c>
      <c r="F1067" s="1">
        <v>5.0</v>
      </c>
      <c r="G1067" s="1">
        <v>25.0</v>
      </c>
      <c r="H1067" s="1">
        <v>9.0</v>
      </c>
      <c r="I1067" s="1" t="s">
        <v>22</v>
      </c>
      <c r="J1067" s="1">
        <v>0.258</v>
      </c>
      <c r="K1067" s="1">
        <v>0.558</v>
      </c>
      <c r="L1067" s="6" t="str">
        <f>if(J1067&gt;QUARTILE!$B$3, "TOP", if(J1067&lt;QUARTILE!$B$4, "BOTTOM", 0))</f>
        <v>BOTTOM</v>
      </c>
      <c r="M1067" s="6">
        <f t="shared" si="1"/>
        <v>2</v>
      </c>
    </row>
    <row r="1068">
      <c r="A1068" s="1">
        <v>104313.0</v>
      </c>
      <c r="B1068" s="1">
        <v>68.0</v>
      </c>
      <c r="C1068" s="1">
        <v>10000.0</v>
      </c>
      <c r="D1068" s="1" t="s">
        <v>25</v>
      </c>
      <c r="E1068" s="1">
        <v>2726.55</v>
      </c>
      <c r="F1068" s="1">
        <v>3.0</v>
      </c>
      <c r="G1068" s="1">
        <v>20.0</v>
      </c>
      <c r="H1068" s="1">
        <v>6.0</v>
      </c>
      <c r="I1068" s="1" t="s">
        <v>22</v>
      </c>
      <c r="J1068" s="1">
        <v>0.149</v>
      </c>
      <c r="K1068" s="1">
        <v>0.263</v>
      </c>
      <c r="L1068" s="6" t="str">
        <f>if(J1068&gt;QUARTILE!$B$3, "TOP", if(J1068&lt;QUARTILE!$B$4, "BOTTOM", 0))</f>
        <v>BOTTOM</v>
      </c>
      <c r="M1068" s="6">
        <f t="shared" si="1"/>
        <v>2</v>
      </c>
    </row>
    <row r="1069">
      <c r="A1069" s="1">
        <v>104314.0</v>
      </c>
      <c r="B1069" s="1">
        <v>50.0</v>
      </c>
      <c r="C1069" s="1">
        <v>15000.0</v>
      </c>
      <c r="D1069" s="1" t="s">
        <v>23</v>
      </c>
      <c r="E1069" s="1">
        <v>12484.84</v>
      </c>
      <c r="F1069" s="1">
        <v>1.0</v>
      </c>
      <c r="G1069" s="1">
        <v>18.0</v>
      </c>
      <c r="H1069" s="1">
        <v>6.0</v>
      </c>
      <c r="I1069" s="1" t="s">
        <v>22</v>
      </c>
      <c r="J1069" s="1">
        <v>0.135</v>
      </c>
      <c r="K1069" s="1">
        <v>0.997</v>
      </c>
      <c r="L1069" s="6" t="str">
        <f>if(J1069&gt;QUARTILE!$B$3, "TOP", if(J1069&lt;QUARTILE!$B$4, "BOTTOM", 0))</f>
        <v>BOTTOM</v>
      </c>
      <c r="M1069" s="6">
        <f t="shared" si="1"/>
        <v>2</v>
      </c>
    </row>
    <row r="1070">
      <c r="A1070" s="1">
        <v>104317.0</v>
      </c>
      <c r="B1070" s="1">
        <v>44.0</v>
      </c>
      <c r="C1070" s="1">
        <v>24000.0</v>
      </c>
      <c r="D1070" s="1" t="s">
        <v>17</v>
      </c>
      <c r="E1070" s="1">
        <v>72724.5</v>
      </c>
      <c r="F1070" s="1">
        <v>2.0</v>
      </c>
      <c r="G1070" s="1">
        <v>12.0</v>
      </c>
      <c r="H1070" s="1">
        <v>9.0</v>
      </c>
      <c r="I1070" s="1" t="s">
        <v>18</v>
      </c>
      <c r="J1070" s="1">
        <v>0.248</v>
      </c>
      <c r="K1070" s="1">
        <v>0.285</v>
      </c>
      <c r="L1070" s="6" t="str">
        <f>if(J1070&gt;QUARTILE!$B$3, "TOP", if(J1070&lt;QUARTILE!$B$4, "BOTTOM", 0))</f>
        <v>BOTTOM</v>
      </c>
      <c r="M1070" s="6">
        <f t="shared" si="1"/>
        <v>1</v>
      </c>
    </row>
    <row r="1071">
      <c r="A1071" s="1">
        <v>104318.0</v>
      </c>
      <c r="B1071" s="1">
        <v>40.0</v>
      </c>
      <c r="C1071" s="1">
        <v>38000.0</v>
      </c>
      <c r="D1071" s="1" t="s">
        <v>23</v>
      </c>
      <c r="E1071" s="1">
        <v>12681.61</v>
      </c>
      <c r="F1071" s="1">
        <v>1.0</v>
      </c>
      <c r="G1071" s="1">
        <v>22.0</v>
      </c>
      <c r="H1071" s="1">
        <v>8.0</v>
      </c>
      <c r="I1071" s="1" t="s">
        <v>22</v>
      </c>
      <c r="J1071" s="1">
        <v>0.265</v>
      </c>
      <c r="K1071" s="1">
        <v>0.688</v>
      </c>
      <c r="L1071" s="6" t="str">
        <f>if(J1071&gt;QUARTILE!$B$3, "TOP", if(J1071&lt;QUARTILE!$B$4, "BOTTOM", 0))</f>
        <v>BOTTOM</v>
      </c>
      <c r="M1071" s="6">
        <f t="shared" si="1"/>
        <v>2</v>
      </c>
    </row>
    <row r="1072">
      <c r="A1072" s="1">
        <v>104320.0</v>
      </c>
      <c r="B1072" s="1">
        <v>44.0</v>
      </c>
      <c r="C1072" s="1">
        <v>30000.0</v>
      </c>
      <c r="D1072" s="1" t="s">
        <v>30</v>
      </c>
      <c r="E1072" s="1">
        <v>11276.64</v>
      </c>
      <c r="F1072" s="1">
        <v>5.0</v>
      </c>
      <c r="G1072" s="1">
        <v>21.0</v>
      </c>
      <c r="H1072" s="1">
        <v>6.0</v>
      </c>
      <c r="I1072" s="1" t="s">
        <v>22</v>
      </c>
      <c r="J1072" s="1">
        <v>0.218</v>
      </c>
      <c r="K1072" s="1">
        <v>0.633</v>
      </c>
      <c r="L1072" s="6" t="str">
        <f>if(J1072&gt;QUARTILE!$B$3, "TOP", if(J1072&lt;QUARTILE!$B$4, "BOTTOM", 0))</f>
        <v>BOTTOM</v>
      </c>
      <c r="M1072" s="6">
        <f t="shared" si="1"/>
        <v>2</v>
      </c>
    </row>
    <row r="1073">
      <c r="A1073" s="1">
        <v>104323.0</v>
      </c>
      <c r="B1073" s="1">
        <v>63.0</v>
      </c>
      <c r="C1073" s="1">
        <v>14000.0</v>
      </c>
      <c r="D1073" s="1" t="s">
        <v>25</v>
      </c>
      <c r="E1073" s="1">
        <v>2775.56</v>
      </c>
      <c r="F1073" s="1">
        <v>4.0</v>
      </c>
      <c r="G1073" s="1">
        <v>24.0</v>
      </c>
      <c r="H1073" s="1">
        <v>1.0</v>
      </c>
      <c r="I1073" s="1" t="s">
        <v>22</v>
      </c>
      <c r="J1073" s="1">
        <v>0.136</v>
      </c>
      <c r="K1073" s="1">
        <v>0.321</v>
      </c>
      <c r="L1073" s="6" t="str">
        <f>if(J1073&gt;QUARTILE!$B$3, "TOP", if(J1073&lt;QUARTILE!$B$4, "BOTTOM", 0))</f>
        <v>BOTTOM</v>
      </c>
      <c r="M1073" s="6">
        <f t="shared" si="1"/>
        <v>2</v>
      </c>
    </row>
    <row r="1074">
      <c r="A1074" s="1">
        <v>104324.0</v>
      </c>
      <c r="B1074" s="1">
        <v>55.0</v>
      </c>
      <c r="C1074" s="1">
        <v>15000.0</v>
      </c>
      <c r="D1074" s="1" t="s">
        <v>27</v>
      </c>
      <c r="E1074" s="1">
        <v>2367.27</v>
      </c>
      <c r="F1074" s="1">
        <v>1.0</v>
      </c>
      <c r="G1074" s="1">
        <v>17.0</v>
      </c>
      <c r="H1074" s="1">
        <v>3.0</v>
      </c>
      <c r="I1074" s="1" t="s">
        <v>22</v>
      </c>
      <c r="J1074" s="1">
        <v>0.14</v>
      </c>
      <c r="K1074" s="1">
        <v>0.342</v>
      </c>
      <c r="L1074" s="6" t="str">
        <f>if(J1074&gt;QUARTILE!$B$3, "TOP", if(J1074&lt;QUARTILE!$B$4, "BOTTOM", 0))</f>
        <v>BOTTOM</v>
      </c>
      <c r="M1074" s="6">
        <f t="shared" si="1"/>
        <v>2</v>
      </c>
    </row>
    <row r="1075">
      <c r="A1075" s="1">
        <v>104325.0</v>
      </c>
      <c r="B1075" s="1">
        <v>31.0</v>
      </c>
      <c r="C1075" s="1">
        <v>36000.0</v>
      </c>
      <c r="D1075" s="1" t="s">
        <v>23</v>
      </c>
      <c r="E1075" s="1">
        <v>12293.11</v>
      </c>
      <c r="F1075" s="1">
        <v>3.0</v>
      </c>
      <c r="G1075" s="1">
        <v>16.0</v>
      </c>
      <c r="H1075" s="1">
        <v>8.0</v>
      </c>
      <c r="I1075" s="1" t="s">
        <v>22</v>
      </c>
      <c r="J1075" s="1">
        <v>0.245</v>
      </c>
      <c r="K1075" s="1">
        <v>0.3</v>
      </c>
      <c r="L1075" s="6" t="str">
        <f>if(J1075&gt;QUARTILE!$B$3, "TOP", if(J1075&lt;QUARTILE!$B$4, "BOTTOM", 0))</f>
        <v>BOTTOM</v>
      </c>
      <c r="M1075" s="6">
        <f t="shared" si="1"/>
        <v>2</v>
      </c>
    </row>
    <row r="1076">
      <c r="A1076" s="1">
        <v>104327.0</v>
      </c>
      <c r="B1076" s="1">
        <v>70.0</v>
      </c>
      <c r="C1076" s="1">
        <v>33000.0</v>
      </c>
      <c r="D1076" s="1" t="s">
        <v>25</v>
      </c>
      <c r="E1076" s="1">
        <v>8767.72</v>
      </c>
      <c r="F1076" s="1">
        <v>2.0</v>
      </c>
      <c r="G1076" s="1">
        <v>21.0</v>
      </c>
      <c r="H1076" s="1">
        <v>4.0</v>
      </c>
      <c r="I1076" s="1" t="s">
        <v>22</v>
      </c>
      <c r="J1076" s="1">
        <v>0.156</v>
      </c>
      <c r="K1076" s="1">
        <v>0.63</v>
      </c>
      <c r="L1076" s="6" t="str">
        <f>if(J1076&gt;QUARTILE!$B$3, "TOP", if(J1076&lt;QUARTILE!$B$4, "BOTTOM", 0))</f>
        <v>BOTTOM</v>
      </c>
      <c r="M1076" s="6">
        <f t="shared" si="1"/>
        <v>2</v>
      </c>
    </row>
    <row r="1077">
      <c r="A1077" s="1">
        <v>104328.0</v>
      </c>
      <c r="B1077" s="1">
        <v>25.0</v>
      </c>
      <c r="C1077" s="1">
        <v>14000.0</v>
      </c>
      <c r="D1077" s="1" t="s">
        <v>23</v>
      </c>
      <c r="E1077" s="1">
        <v>4276.67</v>
      </c>
      <c r="F1077" s="1">
        <v>5.0</v>
      </c>
      <c r="G1077" s="1">
        <v>20.0</v>
      </c>
      <c r="H1077" s="1">
        <v>18.0</v>
      </c>
      <c r="I1077" s="1" t="s">
        <v>22</v>
      </c>
      <c r="J1077" s="1">
        <v>0.093</v>
      </c>
      <c r="K1077" s="1">
        <v>0.498</v>
      </c>
      <c r="L1077" s="6" t="str">
        <f>if(J1077&gt;QUARTILE!$B$3, "TOP", if(J1077&lt;QUARTILE!$B$4, "BOTTOM", 0))</f>
        <v>BOTTOM</v>
      </c>
      <c r="M1077" s="6">
        <f t="shared" si="1"/>
        <v>2</v>
      </c>
    </row>
    <row r="1078">
      <c r="A1078" s="1">
        <v>104334.0</v>
      </c>
      <c r="B1078" s="1">
        <v>31.0</v>
      </c>
      <c r="C1078" s="1">
        <v>9000.0</v>
      </c>
      <c r="D1078" s="1" t="s">
        <v>23</v>
      </c>
      <c r="E1078" s="1">
        <v>14656.39</v>
      </c>
      <c r="F1078" s="1">
        <v>4.0</v>
      </c>
      <c r="G1078" s="1">
        <v>29.0</v>
      </c>
      <c r="H1078" s="1">
        <v>13.0</v>
      </c>
      <c r="I1078" s="1" t="s">
        <v>22</v>
      </c>
      <c r="J1078" s="1">
        <v>0.242</v>
      </c>
      <c r="K1078" s="1">
        <v>0.304</v>
      </c>
      <c r="L1078" s="6" t="str">
        <f>if(J1078&gt;QUARTILE!$B$3, "TOP", if(J1078&lt;QUARTILE!$B$4, "BOTTOM", 0))</f>
        <v>BOTTOM</v>
      </c>
      <c r="M1078" s="6">
        <f t="shared" si="1"/>
        <v>2</v>
      </c>
    </row>
    <row r="1079">
      <c r="A1079" s="1">
        <v>104336.0</v>
      </c>
      <c r="B1079" s="1">
        <v>37.0</v>
      </c>
      <c r="C1079" s="1">
        <v>27000.0</v>
      </c>
      <c r="D1079" s="1" t="s">
        <v>27</v>
      </c>
      <c r="E1079" s="1">
        <v>32144.54</v>
      </c>
      <c r="F1079" s="1">
        <v>3.0</v>
      </c>
      <c r="G1079" s="1">
        <v>26.0</v>
      </c>
      <c r="H1079" s="1">
        <v>14.0</v>
      </c>
      <c r="I1079" s="1" t="s">
        <v>18</v>
      </c>
      <c r="J1079" s="1">
        <v>0.18</v>
      </c>
      <c r="K1079" s="1">
        <v>0.591</v>
      </c>
      <c r="L1079" s="6" t="str">
        <f>if(J1079&gt;QUARTILE!$B$3, "TOP", if(J1079&lt;QUARTILE!$B$4, "BOTTOM", 0))</f>
        <v>BOTTOM</v>
      </c>
      <c r="M1079" s="6">
        <f t="shared" si="1"/>
        <v>1</v>
      </c>
    </row>
    <row r="1080">
      <c r="A1080" s="1">
        <v>104338.0</v>
      </c>
      <c r="B1080" s="1">
        <v>42.0</v>
      </c>
      <c r="C1080" s="1">
        <v>28000.0</v>
      </c>
      <c r="D1080" s="1" t="s">
        <v>25</v>
      </c>
      <c r="E1080" s="1">
        <v>3653.33</v>
      </c>
      <c r="F1080" s="1">
        <v>3.0</v>
      </c>
      <c r="G1080" s="1">
        <v>22.0</v>
      </c>
      <c r="H1080" s="1">
        <v>8.0</v>
      </c>
      <c r="I1080" s="1" t="s">
        <v>22</v>
      </c>
      <c r="J1080" s="1">
        <v>0.062</v>
      </c>
      <c r="K1080" s="1">
        <v>0.202</v>
      </c>
      <c r="L1080" s="6" t="str">
        <f>if(J1080&gt;QUARTILE!$B$3, "TOP", if(J1080&lt;QUARTILE!$B$4, "BOTTOM", 0))</f>
        <v>BOTTOM</v>
      </c>
      <c r="M1080" s="6">
        <f t="shared" si="1"/>
        <v>2</v>
      </c>
    </row>
    <row r="1081">
      <c r="A1081" s="1">
        <v>104347.0</v>
      </c>
      <c r="B1081" s="1">
        <v>74.0</v>
      </c>
      <c r="C1081" s="1">
        <v>32000.0</v>
      </c>
      <c r="D1081" s="1" t="s">
        <v>23</v>
      </c>
      <c r="E1081" s="1">
        <v>10212.06</v>
      </c>
      <c r="F1081" s="1">
        <v>1.0</v>
      </c>
      <c r="G1081" s="1">
        <v>13.0</v>
      </c>
      <c r="H1081" s="1">
        <v>6.0</v>
      </c>
      <c r="I1081" s="1" t="s">
        <v>22</v>
      </c>
      <c r="J1081" s="1">
        <v>0.099</v>
      </c>
      <c r="K1081" s="1">
        <v>0.426</v>
      </c>
      <c r="L1081" s="6" t="str">
        <f>if(J1081&gt;QUARTILE!$B$3, "TOP", if(J1081&lt;QUARTILE!$B$4, "BOTTOM", 0))</f>
        <v>BOTTOM</v>
      </c>
      <c r="M1081" s="6">
        <f t="shared" si="1"/>
        <v>2</v>
      </c>
    </row>
    <row r="1082">
      <c r="A1082" s="1">
        <v>104349.0</v>
      </c>
      <c r="B1082" s="1">
        <v>63.0</v>
      </c>
      <c r="C1082" s="1">
        <v>8000.0</v>
      </c>
      <c r="D1082" s="1" t="s">
        <v>23</v>
      </c>
      <c r="E1082" s="1">
        <v>22799.77</v>
      </c>
      <c r="F1082" s="1">
        <v>2.0</v>
      </c>
      <c r="G1082" s="1">
        <v>20.0</v>
      </c>
      <c r="H1082" s="1">
        <v>9.0</v>
      </c>
      <c r="I1082" s="1" t="s">
        <v>22</v>
      </c>
      <c r="J1082" s="1">
        <v>0.129</v>
      </c>
      <c r="K1082" s="1">
        <v>0.553</v>
      </c>
      <c r="L1082" s="6" t="str">
        <f>if(J1082&gt;QUARTILE!$B$3, "TOP", if(J1082&lt;QUARTILE!$B$4, "BOTTOM", 0))</f>
        <v>BOTTOM</v>
      </c>
      <c r="M1082" s="6">
        <f t="shared" si="1"/>
        <v>2</v>
      </c>
    </row>
    <row r="1083">
      <c r="A1083" s="1">
        <v>104360.0</v>
      </c>
      <c r="B1083" s="1">
        <v>80.0</v>
      </c>
      <c r="C1083" s="1">
        <v>37000.0</v>
      </c>
      <c r="D1083" s="1" t="s">
        <v>23</v>
      </c>
      <c r="E1083" s="1">
        <v>289.11</v>
      </c>
      <c r="F1083" s="1">
        <v>1.0</v>
      </c>
      <c r="G1083" s="1">
        <v>16.0</v>
      </c>
      <c r="H1083" s="1">
        <v>7.0</v>
      </c>
      <c r="I1083" s="1" t="s">
        <v>22</v>
      </c>
      <c r="J1083" s="1">
        <v>0.287</v>
      </c>
      <c r="K1083" s="1">
        <v>0.053</v>
      </c>
      <c r="L1083" s="6" t="str">
        <f>if(J1083&gt;QUARTILE!$B$3, "TOP", if(J1083&lt;QUARTILE!$B$4, "BOTTOM", 0))</f>
        <v>BOTTOM</v>
      </c>
      <c r="M1083" s="6">
        <f t="shared" si="1"/>
        <v>2</v>
      </c>
    </row>
    <row r="1084">
      <c r="A1084" s="1">
        <v>104363.0</v>
      </c>
      <c r="B1084" s="1">
        <v>77.0</v>
      </c>
      <c r="C1084" s="1">
        <v>12000.0</v>
      </c>
      <c r="D1084" s="1" t="s">
        <v>24</v>
      </c>
      <c r="E1084" s="1">
        <v>100000.0</v>
      </c>
      <c r="F1084" s="1">
        <v>5.0</v>
      </c>
      <c r="G1084" s="1">
        <v>23.0</v>
      </c>
      <c r="H1084" s="1">
        <v>9.0</v>
      </c>
      <c r="I1084" s="1" t="s">
        <v>18</v>
      </c>
      <c r="J1084" s="1">
        <v>0.116</v>
      </c>
      <c r="K1084" s="1">
        <v>0.766</v>
      </c>
      <c r="L1084" s="6" t="str">
        <f>if(J1084&gt;QUARTILE!$B$3, "TOP", if(J1084&lt;QUARTILE!$B$4, "BOTTOM", 0))</f>
        <v>BOTTOM</v>
      </c>
      <c r="M1084" s="6">
        <f t="shared" si="1"/>
        <v>1</v>
      </c>
    </row>
    <row r="1085">
      <c r="A1085" s="1">
        <v>104364.0</v>
      </c>
      <c r="B1085" s="1">
        <v>72.0</v>
      </c>
      <c r="C1085" s="1">
        <v>32000.0</v>
      </c>
      <c r="D1085" s="1" t="s">
        <v>25</v>
      </c>
      <c r="E1085" s="1">
        <v>11681.45</v>
      </c>
      <c r="F1085" s="1">
        <v>1.0</v>
      </c>
      <c r="G1085" s="1">
        <v>21.0</v>
      </c>
      <c r="H1085" s="1">
        <v>5.0</v>
      </c>
      <c r="I1085" s="1" t="s">
        <v>22</v>
      </c>
      <c r="J1085" s="1">
        <v>0.277</v>
      </c>
      <c r="K1085" s="1">
        <v>0.165</v>
      </c>
      <c r="L1085" s="6" t="str">
        <f>if(J1085&gt;QUARTILE!$B$3, "TOP", if(J1085&lt;QUARTILE!$B$4, "BOTTOM", 0))</f>
        <v>BOTTOM</v>
      </c>
      <c r="M1085" s="6">
        <f t="shared" si="1"/>
        <v>2</v>
      </c>
    </row>
    <row r="1086">
      <c r="A1086" s="1">
        <v>104368.0</v>
      </c>
      <c r="B1086" s="1">
        <v>64.0</v>
      </c>
      <c r="C1086" s="1">
        <v>15000.0</v>
      </c>
      <c r="D1086" s="1" t="s">
        <v>25</v>
      </c>
      <c r="E1086" s="1">
        <v>33815.24</v>
      </c>
      <c r="F1086" s="1">
        <v>5.0</v>
      </c>
      <c r="G1086" s="1">
        <v>17.0</v>
      </c>
      <c r="H1086" s="1">
        <v>1.0</v>
      </c>
      <c r="I1086" s="1" t="s">
        <v>18</v>
      </c>
      <c r="J1086" s="1">
        <v>0.246</v>
      </c>
      <c r="K1086" s="1">
        <v>0.488</v>
      </c>
      <c r="L1086" s="6" t="str">
        <f>if(J1086&gt;QUARTILE!$B$3, "TOP", if(J1086&lt;QUARTILE!$B$4, "BOTTOM", 0))</f>
        <v>BOTTOM</v>
      </c>
      <c r="M1086" s="6">
        <f t="shared" si="1"/>
        <v>1</v>
      </c>
    </row>
    <row r="1087">
      <c r="A1087" s="1">
        <v>104369.0</v>
      </c>
      <c r="B1087" s="1">
        <v>69.0</v>
      </c>
      <c r="C1087" s="1">
        <v>14000.0</v>
      </c>
      <c r="D1087" s="1" t="s">
        <v>25</v>
      </c>
      <c r="E1087" s="1">
        <v>27345.47</v>
      </c>
      <c r="F1087" s="1">
        <v>2.0</v>
      </c>
      <c r="G1087" s="1">
        <v>22.0</v>
      </c>
      <c r="H1087" s="1">
        <v>10.0</v>
      </c>
      <c r="I1087" s="1" t="s">
        <v>22</v>
      </c>
      <c r="J1087" s="1">
        <v>0.116</v>
      </c>
      <c r="K1087" s="1">
        <v>0.254</v>
      </c>
      <c r="L1087" s="6" t="str">
        <f>if(J1087&gt;QUARTILE!$B$3, "TOP", if(J1087&lt;QUARTILE!$B$4, "BOTTOM", 0))</f>
        <v>BOTTOM</v>
      </c>
      <c r="M1087" s="6">
        <f t="shared" si="1"/>
        <v>2</v>
      </c>
    </row>
    <row r="1088">
      <c r="A1088" s="1">
        <v>104372.0</v>
      </c>
      <c r="B1088" s="1">
        <v>55.0</v>
      </c>
      <c r="C1088" s="1">
        <v>19000.0</v>
      </c>
      <c r="D1088" s="1" t="s">
        <v>23</v>
      </c>
      <c r="E1088" s="1">
        <v>4495.38</v>
      </c>
      <c r="F1088" s="1">
        <v>5.0</v>
      </c>
      <c r="G1088" s="1">
        <v>28.0</v>
      </c>
      <c r="H1088" s="1">
        <v>5.0</v>
      </c>
      <c r="I1088" s="1" t="s">
        <v>22</v>
      </c>
      <c r="J1088" s="1">
        <v>0.228</v>
      </c>
      <c r="K1088" s="1">
        <v>0.006</v>
      </c>
      <c r="L1088" s="6" t="str">
        <f>if(J1088&gt;QUARTILE!$B$3, "TOP", if(J1088&lt;QUARTILE!$B$4, "BOTTOM", 0))</f>
        <v>BOTTOM</v>
      </c>
      <c r="M1088" s="6">
        <f t="shared" si="1"/>
        <v>2</v>
      </c>
    </row>
    <row r="1089">
      <c r="A1089" s="1">
        <v>104381.0</v>
      </c>
      <c r="B1089" s="1">
        <v>73.0</v>
      </c>
      <c r="C1089" s="1">
        <v>26000.0</v>
      </c>
      <c r="D1089" s="1" t="s">
        <v>24</v>
      </c>
      <c r="E1089" s="1">
        <v>11238.58</v>
      </c>
      <c r="F1089" s="1">
        <v>3.0</v>
      </c>
      <c r="G1089" s="1">
        <v>15.0</v>
      </c>
      <c r="H1089" s="1">
        <v>6.0</v>
      </c>
      <c r="I1089" s="1" t="s">
        <v>22</v>
      </c>
      <c r="J1089" s="1">
        <v>0.128</v>
      </c>
      <c r="K1089" s="1">
        <v>0.795</v>
      </c>
      <c r="L1089" s="6" t="str">
        <f>if(J1089&gt;QUARTILE!$B$3, "TOP", if(J1089&lt;QUARTILE!$B$4, "BOTTOM", 0))</f>
        <v>BOTTOM</v>
      </c>
      <c r="M1089" s="6">
        <f t="shared" si="1"/>
        <v>2</v>
      </c>
    </row>
    <row r="1090">
      <c r="A1090" s="1">
        <v>104386.0</v>
      </c>
      <c r="B1090" s="1">
        <v>70.0</v>
      </c>
      <c r="C1090" s="1">
        <v>14000.0</v>
      </c>
      <c r="D1090" s="1" t="s">
        <v>23</v>
      </c>
      <c r="E1090" s="1">
        <v>3870.32</v>
      </c>
      <c r="F1090" s="1">
        <v>1.0</v>
      </c>
      <c r="G1090" s="1">
        <v>17.0</v>
      </c>
      <c r="H1090" s="1">
        <v>6.0</v>
      </c>
      <c r="I1090" s="1" t="s">
        <v>22</v>
      </c>
      <c r="J1090" s="1">
        <v>0.314</v>
      </c>
      <c r="K1090" s="1">
        <v>0.366</v>
      </c>
      <c r="L1090" s="6" t="str">
        <f>if(J1090&gt;QUARTILE!$B$3, "TOP", if(J1090&lt;QUARTILE!$B$4, "BOTTOM", 0))</f>
        <v>BOTTOM</v>
      </c>
      <c r="M1090" s="6">
        <f t="shared" si="1"/>
        <v>2</v>
      </c>
    </row>
    <row r="1091">
      <c r="A1091" s="1">
        <v>104390.0</v>
      </c>
      <c r="B1091" s="1">
        <v>31.0</v>
      </c>
      <c r="C1091" s="1">
        <v>12000.0</v>
      </c>
      <c r="D1091" s="1" t="s">
        <v>23</v>
      </c>
      <c r="E1091" s="1">
        <v>2688.85</v>
      </c>
      <c r="F1091" s="1">
        <v>1.0</v>
      </c>
      <c r="G1091" s="1">
        <v>24.0</v>
      </c>
      <c r="H1091" s="1">
        <v>7.0</v>
      </c>
      <c r="I1091" s="1" t="s">
        <v>22</v>
      </c>
      <c r="J1091" s="1">
        <v>0.211</v>
      </c>
      <c r="K1091" s="1">
        <v>0.794</v>
      </c>
      <c r="L1091" s="6" t="str">
        <f>if(J1091&gt;QUARTILE!$B$3, "TOP", if(J1091&lt;QUARTILE!$B$4, "BOTTOM", 0))</f>
        <v>BOTTOM</v>
      </c>
      <c r="M1091" s="6">
        <f t="shared" si="1"/>
        <v>2</v>
      </c>
    </row>
    <row r="1092">
      <c r="A1092" s="1">
        <v>104395.0</v>
      </c>
      <c r="B1092" s="1">
        <v>21.0</v>
      </c>
      <c r="C1092" s="1">
        <v>16000.0</v>
      </c>
      <c r="D1092" s="1" t="s">
        <v>30</v>
      </c>
      <c r="E1092" s="1">
        <v>14366.78</v>
      </c>
      <c r="F1092" s="1">
        <v>3.0</v>
      </c>
      <c r="G1092" s="1">
        <v>15.0</v>
      </c>
      <c r="H1092" s="1">
        <v>11.0</v>
      </c>
      <c r="I1092" s="1" t="s">
        <v>22</v>
      </c>
      <c r="J1092" s="1">
        <v>0.004</v>
      </c>
      <c r="K1092" s="1">
        <v>0.597</v>
      </c>
      <c r="L1092" s="6" t="str">
        <f>if(J1092&gt;QUARTILE!$B$3, "TOP", if(J1092&lt;QUARTILE!$B$4, "BOTTOM", 0))</f>
        <v>BOTTOM</v>
      </c>
      <c r="M1092" s="6">
        <f t="shared" si="1"/>
        <v>2</v>
      </c>
    </row>
    <row r="1093">
      <c r="A1093" s="1">
        <v>104396.0</v>
      </c>
      <c r="B1093" s="1">
        <v>45.0</v>
      </c>
      <c r="C1093" s="1">
        <v>18000.0</v>
      </c>
      <c r="D1093" s="1" t="s">
        <v>23</v>
      </c>
      <c r="E1093" s="1">
        <v>29645.66</v>
      </c>
      <c r="F1093" s="1">
        <v>1.0</v>
      </c>
      <c r="G1093" s="1">
        <v>21.0</v>
      </c>
      <c r="H1093" s="1">
        <v>10.0</v>
      </c>
      <c r="I1093" s="1" t="s">
        <v>22</v>
      </c>
      <c r="J1093" s="1">
        <v>0.23</v>
      </c>
      <c r="K1093" s="1">
        <v>0.629</v>
      </c>
      <c r="L1093" s="6" t="str">
        <f>if(J1093&gt;QUARTILE!$B$3, "TOP", if(J1093&lt;QUARTILE!$B$4, "BOTTOM", 0))</f>
        <v>BOTTOM</v>
      </c>
      <c r="M1093" s="6">
        <f t="shared" si="1"/>
        <v>2</v>
      </c>
    </row>
    <row r="1094">
      <c r="A1094" s="1">
        <v>104399.0</v>
      </c>
      <c r="B1094" s="1">
        <v>58.0</v>
      </c>
      <c r="C1094" s="1">
        <v>34000.0</v>
      </c>
      <c r="D1094" s="1" t="s">
        <v>24</v>
      </c>
      <c r="E1094" s="1">
        <v>15772.66</v>
      </c>
      <c r="F1094" s="1">
        <v>2.0</v>
      </c>
      <c r="G1094" s="1">
        <v>15.0</v>
      </c>
      <c r="H1094" s="1">
        <v>8.0</v>
      </c>
      <c r="I1094" s="1" t="s">
        <v>22</v>
      </c>
      <c r="J1094" s="1">
        <v>0.276</v>
      </c>
      <c r="K1094" s="1">
        <v>0.665</v>
      </c>
      <c r="L1094" s="6" t="str">
        <f>if(J1094&gt;QUARTILE!$B$3, "TOP", if(J1094&lt;QUARTILE!$B$4, "BOTTOM", 0))</f>
        <v>BOTTOM</v>
      </c>
      <c r="M1094" s="6">
        <f t="shared" si="1"/>
        <v>2</v>
      </c>
    </row>
    <row r="1095">
      <c r="A1095" s="1">
        <v>104407.0</v>
      </c>
      <c r="B1095" s="1">
        <v>72.0</v>
      </c>
      <c r="C1095" s="1">
        <v>17000.0</v>
      </c>
      <c r="D1095" s="1" t="s">
        <v>17</v>
      </c>
      <c r="E1095" s="1">
        <v>4630.09</v>
      </c>
      <c r="F1095" s="1">
        <v>3.0</v>
      </c>
      <c r="G1095" s="1">
        <v>14.0</v>
      </c>
      <c r="H1095" s="1">
        <v>4.0</v>
      </c>
      <c r="I1095" s="1" t="s">
        <v>22</v>
      </c>
      <c r="J1095" s="1">
        <v>0.178</v>
      </c>
      <c r="K1095" s="1">
        <v>0.138</v>
      </c>
      <c r="L1095" s="6" t="str">
        <f>if(J1095&gt;QUARTILE!$B$3, "TOP", if(J1095&lt;QUARTILE!$B$4, "BOTTOM", 0))</f>
        <v>BOTTOM</v>
      </c>
      <c r="M1095" s="6">
        <f t="shared" si="1"/>
        <v>2</v>
      </c>
    </row>
    <row r="1096">
      <c r="A1096" s="1">
        <v>104409.0</v>
      </c>
      <c r="B1096" s="1">
        <v>46.0</v>
      </c>
      <c r="C1096" s="1">
        <v>18000.0</v>
      </c>
      <c r="D1096" s="1" t="s">
        <v>27</v>
      </c>
      <c r="E1096" s="1">
        <v>10350.51</v>
      </c>
      <c r="F1096" s="1">
        <v>5.0</v>
      </c>
      <c r="G1096" s="1">
        <v>20.0</v>
      </c>
      <c r="H1096" s="1">
        <v>13.0</v>
      </c>
      <c r="I1096" s="1" t="s">
        <v>22</v>
      </c>
      <c r="J1096" s="1">
        <v>0.059</v>
      </c>
      <c r="K1096" s="1">
        <v>0.631</v>
      </c>
      <c r="L1096" s="6" t="str">
        <f>if(J1096&gt;QUARTILE!$B$3, "TOP", if(J1096&lt;QUARTILE!$B$4, "BOTTOM", 0))</f>
        <v>BOTTOM</v>
      </c>
      <c r="M1096" s="6">
        <f t="shared" si="1"/>
        <v>2</v>
      </c>
    </row>
    <row r="1097">
      <c r="A1097" s="1">
        <v>104412.0</v>
      </c>
      <c r="B1097" s="1">
        <v>65.0</v>
      </c>
      <c r="C1097" s="1">
        <v>38000.0</v>
      </c>
      <c r="D1097" s="1" t="s">
        <v>27</v>
      </c>
      <c r="E1097" s="1">
        <v>5035.62</v>
      </c>
      <c r="F1097" s="1">
        <v>5.0</v>
      </c>
      <c r="G1097" s="1">
        <v>21.0</v>
      </c>
      <c r="H1097" s="1">
        <v>2.0</v>
      </c>
      <c r="I1097" s="1" t="s">
        <v>22</v>
      </c>
      <c r="J1097" s="1">
        <v>0.19</v>
      </c>
      <c r="K1097" s="1">
        <v>0.918</v>
      </c>
      <c r="L1097" s="6" t="str">
        <f>if(J1097&gt;QUARTILE!$B$3, "TOP", if(J1097&lt;QUARTILE!$B$4, "BOTTOM", 0))</f>
        <v>BOTTOM</v>
      </c>
      <c r="M1097" s="6">
        <f t="shared" si="1"/>
        <v>2</v>
      </c>
    </row>
    <row r="1098">
      <c r="A1098" s="1">
        <v>104413.0</v>
      </c>
      <c r="B1098" s="1">
        <v>47.0</v>
      </c>
      <c r="C1098" s="1">
        <v>16000.0</v>
      </c>
      <c r="D1098" s="1" t="s">
        <v>25</v>
      </c>
      <c r="E1098" s="1">
        <v>818.75</v>
      </c>
      <c r="F1098" s="1">
        <v>5.0</v>
      </c>
      <c r="G1098" s="1">
        <v>17.0</v>
      </c>
      <c r="H1098" s="1">
        <v>13.0</v>
      </c>
      <c r="I1098" s="1" t="s">
        <v>18</v>
      </c>
      <c r="J1098" s="1">
        <v>0.217</v>
      </c>
      <c r="K1098" s="1">
        <v>0.44</v>
      </c>
      <c r="L1098" s="6" t="str">
        <f>if(J1098&gt;QUARTILE!$B$3, "TOP", if(J1098&lt;QUARTILE!$B$4, "BOTTOM", 0))</f>
        <v>BOTTOM</v>
      </c>
      <c r="M1098" s="6">
        <f t="shared" si="1"/>
        <v>1</v>
      </c>
    </row>
    <row r="1099">
      <c r="A1099" s="1">
        <v>104417.0</v>
      </c>
      <c r="B1099" s="1">
        <v>63.0</v>
      </c>
      <c r="C1099" s="1">
        <v>18000.0</v>
      </c>
      <c r="D1099" s="1" t="s">
        <v>23</v>
      </c>
      <c r="E1099" s="1">
        <v>14274.85</v>
      </c>
      <c r="F1099" s="1">
        <v>1.0</v>
      </c>
      <c r="G1099" s="1">
        <v>23.0</v>
      </c>
      <c r="H1099" s="1">
        <v>5.0</v>
      </c>
      <c r="I1099" s="1" t="s">
        <v>22</v>
      </c>
      <c r="J1099" s="1">
        <v>0.287</v>
      </c>
      <c r="K1099" s="1">
        <v>0.395</v>
      </c>
      <c r="L1099" s="6" t="str">
        <f>if(J1099&gt;QUARTILE!$B$3, "TOP", if(J1099&lt;QUARTILE!$B$4, "BOTTOM", 0))</f>
        <v>BOTTOM</v>
      </c>
      <c r="M1099" s="6">
        <f t="shared" si="1"/>
        <v>2</v>
      </c>
    </row>
    <row r="1100">
      <c r="A1100" s="1">
        <v>104426.0</v>
      </c>
      <c r="B1100" s="1">
        <v>20.0</v>
      </c>
      <c r="C1100" s="1">
        <v>17000.0</v>
      </c>
      <c r="D1100" s="1" t="s">
        <v>21</v>
      </c>
      <c r="E1100" s="1">
        <v>8696.33</v>
      </c>
      <c r="F1100" s="1">
        <v>3.0</v>
      </c>
      <c r="G1100" s="1">
        <v>26.0</v>
      </c>
      <c r="H1100" s="1">
        <v>7.0</v>
      </c>
      <c r="I1100" s="1" t="s">
        <v>22</v>
      </c>
      <c r="J1100" s="1">
        <v>0.183</v>
      </c>
      <c r="K1100" s="1">
        <v>0.101</v>
      </c>
      <c r="L1100" s="6" t="str">
        <f>if(J1100&gt;QUARTILE!$B$3, "TOP", if(J1100&lt;QUARTILE!$B$4, "BOTTOM", 0))</f>
        <v>BOTTOM</v>
      </c>
      <c r="M1100" s="6">
        <f t="shared" si="1"/>
        <v>2</v>
      </c>
    </row>
    <row r="1101">
      <c r="A1101" s="1">
        <v>104430.0</v>
      </c>
      <c r="B1101" s="1">
        <v>78.0</v>
      </c>
      <c r="C1101" s="1">
        <v>40000.0</v>
      </c>
      <c r="D1101" s="1" t="s">
        <v>23</v>
      </c>
      <c r="E1101" s="1">
        <v>43842.7</v>
      </c>
      <c r="F1101" s="1">
        <v>5.0</v>
      </c>
      <c r="G1101" s="1">
        <v>24.0</v>
      </c>
      <c r="H1101" s="1">
        <v>8.0</v>
      </c>
      <c r="I1101" s="1" t="s">
        <v>18</v>
      </c>
      <c r="J1101" s="1">
        <v>0.218</v>
      </c>
      <c r="K1101" s="1">
        <v>0.844</v>
      </c>
      <c r="L1101" s="6" t="str">
        <f>if(J1101&gt;QUARTILE!$B$3, "TOP", if(J1101&lt;QUARTILE!$B$4, "BOTTOM", 0))</f>
        <v>BOTTOM</v>
      </c>
      <c r="M1101" s="6">
        <f t="shared" si="1"/>
        <v>1</v>
      </c>
    </row>
    <row r="1102">
      <c r="A1102" s="1">
        <v>104438.0</v>
      </c>
      <c r="B1102" s="1">
        <v>41.0</v>
      </c>
      <c r="C1102" s="1">
        <v>40000.0</v>
      </c>
      <c r="D1102" s="1" t="s">
        <v>23</v>
      </c>
      <c r="E1102" s="1">
        <v>28902.83</v>
      </c>
      <c r="F1102" s="1">
        <v>1.0</v>
      </c>
      <c r="G1102" s="1">
        <v>12.0</v>
      </c>
      <c r="H1102" s="1">
        <v>14.0</v>
      </c>
      <c r="I1102" s="1" t="s">
        <v>22</v>
      </c>
      <c r="J1102" s="1">
        <v>0.243</v>
      </c>
      <c r="K1102" s="1">
        <v>0.989</v>
      </c>
      <c r="L1102" s="6" t="str">
        <f>if(J1102&gt;QUARTILE!$B$3, "TOP", if(J1102&lt;QUARTILE!$B$4, "BOTTOM", 0))</f>
        <v>BOTTOM</v>
      </c>
      <c r="M1102" s="6">
        <f t="shared" si="1"/>
        <v>2</v>
      </c>
    </row>
    <row r="1103">
      <c r="A1103" s="1">
        <v>104442.0</v>
      </c>
      <c r="B1103" s="1">
        <v>62.0</v>
      </c>
      <c r="C1103" s="1">
        <v>12000.0</v>
      </c>
      <c r="D1103" s="1" t="s">
        <v>27</v>
      </c>
      <c r="E1103" s="1">
        <v>7793.89</v>
      </c>
      <c r="F1103" s="1">
        <v>2.0</v>
      </c>
      <c r="G1103" s="1">
        <v>15.0</v>
      </c>
      <c r="H1103" s="1">
        <v>7.0</v>
      </c>
      <c r="I1103" s="1" t="s">
        <v>22</v>
      </c>
      <c r="J1103" s="1">
        <v>0.193</v>
      </c>
      <c r="K1103" s="1">
        <v>0.187</v>
      </c>
      <c r="L1103" s="6" t="str">
        <f>if(J1103&gt;QUARTILE!$B$3, "TOP", if(J1103&lt;QUARTILE!$B$4, "BOTTOM", 0))</f>
        <v>BOTTOM</v>
      </c>
      <c r="M1103" s="6">
        <f t="shared" si="1"/>
        <v>2</v>
      </c>
    </row>
    <row r="1104">
      <c r="A1104" s="1">
        <v>104444.0</v>
      </c>
      <c r="B1104" s="1">
        <v>64.0</v>
      </c>
      <c r="C1104" s="1">
        <v>22000.0</v>
      </c>
      <c r="D1104" s="1" t="s">
        <v>23</v>
      </c>
      <c r="E1104" s="1">
        <v>8277.78</v>
      </c>
      <c r="F1104" s="1">
        <v>2.0</v>
      </c>
      <c r="G1104" s="1">
        <v>25.0</v>
      </c>
      <c r="H1104" s="1">
        <v>9.0</v>
      </c>
      <c r="I1104" s="1" t="s">
        <v>22</v>
      </c>
      <c r="J1104" s="1">
        <v>0.147</v>
      </c>
      <c r="K1104" s="1">
        <v>0.035</v>
      </c>
      <c r="L1104" s="6" t="str">
        <f>if(J1104&gt;QUARTILE!$B$3, "TOP", if(J1104&lt;QUARTILE!$B$4, "BOTTOM", 0))</f>
        <v>BOTTOM</v>
      </c>
      <c r="M1104" s="6">
        <f t="shared" si="1"/>
        <v>2</v>
      </c>
    </row>
    <row r="1105">
      <c r="A1105" s="1">
        <v>104448.0</v>
      </c>
      <c r="B1105" s="1">
        <v>29.0</v>
      </c>
      <c r="C1105" s="1">
        <v>9000.0</v>
      </c>
      <c r="D1105" s="1" t="s">
        <v>25</v>
      </c>
      <c r="E1105" s="1">
        <v>26721.46</v>
      </c>
      <c r="F1105" s="1">
        <v>1.0</v>
      </c>
      <c r="G1105" s="1">
        <v>23.0</v>
      </c>
      <c r="H1105" s="1">
        <v>13.0</v>
      </c>
      <c r="I1105" s="1" t="s">
        <v>18</v>
      </c>
      <c r="J1105" s="1">
        <v>0.067</v>
      </c>
      <c r="K1105" s="1">
        <v>0.498</v>
      </c>
      <c r="L1105" s="6" t="str">
        <f>if(J1105&gt;QUARTILE!$B$3, "TOP", if(J1105&lt;QUARTILE!$B$4, "BOTTOM", 0))</f>
        <v>BOTTOM</v>
      </c>
      <c r="M1105" s="6">
        <f t="shared" si="1"/>
        <v>1</v>
      </c>
    </row>
    <row r="1106">
      <c r="A1106" s="1">
        <v>104449.0</v>
      </c>
      <c r="B1106" s="1">
        <v>63.0</v>
      </c>
      <c r="C1106" s="1">
        <v>5000.0</v>
      </c>
      <c r="D1106" s="1" t="s">
        <v>25</v>
      </c>
      <c r="E1106" s="1">
        <v>43697.69</v>
      </c>
      <c r="F1106" s="1">
        <v>2.0</v>
      </c>
      <c r="G1106" s="1">
        <v>16.0</v>
      </c>
      <c r="H1106" s="1">
        <v>6.0</v>
      </c>
      <c r="I1106" s="1" t="s">
        <v>18</v>
      </c>
      <c r="J1106" s="1">
        <v>0.159</v>
      </c>
      <c r="K1106" s="1">
        <v>0.0</v>
      </c>
      <c r="L1106" s="6" t="str">
        <f>if(J1106&gt;QUARTILE!$B$3, "TOP", if(J1106&lt;QUARTILE!$B$4, "BOTTOM", 0))</f>
        <v>BOTTOM</v>
      </c>
      <c r="M1106" s="6">
        <f t="shared" si="1"/>
        <v>1</v>
      </c>
    </row>
    <row r="1107">
      <c r="A1107" s="1">
        <v>104450.0</v>
      </c>
      <c r="B1107" s="1">
        <v>64.0</v>
      </c>
      <c r="C1107" s="1">
        <v>25000.0</v>
      </c>
      <c r="D1107" s="1" t="s">
        <v>23</v>
      </c>
      <c r="E1107" s="1">
        <v>5244.15</v>
      </c>
      <c r="F1107" s="1">
        <v>4.0</v>
      </c>
      <c r="G1107" s="1">
        <v>20.0</v>
      </c>
      <c r="H1107" s="1">
        <v>5.0</v>
      </c>
      <c r="I1107" s="1" t="s">
        <v>22</v>
      </c>
      <c r="J1107" s="1">
        <v>0.161</v>
      </c>
      <c r="K1107" s="1">
        <v>0.0</v>
      </c>
      <c r="L1107" s="6" t="str">
        <f>if(J1107&gt;QUARTILE!$B$3, "TOP", if(J1107&lt;QUARTILE!$B$4, "BOTTOM", 0))</f>
        <v>BOTTOM</v>
      </c>
      <c r="M1107" s="6">
        <f t="shared" si="1"/>
        <v>2</v>
      </c>
    </row>
    <row r="1108">
      <c r="A1108" s="1">
        <v>104455.0</v>
      </c>
      <c r="B1108" s="1">
        <v>69.0</v>
      </c>
      <c r="C1108" s="1">
        <v>31000.0</v>
      </c>
      <c r="D1108" s="1" t="s">
        <v>27</v>
      </c>
      <c r="E1108" s="1">
        <v>15933.59</v>
      </c>
      <c r="F1108" s="1">
        <v>4.0</v>
      </c>
      <c r="G1108" s="1">
        <v>16.0</v>
      </c>
      <c r="H1108" s="1">
        <v>6.0</v>
      </c>
      <c r="I1108" s="1" t="s">
        <v>22</v>
      </c>
      <c r="J1108" s="1">
        <v>0.037</v>
      </c>
      <c r="K1108" s="1">
        <v>0.358</v>
      </c>
      <c r="L1108" s="6" t="str">
        <f>if(J1108&gt;QUARTILE!$B$3, "TOP", if(J1108&lt;QUARTILE!$B$4, "BOTTOM", 0))</f>
        <v>BOTTOM</v>
      </c>
      <c r="M1108" s="6">
        <f t="shared" si="1"/>
        <v>2</v>
      </c>
    </row>
    <row r="1109">
      <c r="A1109" s="1">
        <v>104456.0</v>
      </c>
      <c r="B1109" s="1">
        <v>46.0</v>
      </c>
      <c r="C1109" s="1">
        <v>34000.0</v>
      </c>
      <c r="D1109" s="1" t="s">
        <v>23</v>
      </c>
      <c r="E1109" s="1">
        <v>27275.4</v>
      </c>
      <c r="F1109" s="1">
        <v>5.0</v>
      </c>
      <c r="G1109" s="1">
        <v>20.0</v>
      </c>
      <c r="H1109" s="1">
        <v>16.0</v>
      </c>
      <c r="I1109" s="1" t="s">
        <v>18</v>
      </c>
      <c r="J1109" s="1">
        <v>0.222</v>
      </c>
      <c r="K1109" s="1">
        <v>0.673</v>
      </c>
      <c r="L1109" s="6" t="str">
        <f>if(J1109&gt;QUARTILE!$B$3, "TOP", if(J1109&lt;QUARTILE!$B$4, "BOTTOM", 0))</f>
        <v>BOTTOM</v>
      </c>
      <c r="M1109" s="6">
        <f t="shared" si="1"/>
        <v>1</v>
      </c>
    </row>
    <row r="1110">
      <c r="A1110" s="1">
        <v>104460.0</v>
      </c>
      <c r="B1110" s="1">
        <v>68.0</v>
      </c>
      <c r="C1110" s="1">
        <v>15000.0</v>
      </c>
      <c r="D1110" s="1" t="s">
        <v>17</v>
      </c>
      <c r="E1110" s="1">
        <v>76561.31</v>
      </c>
      <c r="F1110" s="1">
        <v>4.0</v>
      </c>
      <c r="G1110" s="1">
        <v>16.0</v>
      </c>
      <c r="H1110" s="1">
        <v>12.0</v>
      </c>
      <c r="I1110" s="1" t="s">
        <v>22</v>
      </c>
      <c r="J1110" s="1">
        <v>0.12</v>
      </c>
      <c r="K1110" s="1">
        <v>0.527</v>
      </c>
      <c r="L1110" s="6" t="str">
        <f>if(J1110&gt;QUARTILE!$B$3, "TOP", if(J1110&lt;QUARTILE!$B$4, "BOTTOM", 0))</f>
        <v>BOTTOM</v>
      </c>
      <c r="M1110" s="6">
        <f t="shared" si="1"/>
        <v>2</v>
      </c>
    </row>
    <row r="1111">
      <c r="A1111" s="1">
        <v>104462.0</v>
      </c>
      <c r="B1111" s="1">
        <v>37.0</v>
      </c>
      <c r="C1111" s="1">
        <v>22000.0</v>
      </c>
      <c r="D1111" s="1" t="s">
        <v>23</v>
      </c>
      <c r="E1111" s="1">
        <v>2351.63</v>
      </c>
      <c r="F1111" s="1">
        <v>1.0</v>
      </c>
      <c r="G1111" s="1">
        <v>24.0</v>
      </c>
      <c r="H1111" s="1">
        <v>11.0</v>
      </c>
      <c r="I1111" s="1" t="s">
        <v>22</v>
      </c>
      <c r="J1111" s="1">
        <v>0.298</v>
      </c>
      <c r="K1111" s="1">
        <v>0.638</v>
      </c>
      <c r="L1111" s="6" t="str">
        <f>if(J1111&gt;QUARTILE!$B$3, "TOP", if(J1111&lt;QUARTILE!$B$4, "BOTTOM", 0))</f>
        <v>BOTTOM</v>
      </c>
      <c r="M1111" s="6">
        <f t="shared" si="1"/>
        <v>2</v>
      </c>
    </row>
    <row r="1112">
      <c r="A1112" s="1">
        <v>104468.0</v>
      </c>
      <c r="B1112" s="1">
        <v>24.0</v>
      </c>
      <c r="C1112" s="1">
        <v>18000.0</v>
      </c>
      <c r="D1112" s="1" t="s">
        <v>17</v>
      </c>
      <c r="E1112" s="1">
        <v>2544.89</v>
      </c>
      <c r="F1112" s="1">
        <v>4.0</v>
      </c>
      <c r="G1112" s="1">
        <v>25.0</v>
      </c>
      <c r="H1112" s="1">
        <v>13.0</v>
      </c>
      <c r="I1112" s="1" t="s">
        <v>22</v>
      </c>
      <c r="J1112" s="1">
        <v>0.093</v>
      </c>
      <c r="K1112" s="1">
        <v>0.595</v>
      </c>
      <c r="L1112" s="6" t="str">
        <f>if(J1112&gt;QUARTILE!$B$3, "TOP", if(J1112&lt;QUARTILE!$B$4, "BOTTOM", 0))</f>
        <v>BOTTOM</v>
      </c>
      <c r="M1112" s="6">
        <f t="shared" si="1"/>
        <v>2</v>
      </c>
    </row>
    <row r="1113">
      <c r="A1113" s="1">
        <v>104481.0</v>
      </c>
      <c r="B1113" s="1">
        <v>44.0</v>
      </c>
      <c r="C1113" s="1">
        <v>33000.0</v>
      </c>
      <c r="D1113" s="1" t="s">
        <v>17</v>
      </c>
      <c r="E1113" s="1">
        <v>2116.01</v>
      </c>
      <c r="F1113" s="1">
        <v>4.0</v>
      </c>
      <c r="G1113" s="1">
        <v>15.0</v>
      </c>
      <c r="H1113" s="1">
        <v>6.0</v>
      </c>
      <c r="I1113" s="1" t="s">
        <v>22</v>
      </c>
      <c r="J1113" s="1">
        <v>0.068</v>
      </c>
      <c r="K1113" s="1">
        <v>0.486</v>
      </c>
      <c r="L1113" s="6" t="str">
        <f>if(J1113&gt;QUARTILE!$B$3, "TOP", if(J1113&lt;QUARTILE!$B$4, "BOTTOM", 0))</f>
        <v>BOTTOM</v>
      </c>
      <c r="M1113" s="6">
        <f t="shared" si="1"/>
        <v>2</v>
      </c>
    </row>
    <row r="1114">
      <c r="A1114" s="1">
        <v>104489.0</v>
      </c>
      <c r="B1114" s="1">
        <v>39.0</v>
      </c>
      <c r="C1114" s="1">
        <v>24000.0</v>
      </c>
      <c r="D1114" s="1" t="s">
        <v>27</v>
      </c>
      <c r="E1114" s="1">
        <v>2413.0</v>
      </c>
      <c r="F1114" s="1">
        <v>5.0</v>
      </c>
      <c r="G1114" s="1">
        <v>24.0</v>
      </c>
      <c r="H1114" s="1">
        <v>12.0</v>
      </c>
      <c r="I1114" s="1" t="s">
        <v>22</v>
      </c>
      <c r="J1114" s="1">
        <v>0.312</v>
      </c>
      <c r="K1114" s="1">
        <v>0.184</v>
      </c>
      <c r="L1114" s="6" t="str">
        <f>if(J1114&gt;QUARTILE!$B$3, "TOP", if(J1114&lt;QUARTILE!$B$4, "BOTTOM", 0))</f>
        <v>BOTTOM</v>
      </c>
      <c r="M1114" s="6">
        <f t="shared" si="1"/>
        <v>2</v>
      </c>
    </row>
    <row r="1115">
      <c r="A1115" s="1">
        <v>104491.0</v>
      </c>
      <c r="B1115" s="1">
        <v>35.0</v>
      </c>
      <c r="C1115" s="1">
        <v>28000.0</v>
      </c>
      <c r="D1115" s="1" t="s">
        <v>23</v>
      </c>
      <c r="E1115" s="1">
        <v>25160.68</v>
      </c>
      <c r="F1115" s="1">
        <v>4.0</v>
      </c>
      <c r="G1115" s="1">
        <v>21.0</v>
      </c>
      <c r="H1115" s="1">
        <v>10.0</v>
      </c>
      <c r="I1115" s="1" t="s">
        <v>22</v>
      </c>
      <c r="J1115" s="1">
        <v>0.124</v>
      </c>
      <c r="K1115" s="1">
        <v>0.428</v>
      </c>
      <c r="L1115" s="6" t="str">
        <f>if(J1115&gt;QUARTILE!$B$3, "TOP", if(J1115&lt;QUARTILE!$B$4, "BOTTOM", 0))</f>
        <v>BOTTOM</v>
      </c>
      <c r="M1115" s="6">
        <f t="shared" si="1"/>
        <v>2</v>
      </c>
    </row>
    <row r="1116">
      <c r="A1116" s="1">
        <v>104495.0</v>
      </c>
      <c r="B1116" s="1">
        <v>23.0</v>
      </c>
      <c r="C1116" s="1">
        <v>11000.0</v>
      </c>
      <c r="D1116" s="1" t="s">
        <v>17</v>
      </c>
      <c r="E1116" s="1">
        <v>20197.68</v>
      </c>
      <c r="F1116" s="1">
        <v>1.0</v>
      </c>
      <c r="G1116" s="1">
        <v>25.0</v>
      </c>
      <c r="H1116" s="1">
        <v>18.0</v>
      </c>
      <c r="I1116" s="1" t="s">
        <v>18</v>
      </c>
      <c r="J1116" s="1">
        <v>0.276</v>
      </c>
      <c r="K1116" s="1">
        <v>0.657</v>
      </c>
      <c r="L1116" s="6" t="str">
        <f>if(J1116&gt;QUARTILE!$B$3, "TOP", if(J1116&lt;QUARTILE!$B$4, "BOTTOM", 0))</f>
        <v>BOTTOM</v>
      </c>
      <c r="M1116" s="6">
        <f t="shared" si="1"/>
        <v>1</v>
      </c>
    </row>
    <row r="1117">
      <c r="A1117" s="1">
        <v>104496.0</v>
      </c>
      <c r="B1117" s="1">
        <v>43.0</v>
      </c>
      <c r="C1117" s="1">
        <v>26000.0</v>
      </c>
      <c r="D1117" s="1" t="s">
        <v>25</v>
      </c>
      <c r="E1117" s="1">
        <v>2907.44</v>
      </c>
      <c r="F1117" s="1">
        <v>1.0</v>
      </c>
      <c r="G1117" s="1">
        <v>20.0</v>
      </c>
      <c r="H1117" s="1">
        <v>14.0</v>
      </c>
      <c r="I1117" s="1" t="s">
        <v>18</v>
      </c>
      <c r="J1117" s="1">
        <v>0.058</v>
      </c>
      <c r="K1117" s="1">
        <v>0.192</v>
      </c>
      <c r="L1117" s="6" t="str">
        <f>if(J1117&gt;QUARTILE!$B$3, "TOP", if(J1117&lt;QUARTILE!$B$4, "BOTTOM", 0))</f>
        <v>BOTTOM</v>
      </c>
      <c r="M1117" s="6">
        <f t="shared" si="1"/>
        <v>1</v>
      </c>
    </row>
    <row r="1118">
      <c r="A1118" s="1">
        <v>104498.0</v>
      </c>
      <c r="B1118" s="1">
        <v>25.0</v>
      </c>
      <c r="C1118" s="1">
        <v>14000.0</v>
      </c>
      <c r="D1118" s="1" t="s">
        <v>23</v>
      </c>
      <c r="E1118" s="1">
        <v>7300.81</v>
      </c>
      <c r="F1118" s="1">
        <v>1.0</v>
      </c>
      <c r="G1118" s="1">
        <v>26.0</v>
      </c>
      <c r="H1118" s="1">
        <v>20.0</v>
      </c>
      <c r="I1118" s="1" t="s">
        <v>22</v>
      </c>
      <c r="J1118" s="1">
        <v>0.057</v>
      </c>
      <c r="K1118" s="1">
        <v>0.201</v>
      </c>
      <c r="L1118" s="6" t="str">
        <f>if(J1118&gt;QUARTILE!$B$3, "TOP", if(J1118&lt;QUARTILE!$B$4, "BOTTOM", 0))</f>
        <v>BOTTOM</v>
      </c>
      <c r="M1118" s="6">
        <f t="shared" si="1"/>
        <v>2</v>
      </c>
    </row>
    <row r="1119">
      <c r="A1119" s="1">
        <v>104500.0</v>
      </c>
      <c r="B1119" s="1">
        <v>77.0</v>
      </c>
      <c r="C1119" s="1">
        <v>8000.0</v>
      </c>
      <c r="D1119" s="1" t="s">
        <v>23</v>
      </c>
      <c r="E1119" s="1">
        <v>4948.72</v>
      </c>
      <c r="F1119" s="1">
        <v>4.0</v>
      </c>
      <c r="G1119" s="1">
        <v>17.0</v>
      </c>
      <c r="H1119" s="1">
        <v>7.0</v>
      </c>
      <c r="I1119" s="1" t="s">
        <v>22</v>
      </c>
      <c r="J1119" s="1">
        <v>0.231</v>
      </c>
      <c r="K1119" s="1">
        <v>0.155</v>
      </c>
      <c r="L1119" s="6" t="str">
        <f>if(J1119&gt;QUARTILE!$B$3, "TOP", if(J1119&lt;QUARTILE!$B$4, "BOTTOM", 0))</f>
        <v>BOTTOM</v>
      </c>
      <c r="M1119" s="6">
        <f t="shared" si="1"/>
        <v>2</v>
      </c>
    </row>
    <row r="1120">
      <c r="A1120" s="1">
        <v>104502.0</v>
      </c>
      <c r="B1120" s="1">
        <v>18.0</v>
      </c>
      <c r="C1120" s="1">
        <v>45000.0</v>
      </c>
      <c r="D1120" s="1" t="s">
        <v>24</v>
      </c>
      <c r="E1120" s="1">
        <v>14601.78</v>
      </c>
      <c r="F1120" s="1">
        <v>3.0</v>
      </c>
      <c r="G1120" s="1">
        <v>16.0</v>
      </c>
      <c r="H1120" s="1">
        <v>17.0</v>
      </c>
      <c r="I1120" s="1" t="s">
        <v>22</v>
      </c>
      <c r="J1120" s="1">
        <v>0.198</v>
      </c>
      <c r="K1120" s="1">
        <v>0.422</v>
      </c>
      <c r="L1120" s="6" t="str">
        <f>if(J1120&gt;QUARTILE!$B$3, "TOP", if(J1120&lt;QUARTILE!$B$4, "BOTTOM", 0))</f>
        <v>BOTTOM</v>
      </c>
      <c r="M1120" s="6">
        <f t="shared" si="1"/>
        <v>2</v>
      </c>
    </row>
    <row r="1121">
      <c r="A1121" s="1">
        <v>104505.0</v>
      </c>
      <c r="B1121" s="1">
        <v>62.0</v>
      </c>
      <c r="C1121" s="1">
        <v>61000.0</v>
      </c>
      <c r="D1121" s="1" t="s">
        <v>27</v>
      </c>
      <c r="E1121" s="1">
        <v>2095.48</v>
      </c>
      <c r="F1121" s="1">
        <v>5.0</v>
      </c>
      <c r="G1121" s="1">
        <v>19.0</v>
      </c>
      <c r="H1121" s="1">
        <v>5.0</v>
      </c>
      <c r="I1121" s="1" t="s">
        <v>22</v>
      </c>
      <c r="J1121" s="1">
        <v>0.283</v>
      </c>
      <c r="K1121" s="1">
        <v>0.173</v>
      </c>
      <c r="L1121" s="6" t="str">
        <f>if(J1121&gt;QUARTILE!$B$3, "TOP", if(J1121&lt;QUARTILE!$B$4, "BOTTOM", 0))</f>
        <v>BOTTOM</v>
      </c>
      <c r="M1121" s="6">
        <f t="shared" si="1"/>
        <v>2</v>
      </c>
    </row>
    <row r="1122">
      <c r="A1122" s="1">
        <v>104507.0</v>
      </c>
      <c r="B1122" s="1">
        <v>52.0</v>
      </c>
      <c r="C1122" s="1">
        <v>51000.0</v>
      </c>
      <c r="D1122" s="1" t="s">
        <v>25</v>
      </c>
      <c r="E1122" s="1">
        <v>16672.27</v>
      </c>
      <c r="F1122" s="1">
        <v>5.0</v>
      </c>
      <c r="G1122" s="1">
        <v>20.0</v>
      </c>
      <c r="H1122" s="1">
        <v>3.0</v>
      </c>
      <c r="I1122" s="1" t="s">
        <v>22</v>
      </c>
      <c r="J1122" s="1">
        <v>0.232</v>
      </c>
      <c r="K1122" s="1">
        <v>0.468</v>
      </c>
      <c r="L1122" s="6" t="str">
        <f>if(J1122&gt;QUARTILE!$B$3, "TOP", if(J1122&lt;QUARTILE!$B$4, "BOTTOM", 0))</f>
        <v>BOTTOM</v>
      </c>
      <c r="M1122" s="6">
        <f t="shared" si="1"/>
        <v>2</v>
      </c>
    </row>
    <row r="1123">
      <c r="A1123" s="1">
        <v>104511.0</v>
      </c>
      <c r="B1123" s="1">
        <v>65.0</v>
      </c>
      <c r="C1123" s="1">
        <v>16000.0</v>
      </c>
      <c r="D1123" s="1" t="s">
        <v>27</v>
      </c>
      <c r="E1123" s="1">
        <v>6453.0</v>
      </c>
      <c r="F1123" s="1">
        <v>2.0</v>
      </c>
      <c r="G1123" s="1">
        <v>20.0</v>
      </c>
      <c r="H1123" s="1">
        <v>5.0</v>
      </c>
      <c r="I1123" s="1" t="s">
        <v>22</v>
      </c>
      <c r="J1123" s="1">
        <v>0.042</v>
      </c>
      <c r="K1123" s="1">
        <v>0.19</v>
      </c>
      <c r="L1123" s="6" t="str">
        <f>if(J1123&gt;QUARTILE!$B$3, "TOP", if(J1123&lt;QUARTILE!$B$4, "BOTTOM", 0))</f>
        <v>BOTTOM</v>
      </c>
      <c r="M1123" s="6">
        <f t="shared" si="1"/>
        <v>2</v>
      </c>
    </row>
    <row r="1124">
      <c r="A1124" s="1">
        <v>104512.0</v>
      </c>
      <c r="B1124" s="1">
        <v>62.0</v>
      </c>
      <c r="C1124" s="1">
        <v>32000.0</v>
      </c>
      <c r="D1124" s="1" t="s">
        <v>27</v>
      </c>
      <c r="E1124" s="1">
        <v>13834.3</v>
      </c>
      <c r="F1124" s="1">
        <v>4.0</v>
      </c>
      <c r="G1124" s="1">
        <v>29.0</v>
      </c>
      <c r="H1124" s="1">
        <v>5.0</v>
      </c>
      <c r="I1124" s="1" t="s">
        <v>22</v>
      </c>
      <c r="J1124" s="1">
        <v>0.002</v>
      </c>
      <c r="K1124" s="1">
        <v>0.0</v>
      </c>
      <c r="L1124" s="6" t="str">
        <f>if(J1124&gt;QUARTILE!$B$3, "TOP", if(J1124&lt;QUARTILE!$B$4, "BOTTOM", 0))</f>
        <v>BOTTOM</v>
      </c>
      <c r="M1124" s="6">
        <f t="shared" si="1"/>
        <v>2</v>
      </c>
    </row>
    <row r="1125">
      <c r="A1125" s="1">
        <v>104515.0</v>
      </c>
      <c r="B1125" s="1">
        <v>66.0</v>
      </c>
      <c r="C1125" s="1">
        <v>14000.0</v>
      </c>
      <c r="D1125" s="1" t="s">
        <v>25</v>
      </c>
      <c r="E1125" s="1">
        <v>15382.3</v>
      </c>
      <c r="F1125" s="1">
        <v>3.0</v>
      </c>
      <c r="G1125" s="1">
        <v>25.0</v>
      </c>
      <c r="H1125" s="1">
        <v>3.0</v>
      </c>
      <c r="I1125" s="1" t="s">
        <v>22</v>
      </c>
      <c r="J1125" s="1">
        <v>0.294</v>
      </c>
      <c r="K1125" s="1">
        <v>0.592</v>
      </c>
      <c r="L1125" s="6" t="str">
        <f>if(J1125&gt;QUARTILE!$B$3, "TOP", if(J1125&lt;QUARTILE!$B$4, "BOTTOM", 0))</f>
        <v>BOTTOM</v>
      </c>
      <c r="M1125" s="6">
        <f t="shared" si="1"/>
        <v>2</v>
      </c>
    </row>
    <row r="1126">
      <c r="A1126" s="1">
        <v>104518.0</v>
      </c>
      <c r="B1126" s="1">
        <v>55.0</v>
      </c>
      <c r="C1126" s="1">
        <v>12000.0</v>
      </c>
      <c r="D1126" s="1" t="s">
        <v>27</v>
      </c>
      <c r="E1126" s="1">
        <v>823.44</v>
      </c>
      <c r="F1126" s="1">
        <v>4.0</v>
      </c>
      <c r="G1126" s="1">
        <v>18.0</v>
      </c>
      <c r="H1126" s="1">
        <v>2.0</v>
      </c>
      <c r="I1126" s="1" t="s">
        <v>22</v>
      </c>
      <c r="J1126" s="1">
        <v>0.152</v>
      </c>
      <c r="K1126" s="1">
        <v>0.78</v>
      </c>
      <c r="L1126" s="6" t="str">
        <f>if(J1126&gt;QUARTILE!$B$3, "TOP", if(J1126&lt;QUARTILE!$B$4, "BOTTOM", 0))</f>
        <v>BOTTOM</v>
      </c>
      <c r="M1126" s="6">
        <f t="shared" si="1"/>
        <v>2</v>
      </c>
    </row>
    <row r="1127">
      <c r="A1127" s="1">
        <v>104523.0</v>
      </c>
      <c r="B1127" s="1">
        <v>25.0</v>
      </c>
      <c r="C1127" s="1">
        <v>8000.0</v>
      </c>
      <c r="D1127" s="1" t="s">
        <v>25</v>
      </c>
      <c r="E1127" s="1">
        <v>9386.62</v>
      </c>
      <c r="F1127" s="1">
        <v>1.0</v>
      </c>
      <c r="G1127" s="1">
        <v>17.0</v>
      </c>
      <c r="H1127" s="1">
        <v>15.0</v>
      </c>
      <c r="I1127" s="1" t="s">
        <v>18</v>
      </c>
      <c r="J1127" s="1">
        <v>0.296</v>
      </c>
      <c r="K1127" s="1">
        <v>0.043</v>
      </c>
      <c r="L1127" s="6" t="str">
        <f>if(J1127&gt;QUARTILE!$B$3, "TOP", if(J1127&lt;QUARTILE!$B$4, "BOTTOM", 0))</f>
        <v>BOTTOM</v>
      </c>
      <c r="M1127" s="6">
        <f t="shared" si="1"/>
        <v>1</v>
      </c>
    </row>
    <row r="1128">
      <c r="A1128" s="1">
        <v>104524.0</v>
      </c>
      <c r="B1128" s="1">
        <v>60.0</v>
      </c>
      <c r="C1128" s="1">
        <v>17000.0</v>
      </c>
      <c r="D1128" s="1" t="s">
        <v>23</v>
      </c>
      <c r="E1128" s="1">
        <v>21233.12</v>
      </c>
      <c r="F1128" s="1">
        <v>5.0</v>
      </c>
      <c r="G1128" s="1">
        <v>22.0</v>
      </c>
      <c r="H1128" s="1">
        <v>11.0</v>
      </c>
      <c r="I1128" s="1" t="s">
        <v>18</v>
      </c>
      <c r="J1128" s="1">
        <v>0.087</v>
      </c>
      <c r="K1128" s="1">
        <v>0.309</v>
      </c>
      <c r="L1128" s="6" t="str">
        <f>if(J1128&gt;QUARTILE!$B$3, "TOP", if(J1128&lt;QUARTILE!$B$4, "BOTTOM", 0))</f>
        <v>BOTTOM</v>
      </c>
      <c r="M1128" s="6">
        <f t="shared" si="1"/>
        <v>1</v>
      </c>
    </row>
    <row r="1129">
      <c r="A1129" s="1">
        <v>104533.0</v>
      </c>
      <c r="B1129" s="1">
        <v>79.0</v>
      </c>
      <c r="C1129" s="1">
        <v>32000.0</v>
      </c>
      <c r="D1129" s="1" t="s">
        <v>24</v>
      </c>
      <c r="E1129" s="1">
        <v>38896.56</v>
      </c>
      <c r="F1129" s="1">
        <v>5.0</v>
      </c>
      <c r="G1129" s="1">
        <v>15.0</v>
      </c>
      <c r="H1129" s="1">
        <v>4.0</v>
      </c>
      <c r="I1129" s="1" t="s">
        <v>18</v>
      </c>
      <c r="J1129" s="1">
        <v>0.293</v>
      </c>
      <c r="K1129" s="1">
        <v>0.233</v>
      </c>
      <c r="L1129" s="6" t="str">
        <f>if(J1129&gt;QUARTILE!$B$3, "TOP", if(J1129&lt;QUARTILE!$B$4, "BOTTOM", 0))</f>
        <v>BOTTOM</v>
      </c>
      <c r="M1129" s="6">
        <f t="shared" si="1"/>
        <v>1</v>
      </c>
    </row>
    <row r="1130">
      <c r="A1130" s="1">
        <v>104535.0</v>
      </c>
      <c r="B1130" s="1">
        <v>60.0</v>
      </c>
      <c r="C1130" s="1">
        <v>26000.0</v>
      </c>
      <c r="D1130" s="1" t="s">
        <v>17</v>
      </c>
      <c r="E1130" s="1">
        <v>1746.65</v>
      </c>
      <c r="F1130" s="1">
        <v>1.0</v>
      </c>
      <c r="G1130" s="1">
        <v>23.0</v>
      </c>
      <c r="H1130" s="1">
        <v>6.0</v>
      </c>
      <c r="I1130" s="1" t="s">
        <v>22</v>
      </c>
      <c r="J1130" s="1">
        <v>0.125</v>
      </c>
      <c r="K1130" s="1">
        <v>0.534</v>
      </c>
      <c r="L1130" s="6" t="str">
        <f>if(J1130&gt;QUARTILE!$B$3, "TOP", if(J1130&lt;QUARTILE!$B$4, "BOTTOM", 0))</f>
        <v>BOTTOM</v>
      </c>
      <c r="M1130" s="6">
        <f t="shared" si="1"/>
        <v>2</v>
      </c>
    </row>
    <row r="1131">
      <c r="A1131" s="1">
        <v>104547.0</v>
      </c>
      <c r="B1131" s="1">
        <v>68.0</v>
      </c>
      <c r="C1131" s="1">
        <v>24000.0</v>
      </c>
      <c r="D1131" s="1" t="s">
        <v>27</v>
      </c>
      <c r="E1131" s="1">
        <v>5677.75</v>
      </c>
      <c r="F1131" s="1">
        <v>1.0</v>
      </c>
      <c r="G1131" s="1">
        <v>19.0</v>
      </c>
      <c r="H1131" s="1">
        <v>4.0</v>
      </c>
      <c r="I1131" s="1" t="s">
        <v>22</v>
      </c>
      <c r="J1131" s="1">
        <v>0.197</v>
      </c>
      <c r="K1131" s="1">
        <v>0.96</v>
      </c>
      <c r="L1131" s="6" t="str">
        <f>if(J1131&gt;QUARTILE!$B$3, "TOP", if(J1131&lt;QUARTILE!$B$4, "BOTTOM", 0))</f>
        <v>BOTTOM</v>
      </c>
      <c r="M1131" s="6">
        <f t="shared" si="1"/>
        <v>2</v>
      </c>
    </row>
    <row r="1132">
      <c r="A1132" s="1">
        <v>104558.0</v>
      </c>
      <c r="B1132" s="1">
        <v>30.0</v>
      </c>
      <c r="C1132" s="1">
        <v>16000.0</v>
      </c>
      <c r="D1132" s="1" t="s">
        <v>23</v>
      </c>
      <c r="E1132" s="1">
        <v>2114.2</v>
      </c>
      <c r="F1132" s="1">
        <v>5.0</v>
      </c>
      <c r="G1132" s="1">
        <v>17.0</v>
      </c>
      <c r="H1132" s="1">
        <v>7.0</v>
      </c>
      <c r="I1132" s="1" t="s">
        <v>22</v>
      </c>
      <c r="J1132" s="1">
        <v>0.276</v>
      </c>
      <c r="K1132" s="1">
        <v>0.056</v>
      </c>
      <c r="L1132" s="6" t="str">
        <f>if(J1132&gt;QUARTILE!$B$3, "TOP", if(J1132&lt;QUARTILE!$B$4, "BOTTOM", 0))</f>
        <v>BOTTOM</v>
      </c>
      <c r="M1132" s="6">
        <f t="shared" si="1"/>
        <v>2</v>
      </c>
    </row>
    <row r="1133">
      <c r="A1133" s="1">
        <v>104562.0</v>
      </c>
      <c r="B1133" s="1">
        <v>18.0</v>
      </c>
      <c r="C1133" s="1">
        <v>32000.0</v>
      </c>
      <c r="D1133" s="1" t="s">
        <v>27</v>
      </c>
      <c r="E1133" s="1">
        <v>37018.04</v>
      </c>
      <c r="F1133" s="1">
        <v>1.0</v>
      </c>
      <c r="G1133" s="1">
        <v>25.0</v>
      </c>
      <c r="H1133" s="1">
        <v>16.0</v>
      </c>
      <c r="I1133" s="1" t="s">
        <v>22</v>
      </c>
      <c r="J1133" s="1">
        <v>0.158</v>
      </c>
      <c r="K1133" s="1">
        <v>0.676</v>
      </c>
      <c r="L1133" s="6" t="str">
        <f>if(J1133&gt;QUARTILE!$B$3, "TOP", if(J1133&lt;QUARTILE!$B$4, "BOTTOM", 0))</f>
        <v>BOTTOM</v>
      </c>
      <c r="M1133" s="6">
        <f t="shared" si="1"/>
        <v>2</v>
      </c>
    </row>
    <row r="1134">
      <c r="A1134" s="1">
        <v>104578.0</v>
      </c>
      <c r="B1134" s="1">
        <v>56.0</v>
      </c>
      <c r="C1134" s="1">
        <v>20000.0</v>
      </c>
      <c r="D1134" s="1" t="s">
        <v>23</v>
      </c>
      <c r="E1134" s="1">
        <v>1656.1</v>
      </c>
      <c r="F1134" s="1">
        <v>3.0</v>
      </c>
      <c r="G1134" s="1">
        <v>18.0</v>
      </c>
      <c r="H1134" s="1">
        <v>4.0</v>
      </c>
      <c r="I1134" s="1" t="s">
        <v>22</v>
      </c>
      <c r="J1134" s="1">
        <v>0.099</v>
      </c>
      <c r="K1134" s="1">
        <v>0.533</v>
      </c>
      <c r="L1134" s="6" t="str">
        <f>if(J1134&gt;QUARTILE!$B$3, "TOP", if(J1134&lt;QUARTILE!$B$4, "BOTTOM", 0))</f>
        <v>BOTTOM</v>
      </c>
      <c r="M1134" s="6">
        <f t="shared" si="1"/>
        <v>2</v>
      </c>
    </row>
    <row r="1135">
      <c r="A1135" s="1">
        <v>104581.0</v>
      </c>
      <c r="B1135" s="1">
        <v>22.0</v>
      </c>
      <c r="C1135" s="1">
        <v>21000.0</v>
      </c>
      <c r="D1135" s="1" t="s">
        <v>25</v>
      </c>
      <c r="E1135" s="1">
        <v>59562.58</v>
      </c>
      <c r="F1135" s="1">
        <v>5.0</v>
      </c>
      <c r="G1135" s="1">
        <v>16.0</v>
      </c>
      <c r="H1135" s="1">
        <v>16.0</v>
      </c>
      <c r="I1135" s="1" t="s">
        <v>22</v>
      </c>
      <c r="J1135" s="1">
        <v>0.267</v>
      </c>
      <c r="K1135" s="1">
        <v>0.17</v>
      </c>
      <c r="L1135" s="6" t="str">
        <f>if(J1135&gt;QUARTILE!$B$3, "TOP", if(J1135&lt;QUARTILE!$B$4, "BOTTOM", 0))</f>
        <v>BOTTOM</v>
      </c>
      <c r="M1135" s="6">
        <f t="shared" si="1"/>
        <v>2</v>
      </c>
    </row>
    <row r="1136">
      <c r="A1136" s="1">
        <v>104587.0</v>
      </c>
      <c r="B1136" s="1">
        <v>47.0</v>
      </c>
      <c r="C1136" s="1">
        <v>41000.0</v>
      </c>
      <c r="D1136" s="1" t="s">
        <v>25</v>
      </c>
      <c r="E1136" s="1">
        <v>6157.5</v>
      </c>
      <c r="F1136" s="1">
        <v>4.0</v>
      </c>
      <c r="G1136" s="1">
        <v>13.0</v>
      </c>
      <c r="H1136" s="1">
        <v>10.0</v>
      </c>
      <c r="I1136" s="1" t="s">
        <v>22</v>
      </c>
      <c r="J1136" s="1">
        <v>0.061</v>
      </c>
      <c r="K1136" s="1">
        <v>0.843</v>
      </c>
      <c r="L1136" s="6" t="str">
        <f>if(J1136&gt;QUARTILE!$B$3, "TOP", if(J1136&lt;QUARTILE!$B$4, "BOTTOM", 0))</f>
        <v>BOTTOM</v>
      </c>
      <c r="M1136" s="6">
        <f t="shared" si="1"/>
        <v>2</v>
      </c>
    </row>
    <row r="1137">
      <c r="A1137" s="1">
        <v>104588.0</v>
      </c>
      <c r="B1137" s="1">
        <v>62.0</v>
      </c>
      <c r="C1137" s="1">
        <v>40000.0</v>
      </c>
      <c r="D1137" s="1" t="s">
        <v>25</v>
      </c>
      <c r="E1137" s="1">
        <v>7584.65</v>
      </c>
      <c r="F1137" s="1">
        <v>4.0</v>
      </c>
      <c r="G1137" s="1">
        <v>22.0</v>
      </c>
      <c r="H1137" s="1">
        <v>4.0</v>
      </c>
      <c r="I1137" s="1" t="s">
        <v>22</v>
      </c>
      <c r="J1137" s="1">
        <v>0.203</v>
      </c>
      <c r="K1137" s="1">
        <v>0.059</v>
      </c>
      <c r="L1137" s="6" t="str">
        <f>if(J1137&gt;QUARTILE!$B$3, "TOP", if(J1137&lt;QUARTILE!$B$4, "BOTTOM", 0))</f>
        <v>BOTTOM</v>
      </c>
      <c r="M1137" s="6">
        <f t="shared" si="1"/>
        <v>2</v>
      </c>
    </row>
    <row r="1138">
      <c r="A1138" s="1">
        <v>104593.0</v>
      </c>
      <c r="B1138" s="1">
        <v>37.0</v>
      </c>
      <c r="C1138" s="1">
        <v>19000.0</v>
      </c>
      <c r="D1138" s="1" t="s">
        <v>25</v>
      </c>
      <c r="E1138" s="1">
        <v>28463.77</v>
      </c>
      <c r="F1138" s="1">
        <v>1.0</v>
      </c>
      <c r="G1138" s="1">
        <v>17.0</v>
      </c>
      <c r="H1138" s="1">
        <v>12.0</v>
      </c>
      <c r="I1138" s="1" t="s">
        <v>22</v>
      </c>
      <c r="J1138" s="1">
        <v>0.179</v>
      </c>
      <c r="K1138" s="1">
        <v>0.633</v>
      </c>
      <c r="L1138" s="6" t="str">
        <f>if(J1138&gt;QUARTILE!$B$3, "TOP", if(J1138&lt;QUARTILE!$B$4, "BOTTOM", 0))</f>
        <v>BOTTOM</v>
      </c>
      <c r="M1138" s="6">
        <f t="shared" si="1"/>
        <v>2</v>
      </c>
    </row>
    <row r="1139">
      <c r="A1139" s="1">
        <v>104602.0</v>
      </c>
      <c r="B1139" s="1">
        <v>35.0</v>
      </c>
      <c r="C1139" s="1">
        <v>37000.0</v>
      </c>
      <c r="D1139" s="1" t="s">
        <v>23</v>
      </c>
      <c r="E1139" s="1">
        <v>12645.41</v>
      </c>
      <c r="F1139" s="1">
        <v>5.0</v>
      </c>
      <c r="G1139" s="1">
        <v>22.0</v>
      </c>
      <c r="H1139" s="1">
        <v>12.0</v>
      </c>
      <c r="I1139" s="1" t="s">
        <v>22</v>
      </c>
      <c r="J1139" s="1">
        <v>0.248</v>
      </c>
      <c r="K1139" s="1">
        <v>0.316</v>
      </c>
      <c r="L1139" s="6" t="str">
        <f>if(J1139&gt;QUARTILE!$B$3, "TOP", if(J1139&lt;QUARTILE!$B$4, "BOTTOM", 0))</f>
        <v>BOTTOM</v>
      </c>
      <c r="M1139" s="6">
        <f t="shared" si="1"/>
        <v>2</v>
      </c>
    </row>
    <row r="1140">
      <c r="A1140" s="1">
        <v>104613.0</v>
      </c>
      <c r="B1140" s="1">
        <v>68.0</v>
      </c>
      <c r="C1140" s="1">
        <v>15000.0</v>
      </c>
      <c r="D1140" s="1" t="s">
        <v>24</v>
      </c>
      <c r="E1140" s="1">
        <v>22780.86</v>
      </c>
      <c r="F1140" s="1">
        <v>4.0</v>
      </c>
      <c r="G1140" s="1">
        <v>24.0</v>
      </c>
      <c r="H1140" s="1">
        <v>6.0</v>
      </c>
      <c r="I1140" s="1" t="s">
        <v>22</v>
      </c>
      <c r="J1140" s="1">
        <v>0.263</v>
      </c>
      <c r="K1140" s="1">
        <v>0.493</v>
      </c>
      <c r="L1140" s="6" t="str">
        <f>if(J1140&gt;QUARTILE!$B$3, "TOP", if(J1140&lt;QUARTILE!$B$4, "BOTTOM", 0))</f>
        <v>BOTTOM</v>
      </c>
      <c r="M1140" s="6">
        <f t="shared" si="1"/>
        <v>2</v>
      </c>
    </row>
    <row r="1141">
      <c r="A1141" s="1">
        <v>104616.0</v>
      </c>
      <c r="B1141" s="1">
        <v>56.0</v>
      </c>
      <c r="C1141" s="1">
        <v>16000.0</v>
      </c>
      <c r="D1141" s="1" t="s">
        <v>27</v>
      </c>
      <c r="E1141" s="1">
        <v>6085.67</v>
      </c>
      <c r="F1141" s="1">
        <v>3.0</v>
      </c>
      <c r="G1141" s="1">
        <v>25.0</v>
      </c>
      <c r="H1141" s="1">
        <v>3.0</v>
      </c>
      <c r="I1141" s="1" t="s">
        <v>22</v>
      </c>
      <c r="J1141" s="1">
        <v>0.017</v>
      </c>
      <c r="K1141" s="1">
        <v>0.483</v>
      </c>
      <c r="L1141" s="6" t="str">
        <f>if(J1141&gt;QUARTILE!$B$3, "TOP", if(J1141&lt;QUARTILE!$B$4, "BOTTOM", 0))</f>
        <v>BOTTOM</v>
      </c>
      <c r="M1141" s="6">
        <f t="shared" si="1"/>
        <v>2</v>
      </c>
    </row>
    <row r="1142">
      <c r="A1142" s="1">
        <v>104620.0</v>
      </c>
      <c r="B1142" s="1">
        <v>58.0</v>
      </c>
      <c r="C1142" s="1">
        <v>17000.0</v>
      </c>
      <c r="D1142" s="1" t="s">
        <v>17</v>
      </c>
      <c r="E1142" s="1">
        <v>10194.22</v>
      </c>
      <c r="F1142" s="1">
        <v>5.0</v>
      </c>
      <c r="G1142" s="1">
        <v>24.0</v>
      </c>
      <c r="H1142" s="1">
        <v>1.0</v>
      </c>
      <c r="I1142" s="1" t="s">
        <v>22</v>
      </c>
      <c r="J1142" s="1">
        <v>0.118</v>
      </c>
      <c r="K1142" s="1">
        <v>0.0</v>
      </c>
      <c r="L1142" s="6" t="str">
        <f>if(J1142&gt;QUARTILE!$B$3, "TOP", if(J1142&lt;QUARTILE!$B$4, "BOTTOM", 0))</f>
        <v>BOTTOM</v>
      </c>
      <c r="M1142" s="6">
        <f t="shared" si="1"/>
        <v>2</v>
      </c>
    </row>
    <row r="1143">
      <c r="A1143" s="1">
        <v>104621.0</v>
      </c>
      <c r="B1143" s="1">
        <v>27.0</v>
      </c>
      <c r="C1143" s="1">
        <v>40000.0</v>
      </c>
      <c r="D1143" s="1" t="s">
        <v>17</v>
      </c>
      <c r="E1143" s="1">
        <v>21946.36</v>
      </c>
      <c r="F1143" s="1">
        <v>4.0</v>
      </c>
      <c r="G1143" s="1">
        <v>16.0</v>
      </c>
      <c r="H1143" s="1">
        <v>17.0</v>
      </c>
      <c r="I1143" s="1" t="s">
        <v>22</v>
      </c>
      <c r="J1143" s="1">
        <v>0.292</v>
      </c>
      <c r="K1143" s="1">
        <v>0.551</v>
      </c>
      <c r="L1143" s="6" t="str">
        <f>if(J1143&gt;QUARTILE!$B$3, "TOP", if(J1143&lt;QUARTILE!$B$4, "BOTTOM", 0))</f>
        <v>BOTTOM</v>
      </c>
      <c r="M1143" s="6">
        <f t="shared" si="1"/>
        <v>2</v>
      </c>
    </row>
    <row r="1144">
      <c r="A1144" s="1">
        <v>104623.0</v>
      </c>
      <c r="B1144" s="1">
        <v>68.0</v>
      </c>
      <c r="C1144" s="1">
        <v>26000.0</v>
      </c>
      <c r="D1144" s="1" t="s">
        <v>27</v>
      </c>
      <c r="E1144" s="1">
        <v>11090.45</v>
      </c>
      <c r="F1144" s="1">
        <v>3.0</v>
      </c>
      <c r="G1144" s="1">
        <v>26.0</v>
      </c>
      <c r="H1144" s="1">
        <v>5.0</v>
      </c>
      <c r="I1144" s="1" t="s">
        <v>22</v>
      </c>
      <c r="J1144" s="1">
        <v>0.288</v>
      </c>
      <c r="K1144" s="1">
        <v>0.547</v>
      </c>
      <c r="L1144" s="6" t="str">
        <f>if(J1144&gt;QUARTILE!$B$3, "TOP", if(J1144&lt;QUARTILE!$B$4, "BOTTOM", 0))</f>
        <v>BOTTOM</v>
      </c>
      <c r="M1144" s="6">
        <f t="shared" si="1"/>
        <v>2</v>
      </c>
    </row>
    <row r="1145">
      <c r="A1145" s="1">
        <v>104627.0</v>
      </c>
      <c r="B1145" s="1">
        <v>31.0</v>
      </c>
      <c r="C1145" s="1">
        <v>21000.0</v>
      </c>
      <c r="D1145" s="1" t="s">
        <v>27</v>
      </c>
      <c r="E1145" s="1">
        <v>39280.0</v>
      </c>
      <c r="F1145" s="1">
        <v>3.0</v>
      </c>
      <c r="G1145" s="1">
        <v>17.0</v>
      </c>
      <c r="H1145" s="1">
        <v>11.0</v>
      </c>
      <c r="I1145" s="1" t="s">
        <v>18</v>
      </c>
      <c r="J1145" s="1">
        <v>0.259</v>
      </c>
      <c r="K1145" s="1">
        <v>0.137</v>
      </c>
      <c r="L1145" s="6" t="str">
        <f>if(J1145&gt;QUARTILE!$B$3, "TOP", if(J1145&lt;QUARTILE!$B$4, "BOTTOM", 0))</f>
        <v>BOTTOM</v>
      </c>
      <c r="M1145" s="6">
        <f t="shared" si="1"/>
        <v>1</v>
      </c>
    </row>
    <row r="1146">
      <c r="A1146" s="1">
        <v>104629.0</v>
      </c>
      <c r="B1146" s="1">
        <v>68.0</v>
      </c>
      <c r="C1146" s="1">
        <v>35000.0</v>
      </c>
      <c r="D1146" s="1" t="s">
        <v>27</v>
      </c>
      <c r="E1146" s="1">
        <v>10378.24</v>
      </c>
      <c r="F1146" s="1">
        <v>5.0</v>
      </c>
      <c r="G1146" s="1">
        <v>21.0</v>
      </c>
      <c r="H1146" s="1">
        <v>1.0</v>
      </c>
      <c r="I1146" s="1" t="s">
        <v>22</v>
      </c>
      <c r="J1146" s="1">
        <v>0.298</v>
      </c>
      <c r="K1146" s="1">
        <v>0.061</v>
      </c>
      <c r="L1146" s="6" t="str">
        <f>if(J1146&gt;QUARTILE!$B$3, "TOP", if(J1146&lt;QUARTILE!$B$4, "BOTTOM", 0))</f>
        <v>BOTTOM</v>
      </c>
      <c r="M1146" s="6">
        <f t="shared" si="1"/>
        <v>2</v>
      </c>
    </row>
    <row r="1147">
      <c r="A1147" s="1">
        <v>104639.0</v>
      </c>
      <c r="B1147" s="1">
        <v>70.0</v>
      </c>
      <c r="C1147" s="1">
        <v>37000.0</v>
      </c>
      <c r="D1147" s="1" t="s">
        <v>23</v>
      </c>
      <c r="E1147" s="1">
        <v>100000.0</v>
      </c>
      <c r="F1147" s="1">
        <v>4.0</v>
      </c>
      <c r="G1147" s="1">
        <v>18.0</v>
      </c>
      <c r="H1147" s="1">
        <v>7.0</v>
      </c>
      <c r="I1147" s="1" t="s">
        <v>18</v>
      </c>
      <c r="J1147" s="1">
        <v>0.305</v>
      </c>
      <c r="K1147" s="1">
        <v>0.486</v>
      </c>
      <c r="L1147" s="6" t="str">
        <f>if(J1147&gt;QUARTILE!$B$3, "TOP", if(J1147&lt;QUARTILE!$B$4, "BOTTOM", 0))</f>
        <v>BOTTOM</v>
      </c>
      <c r="M1147" s="6">
        <f t="shared" si="1"/>
        <v>1</v>
      </c>
    </row>
    <row r="1148">
      <c r="A1148" s="1">
        <v>104640.0</v>
      </c>
      <c r="B1148" s="1">
        <v>19.0</v>
      </c>
      <c r="C1148" s="1">
        <v>22000.0</v>
      </c>
      <c r="D1148" s="1" t="s">
        <v>24</v>
      </c>
      <c r="E1148" s="1">
        <v>11447.93</v>
      </c>
      <c r="F1148" s="1">
        <v>5.0</v>
      </c>
      <c r="G1148" s="1">
        <v>21.0</v>
      </c>
      <c r="H1148" s="1">
        <v>13.0</v>
      </c>
      <c r="I1148" s="1" t="s">
        <v>22</v>
      </c>
      <c r="J1148" s="1">
        <v>0.084</v>
      </c>
      <c r="K1148" s="1">
        <v>0.727</v>
      </c>
      <c r="L1148" s="6" t="str">
        <f>if(J1148&gt;QUARTILE!$B$3, "TOP", if(J1148&lt;QUARTILE!$B$4, "BOTTOM", 0))</f>
        <v>BOTTOM</v>
      </c>
      <c r="M1148" s="6">
        <f t="shared" si="1"/>
        <v>2</v>
      </c>
    </row>
    <row r="1149">
      <c r="A1149" s="1">
        <v>104643.0</v>
      </c>
      <c r="B1149" s="1">
        <v>20.0</v>
      </c>
      <c r="C1149" s="1">
        <v>18000.0</v>
      </c>
      <c r="D1149" s="1" t="s">
        <v>23</v>
      </c>
      <c r="E1149" s="1">
        <v>27141.95</v>
      </c>
      <c r="F1149" s="1">
        <v>2.0</v>
      </c>
      <c r="G1149" s="1">
        <v>13.0</v>
      </c>
      <c r="H1149" s="1">
        <v>19.0</v>
      </c>
      <c r="I1149" s="1" t="s">
        <v>22</v>
      </c>
      <c r="J1149" s="1">
        <v>0.262</v>
      </c>
      <c r="K1149" s="1">
        <v>0.219</v>
      </c>
      <c r="L1149" s="6" t="str">
        <f>if(J1149&gt;QUARTILE!$B$3, "TOP", if(J1149&lt;QUARTILE!$B$4, "BOTTOM", 0))</f>
        <v>BOTTOM</v>
      </c>
      <c r="M1149" s="6">
        <f t="shared" si="1"/>
        <v>2</v>
      </c>
    </row>
    <row r="1150">
      <c r="A1150" s="1">
        <v>104645.0</v>
      </c>
      <c r="B1150" s="1">
        <v>47.0</v>
      </c>
      <c r="C1150" s="1">
        <v>13000.0</v>
      </c>
      <c r="D1150" s="1" t="s">
        <v>31</v>
      </c>
      <c r="E1150" s="1">
        <v>12327.55</v>
      </c>
      <c r="F1150" s="1">
        <v>3.0</v>
      </c>
      <c r="G1150" s="1">
        <v>25.0</v>
      </c>
      <c r="H1150" s="1">
        <v>10.0</v>
      </c>
      <c r="I1150" s="1" t="s">
        <v>22</v>
      </c>
      <c r="J1150" s="1">
        <v>0.185</v>
      </c>
      <c r="K1150" s="1">
        <v>0.471</v>
      </c>
      <c r="L1150" s="6" t="str">
        <f>if(J1150&gt;QUARTILE!$B$3, "TOP", if(J1150&lt;QUARTILE!$B$4, "BOTTOM", 0))</f>
        <v>BOTTOM</v>
      </c>
      <c r="M1150" s="6">
        <f t="shared" si="1"/>
        <v>2</v>
      </c>
    </row>
    <row r="1151">
      <c r="A1151" s="1">
        <v>104651.0</v>
      </c>
      <c r="B1151" s="1">
        <v>29.0</v>
      </c>
      <c r="C1151" s="1">
        <v>31000.0</v>
      </c>
      <c r="D1151" s="1" t="s">
        <v>23</v>
      </c>
      <c r="E1151" s="1">
        <v>17156.23</v>
      </c>
      <c r="F1151" s="1">
        <v>2.0</v>
      </c>
      <c r="G1151" s="1">
        <v>19.0</v>
      </c>
      <c r="H1151" s="1">
        <v>18.0</v>
      </c>
      <c r="I1151" s="1" t="s">
        <v>22</v>
      </c>
      <c r="J1151" s="1">
        <v>0.141</v>
      </c>
      <c r="K1151" s="1">
        <v>0.914</v>
      </c>
      <c r="L1151" s="6" t="str">
        <f>if(J1151&gt;QUARTILE!$B$3, "TOP", if(J1151&lt;QUARTILE!$B$4, "BOTTOM", 0))</f>
        <v>BOTTOM</v>
      </c>
      <c r="M1151" s="6">
        <f t="shared" si="1"/>
        <v>2</v>
      </c>
    </row>
    <row r="1152">
      <c r="A1152" s="1">
        <v>104652.0</v>
      </c>
      <c r="B1152" s="1">
        <v>52.0</v>
      </c>
      <c r="C1152" s="1">
        <v>14000.0</v>
      </c>
      <c r="D1152" s="1" t="s">
        <v>23</v>
      </c>
      <c r="E1152" s="1">
        <v>93.18</v>
      </c>
      <c r="F1152" s="1">
        <v>5.0</v>
      </c>
      <c r="G1152" s="1">
        <v>19.0</v>
      </c>
      <c r="H1152" s="1">
        <v>6.0</v>
      </c>
      <c r="I1152" s="1" t="s">
        <v>22</v>
      </c>
      <c r="J1152" s="1">
        <v>0.07</v>
      </c>
      <c r="K1152" s="1">
        <v>0.504</v>
      </c>
      <c r="L1152" s="6" t="str">
        <f>if(J1152&gt;QUARTILE!$B$3, "TOP", if(J1152&lt;QUARTILE!$B$4, "BOTTOM", 0))</f>
        <v>BOTTOM</v>
      </c>
      <c r="M1152" s="6">
        <f t="shared" si="1"/>
        <v>2</v>
      </c>
    </row>
    <row r="1153">
      <c r="A1153" s="1">
        <v>104655.0</v>
      </c>
      <c r="B1153" s="1">
        <v>72.0</v>
      </c>
      <c r="C1153" s="1">
        <v>35000.0</v>
      </c>
      <c r="D1153" s="1" t="s">
        <v>23</v>
      </c>
      <c r="E1153" s="1">
        <v>3132.89</v>
      </c>
      <c r="F1153" s="1">
        <v>5.0</v>
      </c>
      <c r="G1153" s="1">
        <v>22.0</v>
      </c>
      <c r="H1153" s="1">
        <v>5.0</v>
      </c>
      <c r="I1153" s="1" t="s">
        <v>22</v>
      </c>
      <c r="J1153" s="1">
        <v>0.122</v>
      </c>
      <c r="K1153" s="1">
        <v>0.827</v>
      </c>
      <c r="L1153" s="6" t="str">
        <f>if(J1153&gt;QUARTILE!$B$3, "TOP", if(J1153&lt;QUARTILE!$B$4, "BOTTOM", 0))</f>
        <v>BOTTOM</v>
      </c>
      <c r="M1153" s="6">
        <f t="shared" si="1"/>
        <v>2</v>
      </c>
    </row>
    <row r="1154">
      <c r="A1154" s="1">
        <v>104671.0</v>
      </c>
      <c r="B1154" s="1">
        <v>38.0</v>
      </c>
      <c r="C1154" s="1">
        <v>45000.0</v>
      </c>
      <c r="D1154" s="1" t="s">
        <v>24</v>
      </c>
      <c r="E1154" s="1">
        <v>965.73</v>
      </c>
      <c r="F1154" s="1">
        <v>3.0</v>
      </c>
      <c r="G1154" s="1">
        <v>29.0</v>
      </c>
      <c r="H1154" s="1">
        <v>10.0</v>
      </c>
      <c r="I1154" s="1" t="s">
        <v>22</v>
      </c>
      <c r="J1154" s="1">
        <v>0.092</v>
      </c>
      <c r="K1154" s="1">
        <v>0.75</v>
      </c>
      <c r="L1154" s="6" t="str">
        <f>if(J1154&gt;QUARTILE!$B$3, "TOP", if(J1154&lt;QUARTILE!$B$4, "BOTTOM", 0))</f>
        <v>BOTTOM</v>
      </c>
      <c r="M1154" s="6">
        <f t="shared" si="1"/>
        <v>2</v>
      </c>
    </row>
    <row r="1155">
      <c r="A1155" s="1">
        <v>104672.0</v>
      </c>
      <c r="B1155" s="1">
        <v>71.0</v>
      </c>
      <c r="C1155" s="1">
        <v>54000.0</v>
      </c>
      <c r="D1155" s="1" t="s">
        <v>21</v>
      </c>
      <c r="E1155" s="1">
        <v>2917.58</v>
      </c>
      <c r="F1155" s="1">
        <v>2.0</v>
      </c>
      <c r="G1155" s="1">
        <v>19.0</v>
      </c>
      <c r="H1155" s="1">
        <v>2.0</v>
      </c>
      <c r="I1155" s="1" t="s">
        <v>22</v>
      </c>
      <c r="J1155" s="1">
        <v>0.216</v>
      </c>
      <c r="K1155" s="1">
        <v>0.952</v>
      </c>
      <c r="L1155" s="6" t="str">
        <f>if(J1155&gt;QUARTILE!$B$3, "TOP", if(J1155&lt;QUARTILE!$B$4, "BOTTOM", 0))</f>
        <v>BOTTOM</v>
      </c>
      <c r="M1155" s="6">
        <f t="shared" si="1"/>
        <v>2</v>
      </c>
    </row>
    <row r="1156">
      <c r="A1156" s="1">
        <v>104676.0</v>
      </c>
      <c r="B1156" s="1">
        <v>52.0</v>
      </c>
      <c r="C1156" s="1">
        <v>12000.0</v>
      </c>
      <c r="D1156" s="1" t="s">
        <v>27</v>
      </c>
      <c r="E1156" s="1">
        <v>1862.83</v>
      </c>
      <c r="F1156" s="1">
        <v>1.0</v>
      </c>
      <c r="G1156" s="1">
        <v>18.0</v>
      </c>
      <c r="H1156" s="1">
        <v>6.0</v>
      </c>
      <c r="I1156" s="1" t="s">
        <v>22</v>
      </c>
      <c r="J1156" s="1">
        <v>0.024</v>
      </c>
      <c r="K1156" s="1">
        <v>0.906</v>
      </c>
      <c r="L1156" s="6" t="str">
        <f>if(J1156&gt;QUARTILE!$B$3, "TOP", if(J1156&lt;QUARTILE!$B$4, "BOTTOM", 0))</f>
        <v>BOTTOM</v>
      </c>
      <c r="M1156" s="6">
        <f t="shared" si="1"/>
        <v>2</v>
      </c>
    </row>
    <row r="1157">
      <c r="A1157" s="1">
        <v>104677.0</v>
      </c>
      <c r="B1157" s="1">
        <v>62.0</v>
      </c>
      <c r="C1157" s="1">
        <v>22000.0</v>
      </c>
      <c r="D1157" s="1" t="s">
        <v>21</v>
      </c>
      <c r="E1157" s="1">
        <v>8633.96</v>
      </c>
      <c r="F1157" s="1">
        <v>4.0</v>
      </c>
      <c r="G1157" s="1">
        <v>25.0</v>
      </c>
      <c r="H1157" s="1">
        <v>2.0</v>
      </c>
      <c r="I1157" s="1" t="s">
        <v>22</v>
      </c>
      <c r="J1157" s="1">
        <v>0.117</v>
      </c>
      <c r="K1157" s="1">
        <v>0.54</v>
      </c>
      <c r="L1157" s="6" t="str">
        <f>if(J1157&gt;QUARTILE!$B$3, "TOP", if(J1157&lt;QUARTILE!$B$4, "BOTTOM", 0))</f>
        <v>BOTTOM</v>
      </c>
      <c r="M1157" s="6">
        <f t="shared" si="1"/>
        <v>2</v>
      </c>
    </row>
    <row r="1158">
      <c r="A1158" s="1">
        <v>104678.0</v>
      </c>
      <c r="B1158" s="1">
        <v>72.0</v>
      </c>
      <c r="C1158" s="1">
        <v>8000.0</v>
      </c>
      <c r="D1158" s="1" t="s">
        <v>23</v>
      </c>
      <c r="E1158" s="1">
        <v>48468.7</v>
      </c>
      <c r="F1158" s="1">
        <v>3.0</v>
      </c>
      <c r="G1158" s="1">
        <v>24.0</v>
      </c>
      <c r="H1158" s="1">
        <v>7.0</v>
      </c>
      <c r="I1158" s="1" t="s">
        <v>18</v>
      </c>
      <c r="J1158" s="1">
        <v>0.16</v>
      </c>
      <c r="K1158" s="1">
        <v>0.582</v>
      </c>
      <c r="L1158" s="6" t="str">
        <f>if(J1158&gt;QUARTILE!$B$3, "TOP", if(J1158&lt;QUARTILE!$B$4, "BOTTOM", 0))</f>
        <v>BOTTOM</v>
      </c>
      <c r="M1158" s="6">
        <f t="shared" si="1"/>
        <v>1</v>
      </c>
    </row>
    <row r="1159">
      <c r="A1159" s="1">
        <v>104680.0</v>
      </c>
      <c r="B1159" s="1">
        <v>70.0</v>
      </c>
      <c r="C1159" s="1">
        <v>23000.0</v>
      </c>
      <c r="D1159" s="1" t="s">
        <v>27</v>
      </c>
      <c r="E1159" s="1">
        <v>6171.21</v>
      </c>
      <c r="F1159" s="1">
        <v>2.0</v>
      </c>
      <c r="G1159" s="1">
        <v>22.0</v>
      </c>
      <c r="H1159" s="1">
        <v>2.0</v>
      </c>
      <c r="I1159" s="1" t="s">
        <v>22</v>
      </c>
      <c r="J1159" s="1">
        <v>0.313</v>
      </c>
      <c r="K1159" s="1">
        <v>0.394</v>
      </c>
      <c r="L1159" s="6" t="str">
        <f>if(J1159&gt;QUARTILE!$B$3, "TOP", if(J1159&lt;QUARTILE!$B$4, "BOTTOM", 0))</f>
        <v>BOTTOM</v>
      </c>
      <c r="M1159" s="6">
        <f t="shared" si="1"/>
        <v>2</v>
      </c>
    </row>
    <row r="1160">
      <c r="A1160" s="1">
        <v>104685.0</v>
      </c>
      <c r="B1160" s="1">
        <v>61.0</v>
      </c>
      <c r="C1160" s="1">
        <v>19000.0</v>
      </c>
      <c r="D1160" s="1" t="s">
        <v>27</v>
      </c>
      <c r="E1160" s="1">
        <v>26981.59</v>
      </c>
      <c r="F1160" s="1">
        <v>1.0</v>
      </c>
      <c r="G1160" s="1">
        <v>15.0</v>
      </c>
      <c r="H1160" s="1">
        <v>3.0</v>
      </c>
      <c r="I1160" s="1" t="s">
        <v>22</v>
      </c>
      <c r="J1160" s="1">
        <v>0.233</v>
      </c>
      <c r="K1160" s="1">
        <v>0.333</v>
      </c>
      <c r="L1160" s="6" t="str">
        <f>if(J1160&gt;QUARTILE!$B$3, "TOP", if(J1160&lt;QUARTILE!$B$4, "BOTTOM", 0))</f>
        <v>BOTTOM</v>
      </c>
      <c r="M1160" s="6">
        <f t="shared" si="1"/>
        <v>2</v>
      </c>
    </row>
    <row r="1161">
      <c r="A1161" s="1">
        <v>104689.0</v>
      </c>
      <c r="B1161" s="1">
        <v>20.0</v>
      </c>
      <c r="C1161" s="1">
        <v>31000.0</v>
      </c>
      <c r="D1161" s="1" t="s">
        <v>24</v>
      </c>
      <c r="E1161" s="1">
        <v>36181.34</v>
      </c>
      <c r="F1161" s="1">
        <v>5.0</v>
      </c>
      <c r="G1161" s="1">
        <v>23.0</v>
      </c>
      <c r="H1161" s="1">
        <v>12.0</v>
      </c>
      <c r="I1161" s="1" t="s">
        <v>18</v>
      </c>
      <c r="J1161" s="1">
        <v>0.132</v>
      </c>
      <c r="K1161" s="1">
        <v>0.249</v>
      </c>
      <c r="L1161" s="6" t="str">
        <f>if(J1161&gt;QUARTILE!$B$3, "TOP", if(J1161&lt;QUARTILE!$B$4, "BOTTOM", 0))</f>
        <v>BOTTOM</v>
      </c>
      <c r="M1161" s="6">
        <f t="shared" si="1"/>
        <v>1</v>
      </c>
    </row>
    <row r="1162">
      <c r="A1162" s="1">
        <v>104691.0</v>
      </c>
      <c r="B1162" s="1">
        <v>61.0</v>
      </c>
      <c r="C1162" s="1">
        <v>33000.0</v>
      </c>
      <c r="D1162" s="1" t="s">
        <v>23</v>
      </c>
      <c r="E1162" s="1">
        <v>10228.0</v>
      </c>
      <c r="F1162" s="1">
        <v>1.0</v>
      </c>
      <c r="G1162" s="1">
        <v>19.0</v>
      </c>
      <c r="H1162" s="1">
        <v>4.0</v>
      </c>
      <c r="I1162" s="1" t="s">
        <v>22</v>
      </c>
      <c r="J1162" s="1">
        <v>0.179</v>
      </c>
      <c r="K1162" s="1">
        <v>0.316</v>
      </c>
      <c r="L1162" s="6" t="str">
        <f>if(J1162&gt;QUARTILE!$B$3, "TOP", if(J1162&lt;QUARTILE!$B$4, "BOTTOM", 0))</f>
        <v>BOTTOM</v>
      </c>
      <c r="M1162" s="6">
        <f t="shared" si="1"/>
        <v>2</v>
      </c>
    </row>
    <row r="1163">
      <c r="A1163" s="1">
        <v>104692.0</v>
      </c>
      <c r="B1163" s="1">
        <v>32.0</v>
      </c>
      <c r="C1163" s="1">
        <v>18000.0</v>
      </c>
      <c r="D1163" s="1" t="s">
        <v>24</v>
      </c>
      <c r="E1163" s="1">
        <v>43920.72</v>
      </c>
      <c r="F1163" s="1">
        <v>1.0</v>
      </c>
      <c r="G1163" s="1">
        <v>21.0</v>
      </c>
      <c r="H1163" s="1">
        <v>8.0</v>
      </c>
      <c r="I1163" s="1" t="s">
        <v>18</v>
      </c>
      <c r="J1163" s="1">
        <v>0.115</v>
      </c>
      <c r="K1163" s="1">
        <v>0.76</v>
      </c>
      <c r="L1163" s="6" t="str">
        <f>if(J1163&gt;QUARTILE!$B$3, "TOP", if(J1163&lt;QUARTILE!$B$4, "BOTTOM", 0))</f>
        <v>BOTTOM</v>
      </c>
      <c r="M1163" s="6">
        <f t="shared" si="1"/>
        <v>1</v>
      </c>
    </row>
    <row r="1164">
      <c r="A1164" s="1">
        <v>104695.0</v>
      </c>
      <c r="B1164" s="1">
        <v>40.0</v>
      </c>
      <c r="C1164" s="1">
        <v>40000.0</v>
      </c>
      <c r="D1164" s="1" t="s">
        <v>27</v>
      </c>
      <c r="E1164" s="1">
        <v>19711.18</v>
      </c>
      <c r="F1164" s="1">
        <v>3.0</v>
      </c>
      <c r="G1164" s="1">
        <v>23.0</v>
      </c>
      <c r="H1164" s="1">
        <v>8.0</v>
      </c>
      <c r="I1164" s="1" t="s">
        <v>22</v>
      </c>
      <c r="J1164" s="1">
        <v>0.066</v>
      </c>
      <c r="K1164" s="1">
        <v>0.225</v>
      </c>
      <c r="L1164" s="6" t="str">
        <f>if(J1164&gt;QUARTILE!$B$3, "TOP", if(J1164&lt;QUARTILE!$B$4, "BOTTOM", 0))</f>
        <v>BOTTOM</v>
      </c>
      <c r="M1164" s="6">
        <f t="shared" si="1"/>
        <v>2</v>
      </c>
    </row>
    <row r="1165">
      <c r="A1165" s="1">
        <v>104696.0</v>
      </c>
      <c r="B1165" s="1">
        <v>57.0</v>
      </c>
      <c r="C1165" s="1">
        <v>19000.0</v>
      </c>
      <c r="D1165" s="1" t="s">
        <v>23</v>
      </c>
      <c r="E1165" s="1">
        <v>18006.76</v>
      </c>
      <c r="F1165" s="1">
        <v>1.0</v>
      </c>
      <c r="G1165" s="1">
        <v>15.0</v>
      </c>
      <c r="H1165" s="1">
        <v>4.0</v>
      </c>
      <c r="I1165" s="1" t="s">
        <v>22</v>
      </c>
      <c r="J1165" s="1">
        <v>0.102</v>
      </c>
      <c r="K1165" s="1">
        <v>0.19</v>
      </c>
      <c r="L1165" s="6" t="str">
        <f>if(J1165&gt;QUARTILE!$B$3, "TOP", if(J1165&lt;QUARTILE!$B$4, "BOTTOM", 0))</f>
        <v>BOTTOM</v>
      </c>
      <c r="M1165" s="6">
        <f t="shared" si="1"/>
        <v>2</v>
      </c>
    </row>
    <row r="1166">
      <c r="A1166" s="1">
        <v>104707.0</v>
      </c>
      <c r="B1166" s="1">
        <v>41.0</v>
      </c>
      <c r="C1166" s="1">
        <v>20000.0</v>
      </c>
      <c r="D1166" s="1" t="s">
        <v>30</v>
      </c>
      <c r="E1166" s="1">
        <v>1050.29</v>
      </c>
      <c r="F1166" s="1">
        <v>3.0</v>
      </c>
      <c r="G1166" s="1">
        <v>16.0</v>
      </c>
      <c r="H1166" s="1">
        <v>9.0</v>
      </c>
      <c r="I1166" s="1" t="s">
        <v>22</v>
      </c>
      <c r="J1166" s="1">
        <v>0.004</v>
      </c>
      <c r="K1166" s="1">
        <v>0.615</v>
      </c>
      <c r="L1166" s="6" t="str">
        <f>if(J1166&gt;QUARTILE!$B$3, "TOP", if(J1166&lt;QUARTILE!$B$4, "BOTTOM", 0))</f>
        <v>BOTTOM</v>
      </c>
      <c r="M1166" s="6">
        <f t="shared" si="1"/>
        <v>2</v>
      </c>
    </row>
    <row r="1167">
      <c r="A1167" s="1">
        <v>104712.0</v>
      </c>
      <c r="B1167" s="1">
        <v>54.0</v>
      </c>
      <c r="C1167" s="1">
        <v>19000.0</v>
      </c>
      <c r="D1167" s="1" t="s">
        <v>23</v>
      </c>
      <c r="E1167" s="1">
        <v>1246.67</v>
      </c>
      <c r="F1167" s="1">
        <v>1.0</v>
      </c>
      <c r="G1167" s="1">
        <v>24.0</v>
      </c>
      <c r="H1167" s="1">
        <v>4.0</v>
      </c>
      <c r="I1167" s="1" t="s">
        <v>22</v>
      </c>
      <c r="J1167" s="1">
        <v>0.075</v>
      </c>
      <c r="K1167" s="1">
        <v>0.51</v>
      </c>
      <c r="L1167" s="6" t="str">
        <f>if(J1167&gt;QUARTILE!$B$3, "TOP", if(J1167&lt;QUARTILE!$B$4, "BOTTOM", 0))</f>
        <v>BOTTOM</v>
      </c>
      <c r="M1167" s="6">
        <f t="shared" si="1"/>
        <v>2</v>
      </c>
    </row>
    <row r="1168">
      <c r="A1168" s="1">
        <v>104722.0</v>
      </c>
      <c r="B1168" s="1">
        <v>46.0</v>
      </c>
      <c r="C1168" s="1">
        <v>26000.0</v>
      </c>
      <c r="D1168" s="1" t="s">
        <v>23</v>
      </c>
      <c r="E1168" s="1">
        <v>6542.88</v>
      </c>
      <c r="F1168" s="1">
        <v>4.0</v>
      </c>
      <c r="G1168" s="1">
        <v>19.0</v>
      </c>
      <c r="H1168" s="1">
        <v>11.0</v>
      </c>
      <c r="I1168" s="1" t="s">
        <v>18</v>
      </c>
      <c r="J1168" s="1">
        <v>0.101</v>
      </c>
      <c r="K1168" s="1">
        <v>0.334</v>
      </c>
      <c r="L1168" s="6" t="str">
        <f>if(J1168&gt;QUARTILE!$B$3, "TOP", if(J1168&lt;QUARTILE!$B$4, "BOTTOM", 0))</f>
        <v>BOTTOM</v>
      </c>
      <c r="M1168" s="6">
        <f t="shared" si="1"/>
        <v>1</v>
      </c>
    </row>
    <row r="1169">
      <c r="A1169" s="1">
        <v>104723.0</v>
      </c>
      <c r="B1169" s="1">
        <v>27.0</v>
      </c>
      <c r="C1169" s="1">
        <v>41000.0</v>
      </c>
      <c r="D1169" s="1" t="s">
        <v>27</v>
      </c>
      <c r="E1169" s="1">
        <v>3116.77</v>
      </c>
      <c r="F1169" s="1">
        <v>3.0</v>
      </c>
      <c r="G1169" s="1">
        <v>22.0</v>
      </c>
      <c r="H1169" s="1">
        <v>12.0</v>
      </c>
      <c r="I1169" s="1" t="s">
        <v>22</v>
      </c>
      <c r="J1169" s="1">
        <v>0.117</v>
      </c>
      <c r="K1169" s="1">
        <v>0.18</v>
      </c>
      <c r="L1169" s="6" t="str">
        <f>if(J1169&gt;QUARTILE!$B$3, "TOP", if(J1169&lt;QUARTILE!$B$4, "BOTTOM", 0))</f>
        <v>BOTTOM</v>
      </c>
      <c r="M1169" s="6">
        <f t="shared" si="1"/>
        <v>2</v>
      </c>
    </row>
    <row r="1170">
      <c r="A1170" s="1">
        <v>104724.0</v>
      </c>
      <c r="B1170" s="1">
        <v>77.0</v>
      </c>
      <c r="C1170" s="1">
        <v>41000.0</v>
      </c>
      <c r="D1170" s="1" t="s">
        <v>25</v>
      </c>
      <c r="E1170" s="1">
        <v>8048.35</v>
      </c>
      <c r="F1170" s="1">
        <v>3.0</v>
      </c>
      <c r="G1170" s="1">
        <v>17.0</v>
      </c>
      <c r="H1170" s="1">
        <v>5.0</v>
      </c>
      <c r="I1170" s="1" t="s">
        <v>22</v>
      </c>
      <c r="J1170" s="1">
        <v>0.133</v>
      </c>
      <c r="K1170" s="1">
        <v>0.519</v>
      </c>
      <c r="L1170" s="6" t="str">
        <f>if(J1170&gt;QUARTILE!$B$3, "TOP", if(J1170&lt;QUARTILE!$B$4, "BOTTOM", 0))</f>
        <v>BOTTOM</v>
      </c>
      <c r="M1170" s="6">
        <f t="shared" si="1"/>
        <v>2</v>
      </c>
    </row>
    <row r="1171">
      <c r="A1171" s="1">
        <v>104730.0</v>
      </c>
      <c r="B1171" s="1">
        <v>48.0</v>
      </c>
      <c r="C1171" s="1">
        <v>22000.0</v>
      </c>
      <c r="D1171" s="1" t="s">
        <v>25</v>
      </c>
      <c r="E1171" s="1">
        <v>180.88</v>
      </c>
      <c r="F1171" s="1">
        <v>5.0</v>
      </c>
      <c r="G1171" s="1">
        <v>21.0</v>
      </c>
      <c r="H1171" s="1">
        <v>8.0</v>
      </c>
      <c r="I1171" s="1" t="s">
        <v>22</v>
      </c>
      <c r="J1171" s="1">
        <v>0.233</v>
      </c>
      <c r="K1171" s="1">
        <v>0.269</v>
      </c>
      <c r="L1171" s="6" t="str">
        <f>if(J1171&gt;QUARTILE!$B$3, "TOP", if(J1171&lt;QUARTILE!$B$4, "BOTTOM", 0))</f>
        <v>BOTTOM</v>
      </c>
      <c r="M1171" s="6">
        <f t="shared" si="1"/>
        <v>2</v>
      </c>
    </row>
    <row r="1172">
      <c r="A1172" s="1">
        <v>104735.0</v>
      </c>
      <c r="B1172" s="1">
        <v>66.0</v>
      </c>
      <c r="C1172" s="1">
        <v>11000.0</v>
      </c>
      <c r="D1172" s="1" t="s">
        <v>27</v>
      </c>
      <c r="E1172" s="1">
        <v>22196.05</v>
      </c>
      <c r="F1172" s="1">
        <v>3.0</v>
      </c>
      <c r="G1172" s="1">
        <v>23.0</v>
      </c>
      <c r="H1172" s="1">
        <v>4.0</v>
      </c>
      <c r="I1172" s="1" t="s">
        <v>22</v>
      </c>
      <c r="J1172" s="1">
        <v>0.028</v>
      </c>
      <c r="K1172" s="1">
        <v>0.834</v>
      </c>
      <c r="L1172" s="6" t="str">
        <f>if(J1172&gt;QUARTILE!$B$3, "TOP", if(J1172&lt;QUARTILE!$B$4, "BOTTOM", 0))</f>
        <v>BOTTOM</v>
      </c>
      <c r="M1172" s="6">
        <f t="shared" si="1"/>
        <v>2</v>
      </c>
    </row>
    <row r="1173">
      <c r="A1173" s="1">
        <v>104736.0</v>
      </c>
      <c r="B1173" s="1">
        <v>55.0</v>
      </c>
      <c r="C1173" s="1">
        <v>29000.0</v>
      </c>
      <c r="D1173" s="1" t="s">
        <v>31</v>
      </c>
      <c r="E1173" s="1">
        <v>6481.58</v>
      </c>
      <c r="F1173" s="1">
        <v>2.0</v>
      </c>
      <c r="G1173" s="1">
        <v>30.0</v>
      </c>
      <c r="H1173" s="1">
        <v>6.0</v>
      </c>
      <c r="I1173" s="1" t="s">
        <v>22</v>
      </c>
      <c r="J1173" s="1">
        <v>0.089</v>
      </c>
      <c r="K1173" s="1">
        <v>0.029</v>
      </c>
      <c r="L1173" s="6" t="str">
        <f>if(J1173&gt;QUARTILE!$B$3, "TOP", if(J1173&lt;QUARTILE!$B$4, "BOTTOM", 0))</f>
        <v>BOTTOM</v>
      </c>
      <c r="M1173" s="6">
        <f t="shared" si="1"/>
        <v>2</v>
      </c>
    </row>
    <row r="1174">
      <c r="A1174" s="1">
        <v>104737.0</v>
      </c>
      <c r="B1174" s="1">
        <v>22.0</v>
      </c>
      <c r="C1174" s="1">
        <v>21000.0</v>
      </c>
      <c r="D1174" s="1" t="s">
        <v>31</v>
      </c>
      <c r="E1174" s="1">
        <v>5904.71</v>
      </c>
      <c r="F1174" s="1">
        <v>5.0</v>
      </c>
      <c r="G1174" s="1">
        <v>25.0</v>
      </c>
      <c r="H1174" s="1">
        <v>14.0</v>
      </c>
      <c r="I1174" s="1" t="s">
        <v>22</v>
      </c>
      <c r="J1174" s="1">
        <v>0.046</v>
      </c>
      <c r="K1174" s="1">
        <v>0.229</v>
      </c>
      <c r="L1174" s="6" t="str">
        <f>if(J1174&gt;QUARTILE!$B$3, "TOP", if(J1174&lt;QUARTILE!$B$4, "BOTTOM", 0))</f>
        <v>BOTTOM</v>
      </c>
      <c r="M1174" s="6">
        <f t="shared" si="1"/>
        <v>2</v>
      </c>
    </row>
    <row r="1175">
      <c r="A1175" s="1">
        <v>104747.0</v>
      </c>
      <c r="B1175" s="1">
        <v>21.0</v>
      </c>
      <c r="C1175" s="1">
        <v>13000.0</v>
      </c>
      <c r="D1175" s="1" t="s">
        <v>17</v>
      </c>
      <c r="E1175" s="1">
        <v>13309.46</v>
      </c>
      <c r="F1175" s="1">
        <v>1.0</v>
      </c>
      <c r="G1175" s="1">
        <v>14.0</v>
      </c>
      <c r="H1175" s="1">
        <v>14.0</v>
      </c>
      <c r="I1175" s="1" t="s">
        <v>18</v>
      </c>
      <c r="J1175" s="1">
        <v>0.194</v>
      </c>
      <c r="K1175" s="1">
        <v>0.283</v>
      </c>
      <c r="L1175" s="6" t="str">
        <f>if(J1175&gt;QUARTILE!$B$3, "TOP", if(J1175&lt;QUARTILE!$B$4, "BOTTOM", 0))</f>
        <v>BOTTOM</v>
      </c>
      <c r="M1175" s="6">
        <f t="shared" si="1"/>
        <v>1</v>
      </c>
    </row>
    <row r="1176">
      <c r="A1176" s="1">
        <v>104751.0</v>
      </c>
      <c r="B1176" s="1">
        <v>22.0</v>
      </c>
      <c r="C1176" s="1">
        <v>14000.0</v>
      </c>
      <c r="D1176" s="1" t="s">
        <v>23</v>
      </c>
      <c r="E1176" s="1">
        <v>3314.77</v>
      </c>
      <c r="F1176" s="1">
        <v>4.0</v>
      </c>
      <c r="G1176" s="1">
        <v>22.0</v>
      </c>
      <c r="H1176" s="1">
        <v>17.0</v>
      </c>
      <c r="I1176" s="1" t="s">
        <v>18</v>
      </c>
      <c r="J1176" s="1">
        <v>0.187</v>
      </c>
      <c r="K1176" s="1">
        <v>0.081</v>
      </c>
      <c r="L1176" s="6" t="str">
        <f>if(J1176&gt;QUARTILE!$B$3, "TOP", if(J1176&lt;QUARTILE!$B$4, "BOTTOM", 0))</f>
        <v>BOTTOM</v>
      </c>
      <c r="M1176" s="6">
        <f t="shared" si="1"/>
        <v>1</v>
      </c>
    </row>
    <row r="1177">
      <c r="A1177" s="1">
        <v>104753.0</v>
      </c>
      <c r="B1177" s="1">
        <v>73.0</v>
      </c>
      <c r="C1177" s="1">
        <v>13000.0</v>
      </c>
      <c r="D1177" s="1" t="s">
        <v>25</v>
      </c>
      <c r="E1177" s="1">
        <v>2116.76</v>
      </c>
      <c r="F1177" s="1">
        <v>5.0</v>
      </c>
      <c r="G1177" s="1">
        <v>12.0</v>
      </c>
      <c r="H1177" s="1">
        <v>3.0</v>
      </c>
      <c r="I1177" s="1" t="s">
        <v>22</v>
      </c>
      <c r="J1177" s="1">
        <v>0.057</v>
      </c>
      <c r="K1177" s="1">
        <v>0.914</v>
      </c>
      <c r="L1177" s="6" t="str">
        <f>if(J1177&gt;QUARTILE!$B$3, "TOP", if(J1177&lt;QUARTILE!$B$4, "BOTTOM", 0))</f>
        <v>BOTTOM</v>
      </c>
      <c r="M1177" s="6">
        <f t="shared" si="1"/>
        <v>2</v>
      </c>
    </row>
    <row r="1178">
      <c r="A1178" s="1">
        <v>104757.0</v>
      </c>
      <c r="B1178" s="1">
        <v>28.0</v>
      </c>
      <c r="C1178" s="1">
        <v>32000.0</v>
      </c>
      <c r="D1178" s="1" t="s">
        <v>21</v>
      </c>
      <c r="E1178" s="1">
        <v>7827.46</v>
      </c>
      <c r="F1178" s="1">
        <v>1.0</v>
      </c>
      <c r="G1178" s="1">
        <v>23.0</v>
      </c>
      <c r="H1178" s="1">
        <v>19.0</v>
      </c>
      <c r="I1178" s="1" t="s">
        <v>22</v>
      </c>
      <c r="J1178" s="1">
        <v>0.098</v>
      </c>
      <c r="K1178" s="1">
        <v>0.063</v>
      </c>
      <c r="L1178" s="6" t="str">
        <f>if(J1178&gt;QUARTILE!$B$3, "TOP", if(J1178&lt;QUARTILE!$B$4, "BOTTOM", 0))</f>
        <v>BOTTOM</v>
      </c>
      <c r="M1178" s="6">
        <f t="shared" si="1"/>
        <v>2</v>
      </c>
    </row>
    <row r="1179">
      <c r="A1179" s="1">
        <v>104758.0</v>
      </c>
      <c r="B1179" s="1">
        <v>62.0</v>
      </c>
      <c r="C1179" s="1">
        <v>7000.0</v>
      </c>
      <c r="D1179" s="1" t="s">
        <v>25</v>
      </c>
      <c r="E1179" s="1">
        <v>7422.03</v>
      </c>
      <c r="F1179" s="1">
        <v>3.0</v>
      </c>
      <c r="G1179" s="1">
        <v>20.0</v>
      </c>
      <c r="H1179" s="1">
        <v>3.0</v>
      </c>
      <c r="I1179" s="1" t="s">
        <v>22</v>
      </c>
      <c r="J1179" s="1">
        <v>0.244</v>
      </c>
      <c r="K1179" s="1">
        <v>0.627</v>
      </c>
      <c r="L1179" s="6" t="str">
        <f>if(J1179&gt;QUARTILE!$B$3, "TOP", if(J1179&lt;QUARTILE!$B$4, "BOTTOM", 0))</f>
        <v>BOTTOM</v>
      </c>
      <c r="M1179" s="6">
        <f t="shared" si="1"/>
        <v>2</v>
      </c>
    </row>
    <row r="1180">
      <c r="A1180" s="1">
        <v>104761.0</v>
      </c>
      <c r="B1180" s="1">
        <v>44.0</v>
      </c>
      <c r="C1180" s="1">
        <v>15000.0</v>
      </c>
      <c r="D1180" s="1" t="s">
        <v>23</v>
      </c>
      <c r="E1180" s="1">
        <v>14587.44</v>
      </c>
      <c r="F1180" s="1">
        <v>1.0</v>
      </c>
      <c r="G1180" s="1">
        <v>21.0</v>
      </c>
      <c r="H1180" s="1">
        <v>13.0</v>
      </c>
      <c r="I1180" s="1" t="s">
        <v>18</v>
      </c>
      <c r="J1180" s="1">
        <v>0.056</v>
      </c>
      <c r="K1180" s="1">
        <v>0.533</v>
      </c>
      <c r="L1180" s="6" t="str">
        <f>if(J1180&gt;QUARTILE!$B$3, "TOP", if(J1180&lt;QUARTILE!$B$4, "BOTTOM", 0))</f>
        <v>BOTTOM</v>
      </c>
      <c r="M1180" s="6">
        <f t="shared" si="1"/>
        <v>1</v>
      </c>
    </row>
    <row r="1181">
      <c r="A1181" s="1">
        <v>104766.0</v>
      </c>
      <c r="B1181" s="1">
        <v>59.0</v>
      </c>
      <c r="C1181" s="1">
        <v>59000.0</v>
      </c>
      <c r="D1181" s="1" t="s">
        <v>25</v>
      </c>
      <c r="E1181" s="1">
        <v>9681.75</v>
      </c>
      <c r="F1181" s="1">
        <v>5.0</v>
      </c>
      <c r="G1181" s="1">
        <v>26.0</v>
      </c>
      <c r="H1181" s="1">
        <v>4.0</v>
      </c>
      <c r="I1181" s="1" t="s">
        <v>22</v>
      </c>
      <c r="J1181" s="1">
        <v>0.284</v>
      </c>
      <c r="K1181" s="1">
        <v>0.136</v>
      </c>
      <c r="L1181" s="6" t="str">
        <f>if(J1181&gt;QUARTILE!$B$3, "TOP", if(J1181&lt;QUARTILE!$B$4, "BOTTOM", 0))</f>
        <v>BOTTOM</v>
      </c>
      <c r="M1181" s="6">
        <f t="shared" si="1"/>
        <v>2</v>
      </c>
    </row>
    <row r="1182">
      <c r="A1182" s="1">
        <v>104768.0</v>
      </c>
      <c r="B1182" s="1">
        <v>67.0</v>
      </c>
      <c r="C1182" s="1">
        <v>23000.0</v>
      </c>
      <c r="D1182" s="1" t="s">
        <v>23</v>
      </c>
      <c r="E1182" s="1">
        <v>48889.02</v>
      </c>
      <c r="F1182" s="1">
        <v>2.0</v>
      </c>
      <c r="G1182" s="1">
        <v>19.0</v>
      </c>
      <c r="H1182" s="1">
        <v>5.0</v>
      </c>
      <c r="I1182" s="1" t="s">
        <v>18</v>
      </c>
      <c r="J1182" s="1">
        <v>0.249</v>
      </c>
      <c r="K1182" s="1">
        <v>0.052</v>
      </c>
      <c r="L1182" s="6" t="str">
        <f>if(J1182&gt;QUARTILE!$B$3, "TOP", if(J1182&lt;QUARTILE!$B$4, "BOTTOM", 0))</f>
        <v>BOTTOM</v>
      </c>
      <c r="M1182" s="6">
        <f t="shared" si="1"/>
        <v>1</v>
      </c>
    </row>
    <row r="1183">
      <c r="A1183" s="1">
        <v>104771.0</v>
      </c>
      <c r="B1183" s="1">
        <v>78.0</v>
      </c>
      <c r="C1183" s="1">
        <v>19000.0</v>
      </c>
      <c r="D1183" s="1" t="s">
        <v>25</v>
      </c>
      <c r="E1183" s="1">
        <v>5066.45</v>
      </c>
      <c r="F1183" s="1">
        <v>2.0</v>
      </c>
      <c r="G1183" s="1">
        <v>20.0</v>
      </c>
      <c r="H1183" s="1">
        <v>1.0</v>
      </c>
      <c r="I1183" s="1" t="s">
        <v>22</v>
      </c>
      <c r="J1183" s="1">
        <v>0.191</v>
      </c>
      <c r="K1183" s="1">
        <v>0.159</v>
      </c>
      <c r="L1183" s="6" t="str">
        <f>if(J1183&gt;QUARTILE!$B$3, "TOP", if(J1183&lt;QUARTILE!$B$4, "BOTTOM", 0))</f>
        <v>BOTTOM</v>
      </c>
      <c r="M1183" s="6">
        <f t="shared" si="1"/>
        <v>2</v>
      </c>
    </row>
    <row r="1184">
      <c r="A1184" s="1">
        <v>104772.0</v>
      </c>
      <c r="B1184" s="1">
        <v>32.0</v>
      </c>
      <c r="C1184" s="1">
        <v>22000.0</v>
      </c>
      <c r="D1184" s="1" t="s">
        <v>27</v>
      </c>
      <c r="E1184" s="1">
        <v>33770.19</v>
      </c>
      <c r="F1184" s="1">
        <v>2.0</v>
      </c>
      <c r="G1184" s="1">
        <v>23.0</v>
      </c>
      <c r="H1184" s="1">
        <v>10.0</v>
      </c>
      <c r="I1184" s="1" t="s">
        <v>18</v>
      </c>
      <c r="J1184" s="1">
        <v>0.189</v>
      </c>
      <c r="K1184" s="1">
        <v>0.06</v>
      </c>
      <c r="L1184" s="6" t="str">
        <f>if(J1184&gt;QUARTILE!$B$3, "TOP", if(J1184&lt;QUARTILE!$B$4, "BOTTOM", 0))</f>
        <v>BOTTOM</v>
      </c>
      <c r="M1184" s="6">
        <f t="shared" si="1"/>
        <v>1</v>
      </c>
    </row>
    <row r="1185">
      <c r="A1185" s="1">
        <v>104774.0</v>
      </c>
      <c r="B1185" s="1">
        <v>47.0</v>
      </c>
      <c r="C1185" s="1">
        <v>17000.0</v>
      </c>
      <c r="D1185" s="1" t="s">
        <v>23</v>
      </c>
      <c r="E1185" s="1">
        <v>4623.74</v>
      </c>
      <c r="F1185" s="1">
        <v>2.0</v>
      </c>
      <c r="G1185" s="1">
        <v>18.0</v>
      </c>
      <c r="H1185" s="1">
        <v>11.0</v>
      </c>
      <c r="I1185" s="1" t="s">
        <v>18</v>
      </c>
      <c r="J1185" s="1">
        <v>0.055</v>
      </c>
      <c r="K1185" s="1">
        <v>0.809</v>
      </c>
      <c r="L1185" s="6" t="str">
        <f>if(J1185&gt;QUARTILE!$B$3, "TOP", if(J1185&lt;QUARTILE!$B$4, "BOTTOM", 0))</f>
        <v>BOTTOM</v>
      </c>
      <c r="M1185" s="6">
        <f t="shared" si="1"/>
        <v>1</v>
      </c>
    </row>
    <row r="1186">
      <c r="A1186" s="1">
        <v>104776.0</v>
      </c>
      <c r="B1186" s="1">
        <v>54.0</v>
      </c>
      <c r="C1186" s="1">
        <v>14000.0</v>
      </c>
      <c r="D1186" s="1" t="s">
        <v>23</v>
      </c>
      <c r="E1186" s="1">
        <v>26317.17</v>
      </c>
      <c r="F1186" s="1">
        <v>1.0</v>
      </c>
      <c r="G1186" s="1">
        <v>26.0</v>
      </c>
      <c r="H1186" s="1">
        <v>3.0</v>
      </c>
      <c r="I1186" s="1" t="s">
        <v>22</v>
      </c>
      <c r="J1186" s="1">
        <v>0.221</v>
      </c>
      <c r="K1186" s="1">
        <v>0.996</v>
      </c>
      <c r="L1186" s="6" t="str">
        <f>if(J1186&gt;QUARTILE!$B$3, "TOP", if(J1186&lt;QUARTILE!$B$4, "BOTTOM", 0))</f>
        <v>BOTTOM</v>
      </c>
      <c r="M1186" s="6">
        <f t="shared" si="1"/>
        <v>2</v>
      </c>
    </row>
    <row r="1187">
      <c r="A1187" s="1">
        <v>104781.0</v>
      </c>
      <c r="B1187" s="1">
        <v>77.0</v>
      </c>
      <c r="C1187" s="1">
        <v>21000.0</v>
      </c>
      <c r="D1187" s="1" t="s">
        <v>25</v>
      </c>
      <c r="E1187" s="1">
        <v>10370.16</v>
      </c>
      <c r="F1187" s="1">
        <v>3.0</v>
      </c>
      <c r="G1187" s="1">
        <v>19.0</v>
      </c>
      <c r="H1187" s="1">
        <v>5.0</v>
      </c>
      <c r="I1187" s="1" t="s">
        <v>22</v>
      </c>
      <c r="J1187" s="1">
        <v>0.229</v>
      </c>
      <c r="K1187" s="1">
        <v>0.984</v>
      </c>
      <c r="L1187" s="6" t="str">
        <f>if(J1187&gt;QUARTILE!$B$3, "TOP", if(J1187&lt;QUARTILE!$B$4, "BOTTOM", 0))</f>
        <v>BOTTOM</v>
      </c>
      <c r="M1187" s="6">
        <f t="shared" si="1"/>
        <v>2</v>
      </c>
    </row>
    <row r="1188">
      <c r="A1188" s="1">
        <v>104784.0</v>
      </c>
      <c r="B1188" s="1">
        <v>40.0</v>
      </c>
      <c r="C1188" s="1">
        <v>14000.0</v>
      </c>
      <c r="D1188" s="1" t="s">
        <v>23</v>
      </c>
      <c r="E1188" s="1">
        <v>37019.69</v>
      </c>
      <c r="F1188" s="1">
        <v>4.0</v>
      </c>
      <c r="G1188" s="1">
        <v>20.0</v>
      </c>
      <c r="H1188" s="1">
        <v>15.0</v>
      </c>
      <c r="I1188" s="1" t="s">
        <v>22</v>
      </c>
      <c r="J1188" s="1">
        <v>0.239</v>
      </c>
      <c r="K1188" s="1">
        <v>0.005</v>
      </c>
      <c r="L1188" s="6" t="str">
        <f>if(J1188&gt;QUARTILE!$B$3, "TOP", if(J1188&lt;QUARTILE!$B$4, "BOTTOM", 0))</f>
        <v>BOTTOM</v>
      </c>
      <c r="M1188" s="6">
        <f t="shared" si="1"/>
        <v>2</v>
      </c>
    </row>
    <row r="1189">
      <c r="A1189" s="1">
        <v>104787.0</v>
      </c>
      <c r="B1189" s="1">
        <v>35.0</v>
      </c>
      <c r="C1189" s="1">
        <v>44000.0</v>
      </c>
      <c r="D1189" s="1" t="s">
        <v>23</v>
      </c>
      <c r="E1189" s="1">
        <v>602.12</v>
      </c>
      <c r="F1189" s="1">
        <v>3.0</v>
      </c>
      <c r="G1189" s="1">
        <v>16.0</v>
      </c>
      <c r="H1189" s="1">
        <v>19.0</v>
      </c>
      <c r="I1189" s="1" t="s">
        <v>18</v>
      </c>
      <c r="J1189" s="1">
        <v>0.152</v>
      </c>
      <c r="K1189" s="1">
        <v>0.855</v>
      </c>
      <c r="L1189" s="6" t="str">
        <f>if(J1189&gt;QUARTILE!$B$3, "TOP", if(J1189&lt;QUARTILE!$B$4, "BOTTOM", 0))</f>
        <v>BOTTOM</v>
      </c>
      <c r="M1189" s="6">
        <f t="shared" si="1"/>
        <v>1</v>
      </c>
    </row>
    <row r="1190">
      <c r="A1190" s="1">
        <v>104788.0</v>
      </c>
      <c r="B1190" s="1">
        <v>77.0</v>
      </c>
      <c r="C1190" s="1">
        <v>29000.0</v>
      </c>
      <c r="D1190" s="1" t="s">
        <v>25</v>
      </c>
      <c r="E1190" s="1">
        <v>18602.88</v>
      </c>
      <c r="F1190" s="1">
        <v>3.0</v>
      </c>
      <c r="G1190" s="1">
        <v>22.0</v>
      </c>
      <c r="H1190" s="1">
        <v>2.0</v>
      </c>
      <c r="I1190" s="1" t="s">
        <v>22</v>
      </c>
      <c r="J1190" s="1">
        <v>0.215</v>
      </c>
      <c r="K1190" s="1">
        <v>0.7</v>
      </c>
      <c r="L1190" s="6" t="str">
        <f>if(J1190&gt;QUARTILE!$B$3, "TOP", if(J1190&lt;QUARTILE!$B$4, "BOTTOM", 0))</f>
        <v>BOTTOM</v>
      </c>
      <c r="M1190" s="6">
        <f t="shared" si="1"/>
        <v>2</v>
      </c>
    </row>
    <row r="1191">
      <c r="A1191" s="1">
        <v>104789.0</v>
      </c>
      <c r="B1191" s="1">
        <v>26.0</v>
      </c>
      <c r="C1191" s="1">
        <v>30000.0</v>
      </c>
      <c r="D1191" s="1" t="s">
        <v>25</v>
      </c>
      <c r="E1191" s="1">
        <v>7949.39</v>
      </c>
      <c r="F1191" s="1">
        <v>1.0</v>
      </c>
      <c r="G1191" s="1">
        <v>26.0</v>
      </c>
      <c r="H1191" s="1">
        <v>15.0</v>
      </c>
      <c r="I1191" s="1" t="s">
        <v>18</v>
      </c>
      <c r="J1191" s="1">
        <v>0.136</v>
      </c>
      <c r="K1191" s="1">
        <v>0.184</v>
      </c>
      <c r="L1191" s="6" t="str">
        <f>if(J1191&gt;QUARTILE!$B$3, "TOP", if(J1191&lt;QUARTILE!$B$4, "BOTTOM", 0))</f>
        <v>BOTTOM</v>
      </c>
      <c r="M1191" s="6">
        <f t="shared" si="1"/>
        <v>1</v>
      </c>
    </row>
    <row r="1192">
      <c r="A1192" s="1">
        <v>104790.0</v>
      </c>
      <c r="B1192" s="1">
        <v>66.0</v>
      </c>
      <c r="C1192" s="1">
        <v>10000.0</v>
      </c>
      <c r="D1192" s="1" t="s">
        <v>23</v>
      </c>
      <c r="E1192" s="1">
        <v>17003.81</v>
      </c>
      <c r="F1192" s="1">
        <v>2.0</v>
      </c>
      <c r="G1192" s="1">
        <v>14.0</v>
      </c>
      <c r="H1192" s="1">
        <v>3.0</v>
      </c>
      <c r="I1192" s="1" t="s">
        <v>22</v>
      </c>
      <c r="J1192" s="1">
        <v>0.051</v>
      </c>
      <c r="K1192" s="1">
        <v>0.818</v>
      </c>
      <c r="L1192" s="6" t="str">
        <f>if(J1192&gt;QUARTILE!$B$3, "TOP", if(J1192&lt;QUARTILE!$B$4, "BOTTOM", 0))</f>
        <v>BOTTOM</v>
      </c>
      <c r="M1192" s="6">
        <f t="shared" si="1"/>
        <v>2</v>
      </c>
    </row>
    <row r="1193">
      <c r="A1193" s="1">
        <v>104801.0</v>
      </c>
      <c r="B1193" s="1">
        <v>39.0</v>
      </c>
      <c r="C1193" s="1">
        <v>33000.0</v>
      </c>
      <c r="D1193" s="1" t="s">
        <v>23</v>
      </c>
      <c r="E1193" s="1">
        <v>11586.68</v>
      </c>
      <c r="F1193" s="1">
        <v>2.0</v>
      </c>
      <c r="G1193" s="1">
        <v>15.0</v>
      </c>
      <c r="H1193" s="1">
        <v>9.0</v>
      </c>
      <c r="I1193" s="1" t="s">
        <v>22</v>
      </c>
      <c r="J1193" s="1">
        <v>0.26</v>
      </c>
      <c r="K1193" s="1">
        <v>0.069</v>
      </c>
      <c r="L1193" s="6" t="str">
        <f>if(J1193&gt;QUARTILE!$B$3, "TOP", if(J1193&lt;QUARTILE!$B$4, "BOTTOM", 0))</f>
        <v>BOTTOM</v>
      </c>
      <c r="M1193" s="6">
        <f t="shared" si="1"/>
        <v>2</v>
      </c>
    </row>
    <row r="1194">
      <c r="A1194" s="1">
        <v>104805.0</v>
      </c>
      <c r="B1194" s="1">
        <v>58.0</v>
      </c>
      <c r="C1194" s="1">
        <v>7000.0</v>
      </c>
      <c r="D1194" s="1" t="s">
        <v>23</v>
      </c>
      <c r="E1194" s="1">
        <v>46772.37</v>
      </c>
      <c r="F1194" s="1">
        <v>5.0</v>
      </c>
      <c r="G1194" s="1">
        <v>27.0</v>
      </c>
      <c r="H1194" s="1">
        <v>5.0</v>
      </c>
      <c r="I1194" s="1" t="s">
        <v>18</v>
      </c>
      <c r="J1194" s="1">
        <v>0.154</v>
      </c>
      <c r="K1194" s="1">
        <v>0.773</v>
      </c>
      <c r="L1194" s="6" t="str">
        <f>if(J1194&gt;QUARTILE!$B$3, "TOP", if(J1194&lt;QUARTILE!$B$4, "BOTTOM", 0))</f>
        <v>BOTTOM</v>
      </c>
      <c r="M1194" s="6">
        <f t="shared" si="1"/>
        <v>1</v>
      </c>
    </row>
    <row r="1195">
      <c r="A1195" s="1">
        <v>104809.0</v>
      </c>
      <c r="B1195" s="1">
        <v>62.0</v>
      </c>
      <c r="C1195" s="1">
        <v>22000.0</v>
      </c>
      <c r="D1195" s="1" t="s">
        <v>25</v>
      </c>
      <c r="E1195" s="1">
        <v>93500.81</v>
      </c>
      <c r="F1195" s="1">
        <v>4.0</v>
      </c>
      <c r="G1195" s="1">
        <v>27.0</v>
      </c>
      <c r="H1195" s="1">
        <v>6.0</v>
      </c>
      <c r="I1195" s="1" t="s">
        <v>18</v>
      </c>
      <c r="J1195" s="1">
        <v>0.234</v>
      </c>
      <c r="K1195" s="1">
        <v>0.352</v>
      </c>
      <c r="L1195" s="6" t="str">
        <f>if(J1195&gt;QUARTILE!$B$3, "TOP", if(J1195&lt;QUARTILE!$B$4, "BOTTOM", 0))</f>
        <v>BOTTOM</v>
      </c>
      <c r="M1195" s="6">
        <f t="shared" si="1"/>
        <v>1</v>
      </c>
    </row>
    <row r="1196">
      <c r="A1196" s="1">
        <v>104810.0</v>
      </c>
      <c r="B1196" s="1">
        <v>39.0</v>
      </c>
      <c r="C1196" s="1">
        <v>24000.0</v>
      </c>
      <c r="D1196" s="1" t="s">
        <v>23</v>
      </c>
      <c r="E1196" s="1">
        <v>1108.24</v>
      </c>
      <c r="F1196" s="1">
        <v>5.0</v>
      </c>
      <c r="G1196" s="1">
        <v>24.0</v>
      </c>
      <c r="H1196" s="1">
        <v>12.0</v>
      </c>
      <c r="I1196" s="1" t="s">
        <v>18</v>
      </c>
      <c r="J1196" s="1">
        <v>0.286</v>
      </c>
      <c r="K1196" s="1">
        <v>0.487</v>
      </c>
      <c r="L1196" s="6" t="str">
        <f>if(J1196&gt;QUARTILE!$B$3, "TOP", if(J1196&lt;QUARTILE!$B$4, "BOTTOM", 0))</f>
        <v>BOTTOM</v>
      </c>
      <c r="M1196" s="6">
        <f t="shared" si="1"/>
        <v>1</v>
      </c>
    </row>
    <row r="1197">
      <c r="A1197" s="1">
        <v>104814.0</v>
      </c>
      <c r="B1197" s="1">
        <v>68.0</v>
      </c>
      <c r="C1197" s="1">
        <v>12000.0</v>
      </c>
      <c r="D1197" s="1" t="s">
        <v>25</v>
      </c>
      <c r="E1197" s="1">
        <v>583.86</v>
      </c>
      <c r="F1197" s="1">
        <v>5.0</v>
      </c>
      <c r="G1197" s="1">
        <v>17.0</v>
      </c>
      <c r="H1197" s="1">
        <v>2.0</v>
      </c>
      <c r="I1197" s="1" t="s">
        <v>22</v>
      </c>
      <c r="J1197" s="1">
        <v>0.065</v>
      </c>
      <c r="K1197" s="1">
        <v>0.253</v>
      </c>
      <c r="L1197" s="6" t="str">
        <f>if(J1197&gt;QUARTILE!$B$3, "TOP", if(J1197&lt;QUARTILE!$B$4, "BOTTOM", 0))</f>
        <v>BOTTOM</v>
      </c>
      <c r="M1197" s="6">
        <f t="shared" si="1"/>
        <v>2</v>
      </c>
    </row>
    <row r="1198">
      <c r="A1198" s="1">
        <v>104818.0</v>
      </c>
      <c r="B1198" s="1">
        <v>49.0</v>
      </c>
      <c r="C1198" s="1">
        <v>19000.0</v>
      </c>
      <c r="D1198" s="1" t="s">
        <v>25</v>
      </c>
      <c r="E1198" s="1">
        <v>29147.48</v>
      </c>
      <c r="F1198" s="1">
        <v>1.0</v>
      </c>
      <c r="G1198" s="1">
        <v>23.0</v>
      </c>
      <c r="H1198" s="1">
        <v>10.0</v>
      </c>
      <c r="I1198" s="1" t="s">
        <v>22</v>
      </c>
      <c r="J1198" s="1">
        <v>0.287</v>
      </c>
      <c r="K1198" s="1">
        <v>0.408</v>
      </c>
      <c r="L1198" s="6" t="str">
        <f>if(J1198&gt;QUARTILE!$B$3, "TOP", if(J1198&lt;QUARTILE!$B$4, "BOTTOM", 0))</f>
        <v>BOTTOM</v>
      </c>
      <c r="M1198" s="6">
        <f t="shared" si="1"/>
        <v>2</v>
      </c>
    </row>
    <row r="1199">
      <c r="A1199" s="1">
        <v>104820.0</v>
      </c>
      <c r="B1199" s="1">
        <v>68.0</v>
      </c>
      <c r="C1199" s="1">
        <v>22000.0</v>
      </c>
      <c r="D1199" s="1" t="s">
        <v>17</v>
      </c>
      <c r="E1199" s="1">
        <v>40.27</v>
      </c>
      <c r="F1199" s="1">
        <v>1.0</v>
      </c>
      <c r="G1199" s="1">
        <v>21.0</v>
      </c>
      <c r="H1199" s="1">
        <v>3.0</v>
      </c>
      <c r="I1199" s="1" t="s">
        <v>22</v>
      </c>
      <c r="J1199" s="1">
        <v>0.268</v>
      </c>
      <c r="K1199" s="1">
        <v>0.143</v>
      </c>
      <c r="L1199" s="6" t="str">
        <f>if(J1199&gt;QUARTILE!$B$3, "TOP", if(J1199&lt;QUARTILE!$B$4, "BOTTOM", 0))</f>
        <v>BOTTOM</v>
      </c>
      <c r="M1199" s="6">
        <f t="shared" si="1"/>
        <v>2</v>
      </c>
    </row>
    <row r="1200">
      <c r="A1200" s="1">
        <v>104821.0</v>
      </c>
      <c r="B1200" s="1">
        <v>75.0</v>
      </c>
      <c r="C1200" s="1">
        <v>32000.0</v>
      </c>
      <c r="D1200" s="1" t="s">
        <v>25</v>
      </c>
      <c r="E1200" s="1">
        <v>16180.4</v>
      </c>
      <c r="F1200" s="1">
        <v>4.0</v>
      </c>
      <c r="G1200" s="1">
        <v>18.0</v>
      </c>
      <c r="H1200" s="1">
        <v>5.0</v>
      </c>
      <c r="I1200" s="1" t="s">
        <v>22</v>
      </c>
      <c r="J1200" s="1">
        <v>0.172</v>
      </c>
      <c r="K1200" s="1">
        <v>0.254</v>
      </c>
      <c r="L1200" s="6" t="str">
        <f>if(J1200&gt;QUARTILE!$B$3, "TOP", if(J1200&lt;QUARTILE!$B$4, "BOTTOM", 0))</f>
        <v>BOTTOM</v>
      </c>
      <c r="M1200" s="6">
        <f t="shared" si="1"/>
        <v>2</v>
      </c>
    </row>
    <row r="1201">
      <c r="A1201" s="1">
        <v>104826.0</v>
      </c>
      <c r="B1201" s="1">
        <v>61.0</v>
      </c>
      <c r="C1201" s="1">
        <v>16000.0</v>
      </c>
      <c r="D1201" s="1" t="s">
        <v>25</v>
      </c>
      <c r="E1201" s="1">
        <v>38252.64</v>
      </c>
      <c r="F1201" s="1">
        <v>1.0</v>
      </c>
      <c r="G1201" s="1">
        <v>17.0</v>
      </c>
      <c r="H1201" s="1">
        <v>4.0</v>
      </c>
      <c r="I1201" s="1" t="s">
        <v>18</v>
      </c>
      <c r="J1201" s="1">
        <v>0.313</v>
      </c>
      <c r="K1201" s="1">
        <v>0.073</v>
      </c>
      <c r="L1201" s="6" t="str">
        <f>if(J1201&gt;QUARTILE!$B$3, "TOP", if(J1201&lt;QUARTILE!$B$4, "BOTTOM", 0))</f>
        <v>BOTTOM</v>
      </c>
      <c r="M1201" s="6">
        <f t="shared" si="1"/>
        <v>1</v>
      </c>
    </row>
    <row r="1202">
      <c r="A1202" s="1">
        <v>104835.0</v>
      </c>
      <c r="B1202" s="1">
        <v>80.0</v>
      </c>
      <c r="C1202" s="1">
        <v>39000.0</v>
      </c>
      <c r="D1202" s="1" t="s">
        <v>21</v>
      </c>
      <c r="E1202" s="1">
        <v>1155.48</v>
      </c>
      <c r="F1202" s="1">
        <v>1.0</v>
      </c>
      <c r="G1202" s="1">
        <v>19.0</v>
      </c>
      <c r="H1202" s="1">
        <v>4.0</v>
      </c>
      <c r="I1202" s="1" t="s">
        <v>22</v>
      </c>
      <c r="J1202" s="1">
        <v>0.176</v>
      </c>
      <c r="K1202" s="1">
        <v>0.168</v>
      </c>
      <c r="L1202" s="6" t="str">
        <f>if(J1202&gt;QUARTILE!$B$3, "TOP", if(J1202&lt;QUARTILE!$B$4, "BOTTOM", 0))</f>
        <v>BOTTOM</v>
      </c>
      <c r="M1202" s="6">
        <f t="shared" si="1"/>
        <v>2</v>
      </c>
    </row>
    <row r="1203">
      <c r="A1203" s="1">
        <v>104840.0</v>
      </c>
      <c r="B1203" s="1">
        <v>64.0</v>
      </c>
      <c r="C1203" s="1">
        <v>30000.0</v>
      </c>
      <c r="D1203" s="1" t="s">
        <v>23</v>
      </c>
      <c r="E1203" s="1">
        <v>3218.35</v>
      </c>
      <c r="F1203" s="1">
        <v>4.0</v>
      </c>
      <c r="G1203" s="1">
        <v>21.0</v>
      </c>
      <c r="H1203" s="1">
        <v>4.0</v>
      </c>
      <c r="I1203" s="1" t="s">
        <v>22</v>
      </c>
      <c r="J1203" s="1">
        <v>0.2</v>
      </c>
      <c r="K1203" s="1">
        <v>0.933</v>
      </c>
      <c r="L1203" s="6" t="str">
        <f>if(J1203&gt;QUARTILE!$B$3, "TOP", if(J1203&lt;QUARTILE!$B$4, "BOTTOM", 0))</f>
        <v>BOTTOM</v>
      </c>
      <c r="M1203" s="6">
        <f t="shared" si="1"/>
        <v>2</v>
      </c>
    </row>
    <row r="1204">
      <c r="A1204" s="1">
        <v>104850.0</v>
      </c>
      <c r="B1204" s="1">
        <v>57.0</v>
      </c>
      <c r="C1204" s="1">
        <v>28000.0</v>
      </c>
      <c r="D1204" s="1" t="s">
        <v>23</v>
      </c>
      <c r="E1204" s="1">
        <v>3530.22</v>
      </c>
      <c r="F1204" s="1">
        <v>5.0</v>
      </c>
      <c r="G1204" s="1">
        <v>18.0</v>
      </c>
      <c r="H1204" s="1">
        <v>2.0</v>
      </c>
      <c r="I1204" s="1" t="s">
        <v>22</v>
      </c>
      <c r="J1204" s="1">
        <v>0.098</v>
      </c>
      <c r="K1204" s="1">
        <v>0.756</v>
      </c>
      <c r="L1204" s="6" t="str">
        <f>if(J1204&gt;QUARTILE!$B$3, "TOP", if(J1204&lt;QUARTILE!$B$4, "BOTTOM", 0))</f>
        <v>BOTTOM</v>
      </c>
      <c r="M1204" s="6">
        <f t="shared" si="1"/>
        <v>2</v>
      </c>
    </row>
    <row r="1205">
      <c r="A1205" s="1">
        <v>104857.0</v>
      </c>
      <c r="B1205" s="1">
        <v>56.0</v>
      </c>
      <c r="C1205" s="1">
        <v>34000.0</v>
      </c>
      <c r="D1205" s="1" t="s">
        <v>23</v>
      </c>
      <c r="E1205" s="1">
        <v>25873.32</v>
      </c>
      <c r="F1205" s="1">
        <v>5.0</v>
      </c>
      <c r="G1205" s="1">
        <v>22.0</v>
      </c>
      <c r="H1205" s="1">
        <v>2.0</v>
      </c>
      <c r="I1205" s="1" t="s">
        <v>22</v>
      </c>
      <c r="J1205" s="1">
        <v>0.282</v>
      </c>
      <c r="K1205" s="1">
        <v>0.407</v>
      </c>
      <c r="L1205" s="6" t="str">
        <f>if(J1205&gt;QUARTILE!$B$3, "TOP", if(J1205&lt;QUARTILE!$B$4, "BOTTOM", 0))</f>
        <v>BOTTOM</v>
      </c>
      <c r="M1205" s="6">
        <f t="shared" si="1"/>
        <v>2</v>
      </c>
    </row>
    <row r="1206">
      <c r="A1206" s="1">
        <v>104859.0</v>
      </c>
      <c r="B1206" s="1">
        <v>25.0</v>
      </c>
      <c r="C1206" s="1">
        <v>41000.0</v>
      </c>
      <c r="D1206" s="1" t="s">
        <v>25</v>
      </c>
      <c r="E1206" s="1">
        <v>61437.61</v>
      </c>
      <c r="F1206" s="1">
        <v>2.0</v>
      </c>
      <c r="G1206" s="1">
        <v>21.0</v>
      </c>
      <c r="H1206" s="1">
        <v>20.0</v>
      </c>
      <c r="I1206" s="1" t="s">
        <v>22</v>
      </c>
      <c r="J1206" s="1">
        <v>0.288</v>
      </c>
      <c r="K1206" s="1">
        <v>0.133</v>
      </c>
      <c r="L1206" s="6" t="str">
        <f>if(J1206&gt;QUARTILE!$B$3, "TOP", if(J1206&lt;QUARTILE!$B$4, "BOTTOM", 0))</f>
        <v>BOTTOM</v>
      </c>
      <c r="M1206" s="6">
        <f t="shared" si="1"/>
        <v>2</v>
      </c>
    </row>
    <row r="1207">
      <c r="A1207" s="1">
        <v>104868.0</v>
      </c>
      <c r="B1207" s="1">
        <v>44.0</v>
      </c>
      <c r="C1207" s="1">
        <v>27000.0</v>
      </c>
      <c r="D1207" s="1" t="s">
        <v>27</v>
      </c>
      <c r="E1207" s="1">
        <v>16503.71</v>
      </c>
      <c r="F1207" s="1">
        <v>4.0</v>
      </c>
      <c r="G1207" s="1">
        <v>14.0</v>
      </c>
      <c r="H1207" s="1">
        <v>15.0</v>
      </c>
      <c r="I1207" s="1" t="s">
        <v>22</v>
      </c>
      <c r="J1207" s="1">
        <v>0.296</v>
      </c>
      <c r="K1207" s="1">
        <v>0.339</v>
      </c>
      <c r="L1207" s="6" t="str">
        <f>if(J1207&gt;QUARTILE!$B$3, "TOP", if(J1207&lt;QUARTILE!$B$4, "BOTTOM", 0))</f>
        <v>BOTTOM</v>
      </c>
      <c r="M1207" s="6">
        <f t="shared" si="1"/>
        <v>2</v>
      </c>
    </row>
    <row r="1208">
      <c r="A1208" s="1">
        <v>104869.0</v>
      </c>
      <c r="B1208" s="1">
        <v>70.0</v>
      </c>
      <c r="C1208" s="1">
        <v>17000.0</v>
      </c>
      <c r="D1208" s="1" t="s">
        <v>25</v>
      </c>
      <c r="E1208" s="1">
        <v>48518.46</v>
      </c>
      <c r="F1208" s="1">
        <v>2.0</v>
      </c>
      <c r="G1208" s="1">
        <v>19.0</v>
      </c>
      <c r="H1208" s="1">
        <v>2.0</v>
      </c>
      <c r="I1208" s="1" t="s">
        <v>18</v>
      </c>
      <c r="J1208" s="1">
        <v>0.159</v>
      </c>
      <c r="K1208" s="1">
        <v>0.371</v>
      </c>
      <c r="L1208" s="6" t="str">
        <f>if(J1208&gt;QUARTILE!$B$3, "TOP", if(J1208&lt;QUARTILE!$B$4, "BOTTOM", 0))</f>
        <v>BOTTOM</v>
      </c>
      <c r="M1208" s="6">
        <f t="shared" si="1"/>
        <v>1</v>
      </c>
    </row>
    <row r="1209">
      <c r="A1209" s="1">
        <v>104875.0</v>
      </c>
      <c r="B1209" s="1">
        <v>29.0</v>
      </c>
      <c r="C1209" s="1">
        <v>20000.0</v>
      </c>
      <c r="D1209" s="1" t="s">
        <v>27</v>
      </c>
      <c r="E1209" s="1">
        <v>60845.56</v>
      </c>
      <c r="F1209" s="1">
        <v>2.0</v>
      </c>
      <c r="G1209" s="1">
        <v>17.0</v>
      </c>
      <c r="H1209" s="1">
        <v>11.0</v>
      </c>
      <c r="I1209" s="1" t="s">
        <v>18</v>
      </c>
      <c r="J1209" s="1">
        <v>0.241</v>
      </c>
      <c r="K1209" s="1">
        <v>0.29</v>
      </c>
      <c r="L1209" s="6" t="str">
        <f>if(J1209&gt;QUARTILE!$B$3, "TOP", if(J1209&lt;QUARTILE!$B$4, "BOTTOM", 0))</f>
        <v>BOTTOM</v>
      </c>
      <c r="M1209" s="6">
        <f t="shared" si="1"/>
        <v>1</v>
      </c>
    </row>
    <row r="1210">
      <c r="A1210" s="1">
        <v>104876.0</v>
      </c>
      <c r="B1210" s="1">
        <v>71.0</v>
      </c>
      <c r="C1210" s="1">
        <v>8000.0</v>
      </c>
      <c r="D1210" s="1" t="s">
        <v>27</v>
      </c>
      <c r="E1210" s="1">
        <v>18962.94</v>
      </c>
      <c r="F1210" s="1">
        <v>1.0</v>
      </c>
      <c r="G1210" s="1">
        <v>19.0</v>
      </c>
      <c r="H1210" s="1">
        <v>5.0</v>
      </c>
      <c r="I1210" s="1" t="s">
        <v>22</v>
      </c>
      <c r="J1210" s="1">
        <v>0.267</v>
      </c>
      <c r="K1210" s="1">
        <v>0.115</v>
      </c>
      <c r="L1210" s="6" t="str">
        <f>if(J1210&gt;QUARTILE!$B$3, "TOP", if(J1210&lt;QUARTILE!$B$4, "BOTTOM", 0))</f>
        <v>BOTTOM</v>
      </c>
      <c r="M1210" s="6">
        <f t="shared" si="1"/>
        <v>2</v>
      </c>
    </row>
    <row r="1211">
      <c r="A1211" s="1">
        <v>104877.0</v>
      </c>
      <c r="B1211" s="1">
        <v>38.0</v>
      </c>
      <c r="C1211" s="1">
        <v>15000.0</v>
      </c>
      <c r="D1211" s="1" t="s">
        <v>23</v>
      </c>
      <c r="E1211" s="1">
        <v>2192.17</v>
      </c>
      <c r="F1211" s="1">
        <v>1.0</v>
      </c>
      <c r="G1211" s="1">
        <v>18.0</v>
      </c>
      <c r="H1211" s="1">
        <v>13.0</v>
      </c>
      <c r="I1211" s="1" t="s">
        <v>18</v>
      </c>
      <c r="J1211" s="1">
        <v>0.175</v>
      </c>
      <c r="K1211" s="1">
        <v>0.005</v>
      </c>
      <c r="L1211" s="6" t="str">
        <f>if(J1211&gt;QUARTILE!$B$3, "TOP", if(J1211&lt;QUARTILE!$B$4, "BOTTOM", 0))</f>
        <v>BOTTOM</v>
      </c>
      <c r="M1211" s="6">
        <f t="shared" si="1"/>
        <v>1</v>
      </c>
    </row>
    <row r="1212">
      <c r="A1212" s="1">
        <v>104880.0</v>
      </c>
      <c r="B1212" s="1">
        <v>56.0</v>
      </c>
      <c r="C1212" s="1">
        <v>35000.0</v>
      </c>
      <c r="D1212" s="1" t="s">
        <v>23</v>
      </c>
      <c r="E1212" s="1">
        <v>29562.24</v>
      </c>
      <c r="F1212" s="1">
        <v>4.0</v>
      </c>
      <c r="G1212" s="1">
        <v>20.0</v>
      </c>
      <c r="H1212" s="1">
        <v>5.0</v>
      </c>
      <c r="I1212" s="1" t="s">
        <v>22</v>
      </c>
      <c r="J1212" s="1">
        <v>0.276</v>
      </c>
      <c r="K1212" s="1">
        <v>0.608</v>
      </c>
      <c r="L1212" s="6" t="str">
        <f>if(J1212&gt;QUARTILE!$B$3, "TOP", if(J1212&lt;QUARTILE!$B$4, "BOTTOM", 0))</f>
        <v>BOTTOM</v>
      </c>
      <c r="M1212" s="6">
        <f t="shared" si="1"/>
        <v>2</v>
      </c>
    </row>
    <row r="1213">
      <c r="A1213" s="1">
        <v>104893.0</v>
      </c>
      <c r="B1213" s="1">
        <v>36.0</v>
      </c>
      <c r="C1213" s="1">
        <v>16000.0</v>
      </c>
      <c r="D1213" s="1" t="s">
        <v>25</v>
      </c>
      <c r="E1213" s="1">
        <v>8267.85</v>
      </c>
      <c r="F1213" s="1">
        <v>3.0</v>
      </c>
      <c r="G1213" s="1">
        <v>20.0</v>
      </c>
      <c r="H1213" s="1">
        <v>8.0</v>
      </c>
      <c r="I1213" s="1" t="s">
        <v>22</v>
      </c>
      <c r="J1213" s="1">
        <v>0.199</v>
      </c>
      <c r="K1213" s="1">
        <v>0.685</v>
      </c>
      <c r="L1213" s="6" t="str">
        <f>if(J1213&gt;QUARTILE!$B$3, "TOP", if(J1213&lt;QUARTILE!$B$4, "BOTTOM", 0))</f>
        <v>BOTTOM</v>
      </c>
      <c r="M1213" s="6">
        <f t="shared" si="1"/>
        <v>2</v>
      </c>
    </row>
    <row r="1214">
      <c r="A1214" s="1">
        <v>104898.0</v>
      </c>
      <c r="B1214" s="1">
        <v>69.0</v>
      </c>
      <c r="C1214" s="1">
        <v>24000.0</v>
      </c>
      <c r="D1214" s="1" t="s">
        <v>23</v>
      </c>
      <c r="E1214" s="1">
        <v>1700.59</v>
      </c>
      <c r="F1214" s="1">
        <v>4.0</v>
      </c>
      <c r="G1214" s="1">
        <v>12.0</v>
      </c>
      <c r="H1214" s="1">
        <v>3.0</v>
      </c>
      <c r="I1214" s="1" t="s">
        <v>22</v>
      </c>
      <c r="J1214" s="1">
        <v>0.082</v>
      </c>
      <c r="K1214" s="1">
        <v>0.287</v>
      </c>
      <c r="L1214" s="6" t="str">
        <f>if(J1214&gt;QUARTILE!$B$3, "TOP", if(J1214&lt;QUARTILE!$B$4, "BOTTOM", 0))</f>
        <v>BOTTOM</v>
      </c>
      <c r="M1214" s="6">
        <f t="shared" si="1"/>
        <v>2</v>
      </c>
    </row>
    <row r="1215">
      <c r="A1215" s="1">
        <v>104904.0</v>
      </c>
      <c r="B1215" s="1">
        <v>53.0</v>
      </c>
      <c r="C1215" s="1">
        <v>38000.0</v>
      </c>
      <c r="D1215" s="1" t="s">
        <v>23</v>
      </c>
      <c r="E1215" s="1">
        <v>3478.56</v>
      </c>
      <c r="F1215" s="1">
        <v>5.0</v>
      </c>
      <c r="G1215" s="1">
        <v>23.0</v>
      </c>
      <c r="H1215" s="1">
        <v>6.0</v>
      </c>
      <c r="I1215" s="1" t="s">
        <v>22</v>
      </c>
      <c r="J1215" s="1">
        <v>0.305</v>
      </c>
      <c r="K1215" s="1">
        <v>0.176</v>
      </c>
      <c r="L1215" s="6" t="str">
        <f>if(J1215&gt;QUARTILE!$B$3, "TOP", if(J1215&lt;QUARTILE!$B$4, "BOTTOM", 0))</f>
        <v>BOTTOM</v>
      </c>
      <c r="M1215" s="6">
        <f t="shared" si="1"/>
        <v>2</v>
      </c>
    </row>
    <row r="1216">
      <c r="A1216" s="1">
        <v>104906.0</v>
      </c>
      <c r="B1216" s="1">
        <v>28.0</v>
      </c>
      <c r="C1216" s="1">
        <v>22000.0</v>
      </c>
      <c r="D1216" s="1" t="s">
        <v>23</v>
      </c>
      <c r="E1216" s="1">
        <v>585.45</v>
      </c>
      <c r="F1216" s="1">
        <v>5.0</v>
      </c>
      <c r="G1216" s="1">
        <v>14.0</v>
      </c>
      <c r="H1216" s="1">
        <v>16.0</v>
      </c>
      <c r="I1216" s="1" t="s">
        <v>22</v>
      </c>
      <c r="J1216" s="1">
        <v>0.235</v>
      </c>
      <c r="K1216" s="1">
        <v>0.028</v>
      </c>
      <c r="L1216" s="6" t="str">
        <f>if(J1216&gt;QUARTILE!$B$3, "TOP", if(J1216&lt;QUARTILE!$B$4, "BOTTOM", 0))</f>
        <v>BOTTOM</v>
      </c>
      <c r="M1216" s="6">
        <f t="shared" si="1"/>
        <v>2</v>
      </c>
    </row>
    <row r="1217">
      <c r="A1217" s="1">
        <v>104907.0</v>
      </c>
      <c r="B1217" s="1">
        <v>50.0</v>
      </c>
      <c r="C1217" s="1">
        <v>46000.0</v>
      </c>
      <c r="D1217" s="1" t="s">
        <v>27</v>
      </c>
      <c r="E1217" s="1">
        <v>2641.58</v>
      </c>
      <c r="F1217" s="1">
        <v>5.0</v>
      </c>
      <c r="G1217" s="1">
        <v>21.0</v>
      </c>
      <c r="H1217" s="1">
        <v>5.0</v>
      </c>
      <c r="I1217" s="1" t="s">
        <v>22</v>
      </c>
      <c r="J1217" s="1">
        <v>0.06</v>
      </c>
      <c r="K1217" s="1">
        <v>0.531</v>
      </c>
      <c r="L1217" s="6" t="str">
        <f>if(J1217&gt;QUARTILE!$B$3, "TOP", if(J1217&lt;QUARTILE!$B$4, "BOTTOM", 0))</f>
        <v>BOTTOM</v>
      </c>
      <c r="M1217" s="6">
        <f t="shared" si="1"/>
        <v>2</v>
      </c>
    </row>
    <row r="1218">
      <c r="A1218" s="1">
        <v>104908.0</v>
      </c>
      <c r="B1218" s="1">
        <v>79.0</v>
      </c>
      <c r="C1218" s="1">
        <v>23000.0</v>
      </c>
      <c r="D1218" s="1" t="s">
        <v>25</v>
      </c>
      <c r="E1218" s="1">
        <v>11801.92</v>
      </c>
      <c r="F1218" s="1">
        <v>5.0</v>
      </c>
      <c r="G1218" s="1">
        <v>24.0</v>
      </c>
      <c r="H1218" s="1">
        <v>4.0</v>
      </c>
      <c r="I1218" s="1" t="s">
        <v>22</v>
      </c>
      <c r="J1218" s="1">
        <v>0.07</v>
      </c>
      <c r="K1218" s="1">
        <v>0.33</v>
      </c>
      <c r="L1218" s="6" t="str">
        <f>if(J1218&gt;QUARTILE!$B$3, "TOP", if(J1218&lt;QUARTILE!$B$4, "BOTTOM", 0))</f>
        <v>BOTTOM</v>
      </c>
      <c r="M1218" s="6">
        <f t="shared" si="1"/>
        <v>2</v>
      </c>
    </row>
    <row r="1219">
      <c r="A1219" s="1">
        <v>104910.0</v>
      </c>
      <c r="B1219" s="1">
        <v>40.0</v>
      </c>
      <c r="C1219" s="1">
        <v>12000.0</v>
      </c>
      <c r="D1219" s="1" t="s">
        <v>17</v>
      </c>
      <c r="E1219" s="1">
        <v>29715.2</v>
      </c>
      <c r="F1219" s="1">
        <v>1.0</v>
      </c>
      <c r="G1219" s="1">
        <v>21.0</v>
      </c>
      <c r="H1219" s="1">
        <v>9.0</v>
      </c>
      <c r="I1219" s="1" t="s">
        <v>22</v>
      </c>
      <c r="J1219" s="1">
        <v>0.03</v>
      </c>
      <c r="K1219" s="1">
        <v>0.774</v>
      </c>
      <c r="L1219" s="6" t="str">
        <f>if(J1219&gt;QUARTILE!$B$3, "TOP", if(J1219&lt;QUARTILE!$B$4, "BOTTOM", 0))</f>
        <v>BOTTOM</v>
      </c>
      <c r="M1219" s="6">
        <f t="shared" si="1"/>
        <v>2</v>
      </c>
      <c r="P1219" s="10"/>
    </row>
    <row r="1220">
      <c r="A1220" s="1">
        <v>104911.0</v>
      </c>
      <c r="B1220" s="1">
        <v>32.0</v>
      </c>
      <c r="C1220" s="1">
        <v>47000.0</v>
      </c>
      <c r="D1220" s="1" t="s">
        <v>21</v>
      </c>
      <c r="E1220" s="1">
        <v>5365.38</v>
      </c>
      <c r="F1220" s="1">
        <v>3.0</v>
      </c>
      <c r="G1220" s="1">
        <v>25.0</v>
      </c>
      <c r="H1220" s="1">
        <v>15.0</v>
      </c>
      <c r="I1220" s="1" t="s">
        <v>18</v>
      </c>
      <c r="J1220" s="1">
        <v>0.249</v>
      </c>
      <c r="K1220" s="1">
        <v>0.547</v>
      </c>
      <c r="L1220" s="6" t="str">
        <f>if(J1220&gt;QUARTILE!$B$3, "TOP", if(J1220&lt;QUARTILE!$B$4, "BOTTOM", 0))</f>
        <v>BOTTOM</v>
      </c>
      <c r="M1220" s="6">
        <f t="shared" si="1"/>
        <v>1</v>
      </c>
      <c r="P1220" s="10"/>
    </row>
    <row r="1221">
      <c r="A1221" s="1">
        <v>104912.0</v>
      </c>
      <c r="B1221" s="1">
        <v>44.0</v>
      </c>
      <c r="C1221" s="1">
        <v>18000.0</v>
      </c>
      <c r="D1221" s="1" t="s">
        <v>27</v>
      </c>
      <c r="E1221" s="1">
        <v>3290.19</v>
      </c>
      <c r="F1221" s="1">
        <v>3.0</v>
      </c>
      <c r="G1221" s="1">
        <v>22.0</v>
      </c>
      <c r="H1221" s="1">
        <v>11.0</v>
      </c>
      <c r="I1221" s="1" t="s">
        <v>18</v>
      </c>
      <c r="J1221" s="1">
        <v>0.289</v>
      </c>
      <c r="K1221" s="1">
        <v>0.715</v>
      </c>
      <c r="L1221" s="6" t="str">
        <f>if(J1221&gt;QUARTILE!$B$3, "TOP", if(J1221&lt;QUARTILE!$B$4, "BOTTOM", 0))</f>
        <v>BOTTOM</v>
      </c>
      <c r="M1221" s="6">
        <f t="shared" si="1"/>
        <v>1</v>
      </c>
      <c r="P1221" s="10"/>
    </row>
    <row r="1222">
      <c r="A1222" s="1">
        <v>104920.0</v>
      </c>
      <c r="B1222" s="1">
        <v>31.0</v>
      </c>
      <c r="C1222" s="1">
        <v>18000.0</v>
      </c>
      <c r="D1222" s="1" t="s">
        <v>23</v>
      </c>
      <c r="E1222" s="1">
        <v>1674.96</v>
      </c>
      <c r="F1222" s="1">
        <v>1.0</v>
      </c>
      <c r="G1222" s="1">
        <v>18.0</v>
      </c>
      <c r="H1222" s="1">
        <v>9.0</v>
      </c>
      <c r="I1222" s="1" t="s">
        <v>22</v>
      </c>
      <c r="J1222" s="1">
        <v>0.094</v>
      </c>
      <c r="K1222" s="1">
        <v>0.231</v>
      </c>
      <c r="L1222" s="6" t="str">
        <f>if(J1222&gt;QUARTILE!$B$3, "TOP", if(J1222&lt;QUARTILE!$B$4, "BOTTOM", 0))</f>
        <v>BOTTOM</v>
      </c>
      <c r="M1222" s="6">
        <f t="shared" si="1"/>
        <v>2</v>
      </c>
      <c r="P1222" s="10"/>
    </row>
    <row r="1223">
      <c r="A1223" s="1">
        <v>104927.0</v>
      </c>
      <c r="B1223" s="1">
        <v>64.0</v>
      </c>
      <c r="C1223" s="1">
        <v>30000.0</v>
      </c>
      <c r="D1223" s="1" t="s">
        <v>27</v>
      </c>
      <c r="E1223" s="1">
        <v>4182.5</v>
      </c>
      <c r="F1223" s="1">
        <v>3.0</v>
      </c>
      <c r="G1223" s="1">
        <v>30.0</v>
      </c>
      <c r="H1223" s="1">
        <v>8.0</v>
      </c>
      <c r="I1223" s="1" t="s">
        <v>22</v>
      </c>
      <c r="J1223" s="1">
        <v>0.249</v>
      </c>
      <c r="K1223" s="1">
        <v>0.504</v>
      </c>
      <c r="L1223" s="6" t="str">
        <f>if(J1223&gt;QUARTILE!$B$3, "TOP", if(J1223&lt;QUARTILE!$B$4, "BOTTOM", 0))</f>
        <v>BOTTOM</v>
      </c>
      <c r="M1223" s="6">
        <f t="shared" si="1"/>
        <v>2</v>
      </c>
    </row>
    <row r="1224">
      <c r="A1224" s="1">
        <v>104938.0</v>
      </c>
      <c r="B1224" s="1">
        <v>34.0</v>
      </c>
      <c r="C1224" s="1">
        <v>13000.0</v>
      </c>
      <c r="D1224" s="1" t="s">
        <v>23</v>
      </c>
      <c r="E1224" s="1">
        <v>11056.76</v>
      </c>
      <c r="F1224" s="1">
        <v>3.0</v>
      </c>
      <c r="G1224" s="1">
        <v>24.0</v>
      </c>
      <c r="H1224" s="1">
        <v>15.0</v>
      </c>
      <c r="I1224" s="1" t="s">
        <v>22</v>
      </c>
      <c r="J1224" s="1">
        <v>0.311</v>
      </c>
      <c r="K1224" s="1">
        <v>0.562</v>
      </c>
      <c r="L1224" s="6" t="str">
        <f>if(J1224&gt;QUARTILE!$B$3, "TOP", if(J1224&lt;QUARTILE!$B$4, "BOTTOM", 0))</f>
        <v>BOTTOM</v>
      </c>
      <c r="M1224" s="6">
        <f t="shared" si="1"/>
        <v>2</v>
      </c>
    </row>
    <row r="1225">
      <c r="A1225" s="1">
        <v>104943.0</v>
      </c>
      <c r="B1225" s="1">
        <v>25.0</v>
      </c>
      <c r="C1225" s="1">
        <v>13000.0</v>
      </c>
      <c r="D1225" s="1" t="s">
        <v>17</v>
      </c>
      <c r="E1225" s="1">
        <v>3040.57</v>
      </c>
      <c r="F1225" s="1">
        <v>2.0</v>
      </c>
      <c r="G1225" s="1">
        <v>13.0</v>
      </c>
      <c r="H1225" s="1">
        <v>8.0</v>
      </c>
      <c r="I1225" s="1" t="s">
        <v>22</v>
      </c>
      <c r="J1225" s="1">
        <v>0.073</v>
      </c>
      <c r="K1225" s="1">
        <v>0.72</v>
      </c>
      <c r="L1225" s="6" t="str">
        <f>if(J1225&gt;QUARTILE!$B$3, "TOP", if(J1225&lt;QUARTILE!$B$4, "BOTTOM", 0))</f>
        <v>BOTTOM</v>
      </c>
      <c r="M1225" s="6">
        <f t="shared" si="1"/>
        <v>2</v>
      </c>
    </row>
    <row r="1226">
      <c r="A1226" s="1">
        <v>104945.0</v>
      </c>
      <c r="B1226" s="1">
        <v>80.0</v>
      </c>
      <c r="C1226" s="1">
        <v>25000.0</v>
      </c>
      <c r="D1226" s="1" t="s">
        <v>27</v>
      </c>
      <c r="E1226" s="1">
        <v>14053.39</v>
      </c>
      <c r="F1226" s="1">
        <v>5.0</v>
      </c>
      <c r="G1226" s="1">
        <v>20.0</v>
      </c>
      <c r="H1226" s="1">
        <v>9.0</v>
      </c>
      <c r="I1226" s="1" t="s">
        <v>22</v>
      </c>
      <c r="J1226" s="1">
        <v>0.273</v>
      </c>
      <c r="K1226" s="1">
        <v>0.789</v>
      </c>
      <c r="L1226" s="6" t="str">
        <f>if(J1226&gt;QUARTILE!$B$3, "TOP", if(J1226&lt;QUARTILE!$B$4, "BOTTOM", 0))</f>
        <v>BOTTOM</v>
      </c>
      <c r="M1226" s="6">
        <f t="shared" si="1"/>
        <v>2</v>
      </c>
    </row>
    <row r="1227">
      <c r="A1227" s="1">
        <v>104947.0</v>
      </c>
      <c r="B1227" s="1">
        <v>20.0</v>
      </c>
      <c r="C1227" s="1">
        <v>17000.0</v>
      </c>
      <c r="D1227" s="1" t="s">
        <v>23</v>
      </c>
      <c r="E1227" s="1">
        <v>3838.67</v>
      </c>
      <c r="F1227" s="1">
        <v>3.0</v>
      </c>
      <c r="G1227" s="1">
        <v>23.0</v>
      </c>
      <c r="H1227" s="1">
        <v>14.0</v>
      </c>
      <c r="I1227" s="1" t="s">
        <v>22</v>
      </c>
      <c r="J1227" s="1">
        <v>0.121</v>
      </c>
      <c r="K1227" s="1">
        <v>0.558</v>
      </c>
      <c r="L1227" s="6" t="str">
        <f>if(J1227&gt;QUARTILE!$B$3, "TOP", if(J1227&lt;QUARTILE!$B$4, "BOTTOM", 0))</f>
        <v>BOTTOM</v>
      </c>
      <c r="M1227" s="6">
        <f t="shared" si="1"/>
        <v>2</v>
      </c>
    </row>
    <row r="1228">
      <c r="A1228" s="1">
        <v>104948.0</v>
      </c>
      <c r="B1228" s="1">
        <v>76.0</v>
      </c>
      <c r="C1228" s="1">
        <v>16000.0</v>
      </c>
      <c r="D1228" s="1" t="s">
        <v>23</v>
      </c>
      <c r="E1228" s="1">
        <v>21667.06</v>
      </c>
      <c r="F1228" s="1">
        <v>2.0</v>
      </c>
      <c r="G1228" s="1">
        <v>16.0</v>
      </c>
      <c r="H1228" s="1">
        <v>2.0</v>
      </c>
      <c r="I1228" s="1" t="s">
        <v>22</v>
      </c>
      <c r="J1228" s="1">
        <v>0.281</v>
      </c>
      <c r="K1228" s="1">
        <v>0.144</v>
      </c>
      <c r="L1228" s="6" t="str">
        <f>if(J1228&gt;QUARTILE!$B$3, "TOP", if(J1228&lt;QUARTILE!$B$4, "BOTTOM", 0))</f>
        <v>BOTTOM</v>
      </c>
      <c r="M1228" s="6">
        <f t="shared" si="1"/>
        <v>2</v>
      </c>
    </row>
    <row r="1229">
      <c r="A1229" s="1">
        <v>104950.0</v>
      </c>
      <c r="B1229" s="1">
        <v>30.0</v>
      </c>
      <c r="C1229" s="1">
        <v>14000.0</v>
      </c>
      <c r="D1229" s="1" t="s">
        <v>23</v>
      </c>
      <c r="E1229" s="1">
        <v>9261.77</v>
      </c>
      <c r="F1229" s="1">
        <v>5.0</v>
      </c>
      <c r="G1229" s="1">
        <v>20.0</v>
      </c>
      <c r="H1229" s="1">
        <v>7.0</v>
      </c>
      <c r="I1229" s="1" t="s">
        <v>22</v>
      </c>
      <c r="J1229" s="1">
        <v>0.294</v>
      </c>
      <c r="K1229" s="1">
        <v>0.356</v>
      </c>
      <c r="L1229" s="6" t="str">
        <f>if(J1229&gt;QUARTILE!$B$3, "TOP", if(J1229&lt;QUARTILE!$B$4, "BOTTOM", 0))</f>
        <v>BOTTOM</v>
      </c>
      <c r="M1229" s="6">
        <f t="shared" si="1"/>
        <v>2</v>
      </c>
    </row>
    <row r="1230">
      <c r="A1230" s="1">
        <v>104953.0</v>
      </c>
      <c r="B1230" s="1">
        <v>78.0</v>
      </c>
      <c r="C1230" s="1">
        <v>19000.0</v>
      </c>
      <c r="D1230" s="1" t="s">
        <v>23</v>
      </c>
      <c r="E1230" s="1">
        <v>14651.41</v>
      </c>
      <c r="F1230" s="1">
        <v>2.0</v>
      </c>
      <c r="G1230" s="1">
        <v>22.0</v>
      </c>
      <c r="H1230" s="1">
        <v>3.0</v>
      </c>
      <c r="I1230" s="1" t="s">
        <v>22</v>
      </c>
      <c r="J1230" s="1">
        <v>0.15</v>
      </c>
      <c r="K1230" s="1">
        <v>0.759</v>
      </c>
      <c r="L1230" s="6" t="str">
        <f>if(J1230&gt;QUARTILE!$B$3, "TOP", if(J1230&lt;QUARTILE!$B$4, "BOTTOM", 0))</f>
        <v>BOTTOM</v>
      </c>
      <c r="M1230" s="6">
        <f t="shared" si="1"/>
        <v>2</v>
      </c>
    </row>
    <row r="1231">
      <c r="A1231" s="1">
        <v>104960.0</v>
      </c>
      <c r="B1231" s="1">
        <v>46.0</v>
      </c>
      <c r="C1231" s="1">
        <v>26000.0</v>
      </c>
      <c r="D1231" s="1" t="s">
        <v>23</v>
      </c>
      <c r="E1231" s="1">
        <v>25978.4</v>
      </c>
      <c r="F1231" s="1">
        <v>5.0</v>
      </c>
      <c r="G1231" s="1">
        <v>13.0</v>
      </c>
      <c r="H1231" s="1">
        <v>12.0</v>
      </c>
      <c r="I1231" s="1" t="s">
        <v>18</v>
      </c>
      <c r="J1231" s="1">
        <v>0.246</v>
      </c>
      <c r="K1231" s="1">
        <v>0.183</v>
      </c>
      <c r="L1231" s="6" t="str">
        <f>if(J1231&gt;QUARTILE!$B$3, "TOP", if(J1231&lt;QUARTILE!$B$4, "BOTTOM", 0))</f>
        <v>BOTTOM</v>
      </c>
      <c r="M1231" s="6">
        <f t="shared" si="1"/>
        <v>1</v>
      </c>
    </row>
    <row r="1232">
      <c r="A1232" s="1">
        <v>104965.0</v>
      </c>
      <c r="B1232" s="1">
        <v>27.0</v>
      </c>
      <c r="C1232" s="1">
        <v>42000.0</v>
      </c>
      <c r="D1232" s="1" t="s">
        <v>30</v>
      </c>
      <c r="E1232" s="1">
        <v>1373.64</v>
      </c>
      <c r="F1232" s="1">
        <v>1.0</v>
      </c>
      <c r="G1232" s="1">
        <v>18.0</v>
      </c>
      <c r="H1232" s="1">
        <v>17.0</v>
      </c>
      <c r="I1232" s="1" t="s">
        <v>18</v>
      </c>
      <c r="J1232" s="1">
        <v>0.175</v>
      </c>
      <c r="K1232" s="1">
        <v>0.549</v>
      </c>
      <c r="L1232" s="6" t="str">
        <f>if(J1232&gt;QUARTILE!$B$3, "TOP", if(J1232&lt;QUARTILE!$B$4, "BOTTOM", 0))</f>
        <v>BOTTOM</v>
      </c>
      <c r="M1232" s="6">
        <f t="shared" si="1"/>
        <v>1</v>
      </c>
    </row>
    <row r="1233">
      <c r="A1233" s="1">
        <v>104968.0</v>
      </c>
      <c r="B1233" s="1">
        <v>38.0</v>
      </c>
      <c r="C1233" s="1">
        <v>15000.0</v>
      </c>
      <c r="D1233" s="1" t="s">
        <v>27</v>
      </c>
      <c r="E1233" s="1">
        <v>184.35</v>
      </c>
      <c r="F1233" s="1">
        <v>3.0</v>
      </c>
      <c r="G1233" s="1">
        <v>20.0</v>
      </c>
      <c r="H1233" s="1">
        <v>11.0</v>
      </c>
      <c r="I1233" s="1" t="s">
        <v>18</v>
      </c>
      <c r="J1233" s="1">
        <v>0.286</v>
      </c>
      <c r="K1233" s="1">
        <v>0.905</v>
      </c>
      <c r="L1233" s="6" t="str">
        <f>if(J1233&gt;QUARTILE!$B$3, "TOP", if(J1233&lt;QUARTILE!$B$4, "BOTTOM", 0))</f>
        <v>BOTTOM</v>
      </c>
      <c r="M1233" s="6">
        <f t="shared" si="1"/>
        <v>1</v>
      </c>
    </row>
    <row r="1234">
      <c r="A1234" s="1">
        <v>104969.0</v>
      </c>
      <c r="B1234" s="1">
        <v>33.0</v>
      </c>
      <c r="C1234" s="1">
        <v>45000.0</v>
      </c>
      <c r="D1234" s="1" t="s">
        <v>17</v>
      </c>
      <c r="E1234" s="1">
        <v>28719.86</v>
      </c>
      <c r="F1234" s="1">
        <v>4.0</v>
      </c>
      <c r="G1234" s="1">
        <v>19.0</v>
      </c>
      <c r="H1234" s="1">
        <v>14.0</v>
      </c>
      <c r="I1234" s="1" t="s">
        <v>22</v>
      </c>
      <c r="J1234" s="1">
        <v>0.177</v>
      </c>
      <c r="K1234" s="1">
        <v>0.309</v>
      </c>
      <c r="L1234" s="6" t="str">
        <f>if(J1234&gt;QUARTILE!$B$3, "TOP", if(J1234&lt;QUARTILE!$B$4, "BOTTOM", 0))</f>
        <v>BOTTOM</v>
      </c>
      <c r="M1234" s="6">
        <f t="shared" si="1"/>
        <v>2</v>
      </c>
    </row>
    <row r="1235">
      <c r="A1235" s="1">
        <v>104973.0</v>
      </c>
      <c r="B1235" s="1">
        <v>41.0</v>
      </c>
      <c r="C1235" s="1">
        <v>19000.0</v>
      </c>
      <c r="D1235" s="1" t="s">
        <v>21</v>
      </c>
      <c r="E1235" s="1">
        <v>6332.35</v>
      </c>
      <c r="F1235" s="1">
        <v>3.0</v>
      </c>
      <c r="G1235" s="1">
        <v>20.0</v>
      </c>
      <c r="H1235" s="1">
        <v>7.0</v>
      </c>
      <c r="I1235" s="1" t="s">
        <v>22</v>
      </c>
      <c r="J1235" s="1">
        <v>0.209</v>
      </c>
      <c r="K1235" s="1">
        <v>0.964</v>
      </c>
      <c r="L1235" s="6" t="str">
        <f>if(J1235&gt;QUARTILE!$B$3, "TOP", if(J1235&lt;QUARTILE!$B$4, "BOTTOM", 0))</f>
        <v>BOTTOM</v>
      </c>
      <c r="M1235" s="6">
        <f t="shared" si="1"/>
        <v>2</v>
      </c>
    </row>
    <row r="1236">
      <c r="A1236" s="1">
        <v>104977.0</v>
      </c>
      <c r="B1236" s="1">
        <v>74.0</v>
      </c>
      <c r="C1236" s="1">
        <v>25000.0</v>
      </c>
      <c r="D1236" s="1" t="s">
        <v>27</v>
      </c>
      <c r="E1236" s="1">
        <v>18111.36</v>
      </c>
      <c r="F1236" s="1">
        <v>4.0</v>
      </c>
      <c r="G1236" s="1">
        <v>23.0</v>
      </c>
      <c r="H1236" s="1">
        <v>6.0</v>
      </c>
      <c r="I1236" s="1" t="s">
        <v>22</v>
      </c>
      <c r="J1236" s="1">
        <v>0.063</v>
      </c>
      <c r="K1236" s="1">
        <v>0.538</v>
      </c>
      <c r="L1236" s="6" t="str">
        <f>if(J1236&gt;QUARTILE!$B$3, "TOP", if(J1236&lt;QUARTILE!$B$4, "BOTTOM", 0))</f>
        <v>BOTTOM</v>
      </c>
      <c r="M1236" s="6">
        <f t="shared" si="1"/>
        <v>2</v>
      </c>
    </row>
    <row r="1237">
      <c r="A1237" s="1">
        <v>104983.0</v>
      </c>
      <c r="B1237" s="1">
        <v>25.0</v>
      </c>
      <c r="C1237" s="1">
        <v>10000.0</v>
      </c>
      <c r="D1237" s="1" t="s">
        <v>17</v>
      </c>
      <c r="E1237" s="1">
        <v>15453.34</v>
      </c>
      <c r="F1237" s="1">
        <v>2.0</v>
      </c>
      <c r="G1237" s="1">
        <v>22.0</v>
      </c>
      <c r="H1237" s="1">
        <v>13.0</v>
      </c>
      <c r="I1237" s="1" t="s">
        <v>18</v>
      </c>
      <c r="J1237" s="1">
        <v>0.071</v>
      </c>
      <c r="K1237" s="1">
        <v>0.481</v>
      </c>
      <c r="L1237" s="6" t="str">
        <f>if(J1237&gt;QUARTILE!$B$3, "TOP", if(J1237&lt;QUARTILE!$B$4, "BOTTOM", 0))</f>
        <v>BOTTOM</v>
      </c>
      <c r="M1237" s="6">
        <f t="shared" si="1"/>
        <v>1</v>
      </c>
    </row>
    <row r="1238">
      <c r="A1238" s="1">
        <v>104985.0</v>
      </c>
      <c r="B1238" s="1">
        <v>66.0</v>
      </c>
      <c r="C1238" s="1">
        <v>12000.0</v>
      </c>
      <c r="D1238" s="1" t="s">
        <v>21</v>
      </c>
      <c r="E1238" s="1">
        <v>10331.19</v>
      </c>
      <c r="F1238" s="1">
        <v>1.0</v>
      </c>
      <c r="G1238" s="1">
        <v>20.0</v>
      </c>
      <c r="H1238" s="1">
        <v>10.0</v>
      </c>
      <c r="I1238" s="1" t="s">
        <v>22</v>
      </c>
      <c r="J1238" s="1">
        <v>0.2</v>
      </c>
      <c r="K1238" s="1">
        <v>0.554</v>
      </c>
      <c r="L1238" s="6" t="str">
        <f>if(J1238&gt;QUARTILE!$B$3, "TOP", if(J1238&lt;QUARTILE!$B$4, "BOTTOM", 0))</f>
        <v>BOTTOM</v>
      </c>
      <c r="M1238" s="6">
        <f t="shared" si="1"/>
        <v>2</v>
      </c>
    </row>
    <row r="1239">
      <c r="A1239" s="1">
        <v>104988.0</v>
      </c>
      <c r="B1239" s="1">
        <v>47.0</v>
      </c>
      <c r="C1239" s="1">
        <v>31000.0</v>
      </c>
      <c r="D1239" s="1" t="s">
        <v>25</v>
      </c>
      <c r="E1239" s="1">
        <v>7147.19</v>
      </c>
      <c r="F1239" s="1">
        <v>1.0</v>
      </c>
      <c r="G1239" s="1">
        <v>22.0</v>
      </c>
      <c r="H1239" s="1">
        <v>6.0</v>
      </c>
      <c r="I1239" s="1" t="s">
        <v>22</v>
      </c>
      <c r="J1239" s="1">
        <v>0.149</v>
      </c>
      <c r="K1239" s="1">
        <v>0.631</v>
      </c>
      <c r="L1239" s="6" t="str">
        <f>if(J1239&gt;QUARTILE!$B$3, "TOP", if(J1239&lt;QUARTILE!$B$4, "BOTTOM", 0))</f>
        <v>BOTTOM</v>
      </c>
      <c r="M1239" s="6">
        <f t="shared" si="1"/>
        <v>2</v>
      </c>
    </row>
    <row r="1240">
      <c r="A1240" s="1">
        <v>104989.0</v>
      </c>
      <c r="B1240" s="1">
        <v>24.0</v>
      </c>
      <c r="C1240" s="1">
        <v>30000.0</v>
      </c>
      <c r="D1240" s="1" t="s">
        <v>25</v>
      </c>
      <c r="E1240" s="1">
        <v>17125.9</v>
      </c>
      <c r="F1240" s="1">
        <v>2.0</v>
      </c>
      <c r="G1240" s="1">
        <v>28.0</v>
      </c>
      <c r="H1240" s="1">
        <v>16.0</v>
      </c>
      <c r="I1240" s="1" t="s">
        <v>18</v>
      </c>
      <c r="J1240" s="1">
        <v>0.094</v>
      </c>
      <c r="K1240" s="1">
        <v>0.313</v>
      </c>
      <c r="L1240" s="6" t="str">
        <f>if(J1240&gt;QUARTILE!$B$3, "TOP", if(J1240&lt;QUARTILE!$B$4, "BOTTOM", 0))</f>
        <v>BOTTOM</v>
      </c>
      <c r="M1240" s="6">
        <f t="shared" si="1"/>
        <v>1</v>
      </c>
    </row>
    <row r="1241">
      <c r="A1241" s="1">
        <v>104991.0</v>
      </c>
      <c r="B1241" s="1">
        <v>18.0</v>
      </c>
      <c r="C1241" s="1">
        <v>30000.0</v>
      </c>
      <c r="D1241" s="1" t="s">
        <v>21</v>
      </c>
      <c r="E1241" s="1">
        <v>472.5</v>
      </c>
      <c r="F1241" s="1">
        <v>3.0</v>
      </c>
      <c r="G1241" s="1">
        <v>17.0</v>
      </c>
      <c r="H1241" s="1">
        <v>17.0</v>
      </c>
      <c r="I1241" s="1" t="s">
        <v>22</v>
      </c>
      <c r="J1241" s="1">
        <v>0.271</v>
      </c>
      <c r="K1241" s="1">
        <v>0.659</v>
      </c>
      <c r="L1241" s="6" t="str">
        <f>if(J1241&gt;QUARTILE!$B$3, "TOP", if(J1241&lt;QUARTILE!$B$4, "BOTTOM", 0))</f>
        <v>BOTTOM</v>
      </c>
      <c r="M1241" s="6">
        <f t="shared" si="1"/>
        <v>2</v>
      </c>
    </row>
    <row r="1242">
      <c r="A1242" s="1">
        <v>104993.0</v>
      </c>
      <c r="B1242" s="1">
        <v>42.0</v>
      </c>
      <c r="C1242" s="1">
        <v>10000.0</v>
      </c>
      <c r="D1242" s="1" t="s">
        <v>25</v>
      </c>
      <c r="E1242" s="1">
        <v>16049.29</v>
      </c>
      <c r="F1242" s="1">
        <v>3.0</v>
      </c>
      <c r="G1242" s="1">
        <v>23.0</v>
      </c>
      <c r="H1242" s="1">
        <v>13.0</v>
      </c>
      <c r="I1242" s="1" t="s">
        <v>22</v>
      </c>
      <c r="J1242" s="1">
        <v>0.116</v>
      </c>
      <c r="K1242" s="1">
        <v>0.501</v>
      </c>
      <c r="L1242" s="6" t="str">
        <f>if(J1242&gt;QUARTILE!$B$3, "TOP", if(J1242&lt;QUARTILE!$B$4, "BOTTOM", 0))</f>
        <v>BOTTOM</v>
      </c>
      <c r="M1242" s="6">
        <f t="shared" si="1"/>
        <v>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</cols>
  <sheetData>
    <row r="2">
      <c r="B2" s="1" t="s">
        <v>46</v>
      </c>
    </row>
    <row r="3">
      <c r="B3" s="6" t="s">
        <v>13</v>
      </c>
      <c r="C3" s="1" t="s">
        <v>18</v>
      </c>
      <c r="D3" s="1" t="s">
        <v>22</v>
      </c>
      <c r="E3" s="1" t="s">
        <v>26</v>
      </c>
      <c r="F3" s="6" t="s">
        <v>43</v>
      </c>
    </row>
    <row r="4">
      <c r="B4" s="6" t="s">
        <v>44</v>
      </c>
      <c r="C4" s="6">
        <v>297.0</v>
      </c>
      <c r="D4" s="6">
        <v>940.0</v>
      </c>
      <c r="E4" s="6">
        <v>4.0</v>
      </c>
      <c r="F4" s="6">
        <v>1241.0</v>
      </c>
    </row>
    <row r="5">
      <c r="B5" s="6" t="s">
        <v>45</v>
      </c>
      <c r="C5" s="6">
        <v>431.0</v>
      </c>
      <c r="D5" s="6">
        <v>775.0</v>
      </c>
      <c r="E5" s="6">
        <v>38.0</v>
      </c>
      <c r="F5" s="6">
        <v>1244.0</v>
      </c>
    </row>
    <row r="6">
      <c r="B6" s="1" t="s">
        <v>47</v>
      </c>
      <c r="C6" s="6">
        <v>1457.0</v>
      </c>
      <c r="D6" s="6">
        <v>3465.0</v>
      </c>
      <c r="E6" s="6">
        <v>78.0</v>
      </c>
      <c r="F6" s="6">
        <v>5000.0</v>
      </c>
    </row>
    <row r="7">
      <c r="C7" s="13"/>
      <c r="D7" s="13"/>
      <c r="E7" s="13"/>
      <c r="F7" s="14"/>
    </row>
    <row r="8">
      <c r="B8" s="6" t="s">
        <v>13</v>
      </c>
      <c r="C8" s="13" t="s">
        <v>18</v>
      </c>
      <c r="D8" s="13" t="s">
        <v>22</v>
      </c>
      <c r="E8" s="13" t="s">
        <v>26</v>
      </c>
      <c r="F8" s="14" t="s">
        <v>43</v>
      </c>
    </row>
    <row r="9">
      <c r="B9" s="6" t="s">
        <v>44</v>
      </c>
      <c r="C9" s="15">
        <f t="shared" ref="C9:F9" si="1">C4/$F4</f>
        <v>0.2393231265</v>
      </c>
      <c r="D9" s="15">
        <f t="shared" si="1"/>
        <v>0.7574536664</v>
      </c>
      <c r="E9" s="15">
        <f t="shared" si="1"/>
        <v>0.003223207091</v>
      </c>
      <c r="F9" s="15">
        <f t="shared" si="1"/>
        <v>1</v>
      </c>
    </row>
    <row r="10">
      <c r="B10" s="6" t="s">
        <v>45</v>
      </c>
      <c r="C10" s="15">
        <f t="shared" ref="C10:F10" si="2">C5/$F5</f>
        <v>0.3464630225</v>
      </c>
      <c r="D10" s="15">
        <f t="shared" si="2"/>
        <v>0.6229903537</v>
      </c>
      <c r="E10" s="15">
        <f t="shared" si="2"/>
        <v>0.03054662379</v>
      </c>
      <c r="F10" s="15">
        <f t="shared" si="2"/>
        <v>1</v>
      </c>
    </row>
    <row r="11">
      <c r="B11" s="1" t="s">
        <v>47</v>
      </c>
      <c r="C11" s="15">
        <f t="shared" ref="C11:F11" si="3">C6/$F6</f>
        <v>0.2914</v>
      </c>
      <c r="D11" s="15">
        <f t="shared" si="3"/>
        <v>0.693</v>
      </c>
      <c r="E11" s="15">
        <f t="shared" si="3"/>
        <v>0.0156</v>
      </c>
      <c r="F11" s="15">
        <f t="shared" si="3"/>
        <v>1</v>
      </c>
    </row>
    <row r="13">
      <c r="B13" s="1" t="s">
        <v>48</v>
      </c>
    </row>
    <row r="14">
      <c r="B14" s="6" t="s">
        <v>13</v>
      </c>
      <c r="C14" s="6" t="s">
        <v>49</v>
      </c>
      <c r="D14" s="6" t="s">
        <v>50</v>
      </c>
      <c r="E14" s="6" t="s">
        <v>51</v>
      </c>
      <c r="F14" s="6" t="s">
        <v>52</v>
      </c>
      <c r="G14" s="6" t="s">
        <v>43</v>
      </c>
    </row>
    <row r="15">
      <c r="B15" s="6" t="s">
        <v>44</v>
      </c>
      <c r="C15" s="6">
        <v>395.0</v>
      </c>
      <c r="D15" s="6">
        <v>586.0</v>
      </c>
      <c r="E15" s="6">
        <v>246.0</v>
      </c>
      <c r="F15" s="6">
        <v>14.0</v>
      </c>
      <c r="G15" s="6">
        <v>1241.0</v>
      </c>
    </row>
    <row r="16">
      <c r="B16" s="6" t="s">
        <v>45</v>
      </c>
      <c r="C16" s="6">
        <v>377.0</v>
      </c>
      <c r="D16" s="6">
        <v>591.0</v>
      </c>
      <c r="E16" s="6">
        <v>260.0</v>
      </c>
      <c r="F16" s="6">
        <v>16.0</v>
      </c>
      <c r="G16" s="6">
        <v>1244.0</v>
      </c>
    </row>
    <row r="17">
      <c r="B17" s="1" t="s">
        <v>47</v>
      </c>
      <c r="C17" s="6">
        <v>1549.0</v>
      </c>
      <c r="D17" s="6">
        <v>2368.0</v>
      </c>
      <c r="E17" s="6">
        <v>1000.0</v>
      </c>
      <c r="F17" s="6">
        <v>83.0</v>
      </c>
      <c r="G17" s="6">
        <f>SUM(C17:F17)</f>
        <v>5000</v>
      </c>
    </row>
    <row r="19">
      <c r="B19" s="6" t="s">
        <v>13</v>
      </c>
      <c r="C19" s="14" t="s">
        <v>49</v>
      </c>
      <c r="D19" s="14" t="s">
        <v>50</v>
      </c>
      <c r="E19" s="14" t="s">
        <v>51</v>
      </c>
      <c r="F19" s="14" t="s">
        <v>52</v>
      </c>
      <c r="G19" s="14" t="s">
        <v>43</v>
      </c>
    </row>
    <row r="20">
      <c r="B20" s="6" t="s">
        <v>44</v>
      </c>
      <c r="C20" s="15">
        <f t="shared" ref="C20:G20" si="4">C15/$G15</f>
        <v>0.3182917002</v>
      </c>
      <c r="D20" s="15">
        <f t="shared" si="4"/>
        <v>0.4721998388</v>
      </c>
      <c r="E20" s="15">
        <f t="shared" si="4"/>
        <v>0.1982272361</v>
      </c>
      <c r="F20" s="15">
        <f t="shared" si="4"/>
        <v>0.01128122482</v>
      </c>
      <c r="G20" s="15">
        <f t="shared" si="4"/>
        <v>1</v>
      </c>
    </row>
    <row r="21">
      <c r="B21" s="6" t="s">
        <v>45</v>
      </c>
      <c r="C21" s="15">
        <f t="shared" ref="C21:G21" si="5">C16/$G16</f>
        <v>0.3030546624</v>
      </c>
      <c r="D21" s="15">
        <f t="shared" si="5"/>
        <v>0.4750803859</v>
      </c>
      <c r="E21" s="15">
        <f t="shared" si="5"/>
        <v>0.2090032154</v>
      </c>
      <c r="F21" s="15">
        <f t="shared" si="5"/>
        <v>0.01286173633</v>
      </c>
      <c r="G21" s="15">
        <f t="shared" si="5"/>
        <v>1</v>
      </c>
    </row>
    <row r="22">
      <c r="B22" s="1" t="s">
        <v>47</v>
      </c>
      <c r="C22" s="15">
        <f t="shared" ref="C22:G22" si="6">C17/$G17</f>
        <v>0.3098</v>
      </c>
      <c r="D22" s="15">
        <f t="shared" si="6"/>
        <v>0.4736</v>
      </c>
      <c r="E22" s="15">
        <f t="shared" si="6"/>
        <v>0.2</v>
      </c>
      <c r="F22" s="15">
        <f t="shared" si="6"/>
        <v>0.0166</v>
      </c>
      <c r="G22" s="15">
        <f t="shared" si="6"/>
        <v>1</v>
      </c>
    </row>
    <row r="25">
      <c r="B25" s="1" t="s">
        <v>53</v>
      </c>
    </row>
    <row r="26">
      <c r="B26" s="6" t="s">
        <v>13</v>
      </c>
      <c r="C26" s="6" t="s">
        <v>54</v>
      </c>
      <c r="D26" s="6" t="s">
        <v>55</v>
      </c>
      <c r="E26" s="6" t="s">
        <v>56</v>
      </c>
      <c r="F26" s="6" t="s">
        <v>57</v>
      </c>
      <c r="G26" s="6" t="s">
        <v>43</v>
      </c>
    </row>
    <row r="27">
      <c r="B27" s="6" t="s">
        <v>44</v>
      </c>
      <c r="E27" s="6">
        <v>1133.0</v>
      </c>
      <c r="F27" s="6">
        <v>108.0</v>
      </c>
      <c r="G27" s="6">
        <v>1241.0</v>
      </c>
    </row>
    <row r="28">
      <c r="B28" s="6" t="s">
        <v>45</v>
      </c>
      <c r="C28" s="6">
        <v>2.0</v>
      </c>
      <c r="E28" s="6">
        <v>1061.0</v>
      </c>
      <c r="F28" s="6">
        <v>181.0</v>
      </c>
      <c r="G28" s="6">
        <v>1244.0</v>
      </c>
    </row>
    <row r="29">
      <c r="B29" s="1" t="s">
        <v>47</v>
      </c>
      <c r="C29" s="6">
        <v>4.0</v>
      </c>
      <c r="D29" s="6">
        <v>1.0</v>
      </c>
      <c r="E29" s="6">
        <v>4390.0</v>
      </c>
      <c r="F29" s="6">
        <v>605.0</v>
      </c>
      <c r="G29" s="6">
        <v>5000.0</v>
      </c>
    </row>
    <row r="31">
      <c r="B31" s="6" t="s">
        <v>13</v>
      </c>
      <c r="C31" s="14" t="s">
        <v>54</v>
      </c>
      <c r="D31" s="14" t="s">
        <v>55</v>
      </c>
      <c r="E31" s="14" t="s">
        <v>56</v>
      </c>
      <c r="F31" s="14" t="s">
        <v>57</v>
      </c>
      <c r="G31" s="14" t="s">
        <v>43</v>
      </c>
    </row>
    <row r="32">
      <c r="B32" s="6" t="s">
        <v>44</v>
      </c>
      <c r="C32" s="15">
        <f t="shared" ref="C32:G32" si="7">C27/$G27</f>
        <v>0</v>
      </c>
      <c r="D32" s="15">
        <f t="shared" si="7"/>
        <v>0</v>
      </c>
      <c r="E32" s="15">
        <f t="shared" si="7"/>
        <v>0.9129734085</v>
      </c>
      <c r="F32" s="15">
        <f t="shared" si="7"/>
        <v>0.08702659146</v>
      </c>
      <c r="G32" s="15">
        <f t="shared" si="7"/>
        <v>1</v>
      </c>
    </row>
    <row r="33">
      <c r="B33" s="6" t="s">
        <v>45</v>
      </c>
      <c r="C33" s="15">
        <f t="shared" ref="C33:G33" si="8">C28/$G28</f>
        <v>0.001607717042</v>
      </c>
      <c r="D33" s="15">
        <f t="shared" si="8"/>
        <v>0</v>
      </c>
      <c r="E33" s="15">
        <f t="shared" si="8"/>
        <v>0.8528938907</v>
      </c>
      <c r="F33" s="15">
        <f t="shared" si="8"/>
        <v>0.1454983923</v>
      </c>
      <c r="G33" s="15">
        <f t="shared" si="8"/>
        <v>1</v>
      </c>
    </row>
    <row r="34">
      <c r="B34" s="1" t="s">
        <v>47</v>
      </c>
      <c r="C34" s="15">
        <f t="shared" ref="C34:G34" si="9">C29/$G29</f>
        <v>0.0008</v>
      </c>
      <c r="D34" s="15">
        <f t="shared" si="9"/>
        <v>0.0002</v>
      </c>
      <c r="E34" s="15">
        <f t="shared" si="9"/>
        <v>0.878</v>
      </c>
      <c r="F34" s="15">
        <f t="shared" si="9"/>
        <v>0.121</v>
      </c>
      <c r="G34" s="15">
        <f t="shared" si="9"/>
        <v>1</v>
      </c>
    </row>
    <row r="36">
      <c r="B36" s="1" t="s">
        <v>58</v>
      </c>
    </row>
    <row r="37">
      <c r="B37" s="6" t="s">
        <v>13</v>
      </c>
      <c r="C37" s="6" t="s">
        <v>59</v>
      </c>
    </row>
    <row r="38">
      <c r="B38" s="6" t="s">
        <v>44</v>
      </c>
      <c r="C38" s="16">
        <v>11801.92</v>
      </c>
    </row>
    <row r="39">
      <c r="B39" s="6" t="s">
        <v>45</v>
      </c>
      <c r="C39" s="16">
        <v>16298.634999999998</v>
      </c>
    </row>
    <row r="40">
      <c r="B40" s="1" t="s">
        <v>47</v>
      </c>
      <c r="C40" s="16">
        <v>13565.215</v>
      </c>
    </row>
    <row r="42">
      <c r="B42" s="1" t="s">
        <v>60</v>
      </c>
    </row>
    <row r="43">
      <c r="B43" s="6" t="s">
        <v>13</v>
      </c>
      <c r="C43" s="6" t="s">
        <v>61</v>
      </c>
    </row>
    <row r="44">
      <c r="B44" s="6" t="s">
        <v>44</v>
      </c>
      <c r="C44" s="6">
        <v>3.0</v>
      </c>
    </row>
    <row r="45">
      <c r="B45" s="6" t="s">
        <v>45</v>
      </c>
      <c r="C45" s="6">
        <v>3.0</v>
      </c>
    </row>
    <row r="46">
      <c r="B46" s="1" t="s">
        <v>47</v>
      </c>
      <c r="C46" s="6">
        <v>3.0</v>
      </c>
    </row>
    <row r="48">
      <c r="B48" s="1" t="s">
        <v>62</v>
      </c>
    </row>
    <row r="49">
      <c r="B49" s="6" t="s">
        <v>13</v>
      </c>
      <c r="C49" s="6" t="s">
        <v>63</v>
      </c>
    </row>
    <row r="50">
      <c r="B50" s="6" t="s">
        <v>44</v>
      </c>
      <c r="C50" s="6">
        <v>20.0</v>
      </c>
    </row>
    <row r="51">
      <c r="B51" s="6" t="s">
        <v>45</v>
      </c>
      <c r="C51" s="6">
        <v>20.0</v>
      </c>
    </row>
    <row r="52">
      <c r="B52" s="1" t="s">
        <v>47</v>
      </c>
      <c r="C52" s="6">
        <v>20.0</v>
      </c>
    </row>
    <row r="54">
      <c r="B54" s="1" t="s">
        <v>64</v>
      </c>
    </row>
    <row r="55">
      <c r="B55" s="6" t="s">
        <v>13</v>
      </c>
      <c r="C55" s="6" t="s">
        <v>65</v>
      </c>
    </row>
    <row r="56">
      <c r="B56" s="6">
        <v>0.0</v>
      </c>
      <c r="C56" s="6">
        <v>7.0</v>
      </c>
    </row>
    <row r="57">
      <c r="B57" s="6" t="s">
        <v>44</v>
      </c>
      <c r="C57" s="6">
        <v>7.0</v>
      </c>
    </row>
    <row r="58">
      <c r="B58" s="6" t="s">
        <v>45</v>
      </c>
      <c r="C58" s="6">
        <v>8.0</v>
      </c>
    </row>
    <row r="59">
      <c r="B59" s="6" t="s">
        <v>43</v>
      </c>
      <c r="C59" s="6">
        <v>7.0</v>
      </c>
    </row>
    <row r="63">
      <c r="B63" s="6" t="s">
        <v>13</v>
      </c>
      <c r="C63" s="6" t="s">
        <v>30</v>
      </c>
      <c r="D63" s="6" t="s">
        <v>23</v>
      </c>
      <c r="E63" s="6" t="s">
        <v>31</v>
      </c>
      <c r="F63" s="6" t="s">
        <v>27</v>
      </c>
      <c r="G63" s="6" t="s">
        <v>21</v>
      </c>
      <c r="H63" s="6" t="s">
        <v>24</v>
      </c>
      <c r="I63" s="6" t="s">
        <v>25</v>
      </c>
      <c r="J63" s="6" t="s">
        <v>17</v>
      </c>
      <c r="K63" s="6" t="s">
        <v>43</v>
      </c>
    </row>
    <row r="64">
      <c r="B64" s="6" t="s">
        <v>44</v>
      </c>
      <c r="C64" s="6">
        <v>34.0</v>
      </c>
      <c r="D64" s="6">
        <v>371.0</v>
      </c>
      <c r="E64" s="6">
        <v>12.0</v>
      </c>
      <c r="F64" s="6">
        <v>280.0</v>
      </c>
      <c r="G64" s="6">
        <v>71.0</v>
      </c>
      <c r="H64" s="6">
        <v>44.0</v>
      </c>
      <c r="I64" s="6">
        <v>301.0</v>
      </c>
      <c r="J64" s="6">
        <v>128.0</v>
      </c>
      <c r="K64" s="6">
        <v>1241.0</v>
      </c>
    </row>
    <row r="65">
      <c r="B65" s="6" t="s">
        <v>45</v>
      </c>
      <c r="C65" s="6">
        <v>40.0</v>
      </c>
      <c r="D65" s="6">
        <v>412.0</v>
      </c>
      <c r="E65" s="6">
        <v>13.0</v>
      </c>
      <c r="F65" s="6">
        <v>221.0</v>
      </c>
      <c r="G65" s="6">
        <v>59.0</v>
      </c>
      <c r="H65" s="6">
        <v>22.0</v>
      </c>
      <c r="I65" s="6">
        <v>350.0</v>
      </c>
      <c r="J65" s="6">
        <v>127.0</v>
      </c>
      <c r="K65" s="6">
        <v>1244.0</v>
      </c>
    </row>
    <row r="66">
      <c r="B66" s="6" t="s">
        <v>43</v>
      </c>
      <c r="C66" s="6">
        <v>141.0</v>
      </c>
      <c r="D66" s="6">
        <v>1589.0</v>
      </c>
      <c r="E66" s="6">
        <v>52.0</v>
      </c>
      <c r="F66" s="6">
        <v>991.0</v>
      </c>
      <c r="G66" s="6">
        <v>237.0</v>
      </c>
      <c r="H66" s="6">
        <v>159.0</v>
      </c>
      <c r="I66" s="6">
        <v>1317.0</v>
      </c>
      <c r="J66" s="6">
        <v>514.0</v>
      </c>
      <c r="K66" s="6">
        <v>5000.0</v>
      </c>
    </row>
    <row r="68">
      <c r="B68" s="6" t="s">
        <v>13</v>
      </c>
      <c r="C68" s="6" t="s">
        <v>30</v>
      </c>
      <c r="D68" s="6" t="s">
        <v>23</v>
      </c>
      <c r="E68" s="6" t="s">
        <v>31</v>
      </c>
      <c r="F68" s="6" t="s">
        <v>27</v>
      </c>
      <c r="G68" s="6" t="s">
        <v>21</v>
      </c>
      <c r="H68" s="6" t="s">
        <v>24</v>
      </c>
      <c r="I68" s="6" t="s">
        <v>25</v>
      </c>
      <c r="J68" s="6" t="s">
        <v>17</v>
      </c>
      <c r="K68" s="6" t="s">
        <v>43</v>
      </c>
    </row>
    <row r="69">
      <c r="B69" s="6" t="s">
        <v>44</v>
      </c>
      <c r="C69" s="10">
        <f t="shared" ref="C69:K69" si="10">C64/$K64</f>
        <v>0.02739726027</v>
      </c>
      <c r="D69" s="10">
        <f t="shared" si="10"/>
        <v>0.2989524577</v>
      </c>
      <c r="E69" s="10">
        <f t="shared" si="10"/>
        <v>0.009669621273</v>
      </c>
      <c r="F69" s="10">
        <f t="shared" si="10"/>
        <v>0.2256244964</v>
      </c>
      <c r="G69" s="10">
        <f t="shared" si="10"/>
        <v>0.05721192587</v>
      </c>
      <c r="H69" s="10">
        <f t="shared" si="10"/>
        <v>0.035455278</v>
      </c>
      <c r="I69" s="10">
        <f t="shared" si="10"/>
        <v>0.2425463336</v>
      </c>
      <c r="J69" s="10">
        <f t="shared" si="10"/>
        <v>0.1031426269</v>
      </c>
      <c r="K69" s="10">
        <f t="shared" si="10"/>
        <v>1</v>
      </c>
    </row>
    <row r="70">
      <c r="B70" s="6" t="s">
        <v>45</v>
      </c>
      <c r="C70" s="10">
        <f t="shared" ref="C70:K70" si="11">C65/$K65</f>
        <v>0.03215434084</v>
      </c>
      <c r="D70" s="10">
        <f t="shared" si="11"/>
        <v>0.3311897106</v>
      </c>
      <c r="E70" s="10">
        <f t="shared" si="11"/>
        <v>0.01045016077</v>
      </c>
      <c r="F70" s="10">
        <f t="shared" si="11"/>
        <v>0.1776527331</v>
      </c>
      <c r="G70" s="10">
        <f t="shared" si="11"/>
        <v>0.04742765273</v>
      </c>
      <c r="H70" s="10">
        <f t="shared" si="11"/>
        <v>0.01768488746</v>
      </c>
      <c r="I70" s="10">
        <f t="shared" si="11"/>
        <v>0.2813504823</v>
      </c>
      <c r="J70" s="10">
        <f t="shared" si="11"/>
        <v>0.1020900322</v>
      </c>
      <c r="K70" s="10">
        <f t="shared" si="11"/>
        <v>1</v>
      </c>
    </row>
    <row r="71">
      <c r="B71" s="6" t="s">
        <v>43</v>
      </c>
      <c r="C71" s="10">
        <f t="shared" ref="C71:K71" si="12">C66/$K66</f>
        <v>0.0282</v>
      </c>
      <c r="D71" s="10">
        <f t="shared" si="12"/>
        <v>0.3178</v>
      </c>
      <c r="E71" s="10">
        <f t="shared" si="12"/>
        <v>0.0104</v>
      </c>
      <c r="F71" s="10">
        <f t="shared" si="12"/>
        <v>0.1982</v>
      </c>
      <c r="G71" s="10">
        <f t="shared" si="12"/>
        <v>0.0474</v>
      </c>
      <c r="H71" s="10">
        <f t="shared" si="12"/>
        <v>0.0318</v>
      </c>
      <c r="I71" s="10">
        <f t="shared" si="12"/>
        <v>0.2634</v>
      </c>
      <c r="J71" s="10">
        <f t="shared" si="12"/>
        <v>0.1028</v>
      </c>
      <c r="K71" s="10">
        <f t="shared" si="12"/>
        <v>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0"/>
    <col customWidth="1" min="2" max="8" width="12.88"/>
  </cols>
  <sheetData>
    <row r="1">
      <c r="A1" s="17"/>
      <c r="B1" s="18" t="s">
        <v>66</v>
      </c>
      <c r="C1" s="18" t="s">
        <v>19</v>
      </c>
      <c r="D1" s="18" t="s">
        <v>58</v>
      </c>
      <c r="E1" s="18" t="s">
        <v>60</v>
      </c>
      <c r="F1" s="18" t="s">
        <v>67</v>
      </c>
      <c r="G1" s="19" t="s">
        <v>68</v>
      </c>
      <c r="H1" s="18" t="s">
        <v>14</v>
      </c>
      <c r="I1" s="18" t="s">
        <v>69</v>
      </c>
    </row>
    <row r="2">
      <c r="A2" s="20" t="s">
        <v>70</v>
      </c>
      <c r="B2" s="21">
        <f>CORREL('CBA Digital Banking Case Study '!J2:J5001, 'CBA Digital Banking Case Study '!B2:B5001)</f>
        <v>-0.00964164374</v>
      </c>
      <c r="C2" s="21">
        <f>CORREL('CBA Digital Banking Case Study '!J2:J5001, 'CBA Digital Banking Case Study '!C2:C5001)</f>
        <v>0.05322195771</v>
      </c>
      <c r="D2" s="21">
        <f>CORREL('CBA Digital Banking Case Study '!J2:J5001, 'CBA Digital Banking Case Study '!E2:E5001)</f>
        <v>0.1191323093</v>
      </c>
      <c r="E2" s="21">
        <f>CORREL('CBA Digital Banking Case Study '!J2:J5001, 'CBA Digital Banking Case Study '!F2:F5001)</f>
        <v>0.01060810673</v>
      </c>
      <c r="F2" s="21">
        <f>CORREL('CBA Digital Banking Case Study '!J2:J5001, 'CBA Digital Banking Case Study '!G2:G5001)</f>
        <v>-0.003307257012</v>
      </c>
      <c r="G2" s="22">
        <f>CORREL('CBA Digital Banking Case Study '!J2:J5001, 'CBA Digital Banking Case Study '!H2:H5001)</f>
        <v>0.01642525041</v>
      </c>
      <c r="H2" s="21">
        <f>CORREL('CBA Digital Banking Case Study '!J2:J5001, 'CBA Digital Banking Case Study '!M2:M5001)</f>
        <v>-0.05938280659</v>
      </c>
      <c r="I2" s="21">
        <f>CORREL('CBA Digital Banking Case Study '!J2:J5001,'CBA Digital Banking Case Study '!K2:K5001)</f>
        <v>-0.01591492289</v>
      </c>
    </row>
    <row r="3">
      <c r="A3" s="23" t="s">
        <v>71</v>
      </c>
      <c r="B3" s="24">
        <f>CORREL('TOP QUARTILE CUST'!J2:J1245, 'TOP QUARTILE CUST'!B2:B1245)</f>
        <v>0.00272491466</v>
      </c>
      <c r="C3" s="21">
        <f>CORREL('TOP QUARTILE CUST'!K2:K1245, 'TOP QUARTILE CUST'!C2:C1245)</f>
        <v>0.01115118472</v>
      </c>
      <c r="D3" s="25">
        <f>correl('TOP QUARTILE CUST'!J2:J1245,'TOP QUARTILE CUST'!E2:E1245)</f>
        <v>0.138284736</v>
      </c>
      <c r="E3" s="21">
        <f>correl('TOP QUARTILE CUST'!J2:J1245, 'TOP QUARTILE CUST'!F2:F1245)</f>
        <v>0.04463986394</v>
      </c>
      <c r="F3" s="24">
        <f>CORREL('TOP QUARTILE CUST'!K2:K1245, 'TOP QUARTILE CUST'!G2:G1245)</f>
        <v>-0.001187019751</v>
      </c>
      <c r="G3" s="26">
        <f>correl('TOP QUARTILE CUST'!J2:J1245, 'TOP QUARTILE CUST'!H2:H1245)</f>
        <v>0.007965282282</v>
      </c>
      <c r="H3" s="27">
        <f>CORREL('CBA Digital Banking Case Study '!J3:J5002, 'CBA Digital Banking Case Study '!M3:M5002)</f>
        <v>-0.05979356071</v>
      </c>
      <c r="I3" s="27">
        <f>correl('TOP QUARTILE CUST'!J2:J1245,'TOP QUARTILE CUST'!K2:K1245)</f>
        <v>-0.01449196896</v>
      </c>
    </row>
    <row r="4">
      <c r="A4" s="28" t="s">
        <v>72</v>
      </c>
      <c r="B4" s="29">
        <f>CORREL('BOTTOM QUARTILE CUST'!J2:J1242, 'BOTTOM QUARTILE CUST'!B2:B1242)</f>
        <v>0.02878449877</v>
      </c>
      <c r="C4" s="30">
        <f>correl('BOTTOM QUARTILE CUST'!J2:J1242, 'BOTTOM QUARTILE CUST'!C2:C1242)</f>
        <v>0.1219240461</v>
      </c>
      <c r="D4" s="31">
        <f>correl('BOTTOM QUARTILE CUST'!J2:J1242, 'BOTTOM QUARTILE CUST'!E2:E1242)</f>
        <v>0.1848174051</v>
      </c>
      <c r="E4" s="32">
        <f>correl('BOTTOM QUARTILE CUST'!J2:J1242, 'BOTTOM QUARTILE CUST'!F2:F1242)</f>
        <v>-0.0053463682</v>
      </c>
      <c r="F4" s="29">
        <f>correl('BOTTOM QUARTILE CUST'!J2:J1242, 'BOTTOM QUARTILE CUST'!G2:G1242)</f>
        <v>-0.008650509985</v>
      </c>
      <c r="G4" s="33">
        <f>correl('BOTTOM QUARTILE CUST'!J2:J1242, 'BOTTOM QUARTILE CUST'!H2:H1242)</f>
        <v>-0.01542203138</v>
      </c>
      <c r="H4" s="34">
        <f>correl('BOTTOM QUARTILE CUST'!J2:J1242,'BOTTOM QUARTILE CUST'!M2:M1242)</f>
        <v>-0.07972675226</v>
      </c>
      <c r="I4" s="34">
        <f>CORREL('BOTTOM QUARTILE CUST'!J2:J1242,'BOTTOM QUARTILE CUST'!K2:K1242)</f>
        <v>-0.02141397161</v>
      </c>
    </row>
  </sheetData>
  <drawing r:id="rId1"/>
</worksheet>
</file>